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Q:\Finances Communales\21. Associations intercommunales\Quotes-parts\1. Création formulaires\2. Formulaire_2025\"/>
    </mc:Choice>
  </mc:AlternateContent>
  <xr:revisionPtr revIDLastSave="0" documentId="8_{C807F2B7-0EC7-47B6-88DD-C2BC461CA3B1}" xr6:coauthVersionLast="47" xr6:coauthVersionMax="47" xr10:uidLastSave="{00000000-0000-0000-0000-000000000000}"/>
  <bookViews>
    <workbookView xWindow="28680" yWindow="-120" windowWidth="29040" windowHeight="15840" xr2:uid="{02CA3960-8C42-44CF-B828-C9933036DFC5}"/>
  </bookViews>
  <sheets>
    <sheet name="Mode-d'emploi" sheetId="13" r:id="rId1"/>
    <sheet name="Quotes-parts communales" sheetId="1" r:id="rId2"/>
    <sheet name="Commune par association" sheetId="17" state="hidden" r:id="rId3"/>
    <sheet name="Liste communes" sheetId="2" state="hidden" r:id="rId4"/>
    <sheet name="Classification selon district" sheetId="12" state="hidden" r:id="rId5"/>
    <sheet name="Base de donnée" sheetId="15" state="hidden" r:id="rId6"/>
  </sheets>
  <definedNames>
    <definedName name="Aigle">'Classification selon district'!$A$2:$A$8</definedName>
    <definedName name="Broye_Vully">'Classification selon district'!$B$2:$B$10</definedName>
    <definedName name="DonnéesExternes_1" localSheetId="5" hidden="1">'Base de donnée'!$A$1:$K$14908</definedName>
    <definedName name="Gros">'Classification selon district'!$C$3:$C$11</definedName>
    <definedName name="Gros_de_Vaud">'Classification selon district'!$C$2:$C$8</definedName>
    <definedName name="Jura_Nord_vaudois">'Classification selon district'!$D$2:$D$16</definedName>
    <definedName name="Lausanne">'Classification selon district'!$E$2</definedName>
    <definedName name="Lavaux_Oron">'Classification selon district'!$F$2:$F$9</definedName>
    <definedName name="Morges">'Classification selon district'!$G$2:$G$18</definedName>
    <definedName name="Nyon">'Classification selon district'!$H$2:$H$15</definedName>
    <definedName name="OFSnum">'Liste communes'!$A$1:$B$300</definedName>
    <definedName name="Ouest_lausannois">'Classification selon district'!$I$2:$I$5</definedName>
    <definedName name="Riviera_Pays_d_Enhaut">'Classification selon district'!$J$2:$J$5</definedName>
    <definedName name="Tableau">#REF!</definedName>
    <definedName name="Tableau1">Clef_répartition[#All]</definedName>
    <definedName name="_xlnm.Print_Area" localSheetId="0">'Mode-d''emploi'!$A$1:$G$27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5" l="1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D1020" i="15"/>
  <c r="D1021" i="15"/>
  <c r="D1022" i="15"/>
  <c r="D1023" i="15"/>
  <c r="D1024" i="15"/>
  <c r="D1025" i="15"/>
  <c r="D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8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0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2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4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6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8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0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2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D1410" i="15"/>
  <c r="D1411" i="15"/>
  <c r="D1412" i="15"/>
  <c r="D1413" i="15"/>
  <c r="D1414" i="15"/>
  <c r="D1415" i="15"/>
  <c r="D1416" i="15"/>
  <c r="D1417" i="15"/>
  <c r="D1418" i="15"/>
  <c r="D1419" i="15"/>
  <c r="D1420" i="15"/>
  <c r="D1421" i="15"/>
  <c r="D1422" i="15"/>
  <c r="D1423" i="15"/>
  <c r="D1424" i="15"/>
  <c r="D1425" i="15"/>
  <c r="D1426" i="15"/>
  <c r="D1427" i="15"/>
  <c r="D1428" i="15"/>
  <c r="D1429" i="15"/>
  <c r="D1430" i="15"/>
  <c r="D1431" i="15"/>
  <c r="D1432" i="15"/>
  <c r="D1433" i="15"/>
  <c r="D1434" i="15"/>
  <c r="D1435" i="15"/>
  <c r="D1436" i="15"/>
  <c r="D1437" i="15"/>
  <c r="D1438" i="15"/>
  <c r="D1439" i="15"/>
  <c r="D1440" i="15"/>
  <c r="D1441" i="15"/>
  <c r="D1442" i="15"/>
  <c r="D1443" i="15"/>
  <c r="D1444" i="15"/>
  <c r="D1445" i="15"/>
  <c r="D1446" i="15"/>
  <c r="D1447" i="15"/>
  <c r="D1448" i="15"/>
  <c r="D1449" i="15"/>
  <c r="D1450" i="15"/>
  <c r="D1451" i="15"/>
  <c r="D1452" i="15"/>
  <c r="D1453" i="15"/>
  <c r="D1454" i="15"/>
  <c r="D1455" i="15"/>
  <c r="D1456" i="15"/>
  <c r="D1457" i="15"/>
  <c r="D1458" i="15"/>
  <c r="D1459" i="15"/>
  <c r="D1460" i="15"/>
  <c r="D1461" i="15"/>
  <c r="D1462" i="15"/>
  <c r="D1463" i="15"/>
  <c r="D1464" i="15"/>
  <c r="D1465" i="15"/>
  <c r="D1466" i="15"/>
  <c r="D1467" i="15"/>
  <c r="D1468" i="15"/>
  <c r="D1469" i="15"/>
  <c r="D1470" i="15"/>
  <c r="D1471" i="15"/>
  <c r="D1472" i="15"/>
  <c r="D1473" i="15"/>
  <c r="D1474" i="15"/>
  <c r="D1475" i="15"/>
  <c r="D1476" i="15"/>
  <c r="D1477" i="15"/>
  <c r="D1478" i="15"/>
  <c r="D1479" i="15"/>
  <c r="D1480" i="15"/>
  <c r="D1481" i="15"/>
  <c r="D1482" i="15"/>
  <c r="D1483" i="15"/>
  <c r="D1484" i="15"/>
  <c r="D1485" i="15"/>
  <c r="D1486" i="15"/>
  <c r="D1487" i="15"/>
  <c r="D1488" i="15"/>
  <c r="D1489" i="15"/>
  <c r="D1490" i="15"/>
  <c r="D1491" i="15"/>
  <c r="D1492" i="15"/>
  <c r="D1493" i="15"/>
  <c r="D1494" i="15"/>
  <c r="D1495" i="15"/>
  <c r="D1496" i="15"/>
  <c r="D1497" i="15"/>
  <c r="D1498" i="15"/>
  <c r="D1499" i="15"/>
  <c r="D1500" i="15"/>
  <c r="D1501" i="15"/>
  <c r="D1502" i="15"/>
  <c r="D1503" i="15"/>
  <c r="D1504" i="15"/>
  <c r="D1505" i="15"/>
  <c r="D1506" i="15"/>
  <c r="D1507" i="15"/>
  <c r="D1508" i="15"/>
  <c r="D1509" i="15"/>
  <c r="D1510" i="15"/>
  <c r="D1511" i="15"/>
  <c r="D1512" i="15"/>
  <c r="D1513" i="15"/>
  <c r="D1514" i="15"/>
  <c r="D1515" i="15"/>
  <c r="D1516" i="15"/>
  <c r="D1517" i="15"/>
  <c r="D1518" i="15"/>
  <c r="D1519" i="15"/>
  <c r="D1520" i="15"/>
  <c r="D1521" i="15"/>
  <c r="D1522" i="15"/>
  <c r="D1523" i="15"/>
  <c r="D1524" i="15"/>
  <c r="D1525" i="15"/>
  <c r="D1526" i="15"/>
  <c r="D1527" i="15"/>
  <c r="D1528" i="15"/>
  <c r="D1529" i="15"/>
  <c r="D1530" i="15"/>
  <c r="D1531" i="15"/>
  <c r="D1532" i="15"/>
  <c r="D1533" i="15"/>
  <c r="D1534" i="15"/>
  <c r="D1535" i="15"/>
  <c r="D1536" i="15"/>
  <c r="D1537" i="15"/>
  <c r="D1538" i="15"/>
  <c r="D1539" i="15"/>
  <c r="D1540" i="15"/>
  <c r="D1541" i="15"/>
  <c r="D1542" i="15"/>
  <c r="D1543" i="15"/>
  <c r="D1544" i="15"/>
  <c r="D1545" i="15"/>
  <c r="D1546" i="15"/>
  <c r="D1547" i="15"/>
  <c r="D1548" i="15"/>
  <c r="D1549" i="15"/>
  <c r="D1550" i="15"/>
  <c r="D1551" i="15"/>
  <c r="D1552" i="15"/>
  <c r="D1553" i="15"/>
  <c r="D1554" i="15"/>
  <c r="D1555" i="15"/>
  <c r="D1556" i="15"/>
  <c r="D1557" i="15"/>
  <c r="D1558" i="15"/>
  <c r="D1559" i="15"/>
  <c r="D1560" i="15"/>
  <c r="D1561" i="15"/>
  <c r="D1562" i="15"/>
  <c r="D1563" i="15"/>
  <c r="D1564" i="15"/>
  <c r="D1565" i="15"/>
  <c r="D1566" i="15"/>
  <c r="D1567" i="15"/>
  <c r="D1568" i="15"/>
  <c r="D1569" i="15"/>
  <c r="D1570" i="15"/>
  <c r="D1571" i="15"/>
  <c r="D1572" i="15"/>
  <c r="D1573" i="15"/>
  <c r="D1574" i="15"/>
  <c r="D1575" i="15"/>
  <c r="D1576" i="15"/>
  <c r="D1577" i="15"/>
  <c r="D1578" i="15"/>
  <c r="D1579" i="15"/>
  <c r="D1580" i="15"/>
  <c r="D1581" i="15"/>
  <c r="D1582" i="15"/>
  <c r="D1583" i="15"/>
  <c r="D1584" i="15"/>
  <c r="D1585" i="15"/>
  <c r="D1586" i="15"/>
  <c r="D1587" i="15"/>
  <c r="D1588" i="15"/>
  <c r="D1589" i="15"/>
  <c r="D1590" i="15"/>
  <c r="D1591" i="15"/>
  <c r="D1592" i="15"/>
  <c r="D1593" i="15"/>
  <c r="D1594" i="15"/>
  <c r="D1595" i="15"/>
  <c r="D1596" i="15"/>
  <c r="D1597" i="15"/>
  <c r="D1598" i="15"/>
  <c r="D1599" i="15"/>
  <c r="D1600" i="15"/>
  <c r="D1601" i="15"/>
  <c r="D1602" i="15"/>
  <c r="D1603" i="15"/>
  <c r="D1604" i="15"/>
  <c r="D1605" i="15"/>
  <c r="D1606" i="15"/>
  <c r="D1607" i="15"/>
  <c r="D1608" i="15"/>
  <c r="D1609" i="15"/>
  <c r="D1610" i="15"/>
  <c r="D1611" i="15"/>
  <c r="D1612" i="15"/>
  <c r="D1613" i="15"/>
  <c r="D1614" i="15"/>
  <c r="D1615" i="15"/>
  <c r="D1616" i="15"/>
  <c r="D1617" i="15"/>
  <c r="D1618" i="15"/>
  <c r="D1619" i="15"/>
  <c r="D1620" i="15"/>
  <c r="D1621" i="15"/>
  <c r="D1622" i="15"/>
  <c r="D1623" i="15"/>
  <c r="D1624" i="15"/>
  <c r="D1625" i="15"/>
  <c r="D1626" i="15"/>
  <c r="D1627" i="15"/>
  <c r="D1628" i="15"/>
  <c r="D1629" i="15"/>
  <c r="D1630" i="15"/>
  <c r="D1631" i="15"/>
  <c r="D1632" i="15"/>
  <c r="D1633" i="15"/>
  <c r="D1634" i="15"/>
  <c r="D1635" i="15"/>
  <c r="D1636" i="15"/>
  <c r="D1637" i="15"/>
  <c r="D1638" i="15"/>
  <c r="D1639" i="15"/>
  <c r="D1640" i="15"/>
  <c r="D1641" i="15"/>
  <c r="D1642" i="15"/>
  <c r="D1643" i="15"/>
  <c r="D1644" i="15"/>
  <c r="D1645" i="15"/>
  <c r="D1646" i="15"/>
  <c r="D1647" i="15"/>
  <c r="D1648" i="15"/>
  <c r="D1649" i="15"/>
  <c r="D1650" i="15"/>
  <c r="D1651" i="15"/>
  <c r="D1652" i="15"/>
  <c r="D1653" i="15"/>
  <c r="D1654" i="15"/>
  <c r="D1655" i="15"/>
  <c r="D1656" i="15"/>
  <c r="D1657" i="15"/>
  <c r="D1658" i="15"/>
  <c r="D1659" i="15"/>
  <c r="D1660" i="15"/>
  <c r="D1661" i="15"/>
  <c r="D1662" i="15"/>
  <c r="D1663" i="15"/>
  <c r="D1664" i="15"/>
  <c r="D1665" i="15"/>
  <c r="D1666" i="15"/>
  <c r="D1667" i="15"/>
  <c r="D1668" i="15"/>
  <c r="D1669" i="15"/>
  <c r="D1670" i="15"/>
  <c r="D1671" i="15"/>
  <c r="D1672" i="15"/>
  <c r="D1673" i="15"/>
  <c r="D1674" i="15"/>
  <c r="D1675" i="15"/>
  <c r="D1676" i="15"/>
  <c r="D1677" i="15"/>
  <c r="D1678" i="15"/>
  <c r="D1679" i="15"/>
  <c r="D1680" i="15"/>
  <c r="D1681" i="15"/>
  <c r="D1682" i="15"/>
  <c r="D1683" i="15"/>
  <c r="D1684" i="15"/>
  <c r="D1685" i="15"/>
  <c r="D1686" i="15"/>
  <c r="D1687" i="15"/>
  <c r="D1688" i="15"/>
  <c r="D1689" i="15"/>
  <c r="D1690" i="15"/>
  <c r="D1691" i="15"/>
  <c r="D1692" i="15"/>
  <c r="D1693" i="15"/>
  <c r="D1694" i="15"/>
  <c r="D1695" i="15"/>
  <c r="D1696" i="15"/>
  <c r="D1697" i="15"/>
  <c r="D1698" i="15"/>
  <c r="D1699" i="15"/>
  <c r="D1700" i="15"/>
  <c r="D1701" i="15"/>
  <c r="D1702" i="15"/>
  <c r="D1703" i="15"/>
  <c r="D1704" i="15"/>
  <c r="D1705" i="15"/>
  <c r="D1706" i="15"/>
  <c r="D1707" i="15"/>
  <c r="D1708" i="15"/>
  <c r="D1709" i="15"/>
  <c r="D1710" i="15"/>
  <c r="D1711" i="15"/>
  <c r="D1712" i="15"/>
  <c r="D1713" i="15"/>
  <c r="D1714" i="15"/>
  <c r="D1715" i="15"/>
  <c r="D1716" i="15"/>
  <c r="D1717" i="15"/>
  <c r="D1718" i="15"/>
  <c r="D1719" i="15"/>
  <c r="D1720" i="15"/>
  <c r="D1721" i="15"/>
  <c r="D1722" i="15"/>
  <c r="D1723" i="15"/>
  <c r="D1724" i="15"/>
  <c r="D1725" i="15"/>
  <c r="D1726" i="15"/>
  <c r="D1727" i="15"/>
  <c r="D1728" i="15"/>
  <c r="D1729" i="15"/>
  <c r="D1730" i="15"/>
  <c r="D1731" i="15"/>
  <c r="D1732" i="15"/>
  <c r="D1733" i="15"/>
  <c r="D1734" i="15"/>
  <c r="D1735" i="15"/>
  <c r="D1736" i="15"/>
  <c r="D1737" i="15"/>
  <c r="D1738" i="15"/>
  <c r="D1739" i="15"/>
  <c r="D1740" i="15"/>
  <c r="D1741" i="15"/>
  <c r="D1742" i="15"/>
  <c r="D1743" i="15"/>
  <c r="D1744" i="15"/>
  <c r="D1745" i="15"/>
  <c r="D1746" i="15"/>
  <c r="D1747" i="15"/>
  <c r="D1748" i="15"/>
  <c r="D1749" i="15"/>
  <c r="D1750" i="15"/>
  <c r="D1751" i="15"/>
  <c r="D1752" i="15"/>
  <c r="D1753" i="15"/>
  <c r="D1754" i="15"/>
  <c r="D1755" i="15"/>
  <c r="D1756" i="15"/>
  <c r="D1757" i="15"/>
  <c r="D1758" i="15"/>
  <c r="D1759" i="15"/>
  <c r="D1760" i="15"/>
  <c r="D1761" i="15"/>
  <c r="D1762" i="15"/>
  <c r="D1763" i="15"/>
  <c r="D1764" i="15"/>
  <c r="D1765" i="15"/>
  <c r="D1766" i="15"/>
  <c r="D1767" i="15"/>
  <c r="D1768" i="15"/>
  <c r="D1769" i="15"/>
  <c r="D1770" i="15"/>
  <c r="D1771" i="15"/>
  <c r="D1772" i="15"/>
  <c r="D1773" i="15"/>
  <c r="D1774" i="15"/>
  <c r="D1775" i="15"/>
  <c r="D1776" i="15"/>
  <c r="D1777" i="15"/>
  <c r="D1778" i="15"/>
  <c r="D1779" i="15"/>
  <c r="D1780" i="15"/>
  <c r="D1781" i="15"/>
  <c r="D1782" i="15"/>
  <c r="D1783" i="15"/>
  <c r="D1784" i="15"/>
  <c r="D1785" i="15"/>
  <c r="D1786" i="15"/>
  <c r="D1787" i="15"/>
  <c r="D1788" i="15"/>
  <c r="D1789" i="15"/>
  <c r="D1790" i="15"/>
  <c r="D1791" i="15"/>
  <c r="D1792" i="15"/>
  <c r="D1793" i="15"/>
  <c r="D1794" i="15"/>
  <c r="D1795" i="15"/>
  <c r="D1796" i="15"/>
  <c r="D1797" i="15"/>
  <c r="D1798" i="15"/>
  <c r="D1799" i="15"/>
  <c r="D1800" i="15"/>
  <c r="D1801" i="15"/>
  <c r="D1802" i="15"/>
  <c r="D1803" i="15"/>
  <c r="D1804" i="15"/>
  <c r="D1805" i="15"/>
  <c r="D1806" i="15"/>
  <c r="D1807" i="15"/>
  <c r="D1808" i="15"/>
  <c r="D1809" i="15"/>
  <c r="D1810" i="15"/>
  <c r="D1811" i="15"/>
  <c r="D1812" i="15"/>
  <c r="D1813" i="15"/>
  <c r="D1814" i="15"/>
  <c r="D1815" i="15"/>
  <c r="D1816" i="15"/>
  <c r="D1817" i="15"/>
  <c r="D1818" i="15"/>
  <c r="D1819" i="15"/>
  <c r="D1820" i="15"/>
  <c r="D1821" i="15"/>
  <c r="D1822" i="15"/>
  <c r="D1823" i="15"/>
  <c r="D1824" i="15"/>
  <c r="D1825" i="15"/>
  <c r="D1826" i="15"/>
  <c r="D1827" i="15"/>
  <c r="D1828" i="15"/>
  <c r="D1829" i="15"/>
  <c r="D1830" i="15"/>
  <c r="D1831" i="15"/>
  <c r="D1832" i="15"/>
  <c r="D1833" i="15"/>
  <c r="D1834" i="15"/>
  <c r="D1835" i="15"/>
  <c r="D1836" i="15"/>
  <c r="D1837" i="15"/>
  <c r="D1838" i="15"/>
  <c r="D1839" i="15"/>
  <c r="D1840" i="15"/>
  <c r="D1841" i="15"/>
  <c r="D1842" i="15"/>
  <c r="D1843" i="15"/>
  <c r="D1844" i="15"/>
  <c r="D1845" i="15"/>
  <c r="D1846" i="15"/>
  <c r="D1847" i="15"/>
  <c r="D1848" i="15"/>
  <c r="D1849" i="15"/>
  <c r="D1850" i="15"/>
  <c r="D1851" i="15"/>
  <c r="D1852" i="15"/>
  <c r="D1853" i="15"/>
  <c r="D1854" i="15"/>
  <c r="D1855" i="15"/>
  <c r="D1856" i="15"/>
  <c r="D1857" i="15"/>
  <c r="D1858" i="15"/>
  <c r="D1859" i="15"/>
  <c r="D1860" i="15"/>
  <c r="D1861" i="15"/>
  <c r="D1862" i="15"/>
  <c r="D1863" i="15"/>
  <c r="D1864" i="15"/>
  <c r="D1865" i="15"/>
  <c r="D1866" i="15"/>
  <c r="D1867" i="15"/>
  <c r="D1868" i="15"/>
  <c r="D1869" i="15"/>
  <c r="D1870" i="15"/>
  <c r="D1871" i="15"/>
  <c r="D1872" i="15"/>
  <c r="D1873" i="15"/>
  <c r="D1874" i="15"/>
  <c r="D1875" i="15"/>
  <c r="D1876" i="15"/>
  <c r="D1877" i="15"/>
  <c r="D1878" i="15"/>
  <c r="D1879" i="15"/>
  <c r="D1880" i="15"/>
  <c r="D1881" i="15"/>
  <c r="D1882" i="15"/>
  <c r="D1883" i="15"/>
  <c r="D1884" i="15"/>
  <c r="D1885" i="15"/>
  <c r="D1886" i="15"/>
  <c r="D1887" i="15"/>
  <c r="D1888" i="15"/>
  <c r="D1889" i="15"/>
  <c r="D1890" i="15"/>
  <c r="D1891" i="15"/>
  <c r="D1892" i="15"/>
  <c r="D1893" i="15"/>
  <c r="D1894" i="15"/>
  <c r="D1895" i="15"/>
  <c r="D1896" i="15"/>
  <c r="D1897" i="15"/>
  <c r="D1898" i="15"/>
  <c r="D1899" i="15"/>
  <c r="D1900" i="15"/>
  <c r="D1901" i="15"/>
  <c r="D1902" i="15"/>
  <c r="D1903" i="15"/>
  <c r="D1904" i="15"/>
  <c r="D1905" i="15"/>
  <c r="D1906" i="15"/>
  <c r="D1907" i="15"/>
  <c r="D1908" i="15"/>
  <c r="D1909" i="15"/>
  <c r="D1910" i="15"/>
  <c r="D1911" i="15"/>
  <c r="D1912" i="15"/>
  <c r="D1913" i="15"/>
  <c r="D1914" i="15"/>
  <c r="D1915" i="15"/>
  <c r="D1916" i="15"/>
  <c r="D1917" i="15"/>
  <c r="D1918" i="15"/>
  <c r="D1919" i="15"/>
  <c r="D1920" i="15"/>
  <c r="D1921" i="15"/>
  <c r="D1922" i="15"/>
  <c r="D1923" i="15"/>
  <c r="D1924" i="15"/>
  <c r="D1925" i="15"/>
  <c r="D1926" i="15"/>
  <c r="D1927" i="15"/>
  <c r="D1928" i="15"/>
  <c r="D1929" i="15"/>
  <c r="D1930" i="15"/>
  <c r="D1931" i="15"/>
  <c r="D1932" i="15"/>
  <c r="D1933" i="15"/>
  <c r="D1934" i="15"/>
  <c r="D1935" i="15"/>
  <c r="D1936" i="15"/>
  <c r="D1937" i="15"/>
  <c r="D1938" i="15"/>
  <c r="D1939" i="15"/>
  <c r="D1940" i="15"/>
  <c r="D1941" i="15"/>
  <c r="D1942" i="15"/>
  <c r="D1943" i="15"/>
  <c r="D1944" i="15"/>
  <c r="D1945" i="15"/>
  <c r="D1946" i="15"/>
  <c r="D1947" i="15"/>
  <c r="D1948" i="15"/>
  <c r="D1949" i="15"/>
  <c r="D1950" i="15"/>
  <c r="D1951" i="15"/>
  <c r="D1952" i="15"/>
  <c r="D1953" i="15"/>
  <c r="D1954" i="15"/>
  <c r="D1955" i="15"/>
  <c r="D1956" i="15"/>
  <c r="D1957" i="15"/>
  <c r="D1958" i="15"/>
  <c r="D1959" i="15"/>
  <c r="D1960" i="15"/>
  <c r="D1961" i="15"/>
  <c r="D1962" i="15"/>
  <c r="D1963" i="15"/>
  <c r="D1964" i="15"/>
  <c r="D1965" i="15"/>
  <c r="D1966" i="15"/>
  <c r="D1967" i="15"/>
  <c r="D1968" i="15"/>
  <c r="D1969" i="15"/>
  <c r="D1970" i="15"/>
  <c r="D1971" i="15"/>
  <c r="D1972" i="15"/>
  <c r="D1973" i="15"/>
  <c r="D1974" i="15"/>
  <c r="D1975" i="15"/>
  <c r="D1976" i="15"/>
  <c r="D1977" i="15"/>
  <c r="D1978" i="15"/>
  <c r="D1979" i="15"/>
  <c r="D1980" i="15"/>
  <c r="D1981" i="15"/>
  <c r="D1982" i="15"/>
  <c r="D1983" i="15"/>
  <c r="D1984" i="15"/>
  <c r="D1985" i="15"/>
  <c r="D1986" i="15"/>
  <c r="D1987" i="15"/>
  <c r="D1988" i="15"/>
  <c r="D1989" i="15"/>
  <c r="D1990" i="15"/>
  <c r="D1991" i="15"/>
  <c r="D1992" i="15"/>
  <c r="D1993" i="15"/>
  <c r="D1994" i="15"/>
  <c r="D1995" i="15"/>
  <c r="D1996" i="15"/>
  <c r="D1997" i="15"/>
  <c r="D1998" i="15"/>
  <c r="D1999" i="15"/>
  <c r="D2000" i="15"/>
  <c r="D2001" i="15"/>
  <c r="D2002" i="15"/>
  <c r="D2003" i="15"/>
  <c r="D2004" i="15"/>
  <c r="D2005" i="15"/>
  <c r="D2006" i="15"/>
  <c r="D2007" i="15"/>
  <c r="D2008" i="15"/>
  <c r="D2009" i="15"/>
  <c r="D2010" i="15"/>
  <c r="D2011" i="15"/>
  <c r="D2012" i="15"/>
  <c r="D2013" i="15"/>
  <c r="D2014" i="15"/>
  <c r="D2015" i="15"/>
  <c r="D2016" i="15"/>
  <c r="D2017" i="15"/>
  <c r="D2018" i="15"/>
  <c r="D2019" i="15"/>
  <c r="D2020" i="15"/>
  <c r="D2021" i="15"/>
  <c r="D2022" i="15"/>
  <c r="D2023" i="15"/>
  <c r="D2024" i="15"/>
  <c r="D2025" i="15"/>
  <c r="D2026" i="15"/>
  <c r="D2027" i="15"/>
  <c r="D2028" i="15"/>
  <c r="D2029" i="15"/>
  <c r="D2030" i="15"/>
  <c r="D2031" i="15"/>
  <c r="D2032" i="15"/>
  <c r="D2033" i="15"/>
  <c r="D2034" i="15"/>
  <c r="D2035" i="15"/>
  <c r="D2036" i="15"/>
  <c r="D2037" i="15"/>
  <c r="D2038" i="15"/>
  <c r="D2039" i="15"/>
  <c r="D2040" i="15"/>
  <c r="D2041" i="15"/>
  <c r="D2042" i="15"/>
  <c r="D2043" i="15"/>
  <c r="D2044" i="15"/>
  <c r="D2045" i="15"/>
  <c r="D2046" i="15"/>
  <c r="D2047" i="15"/>
  <c r="D2048" i="15"/>
  <c r="D2049" i="15"/>
  <c r="D2050" i="15"/>
  <c r="D2051" i="15"/>
  <c r="D2052" i="15"/>
  <c r="D2053" i="15"/>
  <c r="D2054" i="15"/>
  <c r="D2055" i="15"/>
  <c r="D2056" i="15"/>
  <c r="D2057" i="15"/>
  <c r="D2058" i="15"/>
  <c r="D2059" i="15"/>
  <c r="D2060" i="15"/>
  <c r="D2061" i="15"/>
  <c r="D2062" i="15"/>
  <c r="D2063" i="15"/>
  <c r="D2064" i="15"/>
  <c r="D2065" i="15"/>
  <c r="D2066" i="15"/>
  <c r="D2067" i="15"/>
  <c r="D2068" i="15"/>
  <c r="D2069" i="15"/>
  <c r="D2070" i="15"/>
  <c r="D2071" i="15"/>
  <c r="D2072" i="15"/>
  <c r="D2073" i="15"/>
  <c r="D2074" i="15"/>
  <c r="D2075" i="15"/>
  <c r="D2076" i="15"/>
  <c r="D2077" i="15"/>
  <c r="D2078" i="15"/>
  <c r="D2079" i="15"/>
  <c r="D2080" i="15"/>
  <c r="D2081" i="15"/>
  <c r="D2082" i="15"/>
  <c r="D2083" i="15"/>
  <c r="D2084" i="15"/>
  <c r="D2085" i="15"/>
  <c r="D2086" i="15"/>
  <c r="D2087" i="15"/>
  <c r="D2088" i="15"/>
  <c r="D2089" i="15"/>
  <c r="D2090" i="15"/>
  <c r="D2091" i="15"/>
  <c r="D2092" i="15"/>
  <c r="D2093" i="15"/>
  <c r="D2094" i="15"/>
  <c r="D2095" i="15"/>
  <c r="D2096" i="15"/>
  <c r="D2097" i="15"/>
  <c r="D2098" i="15"/>
  <c r="D2099" i="15"/>
  <c r="D2100" i="15"/>
  <c r="D2101" i="15"/>
  <c r="D2102" i="15"/>
  <c r="D2103" i="15"/>
  <c r="D2104" i="15"/>
  <c r="D2105" i="15"/>
  <c r="D2106" i="15"/>
  <c r="D2107" i="15"/>
  <c r="D2108" i="15"/>
  <c r="D2109" i="15"/>
  <c r="D2110" i="15"/>
  <c r="D2111" i="15"/>
  <c r="D2112" i="15"/>
  <c r="D2113" i="15"/>
  <c r="D2114" i="15"/>
  <c r="D2115" i="15"/>
  <c r="D2116" i="15"/>
  <c r="D2117" i="15"/>
  <c r="D2118" i="15"/>
  <c r="D2119" i="15"/>
  <c r="D2120" i="15"/>
  <c r="D2121" i="15"/>
  <c r="D2122" i="15"/>
  <c r="D2123" i="15"/>
  <c r="D2124" i="15"/>
  <c r="D2125" i="15"/>
  <c r="D2126" i="15"/>
  <c r="D2127" i="15"/>
  <c r="D2128" i="15"/>
  <c r="D2129" i="15"/>
  <c r="D2130" i="15"/>
  <c r="D2131" i="15"/>
  <c r="D2132" i="15"/>
  <c r="D2133" i="15"/>
  <c r="D2134" i="15"/>
  <c r="D2135" i="15"/>
  <c r="D2136" i="15"/>
  <c r="D2137" i="15"/>
  <c r="D2138" i="15"/>
  <c r="D2139" i="15"/>
  <c r="D2140" i="15"/>
  <c r="D2141" i="15"/>
  <c r="D2142" i="15"/>
  <c r="D2143" i="15"/>
  <c r="D2144" i="15"/>
  <c r="D2145" i="15"/>
  <c r="D2146" i="15"/>
  <c r="D2147" i="15"/>
  <c r="D2148" i="15"/>
  <c r="D2149" i="15"/>
  <c r="D2150" i="15"/>
  <c r="D2151" i="15"/>
  <c r="D2152" i="15"/>
  <c r="D2153" i="15"/>
  <c r="D2154" i="15"/>
  <c r="D2155" i="15"/>
  <c r="D2156" i="15"/>
  <c r="D2157" i="15"/>
  <c r="D2158" i="15"/>
  <c r="D2159" i="15"/>
  <c r="D2160" i="15"/>
  <c r="D2161" i="15"/>
  <c r="D2162" i="15"/>
  <c r="D2163" i="15"/>
  <c r="D2164" i="15"/>
  <c r="D2165" i="15"/>
  <c r="D2166" i="15"/>
  <c r="D2167" i="15"/>
  <c r="D2168" i="15"/>
  <c r="D2169" i="15"/>
  <c r="D2170" i="15"/>
  <c r="D2171" i="15"/>
  <c r="D2172" i="15"/>
  <c r="D2173" i="15"/>
  <c r="D2174" i="15"/>
  <c r="D2175" i="15"/>
  <c r="D2176" i="15"/>
  <c r="D2177" i="15"/>
  <c r="D2178" i="15"/>
  <c r="D2179" i="15"/>
  <c r="D2180" i="15"/>
  <c r="D2181" i="15"/>
  <c r="D2182" i="15"/>
  <c r="D2183" i="15"/>
  <c r="D2184" i="15"/>
  <c r="D2185" i="15"/>
  <c r="D2186" i="15"/>
  <c r="D2187" i="15"/>
  <c r="D2188" i="15"/>
  <c r="D2189" i="15"/>
  <c r="D2190" i="15"/>
  <c r="D2191" i="15"/>
  <c r="D2192" i="15"/>
  <c r="D2193" i="15"/>
  <c r="D2194" i="15"/>
  <c r="D2195" i="15"/>
  <c r="D2196" i="15"/>
  <c r="D2197" i="15"/>
  <c r="D2198" i="15"/>
  <c r="D2199" i="15"/>
  <c r="D2200" i="15"/>
  <c r="D2201" i="15"/>
  <c r="D2202" i="15"/>
  <c r="D2203" i="15"/>
  <c r="D2204" i="15"/>
  <c r="D2205" i="15"/>
  <c r="D2206" i="15"/>
  <c r="D2207" i="15"/>
  <c r="D2208" i="15"/>
  <c r="D2209" i="15"/>
  <c r="D2210" i="15"/>
  <c r="D2211" i="15"/>
  <c r="D2212" i="15"/>
  <c r="D2213" i="15"/>
  <c r="D2214" i="15"/>
  <c r="D2215" i="15"/>
  <c r="D2216" i="15"/>
  <c r="D2217" i="15"/>
  <c r="D2218" i="15"/>
  <c r="D2219" i="15"/>
  <c r="D2220" i="15"/>
  <c r="D2221" i="15"/>
  <c r="D2222" i="15"/>
  <c r="D2223" i="15"/>
  <c r="D2224" i="15"/>
  <c r="D2225" i="15"/>
  <c r="D2226" i="15"/>
  <c r="D2227" i="15"/>
  <c r="D2228" i="15"/>
  <c r="D2229" i="15"/>
  <c r="D2230" i="15"/>
  <c r="D2231" i="15"/>
  <c r="D2232" i="15"/>
  <c r="D2233" i="15"/>
  <c r="D2234" i="15"/>
  <c r="D2235" i="15"/>
  <c r="D2236" i="15"/>
  <c r="D2237" i="15"/>
  <c r="D2238" i="15"/>
  <c r="D2239" i="15"/>
  <c r="D2240" i="15"/>
  <c r="D2241" i="15"/>
  <c r="D2242" i="15"/>
  <c r="D2243" i="15"/>
  <c r="D2244" i="15"/>
  <c r="D2245" i="15"/>
  <c r="D2246" i="15"/>
  <c r="D2247" i="15"/>
  <c r="D2248" i="15"/>
  <c r="D2249" i="15"/>
  <c r="D2250" i="15"/>
  <c r="D2251" i="15"/>
  <c r="D2252" i="15"/>
  <c r="D2253" i="15"/>
  <c r="D2254" i="15"/>
  <c r="D2255" i="15"/>
  <c r="D2256" i="15"/>
  <c r="D2257" i="15"/>
  <c r="D2258" i="15"/>
  <c r="D2259" i="15"/>
  <c r="D2260" i="15"/>
  <c r="D2261" i="15"/>
  <c r="D2262" i="15"/>
  <c r="D2263" i="15"/>
  <c r="D2264" i="15"/>
  <c r="D2265" i="15"/>
  <c r="D2266" i="15"/>
  <c r="D2267" i="15"/>
  <c r="D2268" i="15"/>
  <c r="D2269" i="15"/>
  <c r="D2270" i="15"/>
  <c r="D2271" i="15"/>
  <c r="D2272" i="15"/>
  <c r="D2273" i="15"/>
  <c r="D2274" i="15"/>
  <c r="D2275" i="15"/>
  <c r="D2276" i="15"/>
  <c r="D2277" i="15"/>
  <c r="D2278" i="15"/>
  <c r="D2279" i="15"/>
  <c r="D2280" i="15"/>
  <c r="D2281" i="15"/>
  <c r="D2282" i="15"/>
  <c r="D2283" i="15"/>
  <c r="D2284" i="15"/>
  <c r="D2285" i="15"/>
  <c r="D2286" i="15"/>
  <c r="D2287" i="15"/>
  <c r="D2288" i="15"/>
  <c r="D2289" i="15"/>
  <c r="D2290" i="15"/>
  <c r="D2291" i="15"/>
  <c r="D2292" i="15"/>
  <c r="D2293" i="15"/>
  <c r="D2294" i="15"/>
  <c r="D2295" i="15"/>
  <c r="D2296" i="15"/>
  <c r="D2297" i="15"/>
  <c r="D2298" i="15"/>
  <c r="D2299" i="15"/>
  <c r="D2300" i="15"/>
  <c r="D2301" i="15"/>
  <c r="D2302" i="15"/>
  <c r="D2303" i="15"/>
  <c r="D2304" i="15"/>
  <c r="D2305" i="15"/>
  <c r="D2306" i="15"/>
  <c r="D2307" i="15"/>
  <c r="D2308" i="15"/>
  <c r="D2309" i="15"/>
  <c r="D2310" i="15"/>
  <c r="D2311" i="15"/>
  <c r="D2312" i="15"/>
  <c r="D2313" i="15"/>
  <c r="D2314" i="15"/>
  <c r="D2315" i="15"/>
  <c r="D2316" i="15"/>
  <c r="D2317" i="15"/>
  <c r="D2318" i="15"/>
  <c r="D2319" i="15"/>
  <c r="D2320" i="15"/>
  <c r="D2321" i="15"/>
  <c r="D2322" i="15"/>
  <c r="D2323" i="15"/>
  <c r="D2324" i="15"/>
  <c r="D2325" i="15"/>
  <c r="D2326" i="15"/>
  <c r="D2327" i="15"/>
  <c r="D2328" i="15"/>
  <c r="D2329" i="15"/>
  <c r="D2330" i="15"/>
  <c r="D2331" i="15"/>
  <c r="D2332" i="15"/>
  <c r="D2333" i="15"/>
  <c r="D2334" i="15"/>
  <c r="D2335" i="15"/>
  <c r="D2336" i="15"/>
  <c r="D2337" i="15"/>
  <c r="D2338" i="15"/>
  <c r="D2339" i="15"/>
  <c r="D2340" i="15"/>
  <c r="D2341" i="15"/>
  <c r="D2342" i="15"/>
  <c r="D2343" i="15"/>
  <c r="D2344" i="15"/>
  <c r="D2345" i="15"/>
  <c r="D2346" i="15"/>
  <c r="D2347" i="15"/>
  <c r="D2348" i="15"/>
  <c r="D2349" i="15"/>
  <c r="D2350" i="15"/>
  <c r="D2351" i="15"/>
  <c r="D2352" i="15"/>
  <c r="D2353" i="15"/>
  <c r="D2354" i="15"/>
  <c r="D2355" i="15"/>
  <c r="D2356" i="15"/>
  <c r="D2357" i="15"/>
  <c r="D2358" i="15"/>
  <c r="D2359" i="15"/>
  <c r="D2360" i="15"/>
  <c r="D2361" i="15"/>
  <c r="D2362" i="15"/>
  <c r="D2363" i="15"/>
  <c r="D2364" i="15"/>
  <c r="D2365" i="15"/>
  <c r="D2366" i="15"/>
  <c r="D2367" i="15"/>
  <c r="D2368" i="15"/>
  <c r="D2369" i="15"/>
  <c r="D2370" i="15"/>
  <c r="D2371" i="15"/>
  <c r="D2372" i="15"/>
  <c r="D2373" i="15"/>
  <c r="D2374" i="15"/>
  <c r="D2375" i="15"/>
  <c r="D2376" i="15"/>
  <c r="D2377" i="15"/>
  <c r="D2378" i="15"/>
  <c r="D2379" i="15"/>
  <c r="D2380" i="15"/>
  <c r="D2381" i="15"/>
  <c r="D2382" i="15"/>
  <c r="D2383" i="15"/>
  <c r="D2384" i="15"/>
  <c r="D2385" i="15"/>
  <c r="D2386" i="15"/>
  <c r="D2387" i="15"/>
  <c r="D2388" i="15"/>
  <c r="D2389" i="15"/>
  <c r="D2390" i="15"/>
  <c r="D2391" i="15"/>
  <c r="D2392" i="15"/>
  <c r="D2393" i="15"/>
  <c r="D2394" i="15"/>
  <c r="D2395" i="15"/>
  <c r="D2396" i="15"/>
  <c r="D2397" i="15"/>
  <c r="D2398" i="15"/>
  <c r="D2399" i="15"/>
  <c r="D2400" i="15"/>
  <c r="D2401" i="15"/>
  <c r="D2402" i="15"/>
  <c r="D2403" i="15"/>
  <c r="D2404" i="15"/>
  <c r="D2405" i="15"/>
  <c r="D2406" i="15"/>
  <c r="D2407" i="15"/>
  <c r="D2408" i="15"/>
  <c r="D2409" i="15"/>
  <c r="D2410" i="15"/>
  <c r="D2411" i="15"/>
  <c r="D2412" i="15"/>
  <c r="D2413" i="15"/>
  <c r="D2414" i="15"/>
  <c r="D2415" i="15"/>
  <c r="D2416" i="15"/>
  <c r="D2417" i="15"/>
  <c r="D2418" i="15"/>
  <c r="D2419" i="15"/>
  <c r="D2420" i="15"/>
  <c r="D2421" i="15"/>
  <c r="D2422" i="15"/>
  <c r="D2423" i="15"/>
  <c r="D2424" i="15"/>
  <c r="D2425" i="15"/>
  <c r="D2426" i="15"/>
  <c r="D2427" i="15"/>
  <c r="D2428" i="15"/>
  <c r="D2429" i="15"/>
  <c r="D2430" i="15"/>
  <c r="D2431" i="15"/>
  <c r="D2432" i="15"/>
  <c r="D2433" i="15"/>
  <c r="D2434" i="15"/>
  <c r="D2435" i="15"/>
  <c r="D2436" i="15"/>
  <c r="D2437" i="15"/>
  <c r="D2438" i="15"/>
  <c r="D2439" i="15"/>
  <c r="D2440" i="15"/>
  <c r="D2441" i="15"/>
  <c r="D2442" i="15"/>
  <c r="D2443" i="15"/>
  <c r="D2444" i="15"/>
  <c r="D2445" i="15"/>
  <c r="D2446" i="15"/>
  <c r="D2447" i="15"/>
  <c r="D2448" i="15"/>
  <c r="D2449" i="15"/>
  <c r="D2450" i="15"/>
  <c r="D2451" i="15"/>
  <c r="D2452" i="15"/>
  <c r="D2453" i="15"/>
  <c r="D2454" i="15"/>
  <c r="D2455" i="15"/>
  <c r="D2456" i="15"/>
  <c r="D2457" i="15"/>
  <c r="D2458" i="15"/>
  <c r="D2459" i="15"/>
  <c r="D2460" i="15"/>
  <c r="D2461" i="15"/>
  <c r="D2462" i="15"/>
  <c r="D2463" i="15"/>
  <c r="D2464" i="15"/>
  <c r="D2465" i="15"/>
  <c r="D2466" i="15"/>
  <c r="D2467" i="15"/>
  <c r="D2468" i="15"/>
  <c r="D2469" i="15"/>
  <c r="D2470" i="15"/>
  <c r="D2471" i="15"/>
  <c r="D2472" i="15"/>
  <c r="D2473" i="15"/>
  <c r="D2474" i="15"/>
  <c r="D2475" i="15"/>
  <c r="D2476" i="15"/>
  <c r="D2477" i="15"/>
  <c r="D2478" i="15"/>
  <c r="D2479" i="15"/>
  <c r="D2480" i="15"/>
  <c r="D2481" i="15"/>
  <c r="D2482" i="15"/>
  <c r="D2483" i="15"/>
  <c r="D2484" i="15"/>
  <c r="D2485" i="15"/>
  <c r="D2486" i="15"/>
  <c r="D2487" i="15"/>
  <c r="D2488" i="15"/>
  <c r="D2489" i="15"/>
  <c r="D2490" i="15"/>
  <c r="D2491" i="15"/>
  <c r="D2492" i="15"/>
  <c r="D2493" i="15"/>
  <c r="D2494" i="15"/>
  <c r="D2495" i="15"/>
  <c r="D2496" i="15"/>
  <c r="D2497" i="15"/>
  <c r="D2498" i="15"/>
  <c r="D2499" i="15"/>
  <c r="D2500" i="15"/>
  <c r="D2501" i="15"/>
  <c r="D2502" i="15"/>
  <c r="D2503" i="15"/>
  <c r="D2504" i="15"/>
  <c r="D2505" i="15"/>
  <c r="D2506" i="15"/>
  <c r="D2507" i="15"/>
  <c r="D2508" i="15"/>
  <c r="D2509" i="15"/>
  <c r="D2510" i="15"/>
  <c r="D2511" i="15"/>
  <c r="D2512" i="15"/>
  <c r="D2513" i="15"/>
  <c r="D2514" i="15"/>
  <c r="D2515" i="15"/>
  <c r="D2516" i="15"/>
  <c r="D2517" i="15"/>
  <c r="D2518" i="15"/>
  <c r="D2519" i="15"/>
  <c r="D2520" i="15"/>
  <c r="D2521" i="15"/>
  <c r="D2522" i="15"/>
  <c r="D2523" i="15"/>
  <c r="D2524" i="15"/>
  <c r="D2525" i="15"/>
  <c r="D2526" i="15"/>
  <c r="D2527" i="15"/>
  <c r="D2528" i="15"/>
  <c r="D2529" i="15"/>
  <c r="D2530" i="15"/>
  <c r="D2531" i="15"/>
  <c r="D2532" i="15"/>
  <c r="D2533" i="15"/>
  <c r="D2534" i="15"/>
  <c r="D2535" i="15"/>
  <c r="D2536" i="15"/>
  <c r="D2537" i="15"/>
  <c r="D2538" i="15"/>
  <c r="D2539" i="15"/>
  <c r="D2540" i="15"/>
  <c r="D2541" i="15"/>
  <c r="D2542" i="15"/>
  <c r="D2543" i="15"/>
  <c r="D2544" i="15"/>
  <c r="D2545" i="15"/>
  <c r="D2546" i="15"/>
  <c r="D2547" i="15"/>
  <c r="D2548" i="15"/>
  <c r="D2549" i="15"/>
  <c r="D2550" i="15"/>
  <c r="D2551" i="15"/>
  <c r="D2552" i="15"/>
  <c r="D2553" i="15"/>
  <c r="D2554" i="15"/>
  <c r="D2555" i="15"/>
  <c r="D2556" i="15"/>
  <c r="D2557" i="15"/>
  <c r="D2558" i="15"/>
  <c r="D2559" i="15"/>
  <c r="D2560" i="15"/>
  <c r="D2561" i="15"/>
  <c r="D2562" i="15"/>
  <c r="D2563" i="15"/>
  <c r="D2564" i="15"/>
  <c r="D2565" i="15"/>
  <c r="D2566" i="15"/>
  <c r="D2567" i="15"/>
  <c r="D2568" i="15"/>
  <c r="D2569" i="15"/>
  <c r="D2570" i="15"/>
  <c r="D2571" i="15"/>
  <c r="D2572" i="15"/>
  <c r="D2573" i="15"/>
  <c r="D2574" i="15"/>
  <c r="D2575" i="15"/>
  <c r="D2576" i="15"/>
  <c r="D2577" i="15"/>
  <c r="D2578" i="15"/>
  <c r="D2579" i="15"/>
  <c r="D2580" i="15"/>
  <c r="D2581" i="15"/>
  <c r="D2582" i="15"/>
  <c r="D2583" i="15"/>
  <c r="D2584" i="15"/>
  <c r="D2585" i="15"/>
  <c r="D2586" i="15"/>
  <c r="D2587" i="15"/>
  <c r="D2588" i="15"/>
  <c r="D2589" i="15"/>
  <c r="D2590" i="15"/>
  <c r="D2591" i="15"/>
  <c r="D2592" i="15"/>
  <c r="D2593" i="15"/>
  <c r="D2594" i="15"/>
  <c r="D2595" i="15"/>
  <c r="D2596" i="15"/>
  <c r="D2597" i="15"/>
  <c r="D2598" i="15"/>
  <c r="D2599" i="15"/>
  <c r="D2600" i="15"/>
  <c r="D2601" i="15"/>
  <c r="D2602" i="15"/>
  <c r="D2603" i="15"/>
  <c r="D2604" i="15"/>
  <c r="D2605" i="15"/>
  <c r="D2606" i="15"/>
  <c r="D2607" i="15"/>
  <c r="D2608" i="15"/>
  <c r="D2609" i="15"/>
  <c r="D2610" i="15"/>
  <c r="D2611" i="15"/>
  <c r="D2612" i="15"/>
  <c r="D2613" i="15"/>
  <c r="D2614" i="15"/>
  <c r="D2615" i="15"/>
  <c r="D2616" i="15"/>
  <c r="D2617" i="15"/>
  <c r="D2618" i="15"/>
  <c r="D2619" i="15"/>
  <c r="D2620" i="15"/>
  <c r="D2621" i="15"/>
  <c r="D2622" i="15"/>
  <c r="D2623" i="15"/>
  <c r="D2624" i="15"/>
  <c r="D2625" i="15"/>
  <c r="D2626" i="15"/>
  <c r="D2627" i="15"/>
  <c r="D2628" i="15"/>
  <c r="D2629" i="15"/>
  <c r="D2630" i="15"/>
  <c r="D2631" i="15"/>
  <c r="D2632" i="15"/>
  <c r="D2633" i="15"/>
  <c r="D2634" i="15"/>
  <c r="D2635" i="15"/>
  <c r="D2636" i="15"/>
  <c r="D2637" i="15"/>
  <c r="D2638" i="15"/>
  <c r="D2639" i="15"/>
  <c r="D2640" i="15"/>
  <c r="D2641" i="15"/>
  <c r="D2642" i="15"/>
  <c r="D2643" i="15"/>
  <c r="D2644" i="15"/>
  <c r="D2645" i="15"/>
  <c r="D2646" i="15"/>
  <c r="D2647" i="15"/>
  <c r="D2648" i="15"/>
  <c r="D2649" i="15"/>
  <c r="D2650" i="15"/>
  <c r="D2651" i="15"/>
  <c r="D2652" i="15"/>
  <c r="D2653" i="15"/>
  <c r="D2654" i="15"/>
  <c r="D2655" i="15"/>
  <c r="D2656" i="15"/>
  <c r="D2657" i="15"/>
  <c r="D2658" i="15"/>
  <c r="D2659" i="15"/>
  <c r="D2660" i="15"/>
  <c r="D2661" i="15"/>
  <c r="D2662" i="15"/>
  <c r="D2663" i="15"/>
  <c r="D2664" i="15"/>
  <c r="D2665" i="15"/>
  <c r="D2666" i="15"/>
  <c r="D2667" i="15"/>
  <c r="D2668" i="15"/>
  <c r="D2669" i="15"/>
  <c r="D2670" i="15"/>
  <c r="D2671" i="15"/>
  <c r="D2672" i="15"/>
  <c r="D2673" i="15"/>
  <c r="D2674" i="15"/>
  <c r="D2675" i="15"/>
  <c r="D2676" i="15"/>
  <c r="D2677" i="15"/>
  <c r="D2678" i="15"/>
  <c r="D2679" i="15"/>
  <c r="D2680" i="15"/>
  <c r="D2681" i="15"/>
  <c r="D2682" i="15"/>
  <c r="D2683" i="15"/>
  <c r="D2684" i="15"/>
  <c r="D2685" i="15"/>
  <c r="D2686" i="15"/>
  <c r="D2687" i="15"/>
  <c r="D2688" i="15"/>
  <c r="D2689" i="15"/>
  <c r="D2690" i="15"/>
  <c r="D2691" i="15"/>
  <c r="D2692" i="15"/>
  <c r="D2693" i="15"/>
  <c r="D2694" i="15"/>
  <c r="D2695" i="15"/>
  <c r="D2696" i="15"/>
  <c r="D2697" i="15"/>
  <c r="D2698" i="15"/>
  <c r="D2699" i="15"/>
  <c r="D2700" i="15"/>
  <c r="D2701" i="15"/>
  <c r="D2702" i="15"/>
  <c r="D2703" i="15"/>
  <c r="D2704" i="15"/>
  <c r="D2705" i="15"/>
  <c r="D2706" i="15"/>
  <c r="D2707" i="15"/>
  <c r="D2708" i="15"/>
  <c r="D2709" i="15"/>
  <c r="D2710" i="15"/>
  <c r="D2711" i="15"/>
  <c r="D2712" i="15"/>
  <c r="D2713" i="15"/>
  <c r="D2714" i="15"/>
  <c r="D2715" i="15"/>
  <c r="D2716" i="15"/>
  <c r="D2717" i="15"/>
  <c r="D2718" i="15"/>
  <c r="D2719" i="15"/>
  <c r="D2720" i="15"/>
  <c r="D2721" i="15"/>
  <c r="D2722" i="15"/>
  <c r="D2723" i="15"/>
  <c r="D2724" i="15"/>
  <c r="D2725" i="15"/>
  <c r="D2726" i="15"/>
  <c r="D2727" i="15"/>
  <c r="D2728" i="15"/>
  <c r="D2729" i="15"/>
  <c r="D2730" i="15"/>
  <c r="D2731" i="15"/>
  <c r="D2732" i="15"/>
  <c r="D2733" i="15"/>
  <c r="D2734" i="15"/>
  <c r="D2735" i="15"/>
  <c r="D2736" i="15"/>
  <c r="D2737" i="15"/>
  <c r="D2738" i="15"/>
  <c r="D2739" i="15"/>
  <c r="D2740" i="15"/>
  <c r="D2741" i="15"/>
  <c r="D2742" i="15"/>
  <c r="D2743" i="15"/>
  <c r="D2744" i="15"/>
  <c r="D2745" i="15"/>
  <c r="D2746" i="15"/>
  <c r="D2747" i="15"/>
  <c r="D2748" i="15"/>
  <c r="D2749" i="15"/>
  <c r="D2750" i="15"/>
  <c r="D2751" i="15"/>
  <c r="D2752" i="15"/>
  <c r="D2753" i="15"/>
  <c r="D2754" i="15"/>
  <c r="D2755" i="15"/>
  <c r="D2756" i="15"/>
  <c r="D2757" i="15"/>
  <c r="D2758" i="15"/>
  <c r="D2759" i="15"/>
  <c r="D2760" i="15"/>
  <c r="D2761" i="15"/>
  <c r="D2762" i="15"/>
  <c r="D2763" i="15"/>
  <c r="D2764" i="15"/>
  <c r="D2765" i="15"/>
  <c r="D2766" i="15"/>
  <c r="D2767" i="15"/>
  <c r="D2768" i="15"/>
  <c r="D2769" i="15"/>
  <c r="D2770" i="15"/>
  <c r="D2771" i="15"/>
  <c r="D2772" i="15"/>
  <c r="D2773" i="15"/>
  <c r="D2774" i="15"/>
  <c r="D2775" i="15"/>
  <c r="D2776" i="15"/>
  <c r="D2777" i="15"/>
  <c r="D2778" i="15"/>
  <c r="D2779" i="15"/>
  <c r="D2780" i="15"/>
  <c r="D2781" i="15"/>
  <c r="D2782" i="15"/>
  <c r="D2783" i="15"/>
  <c r="D2784" i="15"/>
  <c r="D2785" i="15"/>
  <c r="D2786" i="15"/>
  <c r="D2787" i="15"/>
  <c r="D2788" i="15"/>
  <c r="D2789" i="15"/>
  <c r="D2790" i="15"/>
  <c r="D2791" i="15"/>
  <c r="D2792" i="15"/>
  <c r="D2793" i="15"/>
  <c r="D2794" i="15"/>
  <c r="D2795" i="15"/>
  <c r="D2796" i="15"/>
  <c r="D2797" i="15"/>
  <c r="D2798" i="15"/>
  <c r="D2799" i="15"/>
  <c r="D2800" i="15"/>
  <c r="D2801" i="15"/>
  <c r="D2802" i="15"/>
  <c r="D2803" i="15"/>
  <c r="D2804" i="15"/>
  <c r="D2805" i="15"/>
  <c r="D2806" i="15"/>
  <c r="D2807" i="15"/>
  <c r="D2808" i="15"/>
  <c r="D2809" i="15"/>
  <c r="D2810" i="15"/>
  <c r="D2811" i="15"/>
  <c r="D2812" i="15"/>
  <c r="D2813" i="15"/>
  <c r="D2814" i="15"/>
  <c r="D2815" i="15"/>
  <c r="D2816" i="15"/>
  <c r="D2817" i="15"/>
  <c r="D2818" i="15"/>
  <c r="D2819" i="15"/>
  <c r="D2820" i="15"/>
  <c r="D2821" i="15"/>
  <c r="D2822" i="15"/>
  <c r="D2823" i="15"/>
  <c r="D2824" i="15"/>
  <c r="D2825" i="15"/>
  <c r="D2826" i="15"/>
  <c r="D2827" i="15"/>
  <c r="D2828" i="15"/>
  <c r="D2829" i="15"/>
  <c r="D2830" i="15"/>
  <c r="D2831" i="15"/>
  <c r="D2832" i="15"/>
  <c r="D2833" i="15"/>
  <c r="D2834" i="15"/>
  <c r="D2835" i="15"/>
  <c r="D2836" i="15"/>
  <c r="D2837" i="15"/>
  <c r="D2838" i="15"/>
  <c r="D2839" i="15"/>
  <c r="D2840" i="15"/>
  <c r="D2841" i="15"/>
  <c r="D2842" i="15"/>
  <c r="D2843" i="15"/>
  <c r="D2844" i="15"/>
  <c r="D2845" i="15"/>
  <c r="D2846" i="15"/>
  <c r="D2847" i="15"/>
  <c r="D2848" i="15"/>
  <c r="D2849" i="15"/>
  <c r="D2850" i="15"/>
  <c r="D2851" i="15"/>
  <c r="D2852" i="15"/>
  <c r="D2853" i="15"/>
  <c r="D2854" i="15"/>
  <c r="D2855" i="15"/>
  <c r="D2856" i="15"/>
  <c r="D2857" i="15"/>
  <c r="D2858" i="15"/>
  <c r="D2859" i="15"/>
  <c r="D2860" i="15"/>
  <c r="D2861" i="15"/>
  <c r="D2862" i="15"/>
  <c r="D2863" i="15"/>
  <c r="D2864" i="15"/>
  <c r="D2865" i="15"/>
  <c r="D2866" i="15"/>
  <c r="D2867" i="15"/>
  <c r="D2868" i="15"/>
  <c r="D2869" i="15"/>
  <c r="D2870" i="15"/>
  <c r="D2871" i="15"/>
  <c r="D2872" i="15"/>
  <c r="D2873" i="15"/>
  <c r="D2874" i="15"/>
  <c r="D2875" i="15"/>
  <c r="D2876" i="15"/>
  <c r="D2877" i="15"/>
  <c r="D2878" i="15"/>
  <c r="D2879" i="15"/>
  <c r="D2880" i="15"/>
  <c r="D2881" i="15"/>
  <c r="D2882" i="15"/>
  <c r="D2883" i="15"/>
  <c r="D2884" i="15"/>
  <c r="D2885" i="15"/>
  <c r="D2886" i="15"/>
  <c r="D2887" i="15"/>
  <c r="D2888" i="15"/>
  <c r="D2889" i="15"/>
  <c r="D2890" i="15"/>
  <c r="D2891" i="15"/>
  <c r="D2892" i="15"/>
  <c r="D2893" i="15"/>
  <c r="D2894" i="15"/>
  <c r="D2895" i="15"/>
  <c r="D2896" i="15"/>
  <c r="D2897" i="15"/>
  <c r="D2898" i="15"/>
  <c r="D2899" i="15"/>
  <c r="D2900" i="15"/>
  <c r="D2901" i="15"/>
  <c r="D2902" i="15"/>
  <c r="D2903" i="15"/>
  <c r="D2904" i="15"/>
  <c r="D2905" i="15"/>
  <c r="D2906" i="15"/>
  <c r="D2907" i="15"/>
  <c r="D2908" i="15"/>
  <c r="D2909" i="15"/>
  <c r="D2910" i="15"/>
  <c r="D2911" i="15"/>
  <c r="D2912" i="15"/>
  <c r="D2913" i="15"/>
  <c r="D2914" i="15"/>
  <c r="D2915" i="15"/>
  <c r="D2916" i="15"/>
  <c r="D2917" i="15"/>
  <c r="D2918" i="15"/>
  <c r="D2919" i="15"/>
  <c r="D2920" i="15"/>
  <c r="D2921" i="15"/>
  <c r="D2922" i="15"/>
  <c r="D2923" i="15"/>
  <c r="D2924" i="15"/>
  <c r="D2925" i="15"/>
  <c r="D2926" i="15"/>
  <c r="D2927" i="15"/>
  <c r="D2928" i="15"/>
  <c r="D2929" i="15"/>
  <c r="D2930" i="15"/>
  <c r="D2931" i="15"/>
  <c r="D2932" i="15"/>
  <c r="D2933" i="15"/>
  <c r="D2934" i="15"/>
  <c r="D2935" i="15"/>
  <c r="D2936" i="15"/>
  <c r="D2937" i="15"/>
  <c r="D2938" i="15"/>
  <c r="D2939" i="15"/>
  <c r="D2940" i="15"/>
  <c r="D2941" i="15"/>
  <c r="D2942" i="15"/>
  <c r="D2943" i="15"/>
  <c r="D2944" i="15"/>
  <c r="D2945" i="15"/>
  <c r="D2946" i="15"/>
  <c r="D2947" i="15"/>
  <c r="D2948" i="15"/>
  <c r="D2949" i="15"/>
  <c r="D2950" i="15"/>
  <c r="D2951" i="15"/>
  <c r="D2952" i="15"/>
  <c r="D2953" i="15"/>
  <c r="D2954" i="15"/>
  <c r="D2955" i="15"/>
  <c r="D2956" i="15"/>
  <c r="D2957" i="15"/>
  <c r="D2958" i="15"/>
  <c r="D2959" i="15"/>
  <c r="D2960" i="15"/>
  <c r="D2961" i="15"/>
  <c r="D2962" i="15"/>
  <c r="D2963" i="15"/>
  <c r="D2964" i="15"/>
  <c r="D2965" i="15"/>
  <c r="D2966" i="15"/>
  <c r="D2967" i="15"/>
  <c r="D2968" i="15"/>
  <c r="D2969" i="15"/>
  <c r="D2970" i="15"/>
  <c r="D2971" i="15"/>
  <c r="D2972" i="15"/>
  <c r="D2973" i="15"/>
  <c r="D2974" i="15"/>
  <c r="D2975" i="15"/>
  <c r="D2976" i="15"/>
  <c r="D2977" i="15"/>
  <c r="D2978" i="15"/>
  <c r="D2979" i="15"/>
  <c r="D2980" i="15"/>
  <c r="D2981" i="15"/>
  <c r="D2982" i="15"/>
  <c r="D2983" i="15"/>
  <c r="D2984" i="15"/>
  <c r="D2985" i="15"/>
  <c r="D2986" i="15"/>
  <c r="D2987" i="15"/>
  <c r="D2988" i="15"/>
  <c r="D2989" i="15"/>
  <c r="D2990" i="15"/>
  <c r="D2991" i="15"/>
  <c r="D2992" i="15"/>
  <c r="D2993" i="15"/>
  <c r="D2994" i="15"/>
  <c r="D2995" i="15"/>
  <c r="D2996" i="15"/>
  <c r="D2997" i="15"/>
  <c r="D2998" i="15"/>
  <c r="D2999" i="15"/>
  <c r="D3000" i="15"/>
  <c r="D3001" i="15"/>
  <c r="D3002" i="15"/>
  <c r="D3003" i="15"/>
  <c r="D3004" i="15"/>
  <c r="D3005" i="15"/>
  <c r="D3006" i="15"/>
  <c r="D3007" i="15"/>
  <c r="D3008" i="15"/>
  <c r="D3009" i="15"/>
  <c r="D3010" i="15"/>
  <c r="D3011" i="15"/>
  <c r="D3012" i="15"/>
  <c r="D3013" i="15"/>
  <c r="D3014" i="15"/>
  <c r="D3015" i="15"/>
  <c r="D3016" i="15"/>
  <c r="D3017" i="15"/>
  <c r="D3018" i="15"/>
  <c r="D3019" i="15"/>
  <c r="D3020" i="15"/>
  <c r="D3021" i="15"/>
  <c r="D3022" i="15"/>
  <c r="D3023" i="15"/>
  <c r="D3024" i="15"/>
  <c r="D3025" i="15"/>
  <c r="D3026" i="15"/>
  <c r="D3027" i="15"/>
  <c r="D3028" i="15"/>
  <c r="D3029" i="15"/>
  <c r="D3030" i="15"/>
  <c r="D3031" i="15"/>
  <c r="D3032" i="15"/>
  <c r="D3033" i="15"/>
  <c r="D3034" i="15"/>
  <c r="D3035" i="15"/>
  <c r="D3036" i="15"/>
  <c r="D3037" i="15"/>
  <c r="D3038" i="15"/>
  <c r="D3039" i="15"/>
  <c r="D3040" i="15"/>
  <c r="D3041" i="15"/>
  <c r="D3042" i="15"/>
  <c r="D3043" i="15"/>
  <c r="D3044" i="15"/>
  <c r="D3045" i="15"/>
  <c r="D3046" i="15"/>
  <c r="D3047" i="15"/>
  <c r="D3048" i="15"/>
  <c r="D3049" i="15"/>
  <c r="D3050" i="15"/>
  <c r="D3051" i="15"/>
  <c r="D3052" i="15"/>
  <c r="D3053" i="15"/>
  <c r="D3054" i="15"/>
  <c r="D3055" i="15"/>
  <c r="D3056" i="15"/>
  <c r="D3057" i="15"/>
  <c r="D3058" i="15"/>
  <c r="D3059" i="15"/>
  <c r="D3060" i="15"/>
  <c r="D3061" i="15"/>
  <c r="D3062" i="15"/>
  <c r="D3063" i="15"/>
  <c r="D3064" i="15"/>
  <c r="D3065" i="15"/>
  <c r="D3066" i="15"/>
  <c r="D3067" i="15"/>
  <c r="D3068" i="15"/>
  <c r="D3069" i="15"/>
  <c r="D3070" i="15"/>
  <c r="D3071" i="15"/>
  <c r="D3072" i="15"/>
  <c r="D3073" i="15"/>
  <c r="D3074" i="15"/>
  <c r="D3075" i="15"/>
  <c r="D3076" i="15"/>
  <c r="D3077" i="15"/>
  <c r="D3078" i="15"/>
  <c r="D3079" i="15"/>
  <c r="D3080" i="15"/>
  <c r="D3081" i="15"/>
  <c r="D3082" i="15"/>
  <c r="D3083" i="15"/>
  <c r="D3084" i="15"/>
  <c r="D3085" i="15"/>
  <c r="D3086" i="15"/>
  <c r="D3087" i="15"/>
  <c r="D3088" i="15"/>
  <c r="D3089" i="15"/>
  <c r="D3090" i="15"/>
  <c r="D3091" i="15"/>
  <c r="D3092" i="15"/>
  <c r="D3093" i="15"/>
  <c r="D3094" i="15"/>
  <c r="D3095" i="15"/>
  <c r="D3096" i="15"/>
  <c r="D3097" i="15"/>
  <c r="D3098" i="15"/>
  <c r="D3099" i="15"/>
  <c r="D3100" i="15"/>
  <c r="D3101" i="15"/>
  <c r="D3102" i="15"/>
  <c r="D3103" i="15"/>
  <c r="D3104" i="15"/>
  <c r="D3105" i="15"/>
  <c r="D3106" i="15"/>
  <c r="D3107" i="15"/>
  <c r="D3108" i="15"/>
  <c r="D3109" i="15"/>
  <c r="D3110" i="15"/>
  <c r="D3111" i="15"/>
  <c r="D3112" i="15"/>
  <c r="D3113" i="15"/>
  <c r="D3114" i="15"/>
  <c r="D3115" i="15"/>
  <c r="D3116" i="15"/>
  <c r="D3117" i="15"/>
  <c r="D3118" i="15"/>
  <c r="D3119" i="15"/>
  <c r="D3120" i="15"/>
  <c r="D3121" i="15"/>
  <c r="D3122" i="15"/>
  <c r="D3123" i="15"/>
  <c r="D3124" i="15"/>
  <c r="D3125" i="15"/>
  <c r="D3126" i="15"/>
  <c r="D3127" i="15"/>
  <c r="D3128" i="15"/>
  <c r="D3129" i="15"/>
  <c r="D3130" i="15"/>
  <c r="D3131" i="15"/>
  <c r="D3132" i="15"/>
  <c r="D3133" i="15"/>
  <c r="D3134" i="15"/>
  <c r="D3135" i="15"/>
  <c r="D3136" i="15"/>
  <c r="D3137" i="15"/>
  <c r="D3138" i="15"/>
  <c r="D3139" i="15"/>
  <c r="D3140" i="15"/>
  <c r="D3141" i="15"/>
  <c r="D3142" i="15"/>
  <c r="D3143" i="15"/>
  <c r="D3144" i="15"/>
  <c r="D3145" i="15"/>
  <c r="D3146" i="15"/>
  <c r="D3147" i="15"/>
  <c r="D3148" i="15"/>
  <c r="D3149" i="15"/>
  <c r="D3150" i="15"/>
  <c r="D3151" i="15"/>
  <c r="D3152" i="15"/>
  <c r="D3153" i="15"/>
  <c r="D3154" i="15"/>
  <c r="D3155" i="15"/>
  <c r="D3156" i="15"/>
  <c r="D3157" i="15"/>
  <c r="D3158" i="15"/>
  <c r="D3159" i="15"/>
  <c r="D3160" i="15"/>
  <c r="D3161" i="15"/>
  <c r="D3162" i="15"/>
  <c r="D3163" i="15"/>
  <c r="D3164" i="15"/>
  <c r="D3165" i="15"/>
  <c r="D3166" i="15"/>
  <c r="D3167" i="15"/>
  <c r="D3168" i="15"/>
  <c r="D3169" i="15"/>
  <c r="D3170" i="15"/>
  <c r="D3171" i="15"/>
  <c r="D3172" i="15"/>
  <c r="D3173" i="15"/>
  <c r="D3174" i="15"/>
  <c r="D3175" i="15"/>
  <c r="D3176" i="15"/>
  <c r="D3177" i="15"/>
  <c r="D3178" i="15"/>
  <c r="D3179" i="15"/>
  <c r="D3180" i="15"/>
  <c r="D3181" i="15"/>
  <c r="D3182" i="15"/>
  <c r="D3183" i="15"/>
  <c r="D3184" i="15"/>
  <c r="D3185" i="15"/>
  <c r="D3186" i="15"/>
  <c r="D3187" i="15"/>
  <c r="D3188" i="15"/>
  <c r="D3189" i="15"/>
  <c r="D3190" i="15"/>
  <c r="D3191" i="15"/>
  <c r="D3192" i="15"/>
  <c r="D3193" i="15"/>
  <c r="D3194" i="15"/>
  <c r="D3195" i="15"/>
  <c r="D3196" i="15"/>
  <c r="D3197" i="15"/>
  <c r="D3198" i="15"/>
  <c r="D3199" i="15"/>
  <c r="D3200" i="15"/>
  <c r="D3201" i="15"/>
  <c r="D3202" i="15"/>
  <c r="D3203" i="15"/>
  <c r="D3204" i="15"/>
  <c r="D3205" i="15"/>
  <c r="D3206" i="15"/>
  <c r="D3207" i="15"/>
  <c r="D3208" i="15"/>
  <c r="D3209" i="15"/>
  <c r="D3210" i="15"/>
  <c r="D3211" i="15"/>
  <c r="D3212" i="15"/>
  <c r="D3213" i="15"/>
  <c r="D3214" i="15"/>
  <c r="D3215" i="15"/>
  <c r="D3216" i="15"/>
  <c r="D3217" i="15"/>
  <c r="D3218" i="15"/>
  <c r="D3219" i="15"/>
  <c r="D3220" i="15"/>
  <c r="D3221" i="15"/>
  <c r="D3222" i="15"/>
  <c r="D3223" i="15"/>
  <c r="D3224" i="15"/>
  <c r="D3225" i="15"/>
  <c r="D3226" i="15"/>
  <c r="D3227" i="15"/>
  <c r="D3228" i="15"/>
  <c r="D3229" i="15"/>
  <c r="D3230" i="15"/>
  <c r="D3231" i="15"/>
  <c r="D3232" i="15"/>
  <c r="D3233" i="15"/>
  <c r="D3234" i="15"/>
  <c r="D3235" i="15"/>
  <c r="D3236" i="15"/>
  <c r="D3237" i="15"/>
  <c r="D3238" i="15"/>
  <c r="D3239" i="15"/>
  <c r="D3240" i="15"/>
  <c r="D3241" i="15"/>
  <c r="D3242" i="15"/>
  <c r="D3243" i="15"/>
  <c r="D3244" i="15"/>
  <c r="D3245" i="15"/>
  <c r="D3246" i="15"/>
  <c r="D3247" i="15"/>
  <c r="D3248" i="15"/>
  <c r="D3249" i="15"/>
  <c r="D3250" i="15"/>
  <c r="D3251" i="15"/>
  <c r="D3252" i="15"/>
  <c r="D3253" i="15"/>
  <c r="D3254" i="15"/>
  <c r="D3255" i="15"/>
  <c r="D3256" i="15"/>
  <c r="D3257" i="15"/>
  <c r="D3258" i="15"/>
  <c r="D3259" i="15"/>
  <c r="D3260" i="15"/>
  <c r="D3261" i="15"/>
  <c r="D3262" i="15"/>
  <c r="D3263" i="15"/>
  <c r="D3264" i="15"/>
  <c r="D3265" i="15"/>
  <c r="D3266" i="15"/>
  <c r="D3267" i="15"/>
  <c r="D3268" i="15"/>
  <c r="D3269" i="15"/>
  <c r="D3270" i="15"/>
  <c r="D3271" i="15"/>
  <c r="D3272" i="15"/>
  <c r="D3273" i="15"/>
  <c r="D3274" i="15"/>
  <c r="D3275" i="15"/>
  <c r="D3276" i="15"/>
  <c r="D3277" i="15"/>
  <c r="D3278" i="15"/>
  <c r="D3279" i="15"/>
  <c r="D3280" i="15"/>
  <c r="D3281" i="15"/>
  <c r="D3282" i="15"/>
  <c r="D3283" i="15"/>
  <c r="D3284" i="15"/>
  <c r="D3285" i="15"/>
  <c r="D3286" i="15"/>
  <c r="D3287" i="15"/>
  <c r="D3288" i="15"/>
  <c r="D3289" i="15"/>
  <c r="D3290" i="15"/>
  <c r="D3291" i="15"/>
  <c r="D3292" i="15"/>
  <c r="D3293" i="15"/>
  <c r="D3294" i="15"/>
  <c r="D3295" i="15"/>
  <c r="D3296" i="15"/>
  <c r="D3297" i="15"/>
  <c r="D3298" i="15"/>
  <c r="D3299" i="15"/>
  <c r="D3300" i="15"/>
  <c r="D3301" i="15"/>
  <c r="D3302" i="15"/>
  <c r="D3303" i="15"/>
  <c r="D3304" i="15"/>
  <c r="D3305" i="15"/>
  <c r="D3306" i="15"/>
  <c r="D3307" i="15"/>
  <c r="D3308" i="15"/>
  <c r="D3309" i="15"/>
  <c r="D3310" i="15"/>
  <c r="D3311" i="15"/>
  <c r="D3312" i="15"/>
  <c r="D3313" i="15"/>
  <c r="D3314" i="15"/>
  <c r="D3315" i="15"/>
  <c r="D3316" i="15"/>
  <c r="D3317" i="15"/>
  <c r="D3318" i="15"/>
  <c r="D3319" i="15"/>
  <c r="D3320" i="15"/>
  <c r="D3321" i="15"/>
  <c r="D3322" i="15"/>
  <c r="D3323" i="15"/>
  <c r="D3324" i="15"/>
  <c r="D3325" i="15"/>
  <c r="D3326" i="15"/>
  <c r="D3327" i="15"/>
  <c r="D3328" i="15"/>
  <c r="D3329" i="15"/>
  <c r="D3330" i="15"/>
  <c r="D3331" i="15"/>
  <c r="D3332" i="15"/>
  <c r="D3333" i="15"/>
  <c r="D3334" i="15"/>
  <c r="D3335" i="15"/>
  <c r="D3336" i="15"/>
  <c r="D3337" i="15"/>
  <c r="D3338" i="15"/>
  <c r="D3339" i="15"/>
  <c r="D3340" i="15"/>
  <c r="D3341" i="15"/>
  <c r="D3342" i="15"/>
  <c r="D3343" i="15"/>
  <c r="D3344" i="15"/>
  <c r="D3345" i="15"/>
  <c r="D3346" i="15"/>
  <c r="D3347" i="15"/>
  <c r="D3348" i="15"/>
  <c r="D3349" i="15"/>
  <c r="D3350" i="15"/>
  <c r="D3351" i="15"/>
  <c r="D3352" i="15"/>
  <c r="D3353" i="15"/>
  <c r="D3354" i="15"/>
  <c r="D3355" i="15"/>
  <c r="D3356" i="15"/>
  <c r="D3357" i="15"/>
  <c r="D3358" i="15"/>
  <c r="D3359" i="15"/>
  <c r="D3360" i="15"/>
  <c r="D3361" i="15"/>
  <c r="D3362" i="15"/>
  <c r="D3363" i="15"/>
  <c r="D3364" i="15"/>
  <c r="D3365" i="15"/>
  <c r="D3366" i="15"/>
  <c r="D3367" i="15"/>
  <c r="D3368" i="15"/>
  <c r="D3369" i="15"/>
  <c r="D3370" i="15"/>
  <c r="D3371" i="15"/>
  <c r="D3372" i="15"/>
  <c r="D3373" i="15"/>
  <c r="D3374" i="15"/>
  <c r="D3375" i="15"/>
  <c r="D3376" i="15"/>
  <c r="D3377" i="15"/>
  <c r="D3378" i="15"/>
  <c r="D3379" i="15"/>
  <c r="D3380" i="15"/>
  <c r="D3381" i="15"/>
  <c r="D3382" i="15"/>
  <c r="D3383" i="15"/>
  <c r="D3384" i="15"/>
  <c r="D3385" i="15"/>
  <c r="D3386" i="15"/>
  <c r="D3387" i="15"/>
  <c r="D3388" i="15"/>
  <c r="D3389" i="15"/>
  <c r="D3390" i="15"/>
  <c r="D3391" i="15"/>
  <c r="D3392" i="15"/>
  <c r="D3393" i="15"/>
  <c r="D3394" i="15"/>
  <c r="D3395" i="15"/>
  <c r="D3396" i="15"/>
  <c r="D3397" i="15"/>
  <c r="D3398" i="15"/>
  <c r="D3399" i="15"/>
  <c r="D3400" i="15"/>
  <c r="D3401" i="15"/>
  <c r="D3402" i="15"/>
  <c r="D3403" i="15"/>
  <c r="D3404" i="15"/>
  <c r="D3405" i="15"/>
  <c r="D3406" i="15"/>
  <c r="D3407" i="15"/>
  <c r="D3408" i="15"/>
  <c r="D3409" i="15"/>
  <c r="D3410" i="15"/>
  <c r="D3411" i="15"/>
  <c r="D3412" i="15"/>
  <c r="D3413" i="15"/>
  <c r="D3414" i="15"/>
  <c r="D3415" i="15"/>
  <c r="D3416" i="15"/>
  <c r="D3417" i="15"/>
  <c r="D3418" i="15"/>
  <c r="D3419" i="15"/>
  <c r="D3420" i="15"/>
  <c r="D3421" i="15"/>
  <c r="D3422" i="15"/>
  <c r="D3423" i="15"/>
  <c r="D3424" i="15"/>
  <c r="D3425" i="15"/>
  <c r="D3426" i="15"/>
  <c r="D3427" i="15"/>
  <c r="D3428" i="15"/>
  <c r="D3429" i="15"/>
  <c r="D3430" i="15"/>
  <c r="D3431" i="15"/>
  <c r="D3432" i="15"/>
  <c r="D3433" i="15"/>
  <c r="D3434" i="15"/>
  <c r="D3435" i="15"/>
  <c r="D3436" i="15"/>
  <c r="D3437" i="15"/>
  <c r="D3438" i="15"/>
  <c r="D3439" i="15"/>
  <c r="D3440" i="15"/>
  <c r="D3441" i="15"/>
  <c r="D3442" i="15"/>
  <c r="D3443" i="15"/>
  <c r="D3444" i="15"/>
  <c r="D3445" i="15"/>
  <c r="D3446" i="15"/>
  <c r="D3447" i="15"/>
  <c r="D3448" i="15"/>
  <c r="D3449" i="15"/>
  <c r="D3450" i="15"/>
  <c r="D3451" i="15"/>
  <c r="D3452" i="15"/>
  <c r="D3453" i="15"/>
  <c r="D3454" i="15"/>
  <c r="D3455" i="15"/>
  <c r="D3456" i="15"/>
  <c r="D3457" i="15"/>
  <c r="D3458" i="15"/>
  <c r="D3459" i="15"/>
  <c r="D3460" i="15"/>
  <c r="D3461" i="15"/>
  <c r="D3462" i="15"/>
  <c r="D3463" i="15"/>
  <c r="D3464" i="15"/>
  <c r="D3465" i="15"/>
  <c r="D3466" i="15"/>
  <c r="D3467" i="15"/>
  <c r="D3468" i="15"/>
  <c r="D3469" i="15"/>
  <c r="D3470" i="15"/>
  <c r="D3471" i="15"/>
  <c r="D3472" i="15"/>
  <c r="D3473" i="15"/>
  <c r="D3474" i="15"/>
  <c r="D3475" i="15"/>
  <c r="D3476" i="15"/>
  <c r="D3477" i="15"/>
  <c r="D3478" i="15"/>
  <c r="D3479" i="15"/>
  <c r="D3480" i="15"/>
  <c r="D3481" i="15"/>
  <c r="D3482" i="15"/>
  <c r="D3483" i="15"/>
  <c r="D3484" i="15"/>
  <c r="D3485" i="15"/>
  <c r="D3486" i="15"/>
  <c r="D3487" i="15"/>
  <c r="D3488" i="15"/>
  <c r="D3489" i="15"/>
  <c r="D3490" i="15"/>
  <c r="D3491" i="15"/>
  <c r="D3492" i="15"/>
  <c r="D3493" i="15"/>
  <c r="D3494" i="15"/>
  <c r="D3495" i="15"/>
  <c r="D3496" i="15"/>
  <c r="D3497" i="15"/>
  <c r="D3498" i="15"/>
  <c r="D3499" i="15"/>
  <c r="D3500" i="15"/>
  <c r="D3501" i="15"/>
  <c r="D3502" i="15"/>
  <c r="D3503" i="15"/>
  <c r="D3504" i="15"/>
  <c r="D3505" i="15"/>
  <c r="D3506" i="15"/>
  <c r="D3507" i="15"/>
  <c r="D3508" i="15"/>
  <c r="D3509" i="15"/>
  <c r="D3510" i="15"/>
  <c r="D3511" i="15"/>
  <c r="D3512" i="15"/>
  <c r="D3513" i="15"/>
  <c r="D3514" i="15"/>
  <c r="D3515" i="15"/>
  <c r="D3516" i="15"/>
  <c r="D3517" i="15"/>
  <c r="D3518" i="15"/>
  <c r="D3519" i="15"/>
  <c r="D3520" i="15"/>
  <c r="D3521" i="15"/>
  <c r="D3522" i="15"/>
  <c r="D3523" i="15"/>
  <c r="D3524" i="15"/>
  <c r="D3525" i="15"/>
  <c r="D3526" i="15"/>
  <c r="D3527" i="15"/>
  <c r="D3528" i="15"/>
  <c r="D3529" i="15"/>
  <c r="D3530" i="15"/>
  <c r="D3531" i="15"/>
  <c r="D3532" i="15"/>
  <c r="D3533" i="15"/>
  <c r="D3534" i="15"/>
  <c r="D3535" i="15"/>
  <c r="D3536" i="15"/>
  <c r="D3537" i="15"/>
  <c r="D3538" i="15"/>
  <c r="D3539" i="15"/>
  <c r="D3540" i="15"/>
  <c r="D3541" i="15"/>
  <c r="D3542" i="15"/>
  <c r="D3543" i="15"/>
  <c r="D3544" i="15"/>
  <c r="D3545" i="15"/>
  <c r="D3546" i="15"/>
  <c r="D3547" i="15"/>
  <c r="D3548" i="15"/>
  <c r="D3549" i="15"/>
  <c r="D3550" i="15"/>
  <c r="D3551" i="15"/>
  <c r="D3552" i="15"/>
  <c r="D3553" i="15"/>
  <c r="D3554" i="15"/>
  <c r="D3555" i="15"/>
  <c r="D3556" i="15"/>
  <c r="D3557" i="15"/>
  <c r="D3558" i="15"/>
  <c r="D3559" i="15"/>
  <c r="D3560" i="15"/>
  <c r="D3561" i="15"/>
  <c r="D3562" i="15"/>
  <c r="D3563" i="15"/>
  <c r="D3564" i="15"/>
  <c r="D3565" i="15"/>
  <c r="D3566" i="15"/>
  <c r="D3567" i="15"/>
  <c r="D3568" i="15"/>
  <c r="D3569" i="15"/>
  <c r="D3570" i="15"/>
  <c r="D3571" i="15"/>
  <c r="D3572" i="15"/>
  <c r="D3573" i="15"/>
  <c r="D3574" i="15"/>
  <c r="D3575" i="15"/>
  <c r="D3576" i="15"/>
  <c r="D3577" i="15"/>
  <c r="D3578" i="15"/>
  <c r="D3579" i="15"/>
  <c r="D3580" i="15"/>
  <c r="D3581" i="15"/>
  <c r="D3582" i="15"/>
  <c r="D3583" i="15"/>
  <c r="D3584" i="15"/>
  <c r="D3585" i="15"/>
  <c r="D3586" i="15"/>
  <c r="D3587" i="15"/>
  <c r="D3588" i="15"/>
  <c r="D3589" i="15"/>
  <c r="D3590" i="15"/>
  <c r="D3591" i="15"/>
  <c r="D3592" i="15"/>
  <c r="D3593" i="15"/>
  <c r="D3594" i="15"/>
  <c r="D3595" i="15"/>
  <c r="D3596" i="15"/>
  <c r="D3597" i="15"/>
  <c r="D3598" i="15"/>
  <c r="D3599" i="15"/>
  <c r="D3600" i="15"/>
  <c r="D3601" i="15"/>
  <c r="D3602" i="15"/>
  <c r="D3603" i="15"/>
  <c r="D3604" i="15"/>
  <c r="D3605" i="15"/>
  <c r="D3606" i="15"/>
  <c r="D3607" i="15"/>
  <c r="D3608" i="15"/>
  <c r="D3609" i="15"/>
  <c r="D3610" i="15"/>
  <c r="D3611" i="15"/>
  <c r="D3612" i="15"/>
  <c r="D3613" i="15"/>
  <c r="D3614" i="15"/>
  <c r="D3615" i="15"/>
  <c r="D3616" i="15"/>
  <c r="D3617" i="15"/>
  <c r="D3618" i="15"/>
  <c r="D3619" i="15"/>
  <c r="D3620" i="15"/>
  <c r="D3621" i="15"/>
  <c r="D3622" i="15"/>
  <c r="D3623" i="15"/>
  <c r="D3624" i="15"/>
  <c r="D3625" i="15"/>
  <c r="D3626" i="15"/>
  <c r="D3627" i="15"/>
  <c r="D3628" i="15"/>
  <c r="D3629" i="15"/>
  <c r="D3630" i="15"/>
  <c r="D3631" i="15"/>
  <c r="D3632" i="15"/>
  <c r="D3633" i="15"/>
  <c r="D3634" i="15"/>
  <c r="D3635" i="15"/>
  <c r="D3636" i="15"/>
  <c r="D3637" i="15"/>
  <c r="D3638" i="15"/>
  <c r="D3639" i="15"/>
  <c r="D3640" i="15"/>
  <c r="D3641" i="15"/>
  <c r="D3642" i="15"/>
  <c r="D3643" i="15"/>
  <c r="D3644" i="15"/>
  <c r="D3645" i="15"/>
  <c r="D3646" i="15"/>
  <c r="D3647" i="15"/>
  <c r="D3648" i="15"/>
  <c r="D3649" i="15"/>
  <c r="D3650" i="15"/>
  <c r="D3651" i="15"/>
  <c r="D3652" i="15"/>
  <c r="D3653" i="15"/>
  <c r="D3654" i="15"/>
  <c r="D3655" i="15"/>
  <c r="D3656" i="15"/>
  <c r="D3657" i="15"/>
  <c r="D3658" i="15"/>
  <c r="D3659" i="15"/>
  <c r="D3660" i="15"/>
  <c r="D3661" i="15"/>
  <c r="D3662" i="15"/>
  <c r="D3663" i="15"/>
  <c r="D3664" i="15"/>
  <c r="D3665" i="15"/>
  <c r="D3666" i="15"/>
  <c r="D3667" i="15"/>
  <c r="D3668" i="15"/>
  <c r="D3669" i="15"/>
  <c r="D3670" i="15"/>
  <c r="D3671" i="15"/>
  <c r="D3672" i="15"/>
  <c r="D3673" i="15"/>
  <c r="D3674" i="15"/>
  <c r="D3675" i="15"/>
  <c r="D3676" i="15"/>
  <c r="D3677" i="15"/>
  <c r="D3678" i="15"/>
  <c r="D3679" i="15"/>
  <c r="D3680" i="15"/>
  <c r="D3681" i="15"/>
  <c r="D3682" i="15"/>
  <c r="D3683" i="15"/>
  <c r="D3684" i="15"/>
  <c r="D3685" i="15"/>
  <c r="D3686" i="15"/>
  <c r="D3687" i="15"/>
  <c r="D3688" i="15"/>
  <c r="D3689" i="15"/>
  <c r="D3690" i="15"/>
  <c r="D3691" i="15"/>
  <c r="D3692" i="15"/>
  <c r="D3693" i="15"/>
  <c r="D3694" i="15"/>
  <c r="D3695" i="15"/>
  <c r="D3696" i="15"/>
  <c r="D3697" i="15"/>
  <c r="D3698" i="15"/>
  <c r="D3699" i="15"/>
  <c r="D3700" i="15"/>
  <c r="D3701" i="15"/>
  <c r="D3702" i="15"/>
  <c r="D3703" i="15"/>
  <c r="D3704" i="15"/>
  <c r="D3705" i="15"/>
  <c r="D3706" i="15"/>
  <c r="D3707" i="15"/>
  <c r="D3708" i="15"/>
  <c r="D3709" i="15"/>
  <c r="D3710" i="15"/>
  <c r="D3711" i="15"/>
  <c r="D3712" i="15"/>
  <c r="D3713" i="15"/>
  <c r="D3714" i="15"/>
  <c r="D3715" i="15"/>
  <c r="D3716" i="15"/>
  <c r="D3717" i="15"/>
  <c r="D3718" i="15"/>
  <c r="D3719" i="15"/>
  <c r="D3720" i="15"/>
  <c r="D3721" i="15"/>
  <c r="D3722" i="15"/>
  <c r="D3723" i="15"/>
  <c r="D3724" i="15"/>
  <c r="D3725" i="15"/>
  <c r="D3726" i="15"/>
  <c r="D3727" i="15"/>
  <c r="D3728" i="15"/>
  <c r="D3729" i="15"/>
  <c r="D3730" i="15"/>
  <c r="D3731" i="15"/>
  <c r="D3732" i="15"/>
  <c r="D3733" i="15"/>
  <c r="D3734" i="15"/>
  <c r="D3735" i="15"/>
  <c r="D3736" i="15"/>
  <c r="D3737" i="15"/>
  <c r="D3738" i="15"/>
  <c r="D3739" i="15"/>
  <c r="D3740" i="15"/>
  <c r="D3741" i="15"/>
  <c r="D3742" i="15"/>
  <c r="D3743" i="15"/>
  <c r="D3744" i="15"/>
  <c r="D3745" i="15"/>
  <c r="D3746" i="15"/>
  <c r="D3747" i="15"/>
  <c r="D3748" i="15"/>
  <c r="D3749" i="15"/>
  <c r="D3750" i="15"/>
  <c r="D3751" i="15"/>
  <c r="D3752" i="15"/>
  <c r="D3753" i="15"/>
  <c r="D3754" i="15"/>
  <c r="D3755" i="15"/>
  <c r="D3756" i="15"/>
  <c r="D3757" i="15"/>
  <c r="D3758" i="15"/>
  <c r="D3759" i="15"/>
  <c r="D3760" i="15"/>
  <c r="D3761" i="15"/>
  <c r="D3762" i="15"/>
  <c r="D3763" i="15"/>
  <c r="D3764" i="15"/>
  <c r="D3765" i="15"/>
  <c r="D3766" i="15"/>
  <c r="D3767" i="15"/>
  <c r="D3768" i="15"/>
  <c r="D3769" i="15"/>
  <c r="D3770" i="15"/>
  <c r="D3771" i="15"/>
  <c r="D3772" i="15"/>
  <c r="D3773" i="15"/>
  <c r="D3774" i="15"/>
  <c r="D3775" i="15"/>
  <c r="D3776" i="15"/>
  <c r="D3777" i="15"/>
  <c r="D3778" i="15"/>
  <c r="D3779" i="15"/>
  <c r="D3780" i="15"/>
  <c r="D3781" i="15"/>
  <c r="D3782" i="15"/>
  <c r="D3783" i="15"/>
  <c r="D3784" i="15"/>
  <c r="D3785" i="15"/>
  <c r="D3786" i="15"/>
  <c r="D3787" i="15"/>
  <c r="D3788" i="15"/>
  <c r="D3789" i="15"/>
  <c r="D3790" i="15"/>
  <c r="D3791" i="15"/>
  <c r="D3792" i="15"/>
  <c r="D3793" i="15"/>
  <c r="D3794" i="15"/>
  <c r="D3795" i="15"/>
  <c r="D3796" i="15"/>
  <c r="D3797" i="15"/>
  <c r="D3798" i="15"/>
  <c r="D3799" i="15"/>
  <c r="D3800" i="15"/>
  <c r="D3801" i="15"/>
  <c r="D3802" i="15"/>
  <c r="D3803" i="15"/>
  <c r="D3804" i="15"/>
  <c r="D3805" i="15"/>
  <c r="D3806" i="15"/>
  <c r="D3807" i="15"/>
  <c r="D3808" i="15"/>
  <c r="D3809" i="15"/>
  <c r="D3810" i="15"/>
  <c r="D3811" i="15"/>
  <c r="D3812" i="15"/>
  <c r="D3813" i="15"/>
  <c r="D3814" i="15"/>
  <c r="D3815" i="15"/>
  <c r="D3816" i="15"/>
  <c r="D3817" i="15"/>
  <c r="D3818" i="15"/>
  <c r="D3819" i="15"/>
  <c r="D3820" i="15"/>
  <c r="D3821" i="15"/>
  <c r="D3822" i="15"/>
  <c r="D3823" i="15"/>
  <c r="D3824" i="15"/>
  <c r="D3825" i="15"/>
  <c r="D3826" i="15"/>
  <c r="D3827" i="15"/>
  <c r="D3828" i="15"/>
  <c r="D3829" i="15"/>
  <c r="D3830" i="15"/>
  <c r="D3831" i="15"/>
  <c r="D3832" i="15"/>
  <c r="D3833" i="15"/>
  <c r="D3834" i="15"/>
  <c r="D3835" i="15"/>
  <c r="D3836" i="15"/>
  <c r="D3837" i="15"/>
  <c r="D3838" i="15"/>
  <c r="D3839" i="15"/>
  <c r="D3840" i="15"/>
  <c r="D3841" i="15"/>
  <c r="D3842" i="15"/>
  <c r="D3843" i="15"/>
  <c r="D3844" i="15"/>
  <c r="D3845" i="15"/>
  <c r="D3846" i="15"/>
  <c r="D3847" i="15"/>
  <c r="D3848" i="15"/>
  <c r="D3849" i="15"/>
  <c r="D3850" i="15"/>
  <c r="D3851" i="15"/>
  <c r="D3852" i="15"/>
  <c r="D3853" i="15"/>
  <c r="D3854" i="15"/>
  <c r="D3855" i="15"/>
  <c r="D3856" i="15"/>
  <c r="D3857" i="15"/>
  <c r="D3858" i="15"/>
  <c r="D3859" i="15"/>
  <c r="D3860" i="15"/>
  <c r="D3861" i="15"/>
  <c r="D3862" i="15"/>
  <c r="D3863" i="15"/>
  <c r="D3864" i="15"/>
  <c r="D3865" i="15"/>
  <c r="D3866" i="15"/>
  <c r="D3867" i="15"/>
  <c r="D3868" i="15"/>
  <c r="D3869" i="15"/>
  <c r="D3870" i="15"/>
  <c r="D3871" i="15"/>
  <c r="D3872" i="15"/>
  <c r="D3873" i="15"/>
  <c r="D3874" i="15"/>
  <c r="D3875" i="15"/>
  <c r="D3876" i="15"/>
  <c r="D3877" i="15"/>
  <c r="D3878" i="15"/>
  <c r="D3879" i="15"/>
  <c r="D3880" i="15"/>
  <c r="D3881" i="15"/>
  <c r="D3882" i="15"/>
  <c r="D3883" i="15"/>
  <c r="D3884" i="15"/>
  <c r="D3885" i="15"/>
  <c r="D3886" i="15"/>
  <c r="D3887" i="15"/>
  <c r="D3888" i="15"/>
  <c r="D3889" i="15"/>
  <c r="D3890" i="15"/>
  <c r="D3891" i="15"/>
  <c r="D3892" i="15"/>
  <c r="D3893" i="15"/>
  <c r="D3894" i="15"/>
  <c r="D3895" i="15"/>
  <c r="D3896" i="15"/>
  <c r="D3897" i="15"/>
  <c r="D3898" i="15"/>
  <c r="D3899" i="15"/>
  <c r="D3900" i="15"/>
  <c r="D3901" i="15"/>
  <c r="D3902" i="15"/>
  <c r="D3903" i="15"/>
  <c r="D3904" i="15"/>
  <c r="D3905" i="15"/>
  <c r="D3906" i="15"/>
  <c r="D3907" i="15"/>
  <c r="D3908" i="15"/>
  <c r="D3909" i="15"/>
  <c r="D3910" i="15"/>
  <c r="D3911" i="15"/>
  <c r="D3912" i="15"/>
  <c r="D3913" i="15"/>
  <c r="D3914" i="15"/>
  <c r="D3915" i="15"/>
  <c r="D3916" i="15"/>
  <c r="D3917" i="15"/>
  <c r="D3918" i="15"/>
  <c r="D3919" i="15"/>
  <c r="D3920" i="15"/>
  <c r="D3921" i="15"/>
  <c r="D3922" i="15"/>
  <c r="D3923" i="15"/>
  <c r="D3924" i="15"/>
  <c r="D3925" i="15"/>
  <c r="D3926" i="15"/>
  <c r="D3927" i="15"/>
  <c r="D3928" i="15"/>
  <c r="D3929" i="15"/>
  <c r="D3930" i="15"/>
  <c r="D3931" i="15"/>
  <c r="D3932" i="15"/>
  <c r="D3933" i="15"/>
  <c r="D3934" i="15"/>
  <c r="D3935" i="15"/>
  <c r="D3936" i="15"/>
  <c r="D3937" i="15"/>
  <c r="D3938" i="15"/>
  <c r="D3939" i="15"/>
  <c r="D3940" i="15"/>
  <c r="D3941" i="15"/>
  <c r="D3942" i="15"/>
  <c r="D3943" i="15"/>
  <c r="D3944" i="15"/>
  <c r="D3945" i="15"/>
  <c r="D3946" i="15"/>
  <c r="D3947" i="15"/>
  <c r="D3948" i="15"/>
  <c r="D3949" i="15"/>
  <c r="D3950" i="15"/>
  <c r="D3951" i="15"/>
  <c r="D3952" i="15"/>
  <c r="D3953" i="15"/>
  <c r="D3954" i="15"/>
  <c r="D3955" i="15"/>
  <c r="D3956" i="15"/>
  <c r="D3957" i="15"/>
  <c r="D3958" i="15"/>
  <c r="D3959" i="15"/>
  <c r="D3960" i="15"/>
  <c r="D3961" i="15"/>
  <c r="D3962" i="15"/>
  <c r="D3963" i="15"/>
  <c r="D3964" i="15"/>
  <c r="D3965" i="15"/>
  <c r="D3966" i="15"/>
  <c r="D3967" i="15"/>
  <c r="D3968" i="15"/>
  <c r="D3969" i="15"/>
  <c r="D3970" i="15"/>
  <c r="D3971" i="15"/>
  <c r="D3972" i="15"/>
  <c r="D3973" i="15"/>
  <c r="D3974" i="15"/>
  <c r="D3975" i="15"/>
  <c r="D3976" i="15"/>
  <c r="D3977" i="15"/>
  <c r="D3978" i="15"/>
  <c r="D3979" i="15"/>
  <c r="D3980" i="15"/>
  <c r="D3981" i="15"/>
  <c r="D3982" i="15"/>
  <c r="D3983" i="15"/>
  <c r="D3984" i="15"/>
  <c r="D3985" i="15"/>
  <c r="D3986" i="15"/>
  <c r="D3987" i="15"/>
  <c r="D3988" i="15"/>
  <c r="D3989" i="15"/>
  <c r="D3990" i="15"/>
  <c r="D3991" i="15"/>
  <c r="D3992" i="15"/>
  <c r="D3993" i="15"/>
  <c r="D3994" i="15"/>
  <c r="D3995" i="15"/>
  <c r="D3996" i="15"/>
  <c r="D3997" i="15"/>
  <c r="D3998" i="15"/>
  <c r="D3999" i="15"/>
  <c r="D4000" i="15"/>
  <c r="D4001" i="15"/>
  <c r="D4002" i="15"/>
  <c r="D4003" i="15"/>
  <c r="D4004" i="15"/>
  <c r="D4005" i="15"/>
  <c r="D4006" i="15"/>
  <c r="D4007" i="15"/>
  <c r="D4008" i="15"/>
  <c r="D4009" i="15"/>
  <c r="D4010" i="15"/>
  <c r="D4011" i="15"/>
  <c r="D4012" i="15"/>
  <c r="D4013" i="15"/>
  <c r="D4014" i="15"/>
  <c r="D4015" i="15"/>
  <c r="D4016" i="15"/>
  <c r="D4017" i="15"/>
  <c r="D4018" i="15"/>
  <c r="D4019" i="15"/>
  <c r="D4020" i="15"/>
  <c r="D4021" i="15"/>
  <c r="D4022" i="15"/>
  <c r="D4023" i="15"/>
  <c r="D4024" i="15"/>
  <c r="D4025" i="15"/>
  <c r="D4026" i="15"/>
  <c r="D4027" i="15"/>
  <c r="D4028" i="15"/>
  <c r="D4029" i="15"/>
  <c r="D4030" i="15"/>
  <c r="D4031" i="15"/>
  <c r="D4032" i="15"/>
  <c r="D4033" i="15"/>
  <c r="D4034" i="15"/>
  <c r="D4035" i="15"/>
  <c r="D4036" i="15"/>
  <c r="D4037" i="15"/>
  <c r="D4038" i="15"/>
  <c r="D4039" i="15"/>
  <c r="D4040" i="15"/>
  <c r="D4041" i="15"/>
  <c r="D4042" i="15"/>
  <c r="D4043" i="15"/>
  <c r="D4044" i="15"/>
  <c r="D4045" i="15"/>
  <c r="D4046" i="15"/>
  <c r="D4047" i="15"/>
  <c r="D4048" i="15"/>
  <c r="D4049" i="15"/>
  <c r="D4050" i="15"/>
  <c r="D4051" i="15"/>
  <c r="D4052" i="15"/>
  <c r="D4053" i="15"/>
  <c r="D4054" i="15"/>
  <c r="D4055" i="15"/>
  <c r="D4056" i="15"/>
  <c r="D4057" i="15"/>
  <c r="D4058" i="15"/>
  <c r="D4059" i="15"/>
  <c r="D4060" i="15"/>
  <c r="D4061" i="15"/>
  <c r="D4062" i="15"/>
  <c r="D4063" i="15"/>
  <c r="D4064" i="15"/>
  <c r="D4065" i="15"/>
  <c r="D4066" i="15"/>
  <c r="D4067" i="15"/>
  <c r="D4068" i="15"/>
  <c r="D4069" i="15"/>
  <c r="D4070" i="15"/>
  <c r="D4071" i="15"/>
  <c r="D4072" i="15"/>
  <c r="D4073" i="15"/>
  <c r="D4074" i="15"/>
  <c r="D4075" i="15"/>
  <c r="D4076" i="15"/>
  <c r="D4077" i="15"/>
  <c r="D4078" i="15"/>
  <c r="D4079" i="15"/>
  <c r="D4080" i="15"/>
  <c r="D4081" i="15"/>
  <c r="D4082" i="15"/>
  <c r="D4083" i="15"/>
  <c r="D4084" i="15"/>
  <c r="D4085" i="15"/>
  <c r="D4086" i="15"/>
  <c r="D4087" i="15"/>
  <c r="D4088" i="15"/>
  <c r="D4089" i="15"/>
  <c r="D4090" i="15"/>
  <c r="D4091" i="15"/>
  <c r="D4092" i="15"/>
  <c r="D4093" i="15"/>
  <c r="D4094" i="15"/>
  <c r="D4095" i="15"/>
  <c r="D4096" i="15"/>
  <c r="D4097" i="15"/>
  <c r="D4098" i="15"/>
  <c r="D4099" i="15"/>
  <c r="D4100" i="15"/>
  <c r="D4101" i="15"/>
  <c r="D4102" i="15"/>
  <c r="D4103" i="15"/>
  <c r="D4104" i="15"/>
  <c r="D4105" i="15"/>
  <c r="D4106" i="15"/>
  <c r="D4107" i="15"/>
  <c r="D4108" i="15"/>
  <c r="D4109" i="15"/>
  <c r="D4110" i="15"/>
  <c r="D4111" i="15"/>
  <c r="D4112" i="15"/>
  <c r="D4113" i="15"/>
  <c r="D4114" i="15"/>
  <c r="D4115" i="15"/>
  <c r="D4116" i="15"/>
  <c r="D4117" i="15"/>
  <c r="D4118" i="15"/>
  <c r="D4119" i="15"/>
  <c r="D4120" i="15"/>
  <c r="D4121" i="15"/>
  <c r="D4122" i="15"/>
  <c r="D4123" i="15"/>
  <c r="D4124" i="15"/>
  <c r="D4125" i="15"/>
  <c r="D4126" i="15"/>
  <c r="D4127" i="15"/>
  <c r="D4128" i="15"/>
  <c r="D4129" i="15"/>
  <c r="D4130" i="15"/>
  <c r="D4131" i="15"/>
  <c r="D4132" i="15"/>
  <c r="D4133" i="15"/>
  <c r="D4134" i="15"/>
  <c r="D4135" i="15"/>
  <c r="D4136" i="15"/>
  <c r="D4137" i="15"/>
  <c r="D4138" i="15"/>
  <c r="D4139" i="15"/>
  <c r="D4140" i="15"/>
  <c r="D4141" i="15"/>
  <c r="D4142" i="15"/>
  <c r="D4143" i="15"/>
  <c r="D4144" i="15"/>
  <c r="D4145" i="15"/>
  <c r="D4146" i="15"/>
  <c r="D4147" i="15"/>
  <c r="D4148" i="15"/>
  <c r="D4149" i="15"/>
  <c r="D4150" i="15"/>
  <c r="D4151" i="15"/>
  <c r="D4152" i="15"/>
  <c r="D4153" i="15"/>
  <c r="D4154" i="15"/>
  <c r="D4155" i="15"/>
  <c r="D4156" i="15"/>
  <c r="D4157" i="15"/>
  <c r="D4158" i="15"/>
  <c r="D4159" i="15"/>
  <c r="D4160" i="15"/>
  <c r="D4161" i="15"/>
  <c r="D4162" i="15"/>
  <c r="D4163" i="15"/>
  <c r="D4164" i="15"/>
  <c r="D4165" i="15"/>
  <c r="D4166" i="15"/>
  <c r="D4167" i="15"/>
  <c r="D4168" i="15"/>
  <c r="D4169" i="15"/>
  <c r="D4170" i="15"/>
  <c r="D4171" i="15"/>
  <c r="D4172" i="15"/>
  <c r="D4173" i="15"/>
  <c r="D4174" i="15"/>
  <c r="D4175" i="15"/>
  <c r="D4176" i="15"/>
  <c r="D4177" i="15"/>
  <c r="D4178" i="15"/>
  <c r="D4179" i="15"/>
  <c r="D4180" i="15"/>
  <c r="D4181" i="15"/>
  <c r="D4182" i="15"/>
  <c r="D4183" i="15"/>
  <c r="D4184" i="15"/>
  <c r="D4185" i="15"/>
  <c r="D4186" i="15"/>
  <c r="D4187" i="15"/>
  <c r="D4188" i="15"/>
  <c r="D4189" i="15"/>
  <c r="D4190" i="15"/>
  <c r="D4191" i="15"/>
  <c r="D4192" i="15"/>
  <c r="D4193" i="15"/>
  <c r="D4194" i="15"/>
  <c r="D4195" i="15"/>
  <c r="D4196" i="15"/>
  <c r="D4197" i="15"/>
  <c r="D4198" i="15"/>
  <c r="D4199" i="15"/>
  <c r="D4200" i="15"/>
  <c r="D4201" i="15"/>
  <c r="D4202" i="15"/>
  <c r="D4203" i="15"/>
  <c r="D4204" i="15"/>
  <c r="D4205" i="15"/>
  <c r="D4206" i="15"/>
  <c r="D4207" i="15"/>
  <c r="D4208" i="15"/>
  <c r="D4209" i="15"/>
  <c r="D4210" i="15"/>
  <c r="D4211" i="15"/>
  <c r="D4212" i="15"/>
  <c r="D4213" i="15"/>
  <c r="D4214" i="15"/>
  <c r="D4215" i="15"/>
  <c r="D4216" i="15"/>
  <c r="D4217" i="15"/>
  <c r="D4218" i="15"/>
  <c r="D4219" i="15"/>
  <c r="D4220" i="15"/>
  <c r="D4221" i="15"/>
  <c r="D4222" i="15"/>
  <c r="D4223" i="15"/>
  <c r="D4224" i="15"/>
  <c r="D4225" i="15"/>
  <c r="D4226" i="15"/>
  <c r="D4227" i="15"/>
  <c r="D4228" i="15"/>
  <c r="D4229" i="15"/>
  <c r="D4230" i="15"/>
  <c r="D4231" i="15"/>
  <c r="D4232" i="15"/>
  <c r="D4233" i="15"/>
  <c r="D4234" i="15"/>
  <c r="D4235" i="15"/>
  <c r="D4236" i="15"/>
  <c r="D4237" i="15"/>
  <c r="D4238" i="15"/>
  <c r="D4239" i="15"/>
  <c r="D4240" i="15"/>
  <c r="D4241" i="15"/>
  <c r="D4242" i="15"/>
  <c r="D4243" i="15"/>
  <c r="D4244" i="15"/>
  <c r="D4245" i="15"/>
  <c r="D4246" i="15"/>
  <c r="D4247" i="15"/>
  <c r="D4248" i="15"/>
  <c r="D4249" i="15"/>
  <c r="D4250" i="15"/>
  <c r="D4251" i="15"/>
  <c r="D4252" i="15"/>
  <c r="D4253" i="15"/>
  <c r="D4254" i="15"/>
  <c r="D4255" i="15"/>
  <c r="D4256" i="15"/>
  <c r="D4257" i="15"/>
  <c r="D4258" i="15"/>
  <c r="D4259" i="15"/>
  <c r="D4260" i="15"/>
  <c r="D4261" i="15"/>
  <c r="D4262" i="15"/>
  <c r="D4263" i="15"/>
  <c r="D4264" i="15"/>
  <c r="D4265" i="15"/>
  <c r="D4266" i="15"/>
  <c r="D4267" i="15"/>
  <c r="D4268" i="15"/>
  <c r="D4269" i="15"/>
  <c r="D4270" i="15"/>
  <c r="D4271" i="15"/>
  <c r="D4272" i="15"/>
  <c r="D4273" i="15"/>
  <c r="D4274" i="15"/>
  <c r="D4275" i="15"/>
  <c r="D4276" i="15"/>
  <c r="D4277" i="15"/>
  <c r="D4278" i="15"/>
  <c r="D4279" i="15"/>
  <c r="D4280" i="15"/>
  <c r="D4281" i="15"/>
  <c r="D4282" i="15"/>
  <c r="D4283" i="15"/>
  <c r="D4284" i="15"/>
  <c r="D4285" i="15"/>
  <c r="D4286" i="15"/>
  <c r="D4287" i="15"/>
  <c r="D4288" i="15"/>
  <c r="D4289" i="15"/>
  <c r="D4290" i="15"/>
  <c r="D4291" i="15"/>
  <c r="D4292" i="15"/>
  <c r="D4293" i="15"/>
  <c r="D4294" i="15"/>
  <c r="D4295" i="15"/>
  <c r="D4296" i="15"/>
  <c r="D4297" i="15"/>
  <c r="D4298" i="15"/>
  <c r="D4299" i="15"/>
  <c r="D4300" i="15"/>
  <c r="D4301" i="15"/>
  <c r="D4302" i="15"/>
  <c r="D4303" i="15"/>
  <c r="D4304" i="15"/>
  <c r="D4305" i="15"/>
  <c r="D4306" i="15"/>
  <c r="D4307" i="15"/>
  <c r="D4308" i="15"/>
  <c r="D4309" i="15"/>
  <c r="D4310" i="15"/>
  <c r="D4311" i="15"/>
  <c r="D4312" i="15"/>
  <c r="D4313" i="15"/>
  <c r="D4314" i="15"/>
  <c r="D4315" i="15"/>
  <c r="D4316" i="15"/>
  <c r="D4317" i="15"/>
  <c r="D4318" i="15"/>
  <c r="D4319" i="15"/>
  <c r="D4320" i="15"/>
  <c r="D4321" i="15"/>
  <c r="D4322" i="15"/>
  <c r="D4323" i="15"/>
  <c r="D4324" i="15"/>
  <c r="D4325" i="15"/>
  <c r="D4326" i="15"/>
  <c r="D4327" i="15"/>
  <c r="D4328" i="15"/>
  <c r="D4329" i="15"/>
  <c r="D4330" i="15"/>
  <c r="D4331" i="15"/>
  <c r="D4332" i="15"/>
  <c r="D4333" i="15"/>
  <c r="D4334" i="15"/>
  <c r="D4335" i="15"/>
  <c r="D4336" i="15"/>
  <c r="D4337" i="15"/>
  <c r="D4338" i="15"/>
  <c r="D4339" i="15"/>
  <c r="D4340" i="15"/>
  <c r="D4341" i="15"/>
  <c r="D4342" i="15"/>
  <c r="D4343" i="15"/>
  <c r="D4344" i="15"/>
  <c r="D4345" i="15"/>
  <c r="D4346" i="15"/>
  <c r="D4347" i="15"/>
  <c r="D4348" i="15"/>
  <c r="D4349" i="15"/>
  <c r="D4350" i="15"/>
  <c r="D4351" i="15"/>
  <c r="D4352" i="15"/>
  <c r="D4353" i="15"/>
  <c r="D4354" i="15"/>
  <c r="D4355" i="15"/>
  <c r="D4356" i="15"/>
  <c r="D4357" i="15"/>
  <c r="D4358" i="15"/>
  <c r="D4359" i="15"/>
  <c r="D4360" i="15"/>
  <c r="D4361" i="15"/>
  <c r="D4362" i="15"/>
  <c r="D4363" i="15"/>
  <c r="D4364" i="15"/>
  <c r="D4365" i="15"/>
  <c r="D4366" i="15"/>
  <c r="D4367" i="15"/>
  <c r="D4368" i="15"/>
  <c r="D4369" i="15"/>
  <c r="D4370" i="15"/>
  <c r="D4371" i="15"/>
  <c r="D4372" i="15"/>
  <c r="D4373" i="15"/>
  <c r="D4374" i="15"/>
  <c r="D4375" i="15"/>
  <c r="D4376" i="15"/>
  <c r="D4377" i="15"/>
  <c r="D4378" i="15"/>
  <c r="D4379" i="15"/>
  <c r="D4380" i="15"/>
  <c r="D4381" i="15"/>
  <c r="D4382" i="15"/>
  <c r="D4383" i="15"/>
  <c r="D4384" i="15"/>
  <c r="D4385" i="15"/>
  <c r="D4386" i="15"/>
  <c r="D4387" i="15"/>
  <c r="D4388" i="15"/>
  <c r="D4389" i="15"/>
  <c r="D4390" i="15"/>
  <c r="D4391" i="15"/>
  <c r="D4392" i="15"/>
  <c r="D4393" i="15"/>
  <c r="D4394" i="15"/>
  <c r="D4395" i="15"/>
  <c r="D4396" i="15"/>
  <c r="D4397" i="15"/>
  <c r="D4398" i="15"/>
  <c r="D4399" i="15"/>
  <c r="D4400" i="15"/>
  <c r="D4401" i="15"/>
  <c r="D4402" i="15"/>
  <c r="D4403" i="15"/>
  <c r="D4404" i="15"/>
  <c r="D4405" i="15"/>
  <c r="D4406" i="15"/>
  <c r="D4407" i="15"/>
  <c r="D4408" i="15"/>
  <c r="D4409" i="15"/>
  <c r="D4410" i="15"/>
  <c r="D4411" i="15"/>
  <c r="D4412" i="15"/>
  <c r="D4413" i="15"/>
  <c r="D4414" i="15"/>
  <c r="D4415" i="15"/>
  <c r="D4416" i="15"/>
  <c r="D4417" i="15"/>
  <c r="D4418" i="15"/>
  <c r="D4419" i="15"/>
  <c r="D4420" i="15"/>
  <c r="D4421" i="15"/>
  <c r="D4422" i="15"/>
  <c r="D4423" i="15"/>
  <c r="D4424" i="15"/>
  <c r="D4425" i="15"/>
  <c r="D4426" i="15"/>
  <c r="D4427" i="15"/>
  <c r="D4428" i="15"/>
  <c r="D4429" i="15"/>
  <c r="D4430" i="15"/>
  <c r="D4431" i="15"/>
  <c r="D4432" i="15"/>
  <c r="D4433" i="15"/>
  <c r="D4434" i="15"/>
  <c r="D4435" i="15"/>
  <c r="D4436" i="15"/>
  <c r="D4437" i="15"/>
  <c r="D4438" i="15"/>
  <c r="D4439" i="15"/>
  <c r="D4440" i="15"/>
  <c r="D4441" i="15"/>
  <c r="D4442" i="15"/>
  <c r="D4443" i="15"/>
  <c r="D4444" i="15"/>
  <c r="D4445" i="15"/>
  <c r="D4446" i="15"/>
  <c r="D4447" i="15"/>
  <c r="D4448" i="15"/>
  <c r="D4449" i="15"/>
  <c r="D4450" i="15"/>
  <c r="D4451" i="15"/>
  <c r="D4452" i="15"/>
  <c r="D4453" i="15"/>
  <c r="D4454" i="15"/>
  <c r="D4455" i="15"/>
  <c r="D4456" i="15"/>
  <c r="D4457" i="15"/>
  <c r="D4458" i="15"/>
  <c r="D4459" i="15"/>
  <c r="D4460" i="15"/>
  <c r="D4461" i="15"/>
  <c r="D4462" i="15"/>
  <c r="D4463" i="15"/>
  <c r="D4464" i="15"/>
  <c r="D4465" i="15"/>
  <c r="D4466" i="15"/>
  <c r="D4467" i="15"/>
  <c r="D4468" i="15"/>
  <c r="D4469" i="15"/>
  <c r="D4470" i="15"/>
  <c r="D4471" i="15"/>
  <c r="D4472" i="15"/>
  <c r="D4473" i="15"/>
  <c r="D4474" i="15"/>
  <c r="D4475" i="15"/>
  <c r="D4476" i="15"/>
  <c r="D4477" i="15"/>
  <c r="D4478" i="15"/>
  <c r="D4479" i="15"/>
  <c r="D4480" i="15"/>
  <c r="D4481" i="15"/>
  <c r="D4482" i="15"/>
  <c r="D4483" i="15"/>
  <c r="D4484" i="15"/>
  <c r="D4485" i="15"/>
  <c r="D4486" i="15"/>
  <c r="D4487" i="15"/>
  <c r="D4488" i="15"/>
  <c r="D4489" i="15"/>
  <c r="D4490" i="15"/>
  <c r="D4491" i="15"/>
  <c r="D4492" i="15"/>
  <c r="D4493" i="15"/>
  <c r="D4494" i="15"/>
  <c r="D4495" i="15"/>
  <c r="D4496" i="15"/>
  <c r="D4497" i="15"/>
  <c r="D4498" i="15"/>
  <c r="D4499" i="15"/>
  <c r="D4500" i="15"/>
  <c r="D4501" i="15"/>
  <c r="D4502" i="15"/>
  <c r="D4503" i="15"/>
  <c r="D4504" i="15"/>
  <c r="D4505" i="15"/>
  <c r="D4506" i="15"/>
  <c r="D4507" i="15"/>
  <c r="D4508" i="15"/>
  <c r="D4509" i="15"/>
  <c r="D4510" i="15"/>
  <c r="D4511" i="15"/>
  <c r="D4512" i="15"/>
  <c r="D4513" i="15"/>
  <c r="D4514" i="15"/>
  <c r="D4515" i="15"/>
  <c r="D4516" i="15"/>
  <c r="D4517" i="15"/>
  <c r="D4518" i="15"/>
  <c r="D4519" i="15"/>
  <c r="D4520" i="15"/>
  <c r="D4521" i="15"/>
  <c r="D4522" i="15"/>
  <c r="D4523" i="15"/>
  <c r="D4524" i="15"/>
  <c r="D4525" i="15"/>
  <c r="D4526" i="15"/>
  <c r="D4527" i="15"/>
  <c r="D4528" i="15"/>
  <c r="D4529" i="15"/>
  <c r="D4530" i="15"/>
  <c r="D4531" i="15"/>
  <c r="D4532" i="15"/>
  <c r="D4533" i="15"/>
  <c r="D4534" i="15"/>
  <c r="D4535" i="15"/>
  <c r="D4536" i="15"/>
  <c r="D4537" i="15"/>
  <c r="D4538" i="15"/>
  <c r="D4539" i="15"/>
  <c r="D4540" i="15"/>
  <c r="D4541" i="15"/>
  <c r="D4542" i="15"/>
  <c r="D4543" i="15"/>
  <c r="D4544" i="15"/>
  <c r="D4545" i="15"/>
  <c r="D4546" i="15"/>
  <c r="D4547" i="15"/>
  <c r="D4548" i="15"/>
  <c r="D4549" i="15"/>
  <c r="D4550" i="15"/>
  <c r="D4551" i="15"/>
  <c r="D4552" i="15"/>
  <c r="D4553" i="15"/>
  <c r="D4554" i="15"/>
  <c r="D4555" i="15"/>
  <c r="D4556" i="15"/>
  <c r="D4557" i="15"/>
  <c r="D4558" i="15"/>
  <c r="D4559" i="15"/>
  <c r="D4560" i="15"/>
  <c r="D4561" i="15"/>
  <c r="D4562" i="15"/>
  <c r="D4563" i="15"/>
  <c r="D4564" i="15"/>
  <c r="D4565" i="15"/>
  <c r="D4566" i="15"/>
  <c r="D4567" i="15"/>
  <c r="D4568" i="15"/>
  <c r="D4569" i="15"/>
  <c r="D4570" i="15"/>
  <c r="D4571" i="15"/>
  <c r="D4572" i="15"/>
  <c r="D4573" i="15"/>
  <c r="D4574" i="15"/>
  <c r="D4575" i="15"/>
  <c r="D4576" i="15"/>
  <c r="D4577" i="15"/>
  <c r="D4578" i="15"/>
  <c r="D4579" i="15"/>
  <c r="D4580" i="15"/>
  <c r="D4581" i="15"/>
  <c r="D4582" i="15"/>
  <c r="D4583" i="15"/>
  <c r="D4584" i="15"/>
  <c r="D4585" i="15"/>
  <c r="D4586" i="15"/>
  <c r="D4587" i="15"/>
  <c r="D4588" i="15"/>
  <c r="D4589" i="15"/>
  <c r="D4590" i="15"/>
  <c r="D4591" i="15"/>
  <c r="D4592" i="15"/>
  <c r="D4593" i="15"/>
  <c r="D4594" i="15"/>
  <c r="D4595" i="15"/>
  <c r="D4596" i="15"/>
  <c r="D4597" i="15"/>
  <c r="D4598" i="15"/>
  <c r="D4599" i="15"/>
  <c r="D4600" i="15"/>
  <c r="D4601" i="15"/>
  <c r="D4602" i="15"/>
  <c r="D4603" i="15"/>
  <c r="D4604" i="15"/>
  <c r="D4605" i="15"/>
  <c r="D4606" i="15"/>
  <c r="D4607" i="15"/>
  <c r="D4608" i="15"/>
  <c r="D4609" i="15"/>
  <c r="D4610" i="15"/>
  <c r="D4611" i="15"/>
  <c r="D4612" i="15"/>
  <c r="D4613" i="15"/>
  <c r="D4614" i="15"/>
  <c r="D4615" i="15"/>
  <c r="D4616" i="15"/>
  <c r="D4617" i="15"/>
  <c r="D4618" i="15"/>
  <c r="D4619" i="15"/>
  <c r="D4620" i="15"/>
  <c r="D4621" i="15"/>
  <c r="D4622" i="15"/>
  <c r="D4623" i="15"/>
  <c r="D4624" i="15"/>
  <c r="D4625" i="15"/>
  <c r="D4626" i="15"/>
  <c r="D4627" i="15"/>
  <c r="D4628" i="15"/>
  <c r="D4629" i="15"/>
  <c r="D4630" i="15"/>
  <c r="D4631" i="15"/>
  <c r="D4632" i="15"/>
  <c r="D4633" i="15"/>
  <c r="D4634" i="15"/>
  <c r="D4635" i="15"/>
  <c r="D4636" i="15"/>
  <c r="D4637" i="15"/>
  <c r="D4638" i="15"/>
  <c r="D4639" i="15"/>
  <c r="D4640" i="15"/>
  <c r="D4641" i="15"/>
  <c r="D4642" i="15"/>
  <c r="D4643" i="15"/>
  <c r="D4644" i="15"/>
  <c r="D4645" i="15"/>
  <c r="D4646" i="15"/>
  <c r="D4647" i="15"/>
  <c r="D4648" i="15"/>
  <c r="D4649" i="15"/>
  <c r="D4650" i="15"/>
  <c r="D4651" i="15"/>
  <c r="D4652" i="15"/>
  <c r="D4653" i="15"/>
  <c r="D4654" i="15"/>
  <c r="D4655" i="15"/>
  <c r="D4656" i="15"/>
  <c r="D4657" i="15"/>
  <c r="D4658" i="15"/>
  <c r="D4659" i="15"/>
  <c r="D4660" i="15"/>
  <c r="D4661" i="15"/>
  <c r="D4662" i="15"/>
  <c r="D4663" i="15"/>
  <c r="D4664" i="15"/>
  <c r="D4665" i="15"/>
  <c r="D4666" i="15"/>
  <c r="D4667" i="15"/>
  <c r="D4668" i="15"/>
  <c r="D4669" i="15"/>
  <c r="D4670" i="15"/>
  <c r="D4671" i="15"/>
  <c r="D4672" i="15"/>
  <c r="D4673" i="15"/>
  <c r="D4674" i="15"/>
  <c r="D4675" i="15"/>
  <c r="D4676" i="15"/>
  <c r="D4677" i="15"/>
  <c r="D4678" i="15"/>
  <c r="D4679" i="15"/>
  <c r="D4680" i="15"/>
  <c r="D4681" i="15"/>
  <c r="D4682" i="15"/>
  <c r="D4683" i="15"/>
  <c r="D4684" i="15"/>
  <c r="D4685" i="15"/>
  <c r="D4686" i="15"/>
  <c r="D4687" i="15"/>
  <c r="D4688" i="15"/>
  <c r="D4689" i="15"/>
  <c r="D4690" i="15"/>
  <c r="D4691" i="15"/>
  <c r="D4692" i="15"/>
  <c r="D4693" i="15"/>
  <c r="D4694" i="15"/>
  <c r="D4695" i="15"/>
  <c r="D4696" i="15"/>
  <c r="D4697" i="15"/>
  <c r="D4698" i="15"/>
  <c r="D4699" i="15"/>
  <c r="D4700" i="15"/>
  <c r="D4701" i="15"/>
  <c r="D4702" i="15"/>
  <c r="D4703" i="15"/>
  <c r="D4704" i="15"/>
  <c r="D4705" i="15"/>
  <c r="D4706" i="15"/>
  <c r="D4707" i="15"/>
  <c r="D4708" i="15"/>
  <c r="D4709" i="15"/>
  <c r="D4710" i="15"/>
  <c r="D4711" i="15"/>
  <c r="D4712" i="15"/>
  <c r="D4713" i="15"/>
  <c r="D4714" i="15"/>
  <c r="D4715" i="15"/>
  <c r="D4716" i="15"/>
  <c r="D4717" i="15"/>
  <c r="D4718" i="15"/>
  <c r="D4719" i="15"/>
  <c r="D4720" i="15"/>
  <c r="D4721" i="15"/>
  <c r="D4722" i="15"/>
  <c r="D4723" i="15"/>
  <c r="D4724" i="15"/>
  <c r="D4725" i="15"/>
  <c r="D4726" i="15"/>
  <c r="D4727" i="15"/>
  <c r="D4728" i="15"/>
  <c r="D4729" i="15"/>
  <c r="D4730" i="15"/>
  <c r="D4731" i="15"/>
  <c r="D4732" i="15"/>
  <c r="D4733" i="15"/>
  <c r="D4734" i="15"/>
  <c r="D4735" i="15"/>
  <c r="D4736" i="15"/>
  <c r="D4737" i="15"/>
  <c r="D4738" i="15"/>
  <c r="D4739" i="15"/>
  <c r="D4740" i="15"/>
  <c r="D4741" i="15"/>
  <c r="D4742" i="15"/>
  <c r="D4743" i="15"/>
  <c r="D4744" i="15"/>
  <c r="D4745" i="15"/>
  <c r="D4746" i="15"/>
  <c r="D4747" i="15"/>
  <c r="D4748" i="15"/>
  <c r="D4749" i="15"/>
  <c r="D4750" i="15"/>
  <c r="D4751" i="15"/>
  <c r="D4752" i="15"/>
  <c r="D4753" i="15"/>
  <c r="D4754" i="15"/>
  <c r="D4755" i="15"/>
  <c r="D4756" i="15"/>
  <c r="D4757" i="15"/>
  <c r="D4758" i="15"/>
  <c r="D4759" i="15"/>
  <c r="D4760" i="15"/>
  <c r="D4761" i="15"/>
  <c r="D4762" i="15"/>
  <c r="D4763" i="15"/>
  <c r="D4764" i="15"/>
  <c r="D4765" i="15"/>
  <c r="D4766" i="15"/>
  <c r="D4767" i="15"/>
  <c r="D4768" i="15"/>
  <c r="D4769" i="15"/>
  <c r="D4770" i="15"/>
  <c r="D4771" i="15"/>
  <c r="D4772" i="15"/>
  <c r="D4773" i="15"/>
  <c r="D4774" i="15"/>
  <c r="D4775" i="15"/>
  <c r="D4776" i="15"/>
  <c r="D4777" i="15"/>
  <c r="D4778" i="15"/>
  <c r="D4779" i="15"/>
  <c r="D4780" i="15"/>
  <c r="D4781" i="15"/>
  <c r="D4782" i="15"/>
  <c r="D4783" i="15"/>
  <c r="D4784" i="15"/>
  <c r="D4785" i="15"/>
  <c r="D4786" i="15"/>
  <c r="D4787" i="15"/>
  <c r="D4788" i="15"/>
  <c r="D4789" i="15"/>
  <c r="D4790" i="15"/>
  <c r="D4791" i="15"/>
  <c r="D4792" i="15"/>
  <c r="D4793" i="15"/>
  <c r="D4794" i="15"/>
  <c r="D4795" i="15"/>
  <c r="D4796" i="15"/>
  <c r="D4797" i="15"/>
  <c r="D4798" i="15"/>
  <c r="D4799" i="15"/>
  <c r="D4800" i="15"/>
  <c r="D4801" i="15"/>
  <c r="D4802" i="15"/>
  <c r="D4803" i="15"/>
  <c r="D4804" i="15"/>
  <c r="D4805" i="15"/>
  <c r="D4806" i="15"/>
  <c r="D4807" i="15"/>
  <c r="D4808" i="15"/>
  <c r="D4809" i="15"/>
  <c r="D4810" i="15"/>
  <c r="D4811" i="15"/>
  <c r="D4812" i="15"/>
  <c r="D4813" i="15"/>
  <c r="D4814" i="15"/>
  <c r="D4815" i="15"/>
  <c r="D4816" i="15"/>
  <c r="D4817" i="15"/>
  <c r="D4818" i="15"/>
  <c r="D4819" i="15"/>
  <c r="D4820" i="15"/>
  <c r="D4821" i="15"/>
  <c r="D4822" i="15"/>
  <c r="D4823" i="15"/>
  <c r="D4824" i="15"/>
  <c r="D4825" i="15"/>
  <c r="D4826" i="15"/>
  <c r="D4827" i="15"/>
  <c r="D4828" i="15"/>
  <c r="D4829" i="15"/>
  <c r="D4830" i="15"/>
  <c r="D4831" i="15"/>
  <c r="D4832" i="15"/>
  <c r="D4833" i="15"/>
  <c r="D4834" i="15"/>
  <c r="D4835" i="15"/>
  <c r="D4836" i="15"/>
  <c r="D4837" i="15"/>
  <c r="D4838" i="15"/>
  <c r="D4839" i="15"/>
  <c r="D4840" i="15"/>
  <c r="D4841" i="15"/>
  <c r="D4842" i="15"/>
  <c r="D4843" i="15"/>
  <c r="D4844" i="15"/>
  <c r="D4845" i="15"/>
  <c r="D4846" i="15"/>
  <c r="D4847" i="15"/>
  <c r="D4848" i="15"/>
  <c r="D4849" i="15"/>
  <c r="D4850" i="15"/>
  <c r="D4851" i="15"/>
  <c r="D4852" i="15"/>
  <c r="D4853" i="15"/>
  <c r="D4854" i="15"/>
  <c r="D4855" i="15"/>
  <c r="D4856" i="15"/>
  <c r="D4857" i="15"/>
  <c r="D4858" i="15"/>
  <c r="D4859" i="15"/>
  <c r="D4860" i="15"/>
  <c r="D4861" i="15"/>
  <c r="D4862" i="15"/>
  <c r="D4863" i="15"/>
  <c r="D4864" i="15"/>
  <c r="D4865" i="15"/>
  <c r="D4866" i="15"/>
  <c r="D4867" i="15"/>
  <c r="D4868" i="15"/>
  <c r="D4869" i="15"/>
  <c r="D4870" i="15"/>
  <c r="D4871" i="15"/>
  <c r="D4872" i="15"/>
  <c r="D4873" i="15"/>
  <c r="D4874" i="15"/>
  <c r="D4875" i="15"/>
  <c r="D4876" i="15"/>
  <c r="D4877" i="15"/>
  <c r="D4878" i="15"/>
  <c r="D4879" i="15"/>
  <c r="D4880" i="15"/>
  <c r="D4881" i="15"/>
  <c r="D4882" i="15"/>
  <c r="D4883" i="15"/>
  <c r="D4884" i="15"/>
  <c r="D4885" i="15"/>
  <c r="D4886" i="15"/>
  <c r="D4887" i="15"/>
  <c r="D4888" i="15"/>
  <c r="D4889" i="15"/>
  <c r="D4890" i="15"/>
  <c r="D4891" i="15"/>
  <c r="D4892" i="15"/>
  <c r="D4893" i="15"/>
  <c r="D4894" i="15"/>
  <c r="D4895" i="15"/>
  <c r="D4896" i="15"/>
  <c r="D4897" i="15"/>
  <c r="D4898" i="15"/>
  <c r="D4899" i="15"/>
  <c r="D4900" i="15"/>
  <c r="D4901" i="15"/>
  <c r="D4902" i="15"/>
  <c r="D4903" i="15"/>
  <c r="D4904" i="15"/>
  <c r="D4905" i="15"/>
  <c r="D4906" i="15"/>
  <c r="D4907" i="15"/>
  <c r="D4908" i="15"/>
  <c r="D4909" i="15"/>
  <c r="D4910" i="15"/>
  <c r="D4911" i="15"/>
  <c r="D4912" i="15"/>
  <c r="D4913" i="15"/>
  <c r="D4914" i="15"/>
  <c r="D4915" i="15"/>
  <c r="D4916" i="15"/>
  <c r="D4917" i="15"/>
  <c r="D4918" i="15"/>
  <c r="D4919" i="15"/>
  <c r="D4920" i="15"/>
  <c r="D4921" i="15"/>
  <c r="D4922" i="15"/>
  <c r="D4923" i="15"/>
  <c r="D4924" i="15"/>
  <c r="D4925" i="15"/>
  <c r="D4926" i="15"/>
  <c r="D4927" i="15"/>
  <c r="D4928" i="15"/>
  <c r="D4929" i="15"/>
  <c r="D4930" i="15"/>
  <c r="D4931" i="15"/>
  <c r="D4932" i="15"/>
  <c r="D4933" i="15"/>
  <c r="D4934" i="15"/>
  <c r="D4935" i="15"/>
  <c r="D4936" i="15"/>
  <c r="D4937" i="15"/>
  <c r="D4938" i="15"/>
  <c r="D4939" i="15"/>
  <c r="D4940" i="15"/>
  <c r="D4941" i="15"/>
  <c r="D4942" i="15"/>
  <c r="D4943" i="15"/>
  <c r="D4944" i="15"/>
  <c r="D4945" i="15"/>
  <c r="D4946" i="15"/>
  <c r="D4947" i="15"/>
  <c r="D4948" i="15"/>
  <c r="D4949" i="15"/>
  <c r="D4950" i="15"/>
  <c r="D4951" i="15"/>
  <c r="D4952" i="15"/>
  <c r="D4953" i="15"/>
  <c r="D4954" i="15"/>
  <c r="D4955" i="15"/>
  <c r="D4956" i="15"/>
  <c r="D4957" i="15"/>
  <c r="D4958" i="15"/>
  <c r="D4959" i="15"/>
  <c r="D4960" i="15"/>
  <c r="D4961" i="15"/>
  <c r="D4962" i="15"/>
  <c r="D4963" i="15"/>
  <c r="D4964" i="15"/>
  <c r="D4965" i="15"/>
  <c r="D4966" i="15"/>
  <c r="D4967" i="15"/>
  <c r="D4968" i="15"/>
  <c r="D4969" i="15"/>
  <c r="D4970" i="15"/>
  <c r="D4971" i="15"/>
  <c r="D4972" i="15"/>
  <c r="D4973" i="15"/>
  <c r="D4974" i="15"/>
  <c r="D4975" i="15"/>
  <c r="D4976" i="15"/>
  <c r="D4977" i="15"/>
  <c r="D4978" i="15"/>
  <c r="D4979" i="15"/>
  <c r="D4980" i="15"/>
  <c r="D4981" i="15"/>
  <c r="D4982" i="15"/>
  <c r="D4983" i="15"/>
  <c r="D4984" i="15"/>
  <c r="D4985" i="15"/>
  <c r="D4986" i="15"/>
  <c r="D4987" i="15"/>
  <c r="D4988" i="15"/>
  <c r="D4989" i="15"/>
  <c r="D4990" i="15"/>
  <c r="D4991" i="15"/>
  <c r="D4992" i="15"/>
  <c r="D4993" i="15"/>
  <c r="D4994" i="15"/>
  <c r="D4995" i="15"/>
  <c r="D4996" i="15"/>
  <c r="D4997" i="15"/>
  <c r="D4998" i="15"/>
  <c r="D4999" i="15"/>
  <c r="D5000" i="15"/>
  <c r="D5001" i="15"/>
  <c r="D5002" i="15"/>
  <c r="D5003" i="15"/>
  <c r="D5004" i="15"/>
  <c r="D5005" i="15"/>
  <c r="D5006" i="15"/>
  <c r="D5007" i="15"/>
  <c r="D5008" i="15"/>
  <c r="D5009" i="15"/>
  <c r="D5010" i="15"/>
  <c r="D5011" i="15"/>
  <c r="D5012" i="15"/>
  <c r="D5013" i="15"/>
  <c r="D5014" i="15"/>
  <c r="D5015" i="15"/>
  <c r="D5016" i="15"/>
  <c r="D5017" i="15"/>
  <c r="D5018" i="15"/>
  <c r="D5019" i="15"/>
  <c r="D5020" i="15"/>
  <c r="D5021" i="15"/>
  <c r="D5022" i="15"/>
  <c r="D5023" i="15"/>
  <c r="D5024" i="15"/>
  <c r="D5025" i="15"/>
  <c r="D5026" i="15"/>
  <c r="D5027" i="15"/>
  <c r="D5028" i="15"/>
  <c r="D5029" i="15"/>
  <c r="D5030" i="15"/>
  <c r="D5031" i="15"/>
  <c r="D5032" i="15"/>
  <c r="D5033" i="15"/>
  <c r="D5034" i="15"/>
  <c r="D5035" i="15"/>
  <c r="D5036" i="15"/>
  <c r="D5037" i="15"/>
  <c r="D5038" i="15"/>
  <c r="D5039" i="15"/>
  <c r="D5040" i="15"/>
  <c r="D5041" i="15"/>
  <c r="D5042" i="15"/>
  <c r="D5043" i="15"/>
  <c r="D5044" i="15"/>
  <c r="D5045" i="15"/>
  <c r="D5046" i="15"/>
  <c r="D5047" i="15"/>
  <c r="D5048" i="15"/>
  <c r="D5049" i="15"/>
  <c r="D5050" i="15"/>
  <c r="D5051" i="15"/>
  <c r="D5052" i="15"/>
  <c r="D5053" i="15"/>
  <c r="D5054" i="15"/>
  <c r="D5055" i="15"/>
  <c r="D5056" i="15"/>
  <c r="D5057" i="15"/>
  <c r="D5058" i="15"/>
  <c r="D5059" i="15"/>
  <c r="D5060" i="15"/>
  <c r="D5061" i="15"/>
  <c r="D5062" i="15"/>
  <c r="D5063" i="15"/>
  <c r="D5064" i="15"/>
  <c r="D5065" i="15"/>
  <c r="D5066" i="15"/>
  <c r="D5067" i="15"/>
  <c r="D5068" i="15"/>
  <c r="D5069" i="15"/>
  <c r="D5070" i="15"/>
  <c r="D5071" i="15"/>
  <c r="D5072" i="15"/>
  <c r="D5073" i="15"/>
  <c r="D5074" i="15"/>
  <c r="D5075" i="15"/>
  <c r="D5076" i="15"/>
  <c r="D5077" i="15"/>
  <c r="D5078" i="15"/>
  <c r="D5079" i="15"/>
  <c r="D5080" i="15"/>
  <c r="D5081" i="15"/>
  <c r="D5082" i="15"/>
  <c r="D5083" i="15"/>
  <c r="D5084" i="15"/>
  <c r="D5085" i="15"/>
  <c r="D5086" i="15"/>
  <c r="D5087" i="15"/>
  <c r="D5088" i="15"/>
  <c r="D5089" i="15"/>
  <c r="D5090" i="15"/>
  <c r="D5091" i="15"/>
  <c r="D5092" i="15"/>
  <c r="D5093" i="15"/>
  <c r="D5094" i="15"/>
  <c r="D5095" i="15"/>
  <c r="D5096" i="15"/>
  <c r="D5097" i="15"/>
  <c r="D5098" i="15"/>
  <c r="D5099" i="15"/>
  <c r="D5100" i="15"/>
  <c r="D5101" i="15"/>
  <c r="D5102" i="15"/>
  <c r="D5103" i="15"/>
  <c r="D5104" i="15"/>
  <c r="D5105" i="15"/>
  <c r="D5106" i="15"/>
  <c r="D5107" i="15"/>
  <c r="D5108" i="15"/>
  <c r="D5109" i="15"/>
  <c r="D5110" i="15"/>
  <c r="D5111" i="15"/>
  <c r="D5112" i="15"/>
  <c r="D5113" i="15"/>
  <c r="D5114" i="15"/>
  <c r="D5115" i="15"/>
  <c r="D5116" i="15"/>
  <c r="D5117" i="15"/>
  <c r="D5118" i="15"/>
  <c r="D5119" i="15"/>
  <c r="D5120" i="15"/>
  <c r="D5121" i="15"/>
  <c r="D5122" i="15"/>
  <c r="D5123" i="15"/>
  <c r="D5124" i="15"/>
  <c r="D5125" i="15"/>
  <c r="D5126" i="15"/>
  <c r="D5127" i="15"/>
  <c r="D5128" i="15"/>
  <c r="D5129" i="15"/>
  <c r="D5130" i="15"/>
  <c r="D5131" i="15"/>
  <c r="D5132" i="15"/>
  <c r="D5133" i="15"/>
  <c r="D5134" i="15"/>
  <c r="D5135" i="15"/>
  <c r="D5136" i="15"/>
  <c r="D5137" i="15"/>
  <c r="D5138" i="15"/>
  <c r="D5139" i="15"/>
  <c r="D5140" i="15"/>
  <c r="D5141" i="15"/>
  <c r="D5142" i="15"/>
  <c r="D5143" i="15"/>
  <c r="D5144" i="15"/>
  <c r="D5145" i="15"/>
  <c r="D5146" i="15"/>
  <c r="D5147" i="15"/>
  <c r="D5148" i="15"/>
  <c r="D5149" i="15"/>
  <c r="D5150" i="15"/>
  <c r="D5151" i="15"/>
  <c r="D5152" i="15"/>
  <c r="D5153" i="15"/>
  <c r="D5154" i="15"/>
  <c r="D5155" i="15"/>
  <c r="D5156" i="15"/>
  <c r="D5157" i="15"/>
  <c r="D5158" i="15"/>
  <c r="D5159" i="15"/>
  <c r="D5160" i="15"/>
  <c r="D5161" i="15"/>
  <c r="D5162" i="15"/>
  <c r="D5163" i="15"/>
  <c r="D5164" i="15"/>
  <c r="D5165" i="15"/>
  <c r="D5166" i="15"/>
  <c r="D5167" i="15"/>
  <c r="D5168" i="15"/>
  <c r="D5169" i="15"/>
  <c r="D5170" i="15"/>
  <c r="D5171" i="15"/>
  <c r="D5172" i="15"/>
  <c r="D5173" i="15"/>
  <c r="D5174" i="15"/>
  <c r="D5175" i="15"/>
  <c r="D5176" i="15"/>
  <c r="D5177" i="15"/>
  <c r="D5178" i="15"/>
  <c r="D5179" i="15"/>
  <c r="D5180" i="15"/>
  <c r="D5181" i="15"/>
  <c r="D5182" i="15"/>
  <c r="D5183" i="15"/>
  <c r="D5184" i="15"/>
  <c r="D5185" i="15"/>
  <c r="D5186" i="15"/>
  <c r="D5187" i="15"/>
  <c r="D5188" i="15"/>
  <c r="D5189" i="15"/>
  <c r="D5190" i="15"/>
  <c r="D5191" i="15"/>
  <c r="D5192" i="15"/>
  <c r="D5193" i="15"/>
  <c r="D5194" i="15"/>
  <c r="D5195" i="15"/>
  <c r="D5196" i="15"/>
  <c r="D5197" i="15"/>
  <c r="D5198" i="15"/>
  <c r="D5199" i="15"/>
  <c r="D5200" i="15"/>
  <c r="D5201" i="15"/>
  <c r="D5202" i="15"/>
  <c r="D5203" i="15"/>
  <c r="D5204" i="15"/>
  <c r="D5205" i="15"/>
  <c r="D5206" i="15"/>
  <c r="D5207" i="15"/>
  <c r="D5208" i="15"/>
  <c r="D5209" i="15"/>
  <c r="D5210" i="15"/>
  <c r="D5211" i="15"/>
  <c r="D5212" i="15"/>
  <c r="D5213" i="15"/>
  <c r="D5214" i="15"/>
  <c r="D5215" i="15"/>
  <c r="D5216" i="15"/>
  <c r="D5217" i="15"/>
  <c r="D5218" i="15"/>
  <c r="D5219" i="15"/>
  <c r="D5220" i="15"/>
  <c r="D5221" i="15"/>
  <c r="D5222" i="15"/>
  <c r="D5223" i="15"/>
  <c r="D5224" i="15"/>
  <c r="D5225" i="15"/>
  <c r="D5226" i="15"/>
  <c r="D5227" i="15"/>
  <c r="D5228" i="15"/>
  <c r="D5229" i="15"/>
  <c r="D5230" i="15"/>
  <c r="D5231" i="15"/>
  <c r="D5232" i="15"/>
  <c r="D5233" i="15"/>
  <c r="D5234" i="15"/>
  <c r="D5235" i="15"/>
  <c r="D5236" i="15"/>
  <c r="D5237" i="15"/>
  <c r="D5238" i="15"/>
  <c r="D5239" i="15"/>
  <c r="D5240" i="15"/>
  <c r="D5241" i="15"/>
  <c r="D5242" i="15"/>
  <c r="D5243" i="15"/>
  <c r="D5244" i="15"/>
  <c r="D5245" i="15"/>
  <c r="D5246" i="15"/>
  <c r="D5247" i="15"/>
  <c r="D5248" i="15"/>
  <c r="D5249" i="15"/>
  <c r="D5250" i="15"/>
  <c r="D5251" i="15"/>
  <c r="D5252" i="15"/>
  <c r="D5253" i="15"/>
  <c r="D5254" i="15"/>
  <c r="D5255" i="15"/>
  <c r="D5256" i="15"/>
  <c r="D5257" i="15"/>
  <c r="D5258" i="15"/>
  <c r="D5259" i="15"/>
  <c r="D5260" i="15"/>
  <c r="D5261" i="15"/>
  <c r="D5262" i="15"/>
  <c r="D5263" i="15"/>
  <c r="D5264" i="15"/>
  <c r="D5265" i="15"/>
  <c r="D5266" i="15"/>
  <c r="D5267" i="15"/>
  <c r="D5268" i="15"/>
  <c r="D5269" i="15"/>
  <c r="D5270" i="15"/>
  <c r="D5271" i="15"/>
  <c r="D5272" i="15"/>
  <c r="D5273" i="15"/>
  <c r="D5274" i="15"/>
  <c r="D5275" i="15"/>
  <c r="D5276" i="15"/>
  <c r="D5277" i="15"/>
  <c r="D5278" i="15"/>
  <c r="D5279" i="15"/>
  <c r="D5280" i="15"/>
  <c r="D5281" i="15"/>
  <c r="D5282" i="15"/>
  <c r="D5283" i="15"/>
  <c r="D5284" i="15"/>
  <c r="D5285" i="15"/>
  <c r="D5286" i="15"/>
  <c r="D5287" i="15"/>
  <c r="D5288" i="15"/>
  <c r="D5289" i="15"/>
  <c r="D5290" i="15"/>
  <c r="D5291" i="15"/>
  <c r="D5292" i="15"/>
  <c r="D5293" i="15"/>
  <c r="D5294" i="15"/>
  <c r="D5295" i="15"/>
  <c r="D5296" i="15"/>
  <c r="D5297" i="15"/>
  <c r="D5298" i="15"/>
  <c r="D5299" i="15"/>
  <c r="D5300" i="15"/>
  <c r="D5301" i="15"/>
  <c r="D5302" i="15"/>
  <c r="D5303" i="15"/>
  <c r="D5304" i="15"/>
  <c r="D5305" i="15"/>
  <c r="D5306" i="15"/>
  <c r="D5307" i="15"/>
  <c r="D5308" i="15"/>
  <c r="D5309" i="15"/>
  <c r="D5310" i="15"/>
  <c r="D5311" i="15"/>
  <c r="D5312" i="15"/>
  <c r="D5313" i="15"/>
  <c r="D5314" i="15"/>
  <c r="D5315" i="15"/>
  <c r="D5316" i="15"/>
  <c r="D5317" i="15"/>
  <c r="D5318" i="15"/>
  <c r="D5319" i="15"/>
  <c r="D5320" i="15"/>
  <c r="D5321" i="15"/>
  <c r="D5322" i="15"/>
  <c r="D5323" i="15"/>
  <c r="D5324" i="15"/>
  <c r="D5325" i="15"/>
  <c r="D5326" i="15"/>
  <c r="D5327" i="15"/>
  <c r="D5328" i="15"/>
  <c r="D5329" i="15"/>
  <c r="D5330" i="15"/>
  <c r="D5331" i="15"/>
  <c r="D5332" i="15"/>
  <c r="D5333" i="15"/>
  <c r="D5334" i="15"/>
  <c r="D5335" i="15"/>
  <c r="D5336" i="15"/>
  <c r="D5337" i="15"/>
  <c r="D5338" i="15"/>
  <c r="D5339" i="15"/>
  <c r="D5340" i="15"/>
  <c r="D5341" i="15"/>
  <c r="D5342" i="15"/>
  <c r="D5343" i="15"/>
  <c r="D5344" i="15"/>
  <c r="D5345" i="15"/>
  <c r="D5346" i="15"/>
  <c r="D5347" i="15"/>
  <c r="D5348" i="15"/>
  <c r="D5349" i="15"/>
  <c r="D5350" i="15"/>
  <c r="D5351" i="15"/>
  <c r="D5352" i="15"/>
  <c r="D5353" i="15"/>
  <c r="D5354" i="15"/>
  <c r="D5355" i="15"/>
  <c r="D5356" i="15"/>
  <c r="D5357" i="15"/>
  <c r="D5358" i="15"/>
  <c r="D5359" i="15"/>
  <c r="D5360" i="15"/>
  <c r="D5361" i="15"/>
  <c r="D5362" i="15"/>
  <c r="D5363" i="15"/>
  <c r="D5364" i="15"/>
  <c r="D5365" i="15"/>
  <c r="D5366" i="15"/>
  <c r="D5367" i="15"/>
  <c r="D5368" i="15"/>
  <c r="D5369" i="15"/>
  <c r="D5370" i="15"/>
  <c r="D5371" i="15"/>
  <c r="D5372" i="15"/>
  <c r="D5373" i="15"/>
  <c r="D5374" i="15"/>
  <c r="D5375" i="15"/>
  <c r="D5376" i="15"/>
  <c r="D5377" i="15"/>
  <c r="D5378" i="15"/>
  <c r="D5379" i="15"/>
  <c r="D5380" i="15"/>
  <c r="D5381" i="15"/>
  <c r="D5382" i="15"/>
  <c r="D5383" i="15"/>
  <c r="D5384" i="15"/>
  <c r="D5385" i="15"/>
  <c r="D5386" i="15"/>
  <c r="D5387" i="15"/>
  <c r="D5388" i="15"/>
  <c r="D5389" i="15"/>
  <c r="D5390" i="15"/>
  <c r="D5391" i="15"/>
  <c r="D5392" i="15"/>
  <c r="D5393" i="15"/>
  <c r="D5394" i="15"/>
  <c r="D5395" i="15"/>
  <c r="D5396" i="15"/>
  <c r="D5397" i="15"/>
  <c r="D5398" i="15"/>
  <c r="D5399" i="15"/>
  <c r="D5400" i="15"/>
  <c r="D5401" i="15"/>
  <c r="D5402" i="15"/>
  <c r="D5403" i="15"/>
  <c r="D5404" i="15"/>
  <c r="D5405" i="15"/>
  <c r="D5406" i="15"/>
  <c r="D5407" i="15"/>
  <c r="D5408" i="15"/>
  <c r="D5409" i="15"/>
  <c r="D5410" i="15"/>
  <c r="D5411" i="15"/>
  <c r="D5412" i="15"/>
  <c r="D5413" i="15"/>
  <c r="D5414" i="15"/>
  <c r="D5415" i="15"/>
  <c r="D5416" i="15"/>
  <c r="D5417" i="15"/>
  <c r="D5418" i="15"/>
  <c r="D5419" i="15"/>
  <c r="D5420" i="15"/>
  <c r="D5421" i="15"/>
  <c r="D5422" i="15"/>
  <c r="D5423" i="15"/>
  <c r="D5424" i="15"/>
  <c r="D5425" i="15"/>
  <c r="D5426" i="15"/>
  <c r="D5427" i="15"/>
  <c r="D5428" i="15"/>
  <c r="D5429" i="15"/>
  <c r="D5430" i="15"/>
  <c r="D5431" i="15"/>
  <c r="D5432" i="15"/>
  <c r="D5433" i="15"/>
  <c r="D5434" i="15"/>
  <c r="D5435" i="15"/>
  <c r="D5436" i="15"/>
  <c r="D5437" i="15"/>
  <c r="D5438" i="15"/>
  <c r="D5439" i="15"/>
  <c r="D5440" i="15"/>
  <c r="D5441" i="15"/>
  <c r="D5442" i="15"/>
  <c r="D5443" i="15"/>
  <c r="D5444" i="15"/>
  <c r="D5445" i="15"/>
  <c r="D5446" i="15"/>
  <c r="D5447" i="15"/>
  <c r="D5448" i="15"/>
  <c r="D5449" i="15"/>
  <c r="D5450" i="15"/>
  <c r="D5451" i="15"/>
  <c r="D5452" i="15"/>
  <c r="D5453" i="15"/>
  <c r="D5454" i="15"/>
  <c r="D5455" i="15"/>
  <c r="D5456" i="15"/>
  <c r="D5457" i="15"/>
  <c r="D5458" i="15"/>
  <c r="D5459" i="15"/>
  <c r="D5460" i="15"/>
  <c r="D5461" i="15"/>
  <c r="D5462" i="15"/>
  <c r="D5463" i="15"/>
  <c r="D5464" i="15"/>
  <c r="D5465" i="15"/>
  <c r="D5466" i="15"/>
  <c r="D5467" i="15"/>
  <c r="D5468" i="15"/>
  <c r="D5469" i="15"/>
  <c r="D5470" i="15"/>
  <c r="D5471" i="15"/>
  <c r="D5472" i="15"/>
  <c r="D5473" i="15"/>
  <c r="D5474" i="15"/>
  <c r="D5475" i="15"/>
  <c r="D5476" i="15"/>
  <c r="D5477" i="15"/>
  <c r="D5478" i="15"/>
  <c r="D5479" i="15"/>
  <c r="D5480" i="15"/>
  <c r="D5481" i="15"/>
  <c r="D5482" i="15"/>
  <c r="D5483" i="15"/>
  <c r="D5484" i="15"/>
  <c r="D5485" i="15"/>
  <c r="D5486" i="15"/>
  <c r="D5487" i="15"/>
  <c r="D5488" i="15"/>
  <c r="D5489" i="15"/>
  <c r="D5490" i="15"/>
  <c r="D5491" i="15"/>
  <c r="D5492" i="15"/>
  <c r="D5493" i="15"/>
  <c r="D5494" i="15"/>
  <c r="D5495" i="15"/>
  <c r="D5496" i="15"/>
  <c r="D5497" i="15"/>
  <c r="D5498" i="15"/>
  <c r="D5499" i="15"/>
  <c r="D5500" i="15"/>
  <c r="D5501" i="15"/>
  <c r="D5502" i="15"/>
  <c r="D5503" i="15"/>
  <c r="D5504" i="15"/>
  <c r="D5505" i="15"/>
  <c r="D5506" i="15"/>
  <c r="D5507" i="15"/>
  <c r="D5508" i="15"/>
  <c r="D5509" i="15"/>
  <c r="D5510" i="15"/>
  <c r="D5511" i="15"/>
  <c r="D5512" i="15"/>
  <c r="D5513" i="15"/>
  <c r="D5514" i="15"/>
  <c r="D5515" i="15"/>
  <c r="D5516" i="15"/>
  <c r="D5517" i="15"/>
  <c r="D5518" i="15"/>
  <c r="D5519" i="15"/>
  <c r="D5520" i="15"/>
  <c r="D5521" i="15"/>
  <c r="D5522" i="15"/>
  <c r="D5523" i="15"/>
  <c r="D5524" i="15"/>
  <c r="D5525" i="15"/>
  <c r="D5526" i="15"/>
  <c r="D5527" i="15"/>
  <c r="D5528" i="15"/>
  <c r="D5529" i="15"/>
  <c r="D5530" i="15"/>
  <c r="D5531" i="15"/>
  <c r="D5532" i="15"/>
  <c r="D5533" i="15"/>
  <c r="D5534" i="15"/>
  <c r="D5535" i="15"/>
  <c r="D5536" i="15"/>
  <c r="D5537" i="15"/>
  <c r="D5538" i="15"/>
  <c r="D5539" i="15"/>
  <c r="D5540" i="15"/>
  <c r="D5541" i="15"/>
  <c r="D5542" i="15"/>
  <c r="D5543" i="15"/>
  <c r="D5544" i="15"/>
  <c r="D5545" i="15"/>
  <c r="D5546" i="15"/>
  <c r="D5547" i="15"/>
  <c r="D5548" i="15"/>
  <c r="D5549" i="15"/>
  <c r="D5550" i="15"/>
  <c r="D5551" i="15"/>
  <c r="D5552" i="15"/>
  <c r="D5553" i="15"/>
  <c r="D5554" i="15"/>
  <c r="D5555" i="15"/>
  <c r="D5556" i="15"/>
  <c r="D5557" i="15"/>
  <c r="D5558" i="15"/>
  <c r="D5559" i="15"/>
  <c r="D5560" i="15"/>
  <c r="D5561" i="15"/>
  <c r="D5562" i="15"/>
  <c r="D5563" i="15"/>
  <c r="D5564" i="15"/>
  <c r="D5565" i="15"/>
  <c r="D5566" i="15"/>
  <c r="D5567" i="15"/>
  <c r="D5568" i="15"/>
  <c r="D5569" i="15"/>
  <c r="D5570" i="15"/>
  <c r="D5571" i="15"/>
  <c r="D5572" i="15"/>
  <c r="D5573" i="15"/>
  <c r="D5574" i="15"/>
  <c r="D5575" i="15"/>
  <c r="D5576" i="15"/>
  <c r="D5577" i="15"/>
  <c r="D5578" i="15"/>
  <c r="D5579" i="15"/>
  <c r="D5580" i="15"/>
  <c r="D5581" i="15"/>
  <c r="D5582" i="15"/>
  <c r="D5583" i="15"/>
  <c r="D5584" i="15"/>
  <c r="D5585" i="15"/>
  <c r="D5586" i="15"/>
  <c r="D5587" i="15"/>
  <c r="D5588" i="15"/>
  <c r="D5589" i="15"/>
  <c r="D5590" i="15"/>
  <c r="D5591" i="15"/>
  <c r="D5592" i="15"/>
  <c r="D5593" i="15"/>
  <c r="D5594" i="15"/>
  <c r="D5595" i="15"/>
  <c r="D5596" i="15"/>
  <c r="D5597" i="15"/>
  <c r="D5598" i="15"/>
  <c r="D5599" i="15"/>
  <c r="D5600" i="15"/>
  <c r="D5601" i="15"/>
  <c r="D5602" i="15"/>
  <c r="D5603" i="15"/>
  <c r="D5604" i="15"/>
  <c r="D5605" i="15"/>
  <c r="D5606" i="15"/>
  <c r="D5607" i="15"/>
  <c r="D5608" i="15"/>
  <c r="D5609" i="15"/>
  <c r="D5610" i="15"/>
  <c r="D5611" i="15"/>
  <c r="D5612" i="15"/>
  <c r="D5613" i="15"/>
  <c r="D5614" i="15"/>
  <c r="D5615" i="15"/>
  <c r="D5616" i="15"/>
  <c r="D5617" i="15"/>
  <c r="D5618" i="15"/>
  <c r="D5619" i="15"/>
  <c r="D5620" i="15"/>
  <c r="D5621" i="15"/>
  <c r="D5622" i="15"/>
  <c r="D5623" i="15"/>
  <c r="D5624" i="15"/>
  <c r="D5625" i="15"/>
  <c r="D5626" i="15"/>
  <c r="D5627" i="15"/>
  <c r="D5628" i="15"/>
  <c r="D5629" i="15"/>
  <c r="D5630" i="15"/>
  <c r="D5631" i="15"/>
  <c r="D5632" i="15"/>
  <c r="D5633" i="15"/>
  <c r="D5634" i="15"/>
  <c r="D5635" i="15"/>
  <c r="D5636" i="15"/>
  <c r="D5637" i="15"/>
  <c r="D5638" i="15"/>
  <c r="D5639" i="15"/>
  <c r="D5640" i="15"/>
  <c r="D5641" i="15"/>
  <c r="D5642" i="15"/>
  <c r="D5643" i="15"/>
  <c r="D5644" i="15"/>
  <c r="D5645" i="15"/>
  <c r="D5646" i="15"/>
  <c r="D5647" i="15"/>
  <c r="D5648" i="15"/>
  <c r="D5649" i="15"/>
  <c r="D5650" i="15"/>
  <c r="D5651" i="15"/>
  <c r="D5652" i="15"/>
  <c r="D5653" i="15"/>
  <c r="D5654" i="15"/>
  <c r="D5655" i="15"/>
  <c r="D5656" i="15"/>
  <c r="D5657" i="15"/>
  <c r="D5658" i="15"/>
  <c r="D5659" i="15"/>
  <c r="D5660" i="15"/>
  <c r="D5661" i="15"/>
  <c r="D5662" i="15"/>
  <c r="D5663" i="15"/>
  <c r="D5664" i="15"/>
  <c r="D5665" i="15"/>
  <c r="D5666" i="15"/>
  <c r="D5667" i="15"/>
  <c r="D5668" i="15"/>
  <c r="D5669" i="15"/>
  <c r="D5670" i="15"/>
  <c r="D5671" i="15"/>
  <c r="D5672" i="15"/>
  <c r="D5673" i="15"/>
  <c r="D5674" i="15"/>
  <c r="D5675" i="15"/>
  <c r="D5676" i="15"/>
  <c r="D5677" i="15"/>
  <c r="D5678" i="15"/>
  <c r="D5679" i="15"/>
  <c r="D5680" i="15"/>
  <c r="D5681" i="15"/>
  <c r="D5682" i="15"/>
  <c r="D5683" i="15"/>
  <c r="D5684" i="15"/>
  <c r="D5685" i="15"/>
  <c r="D5686" i="15"/>
  <c r="D5687" i="15"/>
  <c r="D5688" i="15"/>
  <c r="D5689" i="15"/>
  <c r="D5690" i="15"/>
  <c r="D5691" i="15"/>
  <c r="D5692" i="15"/>
  <c r="D5693" i="15"/>
  <c r="D5694" i="15"/>
  <c r="D5695" i="15"/>
  <c r="D5696" i="15"/>
  <c r="D5697" i="15"/>
  <c r="D5698" i="15"/>
  <c r="D5699" i="15"/>
  <c r="D5700" i="15"/>
  <c r="D5701" i="15"/>
  <c r="D5702" i="15"/>
  <c r="D5703" i="15"/>
  <c r="D5704" i="15"/>
  <c r="D5705" i="15"/>
  <c r="D5706" i="15"/>
  <c r="D5707" i="15"/>
  <c r="D5708" i="15"/>
  <c r="D5709" i="15"/>
  <c r="D5710" i="15"/>
  <c r="D5711" i="15"/>
  <c r="D5712" i="15"/>
  <c r="D5713" i="15"/>
  <c r="D5714" i="15"/>
  <c r="D5715" i="15"/>
  <c r="D5716" i="15"/>
  <c r="D5717" i="15"/>
  <c r="D5718" i="15"/>
  <c r="D5719" i="15"/>
  <c r="D5720" i="15"/>
  <c r="D5721" i="15"/>
  <c r="D5722" i="15"/>
  <c r="D5723" i="15"/>
  <c r="D5724" i="15"/>
  <c r="D5725" i="15"/>
  <c r="D5726" i="15"/>
  <c r="D5727" i="15"/>
  <c r="D5728" i="15"/>
  <c r="D5729" i="15"/>
  <c r="D5730" i="15"/>
  <c r="D5731" i="15"/>
  <c r="D5732" i="15"/>
  <c r="D5733" i="15"/>
  <c r="D5734" i="15"/>
  <c r="D5735" i="15"/>
  <c r="D5736" i="15"/>
  <c r="D5737" i="15"/>
  <c r="D5738" i="15"/>
  <c r="D5739" i="15"/>
  <c r="D5740" i="15"/>
  <c r="D5741" i="15"/>
  <c r="D5742" i="15"/>
  <c r="D5743" i="15"/>
  <c r="D5744" i="15"/>
  <c r="D5745" i="15"/>
  <c r="D5746" i="15"/>
  <c r="D5747" i="15"/>
  <c r="D5748" i="15"/>
  <c r="D5749" i="15"/>
  <c r="D5750" i="15"/>
  <c r="D5751" i="15"/>
  <c r="D5752" i="15"/>
  <c r="D5753" i="15"/>
  <c r="D5754" i="15"/>
  <c r="D5755" i="15"/>
  <c r="D5756" i="15"/>
  <c r="D5757" i="15"/>
  <c r="D5758" i="15"/>
  <c r="D5759" i="15"/>
  <c r="D5760" i="15"/>
  <c r="D5761" i="15"/>
  <c r="D5762" i="15"/>
  <c r="D5763" i="15"/>
  <c r="D5764" i="15"/>
  <c r="D5765" i="15"/>
  <c r="D5766" i="15"/>
  <c r="D5767" i="15"/>
  <c r="D5768" i="15"/>
  <c r="D5769" i="15"/>
  <c r="D5770" i="15"/>
  <c r="D5771" i="15"/>
  <c r="D5772" i="15"/>
  <c r="D5773" i="15"/>
  <c r="D5774" i="15"/>
  <c r="D5775" i="15"/>
  <c r="D5776" i="15"/>
  <c r="D5777" i="15"/>
  <c r="D5778" i="15"/>
  <c r="D5779" i="15"/>
  <c r="D5780" i="15"/>
  <c r="D5781" i="15"/>
  <c r="D5782" i="15"/>
  <c r="D5783" i="15"/>
  <c r="D5784" i="15"/>
  <c r="D5785" i="15"/>
  <c r="D5786" i="15"/>
  <c r="D5787" i="15"/>
  <c r="D5788" i="15"/>
  <c r="D5789" i="15"/>
  <c r="D5790" i="15"/>
  <c r="D5791" i="15"/>
  <c r="D5792" i="15"/>
  <c r="D5793" i="15"/>
  <c r="D5794" i="15"/>
  <c r="D5795" i="15"/>
  <c r="D5796" i="15"/>
  <c r="D5797" i="15"/>
  <c r="D5798" i="15"/>
  <c r="D5799" i="15"/>
  <c r="D5800" i="15"/>
  <c r="D5801" i="15"/>
  <c r="D5802" i="15"/>
  <c r="D5803" i="15"/>
  <c r="D5804" i="15"/>
  <c r="D5805" i="15"/>
  <c r="D5806" i="15"/>
  <c r="D5807" i="15"/>
  <c r="D5808" i="15"/>
  <c r="D5809" i="15"/>
  <c r="D5810" i="15"/>
  <c r="D5811" i="15"/>
  <c r="D5812" i="15"/>
  <c r="D5813" i="15"/>
  <c r="D5814" i="15"/>
  <c r="D5815" i="15"/>
  <c r="D5816" i="15"/>
  <c r="D5817" i="15"/>
  <c r="D5818" i="15"/>
  <c r="D5819" i="15"/>
  <c r="D5820" i="15"/>
  <c r="D5821" i="15"/>
  <c r="D5822" i="15"/>
  <c r="D5823" i="15"/>
  <c r="D5824" i="15"/>
  <c r="D5825" i="15"/>
  <c r="D5826" i="15"/>
  <c r="D5827" i="15"/>
  <c r="D5828" i="15"/>
  <c r="D5829" i="15"/>
  <c r="D5830" i="15"/>
  <c r="D5831" i="15"/>
  <c r="D5832" i="15"/>
  <c r="D5833" i="15"/>
  <c r="D5834" i="15"/>
  <c r="D5835" i="15"/>
  <c r="D5836" i="15"/>
  <c r="D5837" i="15"/>
  <c r="D5838" i="15"/>
  <c r="D5839" i="15"/>
  <c r="D5840" i="15"/>
  <c r="D5841" i="15"/>
  <c r="D5842" i="15"/>
  <c r="D5843" i="15"/>
  <c r="D5844" i="15"/>
  <c r="D5845" i="15"/>
  <c r="D5846" i="15"/>
  <c r="D5847" i="15"/>
  <c r="D5848" i="15"/>
  <c r="D5849" i="15"/>
  <c r="D5850" i="15"/>
  <c r="D5851" i="15"/>
  <c r="D5852" i="15"/>
  <c r="D5853" i="15"/>
  <c r="D5854" i="15"/>
  <c r="D5855" i="15"/>
  <c r="D5856" i="15"/>
  <c r="D5857" i="15"/>
  <c r="D5858" i="15"/>
  <c r="D5859" i="15"/>
  <c r="D5860" i="15"/>
  <c r="D5861" i="15"/>
  <c r="D5862" i="15"/>
  <c r="D5863" i="15"/>
  <c r="D5864" i="15"/>
  <c r="D5865" i="15"/>
  <c r="D5866" i="15"/>
  <c r="D5867" i="15"/>
  <c r="D5868" i="15"/>
  <c r="D5869" i="15"/>
  <c r="D5870" i="15"/>
  <c r="D5871" i="15"/>
  <c r="D5872" i="15"/>
  <c r="D5873" i="15"/>
  <c r="D5874" i="15"/>
  <c r="D5875" i="15"/>
  <c r="D5876" i="15"/>
  <c r="D5877" i="15"/>
  <c r="D5878" i="15"/>
  <c r="D5879" i="15"/>
  <c r="D5880" i="15"/>
  <c r="D5881" i="15"/>
  <c r="D5882" i="15"/>
  <c r="D5883" i="15"/>
  <c r="D5884" i="15"/>
  <c r="D5885" i="15"/>
  <c r="D5886" i="15"/>
  <c r="D5887" i="15"/>
  <c r="D5888" i="15"/>
  <c r="D5889" i="15"/>
  <c r="D5890" i="15"/>
  <c r="D5891" i="15"/>
  <c r="D5892" i="15"/>
  <c r="D5893" i="15"/>
  <c r="D5894" i="15"/>
  <c r="D5895" i="15"/>
  <c r="D5896" i="15"/>
  <c r="D5897" i="15"/>
  <c r="D5898" i="15"/>
  <c r="D5899" i="15"/>
  <c r="D5900" i="15"/>
  <c r="D5901" i="15"/>
  <c r="D5902" i="15"/>
  <c r="D5903" i="15"/>
  <c r="D5904" i="15"/>
  <c r="D5905" i="15"/>
  <c r="D5906" i="15"/>
  <c r="D5907" i="15"/>
  <c r="D5908" i="15"/>
  <c r="D5909" i="15"/>
  <c r="D5910" i="15"/>
  <c r="D5911" i="15"/>
  <c r="D5912" i="15"/>
  <c r="D5913" i="15"/>
  <c r="D5914" i="15"/>
  <c r="D5915" i="15"/>
  <c r="D5916" i="15"/>
  <c r="D5917" i="15"/>
  <c r="D5918" i="15"/>
  <c r="D5919" i="15"/>
  <c r="D5920" i="15"/>
  <c r="D5921" i="15"/>
  <c r="D5922" i="15"/>
  <c r="D5923" i="15"/>
  <c r="D5924" i="15"/>
  <c r="D5925" i="15"/>
  <c r="D5926" i="15"/>
  <c r="D5927" i="15"/>
  <c r="D5928" i="15"/>
  <c r="D5929" i="15"/>
  <c r="D5930" i="15"/>
  <c r="D5931" i="15"/>
  <c r="D5932" i="15"/>
  <c r="D5933" i="15"/>
  <c r="D5934" i="15"/>
  <c r="D5935" i="15"/>
  <c r="D5936" i="15"/>
  <c r="D5937" i="15"/>
  <c r="D5938" i="15"/>
  <c r="D5939" i="15"/>
  <c r="D5940" i="15"/>
  <c r="D5941" i="15"/>
  <c r="D5942" i="15"/>
  <c r="D5943" i="15"/>
  <c r="D5944" i="15"/>
  <c r="D5945" i="15"/>
  <c r="D5946" i="15"/>
  <c r="D5947" i="15"/>
  <c r="D5948" i="15"/>
  <c r="D5949" i="15"/>
  <c r="D5950" i="15"/>
  <c r="D5951" i="15"/>
  <c r="D5952" i="15"/>
  <c r="D5953" i="15"/>
  <c r="D5954" i="15"/>
  <c r="D5955" i="15"/>
  <c r="D5956" i="15"/>
  <c r="D5957" i="15"/>
  <c r="D5958" i="15"/>
  <c r="D5959" i="15"/>
  <c r="D5960" i="15"/>
  <c r="D5961" i="15"/>
  <c r="D5962" i="15"/>
  <c r="D5963" i="15"/>
  <c r="D5964" i="15"/>
  <c r="D5965" i="15"/>
  <c r="D5966" i="15"/>
  <c r="D5967" i="15"/>
  <c r="D5968" i="15"/>
  <c r="D5969" i="15"/>
  <c r="D5970" i="15"/>
  <c r="D5971" i="15"/>
  <c r="D5972" i="15"/>
  <c r="D5973" i="15"/>
  <c r="D5974" i="15"/>
  <c r="D5975" i="15"/>
  <c r="D5976" i="15"/>
  <c r="D5977" i="15"/>
  <c r="D5978" i="15"/>
  <c r="D5979" i="15"/>
  <c r="D5980" i="15"/>
  <c r="D5981" i="15"/>
  <c r="D5982" i="15"/>
  <c r="D5983" i="15"/>
  <c r="D5984" i="15"/>
  <c r="D5985" i="15"/>
  <c r="D5986" i="15"/>
  <c r="D5987" i="15"/>
  <c r="D5988" i="15"/>
  <c r="D5989" i="15"/>
  <c r="D5990" i="15"/>
  <c r="D5991" i="15"/>
  <c r="D5992" i="15"/>
  <c r="D5993" i="15"/>
  <c r="D5994" i="15"/>
  <c r="D5995" i="15"/>
  <c r="D5996" i="15"/>
  <c r="D5997" i="15"/>
  <c r="D5998" i="15"/>
  <c r="D5999" i="15"/>
  <c r="D6000" i="15"/>
  <c r="D6001" i="15"/>
  <c r="D6002" i="15"/>
  <c r="D6003" i="15"/>
  <c r="D6004" i="15"/>
  <c r="D6005" i="15"/>
  <c r="D6006" i="15"/>
  <c r="D6007" i="15"/>
  <c r="D6008" i="15"/>
  <c r="D6009" i="15"/>
  <c r="D6010" i="15"/>
  <c r="D6011" i="15"/>
  <c r="D6012" i="15"/>
  <c r="D6013" i="15"/>
  <c r="D6014" i="15"/>
  <c r="D6015" i="15"/>
  <c r="D6016" i="15"/>
  <c r="D6017" i="15"/>
  <c r="D6018" i="15"/>
  <c r="D6019" i="15"/>
  <c r="D6020" i="15"/>
  <c r="D6021" i="15"/>
  <c r="D6022" i="15"/>
  <c r="D6023" i="15"/>
  <c r="D6024" i="15"/>
  <c r="D6025" i="15"/>
  <c r="D6026" i="15"/>
  <c r="D6027" i="15"/>
  <c r="D6028" i="15"/>
  <c r="D6029" i="15"/>
  <c r="D6030" i="15"/>
  <c r="D6031" i="15"/>
  <c r="D6032" i="15"/>
  <c r="D6033" i="15"/>
  <c r="D6034" i="15"/>
  <c r="D6035" i="15"/>
  <c r="D6036" i="15"/>
  <c r="D6037" i="15"/>
  <c r="D6038" i="15"/>
  <c r="D6039" i="15"/>
  <c r="D6040" i="15"/>
  <c r="D6041" i="15"/>
  <c r="D6042" i="15"/>
  <c r="D6043" i="15"/>
  <c r="D6044" i="15"/>
  <c r="D6045" i="15"/>
  <c r="D6046" i="15"/>
  <c r="D6047" i="15"/>
  <c r="D6048" i="15"/>
  <c r="D6049" i="15"/>
  <c r="D6050" i="15"/>
  <c r="D6051" i="15"/>
  <c r="D6052" i="15"/>
  <c r="D6053" i="15"/>
  <c r="D6054" i="15"/>
  <c r="D6055" i="15"/>
  <c r="D6056" i="15"/>
  <c r="D6057" i="15"/>
  <c r="D6058" i="15"/>
  <c r="D6059" i="15"/>
  <c r="D6060" i="15"/>
  <c r="D6061" i="15"/>
  <c r="D6062" i="15"/>
  <c r="D6063" i="15"/>
  <c r="D6064" i="15"/>
  <c r="D6065" i="15"/>
  <c r="D6066" i="15"/>
  <c r="D6067" i="15"/>
  <c r="D6068" i="15"/>
  <c r="D6069" i="15"/>
  <c r="D6070" i="15"/>
  <c r="D6071" i="15"/>
  <c r="D6072" i="15"/>
  <c r="D6073" i="15"/>
  <c r="D6074" i="15"/>
  <c r="D6075" i="15"/>
  <c r="D6076" i="15"/>
  <c r="D6077" i="15"/>
  <c r="D6078" i="15"/>
  <c r="D6079" i="15"/>
  <c r="D6080" i="15"/>
  <c r="D6081" i="15"/>
  <c r="D6082" i="15"/>
  <c r="D6083" i="15"/>
  <c r="D6084" i="15"/>
  <c r="D6085" i="15"/>
  <c r="D6086" i="15"/>
  <c r="D6087" i="15"/>
  <c r="D6088" i="15"/>
  <c r="D6089" i="15"/>
  <c r="D6090" i="15"/>
  <c r="D6091" i="15"/>
  <c r="D6092" i="15"/>
  <c r="D6093" i="15"/>
  <c r="D6094" i="15"/>
  <c r="D6095" i="15"/>
  <c r="D6096" i="15"/>
  <c r="D6097" i="15"/>
  <c r="D6098" i="15"/>
  <c r="D6099" i="15"/>
  <c r="D6100" i="15"/>
  <c r="D6101" i="15"/>
  <c r="D6102" i="15"/>
  <c r="D6103" i="15"/>
  <c r="D6104" i="15"/>
  <c r="D6105" i="15"/>
  <c r="D6106" i="15"/>
  <c r="D6107" i="15"/>
  <c r="D6108" i="15"/>
  <c r="D6109" i="15"/>
  <c r="D6110" i="15"/>
  <c r="D6111" i="15"/>
  <c r="D6112" i="15"/>
  <c r="D6113" i="15"/>
  <c r="D6114" i="15"/>
  <c r="D6115" i="15"/>
  <c r="D6116" i="15"/>
  <c r="D6117" i="15"/>
  <c r="D6118" i="15"/>
  <c r="D6119" i="15"/>
  <c r="D6120" i="15"/>
  <c r="D6121" i="15"/>
  <c r="D6122" i="15"/>
  <c r="D6123" i="15"/>
  <c r="D6124" i="15"/>
  <c r="D6125" i="15"/>
  <c r="D6126" i="15"/>
  <c r="D6127" i="15"/>
  <c r="D6128" i="15"/>
  <c r="D6129" i="15"/>
  <c r="D6130" i="15"/>
  <c r="D6131" i="15"/>
  <c r="D6132" i="15"/>
  <c r="D6133" i="15"/>
  <c r="D6134" i="15"/>
  <c r="D6135" i="15"/>
  <c r="D6136" i="15"/>
  <c r="D6137" i="15"/>
  <c r="D6138" i="15"/>
  <c r="D6139" i="15"/>
  <c r="D6140" i="15"/>
  <c r="D6141" i="15"/>
  <c r="D6142" i="15"/>
  <c r="D6143" i="15"/>
  <c r="D6144" i="15"/>
  <c r="D6145" i="15"/>
  <c r="D6146" i="15"/>
  <c r="D6147" i="15"/>
  <c r="D6148" i="15"/>
  <c r="D6149" i="15"/>
  <c r="D6150" i="15"/>
  <c r="D6151" i="15"/>
  <c r="D6152" i="15"/>
  <c r="D6153" i="15"/>
  <c r="D6154" i="15"/>
  <c r="D6155" i="15"/>
  <c r="D6156" i="15"/>
  <c r="D6157" i="15"/>
  <c r="D6158" i="15"/>
  <c r="D6159" i="15"/>
  <c r="D6160" i="15"/>
  <c r="D6161" i="15"/>
  <c r="D6162" i="15"/>
  <c r="D6163" i="15"/>
  <c r="D6164" i="15"/>
  <c r="D6165" i="15"/>
  <c r="D6166" i="15"/>
  <c r="D6167" i="15"/>
  <c r="D6168" i="15"/>
  <c r="D6169" i="15"/>
  <c r="D6170" i="15"/>
  <c r="D6171" i="15"/>
  <c r="D6172" i="15"/>
  <c r="D6173" i="15"/>
  <c r="D6174" i="15"/>
  <c r="D6175" i="15"/>
  <c r="D6176" i="15"/>
  <c r="D6177" i="15"/>
  <c r="D6178" i="15"/>
  <c r="D6179" i="15"/>
  <c r="D6180" i="15"/>
  <c r="D6181" i="15"/>
  <c r="D6182" i="15"/>
  <c r="D6183" i="15"/>
  <c r="D6184" i="15"/>
  <c r="D6185" i="15"/>
  <c r="D6186" i="15"/>
  <c r="D6187" i="15"/>
  <c r="D6188" i="15"/>
  <c r="D6189" i="15"/>
  <c r="D6190" i="15"/>
  <c r="D6191" i="15"/>
  <c r="D6192" i="15"/>
  <c r="D6193" i="15"/>
  <c r="D6194" i="15"/>
  <c r="D6195" i="15"/>
  <c r="D6196" i="15"/>
  <c r="D6197" i="15"/>
  <c r="D6198" i="15"/>
  <c r="D6199" i="15"/>
  <c r="D6200" i="15"/>
  <c r="D6201" i="15"/>
  <c r="D6202" i="15"/>
  <c r="D6203" i="15"/>
  <c r="D6204" i="15"/>
  <c r="D6205" i="15"/>
  <c r="D6206" i="15"/>
  <c r="D6207" i="15"/>
  <c r="D6208" i="15"/>
  <c r="D6209" i="15"/>
  <c r="D6210" i="15"/>
  <c r="D6211" i="15"/>
  <c r="D6212" i="15"/>
  <c r="D6213" i="15"/>
  <c r="D6214" i="15"/>
  <c r="D6215" i="15"/>
  <c r="D6216" i="15"/>
  <c r="D6217" i="15"/>
  <c r="D6218" i="15"/>
  <c r="D6219" i="15"/>
  <c r="D6220" i="15"/>
  <c r="D6221" i="15"/>
  <c r="D6222" i="15"/>
  <c r="D6223" i="15"/>
  <c r="D6224" i="15"/>
  <c r="D6225" i="15"/>
  <c r="D6226" i="15"/>
  <c r="D6227" i="15"/>
  <c r="D6228" i="15"/>
  <c r="D6229" i="15"/>
  <c r="D6230" i="15"/>
  <c r="D6231" i="15"/>
  <c r="D6232" i="15"/>
  <c r="D6233" i="15"/>
  <c r="D6234" i="15"/>
  <c r="D6235" i="15"/>
  <c r="D6236" i="15"/>
  <c r="D6237" i="15"/>
  <c r="D6238" i="15"/>
  <c r="D6239" i="15"/>
  <c r="D6240" i="15"/>
  <c r="D6241" i="15"/>
  <c r="D6242" i="15"/>
  <c r="D6243" i="15"/>
  <c r="D6244" i="15"/>
  <c r="D6245" i="15"/>
  <c r="D6246" i="15"/>
  <c r="D6247" i="15"/>
  <c r="D6248" i="15"/>
  <c r="D6249" i="15"/>
  <c r="D6250" i="15"/>
  <c r="D6251" i="15"/>
  <c r="D6252" i="15"/>
  <c r="D6253" i="15"/>
  <c r="D6254" i="15"/>
  <c r="D6255" i="15"/>
  <c r="D6256" i="15"/>
  <c r="D6257" i="15"/>
  <c r="D6258" i="15"/>
  <c r="D6259" i="15"/>
  <c r="D6260" i="15"/>
  <c r="D6261" i="15"/>
  <c r="D6262" i="15"/>
  <c r="D6263" i="15"/>
  <c r="D6264" i="15"/>
  <c r="D6265" i="15"/>
  <c r="D6266" i="15"/>
  <c r="D6267" i="15"/>
  <c r="D6268" i="15"/>
  <c r="D6269" i="15"/>
  <c r="D6270" i="15"/>
  <c r="D6271" i="15"/>
  <c r="D6272" i="15"/>
  <c r="D6273" i="15"/>
  <c r="D6274" i="15"/>
  <c r="D6275" i="15"/>
  <c r="D6276" i="15"/>
  <c r="D6277" i="15"/>
  <c r="D6278" i="15"/>
  <c r="D6279" i="15"/>
  <c r="D6280" i="15"/>
  <c r="D6281" i="15"/>
  <c r="D6282" i="15"/>
  <c r="D6283" i="15"/>
  <c r="D6284" i="15"/>
  <c r="D6285" i="15"/>
  <c r="D6286" i="15"/>
  <c r="D6287" i="15"/>
  <c r="D6288" i="15"/>
  <c r="D6289" i="15"/>
  <c r="D6290" i="15"/>
  <c r="D6291" i="15"/>
  <c r="D6292" i="15"/>
  <c r="D6293" i="15"/>
  <c r="D6294" i="15"/>
  <c r="D6295" i="15"/>
  <c r="D6296" i="15"/>
  <c r="D6297" i="15"/>
  <c r="D6298" i="15"/>
  <c r="D6299" i="15"/>
  <c r="D6300" i="15"/>
  <c r="D6301" i="15"/>
  <c r="D6302" i="15"/>
  <c r="D6303" i="15"/>
  <c r="D6304" i="15"/>
  <c r="D6305" i="15"/>
  <c r="D6306" i="15"/>
  <c r="D6307" i="15"/>
  <c r="D6308" i="15"/>
  <c r="D6309" i="15"/>
  <c r="D6310" i="15"/>
  <c r="D6311" i="15"/>
  <c r="D6312" i="15"/>
  <c r="D6313" i="15"/>
  <c r="D6314" i="15"/>
  <c r="D6315" i="15"/>
  <c r="D6316" i="15"/>
  <c r="D6317" i="15"/>
  <c r="D6318" i="15"/>
  <c r="D6319" i="15"/>
  <c r="D6320" i="15"/>
  <c r="D6321" i="15"/>
  <c r="D6322" i="15"/>
  <c r="D6323" i="15"/>
  <c r="D6324" i="15"/>
  <c r="D6325" i="15"/>
  <c r="D6326" i="15"/>
  <c r="D6327" i="15"/>
  <c r="D6328" i="15"/>
  <c r="D6329" i="15"/>
  <c r="D6330" i="15"/>
  <c r="D6331" i="15"/>
  <c r="D6332" i="15"/>
  <c r="D6333" i="15"/>
  <c r="D6334" i="15"/>
  <c r="D6335" i="15"/>
  <c r="D6336" i="15"/>
  <c r="D6337" i="15"/>
  <c r="D6338" i="15"/>
  <c r="D6339" i="15"/>
  <c r="D6340" i="15"/>
  <c r="D6341" i="15"/>
  <c r="D6342" i="15"/>
  <c r="D6343" i="15"/>
  <c r="D6344" i="15"/>
  <c r="D6345" i="15"/>
  <c r="D6346" i="15"/>
  <c r="D6347" i="15"/>
  <c r="D6348" i="15"/>
  <c r="D6349" i="15"/>
  <c r="D6350" i="15"/>
  <c r="D6351" i="15"/>
  <c r="D6352" i="15"/>
  <c r="D6353" i="15"/>
  <c r="D6354" i="15"/>
  <c r="D6355" i="15"/>
  <c r="D6356" i="15"/>
  <c r="D6357" i="15"/>
  <c r="D6358" i="15"/>
  <c r="D6359" i="15"/>
  <c r="D6360" i="15"/>
  <c r="D6361" i="15"/>
  <c r="D6362" i="15"/>
  <c r="D6363" i="15"/>
  <c r="D6364" i="15"/>
  <c r="D6365" i="15"/>
  <c r="D6366" i="15"/>
  <c r="D6367" i="15"/>
  <c r="D6368" i="15"/>
  <c r="D6369" i="15"/>
  <c r="D6370" i="15"/>
  <c r="D6371" i="15"/>
  <c r="D6372" i="15"/>
  <c r="D6373" i="15"/>
  <c r="D6374" i="15"/>
  <c r="D6375" i="15"/>
  <c r="D6376" i="15"/>
  <c r="D6377" i="15"/>
  <c r="D6378" i="15"/>
  <c r="D6379" i="15"/>
  <c r="D6380" i="15"/>
  <c r="D6381" i="15"/>
  <c r="D6382" i="15"/>
  <c r="D6383" i="15"/>
  <c r="D6384" i="15"/>
  <c r="D6385" i="15"/>
  <c r="D6386" i="15"/>
  <c r="D6387" i="15"/>
  <c r="D6388" i="15"/>
  <c r="D6389" i="15"/>
  <c r="D6390" i="15"/>
  <c r="D6391" i="15"/>
  <c r="D6392" i="15"/>
  <c r="D6393" i="15"/>
  <c r="D6394" i="15"/>
  <c r="D6395" i="15"/>
  <c r="D6396" i="15"/>
  <c r="D6397" i="15"/>
  <c r="D6398" i="15"/>
  <c r="D6399" i="15"/>
  <c r="D6400" i="15"/>
  <c r="D6401" i="15"/>
  <c r="D6402" i="15"/>
  <c r="D6403" i="15"/>
  <c r="D6404" i="15"/>
  <c r="D6405" i="15"/>
  <c r="D6406" i="15"/>
  <c r="D6407" i="15"/>
  <c r="D6408" i="15"/>
  <c r="D6409" i="15"/>
  <c r="D6410" i="15"/>
  <c r="D6411" i="15"/>
  <c r="D6412" i="15"/>
  <c r="D6413" i="15"/>
  <c r="D6414" i="15"/>
  <c r="D6415" i="15"/>
  <c r="D6416" i="15"/>
  <c r="D6417" i="15"/>
  <c r="D6418" i="15"/>
  <c r="D6419" i="15"/>
  <c r="D6420" i="15"/>
  <c r="D6421" i="15"/>
  <c r="D6422" i="15"/>
  <c r="D6423" i="15"/>
  <c r="D6424" i="15"/>
  <c r="D6425" i="15"/>
  <c r="D6426" i="15"/>
  <c r="D6427" i="15"/>
  <c r="D6428" i="15"/>
  <c r="D6429" i="15"/>
  <c r="D6430" i="15"/>
  <c r="D6431" i="15"/>
  <c r="D6432" i="15"/>
  <c r="D6433" i="15"/>
  <c r="D6434" i="15"/>
  <c r="D6435" i="15"/>
  <c r="D6436" i="15"/>
  <c r="D6437" i="15"/>
  <c r="D6438" i="15"/>
  <c r="D6439" i="15"/>
  <c r="D6440" i="15"/>
  <c r="D6441" i="15"/>
  <c r="D6442" i="15"/>
  <c r="D6443" i="15"/>
  <c r="D6444" i="15"/>
  <c r="D6445" i="15"/>
  <c r="D6446" i="15"/>
  <c r="D6447" i="15"/>
  <c r="D6448" i="15"/>
  <c r="D6449" i="15"/>
  <c r="D6450" i="15"/>
  <c r="D6451" i="15"/>
  <c r="D6452" i="15"/>
  <c r="D6453" i="15"/>
  <c r="D6454" i="15"/>
  <c r="D6455" i="15"/>
  <c r="D6456" i="15"/>
  <c r="D6457" i="15"/>
  <c r="D6458" i="15"/>
  <c r="D6459" i="15"/>
  <c r="D6460" i="15"/>
  <c r="D6461" i="15"/>
  <c r="D6462" i="15"/>
  <c r="D6463" i="15"/>
  <c r="D6464" i="15"/>
  <c r="D6465" i="15"/>
  <c r="D6466" i="15"/>
  <c r="D6467" i="15"/>
  <c r="D6468" i="15"/>
  <c r="D6469" i="15"/>
  <c r="D6470" i="15"/>
  <c r="D6471" i="15"/>
  <c r="D6472" i="15"/>
  <c r="D6473" i="15"/>
  <c r="D6474" i="15"/>
  <c r="D6475" i="15"/>
  <c r="D6476" i="15"/>
  <c r="D6477" i="15"/>
  <c r="D6478" i="15"/>
  <c r="D6479" i="15"/>
  <c r="D6480" i="15"/>
  <c r="D6481" i="15"/>
  <c r="D6482" i="15"/>
  <c r="D6483" i="15"/>
  <c r="D6484" i="15"/>
  <c r="D6485" i="15"/>
  <c r="D6486" i="15"/>
  <c r="D6487" i="15"/>
  <c r="D6488" i="15"/>
  <c r="D6489" i="15"/>
  <c r="D6490" i="15"/>
  <c r="D6491" i="15"/>
  <c r="D6492" i="15"/>
  <c r="D6493" i="15"/>
  <c r="D6494" i="15"/>
  <c r="D6495" i="15"/>
  <c r="D6496" i="15"/>
  <c r="D6497" i="15"/>
  <c r="D6498" i="15"/>
  <c r="D6499" i="15"/>
  <c r="D6500" i="15"/>
  <c r="D6501" i="15"/>
  <c r="D6502" i="15"/>
  <c r="D6503" i="15"/>
  <c r="D6504" i="15"/>
  <c r="D6505" i="15"/>
  <c r="D6506" i="15"/>
  <c r="D6507" i="15"/>
  <c r="D6508" i="15"/>
  <c r="D6509" i="15"/>
  <c r="D6510" i="15"/>
  <c r="D6511" i="15"/>
  <c r="D6512" i="15"/>
  <c r="D6513" i="15"/>
  <c r="D6514" i="15"/>
  <c r="D6515" i="15"/>
  <c r="D6516" i="15"/>
  <c r="D6517" i="15"/>
  <c r="D6518" i="15"/>
  <c r="D6519" i="15"/>
  <c r="D6520" i="15"/>
  <c r="D6521" i="15"/>
  <c r="D6522" i="15"/>
  <c r="D6523" i="15"/>
  <c r="D6524" i="15"/>
  <c r="D6525" i="15"/>
  <c r="D6526" i="15"/>
  <c r="D6527" i="15"/>
  <c r="D6528" i="15"/>
  <c r="D6529" i="15"/>
  <c r="D6530" i="15"/>
  <c r="D6531" i="15"/>
  <c r="D6532" i="15"/>
  <c r="D6533" i="15"/>
  <c r="D6534" i="15"/>
  <c r="D6535" i="15"/>
  <c r="D6536" i="15"/>
  <c r="D6537" i="15"/>
  <c r="D6538" i="15"/>
  <c r="D6539" i="15"/>
  <c r="D6540" i="15"/>
  <c r="D6541" i="15"/>
  <c r="D6542" i="15"/>
  <c r="D6543" i="15"/>
  <c r="D6544" i="15"/>
  <c r="D6545" i="15"/>
  <c r="D6546" i="15"/>
  <c r="D6547" i="15"/>
  <c r="D6548" i="15"/>
  <c r="D6549" i="15"/>
  <c r="D6550" i="15"/>
  <c r="D6551" i="15"/>
  <c r="D6552" i="15"/>
  <c r="D6553" i="15"/>
  <c r="D6554" i="15"/>
  <c r="D6555" i="15"/>
  <c r="D6556" i="15"/>
  <c r="D6557" i="15"/>
  <c r="D6558" i="15"/>
  <c r="D6559" i="15"/>
  <c r="D6560" i="15"/>
  <c r="D6561" i="15"/>
  <c r="D6562" i="15"/>
  <c r="D6563" i="15"/>
  <c r="D6564" i="15"/>
  <c r="D6565" i="15"/>
  <c r="D6566" i="15"/>
  <c r="D6567" i="15"/>
  <c r="D6568" i="15"/>
  <c r="D6569" i="15"/>
  <c r="D6570" i="15"/>
  <c r="D6571" i="15"/>
  <c r="D6572" i="15"/>
  <c r="D6573" i="15"/>
  <c r="D6574" i="15"/>
  <c r="D6575" i="15"/>
  <c r="D6576" i="15"/>
  <c r="D6577" i="15"/>
  <c r="D6578" i="15"/>
  <c r="D6579" i="15"/>
  <c r="D6580" i="15"/>
  <c r="D6581" i="15"/>
  <c r="D6582" i="15"/>
  <c r="D6583" i="15"/>
  <c r="D6584" i="15"/>
  <c r="D6585" i="15"/>
  <c r="D6586" i="15"/>
  <c r="D6587" i="15"/>
  <c r="D6588" i="15"/>
  <c r="D6589" i="15"/>
  <c r="D6590" i="15"/>
  <c r="D6591" i="15"/>
  <c r="D6592" i="15"/>
  <c r="D6593" i="15"/>
  <c r="D6594" i="15"/>
  <c r="D6595" i="15"/>
  <c r="D6596" i="15"/>
  <c r="D6597" i="15"/>
  <c r="D6598" i="15"/>
  <c r="D6599" i="15"/>
  <c r="D6600" i="15"/>
  <c r="D6601" i="15"/>
  <c r="D6602" i="15"/>
  <c r="D6603" i="15"/>
  <c r="D6604" i="15"/>
  <c r="D6605" i="15"/>
  <c r="D6606" i="15"/>
  <c r="D6607" i="15"/>
  <c r="D6608" i="15"/>
  <c r="D6609" i="15"/>
  <c r="D6610" i="15"/>
  <c r="D6611" i="15"/>
  <c r="D6612" i="15"/>
  <c r="D6613" i="15"/>
  <c r="D6614" i="15"/>
  <c r="D6615" i="15"/>
  <c r="D6616" i="15"/>
  <c r="D6617" i="15"/>
  <c r="D6618" i="15"/>
  <c r="D6619" i="15"/>
  <c r="D6620" i="15"/>
  <c r="D6621" i="15"/>
  <c r="D6622" i="15"/>
  <c r="D6623" i="15"/>
  <c r="D6624" i="15"/>
  <c r="D6625" i="15"/>
  <c r="D6626" i="15"/>
  <c r="D6627" i="15"/>
  <c r="D6628" i="15"/>
  <c r="D6629" i="15"/>
  <c r="D6630" i="15"/>
  <c r="D6631" i="15"/>
  <c r="D6632" i="15"/>
  <c r="D6633" i="15"/>
  <c r="D6634" i="15"/>
  <c r="D6635" i="15"/>
  <c r="D6636" i="15"/>
  <c r="D6637" i="15"/>
  <c r="D6638" i="15"/>
  <c r="D6639" i="15"/>
  <c r="D6640" i="15"/>
  <c r="D6641" i="15"/>
  <c r="D6642" i="15"/>
  <c r="D6643" i="15"/>
  <c r="D6644" i="15"/>
  <c r="D6645" i="15"/>
  <c r="D6646" i="15"/>
  <c r="D6647" i="15"/>
  <c r="D6648" i="15"/>
  <c r="D6649" i="15"/>
  <c r="D6650" i="15"/>
  <c r="D6651" i="15"/>
  <c r="D6652" i="15"/>
  <c r="D6653" i="15"/>
  <c r="D6654" i="15"/>
  <c r="D6655" i="15"/>
  <c r="D6656" i="15"/>
  <c r="D6657" i="15"/>
  <c r="D6658" i="15"/>
  <c r="D6659" i="15"/>
  <c r="D6660" i="15"/>
  <c r="D6661" i="15"/>
  <c r="D6662" i="15"/>
  <c r="D6663" i="15"/>
  <c r="D6664" i="15"/>
  <c r="D6665" i="15"/>
  <c r="D6666" i="15"/>
  <c r="D6667" i="15"/>
  <c r="D6668" i="15"/>
  <c r="D6669" i="15"/>
  <c r="D6670" i="15"/>
  <c r="D6671" i="15"/>
  <c r="D6672" i="15"/>
  <c r="D6673" i="15"/>
  <c r="D6674" i="15"/>
  <c r="D6675" i="15"/>
  <c r="D6676" i="15"/>
  <c r="D6677" i="15"/>
  <c r="D6678" i="15"/>
  <c r="D6679" i="15"/>
  <c r="D6680" i="15"/>
  <c r="D6681" i="15"/>
  <c r="D6682" i="15"/>
  <c r="D6683" i="15"/>
  <c r="D6684" i="15"/>
  <c r="D6685" i="15"/>
  <c r="D6686" i="15"/>
  <c r="D6687" i="15"/>
  <c r="D6688" i="15"/>
  <c r="D6689" i="15"/>
  <c r="D6690" i="15"/>
  <c r="D6691" i="15"/>
  <c r="D6692" i="15"/>
  <c r="D6693" i="15"/>
  <c r="D6694" i="15"/>
  <c r="D6695" i="15"/>
  <c r="D6696" i="15"/>
  <c r="D6697" i="15"/>
  <c r="D6698" i="15"/>
  <c r="D6699" i="15"/>
  <c r="D6700" i="15"/>
  <c r="D6701" i="15"/>
  <c r="D6702" i="15"/>
  <c r="D6703" i="15"/>
  <c r="D6704" i="15"/>
  <c r="D6705" i="15"/>
  <c r="D6706" i="15"/>
  <c r="D6707" i="15"/>
  <c r="D6708" i="15"/>
  <c r="D6709" i="15"/>
  <c r="D6710" i="15"/>
  <c r="D6711" i="15"/>
  <c r="D6712" i="15"/>
  <c r="D6713" i="15"/>
  <c r="D6714" i="15"/>
  <c r="D6715" i="15"/>
  <c r="D6716" i="15"/>
  <c r="D6717" i="15"/>
  <c r="D6718" i="15"/>
  <c r="D6719" i="15"/>
  <c r="D6720" i="15"/>
  <c r="D6721" i="15"/>
  <c r="D6722" i="15"/>
  <c r="D6723" i="15"/>
  <c r="D6724" i="15"/>
  <c r="D6725" i="15"/>
  <c r="D6726" i="15"/>
  <c r="D6727" i="15"/>
  <c r="D6728" i="15"/>
  <c r="D6729" i="15"/>
  <c r="D6730" i="15"/>
  <c r="D6731" i="15"/>
  <c r="D6732" i="15"/>
  <c r="D6733" i="15"/>
  <c r="D6734" i="15"/>
  <c r="D6735" i="15"/>
  <c r="D6736" i="15"/>
  <c r="D6737" i="15"/>
  <c r="D6738" i="15"/>
  <c r="D6739" i="15"/>
  <c r="D6740" i="15"/>
  <c r="D6741" i="15"/>
  <c r="D6742" i="15"/>
  <c r="D6743" i="15"/>
  <c r="D6744" i="15"/>
  <c r="D6745" i="15"/>
  <c r="D6746" i="15"/>
  <c r="D6747" i="15"/>
  <c r="D6748" i="15"/>
  <c r="D6749" i="15"/>
  <c r="D6750" i="15"/>
  <c r="D6751" i="15"/>
  <c r="D6752" i="15"/>
  <c r="D6753" i="15"/>
  <c r="D6754" i="15"/>
  <c r="D6755" i="15"/>
  <c r="D6756" i="15"/>
  <c r="D6757" i="15"/>
  <c r="D6758" i="15"/>
  <c r="D6759" i="15"/>
  <c r="D6760" i="15"/>
  <c r="D6761" i="15"/>
  <c r="D6762" i="15"/>
  <c r="D6763" i="15"/>
  <c r="D6764" i="15"/>
  <c r="D6765" i="15"/>
  <c r="D6766" i="15"/>
  <c r="D6767" i="15"/>
  <c r="D6768" i="15"/>
  <c r="D6769" i="15"/>
  <c r="D6770" i="15"/>
  <c r="D6771" i="15"/>
  <c r="D6772" i="15"/>
  <c r="D6773" i="15"/>
  <c r="D6774" i="15"/>
  <c r="D6775" i="15"/>
  <c r="D6776" i="15"/>
  <c r="D6777" i="15"/>
  <c r="D6778" i="15"/>
  <c r="D6779" i="15"/>
  <c r="D6780" i="15"/>
  <c r="D6781" i="15"/>
  <c r="D6782" i="15"/>
  <c r="D6783" i="15"/>
  <c r="D6784" i="15"/>
  <c r="D6785" i="15"/>
  <c r="D6786" i="15"/>
  <c r="D6787" i="15"/>
  <c r="D6788" i="15"/>
  <c r="D6789" i="15"/>
  <c r="D6790" i="15"/>
  <c r="D6791" i="15"/>
  <c r="D6792" i="15"/>
  <c r="D6793" i="15"/>
  <c r="D6794" i="15"/>
  <c r="D6795" i="15"/>
  <c r="D6796" i="15"/>
  <c r="D6797" i="15"/>
  <c r="D6798" i="15"/>
  <c r="D6799" i="15"/>
  <c r="D6800" i="15"/>
  <c r="D6801" i="15"/>
  <c r="D6802" i="15"/>
  <c r="D6803" i="15"/>
  <c r="D6804" i="15"/>
  <c r="D6805" i="15"/>
  <c r="D6806" i="15"/>
  <c r="D6807" i="15"/>
  <c r="D6808" i="15"/>
  <c r="D6809" i="15"/>
  <c r="D6810" i="15"/>
  <c r="D6811" i="15"/>
  <c r="D6812" i="15"/>
  <c r="D6813" i="15"/>
  <c r="D6814" i="15"/>
  <c r="D6815" i="15"/>
  <c r="D6816" i="15"/>
  <c r="D6817" i="15"/>
  <c r="D6818" i="15"/>
  <c r="D6819" i="15"/>
  <c r="D6820" i="15"/>
  <c r="D6821" i="15"/>
  <c r="D6822" i="15"/>
  <c r="D6823" i="15"/>
  <c r="D6824" i="15"/>
  <c r="D6825" i="15"/>
  <c r="D6826" i="15"/>
  <c r="D6827" i="15"/>
  <c r="D6828" i="15"/>
  <c r="D6829" i="15"/>
  <c r="D6830" i="15"/>
  <c r="D6831" i="15"/>
  <c r="D6832" i="15"/>
  <c r="D6833" i="15"/>
  <c r="D6834" i="15"/>
  <c r="D6835" i="15"/>
  <c r="D6836" i="15"/>
  <c r="D6837" i="15"/>
  <c r="D6838" i="15"/>
  <c r="D6839" i="15"/>
  <c r="D6840" i="15"/>
  <c r="D6841" i="15"/>
  <c r="D6842" i="15"/>
  <c r="D6843" i="15"/>
  <c r="D6844" i="15"/>
  <c r="D6845" i="15"/>
  <c r="D6846" i="15"/>
  <c r="D6847" i="15"/>
  <c r="D6848" i="15"/>
  <c r="D6849" i="15"/>
  <c r="D6850" i="15"/>
  <c r="D6851" i="15"/>
  <c r="D6852" i="15"/>
  <c r="D6853" i="15"/>
  <c r="D6854" i="15"/>
  <c r="D6855" i="15"/>
  <c r="D6856" i="15"/>
  <c r="D6857" i="15"/>
  <c r="D6858" i="15"/>
  <c r="D6859" i="15"/>
  <c r="D6860" i="15"/>
  <c r="D6861" i="15"/>
  <c r="D6862" i="15"/>
  <c r="D6863" i="15"/>
  <c r="D6864" i="15"/>
  <c r="D6865" i="15"/>
  <c r="D6866" i="15"/>
  <c r="D6867" i="15"/>
  <c r="D6868" i="15"/>
  <c r="D6869" i="15"/>
  <c r="D6870" i="15"/>
  <c r="D6871" i="15"/>
  <c r="D6872" i="15"/>
  <c r="D6873" i="15"/>
  <c r="D6874" i="15"/>
  <c r="D6875" i="15"/>
  <c r="D6876" i="15"/>
  <c r="D6877" i="15"/>
  <c r="D6878" i="15"/>
  <c r="D6879" i="15"/>
  <c r="D6880" i="15"/>
  <c r="D6881" i="15"/>
  <c r="D6882" i="15"/>
  <c r="D6883" i="15"/>
  <c r="D6884" i="15"/>
  <c r="D6885" i="15"/>
  <c r="D6886" i="15"/>
  <c r="D6887" i="15"/>
  <c r="D6888" i="15"/>
  <c r="D6889" i="15"/>
  <c r="D6890" i="15"/>
  <c r="D6891" i="15"/>
  <c r="D6892" i="15"/>
  <c r="D6893" i="15"/>
  <c r="D6894" i="15"/>
  <c r="D6895" i="15"/>
  <c r="D6896" i="15"/>
  <c r="D6897" i="15"/>
  <c r="D6898" i="15"/>
  <c r="D6899" i="15"/>
  <c r="D6900" i="15"/>
  <c r="D6901" i="15"/>
  <c r="D6902" i="15"/>
  <c r="D6903" i="15"/>
  <c r="D6904" i="15"/>
  <c r="D6905" i="15"/>
  <c r="D6906" i="15"/>
  <c r="D6907" i="15"/>
  <c r="D6908" i="15"/>
  <c r="D6909" i="15"/>
  <c r="D6910" i="15"/>
  <c r="D6911" i="15"/>
  <c r="D6912" i="15"/>
  <c r="D6913" i="15"/>
  <c r="D6914" i="15"/>
  <c r="D6915" i="15"/>
  <c r="D6916" i="15"/>
  <c r="D6917" i="15"/>
  <c r="D6918" i="15"/>
  <c r="D6919" i="15"/>
  <c r="D6920" i="15"/>
  <c r="D6921" i="15"/>
  <c r="D6922" i="15"/>
  <c r="D6923" i="15"/>
  <c r="D6924" i="15"/>
  <c r="D6925" i="15"/>
  <c r="D6926" i="15"/>
  <c r="D6927" i="15"/>
  <c r="D6928" i="15"/>
  <c r="D6929" i="15"/>
  <c r="D6930" i="15"/>
  <c r="D6931" i="15"/>
  <c r="D6932" i="15"/>
  <c r="D6933" i="15"/>
  <c r="D6934" i="15"/>
  <c r="D6935" i="15"/>
  <c r="D6936" i="15"/>
  <c r="D6937" i="15"/>
  <c r="D6938" i="15"/>
  <c r="D6939" i="15"/>
  <c r="D6940" i="15"/>
  <c r="D6941" i="15"/>
  <c r="D6942" i="15"/>
  <c r="D6943" i="15"/>
  <c r="D6944" i="15"/>
  <c r="D6945" i="15"/>
  <c r="D6946" i="15"/>
  <c r="D6947" i="15"/>
  <c r="D6948" i="15"/>
  <c r="D6949" i="15"/>
  <c r="D6950" i="15"/>
  <c r="D6951" i="15"/>
  <c r="D6952" i="15"/>
  <c r="D6953" i="15"/>
  <c r="D6954" i="15"/>
  <c r="D6955" i="15"/>
  <c r="D6956" i="15"/>
  <c r="D6957" i="15"/>
  <c r="D6958" i="15"/>
  <c r="D6959" i="15"/>
  <c r="D6960" i="15"/>
  <c r="D6961" i="15"/>
  <c r="D6962" i="15"/>
  <c r="D6963" i="15"/>
  <c r="D6964" i="15"/>
  <c r="D6965" i="15"/>
  <c r="D6966" i="15"/>
  <c r="D6967" i="15"/>
  <c r="D6968" i="15"/>
  <c r="D6969" i="15"/>
  <c r="D6970" i="15"/>
  <c r="D6971" i="15"/>
  <c r="D6972" i="15"/>
  <c r="D6973" i="15"/>
  <c r="D6974" i="15"/>
  <c r="D6975" i="15"/>
  <c r="D6976" i="15"/>
  <c r="D6977" i="15"/>
  <c r="D6978" i="15"/>
  <c r="D6979" i="15"/>
  <c r="D6980" i="15"/>
  <c r="D6981" i="15"/>
  <c r="D6982" i="15"/>
  <c r="D6983" i="15"/>
  <c r="D6984" i="15"/>
  <c r="D6985" i="15"/>
  <c r="D6986" i="15"/>
  <c r="D6987" i="15"/>
  <c r="D6988" i="15"/>
  <c r="D6989" i="15"/>
  <c r="D6990" i="15"/>
  <c r="D6991" i="15"/>
  <c r="D6992" i="15"/>
  <c r="D6993" i="15"/>
  <c r="D6994" i="15"/>
  <c r="D6995" i="15"/>
  <c r="D6996" i="15"/>
  <c r="D6997" i="15"/>
  <c r="D6998" i="15"/>
  <c r="D6999" i="15"/>
  <c r="D7000" i="15"/>
  <c r="D7001" i="15"/>
  <c r="D7002" i="15"/>
  <c r="D7003" i="15"/>
  <c r="D7004" i="15"/>
  <c r="D7005" i="15"/>
  <c r="D7006" i="15"/>
  <c r="D7007" i="15"/>
  <c r="D7008" i="15"/>
  <c r="D7009" i="15"/>
  <c r="D7010" i="15"/>
  <c r="D7011" i="15"/>
  <c r="D7012" i="15"/>
  <c r="D7013" i="15"/>
  <c r="D7014" i="15"/>
  <c r="D7015" i="15"/>
  <c r="D7016" i="15"/>
  <c r="D7017" i="15"/>
  <c r="D7018" i="15"/>
  <c r="D7019" i="15"/>
  <c r="D7020" i="15"/>
  <c r="D7021" i="15"/>
  <c r="D7022" i="15"/>
  <c r="D7023" i="15"/>
  <c r="D7024" i="15"/>
  <c r="D7025" i="15"/>
  <c r="D7026" i="15"/>
  <c r="D7027" i="15"/>
  <c r="D7028" i="15"/>
  <c r="D7029" i="15"/>
  <c r="D7030" i="15"/>
  <c r="D7031" i="15"/>
  <c r="D7032" i="15"/>
  <c r="D7033" i="15"/>
  <c r="D7034" i="15"/>
  <c r="D7035" i="15"/>
  <c r="D7036" i="15"/>
  <c r="D7037" i="15"/>
  <c r="D7038" i="15"/>
  <c r="D7039" i="15"/>
  <c r="D7040" i="15"/>
  <c r="D7041" i="15"/>
  <c r="D7042" i="15"/>
  <c r="D7043" i="15"/>
  <c r="D7044" i="15"/>
  <c r="D7045" i="15"/>
  <c r="D7046" i="15"/>
  <c r="D7047" i="15"/>
  <c r="D7048" i="15"/>
  <c r="D7049" i="15"/>
  <c r="D7050" i="15"/>
  <c r="D7051" i="15"/>
  <c r="D7052" i="15"/>
  <c r="D7053" i="15"/>
  <c r="D7054" i="15"/>
  <c r="D7055" i="15"/>
  <c r="D7056" i="15"/>
  <c r="D7057" i="15"/>
  <c r="D7058" i="15"/>
  <c r="D7059" i="15"/>
  <c r="D7060" i="15"/>
  <c r="D7061" i="15"/>
  <c r="D7062" i="15"/>
  <c r="D7063" i="15"/>
  <c r="D7064" i="15"/>
  <c r="D7065" i="15"/>
  <c r="D7066" i="15"/>
  <c r="D7067" i="15"/>
  <c r="D7068" i="15"/>
  <c r="D7069" i="15"/>
  <c r="D7070" i="15"/>
  <c r="D7071" i="15"/>
  <c r="D7072" i="15"/>
  <c r="D7073" i="15"/>
  <c r="D7074" i="15"/>
  <c r="D7075" i="15"/>
  <c r="D7076" i="15"/>
  <c r="D7077" i="15"/>
  <c r="D7078" i="15"/>
  <c r="D7079" i="15"/>
  <c r="D7080" i="15"/>
  <c r="D7081" i="15"/>
  <c r="D7082" i="15"/>
  <c r="D7083" i="15"/>
  <c r="D7084" i="15"/>
  <c r="D7085" i="15"/>
  <c r="D7086" i="15"/>
  <c r="D7087" i="15"/>
  <c r="D7088" i="15"/>
  <c r="D7089" i="15"/>
  <c r="D7090" i="15"/>
  <c r="D7091" i="15"/>
  <c r="D7092" i="15"/>
  <c r="D7093" i="15"/>
  <c r="D7094" i="15"/>
  <c r="D7095" i="15"/>
  <c r="D7096" i="15"/>
  <c r="D7097" i="15"/>
  <c r="D7098" i="15"/>
  <c r="D7099" i="15"/>
  <c r="D7100" i="15"/>
  <c r="D7101" i="15"/>
  <c r="D7102" i="15"/>
  <c r="D7103" i="15"/>
  <c r="D7104" i="15"/>
  <c r="D7105" i="15"/>
  <c r="D7106" i="15"/>
  <c r="D7107" i="15"/>
  <c r="D7108" i="15"/>
  <c r="D7109" i="15"/>
  <c r="D7110" i="15"/>
  <c r="D7111" i="15"/>
  <c r="D7112" i="15"/>
  <c r="D7113" i="15"/>
  <c r="D7114" i="15"/>
  <c r="D7115" i="15"/>
  <c r="D7116" i="15"/>
  <c r="D7117" i="15"/>
  <c r="D7118" i="15"/>
  <c r="D7119" i="15"/>
  <c r="D7120" i="15"/>
  <c r="D7121" i="15"/>
  <c r="D7122" i="15"/>
  <c r="D7123" i="15"/>
  <c r="D7124" i="15"/>
  <c r="D7125" i="15"/>
  <c r="D7126" i="15"/>
  <c r="D7127" i="15"/>
  <c r="D7128" i="15"/>
  <c r="D7129" i="15"/>
  <c r="D7130" i="15"/>
  <c r="D7131" i="15"/>
  <c r="D7132" i="15"/>
  <c r="D7133" i="15"/>
  <c r="D7134" i="15"/>
  <c r="D7135" i="15"/>
  <c r="D7136" i="15"/>
  <c r="D7137" i="15"/>
  <c r="D7138" i="15"/>
  <c r="D7139" i="15"/>
  <c r="D7140" i="15"/>
  <c r="D7141" i="15"/>
  <c r="D7142" i="15"/>
  <c r="D7143" i="15"/>
  <c r="D7144" i="15"/>
  <c r="D7145" i="15"/>
  <c r="D7146" i="15"/>
  <c r="D7147" i="15"/>
  <c r="D7148" i="15"/>
  <c r="D7149" i="15"/>
  <c r="D7150" i="15"/>
  <c r="D7151" i="15"/>
  <c r="D7152" i="15"/>
  <c r="D7153" i="15"/>
  <c r="D7154" i="15"/>
  <c r="D7155" i="15"/>
  <c r="D7156" i="15"/>
  <c r="D7157" i="15"/>
  <c r="D7158" i="15"/>
  <c r="D7159" i="15"/>
  <c r="D7160" i="15"/>
  <c r="D7161" i="15"/>
  <c r="D7162" i="15"/>
  <c r="D7163" i="15"/>
  <c r="D7164" i="15"/>
  <c r="D7165" i="15"/>
  <c r="D7166" i="15"/>
  <c r="D7167" i="15"/>
  <c r="D7168" i="15"/>
  <c r="D7169" i="15"/>
  <c r="D7170" i="15"/>
  <c r="D7171" i="15"/>
  <c r="D7172" i="15"/>
  <c r="D7173" i="15"/>
  <c r="D7174" i="15"/>
  <c r="D7175" i="15"/>
  <c r="D7176" i="15"/>
  <c r="D7177" i="15"/>
  <c r="D7178" i="15"/>
  <c r="D7179" i="15"/>
  <c r="D7180" i="15"/>
  <c r="D7181" i="15"/>
  <c r="D7182" i="15"/>
  <c r="D7183" i="15"/>
  <c r="D7184" i="15"/>
  <c r="D7185" i="15"/>
  <c r="D7186" i="15"/>
  <c r="D7187" i="15"/>
  <c r="D7188" i="15"/>
  <c r="D7189" i="15"/>
  <c r="D7190" i="15"/>
  <c r="D7191" i="15"/>
  <c r="D7192" i="15"/>
  <c r="D7193" i="15"/>
  <c r="D7194" i="15"/>
  <c r="D7195" i="15"/>
  <c r="D7196" i="15"/>
  <c r="D7197" i="15"/>
  <c r="D7198" i="15"/>
  <c r="D7199" i="15"/>
  <c r="D7200" i="15"/>
  <c r="D7201" i="15"/>
  <c r="D7202" i="15"/>
  <c r="D7203" i="15"/>
  <c r="D7204" i="15"/>
  <c r="D7205" i="15"/>
  <c r="D7206" i="15"/>
  <c r="D7207" i="15"/>
  <c r="D7208" i="15"/>
  <c r="D7209" i="15"/>
  <c r="D7210" i="15"/>
  <c r="D7211" i="15"/>
  <c r="D7212" i="15"/>
  <c r="D7213" i="15"/>
  <c r="D7214" i="15"/>
  <c r="D7215" i="15"/>
  <c r="D7216" i="15"/>
  <c r="D7217" i="15"/>
  <c r="D7218" i="15"/>
  <c r="D7219" i="15"/>
  <c r="D7220" i="15"/>
  <c r="D7221" i="15"/>
  <c r="D7222" i="15"/>
  <c r="D7223" i="15"/>
  <c r="D7224" i="15"/>
  <c r="D7225" i="15"/>
  <c r="D7226" i="15"/>
  <c r="D7227" i="15"/>
  <c r="D7228" i="15"/>
  <c r="D7229" i="15"/>
  <c r="D7230" i="15"/>
  <c r="D7231" i="15"/>
  <c r="D7232" i="15"/>
  <c r="D7233" i="15"/>
  <c r="D7234" i="15"/>
  <c r="D7235" i="15"/>
  <c r="D7236" i="15"/>
  <c r="D7237" i="15"/>
  <c r="D7238" i="15"/>
  <c r="D7239" i="15"/>
  <c r="D7240" i="15"/>
  <c r="D7241" i="15"/>
  <c r="D7242" i="15"/>
  <c r="D7243" i="15"/>
  <c r="D7244" i="15"/>
  <c r="D7245" i="15"/>
  <c r="D7246" i="15"/>
  <c r="D7247" i="15"/>
  <c r="D7248" i="15"/>
  <c r="D7249" i="15"/>
  <c r="D7250" i="15"/>
  <c r="D7251" i="15"/>
  <c r="D7252" i="15"/>
  <c r="D7253" i="15"/>
  <c r="D7254" i="15"/>
  <c r="D7255" i="15"/>
  <c r="D7256" i="15"/>
  <c r="D7257" i="15"/>
  <c r="D7258" i="15"/>
  <c r="D7259" i="15"/>
  <c r="D7260" i="15"/>
  <c r="D7261" i="15"/>
  <c r="D7262" i="15"/>
  <c r="D7263" i="15"/>
  <c r="D7264" i="15"/>
  <c r="D7265" i="15"/>
  <c r="D7266" i="15"/>
  <c r="D7267" i="15"/>
  <c r="D7268" i="15"/>
  <c r="D7269" i="15"/>
  <c r="D7270" i="15"/>
  <c r="D7271" i="15"/>
  <c r="D7272" i="15"/>
  <c r="D7273" i="15"/>
  <c r="D7274" i="15"/>
  <c r="D7275" i="15"/>
  <c r="D7276" i="15"/>
  <c r="D7277" i="15"/>
  <c r="D7278" i="15"/>
  <c r="D7279" i="15"/>
  <c r="D7280" i="15"/>
  <c r="D7281" i="15"/>
  <c r="D7282" i="15"/>
  <c r="D7283" i="15"/>
  <c r="D7284" i="15"/>
  <c r="D7285" i="15"/>
  <c r="D7286" i="15"/>
  <c r="D7287" i="15"/>
  <c r="D7288" i="15"/>
  <c r="D7289" i="15"/>
  <c r="D7290" i="15"/>
  <c r="D7291" i="15"/>
  <c r="D7292" i="15"/>
  <c r="D7293" i="15"/>
  <c r="D7294" i="15"/>
  <c r="D7295" i="15"/>
  <c r="D7296" i="15"/>
  <c r="D7297" i="15"/>
  <c r="D7298" i="15"/>
  <c r="D7299" i="15"/>
  <c r="D7300" i="15"/>
  <c r="D7301" i="15"/>
  <c r="D7302" i="15"/>
  <c r="D7303" i="15"/>
  <c r="D7304" i="15"/>
  <c r="D7305" i="15"/>
  <c r="D7306" i="15"/>
  <c r="D7307" i="15"/>
  <c r="D7308" i="15"/>
  <c r="D7309" i="15"/>
  <c r="D7310" i="15"/>
  <c r="D7311" i="15"/>
  <c r="D7312" i="15"/>
  <c r="D7313" i="15"/>
  <c r="D7314" i="15"/>
  <c r="D7315" i="15"/>
  <c r="D7316" i="15"/>
  <c r="D7317" i="15"/>
  <c r="D7318" i="15"/>
  <c r="D7319" i="15"/>
  <c r="D7320" i="15"/>
  <c r="D7321" i="15"/>
  <c r="D7322" i="15"/>
  <c r="D7323" i="15"/>
  <c r="D7324" i="15"/>
  <c r="D7325" i="15"/>
  <c r="D7326" i="15"/>
  <c r="D7327" i="15"/>
  <c r="D7328" i="15"/>
  <c r="D7329" i="15"/>
  <c r="D7330" i="15"/>
  <c r="D7331" i="15"/>
  <c r="D7332" i="15"/>
  <c r="D7333" i="15"/>
  <c r="D7334" i="15"/>
  <c r="D7335" i="15"/>
  <c r="D7336" i="15"/>
  <c r="D7337" i="15"/>
  <c r="D7338" i="15"/>
  <c r="D7339" i="15"/>
  <c r="D7340" i="15"/>
  <c r="D7341" i="15"/>
  <c r="D7342" i="15"/>
  <c r="D7343" i="15"/>
  <c r="D7344" i="15"/>
  <c r="D7345" i="15"/>
  <c r="D7346" i="15"/>
  <c r="D7347" i="15"/>
  <c r="D7348" i="15"/>
  <c r="D7349" i="15"/>
  <c r="D7350" i="15"/>
  <c r="D7351" i="15"/>
  <c r="D7352" i="15"/>
  <c r="D7353" i="15"/>
  <c r="D7354" i="15"/>
  <c r="D7355" i="15"/>
  <c r="D7356" i="15"/>
  <c r="D7357" i="15"/>
  <c r="D7358" i="15"/>
  <c r="D7359" i="15"/>
  <c r="D7360" i="15"/>
  <c r="D7361" i="15"/>
  <c r="D7362" i="15"/>
  <c r="D7363" i="15"/>
  <c r="D7364" i="15"/>
  <c r="D7365" i="15"/>
  <c r="D7366" i="15"/>
  <c r="D7367" i="15"/>
  <c r="D7368" i="15"/>
  <c r="D7369" i="15"/>
  <c r="D7370" i="15"/>
  <c r="D7371" i="15"/>
  <c r="D7372" i="15"/>
  <c r="D7373" i="15"/>
  <c r="D7374" i="15"/>
  <c r="D7375" i="15"/>
  <c r="D7376" i="15"/>
  <c r="D7377" i="15"/>
  <c r="D7378" i="15"/>
  <c r="D7379" i="15"/>
  <c r="D7380" i="15"/>
  <c r="D7381" i="15"/>
  <c r="D7382" i="15"/>
  <c r="D7383" i="15"/>
  <c r="D7384" i="15"/>
  <c r="D7385" i="15"/>
  <c r="D7386" i="15"/>
  <c r="D7387" i="15"/>
  <c r="D7388" i="15"/>
  <c r="D7389" i="15"/>
  <c r="D7390" i="15"/>
  <c r="D7391" i="15"/>
  <c r="D7392" i="15"/>
  <c r="D7393" i="15"/>
  <c r="D7394" i="15"/>
  <c r="D7395" i="15"/>
  <c r="D7396" i="15"/>
  <c r="D7397" i="15"/>
  <c r="D7398" i="15"/>
  <c r="D7399" i="15"/>
  <c r="D7400" i="15"/>
  <c r="D7401" i="15"/>
  <c r="D7402" i="15"/>
  <c r="D7403" i="15"/>
  <c r="D7404" i="15"/>
  <c r="D7405" i="15"/>
  <c r="D7406" i="15"/>
  <c r="D7407" i="15"/>
  <c r="D7408" i="15"/>
  <c r="D7409" i="15"/>
  <c r="D7410" i="15"/>
  <c r="D7411" i="15"/>
  <c r="D7412" i="15"/>
  <c r="D7413" i="15"/>
  <c r="D7414" i="15"/>
  <c r="D7415" i="15"/>
  <c r="D7416" i="15"/>
  <c r="D7417" i="15"/>
  <c r="D7418" i="15"/>
  <c r="D7419" i="15"/>
  <c r="D7420" i="15"/>
  <c r="D7421" i="15"/>
  <c r="D7422" i="15"/>
  <c r="D7423" i="15"/>
  <c r="D7424" i="15"/>
  <c r="D7425" i="15"/>
  <c r="D7426" i="15"/>
  <c r="D7427" i="15"/>
  <c r="D7428" i="15"/>
  <c r="D7429" i="15"/>
  <c r="D7430" i="15"/>
  <c r="D7431" i="15"/>
  <c r="D7432" i="15"/>
  <c r="D7433" i="15"/>
  <c r="D7434" i="15"/>
  <c r="D7435" i="15"/>
  <c r="D7436" i="15"/>
  <c r="D7437" i="15"/>
  <c r="D7438" i="15"/>
  <c r="D7439" i="15"/>
  <c r="D7440" i="15"/>
  <c r="D7441" i="15"/>
  <c r="D7442" i="15"/>
  <c r="D7443" i="15"/>
  <c r="D7444" i="15"/>
  <c r="D7445" i="15"/>
  <c r="D7446" i="15"/>
  <c r="D7447" i="15"/>
  <c r="D7448" i="15"/>
  <c r="D7449" i="15"/>
  <c r="D7450" i="15"/>
  <c r="D7451" i="15"/>
  <c r="D7452" i="15"/>
  <c r="D7453" i="15"/>
  <c r="D7454" i="15"/>
  <c r="D7455" i="15"/>
  <c r="D7456" i="15"/>
  <c r="D7457" i="15"/>
  <c r="D7458" i="15"/>
  <c r="D7459" i="15"/>
  <c r="D7460" i="15"/>
  <c r="D7461" i="15"/>
  <c r="D7462" i="15"/>
  <c r="D7463" i="15"/>
  <c r="D7464" i="15"/>
  <c r="D7465" i="15"/>
  <c r="D7466" i="15"/>
  <c r="D7467" i="15"/>
  <c r="D7468" i="15"/>
  <c r="D7469" i="15"/>
  <c r="D7470" i="15"/>
  <c r="D7471" i="15"/>
  <c r="D7472" i="15"/>
  <c r="D7473" i="15"/>
  <c r="D7474" i="15"/>
  <c r="D7475" i="15"/>
  <c r="D7476" i="15"/>
  <c r="D7477" i="15"/>
  <c r="D7478" i="15"/>
  <c r="D7479" i="15"/>
  <c r="D7480" i="15"/>
  <c r="D7481" i="15"/>
  <c r="D7482" i="15"/>
  <c r="D7483" i="15"/>
  <c r="D7484" i="15"/>
  <c r="D7485" i="15"/>
  <c r="D7486" i="15"/>
  <c r="D7487" i="15"/>
  <c r="D7488" i="15"/>
  <c r="D7489" i="15"/>
  <c r="D7490" i="15"/>
  <c r="D7491" i="15"/>
  <c r="D7492" i="15"/>
  <c r="D7493" i="15"/>
  <c r="D7494" i="15"/>
  <c r="D7495" i="15"/>
  <c r="D7496" i="15"/>
  <c r="D7497" i="15"/>
  <c r="D7498" i="15"/>
  <c r="D7499" i="15"/>
  <c r="D7500" i="15"/>
  <c r="D7501" i="15"/>
  <c r="D7502" i="15"/>
  <c r="D7503" i="15"/>
  <c r="D7504" i="15"/>
  <c r="D7505" i="15"/>
  <c r="D7506" i="15"/>
  <c r="D7507" i="15"/>
  <c r="D7508" i="15"/>
  <c r="D7509" i="15"/>
  <c r="D7510" i="15"/>
  <c r="D7511" i="15"/>
  <c r="D7512" i="15"/>
  <c r="D7513" i="15"/>
  <c r="D7514" i="15"/>
  <c r="D7515" i="15"/>
  <c r="D7516" i="15"/>
  <c r="D7517" i="15"/>
  <c r="D7518" i="15"/>
  <c r="D7519" i="15"/>
  <c r="D7520" i="15"/>
  <c r="D7521" i="15"/>
  <c r="D7522" i="15"/>
  <c r="D7523" i="15"/>
  <c r="D7524" i="15"/>
  <c r="D7525" i="15"/>
  <c r="D7526" i="15"/>
  <c r="D7527" i="15"/>
  <c r="D7528" i="15"/>
  <c r="D7529" i="15"/>
  <c r="D7530" i="15"/>
  <c r="D7531" i="15"/>
  <c r="D7532" i="15"/>
  <c r="D7533" i="15"/>
  <c r="D7534" i="15"/>
  <c r="D7535" i="15"/>
  <c r="D7536" i="15"/>
  <c r="D7537" i="15"/>
  <c r="D7538" i="15"/>
  <c r="D7539" i="15"/>
  <c r="D7540" i="15"/>
  <c r="D7541" i="15"/>
  <c r="D7542" i="15"/>
  <c r="D7543" i="15"/>
  <c r="D7544" i="15"/>
  <c r="D7545" i="15"/>
  <c r="D7546" i="15"/>
  <c r="D7547" i="15"/>
  <c r="D7548" i="15"/>
  <c r="D7549" i="15"/>
  <c r="D7550" i="15"/>
  <c r="D7551" i="15"/>
  <c r="D7552" i="15"/>
  <c r="D7553" i="15"/>
  <c r="D7554" i="15"/>
  <c r="D7555" i="15"/>
  <c r="D7556" i="15"/>
  <c r="D7557" i="15"/>
  <c r="D7558" i="15"/>
  <c r="D7559" i="15"/>
  <c r="D7560" i="15"/>
  <c r="D7561" i="15"/>
  <c r="D7562" i="15"/>
  <c r="D7563" i="15"/>
  <c r="D7564" i="15"/>
  <c r="D7565" i="15"/>
  <c r="D7566" i="15"/>
  <c r="D7567" i="15"/>
  <c r="D7568" i="15"/>
  <c r="D7569" i="15"/>
  <c r="D7570" i="15"/>
  <c r="D7571" i="15"/>
  <c r="D7572" i="15"/>
  <c r="D7573" i="15"/>
  <c r="D7574" i="15"/>
  <c r="D7575" i="15"/>
  <c r="D7576" i="15"/>
  <c r="D7577" i="15"/>
  <c r="D7578" i="15"/>
  <c r="D7579" i="15"/>
  <c r="D7580" i="15"/>
  <c r="D7581" i="15"/>
  <c r="D7582" i="15"/>
  <c r="D7583" i="15"/>
  <c r="D7584" i="15"/>
  <c r="D7585" i="15"/>
  <c r="D7586" i="15"/>
  <c r="D7587" i="15"/>
  <c r="D7588" i="15"/>
  <c r="D7589" i="15"/>
  <c r="D7590" i="15"/>
  <c r="D7591" i="15"/>
  <c r="D7592" i="15"/>
  <c r="D7593" i="15"/>
  <c r="D7594" i="15"/>
  <c r="D7595" i="15"/>
  <c r="D7596" i="15"/>
  <c r="D7597" i="15"/>
  <c r="D7598" i="15"/>
  <c r="D7599" i="15"/>
  <c r="D7600" i="15"/>
  <c r="D7601" i="15"/>
  <c r="D7602" i="15"/>
  <c r="D7603" i="15"/>
  <c r="D7604" i="15"/>
  <c r="D7605" i="15"/>
  <c r="D7606" i="15"/>
  <c r="D7607" i="15"/>
  <c r="D7608" i="15"/>
  <c r="D7609" i="15"/>
  <c r="D7610" i="15"/>
  <c r="D7611" i="15"/>
  <c r="D7612" i="15"/>
  <c r="D7613" i="15"/>
  <c r="D7614" i="15"/>
  <c r="D7615" i="15"/>
  <c r="D7616" i="15"/>
  <c r="D7617" i="15"/>
  <c r="D7618" i="15"/>
  <c r="D7619" i="15"/>
  <c r="D7620" i="15"/>
  <c r="D7621" i="15"/>
  <c r="D7622" i="15"/>
  <c r="D7623" i="15"/>
  <c r="D7624" i="15"/>
  <c r="D7625" i="15"/>
  <c r="D7626" i="15"/>
  <c r="D7627" i="15"/>
  <c r="D7628" i="15"/>
  <c r="D7629" i="15"/>
  <c r="D7630" i="15"/>
  <c r="D7631" i="15"/>
  <c r="D7632" i="15"/>
  <c r="D7633" i="15"/>
  <c r="D7634" i="15"/>
  <c r="D7635" i="15"/>
  <c r="D7636" i="15"/>
  <c r="D7637" i="15"/>
  <c r="D7638" i="15"/>
  <c r="D7639" i="15"/>
  <c r="D7640" i="15"/>
  <c r="D7641" i="15"/>
  <c r="D7642" i="15"/>
  <c r="D7643" i="15"/>
  <c r="D7644" i="15"/>
  <c r="D7645" i="15"/>
  <c r="D7646" i="15"/>
  <c r="D7647" i="15"/>
  <c r="D7648" i="15"/>
  <c r="D7649" i="15"/>
  <c r="D7650" i="15"/>
  <c r="D7651" i="15"/>
  <c r="D7652" i="15"/>
  <c r="D7653" i="15"/>
  <c r="D7654" i="15"/>
  <c r="D7655" i="15"/>
  <c r="D7656" i="15"/>
  <c r="D7657" i="15"/>
  <c r="D7658" i="15"/>
  <c r="D7659" i="15"/>
  <c r="D7660" i="15"/>
  <c r="D7661" i="15"/>
  <c r="D7662" i="15"/>
  <c r="D7663" i="15"/>
  <c r="D7664" i="15"/>
  <c r="D7665" i="15"/>
  <c r="D7666" i="15"/>
  <c r="D7667" i="15"/>
  <c r="D7668" i="15"/>
  <c r="D7669" i="15"/>
  <c r="D7670" i="15"/>
  <c r="D7671" i="15"/>
  <c r="D7672" i="15"/>
  <c r="D7673" i="15"/>
  <c r="D7674" i="15"/>
  <c r="D7675" i="15"/>
  <c r="D7676" i="15"/>
  <c r="D7677" i="15"/>
  <c r="D7678" i="15"/>
  <c r="D7679" i="15"/>
  <c r="D7680" i="15"/>
  <c r="D7681" i="15"/>
  <c r="D7682" i="15"/>
  <c r="D7683" i="15"/>
  <c r="D7684" i="15"/>
  <c r="D7685" i="15"/>
  <c r="D7686" i="15"/>
  <c r="D7687" i="15"/>
  <c r="D7688" i="15"/>
  <c r="D7689" i="15"/>
  <c r="D7690" i="15"/>
  <c r="D7691" i="15"/>
  <c r="D7692" i="15"/>
  <c r="D7693" i="15"/>
  <c r="D7694" i="15"/>
  <c r="D7695" i="15"/>
  <c r="D7696" i="15"/>
  <c r="D7697" i="15"/>
  <c r="D7698" i="15"/>
  <c r="D7699" i="15"/>
  <c r="D7700" i="15"/>
  <c r="D7701" i="15"/>
  <c r="D7702" i="15"/>
  <c r="D7703" i="15"/>
  <c r="D7704" i="15"/>
  <c r="D7705" i="15"/>
  <c r="D7706" i="15"/>
  <c r="D7707" i="15"/>
  <c r="D7708" i="15"/>
  <c r="D7709" i="15"/>
  <c r="D7710" i="15"/>
  <c r="D7711" i="15"/>
  <c r="D7712" i="15"/>
  <c r="D7713" i="15"/>
  <c r="D7714" i="15"/>
  <c r="D7715" i="15"/>
  <c r="D7716" i="15"/>
  <c r="D7717" i="15"/>
  <c r="D7718" i="15"/>
  <c r="D7719" i="15"/>
  <c r="D7720" i="15"/>
  <c r="D7721" i="15"/>
  <c r="D7722" i="15"/>
  <c r="D7723" i="15"/>
  <c r="D7724" i="15"/>
  <c r="D7725" i="15"/>
  <c r="D7726" i="15"/>
  <c r="D7727" i="15"/>
  <c r="D7728" i="15"/>
  <c r="D7729" i="15"/>
  <c r="D7730" i="15"/>
  <c r="D7731" i="15"/>
  <c r="D7732" i="15"/>
  <c r="D7733" i="15"/>
  <c r="D7734" i="15"/>
  <c r="D7735" i="15"/>
  <c r="D7736" i="15"/>
  <c r="D7737" i="15"/>
  <c r="D7738" i="15"/>
  <c r="D7739" i="15"/>
  <c r="D7740" i="15"/>
  <c r="D7741" i="15"/>
  <c r="D7742" i="15"/>
  <c r="D7743" i="15"/>
  <c r="D7744" i="15"/>
  <c r="D7745" i="15"/>
  <c r="D7746" i="15"/>
  <c r="D7747" i="15"/>
  <c r="D7748" i="15"/>
  <c r="D7749" i="15"/>
  <c r="D7750" i="15"/>
  <c r="D7751" i="15"/>
  <c r="D7752" i="15"/>
  <c r="D7753" i="15"/>
  <c r="D7754" i="15"/>
  <c r="D7755" i="15"/>
  <c r="D7756" i="15"/>
  <c r="D7757" i="15"/>
  <c r="D7758" i="15"/>
  <c r="D7759" i="15"/>
  <c r="D7760" i="15"/>
  <c r="D7761" i="15"/>
  <c r="D7762" i="15"/>
  <c r="D7763" i="15"/>
  <c r="D7764" i="15"/>
  <c r="D7765" i="15"/>
  <c r="D7766" i="15"/>
  <c r="D7767" i="15"/>
  <c r="D7768" i="15"/>
  <c r="D7769" i="15"/>
  <c r="D7770" i="15"/>
  <c r="D7771" i="15"/>
  <c r="D7772" i="15"/>
  <c r="D7773" i="15"/>
  <c r="D7774" i="15"/>
  <c r="D7775" i="15"/>
  <c r="D7776" i="15"/>
  <c r="D7777" i="15"/>
  <c r="D7778" i="15"/>
  <c r="D7779" i="15"/>
  <c r="D7780" i="15"/>
  <c r="D7781" i="15"/>
  <c r="D7782" i="15"/>
  <c r="D7783" i="15"/>
  <c r="D7784" i="15"/>
  <c r="D7785" i="15"/>
  <c r="D7786" i="15"/>
  <c r="D7787" i="15"/>
  <c r="D7788" i="15"/>
  <c r="D7789" i="15"/>
  <c r="D7790" i="15"/>
  <c r="D7791" i="15"/>
  <c r="D7792" i="15"/>
  <c r="D7793" i="15"/>
  <c r="D7794" i="15"/>
  <c r="D7795" i="15"/>
  <c r="D7796" i="15"/>
  <c r="D7797" i="15"/>
  <c r="D7798" i="15"/>
  <c r="D7799" i="15"/>
  <c r="D7800" i="15"/>
  <c r="D7801" i="15"/>
  <c r="D7802" i="15"/>
  <c r="D7803" i="15"/>
  <c r="D7804" i="15"/>
  <c r="D7805" i="15"/>
  <c r="D7806" i="15"/>
  <c r="D7807" i="15"/>
  <c r="D7808" i="15"/>
  <c r="D7809" i="15"/>
  <c r="D7810" i="15"/>
  <c r="D7811" i="15"/>
  <c r="D7812" i="15"/>
  <c r="D7813" i="15"/>
  <c r="D7814" i="15"/>
  <c r="D7815" i="15"/>
  <c r="D7816" i="15"/>
  <c r="D7817" i="15"/>
  <c r="D7818" i="15"/>
  <c r="D7819" i="15"/>
  <c r="D7820" i="15"/>
  <c r="D7821" i="15"/>
  <c r="D7822" i="15"/>
  <c r="D7823" i="15"/>
  <c r="D7824" i="15"/>
  <c r="D7825" i="15"/>
  <c r="D7826" i="15"/>
  <c r="D7827" i="15"/>
  <c r="D7828" i="15"/>
  <c r="D7829" i="15"/>
  <c r="D7830" i="15"/>
  <c r="D7831" i="15"/>
  <c r="D7832" i="15"/>
  <c r="D7833" i="15"/>
  <c r="D7834" i="15"/>
  <c r="D7835" i="15"/>
  <c r="D7836" i="15"/>
  <c r="D7837" i="15"/>
  <c r="D7838" i="15"/>
  <c r="D7839" i="15"/>
  <c r="D7840" i="15"/>
  <c r="D7841" i="15"/>
  <c r="D7842" i="15"/>
  <c r="D7843" i="15"/>
  <c r="D7844" i="15"/>
  <c r="D7845" i="15"/>
  <c r="D7846" i="15"/>
  <c r="D7847" i="15"/>
  <c r="D7848" i="15"/>
  <c r="D7849" i="15"/>
  <c r="D7850" i="15"/>
  <c r="D7851" i="15"/>
  <c r="D7852" i="15"/>
  <c r="D7853" i="15"/>
  <c r="D7854" i="15"/>
  <c r="D7855" i="15"/>
  <c r="D7856" i="15"/>
  <c r="D7857" i="15"/>
  <c r="D7858" i="15"/>
  <c r="D7859" i="15"/>
  <c r="D7860" i="15"/>
  <c r="D7861" i="15"/>
  <c r="D7862" i="15"/>
  <c r="D7863" i="15"/>
  <c r="D7864" i="15"/>
  <c r="D7865" i="15"/>
  <c r="D7866" i="15"/>
  <c r="D7867" i="15"/>
  <c r="D7868" i="15"/>
  <c r="D7869" i="15"/>
  <c r="D7870" i="15"/>
  <c r="D7871" i="15"/>
  <c r="D7872" i="15"/>
  <c r="D7873" i="15"/>
  <c r="D7874" i="15"/>
  <c r="D7875" i="15"/>
  <c r="D7876" i="15"/>
  <c r="D7877" i="15"/>
  <c r="D7878" i="15"/>
  <c r="D7879" i="15"/>
  <c r="D7880" i="15"/>
  <c r="D7881" i="15"/>
  <c r="D7882" i="15"/>
  <c r="D7883" i="15"/>
  <c r="D7884" i="15"/>
  <c r="D7885" i="15"/>
  <c r="D7886" i="15"/>
  <c r="D7887" i="15"/>
  <c r="D7888" i="15"/>
  <c r="D7889" i="15"/>
  <c r="D7890" i="15"/>
  <c r="D7891" i="15"/>
  <c r="D7892" i="15"/>
  <c r="D7893" i="15"/>
  <c r="D7894" i="15"/>
  <c r="D7895" i="15"/>
  <c r="D7896" i="15"/>
  <c r="D7897" i="15"/>
  <c r="D7898" i="15"/>
  <c r="D7899" i="15"/>
  <c r="D7900" i="15"/>
  <c r="D7901" i="15"/>
  <c r="D7902" i="15"/>
  <c r="D7903" i="15"/>
  <c r="D7904" i="15"/>
  <c r="D7905" i="15"/>
  <c r="D7906" i="15"/>
  <c r="D7907" i="15"/>
  <c r="D7908" i="15"/>
  <c r="D7909" i="15"/>
  <c r="D7910" i="15"/>
  <c r="D7911" i="15"/>
  <c r="D7912" i="15"/>
  <c r="D7913" i="15"/>
  <c r="D7914" i="15"/>
  <c r="D7915" i="15"/>
  <c r="D7916" i="15"/>
  <c r="D7917" i="15"/>
  <c r="D7918" i="15"/>
  <c r="D7919" i="15"/>
  <c r="D7920" i="15"/>
  <c r="D7921" i="15"/>
  <c r="D7922" i="15"/>
  <c r="D7923" i="15"/>
  <c r="D7924" i="15"/>
  <c r="D7925" i="15"/>
  <c r="D7926" i="15"/>
  <c r="D7927" i="15"/>
  <c r="D7928" i="15"/>
  <c r="D7929" i="15"/>
  <c r="D7930" i="15"/>
  <c r="D7931" i="15"/>
  <c r="D7932" i="15"/>
  <c r="D7933" i="15"/>
  <c r="D7934" i="15"/>
  <c r="D7935" i="15"/>
  <c r="D7936" i="15"/>
  <c r="D7937" i="15"/>
  <c r="D7938" i="15"/>
  <c r="D7939" i="15"/>
  <c r="D7940" i="15"/>
  <c r="D7941" i="15"/>
  <c r="D7942" i="15"/>
  <c r="D7943" i="15"/>
  <c r="D7944" i="15"/>
  <c r="D7945" i="15"/>
  <c r="D7946" i="15"/>
  <c r="D7947" i="15"/>
  <c r="D7948" i="15"/>
  <c r="D7949" i="15"/>
  <c r="D7950" i="15"/>
  <c r="D7951" i="15"/>
  <c r="D7952" i="15"/>
  <c r="D7953" i="15"/>
  <c r="D7954" i="15"/>
  <c r="D7955" i="15"/>
  <c r="D7956" i="15"/>
  <c r="D7957" i="15"/>
  <c r="D7958" i="15"/>
  <c r="D7959" i="15"/>
  <c r="D7960" i="15"/>
  <c r="D7961" i="15"/>
  <c r="D7962" i="15"/>
  <c r="D7963" i="15"/>
  <c r="D7964" i="15"/>
  <c r="D7965" i="15"/>
  <c r="D7966" i="15"/>
  <c r="D7967" i="15"/>
  <c r="D7968" i="15"/>
  <c r="D7969" i="15"/>
  <c r="D7970" i="15"/>
  <c r="D7971" i="15"/>
  <c r="D7972" i="15"/>
  <c r="D7973" i="15"/>
  <c r="D7974" i="15"/>
  <c r="D7975" i="15"/>
  <c r="D7976" i="15"/>
  <c r="D7977" i="15"/>
  <c r="D7978" i="15"/>
  <c r="D7979" i="15"/>
  <c r="D7980" i="15"/>
  <c r="D7981" i="15"/>
  <c r="D7982" i="15"/>
  <c r="D7983" i="15"/>
  <c r="D7984" i="15"/>
  <c r="D7985" i="15"/>
  <c r="D7986" i="15"/>
  <c r="D7987" i="15"/>
  <c r="D7988" i="15"/>
  <c r="D7989" i="15"/>
  <c r="D7990" i="15"/>
  <c r="D7991" i="15"/>
  <c r="D7992" i="15"/>
  <c r="D7993" i="15"/>
  <c r="D7994" i="15"/>
  <c r="D7995" i="15"/>
  <c r="D7996" i="15"/>
  <c r="D7997" i="15"/>
  <c r="D7998" i="15"/>
  <c r="D7999" i="15"/>
  <c r="D8000" i="15"/>
  <c r="D8001" i="15"/>
  <c r="D8002" i="15"/>
  <c r="D8003" i="15"/>
  <c r="D8004" i="15"/>
  <c r="D8005" i="15"/>
  <c r="D8006" i="15"/>
  <c r="D8007" i="15"/>
  <c r="D8008" i="15"/>
  <c r="D8009" i="15"/>
  <c r="D8010" i="15"/>
  <c r="D8011" i="15"/>
  <c r="D8012" i="15"/>
  <c r="D8013" i="15"/>
  <c r="D8014" i="15"/>
  <c r="D8015" i="15"/>
  <c r="D8016" i="15"/>
  <c r="D8017" i="15"/>
  <c r="D8018" i="15"/>
  <c r="D8019" i="15"/>
  <c r="D8020" i="15"/>
  <c r="D8021" i="15"/>
  <c r="D8022" i="15"/>
  <c r="D8023" i="15"/>
  <c r="D8024" i="15"/>
  <c r="D8025" i="15"/>
  <c r="D8026" i="15"/>
  <c r="D8027" i="15"/>
  <c r="D8028" i="15"/>
  <c r="D8029" i="15"/>
  <c r="D8030" i="15"/>
  <c r="D8031" i="15"/>
  <c r="D8032" i="15"/>
  <c r="D8033" i="15"/>
  <c r="D8034" i="15"/>
  <c r="D8035" i="15"/>
  <c r="D8036" i="15"/>
  <c r="D8037" i="15"/>
  <c r="D8038" i="15"/>
  <c r="D8039" i="15"/>
  <c r="D8040" i="15"/>
  <c r="D8041" i="15"/>
  <c r="D8042" i="15"/>
  <c r="D8043" i="15"/>
  <c r="D8044" i="15"/>
  <c r="D8045" i="15"/>
  <c r="D8046" i="15"/>
  <c r="D8047" i="15"/>
  <c r="D8048" i="15"/>
  <c r="D8049" i="15"/>
  <c r="D8050" i="15"/>
  <c r="D8051" i="15"/>
  <c r="D8052" i="15"/>
  <c r="D8053" i="15"/>
  <c r="D8054" i="15"/>
  <c r="D8055" i="15"/>
  <c r="D8056" i="15"/>
  <c r="D8057" i="15"/>
  <c r="D8058" i="15"/>
  <c r="D8059" i="15"/>
  <c r="D8060" i="15"/>
  <c r="D8061" i="15"/>
  <c r="D8062" i="15"/>
  <c r="D8063" i="15"/>
  <c r="D8064" i="15"/>
  <c r="D8065" i="15"/>
  <c r="D8066" i="15"/>
  <c r="D8067" i="15"/>
  <c r="D8068" i="15"/>
  <c r="D8069" i="15"/>
  <c r="D8070" i="15"/>
  <c r="D8071" i="15"/>
  <c r="D8072" i="15"/>
  <c r="D8073" i="15"/>
  <c r="D8074" i="15"/>
  <c r="D8075" i="15"/>
  <c r="D8076" i="15"/>
  <c r="D8077" i="15"/>
  <c r="D8078" i="15"/>
  <c r="D8079" i="15"/>
  <c r="D8080" i="15"/>
  <c r="D8081" i="15"/>
  <c r="D8082" i="15"/>
  <c r="D8083" i="15"/>
  <c r="D8084" i="15"/>
  <c r="D8085" i="15"/>
  <c r="D8086" i="15"/>
  <c r="D8087" i="15"/>
  <c r="D8088" i="15"/>
  <c r="D8089" i="15"/>
  <c r="D8090" i="15"/>
  <c r="D8091" i="15"/>
  <c r="D8092" i="15"/>
  <c r="D8093" i="15"/>
  <c r="D8094" i="15"/>
  <c r="D8095" i="15"/>
  <c r="D8096" i="15"/>
  <c r="D8097" i="15"/>
  <c r="D8098" i="15"/>
  <c r="D8099" i="15"/>
  <c r="D8100" i="15"/>
  <c r="D8101" i="15"/>
  <c r="D8102" i="15"/>
  <c r="D8103" i="15"/>
  <c r="D8104" i="15"/>
  <c r="D8105" i="15"/>
  <c r="D8106" i="15"/>
  <c r="D8107" i="15"/>
  <c r="D8108" i="15"/>
  <c r="D8109" i="15"/>
  <c r="D8110" i="15"/>
  <c r="D8111" i="15"/>
  <c r="D8112" i="15"/>
  <c r="D8113" i="15"/>
  <c r="D8114" i="15"/>
  <c r="D8115" i="15"/>
  <c r="D8116" i="15"/>
  <c r="D8117" i="15"/>
  <c r="D8118" i="15"/>
  <c r="D8119" i="15"/>
  <c r="D8120" i="15"/>
  <c r="D8121" i="15"/>
  <c r="D8122" i="15"/>
  <c r="D8123" i="15"/>
  <c r="D8124" i="15"/>
  <c r="D8125" i="15"/>
  <c r="D8126" i="15"/>
  <c r="D8127" i="15"/>
  <c r="D8128" i="15"/>
  <c r="D8129" i="15"/>
  <c r="D8130" i="15"/>
  <c r="D8131" i="15"/>
  <c r="D8132" i="15"/>
  <c r="D8133" i="15"/>
  <c r="D8134" i="15"/>
  <c r="D8135" i="15"/>
  <c r="D8136" i="15"/>
  <c r="D8137" i="15"/>
  <c r="D8138" i="15"/>
  <c r="D8139" i="15"/>
  <c r="D8140" i="15"/>
  <c r="D8141" i="15"/>
  <c r="D8142" i="15"/>
  <c r="D8143" i="15"/>
  <c r="D8144" i="15"/>
  <c r="D8145" i="15"/>
  <c r="D8146" i="15"/>
  <c r="D8147" i="15"/>
  <c r="D8148" i="15"/>
  <c r="D8149" i="15"/>
  <c r="D8150" i="15"/>
  <c r="D8151" i="15"/>
  <c r="D8152" i="15"/>
  <c r="D8153" i="15"/>
  <c r="D8154" i="15"/>
  <c r="D8155" i="15"/>
  <c r="D8156" i="15"/>
  <c r="D8157" i="15"/>
  <c r="D8158" i="15"/>
  <c r="D8159" i="15"/>
  <c r="D8160" i="15"/>
  <c r="D8161" i="15"/>
  <c r="D8162" i="15"/>
  <c r="D8163" i="15"/>
  <c r="D8164" i="15"/>
  <c r="D8165" i="15"/>
  <c r="D8166" i="15"/>
  <c r="D8167" i="15"/>
  <c r="D8168" i="15"/>
  <c r="D8169" i="15"/>
  <c r="D8170" i="15"/>
  <c r="D8171" i="15"/>
  <c r="D8172" i="15"/>
  <c r="D8173" i="15"/>
  <c r="D8174" i="15"/>
  <c r="D8175" i="15"/>
  <c r="D8176" i="15"/>
  <c r="D8177" i="15"/>
  <c r="D8178" i="15"/>
  <c r="D8179" i="15"/>
  <c r="D8180" i="15"/>
  <c r="D8181" i="15"/>
  <c r="D8182" i="15"/>
  <c r="D8183" i="15"/>
  <c r="D8184" i="15"/>
  <c r="D8185" i="15"/>
  <c r="D8186" i="15"/>
  <c r="D8187" i="15"/>
  <c r="D8188" i="15"/>
  <c r="D8189" i="15"/>
  <c r="D8190" i="15"/>
  <c r="D8191" i="15"/>
  <c r="D8192" i="15"/>
  <c r="D8193" i="15"/>
  <c r="D8194" i="15"/>
  <c r="D8195" i="15"/>
  <c r="D8196" i="15"/>
  <c r="D8197" i="15"/>
  <c r="D8198" i="15"/>
  <c r="D8199" i="15"/>
  <c r="D8200" i="15"/>
  <c r="D8201" i="15"/>
  <c r="D8202" i="15"/>
  <c r="D8203" i="15"/>
  <c r="D8204" i="15"/>
  <c r="D8205" i="15"/>
  <c r="D8206" i="15"/>
  <c r="D8207" i="15"/>
  <c r="D8208" i="15"/>
  <c r="D8209" i="15"/>
  <c r="D8210" i="15"/>
  <c r="D8211" i="15"/>
  <c r="D8212" i="15"/>
  <c r="D8213" i="15"/>
  <c r="D8214" i="15"/>
  <c r="D8215" i="15"/>
  <c r="D8216" i="15"/>
  <c r="D8217" i="15"/>
  <c r="D8218" i="15"/>
  <c r="D8219" i="15"/>
  <c r="D8220" i="15"/>
  <c r="D8221" i="15"/>
  <c r="D8222" i="15"/>
  <c r="D8223" i="15"/>
  <c r="D8224" i="15"/>
  <c r="D8225" i="15"/>
  <c r="D8226" i="15"/>
  <c r="D8227" i="15"/>
  <c r="D8228" i="15"/>
  <c r="D8229" i="15"/>
  <c r="D8230" i="15"/>
  <c r="D8231" i="15"/>
  <c r="D8232" i="15"/>
  <c r="D8233" i="15"/>
  <c r="D8234" i="15"/>
  <c r="D8235" i="15"/>
  <c r="D8236" i="15"/>
  <c r="D8237" i="15"/>
  <c r="D8238" i="15"/>
  <c r="D8239" i="15"/>
  <c r="D8240" i="15"/>
  <c r="D8241" i="15"/>
  <c r="D8242" i="15"/>
  <c r="D8243" i="15"/>
  <c r="D8244" i="15"/>
  <c r="D8245" i="15"/>
  <c r="D8246" i="15"/>
  <c r="D8247" i="15"/>
  <c r="D8248" i="15"/>
  <c r="D8249" i="15"/>
  <c r="D8250" i="15"/>
  <c r="D8251" i="15"/>
  <c r="D8252" i="15"/>
  <c r="D8253" i="15"/>
  <c r="D8254" i="15"/>
  <c r="D8255" i="15"/>
  <c r="D8256" i="15"/>
  <c r="D8257" i="15"/>
  <c r="D8258" i="15"/>
  <c r="D8259" i="15"/>
  <c r="D8260" i="15"/>
  <c r="D8261" i="15"/>
  <c r="D8262" i="15"/>
  <c r="D8263" i="15"/>
  <c r="D8264" i="15"/>
  <c r="D8265" i="15"/>
  <c r="D8266" i="15"/>
  <c r="D8267" i="15"/>
  <c r="D8268" i="15"/>
  <c r="D8269" i="15"/>
  <c r="D8270" i="15"/>
  <c r="D8271" i="15"/>
  <c r="D8272" i="15"/>
  <c r="D8273" i="15"/>
  <c r="D8274" i="15"/>
  <c r="D8275" i="15"/>
  <c r="D8276" i="15"/>
  <c r="D8277" i="15"/>
  <c r="D8278" i="15"/>
  <c r="D8279" i="15"/>
  <c r="D8280" i="15"/>
  <c r="D8281" i="15"/>
  <c r="D8282" i="15"/>
  <c r="D8283" i="15"/>
  <c r="D8284" i="15"/>
  <c r="D8285" i="15"/>
  <c r="D8286" i="15"/>
  <c r="D8287" i="15"/>
  <c r="D8288" i="15"/>
  <c r="D8289" i="15"/>
  <c r="D8290" i="15"/>
  <c r="D8291" i="15"/>
  <c r="D8292" i="15"/>
  <c r="D8293" i="15"/>
  <c r="D8294" i="15"/>
  <c r="D8295" i="15"/>
  <c r="D8296" i="15"/>
  <c r="D8297" i="15"/>
  <c r="D8298" i="15"/>
  <c r="D8299" i="15"/>
  <c r="D8300" i="15"/>
  <c r="D8301" i="15"/>
  <c r="D8302" i="15"/>
  <c r="D8303" i="15"/>
  <c r="D8304" i="15"/>
  <c r="D8305" i="15"/>
  <c r="D8306" i="15"/>
  <c r="D8307" i="15"/>
  <c r="D8308" i="15"/>
  <c r="D8309" i="15"/>
  <c r="D8310" i="15"/>
  <c r="D8311" i="15"/>
  <c r="D8312" i="15"/>
  <c r="D8313" i="15"/>
  <c r="D8314" i="15"/>
  <c r="D8315" i="15"/>
  <c r="D8316" i="15"/>
  <c r="D8317" i="15"/>
  <c r="D8318" i="15"/>
  <c r="D8319" i="15"/>
  <c r="D8320" i="15"/>
  <c r="D8321" i="15"/>
  <c r="D8322" i="15"/>
  <c r="D8323" i="15"/>
  <c r="D8324" i="15"/>
  <c r="D8325" i="15"/>
  <c r="D8326" i="15"/>
  <c r="D8327" i="15"/>
  <c r="D8328" i="15"/>
  <c r="D8329" i="15"/>
  <c r="D8330" i="15"/>
  <c r="D8331" i="15"/>
  <c r="D8332" i="15"/>
  <c r="D8333" i="15"/>
  <c r="D8334" i="15"/>
  <c r="D8335" i="15"/>
  <c r="D8336" i="15"/>
  <c r="D8337" i="15"/>
  <c r="D8338" i="15"/>
  <c r="D8339" i="15"/>
  <c r="D8340" i="15"/>
  <c r="D8341" i="15"/>
  <c r="D8342" i="15"/>
  <c r="D8343" i="15"/>
  <c r="D8344" i="15"/>
  <c r="D8345" i="15"/>
  <c r="D8346" i="15"/>
  <c r="D8347" i="15"/>
  <c r="D8348" i="15"/>
  <c r="D8349" i="15"/>
  <c r="D8350" i="15"/>
  <c r="D8351" i="15"/>
  <c r="D8352" i="15"/>
  <c r="D8353" i="15"/>
  <c r="D8354" i="15"/>
  <c r="D8355" i="15"/>
  <c r="D8356" i="15"/>
  <c r="D8357" i="15"/>
  <c r="D8358" i="15"/>
  <c r="D8359" i="15"/>
  <c r="D8360" i="15"/>
  <c r="D8361" i="15"/>
  <c r="D8362" i="15"/>
  <c r="D8363" i="15"/>
  <c r="D8364" i="15"/>
  <c r="D8365" i="15"/>
  <c r="D8366" i="15"/>
  <c r="D8367" i="15"/>
  <c r="D8368" i="15"/>
  <c r="D8369" i="15"/>
  <c r="D8370" i="15"/>
  <c r="D8371" i="15"/>
  <c r="D8372" i="15"/>
  <c r="D8373" i="15"/>
  <c r="D8374" i="15"/>
  <c r="D8375" i="15"/>
  <c r="D8376" i="15"/>
  <c r="D8377" i="15"/>
  <c r="D8378" i="15"/>
  <c r="D8379" i="15"/>
  <c r="D8380" i="15"/>
  <c r="D8381" i="15"/>
  <c r="D8382" i="15"/>
  <c r="D8383" i="15"/>
  <c r="D8384" i="15"/>
  <c r="D8385" i="15"/>
  <c r="D8386" i="15"/>
  <c r="D8387" i="15"/>
  <c r="D8388" i="15"/>
  <c r="D8389" i="15"/>
  <c r="D8390" i="15"/>
  <c r="D8391" i="15"/>
  <c r="D8392" i="15"/>
  <c r="D8393" i="15"/>
  <c r="D8394" i="15"/>
  <c r="D8395" i="15"/>
  <c r="D8396" i="15"/>
  <c r="D8397" i="15"/>
  <c r="D8398" i="15"/>
  <c r="D8399" i="15"/>
  <c r="D8400" i="15"/>
  <c r="D8401" i="15"/>
  <c r="D8402" i="15"/>
  <c r="D8403" i="15"/>
  <c r="D8404" i="15"/>
  <c r="D8405" i="15"/>
  <c r="D8406" i="15"/>
  <c r="D8407" i="15"/>
  <c r="D8408" i="15"/>
  <c r="D8409" i="15"/>
  <c r="D8410" i="15"/>
  <c r="D8411" i="15"/>
  <c r="D8412" i="15"/>
  <c r="D8413" i="15"/>
  <c r="D8414" i="15"/>
  <c r="D8415" i="15"/>
  <c r="D8416" i="15"/>
  <c r="D8417" i="15"/>
  <c r="D8418" i="15"/>
  <c r="D8419" i="15"/>
  <c r="D8420" i="15"/>
  <c r="D8421" i="15"/>
  <c r="D8422" i="15"/>
  <c r="D8423" i="15"/>
  <c r="D8424" i="15"/>
  <c r="D8425" i="15"/>
  <c r="D8426" i="15"/>
  <c r="D8427" i="15"/>
  <c r="D8428" i="15"/>
  <c r="D8429" i="15"/>
  <c r="D8430" i="15"/>
  <c r="D8431" i="15"/>
  <c r="D8432" i="15"/>
  <c r="D8433" i="15"/>
  <c r="D8434" i="15"/>
  <c r="D8435" i="15"/>
  <c r="D8436" i="15"/>
  <c r="D8437" i="15"/>
  <c r="D8438" i="15"/>
  <c r="D8439" i="15"/>
  <c r="D8440" i="15"/>
  <c r="D8441" i="15"/>
  <c r="D8442" i="15"/>
  <c r="D8443" i="15"/>
  <c r="D8444" i="15"/>
  <c r="D8445" i="15"/>
  <c r="D8446" i="15"/>
  <c r="D8447" i="15"/>
  <c r="D8448" i="15"/>
  <c r="D8449" i="15"/>
  <c r="D8450" i="15"/>
  <c r="D8451" i="15"/>
  <c r="D8452" i="15"/>
  <c r="D8453" i="15"/>
  <c r="D8454" i="15"/>
  <c r="D8455" i="15"/>
  <c r="D8456" i="15"/>
  <c r="D8457" i="15"/>
  <c r="D8458" i="15"/>
  <c r="D8459" i="15"/>
  <c r="D8460" i="15"/>
  <c r="D8461" i="15"/>
  <c r="D8462" i="15"/>
  <c r="D8463" i="15"/>
  <c r="D8464" i="15"/>
  <c r="D8465" i="15"/>
  <c r="D8466" i="15"/>
  <c r="D8467" i="15"/>
  <c r="D8468" i="15"/>
  <c r="D8469" i="15"/>
  <c r="D8470" i="15"/>
  <c r="D8471" i="15"/>
  <c r="D8472" i="15"/>
  <c r="D8473" i="15"/>
  <c r="D8474" i="15"/>
  <c r="D8475" i="15"/>
  <c r="D8476" i="15"/>
  <c r="D8477" i="15"/>
  <c r="D8478" i="15"/>
  <c r="D8479" i="15"/>
  <c r="D8480" i="15"/>
  <c r="D8481" i="15"/>
  <c r="D8482" i="15"/>
  <c r="D8483" i="15"/>
  <c r="D8484" i="15"/>
  <c r="D8485" i="15"/>
  <c r="D8486" i="15"/>
  <c r="D8487" i="15"/>
  <c r="D8488" i="15"/>
  <c r="D8489" i="15"/>
  <c r="D8490" i="15"/>
  <c r="D8491" i="15"/>
  <c r="D8492" i="15"/>
  <c r="D8493" i="15"/>
  <c r="D8494" i="15"/>
  <c r="D8495" i="15"/>
  <c r="D8496" i="15"/>
  <c r="D8497" i="15"/>
  <c r="D8498" i="15"/>
  <c r="D8499" i="15"/>
  <c r="D8500" i="15"/>
  <c r="D8501" i="15"/>
  <c r="D8502" i="15"/>
  <c r="D8503" i="15"/>
  <c r="D8504" i="15"/>
  <c r="D8505" i="15"/>
  <c r="D8506" i="15"/>
  <c r="D8507" i="15"/>
  <c r="D8508" i="15"/>
  <c r="D8509" i="15"/>
  <c r="D8510" i="15"/>
  <c r="D8511" i="15"/>
  <c r="D8512" i="15"/>
  <c r="D8513" i="15"/>
  <c r="D8514" i="15"/>
  <c r="D8515" i="15"/>
  <c r="D8516" i="15"/>
  <c r="D8517" i="15"/>
  <c r="D8518" i="15"/>
  <c r="D8519" i="15"/>
  <c r="D8520" i="15"/>
  <c r="D8521" i="15"/>
  <c r="D8522" i="15"/>
  <c r="D8523" i="15"/>
  <c r="D8524" i="15"/>
  <c r="D8525" i="15"/>
  <c r="D8526" i="15"/>
  <c r="D8527" i="15"/>
  <c r="D8528" i="15"/>
  <c r="D8529" i="15"/>
  <c r="D8530" i="15"/>
  <c r="D8531" i="15"/>
  <c r="D8532" i="15"/>
  <c r="D8533" i="15"/>
  <c r="D8534" i="15"/>
  <c r="D8535" i="15"/>
  <c r="D8536" i="15"/>
  <c r="D8537" i="15"/>
  <c r="D8538" i="15"/>
  <c r="D8539" i="15"/>
  <c r="D8540" i="15"/>
  <c r="D8541" i="15"/>
  <c r="D8542" i="15"/>
  <c r="D8543" i="15"/>
  <c r="D8544" i="15"/>
  <c r="D8545" i="15"/>
  <c r="D8546" i="15"/>
  <c r="D8547" i="15"/>
  <c r="D8548" i="15"/>
  <c r="D8549" i="15"/>
  <c r="D8550" i="15"/>
  <c r="D8551" i="15"/>
  <c r="D8552" i="15"/>
  <c r="D8553" i="15"/>
  <c r="D8554" i="15"/>
  <c r="D8555" i="15"/>
  <c r="D8556" i="15"/>
  <c r="D8557" i="15"/>
  <c r="D8558" i="15"/>
  <c r="D8559" i="15"/>
  <c r="D8560" i="15"/>
  <c r="D8561" i="15"/>
  <c r="D8562" i="15"/>
  <c r="D8563" i="15"/>
  <c r="D8564" i="15"/>
  <c r="D8565" i="15"/>
  <c r="D8566" i="15"/>
  <c r="D8567" i="15"/>
  <c r="D8568" i="15"/>
  <c r="D8569" i="15"/>
  <c r="D8570" i="15"/>
  <c r="D8571" i="15"/>
  <c r="D8572" i="15"/>
  <c r="D8573" i="15"/>
  <c r="D8574" i="15"/>
  <c r="D8575" i="15"/>
  <c r="D8576" i="15"/>
  <c r="D8577" i="15"/>
  <c r="D8578" i="15"/>
  <c r="D8579" i="15"/>
  <c r="D8580" i="15"/>
  <c r="D8581" i="15"/>
  <c r="D8582" i="15"/>
  <c r="D8583" i="15"/>
  <c r="D8584" i="15"/>
  <c r="D8585" i="15"/>
  <c r="D8586" i="15"/>
  <c r="D8587" i="15"/>
  <c r="D8588" i="15"/>
  <c r="D8589" i="15"/>
  <c r="D8590" i="15"/>
  <c r="D8591" i="15"/>
  <c r="D8592" i="15"/>
  <c r="D8593" i="15"/>
  <c r="D8594" i="15"/>
  <c r="D8595" i="15"/>
  <c r="D8596" i="15"/>
  <c r="D8597" i="15"/>
  <c r="D8598" i="15"/>
  <c r="D8599" i="15"/>
  <c r="D8600" i="15"/>
  <c r="D8601" i="15"/>
  <c r="D8602" i="15"/>
  <c r="D8603" i="15"/>
  <c r="D8604" i="15"/>
  <c r="D8605" i="15"/>
  <c r="D8606" i="15"/>
  <c r="D8607" i="15"/>
  <c r="D8608" i="15"/>
  <c r="D8609" i="15"/>
  <c r="D8610" i="15"/>
  <c r="D8611" i="15"/>
  <c r="D8612" i="15"/>
  <c r="D8613" i="15"/>
  <c r="D8614" i="15"/>
  <c r="D8615" i="15"/>
  <c r="D8616" i="15"/>
  <c r="D8617" i="15"/>
  <c r="D8618" i="15"/>
  <c r="D8619" i="15"/>
  <c r="D8620" i="15"/>
  <c r="D8621" i="15"/>
  <c r="D8622" i="15"/>
  <c r="D8623" i="15"/>
  <c r="D8624" i="15"/>
  <c r="D8625" i="15"/>
  <c r="D8626" i="15"/>
  <c r="D8627" i="15"/>
  <c r="D8628" i="15"/>
  <c r="D8629" i="15"/>
  <c r="D8630" i="15"/>
  <c r="D8631" i="15"/>
  <c r="D8632" i="15"/>
  <c r="D8633" i="15"/>
  <c r="D8634" i="15"/>
  <c r="D8635" i="15"/>
  <c r="D8636" i="15"/>
  <c r="D8637" i="15"/>
  <c r="D8638" i="15"/>
  <c r="D8639" i="15"/>
  <c r="D8640" i="15"/>
  <c r="D8641" i="15"/>
  <c r="D8642" i="15"/>
  <c r="D8643" i="15"/>
  <c r="D8644" i="15"/>
  <c r="D8645" i="15"/>
  <c r="D8646" i="15"/>
  <c r="D8647" i="15"/>
  <c r="D8648" i="15"/>
  <c r="D8649" i="15"/>
  <c r="D8650" i="15"/>
  <c r="D8651" i="15"/>
  <c r="D8652" i="15"/>
  <c r="D8653" i="15"/>
  <c r="D8654" i="15"/>
  <c r="D8655" i="15"/>
  <c r="D8656" i="15"/>
  <c r="D8657" i="15"/>
  <c r="D8658" i="15"/>
  <c r="D8659" i="15"/>
  <c r="D8660" i="15"/>
  <c r="D8661" i="15"/>
  <c r="D8662" i="15"/>
  <c r="D8663" i="15"/>
  <c r="D8664" i="15"/>
  <c r="D8665" i="15"/>
  <c r="D8666" i="15"/>
  <c r="D8667" i="15"/>
  <c r="D8668" i="15"/>
  <c r="D8669" i="15"/>
  <c r="D8670" i="15"/>
  <c r="D8671" i="15"/>
  <c r="D8672" i="15"/>
  <c r="D8673" i="15"/>
  <c r="D8674" i="15"/>
  <c r="D8675" i="15"/>
  <c r="D8676" i="15"/>
  <c r="D8677" i="15"/>
  <c r="D8678" i="15"/>
  <c r="D8679" i="15"/>
  <c r="D8680" i="15"/>
  <c r="D8681" i="15"/>
  <c r="D8682" i="15"/>
  <c r="D8683" i="15"/>
  <c r="D8684" i="15"/>
  <c r="D8685" i="15"/>
  <c r="D8686" i="15"/>
  <c r="D8687" i="15"/>
  <c r="D8688" i="15"/>
  <c r="D8689" i="15"/>
  <c r="D8690" i="15"/>
  <c r="D8691" i="15"/>
  <c r="D8692" i="15"/>
  <c r="D8693" i="15"/>
  <c r="D8694" i="15"/>
  <c r="D8695" i="15"/>
  <c r="D8696" i="15"/>
  <c r="D8697" i="15"/>
  <c r="D8698" i="15"/>
  <c r="D8699" i="15"/>
  <c r="D8700" i="15"/>
  <c r="D8701" i="15"/>
  <c r="D8702" i="15"/>
  <c r="D8703" i="15"/>
  <c r="D8704" i="15"/>
  <c r="D8705" i="15"/>
  <c r="D8706" i="15"/>
  <c r="D8707" i="15"/>
  <c r="D8708" i="15"/>
  <c r="D8709" i="15"/>
  <c r="D8710" i="15"/>
  <c r="D8711" i="15"/>
  <c r="D8712" i="15"/>
  <c r="D8713" i="15"/>
  <c r="D8714" i="15"/>
  <c r="D8715" i="15"/>
  <c r="D8716" i="15"/>
  <c r="D8717" i="15"/>
  <c r="D8718" i="15"/>
  <c r="D8719" i="15"/>
  <c r="D8720" i="15"/>
  <c r="D8721" i="15"/>
  <c r="D8722" i="15"/>
  <c r="D8723" i="15"/>
  <c r="D8724" i="15"/>
  <c r="D8725" i="15"/>
  <c r="D8726" i="15"/>
  <c r="D8727" i="15"/>
  <c r="D8728" i="15"/>
  <c r="D8729" i="15"/>
  <c r="D8730" i="15"/>
  <c r="D8731" i="15"/>
  <c r="D8732" i="15"/>
  <c r="D8733" i="15"/>
  <c r="D8734" i="15"/>
  <c r="D8735" i="15"/>
  <c r="D8736" i="15"/>
  <c r="D8737" i="15"/>
  <c r="D8738" i="15"/>
  <c r="D8739" i="15"/>
  <c r="D8740" i="15"/>
  <c r="D8741" i="15"/>
  <c r="D8742" i="15"/>
  <c r="D8743" i="15"/>
  <c r="D8744" i="15"/>
  <c r="D8745" i="15"/>
  <c r="D8746" i="15"/>
  <c r="D8747" i="15"/>
  <c r="D8748" i="15"/>
  <c r="D8749" i="15"/>
  <c r="D8750" i="15"/>
  <c r="D8751" i="15"/>
  <c r="D8752" i="15"/>
  <c r="D8753" i="15"/>
  <c r="D8754" i="15"/>
  <c r="D8755" i="15"/>
  <c r="D8756" i="15"/>
  <c r="D8757" i="15"/>
  <c r="D8758" i="15"/>
  <c r="D8759" i="15"/>
  <c r="D8760" i="15"/>
  <c r="D8761" i="15"/>
  <c r="D8762" i="15"/>
  <c r="D8763" i="15"/>
  <c r="D8764" i="15"/>
  <c r="D8765" i="15"/>
  <c r="D8766" i="15"/>
  <c r="D8767" i="15"/>
  <c r="D8768" i="15"/>
  <c r="D8769" i="15"/>
  <c r="D8770" i="15"/>
  <c r="D8771" i="15"/>
  <c r="D8772" i="15"/>
  <c r="D8773" i="15"/>
  <c r="D8774" i="15"/>
  <c r="D8775" i="15"/>
  <c r="D8776" i="15"/>
  <c r="D8777" i="15"/>
  <c r="D8778" i="15"/>
  <c r="D8779" i="15"/>
  <c r="D8780" i="15"/>
  <c r="D8781" i="15"/>
  <c r="D8782" i="15"/>
  <c r="D8783" i="15"/>
  <c r="D8784" i="15"/>
  <c r="D8785" i="15"/>
  <c r="D8786" i="15"/>
  <c r="D8787" i="15"/>
  <c r="D8788" i="15"/>
  <c r="D8789" i="15"/>
  <c r="D8790" i="15"/>
  <c r="D8791" i="15"/>
  <c r="D8792" i="15"/>
  <c r="D8793" i="15"/>
  <c r="D8794" i="15"/>
  <c r="D8795" i="15"/>
  <c r="D8796" i="15"/>
  <c r="D8797" i="15"/>
  <c r="D8798" i="15"/>
  <c r="D8799" i="15"/>
  <c r="D8800" i="15"/>
  <c r="D8801" i="15"/>
  <c r="D8802" i="15"/>
  <c r="D8803" i="15"/>
  <c r="D8804" i="15"/>
  <c r="D8805" i="15"/>
  <c r="D8806" i="15"/>
  <c r="D8807" i="15"/>
  <c r="D8808" i="15"/>
  <c r="D8809" i="15"/>
  <c r="D8810" i="15"/>
  <c r="D8811" i="15"/>
  <c r="D8812" i="15"/>
  <c r="D8813" i="15"/>
  <c r="D8814" i="15"/>
  <c r="D8815" i="15"/>
  <c r="D8816" i="15"/>
  <c r="D8817" i="15"/>
  <c r="D8818" i="15"/>
  <c r="D8819" i="15"/>
  <c r="D8820" i="15"/>
  <c r="D8821" i="15"/>
  <c r="D8822" i="15"/>
  <c r="D8823" i="15"/>
  <c r="D8824" i="15"/>
  <c r="D8825" i="15"/>
  <c r="D8826" i="15"/>
  <c r="D8827" i="15"/>
  <c r="D8828" i="15"/>
  <c r="D8829" i="15"/>
  <c r="D8830" i="15"/>
  <c r="D8831" i="15"/>
  <c r="D8832" i="15"/>
  <c r="D8833" i="15"/>
  <c r="D8834" i="15"/>
  <c r="D8835" i="15"/>
  <c r="D8836" i="15"/>
  <c r="D8837" i="15"/>
  <c r="D8838" i="15"/>
  <c r="D8839" i="15"/>
  <c r="D8840" i="15"/>
  <c r="D8841" i="15"/>
  <c r="D8842" i="15"/>
  <c r="D8843" i="15"/>
  <c r="D8844" i="15"/>
  <c r="D8845" i="15"/>
  <c r="D8846" i="15"/>
  <c r="D8847" i="15"/>
  <c r="D8848" i="15"/>
  <c r="D8849" i="15"/>
  <c r="D8850" i="15"/>
  <c r="D8851" i="15"/>
  <c r="D8852" i="15"/>
  <c r="D8853" i="15"/>
  <c r="D8854" i="15"/>
  <c r="D8855" i="15"/>
  <c r="D8856" i="15"/>
  <c r="D8857" i="15"/>
  <c r="D8858" i="15"/>
  <c r="D8859" i="15"/>
  <c r="D8860" i="15"/>
  <c r="D8861" i="15"/>
  <c r="D8862" i="15"/>
  <c r="D8863" i="15"/>
  <c r="D8864" i="15"/>
  <c r="D8865" i="15"/>
  <c r="D8866" i="15"/>
  <c r="D8867" i="15"/>
  <c r="D8868" i="15"/>
  <c r="D8869" i="15"/>
  <c r="D8870" i="15"/>
  <c r="D8871" i="15"/>
  <c r="D8872" i="15"/>
  <c r="D8873" i="15"/>
  <c r="D8874" i="15"/>
  <c r="D8875" i="15"/>
  <c r="D8876" i="15"/>
  <c r="D8877" i="15"/>
  <c r="D8878" i="15"/>
  <c r="D8879" i="15"/>
  <c r="D8880" i="15"/>
  <c r="D8881" i="15"/>
  <c r="D8882" i="15"/>
  <c r="D8883" i="15"/>
  <c r="D8884" i="15"/>
  <c r="D8885" i="15"/>
  <c r="D8886" i="15"/>
  <c r="D8887" i="15"/>
  <c r="D8888" i="15"/>
  <c r="D8889" i="15"/>
  <c r="D8890" i="15"/>
  <c r="D8891" i="15"/>
  <c r="D8892" i="15"/>
  <c r="D8893" i="15"/>
  <c r="D8894" i="15"/>
  <c r="D8895" i="15"/>
  <c r="D8896" i="15"/>
  <c r="D8897" i="15"/>
  <c r="D8898" i="15"/>
  <c r="D8899" i="15"/>
  <c r="D8900" i="15"/>
  <c r="D8901" i="15"/>
  <c r="D8902" i="15"/>
  <c r="D8903" i="15"/>
  <c r="D8904" i="15"/>
  <c r="D8905" i="15"/>
  <c r="D8906" i="15"/>
  <c r="D8907" i="15"/>
  <c r="D8908" i="15"/>
  <c r="D8909" i="15"/>
  <c r="D8910" i="15"/>
  <c r="D8911" i="15"/>
  <c r="D8912" i="15"/>
  <c r="D8913" i="15"/>
  <c r="D8914" i="15"/>
  <c r="D8915" i="15"/>
  <c r="D8916" i="15"/>
  <c r="D8917" i="15"/>
  <c r="D8918" i="15"/>
  <c r="D8919" i="15"/>
  <c r="D8920" i="15"/>
  <c r="D8921" i="15"/>
  <c r="D8922" i="15"/>
  <c r="D8923" i="15"/>
  <c r="D8924" i="15"/>
  <c r="D8925" i="15"/>
  <c r="D8926" i="15"/>
  <c r="D8927" i="15"/>
  <c r="D8928" i="15"/>
  <c r="D8929" i="15"/>
  <c r="D8930" i="15"/>
  <c r="D8931" i="15"/>
  <c r="D8932" i="15"/>
  <c r="D8933" i="15"/>
  <c r="D8934" i="15"/>
  <c r="D8935" i="15"/>
  <c r="D8936" i="15"/>
  <c r="D8937" i="15"/>
  <c r="D8938" i="15"/>
  <c r="D8939" i="15"/>
  <c r="D8940" i="15"/>
  <c r="D8941" i="15"/>
  <c r="D8942" i="15"/>
  <c r="D8943" i="15"/>
  <c r="D8944" i="15"/>
  <c r="D8945" i="15"/>
  <c r="D8946" i="15"/>
  <c r="D8947" i="15"/>
  <c r="D8948" i="15"/>
  <c r="D8949" i="15"/>
  <c r="D8950" i="15"/>
  <c r="D8951" i="15"/>
  <c r="D8952" i="15"/>
  <c r="D8953" i="15"/>
  <c r="D8954" i="15"/>
  <c r="D8955" i="15"/>
  <c r="D8956" i="15"/>
  <c r="D8957" i="15"/>
  <c r="D8958" i="15"/>
  <c r="D8959" i="15"/>
  <c r="D8960" i="15"/>
  <c r="D8961" i="15"/>
  <c r="D8962" i="15"/>
  <c r="D8963" i="15"/>
  <c r="D8964" i="15"/>
  <c r="D8965" i="15"/>
  <c r="D8966" i="15"/>
  <c r="D8967" i="15"/>
  <c r="D8968" i="15"/>
  <c r="D8969" i="15"/>
  <c r="D8970" i="15"/>
  <c r="D8971" i="15"/>
  <c r="D8972" i="15"/>
  <c r="D8973" i="15"/>
  <c r="D8974" i="15"/>
  <c r="D8975" i="15"/>
  <c r="D8976" i="15"/>
  <c r="D8977" i="15"/>
  <c r="D8978" i="15"/>
  <c r="D8979" i="15"/>
  <c r="D8980" i="15"/>
  <c r="D8981" i="15"/>
  <c r="D8982" i="15"/>
  <c r="D8983" i="15"/>
  <c r="D8984" i="15"/>
  <c r="D8985" i="15"/>
  <c r="D8986" i="15"/>
  <c r="D8987" i="15"/>
  <c r="D8988" i="15"/>
  <c r="D8989" i="15"/>
  <c r="D8990" i="15"/>
  <c r="D8991" i="15"/>
  <c r="D8992" i="15"/>
  <c r="D8993" i="15"/>
  <c r="D8994" i="15"/>
  <c r="D8995" i="15"/>
  <c r="D8996" i="15"/>
  <c r="D8997" i="15"/>
  <c r="D8998" i="15"/>
  <c r="D8999" i="15"/>
  <c r="D9000" i="15"/>
  <c r="D9001" i="15"/>
  <c r="D9002" i="15"/>
  <c r="D9003" i="15"/>
  <c r="D9004" i="15"/>
  <c r="D9005" i="15"/>
  <c r="D9006" i="15"/>
  <c r="D9007" i="15"/>
  <c r="D9008" i="15"/>
  <c r="D9009" i="15"/>
  <c r="D9010" i="15"/>
  <c r="D9011" i="15"/>
  <c r="D9012" i="15"/>
  <c r="D9013" i="15"/>
  <c r="D9014" i="15"/>
  <c r="D9015" i="15"/>
  <c r="D9016" i="15"/>
  <c r="D9017" i="15"/>
  <c r="D9018" i="15"/>
  <c r="D9019" i="15"/>
  <c r="D9020" i="15"/>
  <c r="D9021" i="15"/>
  <c r="D9022" i="15"/>
  <c r="D9023" i="15"/>
  <c r="D9024" i="15"/>
  <c r="D9025" i="15"/>
  <c r="D9026" i="15"/>
  <c r="D9027" i="15"/>
  <c r="D9028" i="15"/>
  <c r="D9029" i="15"/>
  <c r="D9030" i="15"/>
  <c r="D9031" i="15"/>
  <c r="D9032" i="15"/>
  <c r="D9033" i="15"/>
  <c r="D9034" i="15"/>
  <c r="D9035" i="15"/>
  <c r="D9036" i="15"/>
  <c r="D9037" i="15"/>
  <c r="D9038" i="15"/>
  <c r="D9039" i="15"/>
  <c r="D9040" i="15"/>
  <c r="D9041" i="15"/>
  <c r="D9042" i="15"/>
  <c r="D9043" i="15"/>
  <c r="D9044" i="15"/>
  <c r="D9045" i="15"/>
  <c r="D9046" i="15"/>
  <c r="D9047" i="15"/>
  <c r="D9048" i="15"/>
  <c r="D9049" i="15"/>
  <c r="D9050" i="15"/>
  <c r="D9051" i="15"/>
  <c r="D9052" i="15"/>
  <c r="D9053" i="15"/>
  <c r="D9054" i="15"/>
  <c r="D9055" i="15"/>
  <c r="D9056" i="15"/>
  <c r="D9057" i="15"/>
  <c r="D9058" i="15"/>
  <c r="D9059" i="15"/>
  <c r="D9060" i="15"/>
  <c r="D9061" i="15"/>
  <c r="D9062" i="15"/>
  <c r="D9063" i="15"/>
  <c r="D9064" i="15"/>
  <c r="D9065" i="15"/>
  <c r="D9066" i="15"/>
  <c r="D9067" i="15"/>
  <c r="D9068" i="15"/>
  <c r="D9069" i="15"/>
  <c r="D9070" i="15"/>
  <c r="D9071" i="15"/>
  <c r="D9072" i="15"/>
  <c r="D9073" i="15"/>
  <c r="D9074" i="15"/>
  <c r="D9075" i="15"/>
  <c r="D9076" i="15"/>
  <c r="D9077" i="15"/>
  <c r="D9078" i="15"/>
  <c r="D9079" i="15"/>
  <c r="D9080" i="15"/>
  <c r="D9081" i="15"/>
  <c r="D9082" i="15"/>
  <c r="D9083" i="15"/>
  <c r="D9084" i="15"/>
  <c r="D9085" i="15"/>
  <c r="D9086" i="15"/>
  <c r="D9087" i="15"/>
  <c r="D9088" i="15"/>
  <c r="D9089" i="15"/>
  <c r="D9090" i="15"/>
  <c r="D9091" i="15"/>
  <c r="D9092" i="15"/>
  <c r="D9093" i="15"/>
  <c r="D9094" i="15"/>
  <c r="D9095" i="15"/>
  <c r="D9096" i="15"/>
  <c r="D9097" i="15"/>
  <c r="D9098" i="15"/>
  <c r="D9099" i="15"/>
  <c r="D9100" i="15"/>
  <c r="D9101" i="15"/>
  <c r="D9102" i="15"/>
  <c r="D9103" i="15"/>
  <c r="D9104" i="15"/>
  <c r="D9105" i="15"/>
  <c r="D9106" i="15"/>
  <c r="D9107" i="15"/>
  <c r="D9108" i="15"/>
  <c r="D9109" i="15"/>
  <c r="D9110" i="15"/>
  <c r="D9111" i="15"/>
  <c r="D9112" i="15"/>
  <c r="D9113" i="15"/>
  <c r="D9114" i="15"/>
  <c r="D9115" i="15"/>
  <c r="D9116" i="15"/>
  <c r="D9117" i="15"/>
  <c r="D9118" i="15"/>
  <c r="D9119" i="15"/>
  <c r="D9120" i="15"/>
  <c r="D9121" i="15"/>
  <c r="D9122" i="15"/>
  <c r="D9123" i="15"/>
  <c r="D9124" i="15"/>
  <c r="D9125" i="15"/>
  <c r="D9126" i="15"/>
  <c r="D9127" i="15"/>
  <c r="D9128" i="15"/>
  <c r="D9129" i="15"/>
  <c r="D9130" i="15"/>
  <c r="D9131" i="15"/>
  <c r="D9132" i="15"/>
  <c r="D9133" i="15"/>
  <c r="D9134" i="15"/>
  <c r="D9135" i="15"/>
  <c r="D9136" i="15"/>
  <c r="D9137" i="15"/>
  <c r="D9138" i="15"/>
  <c r="D9139" i="15"/>
  <c r="D9140" i="15"/>
  <c r="D9141" i="15"/>
  <c r="D9142" i="15"/>
  <c r="D9143" i="15"/>
  <c r="D9144" i="15"/>
  <c r="D9145" i="15"/>
  <c r="D9146" i="15"/>
  <c r="D9147" i="15"/>
  <c r="D9148" i="15"/>
  <c r="D9149" i="15"/>
  <c r="D9150" i="15"/>
  <c r="D9151" i="15"/>
  <c r="D9152" i="15"/>
  <c r="D9153" i="15"/>
  <c r="D9154" i="15"/>
  <c r="D9155" i="15"/>
  <c r="D9156" i="15"/>
  <c r="D9157" i="15"/>
  <c r="D9158" i="15"/>
  <c r="D9159" i="15"/>
  <c r="D9160" i="15"/>
  <c r="D9161" i="15"/>
  <c r="D9162" i="15"/>
  <c r="D9163" i="15"/>
  <c r="D9164" i="15"/>
  <c r="D9165" i="15"/>
  <c r="D9166" i="15"/>
  <c r="D9167" i="15"/>
  <c r="D9168" i="15"/>
  <c r="D9169" i="15"/>
  <c r="D9170" i="15"/>
  <c r="D9171" i="15"/>
  <c r="D9172" i="15"/>
  <c r="D9173" i="15"/>
  <c r="D9174" i="15"/>
  <c r="D9175" i="15"/>
  <c r="D9176" i="15"/>
  <c r="D9177" i="15"/>
  <c r="D9178" i="15"/>
  <c r="D9179" i="15"/>
  <c r="D9180" i="15"/>
  <c r="D9181" i="15"/>
  <c r="D9182" i="15"/>
  <c r="D9183" i="15"/>
  <c r="D9184" i="15"/>
  <c r="D9185" i="15"/>
  <c r="D9186" i="15"/>
  <c r="D9187" i="15"/>
  <c r="D9188" i="15"/>
  <c r="D9189" i="15"/>
  <c r="D9190" i="15"/>
  <c r="D9191" i="15"/>
  <c r="D9192" i="15"/>
  <c r="D9193" i="15"/>
  <c r="D9194" i="15"/>
  <c r="D9195" i="15"/>
  <c r="D9196" i="15"/>
  <c r="D9197" i="15"/>
  <c r="D9198" i="15"/>
  <c r="D9199" i="15"/>
  <c r="D9200" i="15"/>
  <c r="D9201" i="15"/>
  <c r="D9202" i="15"/>
  <c r="D9203" i="15"/>
  <c r="D9204" i="15"/>
  <c r="D9205" i="15"/>
  <c r="D9206" i="15"/>
  <c r="D9207" i="15"/>
  <c r="D9208" i="15"/>
  <c r="D9209" i="15"/>
  <c r="D9210" i="15"/>
  <c r="D9211" i="15"/>
  <c r="D9212" i="15"/>
  <c r="D9213" i="15"/>
  <c r="D9214" i="15"/>
  <c r="D9215" i="15"/>
  <c r="D9216" i="15"/>
  <c r="D9217" i="15"/>
  <c r="D9218" i="15"/>
  <c r="D9219" i="15"/>
  <c r="D9220" i="15"/>
  <c r="D9221" i="15"/>
  <c r="D9222" i="15"/>
  <c r="D9223" i="15"/>
  <c r="D9224" i="15"/>
  <c r="D9225" i="15"/>
  <c r="D9226" i="15"/>
  <c r="D9227" i="15"/>
  <c r="D9228" i="15"/>
  <c r="D9229" i="15"/>
  <c r="D9230" i="15"/>
  <c r="D9231" i="15"/>
  <c r="D9232" i="15"/>
  <c r="D9233" i="15"/>
  <c r="D9234" i="15"/>
  <c r="D9235" i="15"/>
  <c r="D9236" i="15"/>
  <c r="D9237" i="15"/>
  <c r="D9238" i="15"/>
  <c r="D9239" i="15"/>
  <c r="D9240" i="15"/>
  <c r="D9241" i="15"/>
  <c r="D9242" i="15"/>
  <c r="D9243" i="15"/>
  <c r="D9244" i="15"/>
  <c r="D9245" i="15"/>
  <c r="D9246" i="15"/>
  <c r="D9247" i="15"/>
  <c r="D9248" i="15"/>
  <c r="D9249" i="15"/>
  <c r="D9250" i="15"/>
  <c r="D9251" i="15"/>
  <c r="D9252" i="15"/>
  <c r="D9253" i="15"/>
  <c r="D9254" i="15"/>
  <c r="D9255" i="15"/>
  <c r="D9256" i="15"/>
  <c r="D9257" i="15"/>
  <c r="D9258" i="15"/>
  <c r="D9259" i="15"/>
  <c r="D9260" i="15"/>
  <c r="D9261" i="15"/>
  <c r="D9262" i="15"/>
  <c r="D9263" i="15"/>
  <c r="D9264" i="15"/>
  <c r="D9265" i="15"/>
  <c r="D9266" i="15"/>
  <c r="D9267" i="15"/>
  <c r="D9268" i="15"/>
  <c r="D9269" i="15"/>
  <c r="D9270" i="15"/>
  <c r="D9271" i="15"/>
  <c r="D9272" i="15"/>
  <c r="D9273" i="15"/>
  <c r="D9274" i="15"/>
  <c r="D9275" i="15"/>
  <c r="D9276" i="15"/>
  <c r="D9277" i="15"/>
  <c r="D9278" i="15"/>
  <c r="D9279" i="15"/>
  <c r="D9280" i="15"/>
  <c r="D9281" i="15"/>
  <c r="D9282" i="15"/>
  <c r="D9283" i="15"/>
  <c r="D9284" i="15"/>
  <c r="D9285" i="15"/>
  <c r="D9286" i="15"/>
  <c r="D9287" i="15"/>
  <c r="D9288" i="15"/>
  <c r="D9289" i="15"/>
  <c r="D9290" i="15"/>
  <c r="D9291" i="15"/>
  <c r="D9292" i="15"/>
  <c r="D9293" i="15"/>
  <c r="D9294" i="15"/>
  <c r="D9295" i="15"/>
  <c r="D9296" i="15"/>
  <c r="D9297" i="15"/>
  <c r="D9298" i="15"/>
  <c r="D9299" i="15"/>
  <c r="D9300" i="15"/>
  <c r="D9301" i="15"/>
  <c r="D9302" i="15"/>
  <c r="D9303" i="15"/>
  <c r="D9304" i="15"/>
  <c r="D9305" i="15"/>
  <c r="D9306" i="15"/>
  <c r="D9307" i="15"/>
  <c r="D9308" i="15"/>
  <c r="D9309" i="15"/>
  <c r="D9310" i="15"/>
  <c r="D9311" i="15"/>
  <c r="D9312" i="15"/>
  <c r="D9313" i="15"/>
  <c r="D9314" i="15"/>
  <c r="D9315" i="15"/>
  <c r="D9316" i="15"/>
  <c r="D9317" i="15"/>
  <c r="D9318" i="15"/>
  <c r="D9319" i="15"/>
  <c r="D9320" i="15"/>
  <c r="D9321" i="15"/>
  <c r="D9322" i="15"/>
  <c r="D9323" i="15"/>
  <c r="D9324" i="15"/>
  <c r="D9325" i="15"/>
  <c r="D9326" i="15"/>
  <c r="D9327" i="15"/>
  <c r="D9328" i="15"/>
  <c r="D9329" i="15"/>
  <c r="D9330" i="15"/>
  <c r="D9331" i="15"/>
  <c r="D9332" i="15"/>
  <c r="D9333" i="15"/>
  <c r="D9334" i="15"/>
  <c r="D9335" i="15"/>
  <c r="D9336" i="15"/>
  <c r="D9337" i="15"/>
  <c r="D9338" i="15"/>
  <c r="D9339" i="15"/>
  <c r="D9340" i="15"/>
  <c r="D9341" i="15"/>
  <c r="D9342" i="15"/>
  <c r="D9343" i="15"/>
  <c r="D9344" i="15"/>
  <c r="D9345" i="15"/>
  <c r="D9346" i="15"/>
  <c r="D9347" i="15"/>
  <c r="D9348" i="15"/>
  <c r="D9349" i="15"/>
  <c r="D9350" i="15"/>
  <c r="D9351" i="15"/>
  <c r="D9352" i="15"/>
  <c r="D9353" i="15"/>
  <c r="D9354" i="15"/>
  <c r="D9355" i="15"/>
  <c r="D9356" i="15"/>
  <c r="D9357" i="15"/>
  <c r="D9358" i="15"/>
  <c r="D9359" i="15"/>
  <c r="D9360" i="15"/>
  <c r="D9361" i="15"/>
  <c r="D9362" i="15"/>
  <c r="D9363" i="15"/>
  <c r="D9364" i="15"/>
  <c r="D9365" i="15"/>
  <c r="D9366" i="15"/>
  <c r="D9367" i="15"/>
  <c r="D9368" i="15"/>
  <c r="D9369" i="15"/>
  <c r="D9370" i="15"/>
  <c r="D9371" i="15"/>
  <c r="D9372" i="15"/>
  <c r="D9373" i="15"/>
  <c r="D9374" i="15"/>
  <c r="D9375" i="15"/>
  <c r="D9376" i="15"/>
  <c r="D9377" i="15"/>
  <c r="D9378" i="15"/>
  <c r="D9379" i="15"/>
  <c r="D9380" i="15"/>
  <c r="D9381" i="15"/>
  <c r="D9382" i="15"/>
  <c r="D9383" i="15"/>
  <c r="D9384" i="15"/>
  <c r="D9385" i="15"/>
  <c r="D9386" i="15"/>
  <c r="D9387" i="15"/>
  <c r="D9388" i="15"/>
  <c r="D9389" i="15"/>
  <c r="D9390" i="15"/>
  <c r="D9391" i="15"/>
  <c r="D9392" i="15"/>
  <c r="D9393" i="15"/>
  <c r="D9394" i="15"/>
  <c r="D9395" i="15"/>
  <c r="D9396" i="15"/>
  <c r="D9397" i="15"/>
  <c r="D9398" i="15"/>
  <c r="D9399" i="15"/>
  <c r="D9400" i="15"/>
  <c r="D9401" i="15"/>
  <c r="D9402" i="15"/>
  <c r="D9403" i="15"/>
  <c r="D9404" i="15"/>
  <c r="D9405" i="15"/>
  <c r="D9406" i="15"/>
  <c r="D9407" i="15"/>
  <c r="D9408" i="15"/>
  <c r="D9409" i="15"/>
  <c r="D9410" i="15"/>
  <c r="D9411" i="15"/>
  <c r="D9412" i="15"/>
  <c r="D9413" i="15"/>
  <c r="D9414" i="15"/>
  <c r="D9415" i="15"/>
  <c r="D9416" i="15"/>
  <c r="D9417" i="15"/>
  <c r="D9418" i="15"/>
  <c r="D9419" i="15"/>
  <c r="D9420" i="15"/>
  <c r="D9421" i="15"/>
  <c r="D9422" i="15"/>
  <c r="D9423" i="15"/>
  <c r="D9424" i="15"/>
  <c r="D9425" i="15"/>
  <c r="D9426" i="15"/>
  <c r="D9427" i="15"/>
  <c r="D9428" i="15"/>
  <c r="D9429" i="15"/>
  <c r="D9430" i="15"/>
  <c r="D9431" i="15"/>
  <c r="D9432" i="15"/>
  <c r="D9433" i="15"/>
  <c r="D9434" i="15"/>
  <c r="D9435" i="15"/>
  <c r="D9436" i="15"/>
  <c r="D9437" i="15"/>
  <c r="D9438" i="15"/>
  <c r="D9439" i="15"/>
  <c r="D9440" i="15"/>
  <c r="D9441" i="15"/>
  <c r="D9442" i="15"/>
  <c r="D9443" i="15"/>
  <c r="D9444" i="15"/>
  <c r="D9445" i="15"/>
  <c r="D9446" i="15"/>
  <c r="D9447" i="15"/>
  <c r="D9448" i="15"/>
  <c r="D9449" i="15"/>
  <c r="D9450" i="15"/>
  <c r="D9451" i="15"/>
  <c r="D9452" i="15"/>
  <c r="D9453" i="15"/>
  <c r="D9454" i="15"/>
  <c r="D9455" i="15"/>
  <c r="D9456" i="15"/>
  <c r="D9457" i="15"/>
  <c r="D9458" i="15"/>
  <c r="D9459" i="15"/>
  <c r="D9460" i="15"/>
  <c r="D9461" i="15"/>
  <c r="D9462" i="15"/>
  <c r="D9463" i="15"/>
  <c r="D9464" i="15"/>
  <c r="D9465" i="15"/>
  <c r="D9466" i="15"/>
  <c r="D9467" i="15"/>
  <c r="D9468" i="15"/>
  <c r="D9469" i="15"/>
  <c r="D9470" i="15"/>
  <c r="D9471" i="15"/>
  <c r="D9472" i="15"/>
  <c r="D9473" i="15"/>
  <c r="D9474" i="15"/>
  <c r="D9475" i="15"/>
  <c r="D9476" i="15"/>
  <c r="D9477" i="15"/>
  <c r="D9478" i="15"/>
  <c r="D9479" i="15"/>
  <c r="D9480" i="15"/>
  <c r="D9481" i="15"/>
  <c r="D9482" i="15"/>
  <c r="D9483" i="15"/>
  <c r="D9484" i="15"/>
  <c r="D9485" i="15"/>
  <c r="D9486" i="15"/>
  <c r="D9487" i="15"/>
  <c r="D9488" i="15"/>
  <c r="D9489" i="15"/>
  <c r="D9490" i="15"/>
  <c r="D9491" i="15"/>
  <c r="D9492" i="15"/>
  <c r="D9493" i="15"/>
  <c r="D9494" i="15"/>
  <c r="D9495" i="15"/>
  <c r="D9496" i="15"/>
  <c r="D9497" i="15"/>
  <c r="D9498" i="15"/>
  <c r="D9499" i="15"/>
  <c r="D9500" i="15"/>
  <c r="D9501" i="15"/>
  <c r="D9502" i="15"/>
  <c r="D9503" i="15"/>
  <c r="D9504" i="15"/>
  <c r="D9505" i="15"/>
  <c r="D9506" i="15"/>
  <c r="D9507" i="15"/>
  <c r="D9508" i="15"/>
  <c r="D9509" i="15"/>
  <c r="D9510" i="15"/>
  <c r="D9511" i="15"/>
  <c r="D9512" i="15"/>
  <c r="D9513" i="15"/>
  <c r="D9514" i="15"/>
  <c r="D9515" i="15"/>
  <c r="D9516" i="15"/>
  <c r="D9517" i="15"/>
  <c r="D9518" i="15"/>
  <c r="D9519" i="15"/>
  <c r="D9520" i="15"/>
  <c r="D9521" i="15"/>
  <c r="D9522" i="15"/>
  <c r="D9523" i="15"/>
  <c r="D9524" i="15"/>
  <c r="D9525" i="15"/>
  <c r="D9526" i="15"/>
  <c r="D9527" i="15"/>
  <c r="D9528" i="15"/>
  <c r="D9529" i="15"/>
  <c r="D9530" i="15"/>
  <c r="D9531" i="15"/>
  <c r="D9532" i="15"/>
  <c r="D9533" i="15"/>
  <c r="D9534" i="15"/>
  <c r="D9535" i="15"/>
  <c r="D9536" i="15"/>
  <c r="D9537" i="15"/>
  <c r="D9538" i="15"/>
  <c r="D9539" i="15"/>
  <c r="D9540" i="15"/>
  <c r="D9541" i="15"/>
  <c r="D9542" i="15"/>
  <c r="D9543" i="15"/>
  <c r="D9544" i="15"/>
  <c r="D9545" i="15"/>
  <c r="D9546" i="15"/>
  <c r="D9547" i="15"/>
  <c r="D9548" i="15"/>
  <c r="D9549" i="15"/>
  <c r="D9550" i="15"/>
  <c r="D9551" i="15"/>
  <c r="D9552" i="15"/>
  <c r="D9553" i="15"/>
  <c r="D9554" i="15"/>
  <c r="D9555" i="15"/>
  <c r="D9556" i="15"/>
  <c r="D9557" i="15"/>
  <c r="D9558" i="15"/>
  <c r="D9559" i="15"/>
  <c r="D9560" i="15"/>
  <c r="D9561" i="15"/>
  <c r="D9562" i="15"/>
  <c r="D9563" i="15"/>
  <c r="D9564" i="15"/>
  <c r="D9565" i="15"/>
  <c r="D9566" i="15"/>
  <c r="D9567" i="15"/>
  <c r="D9568" i="15"/>
  <c r="D9569" i="15"/>
  <c r="D9570" i="15"/>
  <c r="D9571" i="15"/>
  <c r="D9572" i="15"/>
  <c r="D9573" i="15"/>
  <c r="D9574" i="15"/>
  <c r="D9575" i="15"/>
  <c r="D9576" i="15"/>
  <c r="D9577" i="15"/>
  <c r="D9578" i="15"/>
  <c r="D9579" i="15"/>
  <c r="D9580" i="15"/>
  <c r="D9581" i="15"/>
  <c r="D9582" i="15"/>
  <c r="D9583" i="15"/>
  <c r="D9584" i="15"/>
  <c r="D9585" i="15"/>
  <c r="D9586" i="15"/>
  <c r="D9587" i="15"/>
  <c r="D9588" i="15"/>
  <c r="D9589" i="15"/>
  <c r="D9590" i="15"/>
  <c r="D9591" i="15"/>
  <c r="D9592" i="15"/>
  <c r="D9593" i="15"/>
  <c r="D9594" i="15"/>
  <c r="D9595" i="15"/>
  <c r="D9596" i="15"/>
  <c r="D9597" i="15"/>
  <c r="D9598" i="15"/>
  <c r="D9599" i="15"/>
  <c r="D9600" i="15"/>
  <c r="D9601" i="15"/>
  <c r="D9602" i="15"/>
  <c r="D9603" i="15"/>
  <c r="D9604" i="15"/>
  <c r="D9605" i="15"/>
  <c r="D9606" i="15"/>
  <c r="D9607" i="15"/>
  <c r="D9608" i="15"/>
  <c r="D9609" i="15"/>
  <c r="D9610" i="15"/>
  <c r="D9611" i="15"/>
  <c r="D9612" i="15"/>
  <c r="D9613" i="15"/>
  <c r="D9614" i="15"/>
  <c r="D9615" i="15"/>
  <c r="D9616" i="15"/>
  <c r="D9617" i="15"/>
  <c r="D9618" i="15"/>
  <c r="D9619" i="15"/>
  <c r="D9620" i="15"/>
  <c r="D9621" i="15"/>
  <c r="D9622" i="15"/>
  <c r="D9623" i="15"/>
  <c r="D9624" i="15"/>
  <c r="D9625" i="15"/>
  <c r="D9626" i="15"/>
  <c r="D9627" i="15"/>
  <c r="D9628" i="15"/>
  <c r="D9629" i="15"/>
  <c r="D9630" i="15"/>
  <c r="D9631" i="15"/>
  <c r="D9632" i="15"/>
  <c r="D9633" i="15"/>
  <c r="D9634" i="15"/>
  <c r="D9635" i="15"/>
  <c r="D9636" i="15"/>
  <c r="D9637" i="15"/>
  <c r="D9638" i="15"/>
  <c r="D9639" i="15"/>
  <c r="D9640" i="15"/>
  <c r="D9641" i="15"/>
  <c r="D9642" i="15"/>
  <c r="D9643" i="15"/>
  <c r="D9644" i="15"/>
  <c r="D9645" i="15"/>
  <c r="D9646" i="15"/>
  <c r="D9647" i="15"/>
  <c r="D9648" i="15"/>
  <c r="D9649" i="15"/>
  <c r="D9650" i="15"/>
  <c r="D9651" i="15"/>
  <c r="D9652" i="15"/>
  <c r="D9653" i="15"/>
  <c r="D9654" i="15"/>
  <c r="D9655" i="15"/>
  <c r="D9656" i="15"/>
  <c r="D9657" i="15"/>
  <c r="D9658" i="15"/>
  <c r="D9659" i="15"/>
  <c r="D9660" i="15"/>
  <c r="D9661" i="15"/>
  <c r="D9662" i="15"/>
  <c r="D9663" i="15"/>
  <c r="D9664" i="15"/>
  <c r="D9665" i="15"/>
  <c r="D9666" i="15"/>
  <c r="D9667" i="15"/>
  <c r="D9668" i="15"/>
  <c r="D9669" i="15"/>
  <c r="D9670" i="15"/>
  <c r="D9671" i="15"/>
  <c r="D9672" i="15"/>
  <c r="D9673" i="15"/>
  <c r="D9674" i="15"/>
  <c r="D9675" i="15"/>
  <c r="D9676" i="15"/>
  <c r="D9677" i="15"/>
  <c r="D9678" i="15"/>
  <c r="D9679" i="15"/>
  <c r="D9680" i="15"/>
  <c r="D9681" i="15"/>
  <c r="D9682" i="15"/>
  <c r="D9683" i="15"/>
  <c r="D9684" i="15"/>
  <c r="D9685" i="15"/>
  <c r="D9686" i="15"/>
  <c r="D9687" i="15"/>
  <c r="D9688" i="15"/>
  <c r="D9689" i="15"/>
  <c r="D9690" i="15"/>
  <c r="D9691" i="15"/>
  <c r="D9692" i="15"/>
  <c r="D9693" i="15"/>
  <c r="D9694" i="15"/>
  <c r="D9695" i="15"/>
  <c r="D9696" i="15"/>
  <c r="D9697" i="15"/>
  <c r="D9698" i="15"/>
  <c r="D9699" i="15"/>
  <c r="D9700" i="15"/>
  <c r="D9701" i="15"/>
  <c r="D9702" i="15"/>
  <c r="D9703" i="15"/>
  <c r="D9704" i="15"/>
  <c r="D9705" i="15"/>
  <c r="D9706" i="15"/>
  <c r="D9707" i="15"/>
  <c r="D9708" i="15"/>
  <c r="D9709" i="15"/>
  <c r="D9710" i="15"/>
  <c r="D9711" i="15"/>
  <c r="D9712" i="15"/>
  <c r="D9713" i="15"/>
  <c r="D9714" i="15"/>
  <c r="D9715" i="15"/>
  <c r="D9716" i="15"/>
  <c r="D9717" i="15"/>
  <c r="D9718" i="15"/>
  <c r="D9719" i="15"/>
  <c r="D9720" i="15"/>
  <c r="D9721" i="15"/>
  <c r="D9722" i="15"/>
  <c r="D9723" i="15"/>
  <c r="D9724" i="15"/>
  <c r="D9725" i="15"/>
  <c r="D9726" i="15"/>
  <c r="D9727" i="15"/>
  <c r="D9728" i="15"/>
  <c r="D9729" i="15"/>
  <c r="D9730" i="15"/>
  <c r="D9731" i="15"/>
  <c r="D9732" i="15"/>
  <c r="D9733" i="15"/>
  <c r="D9734" i="15"/>
  <c r="D9735" i="15"/>
  <c r="D9736" i="15"/>
  <c r="D9737" i="15"/>
  <c r="D9738" i="15"/>
  <c r="D9739" i="15"/>
  <c r="D9740" i="15"/>
  <c r="D9741" i="15"/>
  <c r="D9742" i="15"/>
  <c r="D9743" i="15"/>
  <c r="D9744" i="15"/>
  <c r="D9745" i="15"/>
  <c r="D9746" i="15"/>
  <c r="D9747" i="15"/>
  <c r="D9748" i="15"/>
  <c r="D9749" i="15"/>
  <c r="D9750" i="15"/>
  <c r="D9751" i="15"/>
  <c r="D9752" i="15"/>
  <c r="D9753" i="15"/>
  <c r="D9754" i="15"/>
  <c r="D9755" i="15"/>
  <c r="D9756" i="15"/>
  <c r="D9757" i="15"/>
  <c r="D9758" i="15"/>
  <c r="D9759" i="15"/>
  <c r="D9760" i="15"/>
  <c r="D9761" i="15"/>
  <c r="D9762" i="15"/>
  <c r="D9763" i="15"/>
  <c r="D9764" i="15"/>
  <c r="D9765" i="15"/>
  <c r="D9766" i="15"/>
  <c r="D9767" i="15"/>
  <c r="D9768" i="15"/>
  <c r="D9769" i="15"/>
  <c r="D9770" i="15"/>
  <c r="D9771" i="15"/>
  <c r="D9772" i="15"/>
  <c r="D9773" i="15"/>
  <c r="D9774" i="15"/>
  <c r="D9775" i="15"/>
  <c r="D9776" i="15"/>
  <c r="D9777" i="15"/>
  <c r="D9778" i="15"/>
  <c r="D9779" i="15"/>
  <c r="D9780" i="15"/>
  <c r="D9781" i="15"/>
  <c r="D9782" i="15"/>
  <c r="D9783" i="15"/>
  <c r="D9784" i="15"/>
  <c r="D9785" i="15"/>
  <c r="D9786" i="15"/>
  <c r="D9787" i="15"/>
  <c r="D9788" i="15"/>
  <c r="D9789" i="15"/>
  <c r="D9790" i="15"/>
  <c r="D9791" i="15"/>
  <c r="D9792" i="15"/>
  <c r="D9793" i="15"/>
  <c r="D9794" i="15"/>
  <c r="D9795" i="15"/>
  <c r="D9796" i="15"/>
  <c r="D9797" i="15"/>
  <c r="D9798" i="15"/>
  <c r="D9799" i="15"/>
  <c r="D9800" i="15"/>
  <c r="D9801" i="15"/>
  <c r="D9802" i="15"/>
  <c r="D9803" i="15"/>
  <c r="D9804" i="15"/>
  <c r="D9805" i="15"/>
  <c r="D9806" i="15"/>
  <c r="D9807" i="15"/>
  <c r="D9808" i="15"/>
  <c r="D9809" i="15"/>
  <c r="D9810" i="15"/>
  <c r="D9811" i="15"/>
  <c r="D9812" i="15"/>
  <c r="D9813" i="15"/>
  <c r="D9814" i="15"/>
  <c r="D9815" i="15"/>
  <c r="D9816" i="15"/>
  <c r="D9817" i="15"/>
  <c r="D9818" i="15"/>
  <c r="D9819" i="15"/>
  <c r="D9820" i="15"/>
  <c r="D9821" i="15"/>
  <c r="D9822" i="15"/>
  <c r="D9823" i="15"/>
  <c r="D9824" i="15"/>
  <c r="D9825" i="15"/>
  <c r="D9826" i="15"/>
  <c r="D9827" i="15"/>
  <c r="D9828" i="15"/>
  <c r="D9829" i="15"/>
  <c r="D9830" i="15"/>
  <c r="D9831" i="15"/>
  <c r="D9832" i="15"/>
  <c r="D9833" i="15"/>
  <c r="D9834" i="15"/>
  <c r="D9835" i="15"/>
  <c r="D9836" i="15"/>
  <c r="D9837" i="15"/>
  <c r="D9838" i="15"/>
  <c r="D9839" i="15"/>
  <c r="D9840" i="15"/>
  <c r="D9841" i="15"/>
  <c r="D9842" i="15"/>
  <c r="D9843" i="15"/>
  <c r="D9844" i="15"/>
  <c r="D9845" i="15"/>
  <c r="D9846" i="15"/>
  <c r="D9847" i="15"/>
  <c r="D9848" i="15"/>
  <c r="D9849" i="15"/>
  <c r="D9850" i="15"/>
  <c r="D9851" i="15"/>
  <c r="D9852" i="15"/>
  <c r="D9853" i="15"/>
  <c r="D9854" i="15"/>
  <c r="D9855" i="15"/>
  <c r="D9856" i="15"/>
  <c r="D9857" i="15"/>
  <c r="D9858" i="15"/>
  <c r="D9859" i="15"/>
  <c r="D9860" i="15"/>
  <c r="D9861" i="15"/>
  <c r="D9862" i="15"/>
  <c r="D9863" i="15"/>
  <c r="D9864" i="15"/>
  <c r="D9865" i="15"/>
  <c r="D9866" i="15"/>
  <c r="D9867" i="15"/>
  <c r="D9868" i="15"/>
  <c r="D9869" i="15"/>
  <c r="D9870" i="15"/>
  <c r="D9871" i="15"/>
  <c r="D9872" i="15"/>
  <c r="D9873" i="15"/>
  <c r="D9874" i="15"/>
  <c r="D9875" i="15"/>
  <c r="D9876" i="15"/>
  <c r="D9877" i="15"/>
  <c r="D9878" i="15"/>
  <c r="D9879" i="15"/>
  <c r="D9880" i="15"/>
  <c r="D9881" i="15"/>
  <c r="D9882" i="15"/>
  <c r="D9883" i="15"/>
  <c r="D9884" i="15"/>
  <c r="D9885" i="15"/>
  <c r="D9886" i="15"/>
  <c r="D9887" i="15"/>
  <c r="D9888" i="15"/>
  <c r="D9889" i="15"/>
  <c r="D9890" i="15"/>
  <c r="D9891" i="15"/>
  <c r="D9892" i="15"/>
  <c r="D9893" i="15"/>
  <c r="D9894" i="15"/>
  <c r="D9895" i="15"/>
  <c r="D9896" i="15"/>
  <c r="D9897" i="15"/>
  <c r="D9898" i="15"/>
  <c r="D9899" i="15"/>
  <c r="D9900" i="15"/>
  <c r="D9901" i="15"/>
  <c r="D9902" i="15"/>
  <c r="D9903" i="15"/>
  <c r="D9904" i="15"/>
  <c r="D9905" i="15"/>
  <c r="D9906" i="15"/>
  <c r="D9907" i="15"/>
  <c r="D9908" i="15"/>
  <c r="D9909" i="15"/>
  <c r="D9910" i="15"/>
  <c r="D9911" i="15"/>
  <c r="D9912" i="15"/>
  <c r="D9913" i="15"/>
  <c r="D9914" i="15"/>
  <c r="D9915" i="15"/>
  <c r="D9916" i="15"/>
  <c r="D9917" i="15"/>
  <c r="D9918" i="15"/>
  <c r="D9919" i="15"/>
  <c r="D9920" i="15"/>
  <c r="D9921" i="15"/>
  <c r="D9922" i="15"/>
  <c r="D9923" i="15"/>
  <c r="D9924" i="15"/>
  <c r="D9925" i="15"/>
  <c r="D9926" i="15"/>
  <c r="D9927" i="15"/>
  <c r="D9928" i="15"/>
  <c r="D9929" i="15"/>
  <c r="D9930" i="15"/>
  <c r="D9931" i="15"/>
  <c r="D9932" i="15"/>
  <c r="D9933" i="15"/>
  <c r="D9934" i="15"/>
  <c r="D9935" i="15"/>
  <c r="D9936" i="15"/>
  <c r="D9937" i="15"/>
  <c r="D9938" i="15"/>
  <c r="D9939" i="15"/>
  <c r="D9940" i="15"/>
  <c r="D9941" i="15"/>
  <c r="D9942" i="15"/>
  <c r="D9943" i="15"/>
  <c r="D9944" i="15"/>
  <c r="D9945" i="15"/>
  <c r="D9946" i="15"/>
  <c r="D9947" i="15"/>
  <c r="D9948" i="15"/>
  <c r="D9949" i="15"/>
  <c r="D9950" i="15"/>
  <c r="D9951" i="15"/>
  <c r="D9952" i="15"/>
  <c r="D9953" i="15"/>
  <c r="D9954" i="15"/>
  <c r="D9955" i="15"/>
  <c r="D9956" i="15"/>
  <c r="D9957" i="15"/>
  <c r="D9958" i="15"/>
  <c r="D9959" i="15"/>
  <c r="D9960" i="15"/>
  <c r="D9961" i="15"/>
  <c r="D9962" i="15"/>
  <c r="D9963" i="15"/>
  <c r="D9964" i="15"/>
  <c r="D9965" i="15"/>
  <c r="D9966" i="15"/>
  <c r="D9967" i="15"/>
  <c r="D9968" i="15"/>
  <c r="D9969" i="15"/>
  <c r="D9970" i="15"/>
  <c r="D9971" i="15"/>
  <c r="D9972" i="15"/>
  <c r="D9973" i="15"/>
  <c r="D9974" i="15"/>
  <c r="D9975" i="15"/>
  <c r="D9976" i="15"/>
  <c r="D9977" i="15"/>
  <c r="D9978" i="15"/>
  <c r="D9979" i="15"/>
  <c r="D9980" i="15"/>
  <c r="D9981" i="15"/>
  <c r="D9982" i="15"/>
  <c r="D9983" i="15"/>
  <c r="D9984" i="15"/>
  <c r="D9985" i="15"/>
  <c r="D9986" i="15"/>
  <c r="D9987" i="15"/>
  <c r="D9988" i="15"/>
  <c r="D9989" i="15"/>
  <c r="D9990" i="15"/>
  <c r="D9991" i="15"/>
  <c r="D9992" i="15"/>
  <c r="D9993" i="15"/>
  <c r="D9994" i="15"/>
  <c r="D9995" i="15"/>
  <c r="D9996" i="15"/>
  <c r="D9997" i="15"/>
  <c r="D9998" i="15"/>
  <c r="D9999" i="15"/>
  <c r="D10000" i="15"/>
  <c r="D10001" i="15"/>
  <c r="D10002" i="15"/>
  <c r="D10003" i="15"/>
  <c r="D10004" i="15"/>
  <c r="D10005" i="15"/>
  <c r="D10006" i="15"/>
  <c r="D10007" i="15"/>
  <c r="D10008" i="15"/>
  <c r="D10009" i="15"/>
  <c r="D10010" i="15"/>
  <c r="D10011" i="15"/>
  <c r="D10012" i="15"/>
  <c r="D10013" i="15"/>
  <c r="D10014" i="15"/>
  <c r="D10015" i="15"/>
  <c r="D10016" i="15"/>
  <c r="D10017" i="15"/>
  <c r="D10018" i="15"/>
  <c r="D10019" i="15"/>
  <c r="D10020" i="15"/>
  <c r="D10021" i="15"/>
  <c r="D10022" i="15"/>
  <c r="D10023" i="15"/>
  <c r="D10024" i="15"/>
  <c r="D10025" i="15"/>
  <c r="D10026" i="15"/>
  <c r="D10027" i="15"/>
  <c r="D10028" i="15"/>
  <c r="D10029" i="15"/>
  <c r="D10030" i="15"/>
  <c r="D10031" i="15"/>
  <c r="D10032" i="15"/>
  <c r="D10033" i="15"/>
  <c r="D10034" i="15"/>
  <c r="D10035" i="15"/>
  <c r="D10036" i="15"/>
  <c r="D10037" i="15"/>
  <c r="D10038" i="15"/>
  <c r="D10039" i="15"/>
  <c r="D10040" i="15"/>
  <c r="D10041" i="15"/>
  <c r="D10042" i="15"/>
  <c r="D10043" i="15"/>
  <c r="D10044" i="15"/>
  <c r="D10045" i="15"/>
  <c r="D10046" i="15"/>
  <c r="D10047" i="15"/>
  <c r="D10048" i="15"/>
  <c r="D10049" i="15"/>
  <c r="D10050" i="15"/>
  <c r="D10051" i="15"/>
  <c r="D10052" i="15"/>
  <c r="D10053" i="15"/>
  <c r="D10054" i="15"/>
  <c r="D10055" i="15"/>
  <c r="D10056" i="15"/>
  <c r="D10057" i="15"/>
  <c r="D10058" i="15"/>
  <c r="D10059" i="15"/>
  <c r="D10060" i="15"/>
  <c r="D10061" i="15"/>
  <c r="D10062" i="15"/>
  <c r="D10063" i="15"/>
  <c r="D10064" i="15"/>
  <c r="D10065" i="15"/>
  <c r="D10066" i="15"/>
  <c r="D10067" i="15"/>
  <c r="D10068" i="15"/>
  <c r="D10069" i="15"/>
  <c r="D10070" i="15"/>
  <c r="D10071" i="15"/>
  <c r="D10072" i="15"/>
  <c r="D10073" i="15"/>
  <c r="D10074" i="15"/>
  <c r="D10075" i="15"/>
  <c r="D10076" i="15"/>
  <c r="D10077" i="15"/>
  <c r="D10078" i="15"/>
  <c r="D10079" i="15"/>
  <c r="D10080" i="15"/>
  <c r="D10081" i="15"/>
  <c r="D10082" i="15"/>
  <c r="D10083" i="15"/>
  <c r="D10084" i="15"/>
  <c r="D10085" i="15"/>
  <c r="D10086" i="15"/>
  <c r="D10087" i="15"/>
  <c r="D10088" i="15"/>
  <c r="D10089" i="15"/>
  <c r="D10090" i="15"/>
  <c r="D10091" i="15"/>
  <c r="D10092" i="15"/>
  <c r="D10093" i="15"/>
  <c r="D10094" i="15"/>
  <c r="D10095" i="15"/>
  <c r="D10096" i="15"/>
  <c r="D10097" i="15"/>
  <c r="D10098" i="15"/>
  <c r="D10099" i="15"/>
  <c r="D10100" i="15"/>
  <c r="D10101" i="15"/>
  <c r="D10102" i="15"/>
  <c r="D10103" i="15"/>
  <c r="D10104" i="15"/>
  <c r="D10105" i="15"/>
  <c r="D10106" i="15"/>
  <c r="D10107" i="15"/>
  <c r="D10108" i="15"/>
  <c r="D10109" i="15"/>
  <c r="D10110" i="15"/>
  <c r="D10111" i="15"/>
  <c r="D10112" i="15"/>
  <c r="D10113" i="15"/>
  <c r="D10114" i="15"/>
  <c r="D10115" i="15"/>
  <c r="D10116" i="15"/>
  <c r="D10117" i="15"/>
  <c r="D10118" i="15"/>
  <c r="D10119" i="15"/>
  <c r="D10120" i="15"/>
  <c r="D10121" i="15"/>
  <c r="D10122" i="15"/>
  <c r="D10123" i="15"/>
  <c r="D10124" i="15"/>
  <c r="D10125" i="15"/>
  <c r="D10126" i="15"/>
  <c r="D10127" i="15"/>
  <c r="D10128" i="15"/>
  <c r="D10129" i="15"/>
  <c r="D10130" i="15"/>
  <c r="D10131" i="15"/>
  <c r="D10132" i="15"/>
  <c r="D10133" i="15"/>
  <c r="D10134" i="15"/>
  <c r="D10135" i="15"/>
  <c r="D10136" i="15"/>
  <c r="D10137" i="15"/>
  <c r="D10138" i="15"/>
  <c r="D10139" i="15"/>
  <c r="D10140" i="15"/>
  <c r="D10141" i="15"/>
  <c r="D10142" i="15"/>
  <c r="D10143" i="15"/>
  <c r="D10144" i="15"/>
  <c r="D10145" i="15"/>
  <c r="D10146" i="15"/>
  <c r="D10147" i="15"/>
  <c r="D10148" i="15"/>
  <c r="D10149" i="15"/>
  <c r="D10150" i="15"/>
  <c r="D10151" i="15"/>
  <c r="D10152" i="15"/>
  <c r="D10153" i="15"/>
  <c r="D10154" i="15"/>
  <c r="D10155" i="15"/>
  <c r="D10156" i="15"/>
  <c r="D10157" i="15"/>
  <c r="D10158" i="15"/>
  <c r="D10159" i="15"/>
  <c r="D10160" i="15"/>
  <c r="D10161" i="15"/>
  <c r="D10162" i="15"/>
  <c r="D10163" i="15"/>
  <c r="D10164" i="15"/>
  <c r="D10165" i="15"/>
  <c r="D10166" i="15"/>
  <c r="D10167" i="15"/>
  <c r="D10168" i="15"/>
  <c r="D10169" i="15"/>
  <c r="D10170" i="15"/>
  <c r="D10171" i="15"/>
  <c r="D10172" i="15"/>
  <c r="D10173" i="15"/>
  <c r="D10174" i="15"/>
  <c r="D10175" i="15"/>
  <c r="D10176" i="15"/>
  <c r="D10177" i="15"/>
  <c r="D10178" i="15"/>
  <c r="D10179" i="15"/>
  <c r="D10180" i="15"/>
  <c r="D10181" i="15"/>
  <c r="D10182" i="15"/>
  <c r="D10183" i="15"/>
  <c r="D10184" i="15"/>
  <c r="D10185" i="15"/>
  <c r="D10186" i="15"/>
  <c r="D10187" i="15"/>
  <c r="D10188" i="15"/>
  <c r="D10189" i="15"/>
  <c r="D10190" i="15"/>
  <c r="D10191" i="15"/>
  <c r="D10192" i="15"/>
  <c r="D10193" i="15"/>
  <c r="D10194" i="15"/>
  <c r="D10195" i="15"/>
  <c r="D10196" i="15"/>
  <c r="D10197" i="15"/>
  <c r="D10198" i="15"/>
  <c r="D10199" i="15"/>
  <c r="D10200" i="15"/>
  <c r="D10201" i="15"/>
  <c r="D10202" i="15"/>
  <c r="D10203" i="15"/>
  <c r="D10204" i="15"/>
  <c r="D10205" i="15"/>
  <c r="D10206" i="15"/>
  <c r="D10207" i="15"/>
  <c r="D10208" i="15"/>
  <c r="D10209" i="15"/>
  <c r="D10210" i="15"/>
  <c r="D10211" i="15"/>
  <c r="D10212" i="15"/>
  <c r="D10213" i="15"/>
  <c r="D10214" i="15"/>
  <c r="D10215" i="15"/>
  <c r="D10216" i="15"/>
  <c r="D10217" i="15"/>
  <c r="D10218" i="15"/>
  <c r="D10219" i="15"/>
  <c r="D10220" i="15"/>
  <c r="D10221" i="15"/>
  <c r="D10222" i="15"/>
  <c r="D10223" i="15"/>
  <c r="D10224" i="15"/>
  <c r="D10225" i="15"/>
  <c r="D10226" i="15"/>
  <c r="D10227" i="15"/>
  <c r="D10228" i="15"/>
  <c r="D10229" i="15"/>
  <c r="D10230" i="15"/>
  <c r="D10231" i="15"/>
  <c r="D10232" i="15"/>
  <c r="D10233" i="15"/>
  <c r="D10234" i="15"/>
  <c r="D10235" i="15"/>
  <c r="D10236" i="15"/>
  <c r="D10237" i="15"/>
  <c r="D10238" i="15"/>
  <c r="D10239" i="15"/>
  <c r="D10240" i="15"/>
  <c r="D10241" i="15"/>
  <c r="D10242" i="15"/>
  <c r="D10243" i="15"/>
  <c r="D10244" i="15"/>
  <c r="D10245" i="15"/>
  <c r="D10246" i="15"/>
  <c r="D10247" i="15"/>
  <c r="D10248" i="15"/>
  <c r="D10249" i="15"/>
  <c r="D10250" i="15"/>
  <c r="D10251" i="15"/>
  <c r="D10252" i="15"/>
  <c r="D10253" i="15"/>
  <c r="D10254" i="15"/>
  <c r="D10255" i="15"/>
  <c r="D10256" i="15"/>
  <c r="D10257" i="15"/>
  <c r="D10258" i="15"/>
  <c r="D10259" i="15"/>
  <c r="D10260" i="15"/>
  <c r="D10261" i="15"/>
  <c r="D10262" i="15"/>
  <c r="D10263" i="15"/>
  <c r="D10264" i="15"/>
  <c r="D10265" i="15"/>
  <c r="D10266" i="15"/>
  <c r="D10267" i="15"/>
  <c r="D10268" i="15"/>
  <c r="D10269" i="15"/>
  <c r="D10270" i="15"/>
  <c r="D10271" i="15"/>
  <c r="D10272" i="15"/>
  <c r="D10273" i="15"/>
  <c r="D10274" i="15"/>
  <c r="D10275" i="15"/>
  <c r="D10276" i="15"/>
  <c r="D10277" i="15"/>
  <c r="D10278" i="15"/>
  <c r="D10279" i="15"/>
  <c r="D10280" i="15"/>
  <c r="D10281" i="15"/>
  <c r="D10282" i="15"/>
  <c r="D10283" i="15"/>
  <c r="D10284" i="15"/>
  <c r="D10285" i="15"/>
  <c r="D10286" i="15"/>
  <c r="D10287" i="15"/>
  <c r="D10288" i="15"/>
  <c r="D10289" i="15"/>
  <c r="D10290" i="15"/>
  <c r="D10291" i="15"/>
  <c r="D10292" i="15"/>
  <c r="D10293" i="15"/>
  <c r="D10294" i="15"/>
  <c r="D10295" i="15"/>
  <c r="D10296" i="15"/>
  <c r="D10297" i="15"/>
  <c r="D10298" i="15"/>
  <c r="D10299" i="15"/>
  <c r="D10300" i="15"/>
  <c r="D10301" i="15"/>
  <c r="D10302" i="15"/>
  <c r="D10303" i="15"/>
  <c r="D10304" i="15"/>
  <c r="D10305" i="15"/>
  <c r="D10306" i="15"/>
  <c r="D10307" i="15"/>
  <c r="D10308" i="15"/>
  <c r="D10309" i="15"/>
  <c r="D10310" i="15"/>
  <c r="D10311" i="15"/>
  <c r="D10312" i="15"/>
  <c r="D10313" i="15"/>
  <c r="D10314" i="15"/>
  <c r="D10315" i="15"/>
  <c r="D10316" i="15"/>
  <c r="D10317" i="15"/>
  <c r="D10318" i="15"/>
  <c r="D10319" i="15"/>
  <c r="D10320" i="15"/>
  <c r="D10321" i="15"/>
  <c r="D10322" i="15"/>
  <c r="D10323" i="15"/>
  <c r="D10324" i="15"/>
  <c r="D10325" i="15"/>
  <c r="D10326" i="15"/>
  <c r="D10327" i="15"/>
  <c r="D10328" i="15"/>
  <c r="D10329" i="15"/>
  <c r="D10330" i="15"/>
  <c r="D10331" i="15"/>
  <c r="D10332" i="15"/>
  <c r="D10333" i="15"/>
  <c r="D10334" i="15"/>
  <c r="D10335" i="15"/>
  <c r="D10336" i="15"/>
  <c r="D10337" i="15"/>
  <c r="D10338" i="15"/>
  <c r="D10339" i="15"/>
  <c r="D10340" i="15"/>
  <c r="D10341" i="15"/>
  <c r="D10342" i="15"/>
  <c r="D10343" i="15"/>
  <c r="D10344" i="15"/>
  <c r="D10345" i="15"/>
  <c r="D10346" i="15"/>
  <c r="D10347" i="15"/>
  <c r="D10348" i="15"/>
  <c r="D10349" i="15"/>
  <c r="D10350" i="15"/>
  <c r="D10351" i="15"/>
  <c r="D10352" i="15"/>
  <c r="D10353" i="15"/>
  <c r="D10354" i="15"/>
  <c r="D10355" i="15"/>
  <c r="D10356" i="15"/>
  <c r="D10357" i="15"/>
  <c r="D10358" i="15"/>
  <c r="D10359" i="15"/>
  <c r="D10360" i="15"/>
  <c r="D10361" i="15"/>
  <c r="D10362" i="15"/>
  <c r="D10363" i="15"/>
  <c r="D10364" i="15"/>
  <c r="D10365" i="15"/>
  <c r="D10366" i="15"/>
  <c r="D10367" i="15"/>
  <c r="D10368" i="15"/>
  <c r="D10369" i="15"/>
  <c r="D10370" i="15"/>
  <c r="D10371" i="15"/>
  <c r="D10372" i="15"/>
  <c r="D10373" i="15"/>
  <c r="D10374" i="15"/>
  <c r="D10375" i="15"/>
  <c r="D10376" i="15"/>
  <c r="D10377" i="15"/>
  <c r="D10378" i="15"/>
  <c r="D10379" i="15"/>
  <c r="D10380" i="15"/>
  <c r="D10381" i="15"/>
  <c r="D10382" i="15"/>
  <c r="D10383" i="15"/>
  <c r="D10384" i="15"/>
  <c r="D10385" i="15"/>
  <c r="D10386" i="15"/>
  <c r="D10387" i="15"/>
  <c r="D10388" i="15"/>
  <c r="D10389" i="15"/>
  <c r="D10390" i="15"/>
  <c r="D10391" i="15"/>
  <c r="D10392" i="15"/>
  <c r="D10393" i="15"/>
  <c r="D10394" i="15"/>
  <c r="D10395" i="15"/>
  <c r="D10396" i="15"/>
  <c r="D10397" i="15"/>
  <c r="D10398" i="15"/>
  <c r="D10399" i="15"/>
  <c r="D10400" i="15"/>
  <c r="D10401" i="15"/>
  <c r="D10402" i="15"/>
  <c r="D10403" i="15"/>
  <c r="D10404" i="15"/>
  <c r="D10405" i="15"/>
  <c r="D10406" i="15"/>
  <c r="D10407" i="15"/>
  <c r="D10408" i="15"/>
  <c r="D10409" i="15"/>
  <c r="D10410" i="15"/>
  <c r="D10411" i="15"/>
  <c r="D10412" i="15"/>
  <c r="D10413" i="15"/>
  <c r="D10414" i="15"/>
  <c r="D10415" i="15"/>
  <c r="D10416" i="15"/>
  <c r="D10417" i="15"/>
  <c r="D10418" i="15"/>
  <c r="D10419" i="15"/>
  <c r="D10420" i="15"/>
  <c r="D10421" i="15"/>
  <c r="D10422" i="15"/>
  <c r="D10423" i="15"/>
  <c r="D10424" i="15"/>
  <c r="D10425" i="15"/>
  <c r="D10426" i="15"/>
  <c r="D10427" i="15"/>
  <c r="D10428" i="15"/>
  <c r="D10429" i="15"/>
  <c r="D10430" i="15"/>
  <c r="D10431" i="15"/>
  <c r="D10432" i="15"/>
  <c r="D10433" i="15"/>
  <c r="D10434" i="15"/>
  <c r="D10435" i="15"/>
  <c r="D10436" i="15"/>
  <c r="D10437" i="15"/>
  <c r="D10438" i="15"/>
  <c r="D10439" i="15"/>
  <c r="D10440" i="15"/>
  <c r="D10441" i="15"/>
  <c r="D10442" i="15"/>
  <c r="D10443" i="15"/>
  <c r="D10444" i="15"/>
  <c r="D10445" i="15"/>
  <c r="D10446" i="15"/>
  <c r="D10447" i="15"/>
  <c r="D10448" i="15"/>
  <c r="D10449" i="15"/>
  <c r="D10450" i="15"/>
  <c r="D10451" i="15"/>
  <c r="D10452" i="15"/>
  <c r="D10453" i="15"/>
  <c r="D10454" i="15"/>
  <c r="D10455" i="15"/>
  <c r="D10456" i="15"/>
  <c r="D10457" i="15"/>
  <c r="D10458" i="15"/>
  <c r="D10459" i="15"/>
  <c r="D10460" i="15"/>
  <c r="D10461" i="15"/>
  <c r="D10462" i="15"/>
  <c r="D10463" i="15"/>
  <c r="D10464" i="15"/>
  <c r="D10465" i="15"/>
  <c r="D10466" i="15"/>
  <c r="D10467" i="15"/>
  <c r="D10468" i="15"/>
  <c r="D10469" i="15"/>
  <c r="D10470" i="15"/>
  <c r="D10471" i="15"/>
  <c r="D10472" i="15"/>
  <c r="D10473" i="15"/>
  <c r="D10474" i="15"/>
  <c r="D10475" i="15"/>
  <c r="D10476" i="15"/>
  <c r="D10477" i="15"/>
  <c r="D10478" i="15"/>
  <c r="D10479" i="15"/>
  <c r="D10480" i="15"/>
  <c r="D10481" i="15"/>
  <c r="D10482" i="15"/>
  <c r="D10483" i="15"/>
  <c r="D10484" i="15"/>
  <c r="D10485" i="15"/>
  <c r="D10486" i="15"/>
  <c r="D10487" i="15"/>
  <c r="D10488" i="15"/>
  <c r="D10489" i="15"/>
  <c r="D10490" i="15"/>
  <c r="D10491" i="15"/>
  <c r="D10492" i="15"/>
  <c r="D10493" i="15"/>
  <c r="D10494" i="15"/>
  <c r="D10495" i="15"/>
  <c r="D10496" i="15"/>
  <c r="D10497" i="15"/>
  <c r="D10498" i="15"/>
  <c r="D10499" i="15"/>
  <c r="D10500" i="15"/>
  <c r="D10501" i="15"/>
  <c r="D10502" i="15"/>
  <c r="D10503" i="15"/>
  <c r="D10504" i="15"/>
  <c r="D10505" i="15"/>
  <c r="D10506" i="15"/>
  <c r="D10507" i="15"/>
  <c r="D10508" i="15"/>
  <c r="D10509" i="15"/>
  <c r="D10510" i="15"/>
  <c r="D10511" i="15"/>
  <c r="D10512" i="15"/>
  <c r="D10513" i="15"/>
  <c r="D10514" i="15"/>
  <c r="D10515" i="15"/>
  <c r="D10516" i="15"/>
  <c r="D10517" i="15"/>
  <c r="D10518" i="15"/>
  <c r="D10519" i="15"/>
  <c r="D10520" i="15"/>
  <c r="D10521" i="15"/>
  <c r="D10522" i="15"/>
  <c r="D10523" i="15"/>
  <c r="D10524" i="15"/>
  <c r="D10525" i="15"/>
  <c r="D10526" i="15"/>
  <c r="D10527" i="15"/>
  <c r="D10528" i="15"/>
  <c r="D10529" i="15"/>
  <c r="D10530" i="15"/>
  <c r="D10531" i="15"/>
  <c r="D10532" i="15"/>
  <c r="D10533" i="15"/>
  <c r="D10534" i="15"/>
  <c r="D10535" i="15"/>
  <c r="D10536" i="15"/>
  <c r="D10537" i="15"/>
  <c r="D10538" i="15"/>
  <c r="D10539" i="15"/>
  <c r="D10540" i="15"/>
  <c r="D10541" i="15"/>
  <c r="D10542" i="15"/>
  <c r="D10543" i="15"/>
  <c r="D10544" i="15"/>
  <c r="D10545" i="15"/>
  <c r="D10546" i="15"/>
  <c r="D10547" i="15"/>
  <c r="D10548" i="15"/>
  <c r="D10549" i="15"/>
  <c r="D10550" i="15"/>
  <c r="D10551" i="15"/>
  <c r="D10552" i="15"/>
  <c r="D10553" i="15"/>
  <c r="D10554" i="15"/>
  <c r="D10555" i="15"/>
  <c r="D10556" i="15"/>
  <c r="D10557" i="15"/>
  <c r="D10558" i="15"/>
  <c r="D10559" i="15"/>
  <c r="D10560" i="15"/>
  <c r="D10561" i="15"/>
  <c r="D10562" i="15"/>
  <c r="D10563" i="15"/>
  <c r="D10564" i="15"/>
  <c r="D10565" i="15"/>
  <c r="D10566" i="15"/>
  <c r="D10567" i="15"/>
  <c r="D10568" i="15"/>
  <c r="D10569" i="15"/>
  <c r="D10570" i="15"/>
  <c r="D10571" i="15"/>
  <c r="D10572" i="15"/>
  <c r="D10573" i="15"/>
  <c r="D10574" i="15"/>
  <c r="D10575" i="15"/>
  <c r="D10576" i="15"/>
  <c r="D10577" i="15"/>
  <c r="D10578" i="15"/>
  <c r="D10579" i="15"/>
  <c r="D10580" i="15"/>
  <c r="D10581" i="15"/>
  <c r="D10582" i="15"/>
  <c r="D10583" i="15"/>
  <c r="D10584" i="15"/>
  <c r="D10585" i="15"/>
  <c r="D10586" i="15"/>
  <c r="D10587" i="15"/>
  <c r="D10588" i="15"/>
  <c r="D10589" i="15"/>
  <c r="D10590" i="15"/>
  <c r="D10591" i="15"/>
  <c r="D10592" i="15"/>
  <c r="D10593" i="15"/>
  <c r="D10594" i="15"/>
  <c r="D10595" i="15"/>
  <c r="D10596" i="15"/>
  <c r="D10597" i="15"/>
  <c r="D10598" i="15"/>
  <c r="D10599" i="15"/>
  <c r="D10600" i="15"/>
  <c r="D10601" i="15"/>
  <c r="D10602" i="15"/>
  <c r="D10603" i="15"/>
  <c r="D10604" i="15"/>
  <c r="D10605" i="15"/>
  <c r="D10606" i="15"/>
  <c r="D10607" i="15"/>
  <c r="D10608" i="15"/>
  <c r="D10609" i="15"/>
  <c r="D10610" i="15"/>
  <c r="D10611" i="15"/>
  <c r="D10612" i="15"/>
  <c r="D10613" i="15"/>
  <c r="D10614" i="15"/>
  <c r="D10615" i="15"/>
  <c r="D10616" i="15"/>
  <c r="D10617" i="15"/>
  <c r="D10618" i="15"/>
  <c r="D10619" i="15"/>
  <c r="D10620" i="15"/>
  <c r="D10621" i="15"/>
  <c r="D10622" i="15"/>
  <c r="D10623" i="15"/>
  <c r="D10624" i="15"/>
  <c r="D10625" i="15"/>
  <c r="D10626" i="15"/>
  <c r="D10627" i="15"/>
  <c r="D10628" i="15"/>
  <c r="D10629" i="15"/>
  <c r="D10630" i="15"/>
  <c r="D10631" i="15"/>
  <c r="D10632" i="15"/>
  <c r="D10633" i="15"/>
  <c r="D10634" i="15"/>
  <c r="D10635" i="15"/>
  <c r="D10636" i="15"/>
  <c r="D10637" i="15"/>
  <c r="D10638" i="15"/>
  <c r="D10639" i="15"/>
  <c r="D10640" i="15"/>
  <c r="D10641" i="15"/>
  <c r="D10642" i="15"/>
  <c r="D10643" i="15"/>
  <c r="D10644" i="15"/>
  <c r="D10645" i="15"/>
  <c r="D10646" i="15"/>
  <c r="D10647" i="15"/>
  <c r="D10648" i="15"/>
  <c r="D10649" i="15"/>
  <c r="D10650" i="15"/>
  <c r="D10651" i="15"/>
  <c r="D10652" i="15"/>
  <c r="D10653" i="15"/>
  <c r="D10654" i="15"/>
  <c r="D10655" i="15"/>
  <c r="D10656" i="15"/>
  <c r="D10657" i="15"/>
  <c r="D10658" i="15"/>
  <c r="D10659" i="15"/>
  <c r="D10660" i="15"/>
  <c r="D10661" i="15"/>
  <c r="D10662" i="15"/>
  <c r="D10663" i="15"/>
  <c r="D10664" i="15"/>
  <c r="D10665" i="15"/>
  <c r="D10666" i="15"/>
  <c r="D10667" i="15"/>
  <c r="D10668" i="15"/>
  <c r="D10669" i="15"/>
  <c r="D10670" i="15"/>
  <c r="D10671" i="15"/>
  <c r="D10672" i="15"/>
  <c r="D10673" i="15"/>
  <c r="D10674" i="15"/>
  <c r="D10675" i="15"/>
  <c r="D10676" i="15"/>
  <c r="D10677" i="15"/>
  <c r="D10678" i="15"/>
  <c r="D10679" i="15"/>
  <c r="D10680" i="15"/>
  <c r="D10681" i="15"/>
  <c r="D10682" i="15"/>
  <c r="D10683" i="15"/>
  <c r="D10684" i="15"/>
  <c r="D10685" i="15"/>
  <c r="D10686" i="15"/>
  <c r="D10687" i="15"/>
  <c r="D10688" i="15"/>
  <c r="D10689" i="15"/>
  <c r="D10690" i="15"/>
  <c r="D10691" i="15"/>
  <c r="D10692" i="15"/>
  <c r="D10693" i="15"/>
  <c r="D10694" i="15"/>
  <c r="D10695" i="15"/>
  <c r="D10696" i="15"/>
  <c r="D10697" i="15"/>
  <c r="D10698" i="15"/>
  <c r="D10699" i="15"/>
  <c r="D10700" i="15"/>
  <c r="D10701" i="15"/>
  <c r="D10702" i="15"/>
  <c r="D10703" i="15"/>
  <c r="D10704" i="15"/>
  <c r="D10705" i="15"/>
  <c r="D10706" i="15"/>
  <c r="D10707" i="15"/>
  <c r="D10708" i="15"/>
  <c r="D10709" i="15"/>
  <c r="D10710" i="15"/>
  <c r="D10711" i="15"/>
  <c r="D10712" i="15"/>
  <c r="D10713" i="15"/>
  <c r="D10714" i="15"/>
  <c r="D10715" i="15"/>
  <c r="D10716" i="15"/>
  <c r="D10717" i="15"/>
  <c r="D10718" i="15"/>
  <c r="D10719" i="15"/>
  <c r="D10720" i="15"/>
  <c r="D10721" i="15"/>
  <c r="D10722" i="15"/>
  <c r="D10723" i="15"/>
  <c r="D10724" i="15"/>
  <c r="D10725" i="15"/>
  <c r="D10726" i="15"/>
  <c r="D10727" i="15"/>
  <c r="D10728" i="15"/>
  <c r="D10729" i="15"/>
  <c r="D10730" i="15"/>
  <c r="D10731" i="15"/>
  <c r="D10732" i="15"/>
  <c r="D10733" i="15"/>
  <c r="D10734" i="15"/>
  <c r="D10735" i="15"/>
  <c r="D10736" i="15"/>
  <c r="D10737" i="15"/>
  <c r="D10738" i="15"/>
  <c r="D10739" i="15"/>
  <c r="D10740" i="15"/>
  <c r="D10741" i="15"/>
  <c r="D10742" i="15"/>
  <c r="D10743" i="15"/>
  <c r="D10744" i="15"/>
  <c r="D10745" i="15"/>
  <c r="D10746" i="15"/>
  <c r="D10747" i="15"/>
  <c r="D10748" i="15"/>
  <c r="D10749" i="15"/>
  <c r="D10750" i="15"/>
  <c r="D10751" i="15"/>
  <c r="D10752" i="15"/>
  <c r="D10753" i="15"/>
  <c r="D10754" i="15"/>
  <c r="D10755" i="15"/>
  <c r="D10756" i="15"/>
  <c r="D10757" i="15"/>
  <c r="D10758" i="15"/>
  <c r="D10759" i="15"/>
  <c r="D10760" i="15"/>
  <c r="D10761" i="15"/>
  <c r="D10762" i="15"/>
  <c r="D10763" i="15"/>
  <c r="D10764" i="15"/>
  <c r="D10765" i="15"/>
  <c r="D10766" i="15"/>
  <c r="D10767" i="15"/>
  <c r="D10768" i="15"/>
  <c r="D10769" i="15"/>
  <c r="D10770" i="15"/>
  <c r="D10771" i="15"/>
  <c r="D10772" i="15"/>
  <c r="D10773" i="15"/>
  <c r="D10774" i="15"/>
  <c r="D10775" i="15"/>
  <c r="D10776" i="15"/>
  <c r="D10777" i="15"/>
  <c r="D10778" i="15"/>
  <c r="D10779" i="15"/>
  <c r="D10780" i="15"/>
  <c r="D10781" i="15"/>
  <c r="D10782" i="15"/>
  <c r="D10783" i="15"/>
  <c r="D10784" i="15"/>
  <c r="D10785" i="15"/>
  <c r="D10786" i="15"/>
  <c r="D10787" i="15"/>
  <c r="D10788" i="15"/>
  <c r="D10789" i="15"/>
  <c r="D10790" i="15"/>
  <c r="D10791" i="15"/>
  <c r="D10792" i="15"/>
  <c r="D10793" i="15"/>
  <c r="D10794" i="15"/>
  <c r="D10795" i="15"/>
  <c r="D10796" i="15"/>
  <c r="D10797" i="15"/>
  <c r="D10798" i="15"/>
  <c r="D10799" i="15"/>
  <c r="D10800" i="15"/>
  <c r="D10801" i="15"/>
  <c r="D10802" i="15"/>
  <c r="D10803" i="15"/>
  <c r="D10804" i="15"/>
  <c r="D10805" i="15"/>
  <c r="D10806" i="15"/>
  <c r="D10807" i="15"/>
  <c r="D10808" i="15"/>
  <c r="D10809" i="15"/>
  <c r="D10810" i="15"/>
  <c r="D10811" i="15"/>
  <c r="D10812" i="15"/>
  <c r="D10813" i="15"/>
  <c r="D10814" i="15"/>
  <c r="D10815" i="15"/>
  <c r="D10816" i="15"/>
  <c r="D10817" i="15"/>
  <c r="D10818" i="15"/>
  <c r="D10819" i="15"/>
  <c r="D10820" i="15"/>
  <c r="D10821" i="15"/>
  <c r="D10822" i="15"/>
  <c r="D10823" i="15"/>
  <c r="D10824" i="15"/>
  <c r="D10825" i="15"/>
  <c r="D10826" i="15"/>
  <c r="D10827" i="15"/>
  <c r="D10828" i="15"/>
  <c r="D10829" i="15"/>
  <c r="D10830" i="15"/>
  <c r="D10831" i="15"/>
  <c r="D10832" i="15"/>
  <c r="D10833" i="15"/>
  <c r="D10834" i="15"/>
  <c r="D10835" i="15"/>
  <c r="D10836" i="15"/>
  <c r="D10837" i="15"/>
  <c r="D10838" i="15"/>
  <c r="D10839" i="15"/>
  <c r="D10840" i="15"/>
  <c r="D10841" i="15"/>
  <c r="D10842" i="15"/>
  <c r="D10843" i="15"/>
  <c r="D10844" i="15"/>
  <c r="D10845" i="15"/>
  <c r="D10846" i="15"/>
  <c r="D10847" i="15"/>
  <c r="D10848" i="15"/>
  <c r="D10849" i="15"/>
  <c r="D10850" i="15"/>
  <c r="D10851" i="15"/>
  <c r="D10852" i="15"/>
  <c r="D10853" i="15"/>
  <c r="D10854" i="15"/>
  <c r="D10855" i="15"/>
  <c r="D10856" i="15"/>
  <c r="D10857" i="15"/>
  <c r="D10858" i="15"/>
  <c r="D10859" i="15"/>
  <c r="D10860" i="15"/>
  <c r="D10861" i="15"/>
  <c r="D10862" i="15"/>
  <c r="D10863" i="15"/>
  <c r="D10864" i="15"/>
  <c r="D10865" i="15"/>
  <c r="D10866" i="15"/>
  <c r="D10867" i="15"/>
  <c r="D10868" i="15"/>
  <c r="D10869" i="15"/>
  <c r="D10870" i="15"/>
  <c r="D10871" i="15"/>
  <c r="D10872" i="15"/>
  <c r="D10873" i="15"/>
  <c r="D10874" i="15"/>
  <c r="D10875" i="15"/>
  <c r="D10876" i="15"/>
  <c r="D10877" i="15"/>
  <c r="D10878" i="15"/>
  <c r="D10879" i="15"/>
  <c r="D10880" i="15"/>
  <c r="D10881" i="15"/>
  <c r="D10882" i="15"/>
  <c r="D10883" i="15"/>
  <c r="D10884" i="15"/>
  <c r="D10885" i="15"/>
  <c r="D10886" i="15"/>
  <c r="D10887" i="15"/>
  <c r="D10888" i="15"/>
  <c r="D10889" i="15"/>
  <c r="D10890" i="15"/>
  <c r="D10891" i="15"/>
  <c r="D10892" i="15"/>
  <c r="D10893" i="15"/>
  <c r="D10894" i="15"/>
  <c r="D10895" i="15"/>
  <c r="D10896" i="15"/>
  <c r="D10897" i="15"/>
  <c r="D10898" i="15"/>
  <c r="D10899" i="15"/>
  <c r="D10900" i="15"/>
  <c r="D10901" i="15"/>
  <c r="D10902" i="15"/>
  <c r="D10903" i="15"/>
  <c r="D10904" i="15"/>
  <c r="D10905" i="15"/>
  <c r="D10906" i="15"/>
  <c r="D10907" i="15"/>
  <c r="D10908" i="15"/>
  <c r="D10909" i="15"/>
  <c r="D10910" i="15"/>
  <c r="D10911" i="15"/>
  <c r="D10912" i="15"/>
  <c r="D10913" i="15"/>
  <c r="D10914" i="15"/>
  <c r="D10915" i="15"/>
  <c r="D10916" i="15"/>
  <c r="D10917" i="15"/>
  <c r="D10918" i="15"/>
  <c r="D10919" i="15"/>
  <c r="D10920" i="15"/>
  <c r="D10921" i="15"/>
  <c r="D10922" i="15"/>
  <c r="D10923" i="15"/>
  <c r="D10924" i="15"/>
  <c r="D10925" i="15"/>
  <c r="D10926" i="15"/>
  <c r="D10927" i="15"/>
  <c r="D10928" i="15"/>
  <c r="D10929" i="15"/>
  <c r="D10930" i="15"/>
  <c r="D10931" i="15"/>
  <c r="D10932" i="15"/>
  <c r="D10933" i="15"/>
  <c r="D10934" i="15"/>
  <c r="D10935" i="15"/>
  <c r="D10936" i="15"/>
  <c r="D10937" i="15"/>
  <c r="D10938" i="15"/>
  <c r="D10939" i="15"/>
  <c r="D10940" i="15"/>
  <c r="D10941" i="15"/>
  <c r="D10942" i="15"/>
  <c r="D10943" i="15"/>
  <c r="D10944" i="15"/>
  <c r="D10945" i="15"/>
  <c r="D10946" i="15"/>
  <c r="D10947" i="15"/>
  <c r="D10948" i="15"/>
  <c r="D10949" i="15"/>
  <c r="D10950" i="15"/>
  <c r="D10951" i="15"/>
  <c r="D10952" i="15"/>
  <c r="D10953" i="15"/>
  <c r="D10954" i="15"/>
  <c r="D10955" i="15"/>
  <c r="D10956" i="15"/>
  <c r="D10957" i="15"/>
  <c r="D10958" i="15"/>
  <c r="D10959" i="15"/>
  <c r="D10960" i="15"/>
  <c r="D10961" i="15"/>
  <c r="D10962" i="15"/>
  <c r="D10963" i="15"/>
  <c r="D10964" i="15"/>
  <c r="D10965" i="15"/>
  <c r="D10966" i="15"/>
  <c r="D10967" i="15"/>
  <c r="D10968" i="15"/>
  <c r="D10969" i="15"/>
  <c r="D10970" i="15"/>
  <c r="D10971" i="15"/>
  <c r="D10972" i="15"/>
  <c r="D10973" i="15"/>
  <c r="D10974" i="15"/>
  <c r="D10975" i="15"/>
  <c r="D10976" i="15"/>
  <c r="D10977" i="15"/>
  <c r="D10978" i="15"/>
  <c r="D10979" i="15"/>
  <c r="D10980" i="15"/>
  <c r="D10981" i="15"/>
  <c r="D10982" i="15"/>
  <c r="D10983" i="15"/>
  <c r="D10984" i="15"/>
  <c r="D10985" i="15"/>
  <c r="D10986" i="15"/>
  <c r="D10987" i="15"/>
  <c r="D10988" i="15"/>
  <c r="D10989" i="15"/>
  <c r="D10990" i="15"/>
  <c r="D10991" i="15"/>
  <c r="D10992" i="15"/>
  <c r="D10993" i="15"/>
  <c r="D10994" i="15"/>
  <c r="D10995" i="15"/>
  <c r="D10996" i="15"/>
  <c r="D10997" i="15"/>
  <c r="D10998" i="15"/>
  <c r="D10999" i="15"/>
  <c r="D11000" i="15"/>
  <c r="D11001" i="15"/>
  <c r="D11002" i="15"/>
  <c r="D11003" i="15"/>
  <c r="D11004" i="15"/>
  <c r="D11005" i="15"/>
  <c r="D11006" i="15"/>
  <c r="D11007" i="15"/>
  <c r="D11008" i="15"/>
  <c r="D11009" i="15"/>
  <c r="D11010" i="15"/>
  <c r="D11011" i="15"/>
  <c r="D11012" i="15"/>
  <c r="D11013" i="15"/>
  <c r="D11014" i="15"/>
  <c r="D11015" i="15"/>
  <c r="D11016" i="15"/>
  <c r="D11017" i="15"/>
  <c r="D11018" i="15"/>
  <c r="D11019" i="15"/>
  <c r="D11020" i="15"/>
  <c r="D11021" i="15"/>
  <c r="D11022" i="15"/>
  <c r="D11023" i="15"/>
  <c r="D11024" i="15"/>
  <c r="D11025" i="15"/>
  <c r="D11026" i="15"/>
  <c r="D11027" i="15"/>
  <c r="D11028" i="15"/>
  <c r="D11029" i="15"/>
  <c r="D11030" i="15"/>
  <c r="D11031" i="15"/>
  <c r="D11032" i="15"/>
  <c r="D11033" i="15"/>
  <c r="D11034" i="15"/>
  <c r="D11035" i="15"/>
  <c r="D11036" i="15"/>
  <c r="D11037" i="15"/>
  <c r="D11038" i="15"/>
  <c r="D11039" i="15"/>
  <c r="D11040" i="15"/>
  <c r="D11041" i="15"/>
  <c r="D11042" i="15"/>
  <c r="D11043" i="15"/>
  <c r="D11044" i="15"/>
  <c r="D11045" i="15"/>
  <c r="D11046" i="15"/>
  <c r="D11047" i="15"/>
  <c r="D11048" i="15"/>
  <c r="D11049" i="15"/>
  <c r="D11050" i="15"/>
  <c r="D11051" i="15"/>
  <c r="D11052" i="15"/>
  <c r="D11053" i="15"/>
  <c r="D11054" i="15"/>
  <c r="D11055" i="15"/>
  <c r="D11056" i="15"/>
  <c r="D11057" i="15"/>
  <c r="D11058" i="15"/>
  <c r="D11059" i="15"/>
  <c r="D11060" i="15"/>
  <c r="D11061" i="15"/>
  <c r="D11062" i="15"/>
  <c r="D11063" i="15"/>
  <c r="D11064" i="15"/>
  <c r="D11065" i="15"/>
  <c r="D11066" i="15"/>
  <c r="D11067" i="15"/>
  <c r="D11068" i="15"/>
  <c r="D11069" i="15"/>
  <c r="D11070" i="15"/>
  <c r="D11071" i="15"/>
  <c r="D11072" i="15"/>
  <c r="D11073" i="15"/>
  <c r="D11074" i="15"/>
  <c r="D11075" i="15"/>
  <c r="D11076" i="15"/>
  <c r="D11077" i="15"/>
  <c r="D11078" i="15"/>
  <c r="D11079" i="15"/>
  <c r="D11080" i="15"/>
  <c r="D11081" i="15"/>
  <c r="D11082" i="15"/>
  <c r="D11083" i="15"/>
  <c r="D11084" i="15"/>
  <c r="D11085" i="15"/>
  <c r="D11086" i="15"/>
  <c r="D11087" i="15"/>
  <c r="D11088" i="15"/>
  <c r="D11089" i="15"/>
  <c r="D11090" i="15"/>
  <c r="D11091" i="15"/>
  <c r="D11092" i="15"/>
  <c r="D11093" i="15"/>
  <c r="D11094" i="15"/>
  <c r="D11095" i="15"/>
  <c r="D11096" i="15"/>
  <c r="D11097" i="15"/>
  <c r="D11098" i="15"/>
  <c r="D11099" i="15"/>
  <c r="D11100" i="15"/>
  <c r="D11101" i="15"/>
  <c r="D11102" i="15"/>
  <c r="D11103" i="15"/>
  <c r="D11104" i="15"/>
  <c r="D11105" i="15"/>
  <c r="D11106" i="15"/>
  <c r="D11107" i="15"/>
  <c r="D11108" i="15"/>
  <c r="D11109" i="15"/>
  <c r="D11110" i="15"/>
  <c r="D11111" i="15"/>
  <c r="D11112" i="15"/>
  <c r="D11113" i="15"/>
  <c r="D11114" i="15"/>
  <c r="D11115" i="15"/>
  <c r="D11116" i="15"/>
  <c r="D11117" i="15"/>
  <c r="D11118" i="15"/>
  <c r="D11119" i="15"/>
  <c r="D11120" i="15"/>
  <c r="D11121" i="15"/>
  <c r="D11122" i="15"/>
  <c r="D11123" i="15"/>
  <c r="D11124" i="15"/>
  <c r="D11125" i="15"/>
  <c r="D11126" i="15"/>
  <c r="D11127" i="15"/>
  <c r="D11128" i="15"/>
  <c r="D11129" i="15"/>
  <c r="D11130" i="15"/>
  <c r="D11131" i="15"/>
  <c r="D11132" i="15"/>
  <c r="D11133" i="15"/>
  <c r="D11134" i="15"/>
  <c r="D11135" i="15"/>
  <c r="D11136" i="15"/>
  <c r="D11137" i="15"/>
  <c r="D11138" i="15"/>
  <c r="D11139" i="15"/>
  <c r="D11140" i="15"/>
  <c r="D11141" i="15"/>
  <c r="D11142" i="15"/>
  <c r="D11143" i="15"/>
  <c r="D11144" i="15"/>
  <c r="D11145" i="15"/>
  <c r="D11146" i="15"/>
  <c r="D11147" i="15"/>
  <c r="D11148" i="15"/>
  <c r="D11149" i="15"/>
  <c r="D11150" i="15"/>
  <c r="D11151" i="15"/>
  <c r="D11152" i="15"/>
  <c r="D11153" i="15"/>
  <c r="D11154" i="15"/>
  <c r="D11155" i="15"/>
  <c r="D11156" i="15"/>
  <c r="D11157" i="15"/>
  <c r="D11158" i="15"/>
  <c r="D11159" i="15"/>
  <c r="D11160" i="15"/>
  <c r="D11161" i="15"/>
  <c r="D11162" i="15"/>
  <c r="D11163" i="15"/>
  <c r="D11164" i="15"/>
  <c r="D11165" i="15"/>
  <c r="D11166" i="15"/>
  <c r="D11167" i="15"/>
  <c r="D11168" i="15"/>
  <c r="D11169" i="15"/>
  <c r="D11170" i="15"/>
  <c r="D11171" i="15"/>
  <c r="D11172" i="15"/>
  <c r="D11173" i="15"/>
  <c r="D11174" i="15"/>
  <c r="D11175" i="15"/>
  <c r="D11176" i="15"/>
  <c r="D11177" i="15"/>
  <c r="D11178" i="15"/>
  <c r="D11179" i="15"/>
  <c r="D11180" i="15"/>
  <c r="D11181" i="15"/>
  <c r="D11182" i="15"/>
  <c r="D11183" i="15"/>
  <c r="D11184" i="15"/>
  <c r="D11185" i="15"/>
  <c r="D11186" i="15"/>
  <c r="D11187" i="15"/>
  <c r="D11188" i="15"/>
  <c r="D11189" i="15"/>
  <c r="D11190" i="15"/>
  <c r="D11191" i="15"/>
  <c r="D11192" i="15"/>
  <c r="D11193" i="15"/>
  <c r="D11194" i="15"/>
  <c r="D11195" i="15"/>
  <c r="D11196" i="15"/>
  <c r="D11197" i="15"/>
  <c r="D11198" i="15"/>
  <c r="D11199" i="15"/>
  <c r="D11200" i="15"/>
  <c r="D11201" i="15"/>
  <c r="D11202" i="15"/>
  <c r="D11203" i="15"/>
  <c r="D11204" i="15"/>
  <c r="D11205" i="15"/>
  <c r="D11206" i="15"/>
  <c r="D11207" i="15"/>
  <c r="D11208" i="15"/>
  <c r="D11209" i="15"/>
  <c r="D11210" i="15"/>
  <c r="D11211" i="15"/>
  <c r="D11212" i="15"/>
  <c r="D11213" i="15"/>
  <c r="D11214" i="15"/>
  <c r="D11215" i="15"/>
  <c r="D11216" i="15"/>
  <c r="D11217" i="15"/>
  <c r="D11218" i="15"/>
  <c r="D11219" i="15"/>
  <c r="D11220" i="15"/>
  <c r="D11221" i="15"/>
  <c r="D11222" i="15"/>
  <c r="D11223" i="15"/>
  <c r="D11224" i="15"/>
  <c r="D11225" i="15"/>
  <c r="D11226" i="15"/>
  <c r="D11227" i="15"/>
  <c r="D11228" i="15"/>
  <c r="D11229" i="15"/>
  <c r="D11230" i="15"/>
  <c r="D11231" i="15"/>
  <c r="D11232" i="15"/>
  <c r="D11233" i="15"/>
  <c r="D11234" i="15"/>
  <c r="D11235" i="15"/>
  <c r="D11236" i="15"/>
  <c r="D11237" i="15"/>
  <c r="D11238" i="15"/>
  <c r="D11239" i="15"/>
  <c r="D11240" i="15"/>
  <c r="D11241" i="15"/>
  <c r="D11242" i="15"/>
  <c r="D11243" i="15"/>
  <c r="D11244" i="15"/>
  <c r="D11245" i="15"/>
  <c r="D11246" i="15"/>
  <c r="D11247" i="15"/>
  <c r="D11248" i="15"/>
  <c r="D11249" i="15"/>
  <c r="D11250" i="15"/>
  <c r="D11251" i="15"/>
  <c r="D11252" i="15"/>
  <c r="D11253" i="15"/>
  <c r="D11254" i="15"/>
  <c r="D11255" i="15"/>
  <c r="D11256" i="15"/>
  <c r="D11257" i="15"/>
  <c r="D11258" i="15"/>
  <c r="D11259" i="15"/>
  <c r="D11260" i="15"/>
  <c r="D11261" i="15"/>
  <c r="D11262" i="15"/>
  <c r="D11263" i="15"/>
  <c r="D11264" i="15"/>
  <c r="D11265" i="15"/>
  <c r="D11266" i="15"/>
  <c r="D11267" i="15"/>
  <c r="D11268" i="15"/>
  <c r="D11269" i="15"/>
  <c r="D11270" i="15"/>
  <c r="D11271" i="15"/>
  <c r="D11272" i="15"/>
  <c r="D11273" i="15"/>
  <c r="D11274" i="15"/>
  <c r="D11275" i="15"/>
  <c r="D11276" i="15"/>
  <c r="D11277" i="15"/>
  <c r="D11278" i="15"/>
  <c r="D11279" i="15"/>
  <c r="D11280" i="15"/>
  <c r="D11281" i="15"/>
  <c r="D11282" i="15"/>
  <c r="D11283" i="15"/>
  <c r="D11284" i="15"/>
  <c r="D11285" i="15"/>
  <c r="D11286" i="15"/>
  <c r="D11287" i="15"/>
  <c r="D11288" i="15"/>
  <c r="D11289" i="15"/>
  <c r="D11290" i="15"/>
  <c r="D11291" i="15"/>
  <c r="D11292" i="15"/>
  <c r="D11293" i="15"/>
  <c r="D11294" i="15"/>
  <c r="D11295" i="15"/>
  <c r="D11296" i="15"/>
  <c r="D11297" i="15"/>
  <c r="D11298" i="15"/>
  <c r="D11299" i="15"/>
  <c r="D11300" i="15"/>
  <c r="D11301" i="15"/>
  <c r="D11302" i="15"/>
  <c r="D11303" i="15"/>
  <c r="D11304" i="15"/>
  <c r="D11305" i="15"/>
  <c r="D11306" i="15"/>
  <c r="D11307" i="15"/>
  <c r="D11308" i="15"/>
  <c r="D11309" i="15"/>
  <c r="D11310" i="15"/>
  <c r="D11311" i="15"/>
  <c r="D11312" i="15"/>
  <c r="D11313" i="15"/>
  <c r="D11314" i="15"/>
  <c r="D11315" i="15"/>
  <c r="D11316" i="15"/>
  <c r="D11317" i="15"/>
  <c r="D11318" i="15"/>
  <c r="D11319" i="15"/>
  <c r="D11320" i="15"/>
  <c r="D11321" i="15"/>
  <c r="D11322" i="15"/>
  <c r="D11323" i="15"/>
  <c r="D11324" i="15"/>
  <c r="D11325" i="15"/>
  <c r="D11326" i="15"/>
  <c r="D11327" i="15"/>
  <c r="D11328" i="15"/>
  <c r="D11329" i="15"/>
  <c r="D11330" i="15"/>
  <c r="D11331" i="15"/>
  <c r="D11332" i="15"/>
  <c r="D11333" i="15"/>
  <c r="D11334" i="15"/>
  <c r="D11335" i="15"/>
  <c r="D11336" i="15"/>
  <c r="D11337" i="15"/>
  <c r="D11338" i="15"/>
  <c r="D11339" i="15"/>
  <c r="D11340" i="15"/>
  <c r="D11341" i="15"/>
  <c r="D11342" i="15"/>
  <c r="D11343" i="15"/>
  <c r="D11344" i="15"/>
  <c r="D11345" i="15"/>
  <c r="D11346" i="15"/>
  <c r="D11347" i="15"/>
  <c r="D11348" i="15"/>
  <c r="D11349" i="15"/>
  <c r="D11350" i="15"/>
  <c r="D11351" i="15"/>
  <c r="D11352" i="15"/>
  <c r="D11353" i="15"/>
  <c r="D11354" i="15"/>
  <c r="D11355" i="15"/>
  <c r="D11356" i="15"/>
  <c r="D11357" i="15"/>
  <c r="D11358" i="15"/>
  <c r="D11359" i="15"/>
  <c r="D11360" i="15"/>
  <c r="D11361" i="15"/>
  <c r="D11362" i="15"/>
  <c r="D11363" i="15"/>
  <c r="D11364" i="15"/>
  <c r="D11365" i="15"/>
  <c r="D11366" i="15"/>
  <c r="D11367" i="15"/>
  <c r="D11368" i="15"/>
  <c r="D11369" i="15"/>
  <c r="D11370" i="15"/>
  <c r="D11371" i="15"/>
  <c r="D11372" i="15"/>
  <c r="D11373" i="15"/>
  <c r="D11374" i="15"/>
  <c r="D11375" i="15"/>
  <c r="D11376" i="15"/>
  <c r="D11377" i="15"/>
  <c r="D11378" i="15"/>
  <c r="D11379" i="15"/>
  <c r="D11380" i="15"/>
  <c r="D11381" i="15"/>
  <c r="D11382" i="15"/>
  <c r="D11383" i="15"/>
  <c r="D11384" i="15"/>
  <c r="D11385" i="15"/>
  <c r="D11386" i="15"/>
  <c r="D11387" i="15"/>
  <c r="D11388" i="15"/>
  <c r="D11389" i="15"/>
  <c r="D11390" i="15"/>
  <c r="D11391" i="15"/>
  <c r="D11392" i="15"/>
  <c r="D11393" i="15"/>
  <c r="D11394" i="15"/>
  <c r="D11395" i="15"/>
  <c r="D11396" i="15"/>
  <c r="D11397" i="15"/>
  <c r="D11398" i="15"/>
  <c r="D11399" i="15"/>
  <c r="D11400" i="15"/>
  <c r="D11401" i="15"/>
  <c r="D11402" i="15"/>
  <c r="D11403" i="15"/>
  <c r="D11404" i="15"/>
  <c r="D11405" i="15"/>
  <c r="D11406" i="15"/>
  <c r="D11407" i="15"/>
  <c r="D11408" i="15"/>
  <c r="D11409" i="15"/>
  <c r="D11410" i="15"/>
  <c r="D11411" i="15"/>
  <c r="D11412" i="15"/>
  <c r="D11413" i="15"/>
  <c r="D11414" i="15"/>
  <c r="D11415" i="15"/>
  <c r="D11416" i="15"/>
  <c r="D11417" i="15"/>
  <c r="D11418" i="15"/>
  <c r="D11419" i="15"/>
  <c r="D11420" i="15"/>
  <c r="D11421" i="15"/>
  <c r="D11422" i="15"/>
  <c r="D11423" i="15"/>
  <c r="D11424" i="15"/>
  <c r="D11425" i="15"/>
  <c r="D11426" i="15"/>
  <c r="D11427" i="15"/>
  <c r="D11428" i="15"/>
  <c r="D11429" i="15"/>
  <c r="D11430" i="15"/>
  <c r="D11431" i="15"/>
  <c r="D11432" i="15"/>
  <c r="D11433" i="15"/>
  <c r="D11434" i="15"/>
  <c r="D11435" i="15"/>
  <c r="D11436" i="15"/>
  <c r="D11437" i="15"/>
  <c r="D11438" i="15"/>
  <c r="D11439" i="15"/>
  <c r="D11440" i="15"/>
  <c r="D11441" i="15"/>
  <c r="D11442" i="15"/>
  <c r="D11443" i="15"/>
  <c r="D11444" i="15"/>
  <c r="D11445" i="15"/>
  <c r="D11446" i="15"/>
  <c r="D11447" i="15"/>
  <c r="D11448" i="15"/>
  <c r="D11449" i="15"/>
  <c r="D11450" i="15"/>
  <c r="D11451" i="15"/>
  <c r="D11452" i="15"/>
  <c r="D11453" i="15"/>
  <c r="D11454" i="15"/>
  <c r="D11455" i="15"/>
  <c r="D11456" i="15"/>
  <c r="D11457" i="15"/>
  <c r="D11458" i="15"/>
  <c r="D11459" i="15"/>
  <c r="D11460" i="15"/>
  <c r="D11461" i="15"/>
  <c r="D11462" i="15"/>
  <c r="D11463" i="15"/>
  <c r="D11464" i="15"/>
  <c r="D11465" i="15"/>
  <c r="D11466" i="15"/>
  <c r="D11467" i="15"/>
  <c r="D11468" i="15"/>
  <c r="D11469" i="15"/>
  <c r="D11470" i="15"/>
  <c r="D11471" i="15"/>
  <c r="D11472" i="15"/>
  <c r="D11473" i="15"/>
  <c r="D11474" i="15"/>
  <c r="D11475" i="15"/>
  <c r="D11476" i="15"/>
  <c r="D11477" i="15"/>
  <c r="D11478" i="15"/>
  <c r="D11479" i="15"/>
  <c r="D11480" i="15"/>
  <c r="D11481" i="15"/>
  <c r="D11482" i="15"/>
  <c r="D11483" i="15"/>
  <c r="D11484" i="15"/>
  <c r="D11485" i="15"/>
  <c r="D11486" i="15"/>
  <c r="D11487" i="15"/>
  <c r="D11488" i="15"/>
  <c r="D11489" i="15"/>
  <c r="D11490" i="15"/>
  <c r="D11491" i="15"/>
  <c r="D11492" i="15"/>
  <c r="D11493" i="15"/>
  <c r="D11494" i="15"/>
  <c r="D11495" i="15"/>
  <c r="D11496" i="15"/>
  <c r="D11497" i="15"/>
  <c r="D11498" i="15"/>
  <c r="D11499" i="15"/>
  <c r="D11500" i="15"/>
  <c r="D11501" i="15"/>
  <c r="D11502" i="15"/>
  <c r="D11503" i="15"/>
  <c r="D11504" i="15"/>
  <c r="D11505" i="15"/>
  <c r="D11506" i="15"/>
  <c r="D11507" i="15"/>
  <c r="D11508" i="15"/>
  <c r="D11509" i="15"/>
  <c r="D11510" i="15"/>
  <c r="D11511" i="15"/>
  <c r="D11512" i="15"/>
  <c r="D11513" i="15"/>
  <c r="D11514" i="15"/>
  <c r="D11515" i="15"/>
  <c r="D11516" i="15"/>
  <c r="D11517" i="15"/>
  <c r="D11518" i="15"/>
  <c r="D11519" i="15"/>
  <c r="D11520" i="15"/>
  <c r="D11521" i="15"/>
  <c r="D11522" i="15"/>
  <c r="D11523" i="15"/>
  <c r="D11524" i="15"/>
  <c r="D11525" i="15"/>
  <c r="D11526" i="15"/>
  <c r="D11527" i="15"/>
  <c r="D11528" i="15"/>
  <c r="D11529" i="15"/>
  <c r="D11530" i="15"/>
  <c r="D11531" i="15"/>
  <c r="D11532" i="15"/>
  <c r="D11533" i="15"/>
  <c r="D11534" i="15"/>
  <c r="D11535" i="15"/>
  <c r="D11536" i="15"/>
  <c r="D11537" i="15"/>
  <c r="D11538" i="15"/>
  <c r="D11539" i="15"/>
  <c r="D11540" i="15"/>
  <c r="D11541" i="15"/>
  <c r="D11542" i="15"/>
  <c r="D11543" i="15"/>
  <c r="D11544" i="15"/>
  <c r="D11545" i="15"/>
  <c r="D11546" i="15"/>
  <c r="D11547" i="15"/>
  <c r="D11548" i="15"/>
  <c r="D11549" i="15"/>
  <c r="D11550" i="15"/>
  <c r="D11551" i="15"/>
  <c r="D11552" i="15"/>
  <c r="D11553" i="15"/>
  <c r="D11554" i="15"/>
  <c r="D11555" i="15"/>
  <c r="D11556" i="15"/>
  <c r="D11557" i="15"/>
  <c r="D11558" i="15"/>
  <c r="D11559" i="15"/>
  <c r="D11560" i="15"/>
  <c r="D11561" i="15"/>
  <c r="D11562" i="15"/>
  <c r="D11563" i="15"/>
  <c r="D11564" i="15"/>
  <c r="D11565" i="15"/>
  <c r="D11566" i="15"/>
  <c r="D11567" i="15"/>
  <c r="D11568" i="15"/>
  <c r="D11569" i="15"/>
  <c r="D11570" i="15"/>
  <c r="D11571" i="15"/>
  <c r="D11572" i="15"/>
  <c r="D11573" i="15"/>
  <c r="D11574" i="15"/>
  <c r="D11575" i="15"/>
  <c r="D11576" i="15"/>
  <c r="D11577" i="15"/>
  <c r="D11578" i="15"/>
  <c r="D11579" i="15"/>
  <c r="D11580" i="15"/>
  <c r="D11581" i="15"/>
  <c r="D11582" i="15"/>
  <c r="D11583" i="15"/>
  <c r="D11584" i="15"/>
  <c r="D11585" i="15"/>
  <c r="D11586" i="15"/>
  <c r="D11587" i="15"/>
  <c r="D11588" i="15"/>
  <c r="D11589" i="15"/>
  <c r="D11590" i="15"/>
  <c r="D11591" i="15"/>
  <c r="D11592" i="15"/>
  <c r="D11593" i="15"/>
  <c r="D11594" i="15"/>
  <c r="D11595" i="15"/>
  <c r="D11596" i="15"/>
  <c r="D11597" i="15"/>
  <c r="D11598" i="15"/>
  <c r="D11599" i="15"/>
  <c r="D11600" i="15"/>
  <c r="D11601" i="15"/>
  <c r="D11602" i="15"/>
  <c r="D11603" i="15"/>
  <c r="D11604" i="15"/>
  <c r="D11605" i="15"/>
  <c r="D11606" i="15"/>
  <c r="D11607" i="15"/>
  <c r="D11608" i="15"/>
  <c r="D11609" i="15"/>
  <c r="D11610" i="15"/>
  <c r="D11611" i="15"/>
  <c r="D11612" i="15"/>
  <c r="D11613" i="15"/>
  <c r="D11614" i="15"/>
  <c r="D11615" i="15"/>
  <c r="D11616" i="15"/>
  <c r="D11617" i="15"/>
  <c r="D11618" i="15"/>
  <c r="D11619" i="15"/>
  <c r="D11620" i="15"/>
  <c r="D11621" i="15"/>
  <c r="D11622" i="15"/>
  <c r="D11623" i="15"/>
  <c r="D11624" i="15"/>
  <c r="D11625" i="15"/>
  <c r="D11626" i="15"/>
  <c r="D11627" i="15"/>
  <c r="D11628" i="15"/>
  <c r="D11629" i="15"/>
  <c r="D11630" i="15"/>
  <c r="D11631" i="15"/>
  <c r="D11632" i="15"/>
  <c r="D11633" i="15"/>
  <c r="D11634" i="15"/>
  <c r="D11635" i="15"/>
  <c r="D11636" i="15"/>
  <c r="D11637" i="15"/>
  <c r="D11638" i="15"/>
  <c r="D11639" i="15"/>
  <c r="D11640" i="15"/>
  <c r="D11641" i="15"/>
  <c r="D11642" i="15"/>
  <c r="D11643" i="15"/>
  <c r="D11644" i="15"/>
  <c r="D11645" i="15"/>
  <c r="D11646" i="15"/>
  <c r="D11647" i="15"/>
  <c r="D11648" i="15"/>
  <c r="D11649" i="15"/>
  <c r="D11650" i="15"/>
  <c r="D11651" i="15"/>
  <c r="D11652" i="15"/>
  <c r="D11653" i="15"/>
  <c r="D11654" i="15"/>
  <c r="D11655" i="15"/>
  <c r="D11656" i="15"/>
  <c r="D11657" i="15"/>
  <c r="D11658" i="15"/>
  <c r="D11659" i="15"/>
  <c r="D11660" i="15"/>
  <c r="D11661" i="15"/>
  <c r="D11662" i="15"/>
  <c r="D11663" i="15"/>
  <c r="D11664" i="15"/>
  <c r="D11665" i="15"/>
  <c r="D11666" i="15"/>
  <c r="D11667" i="15"/>
  <c r="D11668" i="15"/>
  <c r="D11669" i="15"/>
  <c r="D11670" i="15"/>
  <c r="D11671" i="15"/>
  <c r="D11672" i="15"/>
  <c r="D11673" i="15"/>
  <c r="D11674" i="15"/>
  <c r="D11675" i="15"/>
  <c r="D11676" i="15"/>
  <c r="D11677" i="15"/>
  <c r="D11678" i="15"/>
  <c r="D11679" i="15"/>
  <c r="D11680" i="15"/>
  <c r="D11681" i="15"/>
  <c r="D11682" i="15"/>
  <c r="D11683" i="15"/>
  <c r="D11684" i="15"/>
  <c r="D11685" i="15"/>
  <c r="D11686" i="15"/>
  <c r="D11687" i="15"/>
  <c r="D11688" i="15"/>
  <c r="D11689" i="15"/>
  <c r="D11690" i="15"/>
  <c r="D11691" i="15"/>
  <c r="D11692" i="15"/>
  <c r="D11693" i="15"/>
  <c r="D11694" i="15"/>
  <c r="D11695" i="15"/>
  <c r="D11696" i="15"/>
  <c r="D11697" i="15"/>
  <c r="D11698" i="15"/>
  <c r="D11699" i="15"/>
  <c r="D11700" i="15"/>
  <c r="D11701" i="15"/>
  <c r="D11702" i="15"/>
  <c r="D11703" i="15"/>
  <c r="D11704" i="15"/>
  <c r="D11705" i="15"/>
  <c r="D11706" i="15"/>
  <c r="D11707" i="15"/>
  <c r="D11708" i="15"/>
  <c r="D11709" i="15"/>
  <c r="D11710" i="15"/>
  <c r="D11711" i="15"/>
  <c r="D11712" i="15"/>
  <c r="D11713" i="15"/>
  <c r="D11714" i="15"/>
  <c r="D11715" i="15"/>
  <c r="D11716" i="15"/>
  <c r="D11717" i="15"/>
  <c r="D11718" i="15"/>
  <c r="D11719" i="15"/>
  <c r="D11720" i="15"/>
  <c r="D11721" i="15"/>
  <c r="D11722" i="15"/>
  <c r="D11723" i="15"/>
  <c r="D11724" i="15"/>
  <c r="D11725" i="15"/>
  <c r="D11726" i="15"/>
  <c r="D11727" i="15"/>
  <c r="D11728" i="15"/>
  <c r="D11729" i="15"/>
  <c r="D11730" i="15"/>
  <c r="D11731" i="15"/>
  <c r="D11732" i="15"/>
  <c r="D11733" i="15"/>
  <c r="D11734" i="15"/>
  <c r="D11735" i="15"/>
  <c r="D11736" i="15"/>
  <c r="D11737" i="15"/>
  <c r="D11738" i="15"/>
  <c r="D11739" i="15"/>
  <c r="D11740" i="15"/>
  <c r="D11741" i="15"/>
  <c r="D11742" i="15"/>
  <c r="D11743" i="15"/>
  <c r="D11744" i="15"/>
  <c r="D11745" i="15"/>
  <c r="D11746" i="15"/>
  <c r="D11747" i="15"/>
  <c r="D11748" i="15"/>
  <c r="D11749" i="15"/>
  <c r="D11750" i="15"/>
  <c r="D11751" i="15"/>
  <c r="D11752" i="15"/>
  <c r="D11753" i="15"/>
  <c r="D11754" i="15"/>
  <c r="D11755" i="15"/>
  <c r="D11756" i="15"/>
  <c r="D11757" i="15"/>
  <c r="D11758" i="15"/>
  <c r="D11759" i="15"/>
  <c r="D11760" i="15"/>
  <c r="D11761" i="15"/>
  <c r="D11762" i="15"/>
  <c r="D11763" i="15"/>
  <c r="D11764" i="15"/>
  <c r="D11765" i="15"/>
  <c r="D11766" i="15"/>
  <c r="D11767" i="15"/>
  <c r="D11768" i="15"/>
  <c r="D11769" i="15"/>
  <c r="D11770" i="15"/>
  <c r="D11771" i="15"/>
  <c r="D11772" i="15"/>
  <c r="D11773" i="15"/>
  <c r="D11774" i="15"/>
  <c r="D11775" i="15"/>
  <c r="D11776" i="15"/>
  <c r="D11777" i="15"/>
  <c r="D11778" i="15"/>
  <c r="D11779" i="15"/>
  <c r="D11780" i="15"/>
  <c r="D11781" i="15"/>
  <c r="D11782" i="15"/>
  <c r="D11783" i="15"/>
  <c r="D11784" i="15"/>
  <c r="D11785" i="15"/>
  <c r="D11786" i="15"/>
  <c r="D11787" i="15"/>
  <c r="D11788" i="15"/>
  <c r="D11789" i="15"/>
  <c r="D11790" i="15"/>
  <c r="D11791" i="15"/>
  <c r="D11792" i="15"/>
  <c r="D11793" i="15"/>
  <c r="D11794" i="15"/>
  <c r="D11795" i="15"/>
  <c r="D11796" i="15"/>
  <c r="D11797" i="15"/>
  <c r="D11798" i="15"/>
  <c r="D11799" i="15"/>
  <c r="D11800" i="15"/>
  <c r="D11801" i="15"/>
  <c r="D11802" i="15"/>
  <c r="D11803" i="15"/>
  <c r="D11804" i="15"/>
  <c r="D11805" i="15"/>
  <c r="D11806" i="15"/>
  <c r="D11807" i="15"/>
  <c r="D11808" i="15"/>
  <c r="D11809" i="15"/>
  <c r="D11810" i="15"/>
  <c r="D11811" i="15"/>
  <c r="D11812" i="15"/>
  <c r="D11813" i="15"/>
  <c r="D11814" i="15"/>
  <c r="D11815" i="15"/>
  <c r="D11816" i="15"/>
  <c r="D11817" i="15"/>
  <c r="D11818" i="15"/>
  <c r="D11819" i="15"/>
  <c r="D11820" i="15"/>
  <c r="D11821" i="15"/>
  <c r="D11822" i="15"/>
  <c r="D11823" i="15"/>
  <c r="D11824" i="15"/>
  <c r="D11825" i="15"/>
  <c r="D11826" i="15"/>
  <c r="D11827" i="15"/>
  <c r="D11828" i="15"/>
  <c r="D11829" i="15"/>
  <c r="D11830" i="15"/>
  <c r="D11831" i="15"/>
  <c r="D11832" i="15"/>
  <c r="D11833" i="15"/>
  <c r="D11834" i="15"/>
  <c r="D11835" i="15"/>
  <c r="D11836" i="15"/>
  <c r="D11837" i="15"/>
  <c r="D11838" i="15"/>
  <c r="D11839" i="15"/>
  <c r="D11840" i="15"/>
  <c r="D11841" i="15"/>
  <c r="D11842" i="15"/>
  <c r="D11843" i="15"/>
  <c r="D11844" i="15"/>
  <c r="D11845" i="15"/>
  <c r="D11846" i="15"/>
  <c r="D11847" i="15"/>
  <c r="D11848" i="15"/>
  <c r="D11849" i="15"/>
  <c r="D11850" i="15"/>
  <c r="D11851" i="15"/>
  <c r="D11852" i="15"/>
  <c r="D11853" i="15"/>
  <c r="D11854" i="15"/>
  <c r="D11855" i="15"/>
  <c r="D11856" i="15"/>
  <c r="D11857" i="15"/>
  <c r="D11858" i="15"/>
  <c r="D11859" i="15"/>
  <c r="D11860" i="15"/>
  <c r="D11861" i="15"/>
  <c r="D11862" i="15"/>
  <c r="D11863" i="15"/>
  <c r="D11864" i="15"/>
  <c r="D11865" i="15"/>
  <c r="D11866" i="15"/>
  <c r="D11867" i="15"/>
  <c r="D11868" i="15"/>
  <c r="D11869" i="15"/>
  <c r="D11870" i="15"/>
  <c r="D11871" i="15"/>
  <c r="D11872" i="15"/>
  <c r="D11873" i="15"/>
  <c r="D11874" i="15"/>
  <c r="D11875" i="15"/>
  <c r="D11876" i="15"/>
  <c r="D11877" i="15"/>
  <c r="D11878" i="15"/>
  <c r="D11879" i="15"/>
  <c r="D11880" i="15"/>
  <c r="D11881" i="15"/>
  <c r="D11882" i="15"/>
  <c r="D11883" i="15"/>
  <c r="D11884" i="15"/>
  <c r="D11885" i="15"/>
  <c r="D11886" i="15"/>
  <c r="D11887" i="15"/>
  <c r="D11888" i="15"/>
  <c r="D11889" i="15"/>
  <c r="D11890" i="15"/>
  <c r="D11891" i="15"/>
  <c r="D11892" i="15"/>
  <c r="D11893" i="15"/>
  <c r="D11894" i="15"/>
  <c r="D11895" i="15"/>
  <c r="D11896" i="15"/>
  <c r="D11897" i="15"/>
  <c r="D11898" i="15"/>
  <c r="D11899" i="15"/>
  <c r="D11900" i="15"/>
  <c r="D11901" i="15"/>
  <c r="D11902" i="15"/>
  <c r="D11903" i="15"/>
  <c r="D11904" i="15"/>
  <c r="D11905" i="15"/>
  <c r="D11906" i="15"/>
  <c r="D11907" i="15"/>
  <c r="D11908" i="15"/>
  <c r="D11909" i="15"/>
  <c r="D11910" i="15"/>
  <c r="D11911" i="15"/>
  <c r="D11912" i="15"/>
  <c r="D11913" i="15"/>
  <c r="D11914" i="15"/>
  <c r="D11915" i="15"/>
  <c r="D11916" i="15"/>
  <c r="D11917" i="15"/>
  <c r="D11918" i="15"/>
  <c r="D11919" i="15"/>
  <c r="D11920" i="15"/>
  <c r="D11921" i="15"/>
  <c r="D11922" i="15"/>
  <c r="D11923" i="15"/>
  <c r="D11924" i="15"/>
  <c r="D11925" i="15"/>
  <c r="D11926" i="15"/>
  <c r="D11927" i="15"/>
  <c r="D11928" i="15"/>
  <c r="D11929" i="15"/>
  <c r="D11930" i="15"/>
  <c r="D11931" i="15"/>
  <c r="D11932" i="15"/>
  <c r="D11933" i="15"/>
  <c r="D11934" i="15"/>
  <c r="D11935" i="15"/>
  <c r="D11936" i="15"/>
  <c r="D11937" i="15"/>
  <c r="D11938" i="15"/>
  <c r="D11939" i="15"/>
  <c r="D11940" i="15"/>
  <c r="D11941" i="15"/>
  <c r="D11942" i="15"/>
  <c r="D11943" i="15"/>
  <c r="D11944" i="15"/>
  <c r="D11945" i="15"/>
  <c r="D11946" i="15"/>
  <c r="D11947" i="15"/>
  <c r="D11948" i="15"/>
  <c r="D11949" i="15"/>
  <c r="D11950" i="15"/>
  <c r="D11951" i="15"/>
  <c r="D11952" i="15"/>
  <c r="D11953" i="15"/>
  <c r="D11954" i="15"/>
  <c r="D11955" i="15"/>
  <c r="D11956" i="15"/>
  <c r="D11957" i="15"/>
  <c r="D11958" i="15"/>
  <c r="D11959" i="15"/>
  <c r="D11960" i="15"/>
  <c r="D11961" i="15"/>
  <c r="D11962" i="15"/>
  <c r="D11963" i="15"/>
  <c r="D11964" i="15"/>
  <c r="D11965" i="15"/>
  <c r="D11966" i="15"/>
  <c r="D11967" i="15"/>
  <c r="D11968" i="15"/>
  <c r="D11969" i="15"/>
  <c r="D11970" i="15"/>
  <c r="D11971" i="15"/>
  <c r="D11972" i="15"/>
  <c r="D11973" i="15"/>
  <c r="D11974" i="15"/>
  <c r="D11975" i="15"/>
  <c r="D11976" i="15"/>
  <c r="D11977" i="15"/>
  <c r="D11978" i="15"/>
  <c r="D11979" i="15"/>
  <c r="D11980" i="15"/>
  <c r="D11981" i="15"/>
  <c r="D11982" i="15"/>
  <c r="D11983" i="15"/>
  <c r="D11984" i="15"/>
  <c r="D11985" i="15"/>
  <c r="D11986" i="15"/>
  <c r="D11987" i="15"/>
  <c r="D11988" i="15"/>
  <c r="D11989" i="15"/>
  <c r="D11990" i="15"/>
  <c r="D11991" i="15"/>
  <c r="D11992" i="15"/>
  <c r="D11993" i="15"/>
  <c r="D11994" i="15"/>
  <c r="D11995" i="15"/>
  <c r="D11996" i="15"/>
  <c r="D11997" i="15"/>
  <c r="D11998" i="15"/>
  <c r="D11999" i="15"/>
  <c r="D12000" i="15"/>
  <c r="D12001" i="15"/>
  <c r="D12002" i="15"/>
  <c r="D12003" i="15"/>
  <c r="D12004" i="15"/>
  <c r="D12005" i="15"/>
  <c r="D12006" i="15"/>
  <c r="D12007" i="15"/>
  <c r="D12008" i="15"/>
  <c r="D12009" i="15"/>
  <c r="D12010" i="15"/>
  <c r="D12011" i="15"/>
  <c r="D12012" i="15"/>
  <c r="D12013" i="15"/>
  <c r="D12014" i="15"/>
  <c r="D12015" i="15"/>
  <c r="D12016" i="15"/>
  <c r="D12017" i="15"/>
  <c r="D12018" i="15"/>
  <c r="D12019" i="15"/>
  <c r="D12020" i="15"/>
  <c r="D12021" i="15"/>
  <c r="D12022" i="15"/>
  <c r="D12023" i="15"/>
  <c r="D12024" i="15"/>
  <c r="D12025" i="15"/>
  <c r="D12026" i="15"/>
  <c r="D12027" i="15"/>
  <c r="D12028" i="15"/>
  <c r="D12029" i="15"/>
  <c r="D12030" i="15"/>
  <c r="D12031" i="15"/>
  <c r="D12032" i="15"/>
  <c r="D12033" i="15"/>
  <c r="D12034" i="15"/>
  <c r="D12035" i="15"/>
  <c r="D12036" i="15"/>
  <c r="D12037" i="15"/>
  <c r="D12038" i="15"/>
  <c r="D12039" i="15"/>
  <c r="D12040" i="15"/>
  <c r="D12041" i="15"/>
  <c r="D12042" i="15"/>
  <c r="D12043" i="15"/>
  <c r="D12044" i="15"/>
  <c r="D12045" i="15"/>
  <c r="D12046" i="15"/>
  <c r="D12047" i="15"/>
  <c r="D12048" i="15"/>
  <c r="D12049" i="15"/>
  <c r="D12050" i="15"/>
  <c r="D12051" i="15"/>
  <c r="D12052" i="15"/>
  <c r="D12053" i="15"/>
  <c r="D12054" i="15"/>
  <c r="D12055" i="15"/>
  <c r="D12056" i="15"/>
  <c r="D12057" i="15"/>
  <c r="D12058" i="15"/>
  <c r="D12059" i="15"/>
  <c r="D12060" i="15"/>
  <c r="D12061" i="15"/>
  <c r="D12062" i="15"/>
  <c r="D12063" i="15"/>
  <c r="D12064" i="15"/>
  <c r="D12065" i="15"/>
  <c r="D12066" i="15"/>
  <c r="D12067" i="15"/>
  <c r="D12068" i="15"/>
  <c r="D12069" i="15"/>
  <c r="D12070" i="15"/>
  <c r="D12071" i="15"/>
  <c r="D12072" i="15"/>
  <c r="D12073" i="15"/>
  <c r="D12074" i="15"/>
  <c r="D12075" i="15"/>
  <c r="D12076" i="15"/>
  <c r="D12077" i="15"/>
  <c r="D12078" i="15"/>
  <c r="D12079" i="15"/>
  <c r="D12080" i="15"/>
  <c r="D12081" i="15"/>
  <c r="D12082" i="15"/>
  <c r="D12083" i="15"/>
  <c r="D12084" i="15"/>
  <c r="D12085" i="15"/>
  <c r="D12086" i="15"/>
  <c r="D12087" i="15"/>
  <c r="D12088" i="15"/>
  <c r="D12089" i="15"/>
  <c r="D12090" i="15"/>
  <c r="D12091" i="15"/>
  <c r="D12092" i="15"/>
  <c r="D12093" i="15"/>
  <c r="D12094" i="15"/>
  <c r="D12095" i="15"/>
  <c r="D12096" i="15"/>
  <c r="D12097" i="15"/>
  <c r="D12098" i="15"/>
  <c r="D12099" i="15"/>
  <c r="D12100" i="15"/>
  <c r="D12101" i="15"/>
  <c r="D12102" i="15"/>
  <c r="D12103" i="15"/>
  <c r="D12104" i="15"/>
  <c r="D12105" i="15"/>
  <c r="D12106" i="15"/>
  <c r="D12107" i="15"/>
  <c r="D12108" i="15"/>
  <c r="D12109" i="15"/>
  <c r="D12110" i="15"/>
  <c r="D12111" i="15"/>
  <c r="D12112" i="15"/>
  <c r="D12113" i="15"/>
  <c r="D12114" i="15"/>
  <c r="D12115" i="15"/>
  <c r="D12116" i="15"/>
  <c r="D12117" i="15"/>
  <c r="D12118" i="15"/>
  <c r="D12119" i="15"/>
  <c r="D12120" i="15"/>
  <c r="D12121" i="15"/>
  <c r="D12122" i="15"/>
  <c r="D12123" i="15"/>
  <c r="D12124" i="15"/>
  <c r="D12125" i="15"/>
  <c r="D12126" i="15"/>
  <c r="D12127" i="15"/>
  <c r="D12128" i="15"/>
  <c r="D12129" i="15"/>
  <c r="D12130" i="15"/>
  <c r="D12131" i="15"/>
  <c r="D12132" i="15"/>
  <c r="D12133" i="15"/>
  <c r="D12134" i="15"/>
  <c r="D12135" i="15"/>
  <c r="D12136" i="15"/>
  <c r="D12137" i="15"/>
  <c r="D12138" i="15"/>
  <c r="D12139" i="15"/>
  <c r="D12140" i="15"/>
  <c r="D12141" i="15"/>
  <c r="D12142" i="15"/>
  <c r="D12143" i="15"/>
  <c r="D12144" i="15"/>
  <c r="D12145" i="15"/>
  <c r="D12146" i="15"/>
  <c r="D12147" i="15"/>
  <c r="D12148" i="15"/>
  <c r="D12149" i="15"/>
  <c r="D12150" i="15"/>
  <c r="D12151" i="15"/>
  <c r="D12152" i="15"/>
  <c r="D12153" i="15"/>
  <c r="D12154" i="15"/>
  <c r="D12155" i="15"/>
  <c r="D12156" i="15"/>
  <c r="D12157" i="15"/>
  <c r="D12158" i="15"/>
  <c r="D12159" i="15"/>
  <c r="D12160" i="15"/>
  <c r="D12161" i="15"/>
  <c r="D12162" i="15"/>
  <c r="D12163" i="15"/>
  <c r="D12164" i="15"/>
  <c r="D12165" i="15"/>
  <c r="D12166" i="15"/>
  <c r="D12167" i="15"/>
  <c r="D12168" i="15"/>
  <c r="D12169" i="15"/>
  <c r="D12170" i="15"/>
  <c r="D12171" i="15"/>
  <c r="D12172" i="15"/>
  <c r="D12173" i="15"/>
  <c r="D12174" i="15"/>
  <c r="D12175" i="15"/>
  <c r="D12176" i="15"/>
  <c r="D12177" i="15"/>
  <c r="D12178" i="15"/>
  <c r="D12179" i="15"/>
  <c r="D12180" i="15"/>
  <c r="D12181" i="15"/>
  <c r="D12182" i="15"/>
  <c r="D12183" i="15"/>
  <c r="D12184" i="15"/>
  <c r="D12185" i="15"/>
  <c r="D12186" i="15"/>
  <c r="D12187" i="15"/>
  <c r="D12188" i="15"/>
  <c r="D12189" i="15"/>
  <c r="D12190" i="15"/>
  <c r="D12191" i="15"/>
  <c r="D12192" i="15"/>
  <c r="D12193" i="15"/>
  <c r="D12194" i="15"/>
  <c r="D12195" i="15"/>
  <c r="D12196" i="15"/>
  <c r="D12197" i="15"/>
  <c r="D12198" i="15"/>
  <c r="D12199" i="15"/>
  <c r="D12200" i="15"/>
  <c r="D12201" i="15"/>
  <c r="D12202" i="15"/>
  <c r="D12203" i="15"/>
  <c r="D12204" i="15"/>
  <c r="D12205" i="15"/>
  <c r="D12206" i="15"/>
  <c r="D12207" i="15"/>
  <c r="D12208" i="15"/>
  <c r="D12209" i="15"/>
  <c r="D12210" i="15"/>
  <c r="D12211" i="15"/>
  <c r="D12212" i="15"/>
  <c r="D12213" i="15"/>
  <c r="D12214" i="15"/>
  <c r="D12215" i="15"/>
  <c r="D12216" i="15"/>
  <c r="D12217" i="15"/>
  <c r="D12218" i="15"/>
  <c r="D12219" i="15"/>
  <c r="D12220" i="15"/>
  <c r="D12221" i="15"/>
  <c r="D12222" i="15"/>
  <c r="D12223" i="15"/>
  <c r="D12224" i="15"/>
  <c r="D12225" i="15"/>
  <c r="D12226" i="15"/>
  <c r="D12227" i="15"/>
  <c r="D12228" i="15"/>
  <c r="D12229" i="15"/>
  <c r="D12230" i="15"/>
  <c r="D12231" i="15"/>
  <c r="D12232" i="15"/>
  <c r="D12233" i="15"/>
  <c r="D12234" i="15"/>
  <c r="D12235" i="15"/>
  <c r="D12236" i="15"/>
  <c r="D12237" i="15"/>
  <c r="D12238" i="15"/>
  <c r="D12239" i="15"/>
  <c r="D12240" i="15"/>
  <c r="D12241" i="15"/>
  <c r="D12242" i="15"/>
  <c r="D12243" i="15"/>
  <c r="D12244" i="15"/>
  <c r="D12245" i="15"/>
  <c r="D12246" i="15"/>
  <c r="D12247" i="15"/>
  <c r="D12248" i="15"/>
  <c r="D12249" i="15"/>
  <c r="D12250" i="15"/>
  <c r="D12251" i="15"/>
  <c r="D12252" i="15"/>
  <c r="D12253" i="15"/>
  <c r="D12254" i="15"/>
  <c r="D12255" i="15"/>
  <c r="D12256" i="15"/>
  <c r="D12257" i="15"/>
  <c r="D12258" i="15"/>
  <c r="D12259" i="15"/>
  <c r="D12260" i="15"/>
  <c r="D12261" i="15"/>
  <c r="D12262" i="15"/>
  <c r="D12263" i="15"/>
  <c r="D12264" i="15"/>
  <c r="D12265" i="15"/>
  <c r="D12266" i="15"/>
  <c r="D12267" i="15"/>
  <c r="D12268" i="15"/>
  <c r="D12269" i="15"/>
  <c r="D12270" i="15"/>
  <c r="D12271" i="15"/>
  <c r="D12272" i="15"/>
  <c r="D12273" i="15"/>
  <c r="D12274" i="15"/>
  <c r="D12275" i="15"/>
  <c r="D12276" i="15"/>
  <c r="D12277" i="15"/>
  <c r="D12278" i="15"/>
  <c r="D12279" i="15"/>
  <c r="D12280" i="15"/>
  <c r="D12281" i="15"/>
  <c r="D12282" i="15"/>
  <c r="D12283" i="15"/>
  <c r="D12284" i="15"/>
  <c r="D12285" i="15"/>
  <c r="D12286" i="15"/>
  <c r="D12287" i="15"/>
  <c r="D12288" i="15"/>
  <c r="D12289" i="15"/>
  <c r="D12290" i="15"/>
  <c r="D12291" i="15"/>
  <c r="D12292" i="15"/>
  <c r="D12293" i="15"/>
  <c r="D12294" i="15"/>
  <c r="D12295" i="15"/>
  <c r="D12296" i="15"/>
  <c r="D12297" i="15"/>
  <c r="D12298" i="15"/>
  <c r="D12299" i="15"/>
  <c r="D12300" i="15"/>
  <c r="D12301" i="15"/>
  <c r="D12302" i="15"/>
  <c r="D12303" i="15"/>
  <c r="D12304" i="15"/>
  <c r="D12305" i="15"/>
  <c r="D12306" i="15"/>
  <c r="D12307" i="15"/>
  <c r="D12308" i="15"/>
  <c r="D12309" i="15"/>
  <c r="D12310" i="15"/>
  <c r="D12311" i="15"/>
  <c r="D12312" i="15"/>
  <c r="D12313" i="15"/>
  <c r="D12314" i="15"/>
  <c r="D12315" i="15"/>
  <c r="D12316" i="15"/>
  <c r="D12317" i="15"/>
  <c r="D12318" i="15"/>
  <c r="D12319" i="15"/>
  <c r="D12320" i="15"/>
  <c r="D12321" i="15"/>
  <c r="D12322" i="15"/>
  <c r="D12323" i="15"/>
  <c r="D12324" i="15"/>
  <c r="D12325" i="15"/>
  <c r="D12326" i="15"/>
  <c r="D12327" i="15"/>
  <c r="D12328" i="15"/>
  <c r="D12329" i="15"/>
  <c r="D12330" i="15"/>
  <c r="D12331" i="15"/>
  <c r="D12332" i="15"/>
  <c r="D12333" i="15"/>
  <c r="D12334" i="15"/>
  <c r="D12335" i="15"/>
  <c r="D12336" i="15"/>
  <c r="D12337" i="15"/>
  <c r="D12338" i="15"/>
  <c r="D12339" i="15"/>
  <c r="D12340" i="15"/>
  <c r="D12341" i="15"/>
  <c r="D12342" i="15"/>
  <c r="D12343" i="15"/>
  <c r="D12344" i="15"/>
  <c r="D12345" i="15"/>
  <c r="D12346" i="15"/>
  <c r="D12347" i="15"/>
  <c r="D12348" i="15"/>
  <c r="D12349" i="15"/>
  <c r="D12350" i="15"/>
  <c r="D12351" i="15"/>
  <c r="D12352" i="15"/>
  <c r="D12353" i="15"/>
  <c r="D12354" i="15"/>
  <c r="D12355" i="15"/>
  <c r="D12356" i="15"/>
  <c r="D12357" i="15"/>
  <c r="D12358" i="15"/>
  <c r="D12359" i="15"/>
  <c r="D12360" i="15"/>
  <c r="D12361" i="15"/>
  <c r="D12362" i="15"/>
  <c r="D12363" i="15"/>
  <c r="D12364" i="15"/>
  <c r="D12365" i="15"/>
  <c r="D12366" i="15"/>
  <c r="D12367" i="15"/>
  <c r="D12368" i="15"/>
  <c r="D12369" i="15"/>
  <c r="D12370" i="15"/>
  <c r="D12371" i="15"/>
  <c r="D12372" i="15"/>
  <c r="D12373" i="15"/>
  <c r="D12374" i="15"/>
  <c r="D12375" i="15"/>
  <c r="D12376" i="15"/>
  <c r="D12377" i="15"/>
  <c r="D12378" i="15"/>
  <c r="D12379" i="15"/>
  <c r="D12380" i="15"/>
  <c r="D12381" i="15"/>
  <c r="D12382" i="15"/>
  <c r="D12383" i="15"/>
  <c r="D12384" i="15"/>
  <c r="D12385" i="15"/>
  <c r="D12386" i="15"/>
  <c r="D12387" i="15"/>
  <c r="D12388" i="15"/>
  <c r="D12389" i="15"/>
  <c r="D12390" i="15"/>
  <c r="D12391" i="15"/>
  <c r="D12392" i="15"/>
  <c r="D12393" i="15"/>
  <c r="D12394" i="15"/>
  <c r="D12395" i="15"/>
  <c r="D12396" i="15"/>
  <c r="D12397" i="15"/>
  <c r="D12398" i="15"/>
  <c r="D12399" i="15"/>
  <c r="D12400" i="15"/>
  <c r="D12401" i="15"/>
  <c r="D12402" i="15"/>
  <c r="D12403" i="15"/>
  <c r="D12404" i="15"/>
  <c r="D12405" i="15"/>
  <c r="D12406" i="15"/>
  <c r="D12407" i="15"/>
  <c r="D12408" i="15"/>
  <c r="D12409" i="15"/>
  <c r="D12410" i="15"/>
  <c r="D12411" i="15"/>
  <c r="D12412" i="15"/>
  <c r="D12413" i="15"/>
  <c r="D12414" i="15"/>
  <c r="D12415" i="15"/>
  <c r="D12416" i="15"/>
  <c r="D12417" i="15"/>
  <c r="D12418" i="15"/>
  <c r="D12419" i="15"/>
  <c r="D12420" i="15"/>
  <c r="D12421" i="15"/>
  <c r="D12422" i="15"/>
  <c r="D12423" i="15"/>
  <c r="D12424" i="15"/>
  <c r="D12425" i="15"/>
  <c r="D12426" i="15"/>
  <c r="D12427" i="15"/>
  <c r="D12428" i="15"/>
  <c r="D12429" i="15"/>
  <c r="D12430" i="15"/>
  <c r="D12431" i="15"/>
  <c r="D12432" i="15"/>
  <c r="D12433" i="15"/>
  <c r="D12434" i="15"/>
  <c r="D12435" i="15"/>
  <c r="D12436" i="15"/>
  <c r="D12437" i="15"/>
  <c r="D12438" i="15"/>
  <c r="D12439" i="15"/>
  <c r="D12440" i="15"/>
  <c r="D12441" i="15"/>
  <c r="D12442" i="15"/>
  <c r="D12443" i="15"/>
  <c r="D12444" i="15"/>
  <c r="D12445" i="15"/>
  <c r="D12446" i="15"/>
  <c r="D12447" i="15"/>
  <c r="D12448" i="15"/>
  <c r="D12449" i="15"/>
  <c r="D12450" i="15"/>
  <c r="D12451" i="15"/>
  <c r="D12452" i="15"/>
  <c r="D12453" i="15"/>
  <c r="D12454" i="15"/>
  <c r="D12455" i="15"/>
  <c r="D12456" i="15"/>
  <c r="D12457" i="15"/>
  <c r="D12458" i="15"/>
  <c r="D12459" i="15"/>
  <c r="D12460" i="15"/>
  <c r="D12461" i="15"/>
  <c r="D12462" i="15"/>
  <c r="D12463" i="15"/>
  <c r="D12464" i="15"/>
  <c r="D12465" i="15"/>
  <c r="D12466" i="15"/>
  <c r="D12467" i="15"/>
  <c r="D12468" i="15"/>
  <c r="D12469" i="15"/>
  <c r="D12470" i="15"/>
  <c r="D12471" i="15"/>
  <c r="D12472" i="15"/>
  <c r="D12473" i="15"/>
  <c r="D12474" i="15"/>
  <c r="D12475" i="15"/>
  <c r="D12476" i="15"/>
  <c r="D12477" i="15"/>
  <c r="D12478" i="15"/>
  <c r="D12479" i="15"/>
  <c r="D12480" i="15"/>
  <c r="D12481" i="15"/>
  <c r="D12482" i="15"/>
  <c r="D12483" i="15"/>
  <c r="D12484" i="15"/>
  <c r="D12485" i="15"/>
  <c r="D12486" i="15"/>
  <c r="D12487" i="15"/>
  <c r="D12488" i="15"/>
  <c r="D12489" i="15"/>
  <c r="D12490" i="15"/>
  <c r="D12491" i="15"/>
  <c r="D12492" i="15"/>
  <c r="D12493" i="15"/>
  <c r="D12494" i="15"/>
  <c r="D12495" i="15"/>
  <c r="D12496" i="15"/>
  <c r="D12497" i="15"/>
  <c r="D12498" i="15"/>
  <c r="D12499" i="15"/>
  <c r="D12500" i="15"/>
  <c r="D12501" i="15"/>
  <c r="D12502" i="15"/>
  <c r="D12503" i="15"/>
  <c r="D12504" i="15"/>
  <c r="D12505" i="15"/>
  <c r="D12506" i="15"/>
  <c r="D12507" i="15"/>
  <c r="D12508" i="15"/>
  <c r="D12509" i="15"/>
  <c r="D12510" i="15"/>
  <c r="D12511" i="15"/>
  <c r="D12512" i="15"/>
  <c r="D12513" i="15"/>
  <c r="D12514" i="15"/>
  <c r="D12515" i="15"/>
  <c r="D12516" i="15"/>
  <c r="D12517" i="15"/>
  <c r="D12518" i="15"/>
  <c r="D12519" i="15"/>
  <c r="D12520" i="15"/>
  <c r="D12521" i="15"/>
  <c r="D12522" i="15"/>
  <c r="D12523" i="15"/>
  <c r="D12524" i="15"/>
  <c r="D12525" i="15"/>
  <c r="D12526" i="15"/>
  <c r="D12527" i="15"/>
  <c r="D12528" i="15"/>
  <c r="D12529" i="15"/>
  <c r="D12530" i="15"/>
  <c r="D12531" i="15"/>
  <c r="D12532" i="15"/>
  <c r="D12533" i="15"/>
  <c r="D12534" i="15"/>
  <c r="D12535" i="15"/>
  <c r="D12536" i="15"/>
  <c r="D12537" i="15"/>
  <c r="D12538" i="15"/>
  <c r="D12539" i="15"/>
  <c r="D12540" i="15"/>
  <c r="D12541" i="15"/>
  <c r="D12542" i="15"/>
  <c r="D12543" i="15"/>
  <c r="D12544" i="15"/>
  <c r="D12545" i="15"/>
  <c r="D12546" i="15"/>
  <c r="D12547" i="15"/>
  <c r="D12548" i="15"/>
  <c r="D12549" i="15"/>
  <c r="D12550" i="15"/>
  <c r="D12551" i="15"/>
  <c r="D12552" i="15"/>
  <c r="D12553" i="15"/>
  <c r="D12554" i="15"/>
  <c r="D12555" i="15"/>
  <c r="D12556" i="15"/>
  <c r="D12557" i="15"/>
  <c r="D12558" i="15"/>
  <c r="D12559" i="15"/>
  <c r="D12560" i="15"/>
  <c r="D12561" i="15"/>
  <c r="D12562" i="15"/>
  <c r="D12563" i="15"/>
  <c r="D12564" i="15"/>
  <c r="D12565" i="15"/>
  <c r="D12566" i="15"/>
  <c r="D12567" i="15"/>
  <c r="D12568" i="15"/>
  <c r="D12569" i="15"/>
  <c r="D12570" i="15"/>
  <c r="D12571" i="15"/>
  <c r="D12572" i="15"/>
  <c r="D12573" i="15"/>
  <c r="D12574" i="15"/>
  <c r="D12575" i="15"/>
  <c r="D12576" i="15"/>
  <c r="D12577" i="15"/>
  <c r="D12578" i="15"/>
  <c r="D12579" i="15"/>
  <c r="D12580" i="15"/>
  <c r="D12581" i="15"/>
  <c r="D12582" i="15"/>
  <c r="D12583" i="15"/>
  <c r="D12584" i="15"/>
  <c r="D12585" i="15"/>
  <c r="D12586" i="15"/>
  <c r="D12587" i="15"/>
  <c r="D12588" i="15"/>
  <c r="D12589" i="15"/>
  <c r="D12590" i="15"/>
  <c r="D12591" i="15"/>
  <c r="D12592" i="15"/>
  <c r="D12593" i="15"/>
  <c r="D12594" i="15"/>
  <c r="D12595" i="15"/>
  <c r="D12596" i="15"/>
  <c r="D12597" i="15"/>
  <c r="D12598" i="15"/>
  <c r="D12599" i="15"/>
  <c r="D12600" i="15"/>
  <c r="D12601" i="15"/>
  <c r="D12602" i="15"/>
  <c r="D12603" i="15"/>
  <c r="D12604" i="15"/>
  <c r="D12605" i="15"/>
  <c r="D12606" i="15"/>
  <c r="D12607" i="15"/>
  <c r="D12608" i="15"/>
  <c r="D12609" i="15"/>
  <c r="D12610" i="15"/>
  <c r="D12611" i="15"/>
  <c r="D12612" i="15"/>
  <c r="D12613" i="15"/>
  <c r="D12614" i="15"/>
  <c r="D12615" i="15"/>
  <c r="D12616" i="15"/>
  <c r="D12617" i="15"/>
  <c r="D12618" i="15"/>
  <c r="D12619" i="15"/>
  <c r="D12620" i="15"/>
  <c r="D12621" i="15"/>
  <c r="D12622" i="15"/>
  <c r="D12623" i="15"/>
  <c r="D12624" i="15"/>
  <c r="D12625" i="15"/>
  <c r="D12626" i="15"/>
  <c r="D12627" i="15"/>
  <c r="D12628" i="15"/>
  <c r="D12629" i="15"/>
  <c r="D12630" i="15"/>
  <c r="D12631" i="15"/>
  <c r="D12632" i="15"/>
  <c r="D12633" i="15"/>
  <c r="D12634" i="15"/>
  <c r="D12635" i="15"/>
  <c r="D12636" i="15"/>
  <c r="D12637" i="15"/>
  <c r="D12638" i="15"/>
  <c r="D12639" i="15"/>
  <c r="D12640" i="15"/>
  <c r="D12641" i="15"/>
  <c r="D12642" i="15"/>
  <c r="D12643" i="15"/>
  <c r="D12644" i="15"/>
  <c r="D12645" i="15"/>
  <c r="D12646" i="15"/>
  <c r="D12647" i="15"/>
  <c r="D12648" i="15"/>
  <c r="D12649" i="15"/>
  <c r="D12650" i="15"/>
  <c r="D12651" i="15"/>
  <c r="D12652" i="15"/>
  <c r="D12653" i="15"/>
  <c r="D12654" i="15"/>
  <c r="D12655" i="15"/>
  <c r="D12656" i="15"/>
  <c r="D12657" i="15"/>
  <c r="D12658" i="15"/>
  <c r="D12659" i="15"/>
  <c r="D12660" i="15"/>
  <c r="D12661" i="15"/>
  <c r="D12662" i="15"/>
  <c r="D12663" i="15"/>
  <c r="D12664" i="15"/>
  <c r="D12665" i="15"/>
  <c r="D12666" i="15"/>
  <c r="D12667" i="15"/>
  <c r="D12668" i="15"/>
  <c r="D12669" i="15"/>
  <c r="D12670" i="15"/>
  <c r="D12671" i="15"/>
  <c r="D12672" i="15"/>
  <c r="D12673" i="15"/>
  <c r="D12674" i="15"/>
  <c r="D12675" i="15"/>
  <c r="D12676" i="15"/>
  <c r="D12677" i="15"/>
  <c r="D12678" i="15"/>
  <c r="D12679" i="15"/>
  <c r="D12680" i="15"/>
  <c r="D12681" i="15"/>
  <c r="D12682" i="15"/>
  <c r="D12683" i="15"/>
  <c r="D12684" i="15"/>
  <c r="D12685" i="15"/>
  <c r="D12686" i="15"/>
  <c r="D12687" i="15"/>
  <c r="D12688" i="15"/>
  <c r="D12689" i="15"/>
  <c r="D12690" i="15"/>
  <c r="D12691" i="15"/>
  <c r="D12692" i="15"/>
  <c r="D12693" i="15"/>
  <c r="D12694" i="15"/>
  <c r="D12695" i="15"/>
  <c r="D12696" i="15"/>
  <c r="D12697" i="15"/>
  <c r="D12698" i="15"/>
  <c r="D12699" i="15"/>
  <c r="D12700" i="15"/>
  <c r="D12701" i="15"/>
  <c r="D12702" i="15"/>
  <c r="D12703" i="15"/>
  <c r="D12704" i="15"/>
  <c r="D12705" i="15"/>
  <c r="D12706" i="15"/>
  <c r="D12707" i="15"/>
  <c r="D12708" i="15"/>
  <c r="D12709" i="15"/>
  <c r="D12710" i="15"/>
  <c r="D12711" i="15"/>
  <c r="D12712" i="15"/>
  <c r="D12713" i="15"/>
  <c r="D12714" i="15"/>
  <c r="D12715" i="15"/>
  <c r="D12716" i="15"/>
  <c r="D12717" i="15"/>
  <c r="D12718" i="15"/>
  <c r="D12719" i="15"/>
  <c r="D12720" i="15"/>
  <c r="D12721" i="15"/>
  <c r="D12722" i="15"/>
  <c r="D12723" i="15"/>
  <c r="D12724" i="15"/>
  <c r="D12725" i="15"/>
  <c r="D12726" i="15"/>
  <c r="D12727" i="15"/>
  <c r="D12728" i="15"/>
  <c r="D12729" i="15"/>
  <c r="D12730" i="15"/>
  <c r="D12731" i="15"/>
  <c r="D12732" i="15"/>
  <c r="D12733" i="15"/>
  <c r="D12734" i="15"/>
  <c r="D12735" i="15"/>
  <c r="D12736" i="15"/>
  <c r="D12737" i="15"/>
  <c r="D12738" i="15"/>
  <c r="D12739" i="15"/>
  <c r="D12740" i="15"/>
  <c r="D12741" i="15"/>
  <c r="D12742" i="15"/>
  <c r="D12743" i="15"/>
  <c r="D12744" i="15"/>
  <c r="D12745" i="15"/>
  <c r="D12746" i="15"/>
  <c r="D12747" i="15"/>
  <c r="D12748" i="15"/>
  <c r="D12749" i="15"/>
  <c r="D12750" i="15"/>
  <c r="D12751" i="15"/>
  <c r="D12752" i="15"/>
  <c r="D12753" i="15"/>
  <c r="D12754" i="15"/>
  <c r="D12755" i="15"/>
  <c r="D12756" i="15"/>
  <c r="D12757" i="15"/>
  <c r="D12758" i="15"/>
  <c r="D12759" i="15"/>
  <c r="D12760" i="15"/>
  <c r="D12761" i="15"/>
  <c r="D12762" i="15"/>
  <c r="D12763" i="15"/>
  <c r="D12764" i="15"/>
  <c r="D12765" i="15"/>
  <c r="D12766" i="15"/>
  <c r="D12767" i="15"/>
  <c r="D12768" i="15"/>
  <c r="D12769" i="15"/>
  <c r="D12770" i="15"/>
  <c r="D12771" i="15"/>
  <c r="D12772" i="15"/>
  <c r="D12773" i="15"/>
  <c r="D12774" i="15"/>
  <c r="D12775" i="15"/>
  <c r="D12776" i="15"/>
  <c r="D12777" i="15"/>
  <c r="D12778" i="15"/>
  <c r="D12779" i="15"/>
  <c r="D12780" i="15"/>
  <c r="D12781" i="15"/>
  <c r="D12782" i="15"/>
  <c r="D12783" i="15"/>
  <c r="D12784" i="15"/>
  <c r="D12785" i="15"/>
  <c r="D12786" i="15"/>
  <c r="D12787" i="15"/>
  <c r="D12788" i="15"/>
  <c r="D12789" i="15"/>
  <c r="D12790" i="15"/>
  <c r="D12791" i="15"/>
  <c r="D12792" i="15"/>
  <c r="D12793" i="15"/>
  <c r="D12794" i="15"/>
  <c r="D12795" i="15"/>
  <c r="D12796" i="15"/>
  <c r="D12797" i="15"/>
  <c r="D12798" i="15"/>
  <c r="D12799" i="15"/>
  <c r="D12800" i="15"/>
  <c r="D12801" i="15"/>
  <c r="D12802" i="15"/>
  <c r="D12803" i="15"/>
  <c r="D12804" i="15"/>
  <c r="D12805" i="15"/>
  <c r="D12806" i="15"/>
  <c r="D12807" i="15"/>
  <c r="D12808" i="15"/>
  <c r="D12809" i="15"/>
  <c r="D12810" i="15"/>
  <c r="D12811" i="15"/>
  <c r="D12812" i="15"/>
  <c r="D12813" i="15"/>
  <c r="D12814" i="15"/>
  <c r="D12815" i="15"/>
  <c r="D12816" i="15"/>
  <c r="D12817" i="15"/>
  <c r="D12818" i="15"/>
  <c r="D12819" i="15"/>
  <c r="D12820" i="15"/>
  <c r="D12821" i="15"/>
  <c r="D12822" i="15"/>
  <c r="D12823" i="15"/>
  <c r="D12824" i="15"/>
  <c r="D12825" i="15"/>
  <c r="D12826" i="15"/>
  <c r="D12827" i="15"/>
  <c r="D12828" i="15"/>
  <c r="D12829" i="15"/>
  <c r="D12830" i="15"/>
  <c r="D12831" i="15"/>
  <c r="D12832" i="15"/>
  <c r="D12833" i="15"/>
  <c r="D12834" i="15"/>
  <c r="D12835" i="15"/>
  <c r="D12836" i="15"/>
  <c r="D12837" i="15"/>
  <c r="D12838" i="15"/>
  <c r="D12839" i="15"/>
  <c r="D12840" i="15"/>
  <c r="D12841" i="15"/>
  <c r="D12842" i="15"/>
  <c r="D12843" i="15"/>
  <c r="D12844" i="15"/>
  <c r="D12845" i="15"/>
  <c r="D12846" i="15"/>
  <c r="D12847" i="15"/>
  <c r="D12848" i="15"/>
  <c r="D12849" i="15"/>
  <c r="D12850" i="15"/>
  <c r="D12851" i="15"/>
  <c r="D12852" i="15"/>
  <c r="D12853" i="15"/>
  <c r="D12854" i="15"/>
  <c r="D12855" i="15"/>
  <c r="D12856" i="15"/>
  <c r="D12857" i="15"/>
  <c r="D12858" i="15"/>
  <c r="D12859" i="15"/>
  <c r="D12860" i="15"/>
  <c r="D12861" i="15"/>
  <c r="D12862" i="15"/>
  <c r="D12863" i="15"/>
  <c r="D12864" i="15"/>
  <c r="D12865" i="15"/>
  <c r="D12866" i="15"/>
  <c r="D12867" i="15"/>
  <c r="D12868" i="15"/>
  <c r="D12869" i="15"/>
  <c r="D12870" i="15"/>
  <c r="D12871" i="15"/>
  <c r="D12872" i="15"/>
  <c r="D12873" i="15"/>
  <c r="D12874" i="15"/>
  <c r="D12875" i="15"/>
  <c r="D12876" i="15"/>
  <c r="D12877" i="15"/>
  <c r="D12878" i="15"/>
  <c r="D12879" i="15"/>
  <c r="D12880" i="15"/>
  <c r="D12881" i="15"/>
  <c r="D12882" i="15"/>
  <c r="D12883" i="15"/>
  <c r="D12884" i="15"/>
  <c r="D12885" i="15"/>
  <c r="D12886" i="15"/>
  <c r="D12887" i="15"/>
  <c r="D12888" i="15"/>
  <c r="D12889" i="15"/>
  <c r="D12890" i="15"/>
  <c r="D12891" i="15"/>
  <c r="D12892" i="15"/>
  <c r="D12893" i="15"/>
  <c r="D12894" i="15"/>
  <c r="D12895" i="15"/>
  <c r="D12896" i="15"/>
  <c r="D12897" i="15"/>
  <c r="D12898" i="15"/>
  <c r="D12899" i="15"/>
  <c r="D12900" i="15"/>
  <c r="D12901" i="15"/>
  <c r="D12902" i="15"/>
  <c r="D12903" i="15"/>
  <c r="D12904" i="15"/>
  <c r="D12905" i="15"/>
  <c r="D12906" i="15"/>
  <c r="D12907" i="15"/>
  <c r="D12908" i="15"/>
  <c r="D12909" i="15"/>
  <c r="D12910" i="15"/>
  <c r="D12911" i="15"/>
  <c r="D12912" i="15"/>
  <c r="D12913" i="15"/>
  <c r="D12914" i="15"/>
  <c r="D12915" i="15"/>
  <c r="D12916" i="15"/>
  <c r="D12917" i="15"/>
  <c r="D12918" i="15"/>
  <c r="D12919" i="15"/>
  <c r="D12920" i="15"/>
  <c r="D12921" i="15"/>
  <c r="D12922" i="15"/>
  <c r="D12923" i="15"/>
  <c r="D12924" i="15"/>
  <c r="D12925" i="15"/>
  <c r="D12926" i="15"/>
  <c r="D12927" i="15"/>
  <c r="D12928" i="15"/>
  <c r="D12929" i="15"/>
  <c r="D12930" i="15"/>
  <c r="D12931" i="15"/>
  <c r="D12932" i="15"/>
  <c r="D12933" i="15"/>
  <c r="D12934" i="15"/>
  <c r="D12935" i="15"/>
  <c r="D12936" i="15"/>
  <c r="D12937" i="15"/>
  <c r="D12938" i="15"/>
  <c r="D12939" i="15"/>
  <c r="D12940" i="15"/>
  <c r="D12941" i="15"/>
  <c r="D12942" i="15"/>
  <c r="D12943" i="15"/>
  <c r="D12944" i="15"/>
  <c r="D12945" i="15"/>
  <c r="D12946" i="15"/>
  <c r="D12947" i="15"/>
  <c r="D12948" i="15"/>
  <c r="D12949" i="15"/>
  <c r="D12950" i="15"/>
  <c r="D12951" i="15"/>
  <c r="D12952" i="15"/>
  <c r="D12953" i="15"/>
  <c r="D12954" i="15"/>
  <c r="D12955" i="15"/>
  <c r="D12956" i="15"/>
  <c r="D12957" i="15"/>
  <c r="D12958" i="15"/>
  <c r="D12959" i="15"/>
  <c r="D12960" i="15"/>
  <c r="D12961" i="15"/>
  <c r="D12962" i="15"/>
  <c r="D12963" i="15"/>
  <c r="D12964" i="15"/>
  <c r="D12965" i="15"/>
  <c r="D12966" i="15"/>
  <c r="D12967" i="15"/>
  <c r="D12968" i="15"/>
  <c r="D12969" i="15"/>
  <c r="D12970" i="15"/>
  <c r="D12971" i="15"/>
  <c r="D12972" i="15"/>
  <c r="D12973" i="15"/>
  <c r="D12974" i="15"/>
  <c r="D12975" i="15"/>
  <c r="D12976" i="15"/>
  <c r="D12977" i="15"/>
  <c r="D12978" i="15"/>
  <c r="D12979" i="15"/>
  <c r="D12980" i="15"/>
  <c r="D12981" i="15"/>
  <c r="D12982" i="15"/>
  <c r="D12983" i="15"/>
  <c r="D12984" i="15"/>
  <c r="D12985" i="15"/>
  <c r="D12986" i="15"/>
  <c r="D12987" i="15"/>
  <c r="D12988" i="15"/>
  <c r="D12989" i="15"/>
  <c r="D12990" i="15"/>
  <c r="D12991" i="15"/>
  <c r="D12992" i="15"/>
  <c r="D12993" i="15"/>
  <c r="D12994" i="15"/>
  <c r="D12995" i="15"/>
  <c r="D12996" i="15"/>
  <c r="D12997" i="15"/>
  <c r="D12998" i="15"/>
  <c r="D12999" i="15"/>
  <c r="D13000" i="15"/>
  <c r="D13001" i="15"/>
  <c r="D13002" i="15"/>
  <c r="D13003" i="15"/>
  <c r="D13004" i="15"/>
  <c r="D13005" i="15"/>
  <c r="D13006" i="15"/>
  <c r="D13007" i="15"/>
  <c r="D13008" i="15"/>
  <c r="D13009" i="15"/>
  <c r="D13010" i="15"/>
  <c r="D13011" i="15"/>
  <c r="D13012" i="15"/>
  <c r="D13013" i="15"/>
  <c r="D13014" i="15"/>
  <c r="D13015" i="15"/>
  <c r="D13016" i="15"/>
  <c r="D13017" i="15"/>
  <c r="D13018" i="15"/>
  <c r="D13019" i="15"/>
  <c r="D13020" i="15"/>
  <c r="D13021" i="15"/>
  <c r="D13022" i="15"/>
  <c r="D13023" i="15"/>
  <c r="D13024" i="15"/>
  <c r="D13025" i="15"/>
  <c r="D13026" i="15"/>
  <c r="D13027" i="15"/>
  <c r="D13028" i="15"/>
  <c r="D13029" i="15"/>
  <c r="D13030" i="15"/>
  <c r="D13031" i="15"/>
  <c r="D13032" i="15"/>
  <c r="D13033" i="15"/>
  <c r="D13034" i="15"/>
  <c r="D13035" i="15"/>
  <c r="D13036" i="15"/>
  <c r="D13037" i="15"/>
  <c r="D13038" i="15"/>
  <c r="D13039" i="15"/>
  <c r="D13040" i="15"/>
  <c r="D13041" i="15"/>
  <c r="D13042" i="15"/>
  <c r="D13043" i="15"/>
  <c r="D13044" i="15"/>
  <c r="D13045" i="15"/>
  <c r="D13046" i="15"/>
  <c r="D13047" i="15"/>
  <c r="D13048" i="15"/>
  <c r="D13049" i="15"/>
  <c r="D13050" i="15"/>
  <c r="D13051" i="15"/>
  <c r="D13052" i="15"/>
  <c r="D13053" i="15"/>
  <c r="D13054" i="15"/>
  <c r="D13055" i="15"/>
  <c r="D13056" i="15"/>
  <c r="D13057" i="15"/>
  <c r="D13058" i="15"/>
  <c r="D13059" i="15"/>
  <c r="D13060" i="15"/>
  <c r="D13061" i="15"/>
  <c r="D13062" i="15"/>
  <c r="D13063" i="15"/>
  <c r="D13064" i="15"/>
  <c r="D13065" i="15"/>
  <c r="D13066" i="15"/>
  <c r="D13067" i="15"/>
  <c r="D13068" i="15"/>
  <c r="D13069" i="15"/>
  <c r="D13070" i="15"/>
  <c r="D13071" i="15"/>
  <c r="D13072" i="15"/>
  <c r="D13073" i="15"/>
  <c r="D13074" i="15"/>
  <c r="D13075" i="15"/>
  <c r="D13076" i="15"/>
  <c r="D13077" i="15"/>
  <c r="D13078" i="15"/>
  <c r="D13079" i="15"/>
  <c r="D13080" i="15"/>
  <c r="D13081" i="15"/>
  <c r="D13082" i="15"/>
  <c r="D13083" i="15"/>
  <c r="D13084" i="15"/>
  <c r="D13085" i="15"/>
  <c r="D13086" i="15"/>
  <c r="D13087" i="15"/>
  <c r="D13088" i="15"/>
  <c r="D13089" i="15"/>
  <c r="D13090" i="15"/>
  <c r="D13091" i="15"/>
  <c r="D13092" i="15"/>
  <c r="D13093" i="15"/>
  <c r="D13094" i="15"/>
  <c r="D13095" i="15"/>
  <c r="D13096" i="15"/>
  <c r="D13097" i="15"/>
  <c r="D13098" i="15"/>
  <c r="D13099" i="15"/>
  <c r="D13100" i="15"/>
  <c r="D13101" i="15"/>
  <c r="D13102" i="15"/>
  <c r="D13103" i="15"/>
  <c r="D13104" i="15"/>
  <c r="D13105" i="15"/>
  <c r="D13106" i="15"/>
  <c r="D13107" i="15"/>
  <c r="D13108" i="15"/>
  <c r="D13109" i="15"/>
  <c r="D13110" i="15"/>
  <c r="D13111" i="15"/>
  <c r="D13112" i="15"/>
  <c r="D13113" i="15"/>
  <c r="D13114" i="15"/>
  <c r="D13115" i="15"/>
  <c r="D13116" i="15"/>
  <c r="D13117" i="15"/>
  <c r="D13118" i="15"/>
  <c r="D13119" i="15"/>
  <c r="D13120" i="15"/>
  <c r="D13121" i="15"/>
  <c r="D13122" i="15"/>
  <c r="D13123" i="15"/>
  <c r="D13124" i="15"/>
  <c r="D13125" i="15"/>
  <c r="D13126" i="15"/>
  <c r="D13127" i="15"/>
  <c r="D13128" i="15"/>
  <c r="D13129" i="15"/>
  <c r="D13130" i="15"/>
  <c r="D13131" i="15"/>
  <c r="D13132" i="15"/>
  <c r="D13133" i="15"/>
  <c r="D13134" i="15"/>
  <c r="D13135" i="15"/>
  <c r="D13136" i="15"/>
  <c r="D13137" i="15"/>
  <c r="D13138" i="15"/>
  <c r="D13139" i="15"/>
  <c r="D13140" i="15"/>
  <c r="D13141" i="15"/>
  <c r="D13142" i="15"/>
  <c r="D13143" i="15"/>
  <c r="D13144" i="15"/>
  <c r="D13145" i="15"/>
  <c r="D13146" i="15"/>
  <c r="D13147" i="15"/>
  <c r="D13148" i="15"/>
  <c r="D13149" i="15"/>
  <c r="D13150" i="15"/>
  <c r="D13151" i="15"/>
  <c r="D13152" i="15"/>
  <c r="D13153" i="15"/>
  <c r="D13154" i="15"/>
  <c r="D13155" i="15"/>
  <c r="D13156" i="15"/>
  <c r="D13157" i="15"/>
  <c r="D13158" i="15"/>
  <c r="D13159" i="15"/>
  <c r="D13160" i="15"/>
  <c r="D13161" i="15"/>
  <c r="D13162" i="15"/>
  <c r="D13163" i="15"/>
  <c r="D13164" i="15"/>
  <c r="D13165" i="15"/>
  <c r="D13166" i="15"/>
  <c r="D13167" i="15"/>
  <c r="D13168" i="15"/>
  <c r="D13169" i="15"/>
  <c r="D13170" i="15"/>
  <c r="D13171" i="15"/>
  <c r="D13172" i="15"/>
  <c r="D13173" i="15"/>
  <c r="D13174" i="15"/>
  <c r="D13175" i="15"/>
  <c r="D13176" i="15"/>
  <c r="D13177" i="15"/>
  <c r="D13178" i="15"/>
  <c r="D13179" i="15"/>
  <c r="D13180" i="15"/>
  <c r="D13181" i="15"/>
  <c r="D13182" i="15"/>
  <c r="D13183" i="15"/>
  <c r="D13184" i="15"/>
  <c r="D13185" i="15"/>
  <c r="D13186" i="15"/>
  <c r="D13187" i="15"/>
  <c r="D13188" i="15"/>
  <c r="D13189" i="15"/>
  <c r="D13190" i="15"/>
  <c r="D13191" i="15"/>
  <c r="D13192" i="15"/>
  <c r="D13193" i="15"/>
  <c r="D13194" i="15"/>
  <c r="D13195" i="15"/>
  <c r="D13196" i="15"/>
  <c r="D13197" i="15"/>
  <c r="D13198" i="15"/>
  <c r="D13199" i="15"/>
  <c r="D13200" i="15"/>
  <c r="D13201" i="15"/>
  <c r="D13202" i="15"/>
  <c r="D13203" i="15"/>
  <c r="D13204" i="15"/>
  <c r="D13205" i="15"/>
  <c r="D13206" i="15"/>
  <c r="D13207" i="15"/>
  <c r="D13208" i="15"/>
  <c r="D13209" i="15"/>
  <c r="D13210" i="15"/>
  <c r="D13211" i="15"/>
  <c r="D13212" i="15"/>
  <c r="D13213" i="15"/>
  <c r="D13214" i="15"/>
  <c r="D13215" i="15"/>
  <c r="D13216" i="15"/>
  <c r="D13217" i="15"/>
  <c r="D13218" i="15"/>
  <c r="D13219" i="15"/>
  <c r="D13220" i="15"/>
  <c r="D13221" i="15"/>
  <c r="D13222" i="15"/>
  <c r="D13223" i="15"/>
  <c r="D13224" i="15"/>
  <c r="D13225" i="15"/>
  <c r="D13226" i="15"/>
  <c r="D13227" i="15"/>
  <c r="D13228" i="15"/>
  <c r="D13229" i="15"/>
  <c r="D13230" i="15"/>
  <c r="D13231" i="15"/>
  <c r="D13232" i="15"/>
  <c r="D13233" i="15"/>
  <c r="D13234" i="15"/>
  <c r="D13235" i="15"/>
  <c r="D13236" i="15"/>
  <c r="D13237" i="15"/>
  <c r="D13238" i="15"/>
  <c r="D13239" i="15"/>
  <c r="D13240" i="15"/>
  <c r="D13241" i="15"/>
  <c r="D13242" i="15"/>
  <c r="D13243" i="15"/>
  <c r="D13244" i="15"/>
  <c r="D13245" i="15"/>
  <c r="D13246" i="15"/>
  <c r="D13247" i="15"/>
  <c r="D13248" i="15"/>
  <c r="D13249" i="15"/>
  <c r="D13250" i="15"/>
  <c r="D13251" i="15"/>
  <c r="D13252" i="15"/>
  <c r="D13253" i="15"/>
  <c r="D13254" i="15"/>
  <c r="D13255" i="15"/>
  <c r="D13256" i="15"/>
  <c r="D13257" i="15"/>
  <c r="D13258" i="15"/>
  <c r="D13259" i="15"/>
  <c r="D13260" i="15"/>
  <c r="D13261" i="15"/>
  <c r="D13262" i="15"/>
  <c r="D13263" i="15"/>
  <c r="D13264" i="15"/>
  <c r="D13265" i="15"/>
  <c r="D13266" i="15"/>
  <c r="D13267" i="15"/>
  <c r="D13268" i="15"/>
  <c r="D13269" i="15"/>
  <c r="D13270" i="15"/>
  <c r="D13271" i="15"/>
  <c r="D13272" i="15"/>
  <c r="D13273" i="15"/>
  <c r="D13274" i="15"/>
  <c r="D13275" i="15"/>
  <c r="D13276" i="15"/>
  <c r="D13277" i="15"/>
  <c r="D13278" i="15"/>
  <c r="D13279" i="15"/>
  <c r="D13280" i="15"/>
  <c r="D13281" i="15"/>
  <c r="D13282" i="15"/>
  <c r="D13283" i="15"/>
  <c r="D13284" i="15"/>
  <c r="D13285" i="15"/>
  <c r="D13286" i="15"/>
  <c r="D13287" i="15"/>
  <c r="D13288" i="15"/>
  <c r="D13289" i="15"/>
  <c r="D13290" i="15"/>
  <c r="D13291" i="15"/>
  <c r="D13292" i="15"/>
  <c r="D13293" i="15"/>
  <c r="D13294" i="15"/>
  <c r="D13295" i="15"/>
  <c r="D13296" i="15"/>
  <c r="D13297" i="15"/>
  <c r="D13298" i="15"/>
  <c r="D13299" i="15"/>
  <c r="D13300" i="15"/>
  <c r="D13301" i="15"/>
  <c r="D13302" i="15"/>
  <c r="D13303" i="15"/>
  <c r="D13304" i="15"/>
  <c r="D13305" i="15"/>
  <c r="D13306" i="15"/>
  <c r="D13307" i="15"/>
  <c r="D13308" i="15"/>
  <c r="D13309" i="15"/>
  <c r="D13310" i="15"/>
  <c r="D13311" i="15"/>
  <c r="D13312" i="15"/>
  <c r="D13313" i="15"/>
  <c r="D13314" i="15"/>
  <c r="D13315" i="15"/>
  <c r="D13316" i="15"/>
  <c r="D13317" i="15"/>
  <c r="D13318" i="15"/>
  <c r="D13319" i="15"/>
  <c r="D13320" i="15"/>
  <c r="D13321" i="15"/>
  <c r="D13322" i="15"/>
  <c r="D13323" i="15"/>
  <c r="D13324" i="15"/>
  <c r="D13325" i="15"/>
  <c r="D13326" i="15"/>
  <c r="D13327" i="15"/>
  <c r="D13328" i="15"/>
  <c r="D13329" i="15"/>
  <c r="D13330" i="15"/>
  <c r="D13331" i="15"/>
  <c r="D13332" i="15"/>
  <c r="D13333" i="15"/>
  <c r="D13334" i="15"/>
  <c r="D13335" i="15"/>
  <c r="D13336" i="15"/>
  <c r="D13337" i="15"/>
  <c r="D13338" i="15"/>
  <c r="D13339" i="15"/>
  <c r="D13340" i="15"/>
  <c r="D13341" i="15"/>
  <c r="D13342" i="15"/>
  <c r="D13343" i="15"/>
  <c r="D13344" i="15"/>
  <c r="D13345" i="15"/>
  <c r="D13346" i="15"/>
  <c r="D13347" i="15"/>
  <c r="D13348" i="15"/>
  <c r="D13349" i="15"/>
  <c r="D13350" i="15"/>
  <c r="D13351" i="15"/>
  <c r="D13352" i="15"/>
  <c r="D13353" i="15"/>
  <c r="D13354" i="15"/>
  <c r="D13355" i="15"/>
  <c r="D13356" i="15"/>
  <c r="D13357" i="15"/>
  <c r="D13358" i="15"/>
  <c r="D13359" i="15"/>
  <c r="D13360" i="15"/>
  <c r="D13361" i="15"/>
  <c r="D13362" i="15"/>
  <c r="D13363" i="15"/>
  <c r="D13364" i="15"/>
  <c r="D13365" i="15"/>
  <c r="D13366" i="15"/>
  <c r="D13367" i="15"/>
  <c r="D13368" i="15"/>
  <c r="D13369" i="15"/>
  <c r="D13370" i="15"/>
  <c r="D13371" i="15"/>
  <c r="D13372" i="15"/>
  <c r="D13373" i="15"/>
  <c r="D13374" i="15"/>
  <c r="D13375" i="15"/>
  <c r="D13376" i="15"/>
  <c r="D13377" i="15"/>
  <c r="D13378" i="15"/>
  <c r="D13379" i="15"/>
  <c r="D13380" i="15"/>
  <c r="D13381" i="15"/>
  <c r="D13382" i="15"/>
  <c r="D13383" i="15"/>
  <c r="D13384" i="15"/>
  <c r="D13385" i="15"/>
  <c r="D13386" i="15"/>
  <c r="D13387" i="15"/>
  <c r="D13388" i="15"/>
  <c r="D13389" i="15"/>
  <c r="D13390" i="15"/>
  <c r="D13391" i="15"/>
  <c r="D13392" i="15"/>
  <c r="D13393" i="15"/>
  <c r="D13394" i="15"/>
  <c r="D13395" i="15"/>
  <c r="D13396" i="15"/>
  <c r="D13397" i="15"/>
  <c r="D13398" i="15"/>
  <c r="D13399" i="15"/>
  <c r="D13400" i="15"/>
  <c r="D13401" i="15"/>
  <c r="D13402" i="15"/>
  <c r="D13403" i="15"/>
  <c r="D13404" i="15"/>
  <c r="D13405" i="15"/>
  <c r="D13406" i="15"/>
  <c r="D13407" i="15"/>
  <c r="D13408" i="15"/>
  <c r="D13409" i="15"/>
  <c r="D13410" i="15"/>
  <c r="D13411" i="15"/>
  <c r="D13412" i="15"/>
  <c r="D13413" i="15"/>
  <c r="D13414" i="15"/>
  <c r="D13415" i="15"/>
  <c r="D13416" i="15"/>
  <c r="D13417" i="15"/>
  <c r="D13418" i="15"/>
  <c r="D13419" i="15"/>
  <c r="D13420" i="15"/>
  <c r="D13421" i="15"/>
  <c r="D13422" i="15"/>
  <c r="D13423" i="15"/>
  <c r="D13424" i="15"/>
  <c r="D13425" i="15"/>
  <c r="D13426" i="15"/>
  <c r="D13427" i="15"/>
  <c r="D13428" i="15"/>
  <c r="D13429" i="15"/>
  <c r="D13430" i="15"/>
  <c r="D13431" i="15"/>
  <c r="D13432" i="15"/>
  <c r="D13433" i="15"/>
  <c r="D13434" i="15"/>
  <c r="D13435" i="15"/>
  <c r="D13436" i="15"/>
  <c r="D13437" i="15"/>
  <c r="D13438" i="15"/>
  <c r="D13439" i="15"/>
  <c r="D13440" i="15"/>
  <c r="D13441" i="15"/>
  <c r="D13442" i="15"/>
  <c r="D13443" i="15"/>
  <c r="D13444" i="15"/>
  <c r="D13445" i="15"/>
  <c r="D13446" i="15"/>
  <c r="D13447" i="15"/>
  <c r="D13448" i="15"/>
  <c r="D13449" i="15"/>
  <c r="D13450" i="15"/>
  <c r="D13451" i="15"/>
  <c r="D13452" i="15"/>
  <c r="D13453" i="15"/>
  <c r="D13454" i="15"/>
  <c r="D13455" i="15"/>
  <c r="D13456" i="15"/>
  <c r="D13457" i="15"/>
  <c r="D13458" i="15"/>
  <c r="D13459" i="15"/>
  <c r="D13460" i="15"/>
  <c r="D13461" i="15"/>
  <c r="D13462" i="15"/>
  <c r="D13463" i="15"/>
  <c r="D13464" i="15"/>
  <c r="D13465" i="15"/>
  <c r="D13466" i="15"/>
  <c r="D13467" i="15"/>
  <c r="D13468" i="15"/>
  <c r="D13469" i="15"/>
  <c r="D13470" i="15"/>
  <c r="D13471" i="15"/>
  <c r="D13472" i="15"/>
  <c r="D13473" i="15"/>
  <c r="D13474" i="15"/>
  <c r="D13475" i="15"/>
  <c r="D13476" i="15"/>
  <c r="D13477" i="15"/>
  <c r="D13478" i="15"/>
  <c r="D13479" i="15"/>
  <c r="D13480" i="15"/>
  <c r="D13481" i="15"/>
  <c r="D13482" i="15"/>
  <c r="D13483" i="15"/>
  <c r="D13484" i="15"/>
  <c r="D13485" i="15"/>
  <c r="D13486" i="15"/>
  <c r="D13487" i="15"/>
  <c r="D13488" i="15"/>
  <c r="D13489" i="15"/>
  <c r="D13490" i="15"/>
  <c r="D13491" i="15"/>
  <c r="D13492" i="15"/>
  <c r="D13493" i="15"/>
  <c r="D13494" i="15"/>
  <c r="D13495" i="15"/>
  <c r="D13496" i="15"/>
  <c r="D13497" i="15"/>
  <c r="D13498" i="15"/>
  <c r="D13499" i="15"/>
  <c r="D13500" i="15"/>
  <c r="D13501" i="15"/>
  <c r="D13502" i="15"/>
  <c r="D13503" i="15"/>
  <c r="D13504" i="15"/>
  <c r="D13505" i="15"/>
  <c r="D13506" i="15"/>
  <c r="D13507" i="15"/>
  <c r="D13508" i="15"/>
  <c r="D13509" i="15"/>
  <c r="D13510" i="15"/>
  <c r="D13511" i="15"/>
  <c r="D13512" i="15"/>
  <c r="D13513" i="15"/>
  <c r="D13514" i="15"/>
  <c r="D13515" i="15"/>
  <c r="D13516" i="15"/>
  <c r="D13517" i="15"/>
  <c r="D13518" i="15"/>
  <c r="D13519" i="15"/>
  <c r="D13520" i="15"/>
  <c r="D13521" i="15"/>
  <c r="D13522" i="15"/>
  <c r="D13523" i="15"/>
  <c r="D13524" i="15"/>
  <c r="D13525" i="15"/>
  <c r="D13526" i="15"/>
  <c r="D13527" i="15"/>
  <c r="D13528" i="15"/>
  <c r="D13529" i="15"/>
  <c r="D13530" i="15"/>
  <c r="D13531" i="15"/>
  <c r="D13532" i="15"/>
  <c r="D13533" i="15"/>
  <c r="D13534" i="15"/>
  <c r="D13535" i="15"/>
  <c r="D13536" i="15"/>
  <c r="D13537" i="15"/>
  <c r="D13538" i="15"/>
  <c r="D13539" i="15"/>
  <c r="D13540" i="15"/>
  <c r="D13541" i="15"/>
  <c r="D13542" i="15"/>
  <c r="D13543" i="15"/>
  <c r="D13544" i="15"/>
  <c r="D13545" i="15"/>
  <c r="D13546" i="15"/>
  <c r="D13547" i="15"/>
  <c r="D13548" i="15"/>
  <c r="D13549" i="15"/>
  <c r="D13550" i="15"/>
  <c r="D13551" i="15"/>
  <c r="D13552" i="15"/>
  <c r="D13553" i="15"/>
  <c r="D13554" i="15"/>
  <c r="D13555" i="15"/>
  <c r="D13556" i="15"/>
  <c r="D13557" i="15"/>
  <c r="D13558" i="15"/>
  <c r="D13559" i="15"/>
  <c r="D13560" i="15"/>
  <c r="D13561" i="15"/>
  <c r="D13562" i="15"/>
  <c r="D13563" i="15"/>
  <c r="D13564" i="15"/>
  <c r="D13565" i="15"/>
  <c r="D13566" i="15"/>
  <c r="D13567" i="15"/>
  <c r="D13568" i="15"/>
  <c r="D13569" i="15"/>
  <c r="D13570" i="15"/>
  <c r="D13571" i="15"/>
  <c r="D13572" i="15"/>
  <c r="D13573" i="15"/>
  <c r="D13574" i="15"/>
  <c r="D13575" i="15"/>
  <c r="D13576" i="15"/>
  <c r="D13577" i="15"/>
  <c r="D13578" i="15"/>
  <c r="D13579" i="15"/>
  <c r="D13580" i="15"/>
  <c r="D13581" i="15"/>
  <c r="D13582" i="15"/>
  <c r="D13583" i="15"/>
  <c r="D13584" i="15"/>
  <c r="D13585" i="15"/>
  <c r="D13586" i="15"/>
  <c r="D13587" i="15"/>
  <c r="D13588" i="15"/>
  <c r="D13589" i="15"/>
  <c r="D13590" i="15"/>
  <c r="D13591" i="15"/>
  <c r="D13592" i="15"/>
  <c r="D13593" i="15"/>
  <c r="D13594" i="15"/>
  <c r="D13595" i="15"/>
  <c r="D13596" i="15"/>
  <c r="D13597" i="15"/>
  <c r="D13598" i="15"/>
  <c r="D13599" i="15"/>
  <c r="D13600" i="15"/>
  <c r="D13601" i="15"/>
  <c r="D13602" i="15"/>
  <c r="D13603" i="15"/>
  <c r="D13604" i="15"/>
  <c r="D13605" i="15"/>
  <c r="D13606" i="15"/>
  <c r="D13607" i="15"/>
  <c r="D13608" i="15"/>
  <c r="D13609" i="15"/>
  <c r="D13610" i="15"/>
  <c r="D13611" i="15"/>
  <c r="D13612" i="15"/>
  <c r="D13613" i="15"/>
  <c r="D13614" i="15"/>
  <c r="D13615" i="15"/>
  <c r="D13616" i="15"/>
  <c r="D13617" i="15"/>
  <c r="D13618" i="15"/>
  <c r="D13619" i="15"/>
  <c r="D13620" i="15"/>
  <c r="D13621" i="15"/>
  <c r="D13622" i="15"/>
  <c r="D13623" i="15"/>
  <c r="D13624" i="15"/>
  <c r="D13625" i="15"/>
  <c r="D13626" i="15"/>
  <c r="D13627" i="15"/>
  <c r="D13628" i="15"/>
  <c r="D13629" i="15"/>
  <c r="D13630" i="15"/>
  <c r="D13631" i="15"/>
  <c r="D13632" i="15"/>
  <c r="D13633" i="15"/>
  <c r="D13634" i="15"/>
  <c r="D13635" i="15"/>
  <c r="D13636" i="15"/>
  <c r="D13637" i="15"/>
  <c r="D13638" i="15"/>
  <c r="D13639" i="15"/>
  <c r="D13640" i="15"/>
  <c r="D13641" i="15"/>
  <c r="D13642" i="15"/>
  <c r="D13643" i="15"/>
  <c r="D13644" i="15"/>
  <c r="D13645" i="15"/>
  <c r="D13646" i="15"/>
  <c r="D13647" i="15"/>
  <c r="D13648" i="15"/>
  <c r="D13649" i="15"/>
  <c r="D13650" i="15"/>
  <c r="D13651" i="15"/>
  <c r="D13652" i="15"/>
  <c r="D13653" i="15"/>
  <c r="D13654" i="15"/>
  <c r="D13655" i="15"/>
  <c r="D13656" i="15"/>
  <c r="D13657" i="15"/>
  <c r="D13658" i="15"/>
  <c r="D13659" i="15"/>
  <c r="D13660" i="15"/>
  <c r="D13661" i="15"/>
  <c r="D13662" i="15"/>
  <c r="D13663" i="15"/>
  <c r="D13664" i="15"/>
  <c r="D13665" i="15"/>
  <c r="D13666" i="15"/>
  <c r="D13667" i="15"/>
  <c r="D13668" i="15"/>
  <c r="D13669" i="15"/>
  <c r="D13670" i="15"/>
  <c r="D13671" i="15"/>
  <c r="D13672" i="15"/>
  <c r="D13673" i="15"/>
  <c r="D13674" i="15"/>
  <c r="D13675" i="15"/>
  <c r="D13676" i="15"/>
  <c r="D13677" i="15"/>
  <c r="D13678" i="15"/>
  <c r="D13679" i="15"/>
  <c r="D13680" i="15"/>
  <c r="D13681" i="15"/>
  <c r="D13682" i="15"/>
  <c r="D13683" i="15"/>
  <c r="D13684" i="15"/>
  <c r="D13685" i="15"/>
  <c r="D13686" i="15"/>
  <c r="D13687" i="15"/>
  <c r="D13688" i="15"/>
  <c r="D13689" i="15"/>
  <c r="D13690" i="15"/>
  <c r="D13691" i="15"/>
  <c r="D13692" i="15"/>
  <c r="D13693" i="15"/>
  <c r="D13694" i="15"/>
  <c r="D13695" i="15"/>
  <c r="D13696" i="15"/>
  <c r="D13697" i="15"/>
  <c r="D13698" i="15"/>
  <c r="D13699" i="15"/>
  <c r="D13700" i="15"/>
  <c r="D13701" i="15"/>
  <c r="D13702" i="15"/>
  <c r="D13703" i="15"/>
  <c r="D13704" i="15"/>
  <c r="D13705" i="15"/>
  <c r="D13706" i="15"/>
  <c r="D13707" i="15"/>
  <c r="D13708" i="15"/>
  <c r="D13709" i="15"/>
  <c r="D13710" i="15"/>
  <c r="D13711" i="15"/>
  <c r="D13712" i="15"/>
  <c r="D13713" i="15"/>
  <c r="D13714" i="15"/>
  <c r="D13715" i="15"/>
  <c r="D13716" i="15"/>
  <c r="D13717" i="15"/>
  <c r="D13718" i="15"/>
  <c r="D13719" i="15"/>
  <c r="D13720" i="15"/>
  <c r="D13721" i="15"/>
  <c r="D13722" i="15"/>
  <c r="D13723" i="15"/>
  <c r="D13724" i="15"/>
  <c r="D13725" i="15"/>
  <c r="D13726" i="15"/>
  <c r="D13727" i="15"/>
  <c r="D13728" i="15"/>
  <c r="D13729" i="15"/>
  <c r="D13730" i="15"/>
  <c r="D13731" i="15"/>
  <c r="D13732" i="15"/>
  <c r="D13733" i="15"/>
  <c r="D13734" i="15"/>
  <c r="D13735" i="15"/>
  <c r="D13736" i="15"/>
  <c r="D13737" i="15"/>
  <c r="D13738" i="15"/>
  <c r="D13739" i="15"/>
  <c r="D13740" i="15"/>
  <c r="D13741" i="15"/>
  <c r="D13742" i="15"/>
  <c r="D13743" i="15"/>
  <c r="D13744" i="15"/>
  <c r="D13745" i="15"/>
  <c r="D13746" i="15"/>
  <c r="D13747" i="15"/>
  <c r="D13748" i="15"/>
  <c r="D13749" i="15"/>
  <c r="D13750" i="15"/>
  <c r="D13751" i="15"/>
  <c r="D13752" i="15"/>
  <c r="D13753" i="15"/>
  <c r="D13754" i="15"/>
  <c r="D13755" i="15"/>
  <c r="D13756" i="15"/>
  <c r="D13757" i="15"/>
  <c r="D13758" i="15"/>
  <c r="D13759" i="15"/>
  <c r="D13760" i="15"/>
  <c r="D13761" i="15"/>
  <c r="D13762" i="15"/>
  <c r="D13763" i="15"/>
  <c r="D13764" i="15"/>
  <c r="D13765" i="15"/>
  <c r="D13766" i="15"/>
  <c r="D13767" i="15"/>
  <c r="D13768" i="15"/>
  <c r="D13769" i="15"/>
  <c r="D13770" i="15"/>
  <c r="D13771" i="15"/>
  <c r="D13772" i="15"/>
  <c r="D13773" i="15"/>
  <c r="D13774" i="15"/>
  <c r="D13775" i="15"/>
  <c r="D13776" i="15"/>
  <c r="D13777" i="15"/>
  <c r="D13778" i="15"/>
  <c r="D13779" i="15"/>
  <c r="D13780" i="15"/>
  <c r="D13781" i="15"/>
  <c r="D13782" i="15"/>
  <c r="D13783" i="15"/>
  <c r="D13784" i="15"/>
  <c r="D13785" i="15"/>
  <c r="D13786" i="15"/>
  <c r="D13787" i="15"/>
  <c r="D13788" i="15"/>
  <c r="D13789" i="15"/>
  <c r="D13790" i="15"/>
  <c r="D13791" i="15"/>
  <c r="D13792" i="15"/>
  <c r="D13793" i="15"/>
  <c r="D13794" i="15"/>
  <c r="D13795" i="15"/>
  <c r="D13796" i="15"/>
  <c r="D13797" i="15"/>
  <c r="D13798" i="15"/>
  <c r="D13799" i="15"/>
  <c r="D13800" i="15"/>
  <c r="D13801" i="15"/>
  <c r="D13802" i="15"/>
  <c r="D13803" i="15"/>
  <c r="D13804" i="15"/>
  <c r="D13805" i="15"/>
  <c r="D13806" i="15"/>
  <c r="D13807" i="15"/>
  <c r="D13808" i="15"/>
  <c r="D13809" i="15"/>
  <c r="D13810" i="15"/>
  <c r="D13811" i="15"/>
  <c r="D13812" i="15"/>
  <c r="D13813" i="15"/>
  <c r="D13814" i="15"/>
  <c r="D13815" i="15"/>
  <c r="D13816" i="15"/>
  <c r="D13817" i="15"/>
  <c r="D13818" i="15"/>
  <c r="D13819" i="15"/>
  <c r="D13820" i="15"/>
  <c r="D13821" i="15"/>
  <c r="D13822" i="15"/>
  <c r="D13823" i="15"/>
  <c r="D13824" i="15"/>
  <c r="D13825" i="15"/>
  <c r="D13826" i="15"/>
  <c r="D13827" i="15"/>
  <c r="D13828" i="15"/>
  <c r="D13829" i="15"/>
  <c r="D13830" i="15"/>
  <c r="D13831" i="15"/>
  <c r="D13832" i="15"/>
  <c r="D13833" i="15"/>
  <c r="D13834" i="15"/>
  <c r="D13835" i="15"/>
  <c r="D13836" i="15"/>
  <c r="D13837" i="15"/>
  <c r="D13838" i="15"/>
  <c r="D13839" i="15"/>
  <c r="D13840" i="15"/>
  <c r="D13841" i="15"/>
  <c r="D13842" i="15"/>
  <c r="D13843" i="15"/>
  <c r="D13844" i="15"/>
  <c r="D13845" i="15"/>
  <c r="D13846" i="15"/>
  <c r="D13847" i="15"/>
  <c r="D13848" i="15"/>
  <c r="D13849" i="15"/>
  <c r="D13850" i="15"/>
  <c r="D13851" i="15"/>
  <c r="D13852" i="15"/>
  <c r="D13853" i="15"/>
  <c r="D13854" i="15"/>
  <c r="D13855" i="15"/>
  <c r="D13856" i="15"/>
  <c r="D13857" i="15"/>
  <c r="D13858" i="15"/>
  <c r="D13859" i="15"/>
  <c r="D13860" i="15"/>
  <c r="D13861" i="15"/>
  <c r="D13862" i="15"/>
  <c r="D13863" i="15"/>
  <c r="D13864" i="15"/>
  <c r="D13865" i="15"/>
  <c r="D13866" i="15"/>
  <c r="D13867" i="15"/>
  <c r="D13868" i="15"/>
  <c r="D13869" i="15"/>
  <c r="D13870" i="15"/>
  <c r="D13871" i="15"/>
  <c r="D13872" i="15"/>
  <c r="D13873" i="15"/>
  <c r="D13874" i="15"/>
  <c r="D13875" i="15"/>
  <c r="D13876" i="15"/>
  <c r="D13877" i="15"/>
  <c r="D13878" i="15"/>
  <c r="D13879" i="15"/>
  <c r="D13880" i="15"/>
  <c r="D13881" i="15"/>
  <c r="D13882" i="15"/>
  <c r="D13883" i="15"/>
  <c r="D13884" i="15"/>
  <c r="D13885" i="15"/>
  <c r="D13886" i="15"/>
  <c r="D13887" i="15"/>
  <c r="D13888" i="15"/>
  <c r="D13889" i="15"/>
  <c r="D13890" i="15"/>
  <c r="D13891" i="15"/>
  <c r="D13892" i="15"/>
  <c r="D13893" i="15"/>
  <c r="D13894" i="15"/>
  <c r="D13895" i="15"/>
  <c r="D13896" i="15"/>
  <c r="D13897" i="15"/>
  <c r="D13898" i="15"/>
  <c r="D13899" i="15"/>
  <c r="D13900" i="15"/>
  <c r="D13901" i="15"/>
  <c r="D13902" i="15"/>
  <c r="D13903" i="15"/>
  <c r="D13904" i="15"/>
  <c r="D13905" i="15"/>
  <c r="D13906" i="15"/>
  <c r="D13907" i="15"/>
  <c r="D13908" i="15"/>
  <c r="D13909" i="15"/>
  <c r="D13910" i="15"/>
  <c r="D13911" i="15"/>
  <c r="D13912" i="15"/>
  <c r="D13913" i="15"/>
  <c r="D13914" i="15"/>
  <c r="D13915" i="15"/>
  <c r="D13916" i="15"/>
  <c r="D13917" i="15"/>
  <c r="D13918" i="15"/>
  <c r="D13919" i="15"/>
  <c r="D13920" i="15"/>
  <c r="D13921" i="15"/>
  <c r="D13922" i="15"/>
  <c r="D13923" i="15"/>
  <c r="D13924" i="15"/>
  <c r="D13925" i="15"/>
  <c r="D13926" i="15"/>
  <c r="D13927" i="15"/>
  <c r="D13928" i="15"/>
  <c r="D13929" i="15"/>
  <c r="D13930" i="15"/>
  <c r="D13931" i="15"/>
  <c r="D13932" i="15"/>
  <c r="D13933" i="15"/>
  <c r="D13934" i="15"/>
  <c r="D13935" i="15"/>
  <c r="D13936" i="15"/>
  <c r="D13937" i="15"/>
  <c r="D13938" i="15"/>
  <c r="D13939" i="15"/>
  <c r="D13940" i="15"/>
  <c r="D13941" i="15"/>
  <c r="D13942" i="15"/>
  <c r="D13943" i="15"/>
  <c r="D13944" i="15"/>
  <c r="D13945" i="15"/>
  <c r="D13946" i="15"/>
  <c r="D13947" i="15"/>
  <c r="D13948" i="15"/>
  <c r="D13949" i="15"/>
  <c r="D13950" i="15"/>
  <c r="D13951" i="15"/>
  <c r="D13952" i="15"/>
  <c r="D13953" i="15"/>
  <c r="D13954" i="15"/>
  <c r="D13955" i="15"/>
  <c r="D13956" i="15"/>
  <c r="D13957" i="15"/>
  <c r="D13958" i="15"/>
  <c r="D13959" i="15"/>
  <c r="D13960" i="15"/>
  <c r="D13961" i="15"/>
  <c r="D13962" i="15"/>
  <c r="D13963" i="15"/>
  <c r="D13964" i="15"/>
  <c r="D13965" i="15"/>
  <c r="D13966" i="15"/>
  <c r="D13967" i="15"/>
  <c r="D13968" i="15"/>
  <c r="D13969" i="15"/>
  <c r="D13970" i="15"/>
  <c r="D13971" i="15"/>
  <c r="D13972" i="15"/>
  <c r="D13973" i="15"/>
  <c r="D13974" i="15"/>
  <c r="D13975" i="15"/>
  <c r="D13976" i="15"/>
  <c r="D13977" i="15"/>
  <c r="D13978" i="15"/>
  <c r="D13979" i="15"/>
  <c r="D13980" i="15"/>
  <c r="D13981" i="15"/>
  <c r="D13982" i="15"/>
  <c r="D13983" i="15"/>
  <c r="D13984" i="15"/>
  <c r="D13985" i="15"/>
  <c r="D13986" i="15"/>
  <c r="D13987" i="15"/>
  <c r="D13988" i="15"/>
  <c r="D13989" i="15"/>
  <c r="D13990" i="15"/>
  <c r="D13991" i="15"/>
  <c r="D13992" i="15"/>
  <c r="D13993" i="15"/>
  <c r="D13994" i="15"/>
  <c r="D13995" i="15"/>
  <c r="D13996" i="15"/>
  <c r="D13997" i="15"/>
  <c r="D13998" i="15"/>
  <c r="D13999" i="15"/>
  <c r="D14000" i="15"/>
  <c r="D14001" i="15"/>
  <c r="D14002" i="15"/>
  <c r="D14003" i="15"/>
  <c r="D14004" i="15"/>
  <c r="D14005" i="15"/>
  <c r="D14006" i="15"/>
  <c r="D14007" i="15"/>
  <c r="D14008" i="15"/>
  <c r="D14009" i="15"/>
  <c r="D14010" i="15"/>
  <c r="D14011" i="15"/>
  <c r="D14012" i="15"/>
  <c r="D14013" i="15"/>
  <c r="D14014" i="15"/>
  <c r="D14015" i="15"/>
  <c r="D14016" i="15"/>
  <c r="D14017" i="15"/>
  <c r="D14018" i="15"/>
  <c r="D14019" i="15"/>
  <c r="D14020" i="15"/>
  <c r="D14021" i="15"/>
  <c r="D14022" i="15"/>
  <c r="D14023" i="15"/>
  <c r="D14024" i="15"/>
  <c r="D14025" i="15"/>
  <c r="D14026" i="15"/>
  <c r="D14027" i="15"/>
  <c r="D14028" i="15"/>
  <c r="D14029" i="15"/>
  <c r="D14030" i="15"/>
  <c r="D14031" i="15"/>
  <c r="D14032" i="15"/>
  <c r="D14033" i="15"/>
  <c r="D14034" i="15"/>
  <c r="D14035" i="15"/>
  <c r="D14036" i="15"/>
  <c r="D14037" i="15"/>
  <c r="D14038" i="15"/>
  <c r="D14039" i="15"/>
  <c r="D14040" i="15"/>
  <c r="D14041" i="15"/>
  <c r="D14042" i="15"/>
  <c r="D14043" i="15"/>
  <c r="D14044" i="15"/>
  <c r="D14045" i="15"/>
  <c r="D14046" i="15"/>
  <c r="D14047" i="15"/>
  <c r="D14048" i="15"/>
  <c r="D14049" i="15"/>
  <c r="D14050" i="15"/>
  <c r="D14051" i="15"/>
  <c r="D14052" i="15"/>
  <c r="D14053" i="15"/>
  <c r="D14054" i="15"/>
  <c r="D14055" i="15"/>
  <c r="D14056" i="15"/>
  <c r="D14057" i="15"/>
  <c r="D14058" i="15"/>
  <c r="D14059" i="15"/>
  <c r="D14060" i="15"/>
  <c r="D14061" i="15"/>
  <c r="D14062" i="15"/>
  <c r="D14063" i="15"/>
  <c r="D14064" i="15"/>
  <c r="D14065" i="15"/>
  <c r="D14066" i="15"/>
  <c r="D14067" i="15"/>
  <c r="D14068" i="15"/>
  <c r="D14069" i="15"/>
  <c r="D14070" i="15"/>
  <c r="D14071" i="15"/>
  <c r="D14072" i="15"/>
  <c r="D14073" i="15"/>
  <c r="D14074" i="15"/>
  <c r="D14075" i="15"/>
  <c r="D14076" i="15"/>
  <c r="D14077" i="15"/>
  <c r="D14078" i="15"/>
  <c r="D14079" i="15"/>
  <c r="D14080" i="15"/>
  <c r="D14081" i="15"/>
  <c r="D14082" i="15"/>
  <c r="D14083" i="15"/>
  <c r="D14084" i="15"/>
  <c r="D14085" i="15"/>
  <c r="D14086" i="15"/>
  <c r="D14087" i="15"/>
  <c r="D14088" i="15"/>
  <c r="D14089" i="15"/>
  <c r="D14090" i="15"/>
  <c r="D14091" i="15"/>
  <c r="D14092" i="15"/>
  <c r="D14093" i="15"/>
  <c r="D14094" i="15"/>
  <c r="D14095" i="15"/>
  <c r="D14096" i="15"/>
  <c r="D14097" i="15"/>
  <c r="D14098" i="15"/>
  <c r="D14099" i="15"/>
  <c r="D14100" i="15"/>
  <c r="D14101" i="15"/>
  <c r="D14102" i="15"/>
  <c r="D14103" i="15"/>
  <c r="D14104" i="15"/>
  <c r="D14105" i="15"/>
  <c r="D14106" i="15"/>
  <c r="D14107" i="15"/>
  <c r="D14108" i="15"/>
  <c r="D14109" i="15"/>
  <c r="D14110" i="15"/>
  <c r="D14111" i="15"/>
  <c r="D14112" i="15"/>
  <c r="D14113" i="15"/>
  <c r="D14114" i="15"/>
  <c r="D14115" i="15"/>
  <c r="D14116" i="15"/>
  <c r="D14117" i="15"/>
  <c r="D14118" i="15"/>
  <c r="D14119" i="15"/>
  <c r="D14120" i="15"/>
  <c r="D14121" i="15"/>
  <c r="D14122" i="15"/>
  <c r="D14123" i="15"/>
  <c r="D14124" i="15"/>
  <c r="D14125" i="15"/>
  <c r="D14126" i="15"/>
  <c r="D14127" i="15"/>
  <c r="D14128" i="15"/>
  <c r="D14129" i="15"/>
  <c r="D14130" i="15"/>
  <c r="D14131" i="15"/>
  <c r="D14132" i="15"/>
  <c r="D14133" i="15"/>
  <c r="D14134" i="15"/>
  <c r="D14135" i="15"/>
  <c r="D14136" i="15"/>
  <c r="D14137" i="15"/>
  <c r="D14138" i="15"/>
  <c r="D14139" i="15"/>
  <c r="D14140" i="15"/>
  <c r="D14141" i="15"/>
  <c r="D14142" i="15"/>
  <c r="D14143" i="15"/>
  <c r="D14144" i="15"/>
  <c r="D14145" i="15"/>
  <c r="D14146" i="15"/>
  <c r="D14147" i="15"/>
  <c r="D14148" i="15"/>
  <c r="D14149" i="15"/>
  <c r="D14150" i="15"/>
  <c r="D14151" i="15"/>
  <c r="D14152" i="15"/>
  <c r="D14153" i="15"/>
  <c r="D14154" i="15"/>
  <c r="D14155" i="15"/>
  <c r="D14156" i="15"/>
  <c r="D14157" i="15"/>
  <c r="D14158" i="15"/>
  <c r="D14159" i="15"/>
  <c r="D14160" i="15"/>
  <c r="D14161" i="15"/>
  <c r="D14162" i="15"/>
  <c r="D14163" i="15"/>
  <c r="D14164" i="15"/>
  <c r="D14165" i="15"/>
  <c r="D14166" i="15"/>
  <c r="D14167" i="15"/>
  <c r="D14168" i="15"/>
  <c r="D14169" i="15"/>
  <c r="D14170" i="15"/>
  <c r="D14171" i="15"/>
  <c r="D14172" i="15"/>
  <c r="D14173" i="15"/>
  <c r="D14174" i="15"/>
  <c r="D14175" i="15"/>
  <c r="D14176" i="15"/>
  <c r="D14177" i="15"/>
  <c r="D14178" i="15"/>
  <c r="D14179" i="15"/>
  <c r="D14180" i="15"/>
  <c r="D14181" i="15"/>
  <c r="D14182" i="15"/>
  <c r="D14183" i="15"/>
  <c r="D14184" i="15"/>
  <c r="D14185" i="15"/>
  <c r="D14186" i="15"/>
  <c r="D14187" i="15"/>
  <c r="D14188" i="15"/>
  <c r="D14189" i="15"/>
  <c r="D14190" i="15"/>
  <c r="D14191" i="15"/>
  <c r="D14192" i="15"/>
  <c r="D14193" i="15"/>
  <c r="D14194" i="15"/>
  <c r="D14195" i="15"/>
  <c r="D14196" i="15"/>
  <c r="D14197" i="15"/>
  <c r="D14198" i="15"/>
  <c r="D14199" i="15"/>
  <c r="D14200" i="15"/>
  <c r="D14201" i="15"/>
  <c r="D14202" i="15"/>
  <c r="D14203" i="15"/>
  <c r="D14204" i="15"/>
  <c r="D14205" i="15"/>
  <c r="D14206" i="15"/>
  <c r="D14207" i="15"/>
  <c r="D14208" i="15"/>
  <c r="D14209" i="15"/>
  <c r="D14210" i="15"/>
  <c r="D14211" i="15"/>
  <c r="D14212" i="15"/>
  <c r="D14213" i="15"/>
  <c r="D14214" i="15"/>
  <c r="D14215" i="15"/>
  <c r="D14216" i="15"/>
  <c r="D14217" i="15"/>
  <c r="D14218" i="15"/>
  <c r="D14219" i="15"/>
  <c r="D14220" i="15"/>
  <c r="D14221" i="15"/>
  <c r="D14222" i="15"/>
  <c r="D14223" i="15"/>
  <c r="D14224" i="15"/>
  <c r="D14225" i="15"/>
  <c r="D14226" i="15"/>
  <c r="D14227" i="15"/>
  <c r="D14228" i="15"/>
  <c r="D14229" i="15"/>
  <c r="D14230" i="15"/>
  <c r="D14231" i="15"/>
  <c r="D14232" i="15"/>
  <c r="D14233" i="15"/>
  <c r="D14234" i="15"/>
  <c r="D14235" i="15"/>
  <c r="D14236" i="15"/>
  <c r="D14237" i="15"/>
  <c r="D14238" i="15"/>
  <c r="D14239" i="15"/>
  <c r="D14240" i="15"/>
  <c r="D14241" i="15"/>
  <c r="D14242" i="15"/>
  <c r="D14243" i="15"/>
  <c r="D14244" i="15"/>
  <c r="D14245" i="15"/>
  <c r="D14246" i="15"/>
  <c r="D14247" i="15"/>
  <c r="D14248" i="15"/>
  <c r="D14249" i="15"/>
  <c r="D14250" i="15"/>
  <c r="D14251" i="15"/>
  <c r="D14252" i="15"/>
  <c r="D14253" i="15"/>
  <c r="D14254" i="15"/>
  <c r="D14255" i="15"/>
  <c r="D14256" i="15"/>
  <c r="D14257" i="15"/>
  <c r="D14258" i="15"/>
  <c r="D14259" i="15"/>
  <c r="D14260" i="15"/>
  <c r="D14261" i="15"/>
  <c r="D14262" i="15"/>
  <c r="D14263" i="15"/>
  <c r="D14264" i="15"/>
  <c r="D14265" i="15"/>
  <c r="D14266" i="15"/>
  <c r="D14267" i="15"/>
  <c r="D14268" i="15"/>
  <c r="D14269" i="15"/>
  <c r="D14270" i="15"/>
  <c r="D14271" i="15"/>
  <c r="D14272" i="15"/>
  <c r="D14273" i="15"/>
  <c r="D14274" i="15"/>
  <c r="D14275" i="15"/>
  <c r="D14276" i="15"/>
  <c r="D14277" i="15"/>
  <c r="D14278" i="15"/>
  <c r="D14279" i="15"/>
  <c r="D14280" i="15"/>
  <c r="D14281" i="15"/>
  <c r="D14282" i="15"/>
  <c r="D14283" i="15"/>
  <c r="D14284" i="15"/>
  <c r="D14285" i="15"/>
  <c r="D14286" i="15"/>
  <c r="D14287" i="15"/>
  <c r="D14288" i="15"/>
  <c r="D14289" i="15"/>
  <c r="D14290" i="15"/>
  <c r="D14291" i="15"/>
  <c r="D14292" i="15"/>
  <c r="D14293" i="15"/>
  <c r="D14294" i="15"/>
  <c r="D14295" i="15"/>
  <c r="D14296" i="15"/>
  <c r="D14297" i="15"/>
  <c r="D14298" i="15"/>
  <c r="D14299" i="15"/>
  <c r="D14300" i="15"/>
  <c r="D14301" i="15"/>
  <c r="D14302" i="15"/>
  <c r="D14303" i="15"/>
  <c r="D14304" i="15"/>
  <c r="D14305" i="15"/>
  <c r="D14306" i="15"/>
  <c r="D14307" i="15"/>
  <c r="D14308" i="15"/>
  <c r="D14309" i="15"/>
  <c r="D14310" i="15"/>
  <c r="D14311" i="15"/>
  <c r="D14312" i="15"/>
  <c r="D14313" i="15"/>
  <c r="D14314" i="15"/>
  <c r="D14315" i="15"/>
  <c r="D14316" i="15"/>
  <c r="D14317" i="15"/>
  <c r="D14318" i="15"/>
  <c r="D14319" i="15"/>
  <c r="D14320" i="15"/>
  <c r="D14321" i="15"/>
  <c r="D14322" i="15"/>
  <c r="D14323" i="15"/>
  <c r="D14324" i="15"/>
  <c r="D14325" i="15"/>
  <c r="D14326" i="15"/>
  <c r="D14327" i="15"/>
  <c r="D14328" i="15"/>
  <c r="D14329" i="15"/>
  <c r="D14330" i="15"/>
  <c r="D14331" i="15"/>
  <c r="D14332" i="15"/>
  <c r="D14333" i="15"/>
  <c r="D14334" i="15"/>
  <c r="D14335" i="15"/>
  <c r="D14336" i="15"/>
  <c r="D14337" i="15"/>
  <c r="D14338" i="15"/>
  <c r="D14339" i="15"/>
  <c r="D14340" i="15"/>
  <c r="D14341" i="15"/>
  <c r="D14342" i="15"/>
  <c r="D14343" i="15"/>
  <c r="D14344" i="15"/>
  <c r="D14345" i="15"/>
  <c r="D14346" i="15"/>
  <c r="D14347" i="15"/>
  <c r="D14348" i="15"/>
  <c r="D14349" i="15"/>
  <c r="D14350" i="15"/>
  <c r="D14351" i="15"/>
  <c r="D14352" i="15"/>
  <c r="D14353" i="15"/>
  <c r="D14354" i="15"/>
  <c r="D14355" i="15"/>
  <c r="D14356" i="15"/>
  <c r="D14357" i="15"/>
  <c r="D14358" i="15"/>
  <c r="D14359" i="15"/>
  <c r="D14360" i="15"/>
  <c r="D14361" i="15"/>
  <c r="D14362" i="15"/>
  <c r="D14363" i="15"/>
  <c r="D14364" i="15"/>
  <c r="D14365" i="15"/>
  <c r="D14366" i="15"/>
  <c r="D14367" i="15"/>
  <c r="D14368" i="15"/>
  <c r="D14369" i="15"/>
  <c r="D14370" i="15"/>
  <c r="D14371" i="15"/>
  <c r="D14372" i="15"/>
  <c r="D14373" i="15"/>
  <c r="D14374" i="15"/>
  <c r="D14375" i="15"/>
  <c r="D14376" i="15"/>
  <c r="D14377" i="15"/>
  <c r="D14378" i="15"/>
  <c r="D14379" i="15"/>
  <c r="D14380" i="15"/>
  <c r="D14381" i="15"/>
  <c r="D14382" i="15"/>
  <c r="D14383" i="15"/>
  <c r="D14384" i="15"/>
  <c r="D14385" i="15"/>
  <c r="D14386" i="15"/>
  <c r="D14387" i="15"/>
  <c r="D14388" i="15"/>
  <c r="D14389" i="15"/>
  <c r="D14390" i="15"/>
  <c r="D14391" i="15"/>
  <c r="D14392" i="15"/>
  <c r="D14393" i="15"/>
  <c r="D14394" i="15"/>
  <c r="D14395" i="15"/>
  <c r="D14396" i="15"/>
  <c r="D14397" i="15"/>
  <c r="D14398" i="15"/>
  <c r="D14399" i="15"/>
  <c r="D14400" i="15"/>
  <c r="D14401" i="15"/>
  <c r="D14402" i="15"/>
  <c r="D14403" i="15"/>
  <c r="D14404" i="15"/>
  <c r="D14405" i="15"/>
  <c r="D14406" i="15"/>
  <c r="D14407" i="15"/>
  <c r="D14408" i="15"/>
  <c r="D14409" i="15"/>
  <c r="D14410" i="15"/>
  <c r="D14411" i="15"/>
  <c r="D14412" i="15"/>
  <c r="D14413" i="15"/>
  <c r="D14414" i="15"/>
  <c r="D14415" i="15"/>
  <c r="D14416" i="15"/>
  <c r="D14417" i="15"/>
  <c r="D14418" i="15"/>
  <c r="D14419" i="15"/>
  <c r="D14420" i="15"/>
  <c r="D14421" i="15"/>
  <c r="D14422" i="15"/>
  <c r="D14423" i="15"/>
  <c r="D14424" i="15"/>
  <c r="D14425" i="15"/>
  <c r="D14426" i="15"/>
  <c r="D14427" i="15"/>
  <c r="D14428" i="15"/>
  <c r="D14429" i="15"/>
  <c r="D14430" i="15"/>
  <c r="D14431" i="15"/>
  <c r="D14432" i="15"/>
  <c r="D14433" i="15"/>
  <c r="D14434" i="15"/>
  <c r="D14435" i="15"/>
  <c r="D14436" i="15"/>
  <c r="D14437" i="15"/>
  <c r="D14438" i="15"/>
  <c r="D14439" i="15"/>
  <c r="D14440" i="15"/>
  <c r="D14441" i="15"/>
  <c r="D14442" i="15"/>
  <c r="D14443" i="15"/>
  <c r="D14444" i="15"/>
  <c r="D14445" i="15"/>
  <c r="D14446" i="15"/>
  <c r="D14447" i="15"/>
  <c r="D14448" i="15"/>
  <c r="D14449" i="15"/>
  <c r="D14450" i="15"/>
  <c r="D14451" i="15"/>
  <c r="D14452" i="15"/>
  <c r="D14453" i="15"/>
  <c r="D14454" i="15"/>
  <c r="D14455" i="15"/>
  <c r="D14456" i="15"/>
  <c r="D14457" i="15"/>
  <c r="D14458" i="15"/>
  <c r="D14459" i="15"/>
  <c r="D14460" i="15"/>
  <c r="D14461" i="15"/>
  <c r="D14462" i="15"/>
  <c r="D14463" i="15"/>
  <c r="D14464" i="15"/>
  <c r="D14465" i="15"/>
  <c r="D14466" i="15"/>
  <c r="D14467" i="15"/>
  <c r="D14468" i="15"/>
  <c r="D14469" i="15"/>
  <c r="D14470" i="15"/>
  <c r="D14471" i="15"/>
  <c r="D14472" i="15"/>
  <c r="D14473" i="15"/>
  <c r="D14474" i="15"/>
  <c r="D14475" i="15"/>
  <c r="D14476" i="15"/>
  <c r="D14477" i="15"/>
  <c r="D14478" i="15"/>
  <c r="D14479" i="15"/>
  <c r="D14480" i="15"/>
  <c r="D14481" i="15"/>
  <c r="D14482" i="15"/>
  <c r="D14483" i="15"/>
  <c r="D14484" i="15"/>
  <c r="D14485" i="15"/>
  <c r="D14486" i="15"/>
  <c r="D14487" i="15"/>
  <c r="D14488" i="15"/>
  <c r="D14489" i="15"/>
  <c r="D14490" i="15"/>
  <c r="D14491" i="15"/>
  <c r="D14492" i="15"/>
  <c r="D14493" i="15"/>
  <c r="D14494" i="15"/>
  <c r="D14495" i="15"/>
  <c r="D14496" i="15"/>
  <c r="D14497" i="15"/>
  <c r="D14498" i="15"/>
  <c r="D14499" i="15"/>
  <c r="D14500" i="15"/>
  <c r="D14501" i="15"/>
  <c r="D14502" i="15"/>
  <c r="D14503" i="15"/>
  <c r="D14504" i="15"/>
  <c r="D14505" i="15"/>
  <c r="D14506" i="15"/>
  <c r="D14507" i="15"/>
  <c r="D14508" i="15"/>
  <c r="D14509" i="15"/>
  <c r="D14510" i="15"/>
  <c r="D14511" i="15"/>
  <c r="D14512" i="15"/>
  <c r="D14513" i="15"/>
  <c r="D14514" i="15"/>
  <c r="D14515" i="15"/>
  <c r="D14516" i="15"/>
  <c r="D14517" i="15"/>
  <c r="D14518" i="15"/>
  <c r="D14519" i="15"/>
  <c r="D14520" i="15"/>
  <c r="D14521" i="15"/>
  <c r="D14522" i="15"/>
  <c r="D14523" i="15"/>
  <c r="D14524" i="15"/>
  <c r="D14525" i="15"/>
  <c r="D14526" i="15"/>
  <c r="D14527" i="15"/>
  <c r="D14528" i="15"/>
  <c r="D14529" i="15"/>
  <c r="D14530" i="15"/>
  <c r="D14531" i="15"/>
  <c r="D14532" i="15"/>
  <c r="D14533" i="15"/>
  <c r="D14534" i="15"/>
  <c r="D14535" i="15"/>
  <c r="D14536" i="15"/>
  <c r="D14537" i="15"/>
  <c r="D14538" i="15"/>
  <c r="D14539" i="15"/>
  <c r="D14540" i="15"/>
  <c r="D14541" i="15"/>
  <c r="D14542" i="15"/>
  <c r="D14543" i="15"/>
  <c r="D14544" i="15"/>
  <c r="D14545" i="15"/>
  <c r="D14546" i="15"/>
  <c r="D14547" i="15"/>
  <c r="D14548" i="15"/>
  <c r="D14549" i="15"/>
  <c r="D14550" i="15"/>
  <c r="D14551" i="15"/>
  <c r="D14552" i="15"/>
  <c r="D14553" i="15"/>
  <c r="D14554" i="15"/>
  <c r="D14555" i="15"/>
  <c r="D14556" i="15"/>
  <c r="D14557" i="15"/>
  <c r="D14558" i="15"/>
  <c r="D14559" i="15"/>
  <c r="D14560" i="15"/>
  <c r="D14561" i="15"/>
  <c r="D14562" i="15"/>
  <c r="D14563" i="15"/>
  <c r="D14564" i="15"/>
  <c r="D14565" i="15"/>
  <c r="D14566" i="15"/>
  <c r="D14567" i="15"/>
  <c r="D14568" i="15"/>
  <c r="D14569" i="15"/>
  <c r="D14570" i="15"/>
  <c r="D14571" i="15"/>
  <c r="D14572" i="15"/>
  <c r="D14573" i="15"/>
  <c r="D14574" i="15"/>
  <c r="D14575" i="15"/>
  <c r="D14576" i="15"/>
  <c r="D14577" i="15"/>
  <c r="D14578" i="15"/>
  <c r="D14579" i="15"/>
  <c r="D14580" i="15"/>
  <c r="D14581" i="15"/>
  <c r="D14582" i="15"/>
  <c r="D14583" i="15"/>
  <c r="D14584" i="15"/>
  <c r="D14585" i="15"/>
  <c r="D14586" i="15"/>
  <c r="D14587" i="15"/>
  <c r="D14588" i="15"/>
  <c r="D14589" i="15"/>
  <c r="D14590" i="15"/>
  <c r="D14591" i="15"/>
  <c r="D14592" i="15"/>
  <c r="D14593" i="15"/>
  <c r="D14594" i="15"/>
  <c r="D14595" i="15"/>
  <c r="D14596" i="15"/>
  <c r="D14597" i="15"/>
  <c r="D14598" i="15"/>
  <c r="D14599" i="15"/>
  <c r="D14600" i="15"/>
  <c r="D14601" i="15"/>
  <c r="D14602" i="15"/>
  <c r="D14603" i="15"/>
  <c r="D14604" i="15"/>
  <c r="D14605" i="15"/>
  <c r="D14606" i="15"/>
  <c r="D14607" i="15"/>
  <c r="D14608" i="15"/>
  <c r="D14609" i="15"/>
  <c r="D14610" i="15"/>
  <c r="D14611" i="15"/>
  <c r="D14612" i="15"/>
  <c r="D14613" i="15"/>
  <c r="D14614" i="15"/>
  <c r="D14615" i="15"/>
  <c r="D14616" i="15"/>
  <c r="D14617" i="15"/>
  <c r="D14618" i="15"/>
  <c r="D14619" i="15"/>
  <c r="D14620" i="15"/>
  <c r="D14621" i="15"/>
  <c r="D14622" i="15"/>
  <c r="D14623" i="15"/>
  <c r="D14624" i="15"/>
  <c r="D14625" i="15"/>
  <c r="D14626" i="15"/>
  <c r="D14627" i="15"/>
  <c r="D14628" i="15"/>
  <c r="D14629" i="15"/>
  <c r="D14630" i="15"/>
  <c r="D14631" i="15"/>
  <c r="D14632" i="15"/>
  <c r="D14633" i="15"/>
  <c r="D14634" i="15"/>
  <c r="D14635" i="15"/>
  <c r="D14636" i="15"/>
  <c r="D14637" i="15"/>
  <c r="D14638" i="15"/>
  <c r="D14639" i="15"/>
  <c r="D14640" i="15"/>
  <c r="D14641" i="15"/>
  <c r="D14642" i="15"/>
  <c r="D14643" i="15"/>
  <c r="D14644" i="15"/>
  <c r="D14645" i="15"/>
  <c r="D14646" i="15"/>
  <c r="D14647" i="15"/>
  <c r="D14648" i="15"/>
  <c r="D14649" i="15"/>
  <c r="D14650" i="15"/>
  <c r="D14651" i="15"/>
  <c r="D14652" i="15"/>
  <c r="D14653" i="15"/>
  <c r="D14654" i="15"/>
  <c r="D14655" i="15"/>
  <c r="D14656" i="15"/>
  <c r="D14657" i="15"/>
  <c r="D14658" i="15"/>
  <c r="D14659" i="15"/>
  <c r="D14660" i="15"/>
  <c r="D14661" i="15"/>
  <c r="D14662" i="15"/>
  <c r="D14663" i="15"/>
  <c r="D14664" i="15"/>
  <c r="D14665" i="15"/>
  <c r="D14666" i="15"/>
  <c r="D14667" i="15"/>
  <c r="D14668" i="15"/>
  <c r="D14669" i="15"/>
  <c r="D14670" i="15"/>
  <c r="D14671" i="15"/>
  <c r="D14672" i="15"/>
  <c r="D14673" i="15"/>
  <c r="D14674" i="15"/>
  <c r="D14675" i="15"/>
  <c r="D14676" i="15"/>
  <c r="D14677" i="15"/>
  <c r="D14678" i="15"/>
  <c r="D14679" i="15"/>
  <c r="D14680" i="15"/>
  <c r="D14681" i="15"/>
  <c r="D14682" i="15"/>
  <c r="D14683" i="15"/>
  <c r="D14684" i="15"/>
  <c r="D14685" i="15"/>
  <c r="D14686" i="15"/>
  <c r="D14687" i="15"/>
  <c r="D14688" i="15"/>
  <c r="D14689" i="15"/>
  <c r="D14690" i="15"/>
  <c r="D14691" i="15"/>
  <c r="D14692" i="15"/>
  <c r="D14693" i="15"/>
  <c r="D14694" i="15"/>
  <c r="D14695" i="15"/>
  <c r="D14696" i="15"/>
  <c r="D14697" i="15"/>
  <c r="D14698" i="15"/>
  <c r="D14699" i="15"/>
  <c r="D14700" i="15"/>
  <c r="D14701" i="15"/>
  <c r="D14702" i="15"/>
  <c r="D14703" i="15"/>
  <c r="D14704" i="15"/>
  <c r="D14705" i="15"/>
  <c r="D14706" i="15"/>
  <c r="D14707" i="15"/>
  <c r="D14708" i="15"/>
  <c r="D14709" i="15"/>
  <c r="D14710" i="15"/>
  <c r="D14711" i="15"/>
  <c r="D14712" i="15"/>
  <c r="D14713" i="15"/>
  <c r="D14714" i="15"/>
  <c r="D14715" i="15"/>
  <c r="D14716" i="15"/>
  <c r="D14717" i="15"/>
  <c r="D14718" i="15"/>
  <c r="D14719" i="15"/>
  <c r="D14720" i="15"/>
  <c r="D14721" i="15"/>
  <c r="D14722" i="15"/>
  <c r="D14723" i="15"/>
  <c r="D14724" i="15"/>
  <c r="D14725" i="15"/>
  <c r="D14726" i="15"/>
  <c r="D14727" i="15"/>
  <c r="D14728" i="15"/>
  <c r="D14729" i="15"/>
  <c r="D14730" i="15"/>
  <c r="D14731" i="15"/>
  <c r="D14732" i="15"/>
  <c r="D14733" i="15"/>
  <c r="D14734" i="15"/>
  <c r="D14735" i="15"/>
  <c r="D14736" i="15"/>
  <c r="D14737" i="15"/>
  <c r="D14738" i="15"/>
  <c r="D14739" i="15"/>
  <c r="D14740" i="15"/>
  <c r="D14741" i="15"/>
  <c r="D14742" i="15"/>
  <c r="D14743" i="15"/>
  <c r="D14744" i="15"/>
  <c r="D14745" i="15"/>
  <c r="D14746" i="15"/>
  <c r="D14747" i="15"/>
  <c r="D14748" i="15"/>
  <c r="D14749" i="15"/>
  <c r="D14750" i="15"/>
  <c r="D14751" i="15"/>
  <c r="D14752" i="15"/>
  <c r="D14753" i="15"/>
  <c r="D14754" i="15"/>
  <c r="D14755" i="15"/>
  <c r="D14756" i="15"/>
  <c r="D14757" i="15"/>
  <c r="D14758" i="15"/>
  <c r="D14759" i="15"/>
  <c r="D14760" i="15"/>
  <c r="D14761" i="15"/>
  <c r="D14762" i="15"/>
  <c r="D14763" i="15"/>
  <c r="D14764" i="15"/>
  <c r="D14765" i="15"/>
  <c r="D14766" i="15"/>
  <c r="D14767" i="15"/>
  <c r="D14768" i="15"/>
  <c r="D14769" i="15"/>
  <c r="D14770" i="15"/>
  <c r="D14771" i="15"/>
  <c r="D14772" i="15"/>
  <c r="D14773" i="15"/>
  <c r="D14774" i="15"/>
  <c r="D14775" i="15"/>
  <c r="D14776" i="15"/>
  <c r="D14777" i="15"/>
  <c r="D14778" i="15"/>
  <c r="D14779" i="15"/>
  <c r="D14780" i="15"/>
  <c r="D14781" i="15"/>
  <c r="D14782" i="15"/>
  <c r="D14783" i="15"/>
  <c r="D14784" i="15"/>
  <c r="D14785" i="15"/>
  <c r="D14786" i="15"/>
  <c r="D14787" i="15"/>
  <c r="D14788" i="15"/>
  <c r="D14789" i="15"/>
  <c r="D14790" i="15"/>
  <c r="D14791" i="15"/>
  <c r="D14792" i="15"/>
  <c r="D14793" i="15"/>
  <c r="D14794" i="15"/>
  <c r="D14795" i="15"/>
  <c r="D14796" i="15"/>
  <c r="D14797" i="15"/>
  <c r="D14798" i="15"/>
  <c r="D14799" i="15"/>
  <c r="D14800" i="15"/>
  <c r="D14801" i="15"/>
  <c r="D14802" i="15"/>
  <c r="D14803" i="15"/>
  <c r="D14804" i="15"/>
  <c r="D14805" i="15"/>
  <c r="D14806" i="15"/>
  <c r="D14807" i="15"/>
  <c r="D14808" i="15"/>
  <c r="D14809" i="15"/>
  <c r="D14810" i="15"/>
  <c r="D14811" i="15"/>
  <c r="D14812" i="15"/>
  <c r="D14813" i="15"/>
  <c r="D14814" i="15"/>
  <c r="D14815" i="15"/>
  <c r="D14816" i="15"/>
  <c r="D14817" i="15"/>
  <c r="D14818" i="15"/>
  <c r="D14819" i="15"/>
  <c r="D14820" i="15"/>
  <c r="D14821" i="15"/>
  <c r="D14822" i="15"/>
  <c r="D14823" i="15"/>
  <c r="D14824" i="15"/>
  <c r="D14825" i="15"/>
  <c r="D14826" i="15"/>
  <c r="D14827" i="15"/>
  <c r="D14828" i="15"/>
  <c r="D14829" i="15"/>
  <c r="D14830" i="15"/>
  <c r="D14831" i="15"/>
  <c r="D14832" i="15"/>
  <c r="D14833" i="15"/>
  <c r="D14834" i="15"/>
  <c r="D14835" i="15"/>
  <c r="D14836" i="15"/>
  <c r="D14837" i="15"/>
  <c r="D14838" i="15"/>
  <c r="D14839" i="15"/>
  <c r="D14840" i="15"/>
  <c r="D14841" i="15"/>
  <c r="D14842" i="15"/>
  <c r="D14843" i="15"/>
  <c r="D14844" i="15"/>
  <c r="D14845" i="15"/>
  <c r="D14846" i="15"/>
  <c r="D14847" i="15"/>
  <c r="D14848" i="15"/>
  <c r="D14849" i="15"/>
  <c r="D14850" i="15"/>
  <c r="D14851" i="15"/>
  <c r="D14852" i="15"/>
  <c r="D14853" i="15"/>
  <c r="D14854" i="15"/>
  <c r="D14855" i="15"/>
  <c r="D14856" i="15"/>
  <c r="D14857" i="15"/>
  <c r="D14858" i="15"/>
  <c r="D14859" i="15"/>
  <c r="D14860" i="15"/>
  <c r="D14861" i="15"/>
  <c r="D14862" i="15"/>
  <c r="D14863" i="15"/>
  <c r="D14864" i="15"/>
  <c r="D14865" i="15"/>
  <c r="D14866" i="15"/>
  <c r="D14867" i="15"/>
  <c r="D14868" i="15"/>
  <c r="D14869" i="15"/>
  <c r="D14870" i="15"/>
  <c r="D14871" i="15"/>
  <c r="D14872" i="15"/>
  <c r="D14873" i="15"/>
  <c r="D14874" i="15"/>
  <c r="D14875" i="15"/>
  <c r="D14876" i="15"/>
  <c r="D14877" i="15"/>
  <c r="D14878" i="15"/>
  <c r="D14879" i="15"/>
  <c r="D14880" i="15"/>
  <c r="D14881" i="15"/>
  <c r="D14882" i="15"/>
  <c r="D14883" i="15"/>
  <c r="D14884" i="15"/>
  <c r="D14885" i="15"/>
  <c r="D14886" i="15"/>
  <c r="D14887" i="15"/>
  <c r="D14888" i="15"/>
  <c r="D14889" i="15"/>
  <c r="D14890" i="15"/>
  <c r="D14891" i="15"/>
  <c r="D14892" i="15"/>
  <c r="D14893" i="15"/>
  <c r="D14894" i="15"/>
  <c r="D14895" i="15"/>
  <c r="D14896" i="15"/>
  <c r="D14897" i="15"/>
  <c r="D14898" i="15"/>
  <c r="D14899" i="15"/>
  <c r="D14900" i="15"/>
  <c r="D14901" i="15"/>
  <c r="D14902" i="15"/>
  <c r="D14903" i="15"/>
  <c r="D14904" i="15"/>
  <c r="D14905" i="15"/>
  <c r="D14906" i="15"/>
  <c r="D14907" i="15"/>
  <c r="D14908" i="15"/>
  <c r="L6" i="1" l="1"/>
  <c r="A9" i="1" l="1"/>
  <c r="C2" i="17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10" i="1"/>
  <c r="O9" i="1"/>
  <c r="D2" i="15"/>
  <c r="E14906" i="15" l="1"/>
  <c r="G14906" i="15" s="1"/>
  <c r="E4703" i="15"/>
  <c r="G4703" i="15" s="1"/>
  <c r="E14096" i="15"/>
  <c r="G14096" i="15" s="1"/>
  <c r="E927" i="15"/>
  <c r="G927" i="15" s="1"/>
  <c r="E4711" i="15"/>
  <c r="G4711" i="15" s="1"/>
  <c r="E8479" i="15"/>
  <c r="G8479" i="15" s="1"/>
  <c r="E8463" i="15"/>
  <c r="G8463" i="15" s="1"/>
  <c r="E14089" i="15"/>
  <c r="G14089" i="15" s="1"/>
  <c r="E943" i="15"/>
  <c r="G943" i="15" s="1"/>
  <c r="E6587" i="15"/>
  <c r="G6587" i="15" s="1"/>
  <c r="E10355" i="15"/>
  <c r="G10355" i="15" s="1"/>
  <c r="E8470" i="15"/>
  <c r="G8470" i="15" s="1"/>
  <c r="E2811" i="15"/>
  <c r="G2811" i="15" s="1"/>
  <c r="E6595" i="15"/>
  <c r="G6595" i="15" s="1"/>
  <c r="E8462" i="15"/>
  <c r="G8462" i="15" s="1"/>
  <c r="E10363" i="15"/>
  <c r="G10363" i="15" s="1"/>
  <c r="E2827" i="15"/>
  <c r="G2827" i="15" s="1"/>
  <c r="E6590" i="15"/>
  <c r="G6590" i="15" s="1"/>
  <c r="E13196" i="15"/>
  <c r="G13196" i="15" s="1"/>
  <c r="E928" i="15"/>
  <c r="G928" i="15" s="1"/>
  <c r="E8466" i="15"/>
  <c r="G8466" i="15" s="1"/>
  <c r="E2828" i="15"/>
  <c r="G2828" i="15" s="1"/>
  <c r="E14098" i="15"/>
  <c r="G14098" i="15" s="1"/>
  <c r="E12242" i="15"/>
  <c r="G12242" i="15" s="1"/>
  <c r="E12234" i="15"/>
  <c r="G12234" i="15" s="1"/>
  <c r="E12252" i="15"/>
  <c r="G12252" i="15" s="1"/>
  <c r="E2808" i="15"/>
  <c r="G2808" i="15" s="1"/>
  <c r="E8468" i="15"/>
  <c r="G8468" i="15" s="1"/>
  <c r="E6597" i="15"/>
  <c r="G6597" i="15" s="1"/>
  <c r="E2813" i="15"/>
  <c r="G2813" i="15" s="1"/>
  <c r="E4710" i="15"/>
  <c r="G4710" i="15" s="1"/>
  <c r="E926" i="15"/>
  <c r="G926" i="15" s="1"/>
  <c r="E2807" i="15"/>
  <c r="G2807" i="15" s="1"/>
  <c r="E8483" i="15"/>
  <c r="G8483" i="15" s="1"/>
  <c r="E14093" i="15"/>
  <c r="G14093" i="15" s="1"/>
  <c r="E8461" i="15"/>
  <c r="G8461" i="15" s="1"/>
  <c r="E4709" i="15"/>
  <c r="G4709" i="15" s="1"/>
  <c r="E14077" i="15"/>
  <c r="G14077" i="15" s="1"/>
  <c r="E10361" i="15"/>
  <c r="G10361" i="15" s="1"/>
  <c r="E12255" i="15"/>
  <c r="G12255" i="15" s="1"/>
  <c r="E925" i="15"/>
  <c r="G925" i="15" s="1"/>
  <c r="E2820" i="15"/>
  <c r="G2820" i="15" s="1"/>
  <c r="E941" i="15"/>
  <c r="G941" i="15" s="1"/>
  <c r="E4704" i="15"/>
  <c r="G4704" i="15" s="1"/>
  <c r="E2814" i="15"/>
  <c r="G2814" i="15" s="1"/>
  <c r="E14082" i="15"/>
  <c r="G14082" i="15" s="1"/>
  <c r="E10350" i="15"/>
  <c r="G10350" i="15" s="1"/>
  <c r="E8482" i="15"/>
  <c r="G8482" i="15" s="1"/>
  <c r="E12236" i="15"/>
  <c r="G12236" i="15" s="1"/>
  <c r="E932" i="15"/>
  <c r="G932" i="15" s="1"/>
  <c r="E6592" i="15"/>
  <c r="G6592" i="15" s="1"/>
  <c r="E12233" i="15"/>
  <c r="G12233" i="15" s="1"/>
  <c r="E6589" i="15"/>
  <c r="G6589" i="15" s="1"/>
  <c r="E12232" i="15"/>
  <c r="G12232" i="15" s="1"/>
  <c r="E10348" i="15"/>
  <c r="G10348" i="15" s="1"/>
  <c r="E10347" i="15"/>
  <c r="G10347" i="15" s="1"/>
  <c r="E2830" i="15"/>
  <c r="G2830" i="15" s="1"/>
  <c r="E14074" i="15"/>
  <c r="G14074" i="15" s="1"/>
  <c r="E10366" i="15"/>
  <c r="G10366" i="15" s="1"/>
  <c r="E12248" i="15"/>
  <c r="G12248" i="15" s="1"/>
  <c r="E14091" i="15"/>
  <c r="G14091" i="15" s="1"/>
  <c r="E10354" i="15"/>
  <c r="G10354" i="15" s="1"/>
  <c r="E10360" i="15"/>
  <c r="G10360" i="15" s="1"/>
  <c r="E14094" i="15"/>
  <c r="G14094" i="15" s="1"/>
  <c r="E6584" i="15"/>
  <c r="G6584" i="15" s="1"/>
  <c r="E10365" i="15"/>
  <c r="G10365" i="15" s="1"/>
  <c r="E6581" i="15"/>
  <c r="G6581" i="15" s="1"/>
  <c r="E937" i="15"/>
  <c r="G937" i="15" s="1"/>
  <c r="E4694" i="15"/>
  <c r="G4694" i="15" s="1"/>
  <c r="E8475" i="15"/>
  <c r="G8475" i="15" s="1"/>
  <c r="E8478" i="15"/>
  <c r="G8478" i="15" s="1"/>
  <c r="E6583" i="15"/>
  <c r="G6583" i="15" s="1"/>
  <c r="E14095" i="15"/>
  <c r="G14095" i="15" s="1"/>
  <c r="E4701" i="15"/>
  <c r="G4701" i="15" s="1"/>
  <c r="E12237" i="15"/>
  <c r="G12237" i="15" s="1"/>
  <c r="E2817" i="15"/>
  <c r="G2817" i="15" s="1"/>
  <c r="E2826" i="15"/>
  <c r="G2826" i="15" s="1"/>
  <c r="E6596" i="15"/>
  <c r="G6596" i="15" s="1"/>
  <c r="E10356" i="15"/>
  <c r="G10356" i="15" s="1"/>
  <c r="E8474" i="15"/>
  <c r="G8474" i="15" s="1"/>
  <c r="E8480" i="15"/>
  <c r="G8480" i="15" s="1"/>
  <c r="E14908" i="15"/>
  <c r="G14908" i="15" s="1"/>
  <c r="E14090" i="15"/>
  <c r="G14090" i="15" s="1"/>
  <c r="E12231" i="15"/>
  <c r="G12231" i="15" s="1"/>
  <c r="E10364" i="15"/>
  <c r="G10364" i="15" s="1"/>
  <c r="E14080" i="15"/>
  <c r="G14080" i="15" s="1"/>
  <c r="E12238" i="15"/>
  <c r="G12238" i="15" s="1"/>
  <c r="E8476" i="15"/>
  <c r="G8476" i="15" s="1"/>
  <c r="E14078" i="15"/>
  <c r="G14078" i="15" s="1"/>
  <c r="E4708" i="15"/>
  <c r="G4708" i="15" s="1"/>
  <c r="E10357" i="15"/>
  <c r="G10357" i="15" s="1"/>
  <c r="E4713" i="15"/>
  <c r="G4713" i="15" s="1"/>
  <c r="E929" i="15"/>
  <c r="G929" i="15" s="1"/>
  <c r="E2825" i="15"/>
  <c r="G2825" i="15" s="1"/>
  <c r="E14097" i="15"/>
  <c r="G14097" i="15" s="1"/>
  <c r="E6582" i="15"/>
  <c r="G6582" i="15" s="1"/>
  <c r="E6588" i="15"/>
  <c r="G6588" i="15" s="1"/>
  <c r="E6580" i="15"/>
  <c r="G6580" i="15" s="1"/>
  <c r="E6579" i="15"/>
  <c r="G6579" i="15" s="1"/>
  <c r="E2806" i="15"/>
  <c r="G2806" i="15" s="1"/>
  <c r="E12250" i="15"/>
  <c r="G12250" i="15" s="1"/>
  <c r="E14088" i="15"/>
  <c r="G14088" i="15" s="1"/>
  <c r="E10358" i="15"/>
  <c r="G10358" i="15" s="1"/>
  <c r="E14075" i="15"/>
  <c r="G14075" i="15" s="1"/>
  <c r="E10362" i="15"/>
  <c r="G10362" i="15" s="1"/>
  <c r="E6600" i="15"/>
  <c r="G6600" i="15" s="1"/>
  <c r="E12244" i="15"/>
  <c r="G12244" i="15" s="1"/>
  <c r="E4692" i="15"/>
  <c r="G4692" i="15" s="1"/>
  <c r="E10349" i="15"/>
  <c r="G10349" i="15" s="1"/>
  <c r="E4705" i="15"/>
  <c r="G4705" i="15" s="1"/>
  <c r="E921" i="15"/>
  <c r="G921" i="15" s="1"/>
  <c r="E2818" i="15"/>
  <c r="G2818" i="15" s="1"/>
  <c r="E6591" i="15"/>
  <c r="G6591" i="15" s="1"/>
  <c r="E12235" i="15"/>
  <c r="G12235" i="15" s="1"/>
  <c r="E4699" i="15"/>
  <c r="G4699" i="15" s="1"/>
  <c r="E12245" i="15"/>
  <c r="G12245" i="15" s="1"/>
  <c r="E2809" i="15"/>
  <c r="G2809" i="15" s="1"/>
  <c r="E8485" i="15"/>
  <c r="G8485" i="15" s="1"/>
  <c r="E4702" i="15"/>
  <c r="G4702" i="15" s="1"/>
  <c r="E14085" i="15"/>
  <c r="G14085" i="15" s="1"/>
  <c r="E12253" i="15"/>
  <c r="G12253" i="15" s="1"/>
  <c r="E4715" i="15"/>
  <c r="G4715" i="15" s="1"/>
  <c r="E14907" i="15"/>
  <c r="G14907" i="15" s="1"/>
  <c r="E2819" i="15"/>
  <c r="G2819" i="15" s="1"/>
  <c r="E4714" i="15"/>
  <c r="G4714" i="15" s="1"/>
  <c r="E4706" i="15"/>
  <c r="G4706" i="15" s="1"/>
  <c r="E4712" i="15"/>
  <c r="G4712" i="15" s="1"/>
  <c r="E14084" i="15"/>
  <c r="G14084" i="15" s="1"/>
  <c r="E12239" i="15"/>
  <c r="G12239" i="15" s="1"/>
  <c r="E14083" i="15"/>
  <c r="G14083" i="15" s="1"/>
  <c r="E14081" i="15"/>
  <c r="G14081" i="15" s="1"/>
  <c r="E12246" i="15"/>
  <c r="G12246" i="15" s="1"/>
  <c r="E10346" i="15"/>
  <c r="G10346" i="15" s="1"/>
  <c r="E6576" i="15"/>
  <c r="G6576" i="15" s="1"/>
  <c r="E10368" i="15"/>
  <c r="G10368" i="15" s="1"/>
  <c r="E2816" i="15"/>
  <c r="G2816" i="15" s="1"/>
  <c r="E8481" i="15"/>
  <c r="G8481" i="15" s="1"/>
  <c r="E4697" i="15"/>
  <c r="G4697" i="15" s="1"/>
  <c r="E6594" i="15"/>
  <c r="G6594" i="15" s="1"/>
  <c r="E2810" i="15"/>
  <c r="G2810" i="15" s="1"/>
  <c r="E4707" i="15"/>
  <c r="G4707" i="15" s="1"/>
  <c r="E10367" i="15"/>
  <c r="G10367" i="15" s="1"/>
  <c r="E2823" i="15"/>
  <c r="G2823" i="15" s="1"/>
  <c r="E10369" i="15"/>
  <c r="G10369" i="15" s="1"/>
  <c r="E933" i="15"/>
  <c r="G933" i="15" s="1"/>
  <c r="E8469" i="15"/>
  <c r="G8469" i="15" s="1"/>
  <c r="E8467" i="15"/>
  <c r="G8467" i="15" s="1"/>
  <c r="E6599" i="15"/>
  <c r="G6599" i="15" s="1"/>
  <c r="E4695" i="15"/>
  <c r="G4695" i="15" s="1"/>
  <c r="E2812" i="15"/>
  <c r="G2812" i="15" s="1"/>
  <c r="E944" i="15"/>
  <c r="G944" i="15" s="1"/>
  <c r="E936" i="15"/>
  <c r="G936" i="15" s="1"/>
  <c r="E4698" i="15"/>
  <c r="G4698" i="15" s="1"/>
  <c r="E14092" i="15"/>
  <c r="G14092" i="15" s="1"/>
  <c r="E4696" i="15"/>
  <c r="G4696" i="15" s="1"/>
  <c r="E8464" i="15"/>
  <c r="G8464" i="15" s="1"/>
  <c r="E12254" i="15"/>
  <c r="G12254" i="15" s="1"/>
  <c r="E12247" i="15"/>
  <c r="G12247" i="15" s="1"/>
  <c r="E12241" i="15"/>
  <c r="G12241" i="15" s="1"/>
  <c r="E10370" i="15"/>
  <c r="G10370" i="15" s="1"/>
  <c r="E4700" i="15"/>
  <c r="G4700" i="15" s="1"/>
  <c r="E10352" i="15"/>
  <c r="G10352" i="15" s="1"/>
  <c r="E940" i="15"/>
  <c r="G940" i="15" s="1"/>
  <c r="E8473" i="15"/>
  <c r="G8473" i="15" s="1"/>
  <c r="E2829" i="15"/>
  <c r="G2829" i="15" s="1"/>
  <c r="E6586" i="15"/>
  <c r="G6586" i="15" s="1"/>
  <c r="E942" i="15"/>
  <c r="G942" i="15" s="1"/>
  <c r="E4691" i="15"/>
  <c r="G4691" i="15" s="1"/>
  <c r="E10359" i="15"/>
  <c r="G10359" i="15" s="1"/>
  <c r="E939" i="15"/>
  <c r="G939" i="15" s="1"/>
  <c r="E10353" i="15"/>
  <c r="G10353" i="15" s="1"/>
  <c r="E6593" i="15"/>
  <c r="G6593" i="15" s="1"/>
  <c r="E14087" i="15"/>
  <c r="G14087" i="15" s="1"/>
  <c r="E6585" i="15"/>
  <c r="G6585" i="15" s="1"/>
  <c r="E12251" i="15"/>
  <c r="G12251" i="15" s="1"/>
  <c r="E8471" i="15"/>
  <c r="G8471" i="15" s="1"/>
  <c r="E938" i="15"/>
  <c r="G938" i="15" s="1"/>
  <c r="E930" i="15"/>
  <c r="G930" i="15" s="1"/>
  <c r="E922" i="15"/>
  <c r="G922" i="15" s="1"/>
  <c r="E935" i="15"/>
  <c r="G935" i="15" s="1"/>
  <c r="E8472" i="15"/>
  <c r="G8472" i="15" s="1"/>
  <c r="E2822" i="15"/>
  <c r="G2822" i="15" s="1"/>
  <c r="E6598" i="15"/>
  <c r="G6598" i="15" s="1"/>
  <c r="E12249" i="15"/>
  <c r="G12249" i="15" s="1"/>
  <c r="E14076" i="15"/>
  <c r="G14076" i="15" s="1"/>
  <c r="E12240" i="15"/>
  <c r="G12240" i="15" s="1"/>
  <c r="E14086" i="15"/>
  <c r="G14086" i="15" s="1"/>
  <c r="E2824" i="15"/>
  <c r="G2824" i="15" s="1"/>
  <c r="E8484" i="15"/>
  <c r="G8484" i="15" s="1"/>
  <c r="E924" i="15"/>
  <c r="G924" i="15" s="1"/>
  <c r="E8465" i="15"/>
  <c r="G8465" i="15" s="1"/>
  <c r="E2821" i="15"/>
  <c r="G2821" i="15" s="1"/>
  <c r="E6578" i="15"/>
  <c r="G6578" i="15" s="1"/>
  <c r="E934" i="15"/>
  <c r="G934" i="15" s="1"/>
  <c r="E2815" i="15"/>
  <c r="G2815" i="15" s="1"/>
  <c r="E10351" i="15"/>
  <c r="G10351" i="15" s="1"/>
  <c r="E931" i="15"/>
  <c r="G931" i="15" s="1"/>
  <c r="E8477" i="15"/>
  <c r="G8477" i="15" s="1"/>
  <c r="E12243" i="15"/>
  <c r="G12243" i="15" s="1"/>
  <c r="E6577" i="15"/>
  <c r="G6577" i="15" s="1"/>
  <c r="E945" i="15"/>
  <c r="G945" i="15" s="1"/>
  <c r="E923" i="15"/>
  <c r="G923" i="15" s="1"/>
  <c r="E4693" i="15"/>
  <c r="G4693" i="15" s="1"/>
  <c r="E14079" i="15"/>
  <c r="G14079" i="15" s="1"/>
  <c r="E4" i="15"/>
  <c r="G4" i="15" s="1"/>
  <c r="E12174" i="15"/>
  <c r="G12174" i="15" s="1"/>
  <c r="E12079" i="15"/>
  <c r="G12079" i="15" s="1"/>
  <c r="E12183" i="15"/>
  <c r="G12183" i="15" s="1"/>
  <c r="E12127" i="15"/>
  <c r="G12127" i="15" s="1"/>
  <c r="E12105" i="15"/>
  <c r="G12105" i="15" s="1"/>
  <c r="E12097" i="15"/>
  <c r="G12097" i="15" s="1"/>
  <c r="E12080" i="15"/>
  <c r="G12080" i="15" s="1"/>
  <c r="E12009" i="15"/>
  <c r="G12009" i="15" s="1"/>
  <c r="E12001" i="15"/>
  <c r="G12001" i="15" s="1"/>
  <c r="E11992" i="15"/>
  <c r="G11992" i="15" s="1"/>
  <c r="E11980" i="15"/>
  <c r="G11980" i="15" s="1"/>
  <c r="E11955" i="15"/>
  <c r="G11955" i="15" s="1"/>
  <c r="E11926" i="15"/>
  <c r="G11926" i="15" s="1"/>
  <c r="E11920" i="15"/>
  <c r="G11920" i="15" s="1"/>
  <c r="E11919" i="15"/>
  <c r="G11919" i="15" s="1"/>
  <c r="E11902" i="15"/>
  <c r="G11902" i="15" s="1"/>
  <c r="E11896" i="15"/>
  <c r="G11896" i="15" s="1"/>
  <c r="E11884" i="15"/>
  <c r="G11884" i="15" s="1"/>
  <c r="E11859" i="15"/>
  <c r="G11859" i="15" s="1"/>
  <c r="E11851" i="15"/>
  <c r="G11851" i="15" s="1"/>
  <c r="E12202" i="15"/>
  <c r="G12202" i="15" s="1"/>
  <c r="E12114" i="15"/>
  <c r="G12114" i="15" s="1"/>
  <c r="E12019" i="15"/>
  <c r="G12019" i="15" s="1"/>
  <c r="E12193" i="15"/>
  <c r="G12193" i="15" s="1"/>
  <c r="E12142" i="15"/>
  <c r="G12142" i="15" s="1"/>
  <c r="E12046" i="15"/>
  <c r="G12046" i="15" s="1"/>
  <c r="E7544" i="15"/>
  <c r="G7544" i="15" s="1"/>
  <c r="E5658" i="15"/>
  <c r="G5658" i="15" s="1"/>
  <c r="E12203" i="15"/>
  <c r="G12203" i="15" s="1"/>
  <c r="E12161" i="15"/>
  <c r="G12161" i="15" s="1"/>
  <c r="E12037" i="15"/>
  <c r="G12037" i="15" s="1"/>
  <c r="E3772" i="15"/>
  <c r="G3772" i="15" s="1"/>
  <c r="E1887" i="15"/>
  <c r="G1887" i="15" s="1"/>
  <c r="E12217" i="15"/>
  <c r="G12217" i="15" s="1"/>
  <c r="E12123" i="15"/>
  <c r="G12123" i="15" s="1"/>
  <c r="E12029" i="15"/>
  <c r="G12029" i="15" s="1"/>
  <c r="E13114" i="15"/>
  <c r="G13114" i="15" s="1"/>
  <c r="E13064" i="15"/>
  <c r="G13064" i="15" s="1"/>
  <c r="E13012" i="15"/>
  <c r="G13012" i="15" s="1"/>
  <c r="E12956" i="15"/>
  <c r="G12956" i="15" s="1"/>
  <c r="E12872" i="15"/>
  <c r="G12872" i="15" s="1"/>
  <c r="E12866" i="15"/>
  <c r="G12866" i="15" s="1"/>
  <c r="E12662" i="15"/>
  <c r="G12662" i="15" s="1"/>
  <c r="E12570" i="15"/>
  <c r="G12570" i="15" s="1"/>
  <c r="E12535" i="15"/>
  <c r="G12535" i="15" s="1"/>
  <c r="E12500" i="15"/>
  <c r="G12500" i="15" s="1"/>
  <c r="E12454" i="15"/>
  <c r="G12454" i="15" s="1"/>
  <c r="E12377" i="15"/>
  <c r="G12377" i="15" s="1"/>
  <c r="E12283" i="15"/>
  <c r="G12283" i="15" s="1"/>
  <c r="E9427" i="15"/>
  <c r="G9427" i="15" s="1"/>
  <c r="E13129" i="15"/>
  <c r="G13129" i="15" s="1"/>
  <c r="E13072" i="15"/>
  <c r="G13072" i="15" s="1"/>
  <c r="E13047" i="15"/>
  <c r="G13047" i="15" s="1"/>
  <c r="E12977" i="15"/>
  <c r="G12977" i="15" s="1"/>
  <c r="E12909" i="15"/>
  <c r="G12909" i="15" s="1"/>
  <c r="E12849" i="15"/>
  <c r="G12849" i="15" s="1"/>
  <c r="E12645" i="15"/>
  <c r="G12645" i="15" s="1"/>
  <c r="E12623" i="15"/>
  <c r="G12623" i="15" s="1"/>
  <c r="E12518" i="15"/>
  <c r="G12518" i="15" s="1"/>
  <c r="E12491" i="15"/>
  <c r="G12491" i="15" s="1"/>
  <c r="E12418" i="15"/>
  <c r="G12418" i="15" s="1"/>
  <c r="E12302" i="15"/>
  <c r="G12302" i="15" s="1"/>
  <c r="E12258" i="15"/>
  <c r="G12258" i="15" s="1"/>
  <c r="E11312" i="15"/>
  <c r="G11312" i="15" s="1"/>
  <c r="E13171" i="15"/>
  <c r="G13171" i="15" s="1"/>
  <c r="E13096" i="15"/>
  <c r="G13096" i="15" s="1"/>
  <c r="E13044" i="15"/>
  <c r="G13044" i="15" s="1"/>
  <c r="E12980" i="15"/>
  <c r="G12980" i="15" s="1"/>
  <c r="E12921" i="15"/>
  <c r="G12921" i="15" s="1"/>
  <c r="E12883" i="15"/>
  <c r="G12883" i="15" s="1"/>
  <c r="E12825" i="15"/>
  <c r="G12825" i="15" s="1"/>
  <c r="E12452" i="15"/>
  <c r="G12452" i="15" s="1"/>
  <c r="E12353" i="15"/>
  <c r="G12353" i="15" s="1"/>
  <c r="E12297" i="15"/>
  <c r="G12297" i="15" s="1"/>
  <c r="E11825" i="15"/>
  <c r="G11825" i="15" s="1"/>
  <c r="E11821" i="15"/>
  <c r="G11821" i="15" s="1"/>
  <c r="E11794" i="15"/>
  <c r="G11794" i="15" s="1"/>
  <c r="E11790" i="15"/>
  <c r="G11790" i="15" s="1"/>
  <c r="E11779" i="15"/>
  <c r="G11779" i="15" s="1"/>
  <c r="E11751" i="15"/>
  <c r="G11751" i="15" s="1"/>
  <c r="E11731" i="15"/>
  <c r="G11731" i="15" s="1"/>
  <c r="E11703" i="15"/>
  <c r="G11703" i="15" s="1"/>
  <c r="E11724" i="15"/>
  <c r="G11724" i="15" s="1"/>
  <c r="E11689" i="15"/>
  <c r="G11689" i="15" s="1"/>
  <c r="E11680" i="15"/>
  <c r="G11680" i="15" s="1"/>
  <c r="E11674" i="15"/>
  <c r="G11674" i="15" s="1"/>
  <c r="E11653" i="15"/>
  <c r="G11653" i="15" s="1"/>
  <c r="E11650" i="15"/>
  <c r="G11650" i="15" s="1"/>
  <c r="E11641" i="15"/>
  <c r="G11641" i="15" s="1"/>
  <c r="E11609" i="15"/>
  <c r="G11609" i="15" s="1"/>
  <c r="E11595" i="15"/>
  <c r="G11595" i="15" s="1"/>
  <c r="E11588" i="15"/>
  <c r="G11588" i="15" s="1"/>
  <c r="E11577" i="15"/>
  <c r="G11577" i="15" s="1"/>
  <c r="E11570" i="15"/>
  <c r="G11570" i="15" s="1"/>
  <c r="E11552" i="15"/>
  <c r="G11552" i="15" s="1"/>
  <c r="E11544" i="15"/>
  <c r="G11544" i="15" s="1"/>
  <c r="E11530" i="15"/>
  <c r="G11530" i="15" s="1"/>
  <c r="E11519" i="15"/>
  <c r="G11519" i="15" s="1"/>
  <c r="E11513" i="15"/>
  <c r="G11513" i="15" s="1"/>
  <c r="E11508" i="15"/>
  <c r="G11508" i="15" s="1"/>
  <c r="E11496" i="15"/>
  <c r="G11496" i="15" s="1"/>
  <c r="E11488" i="15"/>
  <c r="G11488" i="15" s="1"/>
  <c r="E11479" i="15"/>
  <c r="G11479" i="15" s="1"/>
  <c r="E11474" i="15"/>
  <c r="G11474" i="15" s="1"/>
  <c r="E11459" i="15"/>
  <c r="G11459" i="15" s="1"/>
  <c r="E11441" i="15"/>
  <c r="G11441" i="15" s="1"/>
  <c r="E11429" i="15"/>
  <c r="G11429" i="15" s="1"/>
  <c r="E11416" i="15"/>
  <c r="G11416" i="15" s="1"/>
  <c r="E11402" i="15"/>
  <c r="G11402" i="15" s="1"/>
  <c r="E11390" i="15"/>
  <c r="G11390" i="15" s="1"/>
  <c r="E11382" i="15"/>
  <c r="G11382" i="15" s="1"/>
  <c r="E11367" i="15"/>
  <c r="G11367" i="15" s="1"/>
  <c r="E11358" i="15"/>
  <c r="G11358" i="15" s="1"/>
  <c r="E11348" i="15"/>
  <c r="G11348" i="15" s="1"/>
  <c r="E11340" i="15"/>
  <c r="G11340" i="15" s="1"/>
  <c r="E11332" i="15"/>
  <c r="G11332" i="15" s="1"/>
  <c r="E11321" i="15"/>
  <c r="G11321" i="15" s="1"/>
  <c r="E11890" i="15"/>
  <c r="G11890" i="15" s="1"/>
  <c r="E11872" i="15"/>
  <c r="G11872" i="15" s="1"/>
  <c r="E11830" i="15"/>
  <c r="G11830" i="15" s="1"/>
  <c r="E11819" i="15"/>
  <c r="G11819" i="15" s="1"/>
  <c r="E11792" i="15"/>
  <c r="G11792" i="15" s="1"/>
  <c r="E11768" i="15"/>
  <c r="G11768" i="15" s="1"/>
  <c r="E13182" i="15"/>
  <c r="G13182" i="15" s="1"/>
  <c r="E13106" i="15"/>
  <c r="G13106" i="15" s="1"/>
  <c r="E13056" i="15"/>
  <c r="G13056" i="15" s="1"/>
  <c r="E12996" i="15"/>
  <c r="G12996" i="15" s="1"/>
  <c r="E12931" i="15"/>
  <c r="G12931" i="15" s="1"/>
  <c r="E12890" i="15"/>
  <c r="G12890" i="15" s="1"/>
  <c r="E12833" i="15"/>
  <c r="G12833" i="15" s="1"/>
  <c r="E12634" i="15"/>
  <c r="G12634" i="15" s="1"/>
  <c r="E12545" i="15"/>
  <c r="G12545" i="15" s="1"/>
  <c r="E12470" i="15"/>
  <c r="G12470" i="15" s="1"/>
  <c r="E12458" i="15"/>
  <c r="G12458" i="15" s="1"/>
  <c r="E12387" i="15"/>
  <c r="G12387" i="15" s="1"/>
  <c r="E12264" i="15"/>
  <c r="G12264" i="15" s="1"/>
  <c r="E13137" i="15"/>
  <c r="G13137" i="15" s="1"/>
  <c r="E13081" i="15"/>
  <c r="G13081" i="15" s="1"/>
  <c r="E13025" i="15"/>
  <c r="G13025" i="15" s="1"/>
  <c r="E12964" i="15"/>
  <c r="G12964" i="15" s="1"/>
  <c r="E12904" i="15"/>
  <c r="G12904" i="15" s="1"/>
  <c r="E12855" i="15"/>
  <c r="G12855" i="15" s="1"/>
  <c r="E12641" i="15"/>
  <c r="G12641" i="15" s="1"/>
  <c r="E12597" i="15"/>
  <c r="G12597" i="15" s="1"/>
  <c r="E12490" i="15"/>
  <c r="G12490" i="15" s="1"/>
  <c r="E12524" i="15"/>
  <c r="G12524" i="15" s="1"/>
  <c r="E12426" i="15"/>
  <c r="G12426" i="15" s="1"/>
  <c r="E12313" i="15"/>
  <c r="G12313" i="15" s="1"/>
  <c r="E12269" i="15"/>
  <c r="G12269" i="15" s="1"/>
  <c r="E9429" i="15"/>
  <c r="G9429" i="15" s="1"/>
  <c r="E5657" i="15"/>
  <c r="G5657" i="15" s="1"/>
  <c r="E13146" i="15"/>
  <c r="G13146" i="15" s="1"/>
  <c r="E13086" i="15"/>
  <c r="G13086" i="15" s="1"/>
  <c r="E13029" i="15"/>
  <c r="G13029" i="15" s="1"/>
  <c r="E12989" i="15"/>
  <c r="G12989" i="15" s="1"/>
  <c r="E12939" i="15"/>
  <c r="G12939" i="15" s="1"/>
  <c r="E12874" i="15"/>
  <c r="G12874" i="15" s="1"/>
  <c r="E12745" i="15"/>
  <c r="G12745" i="15" s="1"/>
  <c r="E12549" i="15"/>
  <c r="G12549" i="15" s="1"/>
  <c r="E12506" i="15"/>
  <c r="G12506" i="15" s="1"/>
  <c r="E12480" i="15"/>
  <c r="G12480" i="15" s="1"/>
  <c r="E12441" i="15"/>
  <c r="G12441" i="15" s="1"/>
  <c r="E12323" i="15"/>
  <c r="G12323" i="15" s="1"/>
  <c r="E12279" i="15"/>
  <c r="G12279" i="15" s="1"/>
  <c r="E11315" i="15"/>
  <c r="G11315" i="15" s="1"/>
  <c r="E11314" i="15"/>
  <c r="G11314" i="15" s="1"/>
  <c r="E13179" i="15"/>
  <c r="G13179" i="15" s="1"/>
  <c r="E13101" i="15"/>
  <c r="G13101" i="15" s="1"/>
  <c r="E13069" i="15"/>
  <c r="G13069" i="15" s="1"/>
  <c r="E13041" i="15"/>
  <c r="G13041" i="15" s="1"/>
  <c r="E12968" i="15"/>
  <c r="G12968" i="15" s="1"/>
  <c r="E12929" i="15"/>
  <c r="G12929" i="15" s="1"/>
  <c r="E12889" i="15"/>
  <c r="G12889" i="15" s="1"/>
  <c r="E12828" i="15"/>
  <c r="G12828" i="15" s="1"/>
  <c r="E12661" i="15"/>
  <c r="G12661" i="15" s="1"/>
  <c r="E12668" i="15"/>
  <c r="G12668" i="15" s="1"/>
  <c r="E12656" i="15"/>
  <c r="G12656" i="15" s="1"/>
  <c r="E12639" i="15"/>
  <c r="G12639" i="15" s="1"/>
  <c r="E12628" i="15"/>
  <c r="G12628" i="15" s="1"/>
  <c r="E12653" i="15"/>
  <c r="G12653" i="15" s="1"/>
  <c r="E12559" i="15"/>
  <c r="G12559" i="15" s="1"/>
  <c r="E12567" i="15"/>
  <c r="G12567" i="15" s="1"/>
  <c r="E12558" i="15"/>
  <c r="G12558" i="15" s="1"/>
  <c r="E12543" i="15"/>
  <c r="G12543" i="15" s="1"/>
  <c r="E12531" i="15"/>
  <c r="G12531" i="15" s="1"/>
  <c r="E12509" i="15"/>
  <c r="G12509" i="15" s="1"/>
  <c r="E12484" i="15"/>
  <c r="G12484" i="15" s="1"/>
  <c r="E12540" i="15"/>
  <c r="G12540" i="15" s="1"/>
  <c r="E12502" i="15"/>
  <c r="G12502" i="15" s="1"/>
  <c r="E12477" i="15"/>
  <c r="G12477" i="15" s="1"/>
  <c r="E12526" i="15"/>
  <c r="G12526" i="15" s="1"/>
  <c r="E12497" i="15"/>
  <c r="G12497" i="15" s="1"/>
  <c r="E12450" i="15"/>
  <c r="G12450" i="15" s="1"/>
  <c r="E12465" i="15"/>
  <c r="G12465" i="15" s="1"/>
  <c r="E12447" i="15"/>
  <c r="G12447" i="15" s="1"/>
  <c r="E12434" i="15"/>
  <c r="G12434" i="15" s="1"/>
  <c r="E12440" i="15"/>
  <c r="G12440" i="15" s="1"/>
  <c r="E12432" i="15"/>
  <c r="G12432" i="15" s="1"/>
  <c r="E12433" i="15"/>
  <c r="G12433" i="15" s="1"/>
  <c r="E12383" i="15"/>
  <c r="G12383" i="15" s="1"/>
  <c r="E12373" i="15"/>
  <c r="G12373" i="15" s="1"/>
  <c r="E12350" i="15"/>
  <c r="G12350" i="15" s="1"/>
  <c r="E12320" i="15"/>
  <c r="G12320" i="15" s="1"/>
  <c r="E12310" i="15"/>
  <c r="G12310" i="15" s="1"/>
  <c r="E12299" i="15"/>
  <c r="G12299" i="15" s="1"/>
  <c r="E12280" i="15"/>
  <c r="G12280" i="15" s="1"/>
  <c r="E12291" i="15"/>
  <c r="G12291" i="15" s="1"/>
  <c r="E12290" i="15"/>
  <c r="G12290" i="15" s="1"/>
  <c r="E12271" i="15"/>
  <c r="G12271" i="15" s="1"/>
  <c r="E12261" i="15"/>
  <c r="G12261" i="15" s="1"/>
  <c r="E12223" i="15"/>
  <c r="G12223" i="15" s="1"/>
  <c r="E12208" i="15"/>
  <c r="G12208" i="15" s="1"/>
  <c r="E12204" i="15"/>
  <c r="G12204" i="15" s="1"/>
  <c r="E12190" i="15"/>
  <c r="G12190" i="15" s="1"/>
  <c r="E12179" i="15"/>
  <c r="G12179" i="15" s="1"/>
  <c r="E12171" i="15"/>
  <c r="G12171" i="15" s="1"/>
  <c r="E12145" i="15"/>
  <c r="G12145" i="15" s="1"/>
  <c r="E12130" i="15"/>
  <c r="G12130" i="15" s="1"/>
  <c r="E12139" i="15"/>
  <c r="G12139" i="15" s="1"/>
  <c r="E12124" i="15"/>
  <c r="G12124" i="15" s="1"/>
  <c r="E12111" i="15"/>
  <c r="G12111" i="15" s="1"/>
  <c r="E12102" i="15"/>
  <c r="G12102" i="15" s="1"/>
  <c r="E12093" i="15"/>
  <c r="G12093" i="15" s="1"/>
  <c r="E12082" i="15"/>
  <c r="G12082" i="15" s="1"/>
  <c r="E12074" i="15"/>
  <c r="G12074" i="15" s="1"/>
  <c r="E12043" i="15"/>
  <c r="G12043" i="15" s="1"/>
  <c r="E12034" i="15"/>
  <c r="G12034" i="15" s="1"/>
  <c r="E12024" i="15"/>
  <c r="G12024" i="15" s="1"/>
  <c r="E12017" i="15"/>
  <c r="G12017" i="15" s="1"/>
  <c r="E12007" i="15"/>
  <c r="G12007" i="15" s="1"/>
  <c r="E11995" i="15"/>
  <c r="G11995" i="15" s="1"/>
  <c r="E11987" i="15"/>
  <c r="G11987" i="15" s="1"/>
  <c r="E11960" i="15"/>
  <c r="G11960" i="15" s="1"/>
  <c r="E11951" i="15"/>
  <c r="G11951" i="15" s="1"/>
  <c r="E11938" i="15"/>
  <c r="G11938" i="15" s="1"/>
  <c r="E11942" i="15"/>
  <c r="G11942" i="15" s="1"/>
  <c r="E11915" i="15"/>
  <c r="G11915" i="15" s="1"/>
  <c r="E11933" i="15"/>
  <c r="G11933" i="15" s="1"/>
  <c r="E11897" i="15"/>
  <c r="G11897" i="15" s="1"/>
  <c r="E11893" i="15"/>
  <c r="G11893" i="15" s="1"/>
  <c r="E11874" i="15"/>
  <c r="G11874" i="15" s="1"/>
  <c r="E11853" i="15"/>
  <c r="G11853" i="15" s="1"/>
  <c r="E11882" i="15"/>
  <c r="G11882" i="15" s="1"/>
  <c r="E11864" i="15"/>
  <c r="G11864" i="15" s="1"/>
  <c r="E11889" i="15"/>
  <c r="G11889" i="15" s="1"/>
  <c r="E11845" i="15"/>
  <c r="G11845" i="15" s="1"/>
  <c r="E11836" i="15"/>
  <c r="G11836" i="15" s="1"/>
  <c r="E11826" i="15"/>
  <c r="G11826" i="15" s="1"/>
  <c r="E11815" i="15"/>
  <c r="G11815" i="15" s="1"/>
  <c r="E11809" i="15"/>
  <c r="G11809" i="15" s="1"/>
  <c r="E11781" i="15"/>
  <c r="G11781" i="15" s="1"/>
  <c r="E11804" i="15"/>
  <c r="G11804" i="15" s="1"/>
  <c r="E11787" i="15"/>
  <c r="G11787" i="15" s="1"/>
  <c r="E11776" i="15"/>
  <c r="G11776" i="15" s="1"/>
  <c r="E11765" i="15"/>
  <c r="G11765" i="15" s="1"/>
  <c r="E11759" i="15"/>
  <c r="G11759" i="15" s="1"/>
  <c r="E11745" i="15"/>
  <c r="G11745" i="15" s="1"/>
  <c r="E11711" i="15"/>
  <c r="G11711" i="15" s="1"/>
  <c r="E11698" i="15"/>
  <c r="G11698" i="15" s="1"/>
  <c r="E11720" i="15"/>
  <c r="G11720" i="15" s="1"/>
  <c r="E11741" i="15"/>
  <c r="G11741" i="15" s="1"/>
  <c r="E11702" i="15"/>
  <c r="G11702" i="15" s="1"/>
  <c r="E11722" i="15"/>
  <c r="G11722" i="15" s="1"/>
  <c r="E11717" i="15"/>
  <c r="G11717" i="15" s="1"/>
  <c r="E11697" i="15"/>
  <c r="G11697" i="15" s="1"/>
  <c r="E11679" i="15"/>
  <c r="G11679" i="15" s="1"/>
  <c r="E11667" i="15"/>
  <c r="G11667" i="15" s="1"/>
  <c r="E11644" i="15"/>
  <c r="G11644" i="15" s="1"/>
  <c r="E11662" i="15"/>
  <c r="G11662" i="15" s="1"/>
  <c r="E11673" i="15"/>
  <c r="G11673" i="15" s="1"/>
  <c r="E11638" i="15"/>
  <c r="G11638" i="15" s="1"/>
  <c r="E11618" i="15"/>
  <c r="G11618" i="15" s="1"/>
  <c r="E11607" i="15"/>
  <c r="G11607" i="15" s="1"/>
  <c r="E11593" i="15"/>
  <c r="G11593" i="15" s="1"/>
  <c r="E11585" i="15"/>
  <c r="G11585" i="15" s="1"/>
  <c r="E11574" i="15"/>
  <c r="G11574" i="15" s="1"/>
  <c r="E11566" i="15"/>
  <c r="G11566" i="15" s="1"/>
  <c r="E11549" i="15"/>
  <c r="G11549" i="15" s="1"/>
  <c r="E11540" i="15"/>
  <c r="G11540" i="15" s="1"/>
  <c r="E11520" i="15"/>
  <c r="G11520" i="15" s="1"/>
  <c r="E11524" i="15"/>
  <c r="G11524" i="15" s="1"/>
  <c r="E11503" i="15"/>
  <c r="G11503" i="15" s="1"/>
  <c r="E11505" i="15"/>
  <c r="G11505" i="15" s="1"/>
  <c r="E11493" i="15"/>
  <c r="G11493" i="15" s="1"/>
  <c r="E11483" i="15"/>
  <c r="G11483" i="15" s="1"/>
  <c r="E11475" i="15"/>
  <c r="G11475" i="15" s="1"/>
  <c r="E13143" i="15"/>
  <c r="G13143" i="15" s="1"/>
  <c r="E13093" i="15"/>
  <c r="G13093" i="15" s="1"/>
  <c r="E13053" i="15"/>
  <c r="G13053" i="15" s="1"/>
  <c r="E13007" i="15"/>
  <c r="G13007" i="15" s="1"/>
  <c r="E12960" i="15"/>
  <c r="G12960" i="15" s="1"/>
  <c r="E12924" i="15"/>
  <c r="G12924" i="15" s="1"/>
  <c r="E12868" i="15"/>
  <c r="G12868" i="15" s="1"/>
  <c r="E12746" i="15"/>
  <c r="G12746" i="15" s="1"/>
  <c r="E13141" i="15"/>
  <c r="G13141" i="15" s="1"/>
  <c r="E13100" i="15"/>
  <c r="G13100" i="15" s="1"/>
  <c r="E13068" i="15"/>
  <c r="G13068" i="15" s="1"/>
  <c r="E13023" i="15"/>
  <c r="G13023" i="15" s="1"/>
  <c r="E12987" i="15"/>
  <c r="G12987" i="15" s="1"/>
  <c r="E12973" i="15"/>
  <c r="G12973" i="15" s="1"/>
  <c r="E12944" i="15"/>
  <c r="G12944" i="15" s="1"/>
  <c r="E12916" i="15"/>
  <c r="G12916" i="15" s="1"/>
  <c r="E12893" i="15"/>
  <c r="G12893" i="15" s="1"/>
  <c r="E12888" i="15"/>
  <c r="G12888" i="15" s="1"/>
  <c r="E12878" i="15"/>
  <c r="G12878" i="15" s="1"/>
  <c r="E12867" i="15"/>
  <c r="G12867" i="15" s="1"/>
  <c r="E12862" i="15"/>
  <c r="G12862" i="15" s="1"/>
  <c r="E12864" i="15"/>
  <c r="G12864" i="15" s="1"/>
  <c r="E12837" i="15"/>
  <c r="G12837" i="15" s="1"/>
  <c r="E12827" i="15"/>
  <c r="G12827" i="15" s="1"/>
  <c r="E12744" i="15"/>
  <c r="G12744" i="15" s="1"/>
  <c r="E12659" i="15"/>
  <c r="G12659" i="15" s="1"/>
  <c r="E12652" i="15"/>
  <c r="G12652" i="15" s="1"/>
  <c r="E12650" i="15"/>
  <c r="G12650" i="15" s="1"/>
  <c r="E12638" i="15"/>
  <c r="G12638" i="15" s="1"/>
  <c r="E12627" i="15"/>
  <c r="G12627" i="15" s="1"/>
  <c r="E12594" i="15"/>
  <c r="G12594" i="15" s="1"/>
  <c r="E12616" i="15"/>
  <c r="G12616" i="15" s="1"/>
  <c r="E12547" i="15"/>
  <c r="G12547" i="15" s="1"/>
  <c r="E12555" i="15"/>
  <c r="G12555" i="15" s="1"/>
  <c r="E12542" i="15"/>
  <c r="G12542" i="15" s="1"/>
  <c r="E12529" i="15"/>
  <c r="G12529" i="15" s="1"/>
  <c r="E12495" i="15"/>
  <c r="G12495" i="15" s="1"/>
  <c r="E12483" i="15"/>
  <c r="G12483" i="15" s="1"/>
  <c r="E12537" i="15"/>
  <c r="G12537" i="15" s="1"/>
  <c r="E12517" i="15"/>
  <c r="G12517" i="15" s="1"/>
  <c r="E12474" i="15"/>
  <c r="G12474" i="15" s="1"/>
  <c r="E12516" i="15"/>
  <c r="G12516" i="15" s="1"/>
  <c r="E12496" i="15"/>
  <c r="G12496" i="15" s="1"/>
  <c r="E12453" i="15"/>
  <c r="G12453" i="15" s="1"/>
  <c r="E12464" i="15"/>
  <c r="G12464" i="15" s="1"/>
  <c r="E12446" i="15"/>
  <c r="G12446" i="15" s="1"/>
  <c r="E12469" i="15"/>
  <c r="G12469" i="15" s="1"/>
  <c r="E12439" i="15"/>
  <c r="G12439" i="15" s="1"/>
  <c r="E12429" i="15"/>
  <c r="G12429" i="15" s="1"/>
  <c r="E12413" i="15"/>
  <c r="G12413" i="15" s="1"/>
  <c r="E12382" i="15"/>
  <c r="G12382" i="15" s="1"/>
  <c r="E12363" i="15"/>
  <c r="G12363" i="15" s="1"/>
  <c r="E12349" i="15"/>
  <c r="G12349" i="15" s="1"/>
  <c r="E12318" i="15"/>
  <c r="G12318" i="15" s="1"/>
  <c r="E12309" i="15"/>
  <c r="G12309" i="15" s="1"/>
  <c r="E12295" i="15"/>
  <c r="G12295" i="15" s="1"/>
  <c r="E12276" i="15"/>
  <c r="G12276" i="15" s="1"/>
  <c r="E12308" i="15"/>
  <c r="G12308" i="15" s="1"/>
  <c r="E12289" i="15"/>
  <c r="G12289" i="15" s="1"/>
  <c r="E12270" i="15"/>
  <c r="G12270" i="15" s="1"/>
  <c r="E12260" i="15"/>
  <c r="G12260" i="15" s="1"/>
  <c r="E12218" i="15"/>
  <c r="G12218" i="15" s="1"/>
  <c r="E12221" i="15"/>
  <c r="G12221" i="15" s="1"/>
  <c r="E12209" i="15"/>
  <c r="G12209" i="15" s="1"/>
  <c r="E12201" i="15"/>
  <c r="G12201" i="15" s="1"/>
  <c r="E12189" i="15"/>
  <c r="G12189" i="15" s="1"/>
  <c r="E12178" i="15"/>
  <c r="G12178" i="15" s="1"/>
  <c r="E12168" i="15"/>
  <c r="G12168" i="15" s="1"/>
  <c r="E12144" i="15"/>
  <c r="G12144" i="15" s="1"/>
  <c r="E12132" i="15"/>
  <c r="G12132" i="15" s="1"/>
  <c r="E12138" i="15"/>
  <c r="G12138" i="15" s="1"/>
  <c r="E12121" i="15"/>
  <c r="G12121" i="15" s="1"/>
  <c r="E12110" i="15"/>
  <c r="G12110" i="15" s="1"/>
  <c r="E12101" i="15"/>
  <c r="G12101" i="15" s="1"/>
  <c r="E12091" i="15"/>
  <c r="G12091" i="15" s="1"/>
  <c r="E12081" i="15"/>
  <c r="G12081" i="15" s="1"/>
  <c r="E12051" i="15"/>
  <c r="G12051" i="15" s="1"/>
  <c r="E12041" i="15"/>
  <c r="G12041" i="15" s="1"/>
  <c r="E12033" i="15"/>
  <c r="G12033" i="15" s="1"/>
  <c r="E12023" i="15"/>
  <c r="G12023" i="15" s="1"/>
  <c r="E12016" i="15"/>
  <c r="G12016" i="15" s="1"/>
  <c r="E12004" i="15"/>
  <c r="G12004" i="15" s="1"/>
  <c r="E11990" i="15"/>
  <c r="G11990" i="15" s="1"/>
  <c r="E11986" i="15"/>
  <c r="G11986" i="15" s="1"/>
  <c r="E11959" i="15"/>
  <c r="G11959" i="15" s="1"/>
  <c r="E11950" i="15"/>
  <c r="G11950" i="15" s="1"/>
  <c r="E11937" i="15"/>
  <c r="G11937" i="15" s="1"/>
  <c r="E11939" i="15"/>
  <c r="G11939" i="15" s="1"/>
  <c r="E11913" i="15"/>
  <c r="G11913" i="15" s="1"/>
  <c r="E11925" i="15"/>
  <c r="G11925" i="15" s="1"/>
  <c r="E11901" i="15"/>
  <c r="G11901" i="15" s="1"/>
  <c r="E11892" i="15"/>
  <c r="G11892" i="15" s="1"/>
  <c r="E11873" i="15"/>
  <c r="G11873" i="15" s="1"/>
  <c r="E11852" i="15"/>
  <c r="G11852" i="15" s="1"/>
  <c r="E11880" i="15"/>
  <c r="G11880" i="15" s="1"/>
  <c r="E11861" i="15"/>
  <c r="G11861" i="15" s="1"/>
  <c r="E11887" i="15"/>
  <c r="G11887" i="15" s="1"/>
  <c r="E11844" i="15"/>
  <c r="G11844" i="15" s="1"/>
  <c r="E11835" i="15"/>
  <c r="G11835" i="15" s="1"/>
  <c r="E11824" i="15"/>
  <c r="G11824" i="15" s="1"/>
  <c r="E11814" i="15"/>
  <c r="G11814" i="15" s="1"/>
  <c r="E11806" i="15"/>
  <c r="G11806" i="15" s="1"/>
  <c r="E11771" i="15"/>
  <c r="G11771" i="15" s="1"/>
  <c r="E11802" i="15"/>
  <c r="G11802" i="15" s="1"/>
  <c r="E11785" i="15"/>
  <c r="G11785" i="15" s="1"/>
  <c r="E11775" i="15"/>
  <c r="G11775" i="15" s="1"/>
  <c r="E11764" i="15"/>
  <c r="G11764" i="15" s="1"/>
  <c r="E11758" i="15"/>
  <c r="G11758" i="15" s="1"/>
  <c r="E11740" i="15"/>
  <c r="G11740" i="15" s="1"/>
  <c r="E11710" i="15"/>
  <c r="G11710" i="15" s="1"/>
  <c r="E11693" i="15"/>
  <c r="G11693" i="15" s="1"/>
  <c r="E11760" i="15"/>
  <c r="G11760" i="15" s="1"/>
  <c r="E11719" i="15"/>
  <c r="G11719" i="15" s="1"/>
  <c r="E11696" i="15"/>
  <c r="G11696" i="15" s="1"/>
  <c r="E11750" i="15"/>
  <c r="G11750" i="15" s="1"/>
  <c r="E11716" i="15"/>
  <c r="G11716" i="15" s="1"/>
  <c r="E11695" i="15"/>
  <c r="G11695" i="15" s="1"/>
  <c r="E11677" i="15"/>
  <c r="G11677" i="15" s="1"/>
  <c r="E11666" i="15"/>
  <c r="G11666" i="15" s="1"/>
  <c r="E11672" i="15"/>
  <c r="G11672" i="15" s="1"/>
  <c r="E13195" i="15"/>
  <c r="G13195" i="15" s="1"/>
  <c r="E13126" i="15"/>
  <c r="G13126" i="15" s="1"/>
  <c r="E13078" i="15"/>
  <c r="G13078" i="15" s="1"/>
  <c r="E13024" i="15"/>
  <c r="G13024" i="15" s="1"/>
  <c r="E12985" i="15"/>
  <c r="G12985" i="15" s="1"/>
  <c r="E12950" i="15"/>
  <c r="G12950" i="15" s="1"/>
  <c r="E12891" i="15"/>
  <c r="G12891" i="15" s="1"/>
  <c r="E12851" i="15"/>
  <c r="G12851" i="15" s="1"/>
  <c r="E13178" i="15"/>
  <c r="G13178" i="15" s="1"/>
  <c r="E13117" i="15"/>
  <c r="G13117" i="15" s="1"/>
  <c r="E13085" i="15"/>
  <c r="G13085" i="15" s="1"/>
  <c r="E13051" i="15"/>
  <c r="G13051" i="15" s="1"/>
  <c r="E13017" i="15"/>
  <c r="G13017" i="15" s="1"/>
  <c r="E12984" i="15"/>
  <c r="G12984" i="15" s="1"/>
  <c r="E12962" i="15"/>
  <c r="G12962" i="15" s="1"/>
  <c r="E12928" i="15"/>
  <c r="G12928" i="15" s="1"/>
  <c r="E12914" i="15"/>
  <c r="G12914" i="15" s="1"/>
  <c r="E12905" i="15"/>
  <c r="G12905" i="15" s="1"/>
  <c r="E13175" i="15"/>
  <c r="G13175" i="15" s="1"/>
  <c r="E13177" i="15"/>
  <c r="G13177" i="15" s="1"/>
  <c r="E13150" i="15"/>
  <c r="G13150" i="15" s="1"/>
  <c r="E13140" i="15"/>
  <c r="G13140" i="15" s="1"/>
  <c r="E13132" i="15"/>
  <c r="G13132" i="15" s="1"/>
  <c r="E13116" i="15"/>
  <c r="G13116" i="15" s="1"/>
  <c r="E13109" i="15"/>
  <c r="G13109" i="15" s="1"/>
  <c r="E13099" i="15"/>
  <c r="G13099" i="15" s="1"/>
  <c r="E13092" i="15"/>
  <c r="G13092" i="15" s="1"/>
  <c r="E13084" i="15"/>
  <c r="G13084" i="15" s="1"/>
  <c r="E13075" i="15"/>
  <c r="G13075" i="15" s="1"/>
  <c r="E13067" i="15"/>
  <c r="G13067" i="15" s="1"/>
  <c r="E13059" i="15"/>
  <c r="G13059" i="15" s="1"/>
  <c r="E13050" i="15"/>
  <c r="G13050" i="15" s="1"/>
  <c r="E13035" i="15"/>
  <c r="G13035" i="15" s="1"/>
  <c r="E13052" i="15"/>
  <c r="G13052" i="15" s="1"/>
  <c r="E13034" i="15"/>
  <c r="G13034" i="15" s="1"/>
  <c r="E13016" i="15"/>
  <c r="G13016" i="15" s="1"/>
  <c r="E13005" i="15"/>
  <c r="G13005" i="15" s="1"/>
  <c r="E12992" i="15"/>
  <c r="G12992" i="15" s="1"/>
  <c r="E12983" i="15"/>
  <c r="G12983" i="15" s="1"/>
  <c r="E12969" i="15"/>
  <c r="G12969" i="15" s="1"/>
  <c r="E12972" i="15"/>
  <c r="G12972" i="15" s="1"/>
  <c r="E12959" i="15"/>
  <c r="G12959" i="15" s="1"/>
  <c r="E12936" i="15"/>
  <c r="G12936" i="15" s="1"/>
  <c r="E12948" i="15"/>
  <c r="G12948" i="15" s="1"/>
  <c r="E12926" i="15"/>
  <c r="G12926" i="15" s="1"/>
  <c r="E12915" i="15"/>
  <c r="G12915" i="15" s="1"/>
  <c r="E12912" i="15"/>
  <c r="G12912" i="15" s="1"/>
  <c r="E12885" i="15"/>
  <c r="G12885" i="15" s="1"/>
  <c r="E12903" i="15"/>
  <c r="G12903" i="15" s="1"/>
  <c r="E12887" i="15"/>
  <c r="G12887" i="15" s="1"/>
  <c r="E12877" i="15"/>
  <c r="G12877" i="15" s="1"/>
  <c r="E12901" i="15"/>
  <c r="G12901" i="15" s="1"/>
  <c r="E12858" i="15"/>
  <c r="G12858" i="15" s="1"/>
  <c r="E12861" i="15"/>
  <c r="G12861" i="15" s="1"/>
  <c r="E12836" i="15"/>
  <c r="G12836" i="15" s="1"/>
  <c r="E12832" i="15"/>
  <c r="G12832" i="15" s="1"/>
  <c r="E12743" i="15"/>
  <c r="G12743" i="15" s="1"/>
  <c r="E12657" i="15"/>
  <c r="G12657" i="15" s="1"/>
  <c r="E12667" i="15"/>
  <c r="G12667" i="15" s="1"/>
  <c r="E12649" i="15"/>
  <c r="G12649" i="15" s="1"/>
  <c r="E12637" i="15"/>
  <c r="G12637" i="15" s="1"/>
  <c r="E12626" i="15"/>
  <c r="G12626" i="15" s="1"/>
  <c r="E12611" i="15"/>
  <c r="G12611" i="15" s="1"/>
  <c r="E12605" i="15"/>
  <c r="G12605" i="15" s="1"/>
  <c r="E12551" i="15"/>
  <c r="G12551" i="15" s="1"/>
  <c r="E12553" i="15"/>
  <c r="G12553" i="15" s="1"/>
  <c r="E12541" i="15"/>
  <c r="G12541" i="15" s="1"/>
  <c r="E12528" i="15"/>
  <c r="G12528" i="15" s="1"/>
  <c r="E12494" i="15"/>
  <c r="G12494" i="15" s="1"/>
  <c r="E12481" i="15"/>
  <c r="G12481" i="15" s="1"/>
  <c r="E12536" i="15"/>
  <c r="G12536" i="15" s="1"/>
  <c r="E12513" i="15"/>
  <c r="G12513" i="15" s="1"/>
  <c r="E12473" i="15"/>
  <c r="G12473" i="15" s="1"/>
  <c r="E12515" i="15"/>
  <c r="G12515" i="15" s="1"/>
  <c r="E12489" i="15"/>
  <c r="G12489" i="15" s="1"/>
  <c r="E12456" i="15"/>
  <c r="G12456" i="15" s="1"/>
  <c r="E12463" i="15"/>
  <c r="G12463" i="15" s="1"/>
  <c r="E12445" i="15"/>
  <c r="G12445" i="15" s="1"/>
  <c r="E12466" i="15"/>
  <c r="G12466" i="15" s="1"/>
  <c r="E12436" i="15"/>
  <c r="G12436" i="15" s="1"/>
  <c r="E12424" i="15"/>
  <c r="G12424" i="15" s="1"/>
  <c r="E12410" i="15"/>
  <c r="G12410" i="15" s="1"/>
  <c r="E12381" i="15"/>
  <c r="G12381" i="15" s="1"/>
  <c r="E12357" i="15"/>
  <c r="G12357" i="15" s="1"/>
  <c r="E12348" i="15"/>
  <c r="G12348" i="15" s="1"/>
  <c r="E12317" i="15"/>
  <c r="G12317" i="15" s="1"/>
  <c r="E12307" i="15"/>
  <c r="G12307" i="15" s="1"/>
  <c r="E12294" i="15"/>
  <c r="G12294" i="15" s="1"/>
  <c r="E12275" i="15"/>
  <c r="G12275" i="15" s="1"/>
  <c r="E12305" i="15"/>
  <c r="G12305" i="15" s="1"/>
  <c r="E12288" i="15"/>
  <c r="G12288" i="15" s="1"/>
  <c r="E12285" i="15"/>
  <c r="G12285" i="15" s="1"/>
  <c r="E12257" i="15"/>
  <c r="G12257" i="15" s="1"/>
  <c r="E12214" i="15"/>
  <c r="G12214" i="15" s="1"/>
  <c r="E12220" i="15"/>
  <c r="G12220" i="15" s="1"/>
  <c r="E12207" i="15"/>
  <c r="G12207" i="15" s="1"/>
  <c r="E12196" i="15"/>
  <c r="G12196" i="15" s="1"/>
  <c r="E12188" i="15"/>
  <c r="G12188" i="15" s="1"/>
  <c r="E12177" i="15"/>
  <c r="G12177" i="15" s="1"/>
  <c r="E12166" i="15"/>
  <c r="G12166" i="15" s="1"/>
  <c r="E12143" i="15"/>
  <c r="G12143" i="15" s="1"/>
  <c r="E12122" i="15"/>
  <c r="G12122" i="15" s="1"/>
  <c r="E12137" i="15"/>
  <c r="G12137" i="15" s="1"/>
  <c r="E12118" i="15"/>
  <c r="G12118" i="15" s="1"/>
  <c r="E12109" i="15"/>
  <c r="G12109" i="15" s="1"/>
  <c r="E12099" i="15"/>
  <c r="G12099" i="15" s="1"/>
  <c r="E12090" i="15"/>
  <c r="G12090" i="15" s="1"/>
  <c r="E12078" i="15"/>
  <c r="G12078" i="15" s="1"/>
  <c r="E12052" i="15"/>
  <c r="G12052" i="15" s="1"/>
  <c r="E12040" i="15"/>
  <c r="G12040" i="15" s="1"/>
  <c r="E12032" i="15"/>
  <c r="G12032" i="15" s="1"/>
  <c r="E12022" i="15"/>
  <c r="G12022" i="15" s="1"/>
  <c r="E12015" i="15"/>
  <c r="G12015" i="15" s="1"/>
  <c r="E12003" i="15"/>
  <c r="G12003" i="15" s="1"/>
  <c r="E11991" i="15"/>
  <c r="G11991" i="15" s="1"/>
  <c r="E11985" i="15"/>
  <c r="G11985" i="15" s="1"/>
  <c r="E11957" i="15"/>
  <c r="G11957" i="15" s="1"/>
  <c r="E11949" i="15"/>
  <c r="G11949" i="15" s="1"/>
  <c r="E11923" i="15"/>
  <c r="G11923" i="15" s="1"/>
  <c r="E11935" i="15"/>
  <c r="G11935" i="15" s="1"/>
  <c r="E13152" i="15"/>
  <c r="G13152" i="15" s="1"/>
  <c r="E13111" i="15"/>
  <c r="G13111" i="15" s="1"/>
  <c r="E13061" i="15"/>
  <c r="G13061" i="15" s="1"/>
  <c r="E13019" i="15"/>
  <c r="G13019" i="15" s="1"/>
  <c r="E12974" i="15"/>
  <c r="G12974" i="15" s="1"/>
  <c r="E12917" i="15"/>
  <c r="G12917" i="15" s="1"/>
  <c r="E12879" i="15"/>
  <c r="G12879" i="15" s="1"/>
  <c r="E12846" i="15"/>
  <c r="G12846" i="15" s="1"/>
  <c r="E13151" i="15"/>
  <c r="G13151" i="15" s="1"/>
  <c r="E13110" i="15"/>
  <c r="G13110" i="15" s="1"/>
  <c r="E13077" i="15"/>
  <c r="G13077" i="15" s="1"/>
  <c r="E13036" i="15"/>
  <c r="G13036" i="15" s="1"/>
  <c r="E13006" i="15"/>
  <c r="G13006" i="15" s="1"/>
  <c r="E12967" i="15"/>
  <c r="G12967" i="15" s="1"/>
  <c r="E12949" i="15"/>
  <c r="G12949" i="15" s="1"/>
  <c r="E13173" i="15"/>
  <c r="G13173" i="15" s="1"/>
  <c r="E13176" i="15"/>
  <c r="G13176" i="15" s="1"/>
  <c r="E13149" i="15"/>
  <c r="G13149" i="15" s="1"/>
  <c r="E13139" i="15"/>
  <c r="G13139" i="15" s="1"/>
  <c r="E13131" i="15"/>
  <c r="G13131" i="15" s="1"/>
  <c r="E13115" i="15"/>
  <c r="G13115" i="15" s="1"/>
  <c r="E13108" i="15"/>
  <c r="G13108" i="15" s="1"/>
  <c r="E13098" i="15"/>
  <c r="G13098" i="15" s="1"/>
  <c r="E13091" i="15"/>
  <c r="G13091" i="15" s="1"/>
  <c r="E13082" i="15"/>
  <c r="G13082" i="15" s="1"/>
  <c r="E13074" i="15"/>
  <c r="G13074" i="15" s="1"/>
  <c r="E13066" i="15"/>
  <c r="G13066" i="15" s="1"/>
  <c r="E13058" i="15"/>
  <c r="G13058" i="15" s="1"/>
  <c r="E13046" i="15"/>
  <c r="G13046" i="15" s="1"/>
  <c r="E13032" i="15"/>
  <c r="G13032" i="15" s="1"/>
  <c r="E13049" i="15"/>
  <c r="G13049" i="15" s="1"/>
  <c r="E13033" i="15"/>
  <c r="G13033" i="15" s="1"/>
  <c r="E13014" i="15"/>
  <c r="G13014" i="15" s="1"/>
  <c r="E13003" i="15"/>
  <c r="G13003" i="15" s="1"/>
  <c r="E12991" i="15"/>
  <c r="G12991" i="15" s="1"/>
  <c r="E12982" i="15"/>
  <c r="G12982" i="15" s="1"/>
  <c r="E12979" i="15"/>
  <c r="G12979" i="15" s="1"/>
  <c r="E12966" i="15"/>
  <c r="G12966" i="15" s="1"/>
  <c r="E12958" i="15"/>
  <c r="G12958" i="15" s="1"/>
  <c r="E12934" i="15"/>
  <c r="G12934" i="15" s="1"/>
  <c r="E12947" i="15"/>
  <c r="G12947" i="15" s="1"/>
  <c r="E12922" i="15"/>
  <c r="G12922" i="15" s="1"/>
  <c r="E12911" i="15"/>
  <c r="G12911" i="15" s="1"/>
  <c r="E12908" i="15"/>
  <c r="G12908" i="15" s="1"/>
  <c r="E12881" i="15"/>
  <c r="G12881" i="15" s="1"/>
  <c r="E12902" i="15"/>
  <c r="G12902" i="15" s="1"/>
  <c r="E12886" i="15"/>
  <c r="G12886" i="15" s="1"/>
  <c r="E12876" i="15"/>
  <c r="G12876" i="15" s="1"/>
  <c r="E12892" i="15"/>
  <c r="G12892" i="15" s="1"/>
  <c r="E12857" i="15"/>
  <c r="G12857" i="15" s="1"/>
  <c r="E12860" i="15"/>
  <c r="G12860" i="15" s="1"/>
  <c r="E12835" i="15"/>
  <c r="G12835" i="15" s="1"/>
  <c r="E12831" i="15"/>
  <c r="G12831" i="15" s="1"/>
  <c r="E12748" i="15"/>
  <c r="G12748" i="15" s="1"/>
  <c r="E12654" i="15"/>
  <c r="G12654" i="15" s="1"/>
  <c r="E12665" i="15"/>
  <c r="G12665" i="15" s="1"/>
  <c r="E12648" i="15"/>
  <c r="G12648" i="15" s="1"/>
  <c r="E12636" i="15"/>
  <c r="G12636" i="15" s="1"/>
  <c r="E12625" i="15"/>
  <c r="G12625" i="15" s="1"/>
  <c r="E12601" i="15"/>
  <c r="G12601" i="15" s="1"/>
  <c r="E12587" i="15"/>
  <c r="G12587" i="15" s="1"/>
  <c r="E12557" i="15"/>
  <c r="G12557" i="15" s="1"/>
  <c r="E12548" i="15"/>
  <c r="G12548" i="15" s="1"/>
  <c r="E12539" i="15"/>
  <c r="G12539" i="15" s="1"/>
  <c r="E12520" i="15"/>
  <c r="G12520" i="15" s="1"/>
  <c r="E12493" i="15"/>
  <c r="G12493" i="15" s="1"/>
  <c r="E12476" i="15"/>
  <c r="G12476" i="15" s="1"/>
  <c r="E12534" i="15"/>
  <c r="G12534" i="15" s="1"/>
  <c r="E12508" i="15"/>
  <c r="G12508" i="15" s="1"/>
  <c r="E12472" i="15"/>
  <c r="G12472" i="15" s="1"/>
  <c r="E12514" i="15"/>
  <c r="G12514" i="15" s="1"/>
  <c r="E12488" i="15"/>
  <c r="G12488" i="15" s="1"/>
  <c r="E12438" i="15"/>
  <c r="G12438" i="15" s="1"/>
  <c r="E12462" i="15"/>
  <c r="G12462" i="15" s="1"/>
  <c r="E12444" i="15"/>
  <c r="G12444" i="15" s="1"/>
  <c r="E12461" i="15"/>
  <c r="G12461" i="15" s="1"/>
  <c r="E12430" i="15"/>
  <c r="G12430" i="15" s="1"/>
  <c r="E12422" i="15"/>
  <c r="G12422" i="15" s="1"/>
  <c r="E12403" i="15"/>
  <c r="G12403" i="15" s="1"/>
  <c r="E12379" i="15"/>
  <c r="G12379" i="15" s="1"/>
  <c r="E12356" i="15"/>
  <c r="G12356" i="15" s="1"/>
  <c r="E12347" i="15"/>
  <c r="G12347" i="15" s="1"/>
  <c r="E12316" i="15"/>
  <c r="G12316" i="15" s="1"/>
  <c r="E12306" i="15"/>
  <c r="G12306" i="15" s="1"/>
  <c r="E12292" i="15"/>
  <c r="G12292" i="15" s="1"/>
  <c r="E12274" i="15"/>
  <c r="G12274" i="15" s="1"/>
  <c r="E12303" i="15"/>
  <c r="G12303" i="15" s="1"/>
  <c r="E12287" i="15"/>
  <c r="G12287" i="15" s="1"/>
  <c r="E12265" i="15"/>
  <c r="G12265" i="15" s="1"/>
  <c r="E12267" i="15"/>
  <c r="G12267" i="15" s="1"/>
  <c r="E12222" i="15"/>
  <c r="G12222" i="15" s="1"/>
  <c r="E12216" i="15"/>
  <c r="G12216" i="15" s="1"/>
  <c r="E12206" i="15"/>
  <c r="G12206" i="15" s="1"/>
  <c r="E12195" i="15"/>
  <c r="G12195" i="15" s="1"/>
  <c r="E12186" i="15"/>
  <c r="G12186" i="15" s="1"/>
  <c r="E12176" i="15"/>
  <c r="G12176" i="15" s="1"/>
  <c r="E12165" i="15"/>
  <c r="G12165" i="15" s="1"/>
  <c r="E12134" i="15"/>
  <c r="G12134" i="15" s="1"/>
  <c r="E12128" i="15"/>
  <c r="G12128" i="15" s="1"/>
  <c r="E12136" i="15"/>
  <c r="G12136" i="15" s="1"/>
  <c r="E12117" i="15"/>
  <c r="G12117" i="15" s="1"/>
  <c r="E12107" i="15"/>
  <c r="G12107" i="15" s="1"/>
  <c r="E12098" i="15"/>
  <c r="G12098" i="15" s="1"/>
  <c r="E12089" i="15"/>
  <c r="G12089" i="15" s="1"/>
  <c r="E12086" i="15"/>
  <c r="G12086" i="15" s="1"/>
  <c r="E12050" i="15"/>
  <c r="G12050" i="15" s="1"/>
  <c r="E12039" i="15"/>
  <c r="G12039" i="15" s="1"/>
  <c r="E12031" i="15"/>
  <c r="G12031" i="15" s="1"/>
  <c r="E12021" i="15"/>
  <c r="G12021" i="15" s="1"/>
  <c r="E12014" i="15"/>
  <c r="G12014" i="15" s="1"/>
  <c r="E12002" i="15"/>
  <c r="G12002" i="15" s="1"/>
  <c r="E11994" i="15"/>
  <c r="G11994" i="15" s="1"/>
  <c r="E11984" i="15"/>
  <c r="G11984" i="15" s="1"/>
  <c r="E11956" i="15"/>
  <c r="G11956" i="15" s="1"/>
  <c r="E11948" i="15"/>
  <c r="G11948" i="15" s="1"/>
  <c r="E11922" i="15"/>
  <c r="G11922" i="15" s="1"/>
  <c r="E11932" i="15"/>
  <c r="G11932" i="15" s="1"/>
  <c r="E11907" i="15"/>
  <c r="G11907" i="15" s="1"/>
  <c r="E11910" i="15"/>
  <c r="G11910" i="15" s="1"/>
  <c r="E11842" i="15"/>
  <c r="G11842" i="15" s="1"/>
  <c r="E11888" i="15"/>
  <c r="G11888" i="15" s="1"/>
  <c r="E13135" i="15"/>
  <c r="G13135" i="15" s="1"/>
  <c r="E13087" i="15"/>
  <c r="G13087" i="15" s="1"/>
  <c r="E13037" i="15"/>
  <c r="G13037" i="15" s="1"/>
  <c r="E12993" i="15"/>
  <c r="G12993" i="15" s="1"/>
  <c r="E12946" i="15"/>
  <c r="G12946" i="15" s="1"/>
  <c r="E12896" i="15"/>
  <c r="G12896" i="15" s="1"/>
  <c r="E12863" i="15"/>
  <c r="G12863" i="15" s="1"/>
  <c r="E13194" i="15"/>
  <c r="G13194" i="15" s="1"/>
  <c r="E13133" i="15"/>
  <c r="G13133" i="15" s="1"/>
  <c r="E13103" i="15"/>
  <c r="G13103" i="15" s="1"/>
  <c r="E13060" i="15"/>
  <c r="G13060" i="15" s="1"/>
  <c r="E13040" i="15"/>
  <c r="G13040" i="15" s="1"/>
  <c r="E13172" i="15"/>
  <c r="G13172" i="15" s="1"/>
  <c r="E13174" i="15"/>
  <c r="G13174" i="15" s="1"/>
  <c r="E13148" i="15"/>
  <c r="G13148" i="15" s="1"/>
  <c r="E13138" i="15"/>
  <c r="G13138" i="15" s="1"/>
  <c r="E13130" i="15"/>
  <c r="G13130" i="15" s="1"/>
  <c r="E13104" i="15"/>
  <c r="G13104" i="15" s="1"/>
  <c r="E13107" i="15"/>
  <c r="G13107" i="15" s="1"/>
  <c r="E13097" i="15"/>
  <c r="G13097" i="15" s="1"/>
  <c r="E13083" i="15"/>
  <c r="G13083" i="15" s="1"/>
  <c r="E13089" i="15"/>
  <c r="G13089" i="15" s="1"/>
  <c r="E13073" i="15"/>
  <c r="G13073" i="15" s="1"/>
  <c r="E13065" i="15"/>
  <c r="G13065" i="15" s="1"/>
  <c r="E13057" i="15"/>
  <c r="G13057" i="15" s="1"/>
  <c r="E13045" i="15"/>
  <c r="G13045" i="15" s="1"/>
  <c r="E13031" i="15"/>
  <c r="G13031" i="15" s="1"/>
  <c r="E13048" i="15"/>
  <c r="G13048" i="15" s="1"/>
  <c r="E13027" i="15"/>
  <c r="G13027" i="15" s="1"/>
  <c r="E13013" i="15"/>
  <c r="G13013" i="15" s="1"/>
  <c r="E12997" i="15"/>
  <c r="G12997" i="15" s="1"/>
  <c r="E12990" i="15"/>
  <c r="G12990" i="15" s="1"/>
  <c r="E12981" i="15"/>
  <c r="G12981" i="15" s="1"/>
  <c r="E12978" i="15"/>
  <c r="G12978" i="15" s="1"/>
  <c r="E12965" i="15"/>
  <c r="G12965" i="15" s="1"/>
  <c r="E12957" i="15"/>
  <c r="G12957" i="15" s="1"/>
  <c r="E12933" i="15"/>
  <c r="G12933" i="15" s="1"/>
  <c r="E12942" i="15"/>
  <c r="G12942" i="15" s="1"/>
  <c r="E12923" i="15"/>
  <c r="G12923" i="15" s="1"/>
  <c r="E12910" i="15"/>
  <c r="G12910" i="15" s="1"/>
  <c r="E12907" i="15"/>
  <c r="G12907" i="15" s="1"/>
  <c r="E12873" i="15"/>
  <c r="G12873" i="15" s="1"/>
  <c r="E12900" i="15"/>
  <c r="G12900" i="15" s="1"/>
  <c r="E12884" i="15"/>
  <c r="G12884" i="15" s="1"/>
  <c r="E12875" i="15"/>
  <c r="G12875" i="15" s="1"/>
  <c r="E12853" i="15"/>
  <c r="G12853" i="15" s="1"/>
  <c r="E12856" i="15"/>
  <c r="G12856" i="15" s="1"/>
  <c r="E12850" i="15"/>
  <c r="G12850" i="15" s="1"/>
  <c r="E12834" i="15"/>
  <c r="G12834" i="15" s="1"/>
  <c r="E12826" i="15"/>
  <c r="G12826" i="15" s="1"/>
  <c r="E12747" i="15"/>
  <c r="G12747" i="15" s="1"/>
  <c r="E12642" i="15"/>
  <c r="G12642" i="15" s="1"/>
  <c r="E12664" i="15"/>
  <c r="G12664" i="15" s="1"/>
  <c r="E12647" i="15"/>
  <c r="G12647" i="15" s="1"/>
  <c r="E12635" i="15"/>
  <c r="G12635" i="15" s="1"/>
  <c r="E12624" i="15"/>
  <c r="G12624" i="15" s="1"/>
  <c r="E12599" i="15"/>
  <c r="G12599" i="15" s="1"/>
  <c r="E12578" i="15"/>
  <c r="G12578" i="15" s="1"/>
  <c r="E12550" i="15"/>
  <c r="G12550" i="15" s="1"/>
  <c r="E12546" i="15"/>
  <c r="G12546" i="15" s="1"/>
  <c r="E12538" i="15"/>
  <c r="G12538" i="15" s="1"/>
  <c r="E12519" i="15"/>
  <c r="G12519" i="15" s="1"/>
  <c r="E12492" i="15"/>
  <c r="G12492" i="15" s="1"/>
  <c r="E12475" i="15"/>
  <c r="G12475" i="15" s="1"/>
  <c r="E12527" i="15"/>
  <c r="G12527" i="15" s="1"/>
  <c r="E12501" i="15"/>
  <c r="G12501" i="15" s="1"/>
  <c r="E12471" i="15"/>
  <c r="G12471" i="15" s="1"/>
  <c r="E12510" i="15"/>
  <c r="G12510" i="15" s="1"/>
  <c r="E12482" i="15"/>
  <c r="G12482" i="15" s="1"/>
  <c r="E12449" i="15"/>
  <c r="G12449" i="15" s="1"/>
  <c r="E12459" i="15"/>
  <c r="G12459" i="15" s="1"/>
  <c r="E12442" i="15"/>
  <c r="G12442" i="15" s="1"/>
  <c r="E12460" i="15"/>
  <c r="G12460" i="15" s="1"/>
  <c r="E12427" i="15"/>
  <c r="G12427" i="15" s="1"/>
  <c r="E12420" i="15"/>
  <c r="G12420" i="15" s="1"/>
  <c r="E12380" i="15"/>
  <c r="G12380" i="15" s="1"/>
  <c r="E12378" i="15"/>
  <c r="G12378" i="15" s="1"/>
  <c r="E12354" i="15"/>
  <c r="G12354" i="15" s="1"/>
  <c r="E12346" i="15"/>
  <c r="G12346" i="15" s="1"/>
  <c r="E12314" i="15"/>
  <c r="G12314" i="15" s="1"/>
  <c r="E12304" i="15"/>
  <c r="G12304" i="15" s="1"/>
  <c r="E12284" i="15"/>
  <c r="G12284" i="15" s="1"/>
  <c r="E12272" i="15"/>
  <c r="G12272" i="15" s="1"/>
  <c r="E12298" i="15"/>
  <c r="G12298" i="15" s="1"/>
  <c r="E12286" i="15"/>
  <c r="G12286" i="15" s="1"/>
  <c r="E12266" i="15"/>
  <c r="G12266" i="15" s="1"/>
  <c r="E12259" i="15"/>
  <c r="G12259" i="15" s="1"/>
  <c r="E12219" i="15"/>
  <c r="G12219" i="15" s="1"/>
  <c r="E12215" i="15"/>
  <c r="G12215" i="15" s="1"/>
  <c r="E12205" i="15"/>
  <c r="G12205" i="15" s="1"/>
  <c r="E12194" i="15"/>
  <c r="G12194" i="15" s="1"/>
  <c r="E12185" i="15"/>
  <c r="G12185" i="15" s="1"/>
  <c r="E12175" i="15"/>
  <c r="G12175" i="15" s="1"/>
  <c r="E12164" i="15"/>
  <c r="G12164" i="15" s="1"/>
  <c r="E12133" i="15"/>
  <c r="G12133" i="15" s="1"/>
  <c r="E12131" i="15"/>
  <c r="G12131" i="15" s="1"/>
  <c r="E12135" i="15"/>
  <c r="G12135" i="15" s="1"/>
  <c r="E12119" i="15"/>
  <c r="G12119" i="15" s="1"/>
  <c r="E12106" i="15"/>
  <c r="G12106" i="15" s="1"/>
  <c r="E12100" i="15"/>
  <c r="G12100" i="15" s="1"/>
  <c r="E12088" i="15"/>
  <c r="G12088" i="15" s="1"/>
  <c r="E12083" i="15"/>
  <c r="G12083" i="15" s="1"/>
  <c r="E12047" i="15"/>
  <c r="G12047" i="15" s="1"/>
  <c r="E12038" i="15"/>
  <c r="G12038" i="15" s="1"/>
  <c r="E12030" i="15"/>
  <c r="G12030" i="15" s="1"/>
  <c r="E12020" i="15"/>
  <c r="G12020" i="15" s="1"/>
  <c r="E12006" i="15"/>
  <c r="G12006" i="15" s="1"/>
  <c r="E11998" i="15"/>
  <c r="G11998" i="15" s="1"/>
  <c r="E11993" i="15"/>
  <c r="G11993" i="15" s="1"/>
  <c r="E11982" i="15"/>
  <c r="G11982" i="15" s="1"/>
  <c r="E11954" i="15"/>
  <c r="G11954" i="15" s="1"/>
  <c r="E11921" i="15"/>
  <c r="G11921" i="15" s="1"/>
  <c r="E11912" i="15"/>
  <c r="G11912" i="15" s="1"/>
  <c r="E11928" i="15"/>
  <c r="G11928" i="15" s="1"/>
  <c r="E11905" i="15"/>
  <c r="G11905" i="15" s="1"/>
  <c r="E11903" i="15"/>
  <c r="G11903" i="15" s="1"/>
  <c r="E11868" i="15"/>
  <c r="G11868" i="15" s="1"/>
  <c r="E11885" i="15"/>
  <c r="G11885" i="15" s="1"/>
  <c r="E11860" i="15"/>
  <c r="G11860" i="15" s="1"/>
  <c r="E11944" i="15"/>
  <c r="G11944" i="15" s="1"/>
  <c r="E11863" i="15"/>
  <c r="G11863" i="15" s="1"/>
  <c r="E11793" i="15"/>
  <c r="G11793" i="15" s="1"/>
  <c r="E11718" i="15"/>
  <c r="G11718" i="15" s="1"/>
  <c r="E11735" i="15"/>
  <c r="G11735" i="15" s="1"/>
  <c r="E11706" i="15"/>
  <c r="G11706" i="15" s="1"/>
  <c r="E11669" i="15"/>
  <c r="G11669" i="15" s="1"/>
  <c r="E11614" i="15"/>
  <c r="G11614" i="15" s="1"/>
  <c r="E11310" i="15"/>
  <c r="G11310" i="15" s="1"/>
  <c r="E11294" i="15"/>
  <c r="G11294" i="15" s="1"/>
  <c r="E11268" i="15"/>
  <c r="G11268" i="15" s="1"/>
  <c r="E11262" i="15"/>
  <c r="G11262" i="15" s="1"/>
  <c r="E11251" i="15"/>
  <c r="G11251" i="15" s="1"/>
  <c r="E11242" i="15"/>
  <c r="G11242" i="15" s="1"/>
  <c r="E11227" i="15"/>
  <c r="G11227" i="15" s="1"/>
  <c r="E11217" i="15"/>
  <c r="G11217" i="15" s="1"/>
  <c r="E11209" i="15"/>
  <c r="G11209" i="15" s="1"/>
  <c r="E11203" i="15"/>
  <c r="G11203" i="15" s="1"/>
  <c r="E11194" i="15"/>
  <c r="G11194" i="15" s="1"/>
  <c r="E11186" i="15"/>
  <c r="G11186" i="15" s="1"/>
  <c r="E11178" i="15"/>
  <c r="G11178" i="15" s="1"/>
  <c r="E11170" i="15"/>
  <c r="G11170" i="15" s="1"/>
  <c r="E11154" i="15"/>
  <c r="G11154" i="15" s="1"/>
  <c r="E11143" i="15"/>
  <c r="G11143" i="15" s="1"/>
  <c r="E11158" i="15"/>
  <c r="G11158" i="15" s="1"/>
  <c r="E11137" i="15"/>
  <c r="G11137" i="15" s="1"/>
  <c r="E11125" i="15"/>
  <c r="G11125" i="15" s="1"/>
  <c r="E11109" i="15"/>
  <c r="G11109" i="15" s="1"/>
  <c r="E11101" i="15"/>
  <c r="G11101" i="15" s="1"/>
  <c r="E11082" i="15"/>
  <c r="G11082" i="15" s="1"/>
  <c r="E11088" i="15"/>
  <c r="G11088" i="15" s="1"/>
  <c r="E11077" i="15"/>
  <c r="G11077" i="15" s="1"/>
  <c r="E11060" i="15"/>
  <c r="G11060" i="15" s="1"/>
  <c r="E11062" i="15"/>
  <c r="G11062" i="15" s="1"/>
  <c r="E11036" i="15"/>
  <c r="G11036" i="15" s="1"/>
  <c r="E11024" i="15"/>
  <c r="G11024" i="15" s="1"/>
  <c r="E11019" i="15"/>
  <c r="G11019" i="15" s="1"/>
  <c r="E10987" i="15"/>
  <c r="G10987" i="15" s="1"/>
  <c r="E11005" i="15"/>
  <c r="G11005" i="15" s="1"/>
  <c r="E10998" i="15"/>
  <c r="G10998" i="15" s="1"/>
  <c r="E10989" i="15"/>
  <c r="G10989" i="15" s="1"/>
  <c r="E10968" i="15"/>
  <c r="G10968" i="15" s="1"/>
  <c r="E10971" i="15"/>
  <c r="G10971" i="15" s="1"/>
  <c r="E10965" i="15"/>
  <c r="G10965" i="15" s="1"/>
  <c r="E10950" i="15"/>
  <c r="G10950" i="15" s="1"/>
  <c r="E10946" i="15"/>
  <c r="G10946" i="15" s="1"/>
  <c r="E10858" i="15"/>
  <c r="G10858" i="15" s="1"/>
  <c r="E10772" i="15"/>
  <c r="G10772" i="15" s="1"/>
  <c r="E10780" i="15"/>
  <c r="G10780" i="15" s="1"/>
  <c r="E10764" i="15"/>
  <c r="G10764" i="15" s="1"/>
  <c r="E10753" i="15"/>
  <c r="G10753" i="15" s="1"/>
  <c r="E10741" i="15"/>
  <c r="G10741" i="15" s="1"/>
  <c r="E10709" i="15"/>
  <c r="G10709" i="15" s="1"/>
  <c r="E10726" i="15"/>
  <c r="G10726" i="15" s="1"/>
  <c r="E10695" i="15"/>
  <c r="G10695" i="15" s="1"/>
  <c r="E10674" i="15"/>
  <c r="G10674" i="15" s="1"/>
  <c r="E10717" i="15"/>
  <c r="G10717" i="15" s="1"/>
  <c r="E10689" i="15"/>
  <c r="G10689" i="15" s="1"/>
  <c r="E10698" i="15"/>
  <c r="G10698" i="15" s="1"/>
  <c r="E10672" i="15"/>
  <c r="G10672" i="15" s="1"/>
  <c r="E10663" i="15"/>
  <c r="G10663" i="15" s="1"/>
  <c r="E10654" i="15"/>
  <c r="G10654" i="15" s="1"/>
  <c r="E10635" i="15"/>
  <c r="G10635" i="15" s="1"/>
  <c r="E10608" i="15"/>
  <c r="G10608" i="15" s="1"/>
  <c r="E10590" i="15"/>
  <c r="G10590" i="15" s="1"/>
  <c r="E10639" i="15"/>
  <c r="G10639" i="15" s="1"/>
  <c r="E10606" i="15"/>
  <c r="G10606" i="15" s="1"/>
  <c r="E10586" i="15"/>
  <c r="G10586" i="15" s="1"/>
  <c r="E10629" i="15"/>
  <c r="G10629" i="15" s="1"/>
  <c r="E10603" i="15"/>
  <c r="G10603" i="15" s="1"/>
  <c r="E10553" i="15"/>
  <c r="G10553" i="15" s="1"/>
  <c r="E11747" i="15"/>
  <c r="G11747" i="15" s="1"/>
  <c r="E13181" i="15"/>
  <c r="G13181" i="15" s="1"/>
  <c r="E13168" i="15"/>
  <c r="G13168" i="15" s="1"/>
  <c r="E13142" i="15"/>
  <c r="G13142" i="15" s="1"/>
  <c r="E13134" i="15"/>
  <c r="G13134" i="15" s="1"/>
  <c r="E13128" i="15"/>
  <c r="G13128" i="15" s="1"/>
  <c r="E13113" i="15"/>
  <c r="G13113" i="15" s="1"/>
  <c r="E13105" i="15"/>
  <c r="G13105" i="15" s="1"/>
  <c r="E13095" i="15"/>
  <c r="G13095" i="15" s="1"/>
  <c r="E13090" i="15"/>
  <c r="G13090" i="15" s="1"/>
  <c r="E13080" i="15"/>
  <c r="G13080" i="15" s="1"/>
  <c r="E13071" i="15"/>
  <c r="G13071" i="15" s="1"/>
  <c r="E13063" i="15"/>
  <c r="G13063" i="15" s="1"/>
  <c r="E13055" i="15"/>
  <c r="G13055" i="15" s="1"/>
  <c r="E13039" i="15"/>
  <c r="G13039" i="15" s="1"/>
  <c r="E13028" i="15"/>
  <c r="G13028" i="15" s="1"/>
  <c r="E13043" i="15"/>
  <c r="G13043" i="15" s="1"/>
  <c r="E13009" i="15"/>
  <c r="G13009" i="15" s="1"/>
  <c r="E13010" i="15"/>
  <c r="G13010" i="15" s="1"/>
  <c r="E12995" i="15"/>
  <c r="G12995" i="15" s="1"/>
  <c r="E12988" i="15"/>
  <c r="G12988" i="15" s="1"/>
  <c r="E12971" i="15"/>
  <c r="G12971" i="15" s="1"/>
  <c r="E12976" i="15"/>
  <c r="G12976" i="15" s="1"/>
  <c r="E12963" i="15"/>
  <c r="G12963" i="15" s="1"/>
  <c r="E12954" i="15"/>
  <c r="G12954" i="15" s="1"/>
  <c r="E12938" i="15"/>
  <c r="G12938" i="15" s="1"/>
  <c r="E12937" i="15"/>
  <c r="G12937" i="15" s="1"/>
  <c r="E12920" i="15"/>
  <c r="G12920" i="15" s="1"/>
  <c r="E12919" i="15"/>
  <c r="G12919" i="15" s="1"/>
  <c r="E12899" i="15"/>
  <c r="G12899" i="15" s="1"/>
  <c r="E12871" i="15"/>
  <c r="G12871" i="15" s="1"/>
  <c r="E12897" i="15"/>
  <c r="G12897" i="15" s="1"/>
  <c r="E12882" i="15"/>
  <c r="G12882" i="15" s="1"/>
  <c r="E12870" i="15"/>
  <c r="G12870" i="15" s="1"/>
  <c r="E12859" i="15"/>
  <c r="G12859" i="15" s="1"/>
  <c r="E12854" i="15"/>
  <c r="G12854" i="15" s="1"/>
  <c r="E12848" i="15"/>
  <c r="G12848" i="15" s="1"/>
  <c r="E12830" i="15"/>
  <c r="G12830" i="15" s="1"/>
  <c r="E12750" i="15"/>
  <c r="G12750" i="15" s="1"/>
  <c r="E12669" i="15"/>
  <c r="G12669" i="15" s="1"/>
  <c r="E12630" i="15"/>
  <c r="G12630" i="15" s="1"/>
  <c r="E12660" i="15"/>
  <c r="G12660" i="15" s="1"/>
  <c r="E12644" i="15"/>
  <c r="G12644" i="15" s="1"/>
  <c r="E12633" i="15"/>
  <c r="G12633" i="15" s="1"/>
  <c r="E12663" i="15"/>
  <c r="G12663" i="15" s="1"/>
  <c r="E12582" i="15"/>
  <c r="G12582" i="15" s="1"/>
  <c r="E12595" i="15"/>
  <c r="G12595" i="15" s="1"/>
  <c r="E12544" i="15"/>
  <c r="G12544" i="15" s="1"/>
  <c r="E12554" i="15"/>
  <c r="G12554" i="15" s="1"/>
  <c r="E12533" i="15"/>
  <c r="G12533" i="15" s="1"/>
  <c r="E12512" i="15"/>
  <c r="G12512" i="15" s="1"/>
  <c r="E12487" i="15"/>
  <c r="G12487" i="15" s="1"/>
  <c r="E12505" i="15"/>
  <c r="G12505" i="15" s="1"/>
  <c r="E12523" i="15"/>
  <c r="G12523" i="15" s="1"/>
  <c r="E12485" i="15"/>
  <c r="G12485" i="15" s="1"/>
  <c r="E12504" i="15"/>
  <c r="G12504" i="15" s="1"/>
  <c r="E12499" i="15"/>
  <c r="G12499" i="15" s="1"/>
  <c r="E12478" i="15"/>
  <c r="G12478" i="15" s="1"/>
  <c r="E12468" i="15"/>
  <c r="G12468" i="15" s="1"/>
  <c r="E12455" i="15"/>
  <c r="G12455" i="15" s="1"/>
  <c r="E12437" i="15"/>
  <c r="G12437" i="15" s="1"/>
  <c r="E12451" i="15"/>
  <c r="G12451" i="15" s="1"/>
  <c r="E12421" i="15"/>
  <c r="G12421" i="15" s="1"/>
  <c r="E12416" i="15"/>
  <c r="G12416" i="15" s="1"/>
  <c r="E12385" i="15"/>
  <c r="G12385" i="15" s="1"/>
  <c r="E12376" i="15"/>
  <c r="G12376" i="15" s="1"/>
  <c r="E12352" i="15"/>
  <c r="G12352" i="15" s="1"/>
  <c r="E12322" i="15"/>
  <c r="G12322" i="15" s="1"/>
  <c r="E12312" i="15"/>
  <c r="G12312" i="15" s="1"/>
  <c r="E12301" i="15"/>
  <c r="G12301" i="15" s="1"/>
  <c r="E12282" i="15"/>
  <c r="G12282" i="15" s="1"/>
  <c r="E12268" i="15"/>
  <c r="G12268" i="15" s="1"/>
  <c r="E12296" i="15"/>
  <c r="G12296" i="15" s="1"/>
  <c r="E12278" i="15"/>
  <c r="G12278" i="15" s="1"/>
  <c r="E12263" i="15"/>
  <c r="G12263" i="15" s="1"/>
  <c r="E12256" i="15"/>
  <c r="G12256" i="15" s="1"/>
  <c r="E12225" i="15"/>
  <c r="G12225" i="15" s="1"/>
  <c r="E12213" i="15"/>
  <c r="G12213" i="15" s="1"/>
  <c r="E12211" i="15"/>
  <c r="G12211" i="15" s="1"/>
  <c r="E12192" i="15"/>
  <c r="G12192" i="15" s="1"/>
  <c r="E12181" i="15"/>
  <c r="G12181" i="15" s="1"/>
  <c r="E12173" i="15"/>
  <c r="G12173" i="15" s="1"/>
  <c r="E12147" i="15"/>
  <c r="G12147" i="15" s="1"/>
  <c r="E12120" i="15"/>
  <c r="G12120" i="15" s="1"/>
  <c r="E12141" i="15"/>
  <c r="G12141" i="15" s="1"/>
  <c r="E12126" i="15"/>
  <c r="G12126" i="15" s="1"/>
  <c r="E12113" i="15"/>
  <c r="G12113" i="15" s="1"/>
  <c r="E12104" i="15"/>
  <c r="G12104" i="15" s="1"/>
  <c r="E12096" i="15"/>
  <c r="G12096" i="15" s="1"/>
  <c r="E12087" i="15"/>
  <c r="G12087" i="15" s="1"/>
  <c r="E12076" i="15"/>
  <c r="G12076" i="15" s="1"/>
  <c r="E12045" i="15"/>
  <c r="G12045" i="15" s="1"/>
  <c r="E12036" i="15"/>
  <c r="G12036" i="15" s="1"/>
  <c r="E12027" i="15"/>
  <c r="G12027" i="15" s="1"/>
  <c r="E12018" i="15"/>
  <c r="G12018" i="15" s="1"/>
  <c r="E12005" i="15"/>
  <c r="G12005" i="15" s="1"/>
  <c r="E11999" i="15"/>
  <c r="G11999" i="15" s="1"/>
  <c r="E11989" i="15"/>
  <c r="G11989" i="15" s="1"/>
  <c r="E11958" i="15"/>
  <c r="G11958" i="15" s="1"/>
  <c r="E11953" i="15"/>
  <c r="G11953" i="15" s="1"/>
  <c r="E11929" i="15"/>
  <c r="G11929" i="15" s="1"/>
  <c r="E11927" i="15"/>
  <c r="G11927" i="15" s="1"/>
  <c r="E11917" i="15"/>
  <c r="G11917" i="15" s="1"/>
  <c r="E11941" i="15"/>
  <c r="G11941" i="15" s="1"/>
  <c r="E13180" i="15"/>
  <c r="G13180" i="15" s="1"/>
  <c r="E13153" i="15"/>
  <c r="G13153" i="15" s="1"/>
  <c r="E13147" i="15"/>
  <c r="G13147" i="15" s="1"/>
  <c r="E13136" i="15"/>
  <c r="G13136" i="15" s="1"/>
  <c r="E13127" i="15"/>
  <c r="G13127" i="15" s="1"/>
  <c r="E13112" i="15"/>
  <c r="G13112" i="15" s="1"/>
  <c r="E13102" i="15"/>
  <c r="G13102" i="15" s="1"/>
  <c r="E13094" i="15"/>
  <c r="G13094" i="15" s="1"/>
  <c r="E13088" i="15"/>
  <c r="G13088" i="15" s="1"/>
  <c r="E13079" i="15"/>
  <c r="G13079" i="15" s="1"/>
  <c r="E13070" i="15"/>
  <c r="G13070" i="15" s="1"/>
  <c r="E13062" i="15"/>
  <c r="G13062" i="15" s="1"/>
  <c r="E13054" i="15"/>
  <c r="G13054" i="15" s="1"/>
  <c r="E13038" i="15"/>
  <c r="G13038" i="15" s="1"/>
  <c r="E13026" i="15"/>
  <c r="G13026" i="15" s="1"/>
  <c r="E13042" i="15"/>
  <c r="G13042" i="15" s="1"/>
  <c r="E13022" i="15"/>
  <c r="G13022" i="15" s="1"/>
  <c r="E13008" i="15"/>
  <c r="G13008" i="15" s="1"/>
  <c r="E12994" i="15"/>
  <c r="G12994" i="15" s="1"/>
  <c r="E12986" i="15"/>
  <c r="G12986" i="15" s="1"/>
  <c r="E12970" i="15"/>
  <c r="G12970" i="15" s="1"/>
  <c r="E12975" i="15"/>
  <c r="G12975" i="15" s="1"/>
  <c r="E12961" i="15"/>
  <c r="G12961" i="15" s="1"/>
  <c r="E12952" i="15"/>
  <c r="G12952" i="15" s="1"/>
  <c r="E12943" i="15"/>
  <c r="G12943" i="15" s="1"/>
  <c r="E12935" i="15"/>
  <c r="G12935" i="15" s="1"/>
  <c r="E12918" i="15"/>
  <c r="G12918" i="15" s="1"/>
  <c r="E12913" i="15"/>
  <c r="G12913" i="15" s="1"/>
  <c r="E12898" i="15"/>
  <c r="G12898" i="15" s="1"/>
  <c r="E12906" i="15"/>
  <c r="G12906" i="15" s="1"/>
  <c r="E12895" i="15"/>
  <c r="G12895" i="15" s="1"/>
  <c r="E12880" i="15"/>
  <c r="G12880" i="15" s="1"/>
  <c r="E12869" i="15"/>
  <c r="G12869" i="15" s="1"/>
  <c r="E12865" i="15"/>
  <c r="G12865" i="15" s="1"/>
  <c r="E12852" i="15"/>
  <c r="G12852" i="15" s="1"/>
  <c r="E12847" i="15"/>
  <c r="G12847" i="15" s="1"/>
  <c r="E12829" i="15"/>
  <c r="G12829" i="15" s="1"/>
  <c r="E12749" i="15"/>
  <c r="G12749" i="15" s="1"/>
  <c r="E12666" i="15"/>
  <c r="G12666" i="15" s="1"/>
  <c r="E12629" i="15"/>
  <c r="G12629" i="15" s="1"/>
  <c r="E12658" i="15"/>
  <c r="G12658" i="15" s="1"/>
  <c r="E12643" i="15"/>
  <c r="G12643" i="15" s="1"/>
  <c r="E12632" i="15"/>
  <c r="G12632" i="15" s="1"/>
  <c r="E12655" i="15"/>
  <c r="G12655" i="15" s="1"/>
  <c r="E12568" i="15"/>
  <c r="G12568" i="15" s="1"/>
  <c r="E12613" i="15"/>
  <c r="G12613" i="15" s="1"/>
  <c r="E12556" i="15"/>
  <c r="G12556" i="15" s="1"/>
  <c r="E12552" i="15"/>
  <c r="G12552" i="15" s="1"/>
  <c r="E12532" i="15"/>
  <c r="G12532" i="15" s="1"/>
  <c r="E12511" i="15"/>
  <c r="G12511" i="15" s="1"/>
  <c r="E12486" i="15"/>
  <c r="G12486" i="15" s="1"/>
  <c r="E12503" i="15"/>
  <c r="G12503" i="15" s="1"/>
  <c r="E12521" i="15"/>
  <c r="G12521" i="15" s="1"/>
  <c r="E12479" i="15"/>
  <c r="G12479" i="15" s="1"/>
  <c r="E12530" i="15"/>
  <c r="G12530" i="15" s="1"/>
  <c r="E12498" i="15"/>
  <c r="G12498" i="15" s="1"/>
  <c r="E12457" i="15"/>
  <c r="G12457" i="15" s="1"/>
  <c r="E12467" i="15"/>
  <c r="G12467" i="15" s="1"/>
  <c r="E12448" i="15"/>
  <c r="G12448" i="15" s="1"/>
  <c r="E12435" i="15"/>
  <c r="G12435" i="15" s="1"/>
  <c r="E12443" i="15"/>
  <c r="G12443" i="15" s="1"/>
  <c r="E12405" i="15"/>
  <c r="G12405" i="15" s="1"/>
  <c r="E12404" i="15"/>
  <c r="G12404" i="15" s="1"/>
  <c r="E12384" i="15"/>
  <c r="G12384" i="15" s="1"/>
  <c r="E12375" i="15"/>
  <c r="G12375" i="15" s="1"/>
  <c r="E12351" i="15"/>
  <c r="G12351" i="15" s="1"/>
  <c r="E12319" i="15"/>
  <c r="G12319" i="15" s="1"/>
  <c r="E12311" i="15"/>
  <c r="G12311" i="15" s="1"/>
  <c r="E12300" i="15"/>
  <c r="G12300" i="15" s="1"/>
  <c r="E12281" i="15"/>
  <c r="G12281" i="15" s="1"/>
  <c r="E12315" i="15"/>
  <c r="G12315" i="15" s="1"/>
  <c r="E12293" i="15"/>
  <c r="G12293" i="15" s="1"/>
  <c r="E12273" i="15"/>
  <c r="G12273" i="15" s="1"/>
  <c r="E12262" i="15"/>
  <c r="G12262" i="15" s="1"/>
  <c r="E12224" i="15"/>
  <c r="G12224" i="15" s="1"/>
  <c r="E12212" i="15"/>
  <c r="G12212" i="15" s="1"/>
  <c r="E12210" i="15"/>
  <c r="G12210" i="15" s="1"/>
  <c r="E12191" i="15"/>
  <c r="G12191" i="15" s="1"/>
  <c r="E12187" i="15"/>
  <c r="G12187" i="15" s="1"/>
  <c r="E12172" i="15"/>
  <c r="G12172" i="15" s="1"/>
  <c r="E12146" i="15"/>
  <c r="G12146" i="15" s="1"/>
  <c r="E12129" i="15"/>
  <c r="G12129" i="15" s="1"/>
  <c r="E12140" i="15"/>
  <c r="G12140" i="15" s="1"/>
  <c r="E12125" i="15"/>
  <c r="G12125" i="15" s="1"/>
  <c r="E12112" i="15"/>
  <c r="G12112" i="15" s="1"/>
  <c r="E12103" i="15"/>
  <c r="G12103" i="15" s="1"/>
  <c r="E12095" i="15"/>
  <c r="G12095" i="15" s="1"/>
  <c r="E12084" i="15"/>
  <c r="G12084" i="15" s="1"/>
  <c r="E12075" i="15"/>
  <c r="G12075" i="15" s="1"/>
  <c r="E12044" i="15"/>
  <c r="G12044" i="15" s="1"/>
  <c r="E12042" i="15"/>
  <c r="G12042" i="15" s="1"/>
  <c r="E12026" i="15"/>
  <c r="G12026" i="15" s="1"/>
  <c r="E12025" i="15"/>
  <c r="G12025" i="15" s="1"/>
  <c r="E12008" i="15"/>
  <c r="G12008" i="15" s="1"/>
  <c r="E11996" i="15"/>
  <c r="G11996" i="15" s="1"/>
  <c r="E11988" i="15"/>
  <c r="G11988" i="15" s="1"/>
  <c r="E11962" i="15"/>
  <c r="G11962" i="15" s="1"/>
  <c r="E11952" i="15"/>
  <c r="G11952" i="15" s="1"/>
  <c r="E11908" i="15"/>
  <c r="G11908" i="15" s="1"/>
  <c r="E11943" i="15"/>
  <c r="G11943" i="15" s="1"/>
  <c r="E11916" i="15"/>
  <c r="G11916" i="15" s="1"/>
  <c r="E11934" i="15"/>
  <c r="G11934" i="15" s="1"/>
  <c r="E11898" i="15"/>
  <c r="G11898" i="15" s="1"/>
  <c r="E11464" i="15"/>
  <c r="G11464" i="15" s="1"/>
  <c r="E11458" i="15"/>
  <c r="G11458" i="15" s="1"/>
  <c r="E11437" i="15"/>
  <c r="G11437" i="15" s="1"/>
  <c r="E11426" i="15"/>
  <c r="G11426" i="15" s="1"/>
  <c r="E11411" i="15"/>
  <c r="G11411" i="15" s="1"/>
  <c r="E11399" i="15"/>
  <c r="G11399" i="15" s="1"/>
  <c r="E11387" i="15"/>
  <c r="G11387" i="15" s="1"/>
  <c r="E11377" i="15"/>
  <c r="G11377" i="15" s="1"/>
  <c r="E11363" i="15"/>
  <c r="G11363" i="15" s="1"/>
  <c r="E11353" i="15"/>
  <c r="G11353" i="15" s="1"/>
  <c r="E11345" i="15"/>
  <c r="G11345" i="15" s="1"/>
  <c r="E11337" i="15"/>
  <c r="G11337" i="15" s="1"/>
  <c r="E11328" i="15"/>
  <c r="G11328" i="15" s="1"/>
  <c r="E11288" i="15"/>
  <c r="G11288" i="15" s="1"/>
  <c r="E11291" i="15"/>
  <c r="G11291" i="15" s="1"/>
  <c r="E11265" i="15"/>
  <c r="G11265" i="15" s="1"/>
  <c r="E11255" i="15"/>
  <c r="G11255" i="15" s="1"/>
  <c r="E11247" i="15"/>
  <c r="G11247" i="15" s="1"/>
  <c r="E11231" i="15"/>
  <c r="G11231" i="15" s="1"/>
  <c r="E11224" i="15"/>
  <c r="G11224" i="15" s="1"/>
  <c r="E11214" i="15"/>
  <c r="G11214" i="15" s="1"/>
  <c r="E11207" i="15"/>
  <c r="G11207" i="15" s="1"/>
  <c r="E11199" i="15"/>
  <c r="G11199" i="15" s="1"/>
  <c r="E11192" i="15"/>
  <c r="G11192" i="15" s="1"/>
  <c r="E11183" i="15"/>
  <c r="G11183" i="15" s="1"/>
  <c r="E11175" i="15"/>
  <c r="G11175" i="15" s="1"/>
  <c r="E11166" i="15"/>
  <c r="G11166" i="15" s="1"/>
  <c r="E11151" i="15"/>
  <c r="G11151" i="15" s="1"/>
  <c r="E11138" i="15"/>
  <c r="G11138" i="15" s="1"/>
  <c r="E11155" i="15"/>
  <c r="G11155" i="15" s="1"/>
  <c r="E11131" i="15"/>
  <c r="G11131" i="15" s="1"/>
  <c r="E11117" i="15"/>
  <c r="G11117" i="15" s="1"/>
  <c r="E11107" i="15"/>
  <c r="G11107" i="15" s="1"/>
  <c r="E11097" i="15"/>
  <c r="G11097" i="15" s="1"/>
  <c r="E11093" i="15"/>
  <c r="G11093" i="15" s="1"/>
  <c r="E11080" i="15"/>
  <c r="G11080" i="15" s="1"/>
  <c r="E11073" i="15"/>
  <c r="G11073" i="15" s="1"/>
  <c r="E11049" i="15"/>
  <c r="G11049" i="15" s="1"/>
  <c r="E11050" i="15"/>
  <c r="G11050" i="15" s="1"/>
  <c r="E11032" i="15"/>
  <c r="G11032" i="15" s="1"/>
  <c r="E11039" i="15"/>
  <c r="G11039" i="15" s="1"/>
  <c r="E11011" i="15"/>
  <c r="G11011" i="15" s="1"/>
  <c r="E11006" i="15"/>
  <c r="G11006" i="15" s="1"/>
  <c r="E11004" i="15"/>
  <c r="G11004" i="15" s="1"/>
  <c r="E10994" i="15"/>
  <c r="G10994" i="15" s="1"/>
  <c r="E10983" i="15"/>
  <c r="G10983" i="15" s="1"/>
  <c r="E10980" i="15"/>
  <c r="G10980" i="15" s="1"/>
  <c r="E10967" i="15"/>
  <c r="G10967" i="15" s="1"/>
  <c r="E10962" i="15"/>
  <c r="G10962" i="15" s="1"/>
  <c r="E10945" i="15"/>
  <c r="G10945" i="15" s="1"/>
  <c r="E10939" i="15"/>
  <c r="G10939" i="15" s="1"/>
  <c r="E10860" i="15"/>
  <c r="G10860" i="15" s="1"/>
  <c r="E10756" i="15"/>
  <c r="G10756" i="15" s="1"/>
  <c r="E10766" i="15"/>
  <c r="G10766" i="15" s="1"/>
  <c r="E10760" i="15"/>
  <c r="G10760" i="15" s="1"/>
  <c r="E10750" i="15"/>
  <c r="G10750" i="15" s="1"/>
  <c r="E10738" i="15"/>
  <c r="G10738" i="15" s="1"/>
  <c r="E10735" i="15"/>
  <c r="G10735" i="15" s="1"/>
  <c r="E10716" i="15"/>
  <c r="G10716" i="15" s="1"/>
  <c r="E10691" i="15"/>
  <c r="G10691" i="15" s="1"/>
  <c r="E10724" i="15"/>
  <c r="G10724" i="15" s="1"/>
  <c r="E10701" i="15"/>
  <c r="G10701" i="15" s="1"/>
  <c r="E10710" i="15"/>
  <c r="G10710" i="15" s="1"/>
  <c r="E10680" i="15"/>
  <c r="G10680" i="15" s="1"/>
  <c r="E10659" i="15"/>
  <c r="G10659" i="15" s="1"/>
  <c r="E10669" i="15"/>
  <c r="G10669" i="15" s="1"/>
  <c r="E10648" i="15"/>
  <c r="G10648" i="15" s="1"/>
  <c r="E10627" i="15"/>
  <c r="G10627" i="15" s="1"/>
  <c r="E10602" i="15"/>
  <c r="G10602" i="15" s="1"/>
  <c r="E10618" i="15"/>
  <c r="G10618" i="15" s="1"/>
  <c r="E10617" i="15"/>
  <c r="G10617" i="15" s="1"/>
  <c r="E10594" i="15"/>
  <c r="G10594" i="15" s="1"/>
  <c r="E10645" i="15"/>
  <c r="G10645" i="15" s="1"/>
  <c r="E10614" i="15"/>
  <c r="G10614" i="15" s="1"/>
  <c r="E10593" i="15"/>
  <c r="G10593" i="15" s="1"/>
  <c r="E10583" i="15"/>
  <c r="G10583" i="15" s="1"/>
  <c r="E10563" i="15"/>
  <c r="G10563" i="15" s="1"/>
  <c r="E10550" i="15"/>
  <c r="G10550" i="15" s="1"/>
  <c r="E10558" i="15"/>
  <c r="G10558" i="15" s="1"/>
  <c r="E10529" i="15"/>
  <c r="G10529" i="15" s="1"/>
  <c r="E10537" i="15"/>
  <c r="G10537" i="15" s="1"/>
  <c r="E10503" i="15"/>
  <c r="G10503" i="15" s="1"/>
  <c r="E10494" i="15"/>
  <c r="G10494" i="15" s="1"/>
  <c r="E10466" i="15"/>
  <c r="G10466" i="15" s="1"/>
  <c r="E10435" i="15"/>
  <c r="G10435" i="15" s="1"/>
  <c r="E10425" i="15"/>
  <c r="G10425" i="15" s="1"/>
  <c r="E10414" i="15"/>
  <c r="G10414" i="15" s="1"/>
  <c r="E10395" i="15"/>
  <c r="G10395" i="15" s="1"/>
  <c r="E10430" i="15"/>
  <c r="G10430" i="15" s="1"/>
  <c r="E10405" i="15"/>
  <c r="G10405" i="15" s="1"/>
  <c r="E10386" i="15"/>
  <c r="G10386" i="15" s="1"/>
  <c r="E10376" i="15"/>
  <c r="G10376" i="15" s="1"/>
  <c r="E10333" i="15"/>
  <c r="G10333" i="15" s="1"/>
  <c r="E10336" i="15"/>
  <c r="G10336" i="15" s="1"/>
  <c r="E10324" i="15"/>
  <c r="G10324" i="15" s="1"/>
  <c r="E10316" i="15"/>
  <c r="G10316" i="15" s="1"/>
  <c r="E10301" i="15"/>
  <c r="G10301" i="15" s="1"/>
  <c r="E10290" i="15"/>
  <c r="G10290" i="15" s="1"/>
  <c r="E10279" i="15"/>
  <c r="G10279" i="15" s="1"/>
  <c r="E10258" i="15"/>
  <c r="G10258" i="15" s="1"/>
  <c r="E10237" i="15"/>
  <c r="G10237" i="15" s="1"/>
  <c r="E10252" i="15"/>
  <c r="G10252" i="15" s="1"/>
  <c r="E10233" i="15"/>
  <c r="G10233" i="15" s="1"/>
  <c r="E10224" i="15"/>
  <c r="G10224" i="15" s="1"/>
  <c r="E10216" i="15"/>
  <c r="G10216" i="15" s="1"/>
  <c r="E10203" i="15"/>
  <c r="G10203" i="15" s="1"/>
  <c r="E10194" i="15"/>
  <c r="G10194" i="15" s="1"/>
  <c r="E10162" i="15"/>
  <c r="G10162" i="15" s="1"/>
  <c r="E10153" i="15"/>
  <c r="G10153" i="15" s="1"/>
  <c r="E10143" i="15"/>
  <c r="G10143" i="15" s="1"/>
  <c r="E10133" i="15"/>
  <c r="G10133" i="15" s="1"/>
  <c r="E10123" i="15"/>
  <c r="G10123" i="15" s="1"/>
  <c r="E10105" i="15"/>
  <c r="G10105" i="15" s="1"/>
  <c r="E10101" i="15"/>
  <c r="G10101" i="15" s="1"/>
  <c r="E10075" i="15"/>
  <c r="G10075" i="15" s="1"/>
  <c r="E10064" i="15"/>
  <c r="G10064" i="15" s="1"/>
  <c r="E10038" i="15"/>
  <c r="G10038" i="15" s="1"/>
  <c r="E10050" i="15"/>
  <c r="G10050" i="15" s="1"/>
  <c r="E10019" i="15"/>
  <c r="G10019" i="15" s="1"/>
  <c r="E10012" i="15"/>
  <c r="G10012" i="15" s="1"/>
  <c r="E10008" i="15"/>
  <c r="G10008" i="15" s="1"/>
  <c r="E9989" i="15"/>
  <c r="G9989" i="15" s="1"/>
  <c r="E9968" i="15"/>
  <c r="G9968" i="15" s="1"/>
  <c r="E9997" i="15"/>
  <c r="G9997" i="15" s="1"/>
  <c r="E9979" i="15"/>
  <c r="G9979" i="15" s="1"/>
  <c r="E10004" i="15"/>
  <c r="G10004" i="15" s="1"/>
  <c r="E9960" i="15"/>
  <c r="G9960" i="15" s="1"/>
  <c r="E9951" i="15"/>
  <c r="G9951" i="15" s="1"/>
  <c r="E9939" i="15"/>
  <c r="G9939" i="15" s="1"/>
  <c r="E9929" i="15"/>
  <c r="G9929" i="15" s="1"/>
  <c r="E9921" i="15"/>
  <c r="G9921" i="15" s="1"/>
  <c r="E9886" i="15"/>
  <c r="G9886" i="15" s="1"/>
  <c r="E9917" i="15"/>
  <c r="G9917" i="15" s="1"/>
  <c r="E9902" i="15"/>
  <c r="G9902" i="15" s="1"/>
  <c r="E9891" i="15"/>
  <c r="G9891" i="15" s="1"/>
  <c r="E9880" i="15"/>
  <c r="G9880" i="15" s="1"/>
  <c r="E9874" i="15"/>
  <c r="G9874" i="15" s="1"/>
  <c r="E9855" i="15"/>
  <c r="G9855" i="15" s="1"/>
  <c r="E9825" i="15"/>
  <c r="G9825" i="15" s="1"/>
  <c r="E9808" i="15"/>
  <c r="G9808" i="15" s="1"/>
  <c r="E9875" i="15"/>
  <c r="G9875" i="15" s="1"/>
  <c r="E9834" i="15"/>
  <c r="G9834" i="15" s="1"/>
  <c r="E9811" i="15"/>
  <c r="G9811" i="15" s="1"/>
  <c r="E9865" i="15"/>
  <c r="G9865" i="15" s="1"/>
  <c r="E9831" i="15"/>
  <c r="G9831" i="15" s="1"/>
  <c r="E9810" i="15"/>
  <c r="G9810" i="15" s="1"/>
  <c r="E9794" i="15"/>
  <c r="G9794" i="15" s="1"/>
  <c r="E9782" i="15"/>
  <c r="G9782" i="15" s="1"/>
  <c r="E9759" i="15"/>
  <c r="G9759" i="15" s="1"/>
  <c r="E9775" i="15"/>
  <c r="G9775" i="15" s="1"/>
  <c r="E9788" i="15"/>
  <c r="G9788" i="15" s="1"/>
  <c r="E9753" i="15"/>
  <c r="G9753" i="15" s="1"/>
  <c r="E9740" i="15"/>
  <c r="G9740" i="15" s="1"/>
  <c r="E9722" i="15"/>
  <c r="G9722" i="15" s="1"/>
  <c r="E9709" i="15"/>
  <c r="G9709" i="15" s="1"/>
  <c r="E9702" i="15"/>
  <c r="G9702" i="15" s="1"/>
  <c r="E9691" i="15"/>
  <c r="G9691" i="15" s="1"/>
  <c r="E9684" i="15"/>
  <c r="G9684" i="15" s="1"/>
  <c r="E9667" i="15"/>
  <c r="G9667" i="15" s="1"/>
  <c r="E9659" i="15"/>
  <c r="G9659" i="15" s="1"/>
  <c r="E9644" i="15"/>
  <c r="G9644" i="15" s="1"/>
  <c r="E9641" i="15"/>
  <c r="G9641" i="15" s="1"/>
  <c r="E9616" i="15"/>
  <c r="G9616" i="15" s="1"/>
  <c r="E9615" i="15"/>
  <c r="G9615" i="15" s="1"/>
  <c r="E9607" i="15"/>
  <c r="G9607" i="15" s="1"/>
  <c r="E9604" i="15"/>
  <c r="G9604" i="15" s="1"/>
  <c r="E9588" i="15"/>
  <c r="G9588" i="15" s="1"/>
  <c r="E9578" i="15"/>
  <c r="G9578" i="15" s="1"/>
  <c r="E9566" i="15"/>
  <c r="G9566" i="15" s="1"/>
  <c r="E9552" i="15"/>
  <c r="G9552" i="15" s="1"/>
  <c r="E9541" i="15"/>
  <c r="G9541" i="15" s="1"/>
  <c r="E9525" i="15"/>
  <c r="G9525" i="15" s="1"/>
  <c r="E9513" i="15"/>
  <c r="G9513" i="15" s="1"/>
  <c r="E9502" i="15"/>
  <c r="G9502" i="15" s="1"/>
  <c r="E9492" i="15"/>
  <c r="G9492" i="15" s="1"/>
  <c r="E9478" i="15"/>
  <c r="G9478" i="15" s="1"/>
  <c r="E9468" i="15"/>
  <c r="G9468" i="15" s="1"/>
  <c r="E9460" i="15"/>
  <c r="G9460" i="15" s="1"/>
  <c r="E9452" i="15"/>
  <c r="G9452" i="15" s="1"/>
  <c r="E9443" i="15"/>
  <c r="G9443" i="15" s="1"/>
  <c r="E9430" i="15"/>
  <c r="G9430" i="15" s="1"/>
  <c r="E9403" i="15"/>
  <c r="G9403" i="15" s="1"/>
  <c r="E9406" i="15"/>
  <c r="G9406" i="15" s="1"/>
  <c r="E9379" i="15"/>
  <c r="G9379" i="15" s="1"/>
  <c r="E9370" i="15"/>
  <c r="G9370" i="15" s="1"/>
  <c r="E9362" i="15"/>
  <c r="G9362" i="15" s="1"/>
  <c r="E9347" i="15"/>
  <c r="G9347" i="15" s="1"/>
  <c r="E9339" i="15"/>
  <c r="G9339" i="15" s="1"/>
  <c r="E9329" i="15"/>
  <c r="G9329" i="15" s="1"/>
  <c r="E9322" i="15"/>
  <c r="G9322" i="15" s="1"/>
  <c r="E9314" i="15"/>
  <c r="G9314" i="15" s="1"/>
  <c r="E9307" i="15"/>
  <c r="G9307" i="15" s="1"/>
  <c r="E9298" i="15"/>
  <c r="G9298" i="15" s="1"/>
  <c r="E9290" i="15"/>
  <c r="G9290" i="15" s="1"/>
  <c r="E9281" i="15"/>
  <c r="G9281" i="15" s="1"/>
  <c r="E9266" i="15"/>
  <c r="G9266" i="15" s="1"/>
  <c r="E9253" i="15"/>
  <c r="G9253" i="15" s="1"/>
  <c r="E9270" i="15"/>
  <c r="G9270" i="15" s="1"/>
  <c r="E9246" i="15"/>
  <c r="G9246" i="15" s="1"/>
  <c r="E9235" i="15"/>
  <c r="G9235" i="15" s="1"/>
  <c r="E9223" i="15"/>
  <c r="G9223" i="15" s="1"/>
  <c r="E9214" i="15"/>
  <c r="G9214" i="15" s="1"/>
  <c r="E9197" i="15"/>
  <c r="G9197" i="15" s="1"/>
  <c r="E9203" i="15"/>
  <c r="G9203" i="15" s="1"/>
  <c r="E9185" i="15"/>
  <c r="G9185" i="15" s="1"/>
  <c r="E9175" i="15"/>
  <c r="G9175" i="15" s="1"/>
  <c r="E9179" i="15"/>
  <c r="G9179" i="15" s="1"/>
  <c r="E9152" i="15"/>
  <c r="G9152" i="15" s="1"/>
  <c r="E9141" i="15"/>
  <c r="G9141" i="15" s="1"/>
  <c r="E9138" i="15"/>
  <c r="G9138" i="15" s="1"/>
  <c r="E9111" i="15"/>
  <c r="G9111" i="15" s="1"/>
  <c r="E9132" i="15"/>
  <c r="G9132" i="15" s="1"/>
  <c r="E9116" i="15"/>
  <c r="G9116" i="15" s="1"/>
  <c r="E9106" i="15"/>
  <c r="G9106" i="15" s="1"/>
  <c r="E9124" i="15"/>
  <c r="G9124" i="15" s="1"/>
  <c r="E9088" i="15"/>
  <c r="G9088" i="15" s="1"/>
  <c r="E9091" i="15"/>
  <c r="G9091" i="15" s="1"/>
  <c r="E9067" i="15"/>
  <c r="G9067" i="15" s="1"/>
  <c r="E9057" i="15"/>
  <c r="G9057" i="15" s="1"/>
  <c r="E8976" i="15"/>
  <c r="G8976" i="15" s="1"/>
  <c r="E8891" i="15"/>
  <c r="G8891" i="15" s="1"/>
  <c r="E8860" i="15"/>
  <c r="G8860" i="15" s="1"/>
  <c r="E8881" i="15"/>
  <c r="G8881" i="15" s="1"/>
  <c r="E8875" i="15"/>
  <c r="G8875" i="15" s="1"/>
  <c r="E8864" i="15"/>
  <c r="G8864" i="15" s="1"/>
  <c r="E8885" i="15"/>
  <c r="G8885" i="15" s="1"/>
  <c r="E8818" i="15"/>
  <c r="G8818" i="15" s="1"/>
  <c r="E8841" i="15"/>
  <c r="G8841" i="15" s="1"/>
  <c r="E8810" i="15"/>
  <c r="G8810" i="15" s="1"/>
  <c r="E8789" i="15"/>
  <c r="G8789" i="15" s="1"/>
  <c r="E8832" i="15"/>
  <c r="G8832" i="15" s="1"/>
  <c r="E8804" i="15"/>
  <c r="G8804" i="15" s="1"/>
  <c r="E8815" i="15"/>
  <c r="G8815" i="15" s="1"/>
  <c r="E8777" i="15"/>
  <c r="G8777" i="15" s="1"/>
  <c r="E8785" i="15"/>
  <c r="G8785" i="15" s="1"/>
  <c r="E8772" i="15"/>
  <c r="G8772" i="15" s="1"/>
  <c r="E8758" i="15"/>
  <c r="G8758" i="15" s="1"/>
  <c r="E8724" i="15"/>
  <c r="G8724" i="15" s="1"/>
  <c r="E8711" i="15"/>
  <c r="G8711" i="15" s="1"/>
  <c r="E8766" i="15"/>
  <c r="G8766" i="15" s="1"/>
  <c r="E8731" i="15"/>
  <c r="G8731" i="15" s="1"/>
  <c r="E8702" i="15"/>
  <c r="G8702" i="15" s="1"/>
  <c r="E8745" i="15"/>
  <c r="G8745" i="15" s="1"/>
  <c r="E8718" i="15"/>
  <c r="G8718" i="15" s="1"/>
  <c r="E8668" i="15"/>
  <c r="G8668" i="15" s="1"/>
  <c r="E8692" i="15"/>
  <c r="G8692" i="15" s="1"/>
  <c r="E8674" i="15"/>
  <c r="G8674" i="15" s="1"/>
  <c r="E8691" i="15"/>
  <c r="G8691" i="15" s="1"/>
  <c r="E8658" i="15"/>
  <c r="G8658" i="15" s="1"/>
  <c r="E8654" i="15"/>
  <c r="G8654" i="15" s="1"/>
  <c r="E8633" i="15"/>
  <c r="G8633" i="15" s="1"/>
  <c r="E8609" i="15"/>
  <c r="G8609" i="15" s="1"/>
  <c r="E8586" i="15"/>
  <c r="G8586" i="15" s="1"/>
  <c r="E8577" i="15"/>
  <c r="G8577" i="15" s="1"/>
  <c r="E8544" i="15"/>
  <c r="G8544" i="15" s="1"/>
  <c r="E8532" i="15"/>
  <c r="G8532" i="15" s="1"/>
  <c r="E8512" i="15"/>
  <c r="G8512" i="15" s="1"/>
  <c r="E8499" i="15"/>
  <c r="G8499" i="15" s="1"/>
  <c r="E8527" i="15"/>
  <c r="G8527" i="15" s="1"/>
  <c r="E8509" i="15"/>
  <c r="G8509" i="15" s="1"/>
  <c r="E8494" i="15"/>
  <c r="G8494" i="15" s="1"/>
  <c r="E8488" i="15"/>
  <c r="G8488" i="15" s="1"/>
  <c r="E8432" i="15"/>
  <c r="G8432" i="15" s="1"/>
  <c r="E8433" i="15"/>
  <c r="G8433" i="15" s="1"/>
  <c r="E8422" i="15"/>
  <c r="G8422" i="15" s="1"/>
  <c r="E8410" i="15"/>
  <c r="G8410" i="15" s="1"/>
  <c r="E8402" i="15"/>
  <c r="G8402" i="15" s="1"/>
  <c r="E8391" i="15"/>
  <c r="G8391" i="15" s="1"/>
  <c r="E8350" i="15"/>
  <c r="G8350" i="15" s="1"/>
  <c r="E8371" i="15"/>
  <c r="G8371" i="15" s="1"/>
  <c r="E8355" i="15"/>
  <c r="G8355" i="15" s="1"/>
  <c r="E8341" i="15"/>
  <c r="G8341" i="15" s="1"/>
  <c r="E8333" i="15"/>
  <c r="G8333" i="15" s="1"/>
  <c r="E8323" i="15"/>
  <c r="G8323" i="15" s="1"/>
  <c r="E8316" i="15"/>
  <c r="G8316" i="15" s="1"/>
  <c r="E8280" i="15"/>
  <c r="G8280" i="15" s="1"/>
  <c r="E8270" i="15"/>
  <c r="G8270" i="15" s="1"/>
  <c r="E8260" i="15"/>
  <c r="G8260" i="15" s="1"/>
  <c r="E8248" i="15"/>
  <c r="G8248" i="15" s="1"/>
  <c r="E8239" i="15"/>
  <c r="G8239" i="15" s="1"/>
  <c r="E8230" i="15"/>
  <c r="G8230" i="15" s="1"/>
  <c r="E8212" i="15"/>
  <c r="G8212" i="15" s="1"/>
  <c r="E8183" i="15"/>
  <c r="G8183" i="15" s="1"/>
  <c r="E8159" i="15"/>
  <c r="G8159" i="15" s="1"/>
  <c r="E8170" i="15"/>
  <c r="G8170" i="15" s="1"/>
  <c r="E8146" i="15"/>
  <c r="G8146" i="15" s="1"/>
  <c r="E8163" i="15"/>
  <c r="G8163" i="15" s="1"/>
  <c r="E8130" i="15"/>
  <c r="G8130" i="15" s="1"/>
  <c r="E8125" i="15"/>
  <c r="G8125" i="15" s="1"/>
  <c r="E8111" i="15"/>
  <c r="G8111" i="15" s="1"/>
  <c r="E8087" i="15"/>
  <c r="G8087" i="15" s="1"/>
  <c r="E8100" i="15"/>
  <c r="G8100" i="15" s="1"/>
  <c r="E8097" i="15"/>
  <c r="G8097" i="15" s="1"/>
  <c r="E8080" i="15"/>
  <c r="G8080" i="15" s="1"/>
  <c r="E8077" i="15"/>
  <c r="G8077" i="15" s="1"/>
  <c r="E8070" i="15"/>
  <c r="G8070" i="15" s="1"/>
  <c r="E8059" i="15"/>
  <c r="G8059" i="15" s="1"/>
  <c r="E8046" i="15"/>
  <c r="G8046" i="15" s="1"/>
  <c r="E8048" i="15"/>
  <c r="G8048" i="15" s="1"/>
  <c r="E8016" i="15"/>
  <c r="G8016" i="15" s="1"/>
  <c r="E8037" i="15"/>
  <c r="G8037" i="15" s="1"/>
  <c r="E8020" i="15"/>
  <c r="G8020" i="15" s="1"/>
  <c r="E8009" i="15"/>
  <c r="G8009" i="15" s="1"/>
  <c r="E7998" i="15"/>
  <c r="G7998" i="15" s="1"/>
  <c r="E8023" i="15"/>
  <c r="G8023" i="15" s="1"/>
  <c r="E7981" i="15"/>
  <c r="G7981" i="15" s="1"/>
  <c r="E7961" i="15"/>
  <c r="G7961" i="15" s="1"/>
  <c r="E7933" i="15"/>
  <c r="G7933" i="15" s="1"/>
  <c r="E7954" i="15"/>
  <c r="G7954" i="15" s="1"/>
  <c r="E7977" i="15"/>
  <c r="G7977" i="15" s="1"/>
  <c r="E7948" i="15"/>
  <c r="G7948" i="15" s="1"/>
  <c r="E7919" i="15"/>
  <c r="G7919" i="15" s="1"/>
  <c r="E7965" i="15"/>
  <c r="G7965" i="15" s="1"/>
  <c r="E7936" i="15"/>
  <c r="G7936" i="15" s="1"/>
  <c r="E7911" i="15"/>
  <c r="G7911" i="15" s="1"/>
  <c r="E7904" i="15"/>
  <c r="G7904" i="15" s="1"/>
  <c r="E7902" i="15"/>
  <c r="G7902" i="15" s="1"/>
  <c r="E7890" i="15"/>
  <c r="G7890" i="15" s="1"/>
  <c r="E7879" i="15"/>
  <c r="G7879" i="15" s="1"/>
  <c r="E7845" i="15"/>
  <c r="G7845" i="15" s="1"/>
  <c r="E7852" i="15"/>
  <c r="G7852" i="15" s="1"/>
  <c r="E7835" i="15"/>
  <c r="G7835" i="15" s="1"/>
  <c r="E7822" i="15"/>
  <c r="G7822" i="15" s="1"/>
  <c r="E7814" i="15"/>
  <c r="G7814" i="15" s="1"/>
  <c r="E7803" i="15"/>
  <c r="G7803" i="15" s="1"/>
  <c r="E7796" i="15"/>
  <c r="G7796" i="15" s="1"/>
  <c r="E7780" i="15"/>
  <c r="G7780" i="15" s="1"/>
  <c r="E7770" i="15"/>
  <c r="G7770" i="15" s="1"/>
  <c r="E7758" i="15"/>
  <c r="G7758" i="15" s="1"/>
  <c r="E7731" i="15"/>
  <c r="G7731" i="15" s="1"/>
  <c r="E7729" i="15"/>
  <c r="G7729" i="15" s="1"/>
  <c r="E7732" i="15"/>
  <c r="G7732" i="15" s="1"/>
  <c r="E7717" i="15"/>
  <c r="G7717" i="15" s="1"/>
  <c r="E7703" i="15"/>
  <c r="G7703" i="15" s="1"/>
  <c r="E7697" i="15"/>
  <c r="G7697" i="15" s="1"/>
  <c r="E7680" i="15"/>
  <c r="G7680" i="15" s="1"/>
  <c r="E7660" i="15"/>
  <c r="G7660" i="15" s="1"/>
  <c r="E7646" i="15"/>
  <c r="G7646" i="15" s="1"/>
  <c r="E7632" i="15"/>
  <c r="G7632" i="15" s="1"/>
  <c r="E7621" i="15"/>
  <c r="G7621" i="15" s="1"/>
  <c r="E7613" i="15"/>
  <c r="G7613" i="15" s="1"/>
  <c r="E7604" i="15"/>
  <c r="G7604" i="15" s="1"/>
  <c r="E7592" i="15"/>
  <c r="G7592" i="15" s="1"/>
  <c r="E7579" i="15"/>
  <c r="G7579" i="15" s="1"/>
  <c r="E7571" i="15"/>
  <c r="G7571" i="15" s="1"/>
  <c r="E7563" i="15"/>
  <c r="G7563" i="15" s="1"/>
  <c r="E7554" i="15"/>
  <c r="G7554" i="15" s="1"/>
  <c r="E7541" i="15"/>
  <c r="G7541" i="15" s="1"/>
  <c r="E7525" i="15"/>
  <c r="G7525" i="15" s="1"/>
  <c r="E7497" i="15"/>
  <c r="G7497" i="15" s="1"/>
  <c r="E7486" i="15"/>
  <c r="G7486" i="15" s="1"/>
  <c r="E7477" i="15"/>
  <c r="G7477" i="15" s="1"/>
  <c r="E7461" i="15"/>
  <c r="G7461" i="15" s="1"/>
  <c r="E7454" i="15"/>
  <c r="G7454" i="15" s="1"/>
  <c r="E7444" i="15"/>
  <c r="G7444" i="15" s="1"/>
  <c r="E7437" i="15"/>
  <c r="G7437" i="15" s="1"/>
  <c r="E7429" i="15"/>
  <c r="G7429" i="15" s="1"/>
  <c r="E7422" i="15"/>
  <c r="G7422" i="15" s="1"/>
  <c r="E7413" i="15"/>
  <c r="G7413" i="15" s="1"/>
  <c r="E7405" i="15"/>
  <c r="G7405" i="15" s="1"/>
  <c r="E7396" i="15"/>
  <c r="G7396" i="15" s="1"/>
  <c r="E7381" i="15"/>
  <c r="G7381" i="15" s="1"/>
  <c r="E7368" i="15"/>
  <c r="G7368" i="15" s="1"/>
  <c r="E7385" i="15"/>
  <c r="G7385" i="15" s="1"/>
  <c r="E7361" i="15"/>
  <c r="G7361" i="15" s="1"/>
  <c r="E7346" i="15"/>
  <c r="G7346" i="15" s="1"/>
  <c r="E7336" i="15"/>
  <c r="G7336" i="15" s="1"/>
  <c r="E7327" i="15"/>
  <c r="G7327" i="15" s="1"/>
  <c r="E7323" i="15"/>
  <c r="G7323" i="15" s="1"/>
  <c r="E7310" i="15"/>
  <c r="G7310" i="15" s="1"/>
  <c r="E7301" i="15"/>
  <c r="G7301" i="15" s="1"/>
  <c r="E7276" i="15"/>
  <c r="G7276" i="15" s="1"/>
  <c r="E7284" i="15"/>
  <c r="G7284" i="15" s="1"/>
  <c r="E7266" i="15"/>
  <c r="G7266" i="15" s="1"/>
  <c r="E7254" i="15"/>
  <c r="G7254" i="15" s="1"/>
  <c r="E7249" i="15"/>
  <c r="G7249" i="15" s="1"/>
  <c r="E7217" i="15"/>
  <c r="G7217" i="15" s="1"/>
  <c r="E7235" i="15"/>
  <c r="G7235" i="15" s="1"/>
  <c r="E7228" i="15"/>
  <c r="G7228" i="15" s="1"/>
  <c r="E7219" i="15"/>
  <c r="G7219" i="15" s="1"/>
  <c r="E7198" i="15"/>
  <c r="G7198" i="15" s="1"/>
  <c r="E7201" i="15"/>
  <c r="G7201" i="15" s="1"/>
  <c r="E7195" i="15"/>
  <c r="G7195" i="15" s="1"/>
  <c r="E7180" i="15"/>
  <c r="G7180" i="15" s="1"/>
  <c r="E7176" i="15"/>
  <c r="G7176" i="15" s="1"/>
  <c r="E7088" i="15"/>
  <c r="G7088" i="15" s="1"/>
  <c r="E7002" i="15"/>
  <c r="G7002" i="15" s="1"/>
  <c r="E6997" i="15"/>
  <c r="G6997" i="15" s="1"/>
  <c r="E7001" i="15"/>
  <c r="G7001" i="15" s="1"/>
  <c r="E6985" i="15"/>
  <c r="G6985" i="15" s="1"/>
  <c r="E6973" i="15"/>
  <c r="G6973" i="15" s="1"/>
  <c r="E6998" i="15"/>
  <c r="G6998" i="15" s="1"/>
  <c r="E6967" i="15"/>
  <c r="G6967" i="15" s="1"/>
  <c r="E6955" i="15"/>
  <c r="G6955" i="15" s="1"/>
  <c r="E6924" i="15"/>
  <c r="G6924" i="15" s="1"/>
  <c r="E6961" i="15"/>
  <c r="G6961" i="15" s="1"/>
  <c r="E6943" i="15"/>
  <c r="G6943" i="15" s="1"/>
  <c r="E6916" i="15"/>
  <c r="G6916" i="15" s="1"/>
  <c r="E6928" i="15"/>
  <c r="G6928" i="15" s="1"/>
  <c r="E6896" i="15"/>
  <c r="G6896" i="15" s="1"/>
  <c r="E6898" i="15"/>
  <c r="G6898" i="15" s="1"/>
  <c r="E6886" i="15"/>
  <c r="G6886" i="15" s="1"/>
  <c r="E6870" i="15"/>
  <c r="G6870" i="15" s="1"/>
  <c r="E6837" i="15"/>
  <c r="G6837" i="15" s="1"/>
  <c r="E6820" i="15"/>
  <c r="G6820" i="15" s="1"/>
  <c r="E6872" i="15"/>
  <c r="G6872" i="15" s="1"/>
  <c r="E6836" i="15"/>
  <c r="G6836" i="15" s="1"/>
  <c r="E6816" i="15"/>
  <c r="G6816" i="15" s="1"/>
  <c r="E6859" i="15"/>
  <c r="G6859" i="15" s="1"/>
  <c r="E6833" i="15"/>
  <c r="G6833" i="15" s="1"/>
  <c r="E6783" i="15"/>
  <c r="G6783" i="15" s="1"/>
  <c r="E6807" i="15"/>
  <c r="G6807" i="15" s="1"/>
  <c r="E6789" i="15"/>
  <c r="G6789" i="15" s="1"/>
  <c r="E6805" i="15"/>
  <c r="G6805" i="15" s="1"/>
  <c r="E6766" i="15"/>
  <c r="G6766" i="15" s="1"/>
  <c r="E6761" i="15"/>
  <c r="G6761" i="15" s="1"/>
  <c r="E6725" i="15"/>
  <c r="G6725" i="15" s="1"/>
  <c r="E6724" i="15"/>
  <c r="G6724" i="15" s="1"/>
  <c r="E6702" i="15"/>
  <c r="G6702" i="15" s="1"/>
  <c r="E6693" i="15"/>
  <c r="G6693" i="15" s="1"/>
  <c r="E6661" i="15"/>
  <c r="G6661" i="15" s="1"/>
  <c r="E6649" i="15"/>
  <c r="G6649" i="15" s="1"/>
  <c r="E6629" i="15"/>
  <c r="G6629" i="15" s="1"/>
  <c r="E6619" i="15"/>
  <c r="G6619" i="15" s="1"/>
  <c r="E6648" i="15"/>
  <c r="G6648" i="15" s="1"/>
  <c r="E6631" i="15"/>
  <c r="G6631" i="15" s="1"/>
  <c r="E6611" i="15"/>
  <c r="G6611" i="15" s="1"/>
  <c r="E6604" i="15"/>
  <c r="G6604" i="15" s="1"/>
  <c r="E6552" i="15"/>
  <c r="G6552" i="15" s="1"/>
  <c r="E6522" i="15"/>
  <c r="G6522" i="15" s="1"/>
  <c r="E6513" i="15"/>
  <c r="G6513" i="15" s="1"/>
  <c r="E6499" i="15"/>
  <c r="G6499" i="15" s="1"/>
  <c r="E6490" i="15"/>
  <c r="G6490" i="15" s="1"/>
  <c r="E6475" i="15"/>
  <c r="G6475" i="15" s="1"/>
  <c r="E6484" i="15"/>
  <c r="G6484" i="15" s="1"/>
  <c r="E6469" i="15"/>
  <c r="G6469" i="15" s="1"/>
  <c r="E6455" i="15"/>
  <c r="G6455" i="15" s="1"/>
  <c r="E6446" i="15"/>
  <c r="G6446" i="15" s="1"/>
  <c r="E6427" i="15"/>
  <c r="G6427" i="15" s="1"/>
  <c r="E6419" i="15"/>
  <c r="G6419" i="15" s="1"/>
  <c r="E6377" i="15"/>
  <c r="G6377" i="15" s="1"/>
  <c r="E6367" i="15"/>
  <c r="G6367" i="15" s="1"/>
  <c r="E6359" i="15"/>
  <c r="G6359" i="15" s="1"/>
  <c r="E6343" i="15"/>
  <c r="G6343" i="15" s="1"/>
  <c r="E6303" i="15"/>
  <c r="G6303" i="15" s="1"/>
  <c r="E6300" i="15"/>
  <c r="G6300" i="15" s="1"/>
  <c r="E6271" i="15"/>
  <c r="G6271" i="15" s="1"/>
  <c r="E6288" i="15"/>
  <c r="G6288" i="15" s="1"/>
  <c r="E6289" i="15"/>
  <c r="G6289" i="15" s="1"/>
  <c r="E6248" i="15"/>
  <c r="G6248" i="15" s="1"/>
  <c r="E6213" i="15"/>
  <c r="G6213" i="15" s="1"/>
  <c r="E6230" i="15"/>
  <c r="G6230" i="15" s="1"/>
  <c r="E6205" i="15"/>
  <c r="G6205" i="15" s="1"/>
  <c r="E6186" i="15"/>
  <c r="G6186" i="15" s="1"/>
  <c r="E6217" i="15"/>
  <c r="G6217" i="15" s="1"/>
  <c r="E6196" i="15"/>
  <c r="G6196" i="15" s="1"/>
  <c r="E6208" i="15"/>
  <c r="G6208" i="15" s="1"/>
  <c r="E6185" i="15"/>
  <c r="G6185" i="15" s="1"/>
  <c r="E6175" i="15"/>
  <c r="G6175" i="15" s="1"/>
  <c r="E6167" i="15"/>
  <c r="G6167" i="15" s="1"/>
  <c r="E6165" i="15"/>
  <c r="G6165" i="15" s="1"/>
  <c r="E6142" i="15"/>
  <c r="G6142" i="15" s="1"/>
  <c r="E6153" i="15"/>
  <c r="G6153" i="15" s="1"/>
  <c r="E6143" i="15"/>
  <c r="G6143" i="15" s="1"/>
  <c r="E6125" i="15"/>
  <c r="G6125" i="15" s="1"/>
  <c r="E6117" i="15"/>
  <c r="G6117" i="15" s="1"/>
  <c r="E6140" i="15"/>
  <c r="G6140" i="15" s="1"/>
  <c r="E6097" i="15"/>
  <c r="G6097" i="15" s="1"/>
  <c r="E6077" i="15"/>
  <c r="G6077" i="15" s="1"/>
  <c r="E6048" i="15"/>
  <c r="G6048" i="15" s="1"/>
  <c r="E6065" i="15"/>
  <c r="G6065" i="15" s="1"/>
  <c r="E6086" i="15"/>
  <c r="G6086" i="15" s="1"/>
  <c r="E6047" i="15"/>
  <c r="G6047" i="15" s="1"/>
  <c r="E6067" i="15"/>
  <c r="G6067" i="15" s="1"/>
  <c r="E6062" i="15"/>
  <c r="G6062" i="15" s="1"/>
  <c r="E6042" i="15"/>
  <c r="G6042" i="15" s="1"/>
  <c r="E6022" i="15"/>
  <c r="G6022" i="15" s="1"/>
  <c r="E6011" i="15"/>
  <c r="G6011" i="15" s="1"/>
  <c r="E6017" i="15"/>
  <c r="G6017" i="15" s="1"/>
  <c r="E6005" i="15"/>
  <c r="G6005" i="15" s="1"/>
  <c r="E6018" i="15"/>
  <c r="G6018" i="15" s="1"/>
  <c r="E5983" i="15"/>
  <c r="G5983" i="15" s="1"/>
  <c r="E5969" i="15"/>
  <c r="G5969" i="15" s="1"/>
  <c r="E5951" i="15"/>
  <c r="G5951" i="15" s="1"/>
  <c r="E5938" i="15"/>
  <c r="G5938" i="15" s="1"/>
  <c r="E5930" i="15"/>
  <c r="G5930" i="15" s="1"/>
  <c r="E5919" i="15"/>
  <c r="G5919" i="15" s="1"/>
  <c r="E5911" i="15"/>
  <c r="G5911" i="15" s="1"/>
  <c r="E5895" i="15"/>
  <c r="G5895" i="15" s="1"/>
  <c r="E5885" i="15"/>
  <c r="G5885" i="15" s="1"/>
  <c r="E5860" i="15"/>
  <c r="G5860" i="15" s="1"/>
  <c r="E5849" i="15"/>
  <c r="G5849" i="15" s="1"/>
  <c r="E5843" i="15"/>
  <c r="G5843" i="15" s="1"/>
  <c r="E5836" i="15"/>
  <c r="G5836" i="15" s="1"/>
  <c r="E5831" i="15"/>
  <c r="G5831" i="15" s="1"/>
  <c r="E5817" i="15"/>
  <c r="G5817" i="15" s="1"/>
  <c r="E5812" i="15"/>
  <c r="G5812" i="15" s="1"/>
  <c r="E5800" i="15"/>
  <c r="G5800" i="15" s="1"/>
  <c r="E5779" i="15"/>
  <c r="G5779" i="15" s="1"/>
  <c r="E5762" i="15"/>
  <c r="G5762" i="15" s="1"/>
  <c r="E5758" i="15"/>
  <c r="G5758" i="15" s="1"/>
  <c r="E5738" i="15"/>
  <c r="G5738" i="15" s="1"/>
  <c r="E5729" i="15"/>
  <c r="G5729" i="15" s="1"/>
  <c r="E5720" i="15"/>
  <c r="G5720" i="15" s="1"/>
  <c r="E5709" i="15"/>
  <c r="G5709" i="15" s="1"/>
  <c r="E5701" i="15"/>
  <c r="G5701" i="15" s="1"/>
  <c r="E5693" i="15"/>
  <c r="G5693" i="15" s="1"/>
  <c r="E5685" i="15"/>
  <c r="G5685" i="15" s="1"/>
  <c r="E5677" i="15"/>
  <c r="G5677" i="15" s="1"/>
  <c r="E5666" i="15"/>
  <c r="G5666" i="15" s="1"/>
  <c r="E5655" i="15"/>
  <c r="G5655" i="15" s="1"/>
  <c r="E5639" i="15"/>
  <c r="G5639" i="15" s="1"/>
  <c r="E5611" i="15"/>
  <c r="G5611" i="15" s="1"/>
  <c r="E5600" i="15"/>
  <c r="G5600" i="15" s="1"/>
  <c r="E5592" i="15"/>
  <c r="G5592" i="15" s="1"/>
  <c r="E5576" i="15"/>
  <c r="G5576" i="15" s="1"/>
  <c r="E5568" i="15"/>
  <c r="G5568" i="15" s="1"/>
  <c r="E5558" i="15"/>
  <c r="G5558" i="15" s="1"/>
  <c r="E5551" i="15"/>
  <c r="G5551" i="15" s="1"/>
  <c r="E5542" i="15"/>
  <c r="G5542" i="15" s="1"/>
  <c r="E5535" i="15"/>
  <c r="G5535" i="15" s="1"/>
  <c r="E5527" i="15"/>
  <c r="G5527" i="15" s="1"/>
  <c r="E5519" i="15"/>
  <c r="G5519" i="15" s="1"/>
  <c r="E5510" i="15"/>
  <c r="G5510" i="15" s="1"/>
  <c r="E5495" i="15"/>
  <c r="G5495" i="15" s="1"/>
  <c r="E5512" i="15"/>
  <c r="G5512" i="15" s="1"/>
  <c r="E5494" i="15"/>
  <c r="G5494" i="15" s="1"/>
  <c r="E5476" i="15"/>
  <c r="G5476" i="15" s="1"/>
  <c r="E5465" i="15"/>
  <c r="G5465" i="15" s="1"/>
  <c r="E5453" i="15"/>
  <c r="G5453" i="15" s="1"/>
  <c r="E5445" i="15"/>
  <c r="G5445" i="15" s="1"/>
  <c r="E5428" i="15"/>
  <c r="G5428" i="15" s="1"/>
  <c r="E5434" i="15"/>
  <c r="G5434" i="15" s="1"/>
  <c r="E5420" i="15"/>
  <c r="G5420" i="15" s="1"/>
  <c r="E5413" i="15"/>
  <c r="G5413" i="15" s="1"/>
  <c r="E5392" i="15"/>
  <c r="G5392" i="15" s="1"/>
  <c r="E5382" i="15"/>
  <c r="G5382" i="15" s="1"/>
  <c r="E5371" i="15"/>
  <c r="G5371" i="15" s="1"/>
  <c r="E5368" i="15"/>
  <c r="G5368" i="15" s="1"/>
  <c r="E5341" i="15"/>
  <c r="G5341" i="15" s="1"/>
  <c r="E5362" i="15"/>
  <c r="G5362" i="15" s="1"/>
  <c r="E5344" i="15"/>
  <c r="G5344" i="15" s="1"/>
  <c r="E5335" i="15"/>
  <c r="G5335" i="15" s="1"/>
  <c r="E5352" i="15"/>
  <c r="G5352" i="15" s="1"/>
  <c r="E5317" i="15"/>
  <c r="G5317" i="15" s="1"/>
  <c r="E5320" i="15"/>
  <c r="G5320" i="15" s="1"/>
  <c r="E5296" i="15"/>
  <c r="G5296" i="15" s="1"/>
  <c r="E5292" i="15"/>
  <c r="G5292" i="15" s="1"/>
  <c r="E5279" i="15"/>
  <c r="G5279" i="15" s="1"/>
  <c r="E5259" i="15"/>
  <c r="G5259" i="15" s="1"/>
  <c r="E5228" i="15"/>
  <c r="G5228" i="15" s="1"/>
  <c r="E5246" i="15"/>
  <c r="G5246" i="15" s="1"/>
  <c r="E5264" i="15"/>
  <c r="G5264" i="15" s="1"/>
  <c r="E5226" i="15"/>
  <c r="G5226" i="15" s="1"/>
  <c r="E5245" i="15"/>
  <c r="G5245" i="15" s="1"/>
  <c r="E5241" i="15"/>
  <c r="G5241" i="15" s="1"/>
  <c r="E5221" i="15"/>
  <c r="G5221" i="15" s="1"/>
  <c r="E5207" i="15"/>
  <c r="G5207" i="15" s="1"/>
  <c r="E5106" i="15"/>
  <c r="G5106" i="15" s="1"/>
  <c r="E5124" i="15"/>
  <c r="G5124" i="15" s="1"/>
  <c r="E5108" i="15"/>
  <c r="G5108" i="15" s="1"/>
  <c r="E5097" i="15"/>
  <c r="G5097" i="15" s="1"/>
  <c r="E5086" i="15"/>
  <c r="G5086" i="15" s="1"/>
  <c r="E5053" i="15"/>
  <c r="G5053" i="15" s="1"/>
  <c r="E5080" i="15"/>
  <c r="G5080" i="15" s="1"/>
  <c r="E5061" i="15"/>
  <c r="G5061" i="15" s="1"/>
  <c r="E5036" i="15"/>
  <c r="G5036" i="15" s="1"/>
  <c r="E5069" i="15"/>
  <c r="G5069" i="15" s="1"/>
  <c r="E5044" i="15"/>
  <c r="G5044" i="15" s="1"/>
  <c r="E5075" i="15"/>
  <c r="G5075" i="15" s="1"/>
  <c r="E5025" i="15"/>
  <c r="G5025" i="15" s="1"/>
  <c r="E4909" i="15"/>
  <c r="G4909" i="15" s="1"/>
  <c r="E4919" i="15"/>
  <c r="G4919" i="15" s="1"/>
  <c r="E4902" i="15"/>
  <c r="G4902" i="15" s="1"/>
  <c r="E4920" i="15"/>
  <c r="G4920" i="15" s="1"/>
  <c r="E4887" i="15"/>
  <c r="G4887" i="15" s="1"/>
  <c r="E4883" i="15"/>
  <c r="G4883" i="15" s="1"/>
  <c r="E4876" i="15"/>
  <c r="G4876" i="15" s="1"/>
  <c r="E4846" i="15"/>
  <c r="G4846" i="15" s="1"/>
  <c r="E4835" i="15"/>
  <c r="G4835" i="15" s="1"/>
  <c r="E4813" i="15"/>
  <c r="G4813" i="15" s="1"/>
  <c r="E4783" i="15"/>
  <c r="G4783" i="15" s="1"/>
  <c r="E4772" i="15"/>
  <c r="G4772" i="15" s="1"/>
  <c r="E4760" i="15"/>
  <c r="G4760" i="15" s="1"/>
  <c r="E4740" i="15"/>
  <c r="G4740" i="15" s="1"/>
  <c r="E4775" i="15"/>
  <c r="G4775" i="15" s="1"/>
  <c r="E4749" i="15"/>
  <c r="G4749" i="15" s="1"/>
  <c r="E4745" i="15"/>
  <c r="G4745" i="15" s="1"/>
  <c r="E4717" i="15"/>
  <c r="G4717" i="15" s="1"/>
  <c r="E4679" i="15"/>
  <c r="G4679" i="15" s="1"/>
  <c r="E4666" i="15"/>
  <c r="G4666" i="15" s="1"/>
  <c r="E4636" i="15"/>
  <c r="G4636" i="15" s="1"/>
  <c r="E4619" i="15"/>
  <c r="G4619" i="15" s="1"/>
  <c r="E4610" i="15"/>
  <c r="G4610" i="15" s="1"/>
  <c r="E4593" i="15"/>
  <c r="G4593" i="15" s="1"/>
  <c r="E4591" i="15"/>
  <c r="G4591" i="15" s="1"/>
  <c r="E4595" i="15"/>
  <c r="G4595" i="15" s="1"/>
  <c r="E4579" i="15"/>
  <c r="G4579" i="15" s="1"/>
  <c r="E11660" i="15"/>
  <c r="G11660" i="15" s="1"/>
  <c r="E11652" i="15"/>
  <c r="G11652" i="15" s="1"/>
  <c r="E11637" i="15"/>
  <c r="G11637" i="15" s="1"/>
  <c r="E11624" i="15"/>
  <c r="G11624" i="15" s="1"/>
  <c r="E11606" i="15"/>
  <c r="G11606" i="15" s="1"/>
  <c r="E11592" i="15"/>
  <c r="G11592" i="15" s="1"/>
  <c r="E11584" i="15"/>
  <c r="G11584" i="15" s="1"/>
  <c r="E11573" i="15"/>
  <c r="G11573" i="15" s="1"/>
  <c r="E11562" i="15"/>
  <c r="G11562" i="15" s="1"/>
  <c r="E11548" i="15"/>
  <c r="G11548" i="15" s="1"/>
  <c r="E11537" i="15"/>
  <c r="G11537" i="15" s="1"/>
  <c r="E11527" i="15"/>
  <c r="G11527" i="15" s="1"/>
  <c r="E11517" i="15"/>
  <c r="G11517" i="15" s="1"/>
  <c r="E11501" i="15"/>
  <c r="G11501" i="15" s="1"/>
  <c r="E11500" i="15"/>
  <c r="G11500" i="15" s="1"/>
  <c r="E11492" i="15"/>
  <c r="G11492" i="15" s="1"/>
  <c r="E11489" i="15"/>
  <c r="G11489" i="15" s="1"/>
  <c r="E11473" i="15"/>
  <c r="G11473" i="15" s="1"/>
  <c r="E11463" i="15"/>
  <c r="G11463" i="15" s="1"/>
  <c r="E11450" i="15"/>
  <c r="G11450" i="15" s="1"/>
  <c r="E11436" i="15"/>
  <c r="G11436" i="15" s="1"/>
  <c r="E11425" i="15"/>
  <c r="G11425" i="15" s="1"/>
  <c r="E11410" i="15"/>
  <c r="G11410" i="15" s="1"/>
  <c r="E11398" i="15"/>
  <c r="G11398" i="15" s="1"/>
  <c r="E11386" i="15"/>
  <c r="G11386" i="15" s="1"/>
  <c r="E11376" i="15"/>
  <c r="G11376" i="15" s="1"/>
  <c r="E11361" i="15"/>
  <c r="G11361" i="15" s="1"/>
  <c r="E11352" i="15"/>
  <c r="G11352" i="15" s="1"/>
  <c r="E11344" i="15"/>
  <c r="G11344" i="15" s="1"/>
  <c r="E11336" i="15"/>
  <c r="G11336" i="15" s="1"/>
  <c r="E11327" i="15"/>
  <c r="G11327" i="15" s="1"/>
  <c r="E11287" i="15"/>
  <c r="G11287" i="15" s="1"/>
  <c r="E11289" i="15"/>
  <c r="G11289" i="15" s="1"/>
  <c r="E11264" i="15"/>
  <c r="G11264" i="15" s="1"/>
  <c r="E11254" i="15"/>
  <c r="G11254" i="15" s="1"/>
  <c r="E11246" i="15"/>
  <c r="G11246" i="15" s="1"/>
  <c r="E11230" i="15"/>
  <c r="G11230" i="15" s="1"/>
  <c r="E11223" i="15"/>
  <c r="G11223" i="15" s="1"/>
  <c r="E11213" i="15"/>
  <c r="G11213" i="15" s="1"/>
  <c r="E11206" i="15"/>
  <c r="G11206" i="15" s="1"/>
  <c r="E11197" i="15"/>
  <c r="G11197" i="15" s="1"/>
  <c r="E11190" i="15"/>
  <c r="G11190" i="15" s="1"/>
  <c r="E11182" i="15"/>
  <c r="G11182" i="15" s="1"/>
  <c r="E11174" i="15"/>
  <c r="G11174" i="15" s="1"/>
  <c r="E11165" i="15"/>
  <c r="G11165" i="15" s="1"/>
  <c r="E11150" i="15"/>
  <c r="G11150" i="15" s="1"/>
  <c r="E11167" i="15"/>
  <c r="G11167" i="15" s="1"/>
  <c r="E11149" i="15"/>
  <c r="G11149" i="15" s="1"/>
  <c r="E11130" i="15"/>
  <c r="G11130" i="15" s="1"/>
  <c r="E11114" i="15"/>
  <c r="G11114" i="15" s="1"/>
  <c r="E11106" i="15"/>
  <c r="G11106" i="15" s="1"/>
  <c r="E11096" i="15"/>
  <c r="G11096" i="15" s="1"/>
  <c r="E11092" i="15"/>
  <c r="G11092" i="15" s="1"/>
  <c r="E11079" i="15"/>
  <c r="G11079" i="15" s="1"/>
  <c r="E11072" i="15"/>
  <c r="G11072" i="15" s="1"/>
  <c r="E11048" i="15"/>
  <c r="G11048" i="15" s="1"/>
  <c r="E11044" i="15"/>
  <c r="G11044" i="15" s="1"/>
  <c r="E11031" i="15"/>
  <c r="G11031" i="15" s="1"/>
  <c r="E11029" i="15"/>
  <c r="G11029" i="15" s="1"/>
  <c r="E11008" i="15"/>
  <c r="G11008" i="15" s="1"/>
  <c r="E11020" i="15"/>
  <c r="G11020" i="15" s="1"/>
  <c r="E11003" i="15"/>
  <c r="G11003" i="15" s="1"/>
  <c r="E10993" i="15"/>
  <c r="G10993" i="15" s="1"/>
  <c r="E10982" i="15"/>
  <c r="G10982" i="15" s="1"/>
  <c r="E10978" i="15"/>
  <c r="G10978" i="15" s="1"/>
  <c r="E10966" i="15"/>
  <c r="G10966" i="15" s="1"/>
  <c r="E10961" i="15"/>
  <c r="G10961" i="15" s="1"/>
  <c r="E10944" i="15"/>
  <c r="G10944" i="15" s="1"/>
  <c r="E10865" i="15"/>
  <c r="G10865" i="15" s="1"/>
  <c r="E10784" i="15"/>
  <c r="G10784" i="15" s="1"/>
  <c r="E10746" i="15"/>
  <c r="G10746" i="15" s="1"/>
  <c r="E10775" i="15"/>
  <c r="G10775" i="15" s="1"/>
  <c r="E10759" i="15"/>
  <c r="G10759" i="15" s="1"/>
  <c r="E10749" i="15"/>
  <c r="G10749" i="15" s="1"/>
  <c r="E10778" i="15"/>
  <c r="G10778" i="15" s="1"/>
  <c r="E10734" i="15"/>
  <c r="G10734" i="15" s="1"/>
  <c r="E10715" i="15"/>
  <c r="G10715" i="15" s="1"/>
  <c r="E10688" i="15"/>
  <c r="G10688" i="15" s="1"/>
  <c r="E10723" i="15"/>
  <c r="G10723" i="15" s="1"/>
  <c r="E10699" i="15"/>
  <c r="G10699" i="15" s="1"/>
  <c r="E10730" i="15"/>
  <c r="G10730" i="15" s="1"/>
  <c r="E10679" i="15"/>
  <c r="G10679" i="15" s="1"/>
  <c r="E10671" i="15"/>
  <c r="G10671" i="15" s="1"/>
  <c r="E10667" i="15"/>
  <c r="G10667" i="15" s="1"/>
  <c r="E10647" i="15"/>
  <c r="G10647" i="15" s="1"/>
  <c r="E10626" i="15"/>
  <c r="G10626" i="15" s="1"/>
  <c r="E10601" i="15"/>
  <c r="G10601" i="15" s="1"/>
  <c r="E10655" i="15"/>
  <c r="G10655" i="15" s="1"/>
  <c r="E10632" i="15"/>
  <c r="G10632" i="15" s="1"/>
  <c r="E10592" i="15"/>
  <c r="G10592" i="15" s="1"/>
  <c r="E10641" i="15"/>
  <c r="G10641" i="15" s="1"/>
  <c r="E10613" i="15"/>
  <c r="G10613" i="15" s="1"/>
  <c r="E10572" i="15"/>
  <c r="G10572" i="15" s="1"/>
  <c r="E10582" i="15"/>
  <c r="G10582" i="15" s="1"/>
  <c r="E10562" i="15"/>
  <c r="G10562" i="15" s="1"/>
  <c r="E10549" i="15"/>
  <c r="G10549" i="15" s="1"/>
  <c r="E10555" i="15"/>
  <c r="G10555" i="15" s="1"/>
  <c r="E10522" i="15"/>
  <c r="G10522" i="15" s="1"/>
  <c r="E10533" i="15"/>
  <c r="G10533" i="15" s="1"/>
  <c r="E10495" i="15"/>
  <c r="G10495" i="15" s="1"/>
  <c r="E10493" i="15"/>
  <c r="G10493" i="15" s="1"/>
  <c r="E10465" i="15"/>
  <c r="G10465" i="15" s="1"/>
  <c r="E10433" i="15"/>
  <c r="G10433" i="15" s="1"/>
  <c r="E10424" i="15"/>
  <c r="G10424" i="15" s="1"/>
  <c r="E10410" i="15"/>
  <c r="G10410" i="15" s="1"/>
  <c r="E10392" i="15"/>
  <c r="G10392" i="15" s="1"/>
  <c r="E10406" i="15"/>
  <c r="G10406" i="15" s="1"/>
  <c r="E10404" i="15"/>
  <c r="G10404" i="15" s="1"/>
  <c r="E10385" i="15"/>
  <c r="G10385" i="15" s="1"/>
  <c r="E10375" i="15"/>
  <c r="G10375" i="15" s="1"/>
  <c r="E10329" i="15"/>
  <c r="G10329" i="15" s="1"/>
  <c r="E10335" i="15"/>
  <c r="G10335" i="15" s="1"/>
  <c r="E10322" i="15"/>
  <c r="G10322" i="15" s="1"/>
  <c r="E10311" i="15"/>
  <c r="G10311" i="15" s="1"/>
  <c r="E10300" i="15"/>
  <c r="G10300" i="15" s="1"/>
  <c r="E10288" i="15"/>
  <c r="G10288" i="15" s="1"/>
  <c r="E10278" i="15"/>
  <c r="G10278" i="15" s="1"/>
  <c r="E10249" i="15"/>
  <c r="G10249" i="15" s="1"/>
  <c r="E10243" i="15"/>
  <c r="G10243" i="15" s="1"/>
  <c r="E10251" i="15"/>
  <c r="G10251" i="15" s="1"/>
  <c r="E10232" i="15"/>
  <c r="G10232" i="15" s="1"/>
  <c r="E10223" i="15"/>
  <c r="G10223" i="15" s="1"/>
  <c r="E10214" i="15"/>
  <c r="G10214" i="15" s="1"/>
  <c r="E10195" i="15"/>
  <c r="G10195" i="15" s="1"/>
  <c r="E10191" i="15"/>
  <c r="G10191" i="15" s="1"/>
  <c r="E10161" i="15"/>
  <c r="G10161" i="15" s="1"/>
  <c r="E10152" i="15"/>
  <c r="G10152" i="15" s="1"/>
  <c r="E10142" i="15"/>
  <c r="G10142" i="15" s="1"/>
  <c r="E10140" i="15"/>
  <c r="G10140" i="15" s="1"/>
  <c r="E10122" i="15"/>
  <c r="G10122" i="15" s="1"/>
  <c r="E10106" i="15"/>
  <c r="G10106" i="15" s="1"/>
  <c r="E10100" i="15"/>
  <c r="G10100" i="15" s="1"/>
  <c r="E10074" i="15"/>
  <c r="G10074" i="15" s="1"/>
  <c r="E10063" i="15"/>
  <c r="G10063" i="15" s="1"/>
  <c r="E10037" i="15"/>
  <c r="G10037" i="15" s="1"/>
  <c r="E10047" i="15"/>
  <c r="G10047" i="15" s="1"/>
  <c r="E10029" i="15"/>
  <c r="G10029" i="15" s="1"/>
  <c r="E10016" i="15"/>
  <c r="G10016" i="15" s="1"/>
  <c r="E10007" i="15"/>
  <c r="G10007" i="15" s="1"/>
  <c r="E9988" i="15"/>
  <c r="G9988" i="15" s="1"/>
  <c r="E9967" i="15"/>
  <c r="G9967" i="15" s="1"/>
  <c r="E9995" i="15"/>
  <c r="G9995" i="15" s="1"/>
  <c r="E9976" i="15"/>
  <c r="G9976" i="15" s="1"/>
  <c r="E10002" i="15"/>
  <c r="G10002" i="15" s="1"/>
  <c r="E9959" i="15"/>
  <c r="G9959" i="15" s="1"/>
  <c r="E9950" i="15"/>
  <c r="G9950" i="15" s="1"/>
  <c r="E9938" i="15"/>
  <c r="G9938" i="15" s="1"/>
  <c r="E9928" i="15"/>
  <c r="G9928" i="15" s="1"/>
  <c r="E9916" i="15"/>
  <c r="G9916" i="15" s="1"/>
  <c r="E9885" i="15"/>
  <c r="G9885" i="15" s="1"/>
  <c r="E9906" i="15"/>
  <c r="G9906" i="15" s="1"/>
  <c r="E9900" i="15"/>
  <c r="G9900" i="15" s="1"/>
  <c r="E9890" i="15"/>
  <c r="G9890" i="15" s="1"/>
  <c r="E9879" i="15"/>
  <c r="G9879" i="15" s="1"/>
  <c r="E9873" i="15"/>
  <c r="G9873" i="15" s="1"/>
  <c r="E9854" i="15"/>
  <c r="G9854" i="15" s="1"/>
  <c r="E9824" i="15"/>
  <c r="G9824" i="15" s="1"/>
  <c r="E9807" i="15"/>
  <c r="G9807" i="15" s="1"/>
  <c r="E9872" i="15"/>
  <c r="G9872" i="15" s="1"/>
  <c r="E9852" i="15"/>
  <c r="G9852" i="15" s="1"/>
  <c r="E9809" i="15"/>
  <c r="G9809" i="15" s="1"/>
  <c r="E9861" i="15"/>
  <c r="G9861" i="15" s="1"/>
  <c r="E9830" i="15"/>
  <c r="G9830" i="15" s="1"/>
  <c r="E9793" i="15"/>
  <c r="G9793" i="15" s="1"/>
  <c r="E9792" i="15"/>
  <c r="G9792" i="15" s="1"/>
  <c r="E9781" i="15"/>
  <c r="G9781" i="15" s="1"/>
  <c r="E9787" i="15"/>
  <c r="G9787" i="15" s="1"/>
  <c r="E9773" i="15"/>
  <c r="G9773" i="15" s="1"/>
  <c r="E9767" i="15"/>
  <c r="G9767" i="15" s="1"/>
  <c r="E9752" i="15"/>
  <c r="G9752" i="15" s="1"/>
  <c r="E9739" i="15"/>
  <c r="G9739" i="15" s="1"/>
  <c r="E9721" i="15"/>
  <c r="G9721" i="15" s="1"/>
  <c r="E9697" i="15"/>
  <c r="G9697" i="15" s="1"/>
  <c r="E9701" i="15"/>
  <c r="G9701" i="15" s="1"/>
  <c r="E9690" i="15"/>
  <c r="G9690" i="15" s="1"/>
  <c r="E9683" i="15"/>
  <c r="G9683" i="15" s="1"/>
  <c r="E9666" i="15"/>
  <c r="G9666" i="15" s="1"/>
  <c r="E9658" i="15"/>
  <c r="G9658" i="15" s="1"/>
  <c r="E9643" i="15"/>
  <c r="G9643" i="15" s="1"/>
  <c r="E9640" i="15"/>
  <c r="G9640" i="15" s="1"/>
  <c r="E9625" i="15"/>
  <c r="G9625" i="15" s="1"/>
  <c r="E9614" i="15"/>
  <c r="G9614" i="15" s="1"/>
  <c r="E9617" i="15"/>
  <c r="G9617" i="15" s="1"/>
  <c r="E9602" i="15"/>
  <c r="G9602" i="15" s="1"/>
  <c r="E9587" i="15"/>
  <c r="G9587" i="15" s="1"/>
  <c r="E9582" i="15"/>
  <c r="G9582" i="15" s="1"/>
  <c r="E9565" i="15"/>
  <c r="G9565" i="15" s="1"/>
  <c r="E9551" i="15"/>
  <c r="G9551" i="15" s="1"/>
  <c r="E9540" i="15"/>
  <c r="G9540" i="15" s="1"/>
  <c r="E9524" i="15"/>
  <c r="G9524" i="15" s="1"/>
  <c r="E9510" i="15"/>
  <c r="G9510" i="15" s="1"/>
  <c r="E9501" i="15"/>
  <c r="G9501" i="15" s="1"/>
  <c r="E9491" i="15"/>
  <c r="G9491" i="15" s="1"/>
  <c r="E9476" i="15"/>
  <c r="G9476" i="15" s="1"/>
  <c r="E9467" i="15"/>
  <c r="G9467" i="15" s="1"/>
  <c r="E9459" i="15"/>
  <c r="G9459" i="15" s="1"/>
  <c r="E9451" i="15"/>
  <c r="G9451" i="15" s="1"/>
  <c r="E9442" i="15"/>
  <c r="G9442" i="15" s="1"/>
  <c r="E9402" i="15"/>
  <c r="G9402" i="15" s="1"/>
  <c r="E9404" i="15"/>
  <c r="G9404" i="15" s="1"/>
  <c r="E9378" i="15"/>
  <c r="G9378" i="15" s="1"/>
  <c r="E9369" i="15"/>
  <c r="G9369" i="15" s="1"/>
  <c r="E9361" i="15"/>
  <c r="G9361" i="15" s="1"/>
  <c r="E9346" i="15"/>
  <c r="G9346" i="15" s="1"/>
  <c r="E9338" i="15"/>
  <c r="G9338" i="15" s="1"/>
  <c r="E9328" i="15"/>
  <c r="G9328" i="15" s="1"/>
  <c r="E9321" i="15"/>
  <c r="G9321" i="15" s="1"/>
  <c r="E9312" i="15"/>
  <c r="G9312" i="15" s="1"/>
  <c r="E9305" i="15"/>
  <c r="G9305" i="15" s="1"/>
  <c r="E9297" i="15"/>
  <c r="G9297" i="15" s="1"/>
  <c r="E9289" i="15"/>
  <c r="G9289" i="15" s="1"/>
  <c r="E9280" i="15"/>
  <c r="G9280" i="15" s="1"/>
  <c r="E9265" i="15"/>
  <c r="G9265" i="15" s="1"/>
  <c r="E9282" i="15"/>
  <c r="G9282" i="15" s="1"/>
  <c r="E9264" i="15"/>
  <c r="G9264" i="15" s="1"/>
  <c r="E9245" i="15"/>
  <c r="G9245" i="15" s="1"/>
  <c r="E9232" i="15"/>
  <c r="G9232" i="15" s="1"/>
  <c r="E9217" i="15"/>
  <c r="G9217" i="15" s="1"/>
  <c r="E9213" i="15"/>
  <c r="G9213" i="15" s="1"/>
  <c r="E9199" i="15"/>
  <c r="G9199" i="15" s="1"/>
  <c r="E9202" i="15"/>
  <c r="G9202" i="15" s="1"/>
  <c r="E9189" i="15"/>
  <c r="G9189" i="15" s="1"/>
  <c r="E9174" i="15"/>
  <c r="G9174" i="15" s="1"/>
  <c r="E9178" i="15"/>
  <c r="G9178" i="15" s="1"/>
  <c r="E9153" i="15"/>
  <c r="G9153" i="15" s="1"/>
  <c r="E9140" i="15"/>
  <c r="G9140" i="15" s="1"/>
  <c r="E9137" i="15"/>
  <c r="G9137" i="15" s="1"/>
  <c r="E9103" i="15"/>
  <c r="G9103" i="15" s="1"/>
  <c r="E9130" i="15"/>
  <c r="G9130" i="15" s="1"/>
  <c r="E9114" i="15"/>
  <c r="G9114" i="15" s="1"/>
  <c r="E9105" i="15"/>
  <c r="G9105" i="15" s="1"/>
  <c r="E9122" i="15"/>
  <c r="G9122" i="15" s="1"/>
  <c r="E9087" i="15"/>
  <c r="G9087" i="15" s="1"/>
  <c r="E9090" i="15"/>
  <c r="G9090" i="15" s="1"/>
  <c r="E9066" i="15"/>
  <c r="G9066" i="15" s="1"/>
  <c r="E9062" i="15"/>
  <c r="G9062" i="15" s="1"/>
  <c r="E8974" i="15"/>
  <c r="G8974" i="15" s="1"/>
  <c r="E8889" i="15"/>
  <c r="G8889" i="15" s="1"/>
  <c r="E8859" i="15"/>
  <c r="G8859" i="15" s="1"/>
  <c r="E8890" i="15"/>
  <c r="G8890" i="15" s="1"/>
  <c r="E8874" i="15"/>
  <c r="G8874" i="15" s="1"/>
  <c r="E8863" i="15"/>
  <c r="G8863" i="15" s="1"/>
  <c r="E8883" i="15"/>
  <c r="G8883" i="15" s="1"/>
  <c r="E8852" i="15"/>
  <c r="G8852" i="15" s="1"/>
  <c r="E8840" i="15"/>
  <c r="G8840" i="15" s="1"/>
  <c r="E8809" i="15"/>
  <c r="G8809" i="15" s="1"/>
  <c r="E8846" i="15"/>
  <c r="G8846" i="15" s="1"/>
  <c r="E8828" i="15"/>
  <c r="G8828" i="15" s="1"/>
  <c r="E8801" i="15"/>
  <c r="G8801" i="15" s="1"/>
  <c r="E8813" i="15"/>
  <c r="G8813" i="15" s="1"/>
  <c r="E8781" i="15"/>
  <c r="G8781" i="15" s="1"/>
  <c r="E8783" i="15"/>
  <c r="G8783" i="15" s="1"/>
  <c r="E8771" i="15"/>
  <c r="G8771" i="15" s="1"/>
  <c r="E8750" i="15"/>
  <c r="G8750" i="15" s="1"/>
  <c r="E8723" i="15"/>
  <c r="G8723" i="15" s="1"/>
  <c r="E8706" i="15"/>
  <c r="G8706" i="15" s="1"/>
  <c r="E8764" i="15"/>
  <c r="G8764" i="15" s="1"/>
  <c r="E8721" i="15"/>
  <c r="G8721" i="15" s="1"/>
  <c r="E8701" i="15"/>
  <c r="G8701" i="15" s="1"/>
  <c r="E8740" i="15"/>
  <c r="G8740" i="15" s="1"/>
  <c r="E8712" i="15"/>
  <c r="G8712" i="15" s="1"/>
  <c r="E8679" i="15"/>
  <c r="G8679" i="15" s="1"/>
  <c r="E8689" i="15"/>
  <c r="G8689" i="15" s="1"/>
  <c r="E8672" i="15"/>
  <c r="G8672" i="15" s="1"/>
  <c r="E8690" i="15"/>
  <c r="G8690" i="15" s="1"/>
  <c r="E8657" i="15"/>
  <c r="G8657" i="15" s="1"/>
  <c r="E8650" i="15"/>
  <c r="G8650" i="15" s="1"/>
  <c r="E8610" i="15"/>
  <c r="G8610" i="15" s="1"/>
  <c r="E8608" i="15"/>
  <c r="G8608" i="15" s="1"/>
  <c r="E8584" i="15"/>
  <c r="G8584" i="15" s="1"/>
  <c r="E8576" i="15"/>
  <c r="G8576" i="15" s="1"/>
  <c r="E8543" i="15"/>
  <c r="G8543" i="15" s="1"/>
  <c r="E8530" i="15"/>
  <c r="G8530" i="15" s="1"/>
  <c r="E8511" i="15"/>
  <c r="G8511" i="15" s="1"/>
  <c r="E8498" i="15"/>
  <c r="G8498" i="15" s="1"/>
  <c r="E8526" i="15"/>
  <c r="G8526" i="15" s="1"/>
  <c r="E8508" i="15"/>
  <c r="G8508" i="15" s="1"/>
  <c r="E8493" i="15"/>
  <c r="G8493" i="15" s="1"/>
  <c r="E8486" i="15"/>
  <c r="G8486" i="15" s="1"/>
  <c r="E8443" i="15"/>
  <c r="G8443" i="15" s="1"/>
  <c r="E8441" i="15"/>
  <c r="G8441" i="15" s="1"/>
  <c r="E8421" i="15"/>
  <c r="G8421" i="15" s="1"/>
  <c r="E8409" i="15"/>
  <c r="G8409" i="15" s="1"/>
  <c r="E8401" i="15"/>
  <c r="G8401" i="15" s="1"/>
  <c r="E8377" i="15"/>
  <c r="G8377" i="15" s="1"/>
  <c r="E8359" i="15"/>
  <c r="G8359" i="15" s="1"/>
  <c r="E8370" i="15"/>
  <c r="G8370" i="15" s="1"/>
  <c r="E8354" i="15"/>
  <c r="G8354" i="15" s="1"/>
  <c r="E8340" i="15"/>
  <c r="G8340" i="15" s="1"/>
  <c r="E8332" i="15"/>
  <c r="G8332" i="15" s="1"/>
  <c r="E8321" i="15"/>
  <c r="G8321" i="15" s="1"/>
  <c r="E8313" i="15"/>
  <c r="G8313" i="15" s="1"/>
  <c r="E8279" i="15"/>
  <c r="G8279" i="15" s="1"/>
  <c r="E8268" i="15"/>
  <c r="G8268" i="15" s="1"/>
  <c r="E8256" i="15"/>
  <c r="G8256" i="15" s="1"/>
  <c r="E8255" i="15"/>
  <c r="G8255" i="15" s="1"/>
  <c r="E8238" i="15"/>
  <c r="G8238" i="15" s="1"/>
  <c r="E8229" i="15"/>
  <c r="G8229" i="15" s="1"/>
  <c r="E8210" i="15"/>
  <c r="G8210" i="15" s="1"/>
  <c r="E8182" i="15"/>
  <c r="G8182" i="15" s="1"/>
  <c r="E8138" i="15"/>
  <c r="G8138" i="15" s="1"/>
  <c r="E8169" i="15"/>
  <c r="G8169" i="15" s="1"/>
  <c r="E8145" i="15"/>
  <c r="G8145" i="15" s="1"/>
  <c r="E8155" i="15"/>
  <c r="G8155" i="15" s="1"/>
  <c r="E8128" i="15"/>
  <c r="G8128" i="15" s="1"/>
  <c r="E8124" i="15"/>
  <c r="G8124" i="15" s="1"/>
  <c r="E8105" i="15"/>
  <c r="G8105" i="15" s="1"/>
  <c r="E8086" i="15"/>
  <c r="G8086" i="15" s="1"/>
  <c r="E8113" i="15"/>
  <c r="G8113" i="15" s="1"/>
  <c r="E8096" i="15"/>
  <c r="G8096" i="15" s="1"/>
  <c r="E8099" i="15"/>
  <c r="G8099" i="15" s="1"/>
  <c r="E8076" i="15"/>
  <c r="G8076" i="15" s="1"/>
  <c r="E8069" i="15"/>
  <c r="G8069" i="15" s="1"/>
  <c r="E8058" i="15"/>
  <c r="G8058" i="15" s="1"/>
  <c r="E8047" i="15"/>
  <c r="G8047" i="15" s="1"/>
  <c r="E8042" i="15"/>
  <c r="G8042" i="15" s="1"/>
  <c r="E8012" i="15"/>
  <c r="G8012" i="15" s="1"/>
  <c r="E8035" i="15"/>
  <c r="G8035" i="15" s="1"/>
  <c r="E8019" i="15"/>
  <c r="G8019" i="15" s="1"/>
  <c r="E8008" i="15"/>
  <c r="G8008" i="15" s="1"/>
  <c r="E7997" i="15"/>
  <c r="G7997" i="15" s="1"/>
  <c r="E7992" i="15"/>
  <c r="G7992" i="15" s="1"/>
  <c r="E7979" i="15"/>
  <c r="G7979" i="15" s="1"/>
  <c r="E7959" i="15"/>
  <c r="G7959" i="15" s="1"/>
  <c r="E7931" i="15"/>
  <c r="G7931" i="15" s="1"/>
  <c r="E7953" i="15"/>
  <c r="G7953" i="15" s="1"/>
  <c r="E7974" i="15"/>
  <c r="G7974" i="15" s="1"/>
  <c r="E7938" i="15"/>
  <c r="G7938" i="15" s="1"/>
  <c r="E7918" i="15"/>
  <c r="G7918" i="15" s="1"/>
  <c r="E7964" i="15"/>
  <c r="G7964" i="15" s="1"/>
  <c r="E7935" i="15"/>
  <c r="G7935" i="15" s="1"/>
  <c r="E7910" i="15"/>
  <c r="G7910" i="15" s="1"/>
  <c r="E7896" i="15"/>
  <c r="G7896" i="15" s="1"/>
  <c r="E7893" i="15"/>
  <c r="G7893" i="15" s="1"/>
  <c r="E7888" i="15"/>
  <c r="G7888" i="15" s="1"/>
  <c r="E7872" i="15"/>
  <c r="G7872" i="15" s="1"/>
  <c r="E7843" i="15"/>
  <c r="G7843" i="15" s="1"/>
  <c r="E7847" i="15"/>
  <c r="G7847" i="15" s="1"/>
  <c r="E7851" i="15"/>
  <c r="G7851" i="15" s="1"/>
  <c r="E7821" i="15"/>
  <c r="G7821" i="15" s="1"/>
  <c r="E7813" i="15"/>
  <c r="G7813" i="15" s="1"/>
  <c r="E7802" i="15"/>
  <c r="G7802" i="15" s="1"/>
  <c r="E7789" i="15"/>
  <c r="G7789" i="15" s="1"/>
  <c r="E7779" i="15"/>
  <c r="G7779" i="15" s="1"/>
  <c r="E7767" i="15"/>
  <c r="G7767" i="15" s="1"/>
  <c r="E7752" i="15"/>
  <c r="G7752" i="15" s="1"/>
  <c r="E7740" i="15"/>
  <c r="G7740" i="15" s="1"/>
  <c r="E7728" i="15"/>
  <c r="G7728" i="15" s="1"/>
  <c r="E7721" i="15"/>
  <c r="G7721" i="15" s="1"/>
  <c r="E7716" i="15"/>
  <c r="G7716" i="15" s="1"/>
  <c r="E7702" i="15"/>
  <c r="G7702" i="15" s="1"/>
  <c r="E7696" i="15"/>
  <c r="G7696" i="15" s="1"/>
  <c r="E7685" i="15"/>
  <c r="G7685" i="15" s="1"/>
  <c r="E7659" i="15"/>
  <c r="G7659" i="15" s="1"/>
  <c r="E7645" i="15"/>
  <c r="G7645" i="15" s="1"/>
  <c r="E7631" i="15"/>
  <c r="G7631" i="15" s="1"/>
  <c r="E7620" i="15"/>
  <c r="G7620" i="15" s="1"/>
  <c r="E7612" i="15"/>
  <c r="G7612" i="15" s="1"/>
  <c r="E7602" i="15"/>
  <c r="G7602" i="15" s="1"/>
  <c r="E7590" i="15"/>
  <c r="G7590" i="15" s="1"/>
  <c r="E7578" i="15"/>
  <c r="G7578" i="15" s="1"/>
  <c r="E7570" i="15"/>
  <c r="G7570" i="15" s="1"/>
  <c r="E7562" i="15"/>
  <c r="G7562" i="15" s="1"/>
  <c r="E7551" i="15"/>
  <c r="G7551" i="15" s="1"/>
  <c r="E7540" i="15"/>
  <c r="G7540" i="15" s="1"/>
  <c r="E7524" i="15"/>
  <c r="G7524" i="15" s="1"/>
  <c r="E7496" i="15"/>
  <c r="G7496" i="15" s="1"/>
  <c r="E7485" i="15"/>
  <c r="G7485" i="15" s="1"/>
  <c r="E7476" i="15"/>
  <c r="G7476" i="15" s="1"/>
  <c r="E7460" i="15"/>
  <c r="G7460" i="15" s="1"/>
  <c r="E7453" i="15"/>
  <c r="G7453" i="15" s="1"/>
  <c r="E7443" i="15"/>
  <c r="G7443" i="15" s="1"/>
  <c r="E7436" i="15"/>
  <c r="G7436" i="15" s="1"/>
  <c r="E7427" i="15"/>
  <c r="G7427" i="15" s="1"/>
  <c r="E7420" i="15"/>
  <c r="G7420" i="15" s="1"/>
  <c r="E7412" i="15"/>
  <c r="G7412" i="15" s="1"/>
  <c r="E7404" i="15"/>
  <c r="G7404" i="15" s="1"/>
  <c r="E7395" i="15"/>
  <c r="G7395" i="15" s="1"/>
  <c r="E7380" i="15"/>
  <c r="G7380" i="15" s="1"/>
  <c r="E7397" i="15"/>
  <c r="G7397" i="15" s="1"/>
  <c r="E7379" i="15"/>
  <c r="G7379" i="15" s="1"/>
  <c r="E7358" i="15"/>
  <c r="G7358" i="15" s="1"/>
  <c r="E7342" i="15"/>
  <c r="G7342" i="15" s="1"/>
  <c r="E7335" i="15"/>
  <c r="G7335" i="15" s="1"/>
  <c r="E7326" i="15"/>
  <c r="G7326" i="15" s="1"/>
  <c r="E7322" i="15"/>
  <c r="G7322" i="15" s="1"/>
  <c r="E7309" i="15"/>
  <c r="G7309" i="15" s="1"/>
  <c r="E7299" i="15"/>
  <c r="G7299" i="15" s="1"/>
  <c r="E7270" i="15"/>
  <c r="G7270" i="15" s="1"/>
  <c r="E7282" i="15"/>
  <c r="G7282" i="15" s="1"/>
  <c r="E7265" i="15"/>
  <c r="G7265" i="15" s="1"/>
  <c r="E7264" i="15"/>
  <c r="G7264" i="15" s="1"/>
  <c r="E7244" i="15"/>
  <c r="G7244" i="15" s="1"/>
  <c r="E7216" i="15"/>
  <c r="G7216" i="15" s="1"/>
  <c r="E7242" i="15"/>
  <c r="G7242" i="15" s="1"/>
  <c r="E7227" i="15"/>
  <c r="G7227" i="15" s="1"/>
  <c r="E7215" i="15"/>
  <c r="G7215" i="15" s="1"/>
  <c r="E7211" i="15"/>
  <c r="G7211" i="15" s="1"/>
  <c r="E7200" i="15"/>
  <c r="G7200" i="15" s="1"/>
  <c r="E7194" i="15"/>
  <c r="G7194" i="15" s="1"/>
  <c r="E7179" i="15"/>
  <c r="G7179" i="15" s="1"/>
  <c r="E7171" i="15"/>
  <c r="G7171" i="15" s="1"/>
  <c r="E7093" i="15"/>
  <c r="G7093" i="15" s="1"/>
  <c r="E6999" i="15"/>
  <c r="G6999" i="15" s="1"/>
  <c r="E7012" i="15"/>
  <c r="G7012" i="15" s="1"/>
  <c r="E6995" i="15"/>
  <c r="G6995" i="15" s="1"/>
  <c r="E6984" i="15"/>
  <c r="G6984" i="15" s="1"/>
  <c r="E6972" i="15"/>
  <c r="G6972" i="15" s="1"/>
  <c r="E6905" i="15"/>
  <c r="G6905" i="15" s="1"/>
  <c r="E6966" i="15"/>
  <c r="G6966" i="15" s="1"/>
  <c r="E6952" i="15"/>
  <c r="G6952" i="15" s="1"/>
  <c r="E6922" i="15"/>
  <c r="G6922" i="15" s="1"/>
  <c r="E6941" i="15"/>
  <c r="G6941" i="15" s="1"/>
  <c r="E6932" i="15"/>
  <c r="G6932" i="15" s="1"/>
  <c r="E6915" i="15"/>
  <c r="G6915" i="15" s="1"/>
  <c r="E6912" i="15"/>
  <c r="G6912" i="15" s="1"/>
  <c r="E6902" i="15"/>
  <c r="G6902" i="15" s="1"/>
  <c r="E6893" i="15"/>
  <c r="G6893" i="15" s="1"/>
  <c r="E6884" i="15"/>
  <c r="G6884" i="15" s="1"/>
  <c r="E6865" i="15"/>
  <c r="G6865" i="15" s="1"/>
  <c r="E6835" i="15"/>
  <c r="G6835" i="15" s="1"/>
  <c r="E6851" i="15"/>
  <c r="G6851" i="15" s="1"/>
  <c r="E6869" i="15"/>
  <c r="G6869" i="15" s="1"/>
  <c r="E6852" i="15"/>
  <c r="G6852" i="15" s="1"/>
  <c r="E6815" i="15"/>
  <c r="G6815" i="15" s="1"/>
  <c r="E6855" i="15"/>
  <c r="G6855" i="15" s="1"/>
  <c r="E6827" i="15"/>
  <c r="G6827" i="15" s="1"/>
  <c r="E6794" i="15"/>
  <c r="G6794" i="15" s="1"/>
  <c r="E6804" i="15"/>
  <c r="G6804" i="15" s="1"/>
  <c r="E6787" i="15"/>
  <c r="G6787" i="15" s="1"/>
  <c r="E6797" i="15"/>
  <c r="G6797" i="15" s="1"/>
  <c r="E6760" i="15"/>
  <c r="G6760" i="15" s="1"/>
  <c r="E6757" i="15"/>
  <c r="G6757" i="15" s="1"/>
  <c r="E6732" i="15"/>
  <c r="G6732" i="15" s="1"/>
  <c r="E6723" i="15"/>
  <c r="G6723" i="15" s="1"/>
  <c r="E6701" i="15"/>
  <c r="G6701" i="15" s="1"/>
  <c r="E6692" i="15"/>
  <c r="G6692" i="15" s="1"/>
  <c r="E6659" i="15"/>
  <c r="G6659" i="15" s="1"/>
  <c r="E6647" i="15"/>
  <c r="G6647" i="15" s="1"/>
  <c r="E6628" i="15"/>
  <c r="G6628" i="15" s="1"/>
  <c r="E6617" i="15"/>
  <c r="G6617" i="15" s="1"/>
  <c r="E6643" i="15"/>
  <c r="G6643" i="15" s="1"/>
  <c r="E6624" i="15"/>
  <c r="G6624" i="15" s="1"/>
  <c r="E6609" i="15"/>
  <c r="G6609" i="15" s="1"/>
  <c r="E6603" i="15"/>
  <c r="G6603" i="15" s="1"/>
  <c r="E6551" i="15"/>
  <c r="G6551" i="15" s="1"/>
  <c r="E6521" i="15"/>
  <c r="G6521" i="15" s="1"/>
  <c r="E6498" i="15"/>
  <c r="G6498" i="15" s="1"/>
  <c r="E6497" i="15"/>
  <c r="G6497" i="15" s="1"/>
  <c r="E6489" i="15"/>
  <c r="G6489" i="15" s="1"/>
  <c r="E6477" i="15"/>
  <c r="G6477" i="15" s="1"/>
  <c r="E6483" i="15"/>
  <c r="G6483" i="15" s="1"/>
  <c r="E6466" i="15"/>
  <c r="G6466" i="15" s="1"/>
  <c r="E6454" i="15"/>
  <c r="G6454" i="15" s="1"/>
  <c r="E6444" i="15"/>
  <c r="G6444" i="15" s="1"/>
  <c r="E6423" i="15"/>
  <c r="G6423" i="15" s="1"/>
  <c r="E6396" i="15"/>
  <c r="G6396" i="15" s="1"/>
  <c r="E6376" i="15"/>
  <c r="G6376" i="15" s="1"/>
  <c r="E6366" i="15"/>
  <c r="G6366" i="15" s="1"/>
  <c r="E6357" i="15"/>
  <c r="G6357" i="15" s="1"/>
  <c r="E6345" i="15"/>
  <c r="G6345" i="15" s="1"/>
  <c r="E6307" i="15"/>
  <c r="G6307" i="15" s="1"/>
  <c r="E6298" i="15"/>
  <c r="G6298" i="15" s="1"/>
  <c r="E6283" i="15"/>
  <c r="G6283" i="15" s="1"/>
  <c r="E6287" i="15"/>
  <c r="G6287" i="15" s="1"/>
  <c r="E6279" i="15"/>
  <c r="G6279" i="15" s="1"/>
  <c r="E6247" i="15"/>
  <c r="G6247" i="15" s="1"/>
  <c r="E6241" i="15"/>
  <c r="G6241" i="15" s="1"/>
  <c r="E6229" i="15"/>
  <c r="G6229" i="15" s="1"/>
  <c r="E6204" i="15"/>
  <c r="G6204" i="15" s="1"/>
  <c r="E6235" i="15"/>
  <c r="G6235" i="15" s="1"/>
  <c r="E6212" i="15"/>
  <c r="G6212" i="15" s="1"/>
  <c r="E6195" i="15"/>
  <c r="G6195" i="15" s="1"/>
  <c r="E6192" i="15"/>
  <c r="G6192" i="15" s="1"/>
  <c r="E6184" i="15"/>
  <c r="G6184" i="15" s="1"/>
  <c r="E6174" i="15"/>
  <c r="G6174" i="15" s="1"/>
  <c r="E6166" i="15"/>
  <c r="G6166" i="15" s="1"/>
  <c r="E6164" i="15"/>
  <c r="G6164" i="15" s="1"/>
  <c r="E6139" i="15"/>
  <c r="G6139" i="15" s="1"/>
  <c r="E6137" i="15"/>
  <c r="G6137" i="15" s="1"/>
  <c r="E6141" i="15"/>
  <c r="G6141" i="15" s="1"/>
  <c r="E6124" i="15"/>
  <c r="G6124" i="15" s="1"/>
  <c r="E6113" i="15"/>
  <c r="G6113" i="15" s="1"/>
  <c r="E6138" i="15"/>
  <c r="G6138" i="15" s="1"/>
  <c r="E6096" i="15"/>
  <c r="G6096" i="15" s="1"/>
  <c r="E6076" i="15"/>
  <c r="G6076" i="15" s="1"/>
  <c r="E6046" i="15"/>
  <c r="G6046" i="15" s="1"/>
  <c r="E6105" i="15"/>
  <c r="G6105" i="15" s="1"/>
  <c r="E6064" i="15"/>
  <c r="G6064" i="15" s="1"/>
  <c r="E6041" i="15"/>
  <c r="G6041" i="15" s="1"/>
  <c r="E6095" i="15"/>
  <c r="G6095" i="15" s="1"/>
  <c r="E6061" i="15"/>
  <c r="G6061" i="15" s="1"/>
  <c r="E6040" i="15"/>
  <c r="G6040" i="15" s="1"/>
  <c r="E6029" i="15"/>
  <c r="G6029" i="15" s="1"/>
  <c r="E6006" i="15"/>
  <c r="G6006" i="15" s="1"/>
  <c r="E6008" i="15"/>
  <c r="G6008" i="15" s="1"/>
  <c r="E6003" i="15"/>
  <c r="G6003" i="15" s="1"/>
  <c r="E5997" i="15"/>
  <c r="G5997" i="15" s="1"/>
  <c r="E5982" i="15"/>
  <c r="G5982" i="15" s="1"/>
  <c r="E5967" i="15"/>
  <c r="G5967" i="15" s="1"/>
  <c r="E5950" i="15"/>
  <c r="G5950" i="15" s="1"/>
  <c r="E5937" i="15"/>
  <c r="G5937" i="15" s="1"/>
  <c r="E5929" i="15"/>
  <c r="G5929" i="15" s="1"/>
  <c r="E5918" i="15"/>
  <c r="G5918" i="15" s="1"/>
  <c r="E5907" i="15"/>
  <c r="G5907" i="15" s="1"/>
  <c r="E5894" i="15"/>
  <c r="G5894" i="15" s="1"/>
  <c r="E5882" i="15"/>
  <c r="G5882" i="15" s="1"/>
  <c r="E5859" i="15"/>
  <c r="G5859" i="15" s="1"/>
  <c r="E5854" i="15"/>
  <c r="G5854" i="15" s="1"/>
  <c r="E5842" i="15"/>
  <c r="G5842" i="15" s="1"/>
  <c r="E5835" i="15"/>
  <c r="G5835" i="15" s="1"/>
  <c r="E5827" i="15"/>
  <c r="G5827" i="15" s="1"/>
  <c r="E5816" i="15"/>
  <c r="G5816" i="15" s="1"/>
  <c r="E5811" i="15"/>
  <c r="G5811" i="15" s="1"/>
  <c r="E5789" i="15"/>
  <c r="G5789" i="15" s="1"/>
  <c r="E5778" i="15"/>
  <c r="G5778" i="15" s="1"/>
  <c r="E5761" i="15"/>
  <c r="G5761" i="15" s="1"/>
  <c r="E5747" i="15"/>
  <c r="G5747" i="15" s="1"/>
  <c r="E5737" i="15"/>
  <c r="G5737" i="15" s="1"/>
  <c r="E5728" i="15"/>
  <c r="G5728" i="15" s="1"/>
  <c r="E5719" i="15"/>
  <c r="G5719" i="15" s="1"/>
  <c r="E5708" i="15"/>
  <c r="G5708" i="15" s="1"/>
  <c r="E5700" i="15"/>
  <c r="G5700" i="15" s="1"/>
  <c r="E5692" i="15"/>
  <c r="G5692" i="15" s="1"/>
  <c r="E5684" i="15"/>
  <c r="G5684" i="15" s="1"/>
  <c r="E5676" i="15"/>
  <c r="G5676" i="15" s="1"/>
  <c r="E5665" i="15"/>
  <c r="G5665" i="15" s="1"/>
  <c r="E5654" i="15"/>
  <c r="G5654" i="15" s="1"/>
  <c r="E5638" i="15"/>
  <c r="G5638" i="15" s="1"/>
  <c r="E5610" i="15"/>
  <c r="G5610" i="15" s="1"/>
  <c r="E5599" i="15"/>
  <c r="G5599" i="15" s="1"/>
  <c r="E5591" i="15"/>
  <c r="G5591" i="15" s="1"/>
  <c r="E5575" i="15"/>
  <c r="G5575" i="15" s="1"/>
  <c r="E5567" i="15"/>
  <c r="G5567" i="15" s="1"/>
  <c r="E5557" i="15"/>
  <c r="G5557" i="15" s="1"/>
  <c r="E5543" i="15"/>
  <c r="G5543" i="15" s="1"/>
  <c r="E5549" i="15"/>
  <c r="G5549" i="15" s="1"/>
  <c r="E5534" i="15"/>
  <c r="G5534" i="15" s="1"/>
  <c r="E5526" i="15"/>
  <c r="G5526" i="15" s="1"/>
  <c r="E5518" i="15"/>
  <c r="G5518" i="15" s="1"/>
  <c r="E5506" i="15"/>
  <c r="G5506" i="15" s="1"/>
  <c r="E5492" i="15"/>
  <c r="G5492" i="15" s="1"/>
  <c r="E5509" i="15"/>
  <c r="G5509" i="15" s="1"/>
  <c r="E5493" i="15"/>
  <c r="G5493" i="15" s="1"/>
  <c r="E5474" i="15"/>
  <c r="G5474" i="15" s="1"/>
  <c r="E5462" i="15"/>
  <c r="G5462" i="15" s="1"/>
  <c r="E5447" i="15"/>
  <c r="G5447" i="15" s="1"/>
  <c r="E5444" i="15"/>
  <c r="G5444" i="15" s="1"/>
  <c r="E5427" i="15"/>
  <c r="G5427" i="15" s="1"/>
  <c r="E5433" i="15"/>
  <c r="G5433" i="15" s="1"/>
  <c r="E5422" i="15"/>
  <c r="G5422" i="15" s="1"/>
  <c r="E5412" i="15"/>
  <c r="G5412" i="15" s="1"/>
  <c r="E5385" i="15"/>
  <c r="G5385" i="15" s="1"/>
  <c r="E5383" i="15"/>
  <c r="G5383" i="15" s="1"/>
  <c r="E5370" i="15"/>
  <c r="G5370" i="15" s="1"/>
  <c r="E5367" i="15"/>
  <c r="G5367" i="15" s="1"/>
  <c r="E5333" i="15"/>
  <c r="G5333" i="15" s="1"/>
  <c r="E5360" i="15"/>
  <c r="G5360" i="15" s="1"/>
  <c r="E5343" i="15"/>
  <c r="G5343" i="15" s="1"/>
  <c r="E5334" i="15"/>
  <c r="G5334" i="15" s="1"/>
  <c r="E5313" i="15"/>
  <c r="G5313" i="15" s="1"/>
  <c r="E5316" i="15"/>
  <c r="G5316" i="15" s="1"/>
  <c r="E5310" i="15"/>
  <c r="G5310" i="15" s="1"/>
  <c r="E5295" i="15"/>
  <c r="G5295" i="15" s="1"/>
  <c r="E5291" i="15"/>
  <c r="G5291" i="15" s="1"/>
  <c r="E5276" i="15"/>
  <c r="G5276" i="15" s="1"/>
  <c r="E5253" i="15"/>
  <c r="G5253" i="15" s="1"/>
  <c r="E5227" i="15"/>
  <c r="G5227" i="15" s="1"/>
  <c r="E5244" i="15"/>
  <c r="G5244" i="15" s="1"/>
  <c r="E5262" i="15"/>
  <c r="G5262" i="15" s="1"/>
  <c r="E5220" i="15"/>
  <c r="G5220" i="15" s="1"/>
  <c r="E5271" i="15"/>
  <c r="G5271" i="15" s="1"/>
  <c r="E5240" i="15"/>
  <c r="G5240" i="15" s="1"/>
  <c r="E5219" i="15"/>
  <c r="G5219" i="15" s="1"/>
  <c r="E5205" i="15"/>
  <c r="G5205" i="15" s="1"/>
  <c r="E5102" i="15"/>
  <c r="G5102" i="15" s="1"/>
  <c r="E5122" i="15"/>
  <c r="G5122" i="15" s="1"/>
  <c r="E5107" i="15"/>
  <c r="G5107" i="15" s="1"/>
  <c r="E5096" i="15"/>
  <c r="G5096" i="15" s="1"/>
  <c r="E5085" i="15"/>
  <c r="G5085" i="15" s="1"/>
  <c r="E5052" i="15"/>
  <c r="G5052" i="15" s="1"/>
  <c r="E5079" i="15"/>
  <c r="G5079" i="15" s="1"/>
  <c r="E5060" i="15"/>
  <c r="G5060" i="15" s="1"/>
  <c r="E5033" i="15"/>
  <c r="G5033" i="15" s="1"/>
  <c r="E5068" i="15"/>
  <c r="G5068" i="15" s="1"/>
  <c r="E5041" i="15"/>
  <c r="G5041" i="15" s="1"/>
  <c r="E5073" i="15"/>
  <c r="G5073" i="15" s="1"/>
  <c r="E5022" i="15"/>
  <c r="G5022" i="15" s="1"/>
  <c r="E4914" i="15"/>
  <c r="G4914" i="15" s="1"/>
  <c r="E4918" i="15"/>
  <c r="G4918" i="15" s="1"/>
  <c r="E4901" i="15"/>
  <c r="G4901" i="15" s="1"/>
  <c r="E4912" i="15"/>
  <c r="G4912" i="15" s="1"/>
  <c r="E4881" i="15"/>
  <c r="G4881" i="15" s="1"/>
  <c r="E4868" i="15"/>
  <c r="G4868" i="15" s="1"/>
  <c r="E4872" i="15"/>
  <c r="G4872" i="15" s="1"/>
  <c r="E4845" i="15"/>
  <c r="G4845" i="15" s="1"/>
  <c r="E4833" i="15"/>
  <c r="G4833" i="15" s="1"/>
  <c r="E4812" i="15"/>
  <c r="G4812" i="15" s="1"/>
  <c r="E4781" i="15"/>
  <c r="G4781" i="15" s="1"/>
  <c r="E4771" i="15"/>
  <c r="G4771" i="15" s="1"/>
  <c r="E4759" i="15"/>
  <c r="G4759" i="15" s="1"/>
  <c r="E4737" i="15"/>
  <c r="G4737" i="15" s="1"/>
  <c r="E4751" i="15"/>
  <c r="G4751" i="15" s="1"/>
  <c r="E4748" i="15"/>
  <c r="G4748" i="15" s="1"/>
  <c r="E4725" i="15"/>
  <c r="G4725" i="15" s="1"/>
  <c r="E4727" i="15"/>
  <c r="G4727" i="15" s="1"/>
  <c r="E4675" i="15"/>
  <c r="G4675" i="15" s="1"/>
  <c r="E4665" i="15"/>
  <c r="G4665" i="15" s="1"/>
  <c r="E4635" i="15"/>
  <c r="G4635" i="15" s="1"/>
  <c r="E4618" i="15"/>
  <c r="G4618" i="15" s="1"/>
  <c r="E4609" i="15"/>
  <c r="G4609" i="15" s="1"/>
  <c r="E4583" i="15"/>
  <c r="G4583" i="15" s="1"/>
  <c r="E4602" i="15"/>
  <c r="G4602" i="15" s="1"/>
  <c r="E4587" i="15"/>
  <c r="G4587" i="15" s="1"/>
  <c r="E4574" i="15"/>
  <c r="G4574" i="15" s="1"/>
  <c r="E4565" i="15"/>
  <c r="G4565" i="15" s="1"/>
  <c r="E4553" i="15"/>
  <c r="G4553" i="15" s="1"/>
  <c r="E4545" i="15"/>
  <c r="G4545" i="15" s="1"/>
  <c r="E4510" i="15"/>
  <c r="G4510" i="15" s="1"/>
  <c r="E4487" i="15"/>
  <c r="G4487" i="15" s="1"/>
  <c r="E4474" i="15"/>
  <c r="G4474" i="15" s="1"/>
  <c r="E4458" i="15"/>
  <c r="G4458" i="15" s="1"/>
  <c r="E4440" i="15"/>
  <c r="G4440" i="15" s="1"/>
  <c r="E4409" i="15"/>
  <c r="G4409" i="15" s="1"/>
  <c r="E4383" i="15"/>
  <c r="G4383" i="15" s="1"/>
  <c r="E4388" i="15"/>
  <c r="G4388" i="15" s="1"/>
  <c r="E4394" i="15"/>
  <c r="G4394" i="15" s="1"/>
  <c r="E4360" i="15"/>
  <c r="G4360" i="15" s="1"/>
  <c r="E4355" i="15"/>
  <c r="G4355" i="15" s="1"/>
  <c r="E4341" i="15"/>
  <c r="G4341" i="15" s="1"/>
  <c r="E4317" i="15"/>
  <c r="G4317" i="15" s="1"/>
  <c r="E4330" i="15"/>
  <c r="G4330" i="15" s="1"/>
  <c r="E4327" i="15"/>
  <c r="G4327" i="15" s="1"/>
  <c r="E4310" i="15"/>
  <c r="G4310" i="15" s="1"/>
  <c r="E4305" i="15"/>
  <c r="G4305" i="15" s="1"/>
  <c r="E4293" i="15"/>
  <c r="G4293" i="15" s="1"/>
  <c r="E4284" i="15"/>
  <c r="G4284" i="15" s="1"/>
  <c r="E4274" i="15"/>
  <c r="G4274" i="15" s="1"/>
  <c r="E4266" i="15"/>
  <c r="G4266" i="15" s="1"/>
  <c r="E4231" i="15"/>
  <c r="G4231" i="15" s="1"/>
  <c r="E4262" i="15"/>
  <c r="G4262" i="15" s="1"/>
  <c r="E4247" i="15"/>
  <c r="G4247" i="15" s="1"/>
  <c r="E4236" i="15"/>
  <c r="G4236" i="15" s="1"/>
  <c r="E4225" i="15"/>
  <c r="G4225" i="15" s="1"/>
  <c r="E4219" i="15"/>
  <c r="G4219" i="15" s="1"/>
  <c r="E4200" i="15"/>
  <c r="G4200" i="15" s="1"/>
  <c r="E11911" i="15"/>
  <c r="G11911" i="15" s="1"/>
  <c r="E11924" i="15"/>
  <c r="G11924" i="15" s="1"/>
  <c r="E11899" i="15"/>
  <c r="G11899" i="15" s="1"/>
  <c r="E11891" i="15"/>
  <c r="G11891" i="15" s="1"/>
  <c r="E11871" i="15"/>
  <c r="G11871" i="15" s="1"/>
  <c r="E11849" i="15"/>
  <c r="G11849" i="15" s="1"/>
  <c r="E11879" i="15"/>
  <c r="G11879" i="15" s="1"/>
  <c r="E11858" i="15"/>
  <c r="G11858" i="15" s="1"/>
  <c r="E11886" i="15"/>
  <c r="G11886" i="15" s="1"/>
  <c r="E11843" i="15"/>
  <c r="G11843" i="15" s="1"/>
  <c r="E11833" i="15"/>
  <c r="G11833" i="15" s="1"/>
  <c r="E11823" i="15"/>
  <c r="G11823" i="15" s="1"/>
  <c r="E11813" i="15"/>
  <c r="G11813" i="15" s="1"/>
  <c r="E11801" i="15"/>
  <c r="G11801" i="15" s="1"/>
  <c r="E11770" i="15"/>
  <c r="G11770" i="15" s="1"/>
  <c r="E11800" i="15"/>
  <c r="G11800" i="15" s="1"/>
  <c r="E11784" i="15"/>
  <c r="G11784" i="15" s="1"/>
  <c r="E11774" i="15"/>
  <c r="G11774" i="15" s="1"/>
  <c r="E11763" i="15"/>
  <c r="G11763" i="15" s="1"/>
  <c r="E11755" i="15"/>
  <c r="G11755" i="15" s="1"/>
  <c r="E11739" i="15"/>
  <c r="G11739" i="15" s="1"/>
  <c r="E11709" i="15"/>
  <c r="G11709" i="15" s="1"/>
  <c r="E11692" i="15"/>
  <c r="G11692" i="15" s="1"/>
  <c r="E11757" i="15"/>
  <c r="G11757" i="15" s="1"/>
  <c r="E11737" i="15"/>
  <c r="G11737" i="15" s="1"/>
  <c r="E11694" i="15"/>
  <c r="G11694" i="15" s="1"/>
  <c r="E11746" i="15"/>
  <c r="G11746" i="15" s="1"/>
  <c r="E11715" i="15"/>
  <c r="G11715" i="15" s="1"/>
  <c r="E11678" i="15"/>
  <c r="G11678" i="15" s="1"/>
  <c r="E11684" i="15"/>
  <c r="G11684" i="15" s="1"/>
  <c r="E11661" i="15"/>
  <c r="G11661" i="15" s="1"/>
  <c r="E11663" i="15"/>
  <c r="G11663" i="15" s="1"/>
  <c r="E11658" i="15"/>
  <c r="G11658" i="15" s="1"/>
  <c r="E11649" i="15"/>
  <c r="G11649" i="15" s="1"/>
  <c r="E11615" i="15"/>
  <c r="G11615" i="15" s="1"/>
  <c r="E11622" i="15"/>
  <c r="G11622" i="15" s="1"/>
  <c r="E11605" i="15"/>
  <c r="G11605" i="15" s="1"/>
  <c r="E11591" i="15"/>
  <c r="G11591" i="15" s="1"/>
  <c r="E11583" i="15"/>
  <c r="G11583" i="15" s="1"/>
  <c r="E11572" i="15"/>
  <c r="G11572" i="15" s="1"/>
  <c r="E11557" i="15"/>
  <c r="G11557" i="15" s="1"/>
  <c r="E11547" i="15"/>
  <c r="G11547" i="15" s="1"/>
  <c r="E11534" i="15"/>
  <c r="G11534" i="15" s="1"/>
  <c r="E11523" i="15"/>
  <c r="G11523" i="15" s="1"/>
  <c r="E11516" i="15"/>
  <c r="G11516" i="15" s="1"/>
  <c r="E11510" i="15"/>
  <c r="G11510" i="15" s="1"/>
  <c r="E11499" i="15"/>
  <c r="G11499" i="15" s="1"/>
  <c r="E11502" i="15"/>
  <c r="G11502" i="15" s="1"/>
  <c r="E11487" i="15"/>
  <c r="G11487" i="15" s="1"/>
  <c r="E11472" i="15"/>
  <c r="G11472" i="15" s="1"/>
  <c r="E11467" i="15"/>
  <c r="G11467" i="15" s="1"/>
  <c r="E11455" i="15"/>
  <c r="G11455" i="15" s="1"/>
  <c r="E11434" i="15"/>
  <c r="G11434" i="15" s="1"/>
  <c r="E11424" i="15"/>
  <c r="G11424" i="15" s="1"/>
  <c r="E11409" i="15"/>
  <c r="G11409" i="15" s="1"/>
  <c r="E11395" i="15"/>
  <c r="G11395" i="15" s="1"/>
  <c r="E11385" i="15"/>
  <c r="G11385" i="15" s="1"/>
  <c r="E11375" i="15"/>
  <c r="G11375" i="15" s="1"/>
  <c r="E11362" i="15"/>
  <c r="G11362" i="15" s="1"/>
  <c r="E11351" i="15"/>
  <c r="G11351" i="15" s="1"/>
  <c r="E11343" i="15"/>
  <c r="G11343" i="15" s="1"/>
  <c r="E11335" i="15"/>
  <c r="G11335" i="15" s="1"/>
  <c r="E11326" i="15"/>
  <c r="G11326" i="15" s="1"/>
  <c r="E11313" i="15"/>
  <c r="G11313" i="15" s="1"/>
  <c r="E11297" i="15"/>
  <c r="G11297" i="15" s="1"/>
  <c r="E11286" i="15"/>
  <c r="G11286" i="15" s="1"/>
  <c r="E11263" i="15"/>
  <c r="G11263" i="15" s="1"/>
  <c r="E11253" i="15"/>
  <c r="G11253" i="15" s="1"/>
  <c r="E11245" i="15"/>
  <c r="G11245" i="15" s="1"/>
  <c r="E11219" i="15"/>
  <c r="G11219" i="15" s="1"/>
  <c r="E11222" i="15"/>
  <c r="G11222" i="15" s="1"/>
  <c r="E11212" i="15"/>
  <c r="G11212" i="15" s="1"/>
  <c r="E11198" i="15"/>
  <c r="G11198" i="15" s="1"/>
  <c r="E11204" i="15"/>
  <c r="G11204" i="15" s="1"/>
  <c r="E11189" i="15"/>
  <c r="G11189" i="15" s="1"/>
  <c r="E11181" i="15"/>
  <c r="G11181" i="15" s="1"/>
  <c r="E11173" i="15"/>
  <c r="G11173" i="15" s="1"/>
  <c r="E11161" i="15"/>
  <c r="G11161" i="15" s="1"/>
  <c r="E11147" i="15"/>
  <c r="G11147" i="15" s="1"/>
  <c r="E11164" i="15"/>
  <c r="G11164" i="15" s="1"/>
  <c r="E11148" i="15"/>
  <c r="G11148" i="15" s="1"/>
  <c r="E11129" i="15"/>
  <c r="G11129" i="15" s="1"/>
  <c r="E11112" i="15"/>
  <c r="G11112" i="15" s="1"/>
  <c r="E11105" i="15"/>
  <c r="G11105" i="15" s="1"/>
  <c r="E11095" i="15"/>
  <c r="G11095" i="15" s="1"/>
  <c r="E11091" i="15"/>
  <c r="G11091" i="15" s="1"/>
  <c r="E11078" i="15"/>
  <c r="G11078" i="15" s="1"/>
  <c r="E11071" i="15"/>
  <c r="G11071" i="15" s="1"/>
  <c r="E11047" i="15"/>
  <c r="G11047" i="15" s="1"/>
  <c r="E11041" i="15"/>
  <c r="G11041" i="15" s="1"/>
  <c r="E11030" i="15"/>
  <c r="G11030" i="15" s="1"/>
  <c r="E11027" i="15"/>
  <c r="G11027" i="15" s="1"/>
  <c r="E11000" i="15"/>
  <c r="G11000" i="15" s="1"/>
  <c r="E11018" i="15"/>
  <c r="G11018" i="15" s="1"/>
  <c r="E11002" i="15"/>
  <c r="G11002" i="15" s="1"/>
  <c r="E10992" i="15"/>
  <c r="G10992" i="15" s="1"/>
  <c r="E11016" i="15"/>
  <c r="G11016" i="15" s="1"/>
  <c r="E10977" i="15"/>
  <c r="G10977" i="15" s="1"/>
  <c r="E10979" i="15"/>
  <c r="G10979" i="15" s="1"/>
  <c r="E10960" i="15"/>
  <c r="G10960" i="15" s="1"/>
  <c r="E10943" i="15"/>
  <c r="G10943" i="15" s="1"/>
  <c r="E10864" i="15"/>
  <c r="G10864" i="15" s="1"/>
  <c r="E10781" i="15"/>
  <c r="G10781" i="15" s="1"/>
  <c r="E10745" i="15"/>
  <c r="G10745" i="15" s="1"/>
  <c r="E10773" i="15"/>
  <c r="G10773" i="15" s="1"/>
  <c r="E10758" i="15"/>
  <c r="G10758" i="15" s="1"/>
  <c r="E10747" i="15"/>
  <c r="G10747" i="15" s="1"/>
  <c r="E10770" i="15"/>
  <c r="G10770" i="15" s="1"/>
  <c r="E10733" i="15"/>
  <c r="G10733" i="15" s="1"/>
  <c r="E10714" i="15"/>
  <c r="G10714" i="15" s="1"/>
  <c r="E10687" i="15"/>
  <c r="G10687" i="15" s="1"/>
  <c r="E10721" i="15"/>
  <c r="G10721" i="15" s="1"/>
  <c r="E10696" i="15"/>
  <c r="G10696" i="15" s="1"/>
  <c r="E10728" i="15"/>
  <c r="G10728" i="15" s="1"/>
  <c r="E10678" i="15"/>
  <c r="G10678" i="15" s="1"/>
  <c r="E10673" i="15"/>
  <c r="G10673" i="15" s="1"/>
  <c r="E10658" i="15"/>
  <c r="G10658" i="15" s="1"/>
  <c r="E10646" i="15"/>
  <c r="G10646" i="15" s="1"/>
  <c r="E10624" i="15"/>
  <c r="G10624" i="15" s="1"/>
  <c r="E10599" i="15"/>
  <c r="G10599" i="15" s="1"/>
  <c r="E10651" i="15"/>
  <c r="G10651" i="15" s="1"/>
  <c r="E10628" i="15"/>
  <c r="G10628" i="15" s="1"/>
  <c r="E10589" i="15"/>
  <c r="G10589" i="15" s="1"/>
  <c r="E10637" i="15"/>
  <c r="G10637" i="15" s="1"/>
  <c r="E10612" i="15"/>
  <c r="G10612" i="15" s="1"/>
  <c r="E10565" i="15"/>
  <c r="G10565" i="15" s="1"/>
  <c r="E10580" i="15"/>
  <c r="G10580" i="15" s="1"/>
  <c r="E10561" i="15"/>
  <c r="G10561" i="15" s="1"/>
  <c r="E10584" i="15"/>
  <c r="G10584" i="15" s="1"/>
  <c r="E10554" i="15"/>
  <c r="G10554" i="15" s="1"/>
  <c r="E10520" i="15"/>
  <c r="G10520" i="15" s="1"/>
  <c r="E10526" i="15"/>
  <c r="G10526" i="15" s="1"/>
  <c r="E10502" i="15"/>
  <c r="G10502" i="15" s="1"/>
  <c r="E10491" i="15"/>
  <c r="G10491" i="15" s="1"/>
  <c r="E10464" i="15"/>
  <c r="G10464" i="15" s="1"/>
  <c r="E10432" i="15"/>
  <c r="G10432" i="15" s="1"/>
  <c r="E10422" i="15"/>
  <c r="G10422" i="15" s="1"/>
  <c r="E10409" i="15"/>
  <c r="G10409" i="15" s="1"/>
  <c r="E10391" i="15"/>
  <c r="G10391" i="15" s="1"/>
  <c r="E10423" i="15"/>
  <c r="G10423" i="15" s="1"/>
  <c r="E10403" i="15"/>
  <c r="G10403" i="15" s="1"/>
  <c r="E10400" i="15"/>
  <c r="G10400" i="15" s="1"/>
  <c r="E10372" i="15"/>
  <c r="G10372" i="15" s="1"/>
  <c r="E10337" i="15"/>
  <c r="G10337" i="15" s="1"/>
  <c r="E10331" i="15"/>
  <c r="G10331" i="15" s="1"/>
  <c r="E10321" i="15"/>
  <c r="G10321" i="15" s="1"/>
  <c r="E10310" i="15"/>
  <c r="G10310" i="15" s="1"/>
  <c r="E10299" i="15"/>
  <c r="G10299" i="15" s="1"/>
  <c r="E10287" i="15"/>
  <c r="G10287" i="15" s="1"/>
  <c r="E10277" i="15"/>
  <c r="G10277" i="15" s="1"/>
  <c r="E10248" i="15"/>
  <c r="G10248" i="15" s="1"/>
  <c r="E10246" i="15"/>
  <c r="G10246" i="15" s="1"/>
  <c r="E10250" i="15"/>
  <c r="G10250" i="15" s="1"/>
  <c r="E10234" i="15"/>
  <c r="G10234" i="15" s="1"/>
  <c r="E10222" i="15"/>
  <c r="G10222" i="15" s="1"/>
  <c r="E10213" i="15"/>
  <c r="G10213" i="15" s="1"/>
  <c r="E10199" i="15"/>
  <c r="G10199" i="15" s="1"/>
  <c r="E10190" i="15"/>
  <c r="G10190" i="15" s="1"/>
  <c r="E10160" i="15"/>
  <c r="G10160" i="15" s="1"/>
  <c r="E10157" i="15"/>
  <c r="G10157" i="15" s="1"/>
  <c r="E10141" i="15"/>
  <c r="G10141" i="15" s="1"/>
  <c r="E10132" i="15"/>
  <c r="G10132" i="15" s="1"/>
  <c r="E10119" i="15"/>
  <c r="G10119" i="15" s="1"/>
  <c r="E10109" i="15"/>
  <c r="G10109" i="15" s="1"/>
  <c r="E10099" i="15"/>
  <c r="G10099" i="15" s="1"/>
  <c r="E10072" i="15"/>
  <c r="G10072" i="15" s="1"/>
  <c r="E10062" i="15"/>
  <c r="G10062" i="15" s="1"/>
  <c r="E10027" i="15"/>
  <c r="G10027" i="15" s="1"/>
  <c r="E10034" i="15"/>
  <c r="G10034" i="15" s="1"/>
  <c r="E10024" i="15"/>
  <c r="G10024" i="15" s="1"/>
  <c r="E10014" i="15"/>
  <c r="G10014" i="15" s="1"/>
  <c r="E10006" i="15"/>
  <c r="G10006" i="15" s="1"/>
  <c r="E9986" i="15"/>
  <c r="G9986" i="15" s="1"/>
  <c r="E9964" i="15"/>
  <c r="G9964" i="15" s="1"/>
  <c r="E9994" i="15"/>
  <c r="G9994" i="15" s="1"/>
  <c r="E9973" i="15"/>
  <c r="G9973" i="15" s="1"/>
  <c r="E10001" i="15"/>
  <c r="G10001" i="15" s="1"/>
  <c r="E9958" i="15"/>
  <c r="G9958" i="15" s="1"/>
  <c r="E9949" i="15"/>
  <c r="G9949" i="15" s="1"/>
  <c r="E9925" i="15"/>
  <c r="G9925" i="15" s="1"/>
  <c r="E9926" i="15"/>
  <c r="G9926" i="15" s="1"/>
  <c r="E9914" i="15"/>
  <c r="G9914" i="15" s="1"/>
  <c r="E9884" i="15"/>
  <c r="G9884" i="15" s="1"/>
  <c r="E9915" i="15"/>
  <c r="G9915" i="15" s="1"/>
  <c r="E9899" i="15"/>
  <c r="G9899" i="15" s="1"/>
  <c r="E9889" i="15"/>
  <c r="G9889" i="15" s="1"/>
  <c r="E9878" i="15"/>
  <c r="G9878" i="15" s="1"/>
  <c r="E9870" i="15"/>
  <c r="G9870" i="15" s="1"/>
  <c r="E9853" i="15"/>
  <c r="G9853" i="15" s="1"/>
  <c r="E9822" i="15"/>
  <c r="G9822" i="15" s="1"/>
  <c r="E9841" i="15"/>
  <c r="G9841" i="15" s="1"/>
  <c r="E9871" i="15"/>
  <c r="G9871" i="15" s="1"/>
  <c r="E9848" i="15"/>
  <c r="G9848" i="15" s="1"/>
  <c r="E9806" i="15"/>
  <c r="G9806" i="15" s="1"/>
  <c r="E9857" i="15"/>
  <c r="G9857" i="15" s="1"/>
  <c r="E9829" i="15"/>
  <c r="G9829" i="15" s="1"/>
  <c r="E9797" i="15"/>
  <c r="G9797" i="15" s="1"/>
  <c r="E9799" i="15"/>
  <c r="G9799" i="15" s="1"/>
  <c r="E9776" i="15"/>
  <c r="G9776" i="15" s="1"/>
  <c r="E9778" i="15"/>
  <c r="G9778" i="15" s="1"/>
  <c r="E9772" i="15"/>
  <c r="G9772" i="15" s="1"/>
  <c r="E9764" i="15"/>
  <c r="G9764" i="15" s="1"/>
  <c r="E9741" i="15"/>
  <c r="G9741" i="15" s="1"/>
  <c r="E9737" i="15"/>
  <c r="G9737" i="15" s="1"/>
  <c r="E9720" i="15"/>
  <c r="G9720" i="15" s="1"/>
  <c r="E9708" i="15"/>
  <c r="G9708" i="15" s="1"/>
  <c r="E9700" i="15"/>
  <c r="G9700" i="15" s="1"/>
  <c r="E9689" i="15"/>
  <c r="G9689" i="15" s="1"/>
  <c r="E9682" i="15"/>
  <c r="G9682" i="15" s="1"/>
  <c r="E9665" i="15"/>
  <c r="G9665" i="15" s="1"/>
  <c r="E9656" i="15"/>
  <c r="G9656" i="15" s="1"/>
  <c r="E9635" i="15"/>
  <c r="G9635" i="15" s="1"/>
  <c r="E9632" i="15"/>
  <c r="G9632" i="15" s="1"/>
  <c r="E9619" i="15"/>
  <c r="G9619" i="15" s="1"/>
  <c r="E9613" i="15"/>
  <c r="G9613" i="15" s="1"/>
  <c r="E9606" i="15"/>
  <c r="G9606" i="15" s="1"/>
  <c r="E9601" i="15"/>
  <c r="G9601" i="15" s="1"/>
  <c r="E9586" i="15"/>
  <c r="G9586" i="15" s="1"/>
  <c r="E9581" i="15"/>
  <c r="G9581" i="15" s="1"/>
  <c r="E9570" i="15"/>
  <c r="G9570" i="15" s="1"/>
  <c r="E9549" i="15"/>
  <c r="G9549" i="15" s="1"/>
  <c r="E9539" i="15"/>
  <c r="G9539" i="15" s="1"/>
  <c r="E9529" i="15"/>
  <c r="G9529" i="15" s="1"/>
  <c r="E9509" i="15"/>
  <c r="G9509" i="15" s="1"/>
  <c r="E9500" i="15"/>
  <c r="G9500" i="15" s="1"/>
  <c r="E9490" i="15"/>
  <c r="G9490" i="15" s="1"/>
  <c r="E9477" i="15"/>
  <c r="G9477" i="15" s="1"/>
  <c r="E9466" i="15"/>
  <c r="G9466" i="15" s="1"/>
  <c r="E9458" i="15"/>
  <c r="G9458" i="15" s="1"/>
  <c r="E9450" i="15"/>
  <c r="G9450" i="15" s="1"/>
  <c r="E9441" i="15"/>
  <c r="G9441" i="15" s="1"/>
  <c r="E9428" i="15"/>
  <c r="G9428" i="15" s="1"/>
  <c r="E9412" i="15"/>
  <c r="G9412" i="15" s="1"/>
  <c r="E9401" i="15"/>
  <c r="G9401" i="15" s="1"/>
  <c r="E9376" i="15"/>
  <c r="G9376" i="15" s="1"/>
  <c r="E9368" i="15"/>
  <c r="G9368" i="15" s="1"/>
  <c r="E9360" i="15"/>
  <c r="G9360" i="15" s="1"/>
  <c r="E9345" i="15"/>
  <c r="G9345" i="15" s="1"/>
  <c r="E9337" i="15"/>
  <c r="G9337" i="15" s="1"/>
  <c r="E9327" i="15"/>
  <c r="G9327" i="15" s="1"/>
  <c r="E9313" i="15"/>
  <c r="G9313" i="15" s="1"/>
  <c r="E9319" i="15"/>
  <c r="G9319" i="15" s="1"/>
  <c r="E9304" i="15"/>
  <c r="G9304" i="15" s="1"/>
  <c r="E9296" i="15"/>
  <c r="G9296" i="15" s="1"/>
  <c r="E9288" i="15"/>
  <c r="G9288" i="15" s="1"/>
  <c r="E9276" i="15"/>
  <c r="G9276" i="15" s="1"/>
  <c r="E9262" i="15"/>
  <c r="G9262" i="15" s="1"/>
  <c r="E9279" i="15"/>
  <c r="G9279" i="15" s="1"/>
  <c r="E9263" i="15"/>
  <c r="G9263" i="15" s="1"/>
  <c r="E9244" i="15"/>
  <c r="G9244" i="15" s="1"/>
  <c r="E9230" i="15"/>
  <c r="G9230" i="15" s="1"/>
  <c r="E9222" i="15"/>
  <c r="G9222" i="15" s="1"/>
  <c r="E9212" i="15"/>
  <c r="G9212" i="15" s="1"/>
  <c r="E9209" i="15"/>
  <c r="G9209" i="15" s="1"/>
  <c r="E9196" i="15"/>
  <c r="G9196" i="15" s="1"/>
  <c r="E9188" i="15"/>
  <c r="G9188" i="15" s="1"/>
  <c r="E9170" i="15"/>
  <c r="G9170" i="15" s="1"/>
  <c r="E9172" i="15"/>
  <c r="G9172" i="15" s="1"/>
  <c r="E9151" i="15"/>
  <c r="G9151" i="15" s="1"/>
  <c r="E9139" i="15"/>
  <c r="G9139" i="15" s="1"/>
  <c r="E9134" i="15"/>
  <c r="G9134" i="15" s="1"/>
  <c r="E9102" i="15"/>
  <c r="G9102" i="15" s="1"/>
  <c r="E9120" i="15"/>
  <c r="G9120" i="15" s="1"/>
  <c r="E9113" i="15"/>
  <c r="G9113" i="15" s="1"/>
  <c r="E9104" i="15"/>
  <c r="G9104" i="15" s="1"/>
  <c r="E9083" i="15"/>
  <c r="G9083" i="15" s="1"/>
  <c r="E9086" i="15"/>
  <c r="G9086" i="15" s="1"/>
  <c r="E9080" i="15"/>
  <c r="G9080" i="15" s="1"/>
  <c r="E9065" i="15"/>
  <c r="G9065" i="15" s="1"/>
  <c r="E9061" i="15"/>
  <c r="G9061" i="15" s="1"/>
  <c r="E8973" i="15"/>
  <c r="G8973" i="15" s="1"/>
  <c r="E8887" i="15"/>
  <c r="G8887" i="15" s="1"/>
  <c r="E8898" i="15"/>
  <c r="G8898" i="15" s="1"/>
  <c r="E8888" i="15"/>
  <c r="G8888" i="15" s="1"/>
  <c r="E8873" i="15"/>
  <c r="G8873" i="15" s="1"/>
  <c r="E8862" i="15"/>
  <c r="G8862" i="15" s="1"/>
  <c r="E8790" i="15"/>
  <c r="G8790" i="15" s="1"/>
  <c r="E8851" i="15"/>
  <c r="G8851" i="15" s="1"/>
  <c r="E8837" i="15"/>
  <c r="G8837" i="15" s="1"/>
  <c r="E8807" i="15"/>
  <c r="G8807" i="15" s="1"/>
  <c r="E8826" i="15"/>
  <c r="G8826" i="15" s="1"/>
  <c r="E8817" i="15"/>
  <c r="G8817" i="15" s="1"/>
  <c r="E8800" i="15"/>
  <c r="G8800" i="15" s="1"/>
  <c r="E8797" i="15"/>
  <c r="G8797" i="15" s="1"/>
  <c r="E8787" i="15"/>
  <c r="G8787" i="15" s="1"/>
  <c r="E8778" i="15"/>
  <c r="G8778" i="15" s="1"/>
  <c r="E8769" i="15"/>
  <c r="G8769" i="15" s="1"/>
  <c r="E8749" i="15"/>
  <c r="G8749" i="15" s="1"/>
  <c r="E8722" i="15"/>
  <c r="G8722" i="15" s="1"/>
  <c r="E8705" i="15"/>
  <c r="G8705" i="15" s="1"/>
  <c r="E8757" i="15"/>
  <c r="G8757" i="15" s="1"/>
  <c r="E8737" i="15"/>
  <c r="G8737" i="15" s="1"/>
  <c r="E8700" i="15"/>
  <c r="G8700" i="15" s="1"/>
  <c r="E8730" i="15"/>
  <c r="G8730" i="15" s="1"/>
  <c r="E8710" i="15"/>
  <c r="G8710" i="15" s="1"/>
  <c r="E8684" i="15"/>
  <c r="G8684" i="15" s="1"/>
  <c r="E8688" i="15"/>
  <c r="G8688" i="15" s="1"/>
  <c r="E8671" i="15"/>
  <c r="G8671" i="15" s="1"/>
  <c r="E8682" i="15"/>
  <c r="G8682" i="15" s="1"/>
  <c r="E8651" i="15"/>
  <c r="G8651" i="15" s="1"/>
  <c r="E8648" i="15"/>
  <c r="G8648" i="15" s="1"/>
  <c r="E8617" i="15"/>
  <c r="G8617" i="15" s="1"/>
  <c r="E8606" i="15"/>
  <c r="G8606" i="15" s="1"/>
  <c r="E8583" i="15"/>
  <c r="G8583" i="15" s="1"/>
  <c r="E8553" i="15"/>
  <c r="G8553" i="15" s="1"/>
  <c r="E8542" i="15"/>
  <c r="G8542" i="15" s="1"/>
  <c r="E8529" i="15"/>
  <c r="G8529" i="15" s="1"/>
  <c r="E8510" i="15"/>
  <c r="G8510" i="15" s="1"/>
  <c r="E8545" i="15"/>
  <c r="G8545" i="15" s="1"/>
  <c r="E8523" i="15"/>
  <c r="G8523" i="15" s="1"/>
  <c r="E8503" i="15"/>
  <c r="G8503" i="15" s="1"/>
  <c r="E8492" i="15"/>
  <c r="G8492" i="15" s="1"/>
  <c r="E8442" i="15"/>
  <c r="G8442" i="15" s="1"/>
  <c r="E8440" i="15"/>
  <c r="G8440" i="15" s="1"/>
  <c r="E8419" i="15"/>
  <c r="G8419" i="15" s="1"/>
  <c r="E8408" i="15"/>
  <c r="G8408" i="15" s="1"/>
  <c r="E8398" i="15"/>
  <c r="G8398" i="15" s="1"/>
  <c r="E8376" i="15"/>
  <c r="G8376" i="15" s="1"/>
  <c r="E8360" i="15"/>
  <c r="G8360" i="15" s="1"/>
  <c r="E8369" i="15"/>
  <c r="G8369" i="15" s="1"/>
  <c r="E8351" i="15"/>
  <c r="G8351" i="15" s="1"/>
  <c r="E8339" i="15"/>
  <c r="G8339" i="15" s="1"/>
  <c r="E8331" i="15"/>
  <c r="G8331" i="15" s="1"/>
  <c r="E8320" i="15"/>
  <c r="G8320" i="15" s="1"/>
  <c r="E8309" i="15"/>
  <c r="G8309" i="15" s="1"/>
  <c r="E8277" i="15"/>
  <c r="G8277" i="15" s="1"/>
  <c r="E8267" i="15"/>
  <c r="G8267" i="15" s="1"/>
  <c r="E8254" i="15"/>
  <c r="G8254" i="15" s="1"/>
  <c r="E8247" i="15"/>
  <c r="G8247" i="15" s="1"/>
  <c r="E8237" i="15"/>
  <c r="G8237" i="15" s="1"/>
  <c r="E8227" i="15"/>
  <c r="G8227" i="15" s="1"/>
  <c r="E8188" i="15"/>
  <c r="G8188" i="15" s="1"/>
  <c r="E8181" i="15"/>
  <c r="G8181" i="15" s="1"/>
  <c r="E8168" i="15"/>
  <c r="G8168" i="15" s="1"/>
  <c r="E8166" i="15"/>
  <c r="G8166" i="15" s="1"/>
  <c r="E8143" i="15"/>
  <c r="G8143" i="15" s="1"/>
  <c r="E8154" i="15"/>
  <c r="G8154" i="15" s="1"/>
  <c r="E8127" i="15"/>
  <c r="G8127" i="15" s="1"/>
  <c r="E8123" i="15"/>
  <c r="G8123" i="15" s="1"/>
  <c r="E8104" i="15"/>
  <c r="G8104" i="15" s="1"/>
  <c r="E8083" i="15"/>
  <c r="G8083" i="15" s="1"/>
  <c r="E8112" i="15"/>
  <c r="G8112" i="15" s="1"/>
  <c r="E8094" i="15"/>
  <c r="G8094" i="15" s="1"/>
  <c r="E8119" i="15"/>
  <c r="G8119" i="15" s="1"/>
  <c r="E8075" i="15"/>
  <c r="G8075" i="15" s="1"/>
  <c r="E8066" i="15"/>
  <c r="G8066" i="15" s="1"/>
  <c r="E8057" i="15"/>
  <c r="G8057" i="15" s="1"/>
  <c r="E8045" i="15"/>
  <c r="G8045" i="15" s="1"/>
  <c r="E8039" i="15"/>
  <c r="G8039" i="15" s="1"/>
  <c r="E8011" i="15"/>
  <c r="G8011" i="15" s="1"/>
  <c r="E8034" i="15"/>
  <c r="G8034" i="15" s="1"/>
  <c r="E8018" i="15"/>
  <c r="G8018" i="15" s="1"/>
  <c r="E8007" i="15"/>
  <c r="G8007" i="15" s="1"/>
  <c r="E7996" i="15"/>
  <c r="G7996" i="15" s="1"/>
  <c r="E7991" i="15"/>
  <c r="G7991" i="15" s="1"/>
  <c r="E7978" i="15"/>
  <c r="G7978" i="15" s="1"/>
  <c r="E7942" i="15"/>
  <c r="G7942" i="15" s="1"/>
  <c r="E7930" i="15"/>
  <c r="G7930" i="15" s="1"/>
  <c r="E7951" i="15"/>
  <c r="G7951" i="15" s="1"/>
  <c r="E7973" i="15"/>
  <c r="G7973" i="15" s="1"/>
  <c r="E7957" i="15"/>
  <c r="G7957" i="15" s="1"/>
  <c r="E7917" i="15"/>
  <c r="G7917" i="15" s="1"/>
  <c r="E7960" i="15"/>
  <c r="G7960" i="15" s="1"/>
  <c r="E7929" i="15"/>
  <c r="G7929" i="15" s="1"/>
  <c r="E7915" i="15"/>
  <c r="G7915" i="15" s="1"/>
  <c r="E7891" i="15"/>
  <c r="G7891" i="15" s="1"/>
  <c r="E7877" i="15"/>
  <c r="G7877" i="15" s="1"/>
  <c r="E7887" i="15"/>
  <c r="G7887" i="15" s="1"/>
  <c r="E7866" i="15"/>
  <c r="G7866" i="15" s="1"/>
  <c r="E7840" i="15"/>
  <c r="G7840" i="15" s="1"/>
  <c r="E7846" i="15"/>
  <c r="G7846" i="15" s="1"/>
  <c r="E7849" i="15"/>
  <c r="G7849" i="15" s="1"/>
  <c r="E7820" i="15"/>
  <c r="G7820" i="15" s="1"/>
  <c r="E7809" i="15"/>
  <c r="G7809" i="15" s="1"/>
  <c r="E7801" i="15"/>
  <c r="G7801" i="15" s="1"/>
  <c r="E7787" i="15"/>
  <c r="G7787" i="15" s="1"/>
  <c r="E7778" i="15"/>
  <c r="G7778" i="15" s="1"/>
  <c r="E7765" i="15"/>
  <c r="G7765" i="15" s="1"/>
  <c r="E7746" i="15"/>
  <c r="G7746" i="15" s="1"/>
  <c r="E7734" i="15"/>
  <c r="G7734" i="15" s="1"/>
  <c r="E7727" i="15"/>
  <c r="G7727" i="15" s="1"/>
  <c r="E7720" i="15"/>
  <c r="G7720" i="15" s="1"/>
  <c r="E7712" i="15"/>
  <c r="G7712" i="15" s="1"/>
  <c r="E7701" i="15"/>
  <c r="G7701" i="15" s="1"/>
  <c r="E7692" i="15"/>
  <c r="G7692" i="15" s="1"/>
  <c r="E7671" i="15"/>
  <c r="G7671" i="15" s="1"/>
  <c r="E7658" i="15"/>
  <c r="G7658" i="15" s="1"/>
  <c r="E7642" i="15"/>
  <c r="G7642" i="15" s="1"/>
  <c r="E7629" i="15"/>
  <c r="G7629" i="15" s="1"/>
  <c r="E7619" i="15"/>
  <c r="G7619" i="15" s="1"/>
  <c r="E7610" i="15"/>
  <c r="G7610" i="15" s="1"/>
  <c r="E7600" i="15"/>
  <c r="G7600" i="15" s="1"/>
  <c r="E7589" i="15"/>
  <c r="G7589" i="15" s="1"/>
  <c r="E7577" i="15"/>
  <c r="G7577" i="15" s="1"/>
  <c r="E7569" i="15"/>
  <c r="G7569" i="15" s="1"/>
  <c r="E7561" i="15"/>
  <c r="G7561" i="15" s="1"/>
  <c r="E7550" i="15"/>
  <c r="G7550" i="15" s="1"/>
  <c r="E7539" i="15"/>
  <c r="G7539" i="15" s="1"/>
  <c r="E7523" i="15"/>
  <c r="G7523" i="15" s="1"/>
  <c r="E7495" i="15"/>
  <c r="G7495" i="15" s="1"/>
  <c r="E7484" i="15"/>
  <c r="G7484" i="15" s="1"/>
  <c r="E7475" i="15"/>
  <c r="G7475" i="15" s="1"/>
  <c r="E7449" i="15"/>
  <c r="G7449" i="15" s="1"/>
  <c r="E7452" i="15"/>
  <c r="G7452" i="15" s="1"/>
  <c r="E7442" i="15"/>
  <c r="G7442" i="15" s="1"/>
  <c r="E7428" i="15"/>
  <c r="G7428" i="15" s="1"/>
  <c r="E7434" i="15"/>
  <c r="G7434" i="15" s="1"/>
  <c r="E7419" i="15"/>
  <c r="G7419" i="15" s="1"/>
  <c r="E7411" i="15"/>
  <c r="G7411" i="15" s="1"/>
  <c r="E7403" i="15"/>
  <c r="G7403" i="15" s="1"/>
  <c r="E7391" i="15"/>
  <c r="G7391" i="15" s="1"/>
  <c r="E7377" i="15"/>
  <c r="G7377" i="15" s="1"/>
  <c r="E7394" i="15"/>
  <c r="G7394" i="15" s="1"/>
  <c r="E7378" i="15"/>
  <c r="G7378" i="15" s="1"/>
  <c r="E7357" i="15"/>
  <c r="G7357" i="15" s="1"/>
  <c r="E7341" i="15"/>
  <c r="G7341" i="15" s="1"/>
  <c r="E7334" i="15"/>
  <c r="G7334" i="15" s="1"/>
  <c r="E7325" i="15"/>
  <c r="G7325" i="15" s="1"/>
  <c r="E7321" i="15"/>
  <c r="G7321" i="15" s="1"/>
  <c r="E7308" i="15"/>
  <c r="G7308" i="15" s="1"/>
  <c r="E7298" i="15"/>
  <c r="G7298" i="15" s="1"/>
  <c r="E7283" i="15"/>
  <c r="G7283" i="15" s="1"/>
  <c r="E7280" i="15"/>
  <c r="G7280" i="15" s="1"/>
  <c r="E7263" i="15"/>
  <c r="G7263" i="15" s="1"/>
  <c r="E7258" i="15"/>
  <c r="G7258" i="15" s="1"/>
  <c r="E7243" i="15"/>
  <c r="G7243" i="15" s="1"/>
  <c r="E7251" i="15"/>
  <c r="G7251" i="15" s="1"/>
  <c r="E7240" i="15"/>
  <c r="G7240" i="15" s="1"/>
  <c r="E7225" i="15"/>
  <c r="G7225" i="15" s="1"/>
  <c r="E7214" i="15"/>
  <c r="G7214" i="15" s="1"/>
  <c r="E7204" i="15"/>
  <c r="G7204" i="15" s="1"/>
  <c r="E7199" i="15"/>
  <c r="G7199" i="15" s="1"/>
  <c r="E7193" i="15"/>
  <c r="G7193" i="15" s="1"/>
  <c r="E7178" i="15"/>
  <c r="G7178" i="15" s="1"/>
  <c r="E7170" i="15"/>
  <c r="G7170" i="15" s="1"/>
  <c r="E7092" i="15"/>
  <c r="G7092" i="15" s="1"/>
  <c r="E6991" i="15"/>
  <c r="G6991" i="15" s="1"/>
  <c r="E7010" i="15"/>
  <c r="G7010" i="15" s="1"/>
  <c r="E6994" i="15"/>
  <c r="G6994" i="15" s="1"/>
  <c r="E6983" i="15"/>
  <c r="G6983" i="15" s="1"/>
  <c r="E6971" i="15"/>
  <c r="G6971" i="15" s="1"/>
  <c r="E6938" i="15"/>
  <c r="G6938" i="15" s="1"/>
  <c r="E6965" i="15"/>
  <c r="G6965" i="15" s="1"/>
  <c r="E6946" i="15"/>
  <c r="G6946" i="15" s="1"/>
  <c r="E6921" i="15"/>
  <c r="G6921" i="15" s="1"/>
  <c r="E6954" i="15"/>
  <c r="G6954" i="15" s="1"/>
  <c r="E6931" i="15"/>
  <c r="G6931" i="15" s="1"/>
  <c r="E6940" i="15"/>
  <c r="G6940" i="15" s="1"/>
  <c r="E6911" i="15"/>
  <c r="G6911" i="15" s="1"/>
  <c r="E6895" i="15"/>
  <c r="G6895" i="15" s="1"/>
  <c r="E6891" i="15"/>
  <c r="G6891" i="15" s="1"/>
  <c r="E6883" i="15"/>
  <c r="G6883" i="15" s="1"/>
  <c r="E6863" i="15"/>
  <c r="G6863" i="15" s="1"/>
  <c r="E6832" i="15"/>
  <c r="G6832" i="15" s="1"/>
  <c r="E6850" i="15"/>
  <c r="G6850" i="15" s="1"/>
  <c r="E6868" i="15"/>
  <c r="G6868" i="15" s="1"/>
  <c r="E6830" i="15"/>
  <c r="G6830" i="15" s="1"/>
  <c r="E6849" i="15"/>
  <c r="G6849" i="15" s="1"/>
  <c r="E6845" i="15"/>
  <c r="G6845" i="15" s="1"/>
  <c r="E6825" i="15"/>
  <c r="G6825" i="15" s="1"/>
  <c r="E6799" i="15"/>
  <c r="G6799" i="15" s="1"/>
  <c r="E6803" i="15"/>
  <c r="G6803" i="15" s="1"/>
  <c r="E6786" i="15"/>
  <c r="G6786" i="15" s="1"/>
  <c r="E6796" i="15"/>
  <c r="G6796" i="15" s="1"/>
  <c r="E6759" i="15"/>
  <c r="G6759" i="15" s="1"/>
  <c r="E6756" i="15"/>
  <c r="G6756" i="15" s="1"/>
  <c r="E6731" i="15"/>
  <c r="G6731" i="15" s="1"/>
  <c r="E6721" i="15"/>
  <c r="G6721" i="15" s="1"/>
  <c r="E6699" i="15"/>
  <c r="G6699" i="15" s="1"/>
  <c r="E6691" i="15"/>
  <c r="G6691" i="15" s="1"/>
  <c r="E6658" i="15"/>
  <c r="G6658" i="15" s="1"/>
  <c r="E6646" i="15"/>
  <c r="G6646" i="15" s="1"/>
  <c r="E6627" i="15"/>
  <c r="G6627" i="15" s="1"/>
  <c r="E6614" i="15"/>
  <c r="G6614" i="15" s="1"/>
  <c r="E6642" i="15"/>
  <c r="G6642" i="15" s="1"/>
  <c r="E6623" i="15"/>
  <c r="G6623" i="15" s="1"/>
  <c r="E6608" i="15"/>
  <c r="G6608" i="15" s="1"/>
  <c r="E6601" i="15"/>
  <c r="G6601" i="15" s="1"/>
  <c r="E6550" i="15"/>
  <c r="G6550" i="15" s="1"/>
  <c r="E6520" i="15"/>
  <c r="G6520" i="15" s="1"/>
  <c r="E6505" i="15"/>
  <c r="G6505" i="15" s="1"/>
  <c r="E6496" i="15"/>
  <c r="G6496" i="15" s="1"/>
  <c r="E6488" i="15"/>
  <c r="G6488" i="15" s="1"/>
  <c r="E6467" i="15"/>
  <c r="G6467" i="15" s="1"/>
  <c r="E6482" i="15"/>
  <c r="G6482" i="15" s="1"/>
  <c r="E6463" i="15"/>
  <c r="G6463" i="15" s="1"/>
  <c r="E6452" i="15"/>
  <c r="G6452" i="15" s="1"/>
  <c r="E6443" i="15"/>
  <c r="G6443" i="15" s="1"/>
  <c r="E6431" i="15"/>
  <c r="G6431" i="15" s="1"/>
  <c r="E6397" i="15"/>
  <c r="G6397" i="15" s="1"/>
  <c r="E6375" i="15"/>
  <c r="G6375" i="15" s="1"/>
  <c r="E6364" i="15"/>
  <c r="G6364" i="15" s="1"/>
  <c r="E6351" i="15"/>
  <c r="G6351" i="15" s="1"/>
  <c r="E6344" i="15"/>
  <c r="G6344" i="15" s="1"/>
  <c r="E6306" i="15"/>
  <c r="G6306" i="15" s="1"/>
  <c r="E6297" i="15"/>
  <c r="G6297" i="15" s="1"/>
  <c r="E6282" i="15"/>
  <c r="G6282" i="15" s="1"/>
  <c r="E6285" i="15"/>
  <c r="G6285" i="15" s="1"/>
  <c r="E6278" i="15"/>
  <c r="G6278" i="15" s="1"/>
  <c r="E6245" i="15"/>
  <c r="G6245" i="15" s="1"/>
  <c r="E6240" i="15"/>
  <c r="G6240" i="15" s="1"/>
  <c r="E6226" i="15"/>
  <c r="G6226" i="15" s="1"/>
  <c r="E6202" i="15"/>
  <c r="G6202" i="15" s="1"/>
  <c r="E6215" i="15"/>
  <c r="G6215" i="15" s="1"/>
  <c r="E6211" i="15"/>
  <c r="G6211" i="15" s="1"/>
  <c r="E6214" i="15"/>
  <c r="G6214" i="15" s="1"/>
  <c r="E6191" i="15"/>
  <c r="G6191" i="15" s="1"/>
  <c r="E6181" i="15"/>
  <c r="G6181" i="15" s="1"/>
  <c r="E6173" i="15"/>
  <c r="G6173" i="15" s="1"/>
  <c r="E6161" i="15"/>
  <c r="G6161" i="15" s="1"/>
  <c r="E6163" i="15"/>
  <c r="G6163" i="15" s="1"/>
  <c r="E6131" i="15"/>
  <c r="G6131" i="15" s="1"/>
  <c r="E6152" i="15"/>
  <c r="G6152" i="15" s="1"/>
  <c r="E6134" i="15"/>
  <c r="G6134" i="15" s="1"/>
  <c r="E6123" i="15"/>
  <c r="G6123" i="15" s="1"/>
  <c r="E6112" i="15"/>
  <c r="G6112" i="15" s="1"/>
  <c r="E6107" i="15"/>
  <c r="G6107" i="15" s="1"/>
  <c r="E6094" i="15"/>
  <c r="G6094" i="15" s="1"/>
  <c r="E6074" i="15"/>
  <c r="G6074" i="15" s="1"/>
  <c r="E6045" i="15"/>
  <c r="G6045" i="15" s="1"/>
  <c r="E6102" i="15"/>
  <c r="G6102" i="15" s="1"/>
  <c r="E6082" i="15"/>
  <c r="G6082" i="15" s="1"/>
  <c r="E6039" i="15"/>
  <c r="G6039" i="15" s="1"/>
  <c r="E6091" i="15"/>
  <c r="G6091" i="15" s="1"/>
  <c r="E6060" i="15"/>
  <c r="G6060" i="15" s="1"/>
  <c r="E6023" i="15"/>
  <c r="G6023" i="15" s="1"/>
  <c r="E6028" i="15"/>
  <c r="G6028" i="15" s="1"/>
  <c r="E6004" i="15"/>
  <c r="G6004" i="15" s="1"/>
  <c r="E5992" i="15"/>
  <c r="G5992" i="15" s="1"/>
  <c r="E6002" i="15"/>
  <c r="G6002" i="15" s="1"/>
  <c r="E5994" i="15"/>
  <c r="G5994" i="15" s="1"/>
  <c r="E5965" i="15"/>
  <c r="G5965" i="15" s="1"/>
  <c r="E5962" i="15"/>
  <c r="G5962" i="15" s="1"/>
  <c r="E5966" i="15"/>
  <c r="G5966" i="15" s="1"/>
  <c r="E5936" i="15"/>
  <c r="G5936" i="15" s="1"/>
  <c r="E5928" i="15"/>
  <c r="G5928" i="15" s="1"/>
  <c r="E5917" i="15"/>
  <c r="G5917" i="15" s="1"/>
  <c r="E5902" i="15"/>
  <c r="G5902" i="15" s="1"/>
  <c r="E5893" i="15"/>
  <c r="G5893" i="15" s="1"/>
  <c r="E5880" i="15"/>
  <c r="G5880" i="15" s="1"/>
  <c r="E5858" i="15"/>
  <c r="G5858" i="15" s="1"/>
  <c r="E5853" i="15"/>
  <c r="G5853" i="15" s="1"/>
  <c r="E5841" i="15"/>
  <c r="G5841" i="15" s="1"/>
  <c r="E5833" i="15"/>
  <c r="G5833" i="15" s="1"/>
  <c r="E5824" i="15"/>
  <c r="G5824" i="15" s="1"/>
  <c r="E5815" i="15"/>
  <c r="G5815" i="15" s="1"/>
  <c r="E5807" i="15"/>
  <c r="G5807" i="15" s="1"/>
  <c r="E5786" i="15"/>
  <c r="G5786" i="15" s="1"/>
  <c r="E5777" i="15"/>
  <c r="G5777" i="15" s="1"/>
  <c r="E5760" i="15"/>
  <c r="G5760" i="15" s="1"/>
  <c r="E5746" i="15"/>
  <c r="G5746" i="15" s="1"/>
  <c r="E5736" i="15"/>
  <c r="G5736" i="15" s="1"/>
  <c r="E5727" i="15"/>
  <c r="G5727" i="15" s="1"/>
  <c r="E5717" i="15"/>
  <c r="G5717" i="15" s="1"/>
  <c r="E5706" i="15"/>
  <c r="G5706" i="15" s="1"/>
  <c r="E5699" i="15"/>
  <c r="G5699" i="15" s="1"/>
  <c r="E5691" i="15"/>
  <c r="G5691" i="15" s="1"/>
  <c r="E5683" i="15"/>
  <c r="G5683" i="15" s="1"/>
  <c r="E5675" i="15"/>
  <c r="G5675" i="15" s="1"/>
  <c r="E5664" i="15"/>
  <c r="G5664" i="15" s="1"/>
  <c r="E5635" i="15"/>
  <c r="G5635" i="15" s="1"/>
  <c r="E5637" i="15"/>
  <c r="G5637" i="15" s="1"/>
  <c r="E5609" i="15"/>
  <c r="G5609" i="15" s="1"/>
  <c r="E5598" i="15"/>
  <c r="G5598" i="15" s="1"/>
  <c r="E5590" i="15"/>
  <c r="G5590" i="15" s="1"/>
  <c r="E5564" i="15"/>
  <c r="G5564" i="15" s="1"/>
  <c r="E5566" i="15"/>
  <c r="G5566" i="15" s="1"/>
  <c r="E5556" i="15"/>
  <c r="G5556" i="15" s="1"/>
  <c r="E5546" i="15"/>
  <c r="G5546" i="15" s="1"/>
  <c r="E5541" i="15"/>
  <c r="G5541" i="15" s="1"/>
  <c r="E5533" i="15"/>
  <c r="G5533" i="15" s="1"/>
  <c r="E5525" i="15"/>
  <c r="G5525" i="15" s="1"/>
  <c r="E5517" i="15"/>
  <c r="G5517" i="15" s="1"/>
  <c r="E5505" i="15"/>
  <c r="G5505" i="15" s="1"/>
  <c r="E5491" i="15"/>
  <c r="G5491" i="15" s="1"/>
  <c r="E5508" i="15"/>
  <c r="G5508" i="15" s="1"/>
  <c r="E5487" i="15"/>
  <c r="G5487" i="15" s="1"/>
  <c r="E5473" i="15"/>
  <c r="G5473" i="15" s="1"/>
  <c r="E5461" i="15"/>
  <c r="G5461" i="15" s="1"/>
  <c r="E5452" i="15"/>
  <c r="G5452" i="15" s="1"/>
  <c r="E5443" i="15"/>
  <c r="G5443" i="15" s="1"/>
  <c r="E5429" i="15"/>
  <c r="G5429" i="15" s="1"/>
  <c r="E5432" i="15"/>
  <c r="G5432" i="15" s="1"/>
  <c r="E5415" i="15"/>
  <c r="G5415" i="15" s="1"/>
  <c r="E5411" i="15"/>
  <c r="G5411" i="15" s="1"/>
  <c r="E5398" i="15"/>
  <c r="G5398" i="15" s="1"/>
  <c r="E5381" i="15"/>
  <c r="G5381" i="15" s="1"/>
  <c r="E5369" i="15"/>
  <c r="G5369" i="15" s="1"/>
  <c r="E5364" i="15"/>
  <c r="G5364" i="15" s="1"/>
  <c r="E5332" i="15"/>
  <c r="G5332" i="15" s="1"/>
  <c r="E5350" i="15"/>
  <c r="G5350" i="15" s="1"/>
  <c r="E5342" i="15"/>
  <c r="G5342" i="15" s="1"/>
  <c r="E5330" i="15"/>
  <c r="G5330" i="15" s="1"/>
  <c r="E5326" i="15"/>
  <c r="G5326" i="15" s="1"/>
  <c r="E5315" i="15"/>
  <c r="G5315" i="15" s="1"/>
  <c r="E5309" i="15"/>
  <c r="G5309" i="15" s="1"/>
  <c r="E5294" i="15"/>
  <c r="G5294" i="15" s="1"/>
  <c r="E5286" i="15"/>
  <c r="G5286" i="15" s="1"/>
  <c r="E5274" i="15"/>
  <c r="G5274" i="15" s="1"/>
  <c r="E5252" i="15"/>
  <c r="G5252" i="15" s="1"/>
  <c r="E5225" i="15"/>
  <c r="G5225" i="15" s="1"/>
  <c r="E5281" i="15"/>
  <c r="G5281" i="15" s="1"/>
  <c r="E5243" i="15"/>
  <c r="G5243" i="15" s="1"/>
  <c r="E5218" i="15"/>
  <c r="G5218" i="15" s="1"/>
  <c r="E5267" i="15"/>
  <c r="G5267" i="15" s="1"/>
  <c r="E5239" i="15"/>
  <c r="G5239" i="15" s="1"/>
  <c r="E5210" i="15"/>
  <c r="G5210" i="15" s="1"/>
  <c r="E5129" i="15"/>
  <c r="G5129" i="15" s="1"/>
  <c r="E5101" i="15"/>
  <c r="G5101" i="15" s="1"/>
  <c r="E5111" i="15"/>
  <c r="G5111" i="15" s="1"/>
  <c r="E5105" i="15"/>
  <c r="G5105" i="15" s="1"/>
  <c r="E5095" i="15"/>
  <c r="G5095" i="15" s="1"/>
  <c r="E5084" i="15"/>
  <c r="G5084" i="15" s="1"/>
  <c r="E5051" i="15"/>
  <c r="G5051" i="15" s="1"/>
  <c r="E5078" i="15"/>
  <c r="G5078" i="15" s="1"/>
  <c r="E5059" i="15"/>
  <c r="G5059" i="15" s="1"/>
  <c r="E5032" i="15"/>
  <c r="G5032" i="15" s="1"/>
  <c r="E5066" i="15"/>
  <c r="G5066" i="15" s="1"/>
  <c r="E5038" i="15"/>
  <c r="G5038" i="15" s="1"/>
  <c r="E5072" i="15"/>
  <c r="G5072" i="15" s="1"/>
  <c r="E5021" i="15"/>
  <c r="G5021" i="15" s="1"/>
  <c r="E4928" i="15"/>
  <c r="G4928" i="15" s="1"/>
  <c r="E4915" i="15"/>
  <c r="G4915" i="15" s="1"/>
  <c r="E4897" i="15"/>
  <c r="G4897" i="15" s="1"/>
  <c r="E4911" i="15"/>
  <c r="G4911" i="15" s="1"/>
  <c r="E4879" i="15"/>
  <c r="G4879" i="15" s="1"/>
  <c r="E4891" i="15"/>
  <c r="G4891" i="15" s="1"/>
  <c r="E4864" i="15"/>
  <c r="G4864" i="15" s="1"/>
  <c r="E4844" i="15"/>
  <c r="G4844" i="15" s="1"/>
  <c r="E4832" i="15"/>
  <c r="G4832" i="15" s="1"/>
  <c r="E4811" i="15"/>
  <c r="G4811" i="15" s="1"/>
  <c r="E4782" i="15"/>
  <c r="G4782" i="15" s="1"/>
  <c r="E4770" i="15"/>
  <c r="G4770" i="15" s="1"/>
  <c r="E4755" i="15"/>
  <c r="G4755" i="15" s="1"/>
  <c r="E4736" i="15"/>
  <c r="G4736" i="15" s="1"/>
  <c r="E4768" i="15"/>
  <c r="G4768" i="15" s="1"/>
  <c r="E4747" i="15"/>
  <c r="G4747" i="15" s="1"/>
  <c r="E4726" i="15"/>
  <c r="G4726" i="15" s="1"/>
  <c r="E4719" i="15"/>
  <c r="G4719" i="15" s="1"/>
  <c r="E4662" i="15"/>
  <c r="G4662" i="15" s="1"/>
  <c r="E4663" i="15"/>
  <c r="G4663" i="15" s="1"/>
  <c r="E4634" i="15"/>
  <c r="G4634" i="15" s="1"/>
  <c r="E4617" i="15"/>
  <c r="G4617" i="15" s="1"/>
  <c r="E4608" i="15"/>
  <c r="G4608" i="15" s="1"/>
  <c r="E4580" i="15"/>
  <c r="G4580" i="15" s="1"/>
  <c r="E4601" i="15"/>
  <c r="G4601" i="15" s="1"/>
  <c r="E4586" i="15"/>
  <c r="G4586" i="15" s="1"/>
  <c r="E4573" i="15"/>
  <c r="G4573" i="15" s="1"/>
  <c r="E4564" i="15"/>
  <c r="G4564" i="15" s="1"/>
  <c r="E4540" i="15"/>
  <c r="G4540" i="15" s="1"/>
  <c r="E4543" i="15"/>
  <c r="G4543" i="15" s="1"/>
  <c r="E4509" i="15"/>
  <c r="G4509" i="15" s="1"/>
  <c r="E4484" i="15"/>
  <c r="G4484" i="15" s="1"/>
  <c r="E11862" i="15"/>
  <c r="G11862" i="15" s="1"/>
  <c r="E11848" i="15"/>
  <c r="G11848" i="15" s="1"/>
  <c r="E11877" i="15"/>
  <c r="G11877" i="15" s="1"/>
  <c r="E11855" i="15"/>
  <c r="G11855" i="15" s="1"/>
  <c r="E11878" i="15"/>
  <c r="G11878" i="15" s="1"/>
  <c r="E11838" i="15"/>
  <c r="G11838" i="15" s="1"/>
  <c r="E11832" i="15"/>
  <c r="G11832" i="15" s="1"/>
  <c r="E11810" i="15"/>
  <c r="G11810" i="15" s="1"/>
  <c r="E11811" i="15"/>
  <c r="G11811" i="15" s="1"/>
  <c r="E11799" i="15"/>
  <c r="G11799" i="15" s="1"/>
  <c r="E11769" i="15"/>
  <c r="G11769" i="15" s="1"/>
  <c r="E11798" i="15"/>
  <c r="G11798" i="15" s="1"/>
  <c r="E11783" i="15"/>
  <c r="G11783" i="15" s="1"/>
  <c r="E11773" i="15"/>
  <c r="G11773" i="15" s="1"/>
  <c r="E11803" i="15"/>
  <c r="G11803" i="15" s="1"/>
  <c r="E11753" i="15"/>
  <c r="G11753" i="15" s="1"/>
  <c r="E11738" i="15"/>
  <c r="G11738" i="15" s="1"/>
  <c r="E11707" i="15"/>
  <c r="G11707" i="15" s="1"/>
  <c r="E11726" i="15"/>
  <c r="G11726" i="15" s="1"/>
  <c r="E11756" i="15"/>
  <c r="G11756" i="15" s="1"/>
  <c r="E11733" i="15"/>
  <c r="G11733" i="15" s="1"/>
  <c r="E11691" i="15"/>
  <c r="G11691" i="15" s="1"/>
  <c r="E11742" i="15"/>
  <c r="G11742" i="15" s="1"/>
  <c r="E11714" i="15"/>
  <c r="G11714" i="15" s="1"/>
  <c r="E11682" i="15"/>
  <c r="G11682" i="15" s="1"/>
  <c r="E11683" i="15"/>
  <c r="G11683" i="15" s="1"/>
  <c r="E11659" i="15"/>
  <c r="G11659" i="15" s="1"/>
  <c r="E11647" i="15"/>
  <c r="G11647" i="15" s="1"/>
  <c r="E11655" i="15"/>
  <c r="G11655" i="15" s="1"/>
  <c r="E11642" i="15"/>
  <c r="G11642" i="15" s="1"/>
  <c r="E11613" i="15"/>
  <c r="G11613" i="15" s="1"/>
  <c r="E11617" i="15"/>
  <c r="G11617" i="15" s="1"/>
  <c r="E11619" i="15"/>
  <c r="G11619" i="15" s="1"/>
  <c r="E11590" i="15"/>
  <c r="G11590" i="15" s="1"/>
  <c r="E11579" i="15"/>
  <c r="G11579" i="15" s="1"/>
  <c r="E11571" i="15"/>
  <c r="G11571" i="15" s="1"/>
  <c r="E11554" i="15"/>
  <c r="G11554" i="15" s="1"/>
  <c r="E11546" i="15"/>
  <c r="G11546" i="15" s="1"/>
  <c r="E11532" i="15"/>
  <c r="G11532" i="15" s="1"/>
  <c r="E11522" i="15"/>
  <c r="G11522" i="15" s="1"/>
  <c r="E11515" i="15"/>
  <c r="G11515" i="15" s="1"/>
  <c r="E11504" i="15"/>
  <c r="G11504" i="15" s="1"/>
  <c r="E11498" i="15"/>
  <c r="G11498" i="15" s="1"/>
  <c r="E11491" i="15"/>
  <c r="G11491" i="15" s="1"/>
  <c r="E11486" i="15"/>
  <c r="G11486" i="15" s="1"/>
  <c r="E11471" i="15"/>
  <c r="G11471" i="15" s="1"/>
  <c r="E11466" i="15"/>
  <c r="G11466" i="15" s="1"/>
  <c r="E11442" i="15"/>
  <c r="G11442" i="15" s="1"/>
  <c r="E11431" i="15"/>
  <c r="G11431" i="15" s="1"/>
  <c r="E11421" i="15"/>
  <c r="G11421" i="15" s="1"/>
  <c r="E11414" i="15"/>
  <c r="G11414" i="15" s="1"/>
  <c r="E11393" i="15"/>
  <c r="G11393" i="15" s="1"/>
  <c r="E11384" i="15"/>
  <c r="G11384" i="15" s="1"/>
  <c r="E11374" i="15"/>
  <c r="G11374" i="15" s="1"/>
  <c r="E11360" i="15"/>
  <c r="G11360" i="15" s="1"/>
  <c r="E11350" i="15"/>
  <c r="G11350" i="15" s="1"/>
  <c r="E11342" i="15"/>
  <c r="G11342" i="15" s="1"/>
  <c r="E11334" i="15"/>
  <c r="G11334" i="15" s="1"/>
  <c r="E11325" i="15"/>
  <c r="G11325" i="15" s="1"/>
  <c r="E11296" i="15"/>
  <c r="G11296" i="15" s="1"/>
  <c r="E11283" i="15"/>
  <c r="G11283" i="15" s="1"/>
  <c r="E11261" i="15"/>
  <c r="G11261" i="15" s="1"/>
  <c r="E11252" i="15"/>
  <c r="G11252" i="15" s="1"/>
  <c r="E11244" i="15"/>
  <c r="G11244" i="15" s="1"/>
  <c r="E11229" i="15"/>
  <c r="G11229" i="15" s="1"/>
  <c r="E11221" i="15"/>
  <c r="G11221" i="15" s="1"/>
  <c r="E11211" i="15"/>
  <c r="G11211" i="15" s="1"/>
  <c r="E11201" i="15"/>
  <c r="G11201" i="15" s="1"/>
  <c r="E11196" i="15"/>
  <c r="G11196" i="15" s="1"/>
  <c r="E11188" i="15"/>
  <c r="G11188" i="15" s="1"/>
  <c r="E11180" i="15"/>
  <c r="G11180" i="15" s="1"/>
  <c r="E11172" i="15"/>
  <c r="G11172" i="15" s="1"/>
  <c r="E11160" i="15"/>
  <c r="G11160" i="15" s="1"/>
  <c r="E11146" i="15"/>
  <c r="G11146" i="15" s="1"/>
  <c r="E11163" i="15"/>
  <c r="G11163" i="15" s="1"/>
  <c r="E11142" i="15"/>
  <c r="G11142" i="15" s="1"/>
  <c r="E11128" i="15"/>
  <c r="G11128" i="15" s="1"/>
  <c r="E11111" i="15"/>
  <c r="G11111" i="15" s="1"/>
  <c r="E11104" i="15"/>
  <c r="G11104" i="15" s="1"/>
  <c r="E11085" i="15"/>
  <c r="G11085" i="15" s="1"/>
  <c r="E11090" i="15"/>
  <c r="G11090" i="15" s="1"/>
  <c r="E11076" i="15"/>
  <c r="G11076" i="15" s="1"/>
  <c r="E11069" i="15"/>
  <c r="G11069" i="15" s="1"/>
  <c r="E11040" i="15"/>
  <c r="G11040" i="15" s="1"/>
  <c r="E11037" i="15"/>
  <c r="G11037" i="15" s="1"/>
  <c r="E11026" i="15"/>
  <c r="G11026" i="15" s="1"/>
  <c r="E11023" i="15"/>
  <c r="G11023" i="15" s="1"/>
  <c r="E10996" i="15"/>
  <c r="G10996" i="15" s="1"/>
  <c r="E11017" i="15"/>
  <c r="G11017" i="15" s="1"/>
  <c r="E11001" i="15"/>
  <c r="G11001" i="15" s="1"/>
  <c r="E10991" i="15"/>
  <c r="G10991" i="15" s="1"/>
  <c r="E11009" i="15"/>
  <c r="G11009" i="15" s="1"/>
  <c r="E10973" i="15"/>
  <c r="G10973" i="15" s="1"/>
  <c r="E10976" i="15"/>
  <c r="G10976" i="15" s="1"/>
  <c r="E10952" i="15"/>
  <c r="G10952" i="15" s="1"/>
  <c r="E10942" i="15"/>
  <c r="G10942" i="15" s="1"/>
  <c r="E10861" i="15"/>
  <c r="G10861" i="15" s="1"/>
  <c r="E10776" i="15"/>
  <c r="G10776" i="15" s="1"/>
  <c r="E10744" i="15"/>
  <c r="G10744" i="15" s="1"/>
  <c r="E10771" i="15"/>
  <c r="G10771" i="15" s="1"/>
  <c r="E10755" i="15"/>
  <c r="G10755" i="15" s="1"/>
  <c r="E10743" i="15"/>
  <c r="G10743" i="15" s="1"/>
  <c r="E10768" i="15"/>
  <c r="G10768" i="15" s="1"/>
  <c r="E10732" i="15"/>
  <c r="G10732" i="15" s="1"/>
  <c r="E10712" i="15"/>
  <c r="G10712" i="15" s="1"/>
  <c r="E10684" i="15"/>
  <c r="G10684" i="15" s="1"/>
  <c r="E10720" i="15"/>
  <c r="G10720" i="15" s="1"/>
  <c r="E10693" i="15"/>
  <c r="G10693" i="15" s="1"/>
  <c r="E10727" i="15"/>
  <c r="G10727" i="15" s="1"/>
  <c r="E10662" i="15"/>
  <c r="G10662" i="15" s="1"/>
  <c r="E10670" i="15"/>
  <c r="G10670" i="15" s="1"/>
  <c r="E10657" i="15"/>
  <c r="G10657" i="15" s="1"/>
  <c r="E10643" i="15"/>
  <c r="G10643" i="15" s="1"/>
  <c r="E10610" i="15"/>
  <c r="G10610" i="15" s="1"/>
  <c r="E10598" i="15"/>
  <c r="G10598" i="15" s="1"/>
  <c r="E10649" i="15"/>
  <c r="G10649" i="15" s="1"/>
  <c r="E10623" i="15"/>
  <c r="G10623" i="15" s="1"/>
  <c r="E10588" i="15"/>
  <c r="G10588" i="15" s="1"/>
  <c r="E10631" i="15"/>
  <c r="G10631" i="15" s="1"/>
  <c r="E10611" i="15"/>
  <c r="G10611" i="15" s="1"/>
  <c r="E10568" i="15"/>
  <c r="G10568" i="15" s="1"/>
  <c r="E10579" i="15"/>
  <c r="G10579" i="15" s="1"/>
  <c r="E10560" i="15"/>
  <c r="G10560" i="15" s="1"/>
  <c r="E10581" i="15"/>
  <c r="G10581" i="15" s="1"/>
  <c r="E10551" i="15"/>
  <c r="G10551" i="15" s="1"/>
  <c r="E10547" i="15"/>
  <c r="G10547" i="15" s="1"/>
  <c r="E10519" i="15"/>
  <c r="G10519" i="15" s="1"/>
  <c r="E10501" i="15"/>
  <c r="G10501" i="15" s="1"/>
  <c r="E10478" i="15"/>
  <c r="G10478" i="15" s="1"/>
  <c r="E10463" i="15"/>
  <c r="G10463" i="15" s="1"/>
  <c r="E10431" i="15"/>
  <c r="G10431" i="15" s="1"/>
  <c r="E10421" i="15"/>
  <c r="G10421" i="15" s="1"/>
  <c r="E10407" i="15"/>
  <c r="G10407" i="15" s="1"/>
  <c r="E10390" i="15"/>
  <c r="G10390" i="15" s="1"/>
  <c r="E10420" i="15"/>
  <c r="G10420" i="15" s="1"/>
  <c r="E10402" i="15"/>
  <c r="G10402" i="15" s="1"/>
  <c r="E10380" i="15"/>
  <c r="G10380" i="15" s="1"/>
  <c r="E10382" i="15"/>
  <c r="G10382" i="15" s="1"/>
  <c r="E10334" i="15"/>
  <c r="G10334" i="15" s="1"/>
  <c r="E10330" i="15"/>
  <c r="G10330" i="15" s="1"/>
  <c r="E10320" i="15"/>
  <c r="G10320" i="15" s="1"/>
  <c r="E10309" i="15"/>
  <c r="G10309" i="15" s="1"/>
  <c r="E10298" i="15"/>
  <c r="G10298" i="15" s="1"/>
  <c r="E10286" i="15"/>
  <c r="G10286" i="15" s="1"/>
  <c r="E10276" i="15"/>
  <c r="G10276" i="15" s="1"/>
  <c r="E10238" i="15"/>
  <c r="G10238" i="15" s="1"/>
  <c r="E10257" i="15"/>
  <c r="G10257" i="15" s="1"/>
  <c r="E10242" i="15"/>
  <c r="G10242" i="15" s="1"/>
  <c r="E10229" i="15"/>
  <c r="G10229" i="15" s="1"/>
  <c r="E10221" i="15"/>
  <c r="G10221" i="15" s="1"/>
  <c r="E10215" i="15"/>
  <c r="G10215" i="15" s="1"/>
  <c r="E10197" i="15"/>
  <c r="G10197" i="15" s="1"/>
  <c r="E10189" i="15"/>
  <c r="G10189" i="15" s="1"/>
  <c r="E10159" i="15"/>
  <c r="G10159" i="15" s="1"/>
  <c r="E10149" i="15"/>
  <c r="G10149" i="15" s="1"/>
  <c r="E10139" i="15"/>
  <c r="G10139" i="15" s="1"/>
  <c r="E10131" i="15"/>
  <c r="G10131" i="15" s="1"/>
  <c r="E10118" i="15"/>
  <c r="G10118" i="15" s="1"/>
  <c r="E10108" i="15"/>
  <c r="G10108" i="15" s="1"/>
  <c r="E10097" i="15"/>
  <c r="G10097" i="15" s="1"/>
  <c r="E10071" i="15"/>
  <c r="G10071" i="15" s="1"/>
  <c r="E10045" i="15"/>
  <c r="G10045" i="15" s="1"/>
  <c r="E10035" i="15"/>
  <c r="G10035" i="15" s="1"/>
  <c r="E10032" i="15"/>
  <c r="G10032" i="15" s="1"/>
  <c r="E10021" i="15"/>
  <c r="G10021" i="15" s="1"/>
  <c r="E9957" i="15"/>
  <c r="G9957" i="15" s="1"/>
  <c r="E10003" i="15"/>
  <c r="G10003" i="15" s="1"/>
  <c r="E9977" i="15"/>
  <c r="G9977" i="15" s="1"/>
  <c r="E9963" i="15"/>
  <c r="G9963" i="15" s="1"/>
  <c r="E9992" i="15"/>
  <c r="G9992" i="15" s="1"/>
  <c r="E9970" i="15"/>
  <c r="G9970" i="15" s="1"/>
  <c r="E9993" i="15"/>
  <c r="G9993" i="15" s="1"/>
  <c r="E9953" i="15"/>
  <c r="G9953" i="15" s="1"/>
  <c r="E9948" i="15"/>
  <c r="G9948" i="15" s="1"/>
  <c r="E9937" i="15"/>
  <c r="G9937" i="15" s="1"/>
  <c r="E9935" i="15"/>
  <c r="G9935" i="15" s="1"/>
  <c r="E9912" i="15"/>
  <c r="G9912" i="15" s="1"/>
  <c r="E9923" i="15"/>
  <c r="G9923" i="15" s="1"/>
  <c r="E9913" i="15"/>
  <c r="G9913" i="15" s="1"/>
  <c r="E9898" i="15"/>
  <c r="G9898" i="15" s="1"/>
  <c r="E9888" i="15"/>
  <c r="G9888" i="15" s="1"/>
  <c r="E9918" i="15"/>
  <c r="G9918" i="15" s="1"/>
  <c r="E9868" i="15"/>
  <c r="G9868" i="15" s="1"/>
  <c r="E9847" i="15"/>
  <c r="G9847" i="15" s="1"/>
  <c r="E9819" i="15"/>
  <c r="G9819" i="15" s="1"/>
  <c r="E9840" i="15"/>
  <c r="G9840" i="15" s="1"/>
  <c r="E9869" i="15"/>
  <c r="G9869" i="15" s="1"/>
  <c r="E9843" i="15"/>
  <c r="G9843" i="15" s="1"/>
  <c r="E9805" i="15"/>
  <c r="G9805" i="15" s="1"/>
  <c r="E9851" i="15"/>
  <c r="G9851" i="15" s="1"/>
  <c r="E9828" i="15"/>
  <c r="G9828" i="15" s="1"/>
  <c r="E9801" i="15"/>
  <c r="G9801" i="15" s="1"/>
  <c r="E9798" i="15"/>
  <c r="G9798" i="15" s="1"/>
  <c r="E9774" i="15"/>
  <c r="G9774" i="15" s="1"/>
  <c r="E9786" i="15"/>
  <c r="G9786" i="15" s="1"/>
  <c r="E9770" i="15"/>
  <c r="G9770" i="15" s="1"/>
  <c r="E9757" i="15"/>
  <c r="G9757" i="15" s="1"/>
  <c r="E9730" i="15"/>
  <c r="G9730" i="15" s="1"/>
  <c r="E9732" i="15"/>
  <c r="G9732" i="15" s="1"/>
  <c r="E9734" i="15"/>
  <c r="G9734" i="15" s="1"/>
  <c r="E9707" i="15"/>
  <c r="G9707" i="15" s="1"/>
  <c r="E9699" i="15"/>
  <c r="G9699" i="15" s="1"/>
  <c r="E9688" i="15"/>
  <c r="G9688" i="15" s="1"/>
  <c r="E9681" i="15"/>
  <c r="G9681" i="15" s="1"/>
  <c r="E9664" i="15"/>
  <c r="G9664" i="15" s="1"/>
  <c r="E9652" i="15"/>
  <c r="G9652" i="15" s="1"/>
  <c r="E9642" i="15"/>
  <c r="G9642" i="15" s="1"/>
  <c r="E9629" i="15"/>
  <c r="G9629" i="15" s="1"/>
  <c r="E9624" i="15"/>
  <c r="G9624" i="15" s="1"/>
  <c r="E9612" i="15"/>
  <c r="G9612" i="15" s="1"/>
  <c r="E9605" i="15"/>
  <c r="G9605" i="15" s="1"/>
  <c r="E9597" i="15"/>
  <c r="G9597" i="15" s="1"/>
  <c r="E9585" i="15"/>
  <c r="G9585" i="15" s="1"/>
  <c r="E9577" i="15"/>
  <c r="G9577" i="15" s="1"/>
  <c r="E9557" i="15"/>
  <c r="G9557" i="15" s="1"/>
  <c r="E9546" i="15"/>
  <c r="G9546" i="15" s="1"/>
  <c r="E9532" i="15"/>
  <c r="G9532" i="15" s="1"/>
  <c r="E9528" i="15"/>
  <c r="G9528" i="15" s="1"/>
  <c r="E9508" i="15"/>
  <c r="G9508" i="15" s="1"/>
  <c r="E9499" i="15"/>
  <c r="G9499" i="15" s="1"/>
  <c r="E9489" i="15"/>
  <c r="G9489" i="15" s="1"/>
  <c r="E9475" i="15"/>
  <c r="G9475" i="15" s="1"/>
  <c r="E9465" i="15"/>
  <c r="G9465" i="15" s="1"/>
  <c r="E9457" i="15"/>
  <c r="G9457" i="15" s="1"/>
  <c r="E9449" i="15"/>
  <c r="G9449" i="15" s="1"/>
  <c r="E9440" i="15"/>
  <c r="G9440" i="15" s="1"/>
  <c r="E9411" i="15"/>
  <c r="G9411" i="15" s="1"/>
  <c r="E9388" i="15"/>
  <c r="G9388" i="15" s="1"/>
  <c r="E9374" i="15"/>
  <c r="G9374" i="15" s="1"/>
  <c r="E9367" i="15"/>
  <c r="G9367" i="15" s="1"/>
  <c r="E9359" i="15"/>
  <c r="G9359" i="15" s="1"/>
  <c r="E9334" i="15"/>
  <c r="G9334" i="15" s="1"/>
  <c r="E9336" i="15"/>
  <c r="G9336" i="15" s="1"/>
  <c r="E9326" i="15"/>
  <c r="G9326" i="15" s="1"/>
  <c r="E9316" i="15"/>
  <c r="G9316" i="15" s="1"/>
  <c r="E9311" i="15"/>
  <c r="G9311" i="15" s="1"/>
  <c r="E9303" i="15"/>
  <c r="G9303" i="15" s="1"/>
  <c r="E9295" i="15"/>
  <c r="G9295" i="15" s="1"/>
  <c r="E9287" i="15"/>
  <c r="G9287" i="15" s="1"/>
  <c r="E9275" i="15"/>
  <c r="G9275" i="15" s="1"/>
  <c r="E9261" i="15"/>
  <c r="G9261" i="15" s="1"/>
  <c r="E9278" i="15"/>
  <c r="G9278" i="15" s="1"/>
  <c r="E9257" i="15"/>
  <c r="G9257" i="15" s="1"/>
  <c r="E9243" i="15"/>
  <c r="G9243" i="15" s="1"/>
  <c r="E9229" i="15"/>
  <c r="G9229" i="15" s="1"/>
  <c r="E9221" i="15"/>
  <c r="G9221" i="15" s="1"/>
  <c r="E9211" i="15"/>
  <c r="G9211" i="15" s="1"/>
  <c r="E9208" i="15"/>
  <c r="G9208" i="15" s="1"/>
  <c r="E9195" i="15"/>
  <c r="G9195" i="15" s="1"/>
  <c r="E9187" i="15"/>
  <c r="G9187" i="15" s="1"/>
  <c r="E9166" i="15"/>
  <c r="G9166" i="15" s="1"/>
  <c r="E9169" i="15"/>
  <c r="G9169" i="15" s="1"/>
  <c r="E9150" i="15"/>
  <c r="G9150" i="15" s="1"/>
  <c r="E9149" i="15"/>
  <c r="G9149" i="15" s="1"/>
  <c r="E9129" i="15"/>
  <c r="G9129" i="15" s="1"/>
  <c r="E9101" i="15"/>
  <c r="G9101" i="15" s="1"/>
  <c r="E9127" i="15"/>
  <c r="G9127" i="15" s="1"/>
  <c r="E9112" i="15"/>
  <c r="G9112" i="15" s="1"/>
  <c r="E9100" i="15"/>
  <c r="G9100" i="15" s="1"/>
  <c r="E9096" i="15"/>
  <c r="G9096" i="15" s="1"/>
  <c r="E9085" i="15"/>
  <c r="G9085" i="15" s="1"/>
  <c r="E9079" i="15"/>
  <c r="G9079" i="15" s="1"/>
  <c r="E9064" i="15"/>
  <c r="G9064" i="15" s="1"/>
  <c r="E9056" i="15"/>
  <c r="G9056" i="15" s="1"/>
  <c r="E8978" i="15"/>
  <c r="G8978" i="15" s="1"/>
  <c r="E8884" i="15"/>
  <c r="G8884" i="15" s="1"/>
  <c r="E8882" i="15"/>
  <c r="G8882" i="15" s="1"/>
  <c r="E8886" i="15"/>
  <c r="G8886" i="15" s="1"/>
  <c r="E8869" i="15"/>
  <c r="G8869" i="15" s="1"/>
  <c r="E8858" i="15"/>
  <c r="G8858" i="15" s="1"/>
  <c r="E8823" i="15"/>
  <c r="G8823" i="15" s="1"/>
  <c r="E8850" i="15"/>
  <c r="G8850" i="15" s="1"/>
  <c r="E8831" i="15"/>
  <c r="G8831" i="15" s="1"/>
  <c r="E8806" i="15"/>
  <c r="G8806" i="15" s="1"/>
  <c r="E8839" i="15"/>
  <c r="G8839" i="15" s="1"/>
  <c r="E8816" i="15"/>
  <c r="G8816" i="15" s="1"/>
  <c r="E8825" i="15"/>
  <c r="G8825" i="15" s="1"/>
  <c r="E8796" i="15"/>
  <c r="G8796" i="15" s="1"/>
  <c r="E8780" i="15"/>
  <c r="G8780" i="15" s="1"/>
  <c r="E8776" i="15"/>
  <c r="G8776" i="15" s="1"/>
  <c r="E8768" i="15"/>
  <c r="G8768" i="15" s="1"/>
  <c r="E8748" i="15"/>
  <c r="G8748" i="15" s="1"/>
  <c r="E8720" i="15"/>
  <c r="G8720" i="15" s="1"/>
  <c r="E8736" i="15"/>
  <c r="G8736" i="15" s="1"/>
  <c r="E8754" i="15"/>
  <c r="G8754" i="15" s="1"/>
  <c r="E8715" i="15"/>
  <c r="G8715" i="15" s="1"/>
  <c r="E8734" i="15"/>
  <c r="G8734" i="15" s="1"/>
  <c r="E8729" i="15"/>
  <c r="G8729" i="15" s="1"/>
  <c r="E8708" i="15"/>
  <c r="G8708" i="15" s="1"/>
  <c r="E8698" i="15"/>
  <c r="G8698" i="15" s="1"/>
  <c r="E8685" i="15"/>
  <c r="G8685" i="15" s="1"/>
  <c r="E8667" i="15"/>
  <c r="G8667" i="15" s="1"/>
  <c r="E8681" i="15"/>
  <c r="G8681" i="15" s="1"/>
  <c r="E8649" i="15"/>
  <c r="G8649" i="15" s="1"/>
  <c r="E8642" i="15"/>
  <c r="G8642" i="15" s="1"/>
  <c r="E8615" i="15"/>
  <c r="G8615" i="15" s="1"/>
  <c r="E8605" i="15"/>
  <c r="G8605" i="15" s="1"/>
  <c r="E8582" i="15"/>
  <c r="G8582" i="15" s="1"/>
  <c r="E8551" i="15"/>
  <c r="G8551" i="15" s="1"/>
  <c r="E8541" i="15"/>
  <c r="G8541" i="15" s="1"/>
  <c r="E8525" i="15"/>
  <c r="G8525" i="15" s="1"/>
  <c r="E8507" i="15"/>
  <c r="G8507" i="15" s="1"/>
  <c r="E8521" i="15"/>
  <c r="G8521" i="15" s="1"/>
  <c r="E8520" i="15"/>
  <c r="G8520" i="15" s="1"/>
  <c r="E8501" i="15"/>
  <c r="G8501" i="15" s="1"/>
  <c r="E8491" i="15"/>
  <c r="G8491" i="15" s="1"/>
  <c r="E8438" i="15"/>
  <c r="G8438" i="15" s="1"/>
  <c r="E8434" i="15"/>
  <c r="G8434" i="15" s="1"/>
  <c r="E8418" i="15"/>
  <c r="G8418" i="15" s="1"/>
  <c r="E8407" i="15"/>
  <c r="G8407" i="15" s="1"/>
  <c r="E8396" i="15"/>
  <c r="G8396" i="15" s="1"/>
  <c r="E8375" i="15"/>
  <c r="G8375" i="15" s="1"/>
  <c r="E8362" i="15"/>
  <c r="G8362" i="15" s="1"/>
  <c r="E8367" i="15"/>
  <c r="G8367" i="15" s="1"/>
  <c r="E8348" i="15"/>
  <c r="G8348" i="15" s="1"/>
  <c r="E8338" i="15"/>
  <c r="G8338" i="15" s="1"/>
  <c r="E8329" i="15"/>
  <c r="G8329" i="15" s="1"/>
  <c r="E8310" i="15"/>
  <c r="G8310" i="15" s="1"/>
  <c r="E8306" i="15"/>
  <c r="G8306" i="15" s="1"/>
  <c r="E8276" i="15"/>
  <c r="G8276" i="15" s="1"/>
  <c r="E8266" i="15"/>
  <c r="G8266" i="15" s="1"/>
  <c r="E8253" i="15"/>
  <c r="G8253" i="15" s="1"/>
  <c r="E8246" i="15"/>
  <c r="G8246" i="15" s="1"/>
  <c r="E8234" i="15"/>
  <c r="G8234" i="15" s="1"/>
  <c r="E8226" i="15"/>
  <c r="G8226" i="15" s="1"/>
  <c r="E8191" i="15"/>
  <c r="G8191" i="15" s="1"/>
  <c r="E8180" i="15"/>
  <c r="G8180" i="15" s="1"/>
  <c r="E8167" i="15"/>
  <c r="G8167" i="15" s="1"/>
  <c r="E8162" i="15"/>
  <c r="G8162" i="15" s="1"/>
  <c r="E8141" i="15"/>
  <c r="G8141" i="15" s="1"/>
  <c r="E8144" i="15"/>
  <c r="G8144" i="15" s="1"/>
  <c r="E8131" i="15"/>
  <c r="G8131" i="15" s="1"/>
  <c r="E8122" i="15"/>
  <c r="G8122" i="15" s="1"/>
  <c r="E8103" i="15"/>
  <c r="G8103" i="15" s="1"/>
  <c r="E8082" i="15"/>
  <c r="G8082" i="15" s="1"/>
  <c r="E8110" i="15"/>
  <c r="G8110" i="15" s="1"/>
  <c r="E8091" i="15"/>
  <c r="G8091" i="15" s="1"/>
  <c r="E8117" i="15"/>
  <c r="G8117" i="15" s="1"/>
  <c r="E8074" i="15"/>
  <c r="G8074" i="15" s="1"/>
  <c r="E8065" i="15"/>
  <c r="G8065" i="15" s="1"/>
  <c r="E8054" i="15"/>
  <c r="G8054" i="15" s="1"/>
  <c r="E8044" i="15"/>
  <c r="G8044" i="15" s="1"/>
  <c r="E8036" i="15"/>
  <c r="G8036" i="15" s="1"/>
  <c r="E8001" i="15"/>
  <c r="G8001" i="15" s="1"/>
  <c r="E8032" i="15"/>
  <c r="G8032" i="15" s="1"/>
  <c r="E8017" i="15"/>
  <c r="G8017" i="15" s="1"/>
  <c r="E8006" i="15"/>
  <c r="G8006" i="15" s="1"/>
  <c r="E7995" i="15"/>
  <c r="G7995" i="15" s="1"/>
  <c r="E7989" i="15"/>
  <c r="G7989" i="15" s="1"/>
  <c r="E7975" i="15"/>
  <c r="G7975" i="15" s="1"/>
  <c r="E7941" i="15"/>
  <c r="G7941" i="15" s="1"/>
  <c r="E7928" i="15"/>
  <c r="G7928" i="15" s="1"/>
  <c r="E7950" i="15"/>
  <c r="G7950" i="15" s="1"/>
  <c r="E7971" i="15"/>
  <c r="G7971" i="15" s="1"/>
  <c r="E7932" i="15"/>
  <c r="G7932" i="15" s="1"/>
  <c r="E7952" i="15"/>
  <c r="G7952" i="15" s="1"/>
  <c r="E7947" i="15"/>
  <c r="G7947" i="15" s="1"/>
  <c r="E7927" i="15"/>
  <c r="G7927" i="15" s="1"/>
  <c r="E7909" i="15"/>
  <c r="G7909" i="15" s="1"/>
  <c r="E7889" i="15"/>
  <c r="G7889" i="15" s="1"/>
  <c r="E7901" i="15"/>
  <c r="G7901" i="15" s="1"/>
  <c r="E7885" i="15"/>
  <c r="G7885" i="15" s="1"/>
  <c r="E7871" i="15"/>
  <c r="G7871" i="15" s="1"/>
  <c r="E7839" i="15"/>
  <c r="G7839" i="15" s="1"/>
  <c r="E7844" i="15"/>
  <c r="G7844" i="15" s="1"/>
  <c r="E7810" i="15"/>
  <c r="G7810" i="15" s="1"/>
  <c r="E7819" i="15"/>
  <c r="G7819" i="15" s="1"/>
  <c r="E7808" i="15"/>
  <c r="G7808" i="15" s="1"/>
  <c r="E7811" i="15"/>
  <c r="G7811" i="15" s="1"/>
  <c r="E7786" i="15"/>
  <c r="G7786" i="15" s="1"/>
  <c r="E7777" i="15"/>
  <c r="G7777" i="15" s="1"/>
  <c r="E7764" i="15"/>
  <c r="G7764" i="15" s="1"/>
  <c r="E7745" i="15"/>
  <c r="G7745" i="15" s="1"/>
  <c r="E7739" i="15"/>
  <c r="G7739" i="15" s="1"/>
  <c r="E7726" i="15"/>
  <c r="G7726" i="15" s="1"/>
  <c r="E7718" i="15"/>
  <c r="G7718" i="15" s="1"/>
  <c r="E7709" i="15"/>
  <c r="G7709" i="15" s="1"/>
  <c r="E7700" i="15"/>
  <c r="G7700" i="15" s="1"/>
  <c r="E7689" i="15"/>
  <c r="G7689" i="15" s="1"/>
  <c r="E7670" i="15"/>
  <c r="G7670" i="15" s="1"/>
  <c r="E7657" i="15"/>
  <c r="G7657" i="15" s="1"/>
  <c r="E7641" i="15"/>
  <c r="G7641" i="15" s="1"/>
  <c r="E7628" i="15"/>
  <c r="G7628" i="15" s="1"/>
  <c r="E7618" i="15"/>
  <c r="G7618" i="15" s="1"/>
  <c r="E7609" i="15"/>
  <c r="G7609" i="15" s="1"/>
  <c r="E7597" i="15"/>
  <c r="G7597" i="15" s="1"/>
  <c r="E7588" i="15"/>
  <c r="G7588" i="15" s="1"/>
  <c r="E7576" i="15"/>
  <c r="G7576" i="15" s="1"/>
  <c r="E7568" i="15"/>
  <c r="G7568" i="15" s="1"/>
  <c r="E7560" i="15"/>
  <c r="G7560" i="15" s="1"/>
  <c r="E7549" i="15"/>
  <c r="G7549" i="15" s="1"/>
  <c r="E7520" i="15"/>
  <c r="G7520" i="15" s="1"/>
  <c r="E7522" i="15"/>
  <c r="G7522" i="15" s="1"/>
  <c r="E7493" i="15"/>
  <c r="G7493" i="15" s="1"/>
  <c r="E7483" i="15"/>
  <c r="G7483" i="15" s="1"/>
  <c r="E7474" i="15"/>
  <c r="G7474" i="15" s="1"/>
  <c r="E7459" i="15"/>
  <c r="G7459" i="15" s="1"/>
  <c r="E7451" i="15"/>
  <c r="G7451" i="15" s="1"/>
  <c r="E7441" i="15"/>
  <c r="G7441" i="15" s="1"/>
  <c r="E7431" i="15"/>
  <c r="G7431" i="15" s="1"/>
  <c r="E7426" i="15"/>
  <c r="G7426" i="15" s="1"/>
  <c r="E7418" i="15"/>
  <c r="G7418" i="15" s="1"/>
  <c r="E7410" i="15"/>
  <c r="G7410" i="15" s="1"/>
  <c r="E7402" i="15"/>
  <c r="G7402" i="15" s="1"/>
  <c r="E7390" i="15"/>
  <c r="G7390" i="15" s="1"/>
  <c r="E7376" i="15"/>
  <c r="G7376" i="15" s="1"/>
  <c r="E7393" i="15"/>
  <c r="G7393" i="15" s="1"/>
  <c r="E7372" i="15"/>
  <c r="G7372" i="15" s="1"/>
  <c r="E7356" i="15"/>
  <c r="G7356" i="15" s="1"/>
  <c r="E7340" i="15"/>
  <c r="G7340" i="15" s="1"/>
  <c r="E7333" i="15"/>
  <c r="G7333" i="15" s="1"/>
  <c r="E7315" i="15"/>
  <c r="G7315" i="15" s="1"/>
  <c r="E7320" i="15"/>
  <c r="G7320" i="15" s="1"/>
  <c r="E7306" i="15"/>
  <c r="G7306" i="15" s="1"/>
  <c r="E7290" i="15"/>
  <c r="G7290" i="15" s="1"/>
  <c r="E7288" i="15"/>
  <c r="G7288" i="15" s="1"/>
  <c r="E7274" i="15"/>
  <c r="G7274" i="15" s="1"/>
  <c r="E7262" i="15"/>
  <c r="G7262" i="15" s="1"/>
  <c r="E7269" i="15"/>
  <c r="G7269" i="15" s="1"/>
  <c r="E7241" i="15"/>
  <c r="G7241" i="15" s="1"/>
  <c r="E7236" i="15"/>
  <c r="G7236" i="15" s="1"/>
  <c r="E7234" i="15"/>
  <c r="G7234" i="15" s="1"/>
  <c r="E7224" i="15"/>
  <c r="G7224" i="15" s="1"/>
  <c r="E7213" i="15"/>
  <c r="G7213" i="15" s="1"/>
  <c r="E7210" i="15"/>
  <c r="G7210" i="15" s="1"/>
  <c r="E7197" i="15"/>
  <c r="G7197" i="15" s="1"/>
  <c r="E7192" i="15"/>
  <c r="G7192" i="15" s="1"/>
  <c r="E7175" i="15"/>
  <c r="G7175" i="15" s="1"/>
  <c r="E7169" i="15"/>
  <c r="G7169" i="15" s="1"/>
  <c r="E7090" i="15"/>
  <c r="G7090" i="15" s="1"/>
  <c r="E6987" i="15"/>
  <c r="G6987" i="15" s="1"/>
  <c r="E7009" i="15"/>
  <c r="G7009" i="15" s="1"/>
  <c r="E6993" i="15"/>
  <c r="G6993" i="15" s="1"/>
  <c r="E6982" i="15"/>
  <c r="G6982" i="15" s="1"/>
  <c r="E6970" i="15"/>
  <c r="G6970" i="15" s="1"/>
  <c r="E6937" i="15"/>
  <c r="G6937" i="15" s="1"/>
  <c r="E6964" i="15"/>
  <c r="G6964" i="15" s="1"/>
  <c r="E6945" i="15"/>
  <c r="G6945" i="15" s="1"/>
  <c r="E6918" i="15"/>
  <c r="G6918" i="15" s="1"/>
  <c r="E6953" i="15"/>
  <c r="G6953" i="15" s="1"/>
  <c r="E6929" i="15"/>
  <c r="G6929" i="15" s="1"/>
  <c r="E6960" i="15"/>
  <c r="G6960" i="15" s="1"/>
  <c r="E6910" i="15"/>
  <c r="G6910" i="15" s="1"/>
  <c r="E6894" i="15"/>
  <c r="G6894" i="15" s="1"/>
  <c r="E6890" i="15"/>
  <c r="G6890" i="15" s="1"/>
  <c r="E6880" i="15"/>
  <c r="G6880" i="15" s="1"/>
  <c r="E6857" i="15"/>
  <c r="G6857" i="15" s="1"/>
  <c r="E6831" i="15"/>
  <c r="G6831" i="15" s="1"/>
  <c r="E6848" i="15"/>
  <c r="G6848" i="15" s="1"/>
  <c r="E6866" i="15"/>
  <c r="G6866" i="15" s="1"/>
  <c r="E6824" i="15"/>
  <c r="G6824" i="15" s="1"/>
  <c r="E6875" i="15"/>
  <c r="G6875" i="15" s="1"/>
  <c r="E6844" i="15"/>
  <c r="G6844" i="15" s="1"/>
  <c r="E6823" i="15"/>
  <c r="G6823" i="15" s="1"/>
  <c r="E6813" i="15"/>
  <c r="G6813" i="15" s="1"/>
  <c r="E6800" i="15"/>
  <c r="G6800" i="15" s="1"/>
  <c r="E6782" i="15"/>
  <c r="G6782" i="15" s="1"/>
  <c r="E6788" i="15"/>
  <c r="G6788" i="15" s="1"/>
  <c r="E6754" i="15"/>
  <c r="G6754" i="15" s="1"/>
  <c r="E6751" i="15"/>
  <c r="G6751" i="15" s="1"/>
  <c r="E6730" i="15"/>
  <c r="G6730" i="15" s="1"/>
  <c r="E6719" i="15"/>
  <c r="G6719" i="15" s="1"/>
  <c r="E6698" i="15"/>
  <c r="G6698" i="15" s="1"/>
  <c r="E6668" i="15"/>
  <c r="G6668" i="15" s="1"/>
  <c r="E6657" i="15"/>
  <c r="G6657" i="15" s="1"/>
  <c r="E6645" i="15"/>
  <c r="G6645" i="15" s="1"/>
  <c r="E6626" i="15"/>
  <c r="G6626" i="15" s="1"/>
  <c r="E6613" i="15"/>
  <c r="G6613" i="15" s="1"/>
  <c r="E6638" i="15"/>
  <c r="G6638" i="15" s="1"/>
  <c r="E6618" i="15"/>
  <c r="G6618" i="15" s="1"/>
  <c r="E6607" i="15"/>
  <c r="G6607" i="15" s="1"/>
  <c r="E6547" i="15"/>
  <c r="G6547" i="15" s="1"/>
  <c r="E6548" i="15"/>
  <c r="G6548" i="15" s="1"/>
  <c r="E6519" i="15"/>
  <c r="G6519" i="15" s="1"/>
  <c r="E6504" i="15"/>
  <c r="G6504" i="15" s="1"/>
  <c r="E6495" i="15"/>
  <c r="G6495" i="15" s="1"/>
  <c r="E6479" i="15"/>
  <c r="G6479" i="15" s="1"/>
  <c r="E6473" i="15"/>
  <c r="G6473" i="15" s="1"/>
  <c r="E6481" i="15"/>
  <c r="G6481" i="15" s="1"/>
  <c r="E6462" i="15"/>
  <c r="G6462" i="15" s="1"/>
  <c r="E6451" i="15"/>
  <c r="G6451" i="15" s="1"/>
  <c r="E6445" i="15"/>
  <c r="G6445" i="15" s="1"/>
  <c r="E6430" i="15"/>
  <c r="G6430" i="15" s="1"/>
  <c r="E6395" i="15"/>
  <c r="G6395" i="15" s="1"/>
  <c r="E6374" i="15"/>
  <c r="G6374" i="15" s="1"/>
  <c r="E6363" i="15"/>
  <c r="G6363" i="15" s="1"/>
  <c r="E6354" i="15"/>
  <c r="G6354" i="15" s="1"/>
  <c r="E6341" i="15"/>
  <c r="G6341" i="15" s="1"/>
  <c r="E6305" i="15"/>
  <c r="G6305" i="15" s="1"/>
  <c r="E6296" i="15"/>
  <c r="G6296" i="15" s="1"/>
  <c r="E6268" i="15"/>
  <c r="G6268" i="15" s="1"/>
  <c r="E6264" i="15"/>
  <c r="G6264" i="15" s="1"/>
  <c r="E6270" i="15"/>
  <c r="G6270" i="15" s="1"/>
  <c r="E6243" i="15"/>
  <c r="G6243" i="15" s="1"/>
  <c r="E6239" i="15"/>
  <c r="G6239" i="15" s="1"/>
  <c r="E6220" i="15"/>
  <c r="G6220" i="15" s="1"/>
  <c r="E6201" i="15"/>
  <c r="G6201" i="15" s="1"/>
  <c r="E6228" i="15"/>
  <c r="G6228" i="15" s="1"/>
  <c r="E6209" i="15"/>
  <c r="G6209" i="15" s="1"/>
  <c r="E6234" i="15"/>
  <c r="G6234" i="15" s="1"/>
  <c r="E6190" i="15"/>
  <c r="G6190" i="15" s="1"/>
  <c r="E6180" i="15"/>
  <c r="G6180" i="15" s="1"/>
  <c r="E6172" i="15"/>
  <c r="G6172" i="15" s="1"/>
  <c r="E6162" i="15"/>
  <c r="G6162" i="15" s="1"/>
  <c r="E6157" i="15"/>
  <c r="G6157" i="15" s="1"/>
  <c r="E6127" i="15"/>
  <c r="G6127" i="15" s="1"/>
  <c r="E6150" i="15"/>
  <c r="G6150" i="15" s="1"/>
  <c r="E6133" i="15"/>
  <c r="G6133" i="15" s="1"/>
  <c r="E6122" i="15"/>
  <c r="G6122" i="15" s="1"/>
  <c r="E6111" i="15"/>
  <c r="G6111" i="15" s="1"/>
  <c r="E6106" i="15"/>
  <c r="G6106" i="15" s="1"/>
  <c r="E6093" i="15"/>
  <c r="G6093" i="15" s="1"/>
  <c r="E6057" i="15"/>
  <c r="G6057" i="15" s="1"/>
  <c r="E6043" i="15"/>
  <c r="G6043" i="15" s="1"/>
  <c r="E6101" i="15"/>
  <c r="G6101" i="15" s="1"/>
  <c r="E6078" i="15"/>
  <c r="G6078" i="15" s="1"/>
  <c r="E6036" i="15"/>
  <c r="G6036" i="15" s="1"/>
  <c r="E6087" i="15"/>
  <c r="G6087" i="15" s="1"/>
  <c r="E6059" i="15"/>
  <c r="G6059" i="15" s="1"/>
  <c r="E6027" i="15"/>
  <c r="G6027" i="15" s="1"/>
  <c r="E6021" i="15"/>
  <c r="G6021" i="15" s="1"/>
  <c r="E5999" i="15"/>
  <c r="G5999" i="15" s="1"/>
  <c r="E6016" i="15"/>
  <c r="G6016" i="15" s="1"/>
  <c r="E6000" i="15"/>
  <c r="G6000" i="15" s="1"/>
  <c r="E5987" i="15"/>
  <c r="G5987" i="15" s="1"/>
  <c r="E5958" i="15"/>
  <c r="G5958" i="15" s="1"/>
  <c r="E5961" i="15"/>
  <c r="G5961" i="15" s="1"/>
  <c r="E5964" i="15"/>
  <c r="G5964" i="15" s="1"/>
  <c r="E5935" i="15"/>
  <c r="G5935" i="15" s="1"/>
  <c r="E5924" i="15"/>
  <c r="G5924" i="15" s="1"/>
  <c r="E5916" i="15"/>
  <c r="G5916" i="15" s="1"/>
  <c r="E5901" i="15"/>
  <c r="G5901" i="15" s="1"/>
  <c r="E5892" i="15"/>
  <c r="G5892" i="15" s="1"/>
  <c r="E5879" i="15"/>
  <c r="G5879" i="15" s="1"/>
  <c r="E5857" i="15"/>
  <c r="G5857" i="15" s="1"/>
  <c r="E5852" i="15"/>
  <c r="G5852" i="15" s="1"/>
  <c r="E5840" i="15"/>
  <c r="G5840" i="15" s="1"/>
  <c r="E5830" i="15"/>
  <c r="G5830" i="15" s="1"/>
  <c r="E5823" i="15"/>
  <c r="G5823" i="15" s="1"/>
  <c r="E5819" i="15"/>
  <c r="G5819" i="15" s="1"/>
  <c r="E5804" i="15"/>
  <c r="G5804" i="15" s="1"/>
  <c r="E5785" i="15"/>
  <c r="G5785" i="15" s="1"/>
  <c r="E5773" i="15"/>
  <c r="G5773" i="15" s="1"/>
  <c r="E5757" i="15"/>
  <c r="G5757" i="15" s="1"/>
  <c r="E5744" i="15"/>
  <c r="G5744" i="15" s="1"/>
  <c r="E5735" i="15"/>
  <c r="G5735" i="15" s="1"/>
  <c r="E5725" i="15"/>
  <c r="G5725" i="15" s="1"/>
  <c r="E5714" i="15"/>
  <c r="G5714" i="15" s="1"/>
  <c r="E5707" i="15"/>
  <c r="G5707" i="15" s="1"/>
  <c r="E5698" i="15"/>
  <c r="G5698" i="15" s="1"/>
  <c r="E5690" i="15"/>
  <c r="G5690" i="15" s="1"/>
  <c r="E5682" i="15"/>
  <c r="G5682" i="15" s="1"/>
  <c r="E5673" i="15"/>
  <c r="G5673" i="15" s="1"/>
  <c r="E5660" i="15"/>
  <c r="G5660" i="15" s="1"/>
  <c r="E5633" i="15"/>
  <c r="G5633" i="15" s="1"/>
  <c r="E5636" i="15"/>
  <c r="G5636" i="15" s="1"/>
  <c r="E5608" i="15"/>
  <c r="G5608" i="15" s="1"/>
  <c r="E5597" i="15"/>
  <c r="G5597" i="15" s="1"/>
  <c r="E5589" i="15"/>
  <c r="G5589" i="15" s="1"/>
  <c r="E5574" i="15"/>
  <c r="G5574" i="15" s="1"/>
  <c r="E5565" i="15"/>
  <c r="G5565" i="15" s="1"/>
  <c r="E5555" i="15"/>
  <c r="G5555" i="15" s="1"/>
  <c r="E5550" i="15"/>
  <c r="G5550" i="15" s="1"/>
  <c r="E5540" i="15"/>
  <c r="G5540" i="15" s="1"/>
  <c r="E5532" i="15"/>
  <c r="G5532" i="15" s="1"/>
  <c r="E5524" i="15"/>
  <c r="G5524" i="15" s="1"/>
  <c r="E5516" i="15"/>
  <c r="G5516" i="15" s="1"/>
  <c r="E5504" i="15"/>
  <c r="G5504" i="15" s="1"/>
  <c r="E5489" i="15"/>
  <c r="G5489" i="15" s="1"/>
  <c r="E5507" i="15"/>
  <c r="G5507" i="15" s="1"/>
  <c r="E5485" i="15"/>
  <c r="G5485" i="15" s="1"/>
  <c r="E5471" i="15"/>
  <c r="G5471" i="15" s="1"/>
  <c r="E5460" i="15"/>
  <c r="G5460" i="15" s="1"/>
  <c r="E5451" i="15"/>
  <c r="G5451" i="15" s="1"/>
  <c r="E5442" i="15"/>
  <c r="G5442" i="15" s="1"/>
  <c r="E5439" i="15"/>
  <c r="G5439" i="15" s="1"/>
  <c r="E5426" i="15"/>
  <c r="G5426" i="15" s="1"/>
  <c r="E5419" i="15"/>
  <c r="G5419" i="15" s="1"/>
  <c r="E5406" i="15"/>
  <c r="G5406" i="15" s="1"/>
  <c r="E5403" i="15"/>
  <c r="G5403" i="15" s="1"/>
  <c r="E5380" i="15"/>
  <c r="G5380" i="15" s="1"/>
  <c r="E5379" i="15"/>
  <c r="G5379" i="15" s="1"/>
  <c r="E5359" i="15"/>
  <c r="G5359" i="15" s="1"/>
  <c r="E5331" i="15"/>
  <c r="G5331" i="15" s="1"/>
  <c r="E5357" i="15"/>
  <c r="G5357" i="15" s="1"/>
  <c r="E5340" i="15"/>
  <c r="G5340" i="15" s="1"/>
  <c r="E5329" i="15"/>
  <c r="G5329" i="15" s="1"/>
  <c r="E5319" i="15"/>
  <c r="G5319" i="15" s="1"/>
  <c r="E5314" i="15"/>
  <c r="G5314" i="15" s="1"/>
  <c r="E5308" i="15"/>
  <c r="G5308" i="15" s="1"/>
  <c r="E5293" i="15"/>
  <c r="G5293" i="15" s="1"/>
  <c r="E5285" i="15"/>
  <c r="G5285" i="15" s="1"/>
  <c r="E5273" i="15"/>
  <c r="G5273" i="15" s="1"/>
  <c r="E5250" i="15"/>
  <c r="G5250" i="15" s="1"/>
  <c r="E5224" i="15"/>
  <c r="G5224" i="15" s="1"/>
  <c r="E5278" i="15"/>
  <c r="G5278" i="15" s="1"/>
  <c r="E5258" i="15"/>
  <c r="G5258" i="15" s="1"/>
  <c r="E5215" i="15"/>
  <c r="G5215" i="15" s="1"/>
  <c r="E5263" i="15"/>
  <c r="G5263" i="15" s="1"/>
  <c r="E5238" i="15"/>
  <c r="G5238" i="15" s="1"/>
  <c r="E5209" i="15"/>
  <c r="G5209" i="15" s="1"/>
  <c r="E5126" i="15"/>
  <c r="G5126" i="15" s="1"/>
  <c r="E5091" i="15"/>
  <c r="G5091" i="15" s="1"/>
  <c r="E5120" i="15"/>
  <c r="G5120" i="15" s="1"/>
  <c r="E5104" i="15"/>
  <c r="G5104" i="15" s="1"/>
  <c r="E5094" i="15"/>
  <c r="G5094" i="15" s="1"/>
  <c r="E5083" i="15"/>
  <c r="G5083" i="15" s="1"/>
  <c r="E5050" i="15"/>
  <c r="G5050" i="15" s="1"/>
  <c r="E5077" i="15"/>
  <c r="G5077" i="15" s="1"/>
  <c r="E5057" i="15"/>
  <c r="G5057" i="15" s="1"/>
  <c r="E5029" i="15"/>
  <c r="G5029" i="15" s="1"/>
  <c r="E5065" i="15"/>
  <c r="G5065" i="15" s="1"/>
  <c r="E5035" i="15"/>
  <c r="G5035" i="15" s="1"/>
  <c r="E5064" i="15"/>
  <c r="G5064" i="15" s="1"/>
  <c r="E4917" i="15"/>
  <c r="G4917" i="15" s="1"/>
  <c r="E4927" i="15"/>
  <c r="G4927" i="15" s="1"/>
  <c r="E4908" i="15"/>
  <c r="G4908" i="15" s="1"/>
  <c r="E4895" i="15"/>
  <c r="G4895" i="15" s="1"/>
  <c r="E4903" i="15"/>
  <c r="G4903" i="15" s="1"/>
  <c r="E4875" i="15"/>
  <c r="G4875" i="15" s="1"/>
  <c r="E4884" i="15"/>
  <c r="G4884" i="15" s="1"/>
  <c r="E4893" i="15"/>
  <c r="G4893" i="15" s="1"/>
  <c r="E4843" i="15"/>
  <c r="G4843" i="15" s="1"/>
  <c r="E4826" i="15"/>
  <c r="G4826" i="15" s="1"/>
  <c r="E4810" i="15"/>
  <c r="G4810" i="15" s="1"/>
  <c r="E4779" i="15"/>
  <c r="G4779" i="15" s="1"/>
  <c r="E4769" i="15"/>
  <c r="G4769" i="15" s="1"/>
  <c r="E4754" i="15"/>
  <c r="G4754" i="15" s="1"/>
  <c r="E4735" i="15"/>
  <c r="G4735" i="15" s="1"/>
  <c r="E4763" i="15"/>
  <c r="G4763" i="15" s="1"/>
  <c r="E4746" i="15"/>
  <c r="G4746" i="15" s="1"/>
  <c r="E4724" i="15"/>
  <c r="G4724" i="15" s="1"/>
  <c r="E4718" i="15"/>
  <c r="G4718" i="15" s="1"/>
  <c r="E4673" i="15"/>
  <c r="G4673" i="15" s="1"/>
  <c r="E4671" i="15"/>
  <c r="G4671" i="15" s="1"/>
  <c r="E4632" i="15"/>
  <c r="G4632" i="15" s="1"/>
  <c r="E4616" i="15"/>
  <c r="G4616" i="15" s="1"/>
  <c r="E4607" i="15"/>
  <c r="G4607" i="15" s="1"/>
  <c r="E4589" i="15"/>
  <c r="G4589" i="15" s="1"/>
  <c r="E11841" i="15"/>
  <c r="G11841" i="15" s="1"/>
  <c r="E11876" i="15"/>
  <c r="G11876" i="15" s="1"/>
  <c r="E11854" i="15"/>
  <c r="G11854" i="15" s="1"/>
  <c r="E11865" i="15"/>
  <c r="G11865" i="15" s="1"/>
  <c r="E11837" i="15"/>
  <c r="G11837" i="15" s="1"/>
  <c r="E11831" i="15"/>
  <c r="G11831" i="15" s="1"/>
  <c r="E11822" i="15"/>
  <c r="G11822" i="15" s="1"/>
  <c r="E11820" i="15"/>
  <c r="G11820" i="15" s="1"/>
  <c r="E11797" i="15"/>
  <c r="G11797" i="15" s="1"/>
  <c r="E11808" i="15"/>
  <c r="G11808" i="15" s="1"/>
  <c r="E11796" i="15"/>
  <c r="G11796" i="15" s="1"/>
  <c r="E11780" i="15"/>
  <c r="G11780" i="15" s="1"/>
  <c r="E11772" i="15"/>
  <c r="G11772" i="15" s="1"/>
  <c r="E11795" i="15"/>
  <c r="G11795" i="15" s="1"/>
  <c r="E11752" i="15"/>
  <c r="G11752" i="15" s="1"/>
  <c r="E11732" i="15"/>
  <c r="G11732" i="15" s="1"/>
  <c r="E11704" i="15"/>
  <c r="G11704" i="15" s="1"/>
  <c r="E11725" i="15"/>
  <c r="G11725" i="15" s="1"/>
  <c r="E11754" i="15"/>
  <c r="G11754" i="15" s="1"/>
  <c r="E11728" i="15"/>
  <c r="G11728" i="15" s="1"/>
  <c r="E11690" i="15"/>
  <c r="G11690" i="15" s="1"/>
  <c r="E11736" i="15"/>
  <c r="G11736" i="15" s="1"/>
  <c r="E11713" i="15"/>
  <c r="G11713" i="15" s="1"/>
  <c r="E11681" i="15"/>
  <c r="G11681" i="15" s="1"/>
  <c r="E11676" i="15"/>
  <c r="G11676" i="15" s="1"/>
  <c r="E11654" i="15"/>
  <c r="G11654" i="15" s="1"/>
  <c r="E11671" i="15"/>
  <c r="G11671" i="15" s="1"/>
  <c r="E11651" i="15"/>
  <c r="G11651" i="15" s="1"/>
  <c r="E11636" i="15"/>
  <c r="G11636" i="15" s="1"/>
  <c r="E11610" i="15"/>
  <c r="G11610" i="15" s="1"/>
  <c r="E11616" i="15"/>
  <c r="G11616" i="15" s="1"/>
  <c r="E11580" i="15"/>
  <c r="G11580" i="15" s="1"/>
  <c r="E11589" i="15"/>
  <c r="G11589" i="15" s="1"/>
  <c r="E11578" i="15"/>
  <c r="G11578" i="15" s="1"/>
  <c r="E11581" i="15"/>
  <c r="G11581" i="15" s="1"/>
  <c r="E11553" i="15"/>
  <c r="G11553" i="15" s="1"/>
  <c r="E11545" i="15"/>
  <c r="G11545" i="15" s="1"/>
  <c r="E11531" i="15"/>
  <c r="G11531" i="15" s="1"/>
  <c r="E11521" i="15"/>
  <c r="G11521" i="15" s="1"/>
  <c r="E11514" i="15"/>
  <c r="G11514" i="15" s="1"/>
  <c r="E11509" i="15"/>
  <c r="G11509" i="15" s="1"/>
  <c r="E11497" i="15"/>
  <c r="G11497" i="15" s="1"/>
  <c r="E11490" i="15"/>
  <c r="G11490" i="15" s="1"/>
  <c r="E11482" i="15"/>
  <c r="G11482" i="15" s="1"/>
  <c r="E11470" i="15"/>
  <c r="G11470" i="15" s="1"/>
  <c r="E11462" i="15"/>
  <c r="G11462" i="15" s="1"/>
  <c r="E11445" i="15"/>
  <c r="G11445" i="15" s="1"/>
  <c r="E11430" i="15"/>
  <c r="G11430" i="15" s="1"/>
  <c r="E11417" i="15"/>
  <c r="G11417" i="15" s="1"/>
  <c r="E11413" i="15"/>
  <c r="G11413" i="15" s="1"/>
  <c r="E11391" i="15"/>
  <c r="G11391" i="15" s="1"/>
  <c r="E11383" i="15"/>
  <c r="G11383" i="15" s="1"/>
  <c r="E11372" i="15"/>
  <c r="G11372" i="15" s="1"/>
  <c r="E11359" i="15"/>
  <c r="G11359" i="15" s="1"/>
  <c r="E11349" i="15"/>
  <c r="G11349" i="15" s="1"/>
  <c r="E11341" i="15"/>
  <c r="G11341" i="15" s="1"/>
  <c r="E11333" i="15"/>
  <c r="G11333" i="15" s="1"/>
  <c r="E11324" i="15"/>
  <c r="G11324" i="15" s="1"/>
  <c r="E11311" i="15"/>
  <c r="G11311" i="15" s="1"/>
  <c r="E11295" i="15"/>
  <c r="G11295" i="15" s="1"/>
  <c r="E11270" i="15"/>
  <c r="G11270" i="15" s="1"/>
  <c r="E11259" i="15"/>
  <c r="G11259" i="15" s="1"/>
  <c r="E11249" i="15"/>
  <c r="G11249" i="15" s="1"/>
  <c r="E11243" i="15"/>
  <c r="G11243" i="15" s="1"/>
  <c r="E11228" i="15"/>
  <c r="G11228" i="15" s="1"/>
  <c r="E11220" i="15"/>
  <c r="G11220" i="15" s="1"/>
  <c r="E11210" i="15"/>
  <c r="G11210" i="15" s="1"/>
  <c r="E11205" i="15"/>
  <c r="G11205" i="15" s="1"/>
  <c r="E11195" i="15"/>
  <c r="G11195" i="15" s="1"/>
  <c r="E11187" i="15"/>
  <c r="G11187" i="15" s="1"/>
  <c r="E11179" i="15"/>
  <c r="G11179" i="15" s="1"/>
  <c r="E11171" i="15"/>
  <c r="G11171" i="15" s="1"/>
  <c r="E11159" i="15"/>
  <c r="G11159" i="15" s="1"/>
  <c r="E11144" i="15"/>
  <c r="G11144" i="15" s="1"/>
  <c r="E11162" i="15"/>
  <c r="G11162" i="15" s="1"/>
  <c r="E11140" i="15"/>
  <c r="G11140" i="15" s="1"/>
  <c r="E11127" i="15"/>
  <c r="G11127" i="15" s="1"/>
  <c r="E11110" i="15"/>
  <c r="G11110" i="15" s="1"/>
  <c r="E11103" i="15"/>
  <c r="G11103" i="15" s="1"/>
  <c r="E11083" i="15"/>
  <c r="G11083" i="15" s="1"/>
  <c r="E11089" i="15"/>
  <c r="G11089" i="15" s="1"/>
  <c r="E11075" i="15"/>
  <c r="G11075" i="15" s="1"/>
  <c r="E11061" i="15"/>
  <c r="G11061" i="15" s="1"/>
  <c r="E11064" i="15"/>
  <c r="G11064" i="15" s="1"/>
  <c r="E11038" i="15"/>
  <c r="G11038" i="15" s="1"/>
  <c r="E11025" i="15"/>
  <c r="G11025" i="15" s="1"/>
  <c r="E11022" i="15"/>
  <c r="G11022" i="15" s="1"/>
  <c r="E10988" i="15"/>
  <c r="G10988" i="15" s="1"/>
  <c r="E11015" i="15"/>
  <c r="G11015" i="15" s="1"/>
  <c r="E10999" i="15"/>
  <c r="G10999" i="15" s="1"/>
  <c r="E10990" i="15"/>
  <c r="G10990" i="15" s="1"/>
  <c r="E11007" i="15"/>
  <c r="G11007" i="15" s="1"/>
  <c r="E10972" i="15"/>
  <c r="G10972" i="15" s="1"/>
  <c r="E10975" i="15"/>
  <c r="G10975" i="15" s="1"/>
  <c r="E10951" i="15"/>
  <c r="G10951" i="15" s="1"/>
  <c r="E10947" i="15"/>
  <c r="G10947" i="15" s="1"/>
  <c r="E10859" i="15"/>
  <c r="G10859" i="15" s="1"/>
  <c r="E10774" i="15"/>
  <c r="G10774" i="15" s="1"/>
  <c r="E10767" i="15"/>
  <c r="G10767" i="15" s="1"/>
  <c r="E10765" i="15"/>
  <c r="G10765" i="15" s="1"/>
  <c r="E10754" i="15"/>
  <c r="G10754" i="15" s="1"/>
  <c r="E10742" i="15"/>
  <c r="G10742" i="15" s="1"/>
  <c r="E10675" i="15"/>
  <c r="G10675" i="15" s="1"/>
  <c r="E10729" i="15"/>
  <c r="G10729" i="15" s="1"/>
  <c r="E10697" i="15"/>
  <c r="G10697" i="15" s="1"/>
  <c r="E10683" i="15"/>
  <c r="G10683" i="15" s="1"/>
  <c r="E10718" i="15"/>
  <c r="G10718" i="15" s="1"/>
  <c r="E10690" i="15"/>
  <c r="G10690" i="15" s="1"/>
  <c r="E10700" i="15"/>
  <c r="G10700" i="15" s="1"/>
  <c r="E10666" i="15"/>
  <c r="G10666" i="15" s="1"/>
  <c r="E10668" i="15"/>
  <c r="G10668" i="15" s="1"/>
  <c r="E10656" i="15"/>
  <c r="G10656" i="15" s="1"/>
  <c r="E10640" i="15"/>
  <c r="G10640" i="15" s="1"/>
  <c r="E10609" i="15"/>
  <c r="G10609" i="15" s="1"/>
  <c r="E10591" i="15"/>
  <c r="G10591" i="15" s="1"/>
  <c r="E10642" i="15"/>
  <c r="G10642" i="15" s="1"/>
  <c r="E10616" i="15"/>
  <c r="G10616" i="15" s="1"/>
  <c r="E10587" i="15"/>
  <c r="G10587" i="15" s="1"/>
  <c r="E10630" i="15"/>
  <c r="G10630" i="15" s="1"/>
  <c r="E10604" i="15"/>
  <c r="G10604" i="15" s="1"/>
  <c r="E10571" i="15"/>
  <c r="G10571" i="15" s="1"/>
  <c r="E10578" i="15"/>
  <c r="G10578" i="15" s="1"/>
  <c r="E10559" i="15"/>
  <c r="G10559" i="15" s="1"/>
  <c r="E10576" i="15"/>
  <c r="G10576" i="15" s="1"/>
  <c r="E10543" i="15"/>
  <c r="G10543" i="15" s="1"/>
  <c r="E10538" i="15"/>
  <c r="G10538" i="15" s="1"/>
  <c r="E10548" i="15"/>
  <c r="G10548" i="15" s="1"/>
  <c r="E10499" i="15"/>
  <c r="G10499" i="15" s="1"/>
  <c r="E10471" i="15"/>
  <c r="G10471" i="15" s="1"/>
  <c r="E10462" i="15"/>
  <c r="G10462" i="15" s="1"/>
  <c r="E10429" i="15"/>
  <c r="G10429" i="15" s="1"/>
  <c r="E10419" i="15"/>
  <c r="G10419" i="15" s="1"/>
  <c r="E10399" i="15"/>
  <c r="G10399" i="15" s="1"/>
  <c r="E10389" i="15"/>
  <c r="G10389" i="15" s="1"/>
  <c r="E10413" i="15"/>
  <c r="G10413" i="15" s="1"/>
  <c r="E10401" i="15"/>
  <c r="G10401" i="15" s="1"/>
  <c r="E10381" i="15"/>
  <c r="G10381" i="15" s="1"/>
  <c r="E10374" i="15"/>
  <c r="G10374" i="15" s="1"/>
  <c r="E10332" i="15"/>
  <c r="G10332" i="15" s="1"/>
  <c r="E10317" i="15"/>
  <c r="G10317" i="15" s="1"/>
  <c r="E10318" i="15"/>
  <c r="G10318" i="15" s="1"/>
  <c r="E10308" i="15"/>
  <c r="G10308" i="15" s="1"/>
  <c r="E10297" i="15"/>
  <c r="G10297" i="15" s="1"/>
  <c r="E10285" i="15"/>
  <c r="G10285" i="15" s="1"/>
  <c r="E10262" i="15"/>
  <c r="G10262" i="15" s="1"/>
  <c r="E10235" i="15"/>
  <c r="G10235" i="15" s="1"/>
  <c r="E10256" i="15"/>
  <c r="G10256" i="15" s="1"/>
  <c r="E10241" i="15"/>
  <c r="G10241" i="15" s="1"/>
  <c r="E10228" i="15"/>
  <c r="G10228" i="15" s="1"/>
  <c r="E10220" i="15"/>
  <c r="G10220" i="15" s="1"/>
  <c r="E10210" i="15"/>
  <c r="G10210" i="15" s="1"/>
  <c r="E10196" i="15"/>
  <c r="G10196" i="15" s="1"/>
  <c r="E10166" i="15"/>
  <c r="G10166" i="15" s="1"/>
  <c r="E10158" i="15"/>
  <c r="G10158" i="15" s="1"/>
  <c r="E10147" i="15"/>
  <c r="G10147" i="15" s="1"/>
  <c r="E10138" i="15"/>
  <c r="G10138" i="15" s="1"/>
  <c r="E10130" i="15"/>
  <c r="G10130" i="15" s="1"/>
  <c r="E10117" i="15"/>
  <c r="G10117" i="15" s="1"/>
  <c r="E10107" i="15"/>
  <c r="G10107" i="15" s="1"/>
  <c r="E10095" i="15"/>
  <c r="G10095" i="15" s="1"/>
  <c r="E10070" i="15"/>
  <c r="G10070" i="15" s="1"/>
  <c r="E10036" i="15"/>
  <c r="G10036" i="15" s="1"/>
  <c r="E10042" i="15"/>
  <c r="G10042" i="15" s="1"/>
  <c r="E10031" i="15"/>
  <c r="G10031" i="15" s="1"/>
  <c r="E10018" i="15"/>
  <c r="G10018" i="15" s="1"/>
  <c r="E9983" i="15"/>
  <c r="G9983" i="15" s="1"/>
  <c r="E10000" i="15"/>
  <c r="G10000" i="15" s="1"/>
  <c r="E9975" i="15"/>
  <c r="G9975" i="15" s="1"/>
  <c r="E9956" i="15"/>
  <c r="G9956" i="15" s="1"/>
  <c r="E9991" i="15"/>
  <c r="G9991" i="15" s="1"/>
  <c r="E9969" i="15"/>
  <c r="G9969" i="15" s="1"/>
  <c r="E9980" i="15"/>
  <c r="G9980" i="15" s="1"/>
  <c r="E9952" i="15"/>
  <c r="G9952" i="15" s="1"/>
  <c r="E9945" i="15"/>
  <c r="G9945" i="15" s="1"/>
  <c r="E9936" i="15"/>
  <c r="G9936" i="15" s="1"/>
  <c r="E9934" i="15"/>
  <c r="G9934" i="15" s="1"/>
  <c r="E9909" i="15"/>
  <c r="G9909" i="15" s="1"/>
  <c r="E9907" i="15"/>
  <c r="G9907" i="15" s="1"/>
  <c r="E9911" i="15"/>
  <c r="G9911" i="15" s="1"/>
  <c r="E9895" i="15"/>
  <c r="G9895" i="15" s="1"/>
  <c r="E9887" i="15"/>
  <c r="G9887" i="15" s="1"/>
  <c r="E9910" i="15"/>
  <c r="G9910" i="15" s="1"/>
  <c r="E9867" i="15"/>
  <c r="G9867" i="15" s="1"/>
  <c r="E9846" i="15"/>
  <c r="G9846" i="15" s="1"/>
  <c r="E9818" i="15"/>
  <c r="G9818" i="15" s="1"/>
  <c r="E9839" i="15"/>
  <c r="G9839" i="15" s="1"/>
  <c r="E9862" i="15"/>
  <c r="G9862" i="15" s="1"/>
  <c r="E9833" i="15"/>
  <c r="G9833" i="15" s="1"/>
  <c r="E9804" i="15"/>
  <c r="G9804" i="15" s="1"/>
  <c r="E9850" i="15"/>
  <c r="G9850" i="15" s="1"/>
  <c r="E9821" i="15"/>
  <c r="G9821" i="15" s="1"/>
  <c r="E9796" i="15"/>
  <c r="G9796" i="15" s="1"/>
  <c r="E9791" i="15"/>
  <c r="G9791" i="15" s="1"/>
  <c r="E9769" i="15"/>
  <c r="G9769" i="15" s="1"/>
  <c r="E9784" i="15"/>
  <c r="G9784" i="15" s="1"/>
  <c r="E9766" i="15"/>
  <c r="G9766" i="15" s="1"/>
  <c r="E9751" i="15"/>
  <c r="G9751" i="15" s="1"/>
  <c r="E9728" i="15"/>
  <c r="G9728" i="15" s="1"/>
  <c r="E9731" i="15"/>
  <c r="G9731" i="15" s="1"/>
  <c r="E9718" i="15"/>
  <c r="G9718" i="15" s="1"/>
  <c r="E9706" i="15"/>
  <c r="G9706" i="15" s="1"/>
  <c r="E9698" i="15"/>
  <c r="G9698" i="15" s="1"/>
  <c r="E9687" i="15"/>
  <c r="G9687" i="15" s="1"/>
  <c r="E9680" i="15"/>
  <c r="G9680" i="15" s="1"/>
  <c r="E9663" i="15"/>
  <c r="G9663" i="15" s="1"/>
  <c r="E9649" i="15"/>
  <c r="G9649" i="15" s="1"/>
  <c r="E9638" i="15"/>
  <c r="G9638" i="15" s="1"/>
  <c r="E9628" i="15"/>
  <c r="G9628" i="15" s="1"/>
  <c r="E9623" i="15"/>
  <c r="G9623" i="15" s="1"/>
  <c r="E9611" i="15"/>
  <c r="G9611" i="15" s="1"/>
  <c r="E9603" i="15"/>
  <c r="G9603" i="15" s="1"/>
  <c r="E9594" i="15"/>
  <c r="G9594" i="15" s="1"/>
  <c r="E9589" i="15"/>
  <c r="G9589" i="15" s="1"/>
  <c r="E9574" i="15"/>
  <c r="G9574" i="15" s="1"/>
  <c r="E9556" i="15"/>
  <c r="G9556" i="15" s="1"/>
  <c r="E9545" i="15"/>
  <c r="G9545" i="15" s="1"/>
  <c r="E9531" i="15"/>
  <c r="G9531" i="15" s="1"/>
  <c r="E9517" i="15"/>
  <c r="G9517" i="15" s="1"/>
  <c r="E9506" i="15"/>
  <c r="G9506" i="15" s="1"/>
  <c r="E9498" i="15"/>
  <c r="G9498" i="15" s="1"/>
  <c r="E9487" i="15"/>
  <c r="G9487" i="15" s="1"/>
  <c r="E9474" i="15"/>
  <c r="G9474" i="15" s="1"/>
  <c r="E9464" i="15"/>
  <c r="G9464" i="15" s="1"/>
  <c r="E9456" i="15"/>
  <c r="G9456" i="15" s="1"/>
  <c r="E9448" i="15"/>
  <c r="G9448" i="15" s="1"/>
  <c r="E9439" i="15"/>
  <c r="G9439" i="15" s="1"/>
  <c r="E9426" i="15"/>
  <c r="G9426" i="15" s="1"/>
  <c r="E9410" i="15"/>
  <c r="G9410" i="15" s="1"/>
  <c r="E9385" i="15"/>
  <c r="G9385" i="15" s="1"/>
  <c r="E9372" i="15"/>
  <c r="G9372" i="15" s="1"/>
  <c r="E9364" i="15"/>
  <c r="G9364" i="15" s="1"/>
  <c r="E9358" i="15"/>
  <c r="G9358" i="15" s="1"/>
  <c r="E9344" i="15"/>
  <c r="G9344" i="15" s="1"/>
  <c r="E9335" i="15"/>
  <c r="G9335" i="15" s="1"/>
  <c r="E9325" i="15"/>
  <c r="G9325" i="15" s="1"/>
  <c r="E9320" i="15"/>
  <c r="G9320" i="15" s="1"/>
  <c r="E9310" i="15"/>
  <c r="G9310" i="15" s="1"/>
  <c r="E9302" i="15"/>
  <c r="G9302" i="15" s="1"/>
  <c r="E9294" i="15"/>
  <c r="G9294" i="15" s="1"/>
  <c r="E9286" i="15"/>
  <c r="G9286" i="15" s="1"/>
  <c r="E9274" i="15"/>
  <c r="G9274" i="15" s="1"/>
  <c r="E9259" i="15"/>
  <c r="G9259" i="15" s="1"/>
  <c r="E9277" i="15"/>
  <c r="G9277" i="15" s="1"/>
  <c r="E9255" i="15"/>
  <c r="G9255" i="15" s="1"/>
  <c r="E9242" i="15"/>
  <c r="G9242" i="15" s="1"/>
  <c r="E9227" i="15"/>
  <c r="G9227" i="15" s="1"/>
  <c r="E9220" i="15"/>
  <c r="G9220" i="15" s="1"/>
  <c r="E9210" i="15"/>
  <c r="G9210" i="15" s="1"/>
  <c r="E9207" i="15"/>
  <c r="G9207" i="15" s="1"/>
  <c r="E9194" i="15"/>
  <c r="G9194" i="15" s="1"/>
  <c r="E9184" i="15"/>
  <c r="G9184" i="15" s="1"/>
  <c r="E9163" i="15"/>
  <c r="G9163" i="15" s="1"/>
  <c r="E9167" i="15"/>
  <c r="G9167" i="15" s="1"/>
  <c r="E9148" i="15"/>
  <c r="G9148" i="15" s="1"/>
  <c r="E9143" i="15"/>
  <c r="G9143" i="15" s="1"/>
  <c r="E9128" i="15"/>
  <c r="G9128" i="15" s="1"/>
  <c r="E9136" i="15"/>
  <c r="G9136" i="15" s="1"/>
  <c r="E9125" i="15"/>
  <c r="G9125" i="15" s="1"/>
  <c r="E9110" i="15"/>
  <c r="G9110" i="15" s="1"/>
  <c r="E9099" i="15"/>
  <c r="G9099" i="15" s="1"/>
  <c r="E9089" i="15"/>
  <c r="G9089" i="15" s="1"/>
  <c r="E9084" i="15"/>
  <c r="G9084" i="15" s="1"/>
  <c r="E9078" i="15"/>
  <c r="G9078" i="15" s="1"/>
  <c r="E9063" i="15"/>
  <c r="G9063" i="15" s="1"/>
  <c r="E9055" i="15"/>
  <c r="G9055" i="15" s="1"/>
  <c r="E8977" i="15"/>
  <c r="G8977" i="15" s="1"/>
  <c r="E8876" i="15"/>
  <c r="G8876" i="15" s="1"/>
  <c r="E8897" i="15"/>
  <c r="G8897" i="15" s="1"/>
  <c r="E8880" i="15"/>
  <c r="G8880" i="15" s="1"/>
  <c r="E8868" i="15"/>
  <c r="G8868" i="15" s="1"/>
  <c r="E8856" i="15"/>
  <c r="G8856" i="15" s="1"/>
  <c r="E8822" i="15"/>
  <c r="G8822" i="15" s="1"/>
  <c r="E8849" i="15"/>
  <c r="G8849" i="15" s="1"/>
  <c r="E8830" i="15"/>
  <c r="G8830" i="15" s="1"/>
  <c r="E8803" i="15"/>
  <c r="G8803" i="15" s="1"/>
  <c r="E8838" i="15"/>
  <c r="G8838" i="15" s="1"/>
  <c r="E8814" i="15"/>
  <c r="G8814" i="15" s="1"/>
  <c r="E8845" i="15"/>
  <c r="G8845" i="15" s="1"/>
  <c r="E8795" i="15"/>
  <c r="G8795" i="15" s="1"/>
  <c r="E8779" i="15"/>
  <c r="G8779" i="15" s="1"/>
  <c r="E8775" i="15"/>
  <c r="G8775" i="15" s="1"/>
  <c r="E8765" i="15"/>
  <c r="G8765" i="15" s="1"/>
  <c r="E8742" i="15"/>
  <c r="G8742" i="15" s="1"/>
  <c r="E8717" i="15"/>
  <c r="G8717" i="15" s="1"/>
  <c r="E8735" i="15"/>
  <c r="G8735" i="15" s="1"/>
  <c r="E8732" i="15"/>
  <c r="G8732" i="15" s="1"/>
  <c r="E8709" i="15"/>
  <c r="G8709" i="15" s="1"/>
  <c r="E8760" i="15"/>
  <c r="G8760" i="15" s="1"/>
  <c r="E8728" i="15"/>
  <c r="G8728" i="15" s="1"/>
  <c r="E8687" i="15"/>
  <c r="G8687" i="15" s="1"/>
  <c r="E8697" i="15"/>
  <c r="G8697" i="15" s="1"/>
  <c r="E8678" i="15"/>
  <c r="G8678" i="15" s="1"/>
  <c r="E8665" i="15"/>
  <c r="G8665" i="15" s="1"/>
  <c r="E8673" i="15"/>
  <c r="G8673" i="15" s="1"/>
  <c r="E8639" i="15"/>
  <c r="G8639" i="15" s="1"/>
  <c r="E8634" i="15"/>
  <c r="G8634" i="15" s="1"/>
  <c r="E8614" i="15"/>
  <c r="G8614" i="15" s="1"/>
  <c r="E8604" i="15"/>
  <c r="G8604" i="15" s="1"/>
  <c r="E8581" i="15"/>
  <c r="G8581" i="15" s="1"/>
  <c r="E8552" i="15"/>
  <c r="G8552" i="15" s="1"/>
  <c r="E8540" i="15"/>
  <c r="G8540" i="15" s="1"/>
  <c r="E8524" i="15"/>
  <c r="G8524" i="15" s="1"/>
  <c r="E8506" i="15"/>
  <c r="G8506" i="15" s="1"/>
  <c r="E8538" i="15"/>
  <c r="G8538" i="15" s="1"/>
  <c r="E8519" i="15"/>
  <c r="G8519" i="15" s="1"/>
  <c r="E8500" i="15"/>
  <c r="G8500" i="15" s="1"/>
  <c r="E8490" i="15"/>
  <c r="G8490" i="15" s="1"/>
  <c r="E8439" i="15"/>
  <c r="G8439" i="15" s="1"/>
  <c r="E8426" i="15"/>
  <c r="G8426" i="15" s="1"/>
  <c r="E8416" i="15"/>
  <c r="G8416" i="15" s="1"/>
  <c r="E8406" i="15"/>
  <c r="G8406" i="15" s="1"/>
  <c r="E8395" i="15"/>
  <c r="G8395" i="15" s="1"/>
  <c r="E8374" i="15"/>
  <c r="G8374" i="15" s="1"/>
  <c r="E8352" i="15"/>
  <c r="G8352" i="15" s="1"/>
  <c r="E8366" i="15"/>
  <c r="G8366" i="15" s="1"/>
  <c r="E8347" i="15"/>
  <c r="G8347" i="15" s="1"/>
  <c r="E8337" i="15"/>
  <c r="G8337" i="15" s="1"/>
  <c r="E8328" i="15"/>
  <c r="G8328" i="15" s="1"/>
  <c r="E8317" i="15"/>
  <c r="G8317" i="15" s="1"/>
  <c r="E8305" i="15"/>
  <c r="G8305" i="15" s="1"/>
  <c r="E8275" i="15"/>
  <c r="G8275" i="15" s="1"/>
  <c r="E8272" i="15"/>
  <c r="G8272" i="15" s="1"/>
  <c r="E8252" i="15"/>
  <c r="G8252" i="15" s="1"/>
  <c r="E8245" i="15"/>
  <c r="G8245" i="15" s="1"/>
  <c r="E8233" i="15"/>
  <c r="G8233" i="15" s="1"/>
  <c r="E8225" i="15"/>
  <c r="G8225" i="15" s="1"/>
  <c r="E8190" i="15"/>
  <c r="G8190" i="15" s="1"/>
  <c r="E8179" i="15"/>
  <c r="G8179" i="15" s="1"/>
  <c r="E8153" i="15"/>
  <c r="G8153" i="15" s="1"/>
  <c r="E8158" i="15"/>
  <c r="G8158" i="15" s="1"/>
  <c r="E8135" i="15"/>
  <c r="G8135" i="15" s="1"/>
  <c r="E8140" i="15"/>
  <c r="G8140" i="15" s="1"/>
  <c r="E8129" i="15"/>
  <c r="G8129" i="15" s="1"/>
  <c r="E8121" i="15"/>
  <c r="G8121" i="15" s="1"/>
  <c r="E8101" i="15"/>
  <c r="G8101" i="15" s="1"/>
  <c r="E8079" i="15"/>
  <c r="G8079" i="15" s="1"/>
  <c r="E8109" i="15"/>
  <c r="G8109" i="15" s="1"/>
  <c r="E8088" i="15"/>
  <c r="G8088" i="15" s="1"/>
  <c r="E8116" i="15"/>
  <c r="G8116" i="15" s="1"/>
  <c r="E8073" i="15"/>
  <c r="G8073" i="15" s="1"/>
  <c r="E8063" i="15"/>
  <c r="G8063" i="15" s="1"/>
  <c r="E8053" i="15"/>
  <c r="G8053" i="15" s="1"/>
  <c r="E8043" i="15"/>
  <c r="G8043" i="15" s="1"/>
  <c r="E8031" i="15"/>
  <c r="G8031" i="15" s="1"/>
  <c r="E8000" i="15"/>
  <c r="G8000" i="15" s="1"/>
  <c r="E8021" i="15"/>
  <c r="G8021" i="15" s="1"/>
  <c r="E8015" i="15"/>
  <c r="G8015" i="15" s="1"/>
  <c r="E8005" i="15"/>
  <c r="G8005" i="15" s="1"/>
  <c r="E7994" i="15"/>
  <c r="G7994" i="15" s="1"/>
  <c r="E7988" i="15"/>
  <c r="G7988" i="15" s="1"/>
  <c r="E7970" i="15"/>
  <c r="G7970" i="15" s="1"/>
  <c r="E7940" i="15"/>
  <c r="G7940" i="15" s="1"/>
  <c r="E7923" i="15"/>
  <c r="G7923" i="15" s="1"/>
  <c r="E7990" i="15"/>
  <c r="G7990" i="15" s="1"/>
  <c r="E7949" i="15"/>
  <c r="G7949" i="15" s="1"/>
  <c r="E7926" i="15"/>
  <c r="G7926" i="15" s="1"/>
  <c r="E7980" i="15"/>
  <c r="G7980" i="15" s="1"/>
  <c r="E7946" i="15"/>
  <c r="G7946" i="15" s="1"/>
  <c r="E7925" i="15"/>
  <c r="G7925" i="15" s="1"/>
  <c r="E7907" i="15"/>
  <c r="G7907" i="15" s="1"/>
  <c r="E7884" i="15"/>
  <c r="G7884" i="15" s="1"/>
  <c r="E7899" i="15"/>
  <c r="G7899" i="15" s="1"/>
  <c r="E7881" i="15"/>
  <c r="G7881" i="15" s="1"/>
  <c r="E7870" i="15"/>
  <c r="G7870" i="15" s="1"/>
  <c r="E7838" i="15"/>
  <c r="G7838" i="15" s="1"/>
  <c r="E7842" i="15"/>
  <c r="G7842" i="15" s="1"/>
  <c r="E7825" i="15"/>
  <c r="G7825" i="15" s="1"/>
  <c r="E7818" i="15"/>
  <c r="G7818" i="15" s="1"/>
  <c r="E7807" i="15"/>
  <c r="G7807" i="15" s="1"/>
  <c r="E7800" i="15"/>
  <c r="G7800" i="15" s="1"/>
  <c r="E7784" i="15"/>
  <c r="G7784" i="15" s="1"/>
  <c r="E7776" i="15"/>
  <c r="G7776" i="15" s="1"/>
  <c r="E7762" i="15"/>
  <c r="G7762" i="15" s="1"/>
  <c r="E7744" i="15"/>
  <c r="G7744" i="15" s="1"/>
  <c r="E7738" i="15"/>
  <c r="G7738" i="15" s="1"/>
  <c r="E7725" i="15"/>
  <c r="G7725" i="15" s="1"/>
  <c r="E7715" i="15"/>
  <c r="G7715" i="15" s="1"/>
  <c r="E7708" i="15"/>
  <c r="G7708" i="15" s="1"/>
  <c r="E7704" i="15"/>
  <c r="G7704" i="15" s="1"/>
  <c r="E7691" i="15"/>
  <c r="G7691" i="15" s="1"/>
  <c r="E7669" i="15"/>
  <c r="G7669" i="15" s="1"/>
  <c r="E7656" i="15"/>
  <c r="G7656" i="15" s="1"/>
  <c r="E7640" i="15"/>
  <c r="G7640" i="15" s="1"/>
  <c r="E7626" i="15"/>
  <c r="G7626" i="15" s="1"/>
  <c r="E7617" i="15"/>
  <c r="G7617" i="15" s="1"/>
  <c r="E7608" i="15"/>
  <c r="G7608" i="15" s="1"/>
  <c r="E7596" i="15"/>
  <c r="G7596" i="15" s="1"/>
  <c r="E7585" i="15"/>
  <c r="G7585" i="15" s="1"/>
  <c r="E7575" i="15"/>
  <c r="G7575" i="15" s="1"/>
  <c r="E7567" i="15"/>
  <c r="G7567" i="15" s="1"/>
  <c r="E7558" i="15"/>
  <c r="G7558" i="15" s="1"/>
  <c r="E7545" i="15"/>
  <c r="G7545" i="15" s="1"/>
  <c r="E7518" i="15"/>
  <c r="G7518" i="15" s="1"/>
  <c r="E7521" i="15"/>
  <c r="G7521" i="15" s="1"/>
  <c r="E7491" i="15"/>
  <c r="G7491" i="15" s="1"/>
  <c r="E7479" i="15"/>
  <c r="G7479" i="15" s="1"/>
  <c r="E7473" i="15"/>
  <c r="G7473" i="15" s="1"/>
  <c r="E7458" i="15"/>
  <c r="G7458" i="15" s="1"/>
  <c r="E7450" i="15"/>
  <c r="G7450" i="15" s="1"/>
  <c r="E7440" i="15"/>
  <c r="G7440" i="15" s="1"/>
  <c r="E7435" i="15"/>
  <c r="G7435" i="15" s="1"/>
  <c r="E7425" i="15"/>
  <c r="G7425" i="15" s="1"/>
  <c r="E7417" i="15"/>
  <c r="G7417" i="15" s="1"/>
  <c r="E7409" i="15"/>
  <c r="G7409" i="15" s="1"/>
  <c r="E7401" i="15"/>
  <c r="G7401" i="15" s="1"/>
  <c r="E7389" i="15"/>
  <c r="G7389" i="15" s="1"/>
  <c r="E7374" i="15"/>
  <c r="G7374" i="15" s="1"/>
  <c r="E7392" i="15"/>
  <c r="G7392" i="15" s="1"/>
  <c r="E7370" i="15"/>
  <c r="G7370" i="15" s="1"/>
  <c r="E7355" i="15"/>
  <c r="G7355" i="15" s="1"/>
  <c r="E7339" i="15"/>
  <c r="G7339" i="15" s="1"/>
  <c r="E7331" i="15"/>
  <c r="G7331" i="15" s="1"/>
  <c r="E7313" i="15"/>
  <c r="G7313" i="15" s="1"/>
  <c r="E7319" i="15"/>
  <c r="G7319" i="15" s="1"/>
  <c r="E7305" i="15"/>
  <c r="G7305" i="15" s="1"/>
  <c r="E7289" i="15"/>
  <c r="G7289" i="15" s="1"/>
  <c r="E7295" i="15"/>
  <c r="G7295" i="15" s="1"/>
  <c r="E7272" i="15"/>
  <c r="G7272" i="15" s="1"/>
  <c r="E7261" i="15"/>
  <c r="G7261" i="15" s="1"/>
  <c r="E7259" i="15"/>
  <c r="G7259" i="15" s="1"/>
  <c r="E7238" i="15"/>
  <c r="G7238" i="15" s="1"/>
  <c r="E7250" i="15"/>
  <c r="G7250" i="15" s="1"/>
  <c r="E7233" i="15"/>
  <c r="G7233" i="15" s="1"/>
  <c r="E7223" i="15"/>
  <c r="G7223" i="15" s="1"/>
  <c r="E7212" i="15"/>
  <c r="G7212" i="15" s="1"/>
  <c r="E7208" i="15"/>
  <c r="G7208" i="15" s="1"/>
  <c r="E7196" i="15"/>
  <c r="G7196" i="15" s="1"/>
  <c r="E7191" i="15"/>
  <c r="G7191" i="15" s="1"/>
  <c r="E7174" i="15"/>
  <c r="G7174" i="15" s="1"/>
  <c r="E7095" i="15"/>
  <c r="G7095" i="15" s="1"/>
  <c r="E7014" i="15"/>
  <c r="G7014" i="15" s="1"/>
  <c r="E6976" i="15"/>
  <c r="G6976" i="15" s="1"/>
  <c r="E7007" i="15"/>
  <c r="G7007" i="15" s="1"/>
  <c r="E6992" i="15"/>
  <c r="G6992" i="15" s="1"/>
  <c r="E6981" i="15"/>
  <c r="G6981" i="15" s="1"/>
  <c r="E6969" i="15"/>
  <c r="G6969" i="15" s="1"/>
  <c r="E6936" i="15"/>
  <c r="G6936" i="15" s="1"/>
  <c r="E6963" i="15"/>
  <c r="G6963" i="15" s="1"/>
  <c r="E6944" i="15"/>
  <c r="G6944" i="15" s="1"/>
  <c r="E6917" i="15"/>
  <c r="G6917" i="15" s="1"/>
  <c r="E6951" i="15"/>
  <c r="G6951" i="15" s="1"/>
  <c r="E6926" i="15"/>
  <c r="G6926" i="15" s="1"/>
  <c r="E6958" i="15"/>
  <c r="G6958" i="15" s="1"/>
  <c r="E6909" i="15"/>
  <c r="G6909" i="15" s="1"/>
  <c r="E6889" i="15"/>
  <c r="G6889" i="15" s="1"/>
  <c r="E6899" i="15"/>
  <c r="G6899" i="15" s="1"/>
  <c r="E6878" i="15"/>
  <c r="G6878" i="15" s="1"/>
  <c r="E6856" i="15"/>
  <c r="G6856" i="15" s="1"/>
  <c r="E6829" i="15"/>
  <c r="G6829" i="15" s="1"/>
  <c r="E6885" i="15"/>
  <c r="G6885" i="15" s="1"/>
  <c r="E6847" i="15"/>
  <c r="G6847" i="15" s="1"/>
  <c r="E6822" i="15"/>
  <c r="G6822" i="15" s="1"/>
  <c r="E6871" i="15"/>
  <c r="G6871" i="15" s="1"/>
  <c r="E6843" i="15"/>
  <c r="G6843" i="15" s="1"/>
  <c r="E6802" i="15"/>
  <c r="G6802" i="15" s="1"/>
  <c r="E6812" i="15"/>
  <c r="G6812" i="15" s="1"/>
  <c r="E6793" i="15"/>
  <c r="G6793" i="15" s="1"/>
  <c r="E6780" i="15"/>
  <c r="G6780" i="15" s="1"/>
  <c r="E6785" i="15"/>
  <c r="G6785" i="15" s="1"/>
  <c r="E6750" i="15"/>
  <c r="G6750" i="15" s="1"/>
  <c r="E6778" i="15"/>
  <c r="G6778" i="15" s="1"/>
  <c r="E6729" i="15"/>
  <c r="G6729" i="15" s="1"/>
  <c r="E6718" i="15"/>
  <c r="G6718" i="15" s="1"/>
  <c r="E6697" i="15"/>
  <c r="G6697" i="15" s="1"/>
  <c r="E6666" i="15"/>
  <c r="G6666" i="15" s="1"/>
  <c r="E6656" i="15"/>
  <c r="G6656" i="15" s="1"/>
  <c r="E6644" i="15"/>
  <c r="G6644" i="15" s="1"/>
  <c r="E6625" i="15"/>
  <c r="G6625" i="15" s="1"/>
  <c r="E6660" i="15"/>
  <c r="G6660" i="15" s="1"/>
  <c r="E6635" i="15"/>
  <c r="G6635" i="15" s="1"/>
  <c r="E6616" i="15"/>
  <c r="G6616" i="15" s="1"/>
  <c r="E6606" i="15"/>
  <c r="G6606" i="15" s="1"/>
  <c r="E6558" i="15"/>
  <c r="G6558" i="15" s="1"/>
  <c r="E6556" i="15"/>
  <c r="G6556" i="15" s="1"/>
  <c r="E6518" i="15"/>
  <c r="G6518" i="15" s="1"/>
  <c r="E6503" i="15"/>
  <c r="G6503" i="15" s="1"/>
  <c r="E6494" i="15"/>
  <c r="G6494" i="15" s="1"/>
  <c r="E6478" i="15"/>
  <c r="G6478" i="15" s="1"/>
  <c r="E6476" i="15"/>
  <c r="G6476" i="15" s="1"/>
  <c r="E6480" i="15"/>
  <c r="G6480" i="15" s="1"/>
  <c r="E6464" i="15"/>
  <c r="G6464" i="15" s="1"/>
  <c r="E6450" i="15"/>
  <c r="G6450" i="15" s="1"/>
  <c r="E6438" i="15"/>
  <c r="G6438" i="15" s="1"/>
  <c r="E6428" i="15"/>
  <c r="G6428" i="15" s="1"/>
  <c r="E6394" i="15"/>
  <c r="G6394" i="15" s="1"/>
  <c r="E6373" i="15"/>
  <c r="G6373" i="15" s="1"/>
  <c r="E6370" i="15"/>
  <c r="G6370" i="15" s="1"/>
  <c r="E6350" i="15"/>
  <c r="G6350" i="15" s="1"/>
  <c r="E6330" i="15"/>
  <c r="G6330" i="15" s="1"/>
  <c r="E6304" i="15"/>
  <c r="G6304" i="15" s="1"/>
  <c r="E6295" i="15"/>
  <c r="G6295" i="15" s="1"/>
  <c r="E6267" i="15"/>
  <c r="G6267" i="15" s="1"/>
  <c r="E6263" i="15"/>
  <c r="G6263" i="15" s="1"/>
  <c r="E6259" i="15"/>
  <c r="G6259" i="15" s="1"/>
  <c r="E6242" i="15"/>
  <c r="G6242" i="15" s="1"/>
  <c r="E6238" i="15"/>
  <c r="G6238" i="15" s="1"/>
  <c r="E6219" i="15"/>
  <c r="G6219" i="15" s="1"/>
  <c r="E6198" i="15"/>
  <c r="G6198" i="15" s="1"/>
  <c r="E6227" i="15"/>
  <c r="G6227" i="15" s="1"/>
  <c r="E6206" i="15"/>
  <c r="G6206" i="15" s="1"/>
  <c r="E6232" i="15"/>
  <c r="G6232" i="15" s="1"/>
  <c r="E6189" i="15"/>
  <c r="G6189" i="15" s="1"/>
  <c r="E6179" i="15"/>
  <c r="G6179" i="15" s="1"/>
  <c r="E6171" i="15"/>
  <c r="G6171" i="15" s="1"/>
  <c r="E6160" i="15"/>
  <c r="G6160" i="15" s="1"/>
  <c r="E6154" i="15"/>
  <c r="G6154" i="15" s="1"/>
  <c r="E6126" i="15"/>
  <c r="G6126" i="15" s="1"/>
  <c r="E6149" i="15"/>
  <c r="G6149" i="15" s="1"/>
  <c r="E6132" i="15"/>
  <c r="G6132" i="15" s="1"/>
  <c r="E6121" i="15"/>
  <c r="G6121" i="15" s="1"/>
  <c r="E6110" i="15"/>
  <c r="G6110" i="15" s="1"/>
  <c r="E6104" i="15"/>
  <c r="G6104" i="15" s="1"/>
  <c r="E6090" i="15"/>
  <c r="G6090" i="15" s="1"/>
  <c r="E6056" i="15"/>
  <c r="G6056" i="15" s="1"/>
  <c r="E6038" i="15"/>
  <c r="G6038" i="15" s="1"/>
  <c r="E6099" i="15"/>
  <c r="G6099" i="15" s="1"/>
  <c r="E6073" i="15"/>
  <c r="G6073" i="15" s="1"/>
  <c r="E6035" i="15"/>
  <c r="G6035" i="15" s="1"/>
  <c r="E6081" i="15"/>
  <c r="G6081" i="15" s="1"/>
  <c r="E6058" i="15"/>
  <c r="G6058" i="15" s="1"/>
  <c r="E6031" i="15"/>
  <c r="G6031" i="15" s="1"/>
  <c r="E6019" i="15"/>
  <c r="G6019" i="15" s="1"/>
  <c r="E5998" i="15"/>
  <c r="G5998" i="15" s="1"/>
  <c r="E6014" i="15"/>
  <c r="G6014" i="15" s="1"/>
  <c r="E5996" i="15"/>
  <c r="G5996" i="15" s="1"/>
  <c r="E5981" i="15"/>
  <c r="G5981" i="15" s="1"/>
  <c r="E5955" i="15"/>
  <c r="G5955" i="15" s="1"/>
  <c r="E5959" i="15"/>
  <c r="G5959" i="15" s="1"/>
  <c r="E5925" i="15"/>
  <c r="G5925" i="15" s="1"/>
  <c r="E5934" i="15"/>
  <c r="G5934" i="15" s="1"/>
  <c r="E5923" i="15"/>
  <c r="G5923" i="15" s="1"/>
  <c r="E5926" i="15"/>
  <c r="G5926" i="15" s="1"/>
  <c r="E5899" i="15"/>
  <c r="G5899" i="15" s="1"/>
  <c r="E5891" i="15"/>
  <c r="G5891" i="15" s="1"/>
  <c r="E5878" i="15"/>
  <c r="G5878" i="15" s="1"/>
  <c r="E5856" i="15"/>
  <c r="G5856" i="15" s="1"/>
  <c r="E5851" i="15"/>
  <c r="G5851" i="15" s="1"/>
  <c r="E5839" i="15"/>
  <c r="G5839" i="15" s="1"/>
  <c r="E5829" i="15"/>
  <c r="G5829" i="15" s="1"/>
  <c r="E5822" i="15"/>
  <c r="G5822" i="15" s="1"/>
  <c r="E5813" i="15"/>
  <c r="G5813" i="15" s="1"/>
  <c r="E5806" i="15"/>
  <c r="G5806" i="15" s="1"/>
  <c r="E5784" i="15"/>
  <c r="G5784" i="15" s="1"/>
  <c r="E5772" i="15"/>
  <c r="G5772" i="15" s="1"/>
  <c r="E5756" i="15"/>
  <c r="G5756" i="15" s="1"/>
  <c r="E5743" i="15"/>
  <c r="G5743" i="15" s="1"/>
  <c r="E5733" i="15"/>
  <c r="G5733" i="15" s="1"/>
  <c r="E5724" i="15"/>
  <c r="G5724" i="15" s="1"/>
  <c r="E5713" i="15"/>
  <c r="G5713" i="15" s="1"/>
  <c r="E5705" i="15"/>
  <c r="G5705" i="15" s="1"/>
  <c r="E5697" i="15"/>
  <c r="G5697" i="15" s="1"/>
  <c r="E5689" i="15"/>
  <c r="G5689" i="15" s="1"/>
  <c r="E5681" i="15"/>
  <c r="G5681" i="15" s="1"/>
  <c r="E5672" i="15"/>
  <c r="G5672" i="15" s="1"/>
  <c r="E5659" i="15"/>
  <c r="G5659" i="15" s="1"/>
  <c r="E5632" i="15"/>
  <c r="G5632" i="15" s="1"/>
  <c r="E5634" i="15"/>
  <c r="G5634" i="15" s="1"/>
  <c r="E5606" i="15"/>
  <c r="G5606" i="15" s="1"/>
  <c r="E5594" i="15"/>
  <c r="G5594" i="15" s="1"/>
  <c r="E5588" i="15"/>
  <c r="G5588" i="15" s="1"/>
  <c r="E5573" i="15"/>
  <c r="G5573" i="15" s="1"/>
  <c r="E5562" i="15"/>
  <c r="G5562" i="15" s="1"/>
  <c r="E5554" i="15"/>
  <c r="G5554" i="15" s="1"/>
  <c r="E5548" i="15"/>
  <c r="G5548" i="15" s="1"/>
  <c r="E5539" i="15"/>
  <c r="G5539" i="15" s="1"/>
  <c r="E5531" i="15"/>
  <c r="G5531" i="15" s="1"/>
  <c r="E5523" i="15"/>
  <c r="G5523" i="15" s="1"/>
  <c r="E5515" i="15"/>
  <c r="G5515" i="15" s="1"/>
  <c r="E5499" i="15"/>
  <c r="G5499" i="15" s="1"/>
  <c r="E5488" i="15"/>
  <c r="G5488" i="15" s="1"/>
  <c r="E5503" i="15"/>
  <c r="G5503" i="15" s="1"/>
  <c r="E5469" i="15"/>
  <c r="G5469" i="15" s="1"/>
  <c r="E5470" i="15"/>
  <c r="G5470" i="15" s="1"/>
  <c r="E5457" i="15"/>
  <c r="G5457" i="15" s="1"/>
  <c r="E5450" i="15"/>
  <c r="G5450" i="15" s="1"/>
  <c r="E5441" i="15"/>
  <c r="G5441" i="15" s="1"/>
  <c r="E5438" i="15"/>
  <c r="G5438" i="15" s="1"/>
  <c r="E5425" i="15"/>
  <c r="G5425" i="15" s="1"/>
  <c r="E5418" i="15"/>
  <c r="G5418" i="15" s="1"/>
  <c r="E5405" i="15"/>
  <c r="G5405" i="15" s="1"/>
  <c r="E5407" i="15"/>
  <c r="G5407" i="15" s="1"/>
  <c r="E5378" i="15"/>
  <c r="G5378" i="15" s="1"/>
  <c r="E5373" i="15"/>
  <c r="G5373" i="15" s="1"/>
  <c r="E5358" i="15"/>
  <c r="G5358" i="15" s="1"/>
  <c r="E5366" i="15"/>
  <c r="G5366" i="15" s="1"/>
  <c r="E5355" i="15"/>
  <c r="G5355" i="15" s="1"/>
  <c r="E5339" i="15"/>
  <c r="G5339" i="15" s="1"/>
  <c r="E5328" i="15"/>
  <c r="G5328" i="15" s="1"/>
  <c r="E5325" i="15"/>
  <c r="G5325" i="15" s="1"/>
  <c r="E5312" i="15"/>
  <c r="G5312" i="15" s="1"/>
  <c r="E5307" i="15"/>
  <c r="G5307" i="15" s="1"/>
  <c r="E5290" i="15"/>
  <c r="G5290" i="15" s="1"/>
  <c r="E5284" i="15"/>
  <c r="G5284" i="15" s="1"/>
  <c r="E5272" i="15"/>
  <c r="G5272" i="15" s="1"/>
  <c r="E5236" i="15"/>
  <c r="G5236" i="15" s="1"/>
  <c r="E5222" i="15"/>
  <c r="G5222" i="15" s="1"/>
  <c r="E5277" i="15"/>
  <c r="G5277" i="15" s="1"/>
  <c r="E5254" i="15"/>
  <c r="G5254" i="15" s="1"/>
  <c r="E5214" i="15"/>
  <c r="G5214" i="15" s="1"/>
  <c r="E5257" i="15"/>
  <c r="G5257" i="15" s="1"/>
  <c r="E5237" i="15"/>
  <c r="G5237" i="15" s="1"/>
  <c r="E5206" i="15"/>
  <c r="G5206" i="15" s="1"/>
  <c r="E5121" i="15"/>
  <c r="G5121" i="15" s="1"/>
  <c r="E5090" i="15"/>
  <c r="G5090" i="15" s="1"/>
  <c r="E5118" i="15"/>
  <c r="G5118" i="15" s="1"/>
  <c r="E5103" i="15"/>
  <c r="G5103" i="15" s="1"/>
  <c r="E5093" i="15"/>
  <c r="G5093" i="15" s="1"/>
  <c r="E5123" i="15"/>
  <c r="G5123" i="15" s="1"/>
  <c r="E5049" i="15"/>
  <c r="G5049" i="15" s="1"/>
  <c r="E5074" i="15"/>
  <c r="G5074" i="15" s="1"/>
  <c r="E5042" i="15"/>
  <c r="G5042" i="15" s="1"/>
  <c r="E5028" i="15"/>
  <c r="G5028" i="15" s="1"/>
  <c r="E5062" i="15"/>
  <c r="G5062" i="15" s="1"/>
  <c r="E5034" i="15"/>
  <c r="G5034" i="15" s="1"/>
  <c r="E5045" i="15"/>
  <c r="G5045" i="15" s="1"/>
  <c r="E4910" i="15"/>
  <c r="G4910" i="15" s="1"/>
  <c r="E4925" i="15"/>
  <c r="G4925" i="15" s="1"/>
  <c r="E4907" i="15"/>
  <c r="G4907" i="15" s="1"/>
  <c r="E4894" i="15"/>
  <c r="G4894" i="15" s="1"/>
  <c r="E4900" i="15"/>
  <c r="G4900" i="15" s="1"/>
  <c r="E4869" i="15"/>
  <c r="G4869" i="15" s="1"/>
  <c r="E4882" i="15"/>
  <c r="G4882" i="15" s="1"/>
  <c r="E4873" i="15"/>
  <c r="G4873" i="15" s="1"/>
  <c r="E4842" i="15"/>
  <c r="G4842" i="15" s="1"/>
  <c r="E4825" i="15"/>
  <c r="G4825" i="15" s="1"/>
  <c r="E4809" i="15"/>
  <c r="G4809" i="15" s="1"/>
  <c r="E4777" i="15"/>
  <c r="G4777" i="15" s="1"/>
  <c r="E4767" i="15"/>
  <c r="G4767" i="15" s="1"/>
  <c r="E4752" i="15"/>
  <c r="G4752" i="15" s="1"/>
  <c r="E4734" i="15"/>
  <c r="G4734" i="15" s="1"/>
  <c r="E4758" i="15"/>
  <c r="G4758" i="15" s="1"/>
  <c r="E4739" i="15"/>
  <c r="G4739" i="15" s="1"/>
  <c r="E4723" i="15"/>
  <c r="G4723" i="15" s="1"/>
  <c r="E4716" i="15"/>
  <c r="G4716" i="15" s="1"/>
  <c r="E4672" i="15"/>
  <c r="G4672" i="15" s="1"/>
  <c r="E4670" i="15"/>
  <c r="G4670" i="15" s="1"/>
  <c r="E4631" i="15"/>
  <c r="G4631" i="15" s="1"/>
  <c r="E4615" i="15"/>
  <c r="G4615" i="15" s="1"/>
  <c r="E4606" i="15"/>
  <c r="G4606" i="15" s="1"/>
  <c r="E4590" i="15"/>
  <c r="G4590" i="15" s="1"/>
  <c r="E4599" i="15"/>
  <c r="G4599" i="15" s="1"/>
  <c r="E4584" i="15"/>
  <c r="G4584" i="15" s="1"/>
  <c r="E4570" i="15"/>
  <c r="G4570" i="15" s="1"/>
  <c r="E4562" i="15"/>
  <c r="G4562" i="15" s="1"/>
  <c r="E4544" i="15"/>
  <c r="G4544" i="15" s="1"/>
  <c r="E4536" i="15"/>
  <c r="G4536" i="15" s="1"/>
  <c r="E4494" i="15"/>
  <c r="G4494" i="15" s="1"/>
  <c r="E4481" i="15"/>
  <c r="G4481" i="15" s="1"/>
  <c r="E4469" i="15"/>
  <c r="G4469" i="15" s="1"/>
  <c r="E4456" i="15"/>
  <c r="G4456" i="15" s="1"/>
  <c r="E4421" i="15"/>
  <c r="G4421" i="15" s="1"/>
  <c r="E4381" i="15"/>
  <c r="G4381" i="15" s="1"/>
  <c r="E4380" i="15"/>
  <c r="G4380" i="15" s="1"/>
  <c r="E4377" i="15"/>
  <c r="G4377" i="15" s="1"/>
  <c r="E4384" i="15"/>
  <c r="G4384" i="15" s="1"/>
  <c r="E4361" i="15"/>
  <c r="G4361" i="15" s="1"/>
  <c r="E4352" i="15"/>
  <c r="G4352" i="15" s="1"/>
  <c r="E4333" i="15"/>
  <c r="G4333" i="15" s="1"/>
  <c r="E4312" i="15"/>
  <c r="G4312" i="15" s="1"/>
  <c r="E4340" i="15"/>
  <c r="G4340" i="15" s="1"/>
  <c r="E4321" i="15"/>
  <c r="G4321" i="15" s="1"/>
  <c r="E4346" i="15"/>
  <c r="G4346" i="15" s="1"/>
  <c r="E4297" i="15"/>
  <c r="G4297" i="15" s="1"/>
  <c r="E4290" i="15"/>
  <c r="G4290" i="15" s="1"/>
  <c r="E4282" i="15"/>
  <c r="G4282" i="15" s="1"/>
  <c r="E4280" i="15"/>
  <c r="G4280" i="15" s="1"/>
  <c r="E4257" i="15"/>
  <c r="G4257" i="15" s="1"/>
  <c r="E4268" i="15"/>
  <c r="G4268" i="15" s="1"/>
  <c r="E4258" i="15"/>
  <c r="G4258" i="15" s="1"/>
  <c r="E4243" i="15"/>
  <c r="G4243" i="15" s="1"/>
  <c r="E4233" i="15"/>
  <c r="G4233" i="15" s="1"/>
  <c r="E4263" i="15"/>
  <c r="G4263" i="15" s="1"/>
  <c r="E4212" i="15"/>
  <c r="G4212" i="15" s="1"/>
  <c r="E4192" i="15"/>
  <c r="G4192" i="15" s="1"/>
  <c r="E4164" i="15"/>
  <c r="G4164" i="15" s="1"/>
  <c r="E10577" i="15"/>
  <c r="G10577" i="15" s="1"/>
  <c r="E10557" i="15"/>
  <c r="G10557" i="15" s="1"/>
  <c r="E10575" i="15"/>
  <c r="G10575" i="15" s="1"/>
  <c r="E10545" i="15"/>
  <c r="G10545" i="15" s="1"/>
  <c r="E10523" i="15"/>
  <c r="G10523" i="15" s="1"/>
  <c r="E10528" i="15"/>
  <c r="G10528" i="15" s="1"/>
  <c r="E10498" i="15"/>
  <c r="G10498" i="15" s="1"/>
  <c r="E10469" i="15"/>
  <c r="G10469" i="15" s="1"/>
  <c r="E10461" i="15"/>
  <c r="G10461" i="15" s="1"/>
  <c r="E10428" i="15"/>
  <c r="G10428" i="15" s="1"/>
  <c r="E10417" i="15"/>
  <c r="G10417" i="15" s="1"/>
  <c r="E10398" i="15"/>
  <c r="G10398" i="15" s="1"/>
  <c r="E10387" i="15"/>
  <c r="G10387" i="15" s="1"/>
  <c r="E10412" i="15"/>
  <c r="G10412" i="15" s="1"/>
  <c r="E10394" i="15"/>
  <c r="G10394" i="15" s="1"/>
  <c r="E10379" i="15"/>
  <c r="G10379" i="15" s="1"/>
  <c r="E10373" i="15"/>
  <c r="G10373" i="15" s="1"/>
  <c r="E10340" i="15"/>
  <c r="G10340" i="15" s="1"/>
  <c r="E10328" i="15"/>
  <c r="G10328" i="15" s="1"/>
  <c r="E10326" i="15"/>
  <c r="G10326" i="15" s="1"/>
  <c r="E10307" i="15"/>
  <c r="G10307" i="15" s="1"/>
  <c r="E10296" i="15"/>
  <c r="G10296" i="15" s="1"/>
  <c r="E10283" i="15"/>
  <c r="G10283" i="15" s="1"/>
  <c r="E10261" i="15"/>
  <c r="G10261" i="15" s="1"/>
  <c r="E10244" i="15"/>
  <c r="G10244" i="15" s="1"/>
  <c r="E10255" i="15"/>
  <c r="G10255" i="15" s="1"/>
  <c r="E10240" i="15"/>
  <c r="G10240" i="15" s="1"/>
  <c r="E10227" i="15"/>
  <c r="G10227" i="15" s="1"/>
  <c r="E10219" i="15"/>
  <c r="G10219" i="15" s="1"/>
  <c r="E10208" i="15"/>
  <c r="G10208" i="15" s="1"/>
  <c r="E10193" i="15"/>
  <c r="G10193" i="15" s="1"/>
  <c r="E10167" i="15"/>
  <c r="G10167" i="15" s="1"/>
  <c r="E10156" i="15"/>
  <c r="G10156" i="15" s="1"/>
  <c r="E10146" i="15"/>
  <c r="G10146" i="15" s="1"/>
  <c r="E10136" i="15"/>
  <c r="G10136" i="15" s="1"/>
  <c r="E10129" i="15"/>
  <c r="G10129" i="15" s="1"/>
  <c r="E10115" i="15"/>
  <c r="G10115" i="15" s="1"/>
  <c r="E10104" i="15"/>
  <c r="G10104" i="15" s="1"/>
  <c r="E10073" i="15"/>
  <c r="G10073" i="15" s="1"/>
  <c r="E10067" i="15"/>
  <c r="G10067" i="15" s="1"/>
  <c r="E10041" i="15"/>
  <c r="G10041" i="15" s="1"/>
  <c r="E10057" i="15"/>
  <c r="G10057" i="15" s="1"/>
  <c r="E10030" i="15"/>
  <c r="G10030" i="15" s="1"/>
  <c r="E10017" i="15"/>
  <c r="G10017" i="15" s="1"/>
  <c r="E10011" i="15"/>
  <c r="G10011" i="15" s="1"/>
  <c r="E9999" i="15"/>
  <c r="G9999" i="15" s="1"/>
  <c r="E9974" i="15"/>
  <c r="G9974" i="15" s="1"/>
  <c r="E10005" i="15"/>
  <c r="G10005" i="15" s="1"/>
  <c r="E9987" i="15"/>
  <c r="G9987" i="15" s="1"/>
  <c r="E9966" i="15"/>
  <c r="G9966" i="15" s="1"/>
  <c r="E9978" i="15"/>
  <c r="G9978" i="15" s="1"/>
  <c r="E9940" i="15"/>
  <c r="G9940" i="15" s="1"/>
  <c r="E9944" i="15"/>
  <c r="G9944" i="15" s="1"/>
  <c r="E9931" i="15"/>
  <c r="G9931" i="15" s="1"/>
  <c r="E9933" i="15"/>
  <c r="G9933" i="15" s="1"/>
  <c r="E9901" i="15"/>
  <c r="G9901" i="15" s="1"/>
  <c r="E9922" i="15"/>
  <c r="G9922" i="15" s="1"/>
  <c r="E9905" i="15"/>
  <c r="G9905" i="15" s="1"/>
  <c r="E9894" i="15"/>
  <c r="G9894" i="15" s="1"/>
  <c r="E9883" i="15"/>
  <c r="G9883" i="15" s="1"/>
  <c r="E9908" i="15"/>
  <c r="G9908" i="15" s="1"/>
  <c r="E9866" i="15"/>
  <c r="G9866" i="15" s="1"/>
  <c r="E9844" i="15"/>
  <c r="G9844" i="15" s="1"/>
  <c r="E9816" i="15"/>
  <c r="G9816" i="15" s="1"/>
  <c r="E9838" i="15"/>
  <c r="G9838" i="15" s="1"/>
  <c r="E9859" i="15"/>
  <c r="G9859" i="15" s="1"/>
  <c r="E9823" i="15"/>
  <c r="G9823" i="15" s="1"/>
  <c r="E9803" i="15"/>
  <c r="G9803" i="15" s="1"/>
  <c r="E9849" i="15"/>
  <c r="G9849" i="15" s="1"/>
  <c r="E9820" i="15"/>
  <c r="G9820" i="15" s="1"/>
  <c r="E9795" i="15"/>
  <c r="G9795" i="15" s="1"/>
  <c r="E9789" i="15"/>
  <c r="G9789" i="15" s="1"/>
  <c r="E9768" i="15"/>
  <c r="G9768" i="15" s="1"/>
  <c r="E9780" i="15"/>
  <c r="G9780" i="15" s="1"/>
  <c r="E9765" i="15"/>
  <c r="G9765" i="15" s="1"/>
  <c r="E9756" i="15"/>
  <c r="G9756" i="15" s="1"/>
  <c r="E9725" i="15"/>
  <c r="G9725" i="15" s="1"/>
  <c r="E9729" i="15"/>
  <c r="G9729" i="15" s="1"/>
  <c r="E9717" i="15"/>
  <c r="G9717" i="15" s="1"/>
  <c r="E9705" i="15"/>
  <c r="G9705" i="15" s="1"/>
  <c r="E9694" i="15"/>
  <c r="G9694" i="15" s="1"/>
  <c r="E9686" i="15"/>
  <c r="G9686" i="15" s="1"/>
  <c r="E9672" i="15"/>
  <c r="G9672" i="15" s="1"/>
  <c r="E9662" i="15"/>
  <c r="G9662" i="15" s="1"/>
  <c r="E9647" i="15"/>
  <c r="G9647" i="15" s="1"/>
  <c r="E9637" i="15"/>
  <c r="G9637" i="15" s="1"/>
  <c r="E9627" i="15"/>
  <c r="G9627" i="15" s="1"/>
  <c r="E9622" i="15"/>
  <c r="G9622" i="15" s="1"/>
  <c r="E9610" i="15"/>
  <c r="G9610" i="15" s="1"/>
  <c r="E9600" i="15"/>
  <c r="G9600" i="15" s="1"/>
  <c r="E9593" i="15"/>
  <c r="G9593" i="15" s="1"/>
  <c r="E9583" i="15"/>
  <c r="G9583" i="15" s="1"/>
  <c r="E9576" i="15"/>
  <c r="G9576" i="15" s="1"/>
  <c r="E9555" i="15"/>
  <c r="G9555" i="15" s="1"/>
  <c r="E9544" i="15"/>
  <c r="G9544" i="15" s="1"/>
  <c r="E9530" i="15"/>
  <c r="G9530" i="15" s="1"/>
  <c r="E9516" i="15"/>
  <c r="G9516" i="15" s="1"/>
  <c r="E9505" i="15"/>
  <c r="G9505" i="15" s="1"/>
  <c r="E9497" i="15"/>
  <c r="G9497" i="15" s="1"/>
  <c r="E9482" i="15"/>
  <c r="G9482" i="15" s="1"/>
  <c r="E9473" i="15"/>
  <c r="G9473" i="15" s="1"/>
  <c r="E9463" i="15"/>
  <c r="G9463" i="15" s="1"/>
  <c r="E9455" i="15"/>
  <c r="G9455" i="15" s="1"/>
  <c r="E9447" i="15"/>
  <c r="G9447" i="15" s="1"/>
  <c r="E9436" i="15"/>
  <c r="G9436" i="15" s="1"/>
  <c r="E9425" i="15"/>
  <c r="G9425" i="15" s="1"/>
  <c r="E9409" i="15"/>
  <c r="G9409" i="15" s="1"/>
  <c r="E9383" i="15"/>
  <c r="G9383" i="15" s="1"/>
  <c r="E9377" i="15"/>
  <c r="G9377" i="15" s="1"/>
  <c r="E9366" i="15"/>
  <c r="G9366" i="15" s="1"/>
  <c r="E9357" i="15"/>
  <c r="G9357" i="15" s="1"/>
  <c r="E9343" i="15"/>
  <c r="G9343" i="15" s="1"/>
  <c r="E9332" i="15"/>
  <c r="G9332" i="15" s="1"/>
  <c r="E9324" i="15"/>
  <c r="G9324" i="15" s="1"/>
  <c r="E9318" i="15"/>
  <c r="G9318" i="15" s="1"/>
  <c r="E9309" i="15"/>
  <c r="G9309" i="15" s="1"/>
  <c r="E9301" i="15"/>
  <c r="G9301" i="15" s="1"/>
  <c r="E9293" i="15"/>
  <c r="G9293" i="15" s="1"/>
  <c r="E9285" i="15"/>
  <c r="G9285" i="15" s="1"/>
  <c r="E9269" i="15"/>
  <c r="G9269" i="15" s="1"/>
  <c r="E9258" i="15"/>
  <c r="G9258" i="15" s="1"/>
  <c r="E9273" i="15"/>
  <c r="G9273" i="15" s="1"/>
  <c r="E9239" i="15"/>
  <c r="G9239" i="15" s="1"/>
  <c r="E9238" i="15"/>
  <c r="G9238" i="15" s="1"/>
  <c r="E9226" i="15"/>
  <c r="G9226" i="15" s="1"/>
  <c r="E9218" i="15"/>
  <c r="G9218" i="15" s="1"/>
  <c r="E9201" i="15"/>
  <c r="G9201" i="15" s="1"/>
  <c r="E9206" i="15"/>
  <c r="G9206" i="15" s="1"/>
  <c r="E9191" i="15"/>
  <c r="G9191" i="15" s="1"/>
  <c r="E9183" i="15"/>
  <c r="G9183" i="15" s="1"/>
  <c r="E9168" i="15"/>
  <c r="G9168" i="15" s="1"/>
  <c r="E9159" i="15"/>
  <c r="G9159" i="15" s="1"/>
  <c r="E9147" i="15"/>
  <c r="G9147" i="15" s="1"/>
  <c r="E9154" i="15"/>
  <c r="G9154" i="15" s="1"/>
  <c r="E9126" i="15"/>
  <c r="G9126" i="15" s="1"/>
  <c r="E9121" i="15"/>
  <c r="G9121" i="15" s="1"/>
  <c r="E9119" i="15"/>
  <c r="G9119" i="15" s="1"/>
  <c r="E9109" i="15"/>
  <c r="G9109" i="15" s="1"/>
  <c r="E9098" i="15"/>
  <c r="G9098" i="15" s="1"/>
  <c r="E9095" i="15"/>
  <c r="G9095" i="15" s="1"/>
  <c r="E9082" i="15"/>
  <c r="G9082" i="15" s="1"/>
  <c r="E9077" i="15"/>
  <c r="G9077" i="15" s="1"/>
  <c r="E9060" i="15"/>
  <c r="G9060" i="15" s="1"/>
  <c r="E9054" i="15"/>
  <c r="G9054" i="15" s="1"/>
  <c r="E8975" i="15"/>
  <c r="G8975" i="15" s="1"/>
  <c r="E8872" i="15"/>
  <c r="G8872" i="15" s="1"/>
  <c r="E8895" i="15"/>
  <c r="G8895" i="15" s="1"/>
  <c r="E8879" i="15"/>
  <c r="G8879" i="15" s="1"/>
  <c r="E8867" i="15"/>
  <c r="G8867" i="15" s="1"/>
  <c r="E8854" i="15"/>
  <c r="G8854" i="15" s="1"/>
  <c r="E8821" i="15"/>
  <c r="G8821" i="15" s="1"/>
  <c r="E8848" i="15"/>
  <c r="G8848" i="15" s="1"/>
  <c r="E8829" i="15"/>
  <c r="G8829" i="15" s="1"/>
  <c r="E8802" i="15"/>
  <c r="G8802" i="15" s="1"/>
  <c r="E8836" i="15"/>
  <c r="G8836" i="15" s="1"/>
  <c r="E8811" i="15"/>
  <c r="G8811" i="15" s="1"/>
  <c r="E8843" i="15"/>
  <c r="G8843" i="15" s="1"/>
  <c r="E8794" i="15"/>
  <c r="G8794" i="15" s="1"/>
  <c r="E8774" i="15"/>
  <c r="G8774" i="15" s="1"/>
  <c r="E8784" i="15"/>
  <c r="G8784" i="15" s="1"/>
  <c r="E8763" i="15"/>
  <c r="G8763" i="15" s="1"/>
  <c r="E8741" i="15"/>
  <c r="G8741" i="15" s="1"/>
  <c r="E8716" i="15"/>
  <c r="G8716" i="15" s="1"/>
  <c r="E8733" i="15"/>
  <c r="G8733" i="15" s="1"/>
  <c r="E8747" i="15"/>
  <c r="G8747" i="15" s="1"/>
  <c r="E8707" i="15"/>
  <c r="G8707" i="15" s="1"/>
  <c r="E8756" i="15"/>
  <c r="G8756" i="15" s="1"/>
  <c r="E8727" i="15"/>
  <c r="G8727" i="15" s="1"/>
  <c r="E8680" i="15"/>
  <c r="G8680" i="15" s="1"/>
  <c r="E8695" i="15"/>
  <c r="G8695" i="15" s="1"/>
  <c r="E8677" i="15"/>
  <c r="G8677" i="15" s="1"/>
  <c r="E8664" i="15"/>
  <c r="G8664" i="15" s="1"/>
  <c r="E8670" i="15"/>
  <c r="G8670" i="15" s="1"/>
  <c r="E8635" i="15"/>
  <c r="G8635" i="15" s="1"/>
  <c r="E8663" i="15"/>
  <c r="G8663" i="15" s="1"/>
  <c r="E8613" i="15"/>
  <c r="G8613" i="15" s="1"/>
  <c r="E8596" i="15"/>
  <c r="G8596" i="15" s="1"/>
  <c r="E8580" i="15"/>
  <c r="G8580" i="15" s="1"/>
  <c r="E8549" i="15"/>
  <c r="G8549" i="15" s="1"/>
  <c r="E8539" i="15"/>
  <c r="G8539" i="15" s="1"/>
  <c r="E8522" i="15"/>
  <c r="G8522" i="15" s="1"/>
  <c r="E8505" i="15"/>
  <c r="G8505" i="15" s="1"/>
  <c r="E8535" i="15"/>
  <c r="G8535" i="15" s="1"/>
  <c r="E8518" i="15"/>
  <c r="G8518" i="15" s="1"/>
  <c r="E8515" i="15"/>
  <c r="G8515" i="15" s="1"/>
  <c r="E8487" i="15"/>
  <c r="G8487" i="15" s="1"/>
  <c r="E8437" i="15"/>
  <c r="G8437" i="15" s="1"/>
  <c r="E8425" i="15"/>
  <c r="G8425" i="15" s="1"/>
  <c r="E8414" i="15"/>
  <c r="G8414" i="15" s="1"/>
  <c r="E8405" i="15"/>
  <c r="G8405" i="15" s="1"/>
  <c r="E8394" i="15"/>
  <c r="G8394" i="15" s="1"/>
  <c r="E8373" i="15"/>
  <c r="G8373" i="15" s="1"/>
  <c r="E8358" i="15"/>
  <c r="G8358" i="15" s="1"/>
  <c r="E8365" i="15"/>
  <c r="G8365" i="15" s="1"/>
  <c r="E8349" i="15"/>
  <c r="G8349" i="15" s="1"/>
  <c r="E8336" i="15"/>
  <c r="G8336" i="15" s="1"/>
  <c r="E8330" i="15"/>
  <c r="G8330" i="15" s="1"/>
  <c r="E8314" i="15"/>
  <c r="G8314" i="15" s="1"/>
  <c r="E8304" i="15"/>
  <c r="G8304" i="15" s="1"/>
  <c r="E8274" i="15"/>
  <c r="G8274" i="15" s="1"/>
  <c r="E8264" i="15"/>
  <c r="G8264" i="15" s="1"/>
  <c r="E8251" i="15"/>
  <c r="G8251" i="15" s="1"/>
  <c r="E8244" i="15"/>
  <c r="G8244" i="15" s="1"/>
  <c r="E8232" i="15"/>
  <c r="G8232" i="15" s="1"/>
  <c r="E8215" i="15"/>
  <c r="G8215" i="15" s="1"/>
  <c r="E8189" i="15"/>
  <c r="G8189" i="15" s="1"/>
  <c r="E8178" i="15"/>
  <c r="G8178" i="15" s="1"/>
  <c r="E8152" i="15"/>
  <c r="G8152" i="15" s="1"/>
  <c r="E8149" i="15"/>
  <c r="G8149" i="15" s="1"/>
  <c r="E8134" i="15"/>
  <c r="G8134" i="15" s="1"/>
  <c r="E8136" i="15"/>
  <c r="G8136" i="15" s="1"/>
  <c r="E8072" i="15"/>
  <c r="G8072" i="15" s="1"/>
  <c r="E8118" i="15"/>
  <c r="G8118" i="15" s="1"/>
  <c r="E8092" i="15"/>
  <c r="G8092" i="15" s="1"/>
  <c r="E8078" i="15"/>
  <c r="G8078" i="15" s="1"/>
  <c r="E8107" i="15"/>
  <c r="G8107" i="15" s="1"/>
  <c r="E8085" i="15"/>
  <c r="G8085" i="15" s="1"/>
  <c r="E8108" i="15"/>
  <c r="G8108" i="15" s="1"/>
  <c r="E8068" i="15"/>
  <c r="G8068" i="15" s="1"/>
  <c r="E8062" i="15"/>
  <c r="G8062" i="15" s="1"/>
  <c r="E8040" i="15"/>
  <c r="G8040" i="15" s="1"/>
  <c r="E8041" i="15"/>
  <c r="G8041" i="15" s="1"/>
  <c r="E8029" i="15"/>
  <c r="G8029" i="15" s="1"/>
  <c r="E7999" i="15"/>
  <c r="G7999" i="15" s="1"/>
  <c r="E8030" i="15"/>
  <c r="G8030" i="15" s="1"/>
  <c r="E8014" i="15"/>
  <c r="G8014" i="15" s="1"/>
  <c r="E8004" i="15"/>
  <c r="G8004" i="15" s="1"/>
  <c r="E7993" i="15"/>
  <c r="G7993" i="15" s="1"/>
  <c r="E7985" i="15"/>
  <c r="G7985" i="15" s="1"/>
  <c r="E7969" i="15"/>
  <c r="G7969" i="15" s="1"/>
  <c r="E7939" i="15"/>
  <c r="G7939" i="15" s="1"/>
  <c r="E7922" i="15"/>
  <c r="G7922" i="15" s="1"/>
  <c r="E7987" i="15"/>
  <c r="G7987" i="15" s="1"/>
  <c r="E7967" i="15"/>
  <c r="G7967" i="15" s="1"/>
  <c r="E7924" i="15"/>
  <c r="G7924" i="15" s="1"/>
  <c r="E7976" i="15"/>
  <c r="G7976" i="15" s="1"/>
  <c r="E7945" i="15"/>
  <c r="G7945" i="15" s="1"/>
  <c r="E7908" i="15"/>
  <c r="G7908" i="15" s="1"/>
  <c r="E7914" i="15"/>
  <c r="G7914" i="15" s="1"/>
  <c r="E7878" i="15"/>
  <c r="G7878" i="15" s="1"/>
  <c r="E7895" i="15"/>
  <c r="G7895" i="15" s="1"/>
  <c r="E7873" i="15"/>
  <c r="G7873" i="15" s="1"/>
  <c r="E7869" i="15"/>
  <c r="G7869" i="15" s="1"/>
  <c r="E7848" i="15"/>
  <c r="G7848" i="15" s="1"/>
  <c r="E7841" i="15"/>
  <c r="G7841" i="15" s="1"/>
  <c r="E7824" i="15"/>
  <c r="G7824" i="15" s="1"/>
  <c r="E7817" i="15"/>
  <c r="G7817" i="15" s="1"/>
  <c r="E7806" i="15"/>
  <c r="G7806" i="15" s="1"/>
  <c r="E7799" i="15"/>
  <c r="G7799" i="15" s="1"/>
  <c r="E7783" i="15"/>
  <c r="G7783" i="15" s="1"/>
  <c r="E7775" i="15"/>
  <c r="G7775" i="15" s="1"/>
  <c r="E7761" i="15"/>
  <c r="G7761" i="15" s="1"/>
  <c r="E7743" i="15"/>
  <c r="G7743" i="15" s="1"/>
  <c r="E7737" i="15"/>
  <c r="G7737" i="15" s="1"/>
  <c r="E7724" i="15"/>
  <c r="G7724" i="15" s="1"/>
  <c r="E7714" i="15"/>
  <c r="G7714" i="15" s="1"/>
  <c r="E7707" i="15"/>
  <c r="G7707" i="15" s="1"/>
  <c r="E7698" i="15"/>
  <c r="G7698" i="15" s="1"/>
  <c r="E7690" i="15"/>
  <c r="G7690" i="15" s="1"/>
  <c r="E7667" i="15"/>
  <c r="G7667" i="15" s="1"/>
  <c r="E7655" i="15"/>
  <c r="G7655" i="15" s="1"/>
  <c r="E7639" i="15"/>
  <c r="G7639" i="15" s="1"/>
  <c r="E7625" i="15"/>
  <c r="G7625" i="15" s="1"/>
  <c r="E7616" i="15"/>
  <c r="G7616" i="15" s="1"/>
  <c r="E7607" i="15"/>
  <c r="G7607" i="15" s="1"/>
  <c r="E7594" i="15"/>
  <c r="G7594" i="15" s="1"/>
  <c r="E7582" i="15"/>
  <c r="G7582" i="15" s="1"/>
  <c r="E7574" i="15"/>
  <c r="G7574" i="15" s="1"/>
  <c r="E7566" i="15"/>
  <c r="G7566" i="15" s="1"/>
  <c r="E7557" i="15"/>
  <c r="G7557" i="15" s="1"/>
  <c r="E7517" i="15"/>
  <c r="G7517" i="15" s="1"/>
  <c r="E7519" i="15"/>
  <c r="G7519" i="15" s="1"/>
  <c r="E7490" i="15"/>
  <c r="G7490" i="15" s="1"/>
  <c r="E7481" i="15"/>
  <c r="G7481" i="15" s="1"/>
  <c r="E7472" i="15"/>
  <c r="G7472" i="15" s="1"/>
  <c r="E7457" i="15"/>
  <c r="G7457" i="15" s="1"/>
  <c r="E7447" i="15"/>
  <c r="G7447" i="15" s="1"/>
  <c r="E7439" i="15"/>
  <c r="G7439" i="15" s="1"/>
  <c r="E7433" i="15"/>
  <c r="G7433" i="15" s="1"/>
  <c r="E7424" i="15"/>
  <c r="G7424" i="15" s="1"/>
  <c r="E7416" i="15"/>
  <c r="G7416" i="15" s="1"/>
  <c r="E7408" i="15"/>
  <c r="G7408" i="15" s="1"/>
  <c r="E7400" i="15"/>
  <c r="G7400" i="15" s="1"/>
  <c r="E7384" i="15"/>
  <c r="G7384" i="15" s="1"/>
  <c r="E7373" i="15"/>
  <c r="G7373" i="15" s="1"/>
  <c r="E7388" i="15"/>
  <c r="G7388" i="15" s="1"/>
  <c r="E7354" i="15"/>
  <c r="G7354" i="15" s="1"/>
  <c r="E7353" i="15"/>
  <c r="G7353" i="15" s="1"/>
  <c r="E7338" i="15"/>
  <c r="G7338" i="15" s="1"/>
  <c r="E7330" i="15"/>
  <c r="G7330" i="15" s="1"/>
  <c r="E7312" i="15"/>
  <c r="G7312" i="15" s="1"/>
  <c r="E7318" i="15"/>
  <c r="G7318" i="15" s="1"/>
  <c r="E7307" i="15"/>
  <c r="G7307" i="15" s="1"/>
  <c r="E7281" i="15"/>
  <c r="G7281" i="15" s="1"/>
  <c r="E7294" i="15"/>
  <c r="G7294" i="15" s="1"/>
  <c r="E7271" i="15"/>
  <c r="G7271" i="15" s="1"/>
  <c r="E7260" i="15"/>
  <c r="G7260" i="15" s="1"/>
  <c r="E7257" i="15"/>
  <c r="G7257" i="15" s="1"/>
  <c r="E7230" i="15"/>
  <c r="G7230" i="15" s="1"/>
  <c r="E7248" i="15"/>
  <c r="G7248" i="15" s="1"/>
  <c r="E7232" i="15"/>
  <c r="G7232" i="15" s="1"/>
  <c r="E7222" i="15"/>
  <c r="G7222" i="15" s="1"/>
  <c r="E7246" i="15"/>
  <c r="G7246" i="15" s="1"/>
  <c r="E7207" i="15"/>
  <c r="G7207" i="15" s="1"/>
  <c r="E7209" i="15"/>
  <c r="G7209" i="15" s="1"/>
  <c r="E7190" i="15"/>
  <c r="G7190" i="15" s="1"/>
  <c r="E7173" i="15"/>
  <c r="G7173" i="15" s="1"/>
  <c r="E7094" i="15"/>
  <c r="G7094" i="15" s="1"/>
  <c r="E7011" i="15"/>
  <c r="G7011" i="15" s="1"/>
  <c r="E6975" i="15"/>
  <c r="G6975" i="15" s="1"/>
  <c r="E6996" i="15"/>
  <c r="G6996" i="15" s="1"/>
  <c r="E6990" i="15"/>
  <c r="G6990" i="15" s="1"/>
  <c r="E6980" i="15"/>
  <c r="G6980" i="15" s="1"/>
  <c r="E6968" i="15"/>
  <c r="G6968" i="15" s="1"/>
  <c r="E6935" i="15"/>
  <c r="G6935" i="15" s="1"/>
  <c r="E6962" i="15"/>
  <c r="G6962" i="15" s="1"/>
  <c r="E6942" i="15"/>
  <c r="G6942" i="15" s="1"/>
  <c r="E6914" i="15"/>
  <c r="G6914" i="15" s="1"/>
  <c r="E6950" i="15"/>
  <c r="G6950" i="15" s="1"/>
  <c r="E6923" i="15"/>
  <c r="G6923" i="15" s="1"/>
  <c r="E6957" i="15"/>
  <c r="G6957" i="15" s="1"/>
  <c r="E6907" i="15"/>
  <c r="G6907" i="15" s="1"/>
  <c r="E6901" i="15"/>
  <c r="G6901" i="15" s="1"/>
  <c r="E6897" i="15"/>
  <c r="G6897" i="15" s="1"/>
  <c r="E6877" i="15"/>
  <c r="G6877" i="15" s="1"/>
  <c r="E6854" i="15"/>
  <c r="G6854" i="15" s="1"/>
  <c r="E6828" i="15"/>
  <c r="G6828" i="15" s="1"/>
  <c r="E6882" i="15"/>
  <c r="G6882" i="15" s="1"/>
  <c r="E6862" i="15"/>
  <c r="G6862" i="15" s="1"/>
  <c r="E6819" i="15"/>
  <c r="G6819" i="15" s="1"/>
  <c r="E6867" i="15"/>
  <c r="G6867" i="15" s="1"/>
  <c r="E6842" i="15"/>
  <c r="G6842" i="15" s="1"/>
  <c r="E6795" i="15"/>
  <c r="G6795" i="15" s="1"/>
  <c r="E6810" i="15"/>
  <c r="G6810" i="15" s="1"/>
  <c r="E6792" i="15"/>
  <c r="G6792" i="15" s="1"/>
  <c r="E6779" i="15"/>
  <c r="G6779" i="15" s="1"/>
  <c r="E6784" i="15"/>
  <c r="G6784" i="15" s="1"/>
  <c r="E6770" i="15"/>
  <c r="G6770" i="15" s="1"/>
  <c r="E6758" i="15"/>
  <c r="G6758" i="15" s="1"/>
  <c r="E6728" i="15"/>
  <c r="G6728" i="15" s="1"/>
  <c r="E6717" i="15"/>
  <c r="G6717" i="15" s="1"/>
  <c r="E6696" i="15"/>
  <c r="G6696" i="15" s="1"/>
  <c r="E6667" i="15"/>
  <c r="G6667" i="15" s="1"/>
  <c r="E6655" i="15"/>
  <c r="G6655" i="15" s="1"/>
  <c r="E6640" i="15"/>
  <c r="G6640" i="15" s="1"/>
  <c r="E6622" i="15"/>
  <c r="G6622" i="15" s="1"/>
  <c r="E6636" i="15"/>
  <c r="G6636" i="15" s="1"/>
  <c r="E6634" i="15"/>
  <c r="G6634" i="15" s="1"/>
  <c r="E6615" i="15"/>
  <c r="G6615" i="15" s="1"/>
  <c r="E6605" i="15"/>
  <c r="G6605" i="15" s="1"/>
  <c r="E6557" i="15"/>
  <c r="G6557" i="15" s="1"/>
  <c r="E6555" i="15"/>
  <c r="G6555" i="15" s="1"/>
  <c r="E6517" i="15"/>
  <c r="G6517" i="15" s="1"/>
  <c r="E6502" i="15"/>
  <c r="G6502" i="15" s="1"/>
  <c r="E6493" i="15"/>
  <c r="G6493" i="15" s="1"/>
  <c r="E6468" i="15"/>
  <c r="G6468" i="15" s="1"/>
  <c r="E6487" i="15"/>
  <c r="G6487" i="15" s="1"/>
  <c r="E6472" i="15"/>
  <c r="G6472" i="15" s="1"/>
  <c r="E6459" i="15"/>
  <c r="G6459" i="15" s="1"/>
  <c r="E6449" i="15"/>
  <c r="G6449" i="15" s="1"/>
  <c r="E6425" i="15"/>
  <c r="G6425" i="15" s="1"/>
  <c r="E6424" i="15"/>
  <c r="G6424" i="15" s="1"/>
  <c r="E6393" i="15"/>
  <c r="G6393" i="15" s="1"/>
  <c r="E6372" i="15"/>
  <c r="G6372" i="15" s="1"/>
  <c r="E6362" i="15"/>
  <c r="G6362" i="15" s="1"/>
  <c r="E6352" i="15"/>
  <c r="G6352" i="15" s="1"/>
  <c r="E6329" i="15"/>
  <c r="G6329" i="15" s="1"/>
  <c r="E6302" i="15"/>
  <c r="G6302" i="15" s="1"/>
  <c r="E6294" i="15"/>
  <c r="G6294" i="15" s="1"/>
  <c r="E6257" i="15"/>
  <c r="G6257" i="15" s="1"/>
  <c r="E6260" i="15"/>
  <c r="G6260" i="15" s="1"/>
  <c r="E6255" i="15"/>
  <c r="G6255" i="15" s="1"/>
  <c r="E6246" i="15"/>
  <c r="G6246" i="15" s="1"/>
  <c r="E6237" i="15"/>
  <c r="G6237" i="15" s="1"/>
  <c r="E6218" i="15"/>
  <c r="G6218" i="15" s="1"/>
  <c r="E6197" i="15"/>
  <c r="G6197" i="15" s="1"/>
  <c r="E6225" i="15"/>
  <c r="G6225" i="15" s="1"/>
  <c r="E6203" i="15"/>
  <c r="G6203" i="15" s="1"/>
  <c r="E6231" i="15"/>
  <c r="G6231" i="15" s="1"/>
  <c r="E6188" i="15"/>
  <c r="G6188" i="15" s="1"/>
  <c r="E6178" i="15"/>
  <c r="G6178" i="15" s="1"/>
  <c r="E6169" i="15"/>
  <c r="G6169" i="15" s="1"/>
  <c r="E6159" i="15"/>
  <c r="G6159" i="15" s="1"/>
  <c r="E6151" i="15"/>
  <c r="G6151" i="15" s="1"/>
  <c r="E6116" i="15"/>
  <c r="G6116" i="15" s="1"/>
  <c r="E6147" i="15"/>
  <c r="G6147" i="15" s="1"/>
  <c r="E6130" i="15"/>
  <c r="G6130" i="15" s="1"/>
  <c r="E6120" i="15"/>
  <c r="G6120" i="15" s="1"/>
  <c r="E6109" i="15"/>
  <c r="G6109" i="15" s="1"/>
  <c r="E6103" i="15"/>
  <c r="G6103" i="15" s="1"/>
  <c r="E6085" i="15"/>
  <c r="G6085" i="15" s="1"/>
  <c r="E6054" i="15"/>
  <c r="G6054" i="15" s="1"/>
  <c r="E6037" i="15"/>
  <c r="G6037" i="15" s="1"/>
  <c r="E6092" i="15"/>
  <c r="G6092" i="15" s="1"/>
  <c r="E6063" i="15"/>
  <c r="G6063" i="15" s="1"/>
  <c r="E6034" i="15"/>
  <c r="G6034" i="15" s="1"/>
  <c r="E6080" i="15"/>
  <c r="G6080" i="15" s="1"/>
  <c r="E6051" i="15"/>
  <c r="G6051" i="15" s="1"/>
  <c r="E6025" i="15"/>
  <c r="G6025" i="15" s="1"/>
  <c r="E6013" i="15"/>
  <c r="G6013" i="15" s="1"/>
  <c r="E5993" i="15"/>
  <c r="G5993" i="15" s="1"/>
  <c r="E6010" i="15"/>
  <c r="G6010" i="15" s="1"/>
  <c r="E5995" i="15"/>
  <c r="G5995" i="15" s="1"/>
  <c r="E5986" i="15"/>
  <c r="G5986" i="15" s="1"/>
  <c r="E5954" i="15"/>
  <c r="G5954" i="15" s="1"/>
  <c r="E5957" i="15"/>
  <c r="G5957" i="15" s="1"/>
  <c r="E5940" i="15"/>
  <c r="G5940" i="15" s="1"/>
  <c r="E5933" i="15"/>
  <c r="G5933" i="15" s="1"/>
  <c r="E5922" i="15"/>
  <c r="G5922" i="15" s="1"/>
  <c r="E5914" i="15"/>
  <c r="G5914" i="15" s="1"/>
  <c r="E5898" i="15"/>
  <c r="G5898" i="15" s="1"/>
  <c r="E5890" i="15"/>
  <c r="G5890" i="15" s="1"/>
  <c r="E5873" i="15"/>
  <c r="G5873" i="15" s="1"/>
  <c r="E5848" i="15"/>
  <c r="G5848" i="15" s="1"/>
  <c r="E5850" i="15"/>
  <c r="G5850" i="15" s="1"/>
  <c r="E5838" i="15"/>
  <c r="G5838" i="15" s="1"/>
  <c r="E5828" i="15"/>
  <c r="G5828" i="15" s="1"/>
  <c r="E5821" i="15"/>
  <c r="G5821" i="15" s="1"/>
  <c r="E5810" i="15"/>
  <c r="G5810" i="15" s="1"/>
  <c r="E5805" i="15"/>
  <c r="G5805" i="15" s="1"/>
  <c r="E5782" i="15"/>
  <c r="G5782" i="15" s="1"/>
  <c r="E5771" i="15"/>
  <c r="G5771" i="15" s="1"/>
  <c r="E5755" i="15"/>
  <c r="G5755" i="15" s="1"/>
  <c r="E5741" i="15"/>
  <c r="G5741" i="15" s="1"/>
  <c r="E5732" i="15"/>
  <c r="G5732" i="15" s="1"/>
  <c r="E5723" i="15"/>
  <c r="G5723" i="15" s="1"/>
  <c r="E5712" i="15"/>
  <c r="G5712" i="15" s="1"/>
  <c r="E5704" i="15"/>
  <c r="G5704" i="15" s="1"/>
  <c r="E5696" i="15"/>
  <c r="G5696" i="15" s="1"/>
  <c r="E5688" i="15"/>
  <c r="G5688" i="15" s="1"/>
  <c r="E5680" i="15"/>
  <c r="G5680" i="15" s="1"/>
  <c r="E5671" i="15"/>
  <c r="G5671" i="15" s="1"/>
  <c r="E5642" i="15"/>
  <c r="G5642" i="15" s="1"/>
  <c r="E5631" i="15"/>
  <c r="G5631" i="15" s="1"/>
  <c r="E5607" i="15"/>
  <c r="G5607" i="15" s="1"/>
  <c r="E5596" i="15"/>
  <c r="G5596" i="15" s="1"/>
  <c r="E5587" i="15"/>
  <c r="G5587" i="15" s="1"/>
  <c r="E5572" i="15"/>
  <c r="G5572" i="15" s="1"/>
  <c r="E5561" i="15"/>
  <c r="G5561" i="15" s="1"/>
  <c r="E5553" i="15"/>
  <c r="G5553" i="15" s="1"/>
  <c r="E5547" i="15"/>
  <c r="G5547" i="15" s="1"/>
  <c r="E5536" i="15"/>
  <c r="G5536" i="15" s="1"/>
  <c r="E5530" i="15"/>
  <c r="G5530" i="15" s="1"/>
  <c r="E5522" i="15"/>
  <c r="G5522" i="15" s="1"/>
  <c r="E5514" i="15"/>
  <c r="G5514" i="15" s="1"/>
  <c r="E5498" i="15"/>
  <c r="G5498" i="15" s="1"/>
  <c r="E5486" i="15"/>
  <c r="G5486" i="15" s="1"/>
  <c r="E5502" i="15"/>
  <c r="G5502" i="15" s="1"/>
  <c r="E5482" i="15"/>
  <c r="G5482" i="15" s="1"/>
  <c r="E5468" i="15"/>
  <c r="G5468" i="15" s="1"/>
  <c r="E5456" i="15"/>
  <c r="G5456" i="15" s="1"/>
  <c r="E5449" i="15"/>
  <c r="G5449" i="15" s="1"/>
  <c r="E5440" i="15"/>
  <c r="G5440" i="15" s="1"/>
  <c r="E5437" i="15"/>
  <c r="G5437" i="15" s="1"/>
  <c r="E5424" i="15"/>
  <c r="G5424" i="15" s="1"/>
  <c r="E5417" i="15"/>
  <c r="G5417" i="15" s="1"/>
  <c r="E5404" i="15"/>
  <c r="G5404" i="15" s="1"/>
  <c r="E5397" i="15"/>
  <c r="G5397" i="15" s="1"/>
  <c r="E5377" i="15"/>
  <c r="G5377" i="15" s="1"/>
  <c r="E5384" i="15"/>
  <c r="G5384" i="15" s="1"/>
  <c r="E5356" i="15"/>
  <c r="G5356" i="15" s="1"/>
  <c r="E5351" i="15"/>
  <c r="G5351" i="15" s="1"/>
  <c r="E5348" i="15"/>
  <c r="G5348" i="15" s="1"/>
  <c r="E5338" i="15"/>
  <c r="G5338" i="15" s="1"/>
  <c r="E5327" i="15"/>
  <c r="G5327" i="15" s="1"/>
  <c r="E5323" i="15"/>
  <c r="G5323" i="15" s="1"/>
  <c r="E5311" i="15"/>
  <c r="G5311" i="15" s="1"/>
  <c r="E5306" i="15"/>
  <c r="G5306" i="15" s="1"/>
  <c r="E5289" i="15"/>
  <c r="G5289" i="15" s="1"/>
  <c r="E5283" i="15"/>
  <c r="G5283" i="15" s="1"/>
  <c r="E5269" i="15"/>
  <c r="G5269" i="15" s="1"/>
  <c r="E5235" i="15"/>
  <c r="G5235" i="15" s="1"/>
  <c r="E5217" i="15"/>
  <c r="G5217" i="15" s="1"/>
  <c r="E5275" i="15"/>
  <c r="G5275" i="15" s="1"/>
  <c r="E5249" i="15"/>
  <c r="G5249" i="15" s="1"/>
  <c r="E5213" i="15"/>
  <c r="G5213" i="15" s="1"/>
  <c r="E5256" i="15"/>
  <c r="G5256" i="15" s="1"/>
  <c r="E5230" i="15"/>
  <c r="G5230" i="15" s="1"/>
  <c r="E5204" i="15"/>
  <c r="G5204" i="15" s="1"/>
  <c r="E5119" i="15"/>
  <c r="G5119" i="15" s="1"/>
  <c r="E5112" i="15"/>
  <c r="G5112" i="15" s="1"/>
  <c r="E5116" i="15"/>
  <c r="G5116" i="15" s="1"/>
  <c r="E5100" i="15"/>
  <c r="G5100" i="15" s="1"/>
  <c r="E5092" i="15"/>
  <c r="G5092" i="15" s="1"/>
  <c r="E5115" i="15"/>
  <c r="G5115" i="15" s="1"/>
  <c r="E5048" i="15"/>
  <c r="G5048" i="15" s="1"/>
  <c r="E5071" i="15"/>
  <c r="G5071" i="15" s="1"/>
  <c r="E5040" i="15"/>
  <c r="G5040" i="15" s="1"/>
  <c r="E5019" i="15"/>
  <c r="G5019" i="15" s="1"/>
  <c r="E5058" i="15"/>
  <c r="G5058" i="15" s="1"/>
  <c r="E5031" i="15"/>
  <c r="G5031" i="15" s="1"/>
  <c r="E5043" i="15"/>
  <c r="G5043" i="15" s="1"/>
  <c r="E4913" i="15"/>
  <c r="G4913" i="15" s="1"/>
  <c r="E4924" i="15"/>
  <c r="G4924" i="15" s="1"/>
  <c r="E4906" i="15"/>
  <c r="G4906" i="15" s="1"/>
  <c r="E4929" i="15"/>
  <c r="G4929" i="15" s="1"/>
  <c r="E4899" i="15"/>
  <c r="G4899" i="15" s="1"/>
  <c r="E4867" i="15"/>
  <c r="G4867" i="15" s="1"/>
  <c r="E4880" i="15"/>
  <c r="G4880" i="15" s="1"/>
  <c r="E4863" i="15"/>
  <c r="G4863" i="15" s="1"/>
  <c r="E4841" i="15"/>
  <c r="G4841" i="15" s="1"/>
  <c r="E4817" i="15"/>
  <c r="G4817" i="15" s="1"/>
  <c r="E4808" i="15"/>
  <c r="G4808" i="15" s="1"/>
  <c r="E4776" i="15"/>
  <c r="G4776" i="15" s="1"/>
  <c r="E4766" i="15"/>
  <c r="G4766" i="15" s="1"/>
  <c r="E4744" i="15"/>
  <c r="G4744" i="15" s="1"/>
  <c r="E4732" i="15"/>
  <c r="G4732" i="15" s="1"/>
  <c r="E4757" i="15"/>
  <c r="G4757" i="15" s="1"/>
  <c r="E4738" i="15"/>
  <c r="G4738" i="15" s="1"/>
  <c r="E4722" i="15"/>
  <c r="G4722" i="15" s="1"/>
  <c r="E4668" i="15"/>
  <c r="G4668" i="15" s="1"/>
  <c r="E4664" i="15"/>
  <c r="G4664" i="15" s="1"/>
  <c r="E4628" i="15"/>
  <c r="G4628" i="15" s="1"/>
  <c r="E4614" i="15"/>
  <c r="G4614" i="15" s="1"/>
  <c r="E4605" i="15"/>
  <c r="G4605" i="15" s="1"/>
  <c r="E4592" i="15"/>
  <c r="G4592" i="15" s="1"/>
  <c r="E4598" i="15"/>
  <c r="G4598" i="15" s="1"/>
  <c r="E4581" i="15"/>
  <c r="G4581" i="15" s="1"/>
  <c r="E4569" i="15"/>
  <c r="G4569" i="15" s="1"/>
  <c r="E4561" i="15"/>
  <c r="G4561" i="15" s="1"/>
  <c r="E4542" i="15"/>
  <c r="G4542" i="15" s="1"/>
  <c r="E4535" i="15"/>
  <c r="G4535" i="15" s="1"/>
  <c r="E4493" i="15"/>
  <c r="G4493" i="15" s="1"/>
  <c r="E11900" i="15"/>
  <c r="G11900" i="15" s="1"/>
  <c r="E11895" i="15"/>
  <c r="G11895" i="15" s="1"/>
  <c r="E11881" i="15"/>
  <c r="G11881" i="15" s="1"/>
  <c r="E11857" i="15"/>
  <c r="G11857" i="15" s="1"/>
  <c r="E11870" i="15"/>
  <c r="G11870" i="15" s="1"/>
  <c r="E11867" i="15"/>
  <c r="G11867" i="15" s="1"/>
  <c r="E11850" i="15"/>
  <c r="G11850" i="15" s="1"/>
  <c r="E11847" i="15"/>
  <c r="G11847" i="15" s="1"/>
  <c r="E11840" i="15"/>
  <c r="G11840" i="15" s="1"/>
  <c r="E11829" i="15"/>
  <c r="G11829" i="15" s="1"/>
  <c r="E11816" i="15"/>
  <c r="G11816" i="15" s="1"/>
  <c r="E11818" i="15"/>
  <c r="G11818" i="15" s="1"/>
  <c r="E11786" i="15"/>
  <c r="G11786" i="15" s="1"/>
  <c r="E11807" i="15"/>
  <c r="G11807" i="15" s="1"/>
  <c r="E11789" i="15"/>
  <c r="G11789" i="15" s="1"/>
  <c r="E11778" i="15"/>
  <c r="G11778" i="15" s="1"/>
  <c r="E11767" i="15"/>
  <c r="G11767" i="15" s="1"/>
  <c r="E11762" i="15"/>
  <c r="G11762" i="15" s="1"/>
  <c r="E11749" i="15"/>
  <c r="G11749" i="15" s="1"/>
  <c r="E11729" i="15"/>
  <c r="G11729" i="15" s="1"/>
  <c r="E11701" i="15"/>
  <c r="G11701" i="15" s="1"/>
  <c r="E11723" i="15"/>
  <c r="G11723" i="15" s="1"/>
  <c r="E11744" i="15"/>
  <c r="G11744" i="15" s="1"/>
  <c r="E11708" i="15"/>
  <c r="G11708" i="15" s="1"/>
  <c r="E11688" i="15"/>
  <c r="G11688" i="15" s="1"/>
  <c r="E11734" i="15"/>
  <c r="G11734" i="15" s="1"/>
  <c r="E11705" i="15"/>
  <c r="G11705" i="15" s="1"/>
  <c r="E11675" i="15"/>
  <c r="G11675" i="15" s="1"/>
  <c r="E11668" i="15"/>
  <c r="G11668" i="15" s="1"/>
  <c r="E11648" i="15"/>
  <c r="G11648" i="15" s="1"/>
  <c r="E11665" i="15"/>
  <c r="G11665" i="15" s="1"/>
  <c r="E11645" i="15"/>
  <c r="G11645" i="15" s="1"/>
  <c r="E11640" i="15"/>
  <c r="G11640" i="15" s="1"/>
  <c r="E11608" i="15"/>
  <c r="G11608" i="15" s="1"/>
  <c r="E11612" i="15"/>
  <c r="G11612" i="15" s="1"/>
  <c r="E11594" i="15"/>
  <c r="G11594" i="15" s="1"/>
  <c r="E11587" i="15"/>
  <c r="G11587" i="15" s="1"/>
  <c r="E11576" i="15"/>
  <c r="G11576" i="15" s="1"/>
  <c r="E11568" i="15"/>
  <c r="G11568" i="15" s="1"/>
  <c r="E11551" i="15"/>
  <c r="G11551" i="15" s="1"/>
  <c r="E11543" i="15"/>
  <c r="G11543" i="15" s="1"/>
  <c r="E11529" i="15"/>
  <c r="G11529" i="15" s="1"/>
  <c r="E11518" i="15"/>
  <c r="G11518" i="15" s="1"/>
  <c r="E11512" i="15"/>
  <c r="G11512" i="15" s="1"/>
  <c r="E11507" i="15"/>
  <c r="G11507" i="15" s="1"/>
  <c r="E11495" i="15"/>
  <c r="G11495" i="15" s="1"/>
  <c r="E11485" i="15"/>
  <c r="G11485" i="15" s="1"/>
  <c r="E11478" i="15"/>
  <c r="G11478" i="15" s="1"/>
  <c r="E11468" i="15"/>
  <c r="G11468" i="15" s="1"/>
  <c r="E11461" i="15"/>
  <c r="G11461" i="15" s="1"/>
  <c r="E11440" i="15"/>
  <c r="G11440" i="15" s="1"/>
  <c r="E11428" i="15"/>
  <c r="G11428" i="15" s="1"/>
  <c r="E11415" i="15"/>
  <c r="G11415" i="15" s="1"/>
  <c r="E11401" i="15"/>
  <c r="G11401" i="15" s="1"/>
  <c r="E11389" i="15"/>
  <c r="G11389" i="15" s="1"/>
  <c r="E11380" i="15"/>
  <c r="G11380" i="15" s="1"/>
  <c r="E11366" i="15"/>
  <c r="G11366" i="15" s="1"/>
  <c r="E11355" i="15"/>
  <c r="G11355" i="15" s="1"/>
  <c r="E11347" i="15"/>
  <c r="G11347" i="15" s="1"/>
  <c r="E11339" i="15"/>
  <c r="G11339" i="15" s="1"/>
  <c r="E11331" i="15"/>
  <c r="G11331" i="15" s="1"/>
  <c r="E11320" i="15"/>
  <c r="G11320" i="15" s="1"/>
  <c r="E11309" i="15"/>
  <c r="G11309" i="15" s="1"/>
  <c r="E11293" i="15"/>
  <c r="G11293" i="15" s="1"/>
  <c r="E11267" i="15"/>
  <c r="G11267" i="15" s="1"/>
  <c r="E11258" i="15"/>
  <c r="G11258" i="15" s="1"/>
  <c r="E11250" i="15"/>
  <c r="G11250" i="15" s="1"/>
  <c r="E11241" i="15"/>
  <c r="G11241" i="15" s="1"/>
  <c r="E11226" i="15"/>
  <c r="G11226" i="15" s="1"/>
  <c r="E11216" i="15"/>
  <c r="G11216" i="15" s="1"/>
  <c r="E11208" i="15"/>
  <c r="G11208" i="15" s="1"/>
  <c r="E11202" i="15"/>
  <c r="G11202" i="15" s="1"/>
  <c r="E11191" i="15"/>
  <c r="G11191" i="15" s="1"/>
  <c r="E11185" i="15"/>
  <c r="G11185" i="15" s="1"/>
  <c r="E11177" i="15"/>
  <c r="G11177" i="15" s="1"/>
  <c r="E11169" i="15"/>
  <c r="G11169" i="15" s="1"/>
  <c r="E11153" i="15"/>
  <c r="G11153" i="15" s="1"/>
  <c r="E11141" i="15"/>
  <c r="G11141" i="15" s="1"/>
  <c r="E11157" i="15"/>
  <c r="G11157" i="15" s="1"/>
  <c r="E11133" i="15"/>
  <c r="G11133" i="15" s="1"/>
  <c r="E11121" i="15"/>
  <c r="G11121" i="15" s="1"/>
  <c r="E11108" i="15"/>
  <c r="G11108" i="15" s="1"/>
  <c r="E11100" i="15"/>
  <c r="G11100" i="15" s="1"/>
  <c r="E11084" i="15"/>
  <c r="G11084" i="15" s="1"/>
  <c r="E11087" i="15"/>
  <c r="G11087" i="15" s="1"/>
  <c r="E11070" i="15"/>
  <c r="G11070" i="15" s="1"/>
  <c r="E11059" i="15"/>
  <c r="G11059" i="15" s="1"/>
  <c r="E11054" i="15"/>
  <c r="G11054" i="15" s="1"/>
  <c r="E11035" i="15"/>
  <c r="G11035" i="15" s="1"/>
  <c r="E11034" i="15"/>
  <c r="G11034" i="15" s="1"/>
  <c r="E11014" i="15"/>
  <c r="G11014" i="15" s="1"/>
  <c r="E10986" i="15"/>
  <c r="G10986" i="15" s="1"/>
  <c r="E11012" i="15"/>
  <c r="G11012" i="15" s="1"/>
  <c r="E10997" i="15"/>
  <c r="G10997" i="15" s="1"/>
  <c r="E10985" i="15"/>
  <c r="G10985" i="15" s="1"/>
  <c r="E10981" i="15"/>
  <c r="G10981" i="15" s="1"/>
  <c r="E10970" i="15"/>
  <c r="G10970" i="15" s="1"/>
  <c r="E10964" i="15"/>
  <c r="G10964" i="15" s="1"/>
  <c r="E10949" i="15"/>
  <c r="G10949" i="15" s="1"/>
  <c r="E10941" i="15"/>
  <c r="G10941" i="15" s="1"/>
  <c r="E10863" i="15"/>
  <c r="G10863" i="15" s="1"/>
  <c r="E10761" i="15"/>
  <c r="G10761" i="15" s="1"/>
  <c r="E10779" i="15"/>
  <c r="G10779" i="15" s="1"/>
  <c r="E10763" i="15"/>
  <c r="G10763" i="15" s="1"/>
  <c r="E10752" i="15"/>
  <c r="G10752" i="15" s="1"/>
  <c r="E10740" i="15"/>
  <c r="G10740" i="15" s="1"/>
  <c r="E10737" i="15"/>
  <c r="G10737" i="15" s="1"/>
  <c r="E10725" i="15"/>
  <c r="G10725" i="15" s="1"/>
  <c r="E10694" i="15"/>
  <c r="G10694" i="15" s="1"/>
  <c r="E10731" i="15"/>
  <c r="G10731" i="15" s="1"/>
  <c r="E10713" i="15"/>
  <c r="G10713" i="15" s="1"/>
  <c r="E10686" i="15"/>
  <c r="G10686" i="15" s="1"/>
  <c r="E10682" i="15"/>
  <c r="G10682" i="15" s="1"/>
  <c r="E10665" i="15"/>
  <c r="G10665" i="15" s="1"/>
  <c r="E10661" i="15"/>
  <c r="G10661" i="15" s="1"/>
  <c r="E10653" i="15"/>
  <c r="G10653" i="15" s="1"/>
  <c r="E10634" i="15"/>
  <c r="G10634" i="15" s="1"/>
  <c r="E10607" i="15"/>
  <c r="G10607" i="15" s="1"/>
  <c r="E10621" i="15"/>
  <c r="G10621" i="15" s="1"/>
  <c r="E10638" i="15"/>
  <c r="G10638" i="15" s="1"/>
  <c r="E10622" i="15"/>
  <c r="G10622" i="15" s="1"/>
  <c r="E10585" i="15"/>
  <c r="G10585" i="15" s="1"/>
  <c r="E10625" i="15"/>
  <c r="G10625" i="15" s="1"/>
  <c r="E10597" i="15"/>
  <c r="G10597" i="15" s="1"/>
  <c r="E10564" i="15"/>
  <c r="G10564" i="15" s="1"/>
  <c r="E10574" i="15"/>
  <c r="G10574" i="15" s="1"/>
  <c r="E10556" i="15"/>
  <c r="G10556" i="15" s="1"/>
  <c r="E10567" i="15"/>
  <c r="G10567" i="15" s="1"/>
  <c r="E10536" i="15"/>
  <c r="G10536" i="15" s="1"/>
  <c r="E10540" i="15"/>
  <c r="G10540" i="15" s="1"/>
  <c r="E10525" i="15"/>
  <c r="G10525" i="15" s="1"/>
  <c r="E10497" i="15"/>
  <c r="G10497" i="15" s="1"/>
  <c r="E10468" i="15"/>
  <c r="G10468" i="15" s="1"/>
  <c r="E10437" i="15"/>
  <c r="G10437" i="15" s="1"/>
  <c r="E10427" i="15"/>
  <c r="G10427" i="15" s="1"/>
  <c r="E10416" i="15"/>
  <c r="G10416" i="15" s="1"/>
  <c r="E10397" i="15"/>
  <c r="G10397" i="15" s="1"/>
  <c r="E10384" i="15"/>
  <c r="G10384" i="15" s="1"/>
  <c r="E10411" i="15"/>
  <c r="G10411" i="15" s="1"/>
  <c r="E10393" i="15"/>
  <c r="G10393" i="15" s="1"/>
  <c r="E10378" i="15"/>
  <c r="G10378" i="15" s="1"/>
  <c r="E10371" i="15"/>
  <c r="G10371" i="15" s="1"/>
  <c r="E10339" i="15"/>
  <c r="G10339" i="15" s="1"/>
  <c r="E10327" i="15"/>
  <c r="G10327" i="15" s="1"/>
  <c r="E10325" i="15"/>
  <c r="G10325" i="15" s="1"/>
  <c r="E10306" i="15"/>
  <c r="G10306" i="15" s="1"/>
  <c r="E10294" i="15"/>
  <c r="G10294" i="15" s="1"/>
  <c r="E10281" i="15"/>
  <c r="G10281" i="15" s="1"/>
  <c r="E10260" i="15"/>
  <c r="G10260" i="15" s="1"/>
  <c r="E10245" i="15"/>
  <c r="G10245" i="15" s="1"/>
  <c r="E10254" i="15"/>
  <c r="G10254" i="15" s="1"/>
  <c r="E10239" i="15"/>
  <c r="G10239" i="15" s="1"/>
  <c r="E10226" i="15"/>
  <c r="G10226" i="15" s="1"/>
  <c r="E10218" i="15"/>
  <c r="G10218" i="15" s="1"/>
  <c r="E10206" i="15"/>
  <c r="G10206" i="15" s="1"/>
  <c r="E10201" i="15"/>
  <c r="G10201" i="15" s="1"/>
  <c r="E10165" i="15"/>
  <c r="G10165" i="15" s="1"/>
  <c r="E10155" i="15"/>
  <c r="G10155" i="15" s="1"/>
  <c r="E10145" i="15"/>
  <c r="G10145" i="15" s="1"/>
  <c r="E10135" i="15"/>
  <c r="G10135" i="15" s="1"/>
  <c r="E10121" i="15"/>
  <c r="G10121" i="15" s="1"/>
  <c r="E10112" i="15"/>
  <c r="G10112" i="15" s="1"/>
  <c r="E10103" i="15"/>
  <c r="G10103" i="15" s="1"/>
  <c r="E10077" i="15"/>
  <c r="G10077" i="15" s="1"/>
  <c r="E10066" i="15"/>
  <c r="G10066" i="15" s="1"/>
  <c r="E10044" i="15"/>
  <c r="G10044" i="15" s="1"/>
  <c r="E10055" i="15"/>
  <c r="G10055" i="15" s="1"/>
  <c r="E10028" i="15"/>
  <c r="G10028" i="15" s="1"/>
  <c r="E10015" i="15"/>
  <c r="G10015" i="15" s="1"/>
  <c r="E10010" i="15"/>
  <c r="G10010" i="15" s="1"/>
  <c r="E9996" i="15"/>
  <c r="G9996" i="15" s="1"/>
  <c r="E9972" i="15"/>
  <c r="G9972" i="15" s="1"/>
  <c r="E9985" i="15"/>
  <c r="G9985" i="15" s="1"/>
  <c r="E9982" i="15"/>
  <c r="G9982" i="15" s="1"/>
  <c r="E9965" i="15"/>
  <c r="G9965" i="15" s="1"/>
  <c r="E9962" i="15"/>
  <c r="G9962" i="15" s="1"/>
  <c r="E9955" i="15"/>
  <c r="G9955" i="15" s="1"/>
  <c r="E9943" i="15"/>
  <c r="G9943" i="15" s="1"/>
  <c r="E9932" i="15"/>
  <c r="G9932" i="15" s="1"/>
  <c r="E9927" i="15"/>
  <c r="G9927" i="15" s="1"/>
  <c r="E9897" i="15"/>
  <c r="G9897" i="15" s="1"/>
  <c r="E9920" i="15"/>
  <c r="G9920" i="15" s="1"/>
  <c r="E9904" i="15"/>
  <c r="G9904" i="15" s="1"/>
  <c r="E9893" i="15"/>
  <c r="G9893" i="15" s="1"/>
  <c r="E9882" i="15"/>
  <c r="G9882" i="15" s="1"/>
  <c r="E9877" i="15"/>
  <c r="G9877" i="15" s="1"/>
  <c r="E9863" i="15"/>
  <c r="G9863" i="15" s="1"/>
  <c r="E9827" i="15"/>
  <c r="G9827" i="15" s="1"/>
  <c r="E9815" i="15"/>
  <c r="G9815" i="15" s="1"/>
  <c r="E9836" i="15"/>
  <c r="G9836" i="15" s="1"/>
  <c r="E9858" i="15"/>
  <c r="G9858" i="15" s="1"/>
  <c r="E9842" i="15"/>
  <c r="G9842" i="15" s="1"/>
  <c r="E9802" i="15"/>
  <c r="G9802" i="15" s="1"/>
  <c r="E9845" i="15"/>
  <c r="G9845" i="15" s="1"/>
  <c r="E9814" i="15"/>
  <c r="G9814" i="15" s="1"/>
  <c r="E9790" i="15"/>
  <c r="G9790" i="15" s="1"/>
  <c r="E9783" i="15"/>
  <c r="G9783" i="15" s="1"/>
  <c r="E9763" i="15"/>
  <c r="G9763" i="15" s="1"/>
  <c r="E9779" i="15"/>
  <c r="G9779" i="15" s="1"/>
  <c r="E9760" i="15"/>
  <c r="G9760" i="15" s="1"/>
  <c r="E9755" i="15"/>
  <c r="G9755" i="15" s="1"/>
  <c r="E9724" i="15"/>
  <c r="G9724" i="15" s="1"/>
  <c r="E9727" i="15"/>
  <c r="G9727" i="15" s="1"/>
  <c r="E9695" i="15"/>
  <c r="G9695" i="15" s="1"/>
  <c r="E9704" i="15"/>
  <c r="G9704" i="15" s="1"/>
  <c r="E9693" i="15"/>
  <c r="G9693" i="15" s="1"/>
  <c r="E9696" i="15"/>
  <c r="G9696" i="15" s="1"/>
  <c r="E9669" i="15"/>
  <c r="G9669" i="15" s="1"/>
  <c r="E9661" i="15"/>
  <c r="G9661" i="15" s="1"/>
  <c r="E9646" i="15"/>
  <c r="G9646" i="15" s="1"/>
  <c r="E9636" i="15"/>
  <c r="G9636" i="15" s="1"/>
  <c r="E9626" i="15"/>
  <c r="G9626" i="15" s="1"/>
  <c r="E9621" i="15"/>
  <c r="G9621" i="15" s="1"/>
  <c r="E9609" i="15"/>
  <c r="G9609" i="15" s="1"/>
  <c r="E9599" i="15"/>
  <c r="G9599" i="15" s="1"/>
  <c r="E9591" i="15"/>
  <c r="G9591" i="15" s="1"/>
  <c r="E9580" i="15"/>
  <c r="G9580" i="15" s="1"/>
  <c r="E9575" i="15"/>
  <c r="G9575" i="15" s="1"/>
  <c r="E9554" i="15"/>
  <c r="G9554" i="15" s="1"/>
  <c r="E9543" i="15"/>
  <c r="G9543" i="15" s="1"/>
  <c r="E9527" i="15"/>
  <c r="G9527" i="15" s="1"/>
  <c r="E9520" i="15"/>
  <c r="G9520" i="15" s="1"/>
  <c r="E9504" i="15"/>
  <c r="G9504" i="15" s="1"/>
  <c r="E9495" i="15"/>
  <c r="G9495" i="15" s="1"/>
  <c r="E9481" i="15"/>
  <c r="G9481" i="15" s="1"/>
  <c r="E9470" i="15"/>
  <c r="G9470" i="15" s="1"/>
  <c r="E9462" i="15"/>
  <c r="G9462" i="15" s="1"/>
  <c r="E9454" i="15"/>
  <c r="G9454" i="15" s="1"/>
  <c r="E9446" i="15"/>
  <c r="G9446" i="15" s="1"/>
  <c r="E9435" i="15"/>
  <c r="G9435" i="15" s="1"/>
  <c r="E9424" i="15"/>
  <c r="G9424" i="15" s="1"/>
  <c r="E9408" i="15"/>
  <c r="G9408" i="15" s="1"/>
  <c r="E9382" i="15"/>
  <c r="G9382" i="15" s="1"/>
  <c r="E9373" i="15"/>
  <c r="G9373" i="15" s="1"/>
  <c r="E9365" i="15"/>
  <c r="G9365" i="15" s="1"/>
  <c r="E9356" i="15"/>
  <c r="G9356" i="15" s="1"/>
  <c r="E9342" i="15"/>
  <c r="G9342" i="15" s="1"/>
  <c r="E9331" i="15"/>
  <c r="G9331" i="15" s="1"/>
  <c r="E9323" i="15"/>
  <c r="G9323" i="15" s="1"/>
  <c r="E9317" i="15"/>
  <c r="G9317" i="15" s="1"/>
  <c r="E9306" i="15"/>
  <c r="G9306" i="15" s="1"/>
  <c r="E9300" i="15"/>
  <c r="G9300" i="15" s="1"/>
  <c r="E9292" i="15"/>
  <c r="G9292" i="15" s="1"/>
  <c r="E9284" i="15"/>
  <c r="G9284" i="15" s="1"/>
  <c r="E9268" i="15"/>
  <c r="G9268" i="15" s="1"/>
  <c r="E9256" i="15"/>
  <c r="G9256" i="15" s="1"/>
  <c r="E9272" i="15"/>
  <c r="G9272" i="15" s="1"/>
  <c r="E9252" i="15"/>
  <c r="G9252" i="15" s="1"/>
  <c r="E9237" i="15"/>
  <c r="G9237" i="15" s="1"/>
  <c r="E9225" i="15"/>
  <c r="G9225" i="15" s="1"/>
  <c r="E9216" i="15"/>
  <c r="G9216" i="15" s="1"/>
  <c r="E9200" i="15"/>
  <c r="G9200" i="15" s="1"/>
  <c r="E9205" i="15"/>
  <c r="G9205" i="15" s="1"/>
  <c r="E9190" i="15"/>
  <c r="G9190" i="15" s="1"/>
  <c r="E9181" i="15"/>
  <c r="G9181" i="15" s="1"/>
  <c r="E9173" i="15"/>
  <c r="G9173" i="15" s="1"/>
  <c r="E9158" i="15"/>
  <c r="G9158" i="15" s="1"/>
  <c r="E9146" i="15"/>
  <c r="G9146" i="15" s="1"/>
  <c r="E9144" i="15"/>
  <c r="G9144" i="15" s="1"/>
  <c r="E9123" i="15"/>
  <c r="G9123" i="15" s="1"/>
  <c r="E9135" i="15"/>
  <c r="G9135" i="15" s="1"/>
  <c r="E9118" i="15"/>
  <c r="G9118" i="15" s="1"/>
  <c r="E9108" i="15"/>
  <c r="G9108" i="15" s="1"/>
  <c r="E9097" i="15"/>
  <c r="G9097" i="15" s="1"/>
  <c r="E9093" i="15"/>
  <c r="G9093" i="15" s="1"/>
  <c r="E9081" i="15"/>
  <c r="G9081" i="15" s="1"/>
  <c r="E9076" i="15"/>
  <c r="G9076" i="15" s="1"/>
  <c r="E9059" i="15"/>
  <c r="G9059" i="15" s="1"/>
  <c r="E8980" i="15"/>
  <c r="G8980" i="15" s="1"/>
  <c r="E8899" i="15"/>
  <c r="G8899" i="15" s="1"/>
  <c r="E8871" i="15"/>
  <c r="G8871" i="15" s="1"/>
  <c r="E8894" i="15"/>
  <c r="G8894" i="15" s="1"/>
  <c r="E8878" i="15"/>
  <c r="G8878" i="15" s="1"/>
  <c r="E8866" i="15"/>
  <c r="G8866" i="15" s="1"/>
  <c r="E8853" i="15"/>
  <c r="G8853" i="15" s="1"/>
  <c r="E8820" i="15"/>
  <c r="G8820" i="15" s="1"/>
  <c r="E8847" i="15"/>
  <c r="G8847" i="15" s="1"/>
  <c r="E8827" i="15"/>
  <c r="G8827" i="15" s="1"/>
  <c r="E8799" i="15"/>
  <c r="G8799" i="15" s="1"/>
  <c r="E8835" i="15"/>
  <c r="G8835" i="15" s="1"/>
  <c r="E8808" i="15"/>
  <c r="G8808" i="15" s="1"/>
  <c r="E8842" i="15"/>
  <c r="G8842" i="15" s="1"/>
  <c r="E8792" i="15"/>
  <c r="G8792" i="15" s="1"/>
  <c r="E8786" i="15"/>
  <c r="G8786" i="15" s="1"/>
  <c r="E8782" i="15"/>
  <c r="G8782" i="15" s="1"/>
  <c r="E8762" i="15"/>
  <c r="G8762" i="15" s="1"/>
  <c r="E8739" i="15"/>
  <c r="G8739" i="15" s="1"/>
  <c r="E8714" i="15"/>
  <c r="G8714" i="15" s="1"/>
  <c r="E8770" i="15"/>
  <c r="G8770" i="15" s="1"/>
  <c r="E8743" i="15"/>
  <c r="G8743" i="15" s="1"/>
  <c r="E8704" i="15"/>
  <c r="G8704" i="15" s="1"/>
  <c r="E8752" i="15"/>
  <c r="G8752" i="15" s="1"/>
  <c r="E8726" i="15"/>
  <c r="G8726" i="15" s="1"/>
  <c r="E8683" i="15"/>
  <c r="G8683" i="15" s="1"/>
  <c r="E8694" i="15"/>
  <c r="G8694" i="15" s="1"/>
  <c r="E8676" i="15"/>
  <c r="G8676" i="15" s="1"/>
  <c r="E8699" i="15"/>
  <c r="G8699" i="15" s="1"/>
  <c r="E8669" i="15"/>
  <c r="G8669" i="15" s="1"/>
  <c r="E8662" i="15"/>
  <c r="G8662" i="15" s="1"/>
  <c r="E8643" i="15"/>
  <c r="G8643" i="15" s="1"/>
  <c r="E8612" i="15"/>
  <c r="G8612" i="15" s="1"/>
  <c r="E8593" i="15"/>
  <c r="G8593" i="15" s="1"/>
  <c r="E8579" i="15"/>
  <c r="G8579" i="15" s="1"/>
  <c r="E8547" i="15"/>
  <c r="G8547" i="15" s="1"/>
  <c r="E8536" i="15"/>
  <c r="G8536" i="15" s="1"/>
  <c r="E8514" i="15"/>
  <c r="G8514" i="15" s="1"/>
  <c r="E8504" i="15"/>
  <c r="G8504" i="15" s="1"/>
  <c r="E8533" i="15"/>
  <c r="G8533" i="15" s="1"/>
  <c r="E8517" i="15"/>
  <c r="G8517" i="15" s="1"/>
  <c r="E8495" i="15"/>
  <c r="G8495" i="15" s="1"/>
  <c r="E8497" i="15"/>
  <c r="G8497" i="15" s="1"/>
  <c r="E8436" i="15"/>
  <c r="G8436" i="15" s="1"/>
  <c r="E8424" i="15"/>
  <c r="G8424" i="15" s="1"/>
  <c r="E8412" i="15"/>
  <c r="G8412" i="15" s="1"/>
  <c r="E8404" i="15"/>
  <c r="G8404" i="15" s="1"/>
  <c r="E8393" i="15"/>
  <c r="G8393" i="15" s="1"/>
  <c r="E8363" i="15"/>
  <c r="G8363" i="15" s="1"/>
  <c r="E8361" i="15"/>
  <c r="G8361" i="15" s="1"/>
  <c r="E8357" i="15"/>
  <c r="G8357" i="15" s="1"/>
  <c r="E8344" i="15"/>
  <c r="G8344" i="15" s="1"/>
  <c r="E8335" i="15"/>
  <c r="G8335" i="15" s="1"/>
  <c r="E8326" i="15"/>
  <c r="G8326" i="15" s="1"/>
  <c r="E8311" i="15"/>
  <c r="G8311" i="15" s="1"/>
  <c r="E8281" i="15"/>
  <c r="G8281" i="15" s="1"/>
  <c r="E8273" i="15"/>
  <c r="G8273" i="15" s="1"/>
  <c r="E8263" i="15"/>
  <c r="G8263" i="15" s="1"/>
  <c r="E8250" i="15"/>
  <c r="G8250" i="15" s="1"/>
  <c r="E8242" i="15"/>
  <c r="G8242" i="15" s="1"/>
  <c r="E8228" i="15"/>
  <c r="G8228" i="15" s="1"/>
  <c r="E8214" i="15"/>
  <c r="G8214" i="15" s="1"/>
  <c r="E8186" i="15"/>
  <c r="G8186" i="15" s="1"/>
  <c r="E8160" i="15"/>
  <c r="G8160" i="15" s="1"/>
  <c r="E8142" i="15"/>
  <c r="G8142" i="15" s="1"/>
  <c r="E8148" i="15"/>
  <c r="G8148" i="15" s="1"/>
  <c r="E8174" i="15"/>
  <c r="G8174" i="15" s="1"/>
  <c r="E8133" i="15"/>
  <c r="G8133" i="15" s="1"/>
  <c r="E8098" i="15"/>
  <c r="G8098" i="15" s="1"/>
  <c r="E8115" i="15"/>
  <c r="G8115" i="15" s="1"/>
  <c r="E8090" i="15"/>
  <c r="G8090" i="15" s="1"/>
  <c r="E8071" i="15"/>
  <c r="G8071" i="15" s="1"/>
  <c r="E8106" i="15"/>
  <c r="G8106" i="15" s="1"/>
  <c r="E8084" i="15"/>
  <c r="G8084" i="15" s="1"/>
  <c r="E8095" i="15"/>
  <c r="G8095" i="15" s="1"/>
  <c r="E8067" i="15"/>
  <c r="G8067" i="15" s="1"/>
  <c r="E8061" i="15"/>
  <c r="G8061" i="15" s="1"/>
  <c r="E8052" i="15"/>
  <c r="G8052" i="15" s="1"/>
  <c r="E8050" i="15"/>
  <c r="G8050" i="15" s="1"/>
  <c r="E8027" i="15"/>
  <c r="G8027" i="15" s="1"/>
  <c r="E8038" i="15"/>
  <c r="G8038" i="15" s="1"/>
  <c r="E8028" i="15"/>
  <c r="G8028" i="15" s="1"/>
  <c r="E8013" i="15"/>
  <c r="G8013" i="15" s="1"/>
  <c r="E8003" i="15"/>
  <c r="G8003" i="15" s="1"/>
  <c r="E8033" i="15"/>
  <c r="G8033" i="15" s="1"/>
  <c r="E7983" i="15"/>
  <c r="G7983" i="15" s="1"/>
  <c r="E7968" i="15"/>
  <c r="G7968" i="15" s="1"/>
  <c r="E7937" i="15"/>
  <c r="G7937" i="15" s="1"/>
  <c r="E7956" i="15"/>
  <c r="G7956" i="15" s="1"/>
  <c r="E7986" i="15"/>
  <c r="G7986" i="15" s="1"/>
  <c r="E7963" i="15"/>
  <c r="G7963" i="15" s="1"/>
  <c r="E7921" i="15"/>
  <c r="G7921" i="15" s="1"/>
  <c r="E7972" i="15"/>
  <c r="G7972" i="15" s="1"/>
  <c r="E7944" i="15"/>
  <c r="G7944" i="15" s="1"/>
  <c r="E7912" i="15"/>
  <c r="G7912" i="15" s="1"/>
  <c r="E7913" i="15"/>
  <c r="G7913" i="15" s="1"/>
  <c r="E7876" i="15"/>
  <c r="G7876" i="15" s="1"/>
  <c r="E7894" i="15"/>
  <c r="G7894" i="15" s="1"/>
  <c r="E7903" i="15"/>
  <c r="G7903" i="15" s="1"/>
  <c r="E7868" i="15"/>
  <c r="G7868" i="15" s="1"/>
  <c r="E7854" i="15"/>
  <c r="G7854" i="15" s="1"/>
  <c r="E7837" i="15"/>
  <c r="G7837" i="15" s="1"/>
  <c r="E7812" i="15"/>
  <c r="G7812" i="15" s="1"/>
  <c r="E7816" i="15"/>
  <c r="G7816" i="15" s="1"/>
  <c r="E7805" i="15"/>
  <c r="G7805" i="15" s="1"/>
  <c r="E7798" i="15"/>
  <c r="G7798" i="15" s="1"/>
  <c r="E7782" i="15"/>
  <c r="G7782" i="15" s="1"/>
  <c r="E7774" i="15"/>
  <c r="G7774" i="15" s="1"/>
  <c r="E7760" i="15"/>
  <c r="G7760" i="15" s="1"/>
  <c r="E7742" i="15"/>
  <c r="G7742" i="15" s="1"/>
  <c r="E7735" i="15"/>
  <c r="G7735" i="15" s="1"/>
  <c r="E7723" i="15"/>
  <c r="G7723" i="15" s="1"/>
  <c r="E7713" i="15"/>
  <c r="G7713" i="15" s="1"/>
  <c r="E7706" i="15"/>
  <c r="G7706" i="15" s="1"/>
  <c r="E7695" i="15"/>
  <c r="G7695" i="15" s="1"/>
  <c r="E7688" i="15"/>
  <c r="G7688" i="15" s="1"/>
  <c r="E7665" i="15"/>
  <c r="G7665" i="15" s="1"/>
  <c r="E7654" i="15"/>
  <c r="G7654" i="15" s="1"/>
  <c r="E7644" i="15"/>
  <c r="G7644" i="15" s="1"/>
  <c r="E7624" i="15"/>
  <c r="G7624" i="15" s="1"/>
  <c r="E7615" i="15"/>
  <c r="G7615" i="15" s="1"/>
  <c r="E7606" i="15"/>
  <c r="G7606" i="15" s="1"/>
  <c r="E7593" i="15"/>
  <c r="G7593" i="15" s="1"/>
  <c r="E7581" i="15"/>
  <c r="G7581" i="15" s="1"/>
  <c r="E7573" i="15"/>
  <c r="G7573" i="15" s="1"/>
  <c r="E7565" i="15"/>
  <c r="G7565" i="15" s="1"/>
  <c r="E7556" i="15"/>
  <c r="G7556" i="15" s="1"/>
  <c r="E7543" i="15"/>
  <c r="G7543" i="15" s="1"/>
  <c r="E7527" i="15"/>
  <c r="G7527" i="15" s="1"/>
  <c r="E7516" i="15"/>
  <c r="G7516" i="15" s="1"/>
  <c r="E7492" i="15"/>
  <c r="G7492" i="15" s="1"/>
  <c r="E7480" i="15"/>
  <c r="G7480" i="15" s="1"/>
  <c r="E7471" i="15"/>
  <c r="G7471" i="15" s="1"/>
  <c r="E7456" i="15"/>
  <c r="G7456" i="15" s="1"/>
  <c r="E7446" i="15"/>
  <c r="G7446" i="15" s="1"/>
  <c r="E7438" i="15"/>
  <c r="G7438" i="15" s="1"/>
  <c r="E7432" i="15"/>
  <c r="G7432" i="15" s="1"/>
  <c r="E7421" i="15"/>
  <c r="G7421" i="15" s="1"/>
  <c r="E7415" i="15"/>
  <c r="G7415" i="15" s="1"/>
  <c r="E7407" i="15"/>
  <c r="G7407" i="15" s="1"/>
  <c r="E7399" i="15"/>
  <c r="G7399" i="15" s="1"/>
  <c r="E7383" i="15"/>
  <c r="G7383" i="15" s="1"/>
  <c r="E7371" i="15"/>
  <c r="G7371" i="15" s="1"/>
  <c r="E7387" i="15"/>
  <c r="G7387" i="15" s="1"/>
  <c r="E7367" i="15"/>
  <c r="G7367" i="15" s="1"/>
  <c r="E7352" i="15"/>
  <c r="G7352" i="15" s="1"/>
  <c r="E7332" i="15"/>
  <c r="G7332" i="15" s="1"/>
  <c r="E7329" i="15"/>
  <c r="G7329" i="15" s="1"/>
  <c r="E7314" i="15"/>
  <c r="G7314" i="15" s="1"/>
  <c r="E7317" i="15"/>
  <c r="G7317" i="15" s="1"/>
  <c r="E7304" i="15"/>
  <c r="G7304" i="15" s="1"/>
  <c r="E7279" i="15"/>
  <c r="G7279" i="15" s="1"/>
  <c r="E7293" i="15"/>
  <c r="G7293" i="15" s="1"/>
  <c r="E7267" i="15"/>
  <c r="G7267" i="15" s="1"/>
  <c r="E7256" i="15"/>
  <c r="G7256" i="15" s="1"/>
  <c r="E7253" i="15"/>
  <c r="G7253" i="15" s="1"/>
  <c r="E7226" i="15"/>
  <c r="G7226" i="15" s="1"/>
  <c r="E7247" i="15"/>
  <c r="G7247" i="15" s="1"/>
  <c r="E7231" i="15"/>
  <c r="G7231" i="15" s="1"/>
  <c r="E7221" i="15"/>
  <c r="G7221" i="15" s="1"/>
  <c r="E7239" i="15"/>
  <c r="G7239" i="15" s="1"/>
  <c r="E7203" i="15"/>
  <c r="G7203" i="15" s="1"/>
  <c r="E7206" i="15"/>
  <c r="G7206" i="15" s="1"/>
  <c r="E7182" i="15"/>
  <c r="G7182" i="15" s="1"/>
  <c r="E7172" i="15"/>
  <c r="G7172" i="15" s="1"/>
  <c r="E7091" i="15"/>
  <c r="G7091" i="15" s="1"/>
  <c r="E7006" i="15"/>
  <c r="G7006" i="15" s="1"/>
  <c r="E6974" i="15"/>
  <c r="G6974" i="15" s="1"/>
  <c r="E7005" i="15"/>
  <c r="G7005" i="15" s="1"/>
  <c r="E6989" i="15"/>
  <c r="G6989" i="15" s="1"/>
  <c r="E6979" i="15"/>
  <c r="G6979" i="15" s="1"/>
  <c r="E7008" i="15"/>
  <c r="G7008" i="15" s="1"/>
  <c r="E6934" i="15"/>
  <c r="G6934" i="15" s="1"/>
  <c r="E6959" i="15"/>
  <c r="G6959" i="15" s="1"/>
  <c r="E6927" i="15"/>
  <c r="G6927" i="15" s="1"/>
  <c r="E6913" i="15"/>
  <c r="G6913" i="15" s="1"/>
  <c r="E6948" i="15"/>
  <c r="G6948" i="15" s="1"/>
  <c r="E6920" i="15"/>
  <c r="G6920" i="15" s="1"/>
  <c r="E6949" i="15"/>
  <c r="G6949" i="15" s="1"/>
  <c r="E6906" i="15"/>
  <c r="G6906" i="15" s="1"/>
  <c r="E6903" i="15"/>
  <c r="G6903" i="15" s="1"/>
  <c r="E6888" i="15"/>
  <c r="G6888" i="15" s="1"/>
  <c r="E6876" i="15"/>
  <c r="G6876" i="15" s="1"/>
  <c r="E6840" i="15"/>
  <c r="G6840" i="15" s="1"/>
  <c r="E6826" i="15"/>
  <c r="G6826" i="15" s="1"/>
  <c r="E6881" i="15"/>
  <c r="G6881" i="15" s="1"/>
  <c r="E6858" i="15"/>
  <c r="G6858" i="15" s="1"/>
  <c r="E6818" i="15"/>
  <c r="G6818" i="15" s="1"/>
  <c r="E6861" i="15"/>
  <c r="G6861" i="15" s="1"/>
  <c r="E6841" i="15"/>
  <c r="G6841" i="15" s="1"/>
  <c r="E6798" i="15"/>
  <c r="G6798" i="15" s="1"/>
  <c r="E6809" i="15"/>
  <c r="G6809" i="15" s="1"/>
  <c r="E6791" i="15"/>
  <c r="G6791" i="15" s="1"/>
  <c r="E6811" i="15"/>
  <c r="G6811" i="15" s="1"/>
  <c r="E6781" i="15"/>
  <c r="G6781" i="15" s="1"/>
  <c r="E6765" i="15"/>
  <c r="G6765" i="15" s="1"/>
  <c r="E6755" i="15"/>
  <c r="G6755" i="15" s="1"/>
  <c r="E6727" i="15"/>
  <c r="G6727" i="15" s="1"/>
  <c r="E6711" i="15"/>
  <c r="G6711" i="15" s="1"/>
  <c r="E6695" i="15"/>
  <c r="G6695" i="15" s="1"/>
  <c r="E6664" i="15"/>
  <c r="G6664" i="15" s="1"/>
  <c r="E6654" i="15"/>
  <c r="G6654" i="15" s="1"/>
  <c r="E6639" i="15"/>
  <c r="G6639" i="15" s="1"/>
  <c r="E6621" i="15"/>
  <c r="G6621" i="15" s="1"/>
  <c r="E6653" i="15"/>
  <c r="G6653" i="15" s="1"/>
  <c r="E6633" i="15"/>
  <c r="G6633" i="15" s="1"/>
  <c r="E6630" i="15"/>
  <c r="G6630" i="15" s="1"/>
  <c r="E6602" i="15"/>
  <c r="G6602" i="15" s="1"/>
  <c r="E6553" i="15"/>
  <c r="G6553" i="15" s="1"/>
  <c r="E6549" i="15"/>
  <c r="G6549" i="15" s="1"/>
  <c r="E6516" i="15"/>
  <c r="G6516" i="15" s="1"/>
  <c r="E6501" i="15"/>
  <c r="G6501" i="15" s="1"/>
  <c r="E6492" i="15"/>
  <c r="G6492" i="15" s="1"/>
  <c r="E6465" i="15"/>
  <c r="G6465" i="15" s="1"/>
  <c r="E6486" i="15"/>
  <c r="G6486" i="15" s="1"/>
  <c r="E6471" i="15"/>
  <c r="G6471" i="15" s="1"/>
  <c r="E6458" i="15"/>
  <c r="G6458" i="15" s="1"/>
  <c r="E6448" i="15"/>
  <c r="G6448" i="15" s="1"/>
  <c r="E6432" i="15"/>
  <c r="G6432" i="15" s="1"/>
  <c r="E6421" i="15"/>
  <c r="G6421" i="15" s="1"/>
  <c r="E6379" i="15"/>
  <c r="G6379" i="15" s="1"/>
  <c r="E6371" i="15"/>
  <c r="G6371" i="15" s="1"/>
  <c r="E6361" i="15"/>
  <c r="G6361" i="15" s="1"/>
  <c r="E6348" i="15"/>
  <c r="G6348" i="15" s="1"/>
  <c r="E6328" i="15"/>
  <c r="G6328" i="15" s="1"/>
  <c r="E6301" i="15"/>
  <c r="G6301" i="15" s="1"/>
  <c r="E6293" i="15"/>
  <c r="G6293" i="15" s="1"/>
  <c r="E6265" i="15"/>
  <c r="G6265" i="15" s="1"/>
  <c r="E6258" i="15"/>
  <c r="G6258" i="15" s="1"/>
  <c r="E6254" i="15"/>
  <c r="G6254" i="15" s="1"/>
  <c r="E6244" i="15"/>
  <c r="G6244" i="15" s="1"/>
  <c r="E6236" i="15"/>
  <c r="G6236" i="15" s="1"/>
  <c r="E6216" i="15"/>
  <c r="G6216" i="15" s="1"/>
  <c r="E6194" i="15"/>
  <c r="G6194" i="15" s="1"/>
  <c r="E6224" i="15"/>
  <c r="G6224" i="15" s="1"/>
  <c r="E6200" i="15"/>
  <c r="G6200" i="15" s="1"/>
  <c r="E6223" i="15"/>
  <c r="G6223" i="15" s="1"/>
  <c r="E6183" i="15"/>
  <c r="G6183" i="15" s="1"/>
  <c r="E6177" i="15"/>
  <c r="G6177" i="15" s="1"/>
  <c r="E6168" i="15"/>
  <c r="G6168" i="15" s="1"/>
  <c r="E6158" i="15"/>
  <c r="G6158" i="15" s="1"/>
  <c r="E6146" i="15"/>
  <c r="G6146" i="15" s="1"/>
  <c r="E6115" i="15"/>
  <c r="G6115" i="15" s="1"/>
  <c r="E6136" i="15"/>
  <c r="G6136" i="15" s="1"/>
  <c r="E6129" i="15"/>
  <c r="G6129" i="15" s="1"/>
  <c r="E6119" i="15"/>
  <c r="G6119" i="15" s="1"/>
  <c r="E6108" i="15"/>
  <c r="G6108" i="15" s="1"/>
  <c r="E6100" i="15"/>
  <c r="G6100" i="15" s="1"/>
  <c r="E6084" i="15"/>
  <c r="G6084" i="15" s="1"/>
  <c r="E6052" i="15"/>
  <c r="G6052" i="15" s="1"/>
  <c r="E6070" i="15"/>
  <c r="G6070" i="15" s="1"/>
  <c r="E6089" i="15"/>
  <c r="G6089" i="15" s="1"/>
  <c r="E6053" i="15"/>
  <c r="G6053" i="15" s="1"/>
  <c r="E6033" i="15"/>
  <c r="G6033" i="15" s="1"/>
  <c r="E6079" i="15"/>
  <c r="G6079" i="15" s="1"/>
  <c r="E6050" i="15"/>
  <c r="G6050" i="15" s="1"/>
  <c r="E6030" i="15"/>
  <c r="G6030" i="15" s="1"/>
  <c r="E6015" i="15"/>
  <c r="G6015" i="15" s="1"/>
  <c r="E5991" i="15"/>
  <c r="G5991" i="15" s="1"/>
  <c r="E6009" i="15"/>
  <c r="G6009" i="15" s="1"/>
  <c r="E5990" i="15"/>
  <c r="G5990" i="15" s="1"/>
  <c r="E5985" i="15"/>
  <c r="G5985" i="15" s="1"/>
  <c r="E5953" i="15"/>
  <c r="G5953" i="15" s="1"/>
  <c r="E5956" i="15"/>
  <c r="G5956" i="15" s="1"/>
  <c r="E5939" i="15"/>
  <c r="G5939" i="15" s="1"/>
  <c r="E5932" i="15"/>
  <c r="G5932" i="15" s="1"/>
  <c r="E5921" i="15"/>
  <c r="G5921" i="15" s="1"/>
  <c r="E5913" i="15"/>
  <c r="G5913" i="15" s="1"/>
  <c r="E5897" i="15"/>
  <c r="G5897" i="15" s="1"/>
  <c r="E5889" i="15"/>
  <c r="G5889" i="15" s="1"/>
  <c r="E5867" i="15"/>
  <c r="G5867" i="15" s="1"/>
  <c r="E5846" i="15"/>
  <c r="G5846" i="15" s="1"/>
  <c r="E5845" i="15"/>
  <c r="G5845" i="15" s="1"/>
  <c r="E5837" i="15"/>
  <c r="G5837" i="15" s="1"/>
  <c r="E5834" i="15"/>
  <c r="G5834" i="15" s="1"/>
  <c r="E5820" i="15"/>
  <c r="G5820" i="15" s="1"/>
  <c r="E5809" i="15"/>
  <c r="G5809" i="15" s="1"/>
  <c r="E5803" i="15"/>
  <c r="G5803" i="15" s="1"/>
  <c r="E5781" i="15"/>
  <c r="G5781" i="15" s="1"/>
  <c r="E5770" i="15"/>
  <c r="G5770" i="15" s="1"/>
  <c r="E5754" i="15"/>
  <c r="G5754" i="15" s="1"/>
  <c r="E5740" i="15"/>
  <c r="G5740" i="15" s="1"/>
  <c r="E5731" i="15"/>
  <c r="G5731" i="15" s="1"/>
  <c r="E5722" i="15"/>
  <c r="G5722" i="15" s="1"/>
  <c r="E5711" i="15"/>
  <c r="G5711" i="15" s="1"/>
  <c r="E5703" i="15"/>
  <c r="G5703" i="15" s="1"/>
  <c r="E5695" i="15"/>
  <c r="G5695" i="15" s="1"/>
  <c r="E5687" i="15"/>
  <c r="G5687" i="15" s="1"/>
  <c r="E5679" i="15"/>
  <c r="G5679" i="15" s="1"/>
  <c r="E5670" i="15"/>
  <c r="G5670" i="15" s="1"/>
  <c r="E5641" i="15"/>
  <c r="G5641" i="15" s="1"/>
  <c r="E5613" i="15"/>
  <c r="G5613" i="15" s="1"/>
  <c r="E5603" i="15"/>
  <c r="G5603" i="15" s="1"/>
  <c r="E5595" i="15"/>
  <c r="G5595" i="15" s="1"/>
  <c r="E5586" i="15"/>
  <c r="G5586" i="15" s="1"/>
  <c r="E5571" i="15"/>
  <c r="G5571" i="15" s="1"/>
  <c r="E5560" i="15"/>
  <c r="G5560" i="15" s="1"/>
  <c r="E5563" i="15"/>
  <c r="G5563" i="15" s="1"/>
  <c r="E5545" i="15"/>
  <c r="G5545" i="15" s="1"/>
  <c r="E5538" i="15"/>
  <c r="G5538" i="15" s="1"/>
  <c r="E5529" i="15"/>
  <c r="G5529" i="15" s="1"/>
  <c r="E5521" i="15"/>
  <c r="G5521" i="15" s="1"/>
  <c r="E5513" i="15"/>
  <c r="G5513" i="15" s="1"/>
  <c r="E5497" i="15"/>
  <c r="G5497" i="15" s="1"/>
  <c r="E5484" i="15"/>
  <c r="G5484" i="15" s="1"/>
  <c r="E5501" i="15"/>
  <c r="G5501" i="15" s="1"/>
  <c r="E5480" i="15"/>
  <c r="G5480" i="15" s="1"/>
  <c r="E5467" i="15"/>
  <c r="G5467" i="15" s="1"/>
  <c r="E5455" i="15"/>
  <c r="G5455" i="15" s="1"/>
  <c r="E5448" i="15"/>
  <c r="G5448" i="15" s="1"/>
  <c r="E5431" i="15"/>
  <c r="G5431" i="15" s="1"/>
  <c r="E5436" i="15"/>
  <c r="G5436" i="15" s="1"/>
  <c r="E5423" i="15"/>
  <c r="G5423" i="15" s="1"/>
  <c r="E5416" i="15"/>
  <c r="G5416" i="15" s="1"/>
  <c r="E5400" i="15"/>
  <c r="G5400" i="15" s="1"/>
  <c r="E5395" i="15"/>
  <c r="G5395" i="15" s="1"/>
  <c r="E5376" i="15"/>
  <c r="G5376" i="15" s="1"/>
  <c r="E5374" i="15"/>
  <c r="G5374" i="15" s="1"/>
  <c r="E5353" i="15"/>
  <c r="G5353" i="15" s="1"/>
  <c r="E5365" i="15"/>
  <c r="G5365" i="15" s="1"/>
  <c r="E5347" i="15"/>
  <c r="G5347" i="15" s="1"/>
  <c r="E5337" i="15"/>
  <c r="G5337" i="15" s="1"/>
  <c r="E5361" i="15"/>
  <c r="G5361" i="15" s="1"/>
  <c r="E5322" i="15"/>
  <c r="G5322" i="15" s="1"/>
  <c r="E5324" i="15"/>
  <c r="G5324" i="15" s="1"/>
  <c r="E5305" i="15"/>
  <c r="G5305" i="15" s="1"/>
  <c r="E5288" i="15"/>
  <c r="G5288" i="15" s="1"/>
  <c r="E5282" i="15"/>
  <c r="G5282" i="15" s="1"/>
  <c r="E5266" i="15"/>
  <c r="G5266" i="15" s="1"/>
  <c r="E5233" i="15"/>
  <c r="G5233" i="15" s="1"/>
  <c r="E5216" i="15"/>
  <c r="G5216" i="15" s="1"/>
  <c r="E5268" i="15"/>
  <c r="G5268" i="15" s="1"/>
  <c r="E5232" i="15"/>
  <c r="G5232" i="15" s="1"/>
  <c r="E5212" i="15"/>
  <c r="G5212" i="15" s="1"/>
  <c r="E5255" i="15"/>
  <c r="G5255" i="15" s="1"/>
  <c r="E5229" i="15"/>
  <c r="G5229" i="15" s="1"/>
  <c r="E5203" i="15"/>
  <c r="G5203" i="15" s="1"/>
  <c r="E5117" i="15"/>
  <c r="G5117" i="15" s="1"/>
  <c r="E5127" i="15"/>
  <c r="G5127" i="15" s="1"/>
  <c r="E5110" i="15"/>
  <c r="G5110" i="15" s="1"/>
  <c r="E5099" i="15"/>
  <c r="G5099" i="15" s="1"/>
  <c r="E5088" i="15"/>
  <c r="G5088" i="15" s="1"/>
  <c r="E5113" i="15"/>
  <c r="G5113" i="15" s="1"/>
  <c r="E5082" i="15"/>
  <c r="G5082" i="15" s="1"/>
  <c r="E5070" i="15"/>
  <c r="G5070" i="15" s="1"/>
  <c r="E5039" i="15"/>
  <c r="G5039" i="15" s="1"/>
  <c r="E5076" i="15"/>
  <c r="G5076" i="15" s="1"/>
  <c r="E5047" i="15"/>
  <c r="G5047" i="15" s="1"/>
  <c r="E5030" i="15"/>
  <c r="G5030" i="15" s="1"/>
  <c r="E5027" i="15"/>
  <c r="G5027" i="15" s="1"/>
  <c r="E4916" i="15"/>
  <c r="G4916" i="15" s="1"/>
  <c r="E4923" i="15"/>
  <c r="G4923" i="15" s="1"/>
  <c r="E4905" i="15"/>
  <c r="G4905" i="15" s="1"/>
  <c r="E4926" i="15"/>
  <c r="G4926" i="15" s="1"/>
  <c r="E4896" i="15"/>
  <c r="G4896" i="15" s="1"/>
  <c r="E4865" i="15"/>
  <c r="G4865" i="15" s="1"/>
  <c r="E4878" i="15"/>
  <c r="G4878" i="15" s="1"/>
  <c r="E4848" i="15"/>
  <c r="G4848" i="15" s="1"/>
  <c r="E4839" i="15"/>
  <c r="G4839" i="15" s="1"/>
  <c r="E4816" i="15"/>
  <c r="G4816" i="15" s="1"/>
  <c r="E4807" i="15"/>
  <c r="G4807" i="15" s="1"/>
  <c r="E4774" i="15"/>
  <c r="G4774" i="15" s="1"/>
  <c r="E4764" i="15"/>
  <c r="G4764" i="15" s="1"/>
  <c r="E4743" i="15"/>
  <c r="G4743" i="15" s="1"/>
  <c r="E4729" i="15"/>
  <c r="G4729" i="15" s="1"/>
  <c r="E4756" i="15"/>
  <c r="G4756" i="15" s="1"/>
  <c r="E4733" i="15"/>
  <c r="G4733" i="15" s="1"/>
  <c r="E4721" i="15"/>
  <c r="G4721" i="15" s="1"/>
  <c r="E4669" i="15"/>
  <c r="G4669" i="15" s="1"/>
  <c r="E4639" i="15"/>
  <c r="G4639" i="15" s="1"/>
  <c r="E4613" i="15"/>
  <c r="G4613" i="15" s="1"/>
  <c r="E4612" i="15"/>
  <c r="G4612" i="15" s="1"/>
  <c r="E4604" i="15"/>
  <c r="G4604" i="15" s="1"/>
  <c r="E4582" i="15"/>
  <c r="G4582" i="15" s="1"/>
  <c r="E4597" i="15"/>
  <c r="G4597" i="15" s="1"/>
  <c r="E4578" i="15"/>
  <c r="G4578" i="15" s="1"/>
  <c r="E4568" i="15"/>
  <c r="G4568" i="15" s="1"/>
  <c r="E4559" i="15"/>
  <c r="G4559" i="15" s="1"/>
  <c r="E4541" i="15"/>
  <c r="G4541" i="15" s="1"/>
  <c r="E4534" i="15"/>
  <c r="G4534" i="15" s="1"/>
  <c r="E11894" i="15"/>
  <c r="G11894" i="15" s="1"/>
  <c r="E11875" i="15"/>
  <c r="G11875" i="15" s="1"/>
  <c r="E11856" i="15"/>
  <c r="G11856" i="15" s="1"/>
  <c r="E11883" i="15"/>
  <c r="G11883" i="15" s="1"/>
  <c r="E11866" i="15"/>
  <c r="G11866" i="15" s="1"/>
  <c r="E11869" i="15"/>
  <c r="G11869" i="15" s="1"/>
  <c r="E11846" i="15"/>
  <c r="G11846" i="15" s="1"/>
  <c r="E11839" i="15"/>
  <c r="G11839" i="15" s="1"/>
  <c r="E11827" i="15"/>
  <c r="G11827" i="15" s="1"/>
  <c r="E11817" i="15"/>
  <c r="G11817" i="15" s="1"/>
  <c r="E11812" i="15"/>
  <c r="G11812" i="15" s="1"/>
  <c r="E11782" i="15"/>
  <c r="G11782" i="15" s="1"/>
  <c r="E11805" i="15"/>
  <c r="G11805" i="15" s="1"/>
  <c r="E11788" i="15"/>
  <c r="G11788" i="15" s="1"/>
  <c r="E11777" i="15"/>
  <c r="G11777" i="15" s="1"/>
  <c r="E11766" i="15"/>
  <c r="G11766" i="15" s="1"/>
  <c r="E11761" i="15"/>
  <c r="G11761" i="15" s="1"/>
  <c r="E11748" i="15"/>
  <c r="G11748" i="15" s="1"/>
  <c r="E11712" i="15"/>
  <c r="G11712" i="15" s="1"/>
  <c r="E11700" i="15"/>
  <c r="G11700" i="15" s="1"/>
  <c r="E11721" i="15"/>
  <c r="G11721" i="15" s="1"/>
  <c r="E11743" i="15"/>
  <c r="G11743" i="15" s="1"/>
  <c r="E11727" i="15"/>
  <c r="G11727" i="15" s="1"/>
  <c r="E11687" i="15"/>
  <c r="G11687" i="15" s="1"/>
  <c r="E11730" i="15"/>
  <c r="G11730" i="15" s="1"/>
  <c r="E11699" i="15"/>
  <c r="G11699" i="15" s="1"/>
  <c r="E11685" i="15"/>
  <c r="G11685" i="15" s="1"/>
  <c r="E11670" i="15"/>
  <c r="G11670" i="15" s="1"/>
  <c r="E11646" i="15"/>
  <c r="G11646" i="15" s="1"/>
  <c r="E11664" i="15"/>
  <c r="G11664" i="15" s="1"/>
  <c r="E11643" i="15"/>
  <c r="G11643" i="15" s="1"/>
  <c r="E11639" i="15"/>
  <c r="G11639" i="15" s="1"/>
  <c r="E11625" i="15"/>
  <c r="G11625" i="15" s="1"/>
  <c r="E11611" i="15"/>
  <c r="G11611" i="15" s="1"/>
  <c r="E11582" i="15"/>
  <c r="G11582" i="15" s="1"/>
  <c r="E11586" i="15"/>
  <c r="G11586" i="15" s="1"/>
  <c r="E11575" i="15"/>
  <c r="G11575" i="15" s="1"/>
  <c r="E11567" i="15"/>
  <c r="G11567" i="15" s="1"/>
  <c r="E11550" i="15"/>
  <c r="G11550" i="15" s="1"/>
  <c r="E11542" i="15"/>
  <c r="G11542" i="15" s="1"/>
  <c r="E11528" i="15"/>
  <c r="G11528" i="15" s="1"/>
  <c r="E11526" i="15"/>
  <c r="G11526" i="15" s="1"/>
  <c r="E11511" i="15"/>
  <c r="G11511" i="15" s="1"/>
  <c r="E11506" i="15"/>
  <c r="G11506" i="15" s="1"/>
  <c r="E11494" i="15"/>
  <c r="G11494" i="15" s="1"/>
  <c r="E11484" i="15"/>
  <c r="G11484" i="15" s="1"/>
  <c r="E11476" i="15"/>
  <c r="G11476" i="15" s="1"/>
  <c r="E11465" i="15"/>
  <c r="G11465" i="15" s="1"/>
  <c r="E11460" i="15"/>
  <c r="G11460" i="15" s="1"/>
  <c r="E11439" i="15"/>
  <c r="G11439" i="15" s="1"/>
  <c r="E11427" i="15"/>
  <c r="G11427" i="15" s="1"/>
  <c r="E11412" i="15"/>
  <c r="G11412" i="15" s="1"/>
  <c r="E11405" i="15"/>
  <c r="G11405" i="15" s="1"/>
  <c r="E11388" i="15"/>
  <c r="G11388" i="15" s="1"/>
  <c r="E11379" i="15"/>
  <c r="G11379" i="15" s="1"/>
  <c r="E11364" i="15"/>
  <c r="G11364" i="15" s="1"/>
  <c r="E11354" i="15"/>
  <c r="G11354" i="15" s="1"/>
  <c r="E11346" i="15"/>
  <c r="G11346" i="15" s="1"/>
  <c r="E11338" i="15"/>
  <c r="G11338" i="15" s="1"/>
  <c r="E11330" i="15"/>
  <c r="G11330" i="15" s="1"/>
  <c r="E11319" i="15"/>
  <c r="G11319" i="15" s="1"/>
  <c r="E11290" i="15"/>
  <c r="G11290" i="15" s="1"/>
  <c r="E11292" i="15"/>
  <c r="G11292" i="15" s="1"/>
  <c r="E11266" i="15"/>
  <c r="G11266" i="15" s="1"/>
  <c r="E11256" i="15"/>
  <c r="G11256" i="15" s="1"/>
  <c r="E11248" i="15"/>
  <c r="G11248" i="15" s="1"/>
  <c r="E11232" i="15"/>
  <c r="G11232" i="15" s="1"/>
  <c r="E11225" i="15"/>
  <c r="G11225" i="15" s="1"/>
  <c r="E11215" i="15"/>
  <c r="G11215" i="15" s="1"/>
  <c r="E11218" i="15"/>
  <c r="G11218" i="15" s="1"/>
  <c r="E11200" i="15"/>
  <c r="G11200" i="15" s="1"/>
  <c r="E11193" i="15"/>
  <c r="G11193" i="15" s="1"/>
  <c r="E11184" i="15"/>
  <c r="G11184" i="15" s="1"/>
  <c r="E11176" i="15"/>
  <c r="G11176" i="15" s="1"/>
  <c r="E11168" i="15"/>
  <c r="G11168" i="15" s="1"/>
  <c r="E11152" i="15"/>
  <c r="G11152" i="15" s="1"/>
  <c r="E11139" i="15"/>
  <c r="G11139" i="15" s="1"/>
  <c r="E11156" i="15"/>
  <c r="G11156" i="15" s="1"/>
  <c r="E11132" i="15"/>
  <c r="G11132" i="15" s="1"/>
  <c r="E11120" i="15"/>
  <c r="G11120" i="15" s="1"/>
  <c r="E11102" i="15"/>
  <c r="G11102" i="15" s="1"/>
  <c r="E11098" i="15"/>
  <c r="G11098" i="15" s="1"/>
  <c r="E11094" i="15"/>
  <c r="G11094" i="15" s="1"/>
  <c r="E11081" i="15"/>
  <c r="G11081" i="15" s="1"/>
  <c r="E11074" i="15"/>
  <c r="G11074" i="15" s="1"/>
  <c r="E11051" i="15"/>
  <c r="G11051" i="15" s="1"/>
  <c r="E11052" i="15"/>
  <c r="G11052" i="15" s="1"/>
  <c r="E11033" i="15"/>
  <c r="G11033" i="15" s="1"/>
  <c r="E11028" i="15"/>
  <c r="G11028" i="15" s="1"/>
  <c r="E11013" i="15"/>
  <c r="G11013" i="15" s="1"/>
  <c r="E11021" i="15"/>
  <c r="G11021" i="15" s="1"/>
  <c r="E11010" i="15"/>
  <c r="G11010" i="15" s="1"/>
  <c r="E10995" i="15"/>
  <c r="G10995" i="15" s="1"/>
  <c r="E10984" i="15"/>
  <c r="G10984" i="15" s="1"/>
  <c r="E10974" i="15"/>
  <c r="G10974" i="15" s="1"/>
  <c r="E10969" i="15"/>
  <c r="G10969" i="15" s="1"/>
  <c r="E10963" i="15"/>
  <c r="G10963" i="15" s="1"/>
  <c r="E10948" i="15"/>
  <c r="G10948" i="15" s="1"/>
  <c r="E10940" i="15"/>
  <c r="G10940" i="15" s="1"/>
  <c r="E10862" i="15"/>
  <c r="G10862" i="15" s="1"/>
  <c r="E10757" i="15"/>
  <c r="G10757" i="15" s="1"/>
  <c r="E10777" i="15"/>
  <c r="G10777" i="15" s="1"/>
  <c r="E10762" i="15"/>
  <c r="G10762" i="15" s="1"/>
  <c r="E10751" i="15"/>
  <c r="G10751" i="15" s="1"/>
  <c r="E10739" i="15"/>
  <c r="G10739" i="15" s="1"/>
  <c r="E10736" i="15"/>
  <c r="G10736" i="15" s="1"/>
  <c r="E10722" i="15"/>
  <c r="G10722" i="15" s="1"/>
  <c r="E10692" i="15"/>
  <c r="G10692" i="15" s="1"/>
  <c r="E10711" i="15"/>
  <c r="G10711" i="15" s="1"/>
  <c r="E10702" i="15"/>
  <c r="G10702" i="15" s="1"/>
  <c r="E10685" i="15"/>
  <c r="G10685" i="15" s="1"/>
  <c r="E10681" i="15"/>
  <c r="G10681" i="15" s="1"/>
  <c r="E10664" i="15"/>
  <c r="G10664" i="15" s="1"/>
  <c r="E10660" i="15"/>
  <c r="G10660" i="15" s="1"/>
  <c r="E10650" i="15"/>
  <c r="G10650" i="15" s="1"/>
  <c r="E10633" i="15"/>
  <c r="G10633" i="15" s="1"/>
  <c r="E10605" i="15"/>
  <c r="G10605" i="15" s="1"/>
  <c r="E10620" i="15"/>
  <c r="G10620" i="15" s="1"/>
  <c r="E10636" i="15"/>
  <c r="G10636" i="15" s="1"/>
  <c r="E10600" i="15"/>
  <c r="G10600" i="15" s="1"/>
  <c r="E10619" i="15"/>
  <c r="G10619" i="15" s="1"/>
  <c r="E10615" i="15"/>
  <c r="G10615" i="15" s="1"/>
  <c r="E10595" i="15"/>
  <c r="G10595" i="15" s="1"/>
  <c r="E10569" i="15"/>
  <c r="G10569" i="15" s="1"/>
  <c r="E10573" i="15"/>
  <c r="G10573" i="15" s="1"/>
  <c r="E10552" i="15"/>
  <c r="G10552" i="15" s="1"/>
  <c r="E10566" i="15"/>
  <c r="G10566" i="15" s="1"/>
  <c r="E10530" i="15"/>
  <c r="G10530" i="15" s="1"/>
  <c r="E10539" i="15"/>
  <c r="G10539" i="15" s="1"/>
  <c r="E10518" i="15"/>
  <c r="G10518" i="15" s="1"/>
  <c r="E10496" i="15"/>
  <c r="G10496" i="15" s="1"/>
  <c r="E10467" i="15"/>
  <c r="G10467" i="15" s="1"/>
  <c r="E10434" i="15"/>
  <c r="G10434" i="15" s="1"/>
  <c r="E10426" i="15"/>
  <c r="G10426" i="15" s="1"/>
  <c r="E10415" i="15"/>
  <c r="G10415" i="15" s="1"/>
  <c r="E10396" i="15"/>
  <c r="G10396" i="15" s="1"/>
  <c r="E10383" i="15"/>
  <c r="G10383" i="15" s="1"/>
  <c r="E10408" i="15"/>
  <c r="G10408" i="15" s="1"/>
  <c r="E10388" i="15"/>
  <c r="G10388" i="15" s="1"/>
  <c r="E10377" i="15"/>
  <c r="G10377" i="15" s="1"/>
  <c r="E10338" i="15"/>
  <c r="G10338" i="15" s="1"/>
  <c r="E10323" i="15"/>
  <c r="G10323" i="15" s="1"/>
  <c r="E10319" i="15"/>
  <c r="G10319" i="15" s="1"/>
  <c r="E10305" i="15"/>
  <c r="G10305" i="15" s="1"/>
  <c r="E10293" i="15"/>
  <c r="G10293" i="15" s="1"/>
  <c r="E10280" i="15"/>
  <c r="G10280" i="15" s="1"/>
  <c r="E10259" i="15"/>
  <c r="G10259" i="15" s="1"/>
  <c r="E10247" i="15"/>
  <c r="G10247" i="15" s="1"/>
  <c r="E10253" i="15"/>
  <c r="G10253" i="15" s="1"/>
  <c r="E10236" i="15"/>
  <c r="G10236" i="15" s="1"/>
  <c r="E10225" i="15"/>
  <c r="G10225" i="15" s="1"/>
  <c r="E10217" i="15"/>
  <c r="G10217" i="15" s="1"/>
  <c r="E10205" i="15"/>
  <c r="G10205" i="15" s="1"/>
  <c r="E10198" i="15"/>
  <c r="G10198" i="15" s="1"/>
  <c r="E10164" i="15"/>
  <c r="G10164" i="15" s="1"/>
  <c r="E10154" i="15"/>
  <c r="G10154" i="15" s="1"/>
  <c r="E10144" i="15"/>
  <c r="G10144" i="15" s="1"/>
  <c r="E10134" i="15"/>
  <c r="G10134" i="15" s="1"/>
  <c r="E10120" i="15"/>
  <c r="G10120" i="15" s="1"/>
  <c r="E10111" i="15"/>
  <c r="G10111" i="15" s="1"/>
  <c r="E10102" i="15"/>
  <c r="G10102" i="15" s="1"/>
  <c r="E10076" i="15"/>
  <c r="G10076" i="15" s="1"/>
  <c r="E10065" i="15"/>
  <c r="G10065" i="15" s="1"/>
  <c r="E10052" i="15"/>
  <c r="G10052" i="15" s="1"/>
  <c r="E10051" i="15"/>
  <c r="G10051" i="15" s="1"/>
  <c r="E10022" i="15"/>
  <c r="G10022" i="15" s="1"/>
  <c r="E10013" i="15"/>
  <c r="G10013" i="15" s="1"/>
  <c r="E10009" i="15"/>
  <c r="G10009" i="15" s="1"/>
  <c r="E9990" i="15"/>
  <c r="G9990" i="15" s="1"/>
  <c r="E9971" i="15"/>
  <c r="G9971" i="15" s="1"/>
  <c r="E9998" i="15"/>
  <c r="G9998" i="15" s="1"/>
  <c r="E9981" i="15"/>
  <c r="G9981" i="15" s="1"/>
  <c r="E9984" i="15"/>
  <c r="G9984" i="15" s="1"/>
  <c r="E9961" i="15"/>
  <c r="G9961" i="15" s="1"/>
  <c r="E9954" i="15"/>
  <c r="G9954" i="15" s="1"/>
  <c r="E9942" i="15"/>
  <c r="G9942" i="15" s="1"/>
  <c r="E9930" i="15"/>
  <c r="G9930" i="15" s="1"/>
  <c r="E9924" i="15"/>
  <c r="G9924" i="15" s="1"/>
  <c r="E9896" i="15"/>
  <c r="G9896" i="15" s="1"/>
  <c r="E9919" i="15"/>
  <c r="G9919" i="15" s="1"/>
  <c r="E9903" i="15"/>
  <c r="G9903" i="15" s="1"/>
  <c r="E9892" i="15"/>
  <c r="G9892" i="15" s="1"/>
  <c r="E9881" i="15"/>
  <c r="G9881" i="15" s="1"/>
  <c r="E9876" i="15"/>
  <c r="G9876" i="15" s="1"/>
  <c r="E9860" i="15"/>
  <c r="G9860" i="15" s="1"/>
  <c r="E9826" i="15"/>
  <c r="G9826" i="15" s="1"/>
  <c r="E9813" i="15"/>
  <c r="G9813" i="15" s="1"/>
  <c r="E9835" i="15"/>
  <c r="G9835" i="15" s="1"/>
  <c r="E9856" i="15"/>
  <c r="G9856" i="15" s="1"/>
  <c r="E9817" i="15"/>
  <c r="G9817" i="15" s="1"/>
  <c r="E9837" i="15"/>
  <c r="G9837" i="15" s="1"/>
  <c r="E9832" i="15"/>
  <c r="G9832" i="15" s="1"/>
  <c r="E9812" i="15"/>
  <c r="G9812" i="15" s="1"/>
  <c r="E9800" i="15"/>
  <c r="G9800" i="15" s="1"/>
  <c r="E9785" i="15"/>
  <c r="G9785" i="15" s="1"/>
  <c r="E9761" i="15"/>
  <c r="G9761" i="15" s="1"/>
  <c r="E9777" i="15"/>
  <c r="G9777" i="15" s="1"/>
  <c r="E9758" i="15"/>
  <c r="G9758" i="15" s="1"/>
  <c r="E9754" i="15"/>
  <c r="G9754" i="15" s="1"/>
  <c r="E9723" i="15"/>
  <c r="G9723" i="15" s="1"/>
  <c r="E9726" i="15"/>
  <c r="G9726" i="15" s="1"/>
  <c r="E9710" i="15"/>
  <c r="G9710" i="15" s="1"/>
  <c r="E9703" i="15"/>
  <c r="G9703" i="15" s="1"/>
  <c r="E9692" i="15"/>
  <c r="G9692" i="15" s="1"/>
  <c r="E9685" i="15"/>
  <c r="G9685" i="15" s="1"/>
  <c r="E9668" i="15"/>
  <c r="G9668" i="15" s="1"/>
  <c r="E9660" i="15"/>
  <c r="G9660" i="15" s="1"/>
  <c r="E9645" i="15"/>
  <c r="G9645" i="15" s="1"/>
  <c r="E9634" i="15"/>
  <c r="G9634" i="15" s="1"/>
  <c r="E9618" i="15"/>
  <c r="G9618" i="15" s="1"/>
  <c r="E9620" i="15"/>
  <c r="G9620" i="15" s="1"/>
  <c r="E9608" i="15"/>
  <c r="G9608" i="15" s="1"/>
  <c r="E9598" i="15"/>
  <c r="G9598" i="15" s="1"/>
  <c r="E9590" i="15"/>
  <c r="G9590" i="15" s="1"/>
  <c r="E9579" i="15"/>
  <c r="G9579" i="15" s="1"/>
  <c r="E9573" i="15"/>
  <c r="G9573" i="15" s="1"/>
  <c r="E9553" i="15"/>
  <c r="G9553" i="15" s="1"/>
  <c r="E9542" i="15"/>
  <c r="G9542" i="15" s="1"/>
  <c r="E9526" i="15"/>
  <c r="G9526" i="15" s="1"/>
  <c r="E9514" i="15"/>
  <c r="G9514" i="15" s="1"/>
  <c r="E9503" i="15"/>
  <c r="G9503" i="15" s="1"/>
  <c r="E9494" i="15"/>
  <c r="G9494" i="15" s="1"/>
  <c r="E9479" i="15"/>
  <c r="G9479" i="15" s="1"/>
  <c r="E9469" i="15"/>
  <c r="G9469" i="15" s="1"/>
  <c r="E9461" i="15"/>
  <c r="G9461" i="15" s="1"/>
  <c r="E9453" i="15"/>
  <c r="G9453" i="15" s="1"/>
  <c r="E9445" i="15"/>
  <c r="G9445" i="15" s="1"/>
  <c r="E9434" i="15"/>
  <c r="G9434" i="15" s="1"/>
  <c r="E9405" i="15"/>
  <c r="G9405" i="15" s="1"/>
  <c r="E9407" i="15"/>
  <c r="G9407" i="15" s="1"/>
  <c r="E9381" i="15"/>
  <c r="G9381" i="15" s="1"/>
  <c r="E9371" i="15"/>
  <c r="G9371" i="15" s="1"/>
  <c r="E9363" i="15"/>
  <c r="G9363" i="15" s="1"/>
  <c r="E9354" i="15"/>
  <c r="G9354" i="15" s="1"/>
  <c r="E9341" i="15"/>
  <c r="G9341" i="15" s="1"/>
  <c r="E9330" i="15"/>
  <c r="G9330" i="15" s="1"/>
  <c r="E9333" i="15"/>
  <c r="G9333" i="15" s="1"/>
  <c r="E9315" i="15"/>
  <c r="G9315" i="15" s="1"/>
  <c r="E9308" i="15"/>
  <c r="G9308" i="15" s="1"/>
  <c r="E9299" i="15"/>
  <c r="G9299" i="15" s="1"/>
  <c r="E9291" i="15"/>
  <c r="G9291" i="15" s="1"/>
  <c r="E9283" i="15"/>
  <c r="G9283" i="15" s="1"/>
  <c r="E9267" i="15"/>
  <c r="G9267" i="15" s="1"/>
  <c r="E9254" i="15"/>
  <c r="G9254" i="15" s="1"/>
  <c r="E9271" i="15"/>
  <c r="G9271" i="15" s="1"/>
  <c r="E9248" i="15"/>
  <c r="G9248" i="15" s="1"/>
  <c r="E9236" i="15"/>
  <c r="G9236" i="15" s="1"/>
  <c r="E9224" i="15"/>
  <c r="G9224" i="15" s="1"/>
  <c r="E9215" i="15"/>
  <c r="G9215" i="15" s="1"/>
  <c r="E9198" i="15"/>
  <c r="G9198" i="15" s="1"/>
  <c r="E9204" i="15"/>
  <c r="G9204" i="15" s="1"/>
  <c r="E9192" i="15"/>
  <c r="G9192" i="15" s="1"/>
  <c r="E9176" i="15"/>
  <c r="G9176" i="15" s="1"/>
  <c r="E9180" i="15"/>
  <c r="G9180" i="15" s="1"/>
  <c r="E9156" i="15"/>
  <c r="G9156" i="15" s="1"/>
  <c r="E9145" i="15"/>
  <c r="G9145" i="15" s="1"/>
  <c r="E9142" i="15"/>
  <c r="G9142" i="15" s="1"/>
  <c r="E9115" i="15"/>
  <c r="G9115" i="15" s="1"/>
  <c r="E9133" i="15"/>
  <c r="G9133" i="15" s="1"/>
  <c r="E9117" i="15"/>
  <c r="G9117" i="15" s="1"/>
  <c r="E9107" i="15"/>
  <c r="G9107" i="15" s="1"/>
  <c r="E9131" i="15"/>
  <c r="G9131" i="15" s="1"/>
  <c r="E9092" i="15"/>
  <c r="G9092" i="15" s="1"/>
  <c r="E9094" i="15"/>
  <c r="G9094" i="15" s="1"/>
  <c r="E9075" i="15"/>
  <c r="G9075" i="15" s="1"/>
  <c r="E9058" i="15"/>
  <c r="G9058" i="15" s="1"/>
  <c r="E8979" i="15"/>
  <c r="G8979" i="15" s="1"/>
  <c r="E8896" i="15"/>
  <c r="G8896" i="15" s="1"/>
  <c r="E8861" i="15"/>
  <c r="G8861" i="15" s="1"/>
  <c r="E8892" i="15"/>
  <c r="G8892" i="15" s="1"/>
  <c r="E8877" i="15"/>
  <c r="G8877" i="15" s="1"/>
  <c r="E8865" i="15"/>
  <c r="G8865" i="15" s="1"/>
  <c r="E8893" i="15"/>
  <c r="G8893" i="15" s="1"/>
  <c r="E8819" i="15"/>
  <c r="G8819" i="15" s="1"/>
  <c r="E8844" i="15"/>
  <c r="G8844" i="15" s="1"/>
  <c r="E8812" i="15"/>
  <c r="G8812" i="15" s="1"/>
  <c r="E8798" i="15"/>
  <c r="G8798" i="15" s="1"/>
  <c r="E8833" i="15"/>
  <c r="G8833" i="15" s="1"/>
  <c r="E8805" i="15"/>
  <c r="G8805" i="15" s="1"/>
  <c r="E8834" i="15"/>
  <c r="G8834" i="15" s="1"/>
  <c r="E8791" i="15"/>
  <c r="G8791" i="15" s="1"/>
  <c r="E8788" i="15"/>
  <c r="G8788" i="15" s="1"/>
  <c r="E8773" i="15"/>
  <c r="G8773" i="15" s="1"/>
  <c r="E8761" i="15"/>
  <c r="G8761" i="15" s="1"/>
  <c r="E8725" i="15"/>
  <c r="G8725" i="15" s="1"/>
  <c r="E8713" i="15"/>
  <c r="G8713" i="15" s="1"/>
  <c r="E8767" i="15"/>
  <c r="G8767" i="15" s="1"/>
  <c r="E8738" i="15"/>
  <c r="G8738" i="15" s="1"/>
  <c r="E8703" i="15"/>
  <c r="G8703" i="15" s="1"/>
  <c r="E8746" i="15"/>
  <c r="G8746" i="15" s="1"/>
  <c r="E8719" i="15"/>
  <c r="G8719" i="15" s="1"/>
  <c r="E8686" i="15"/>
  <c r="G8686" i="15" s="1"/>
  <c r="E8693" i="15"/>
  <c r="G8693" i="15" s="1"/>
  <c r="E8675" i="15"/>
  <c r="G8675" i="15" s="1"/>
  <c r="E8696" i="15"/>
  <c r="G8696" i="15" s="1"/>
  <c r="E8666" i="15"/>
  <c r="G8666" i="15" s="1"/>
  <c r="E8661" i="15"/>
  <c r="G8661" i="15" s="1"/>
  <c r="E8640" i="15"/>
  <c r="G8640" i="15" s="1"/>
  <c r="E8611" i="15"/>
  <c r="G8611" i="15" s="1"/>
  <c r="E8587" i="15"/>
  <c r="G8587" i="15" s="1"/>
  <c r="E8578" i="15"/>
  <c r="G8578" i="15" s="1"/>
  <c r="E8546" i="15"/>
  <c r="G8546" i="15" s="1"/>
  <c r="E8534" i="15"/>
  <c r="G8534" i="15" s="1"/>
  <c r="E8513" i="15"/>
  <c r="G8513" i="15" s="1"/>
  <c r="E8502" i="15"/>
  <c r="G8502" i="15" s="1"/>
  <c r="E8528" i="15"/>
  <c r="G8528" i="15" s="1"/>
  <c r="E8516" i="15"/>
  <c r="G8516" i="15" s="1"/>
  <c r="E8496" i="15"/>
  <c r="G8496" i="15" s="1"/>
  <c r="E8489" i="15"/>
  <c r="G8489" i="15" s="1"/>
  <c r="E8460" i="15"/>
  <c r="G8460" i="15" s="1"/>
  <c r="E8435" i="15"/>
  <c r="G8435" i="15" s="1"/>
  <c r="E8423" i="15"/>
  <c r="G8423" i="15" s="1"/>
  <c r="E8411" i="15"/>
  <c r="G8411" i="15" s="1"/>
  <c r="E8403" i="15"/>
  <c r="G8403" i="15" s="1"/>
  <c r="E8392" i="15"/>
  <c r="G8392" i="15" s="1"/>
  <c r="E8353" i="15"/>
  <c r="G8353" i="15" s="1"/>
  <c r="E8372" i="15"/>
  <c r="G8372" i="15" s="1"/>
  <c r="E8356" i="15"/>
  <c r="G8356" i="15" s="1"/>
  <c r="E8342" i="15"/>
  <c r="G8342" i="15" s="1"/>
  <c r="E8334" i="15"/>
  <c r="G8334" i="15" s="1"/>
  <c r="E8325" i="15"/>
  <c r="G8325" i="15" s="1"/>
  <c r="E8308" i="15"/>
  <c r="G8308" i="15" s="1"/>
  <c r="E8282" i="15"/>
  <c r="G8282" i="15" s="1"/>
  <c r="E8271" i="15"/>
  <c r="G8271" i="15" s="1"/>
  <c r="E8261" i="15"/>
  <c r="G8261" i="15" s="1"/>
  <c r="E8249" i="15"/>
  <c r="G8249" i="15" s="1"/>
  <c r="E8236" i="15"/>
  <c r="G8236" i="15" s="1"/>
  <c r="E8231" i="15"/>
  <c r="G8231" i="15" s="1"/>
  <c r="E8213" i="15"/>
  <c r="G8213" i="15" s="1"/>
  <c r="E8185" i="15"/>
  <c r="G8185" i="15" s="1"/>
  <c r="E8156" i="15"/>
  <c r="G8156" i="15" s="1"/>
  <c r="E8157" i="15"/>
  <c r="G8157" i="15" s="1"/>
  <c r="E8147" i="15"/>
  <c r="G8147" i="15" s="1"/>
  <c r="E8164" i="15"/>
  <c r="G8164" i="15" s="1"/>
  <c r="E8132" i="15"/>
  <c r="G8132" i="15" s="1"/>
  <c r="E8126" i="15"/>
  <c r="G8126" i="15" s="1"/>
  <c r="E8114" i="15"/>
  <c r="G8114" i="15" s="1"/>
  <c r="E8089" i="15"/>
  <c r="G8089" i="15" s="1"/>
  <c r="E8120" i="15"/>
  <c r="G8120" i="15" s="1"/>
  <c r="E8102" i="15"/>
  <c r="G8102" i="15" s="1"/>
  <c r="E8081" i="15"/>
  <c r="G8081" i="15" s="1"/>
  <c r="E8093" i="15"/>
  <c r="G8093" i="15" s="1"/>
  <c r="E8055" i="15"/>
  <c r="G8055" i="15" s="1"/>
  <c r="E8060" i="15"/>
  <c r="G8060" i="15" s="1"/>
  <c r="E8051" i="15"/>
  <c r="G8051" i="15" s="1"/>
  <c r="E8049" i="15"/>
  <c r="G8049" i="15" s="1"/>
  <c r="E8024" i="15"/>
  <c r="G8024" i="15" s="1"/>
  <c r="E8022" i="15"/>
  <c r="G8022" i="15" s="1"/>
  <c r="E8026" i="15"/>
  <c r="G8026" i="15" s="1"/>
  <c r="E8010" i="15"/>
  <c r="G8010" i="15" s="1"/>
  <c r="E8002" i="15"/>
  <c r="G8002" i="15" s="1"/>
  <c r="E8025" i="15"/>
  <c r="G8025" i="15" s="1"/>
  <c r="E7982" i="15"/>
  <c r="G7982" i="15" s="1"/>
  <c r="E7962" i="15"/>
  <c r="G7962" i="15" s="1"/>
  <c r="E7934" i="15"/>
  <c r="G7934" i="15" s="1"/>
  <c r="E7955" i="15"/>
  <c r="G7955" i="15" s="1"/>
  <c r="E7984" i="15"/>
  <c r="G7984" i="15" s="1"/>
  <c r="E7958" i="15"/>
  <c r="G7958" i="15" s="1"/>
  <c r="E7920" i="15"/>
  <c r="G7920" i="15" s="1"/>
  <c r="E7966" i="15"/>
  <c r="G7966" i="15" s="1"/>
  <c r="E7943" i="15"/>
  <c r="G7943" i="15" s="1"/>
  <c r="E7916" i="15"/>
  <c r="G7916" i="15" s="1"/>
  <c r="E7906" i="15"/>
  <c r="G7906" i="15" s="1"/>
  <c r="E7874" i="15"/>
  <c r="G7874" i="15" s="1"/>
  <c r="E7892" i="15"/>
  <c r="G7892" i="15" s="1"/>
  <c r="E7882" i="15"/>
  <c r="G7882" i="15" s="1"/>
  <c r="E7867" i="15"/>
  <c r="G7867" i="15" s="1"/>
  <c r="E7853" i="15"/>
  <c r="G7853" i="15" s="1"/>
  <c r="E7836" i="15"/>
  <c r="G7836" i="15" s="1"/>
  <c r="E7823" i="15"/>
  <c r="G7823" i="15" s="1"/>
  <c r="E7815" i="15"/>
  <c r="G7815" i="15" s="1"/>
  <c r="E7804" i="15"/>
  <c r="G7804" i="15" s="1"/>
  <c r="E7797" i="15"/>
  <c r="G7797" i="15" s="1"/>
  <c r="E7781" i="15"/>
  <c r="G7781" i="15" s="1"/>
  <c r="E7773" i="15"/>
  <c r="G7773" i="15" s="1"/>
  <c r="E7759" i="15"/>
  <c r="G7759" i="15" s="1"/>
  <c r="E7733" i="15"/>
  <c r="G7733" i="15" s="1"/>
  <c r="E7730" i="15"/>
  <c r="G7730" i="15" s="1"/>
  <c r="E7722" i="15"/>
  <c r="G7722" i="15" s="1"/>
  <c r="E7719" i="15"/>
  <c r="G7719" i="15" s="1"/>
  <c r="E7705" i="15"/>
  <c r="G7705" i="15" s="1"/>
  <c r="E7693" i="15"/>
  <c r="G7693" i="15" s="1"/>
  <c r="E7681" i="15"/>
  <c r="G7681" i="15" s="1"/>
  <c r="E7661" i="15"/>
  <c r="G7661" i="15" s="1"/>
  <c r="E7647" i="15"/>
  <c r="G7647" i="15" s="1"/>
  <c r="E7643" i="15"/>
  <c r="G7643" i="15" s="1"/>
  <c r="E7623" i="15"/>
  <c r="G7623" i="15" s="1"/>
  <c r="E7614" i="15"/>
  <c r="G7614" i="15" s="1"/>
  <c r="E7605" i="15"/>
  <c r="G7605" i="15" s="1"/>
  <c r="E7591" i="15"/>
  <c r="G7591" i="15" s="1"/>
  <c r="E7580" i="15"/>
  <c r="G7580" i="15" s="1"/>
  <c r="E7572" i="15"/>
  <c r="G7572" i="15" s="1"/>
  <c r="E7564" i="15"/>
  <c r="G7564" i="15" s="1"/>
  <c r="E7555" i="15"/>
  <c r="G7555" i="15" s="1"/>
  <c r="E7542" i="15"/>
  <c r="G7542" i="15" s="1"/>
  <c r="E7526" i="15"/>
  <c r="G7526" i="15" s="1"/>
  <c r="E7499" i="15"/>
  <c r="G7499" i="15" s="1"/>
  <c r="E7488" i="15"/>
  <c r="G7488" i="15" s="1"/>
  <c r="E7478" i="15"/>
  <c r="G7478" i="15" s="1"/>
  <c r="E7462" i="15"/>
  <c r="G7462" i="15" s="1"/>
  <c r="E7455" i="15"/>
  <c r="G7455" i="15" s="1"/>
  <c r="E7445" i="15"/>
  <c r="G7445" i="15" s="1"/>
  <c r="E7448" i="15"/>
  <c r="G7448" i="15" s="1"/>
  <c r="E7430" i="15"/>
  <c r="G7430" i="15" s="1"/>
  <c r="E7423" i="15"/>
  <c r="G7423" i="15" s="1"/>
  <c r="E7414" i="15"/>
  <c r="G7414" i="15" s="1"/>
  <c r="E7406" i="15"/>
  <c r="G7406" i="15" s="1"/>
  <c r="E7398" i="15"/>
  <c r="G7398" i="15" s="1"/>
  <c r="E7382" i="15"/>
  <c r="G7382" i="15" s="1"/>
  <c r="E7369" i="15"/>
  <c r="G7369" i="15" s="1"/>
  <c r="E7386" i="15"/>
  <c r="G7386" i="15" s="1"/>
  <c r="E7365" i="15"/>
  <c r="G7365" i="15" s="1"/>
  <c r="E7350" i="15"/>
  <c r="G7350" i="15" s="1"/>
  <c r="E7337" i="15"/>
  <c r="G7337" i="15" s="1"/>
  <c r="E7328" i="15"/>
  <c r="G7328" i="15" s="1"/>
  <c r="E7324" i="15"/>
  <c r="G7324" i="15" s="1"/>
  <c r="E7311" i="15"/>
  <c r="G7311" i="15" s="1"/>
  <c r="E7303" i="15"/>
  <c r="G7303" i="15" s="1"/>
  <c r="E7277" i="15"/>
  <c r="G7277" i="15" s="1"/>
  <c r="E7292" i="15"/>
  <c r="G7292" i="15" s="1"/>
  <c r="E7268" i="15"/>
  <c r="G7268" i="15" s="1"/>
  <c r="E7255" i="15"/>
  <c r="G7255" i="15" s="1"/>
  <c r="E7252" i="15"/>
  <c r="G7252" i="15" s="1"/>
  <c r="E7218" i="15"/>
  <c r="G7218" i="15" s="1"/>
  <c r="E7245" i="15"/>
  <c r="G7245" i="15" s="1"/>
  <c r="E7229" i="15"/>
  <c r="G7229" i="15" s="1"/>
  <c r="E7220" i="15"/>
  <c r="G7220" i="15" s="1"/>
  <c r="E7237" i="15"/>
  <c r="G7237" i="15" s="1"/>
  <c r="E7202" i="15"/>
  <c r="G7202" i="15" s="1"/>
  <c r="E7205" i="15"/>
  <c r="G7205" i="15" s="1"/>
  <c r="E7181" i="15"/>
  <c r="G7181" i="15" s="1"/>
  <c r="E7177" i="15"/>
  <c r="G7177" i="15" s="1"/>
  <c r="E7089" i="15"/>
  <c r="G7089" i="15" s="1"/>
  <c r="E7004" i="15"/>
  <c r="G7004" i="15" s="1"/>
  <c r="E7013" i="15"/>
  <c r="G7013" i="15" s="1"/>
  <c r="E7003" i="15"/>
  <c r="G7003" i="15" s="1"/>
  <c r="E6988" i="15"/>
  <c r="G6988" i="15" s="1"/>
  <c r="E6977" i="15"/>
  <c r="G6977" i="15" s="1"/>
  <c r="E7000" i="15"/>
  <c r="G7000" i="15" s="1"/>
  <c r="E6933" i="15"/>
  <c r="G6933" i="15" s="1"/>
  <c r="E6956" i="15"/>
  <c r="G6956" i="15" s="1"/>
  <c r="E6925" i="15"/>
  <c r="G6925" i="15" s="1"/>
  <c r="E6904" i="15"/>
  <c r="G6904" i="15" s="1"/>
  <c r="E6947" i="15"/>
  <c r="G6947" i="15" s="1"/>
  <c r="E6919" i="15"/>
  <c r="G6919" i="15" s="1"/>
  <c r="E6930" i="15"/>
  <c r="G6930" i="15" s="1"/>
  <c r="E6892" i="15"/>
  <c r="G6892" i="15" s="1"/>
  <c r="E6900" i="15"/>
  <c r="G6900" i="15" s="1"/>
  <c r="E6887" i="15"/>
  <c r="G6887" i="15" s="1"/>
  <c r="E6873" i="15"/>
  <c r="G6873" i="15" s="1"/>
  <c r="E6839" i="15"/>
  <c r="G6839" i="15" s="1"/>
  <c r="E6821" i="15"/>
  <c r="G6821" i="15" s="1"/>
  <c r="E6879" i="15"/>
  <c r="G6879" i="15" s="1"/>
  <c r="E6853" i="15"/>
  <c r="G6853" i="15" s="1"/>
  <c r="E6817" i="15"/>
  <c r="G6817" i="15" s="1"/>
  <c r="E6860" i="15"/>
  <c r="G6860" i="15" s="1"/>
  <c r="E6834" i="15"/>
  <c r="G6834" i="15" s="1"/>
  <c r="E6801" i="15"/>
  <c r="G6801" i="15" s="1"/>
  <c r="E6808" i="15"/>
  <c r="G6808" i="15" s="1"/>
  <c r="E6790" i="15"/>
  <c r="G6790" i="15" s="1"/>
  <c r="E6806" i="15"/>
  <c r="G6806" i="15" s="1"/>
  <c r="E6773" i="15"/>
  <c r="G6773" i="15" s="1"/>
  <c r="E6763" i="15"/>
  <c r="G6763" i="15" s="1"/>
  <c r="E6748" i="15"/>
  <c r="G6748" i="15" s="1"/>
  <c r="E6726" i="15"/>
  <c r="G6726" i="15" s="1"/>
  <c r="E6710" i="15"/>
  <c r="G6710" i="15" s="1"/>
  <c r="E6694" i="15"/>
  <c r="G6694" i="15" s="1"/>
  <c r="E6662" i="15"/>
  <c r="G6662" i="15" s="1"/>
  <c r="E6651" i="15"/>
  <c r="G6651" i="15" s="1"/>
  <c r="E6637" i="15"/>
  <c r="G6637" i="15" s="1"/>
  <c r="E6620" i="15"/>
  <c r="G6620" i="15" s="1"/>
  <c r="E6650" i="15"/>
  <c r="G6650" i="15" s="1"/>
  <c r="E6632" i="15"/>
  <c r="G6632" i="15" s="1"/>
  <c r="E6610" i="15"/>
  <c r="G6610" i="15" s="1"/>
  <c r="E6612" i="15"/>
  <c r="G6612" i="15" s="1"/>
  <c r="E6554" i="15"/>
  <c r="G6554" i="15" s="1"/>
  <c r="E6524" i="15"/>
  <c r="G6524" i="15" s="1"/>
  <c r="E6515" i="15"/>
  <c r="G6515" i="15" s="1"/>
  <c r="E6500" i="15"/>
  <c r="G6500" i="15" s="1"/>
  <c r="E6491" i="15"/>
  <c r="G6491" i="15" s="1"/>
  <c r="E6474" i="15"/>
  <c r="G6474" i="15" s="1"/>
  <c r="E6485" i="15"/>
  <c r="G6485" i="15" s="1"/>
  <c r="E6470" i="15"/>
  <c r="G6470" i="15" s="1"/>
  <c r="E6457" i="15"/>
  <c r="G6457" i="15" s="1"/>
  <c r="E6447" i="15"/>
  <c r="G6447" i="15" s="1"/>
  <c r="E6429" i="15"/>
  <c r="G6429" i="15" s="1"/>
  <c r="E6420" i="15"/>
  <c r="G6420" i="15" s="1"/>
  <c r="E6378" i="15"/>
  <c r="G6378" i="15" s="1"/>
  <c r="E6368" i="15"/>
  <c r="G6368" i="15" s="1"/>
  <c r="E6360" i="15"/>
  <c r="G6360" i="15" s="1"/>
  <c r="E6347" i="15"/>
  <c r="G6347" i="15" s="1"/>
  <c r="E6327" i="15"/>
  <c r="G6327" i="15" s="1"/>
  <c r="E6299" i="15"/>
  <c r="G6299" i="15" s="1"/>
  <c r="E6275" i="15"/>
  <c r="G6275" i="15" s="1"/>
  <c r="E6272" i="15"/>
  <c r="G6272" i="15" s="1"/>
  <c r="E6249" i="15"/>
  <c r="G6249" i="15" s="1"/>
  <c r="E6251" i="15"/>
  <c r="G6251" i="15" s="1"/>
  <c r="E6187" i="15"/>
  <c r="G6187" i="15" s="1"/>
  <c r="E6233" i="15"/>
  <c r="G6233" i="15" s="1"/>
  <c r="E6207" i="15"/>
  <c r="G6207" i="15" s="1"/>
  <c r="E6193" i="15"/>
  <c r="G6193" i="15" s="1"/>
  <c r="E6221" i="15"/>
  <c r="G6221" i="15" s="1"/>
  <c r="E6199" i="15"/>
  <c r="G6199" i="15" s="1"/>
  <c r="E6210" i="15"/>
  <c r="G6210" i="15" s="1"/>
  <c r="E6170" i="15"/>
  <c r="G6170" i="15" s="1"/>
  <c r="E6176" i="15"/>
  <c r="G6176" i="15" s="1"/>
  <c r="E6155" i="15"/>
  <c r="G6155" i="15" s="1"/>
  <c r="E6156" i="15"/>
  <c r="G6156" i="15" s="1"/>
  <c r="E6144" i="15"/>
  <c r="G6144" i="15" s="1"/>
  <c r="E6114" i="15"/>
  <c r="G6114" i="15" s="1"/>
  <c r="E6145" i="15"/>
  <c r="G6145" i="15" s="1"/>
  <c r="E6128" i="15"/>
  <c r="G6128" i="15" s="1"/>
  <c r="E6118" i="15"/>
  <c r="G6118" i="15" s="1"/>
  <c r="E6148" i="15"/>
  <c r="G6148" i="15" s="1"/>
  <c r="E6098" i="15"/>
  <c r="G6098" i="15" s="1"/>
  <c r="E6083" i="15"/>
  <c r="G6083" i="15" s="1"/>
  <c r="E6049" i="15"/>
  <c r="G6049" i="15" s="1"/>
  <c r="E6068" i="15"/>
  <c r="G6068" i="15" s="1"/>
  <c r="E6088" i="15"/>
  <c r="G6088" i="15" s="1"/>
  <c r="E6072" i="15"/>
  <c r="G6072" i="15" s="1"/>
  <c r="E6032" i="15"/>
  <c r="G6032" i="15" s="1"/>
  <c r="E6075" i="15"/>
  <c r="G6075" i="15" s="1"/>
  <c r="E6044" i="15"/>
  <c r="G6044" i="15" s="1"/>
  <c r="E6024" i="15"/>
  <c r="G6024" i="15" s="1"/>
  <c r="E6012" i="15"/>
  <c r="G6012" i="15" s="1"/>
  <c r="E5989" i="15"/>
  <c r="G5989" i="15" s="1"/>
  <c r="E6007" i="15"/>
  <c r="G6007" i="15" s="1"/>
  <c r="E5988" i="15"/>
  <c r="G5988" i="15" s="1"/>
  <c r="E5984" i="15"/>
  <c r="G5984" i="15" s="1"/>
  <c r="E5970" i="15"/>
  <c r="G5970" i="15" s="1"/>
  <c r="E5952" i="15"/>
  <c r="G5952" i="15" s="1"/>
  <c r="E5927" i="15"/>
  <c r="G5927" i="15" s="1"/>
  <c r="E5931" i="15"/>
  <c r="G5931" i="15" s="1"/>
  <c r="E5920" i="15"/>
  <c r="G5920" i="15" s="1"/>
  <c r="E5912" i="15"/>
  <c r="G5912" i="15" s="1"/>
  <c r="E5896" i="15"/>
  <c r="G5896" i="15" s="1"/>
  <c r="E5888" i="15"/>
  <c r="G5888" i="15" s="1"/>
  <c r="E5861" i="15"/>
  <c r="G5861" i="15" s="1"/>
  <c r="E5855" i="15"/>
  <c r="G5855" i="15" s="1"/>
  <c r="E5844" i="15"/>
  <c r="G5844" i="15" s="1"/>
  <c r="E5847" i="15"/>
  <c r="G5847" i="15" s="1"/>
  <c r="E5832" i="15"/>
  <c r="G5832" i="15" s="1"/>
  <c r="E5818" i="15"/>
  <c r="G5818" i="15" s="1"/>
  <c r="E5808" i="15"/>
  <c r="G5808" i="15" s="1"/>
  <c r="E5796" i="15"/>
  <c r="G5796" i="15" s="1"/>
  <c r="E5780" i="15"/>
  <c r="G5780" i="15" s="1"/>
  <c r="E5769" i="15"/>
  <c r="G5769" i="15" s="1"/>
  <c r="E5759" i="15"/>
  <c r="G5759" i="15" s="1"/>
  <c r="E5739" i="15"/>
  <c r="G5739" i="15" s="1"/>
  <c r="E5730" i="15"/>
  <c r="G5730" i="15" s="1"/>
  <c r="E5721" i="15"/>
  <c r="G5721" i="15" s="1"/>
  <c r="E5710" i="15"/>
  <c r="G5710" i="15" s="1"/>
  <c r="E5702" i="15"/>
  <c r="G5702" i="15" s="1"/>
  <c r="E5694" i="15"/>
  <c r="G5694" i="15" s="1"/>
  <c r="E5686" i="15"/>
  <c r="G5686" i="15" s="1"/>
  <c r="E5678" i="15"/>
  <c r="G5678" i="15" s="1"/>
  <c r="E5669" i="15"/>
  <c r="G5669" i="15" s="1"/>
  <c r="E5656" i="15"/>
  <c r="G5656" i="15" s="1"/>
  <c r="E5640" i="15"/>
  <c r="G5640" i="15" s="1"/>
  <c r="E5612" i="15"/>
  <c r="G5612" i="15" s="1"/>
  <c r="E5601" i="15"/>
  <c r="G5601" i="15" s="1"/>
  <c r="E5593" i="15"/>
  <c r="G5593" i="15" s="1"/>
  <c r="E5577" i="15"/>
  <c r="G5577" i="15" s="1"/>
  <c r="E5570" i="15"/>
  <c r="G5570" i="15" s="1"/>
  <c r="E5559" i="15"/>
  <c r="G5559" i="15" s="1"/>
  <c r="E5552" i="15"/>
  <c r="G5552" i="15" s="1"/>
  <c r="E5544" i="15"/>
  <c r="G5544" i="15" s="1"/>
  <c r="E5537" i="15"/>
  <c r="G5537" i="15" s="1"/>
  <c r="E5528" i="15"/>
  <c r="G5528" i="15" s="1"/>
  <c r="E5520" i="15"/>
  <c r="G5520" i="15" s="1"/>
  <c r="E5511" i="15"/>
  <c r="G5511" i="15" s="1"/>
  <c r="E5496" i="15"/>
  <c r="G5496" i="15" s="1"/>
  <c r="E5483" i="15"/>
  <c r="G5483" i="15" s="1"/>
  <c r="E5500" i="15"/>
  <c r="G5500" i="15" s="1"/>
  <c r="E5478" i="15"/>
  <c r="G5478" i="15" s="1"/>
  <c r="E5466" i="15"/>
  <c r="G5466" i="15" s="1"/>
  <c r="E5454" i="15"/>
  <c r="G5454" i="15" s="1"/>
  <c r="E5446" i="15"/>
  <c r="G5446" i="15" s="1"/>
  <c r="E5430" i="15"/>
  <c r="G5430" i="15" s="1"/>
  <c r="E5435" i="15"/>
  <c r="G5435" i="15" s="1"/>
  <c r="E5421" i="15"/>
  <c r="G5421" i="15" s="1"/>
  <c r="E5414" i="15"/>
  <c r="G5414" i="15" s="1"/>
  <c r="E5394" i="15"/>
  <c r="G5394" i="15" s="1"/>
  <c r="E5386" i="15"/>
  <c r="G5386" i="15" s="1"/>
  <c r="E5375" i="15"/>
  <c r="G5375" i="15" s="1"/>
  <c r="E5372" i="15"/>
  <c r="G5372" i="15" s="1"/>
  <c r="E5345" i="15"/>
  <c r="G5345" i="15" s="1"/>
  <c r="E5363" i="15"/>
  <c r="G5363" i="15" s="1"/>
  <c r="E5346" i="15"/>
  <c r="G5346" i="15" s="1"/>
  <c r="E5336" i="15"/>
  <c r="G5336" i="15" s="1"/>
  <c r="E5354" i="15"/>
  <c r="G5354" i="15" s="1"/>
  <c r="E5318" i="15"/>
  <c r="G5318" i="15" s="1"/>
  <c r="E5321" i="15"/>
  <c r="G5321" i="15" s="1"/>
  <c r="E5297" i="15"/>
  <c r="G5297" i="15" s="1"/>
  <c r="E5287" i="15"/>
  <c r="G5287" i="15" s="1"/>
  <c r="E5280" i="15"/>
  <c r="G5280" i="15" s="1"/>
  <c r="E5261" i="15"/>
  <c r="G5261" i="15" s="1"/>
  <c r="E5231" i="15"/>
  <c r="G5231" i="15" s="1"/>
  <c r="E5247" i="15"/>
  <c r="G5247" i="15" s="1"/>
  <c r="E5265" i="15"/>
  <c r="G5265" i="15" s="1"/>
  <c r="E5248" i="15"/>
  <c r="G5248" i="15" s="1"/>
  <c r="E5211" i="15"/>
  <c r="G5211" i="15" s="1"/>
  <c r="E5251" i="15"/>
  <c r="G5251" i="15" s="1"/>
  <c r="E5223" i="15"/>
  <c r="G5223" i="15" s="1"/>
  <c r="E5208" i="15"/>
  <c r="G5208" i="15" s="1"/>
  <c r="E5114" i="15"/>
  <c r="G5114" i="15" s="1"/>
  <c r="E5125" i="15"/>
  <c r="G5125" i="15" s="1"/>
  <c r="E5109" i="15"/>
  <c r="G5109" i="15" s="1"/>
  <c r="E5098" i="15"/>
  <c r="G5098" i="15" s="1"/>
  <c r="E5087" i="15"/>
  <c r="G5087" i="15" s="1"/>
  <c r="E5020" i="15"/>
  <c r="G5020" i="15" s="1"/>
  <c r="E5081" i="15"/>
  <c r="G5081" i="15" s="1"/>
  <c r="E5067" i="15"/>
  <c r="G5067" i="15" s="1"/>
  <c r="E5037" i="15"/>
  <c r="G5037" i="15" s="1"/>
  <c r="E5056" i="15"/>
  <c r="G5056" i="15" s="1"/>
  <c r="E5046" i="15"/>
  <c r="G5046" i="15" s="1"/>
  <c r="E5055" i="15"/>
  <c r="G5055" i="15" s="1"/>
  <c r="E5026" i="15"/>
  <c r="G5026" i="15" s="1"/>
  <c r="E4898" i="15"/>
  <c r="G4898" i="15" s="1"/>
  <c r="E4922" i="15"/>
  <c r="G4922" i="15" s="1"/>
  <c r="E4904" i="15"/>
  <c r="G4904" i="15" s="1"/>
  <c r="E4921" i="15"/>
  <c r="G4921" i="15" s="1"/>
  <c r="E4888" i="15"/>
  <c r="G4888" i="15" s="1"/>
  <c r="E4892" i="15"/>
  <c r="G4892" i="15" s="1"/>
  <c r="E4877" i="15"/>
  <c r="G4877" i="15" s="1"/>
  <c r="E4847" i="15"/>
  <c r="G4847" i="15" s="1"/>
  <c r="E4836" i="15"/>
  <c r="G4836" i="15" s="1"/>
  <c r="E4814" i="15"/>
  <c r="G4814" i="15" s="1"/>
  <c r="E4806" i="15"/>
  <c r="G4806" i="15" s="1"/>
  <c r="E4773" i="15"/>
  <c r="G4773" i="15" s="1"/>
  <c r="E4762" i="15"/>
  <c r="G4762" i="15" s="1"/>
  <c r="E4741" i="15"/>
  <c r="G4741" i="15" s="1"/>
  <c r="E4728" i="15"/>
  <c r="G4728" i="15" s="1"/>
  <c r="E4750" i="15"/>
  <c r="G4750" i="15" s="1"/>
  <c r="E4730" i="15"/>
  <c r="G4730" i="15" s="1"/>
  <c r="E4720" i="15"/>
  <c r="G4720" i="15" s="1"/>
  <c r="E4667" i="15"/>
  <c r="G4667" i="15" s="1"/>
  <c r="E4637" i="15"/>
  <c r="G4637" i="15" s="1"/>
  <c r="E4620" i="15"/>
  <c r="G4620" i="15" s="1"/>
  <c r="E4611" i="15"/>
  <c r="G4611" i="15" s="1"/>
  <c r="E4603" i="15"/>
  <c r="G4603" i="15" s="1"/>
  <c r="E4588" i="15"/>
  <c r="G4588" i="15" s="1"/>
  <c r="E4596" i="15"/>
  <c r="G4596" i="15" s="1"/>
  <c r="E4577" i="15"/>
  <c r="G4577" i="15" s="1"/>
  <c r="E4567" i="15"/>
  <c r="G4567" i="15" s="1"/>
  <c r="E4558" i="15"/>
  <c r="G4558" i="15" s="1"/>
  <c r="E4538" i="15"/>
  <c r="G4538" i="15" s="1"/>
  <c r="E4511" i="15"/>
  <c r="G4511" i="15" s="1"/>
  <c r="E4491" i="15"/>
  <c r="G4491" i="15" s="1"/>
  <c r="E4476" i="15"/>
  <c r="G4476" i="15" s="1"/>
  <c r="E4464" i="15"/>
  <c r="G4464" i="15" s="1"/>
  <c r="E4444" i="15"/>
  <c r="G4444" i="15" s="1"/>
  <c r="E4412" i="15"/>
  <c r="G4412" i="15" s="1"/>
  <c r="E4398" i="15"/>
  <c r="G4398" i="15" s="1"/>
  <c r="E4395" i="15"/>
  <c r="G4395" i="15" s="1"/>
  <c r="E4371" i="15"/>
  <c r="G4371" i="15" s="1"/>
  <c r="E4363" i="15"/>
  <c r="G4363" i="15" s="1"/>
  <c r="E4328" i="15"/>
  <c r="G4328" i="15" s="1"/>
  <c r="E4345" i="15"/>
  <c r="G4345" i="15" s="1"/>
  <c r="E4320" i="15"/>
  <c r="G4320" i="15" s="1"/>
  <c r="E4301" i="15"/>
  <c r="G4301" i="15" s="1"/>
  <c r="E4336" i="15"/>
  <c r="G4336" i="15" s="1"/>
  <c r="E4314" i="15"/>
  <c r="G4314" i="15" s="1"/>
  <c r="E4307" i="15"/>
  <c r="G4307" i="15" s="1"/>
  <c r="E4296" i="15"/>
  <c r="G4296" i="15" s="1"/>
  <c r="E4287" i="15"/>
  <c r="G4287" i="15" s="1"/>
  <c r="E4566" i="15"/>
  <c r="G4566" i="15" s="1"/>
  <c r="E4560" i="15"/>
  <c r="G4560" i="15" s="1"/>
  <c r="E4546" i="15"/>
  <c r="G4546" i="15" s="1"/>
  <c r="E4512" i="15"/>
  <c r="G4512" i="15" s="1"/>
  <c r="E4489" i="15"/>
  <c r="G4489" i="15" s="1"/>
  <c r="E4475" i="15"/>
  <c r="G4475" i="15" s="1"/>
  <c r="E4462" i="15"/>
  <c r="G4462" i="15" s="1"/>
  <c r="E4442" i="15"/>
  <c r="G4442" i="15" s="1"/>
  <c r="E4411" i="15"/>
  <c r="G4411" i="15" s="1"/>
  <c r="E4397" i="15"/>
  <c r="G4397" i="15" s="1"/>
  <c r="E4392" i="15"/>
  <c r="G4392" i="15" s="1"/>
  <c r="E4367" i="15"/>
  <c r="G4367" i="15" s="1"/>
  <c r="E4362" i="15"/>
  <c r="G4362" i="15" s="1"/>
  <c r="E4356" i="15"/>
  <c r="G4356" i="15" s="1"/>
  <c r="E4344" i="15"/>
  <c r="G4344" i="15" s="1"/>
  <c r="E4319" i="15"/>
  <c r="G4319" i="15" s="1"/>
  <c r="E4350" i="15"/>
  <c r="G4350" i="15" s="1"/>
  <c r="E4332" i="15"/>
  <c r="G4332" i="15" s="1"/>
  <c r="E4311" i="15"/>
  <c r="G4311" i="15" s="1"/>
  <c r="E4306" i="15"/>
  <c r="G4306" i="15" s="1"/>
  <c r="E4295" i="15"/>
  <c r="G4295" i="15" s="1"/>
  <c r="E4286" i="15"/>
  <c r="G4286" i="15" s="1"/>
  <c r="E4275" i="15"/>
  <c r="G4275" i="15" s="1"/>
  <c r="E4269" i="15"/>
  <c r="G4269" i="15" s="1"/>
  <c r="E4241" i="15"/>
  <c r="G4241" i="15" s="1"/>
  <c r="E4264" i="15"/>
  <c r="G4264" i="15" s="1"/>
  <c r="E4248" i="15"/>
  <c r="G4248" i="15" s="1"/>
  <c r="E4237" i="15"/>
  <c r="G4237" i="15" s="1"/>
  <c r="E4226" i="15"/>
  <c r="G4226" i="15" s="1"/>
  <c r="E4221" i="15"/>
  <c r="G4221" i="15" s="1"/>
  <c r="E4205" i="15"/>
  <c r="G4205" i="15" s="1"/>
  <c r="E4171" i="15"/>
  <c r="G4171" i="15" s="1"/>
  <c r="E4158" i="15"/>
  <c r="G4158" i="15" s="1"/>
  <c r="E4216" i="15"/>
  <c r="G4216" i="15" s="1"/>
  <c r="E4193" i="15"/>
  <c r="G4193" i="15" s="1"/>
  <c r="E4151" i="15"/>
  <c r="G4151" i="15" s="1"/>
  <c r="E4202" i="15"/>
  <c r="G4202" i="15" s="1"/>
  <c r="E4174" i="15"/>
  <c r="G4174" i="15" s="1"/>
  <c r="E4146" i="15"/>
  <c r="G4146" i="15" s="1"/>
  <c r="E4134" i="15"/>
  <c r="G4134" i="15" s="1"/>
  <c r="E4106" i="15"/>
  <c r="G4106" i="15" s="1"/>
  <c r="E4120" i="15"/>
  <c r="G4120" i="15" s="1"/>
  <c r="E4133" i="15"/>
  <c r="G4133" i="15" s="1"/>
  <c r="E4098" i="15"/>
  <c r="G4098" i="15" s="1"/>
  <c r="E4082" i="15"/>
  <c r="G4082" i="15" s="1"/>
  <c r="E4065" i="15"/>
  <c r="G4065" i="15" s="1"/>
  <c r="E4052" i="15"/>
  <c r="G4052" i="15" s="1"/>
  <c r="E4044" i="15"/>
  <c r="G4044" i="15" s="1"/>
  <c r="E4033" i="15"/>
  <c r="G4033" i="15" s="1"/>
  <c r="E4026" i="15"/>
  <c r="G4026" i="15" s="1"/>
  <c r="E4010" i="15"/>
  <c r="G4010" i="15" s="1"/>
  <c r="E3993" i="15"/>
  <c r="G3993" i="15" s="1"/>
  <c r="E3977" i="15"/>
  <c r="G3977" i="15" s="1"/>
  <c r="E3961" i="15"/>
  <c r="G3961" i="15" s="1"/>
  <c r="E3960" i="15"/>
  <c r="G3960" i="15" s="1"/>
  <c r="E3952" i="15"/>
  <c r="G3952" i="15" s="1"/>
  <c r="E3949" i="15"/>
  <c r="G3949" i="15" s="1"/>
  <c r="E3935" i="15"/>
  <c r="G3935" i="15" s="1"/>
  <c r="E3923" i="15"/>
  <c r="G3923" i="15" s="1"/>
  <c r="E3911" i="15"/>
  <c r="G3911" i="15" s="1"/>
  <c r="E3899" i="15"/>
  <c r="G3899" i="15" s="1"/>
  <c r="E3876" i="15"/>
  <c r="G3876" i="15" s="1"/>
  <c r="E3862" i="15"/>
  <c r="G3862" i="15" s="1"/>
  <c r="E3852" i="15"/>
  <c r="G3852" i="15" s="1"/>
  <c r="E3844" i="15"/>
  <c r="G3844" i="15" s="1"/>
  <c r="E3829" i="15"/>
  <c r="G3829" i="15" s="1"/>
  <c r="E3819" i="15"/>
  <c r="G3819" i="15" s="1"/>
  <c r="E3811" i="15"/>
  <c r="G3811" i="15" s="1"/>
  <c r="E3803" i="15"/>
  <c r="G3803" i="15" s="1"/>
  <c r="E3795" i="15"/>
  <c r="G3795" i="15" s="1"/>
  <c r="E3786" i="15"/>
  <c r="G3786" i="15" s="1"/>
  <c r="E3773" i="15"/>
  <c r="G3773" i="15" s="1"/>
  <c r="E3757" i="15"/>
  <c r="G3757" i="15" s="1"/>
  <c r="E3746" i="15"/>
  <c r="G3746" i="15" s="1"/>
  <c r="E3719" i="15"/>
  <c r="G3719" i="15" s="1"/>
  <c r="E3709" i="15"/>
  <c r="G3709" i="15" s="1"/>
  <c r="E3703" i="15"/>
  <c r="G3703" i="15" s="1"/>
  <c r="E3687" i="15"/>
  <c r="G3687" i="15" s="1"/>
  <c r="E3677" i="15"/>
  <c r="G3677" i="15" s="1"/>
  <c r="E3669" i="15"/>
  <c r="G3669" i="15" s="1"/>
  <c r="E3663" i="15"/>
  <c r="G3663" i="15" s="1"/>
  <c r="E3654" i="15"/>
  <c r="G3654" i="15" s="1"/>
  <c r="E3646" i="15"/>
  <c r="G3646" i="15" s="1"/>
  <c r="E3638" i="15"/>
  <c r="G3638" i="15" s="1"/>
  <c r="E3630" i="15"/>
  <c r="G3630" i="15" s="1"/>
  <c r="E3614" i="15"/>
  <c r="G3614" i="15" s="1"/>
  <c r="E3603" i="15"/>
  <c r="G3603" i="15" s="1"/>
  <c r="E3618" i="15"/>
  <c r="G3618" i="15" s="1"/>
  <c r="E3584" i="15"/>
  <c r="G3584" i="15" s="1"/>
  <c r="E3583" i="15"/>
  <c r="G3583" i="15" s="1"/>
  <c r="E3571" i="15"/>
  <c r="G3571" i="15" s="1"/>
  <c r="E3564" i="15"/>
  <c r="G3564" i="15" s="1"/>
  <c r="E3555" i="15"/>
  <c r="G3555" i="15" s="1"/>
  <c r="E3552" i="15"/>
  <c r="G3552" i="15" s="1"/>
  <c r="E3539" i="15"/>
  <c r="G3539" i="15" s="1"/>
  <c r="E3532" i="15"/>
  <c r="G3532" i="15" s="1"/>
  <c r="E3515" i="15"/>
  <c r="G3515" i="15" s="1"/>
  <c r="E3510" i="15"/>
  <c r="G3510" i="15" s="1"/>
  <c r="E3492" i="15"/>
  <c r="G3492" i="15" s="1"/>
  <c r="E3499" i="15"/>
  <c r="G3499" i="15" s="1"/>
  <c r="E3471" i="15"/>
  <c r="G3471" i="15" s="1"/>
  <c r="E3466" i="15"/>
  <c r="G3466" i="15" s="1"/>
  <c r="E3464" i="15"/>
  <c r="G3464" i="15" s="1"/>
  <c r="E3454" i="15"/>
  <c r="G3454" i="15" s="1"/>
  <c r="E3443" i="15"/>
  <c r="G3443" i="15" s="1"/>
  <c r="E3440" i="15"/>
  <c r="G3440" i="15" s="1"/>
  <c r="E3427" i="15"/>
  <c r="G3427" i="15" s="1"/>
  <c r="E3422" i="15"/>
  <c r="G3422" i="15" s="1"/>
  <c r="E3405" i="15"/>
  <c r="G3405" i="15" s="1"/>
  <c r="E3399" i="15"/>
  <c r="G3399" i="15" s="1"/>
  <c r="E3320" i="15"/>
  <c r="G3320" i="15" s="1"/>
  <c r="E3304" i="15"/>
  <c r="G3304" i="15" s="1"/>
  <c r="E3284" i="15"/>
  <c r="G3284" i="15" s="1"/>
  <c r="E3259" i="15"/>
  <c r="G3259" i="15" s="1"/>
  <c r="E3315" i="15"/>
  <c r="G3315" i="15" s="1"/>
  <c r="E3288" i="15"/>
  <c r="G3288" i="15" s="1"/>
  <c r="E3249" i="15"/>
  <c r="G3249" i="15" s="1"/>
  <c r="E3297" i="15"/>
  <c r="G3297" i="15" s="1"/>
  <c r="E3272" i="15"/>
  <c r="G3272" i="15" s="1"/>
  <c r="E3241" i="15"/>
  <c r="G3241" i="15" s="1"/>
  <c r="E3206" i="15"/>
  <c r="G3206" i="15" s="1"/>
  <c r="E3237" i="15"/>
  <c r="G3237" i="15" s="1"/>
  <c r="E3222" i="15"/>
  <c r="G3222" i="15" s="1"/>
  <c r="E3209" i="15"/>
  <c r="G3209" i="15" s="1"/>
  <c r="E3198" i="15"/>
  <c r="G3198" i="15" s="1"/>
  <c r="E3165" i="15"/>
  <c r="G3165" i="15" s="1"/>
  <c r="E3192" i="15"/>
  <c r="G3192" i="15" s="1"/>
  <c r="E3172" i="15"/>
  <c r="G3172" i="15" s="1"/>
  <c r="E3144" i="15"/>
  <c r="G3144" i="15" s="1"/>
  <c r="E3180" i="15"/>
  <c r="G3180" i="15" s="1"/>
  <c r="E3153" i="15"/>
  <c r="G3153" i="15" s="1"/>
  <c r="E3160" i="15"/>
  <c r="G3160" i="15" s="1"/>
  <c r="E3032" i="15"/>
  <c r="G3032" i="15" s="1"/>
  <c r="E3042" i="15"/>
  <c r="G3042" i="15" s="1"/>
  <c r="E3023" i="15"/>
  <c r="G3023" i="15" s="1"/>
  <c r="E3010" i="15"/>
  <c r="G3010" i="15" s="1"/>
  <c r="E3018" i="15"/>
  <c r="G3018" i="15" s="1"/>
  <c r="E2984" i="15"/>
  <c r="G2984" i="15" s="1"/>
  <c r="E2992" i="15"/>
  <c r="G2992" i="15" s="1"/>
  <c r="E2978" i="15"/>
  <c r="G2978" i="15" s="1"/>
  <c r="E2956" i="15"/>
  <c r="G2956" i="15" s="1"/>
  <c r="E2931" i="15"/>
  <c r="G2931" i="15" s="1"/>
  <c r="E2922" i="15"/>
  <c r="G2922" i="15" s="1"/>
  <c r="E2889" i="15"/>
  <c r="G2889" i="15" s="1"/>
  <c r="E2876" i="15"/>
  <c r="G2876" i="15" s="1"/>
  <c r="E2857" i="15"/>
  <c r="G2857" i="15" s="1"/>
  <c r="E2844" i="15"/>
  <c r="G2844" i="15" s="1"/>
  <c r="E2871" i="15"/>
  <c r="G2871" i="15" s="1"/>
  <c r="E2848" i="15"/>
  <c r="G2848" i="15" s="1"/>
  <c r="E2836" i="15"/>
  <c r="G2836" i="15" s="1"/>
  <c r="E2787" i="15"/>
  <c r="G2787" i="15" s="1"/>
  <c r="E2785" i="15"/>
  <c r="G2785" i="15" s="1"/>
  <c r="E2748" i="15"/>
  <c r="G2748" i="15" s="1"/>
  <c r="E2733" i="15"/>
  <c r="G2733" i="15" s="1"/>
  <c r="E2724" i="15"/>
  <c r="G2724" i="15" s="1"/>
  <c r="E2708" i="15"/>
  <c r="G2708" i="15" s="1"/>
  <c r="E2706" i="15"/>
  <c r="G2706" i="15" s="1"/>
  <c r="E2710" i="15"/>
  <c r="G2710" i="15" s="1"/>
  <c r="E2694" i="15"/>
  <c r="G2694" i="15" s="1"/>
  <c r="E2682" i="15"/>
  <c r="G2682" i="15" s="1"/>
  <c r="E2673" i="15"/>
  <c r="G2673" i="15" s="1"/>
  <c r="E2654" i="15"/>
  <c r="G2654" i="15" s="1"/>
  <c r="E2610" i="15"/>
  <c r="G2610" i="15" s="1"/>
  <c r="E2597" i="15"/>
  <c r="G2597" i="15" s="1"/>
  <c r="E2581" i="15"/>
  <c r="G2581" i="15" s="1"/>
  <c r="E2576" i="15"/>
  <c r="G2576" i="15" s="1"/>
  <c r="E2535" i="15"/>
  <c r="G2535" i="15" s="1"/>
  <c r="E2505" i="15"/>
  <c r="G2505" i="15" s="1"/>
  <c r="E2487" i="15"/>
  <c r="G2487" i="15" s="1"/>
  <c r="E2494" i="15"/>
  <c r="G2494" i="15" s="1"/>
  <c r="E2519" i="15"/>
  <c r="G2519" i="15" s="1"/>
  <c r="E2472" i="15"/>
  <c r="G2472" i="15" s="1"/>
  <c r="E2468" i="15"/>
  <c r="G2468" i="15" s="1"/>
  <c r="E2449" i="15"/>
  <c r="G2449" i="15" s="1"/>
  <c r="E2428" i="15"/>
  <c r="G2428" i="15" s="1"/>
  <c r="E2457" i="15"/>
  <c r="G2457" i="15" s="1"/>
  <c r="E2439" i="15"/>
  <c r="G2439" i="15" s="1"/>
  <c r="E2464" i="15"/>
  <c r="G2464" i="15" s="1"/>
  <c r="E2420" i="15"/>
  <c r="G2420" i="15" s="1"/>
  <c r="E2409" i="15"/>
  <c r="G2409" i="15" s="1"/>
  <c r="E2399" i="15"/>
  <c r="G2399" i="15" s="1"/>
  <c r="E2389" i="15"/>
  <c r="G2389" i="15" s="1"/>
  <c r="E2381" i="15"/>
  <c r="G2381" i="15" s="1"/>
  <c r="E2346" i="15"/>
  <c r="G2346" i="15" s="1"/>
  <c r="E2377" i="15"/>
  <c r="G2377" i="15" s="1"/>
  <c r="E2362" i="15"/>
  <c r="G2362" i="15" s="1"/>
  <c r="E2351" i="15"/>
  <c r="G2351" i="15" s="1"/>
  <c r="E2340" i="15"/>
  <c r="G2340" i="15" s="1"/>
  <c r="E2334" i="15"/>
  <c r="G2334" i="15" s="1"/>
  <c r="E2320" i="15"/>
  <c r="G2320" i="15" s="1"/>
  <c r="E2286" i="15"/>
  <c r="G2286" i="15" s="1"/>
  <c r="E2273" i="15"/>
  <c r="G2273" i="15" s="1"/>
  <c r="E2331" i="15"/>
  <c r="G2331" i="15" s="1"/>
  <c r="E2308" i="15"/>
  <c r="G2308" i="15" s="1"/>
  <c r="E2266" i="15"/>
  <c r="G2266" i="15" s="1"/>
  <c r="E2317" i="15"/>
  <c r="G2317" i="15" s="1"/>
  <c r="E2289" i="15"/>
  <c r="G2289" i="15" s="1"/>
  <c r="E2257" i="15"/>
  <c r="G2257" i="15" s="1"/>
  <c r="E2258" i="15"/>
  <c r="G2258" i="15" s="1"/>
  <c r="E2234" i="15"/>
  <c r="G2234" i="15" s="1"/>
  <c r="E2244" i="15"/>
  <c r="G2244" i="15" s="1"/>
  <c r="E2226" i="15"/>
  <c r="G2226" i="15" s="1"/>
  <c r="E2211" i="15"/>
  <c r="G2211" i="15" s="1"/>
  <c r="E2183" i="15"/>
  <c r="G2183" i="15" s="1"/>
  <c r="E2186" i="15"/>
  <c r="G2186" i="15" s="1"/>
  <c r="E2157" i="15"/>
  <c r="G2157" i="15" s="1"/>
  <c r="E2161" i="15"/>
  <c r="G2161" i="15" s="1"/>
  <c r="E2150" i="15"/>
  <c r="G2150" i="15" s="1"/>
  <c r="E2143" i="15"/>
  <c r="G2143" i="15" s="1"/>
  <c r="E2128" i="15"/>
  <c r="G2128" i="15" s="1"/>
  <c r="E2119" i="15"/>
  <c r="G2119" i="15" s="1"/>
  <c r="E2103" i="15"/>
  <c r="G2103" i="15" s="1"/>
  <c r="E2087" i="15"/>
  <c r="G2087" i="15" s="1"/>
  <c r="E2082" i="15"/>
  <c r="G2082" i="15" s="1"/>
  <c r="E2070" i="15"/>
  <c r="G2070" i="15" s="1"/>
  <c r="E2060" i="15"/>
  <c r="G2060" i="15" s="1"/>
  <c r="E2053" i="15"/>
  <c r="G2053" i="15" s="1"/>
  <c r="E2040" i="15"/>
  <c r="G2040" i="15" s="1"/>
  <c r="E2035" i="15"/>
  <c r="G2035" i="15" s="1"/>
  <c r="E2015" i="15"/>
  <c r="G2015" i="15" s="1"/>
  <c r="E2002" i="15"/>
  <c r="G2002" i="15" s="1"/>
  <c r="E1986" i="15"/>
  <c r="G1986" i="15" s="1"/>
  <c r="E1978" i="15"/>
  <c r="G1978" i="15" s="1"/>
  <c r="E1964" i="15"/>
  <c r="G1964" i="15" s="1"/>
  <c r="E1952" i="15"/>
  <c r="G1952" i="15" s="1"/>
  <c r="E1940" i="15"/>
  <c r="G1940" i="15" s="1"/>
  <c r="E1932" i="15"/>
  <c r="G1932" i="15" s="1"/>
  <c r="E1924" i="15"/>
  <c r="G1924" i="15" s="1"/>
  <c r="E1916" i="15"/>
  <c r="G1916" i="15" s="1"/>
  <c r="E1908" i="15"/>
  <c r="G1908" i="15" s="1"/>
  <c r="E1899" i="15"/>
  <c r="G1899" i="15" s="1"/>
  <c r="E1886" i="15"/>
  <c r="G1886" i="15" s="1"/>
  <c r="E1870" i="15"/>
  <c r="G1870" i="15" s="1"/>
  <c r="E1843" i="15"/>
  <c r="G1843" i="15" s="1"/>
  <c r="E1837" i="15"/>
  <c r="G1837" i="15" s="1"/>
  <c r="E1801" i="15"/>
  <c r="G1801" i="15" s="1"/>
  <c r="E1791" i="15"/>
  <c r="G1791" i="15" s="1"/>
  <c r="E1783" i="15"/>
  <c r="G1783" i="15" s="1"/>
  <c r="E1777" i="15"/>
  <c r="G1777" i="15" s="1"/>
  <c r="E1766" i="15"/>
  <c r="G1766" i="15" s="1"/>
  <c r="E1760" i="15"/>
  <c r="G1760" i="15" s="1"/>
  <c r="E1752" i="15"/>
  <c r="G1752" i="15" s="1"/>
  <c r="E1744" i="15"/>
  <c r="G1744" i="15" s="1"/>
  <c r="E1728" i="15"/>
  <c r="G1728" i="15" s="1"/>
  <c r="E1716" i="15"/>
  <c r="G1716" i="15" s="1"/>
  <c r="E1733" i="15"/>
  <c r="G1733" i="15" s="1"/>
  <c r="E1709" i="15"/>
  <c r="G1709" i="15" s="1"/>
  <c r="E1696" i="15"/>
  <c r="G1696" i="15" s="1"/>
  <c r="E1685" i="15"/>
  <c r="G1685" i="15" s="1"/>
  <c r="E1678" i="15"/>
  <c r="G1678" i="15" s="1"/>
  <c r="E1661" i="15"/>
  <c r="G1661" i="15" s="1"/>
  <c r="E1666" i="15"/>
  <c r="G1666" i="15" s="1"/>
  <c r="E1653" i="15"/>
  <c r="G1653" i="15" s="1"/>
  <c r="E1646" i="15"/>
  <c r="G1646" i="15" s="1"/>
  <c r="E1623" i="15"/>
  <c r="G1623" i="15" s="1"/>
  <c r="E1617" i="15"/>
  <c r="G1617" i="15" s="1"/>
  <c r="E1606" i="15"/>
  <c r="G1606" i="15" s="1"/>
  <c r="E1604" i="15"/>
  <c r="G1604" i="15" s="1"/>
  <c r="E1583" i="15"/>
  <c r="G1583" i="15" s="1"/>
  <c r="E1595" i="15"/>
  <c r="G1595" i="15" s="1"/>
  <c r="E1578" i="15"/>
  <c r="G1578" i="15" s="1"/>
  <c r="E1568" i="15"/>
  <c r="G1568" i="15" s="1"/>
  <c r="E1557" i="15"/>
  <c r="G1557" i="15" s="1"/>
  <c r="E1553" i="15"/>
  <c r="G1553" i="15" s="1"/>
  <c r="E1541" i="15"/>
  <c r="G1541" i="15" s="1"/>
  <c r="E1536" i="15"/>
  <c r="G1536" i="15" s="1"/>
  <c r="E1518" i="15"/>
  <c r="G1518" i="15" s="1"/>
  <c r="E1436" i="15"/>
  <c r="G1436" i="15" s="1"/>
  <c r="E1429" i="15"/>
  <c r="G1429" i="15" s="1"/>
  <c r="E1410" i="15"/>
  <c r="G1410" i="15" s="1"/>
  <c r="E1383" i="15"/>
  <c r="G1383" i="15" s="1"/>
  <c r="E1366" i="15"/>
  <c r="G1366" i="15" s="1"/>
  <c r="E1417" i="15"/>
  <c r="G1417" i="15" s="1"/>
  <c r="E1381" i="15"/>
  <c r="G1381" i="15" s="1"/>
  <c r="E1361" i="15"/>
  <c r="G1361" i="15" s="1"/>
  <c r="E1404" i="15"/>
  <c r="G1404" i="15" s="1"/>
  <c r="E1378" i="15"/>
  <c r="G1378" i="15" s="1"/>
  <c r="E1347" i="15"/>
  <c r="G1347" i="15" s="1"/>
  <c r="E1358" i="15"/>
  <c r="G1358" i="15" s="1"/>
  <c r="E1348" i="15"/>
  <c r="G1348" i="15" s="1"/>
  <c r="E1333" i="15"/>
  <c r="G1333" i="15" s="1"/>
  <c r="E1323" i="15"/>
  <c r="G1323" i="15" s="1"/>
  <c r="E1353" i="15"/>
  <c r="G1353" i="15" s="1"/>
  <c r="E1279" i="15"/>
  <c r="G1279" i="15" s="1"/>
  <c r="E1304" i="15"/>
  <c r="G1304" i="15" s="1"/>
  <c r="E1272" i="15"/>
  <c r="G1272" i="15" s="1"/>
  <c r="E1258" i="15"/>
  <c r="G1258" i="15" s="1"/>
  <c r="E1293" i="15"/>
  <c r="G1293" i="15" s="1"/>
  <c r="E1265" i="15"/>
  <c r="G1265" i="15" s="1"/>
  <c r="E1294" i="15"/>
  <c r="G1294" i="15" s="1"/>
  <c r="E1251" i="15"/>
  <c r="G1251" i="15" s="1"/>
  <c r="E1158" i="15"/>
  <c r="G1158" i="15" s="1"/>
  <c r="E1138" i="15"/>
  <c r="G1138" i="15" s="1"/>
  <c r="E1125" i="15"/>
  <c r="G1125" i="15" s="1"/>
  <c r="E1133" i="15"/>
  <c r="G1133" i="15" s="1"/>
  <c r="E1104" i="15"/>
  <c r="G1104" i="15" s="1"/>
  <c r="E1110" i="15"/>
  <c r="G1110" i="15" s="1"/>
  <c r="E1070" i="15"/>
  <c r="G1070" i="15" s="1"/>
  <c r="E1068" i="15"/>
  <c r="G1068" i="15" s="1"/>
  <c r="E1042" i="15"/>
  <c r="G1042" i="15" s="1"/>
  <c r="E1011" i="15"/>
  <c r="G1011" i="15" s="1"/>
  <c r="E1001" i="15"/>
  <c r="G1001" i="15" s="1"/>
  <c r="E989" i="15"/>
  <c r="G989" i="15" s="1"/>
  <c r="E970" i="15"/>
  <c r="G970" i="15" s="1"/>
  <c r="E998" i="15"/>
  <c r="G998" i="15" s="1"/>
  <c r="E977" i="15"/>
  <c r="G977" i="15" s="1"/>
  <c r="E954" i="15"/>
  <c r="G954" i="15" s="1"/>
  <c r="E948" i="15"/>
  <c r="G948" i="15" s="1"/>
  <c r="E896" i="15"/>
  <c r="G896" i="15" s="1"/>
  <c r="E867" i="15"/>
  <c r="G867" i="15" s="1"/>
  <c r="E848" i="15"/>
  <c r="G848" i="15" s="1"/>
  <c r="E839" i="15"/>
  <c r="G839" i="15" s="1"/>
  <c r="E823" i="15"/>
  <c r="G823" i="15" s="1"/>
  <c r="E821" i="15"/>
  <c r="G821" i="15" s="1"/>
  <c r="E825" i="15"/>
  <c r="G825" i="15" s="1"/>
  <c r="E809" i="15"/>
  <c r="G809" i="15" s="1"/>
  <c r="E796" i="15"/>
  <c r="G796" i="15" s="1"/>
  <c r="E790" i="15"/>
  <c r="G790" i="15" s="1"/>
  <c r="E769" i="15"/>
  <c r="G769" i="15" s="1"/>
  <c r="E742" i="15"/>
  <c r="G742" i="15" s="1"/>
  <c r="E721" i="15"/>
  <c r="G721" i="15" s="1"/>
  <c r="E706" i="15"/>
  <c r="G706" i="15" s="1"/>
  <c r="E694" i="15"/>
  <c r="G694" i="15" s="1"/>
  <c r="E686" i="15"/>
  <c r="G686" i="15" s="1"/>
  <c r="E649" i="15"/>
  <c r="G649" i="15" s="1"/>
  <c r="E619" i="15"/>
  <c r="G619" i="15" s="1"/>
  <c r="E617" i="15"/>
  <c r="G617" i="15" s="1"/>
  <c r="E606" i="15"/>
  <c r="G606" i="15" s="1"/>
  <c r="E615" i="15"/>
  <c r="G615" i="15" s="1"/>
  <c r="E587" i="15"/>
  <c r="G587" i="15" s="1"/>
  <c r="E583" i="15"/>
  <c r="G583" i="15" s="1"/>
  <c r="E564" i="15"/>
  <c r="G564" i="15" s="1"/>
  <c r="E543" i="15"/>
  <c r="G543" i="15" s="1"/>
  <c r="E572" i="15"/>
  <c r="G572" i="15" s="1"/>
  <c r="E554" i="15"/>
  <c r="G554" i="15" s="1"/>
  <c r="E579" i="15"/>
  <c r="G579" i="15" s="1"/>
  <c r="E535" i="15"/>
  <c r="G535" i="15" s="1"/>
  <c r="E523" i="15"/>
  <c r="G523" i="15" s="1"/>
  <c r="E513" i="15"/>
  <c r="G513" i="15" s="1"/>
  <c r="E503" i="15"/>
  <c r="G503" i="15" s="1"/>
  <c r="E491" i="15"/>
  <c r="G491" i="15" s="1"/>
  <c r="E460" i="15"/>
  <c r="G460" i="15" s="1"/>
  <c r="E481" i="15"/>
  <c r="G481" i="15" s="1"/>
  <c r="E475" i="15"/>
  <c r="G475" i="15" s="1"/>
  <c r="E465" i="15"/>
  <c r="G465" i="15" s="1"/>
  <c r="E454" i="15"/>
  <c r="G454" i="15" s="1"/>
  <c r="E448" i="15"/>
  <c r="G448" i="15" s="1"/>
  <c r="E430" i="15"/>
  <c r="G430" i="15" s="1"/>
  <c r="E400" i="15"/>
  <c r="G400" i="15" s="1"/>
  <c r="E383" i="15"/>
  <c r="G383" i="15" s="1"/>
  <c r="E444" i="15"/>
  <c r="G444" i="15" s="1"/>
  <c r="E418" i="15"/>
  <c r="G418" i="15" s="1"/>
  <c r="E380" i="15"/>
  <c r="G380" i="15" s="1"/>
  <c r="E426" i="15"/>
  <c r="G426" i="15" s="1"/>
  <c r="E403" i="15"/>
  <c r="G403" i="15" s="1"/>
  <c r="E376" i="15"/>
  <c r="G376" i="15" s="1"/>
  <c r="E366" i="15"/>
  <c r="G366" i="15" s="1"/>
  <c r="E344" i="15"/>
  <c r="G344" i="15" s="1"/>
  <c r="E361" i="15"/>
  <c r="G361" i="15" s="1"/>
  <c r="E345" i="15"/>
  <c r="G345" i="15" s="1"/>
  <c r="E332" i="15"/>
  <c r="G332" i="15" s="1"/>
  <c r="E303" i="15"/>
  <c r="G303" i="15" s="1"/>
  <c r="E297" i="15"/>
  <c r="G297" i="15" s="1"/>
  <c r="E283" i="15"/>
  <c r="G283" i="15" s="1"/>
  <c r="E275" i="15"/>
  <c r="G275" i="15" s="1"/>
  <c r="E264" i="15"/>
  <c r="G264" i="15" s="1"/>
  <c r="E257" i="15"/>
  <c r="G257" i="15" s="1"/>
  <c r="E242" i="15"/>
  <c r="G242" i="15" s="1"/>
  <c r="E233" i="15"/>
  <c r="G233" i="15" s="1"/>
  <c r="E209" i="15"/>
  <c r="G209" i="15" s="1"/>
  <c r="E198" i="15"/>
  <c r="G198" i="15" s="1"/>
  <c r="E186" i="15"/>
  <c r="G186" i="15" s="1"/>
  <c r="E178" i="15"/>
  <c r="G178" i="15" s="1"/>
  <c r="E165" i="15"/>
  <c r="G165" i="15" s="1"/>
  <c r="E153" i="15"/>
  <c r="G153" i="15" s="1"/>
  <c r="E141" i="15"/>
  <c r="G141" i="15" s="1"/>
  <c r="E126" i="15"/>
  <c r="G126" i="15" s="1"/>
  <c r="E106" i="15"/>
  <c r="G106" i="15" s="1"/>
  <c r="E92" i="15"/>
  <c r="G92" i="15" s="1"/>
  <c r="E81" i="15"/>
  <c r="G81" i="15" s="1"/>
  <c r="E73" i="15"/>
  <c r="G73" i="15" s="1"/>
  <c r="E60" i="15"/>
  <c r="G60" i="15" s="1"/>
  <c r="E52" i="15"/>
  <c r="G52" i="15" s="1"/>
  <c r="E43" i="15"/>
  <c r="G43" i="15" s="1"/>
  <c r="E35" i="15"/>
  <c r="G35" i="15" s="1"/>
  <c r="E27" i="15"/>
  <c r="G27" i="15" s="1"/>
  <c r="E18" i="15"/>
  <c r="G18" i="15" s="1"/>
  <c r="E5" i="15"/>
  <c r="G5" i="15" s="1"/>
  <c r="E4170" i="15"/>
  <c r="G4170" i="15" s="1"/>
  <c r="E4153" i="15"/>
  <c r="G4153" i="15" s="1"/>
  <c r="E4214" i="15"/>
  <c r="G4214" i="15" s="1"/>
  <c r="E4188" i="15"/>
  <c r="G4188" i="15" s="1"/>
  <c r="E4150" i="15"/>
  <c r="G4150" i="15" s="1"/>
  <c r="E4196" i="15"/>
  <c r="G4196" i="15" s="1"/>
  <c r="E4173" i="15"/>
  <c r="G4173" i="15" s="1"/>
  <c r="E4140" i="15"/>
  <c r="G4140" i="15" s="1"/>
  <c r="E4128" i="15"/>
  <c r="G4128" i="15" s="1"/>
  <c r="E4104" i="15"/>
  <c r="G4104" i="15" s="1"/>
  <c r="E4118" i="15"/>
  <c r="G4118" i="15" s="1"/>
  <c r="E4112" i="15"/>
  <c r="G4112" i="15" s="1"/>
  <c r="E4097" i="15"/>
  <c r="G4097" i="15" s="1"/>
  <c r="E4077" i="15"/>
  <c r="G4077" i="15" s="1"/>
  <c r="E4081" i="15"/>
  <c r="G4081" i="15" s="1"/>
  <c r="E4051" i="15"/>
  <c r="G4051" i="15" s="1"/>
  <c r="E4043" i="15"/>
  <c r="G4043" i="15" s="1"/>
  <c r="E4032" i="15"/>
  <c r="G4032" i="15" s="1"/>
  <c r="E4023" i="15"/>
  <c r="G4023" i="15" s="1"/>
  <c r="E4009" i="15"/>
  <c r="G4009" i="15" s="1"/>
  <c r="E3992" i="15"/>
  <c r="G3992" i="15" s="1"/>
  <c r="E3976" i="15"/>
  <c r="G3976" i="15" s="1"/>
  <c r="E3970" i="15"/>
  <c r="G3970" i="15" s="1"/>
  <c r="E3959" i="15"/>
  <c r="G3959" i="15" s="1"/>
  <c r="E3962" i="15"/>
  <c r="G3962" i="15" s="1"/>
  <c r="E3947" i="15"/>
  <c r="G3947" i="15" s="1"/>
  <c r="E3933" i="15"/>
  <c r="G3933" i="15" s="1"/>
  <c r="E3927" i="15"/>
  <c r="G3927" i="15" s="1"/>
  <c r="E3915" i="15"/>
  <c r="G3915" i="15" s="1"/>
  <c r="E3894" i="15"/>
  <c r="G3894" i="15" s="1"/>
  <c r="E3875" i="15"/>
  <c r="G3875" i="15" s="1"/>
  <c r="E3857" i="15"/>
  <c r="G3857" i="15" s="1"/>
  <c r="E3851" i="15"/>
  <c r="G3851" i="15" s="1"/>
  <c r="E3843" i="15"/>
  <c r="G3843" i="15" s="1"/>
  <c r="E3827" i="15"/>
  <c r="G3827" i="15" s="1"/>
  <c r="E3818" i="15"/>
  <c r="G3818" i="15" s="1"/>
  <c r="E3810" i="15"/>
  <c r="G3810" i="15" s="1"/>
  <c r="E3802" i="15"/>
  <c r="G3802" i="15" s="1"/>
  <c r="E3794" i="15"/>
  <c r="G3794" i="15" s="1"/>
  <c r="E3785" i="15"/>
  <c r="G3785" i="15" s="1"/>
  <c r="E3756" i="15"/>
  <c r="G3756" i="15" s="1"/>
  <c r="E3733" i="15"/>
  <c r="G3733" i="15" s="1"/>
  <c r="E3717" i="15"/>
  <c r="G3717" i="15" s="1"/>
  <c r="E3711" i="15"/>
  <c r="G3711" i="15" s="1"/>
  <c r="E3702" i="15"/>
  <c r="G3702" i="15" s="1"/>
  <c r="E3686" i="15"/>
  <c r="G3686" i="15" s="1"/>
  <c r="E3676" i="15"/>
  <c r="G3676" i="15" s="1"/>
  <c r="E3668" i="15"/>
  <c r="G3668" i="15" s="1"/>
  <c r="E3662" i="15"/>
  <c r="G3662" i="15" s="1"/>
  <c r="E3651" i="15"/>
  <c r="G3651" i="15" s="1"/>
  <c r="E3645" i="15"/>
  <c r="G3645" i="15" s="1"/>
  <c r="E3637" i="15"/>
  <c r="G3637" i="15" s="1"/>
  <c r="E3629" i="15"/>
  <c r="G3629" i="15" s="1"/>
  <c r="E3613" i="15"/>
  <c r="G3613" i="15" s="1"/>
  <c r="E3601" i="15"/>
  <c r="G3601" i="15" s="1"/>
  <c r="E3617" i="15"/>
  <c r="G3617" i="15" s="1"/>
  <c r="E3596" i="15"/>
  <c r="G3596" i="15" s="1"/>
  <c r="E3582" i="15"/>
  <c r="G3582" i="15" s="1"/>
  <c r="E3570" i="15"/>
  <c r="G3570" i="15" s="1"/>
  <c r="E3563" i="15"/>
  <c r="G3563" i="15" s="1"/>
  <c r="E3546" i="15"/>
  <c r="G3546" i="15" s="1"/>
  <c r="E3551" i="15"/>
  <c r="G3551" i="15" s="1"/>
  <c r="E3538" i="15"/>
  <c r="G3538" i="15" s="1"/>
  <c r="E3531" i="15"/>
  <c r="G3531" i="15" s="1"/>
  <c r="E3511" i="15"/>
  <c r="G3511" i="15" s="1"/>
  <c r="E3504" i="15"/>
  <c r="G3504" i="15" s="1"/>
  <c r="E3491" i="15"/>
  <c r="G3491" i="15" s="1"/>
  <c r="E3489" i="15"/>
  <c r="G3489" i="15" s="1"/>
  <c r="E3468" i="15"/>
  <c r="G3468" i="15" s="1"/>
  <c r="E3480" i="15"/>
  <c r="G3480" i="15" s="1"/>
  <c r="E3463" i="15"/>
  <c r="G3463" i="15" s="1"/>
  <c r="E3453" i="15"/>
  <c r="G3453" i="15" s="1"/>
  <c r="E3442" i="15"/>
  <c r="G3442" i="15" s="1"/>
  <c r="E3438" i="15"/>
  <c r="G3438" i="15" s="1"/>
  <c r="E3426" i="15"/>
  <c r="G3426" i="15" s="1"/>
  <c r="E3421" i="15"/>
  <c r="G3421" i="15" s="1"/>
  <c r="E3404" i="15"/>
  <c r="G3404" i="15" s="1"/>
  <c r="E3325" i="15"/>
  <c r="G3325" i="15" s="1"/>
  <c r="E3317" i="15"/>
  <c r="G3317" i="15" s="1"/>
  <c r="E3303" i="15"/>
  <c r="G3303" i="15" s="1"/>
  <c r="E3270" i="15"/>
  <c r="G3270" i="15" s="1"/>
  <c r="E3258" i="15"/>
  <c r="G3258" i="15" s="1"/>
  <c r="E3311" i="15"/>
  <c r="G3311" i="15" s="1"/>
  <c r="E3283" i="15"/>
  <c r="G3283" i="15" s="1"/>
  <c r="E3248" i="15"/>
  <c r="G3248" i="15" s="1"/>
  <c r="E3291" i="15"/>
  <c r="G3291" i="15" s="1"/>
  <c r="E3271" i="15"/>
  <c r="G3271" i="15" s="1"/>
  <c r="E3236" i="15"/>
  <c r="G3236" i="15" s="1"/>
  <c r="E3205" i="15"/>
  <c r="G3205" i="15" s="1"/>
  <c r="E3226" i="15"/>
  <c r="G3226" i="15" s="1"/>
  <c r="E3220" i="15"/>
  <c r="G3220" i="15" s="1"/>
  <c r="E3208" i="15"/>
  <c r="G3208" i="15" s="1"/>
  <c r="E3238" i="15"/>
  <c r="G3238" i="15" s="1"/>
  <c r="E3164" i="15"/>
  <c r="G3164" i="15" s="1"/>
  <c r="E3189" i="15"/>
  <c r="G3189" i="15" s="1"/>
  <c r="E3157" i="15"/>
  <c r="G3157" i="15" s="1"/>
  <c r="E3143" i="15"/>
  <c r="G3143" i="15" s="1"/>
  <c r="E3178" i="15"/>
  <c r="G3178" i="15" s="1"/>
  <c r="E3150" i="15"/>
  <c r="G3150" i="15" s="1"/>
  <c r="E3158" i="15"/>
  <c r="G3158" i="15" s="1"/>
  <c r="E3025" i="15"/>
  <c r="G3025" i="15" s="1"/>
  <c r="E3040" i="15"/>
  <c r="G3040" i="15" s="1"/>
  <c r="E3022" i="15"/>
  <c r="G3022" i="15" s="1"/>
  <c r="E3009" i="15"/>
  <c r="G3009" i="15" s="1"/>
  <c r="E3015" i="15"/>
  <c r="G3015" i="15" s="1"/>
  <c r="E2982" i="15"/>
  <c r="G2982" i="15" s="1"/>
  <c r="E2991" i="15"/>
  <c r="G2991" i="15" s="1"/>
  <c r="E2963" i="15"/>
  <c r="G2963" i="15" s="1"/>
  <c r="E2954" i="15"/>
  <c r="G2954" i="15" s="1"/>
  <c r="E2929" i="15"/>
  <c r="G2929" i="15" s="1"/>
  <c r="E2921" i="15"/>
  <c r="G2921" i="15" s="1"/>
  <c r="E2888" i="15"/>
  <c r="G2888" i="15" s="1"/>
  <c r="E2875" i="15"/>
  <c r="G2875" i="15" s="1"/>
  <c r="E2856" i="15"/>
  <c r="G2856" i="15" s="1"/>
  <c r="E2843" i="15"/>
  <c r="G2843" i="15" s="1"/>
  <c r="E2865" i="15"/>
  <c r="G2865" i="15" s="1"/>
  <c r="E2845" i="15"/>
  <c r="G2845" i="15" s="1"/>
  <c r="E2835" i="15"/>
  <c r="G2835" i="15" s="1"/>
  <c r="E2783" i="15"/>
  <c r="G2783" i="15" s="1"/>
  <c r="E2779" i="15"/>
  <c r="G2779" i="15" s="1"/>
  <c r="E2747" i="15"/>
  <c r="G2747" i="15" s="1"/>
  <c r="E2732" i="15"/>
  <c r="G2732" i="15" s="1"/>
  <c r="E2723" i="15"/>
  <c r="G2723" i="15" s="1"/>
  <c r="E2698" i="15"/>
  <c r="G2698" i="15" s="1"/>
  <c r="E2717" i="15"/>
  <c r="G2717" i="15" s="1"/>
  <c r="E2702" i="15"/>
  <c r="G2702" i="15" s="1"/>
  <c r="E2689" i="15"/>
  <c r="G2689" i="15" s="1"/>
  <c r="E2681" i="15"/>
  <c r="G2681" i="15" s="1"/>
  <c r="E2675" i="15"/>
  <c r="G2675" i="15" s="1"/>
  <c r="E2651" i="15"/>
  <c r="G2651" i="15" s="1"/>
  <c r="E2609" i="15"/>
  <c r="G2609" i="15" s="1"/>
  <c r="E2596" i="15"/>
  <c r="G2596" i="15" s="1"/>
  <c r="E2584" i="15"/>
  <c r="G2584" i="15" s="1"/>
  <c r="E2575" i="15"/>
  <c r="G2575" i="15" s="1"/>
  <c r="E2534" i="15"/>
  <c r="G2534" i="15" s="1"/>
  <c r="E2501" i="15"/>
  <c r="G2501" i="15" s="1"/>
  <c r="E2502" i="15"/>
  <c r="G2502" i="15" s="1"/>
  <c r="E2493" i="15"/>
  <c r="G2493" i="15" s="1"/>
  <c r="E2508" i="15"/>
  <c r="G2508" i="15" s="1"/>
  <c r="E2476" i="15"/>
  <c r="G2476" i="15" s="1"/>
  <c r="E2467" i="15"/>
  <c r="G2467" i="15" s="1"/>
  <c r="E2448" i="15"/>
  <c r="G2448" i="15" s="1"/>
  <c r="E2427" i="15"/>
  <c r="G2427" i="15" s="1"/>
  <c r="E2455" i="15"/>
  <c r="G2455" i="15" s="1"/>
  <c r="E2436" i="15"/>
  <c r="G2436" i="15" s="1"/>
  <c r="E2462" i="15"/>
  <c r="G2462" i="15" s="1"/>
  <c r="E2419" i="15"/>
  <c r="G2419" i="15" s="1"/>
  <c r="E2408" i="15"/>
  <c r="G2408" i="15" s="1"/>
  <c r="E2398" i="15"/>
  <c r="G2398" i="15" s="1"/>
  <c r="E2388" i="15"/>
  <c r="G2388" i="15" s="1"/>
  <c r="E2376" i="15"/>
  <c r="G2376" i="15" s="1"/>
  <c r="E2345" i="15"/>
  <c r="G2345" i="15" s="1"/>
  <c r="E2366" i="15"/>
  <c r="G2366" i="15" s="1"/>
  <c r="E2360" i="15"/>
  <c r="G2360" i="15" s="1"/>
  <c r="E2350" i="15"/>
  <c r="G2350" i="15" s="1"/>
  <c r="E2339" i="15"/>
  <c r="G2339" i="15" s="1"/>
  <c r="E2333" i="15"/>
  <c r="G2333" i="15" s="1"/>
  <c r="E2315" i="15"/>
  <c r="G2315" i="15" s="1"/>
  <c r="E2285" i="15"/>
  <c r="G2285" i="15" s="1"/>
  <c r="E2268" i="15"/>
  <c r="G2268" i="15" s="1"/>
  <c r="E2329" i="15"/>
  <c r="G2329" i="15" s="1"/>
  <c r="E2303" i="15"/>
  <c r="G2303" i="15" s="1"/>
  <c r="E2265" i="15"/>
  <c r="G2265" i="15" s="1"/>
  <c r="E2311" i="15"/>
  <c r="G2311" i="15" s="1"/>
  <c r="E2288" i="15"/>
  <c r="G2288" i="15" s="1"/>
  <c r="E2261" i="15"/>
  <c r="G2261" i="15" s="1"/>
  <c r="E2251" i="15"/>
  <c r="G2251" i="15" s="1"/>
  <c r="E2229" i="15"/>
  <c r="G2229" i="15" s="1"/>
  <c r="E2240" i="15"/>
  <c r="G2240" i="15" s="1"/>
  <c r="E2225" i="15"/>
  <c r="G2225" i="15" s="1"/>
  <c r="E2216" i="15"/>
  <c r="G2216" i="15" s="1"/>
  <c r="E2200" i="15"/>
  <c r="G2200" i="15" s="1"/>
  <c r="E2182" i="15"/>
  <c r="G2182" i="15" s="1"/>
  <c r="E2168" i="15"/>
  <c r="G2168" i="15" s="1"/>
  <c r="E2160" i="15"/>
  <c r="G2160" i="15" s="1"/>
  <c r="E2149" i="15"/>
  <c r="G2149" i="15" s="1"/>
  <c r="E2142" i="15"/>
  <c r="G2142" i="15" s="1"/>
  <c r="E2127" i="15"/>
  <c r="G2127" i="15" s="1"/>
  <c r="E2118" i="15"/>
  <c r="G2118" i="15" s="1"/>
  <c r="E2102" i="15"/>
  <c r="G2102" i="15" s="1"/>
  <c r="E2086" i="15"/>
  <c r="G2086" i="15" s="1"/>
  <c r="E2081" i="15"/>
  <c r="G2081" i="15" s="1"/>
  <c r="E2069" i="15"/>
  <c r="G2069" i="15" s="1"/>
  <c r="E2059" i="15"/>
  <c r="G2059" i="15" s="1"/>
  <c r="E2051" i="15"/>
  <c r="G2051" i="15" s="1"/>
  <c r="E2039" i="15"/>
  <c r="G2039" i="15" s="1"/>
  <c r="E2033" i="15"/>
  <c r="G2033" i="15" s="1"/>
  <c r="E2014" i="15"/>
  <c r="G2014" i="15" s="1"/>
  <c r="E2001" i="15"/>
  <c r="G2001" i="15" s="1"/>
  <c r="E1985" i="15"/>
  <c r="G1985" i="15" s="1"/>
  <c r="E1971" i="15"/>
  <c r="G1971" i="15" s="1"/>
  <c r="E1963" i="15"/>
  <c r="G1963" i="15" s="1"/>
  <c r="E1951" i="15"/>
  <c r="G1951" i="15" s="1"/>
  <c r="E1939" i="15"/>
  <c r="G1939" i="15" s="1"/>
  <c r="E1931" i="15"/>
  <c r="G1931" i="15" s="1"/>
  <c r="E1923" i="15"/>
  <c r="G1923" i="15" s="1"/>
  <c r="E1915" i="15"/>
  <c r="G1915" i="15" s="1"/>
  <c r="E1907" i="15"/>
  <c r="G1907" i="15" s="1"/>
  <c r="E1898" i="15"/>
  <c r="G1898" i="15" s="1"/>
  <c r="E1885" i="15"/>
  <c r="G1885" i="15" s="1"/>
  <c r="E1869" i="15"/>
  <c r="G1869" i="15" s="1"/>
  <c r="E1842" i="15"/>
  <c r="G1842" i="15" s="1"/>
  <c r="E1807" i="15"/>
  <c r="G1807" i="15" s="1"/>
  <c r="E1800" i="15"/>
  <c r="G1800" i="15" s="1"/>
  <c r="E1790" i="15"/>
  <c r="G1790" i="15" s="1"/>
  <c r="E1793" i="15"/>
  <c r="G1793" i="15" s="1"/>
  <c r="E1775" i="15"/>
  <c r="G1775" i="15" s="1"/>
  <c r="E1768" i="15"/>
  <c r="G1768" i="15" s="1"/>
  <c r="E1759" i="15"/>
  <c r="G1759" i="15" s="1"/>
  <c r="E1751" i="15"/>
  <c r="G1751" i="15" s="1"/>
  <c r="E1743" i="15"/>
  <c r="G1743" i="15" s="1"/>
  <c r="E1727" i="15"/>
  <c r="G1727" i="15" s="1"/>
  <c r="E1714" i="15"/>
  <c r="G1714" i="15" s="1"/>
  <c r="E1732" i="15"/>
  <c r="G1732" i="15" s="1"/>
  <c r="E1708" i="15"/>
  <c r="G1708" i="15" s="1"/>
  <c r="E1695" i="15"/>
  <c r="G1695" i="15" s="1"/>
  <c r="E1684" i="15"/>
  <c r="G1684" i="15" s="1"/>
  <c r="E1676" i="15"/>
  <c r="G1676" i="15" s="1"/>
  <c r="E1660" i="15"/>
  <c r="G1660" i="15" s="1"/>
  <c r="E1665" i="15"/>
  <c r="G1665" i="15" s="1"/>
  <c r="E1651" i="15"/>
  <c r="G1651" i="15" s="1"/>
  <c r="E1644" i="15"/>
  <c r="G1644" i="15" s="1"/>
  <c r="E1621" i="15"/>
  <c r="G1621" i="15" s="1"/>
  <c r="E1616" i="15"/>
  <c r="G1616" i="15" s="1"/>
  <c r="E1605" i="15"/>
  <c r="G1605" i="15" s="1"/>
  <c r="E1602" i="15"/>
  <c r="G1602" i="15" s="1"/>
  <c r="E1575" i="15"/>
  <c r="G1575" i="15" s="1"/>
  <c r="E1593" i="15"/>
  <c r="G1593" i="15" s="1"/>
  <c r="E1577" i="15"/>
  <c r="G1577" i="15" s="1"/>
  <c r="E1567" i="15"/>
  <c r="G1567" i="15" s="1"/>
  <c r="E1591" i="15"/>
  <c r="G1591" i="15" s="1"/>
  <c r="E1552" i="15"/>
  <c r="G1552" i="15" s="1"/>
  <c r="E1554" i="15"/>
  <c r="G1554" i="15" s="1"/>
  <c r="E1527" i="15"/>
  <c r="G1527" i="15" s="1"/>
  <c r="E1517" i="15"/>
  <c r="G1517" i="15" s="1"/>
  <c r="E1434" i="15"/>
  <c r="G1434" i="15" s="1"/>
  <c r="E1428" i="15"/>
  <c r="G1428" i="15" s="1"/>
  <c r="E1409" i="15"/>
  <c r="G1409" i="15" s="1"/>
  <c r="E1382" i="15"/>
  <c r="G1382" i="15" s="1"/>
  <c r="E1365" i="15"/>
  <c r="G1365" i="15" s="1"/>
  <c r="E1414" i="15"/>
  <c r="G1414" i="15" s="1"/>
  <c r="E1397" i="15"/>
  <c r="G1397" i="15" s="1"/>
  <c r="E1360" i="15"/>
  <c r="G1360" i="15" s="1"/>
  <c r="E1400" i="15"/>
  <c r="G1400" i="15" s="1"/>
  <c r="E1372" i="15"/>
  <c r="G1372" i="15" s="1"/>
  <c r="E1344" i="15"/>
  <c r="G1344" i="15" s="1"/>
  <c r="E1342" i="15"/>
  <c r="G1342" i="15" s="1"/>
  <c r="E1346" i="15"/>
  <c r="G1346" i="15" s="1"/>
  <c r="E1330" i="15"/>
  <c r="G1330" i="15" s="1"/>
  <c r="E1322" i="15"/>
  <c r="G1322" i="15" s="1"/>
  <c r="E1345" i="15"/>
  <c r="G1345" i="15" s="1"/>
  <c r="E1278" i="15"/>
  <c r="G1278" i="15" s="1"/>
  <c r="E1301" i="15"/>
  <c r="G1301" i="15" s="1"/>
  <c r="E1270" i="15"/>
  <c r="G1270" i="15" s="1"/>
  <c r="E1249" i="15"/>
  <c r="G1249" i="15" s="1"/>
  <c r="E1292" i="15"/>
  <c r="G1292" i="15" s="1"/>
  <c r="E1264" i="15"/>
  <c r="G1264" i="15" s="1"/>
  <c r="E1275" i="15"/>
  <c r="G1275" i="15" s="1"/>
  <c r="E1147" i="15"/>
  <c r="G1147" i="15" s="1"/>
  <c r="E1157" i="15"/>
  <c r="G1157" i="15" s="1"/>
  <c r="E1137" i="15"/>
  <c r="G1137" i="15" s="1"/>
  <c r="E1124" i="15"/>
  <c r="G1124" i="15" s="1"/>
  <c r="E1130" i="15"/>
  <c r="G1130" i="15" s="1"/>
  <c r="E1099" i="15"/>
  <c r="G1099" i="15" s="1"/>
  <c r="E1108" i="15"/>
  <c r="G1108" i="15" s="1"/>
  <c r="E1077" i="15"/>
  <c r="G1077" i="15" s="1"/>
  <c r="E1065" i="15"/>
  <c r="G1065" i="15" s="1"/>
  <c r="E1041" i="15"/>
  <c r="G1041" i="15" s="1"/>
  <c r="E1012" i="15"/>
  <c r="G1012" i="15" s="1"/>
  <c r="E1000" i="15"/>
  <c r="G1000" i="15" s="1"/>
  <c r="E985" i="15"/>
  <c r="G985" i="15" s="1"/>
  <c r="E967" i="15"/>
  <c r="G967" i="15" s="1"/>
  <c r="E993" i="15"/>
  <c r="G993" i="15" s="1"/>
  <c r="E976" i="15"/>
  <c r="G976" i="15" s="1"/>
  <c r="E953" i="15"/>
  <c r="G953" i="15" s="1"/>
  <c r="E946" i="15"/>
  <c r="G946" i="15" s="1"/>
  <c r="F946" i="15"/>
  <c r="E909" i="15"/>
  <c r="G909" i="15" s="1"/>
  <c r="E895" i="15"/>
  <c r="G895" i="15" s="1"/>
  <c r="E866" i="15"/>
  <c r="G866" i="15" s="1"/>
  <c r="E847" i="15"/>
  <c r="G847" i="15" s="1"/>
  <c r="E838" i="15"/>
  <c r="G838" i="15" s="1"/>
  <c r="E813" i="15"/>
  <c r="G813" i="15" s="1"/>
  <c r="E832" i="15"/>
  <c r="G832" i="15" s="1"/>
  <c r="E817" i="15"/>
  <c r="G817" i="15" s="1"/>
  <c r="E804" i="15"/>
  <c r="G804" i="15" s="1"/>
  <c r="E795" i="15"/>
  <c r="G795" i="15" s="1"/>
  <c r="E770" i="15"/>
  <c r="G770" i="15" s="1"/>
  <c r="E766" i="15"/>
  <c r="G766" i="15" s="1"/>
  <c r="E739" i="15"/>
  <c r="G739" i="15" s="1"/>
  <c r="E717" i="15"/>
  <c r="G717" i="15" s="1"/>
  <c r="E705" i="15"/>
  <c r="G705" i="15" s="1"/>
  <c r="E693" i="15"/>
  <c r="G693" i="15" s="1"/>
  <c r="E675" i="15"/>
  <c r="G675" i="15" s="1"/>
  <c r="E642" i="15"/>
  <c r="G642" i="15" s="1"/>
  <c r="E598" i="15"/>
  <c r="G598" i="15" s="1"/>
  <c r="E629" i="15"/>
  <c r="G629" i="15" s="1"/>
  <c r="E605" i="15"/>
  <c r="G605" i="15" s="1"/>
  <c r="E614" i="15"/>
  <c r="G614" i="15" s="1"/>
  <c r="E591" i="15"/>
  <c r="G591" i="15" s="1"/>
  <c r="E582" i="15"/>
  <c r="G582" i="15" s="1"/>
  <c r="E563" i="15"/>
  <c r="G563" i="15" s="1"/>
  <c r="E542" i="15"/>
  <c r="G542" i="15" s="1"/>
  <c r="E570" i="15"/>
  <c r="G570" i="15" s="1"/>
  <c r="E551" i="15"/>
  <c r="G551" i="15" s="1"/>
  <c r="E577" i="15"/>
  <c r="G577" i="15" s="1"/>
  <c r="E534" i="15"/>
  <c r="G534" i="15" s="1"/>
  <c r="E522" i="15"/>
  <c r="G522" i="15" s="1"/>
  <c r="E500" i="15"/>
  <c r="G500" i="15" s="1"/>
  <c r="E501" i="15"/>
  <c r="G501" i="15" s="1"/>
  <c r="E489" i="15"/>
  <c r="G489" i="15" s="1"/>
  <c r="E459" i="15"/>
  <c r="G459" i="15" s="1"/>
  <c r="E490" i="15"/>
  <c r="G490" i="15" s="1"/>
  <c r="E474" i="15"/>
  <c r="G474" i="15" s="1"/>
  <c r="E464" i="15"/>
  <c r="G464" i="15" s="1"/>
  <c r="E453" i="15"/>
  <c r="G453" i="15" s="1"/>
  <c r="E445" i="15"/>
  <c r="G445" i="15" s="1"/>
  <c r="E429" i="15"/>
  <c r="G429" i="15" s="1"/>
  <c r="E399" i="15"/>
  <c r="G399" i="15" s="1"/>
  <c r="E382" i="15"/>
  <c r="G382" i="15" s="1"/>
  <c r="E437" i="15"/>
  <c r="G437" i="15" s="1"/>
  <c r="E408" i="15"/>
  <c r="G408" i="15" s="1"/>
  <c r="E379" i="15"/>
  <c r="G379" i="15" s="1"/>
  <c r="E425" i="15"/>
  <c r="G425" i="15" s="1"/>
  <c r="E396" i="15"/>
  <c r="G396" i="15" s="1"/>
  <c r="E371" i="15"/>
  <c r="G371" i="15" s="1"/>
  <c r="E364" i="15"/>
  <c r="G364" i="15" s="1"/>
  <c r="E343" i="15"/>
  <c r="G343" i="15" s="1"/>
  <c r="E359" i="15"/>
  <c r="G359" i="15" s="1"/>
  <c r="E341" i="15"/>
  <c r="G341" i="15" s="1"/>
  <c r="E326" i="15"/>
  <c r="G326" i="15" s="1"/>
  <c r="E299" i="15"/>
  <c r="G299" i="15" s="1"/>
  <c r="E296" i="15"/>
  <c r="G296" i="15" s="1"/>
  <c r="E282" i="15"/>
  <c r="G282" i="15" s="1"/>
  <c r="E274" i="15"/>
  <c r="G274" i="15" s="1"/>
  <c r="E263" i="15"/>
  <c r="G263" i="15" s="1"/>
  <c r="E256" i="15"/>
  <c r="G256" i="15" s="1"/>
  <c r="E241" i="15"/>
  <c r="G241" i="15" s="1"/>
  <c r="E232" i="15"/>
  <c r="G232" i="15" s="1"/>
  <c r="E207" i="15"/>
  <c r="G207" i="15" s="1"/>
  <c r="E197" i="15"/>
  <c r="G197" i="15" s="1"/>
  <c r="E185" i="15"/>
  <c r="G185" i="15" s="1"/>
  <c r="E175" i="15"/>
  <c r="G175" i="15" s="1"/>
  <c r="E163" i="15"/>
  <c r="G163" i="15" s="1"/>
  <c r="E157" i="15"/>
  <c r="G157" i="15" s="1"/>
  <c r="E133" i="15"/>
  <c r="G133" i="15" s="1"/>
  <c r="E124" i="15"/>
  <c r="G124" i="15" s="1"/>
  <c r="E105" i="15"/>
  <c r="G105" i="15" s="1"/>
  <c r="E87" i="15"/>
  <c r="G87" i="15" s="1"/>
  <c r="E80" i="15"/>
  <c r="G80" i="15" s="1"/>
  <c r="E72" i="15"/>
  <c r="G72" i="15" s="1"/>
  <c r="E59" i="15"/>
  <c r="G59" i="15" s="1"/>
  <c r="E50" i="15"/>
  <c r="G50" i="15" s="1"/>
  <c r="E42" i="15"/>
  <c r="G42" i="15" s="1"/>
  <c r="E34" i="15"/>
  <c r="G34" i="15" s="1"/>
  <c r="E26" i="15"/>
  <c r="G26" i="15" s="1"/>
  <c r="E17" i="15"/>
  <c r="G17" i="15" s="1"/>
  <c r="E4472" i="15"/>
  <c r="G4472" i="15" s="1"/>
  <c r="E4461" i="15"/>
  <c r="G4461" i="15" s="1"/>
  <c r="E4418" i="15"/>
  <c r="G4418" i="15" s="1"/>
  <c r="E4408" i="15"/>
  <c r="G4408" i="15" s="1"/>
  <c r="E4382" i="15"/>
  <c r="G4382" i="15" s="1"/>
  <c r="E4379" i="15"/>
  <c r="G4379" i="15" s="1"/>
  <c r="E4393" i="15"/>
  <c r="G4393" i="15" s="1"/>
  <c r="E4358" i="15"/>
  <c r="G4358" i="15" s="1"/>
  <c r="E4354" i="15"/>
  <c r="G4354" i="15" s="1"/>
  <c r="E4335" i="15"/>
  <c r="G4335" i="15" s="1"/>
  <c r="E4316" i="15"/>
  <c r="G4316" i="15" s="1"/>
  <c r="E4343" i="15"/>
  <c r="G4343" i="15" s="1"/>
  <c r="E4326" i="15"/>
  <c r="G4326" i="15" s="1"/>
  <c r="E4329" i="15"/>
  <c r="G4329" i="15" s="1"/>
  <c r="E4304" i="15"/>
  <c r="G4304" i="15" s="1"/>
  <c r="E4292" i="15"/>
  <c r="G4292" i="15" s="1"/>
  <c r="E4283" i="15"/>
  <c r="G4283" i="15" s="1"/>
  <c r="E4273" i="15"/>
  <c r="G4273" i="15" s="1"/>
  <c r="E4261" i="15"/>
  <c r="G4261" i="15" s="1"/>
  <c r="E4230" i="15"/>
  <c r="G4230" i="15" s="1"/>
  <c r="E4251" i="15"/>
  <c r="G4251" i="15" s="1"/>
  <c r="E4245" i="15"/>
  <c r="G4245" i="15" s="1"/>
  <c r="E4235" i="15"/>
  <c r="G4235" i="15" s="1"/>
  <c r="E4224" i="15"/>
  <c r="G4224" i="15" s="1"/>
  <c r="E4218" i="15"/>
  <c r="G4218" i="15" s="1"/>
  <c r="E4199" i="15"/>
  <c r="G4199" i="15" s="1"/>
  <c r="E4169" i="15"/>
  <c r="G4169" i="15" s="1"/>
  <c r="E4152" i="15"/>
  <c r="G4152" i="15" s="1"/>
  <c r="E4207" i="15"/>
  <c r="G4207" i="15" s="1"/>
  <c r="E4178" i="15"/>
  <c r="G4178" i="15" s="1"/>
  <c r="E4149" i="15"/>
  <c r="G4149" i="15" s="1"/>
  <c r="E4195" i="15"/>
  <c r="G4195" i="15" s="1"/>
  <c r="E4166" i="15"/>
  <c r="G4166" i="15" s="1"/>
  <c r="E4145" i="15"/>
  <c r="G4145" i="15" s="1"/>
  <c r="E4126" i="15"/>
  <c r="G4126" i="15" s="1"/>
  <c r="E4132" i="15"/>
  <c r="G4132" i="15" s="1"/>
  <c r="E4117" i="15"/>
  <c r="G4117" i="15" s="1"/>
  <c r="E4109" i="15"/>
  <c r="G4109" i="15" s="1"/>
  <c r="E4086" i="15"/>
  <c r="G4086" i="15" s="1"/>
  <c r="E4076" i="15"/>
  <c r="G4076" i="15" s="1"/>
  <c r="E4079" i="15"/>
  <c r="G4079" i="15" s="1"/>
  <c r="E4050" i="15"/>
  <c r="G4050" i="15" s="1"/>
  <c r="E4039" i="15"/>
  <c r="G4039" i="15" s="1"/>
  <c r="E4031" i="15"/>
  <c r="G4031" i="15" s="1"/>
  <c r="E4016" i="15"/>
  <c r="G4016" i="15" s="1"/>
  <c r="E4008" i="15"/>
  <c r="G4008" i="15" s="1"/>
  <c r="E3991" i="15"/>
  <c r="G3991" i="15" s="1"/>
  <c r="E3975" i="15"/>
  <c r="G3975" i="15" s="1"/>
  <c r="E3964" i="15"/>
  <c r="G3964" i="15" s="1"/>
  <c r="E3958" i="15"/>
  <c r="G3958" i="15" s="1"/>
  <c r="E3951" i="15"/>
  <c r="G3951" i="15" s="1"/>
  <c r="E3946" i="15"/>
  <c r="G3946" i="15" s="1"/>
  <c r="E3932" i="15"/>
  <c r="G3932" i="15" s="1"/>
  <c r="E3926" i="15"/>
  <c r="G3926" i="15" s="1"/>
  <c r="E3909" i="15"/>
  <c r="G3909" i="15" s="1"/>
  <c r="E3888" i="15"/>
  <c r="G3888" i="15" s="1"/>
  <c r="E3872" i="15"/>
  <c r="G3872" i="15" s="1"/>
  <c r="E3861" i="15"/>
  <c r="G3861" i="15" s="1"/>
  <c r="E3850" i="15"/>
  <c r="G3850" i="15" s="1"/>
  <c r="E3842" i="15"/>
  <c r="G3842" i="15" s="1"/>
  <c r="E3826" i="15"/>
  <c r="G3826" i="15" s="1"/>
  <c r="E3817" i="15"/>
  <c r="G3817" i="15" s="1"/>
  <c r="E3809" i="15"/>
  <c r="G3809" i="15" s="1"/>
  <c r="E3801" i="15"/>
  <c r="G3801" i="15" s="1"/>
  <c r="E3793" i="15"/>
  <c r="G3793" i="15" s="1"/>
  <c r="E3784" i="15"/>
  <c r="G3784" i="15" s="1"/>
  <c r="E3771" i="15"/>
  <c r="G3771" i="15" s="1"/>
  <c r="E3755" i="15"/>
  <c r="G3755" i="15" s="1"/>
  <c r="E3727" i="15"/>
  <c r="G3727" i="15" s="1"/>
  <c r="E3718" i="15"/>
  <c r="G3718" i="15" s="1"/>
  <c r="E3710" i="15"/>
  <c r="G3710" i="15" s="1"/>
  <c r="E3701" i="15"/>
  <c r="G3701" i="15" s="1"/>
  <c r="E3685" i="15"/>
  <c r="G3685" i="15" s="1"/>
  <c r="E3675" i="15"/>
  <c r="G3675" i="15" s="1"/>
  <c r="E3678" i="15"/>
  <c r="G3678" i="15" s="1"/>
  <c r="E3660" i="15"/>
  <c r="G3660" i="15" s="1"/>
  <c r="E3653" i="15"/>
  <c r="G3653" i="15" s="1"/>
  <c r="E3644" i="15"/>
  <c r="G3644" i="15" s="1"/>
  <c r="E3636" i="15"/>
  <c r="G3636" i="15" s="1"/>
  <c r="E3628" i="15"/>
  <c r="G3628" i="15" s="1"/>
  <c r="E3612" i="15"/>
  <c r="G3612" i="15" s="1"/>
  <c r="E3599" i="15"/>
  <c r="G3599" i="15" s="1"/>
  <c r="E3616" i="15"/>
  <c r="G3616" i="15" s="1"/>
  <c r="E3592" i="15"/>
  <c r="G3592" i="15" s="1"/>
  <c r="E3581" i="15"/>
  <c r="G3581" i="15" s="1"/>
  <c r="E3569" i="15"/>
  <c r="G3569" i="15" s="1"/>
  <c r="E3561" i="15"/>
  <c r="G3561" i="15" s="1"/>
  <c r="E3545" i="15"/>
  <c r="G3545" i="15" s="1"/>
  <c r="E3550" i="15"/>
  <c r="G3550" i="15" s="1"/>
  <c r="E3536" i="15"/>
  <c r="G3536" i="15" s="1"/>
  <c r="E3529" i="15"/>
  <c r="G3529" i="15" s="1"/>
  <c r="E3509" i="15"/>
  <c r="G3509" i="15" s="1"/>
  <c r="E3501" i="15"/>
  <c r="G3501" i="15" s="1"/>
  <c r="E3490" i="15"/>
  <c r="G3490" i="15" s="1"/>
  <c r="E3487" i="15"/>
  <c r="G3487" i="15" s="1"/>
  <c r="E3460" i="15"/>
  <c r="G3460" i="15" s="1"/>
  <c r="E3478" i="15"/>
  <c r="G3478" i="15" s="1"/>
  <c r="E3462" i="15"/>
  <c r="G3462" i="15" s="1"/>
  <c r="E3452" i="15"/>
  <c r="G3452" i="15" s="1"/>
  <c r="E3476" i="15"/>
  <c r="G3476" i="15" s="1"/>
  <c r="E3437" i="15"/>
  <c r="G3437" i="15" s="1"/>
  <c r="E3439" i="15"/>
  <c r="G3439" i="15" s="1"/>
  <c r="E3420" i="15"/>
  <c r="G3420" i="15" s="1"/>
  <c r="E3403" i="15"/>
  <c r="G3403" i="15" s="1"/>
  <c r="E3324" i="15"/>
  <c r="G3324" i="15" s="1"/>
  <c r="E3316" i="15"/>
  <c r="G3316" i="15" s="1"/>
  <c r="E3300" i="15"/>
  <c r="G3300" i="15" s="1"/>
  <c r="E3269" i="15"/>
  <c r="G3269" i="15" s="1"/>
  <c r="E3256" i="15"/>
  <c r="G3256" i="15" s="1"/>
  <c r="E3309" i="15"/>
  <c r="G3309" i="15" s="1"/>
  <c r="E3276" i="15"/>
  <c r="G3276" i="15" s="1"/>
  <c r="E3247" i="15"/>
  <c r="G3247" i="15" s="1"/>
  <c r="E3290" i="15"/>
  <c r="G3290" i="15" s="1"/>
  <c r="E3264" i="15"/>
  <c r="G3264" i="15" s="1"/>
  <c r="E3234" i="15"/>
  <c r="G3234" i="15" s="1"/>
  <c r="E3204" i="15"/>
  <c r="G3204" i="15" s="1"/>
  <c r="E3235" i="15"/>
  <c r="G3235" i="15" s="1"/>
  <c r="E3219" i="15"/>
  <c r="G3219" i="15" s="1"/>
  <c r="E3207" i="15"/>
  <c r="G3207" i="15" s="1"/>
  <c r="E3230" i="15"/>
  <c r="G3230" i="15" s="1"/>
  <c r="E3163" i="15"/>
  <c r="G3163" i="15" s="1"/>
  <c r="E3186" i="15"/>
  <c r="G3186" i="15" s="1"/>
  <c r="E3155" i="15"/>
  <c r="G3155" i="15" s="1"/>
  <c r="E3134" i="15"/>
  <c r="G3134" i="15" s="1"/>
  <c r="E3177" i="15"/>
  <c r="G3177" i="15" s="1"/>
  <c r="E3149" i="15"/>
  <c r="G3149" i="15" s="1"/>
  <c r="E3142" i="15"/>
  <c r="G3142" i="15" s="1"/>
  <c r="E3028" i="15"/>
  <c r="G3028" i="15" s="1"/>
  <c r="E3039" i="15"/>
  <c r="G3039" i="15" s="1"/>
  <c r="E3021" i="15"/>
  <c r="G3021" i="15" s="1"/>
  <c r="E3044" i="15"/>
  <c r="G3044" i="15" s="1"/>
  <c r="E3014" i="15"/>
  <c r="G3014" i="15" s="1"/>
  <c r="E3007" i="15"/>
  <c r="G3007" i="15" s="1"/>
  <c r="E2987" i="15"/>
  <c r="G2987" i="15" s="1"/>
  <c r="E2955" i="15"/>
  <c r="G2955" i="15" s="1"/>
  <c r="E2953" i="15"/>
  <c r="G2953" i="15" s="1"/>
  <c r="E2928" i="15"/>
  <c r="G2928" i="15" s="1"/>
  <c r="E2898" i="15"/>
  <c r="G2898" i="15" s="1"/>
  <c r="E2887" i="15"/>
  <c r="G2887" i="15" s="1"/>
  <c r="E2874" i="15"/>
  <c r="G2874" i="15" s="1"/>
  <c r="E2855" i="15"/>
  <c r="G2855" i="15" s="1"/>
  <c r="E2890" i="15"/>
  <c r="G2890" i="15" s="1"/>
  <c r="E2864" i="15"/>
  <c r="G2864" i="15" s="1"/>
  <c r="E2860" i="15"/>
  <c r="G2860" i="15" s="1"/>
  <c r="E2832" i="15"/>
  <c r="G2832" i="15" s="1"/>
  <c r="E2784" i="15"/>
  <c r="G2784" i="15" s="1"/>
  <c r="E2754" i="15"/>
  <c r="G2754" i="15" s="1"/>
  <c r="E2746" i="15"/>
  <c r="G2746" i="15" s="1"/>
  <c r="E2731" i="15"/>
  <c r="G2731" i="15" s="1"/>
  <c r="E2722" i="15"/>
  <c r="G2722" i="15" s="1"/>
  <c r="E2695" i="15"/>
  <c r="G2695" i="15" s="1"/>
  <c r="E2716" i="15"/>
  <c r="G2716" i="15" s="1"/>
  <c r="E2701" i="15"/>
  <c r="G2701" i="15" s="1"/>
  <c r="E2688" i="15"/>
  <c r="G2688" i="15" s="1"/>
  <c r="E2680" i="15"/>
  <c r="G2680" i="15" s="1"/>
  <c r="E2655" i="15"/>
  <c r="G2655" i="15" s="1"/>
  <c r="E2650" i="15"/>
  <c r="G2650" i="15" s="1"/>
  <c r="E2608" i="15"/>
  <c r="G2608" i="15" s="1"/>
  <c r="E2600" i="15"/>
  <c r="G2600" i="15" s="1"/>
  <c r="E2580" i="15"/>
  <c r="G2580" i="15" s="1"/>
  <c r="E2571" i="15"/>
  <c r="G2571" i="15" s="1"/>
  <c r="E2527" i="15"/>
  <c r="G2527" i="15" s="1"/>
  <c r="E2504" i="15"/>
  <c r="G2504" i="15" s="1"/>
  <c r="E2518" i="15"/>
  <c r="G2518" i="15" s="1"/>
  <c r="E2492" i="15"/>
  <c r="G2492" i="15" s="1"/>
  <c r="E2499" i="15"/>
  <c r="G2499" i="15" s="1"/>
  <c r="E2474" i="15"/>
  <c r="G2474" i="15" s="1"/>
  <c r="E2466" i="15"/>
  <c r="G2466" i="15" s="1"/>
  <c r="E2446" i="15"/>
  <c r="G2446" i="15" s="1"/>
  <c r="E2424" i="15"/>
  <c r="G2424" i="15" s="1"/>
  <c r="E2454" i="15"/>
  <c r="G2454" i="15" s="1"/>
  <c r="E2433" i="15"/>
  <c r="G2433" i="15" s="1"/>
  <c r="E2461" i="15"/>
  <c r="G2461" i="15" s="1"/>
  <c r="E2418" i="15"/>
  <c r="G2418" i="15" s="1"/>
  <c r="E2407" i="15"/>
  <c r="G2407" i="15" s="1"/>
  <c r="E2385" i="15"/>
  <c r="G2385" i="15" s="1"/>
  <c r="E2386" i="15"/>
  <c r="G2386" i="15" s="1"/>
  <c r="E2374" i="15"/>
  <c r="G2374" i="15" s="1"/>
  <c r="E2344" i="15"/>
  <c r="G2344" i="15" s="1"/>
  <c r="E2375" i="15"/>
  <c r="G2375" i="15" s="1"/>
  <c r="E2359" i="15"/>
  <c r="G2359" i="15" s="1"/>
  <c r="E2349" i="15"/>
  <c r="G2349" i="15" s="1"/>
  <c r="E2338" i="15"/>
  <c r="G2338" i="15" s="1"/>
  <c r="E2330" i="15"/>
  <c r="G2330" i="15" s="1"/>
  <c r="E2314" i="15"/>
  <c r="G2314" i="15" s="1"/>
  <c r="E2284" i="15"/>
  <c r="G2284" i="15" s="1"/>
  <c r="E2267" i="15"/>
  <c r="G2267" i="15" s="1"/>
  <c r="E2322" i="15"/>
  <c r="G2322" i="15" s="1"/>
  <c r="E2293" i="15"/>
  <c r="G2293" i="15" s="1"/>
  <c r="E2264" i="15"/>
  <c r="G2264" i="15" s="1"/>
  <c r="E2310" i="15"/>
  <c r="G2310" i="15" s="1"/>
  <c r="E2281" i="15"/>
  <c r="G2281" i="15" s="1"/>
  <c r="E2256" i="15"/>
  <c r="G2256" i="15" s="1"/>
  <c r="E2249" i="15"/>
  <c r="G2249" i="15" s="1"/>
  <c r="E2228" i="15"/>
  <c r="G2228" i="15" s="1"/>
  <c r="E2239" i="15"/>
  <c r="G2239" i="15" s="1"/>
  <c r="E2220" i="15"/>
  <c r="G2220" i="15" s="1"/>
  <c r="E2215" i="15"/>
  <c r="G2215" i="15" s="1"/>
  <c r="E2193" i="15"/>
  <c r="G2193" i="15" s="1"/>
  <c r="E2181" i="15"/>
  <c r="G2181" i="15" s="1"/>
  <c r="E2167" i="15"/>
  <c r="G2167" i="15" s="1"/>
  <c r="E2159" i="15"/>
  <c r="G2159" i="15" s="1"/>
  <c r="E2148" i="15"/>
  <c r="G2148" i="15" s="1"/>
  <c r="E2141" i="15"/>
  <c r="G2141" i="15" s="1"/>
  <c r="E2126" i="15"/>
  <c r="G2126" i="15" s="1"/>
  <c r="E2110" i="15"/>
  <c r="G2110" i="15" s="1"/>
  <c r="E2093" i="15"/>
  <c r="G2093" i="15" s="1"/>
  <c r="E2078" i="15"/>
  <c r="G2078" i="15" s="1"/>
  <c r="E2080" i="15"/>
  <c r="G2080" i="15" s="1"/>
  <c r="E2068" i="15"/>
  <c r="G2068" i="15" s="1"/>
  <c r="E2058" i="15"/>
  <c r="G2058" i="15" s="1"/>
  <c r="E2050" i="15"/>
  <c r="G2050" i="15" s="1"/>
  <c r="E2038" i="15"/>
  <c r="G2038" i="15" s="1"/>
  <c r="E2026" i="15"/>
  <c r="G2026" i="15" s="1"/>
  <c r="E2012" i="15"/>
  <c r="G2012" i="15" s="1"/>
  <c r="E2000" i="15"/>
  <c r="G2000" i="15" s="1"/>
  <c r="E1984" i="15"/>
  <c r="G1984" i="15" s="1"/>
  <c r="E1970" i="15"/>
  <c r="G1970" i="15" s="1"/>
  <c r="E1962" i="15"/>
  <c r="G1962" i="15" s="1"/>
  <c r="E1950" i="15"/>
  <c r="G1950" i="15" s="1"/>
  <c r="E1938" i="15"/>
  <c r="G1938" i="15" s="1"/>
  <c r="E1930" i="15"/>
  <c r="G1930" i="15" s="1"/>
  <c r="E1922" i="15"/>
  <c r="G1922" i="15" s="1"/>
  <c r="E1914" i="15"/>
  <c r="G1914" i="15" s="1"/>
  <c r="E1906" i="15"/>
  <c r="G1906" i="15" s="1"/>
  <c r="E1895" i="15"/>
  <c r="G1895" i="15" s="1"/>
  <c r="E1884" i="15"/>
  <c r="G1884" i="15" s="1"/>
  <c r="E1868" i="15"/>
  <c r="G1868" i="15" s="1"/>
  <c r="E1840" i="15"/>
  <c r="G1840" i="15" s="1"/>
  <c r="E1806" i="15"/>
  <c r="G1806" i="15" s="1"/>
  <c r="E1799" i="15"/>
  <c r="G1799" i="15" s="1"/>
  <c r="E1789" i="15"/>
  <c r="G1789" i="15" s="1"/>
  <c r="E1782" i="15"/>
  <c r="G1782" i="15" s="1"/>
  <c r="E1774" i="15"/>
  <c r="G1774" i="15" s="1"/>
  <c r="E1767" i="15"/>
  <c r="G1767" i="15" s="1"/>
  <c r="E1758" i="15"/>
  <c r="G1758" i="15" s="1"/>
  <c r="E1750" i="15"/>
  <c r="G1750" i="15" s="1"/>
  <c r="E1741" i="15"/>
  <c r="G1741" i="15" s="1"/>
  <c r="E1726" i="15"/>
  <c r="G1726" i="15" s="1"/>
  <c r="E1713" i="15"/>
  <c r="G1713" i="15" s="1"/>
  <c r="E1731" i="15"/>
  <c r="G1731" i="15" s="1"/>
  <c r="E1706" i="15"/>
  <c r="G1706" i="15" s="1"/>
  <c r="E1694" i="15"/>
  <c r="G1694" i="15" s="1"/>
  <c r="E1683" i="15"/>
  <c r="G1683" i="15" s="1"/>
  <c r="E1675" i="15"/>
  <c r="G1675" i="15" s="1"/>
  <c r="E1658" i="15"/>
  <c r="G1658" i="15" s="1"/>
  <c r="E1664" i="15"/>
  <c r="G1664" i="15" s="1"/>
  <c r="E1650" i="15"/>
  <c r="G1650" i="15" s="1"/>
  <c r="E1643" i="15"/>
  <c r="G1643" i="15" s="1"/>
  <c r="E1637" i="15"/>
  <c r="G1637" i="15" s="1"/>
  <c r="E1612" i="15"/>
  <c r="G1612" i="15" s="1"/>
  <c r="E1601" i="15"/>
  <c r="G1601" i="15" s="1"/>
  <c r="E1598" i="15"/>
  <c r="G1598" i="15" s="1"/>
  <c r="E1571" i="15"/>
  <c r="G1571" i="15" s="1"/>
  <c r="E1592" i="15"/>
  <c r="G1592" i="15" s="1"/>
  <c r="E1576" i="15"/>
  <c r="G1576" i="15" s="1"/>
  <c r="E1566" i="15"/>
  <c r="G1566" i="15" s="1"/>
  <c r="E1584" i="15"/>
  <c r="G1584" i="15" s="1"/>
  <c r="E1548" i="15"/>
  <c r="G1548" i="15" s="1"/>
  <c r="E1551" i="15"/>
  <c r="G1551" i="15" s="1"/>
  <c r="E1526" i="15"/>
  <c r="G1526" i="15" s="1"/>
  <c r="E1522" i="15"/>
  <c r="G1522" i="15" s="1"/>
  <c r="E1433" i="15"/>
  <c r="G1433" i="15" s="1"/>
  <c r="E1425" i="15"/>
  <c r="G1425" i="15" s="1"/>
  <c r="E1408" i="15"/>
  <c r="G1408" i="15" s="1"/>
  <c r="E1380" i="15"/>
  <c r="G1380" i="15" s="1"/>
  <c r="E1396" i="15"/>
  <c r="G1396" i="15" s="1"/>
  <c r="E1413" i="15"/>
  <c r="G1413" i="15" s="1"/>
  <c r="E1375" i="15"/>
  <c r="G1375" i="15" s="1"/>
  <c r="E1394" i="15"/>
  <c r="G1394" i="15" s="1"/>
  <c r="E1390" i="15"/>
  <c r="G1390" i="15" s="1"/>
  <c r="E1370" i="15"/>
  <c r="G1370" i="15" s="1"/>
  <c r="E1336" i="15"/>
  <c r="G1336" i="15" s="1"/>
  <c r="E1357" i="15"/>
  <c r="G1357" i="15" s="1"/>
  <c r="E1340" i="15"/>
  <c r="G1340" i="15" s="1"/>
  <c r="E1329" i="15"/>
  <c r="G1329" i="15" s="1"/>
  <c r="E1318" i="15"/>
  <c r="G1318" i="15" s="1"/>
  <c r="E1343" i="15"/>
  <c r="G1343" i="15" s="1"/>
  <c r="E1312" i="15"/>
  <c r="G1312" i="15" s="1"/>
  <c r="E1300" i="15"/>
  <c r="G1300" i="15" s="1"/>
  <c r="E1269" i="15"/>
  <c r="G1269" i="15" s="1"/>
  <c r="E1306" i="15"/>
  <c r="G1306" i="15" s="1"/>
  <c r="E1288" i="15"/>
  <c r="G1288" i="15" s="1"/>
  <c r="E1261" i="15"/>
  <c r="G1261" i="15" s="1"/>
  <c r="E1273" i="15"/>
  <c r="G1273" i="15" s="1"/>
  <c r="E1140" i="15"/>
  <c r="G1140" i="15" s="1"/>
  <c r="E1155" i="15"/>
  <c r="G1155" i="15" s="1"/>
  <c r="E1136" i="15"/>
  <c r="G1136" i="15" s="1"/>
  <c r="E1159" i="15"/>
  <c r="G1159" i="15" s="1"/>
  <c r="E1129" i="15"/>
  <c r="G1129" i="15" s="1"/>
  <c r="E1097" i="15"/>
  <c r="G1097" i="15" s="1"/>
  <c r="E1107" i="15"/>
  <c r="G1107" i="15" s="1"/>
  <c r="E1076" i="15"/>
  <c r="G1076" i="15" s="1"/>
  <c r="E1062" i="15"/>
  <c r="G1062" i="15" s="1"/>
  <c r="E1040" i="15"/>
  <c r="G1040" i="15" s="1"/>
  <c r="E1009" i="15"/>
  <c r="G1009" i="15" s="1"/>
  <c r="E999" i="15"/>
  <c r="G999" i="15" s="1"/>
  <c r="E984" i="15"/>
  <c r="G984" i="15" s="1"/>
  <c r="E966" i="15"/>
  <c r="G966" i="15" s="1"/>
  <c r="E988" i="15"/>
  <c r="G988" i="15" s="1"/>
  <c r="E969" i="15"/>
  <c r="G969" i="15" s="1"/>
  <c r="E952" i="15"/>
  <c r="G952" i="15" s="1"/>
  <c r="E892" i="15"/>
  <c r="G892" i="15" s="1"/>
  <c r="E893" i="15"/>
  <c r="G893" i="15" s="1"/>
  <c r="E865" i="15"/>
  <c r="G865" i="15" s="1"/>
  <c r="E846" i="15"/>
  <c r="G846" i="15" s="1"/>
  <c r="E837" i="15"/>
  <c r="G837" i="15" s="1"/>
  <c r="E810" i="15"/>
  <c r="G810" i="15" s="1"/>
  <c r="E831" i="15"/>
  <c r="G831" i="15" s="1"/>
  <c r="E816" i="15"/>
  <c r="G816" i="15" s="1"/>
  <c r="E803" i="15"/>
  <c r="G803" i="15" s="1"/>
  <c r="E794" i="15"/>
  <c r="G794" i="15" s="1"/>
  <c r="E777" i="15"/>
  <c r="G777" i="15" s="1"/>
  <c r="E765" i="15"/>
  <c r="G765" i="15" s="1"/>
  <c r="E737" i="15"/>
  <c r="G737" i="15" s="1"/>
  <c r="E714" i="15"/>
  <c r="G714" i="15" s="1"/>
  <c r="E704" i="15"/>
  <c r="G704" i="15" s="1"/>
  <c r="E692" i="15"/>
  <c r="G692" i="15" s="1"/>
  <c r="E674" i="15"/>
  <c r="G674" i="15" s="1"/>
  <c r="E641" i="15"/>
  <c r="G641" i="15" s="1"/>
  <c r="E628" i="15"/>
  <c r="G628" i="15" s="1"/>
  <c r="E626" i="15"/>
  <c r="G626" i="15" s="1"/>
  <c r="E603" i="15"/>
  <c r="G603" i="15" s="1"/>
  <c r="E599" i="15"/>
  <c r="G599" i="15" s="1"/>
  <c r="E589" i="15"/>
  <c r="G589" i="15" s="1"/>
  <c r="E581" i="15"/>
  <c r="G581" i="15" s="1"/>
  <c r="E561" i="15"/>
  <c r="G561" i="15" s="1"/>
  <c r="E539" i="15"/>
  <c r="G539" i="15" s="1"/>
  <c r="E569" i="15"/>
  <c r="G569" i="15" s="1"/>
  <c r="E548" i="15"/>
  <c r="G548" i="15" s="1"/>
  <c r="E576" i="15"/>
  <c r="G576" i="15" s="1"/>
  <c r="E533" i="15"/>
  <c r="G533" i="15" s="1"/>
  <c r="E521" i="15"/>
  <c r="G521" i="15" s="1"/>
  <c r="E512" i="15"/>
  <c r="G512" i="15" s="1"/>
  <c r="E510" i="15"/>
  <c r="G510" i="15" s="1"/>
  <c r="E487" i="15"/>
  <c r="G487" i="15" s="1"/>
  <c r="E498" i="15"/>
  <c r="G498" i="15" s="1"/>
  <c r="E488" i="15"/>
  <c r="G488" i="15" s="1"/>
  <c r="E473" i="15"/>
  <c r="G473" i="15" s="1"/>
  <c r="E463" i="15"/>
  <c r="G463" i="15" s="1"/>
  <c r="E493" i="15"/>
  <c r="G493" i="15" s="1"/>
  <c r="E443" i="15"/>
  <c r="G443" i="15" s="1"/>
  <c r="E428" i="15"/>
  <c r="G428" i="15" s="1"/>
  <c r="E397" i="15"/>
  <c r="G397" i="15" s="1"/>
  <c r="E415" i="15"/>
  <c r="G415" i="15" s="1"/>
  <c r="E434" i="15"/>
  <c r="G434" i="15" s="1"/>
  <c r="E398" i="15"/>
  <c r="G398" i="15" s="1"/>
  <c r="E378" i="15"/>
  <c r="G378" i="15" s="1"/>
  <c r="E424" i="15"/>
  <c r="G424" i="15" s="1"/>
  <c r="E395" i="15"/>
  <c r="G395" i="15" s="1"/>
  <c r="E370" i="15"/>
  <c r="G370" i="15" s="1"/>
  <c r="E358" i="15"/>
  <c r="G358" i="15" s="1"/>
  <c r="E338" i="15"/>
  <c r="G338" i="15" s="1"/>
  <c r="E355" i="15"/>
  <c r="G355" i="15" s="1"/>
  <c r="E340" i="15"/>
  <c r="G340" i="15" s="1"/>
  <c r="E331" i="15"/>
  <c r="G331" i="15" s="1"/>
  <c r="E315" i="15"/>
  <c r="G315" i="15" s="1"/>
  <c r="E295" i="15"/>
  <c r="G295" i="15" s="1"/>
  <c r="E281" i="15"/>
  <c r="G281" i="15" s="1"/>
  <c r="E273" i="15"/>
  <c r="G273" i="15" s="1"/>
  <c r="E262" i="15"/>
  <c r="G262" i="15" s="1"/>
  <c r="E255" i="15"/>
  <c r="G255" i="15" s="1"/>
  <c r="E240" i="15"/>
  <c r="G240" i="15" s="1"/>
  <c r="E225" i="15"/>
  <c r="G225" i="15" s="1"/>
  <c r="E206" i="15"/>
  <c r="G206" i="15" s="1"/>
  <c r="E196" i="15"/>
  <c r="G196" i="15" s="1"/>
  <c r="E184" i="15"/>
  <c r="G184" i="15" s="1"/>
  <c r="E174" i="15"/>
  <c r="G174" i="15" s="1"/>
  <c r="E162" i="15"/>
  <c r="G162" i="15" s="1"/>
  <c r="E156" i="15"/>
  <c r="G156" i="15" s="1"/>
  <c r="E132" i="15"/>
  <c r="G132" i="15" s="1"/>
  <c r="E118" i="15"/>
  <c r="G118" i="15" s="1"/>
  <c r="E102" i="15"/>
  <c r="G102" i="15" s="1"/>
  <c r="E91" i="15"/>
  <c r="G91" i="15" s="1"/>
  <c r="E79" i="15"/>
  <c r="G79" i="15" s="1"/>
  <c r="E67" i="15"/>
  <c r="G67" i="15" s="1"/>
  <c r="E57" i="15"/>
  <c r="G57" i="15" s="1"/>
  <c r="E49" i="15"/>
  <c r="G49" i="15" s="1"/>
  <c r="E41" i="15"/>
  <c r="G41" i="15" s="1"/>
  <c r="E33" i="15"/>
  <c r="G33" i="15" s="1"/>
  <c r="E25" i="15"/>
  <c r="G25" i="15" s="1"/>
  <c r="E16" i="15"/>
  <c r="G16" i="15" s="1"/>
  <c r="E3" i="15"/>
  <c r="E4600" i="15"/>
  <c r="G4600" i="15" s="1"/>
  <c r="E4585" i="15"/>
  <c r="G4585" i="15" s="1"/>
  <c r="E4572" i="15"/>
  <c r="G4572" i="15" s="1"/>
  <c r="E4563" i="15"/>
  <c r="G4563" i="15" s="1"/>
  <c r="E4547" i="15"/>
  <c r="G4547" i="15" s="1"/>
  <c r="E4539" i="15"/>
  <c r="G4539" i="15" s="1"/>
  <c r="E4495" i="15"/>
  <c r="G4495" i="15" s="1"/>
  <c r="E4483" i="15"/>
  <c r="G4483" i="15" s="1"/>
  <c r="E4466" i="15"/>
  <c r="G4466" i="15" s="1"/>
  <c r="E4457" i="15"/>
  <c r="G4457" i="15" s="1"/>
  <c r="E4422" i="15"/>
  <c r="G4422" i="15" s="1"/>
  <c r="E4390" i="15"/>
  <c r="G4390" i="15" s="1"/>
  <c r="E4372" i="15"/>
  <c r="G4372" i="15" s="1"/>
  <c r="E4378" i="15"/>
  <c r="G4378" i="15" s="1"/>
  <c r="E4385" i="15"/>
  <c r="G4385" i="15" s="1"/>
  <c r="E4357" i="15"/>
  <c r="G4357" i="15" s="1"/>
  <c r="E4353" i="15"/>
  <c r="G4353" i="15" s="1"/>
  <c r="E4334" i="15"/>
  <c r="G4334" i="15" s="1"/>
  <c r="E4313" i="15"/>
  <c r="G4313" i="15" s="1"/>
  <c r="E4342" i="15"/>
  <c r="G4342" i="15" s="1"/>
  <c r="E4324" i="15"/>
  <c r="G4324" i="15" s="1"/>
  <c r="E4347" i="15"/>
  <c r="G4347" i="15" s="1"/>
  <c r="E4303" i="15"/>
  <c r="G4303" i="15" s="1"/>
  <c r="E4291" i="15"/>
  <c r="G4291" i="15" s="1"/>
  <c r="E4270" i="15"/>
  <c r="G4270" i="15" s="1"/>
  <c r="E4271" i="15"/>
  <c r="G4271" i="15" s="1"/>
  <c r="E4259" i="15"/>
  <c r="G4259" i="15" s="1"/>
  <c r="E4229" i="15"/>
  <c r="G4229" i="15" s="1"/>
  <c r="E4260" i="15"/>
  <c r="G4260" i="15" s="1"/>
  <c r="E4244" i="15"/>
  <c r="G4244" i="15" s="1"/>
  <c r="E4234" i="15"/>
  <c r="G4234" i="15" s="1"/>
  <c r="E4223" i="15"/>
  <c r="G4223" i="15" s="1"/>
  <c r="E4215" i="15"/>
  <c r="G4215" i="15" s="1"/>
  <c r="E4198" i="15"/>
  <c r="G4198" i="15" s="1"/>
  <c r="E4167" i="15"/>
  <c r="G4167" i="15" s="1"/>
  <c r="E4185" i="15"/>
  <c r="G4185" i="15" s="1"/>
  <c r="E4204" i="15"/>
  <c r="G4204" i="15" s="1"/>
  <c r="E4168" i="15"/>
  <c r="G4168" i="15" s="1"/>
  <c r="E4148" i="15"/>
  <c r="G4148" i="15" s="1"/>
  <c r="E4194" i="15"/>
  <c r="G4194" i="15" s="1"/>
  <c r="E4165" i="15"/>
  <c r="G4165" i="15" s="1"/>
  <c r="E4139" i="15"/>
  <c r="G4139" i="15" s="1"/>
  <c r="E4121" i="15"/>
  <c r="G4121" i="15" s="1"/>
  <c r="E4123" i="15"/>
  <c r="G4123" i="15" s="1"/>
  <c r="E4115" i="15"/>
  <c r="G4115" i="15" s="1"/>
  <c r="E4102" i="15"/>
  <c r="G4102" i="15" s="1"/>
  <c r="E4080" i="15"/>
  <c r="G4080" i="15" s="1"/>
  <c r="E4074" i="15"/>
  <c r="G4074" i="15" s="1"/>
  <c r="E4040" i="15"/>
  <c r="G4040" i="15" s="1"/>
  <c r="E4049" i="15"/>
  <c r="G4049" i="15" s="1"/>
  <c r="E4038" i="15"/>
  <c r="G4038" i="15" s="1"/>
  <c r="E4041" i="15"/>
  <c r="G4041" i="15" s="1"/>
  <c r="E4015" i="15"/>
  <c r="G4015" i="15" s="1"/>
  <c r="E4007" i="15"/>
  <c r="G4007" i="15" s="1"/>
  <c r="E3990" i="15"/>
  <c r="G3990" i="15" s="1"/>
  <c r="E3974" i="15"/>
  <c r="G3974" i="15" s="1"/>
  <c r="E3969" i="15"/>
  <c r="G3969" i="15" s="1"/>
  <c r="E3957" i="15"/>
  <c r="G3957" i="15" s="1"/>
  <c r="E3950" i="15"/>
  <c r="G3950" i="15" s="1"/>
  <c r="E3942" i="15"/>
  <c r="G3942" i="15" s="1"/>
  <c r="E3931" i="15"/>
  <c r="G3931" i="15" s="1"/>
  <c r="E3922" i="15"/>
  <c r="G3922" i="15" s="1"/>
  <c r="E3903" i="15"/>
  <c r="G3903" i="15" s="1"/>
  <c r="E3887" i="15"/>
  <c r="G3887" i="15" s="1"/>
  <c r="E3871" i="15"/>
  <c r="G3871" i="15" s="1"/>
  <c r="E3858" i="15"/>
  <c r="G3858" i="15" s="1"/>
  <c r="E3849" i="15"/>
  <c r="G3849" i="15" s="1"/>
  <c r="E3837" i="15"/>
  <c r="G3837" i="15" s="1"/>
  <c r="E3824" i="15"/>
  <c r="G3824" i="15" s="1"/>
  <c r="E3816" i="15"/>
  <c r="G3816" i="15" s="1"/>
  <c r="E3808" i="15"/>
  <c r="G3808" i="15" s="1"/>
  <c r="E3800" i="15"/>
  <c r="G3800" i="15" s="1"/>
  <c r="E3792" i="15"/>
  <c r="G3792" i="15" s="1"/>
  <c r="E3780" i="15"/>
  <c r="G3780" i="15" s="1"/>
  <c r="E3770" i="15"/>
  <c r="G3770" i="15" s="1"/>
  <c r="E3754" i="15"/>
  <c r="G3754" i="15" s="1"/>
  <c r="E3725" i="15"/>
  <c r="G3725" i="15" s="1"/>
  <c r="E3716" i="15"/>
  <c r="G3716" i="15" s="1"/>
  <c r="E3708" i="15"/>
  <c r="G3708" i="15" s="1"/>
  <c r="E3692" i="15"/>
  <c r="G3692" i="15" s="1"/>
  <c r="E3684" i="15"/>
  <c r="G3684" i="15" s="1"/>
  <c r="E3674" i="15"/>
  <c r="G3674" i="15" s="1"/>
  <c r="E3667" i="15"/>
  <c r="G3667" i="15" s="1"/>
  <c r="E3659" i="15"/>
  <c r="G3659" i="15" s="1"/>
  <c r="E3652" i="15"/>
  <c r="G3652" i="15" s="1"/>
  <c r="E3643" i="15"/>
  <c r="G3643" i="15" s="1"/>
  <c r="E3635" i="15"/>
  <c r="G3635" i="15" s="1"/>
  <c r="E3626" i="15"/>
  <c r="G3626" i="15" s="1"/>
  <c r="E3611" i="15"/>
  <c r="G3611" i="15" s="1"/>
  <c r="E3598" i="15"/>
  <c r="G3598" i="15" s="1"/>
  <c r="E3615" i="15"/>
  <c r="G3615" i="15" s="1"/>
  <c r="E3591" i="15"/>
  <c r="G3591" i="15" s="1"/>
  <c r="E3580" i="15"/>
  <c r="G3580" i="15" s="1"/>
  <c r="E3568" i="15"/>
  <c r="G3568" i="15" s="1"/>
  <c r="E3560" i="15"/>
  <c r="G3560" i="15" s="1"/>
  <c r="E3543" i="15"/>
  <c r="G3543" i="15" s="1"/>
  <c r="E3549" i="15"/>
  <c r="G3549" i="15" s="1"/>
  <c r="E3535" i="15"/>
  <c r="G3535" i="15" s="1"/>
  <c r="E3528" i="15"/>
  <c r="G3528" i="15" s="1"/>
  <c r="E3518" i="15"/>
  <c r="G3518" i="15" s="1"/>
  <c r="E3497" i="15"/>
  <c r="G3497" i="15" s="1"/>
  <c r="E3486" i="15"/>
  <c r="G3486" i="15" s="1"/>
  <c r="E3483" i="15"/>
  <c r="G3483" i="15" s="1"/>
  <c r="E3456" i="15"/>
  <c r="G3456" i="15" s="1"/>
  <c r="E3477" i="15"/>
  <c r="G3477" i="15" s="1"/>
  <c r="E3461" i="15"/>
  <c r="G3461" i="15" s="1"/>
  <c r="E3451" i="15"/>
  <c r="G3451" i="15" s="1"/>
  <c r="E3469" i="15"/>
  <c r="G3469" i="15" s="1"/>
  <c r="E3433" i="15"/>
  <c r="G3433" i="15" s="1"/>
  <c r="E3436" i="15"/>
  <c r="G3436" i="15" s="1"/>
  <c r="E3412" i="15"/>
  <c r="G3412" i="15" s="1"/>
  <c r="E3402" i="15"/>
  <c r="G3402" i="15" s="1"/>
  <c r="E3321" i="15"/>
  <c r="G3321" i="15" s="1"/>
  <c r="E3314" i="15"/>
  <c r="G3314" i="15" s="1"/>
  <c r="E3295" i="15"/>
  <c r="G3295" i="15" s="1"/>
  <c r="E3268" i="15"/>
  <c r="G3268" i="15" s="1"/>
  <c r="E3251" i="15"/>
  <c r="G3251" i="15" s="1"/>
  <c r="E3302" i="15"/>
  <c r="G3302" i="15" s="1"/>
  <c r="E3266" i="15"/>
  <c r="G3266" i="15" s="1"/>
  <c r="E3246" i="15"/>
  <c r="G3246" i="15" s="1"/>
  <c r="E3289" i="15"/>
  <c r="G3289" i="15" s="1"/>
  <c r="E3263" i="15"/>
  <c r="G3263" i="15" s="1"/>
  <c r="E3232" i="15"/>
  <c r="G3232" i="15" s="1"/>
  <c r="E3243" i="15"/>
  <c r="G3243" i="15" s="1"/>
  <c r="E3233" i="15"/>
  <c r="G3233" i="15" s="1"/>
  <c r="E3218" i="15"/>
  <c r="G3218" i="15" s="1"/>
  <c r="E3203" i="15"/>
  <c r="G3203" i="15" s="1"/>
  <c r="E3228" i="15"/>
  <c r="G3228" i="15" s="1"/>
  <c r="E3197" i="15"/>
  <c r="G3197" i="15" s="1"/>
  <c r="E3185" i="15"/>
  <c r="G3185" i="15" s="1"/>
  <c r="E3154" i="15"/>
  <c r="G3154" i="15" s="1"/>
  <c r="E3191" i="15"/>
  <c r="G3191" i="15" s="1"/>
  <c r="E3173" i="15"/>
  <c r="G3173" i="15" s="1"/>
  <c r="E3146" i="15"/>
  <c r="G3146" i="15" s="1"/>
  <c r="E3141" i="15"/>
  <c r="G3141" i="15" s="1"/>
  <c r="E3031" i="15"/>
  <c r="G3031" i="15" s="1"/>
  <c r="E3038" i="15"/>
  <c r="G3038" i="15" s="1"/>
  <c r="E3020" i="15"/>
  <c r="G3020" i="15" s="1"/>
  <c r="E3041" i="15"/>
  <c r="G3041" i="15" s="1"/>
  <c r="E3011" i="15"/>
  <c r="G3011" i="15" s="1"/>
  <c r="E2998" i="15"/>
  <c r="G2998" i="15" s="1"/>
  <c r="E2986" i="15"/>
  <c r="G2986" i="15" s="1"/>
  <c r="E2962" i="15"/>
  <c r="G2962" i="15" s="1"/>
  <c r="E2951" i="15"/>
  <c r="G2951" i="15" s="1"/>
  <c r="E2927" i="15"/>
  <c r="G2927" i="15" s="1"/>
  <c r="E2896" i="15"/>
  <c r="G2896" i="15" s="1"/>
  <c r="E2885" i="15"/>
  <c r="G2885" i="15" s="1"/>
  <c r="E2870" i="15"/>
  <c r="G2870" i="15" s="1"/>
  <c r="E2852" i="15"/>
  <c r="G2852" i="15" s="1"/>
  <c r="E2866" i="15"/>
  <c r="G2866" i="15" s="1"/>
  <c r="E2863" i="15"/>
  <c r="G2863" i="15" s="1"/>
  <c r="E2840" i="15"/>
  <c r="G2840" i="15" s="1"/>
  <c r="E2842" i="15"/>
  <c r="G2842" i="15" s="1"/>
  <c r="E2782" i="15"/>
  <c r="G2782" i="15" s="1"/>
  <c r="E2753" i="15"/>
  <c r="G2753" i="15" s="1"/>
  <c r="E2745" i="15"/>
  <c r="G2745" i="15" s="1"/>
  <c r="E2730" i="15"/>
  <c r="G2730" i="15" s="1"/>
  <c r="E2721" i="15"/>
  <c r="G2721" i="15" s="1"/>
  <c r="E2704" i="15"/>
  <c r="G2704" i="15" s="1"/>
  <c r="E2715" i="15"/>
  <c r="G2715" i="15" s="1"/>
  <c r="E2700" i="15"/>
  <c r="G2700" i="15" s="1"/>
  <c r="E2687" i="15"/>
  <c r="G2687" i="15" s="1"/>
  <c r="E2679" i="15"/>
  <c r="G2679" i="15" s="1"/>
  <c r="E2662" i="15"/>
  <c r="G2662" i="15" s="1"/>
  <c r="E2649" i="15"/>
  <c r="G2649" i="15" s="1"/>
  <c r="E2607" i="15"/>
  <c r="G2607" i="15" s="1"/>
  <c r="E2592" i="15"/>
  <c r="G2592" i="15" s="1"/>
  <c r="E2583" i="15"/>
  <c r="G2583" i="15" s="1"/>
  <c r="E2560" i="15"/>
  <c r="G2560" i="15" s="1"/>
  <c r="E2526" i="15"/>
  <c r="G2526" i="15" s="1"/>
  <c r="E2483" i="15"/>
  <c r="G2483" i="15" s="1"/>
  <c r="E2517" i="15"/>
  <c r="G2517" i="15" s="1"/>
  <c r="E2490" i="15"/>
  <c r="G2490" i="15" s="1"/>
  <c r="E2489" i="15"/>
  <c r="G2489" i="15" s="1"/>
  <c r="E2417" i="15"/>
  <c r="G2417" i="15" s="1"/>
  <c r="E2463" i="15"/>
  <c r="G2463" i="15" s="1"/>
  <c r="E2437" i="15"/>
  <c r="G2437" i="15" s="1"/>
  <c r="E2423" i="15"/>
  <c r="G2423" i="15" s="1"/>
  <c r="E2452" i="15"/>
  <c r="G2452" i="15" s="1"/>
  <c r="E2430" i="15"/>
  <c r="G2430" i="15" s="1"/>
  <c r="E2453" i="15"/>
  <c r="G2453" i="15" s="1"/>
  <c r="E2400" i="15"/>
  <c r="G2400" i="15" s="1"/>
  <c r="E2406" i="15"/>
  <c r="G2406" i="15" s="1"/>
  <c r="E2397" i="15"/>
  <c r="G2397" i="15" s="1"/>
  <c r="E2395" i="15"/>
  <c r="G2395" i="15" s="1"/>
  <c r="E2372" i="15"/>
  <c r="G2372" i="15" s="1"/>
  <c r="E2383" i="15"/>
  <c r="G2383" i="15" s="1"/>
  <c r="E2373" i="15"/>
  <c r="G2373" i="15" s="1"/>
  <c r="E2358" i="15"/>
  <c r="G2358" i="15" s="1"/>
  <c r="E2348" i="15"/>
  <c r="G2348" i="15" s="1"/>
  <c r="E2378" i="15"/>
  <c r="G2378" i="15" s="1"/>
  <c r="E2328" i="15"/>
  <c r="G2328" i="15" s="1"/>
  <c r="E2313" i="15"/>
  <c r="G2313" i="15" s="1"/>
  <c r="E2282" i="15"/>
  <c r="G2282" i="15" s="1"/>
  <c r="E2300" i="15"/>
  <c r="G2300" i="15" s="1"/>
  <c r="E2319" i="15"/>
  <c r="G2319" i="15" s="1"/>
  <c r="E2283" i="15"/>
  <c r="G2283" i="15" s="1"/>
  <c r="E2263" i="15"/>
  <c r="G2263" i="15" s="1"/>
  <c r="E2309" i="15"/>
  <c r="G2309" i="15" s="1"/>
  <c r="E2280" i="15"/>
  <c r="G2280" i="15" s="1"/>
  <c r="E2255" i="15"/>
  <c r="G2255" i="15" s="1"/>
  <c r="E2243" i="15"/>
  <c r="G2243" i="15" s="1"/>
  <c r="E2223" i="15"/>
  <c r="G2223" i="15" s="1"/>
  <c r="E2237" i="15"/>
  <c r="G2237" i="15" s="1"/>
  <c r="E2218" i="15"/>
  <c r="G2218" i="15" s="1"/>
  <c r="E2214" i="15"/>
  <c r="G2214" i="15" s="1"/>
  <c r="E2199" i="15"/>
  <c r="G2199" i="15" s="1"/>
  <c r="E2180" i="15"/>
  <c r="G2180" i="15" s="1"/>
  <c r="E2166" i="15"/>
  <c r="G2166" i="15" s="1"/>
  <c r="E2158" i="15"/>
  <c r="G2158" i="15" s="1"/>
  <c r="E2147" i="15"/>
  <c r="G2147" i="15" s="1"/>
  <c r="E2140" i="15"/>
  <c r="G2140" i="15" s="1"/>
  <c r="E2125" i="15"/>
  <c r="G2125" i="15" s="1"/>
  <c r="E2108" i="15"/>
  <c r="G2108" i="15" s="1"/>
  <c r="E2092" i="15"/>
  <c r="G2092" i="15" s="1"/>
  <c r="E2076" i="15"/>
  <c r="G2076" i="15" s="1"/>
  <c r="E2075" i="15"/>
  <c r="G2075" i="15" s="1"/>
  <c r="E2067" i="15"/>
  <c r="G2067" i="15" s="1"/>
  <c r="E2064" i="15"/>
  <c r="G2064" i="15" s="1"/>
  <c r="E2048" i="15"/>
  <c r="G2048" i="15" s="1"/>
  <c r="E2042" i="15"/>
  <c r="G2042" i="15" s="1"/>
  <c r="E2030" i="15"/>
  <c r="G2030" i="15" s="1"/>
  <c r="E2011" i="15"/>
  <c r="G2011" i="15" s="1"/>
  <c r="E1999" i="15"/>
  <c r="G1999" i="15" s="1"/>
  <c r="E1989" i="15"/>
  <c r="G1989" i="15" s="1"/>
  <c r="E1969" i="15"/>
  <c r="G1969" i="15" s="1"/>
  <c r="E1961" i="15"/>
  <c r="G1961" i="15" s="1"/>
  <c r="E1949" i="15"/>
  <c r="G1949" i="15" s="1"/>
  <c r="E1936" i="15"/>
  <c r="G1936" i="15" s="1"/>
  <c r="E1929" i="15"/>
  <c r="G1929" i="15" s="1"/>
  <c r="E1921" i="15"/>
  <c r="G1921" i="15" s="1"/>
  <c r="E1913" i="15"/>
  <c r="G1913" i="15" s="1"/>
  <c r="E1905" i="15"/>
  <c r="G1905" i="15" s="1"/>
  <c r="E1892" i="15"/>
  <c r="G1892" i="15" s="1"/>
  <c r="E1865" i="15"/>
  <c r="G1865" i="15" s="1"/>
  <c r="E1867" i="15"/>
  <c r="G1867" i="15" s="1"/>
  <c r="E1839" i="15"/>
  <c r="G1839" i="15" s="1"/>
  <c r="E1805" i="15"/>
  <c r="G1805" i="15" s="1"/>
  <c r="E1798" i="15"/>
  <c r="G1798" i="15" s="1"/>
  <c r="E1788" i="15"/>
  <c r="G1788" i="15" s="1"/>
  <c r="E1781" i="15"/>
  <c r="G1781" i="15" s="1"/>
  <c r="E1772" i="15"/>
  <c r="G1772" i="15" s="1"/>
  <c r="E1765" i="15"/>
  <c r="G1765" i="15" s="1"/>
  <c r="E1757" i="15"/>
  <c r="G1757" i="15" s="1"/>
  <c r="E1749" i="15"/>
  <c r="G1749" i="15" s="1"/>
  <c r="E1740" i="15"/>
  <c r="G1740" i="15" s="1"/>
  <c r="E1725" i="15"/>
  <c r="G1725" i="15" s="1"/>
  <c r="E1720" i="15"/>
  <c r="G1720" i="15" s="1"/>
  <c r="E1730" i="15"/>
  <c r="G1730" i="15" s="1"/>
  <c r="E1705" i="15"/>
  <c r="G1705" i="15" s="1"/>
  <c r="E1692" i="15"/>
  <c r="G1692" i="15" s="1"/>
  <c r="E1677" i="15"/>
  <c r="G1677" i="15" s="1"/>
  <c r="E1674" i="15"/>
  <c r="G1674" i="15" s="1"/>
  <c r="E1657" i="15"/>
  <c r="G1657" i="15" s="1"/>
  <c r="E1663" i="15"/>
  <c r="G1663" i="15" s="1"/>
  <c r="E1652" i="15"/>
  <c r="G1652" i="15" s="1"/>
  <c r="E1636" i="15"/>
  <c r="G1636" i="15" s="1"/>
  <c r="E1632" i="15"/>
  <c r="G1632" i="15" s="1"/>
  <c r="E1613" i="15"/>
  <c r="G1613" i="15" s="1"/>
  <c r="E1600" i="15"/>
  <c r="G1600" i="15" s="1"/>
  <c r="E1597" i="15"/>
  <c r="G1597" i="15" s="1"/>
  <c r="E1563" i="15"/>
  <c r="G1563" i="15" s="1"/>
  <c r="E1590" i="15"/>
  <c r="G1590" i="15" s="1"/>
  <c r="E1574" i="15"/>
  <c r="G1574" i="15" s="1"/>
  <c r="E1565" i="15"/>
  <c r="G1565" i="15" s="1"/>
  <c r="E1582" i="15"/>
  <c r="G1582" i="15" s="1"/>
  <c r="E1547" i="15"/>
  <c r="G1547" i="15" s="1"/>
  <c r="E1550" i="15"/>
  <c r="G1550" i="15" s="1"/>
  <c r="E1525" i="15"/>
  <c r="G1525" i="15" s="1"/>
  <c r="E1521" i="15"/>
  <c r="G1521" i="15" s="1"/>
  <c r="E1438" i="15"/>
  <c r="G1438" i="15" s="1"/>
  <c r="E1422" i="15"/>
  <c r="G1422" i="15" s="1"/>
  <c r="E1402" i="15"/>
  <c r="G1402" i="15" s="1"/>
  <c r="E1377" i="15"/>
  <c r="G1377" i="15" s="1"/>
  <c r="E1395" i="15"/>
  <c r="G1395" i="15" s="1"/>
  <c r="E1392" i="15"/>
  <c r="G1392" i="15" s="1"/>
  <c r="E1369" i="15"/>
  <c r="G1369" i="15" s="1"/>
  <c r="E1420" i="15"/>
  <c r="G1420" i="15" s="1"/>
  <c r="E1389" i="15"/>
  <c r="G1389" i="15" s="1"/>
  <c r="E1368" i="15"/>
  <c r="G1368" i="15" s="1"/>
  <c r="E1332" i="15"/>
  <c r="G1332" i="15" s="1"/>
  <c r="E1355" i="15"/>
  <c r="G1355" i="15" s="1"/>
  <c r="E1339" i="15"/>
  <c r="G1339" i="15" s="1"/>
  <c r="E1328" i="15"/>
  <c r="G1328" i="15" s="1"/>
  <c r="E1317" i="15"/>
  <c r="G1317" i="15" s="1"/>
  <c r="E1250" i="15"/>
  <c r="G1250" i="15" s="1"/>
  <c r="E1311" i="15"/>
  <c r="G1311" i="15" s="1"/>
  <c r="E1297" i="15"/>
  <c r="G1297" i="15" s="1"/>
  <c r="E1267" i="15"/>
  <c r="G1267" i="15" s="1"/>
  <c r="E1286" i="15"/>
  <c r="G1286" i="15" s="1"/>
  <c r="E1277" i="15"/>
  <c r="G1277" i="15" s="1"/>
  <c r="E1260" i="15"/>
  <c r="G1260" i="15" s="1"/>
  <c r="E1257" i="15"/>
  <c r="G1257" i="15" s="1"/>
  <c r="E1143" i="15"/>
  <c r="G1143" i="15" s="1"/>
  <c r="E1154" i="15"/>
  <c r="G1154" i="15" s="1"/>
  <c r="E1135" i="15"/>
  <c r="G1135" i="15" s="1"/>
  <c r="E1156" i="15"/>
  <c r="G1156" i="15" s="1"/>
  <c r="E1126" i="15"/>
  <c r="G1126" i="15" s="1"/>
  <c r="E1095" i="15"/>
  <c r="G1095" i="15" s="1"/>
  <c r="E1106" i="15"/>
  <c r="G1106" i="15" s="1"/>
  <c r="E1074" i="15"/>
  <c r="G1074" i="15" s="1"/>
  <c r="E1055" i="15"/>
  <c r="G1055" i="15" s="1"/>
  <c r="E1039" i="15"/>
  <c r="G1039" i="15" s="1"/>
  <c r="E1007" i="15"/>
  <c r="G1007" i="15" s="1"/>
  <c r="E997" i="15"/>
  <c r="G997" i="15" s="1"/>
  <c r="E982" i="15"/>
  <c r="G982" i="15" s="1"/>
  <c r="E965" i="15"/>
  <c r="G965" i="15" s="1"/>
  <c r="E987" i="15"/>
  <c r="G987" i="15" s="1"/>
  <c r="E968" i="15"/>
  <c r="G968" i="15" s="1"/>
  <c r="E951" i="15"/>
  <c r="G951" i="15" s="1"/>
  <c r="E903" i="15"/>
  <c r="G903" i="15" s="1"/>
  <c r="E901" i="15"/>
  <c r="G901" i="15" s="1"/>
  <c r="E863" i="15"/>
  <c r="G863" i="15" s="1"/>
  <c r="E845" i="15"/>
  <c r="G845" i="15" s="1"/>
  <c r="E836" i="15"/>
  <c r="G836" i="15" s="1"/>
  <c r="E819" i="15"/>
  <c r="G819" i="15" s="1"/>
  <c r="E830" i="15"/>
  <c r="G830" i="15" s="1"/>
  <c r="E815" i="15"/>
  <c r="G815" i="15" s="1"/>
  <c r="E802" i="15"/>
  <c r="G802" i="15" s="1"/>
  <c r="E793" i="15"/>
  <c r="G793" i="15" s="1"/>
  <c r="E774" i="15"/>
  <c r="G774" i="15" s="1"/>
  <c r="E764" i="15"/>
  <c r="G764" i="15" s="1"/>
  <c r="E738" i="15"/>
  <c r="G738" i="15" s="1"/>
  <c r="E713" i="15"/>
  <c r="G713" i="15" s="1"/>
  <c r="E702" i="15"/>
  <c r="G702" i="15" s="1"/>
  <c r="E688" i="15"/>
  <c r="G688" i="15" s="1"/>
  <c r="E672" i="15"/>
  <c r="G672" i="15" s="1"/>
  <c r="E640" i="15"/>
  <c r="G640" i="15" s="1"/>
  <c r="E627" i="15"/>
  <c r="G627" i="15" s="1"/>
  <c r="E625" i="15"/>
  <c r="G625" i="15" s="1"/>
  <c r="E601" i="15"/>
  <c r="G601" i="15" s="1"/>
  <c r="E596" i="15"/>
  <c r="G596" i="15" s="1"/>
  <c r="E532" i="15"/>
  <c r="G532" i="15" s="1"/>
  <c r="E578" i="15"/>
  <c r="G578" i="15" s="1"/>
  <c r="E552" i="15"/>
  <c r="G552" i="15" s="1"/>
  <c r="E538" i="15"/>
  <c r="G538" i="15" s="1"/>
  <c r="E567" i="15"/>
  <c r="G567" i="15" s="1"/>
  <c r="E545" i="15"/>
  <c r="G545" i="15" s="1"/>
  <c r="E568" i="15"/>
  <c r="G568" i="15" s="1"/>
  <c r="E527" i="15"/>
  <c r="G527" i="15" s="1"/>
  <c r="E520" i="15"/>
  <c r="G520" i="15" s="1"/>
  <c r="E511" i="15"/>
  <c r="G511" i="15" s="1"/>
  <c r="E509" i="15"/>
  <c r="G509" i="15" s="1"/>
  <c r="E484" i="15"/>
  <c r="G484" i="15" s="1"/>
  <c r="E482" i="15"/>
  <c r="G482" i="15" s="1"/>
  <c r="E486" i="15"/>
  <c r="G486" i="15" s="1"/>
  <c r="E470" i="15"/>
  <c r="G470" i="15" s="1"/>
  <c r="E462" i="15"/>
  <c r="G462" i="15" s="1"/>
  <c r="E485" i="15"/>
  <c r="G485" i="15" s="1"/>
  <c r="E442" i="15"/>
  <c r="G442" i="15" s="1"/>
  <c r="E422" i="15"/>
  <c r="G422" i="15" s="1"/>
  <c r="E394" i="15"/>
  <c r="G394" i="15" s="1"/>
  <c r="E413" i="15"/>
  <c r="G413" i="15" s="1"/>
  <c r="E433" i="15"/>
  <c r="G433" i="15" s="1"/>
  <c r="E417" i="15"/>
  <c r="G417" i="15" s="1"/>
  <c r="E377" i="15"/>
  <c r="G377" i="15" s="1"/>
  <c r="E420" i="15"/>
  <c r="G420" i="15" s="1"/>
  <c r="E389" i="15"/>
  <c r="G389" i="15" s="1"/>
  <c r="E375" i="15"/>
  <c r="G375" i="15" s="1"/>
  <c r="E360" i="15"/>
  <c r="G360" i="15" s="1"/>
  <c r="E336" i="15"/>
  <c r="G336" i="15" s="1"/>
  <c r="E354" i="15"/>
  <c r="G354" i="15" s="1"/>
  <c r="E335" i="15"/>
  <c r="G335" i="15" s="1"/>
  <c r="E330" i="15"/>
  <c r="G330" i="15" s="1"/>
  <c r="E308" i="15"/>
  <c r="G308" i="15" s="1"/>
  <c r="E309" i="15"/>
  <c r="G309" i="15" s="1"/>
  <c r="E280" i="15"/>
  <c r="G280" i="15" s="1"/>
  <c r="E269" i="15"/>
  <c r="G269" i="15" s="1"/>
  <c r="E261" i="15"/>
  <c r="G261" i="15" s="1"/>
  <c r="E253" i="15"/>
  <c r="G253" i="15" s="1"/>
  <c r="E239" i="15"/>
  <c r="G239" i="15" s="1"/>
  <c r="E223" i="15"/>
  <c r="G223" i="15" s="1"/>
  <c r="E205" i="15"/>
  <c r="G205" i="15" s="1"/>
  <c r="E195" i="15"/>
  <c r="G195" i="15" s="1"/>
  <c r="E183" i="15"/>
  <c r="G183" i="15" s="1"/>
  <c r="E173" i="15"/>
  <c r="G173" i="15" s="1"/>
  <c r="E161" i="15"/>
  <c r="G161" i="15" s="1"/>
  <c r="E152" i="15"/>
  <c r="G152" i="15" s="1"/>
  <c r="E135" i="15"/>
  <c r="G135" i="15" s="1"/>
  <c r="E117" i="15"/>
  <c r="G117" i="15" s="1"/>
  <c r="E101" i="15"/>
  <c r="G101" i="15" s="1"/>
  <c r="E86" i="15"/>
  <c r="G86" i="15" s="1"/>
  <c r="E78" i="15"/>
  <c r="G78" i="15" s="1"/>
  <c r="E66" i="15"/>
  <c r="G66" i="15" s="1"/>
  <c r="E56" i="15"/>
  <c r="G56" i="15" s="1"/>
  <c r="E48" i="15"/>
  <c r="G48" i="15" s="1"/>
  <c r="E40" i="15"/>
  <c r="G40" i="15" s="1"/>
  <c r="E32" i="15"/>
  <c r="G32" i="15" s="1"/>
  <c r="E24" i="15"/>
  <c r="G24" i="15" s="1"/>
  <c r="E15" i="15"/>
  <c r="G15" i="15" s="1"/>
  <c r="E3115" i="15"/>
  <c r="G3115" i="15" s="1"/>
  <c r="E14425" i="15"/>
  <c r="G14425" i="15" s="1"/>
  <c r="E9415" i="15"/>
  <c r="G9415" i="15" s="1"/>
  <c r="E7067" i="15"/>
  <c r="G7067" i="15" s="1"/>
  <c r="E1821" i="15"/>
  <c r="G1821" i="15" s="1"/>
  <c r="E12764" i="15"/>
  <c r="G12764" i="15" s="1"/>
  <c r="E9004" i="15"/>
  <c r="G9004" i="15" s="1"/>
  <c r="E7120" i="15"/>
  <c r="G7120" i="15" s="1"/>
  <c r="E12804" i="15"/>
  <c r="G12804" i="15" s="1"/>
  <c r="E9012" i="15"/>
  <c r="G9012" i="15" s="1"/>
  <c r="E3516" i="15"/>
  <c r="G3516" i="15" s="1"/>
  <c r="E12788" i="15"/>
  <c r="G12788" i="15" s="1"/>
  <c r="E3738" i="15"/>
  <c r="G3738" i="15" s="1"/>
  <c r="E8939" i="15"/>
  <c r="G8939" i="15" s="1"/>
  <c r="E7463" i="15"/>
  <c r="G7463" i="15" s="1"/>
  <c r="E1484" i="15"/>
  <c r="G1484" i="15" s="1"/>
  <c r="E12690" i="15"/>
  <c r="G12690" i="15" s="1"/>
  <c r="E10814" i="15"/>
  <c r="G10814" i="15" s="1"/>
  <c r="E9260" i="15"/>
  <c r="G9260" i="15" s="1"/>
  <c r="E1492" i="15"/>
  <c r="G1492" i="15" s="1"/>
  <c r="E14743" i="15"/>
  <c r="G14743" i="15" s="1"/>
  <c r="E14767" i="15"/>
  <c r="G14767" i="15" s="1"/>
  <c r="E12841" i="15"/>
  <c r="G12841" i="15" s="1"/>
  <c r="E1175" i="15"/>
  <c r="G1175" i="15" s="1"/>
  <c r="E1710" i="15"/>
  <c r="G1710" i="15" s="1"/>
  <c r="E10933" i="15"/>
  <c r="G10933" i="15" s="1"/>
  <c r="E10869" i="15"/>
  <c r="G10869" i="15" s="1"/>
  <c r="E8993" i="15"/>
  <c r="G8993" i="15" s="1"/>
  <c r="E7117" i="15"/>
  <c r="G7117" i="15" s="1"/>
  <c r="E8930" i="15"/>
  <c r="G8930" i="15" s="1"/>
  <c r="E7054" i="15"/>
  <c r="G7054" i="15" s="1"/>
  <c r="E5178" i="15"/>
  <c r="G5178" i="15" s="1"/>
  <c r="E8857" i="15"/>
  <c r="G8857" i="15" s="1"/>
  <c r="E12593" i="15"/>
  <c r="G12593" i="15" s="1"/>
  <c r="E5007" i="15"/>
  <c r="G5007" i="15" s="1"/>
  <c r="E4993" i="15"/>
  <c r="G4993" i="15" s="1"/>
  <c r="E3117" i="15"/>
  <c r="G3117" i="15" s="1"/>
  <c r="E3053" i="15"/>
  <c r="G3053" i="15" s="1"/>
  <c r="E1177" i="15"/>
  <c r="G1177" i="15" s="1"/>
  <c r="E12415" i="15"/>
  <c r="G12415" i="15" s="1"/>
  <c r="E2980" i="15"/>
  <c r="G2980" i="15" s="1"/>
  <c r="E6745" i="15"/>
  <c r="G6745" i="15" s="1"/>
  <c r="E14240" i="15"/>
  <c r="G14240" i="15" s="1"/>
  <c r="E1061" i="15"/>
  <c r="G1061" i="15" s="1"/>
  <c r="E2934" i="15"/>
  <c r="G2934" i="15" s="1"/>
  <c r="E12331" i="15"/>
  <c r="G12331" i="15" s="1"/>
  <c r="E6678" i="15"/>
  <c r="G6678" i="15" s="1"/>
  <c r="E1025" i="15"/>
  <c r="G1025" i="15" s="1"/>
  <c r="E14148" i="15"/>
  <c r="G14148" i="15" s="1"/>
  <c r="E2802" i="15"/>
  <c r="G2802" i="15" s="1"/>
  <c r="E904" i="15"/>
  <c r="G904" i="15" s="1"/>
  <c r="E6531" i="15"/>
  <c r="G6531" i="15" s="1"/>
  <c r="E4638" i="15"/>
  <c r="G4638" i="15" s="1"/>
  <c r="E10272" i="15"/>
  <c r="G10272" i="15" s="1"/>
  <c r="E8324" i="15"/>
  <c r="G8324" i="15" s="1"/>
  <c r="E10187" i="15"/>
  <c r="G10187" i="15" s="1"/>
  <c r="E10173" i="15"/>
  <c r="G10173" i="15" s="1"/>
  <c r="E2641" i="15"/>
  <c r="G2641" i="15" s="1"/>
  <c r="E4497" i="15"/>
  <c r="G4497" i="15" s="1"/>
  <c r="E12013" i="15"/>
  <c r="G12013" i="15" s="1"/>
  <c r="E8216" i="15"/>
  <c r="G8216" i="15" s="1"/>
  <c r="E3593" i="15"/>
  <c r="G3593" i="15" s="1"/>
  <c r="E11272" i="15"/>
  <c r="G11272" i="15" s="1"/>
  <c r="E1628" i="15"/>
  <c r="G1628" i="15" s="1"/>
  <c r="E7100" i="15"/>
  <c r="G7100" i="15" s="1"/>
  <c r="E10789" i="15"/>
  <c r="G10789" i="15" s="1"/>
  <c r="E8855" i="15"/>
  <c r="G8855" i="15" s="1"/>
  <c r="E5000" i="15"/>
  <c r="G5000" i="15" s="1"/>
  <c r="E1184" i="15"/>
  <c r="G1184" i="15" s="1"/>
  <c r="E1092" i="15"/>
  <c r="G1092" i="15" s="1"/>
  <c r="E12330" i="15"/>
  <c r="G12330" i="15" s="1"/>
  <c r="E4790" i="15"/>
  <c r="G4790" i="15" s="1"/>
  <c r="E14171" i="15"/>
  <c r="G14171" i="15" s="1"/>
  <c r="E961" i="15"/>
  <c r="G961" i="15" s="1"/>
  <c r="E14072" i="15"/>
  <c r="G14072" i="15" s="1"/>
  <c r="E4685" i="15"/>
  <c r="G4685" i="15" s="1"/>
  <c r="E887" i="15"/>
  <c r="G887" i="15" s="1"/>
  <c r="E2762" i="15"/>
  <c r="G2762" i="15" s="1"/>
  <c r="E6510" i="15"/>
  <c r="G6510" i="15" s="1"/>
  <c r="E13991" i="15"/>
  <c r="G13991" i="15" s="1"/>
  <c r="E2669" i="15"/>
  <c r="G2669" i="15" s="1"/>
  <c r="E2646" i="15"/>
  <c r="G2646" i="15" s="1"/>
  <c r="E8289" i="15"/>
  <c r="G8289" i="15" s="1"/>
  <c r="E757" i="15"/>
  <c r="G757" i="15" s="1"/>
  <c r="E732" i="15"/>
  <c r="G732" i="15" s="1"/>
  <c r="E2588" i="15"/>
  <c r="G2588" i="15" s="1"/>
  <c r="E4447" i="15"/>
  <c r="G4447" i="15" s="1"/>
  <c r="E1832" i="15"/>
  <c r="G1832" i="15" s="1"/>
  <c r="E12824" i="15"/>
  <c r="G12824" i="15" s="1"/>
  <c r="E11124" i="15"/>
  <c r="G11124" i="15" s="1"/>
  <c r="E10900" i="15"/>
  <c r="G10900" i="15" s="1"/>
  <c r="E12673" i="15"/>
  <c r="G12673" i="15" s="1"/>
  <c r="E12640" i="15"/>
  <c r="G12640" i="15" s="1"/>
  <c r="E4984" i="15"/>
  <c r="G4984" i="15" s="1"/>
  <c r="E8647" i="15"/>
  <c r="G8647" i="15" s="1"/>
  <c r="E14220" i="15"/>
  <c r="G14220" i="15" s="1"/>
  <c r="E9416" i="15"/>
  <c r="G9416" i="15" s="1"/>
  <c r="E7513" i="15"/>
  <c r="G7513" i="15" s="1"/>
  <c r="E5617" i="15"/>
  <c r="G5617" i="15" s="1"/>
  <c r="E1831" i="15"/>
  <c r="G1831" i="15" s="1"/>
  <c r="E1814" i="15"/>
  <c r="G1814" i="15" s="1"/>
  <c r="E11123" i="15"/>
  <c r="G11123" i="15" s="1"/>
  <c r="E14670" i="15"/>
  <c r="G14670" i="15" s="1"/>
  <c r="E5387" i="15"/>
  <c r="G5387" i="15" s="1"/>
  <c r="E12815" i="15"/>
  <c r="G12815" i="15" s="1"/>
  <c r="E12751" i="15"/>
  <c r="G12751" i="15" s="1"/>
  <c r="E10875" i="15"/>
  <c r="G10875" i="15" s="1"/>
  <c r="E8999" i="15"/>
  <c r="G8999" i="15" s="1"/>
  <c r="E7123" i="15"/>
  <c r="G7123" i="15" s="1"/>
  <c r="E3366" i="15"/>
  <c r="G3366" i="15" s="1"/>
  <c r="E1490" i="15"/>
  <c r="G1490" i="15" s="1"/>
  <c r="E12736" i="15"/>
  <c r="G12736" i="15" s="1"/>
  <c r="E12672" i="15"/>
  <c r="G12672" i="15" s="1"/>
  <c r="E10796" i="15"/>
  <c r="G10796" i="15" s="1"/>
  <c r="E8928" i="15"/>
  <c r="G8928" i="15" s="1"/>
  <c r="E7052" i="15"/>
  <c r="G7052" i="15" s="1"/>
  <c r="E5176" i="15"/>
  <c r="G5176" i="15" s="1"/>
  <c r="E6986" i="15"/>
  <c r="G6986" i="15" s="1"/>
  <c r="E12591" i="15"/>
  <c r="G12591" i="15" s="1"/>
  <c r="E5005" i="15"/>
  <c r="G5005" i="15" s="1"/>
  <c r="E4983" i="15"/>
  <c r="G4983" i="15" s="1"/>
  <c r="E3099" i="15"/>
  <c r="G3099" i="15" s="1"/>
  <c r="E1215" i="15"/>
  <c r="G1215" i="15" s="1"/>
  <c r="E10570" i="15"/>
  <c r="G10570" i="15" s="1"/>
  <c r="E6776" i="15"/>
  <c r="G6776" i="15" s="1"/>
  <c r="E10508" i="15"/>
  <c r="G10508" i="15" s="1"/>
  <c r="E1091" i="15"/>
  <c r="G1091" i="15" s="1"/>
  <c r="E10487" i="15"/>
  <c r="G10487" i="15" s="1"/>
  <c r="E8590" i="15"/>
  <c r="G8590" i="15" s="1"/>
  <c r="E12345" i="15"/>
  <c r="G12345" i="15" s="1"/>
  <c r="E8555" i="15"/>
  <c r="G8555" i="15" s="1"/>
  <c r="E2902" i="15"/>
  <c r="G2902" i="15" s="1"/>
  <c r="E14166" i="15"/>
  <c r="G14166" i="15" s="1"/>
  <c r="E10345" i="15"/>
  <c r="G10345" i="15" s="1"/>
  <c r="E4674" i="15"/>
  <c r="G4674" i="15" s="1"/>
  <c r="E8420" i="15"/>
  <c r="G8420" i="15" s="1"/>
  <c r="E877" i="15"/>
  <c r="G877" i="15" s="1"/>
  <c r="E12158" i="15"/>
  <c r="G12158" i="15" s="1"/>
  <c r="E8343" i="15"/>
  <c r="G8343" i="15" s="1"/>
  <c r="E2657" i="15"/>
  <c r="G2657" i="15" s="1"/>
  <c r="E12054" i="15"/>
  <c r="G12054" i="15" s="1"/>
  <c r="E4522" i="15"/>
  <c r="G4522" i="15" s="1"/>
  <c r="E6385" i="15"/>
  <c r="G6385" i="15" s="1"/>
  <c r="E2601" i="15"/>
  <c r="G2601" i="15" s="1"/>
  <c r="E13853" i="15"/>
  <c r="G13853" i="15" s="1"/>
  <c r="E1122" i="15"/>
  <c r="G1122" i="15" s="1"/>
  <c r="E8591" i="15"/>
  <c r="G8591" i="15" s="1"/>
  <c r="E7534" i="15"/>
  <c r="G7534" i="15" s="1"/>
  <c r="E3742" i="15"/>
  <c r="G3742" i="15" s="1"/>
  <c r="E11271" i="15"/>
  <c r="G11271" i="15" s="1"/>
  <c r="E1822" i="15"/>
  <c r="G1822" i="15" s="1"/>
  <c r="E3691" i="15"/>
  <c r="G3691" i="15" s="1"/>
  <c r="E13000" i="15"/>
  <c r="G13000" i="15" s="1"/>
  <c r="E7343" i="15"/>
  <c r="G7343" i="15" s="1"/>
  <c r="E5399" i="15"/>
  <c r="G5399" i="15" s="1"/>
  <c r="E12894" i="15"/>
  <c r="G12894" i="15" s="1"/>
  <c r="E14539" i="15"/>
  <c r="G14539" i="15" s="1"/>
  <c r="E12766" i="15"/>
  <c r="G12766" i="15" s="1"/>
  <c r="E10890" i="15"/>
  <c r="G10890" i="15" s="1"/>
  <c r="E9014" i="15"/>
  <c r="G9014" i="15" s="1"/>
  <c r="E7138" i="15"/>
  <c r="G7138" i="15" s="1"/>
  <c r="E3381" i="15"/>
  <c r="G3381" i="15" s="1"/>
  <c r="E1505" i="15"/>
  <c r="G1505" i="15" s="1"/>
  <c r="E12679" i="15"/>
  <c r="G12679" i="15" s="1"/>
  <c r="E10803" i="15"/>
  <c r="G10803" i="15" s="1"/>
  <c r="E8927" i="15"/>
  <c r="G8927" i="15" s="1"/>
  <c r="E7043" i="15"/>
  <c r="G7043" i="15" s="1"/>
  <c r="E5159" i="15"/>
  <c r="G5159" i="15" s="1"/>
  <c r="E14461" i="15"/>
  <c r="G14461" i="15" s="1"/>
  <c r="E12571" i="15"/>
  <c r="G12571" i="15" s="1"/>
  <c r="E1242" i="15"/>
  <c r="G1242" i="15" s="1"/>
  <c r="E4966" i="15"/>
  <c r="G4966" i="15" s="1"/>
  <c r="E3090" i="15"/>
  <c r="G3090" i="15" s="1"/>
  <c r="E1214" i="15"/>
  <c r="G1214" i="15" s="1"/>
  <c r="E14313" i="15"/>
  <c r="G14313" i="15" s="1"/>
  <c r="E8645" i="15"/>
  <c r="G8645" i="15" s="1"/>
  <c r="E12393" i="15"/>
  <c r="G12393" i="15" s="1"/>
  <c r="E2969" i="15"/>
  <c r="G2969" i="15" s="1"/>
  <c r="E14230" i="15"/>
  <c r="G14230" i="15" s="1"/>
  <c r="E10449" i="15"/>
  <c r="G10449" i="15" s="1"/>
  <c r="E4796" i="15"/>
  <c r="G4796" i="15" s="1"/>
  <c r="E1014" i="15"/>
  <c r="G1014" i="15" s="1"/>
  <c r="E4753" i="15"/>
  <c r="G4753" i="15" s="1"/>
  <c r="E8445" i="15"/>
  <c r="G8445" i="15" s="1"/>
  <c r="E4661" i="15"/>
  <c r="G4661" i="15" s="1"/>
  <c r="E2768" i="15"/>
  <c r="G2768" i="15" s="1"/>
  <c r="E6508" i="15"/>
  <c r="G6508" i="15" s="1"/>
  <c r="E13988" i="15"/>
  <c r="G13988" i="15" s="1"/>
  <c r="E2667" i="15"/>
  <c r="G2667" i="15" s="1"/>
  <c r="E13917" i="15"/>
  <c r="G13917" i="15" s="1"/>
  <c r="E6412" i="15"/>
  <c r="G6412" i="15" s="1"/>
  <c r="E747" i="15"/>
  <c r="G747" i="15" s="1"/>
  <c r="E13884" i="15"/>
  <c r="G13884" i="15" s="1"/>
  <c r="E2569" i="15"/>
  <c r="G2569" i="15" s="1"/>
  <c r="E7506" i="15"/>
  <c r="G7506" i="15" s="1"/>
  <c r="E14594" i="15"/>
  <c r="G14594" i="15" s="1"/>
  <c r="E12816" i="15"/>
  <c r="G12816" i="15" s="1"/>
  <c r="E1491" i="15"/>
  <c r="G1491" i="15" s="1"/>
  <c r="E5201" i="15"/>
  <c r="G5201" i="15" s="1"/>
  <c r="E5006" i="15"/>
  <c r="G5006" i="15" s="1"/>
  <c r="E1232" i="15"/>
  <c r="G1232" i="15" s="1"/>
  <c r="E1100" i="15"/>
  <c r="G1100" i="15" s="1"/>
  <c r="E13186" i="15"/>
  <c r="G13186" i="15" s="1"/>
  <c r="E1878" i="15"/>
  <c r="G1878" i="15" s="1"/>
  <c r="E1856" i="15"/>
  <c r="G1856" i="15" s="1"/>
  <c r="E14855" i="15"/>
  <c r="G14855" i="15" s="1"/>
  <c r="E5582" i="15"/>
  <c r="G5582" i="15" s="1"/>
  <c r="E11145" i="15"/>
  <c r="G11145" i="15" s="1"/>
  <c r="E7344" i="15"/>
  <c r="G7344" i="15" s="1"/>
  <c r="E14660" i="15"/>
  <c r="G14660" i="15" s="1"/>
  <c r="E3505" i="15"/>
  <c r="G3505" i="15" s="1"/>
  <c r="E10953" i="15"/>
  <c r="G10953" i="15" s="1"/>
  <c r="E12805" i="15"/>
  <c r="G12805" i="15" s="1"/>
  <c r="E10929" i="15"/>
  <c r="G10929" i="15" s="1"/>
  <c r="E9053" i="15"/>
  <c r="G9053" i="15" s="1"/>
  <c r="E8989" i="15"/>
  <c r="G8989" i="15" s="1"/>
  <c r="E7113" i="15"/>
  <c r="G7113" i="15" s="1"/>
  <c r="E3356" i="15"/>
  <c r="G3356" i="15" s="1"/>
  <c r="E1480" i="15"/>
  <c r="G1480" i="15" s="1"/>
  <c r="E12718" i="15"/>
  <c r="G12718" i="15" s="1"/>
  <c r="E10842" i="15"/>
  <c r="G10842" i="15" s="1"/>
  <c r="E8966" i="15"/>
  <c r="G8966" i="15" s="1"/>
  <c r="E8902" i="15"/>
  <c r="G8902" i="15" s="1"/>
  <c r="E7026" i="15"/>
  <c r="G7026" i="15" s="1"/>
  <c r="E5150" i="15"/>
  <c r="G5150" i="15" s="1"/>
  <c r="E14448" i="15"/>
  <c r="G14448" i="15" s="1"/>
  <c r="E10719" i="15"/>
  <c r="G10719" i="15" s="1"/>
  <c r="E1241" i="15"/>
  <c r="G1241" i="15" s="1"/>
  <c r="E4973" i="15"/>
  <c r="G4973" i="15" s="1"/>
  <c r="E3097" i="15"/>
  <c r="G3097" i="15" s="1"/>
  <c r="E1221" i="15"/>
  <c r="G1221" i="15" s="1"/>
  <c r="E14326" i="15"/>
  <c r="G14326" i="15" s="1"/>
  <c r="E8659" i="15"/>
  <c r="G8659" i="15" s="1"/>
  <c r="E12392" i="15"/>
  <c r="G12392" i="15" s="1"/>
  <c r="E2976" i="15"/>
  <c r="G2976" i="15" s="1"/>
  <c r="E1067" i="15"/>
  <c r="G1067" i="15" s="1"/>
  <c r="E12362" i="15"/>
  <c r="G12362" i="15" s="1"/>
  <c r="E14198" i="15"/>
  <c r="G14198" i="15" s="1"/>
  <c r="E8569" i="15"/>
  <c r="G8569" i="15" s="1"/>
  <c r="E2916" i="15"/>
  <c r="G2916" i="15" s="1"/>
  <c r="E14164" i="15"/>
  <c r="G14164" i="15" s="1"/>
  <c r="E10343" i="15"/>
  <c r="G10343" i="15" s="1"/>
  <c r="E2799" i="15"/>
  <c r="G2799" i="15" s="1"/>
  <c r="E8415" i="15"/>
  <c r="G8415" i="15" s="1"/>
  <c r="E875" i="15"/>
  <c r="G875" i="15" s="1"/>
  <c r="E6507" i="15"/>
  <c r="G6507" i="15" s="1"/>
  <c r="E13985" i="15"/>
  <c r="G13985" i="15" s="1"/>
  <c r="E2666" i="15"/>
  <c r="G2666" i="15" s="1"/>
  <c r="E13916" i="15"/>
  <c r="G13916" i="15" s="1"/>
  <c r="E6411" i="15"/>
  <c r="G6411" i="15" s="1"/>
  <c r="E746" i="15"/>
  <c r="G746" i="15" s="1"/>
  <c r="E703" i="15"/>
  <c r="G703" i="15" s="1"/>
  <c r="E4452" i="15"/>
  <c r="G4452" i="15" s="1"/>
  <c r="E8211" i="15"/>
  <c r="G8211" i="15" s="1"/>
  <c r="E11234" i="15"/>
  <c r="G11234" i="15" s="1"/>
  <c r="E11307" i="15"/>
  <c r="G11307" i="15" s="1"/>
  <c r="E14732" i="15"/>
  <c r="G14732" i="15" s="1"/>
  <c r="E3327" i="15"/>
  <c r="G3327" i="15" s="1"/>
  <c r="E11303" i="15"/>
  <c r="G11303" i="15" s="1"/>
  <c r="E14847" i="15"/>
  <c r="G14847" i="15" s="1"/>
  <c r="E14635" i="15"/>
  <c r="G14635" i="15" s="1"/>
  <c r="E3331" i="15"/>
  <c r="G3331" i="15" s="1"/>
  <c r="E12685" i="15"/>
  <c r="G12685" i="15" s="1"/>
  <c r="E10809" i="15"/>
  <c r="G10809" i="15" s="1"/>
  <c r="E8933" i="15"/>
  <c r="G8933" i="15" s="1"/>
  <c r="E7057" i="15"/>
  <c r="G7057" i="15" s="1"/>
  <c r="E5181" i="15"/>
  <c r="G5181" i="15" s="1"/>
  <c r="E10769" i="15"/>
  <c r="G10769" i="15" s="1"/>
  <c r="E12600" i="15"/>
  <c r="G12600" i="15" s="1"/>
  <c r="E5010" i="15"/>
  <c r="G5010" i="15" s="1"/>
  <c r="E4996" i="15"/>
  <c r="G4996" i="15" s="1"/>
  <c r="E4932" i="15"/>
  <c r="G4932" i="15" s="1"/>
  <c r="E3056" i="15"/>
  <c r="G3056" i="15" s="1"/>
  <c r="E1180" i="15"/>
  <c r="G1180" i="15" s="1"/>
  <c r="E12423" i="15"/>
  <c r="G12423" i="15" s="1"/>
  <c r="E2994" i="15"/>
  <c r="G2994" i="15" s="1"/>
  <c r="E8618" i="15"/>
  <c r="G8618" i="15" s="1"/>
  <c r="E14243" i="15"/>
  <c r="G14243" i="15" s="1"/>
  <c r="E6715" i="15"/>
  <c r="G6715" i="15" s="1"/>
  <c r="E4823" i="15"/>
  <c r="G4823" i="15" s="1"/>
  <c r="E12334" i="15"/>
  <c r="G12334" i="15" s="1"/>
  <c r="E6673" i="15"/>
  <c r="G6673" i="15" s="1"/>
  <c r="E1020" i="15"/>
  <c r="G1020" i="15" s="1"/>
  <c r="E8537" i="15"/>
  <c r="G8537" i="15" s="1"/>
  <c r="E10315" i="15"/>
  <c r="G10315" i="15" s="1"/>
  <c r="E4650" i="15"/>
  <c r="G4650" i="15" s="1"/>
  <c r="E860" i="15"/>
  <c r="G860" i="15" s="1"/>
  <c r="E10275" i="15"/>
  <c r="G10275" i="15" s="1"/>
  <c r="E10207" i="15"/>
  <c r="G10207" i="15" s="1"/>
  <c r="E12071" i="15"/>
  <c r="G12071" i="15" s="1"/>
  <c r="E10176" i="15"/>
  <c r="G10176" i="15" s="1"/>
  <c r="E2644" i="15"/>
  <c r="G2644" i="15" s="1"/>
  <c r="E4500" i="15"/>
  <c r="G4500" i="15" s="1"/>
  <c r="E2594" i="15"/>
  <c r="G2594" i="15" s="1"/>
  <c r="E2570" i="15"/>
  <c r="G2570" i="15" s="1"/>
  <c r="E13839" i="15"/>
  <c r="G13839" i="15" s="1"/>
  <c r="E667" i="15"/>
  <c r="G667" i="15" s="1"/>
  <c r="E657" i="15"/>
  <c r="G657" i="15" s="1"/>
  <c r="E11936" i="15"/>
  <c r="G11936" i="15" s="1"/>
  <c r="E2514" i="15"/>
  <c r="G2514" i="15" s="1"/>
  <c r="E11686" i="15"/>
  <c r="G11686" i="15" s="1"/>
  <c r="E7862" i="15"/>
  <c r="G7862" i="15" s="1"/>
  <c r="E11626" i="15"/>
  <c r="G11626" i="15" s="1"/>
  <c r="E5946" i="15"/>
  <c r="G5946" i="15" s="1"/>
  <c r="E7795" i="15"/>
  <c r="G7795" i="15" s="1"/>
  <c r="E9653" i="15"/>
  <c r="G9653" i="15" s="1"/>
  <c r="E5869" i="15"/>
  <c r="G5869" i="15" s="1"/>
  <c r="E5825" i="15"/>
  <c r="G5825" i="15" s="1"/>
  <c r="E13331" i="15"/>
  <c r="G13331" i="15" s="1"/>
  <c r="E13327" i="15"/>
  <c r="G13327" i="15" s="1"/>
  <c r="E5776" i="15"/>
  <c r="G5776" i="15" s="1"/>
  <c r="E13300" i="15"/>
  <c r="G13300" i="15" s="1"/>
  <c r="E1981" i="15"/>
  <c r="G1981" i="15" s="1"/>
  <c r="E11370" i="15"/>
  <c r="G11370" i="15" s="1"/>
  <c r="E13207" i="15"/>
  <c r="G13207" i="15" s="1"/>
  <c r="E5646" i="15"/>
  <c r="G5646" i="15" s="1"/>
  <c r="E14568" i="15"/>
  <c r="G14568" i="15" s="1"/>
  <c r="E1815" i="15"/>
  <c r="G1815" i="15" s="1"/>
  <c r="E9032" i="15"/>
  <c r="G9032" i="15" s="1"/>
  <c r="E10837" i="15"/>
  <c r="G10837" i="15" s="1"/>
  <c r="E9395" i="15"/>
  <c r="G9395" i="15" s="1"/>
  <c r="E14756" i="15"/>
  <c r="G14756" i="15" s="1"/>
  <c r="E3517" i="15"/>
  <c r="G3517" i="15" s="1"/>
  <c r="E1495" i="15"/>
  <c r="G1495" i="15" s="1"/>
  <c r="E7509" i="15"/>
  <c r="G7509" i="15" s="1"/>
  <c r="E1827" i="15"/>
  <c r="G1827" i="15" s="1"/>
  <c r="E1810" i="15"/>
  <c r="G1810" i="15" s="1"/>
  <c r="E14711" i="15"/>
  <c r="G14711" i="15" s="1"/>
  <c r="E5410" i="15"/>
  <c r="G5410" i="15" s="1"/>
  <c r="E1535" i="15"/>
  <c r="G1535" i="15" s="1"/>
  <c r="E14535" i="15"/>
  <c r="G14535" i="15" s="1"/>
  <c r="E12763" i="15"/>
  <c r="G12763" i="15" s="1"/>
  <c r="E10887" i="15"/>
  <c r="G10887" i="15" s="1"/>
  <c r="E9011" i="15"/>
  <c r="G9011" i="15" s="1"/>
  <c r="E7135" i="15"/>
  <c r="G7135" i="15" s="1"/>
  <c r="E3378" i="15"/>
  <c r="G3378" i="15" s="1"/>
  <c r="E1502" i="15"/>
  <c r="G1502" i="15" s="1"/>
  <c r="E12740" i="15"/>
  <c r="G12740" i="15" s="1"/>
  <c r="E12676" i="15"/>
  <c r="G12676" i="15" s="1"/>
  <c r="E10800" i="15"/>
  <c r="G10800" i="15" s="1"/>
  <c r="E8924" i="15"/>
  <c r="G8924" i="15" s="1"/>
  <c r="E7048" i="15"/>
  <c r="G7048" i="15" s="1"/>
  <c r="E5172" i="15"/>
  <c r="G5172" i="15" s="1"/>
  <c r="E3214" i="15"/>
  <c r="G3214" i="15" s="1"/>
  <c r="E12586" i="15"/>
  <c r="G12586" i="15" s="1"/>
  <c r="E3132" i="15"/>
  <c r="G3132" i="15" s="1"/>
  <c r="E4979" i="15"/>
  <c r="G4979" i="15" s="1"/>
  <c r="E3103" i="15"/>
  <c r="G3103" i="15" s="1"/>
  <c r="E1227" i="15"/>
  <c r="G1227" i="15" s="1"/>
  <c r="E1163" i="15"/>
  <c r="G1163" i="15" s="1"/>
  <c r="E8655" i="15"/>
  <c r="G8655" i="15" s="1"/>
  <c r="E12398" i="15"/>
  <c r="G12398" i="15" s="1"/>
  <c r="E4853" i="15"/>
  <c r="G4853" i="15" s="1"/>
  <c r="E8616" i="15"/>
  <c r="G8616" i="15" s="1"/>
  <c r="E12367" i="15"/>
  <c r="G12367" i="15" s="1"/>
  <c r="E1050" i="15"/>
  <c r="G1050" i="15" s="1"/>
  <c r="E10454" i="15"/>
  <c r="G10454" i="15" s="1"/>
  <c r="E4801" i="15"/>
  <c r="G4801" i="15" s="1"/>
  <c r="E14182" i="15"/>
  <c r="G14182" i="15" s="1"/>
  <c r="E8531" i="15"/>
  <c r="G8531" i="15" s="1"/>
  <c r="E916" i="15"/>
  <c r="G916" i="15" s="1"/>
  <c r="E10314" i="15"/>
  <c r="G10314" i="15" s="1"/>
  <c r="E4649" i="15"/>
  <c r="G4649" i="15" s="1"/>
  <c r="E12167" i="15"/>
  <c r="G12167" i="15" s="1"/>
  <c r="E8386" i="15"/>
  <c r="G8386" i="15" s="1"/>
  <c r="E4556" i="15"/>
  <c r="G4556" i="15" s="1"/>
  <c r="E2652" i="15"/>
  <c r="G2652" i="15" s="1"/>
  <c r="E8292" i="15"/>
  <c r="G8292" i="15" s="1"/>
  <c r="E760" i="15"/>
  <c r="G760" i="15" s="1"/>
  <c r="E2617" i="15"/>
  <c r="G2617" i="15" s="1"/>
  <c r="E10126" i="15"/>
  <c r="G10126" i="15" s="1"/>
  <c r="E13849" i="15"/>
  <c r="G13849" i="15" s="1"/>
  <c r="E11976" i="15"/>
  <c r="G11976" i="15" s="1"/>
  <c r="E9417" i="15"/>
  <c r="G9417" i="15" s="1"/>
  <c r="E5472" i="15"/>
  <c r="G5472" i="15" s="1"/>
  <c r="E10876" i="15"/>
  <c r="G10876" i="15" s="1"/>
  <c r="E10845" i="15"/>
  <c r="G10845" i="15" s="1"/>
  <c r="E1877" i="15"/>
  <c r="G1877" i="15" s="1"/>
  <c r="E1820" i="15"/>
  <c r="G1820" i="15" s="1"/>
  <c r="E1693" i="15"/>
  <c r="G1693" i="15" s="1"/>
  <c r="E14598" i="15"/>
  <c r="G14598" i="15" s="1"/>
  <c r="E3347" i="15"/>
  <c r="G3347" i="15" s="1"/>
  <c r="E13165" i="15"/>
  <c r="G13165" i="15" s="1"/>
  <c r="E11301" i="15"/>
  <c r="G11301" i="15" s="1"/>
  <c r="E14877" i="15"/>
  <c r="G14877" i="15" s="1"/>
  <c r="E3732" i="15"/>
  <c r="G3732" i="15" s="1"/>
  <c r="E14844" i="15"/>
  <c r="G14844" i="15" s="1"/>
  <c r="E5579" i="15"/>
  <c r="G5579" i="15" s="1"/>
  <c r="E5490" i="15"/>
  <c r="G5490" i="15" s="1"/>
  <c r="E3594" i="15"/>
  <c r="G3594" i="15" s="1"/>
  <c r="E11066" i="15"/>
  <c r="G11066" i="15" s="1"/>
  <c r="E14625" i="15"/>
  <c r="G14625" i="15" s="1"/>
  <c r="E7186" i="15"/>
  <c r="G7186" i="15" s="1"/>
  <c r="E12802" i="15"/>
  <c r="G12802" i="15" s="1"/>
  <c r="E10926" i="15"/>
  <c r="G10926" i="15" s="1"/>
  <c r="E9050" i="15"/>
  <c r="G9050" i="15" s="1"/>
  <c r="E8986" i="15"/>
  <c r="G8986" i="15" s="1"/>
  <c r="E7110" i="15"/>
  <c r="G7110" i="15" s="1"/>
  <c r="E3345" i="15"/>
  <c r="G3345" i="15" s="1"/>
  <c r="E1469" i="15"/>
  <c r="G1469" i="15" s="1"/>
  <c r="E12699" i="15"/>
  <c r="G12699" i="15" s="1"/>
  <c r="E10823" i="15"/>
  <c r="G10823" i="15" s="1"/>
  <c r="E8923" i="15"/>
  <c r="G8923" i="15" s="1"/>
  <c r="E7047" i="15"/>
  <c r="G7047" i="15" s="1"/>
  <c r="E5171" i="15"/>
  <c r="G5171" i="15" s="1"/>
  <c r="E3210" i="15"/>
  <c r="G3210" i="15" s="1"/>
  <c r="E12575" i="15"/>
  <c r="G12575" i="15" s="1"/>
  <c r="E1246" i="15"/>
  <c r="G1246" i="15" s="1"/>
  <c r="E4970" i="15"/>
  <c r="G4970" i="15" s="1"/>
  <c r="E3094" i="15"/>
  <c r="G3094" i="15" s="1"/>
  <c r="E1218" i="15"/>
  <c r="G1218" i="15" s="1"/>
  <c r="E10531" i="15"/>
  <c r="G10531" i="15" s="1"/>
  <c r="E14254" i="15"/>
  <c r="G14254" i="15" s="1"/>
  <c r="E4860" i="15"/>
  <c r="G4860" i="15" s="1"/>
  <c r="E12386" i="15"/>
  <c r="G12386" i="15" s="1"/>
  <c r="E2943" i="15"/>
  <c r="G2943" i="15" s="1"/>
  <c r="E2935" i="15"/>
  <c r="G2935" i="15" s="1"/>
  <c r="E12324" i="15"/>
  <c r="G12324" i="15" s="1"/>
  <c r="E6671" i="15"/>
  <c r="G6671" i="15" s="1"/>
  <c r="E1018" i="15"/>
  <c r="G1018" i="15" s="1"/>
  <c r="E6652" i="15"/>
  <c r="G6652" i="15" s="1"/>
  <c r="E8449" i="15"/>
  <c r="G8449" i="15" s="1"/>
  <c r="E6545" i="15"/>
  <c r="G6545" i="15" s="1"/>
  <c r="E4640" i="15"/>
  <c r="G4640" i="15" s="1"/>
  <c r="E12162" i="15"/>
  <c r="G12162" i="15" s="1"/>
  <c r="E8385" i="15"/>
  <c r="G8385" i="15" s="1"/>
  <c r="E4555" i="15"/>
  <c r="G4555" i="15" s="1"/>
  <c r="E2648" i="15"/>
  <c r="G2648" i="15" s="1"/>
  <c r="E8291" i="15"/>
  <c r="G8291" i="15" s="1"/>
  <c r="E759" i="15"/>
  <c r="G759" i="15" s="1"/>
  <c r="E2616" i="15"/>
  <c r="G2616" i="15" s="1"/>
  <c r="E13873" i="15"/>
  <c r="G13873" i="15" s="1"/>
  <c r="E8217" i="15"/>
  <c r="G8217" i="15" s="1"/>
  <c r="E2552" i="15"/>
  <c r="G2552" i="15" s="1"/>
  <c r="E2542" i="15"/>
  <c r="G2542" i="15" s="1"/>
  <c r="E13811" i="15"/>
  <c r="G13811" i="15" s="1"/>
  <c r="E4391" i="15"/>
  <c r="G4391" i="15" s="1"/>
  <c r="E4184" i="15"/>
  <c r="G4184" i="15" s="1"/>
  <c r="E7863" i="15"/>
  <c r="G7863" i="15" s="1"/>
  <c r="E13479" i="15"/>
  <c r="G13479" i="15" s="1"/>
  <c r="E5947" i="15"/>
  <c r="G5947" i="15" s="1"/>
  <c r="E5909" i="15"/>
  <c r="G5909" i="15" s="1"/>
  <c r="E9654" i="15"/>
  <c r="G9654" i="15" s="1"/>
  <c r="E5870" i="15"/>
  <c r="G5870" i="15" s="1"/>
  <c r="E13364" i="15"/>
  <c r="G13364" i="15" s="1"/>
  <c r="E13340" i="15"/>
  <c r="G13340" i="15" s="1"/>
  <c r="E144" i="15"/>
  <c r="G144" i="15" s="1"/>
  <c r="E2013" i="15"/>
  <c r="G2013" i="15" s="1"/>
  <c r="E1995" i="15"/>
  <c r="G1995" i="15" s="1"/>
  <c r="E5752" i="15"/>
  <c r="G5752" i="15" s="1"/>
  <c r="E68" i="15"/>
  <c r="G68" i="15" s="1"/>
  <c r="E13229" i="15"/>
  <c r="G13229" i="15" s="1"/>
  <c r="E10092" i="15"/>
  <c r="G10092" i="15" s="1"/>
  <c r="E10084" i="15"/>
  <c r="G10084" i="15" s="1"/>
  <c r="E4415" i="15"/>
  <c r="G4415" i="15" s="1"/>
  <c r="E10040" i="15"/>
  <c r="G10040" i="15" s="1"/>
  <c r="E618" i="15"/>
  <c r="G618" i="15" s="1"/>
  <c r="E7898" i="15"/>
  <c r="G7898" i="15" s="1"/>
  <c r="E2209" i="15"/>
  <c r="G2209" i="15" s="1"/>
  <c r="E4070" i="15"/>
  <c r="G4070" i="15" s="1"/>
  <c r="E2177" i="15"/>
  <c r="G2177" i="15" s="1"/>
  <c r="E13441" i="15"/>
  <c r="G13441" i="15" s="1"/>
  <c r="E227" i="15"/>
  <c r="G227" i="15" s="1"/>
  <c r="E2098" i="15"/>
  <c r="G2098" i="15" s="1"/>
  <c r="E166" i="15"/>
  <c r="G166" i="15" s="1"/>
  <c r="E11448" i="15"/>
  <c r="G11448" i="15" s="1"/>
  <c r="E9558" i="15"/>
  <c r="G9558" i="15" s="1"/>
  <c r="E121" i="15"/>
  <c r="G121" i="15" s="1"/>
  <c r="E13291" i="15"/>
  <c r="G13291" i="15" s="1"/>
  <c r="E95" i="15"/>
  <c r="G95" i="15" s="1"/>
  <c r="E11369" i="15"/>
  <c r="G11369" i="15" s="1"/>
  <c r="E13203" i="15"/>
  <c r="G13203" i="15" s="1"/>
  <c r="E13837" i="15"/>
  <c r="G13837" i="15" s="1"/>
  <c r="E665" i="15"/>
  <c r="G665" i="15" s="1"/>
  <c r="E655" i="15"/>
  <c r="G655" i="15" s="1"/>
  <c r="E2520" i="15"/>
  <c r="G2520" i="15" s="1"/>
  <c r="E4403" i="15"/>
  <c r="G4403" i="15" s="1"/>
  <c r="E6069" i="15"/>
  <c r="G6069" i="15" s="1"/>
  <c r="E9744" i="15"/>
  <c r="G9744" i="15" s="1"/>
  <c r="E13484" i="15"/>
  <c r="G13484" i="15" s="1"/>
  <c r="E7828" i="15"/>
  <c r="G7828" i="15" s="1"/>
  <c r="E7793" i="15"/>
  <c r="G7793" i="15" s="1"/>
  <c r="E11541" i="15"/>
  <c r="G11541" i="15" s="1"/>
  <c r="E7750" i="15"/>
  <c r="G7750" i="15" s="1"/>
  <c r="E13369" i="15"/>
  <c r="G13369" i="15" s="1"/>
  <c r="E13337" i="15"/>
  <c r="G13337" i="15" s="1"/>
  <c r="E3897" i="15"/>
  <c r="G3897" i="15" s="1"/>
  <c r="E5766" i="15"/>
  <c r="G5766" i="15" s="1"/>
  <c r="E7634" i="15"/>
  <c r="G7634" i="15" s="1"/>
  <c r="E1954" i="15"/>
  <c r="G1954" i="15" s="1"/>
  <c r="E13240" i="15"/>
  <c r="G13240" i="15" s="1"/>
  <c r="E1904" i="15"/>
  <c r="G1904" i="15" s="1"/>
  <c r="E10090" i="15"/>
  <c r="G10090" i="15" s="1"/>
  <c r="E10082" i="15"/>
  <c r="G10082" i="15" s="1"/>
  <c r="E10069" i="15"/>
  <c r="G10069" i="15" s="1"/>
  <c r="E13782" i="15"/>
  <c r="G13782" i="15" s="1"/>
  <c r="E4366" i="15"/>
  <c r="G4366" i="15" s="1"/>
  <c r="E2296" i="15"/>
  <c r="G2296" i="15" s="1"/>
  <c r="E7859" i="15"/>
  <c r="G7859" i="15" s="1"/>
  <c r="E11620" i="15"/>
  <c r="G11620" i="15" s="1"/>
  <c r="E5943" i="15"/>
  <c r="G5943" i="15" s="1"/>
  <c r="E4025" i="15"/>
  <c r="G4025" i="15" s="1"/>
  <c r="E4000" i="15"/>
  <c r="G4000" i="15" s="1"/>
  <c r="E3981" i="15"/>
  <c r="G3981" i="15" s="1"/>
  <c r="E11477" i="15"/>
  <c r="G11477" i="15" s="1"/>
  <c r="E9572" i="15"/>
  <c r="G9572" i="15" s="1"/>
  <c r="E7675" i="15"/>
  <c r="G7675" i="15" s="1"/>
  <c r="E119" i="15"/>
  <c r="G119" i="15" s="1"/>
  <c r="E13297" i="15"/>
  <c r="G13297" i="15" s="1"/>
  <c r="E1975" i="15"/>
  <c r="G1975" i="15" s="1"/>
  <c r="E63" i="15"/>
  <c r="G63" i="15" s="1"/>
  <c r="E13225" i="15"/>
  <c r="G13225" i="15" s="1"/>
  <c r="E679" i="15"/>
  <c r="G679" i="15" s="1"/>
  <c r="E4438" i="15"/>
  <c r="G4438" i="15" s="1"/>
  <c r="E4429" i="15"/>
  <c r="G4429" i="15" s="1"/>
  <c r="E644" i="15"/>
  <c r="G644" i="15" s="1"/>
  <c r="E10026" i="15"/>
  <c r="G10026" i="15" s="1"/>
  <c r="E600" i="15"/>
  <c r="G600" i="15" s="1"/>
  <c r="E7883" i="15"/>
  <c r="G7883" i="15" s="1"/>
  <c r="E2206" i="15"/>
  <c r="G2206" i="15" s="1"/>
  <c r="E312" i="15"/>
  <c r="G312" i="15" s="1"/>
  <c r="E290" i="15"/>
  <c r="G290" i="15" s="1"/>
  <c r="E4017" i="15"/>
  <c r="G4017" i="15" s="1"/>
  <c r="E5881" i="15"/>
  <c r="G5881" i="15" s="1"/>
  <c r="E7747" i="15"/>
  <c r="G7747" i="15" s="1"/>
  <c r="E7699" i="15"/>
  <c r="G7699" i="15" s="1"/>
  <c r="E3917" i="15"/>
  <c r="G3917" i="15" s="1"/>
  <c r="E13322" i="15"/>
  <c r="G13322" i="15" s="1"/>
  <c r="E13303" i="15"/>
  <c r="G13303" i="15" s="1"/>
  <c r="E13280" i="15"/>
  <c r="G13280" i="15" s="1"/>
  <c r="E13269" i="15"/>
  <c r="G13269" i="15" s="1"/>
  <c r="E1945" i="15"/>
  <c r="G1945" i="15" s="1"/>
  <c r="E7547" i="15"/>
  <c r="G7547" i="15" s="1"/>
  <c r="E4437" i="15"/>
  <c r="G4437" i="15" s="1"/>
  <c r="E6312" i="15"/>
  <c r="G6312" i="15" s="1"/>
  <c r="E10025" i="15"/>
  <c r="G10025" i="15" s="1"/>
  <c r="E595" i="15"/>
  <c r="G595" i="15" s="1"/>
  <c r="E11656" i="15"/>
  <c r="G11656" i="15" s="1"/>
  <c r="E4089" i="15"/>
  <c r="G4089" i="15" s="1"/>
  <c r="E2197" i="15"/>
  <c r="G2197" i="15" s="1"/>
  <c r="E2173" i="15"/>
  <c r="G2173" i="15" s="1"/>
  <c r="E9674" i="15"/>
  <c r="G9674" i="15" s="1"/>
  <c r="E11535" i="15"/>
  <c r="G11535" i="15" s="1"/>
  <c r="E210" i="15"/>
  <c r="G210" i="15" s="1"/>
  <c r="E5814" i="15"/>
  <c r="G5814" i="15" s="1"/>
  <c r="E3916" i="15"/>
  <c r="G3916" i="15" s="1"/>
  <c r="E13321" i="15"/>
  <c r="G13321" i="15" s="1"/>
  <c r="E9537" i="15"/>
  <c r="G9537" i="15" s="1"/>
  <c r="E11396" i="15"/>
  <c r="G11396" i="15" s="1"/>
  <c r="E13260" i="15"/>
  <c r="G13260" i="15" s="1"/>
  <c r="E11356" i="15"/>
  <c r="G11356" i="15" s="1"/>
  <c r="E3783" i="15"/>
  <c r="G3783" i="15" s="1"/>
  <c r="E4436" i="15"/>
  <c r="G4436" i="15" s="1"/>
  <c r="E4427" i="15"/>
  <c r="G4427" i="15" s="1"/>
  <c r="E4407" i="15"/>
  <c r="G4407" i="15" s="1"/>
  <c r="E6253" i="15"/>
  <c r="G6253" i="15" s="1"/>
  <c r="E6135" i="15"/>
  <c r="G6135" i="15" s="1"/>
  <c r="E9748" i="15"/>
  <c r="G9748" i="15" s="1"/>
  <c r="E13488" i="15"/>
  <c r="G13488" i="15" s="1"/>
  <c r="E7832" i="15"/>
  <c r="G7832" i="15" s="1"/>
  <c r="E9676" i="15"/>
  <c r="G9676" i="15" s="1"/>
  <c r="E13423" i="15"/>
  <c r="G13423" i="15" s="1"/>
  <c r="E13373" i="15"/>
  <c r="G13373" i="15" s="1"/>
  <c r="E3929" i="15"/>
  <c r="G3929" i="15" s="1"/>
  <c r="E7649" i="15"/>
  <c r="G7649" i="15" s="1"/>
  <c r="E3839" i="15"/>
  <c r="G3839" i="15" s="1"/>
  <c r="E7603" i="15"/>
  <c r="G7603" i="15" s="1"/>
  <c r="E13221" i="15"/>
  <c r="G13221" i="15" s="1"/>
  <c r="E8208" i="15"/>
  <c r="G8208" i="15" s="1"/>
  <c r="E647" i="15"/>
  <c r="G647" i="15" s="1"/>
  <c r="E13700" i="15"/>
  <c r="G13700" i="15" s="1"/>
  <c r="E325" i="15"/>
  <c r="G325" i="15" s="1"/>
  <c r="E293" i="15"/>
  <c r="G293" i="15" s="1"/>
  <c r="E5866" i="15"/>
  <c r="G5866" i="15" s="1"/>
  <c r="E11457" i="15"/>
  <c r="G11457" i="15" s="1"/>
  <c r="E125" i="15"/>
  <c r="G125" i="15" s="1"/>
  <c r="E5749" i="15"/>
  <c r="G5749" i="15" s="1"/>
  <c r="E13257" i="15"/>
  <c r="G13257" i="15" s="1"/>
  <c r="E8198" i="15"/>
  <c r="G8198" i="15" s="1"/>
  <c r="E11918" i="15"/>
  <c r="G11918" i="15" s="1"/>
  <c r="E6020" i="15"/>
  <c r="G6020" i="15" s="1"/>
  <c r="E5975" i="15"/>
  <c r="G5975" i="15" s="1"/>
  <c r="E4059" i="15"/>
  <c r="G4059" i="15" s="1"/>
  <c r="E2113" i="15"/>
  <c r="G2113" i="15" s="1"/>
  <c r="E7687" i="15"/>
  <c r="G7687" i="15" s="1"/>
  <c r="E5876" i="15"/>
  <c r="G5876" i="15" s="1"/>
  <c r="E2032" i="15"/>
  <c r="G2032" i="15" s="1"/>
  <c r="E9538" i="15"/>
  <c r="G9538" i="15" s="1"/>
  <c r="E13261" i="15"/>
  <c r="G13261" i="15" s="1"/>
  <c r="E678" i="15"/>
  <c r="G678" i="15" s="1"/>
  <c r="E5651" i="15"/>
  <c r="G5651" i="15" s="1"/>
  <c r="E5191" i="15"/>
  <c r="G5191" i="15" s="1"/>
  <c r="E5396" i="15"/>
  <c r="G5396" i="15" s="1"/>
  <c r="E10936" i="15"/>
  <c r="G10936" i="15" s="1"/>
  <c r="E8996" i="15"/>
  <c r="G8996" i="15" s="1"/>
  <c r="E7112" i="15"/>
  <c r="G7112" i="15" s="1"/>
  <c r="E12780" i="15"/>
  <c r="G12780" i="15" s="1"/>
  <c r="E8988" i="15"/>
  <c r="G8988" i="15" s="1"/>
  <c r="E14615" i="15"/>
  <c r="G14615" i="15" s="1"/>
  <c r="E12772" i="15"/>
  <c r="G12772" i="15" s="1"/>
  <c r="E14866" i="15"/>
  <c r="G14866" i="15" s="1"/>
  <c r="E8931" i="15"/>
  <c r="G8931" i="15" s="1"/>
  <c r="E5389" i="15"/>
  <c r="G5389" i="15" s="1"/>
  <c r="E1468" i="15"/>
  <c r="G1468" i="15" s="1"/>
  <c r="E12682" i="15"/>
  <c r="G12682" i="15" s="1"/>
  <c r="E10806" i="15"/>
  <c r="G10806" i="15" s="1"/>
  <c r="E14859" i="15"/>
  <c r="G14859" i="15" s="1"/>
  <c r="E1476" i="15"/>
  <c r="G1476" i="15" s="1"/>
  <c r="E11063" i="15"/>
  <c r="G11063" i="15" s="1"/>
  <c r="E14759" i="15"/>
  <c r="G14759" i="15" s="1"/>
  <c r="E10955" i="15"/>
  <c r="G10955" i="15" s="1"/>
  <c r="E6764" i="15"/>
  <c r="G6764" i="15" s="1"/>
  <c r="E11045" i="15"/>
  <c r="G11045" i="15" s="1"/>
  <c r="E10925" i="15"/>
  <c r="G10925" i="15" s="1"/>
  <c r="E9049" i="15"/>
  <c r="G9049" i="15" s="1"/>
  <c r="E8985" i="15"/>
  <c r="G8985" i="15" s="1"/>
  <c r="E7109" i="15"/>
  <c r="G7109" i="15" s="1"/>
  <c r="E8922" i="15"/>
  <c r="G8922" i="15" s="1"/>
  <c r="E7046" i="15"/>
  <c r="G7046" i="15" s="1"/>
  <c r="E5170" i="15"/>
  <c r="G5170" i="15" s="1"/>
  <c r="E14475" i="15"/>
  <c r="G14475" i="15" s="1"/>
  <c r="E12584" i="15"/>
  <c r="G12584" i="15" s="1"/>
  <c r="E3130" i="15"/>
  <c r="G3130" i="15" s="1"/>
  <c r="E4985" i="15"/>
  <c r="G4985" i="15" s="1"/>
  <c r="E3109" i="15"/>
  <c r="G3109" i="15" s="1"/>
  <c r="E3045" i="15"/>
  <c r="G3045" i="15" s="1"/>
  <c r="E1169" i="15"/>
  <c r="G1169" i="15" s="1"/>
  <c r="E10546" i="15"/>
  <c r="G10546" i="15" s="1"/>
  <c r="E1101" i="15"/>
  <c r="G1101" i="15" s="1"/>
  <c r="E6737" i="15"/>
  <c r="G6737" i="15" s="1"/>
  <c r="E12374" i="15"/>
  <c r="G12374" i="15" s="1"/>
  <c r="E12365" i="15"/>
  <c r="G12365" i="15" s="1"/>
  <c r="E1048" i="15"/>
  <c r="G1048" i="15" s="1"/>
  <c r="E10460" i="15"/>
  <c r="G10460" i="15" s="1"/>
  <c r="E6670" i="15"/>
  <c r="G6670" i="15" s="1"/>
  <c r="E1017" i="15"/>
  <c r="G1017" i="15" s="1"/>
  <c r="E14126" i="15"/>
  <c r="G14126" i="15" s="1"/>
  <c r="E14059" i="15"/>
  <c r="G14059" i="15" s="1"/>
  <c r="E4655" i="15"/>
  <c r="G4655" i="15" s="1"/>
  <c r="E8399" i="15"/>
  <c r="G8399" i="15" s="1"/>
  <c r="E10264" i="15"/>
  <c r="G10264" i="15" s="1"/>
  <c r="E6437" i="15"/>
  <c r="G6437" i="15" s="1"/>
  <c r="E6417" i="15"/>
  <c r="G6417" i="15" s="1"/>
  <c r="E8298" i="15"/>
  <c r="G8298" i="15" s="1"/>
  <c r="E2633" i="15"/>
  <c r="G2633" i="15" s="1"/>
  <c r="E2615" i="15"/>
  <c r="G2615" i="15" s="1"/>
  <c r="E8243" i="15"/>
  <c r="G8243" i="15" s="1"/>
  <c r="E6332" i="15"/>
  <c r="G6332" i="15" s="1"/>
  <c r="E11065" i="15"/>
  <c r="G11065" i="15" s="1"/>
  <c r="E5616" i="15"/>
  <c r="G5616" i="15" s="1"/>
  <c r="E14579" i="15"/>
  <c r="G14579" i="15" s="1"/>
  <c r="E3359" i="15"/>
  <c r="G3359" i="15" s="1"/>
  <c r="E8921" i="15"/>
  <c r="G8921" i="15" s="1"/>
  <c r="E14452" i="15"/>
  <c r="G14452" i="15" s="1"/>
  <c r="E4976" i="15"/>
  <c r="G4976" i="15" s="1"/>
  <c r="E14317" i="15"/>
  <c r="G14317" i="15" s="1"/>
  <c r="E10500" i="15"/>
  <c r="G10500" i="15" s="1"/>
  <c r="E10459" i="15"/>
  <c r="G10459" i="15" s="1"/>
  <c r="E2919" i="15"/>
  <c r="G2919" i="15" s="1"/>
  <c r="E1013" i="15"/>
  <c r="G1013" i="15" s="1"/>
  <c r="E12226" i="15"/>
  <c r="G12226" i="15" s="1"/>
  <c r="E4676" i="15"/>
  <c r="G4676" i="15" s="1"/>
  <c r="E886" i="15"/>
  <c r="G886" i="15" s="1"/>
  <c r="E4623" i="15"/>
  <c r="G4623" i="15" s="1"/>
  <c r="E8364" i="15"/>
  <c r="G8364" i="15" s="1"/>
  <c r="E786" i="15"/>
  <c r="G786" i="15" s="1"/>
  <c r="E13920" i="15"/>
  <c r="G13920" i="15" s="1"/>
  <c r="E6414" i="15"/>
  <c r="G6414" i="15" s="1"/>
  <c r="E749" i="15"/>
  <c r="G749" i="15" s="1"/>
  <c r="E13889" i="15"/>
  <c r="G13889" i="15" s="1"/>
  <c r="E8235" i="15"/>
  <c r="G8235" i="15" s="1"/>
  <c r="E2563" i="15"/>
  <c r="G2563" i="15" s="1"/>
  <c r="E14898" i="15"/>
  <c r="G14898" i="15" s="1"/>
  <c r="E1707" i="15"/>
  <c r="G1707" i="15" s="1"/>
  <c r="E9040" i="15"/>
  <c r="G9040" i="15" s="1"/>
  <c r="E10813" i="15"/>
  <c r="G10813" i="15" s="1"/>
  <c r="E14464" i="15"/>
  <c r="G14464" i="15" s="1"/>
  <c r="E4960" i="15"/>
  <c r="G4960" i="15" s="1"/>
  <c r="E3004" i="15"/>
  <c r="G3004" i="15" s="1"/>
  <c r="E4819" i="15"/>
  <c r="G4819" i="15" s="1"/>
  <c r="E5652" i="15"/>
  <c r="G5652" i="15" s="1"/>
  <c r="E5628" i="15"/>
  <c r="G5628" i="15" s="1"/>
  <c r="E1823" i="15"/>
  <c r="G1823" i="15" s="1"/>
  <c r="E5569" i="15"/>
  <c r="G5569" i="15" s="1"/>
  <c r="E9249" i="15"/>
  <c r="G9249" i="15" s="1"/>
  <c r="E7302" i="15"/>
  <c r="G7302" i="15" s="1"/>
  <c r="E3507" i="15"/>
  <c r="G3507" i="15" s="1"/>
  <c r="E12807" i="15"/>
  <c r="G12807" i="15" s="1"/>
  <c r="E10931" i="15"/>
  <c r="G10931" i="15" s="1"/>
  <c r="E10867" i="15"/>
  <c r="G10867" i="15" s="1"/>
  <c r="E8991" i="15"/>
  <c r="G8991" i="15" s="1"/>
  <c r="E7115" i="15"/>
  <c r="G7115" i="15" s="1"/>
  <c r="E3358" i="15"/>
  <c r="G3358" i="15" s="1"/>
  <c r="E1482" i="15"/>
  <c r="G1482" i="15" s="1"/>
  <c r="E12728" i="15"/>
  <c r="G12728" i="15" s="1"/>
  <c r="E10852" i="15"/>
  <c r="G10852" i="15" s="1"/>
  <c r="E10788" i="15"/>
  <c r="G10788" i="15" s="1"/>
  <c r="E8920" i="15"/>
  <c r="G8920" i="15" s="1"/>
  <c r="E7044" i="15"/>
  <c r="G7044" i="15" s="1"/>
  <c r="E5168" i="15"/>
  <c r="G5168" i="15" s="1"/>
  <c r="E14473" i="15"/>
  <c r="G14473" i="15" s="1"/>
  <c r="E12581" i="15"/>
  <c r="G12581" i="15" s="1"/>
  <c r="E3128" i="15"/>
  <c r="G3128" i="15" s="1"/>
  <c r="E4975" i="15"/>
  <c r="G4975" i="15" s="1"/>
  <c r="E3091" i="15"/>
  <c r="G3091" i="15" s="1"/>
  <c r="E1207" i="15"/>
  <c r="G1207" i="15" s="1"/>
  <c r="E14288" i="15"/>
  <c r="G14288" i="15" s="1"/>
  <c r="E4885" i="15"/>
  <c r="G4885" i="15" s="1"/>
  <c r="E8629" i="15"/>
  <c r="G8629" i="15" s="1"/>
  <c r="E1083" i="15"/>
  <c r="G1083" i="15" s="1"/>
  <c r="E8599" i="15"/>
  <c r="G8599" i="15" s="1"/>
  <c r="E6704" i="15"/>
  <c r="G6704" i="15" s="1"/>
  <c r="E12337" i="15"/>
  <c r="G12337" i="15" s="1"/>
  <c r="E6684" i="15"/>
  <c r="G6684" i="15" s="1"/>
  <c r="E1031" i="15"/>
  <c r="G1031" i="15" s="1"/>
  <c r="E4778" i="15"/>
  <c r="G4778" i="15" s="1"/>
  <c r="E8456" i="15"/>
  <c r="G8456" i="15" s="1"/>
  <c r="E2792" i="15"/>
  <c r="G2792" i="15" s="1"/>
  <c r="E6537" i="15"/>
  <c r="G6537" i="15" s="1"/>
  <c r="E12170" i="15"/>
  <c r="G12170" i="15" s="1"/>
  <c r="E12150" i="15"/>
  <c r="G12150" i="15" s="1"/>
  <c r="E10212" i="15"/>
  <c r="G10212" i="15" s="1"/>
  <c r="E12077" i="15"/>
  <c r="G12077" i="15" s="1"/>
  <c r="E10179" i="15"/>
  <c r="G10179" i="15" s="1"/>
  <c r="E4514" i="15"/>
  <c r="G4514" i="15" s="1"/>
  <c r="E4503" i="15"/>
  <c r="G4503" i="15" s="1"/>
  <c r="E716" i="15"/>
  <c r="G716" i="15" s="1"/>
  <c r="E8222" i="15"/>
  <c r="G8222" i="15" s="1"/>
  <c r="E10517" i="15"/>
  <c r="G10517" i="15" s="1"/>
  <c r="E14218" i="15"/>
  <c r="G14218" i="15" s="1"/>
  <c r="E5644" i="15"/>
  <c r="G5644" i="15" s="1"/>
  <c r="E1857" i="15"/>
  <c r="G1857" i="15" s="1"/>
  <c r="E5614" i="15"/>
  <c r="G5614" i="15" s="1"/>
  <c r="E13124" i="15"/>
  <c r="G13124" i="15" s="1"/>
  <c r="E14766" i="15"/>
  <c r="G14766" i="15" s="1"/>
  <c r="E11122" i="15"/>
  <c r="G11122" i="15" s="1"/>
  <c r="E14683" i="15"/>
  <c r="G14683" i="15" s="1"/>
  <c r="E3527" i="15"/>
  <c r="G3527" i="15" s="1"/>
  <c r="E14561" i="15"/>
  <c r="G14561" i="15" s="1"/>
  <c r="E12822" i="15"/>
  <c r="G12822" i="15" s="1"/>
  <c r="E12758" i="15"/>
  <c r="G12758" i="15" s="1"/>
  <c r="E10882" i="15"/>
  <c r="G10882" i="15" s="1"/>
  <c r="E9006" i="15"/>
  <c r="G9006" i="15" s="1"/>
  <c r="E7130" i="15"/>
  <c r="G7130" i="15" s="1"/>
  <c r="E3373" i="15"/>
  <c r="G3373" i="15" s="1"/>
  <c r="E1497" i="15"/>
  <c r="G1497" i="15" s="1"/>
  <c r="E12735" i="15"/>
  <c r="G12735" i="15" s="1"/>
  <c r="E12671" i="15"/>
  <c r="G12671" i="15" s="1"/>
  <c r="E10795" i="15"/>
  <c r="G10795" i="15" s="1"/>
  <c r="E8919" i="15"/>
  <c r="G8919" i="15" s="1"/>
  <c r="E7035" i="15"/>
  <c r="G7035" i="15" s="1"/>
  <c r="E5151" i="15"/>
  <c r="G5151" i="15" s="1"/>
  <c r="E14450" i="15"/>
  <c r="G14450" i="15" s="1"/>
  <c r="E12560" i="15"/>
  <c r="G12560" i="15" s="1"/>
  <c r="E1234" i="15"/>
  <c r="G1234" i="15" s="1"/>
  <c r="E4958" i="15"/>
  <c r="G4958" i="15" s="1"/>
  <c r="E3082" i="15"/>
  <c r="G3082" i="15" s="1"/>
  <c r="E1206" i="15"/>
  <c r="G1206" i="15" s="1"/>
  <c r="E6814" i="15"/>
  <c r="G6814" i="15" s="1"/>
  <c r="E6775" i="15"/>
  <c r="G6775" i="15" s="1"/>
  <c r="E10515" i="15"/>
  <c r="G10515" i="15" s="1"/>
  <c r="E1090" i="15"/>
  <c r="G1090" i="15" s="1"/>
  <c r="E10486" i="15"/>
  <c r="G10486" i="15" s="1"/>
  <c r="E12364" i="15"/>
  <c r="G12364" i="15" s="1"/>
  <c r="E2930" i="15"/>
  <c r="G2930" i="15" s="1"/>
  <c r="E10441" i="15"/>
  <c r="G10441" i="15" s="1"/>
  <c r="E4788" i="15"/>
  <c r="G4788" i="15" s="1"/>
  <c r="E14177" i="15"/>
  <c r="G14177" i="15" s="1"/>
  <c r="E1005" i="15"/>
  <c r="G1005" i="15" s="1"/>
  <c r="E6564" i="15"/>
  <c r="G6564" i="15" s="1"/>
  <c r="E2773" i="15"/>
  <c r="G2773" i="15" s="1"/>
  <c r="E2760" i="15"/>
  <c r="G2760" i="15" s="1"/>
  <c r="E4621" i="15"/>
  <c r="G4621" i="15" s="1"/>
  <c r="E12116" i="15"/>
  <c r="G12116" i="15" s="1"/>
  <c r="E784" i="15"/>
  <c r="G784" i="15" s="1"/>
  <c r="E12069" i="15"/>
  <c r="G12069" i="15" s="1"/>
  <c r="E6404" i="15"/>
  <c r="G6404" i="15" s="1"/>
  <c r="E8278" i="15"/>
  <c r="G8278" i="15" s="1"/>
  <c r="E8259" i="15"/>
  <c r="G8259" i="15" s="1"/>
  <c r="E6349" i="15"/>
  <c r="G6349" i="15" s="1"/>
  <c r="E2561" i="15"/>
  <c r="G2561" i="15" s="1"/>
  <c r="E14842" i="15"/>
  <c r="G14842" i="15" s="1"/>
  <c r="E3413" i="15"/>
  <c r="G3413" i="15" s="1"/>
  <c r="E14760" i="15"/>
  <c r="G14760" i="15" s="1"/>
  <c r="E12776" i="15"/>
  <c r="G12776" i="15" s="1"/>
  <c r="E12737" i="15"/>
  <c r="G12737" i="15" s="1"/>
  <c r="E5161" i="15"/>
  <c r="G5161" i="15" s="1"/>
  <c r="E1244" i="15"/>
  <c r="G1244" i="15" s="1"/>
  <c r="E1208" i="15"/>
  <c r="G1208" i="15" s="1"/>
  <c r="E10509" i="15"/>
  <c r="G10509" i="15" s="1"/>
  <c r="E11304" i="15"/>
  <c r="G11304" i="15" s="1"/>
  <c r="E14880" i="15"/>
  <c r="G14880" i="15" s="1"/>
  <c r="E14870" i="15"/>
  <c r="G14870" i="15" s="1"/>
  <c r="E7498" i="15"/>
  <c r="G7498" i="15" s="1"/>
  <c r="E3697" i="15"/>
  <c r="G3697" i="15" s="1"/>
  <c r="E14728" i="15"/>
  <c r="G14728" i="15" s="1"/>
  <c r="E5459" i="15"/>
  <c r="G5459" i="15" s="1"/>
  <c r="E14636" i="15"/>
  <c r="G14636" i="15" s="1"/>
  <c r="E1638" i="15"/>
  <c r="G1638" i="15" s="1"/>
  <c r="E7189" i="15"/>
  <c r="G7189" i="15" s="1"/>
  <c r="E12797" i="15"/>
  <c r="G12797" i="15" s="1"/>
  <c r="E10921" i="15"/>
  <c r="G10921" i="15" s="1"/>
  <c r="E9045" i="15"/>
  <c r="G9045" i="15" s="1"/>
  <c r="E8981" i="15"/>
  <c r="G8981" i="15" s="1"/>
  <c r="E7105" i="15"/>
  <c r="G7105" i="15" s="1"/>
  <c r="E3348" i="15"/>
  <c r="G3348" i="15" s="1"/>
  <c r="E1472" i="15"/>
  <c r="G1472" i="15" s="1"/>
  <c r="E12710" i="15"/>
  <c r="G12710" i="15" s="1"/>
  <c r="E10834" i="15"/>
  <c r="G10834" i="15" s="1"/>
  <c r="E8958" i="15"/>
  <c r="G8958" i="15" s="1"/>
  <c r="E7082" i="15"/>
  <c r="G7082" i="15" s="1"/>
  <c r="E7018" i="15"/>
  <c r="G7018" i="15" s="1"/>
  <c r="E5142" i="15"/>
  <c r="G5142" i="15" s="1"/>
  <c r="E14431" i="15"/>
  <c r="G14431" i="15" s="1"/>
  <c r="E10676" i="15"/>
  <c r="G10676" i="15" s="1"/>
  <c r="E4965" i="15"/>
  <c r="G4965" i="15" s="1"/>
  <c r="E3089" i="15"/>
  <c r="G3089" i="15" s="1"/>
  <c r="E1213" i="15"/>
  <c r="G1213" i="15" s="1"/>
  <c r="E14310" i="15"/>
  <c r="G14310" i="15" s="1"/>
  <c r="E8644" i="15"/>
  <c r="G8644" i="15" s="1"/>
  <c r="E10514" i="15"/>
  <c r="G10514" i="15" s="1"/>
  <c r="E2968" i="15"/>
  <c r="G2968" i="15" s="1"/>
  <c r="E14229" i="15"/>
  <c r="G14229" i="15" s="1"/>
  <c r="E10475" i="15"/>
  <c r="G10475" i="15" s="1"/>
  <c r="E14190" i="15"/>
  <c r="G14190" i="15" s="1"/>
  <c r="E8561" i="15"/>
  <c r="G8561" i="15" s="1"/>
  <c r="E2908" i="15"/>
  <c r="G2908" i="15" s="1"/>
  <c r="E2893" i="15"/>
  <c r="G2893" i="15" s="1"/>
  <c r="E6574" i="15"/>
  <c r="G6574" i="15" s="1"/>
  <c r="E2790" i="15"/>
  <c r="G2790" i="15" s="1"/>
  <c r="E6535" i="15"/>
  <c r="G6535" i="15" s="1"/>
  <c r="E10291" i="15"/>
  <c r="G10291" i="15" s="1"/>
  <c r="E2741" i="15"/>
  <c r="G2741" i="15" s="1"/>
  <c r="E12115" i="15"/>
  <c r="G12115" i="15" s="1"/>
  <c r="E783" i="15"/>
  <c r="G783" i="15" s="1"/>
  <c r="E12068" i="15"/>
  <c r="G12068" i="15" s="1"/>
  <c r="E6403" i="15"/>
  <c r="G6403" i="15" s="1"/>
  <c r="E6392" i="15"/>
  <c r="G6392" i="15" s="1"/>
  <c r="E12035" i="15"/>
  <c r="G12035" i="15" s="1"/>
  <c r="E2568" i="15"/>
  <c r="G2568" i="15" s="1"/>
  <c r="E8202" i="15"/>
  <c r="G8202" i="15" s="1"/>
  <c r="E3605" i="15"/>
  <c r="G3605" i="15" s="1"/>
  <c r="E5645" i="15"/>
  <c r="G5645" i="15" s="1"/>
  <c r="E9250" i="15"/>
  <c r="G9250" i="15" s="1"/>
  <c r="E12768" i="15"/>
  <c r="G12768" i="15" s="1"/>
  <c r="E1459" i="15"/>
  <c r="G1459" i="15" s="1"/>
  <c r="E9413" i="15"/>
  <c r="G9413" i="15" s="1"/>
  <c r="E11237" i="15"/>
  <c r="G11237" i="15" s="1"/>
  <c r="E5393" i="15"/>
  <c r="G5393" i="15" s="1"/>
  <c r="E1511" i="15"/>
  <c r="G1511" i="15" s="1"/>
  <c r="E12741" i="15"/>
  <c r="G12741" i="15" s="1"/>
  <c r="E12677" i="15"/>
  <c r="G12677" i="15" s="1"/>
  <c r="E10801" i="15"/>
  <c r="G10801" i="15" s="1"/>
  <c r="E8925" i="15"/>
  <c r="G8925" i="15" s="1"/>
  <c r="E7049" i="15"/>
  <c r="G7049" i="15" s="1"/>
  <c r="E5173" i="15"/>
  <c r="G5173" i="15" s="1"/>
  <c r="E5089" i="15"/>
  <c r="G5089" i="15" s="1"/>
  <c r="E12588" i="15"/>
  <c r="G12588" i="15" s="1"/>
  <c r="E3133" i="15"/>
  <c r="G3133" i="15" s="1"/>
  <c r="E4988" i="15"/>
  <c r="G4988" i="15" s="1"/>
  <c r="E3112" i="15"/>
  <c r="G3112" i="15" s="1"/>
  <c r="E3048" i="15"/>
  <c r="G3048" i="15" s="1"/>
  <c r="E1172" i="15"/>
  <c r="G1172" i="15" s="1"/>
  <c r="E12408" i="15"/>
  <c r="G12408" i="15" s="1"/>
  <c r="E1117" i="15"/>
  <c r="G1117" i="15" s="1"/>
  <c r="E6740" i="15"/>
  <c r="G6740" i="15" s="1"/>
  <c r="E14235" i="15"/>
  <c r="G14235" i="15" s="1"/>
  <c r="E2945" i="15"/>
  <c r="G2945" i="15" s="1"/>
  <c r="E2937" i="15"/>
  <c r="G2937" i="15" s="1"/>
  <c r="E10455" i="15"/>
  <c r="G10455" i="15" s="1"/>
  <c r="E4802" i="15"/>
  <c r="G4802" i="15" s="1"/>
  <c r="E14183" i="15"/>
  <c r="G14183" i="15" s="1"/>
  <c r="E4731" i="15"/>
  <c r="G4731" i="15" s="1"/>
  <c r="E8451" i="15"/>
  <c r="G8451" i="15" s="1"/>
  <c r="E8427" i="15"/>
  <c r="G8427" i="15" s="1"/>
  <c r="E4642" i="15"/>
  <c r="G4642" i="15" s="1"/>
  <c r="E10267" i="15"/>
  <c r="G10267" i="15" s="1"/>
  <c r="E6441" i="15"/>
  <c r="G6441" i="15" s="1"/>
  <c r="E8301" i="15"/>
  <c r="G8301" i="15" s="1"/>
  <c r="E10168" i="15"/>
  <c r="G10168" i="15" s="1"/>
  <c r="E2636" i="15"/>
  <c r="G2636" i="15" s="1"/>
  <c r="E2618" i="15"/>
  <c r="G2618" i="15" s="1"/>
  <c r="E708" i="15"/>
  <c r="G708" i="15" s="1"/>
  <c r="E13850" i="15"/>
  <c r="G13850" i="15" s="1"/>
  <c r="E11977" i="15"/>
  <c r="G11977" i="15" s="1"/>
  <c r="E11969" i="15"/>
  <c r="G11969" i="15" s="1"/>
  <c r="E2536" i="15"/>
  <c r="G2536" i="15" s="1"/>
  <c r="E10059" i="15"/>
  <c r="G10059" i="15" s="1"/>
  <c r="E2485" i="15"/>
  <c r="G2485" i="15" s="1"/>
  <c r="E365" i="15"/>
  <c r="G365" i="15" s="1"/>
  <c r="E5978" i="15"/>
  <c r="G5978" i="15" s="1"/>
  <c r="E7856" i="15"/>
  <c r="G7856" i="15" s="1"/>
  <c r="E4062" i="15"/>
  <c r="G4062" i="15" s="1"/>
  <c r="E5908" i="15"/>
  <c r="G5908" i="15" s="1"/>
  <c r="E5883" i="15"/>
  <c r="G5883" i="15" s="1"/>
  <c r="E3985" i="15"/>
  <c r="G3985" i="15" s="1"/>
  <c r="E13361" i="15"/>
  <c r="G13361" i="15" s="1"/>
  <c r="E11449" i="15"/>
  <c r="G11449" i="15" s="1"/>
  <c r="E9559" i="15"/>
  <c r="G9559" i="15" s="1"/>
  <c r="E2004" i="15"/>
  <c r="G2004" i="15" s="1"/>
  <c r="E13292" i="15"/>
  <c r="G13292" i="15" s="1"/>
  <c r="E96" i="15"/>
  <c r="G96" i="15" s="1"/>
  <c r="E9480" i="15"/>
  <c r="G9480" i="15" s="1"/>
  <c r="E11317" i="15"/>
  <c r="G11317" i="15" s="1"/>
  <c r="E5630" i="15"/>
  <c r="G5630" i="15" s="1"/>
  <c r="E14543" i="15"/>
  <c r="G14543" i="15" s="1"/>
  <c r="E1717" i="15"/>
  <c r="G1717" i="15" s="1"/>
  <c r="E8984" i="15"/>
  <c r="G8984" i="15" s="1"/>
  <c r="E8953" i="15"/>
  <c r="G8953" i="15" s="1"/>
  <c r="E3740" i="15"/>
  <c r="G3740" i="15" s="1"/>
  <c r="E14727" i="15"/>
  <c r="G14727" i="15" s="1"/>
  <c r="E14617" i="15"/>
  <c r="G14617" i="15" s="1"/>
  <c r="E13192" i="15"/>
  <c r="G13192" i="15" s="1"/>
  <c r="E3739" i="15"/>
  <c r="G3739" i="15" s="1"/>
  <c r="E13121" i="15"/>
  <c r="G13121" i="15" s="1"/>
  <c r="E14790" i="15"/>
  <c r="G14790" i="15" s="1"/>
  <c r="E13015" i="15"/>
  <c r="G13015" i="15" s="1"/>
  <c r="E1688" i="15"/>
  <c r="G1688" i="15" s="1"/>
  <c r="E5391" i="15"/>
  <c r="G5391" i="15" s="1"/>
  <c r="E12819" i="15"/>
  <c r="G12819" i="15" s="1"/>
  <c r="E12755" i="15"/>
  <c r="G12755" i="15" s="1"/>
  <c r="E10879" i="15"/>
  <c r="G10879" i="15" s="1"/>
  <c r="E9003" i="15"/>
  <c r="G9003" i="15" s="1"/>
  <c r="E7127" i="15"/>
  <c r="G7127" i="15" s="1"/>
  <c r="E3370" i="15"/>
  <c r="G3370" i="15" s="1"/>
  <c r="E1494" i="15"/>
  <c r="G1494" i="15" s="1"/>
  <c r="E12732" i="15"/>
  <c r="G12732" i="15" s="1"/>
  <c r="E10856" i="15"/>
  <c r="G10856" i="15" s="1"/>
  <c r="E10792" i="15"/>
  <c r="G10792" i="15" s="1"/>
  <c r="E8916" i="15"/>
  <c r="G8916" i="15" s="1"/>
  <c r="E7040" i="15"/>
  <c r="G7040" i="15" s="1"/>
  <c r="E5164" i="15"/>
  <c r="G5164" i="15" s="1"/>
  <c r="E14469" i="15"/>
  <c r="G14469" i="15" s="1"/>
  <c r="E12576" i="15"/>
  <c r="G12576" i="15" s="1"/>
  <c r="E3124" i="15"/>
  <c r="G3124" i="15" s="1"/>
  <c r="E4971" i="15"/>
  <c r="G4971" i="15" s="1"/>
  <c r="E3095" i="15"/>
  <c r="G3095" i="15" s="1"/>
  <c r="E1219" i="15"/>
  <c r="G1219" i="15" s="1"/>
  <c r="E14323" i="15"/>
  <c r="G14323" i="15" s="1"/>
  <c r="E8638" i="15"/>
  <c r="G8638" i="15" s="1"/>
  <c r="E12390" i="15"/>
  <c r="G12390" i="15" s="1"/>
  <c r="E2974" i="15"/>
  <c r="G2974" i="15" s="1"/>
  <c r="E4834" i="15"/>
  <c r="G4834" i="15" s="1"/>
  <c r="E6712" i="15"/>
  <c r="G6712" i="15" s="1"/>
  <c r="E10472" i="15"/>
  <c r="G10472" i="15" s="1"/>
  <c r="E10446" i="15"/>
  <c r="G10446" i="15" s="1"/>
  <c r="E4793" i="15"/>
  <c r="G4793" i="15" s="1"/>
  <c r="E14174" i="15"/>
  <c r="G14174" i="15" s="1"/>
  <c r="E2886" i="15"/>
  <c r="G2886" i="15" s="1"/>
  <c r="E8450" i="15"/>
  <c r="G8450" i="15" s="1"/>
  <c r="E6546" i="15"/>
  <c r="G6546" i="15" s="1"/>
  <c r="E4641" i="15"/>
  <c r="G4641" i="15" s="1"/>
  <c r="E12163" i="15"/>
  <c r="G12163" i="15" s="1"/>
  <c r="E8378" i="15"/>
  <c r="G8378" i="15" s="1"/>
  <c r="E2672" i="15"/>
  <c r="G2672" i="15" s="1"/>
  <c r="E13923" i="15"/>
  <c r="G13923" i="15" s="1"/>
  <c r="E8284" i="15"/>
  <c r="G8284" i="15" s="1"/>
  <c r="E752" i="15"/>
  <c r="G752" i="15" s="1"/>
  <c r="E735" i="15"/>
  <c r="G735" i="15" s="1"/>
  <c r="E4473" i="15"/>
  <c r="G4473" i="15" s="1"/>
  <c r="E8218" i="15"/>
  <c r="G8218" i="15" s="1"/>
  <c r="E14720" i="15"/>
  <c r="G14720" i="15" s="1"/>
  <c r="E11285" i="15"/>
  <c r="G11285" i="15" s="1"/>
  <c r="E14672" i="15"/>
  <c r="G14672" i="15" s="1"/>
  <c r="E9008" i="15"/>
  <c r="G9008" i="15" s="1"/>
  <c r="E10797" i="15"/>
  <c r="G10797" i="15" s="1"/>
  <c r="E11280" i="15"/>
  <c r="G11280" i="15" s="1"/>
  <c r="E9351" i="15"/>
  <c r="G9351" i="15" s="1"/>
  <c r="E14574" i="15"/>
  <c r="G14574" i="15" s="1"/>
  <c r="E1503" i="15"/>
  <c r="G1503" i="15" s="1"/>
  <c r="E9394" i="15"/>
  <c r="G9394" i="15" s="1"/>
  <c r="E14861" i="15"/>
  <c r="G14861" i="15" s="1"/>
  <c r="E9419" i="15"/>
  <c r="G9419" i="15" s="1"/>
  <c r="E13164" i="15"/>
  <c r="G13164" i="15" s="1"/>
  <c r="E7501" i="15"/>
  <c r="G7501" i="15" s="1"/>
  <c r="E1826" i="15"/>
  <c r="G1826" i="15" s="1"/>
  <c r="E3694" i="15"/>
  <c r="G3694" i="15" s="1"/>
  <c r="E14725" i="15"/>
  <c r="G14725" i="15" s="1"/>
  <c r="E1711" i="15"/>
  <c r="G1711" i="15" s="1"/>
  <c r="E11046" i="15"/>
  <c r="G11046" i="15" s="1"/>
  <c r="E14612" i="15"/>
  <c r="G14612" i="15" s="1"/>
  <c r="E5300" i="15"/>
  <c r="G5300" i="15" s="1"/>
  <c r="E12794" i="15"/>
  <c r="G12794" i="15" s="1"/>
  <c r="E10918" i="15"/>
  <c r="G10918" i="15" s="1"/>
  <c r="E9042" i="15"/>
  <c r="G9042" i="15" s="1"/>
  <c r="E7166" i="15"/>
  <c r="G7166" i="15" s="1"/>
  <c r="E7102" i="15"/>
  <c r="G7102" i="15" s="1"/>
  <c r="E3337" i="15"/>
  <c r="G3337" i="15" s="1"/>
  <c r="E1461" i="15"/>
  <c r="G1461" i="15" s="1"/>
  <c r="E12691" i="15"/>
  <c r="G12691" i="15" s="1"/>
  <c r="E10815" i="15"/>
  <c r="G10815" i="15" s="1"/>
  <c r="E8915" i="15"/>
  <c r="G8915" i="15" s="1"/>
  <c r="E7039" i="15"/>
  <c r="G7039" i="15" s="1"/>
  <c r="E5163" i="15"/>
  <c r="G5163" i="15" s="1"/>
  <c r="E14468" i="15"/>
  <c r="G14468" i="15" s="1"/>
  <c r="E10706" i="15"/>
  <c r="G10706" i="15" s="1"/>
  <c r="E1238" i="15"/>
  <c r="G1238" i="15" s="1"/>
  <c r="E4962" i="15"/>
  <c r="G4962" i="15" s="1"/>
  <c r="E3086" i="15"/>
  <c r="G3086" i="15" s="1"/>
  <c r="E1210" i="15"/>
  <c r="G1210" i="15" s="1"/>
  <c r="E14322" i="15"/>
  <c r="G14322" i="15" s="1"/>
  <c r="E8653" i="15"/>
  <c r="G8653" i="15" s="1"/>
  <c r="E12397" i="15"/>
  <c r="G12397" i="15" s="1"/>
  <c r="E4852" i="15"/>
  <c r="G4852" i="15" s="1"/>
  <c r="E8607" i="15"/>
  <c r="G8607" i="15" s="1"/>
  <c r="E12366" i="15"/>
  <c r="G12366" i="15" s="1"/>
  <c r="E1049" i="15"/>
  <c r="G1049" i="15" s="1"/>
  <c r="E10453" i="15"/>
  <c r="G10453" i="15" s="1"/>
  <c r="E4800" i="15"/>
  <c r="G4800" i="15" s="1"/>
  <c r="E14181" i="15"/>
  <c r="G14181" i="15" s="1"/>
  <c r="E2880" i="15"/>
  <c r="G2880" i="15" s="1"/>
  <c r="E6568" i="15"/>
  <c r="G6568" i="15" s="1"/>
  <c r="E4657" i="15"/>
  <c r="G4657" i="15" s="1"/>
  <c r="E2764" i="15"/>
  <c r="G2764" i="15" s="1"/>
  <c r="E4625" i="15"/>
  <c r="G4625" i="15" s="1"/>
  <c r="E14000" i="15"/>
  <c r="G14000" i="15" s="1"/>
  <c r="E2671" i="15"/>
  <c r="G2671" i="15" s="1"/>
  <c r="E13922" i="15"/>
  <c r="G13922" i="15" s="1"/>
  <c r="E8283" i="15"/>
  <c r="G8283" i="15" s="1"/>
  <c r="E751" i="15"/>
  <c r="G751" i="15" s="1"/>
  <c r="E734" i="15"/>
  <c r="G734" i="15" s="1"/>
  <c r="E10125" i="15"/>
  <c r="G10125" i="15" s="1"/>
  <c r="E6333" i="15"/>
  <c r="G6333" i="15" s="1"/>
  <c r="E668" i="15"/>
  <c r="G668" i="15" s="1"/>
  <c r="E658" i="15"/>
  <c r="G658" i="15" s="1"/>
  <c r="E11940" i="15"/>
  <c r="G11940" i="15" s="1"/>
  <c r="E2515" i="15"/>
  <c r="G2515" i="15" s="1"/>
  <c r="E13559" i="15"/>
  <c r="G13559" i="15" s="1"/>
  <c r="E5979" i="15"/>
  <c r="G5979" i="15" s="1"/>
  <c r="E9733" i="15"/>
  <c r="G9733" i="15" s="1"/>
  <c r="E4063" i="15"/>
  <c r="G4063" i="15" s="1"/>
  <c r="E4020" i="15"/>
  <c r="G4020" i="15" s="1"/>
  <c r="E5884" i="15"/>
  <c r="G5884" i="15" s="1"/>
  <c r="E3986" i="15"/>
  <c r="G3986" i="15" s="1"/>
  <c r="E5826" i="15"/>
  <c r="G5826" i="15" s="1"/>
  <c r="E13332" i="15"/>
  <c r="G13332" i="15" s="1"/>
  <c r="E13328" i="15"/>
  <c r="G13328" i="15" s="1"/>
  <c r="E13312" i="15"/>
  <c r="G13312" i="15" s="1"/>
  <c r="E5643" i="15"/>
  <c r="G5643" i="15" s="1"/>
  <c r="E5024" i="15"/>
  <c r="G5024" i="15" s="1"/>
  <c r="E14618" i="15"/>
  <c r="G14618" i="15" s="1"/>
  <c r="E10912" i="15"/>
  <c r="G10912" i="15" s="1"/>
  <c r="E7168" i="15"/>
  <c r="G7168" i="15" s="1"/>
  <c r="E7104" i="15"/>
  <c r="G7104" i="15" s="1"/>
  <c r="E10928" i="15"/>
  <c r="G10928" i="15" s="1"/>
  <c r="E1854" i="15"/>
  <c r="G1854" i="15" s="1"/>
  <c r="E14583" i="15"/>
  <c r="G14583" i="15" s="1"/>
  <c r="E12756" i="15"/>
  <c r="G12756" i="15" s="1"/>
  <c r="E12564" i="15"/>
  <c r="G12564" i="15" s="1"/>
  <c r="E3384" i="15"/>
  <c r="G3384" i="15" s="1"/>
  <c r="E1452" i="15"/>
  <c r="G1452" i="15" s="1"/>
  <c r="E12674" i="15"/>
  <c r="G12674" i="15" s="1"/>
  <c r="E10798" i="15"/>
  <c r="G10798" i="15" s="1"/>
  <c r="E5578" i="15"/>
  <c r="G5578" i="15" s="1"/>
  <c r="E1460" i="15"/>
  <c r="G1460" i="15" s="1"/>
  <c r="E3508" i="15"/>
  <c r="G3508" i="15" s="1"/>
  <c r="E14730" i="15"/>
  <c r="G14730" i="15" s="1"/>
  <c r="E9069" i="15"/>
  <c r="G9069" i="15" s="1"/>
  <c r="E11300" i="15"/>
  <c r="G11300" i="15" s="1"/>
  <c r="E14610" i="15"/>
  <c r="G14610" i="15" s="1"/>
  <c r="E10917" i="15"/>
  <c r="G10917" i="15" s="1"/>
  <c r="E9041" i="15"/>
  <c r="G9041" i="15" s="1"/>
  <c r="E7165" i="15"/>
  <c r="G7165" i="15" s="1"/>
  <c r="E7101" i="15"/>
  <c r="G7101" i="15" s="1"/>
  <c r="E8914" i="15"/>
  <c r="G8914" i="15" s="1"/>
  <c r="E7038" i="15"/>
  <c r="G7038" i="15" s="1"/>
  <c r="E5162" i="15"/>
  <c r="G5162" i="15" s="1"/>
  <c r="E14465" i="15"/>
  <c r="G14465" i="15" s="1"/>
  <c r="E12574" i="15"/>
  <c r="G12574" i="15" s="1"/>
  <c r="E3122" i="15"/>
  <c r="G3122" i="15" s="1"/>
  <c r="E4977" i="15"/>
  <c r="G4977" i="15" s="1"/>
  <c r="E3101" i="15"/>
  <c r="G3101" i="15" s="1"/>
  <c r="E1225" i="15"/>
  <c r="G1225" i="15" s="1"/>
  <c r="E1161" i="15"/>
  <c r="G1161" i="15" s="1"/>
  <c r="E10527" i="15"/>
  <c r="G10527" i="15" s="1"/>
  <c r="E14252" i="15"/>
  <c r="G14252" i="15" s="1"/>
  <c r="E4859" i="15"/>
  <c r="G4859" i="15" s="1"/>
  <c r="E8603" i="15"/>
  <c r="G8603" i="15" s="1"/>
  <c r="E2942" i="15"/>
  <c r="G2942" i="15" s="1"/>
  <c r="E10452" i="15"/>
  <c r="G10452" i="15" s="1"/>
  <c r="E4799" i="15"/>
  <c r="G4799" i="15" s="1"/>
  <c r="E14180" i="15"/>
  <c r="G14180" i="15" s="1"/>
  <c r="E6641" i="15"/>
  <c r="G6641" i="15" s="1"/>
  <c r="E8448" i="15"/>
  <c r="G8448" i="15" s="1"/>
  <c r="E10312" i="15"/>
  <c r="G10312" i="15" s="1"/>
  <c r="E4647" i="15"/>
  <c r="G4647" i="15" s="1"/>
  <c r="E8397" i="15"/>
  <c r="G8397" i="15" s="1"/>
  <c r="E8384" i="15"/>
  <c r="G8384" i="15" s="1"/>
  <c r="E4554" i="15"/>
  <c r="G4554" i="15" s="1"/>
  <c r="E2647" i="15"/>
  <c r="G2647" i="15" s="1"/>
  <c r="E8290" i="15"/>
  <c r="G8290" i="15" s="1"/>
  <c r="E758" i="15"/>
  <c r="G758" i="15" s="1"/>
  <c r="E733" i="15"/>
  <c r="G733" i="15" s="1"/>
  <c r="E4470" i="15"/>
  <c r="G4470" i="15" s="1"/>
  <c r="E7528" i="15"/>
  <c r="G7528" i="15" s="1"/>
  <c r="E1629" i="15"/>
  <c r="G1629" i="15" s="1"/>
  <c r="E7482" i="15"/>
  <c r="G7482" i="15" s="1"/>
  <c r="E5298" i="15"/>
  <c r="G5298" i="15" s="1"/>
  <c r="E1499" i="15"/>
  <c r="G1499" i="15" s="1"/>
  <c r="E7069" i="15"/>
  <c r="G7069" i="15" s="1"/>
  <c r="E12617" i="15"/>
  <c r="G12617" i="15" s="1"/>
  <c r="E4952" i="15"/>
  <c r="G4952" i="15" s="1"/>
  <c r="E14266" i="15"/>
  <c r="G14266" i="15" s="1"/>
  <c r="E12368" i="15"/>
  <c r="G12368" i="15" s="1"/>
  <c r="E10443" i="15"/>
  <c r="G10443" i="15" s="1"/>
  <c r="E2911" i="15"/>
  <c r="G2911" i="15" s="1"/>
  <c r="E4780" i="15"/>
  <c r="G4780" i="15" s="1"/>
  <c r="E8457" i="15"/>
  <c r="G8457" i="15" s="1"/>
  <c r="E2793" i="15"/>
  <c r="G2793" i="15" s="1"/>
  <c r="E10295" i="15"/>
  <c r="G10295" i="15" s="1"/>
  <c r="E878" i="15"/>
  <c r="G878" i="15" s="1"/>
  <c r="E2736" i="15"/>
  <c r="G2736" i="15" s="1"/>
  <c r="E6461" i="15"/>
  <c r="G6461" i="15" s="1"/>
  <c r="E13909" i="15"/>
  <c r="G13909" i="15" s="1"/>
  <c r="E6406" i="15"/>
  <c r="G6406" i="15" s="1"/>
  <c r="E12048" i="15"/>
  <c r="G12048" i="15" s="1"/>
  <c r="E8265" i="15"/>
  <c r="G8265" i="15" s="1"/>
  <c r="E11997" i="15"/>
  <c r="G11997" i="15" s="1"/>
  <c r="E9418" i="15"/>
  <c r="G9418" i="15" s="1"/>
  <c r="E14753" i="15"/>
  <c r="G14753" i="15" s="1"/>
  <c r="E1881" i="15"/>
  <c r="G1881" i="15" s="1"/>
  <c r="E14649" i="15"/>
  <c r="G14649" i="15" s="1"/>
  <c r="E8992" i="15"/>
  <c r="G8992" i="15" s="1"/>
  <c r="E8945" i="15"/>
  <c r="G8945" i="15" s="1"/>
  <c r="E14423" i="15"/>
  <c r="G14423" i="15" s="1"/>
  <c r="E4944" i="15"/>
  <c r="G4944" i="15" s="1"/>
  <c r="E12395" i="15"/>
  <c r="G12395" i="15" s="1"/>
  <c r="E6700" i="15"/>
  <c r="G6700" i="15" s="1"/>
  <c r="E3762" i="15"/>
  <c r="G3762" i="15" s="1"/>
  <c r="E3743" i="15"/>
  <c r="G3743" i="15" s="1"/>
  <c r="E13154" i="15"/>
  <c r="G13154" i="15" s="1"/>
  <c r="E13125" i="15"/>
  <c r="G13125" i="15" s="1"/>
  <c r="E14750" i="15"/>
  <c r="G14750" i="15" s="1"/>
  <c r="E7364" i="15"/>
  <c r="G7364" i="15" s="1"/>
  <c r="E14647" i="15"/>
  <c r="G14647" i="15" s="1"/>
  <c r="E1640" i="15"/>
  <c r="G1640" i="15" s="1"/>
  <c r="E12799" i="15"/>
  <c r="G12799" i="15" s="1"/>
  <c r="E10923" i="15"/>
  <c r="G10923" i="15" s="1"/>
  <c r="E9047" i="15"/>
  <c r="G9047" i="15" s="1"/>
  <c r="E8983" i="15"/>
  <c r="G8983" i="15" s="1"/>
  <c r="E7107" i="15"/>
  <c r="G7107" i="15" s="1"/>
  <c r="E3350" i="15"/>
  <c r="G3350" i="15" s="1"/>
  <c r="E1474" i="15"/>
  <c r="G1474" i="15" s="1"/>
  <c r="E12720" i="15"/>
  <c r="G12720" i="15" s="1"/>
  <c r="E10844" i="15"/>
  <c r="G10844" i="15" s="1"/>
  <c r="E8968" i="15"/>
  <c r="G8968" i="15" s="1"/>
  <c r="E8912" i="15"/>
  <c r="G8912" i="15" s="1"/>
  <c r="E7036" i="15"/>
  <c r="G7036" i="15" s="1"/>
  <c r="E5160" i="15"/>
  <c r="G5160" i="15" s="1"/>
  <c r="E14462" i="15"/>
  <c r="G14462" i="15" s="1"/>
  <c r="E12572" i="15"/>
  <c r="G12572" i="15" s="1"/>
  <c r="E3120" i="15"/>
  <c r="G3120" i="15" s="1"/>
  <c r="E4967" i="15"/>
  <c r="G4967" i="15" s="1"/>
  <c r="E3083" i="15"/>
  <c r="G3083" i="15" s="1"/>
  <c r="E1199" i="15"/>
  <c r="G1199" i="15" s="1"/>
  <c r="E14276" i="15"/>
  <c r="G14276" i="15" s="1"/>
  <c r="E3002" i="15"/>
  <c r="G3002" i="15" s="1"/>
  <c r="E8621" i="15"/>
  <c r="G8621" i="15" s="1"/>
  <c r="E14246" i="15"/>
  <c r="G14246" i="15" s="1"/>
  <c r="E4829" i="15"/>
  <c r="G4829" i="15" s="1"/>
  <c r="E4818" i="15"/>
  <c r="G4818" i="15" s="1"/>
  <c r="E12329" i="15"/>
  <c r="G12329" i="15" s="1"/>
  <c r="E6676" i="15"/>
  <c r="G6676" i="15" s="1"/>
  <c r="E1023" i="15"/>
  <c r="G1023" i="15" s="1"/>
  <c r="E14158" i="15"/>
  <c r="G14158" i="15" s="1"/>
  <c r="E4688" i="15"/>
  <c r="G4688" i="15" s="1"/>
  <c r="E911" i="15"/>
  <c r="G911" i="15" s="1"/>
  <c r="E6529" i="15"/>
  <c r="G6529" i="15" s="1"/>
  <c r="E4630" i="15"/>
  <c r="G4630" i="15" s="1"/>
  <c r="E10270" i="15"/>
  <c r="G10270" i="15" s="1"/>
  <c r="E8319" i="15"/>
  <c r="G8319" i="15" s="1"/>
  <c r="E8307" i="15"/>
  <c r="G8307" i="15" s="1"/>
  <c r="E10171" i="15"/>
  <c r="G10171" i="15" s="1"/>
  <c r="E2639" i="15"/>
  <c r="G2639" i="15" s="1"/>
  <c r="E2621" i="15"/>
  <c r="G2621" i="15" s="1"/>
  <c r="E12011" i="15"/>
  <c r="G12011" i="15" s="1"/>
  <c r="E3068" i="15"/>
  <c r="G3068" i="15" s="1"/>
  <c r="E6744" i="15"/>
  <c r="G6744" i="15" s="1"/>
  <c r="E14193" i="15"/>
  <c r="G14193" i="15" s="1"/>
  <c r="E14881" i="15"/>
  <c r="G14881" i="15" s="1"/>
  <c r="E14871" i="15"/>
  <c r="G14871" i="15" s="1"/>
  <c r="E14864" i="15"/>
  <c r="G14864" i="15" s="1"/>
  <c r="E11239" i="15"/>
  <c r="G11239" i="15" s="1"/>
  <c r="E14758" i="15"/>
  <c r="G14758" i="15" s="1"/>
  <c r="E9247" i="15"/>
  <c r="G9247" i="15" s="1"/>
  <c r="E7300" i="15"/>
  <c r="G7300" i="15" s="1"/>
  <c r="E3506" i="15"/>
  <c r="G3506" i="15" s="1"/>
  <c r="E12840" i="15"/>
  <c r="G12840" i="15" s="1"/>
  <c r="E12814" i="15"/>
  <c r="G12814" i="15" s="1"/>
  <c r="E10938" i="15"/>
  <c r="G10938" i="15" s="1"/>
  <c r="E10874" i="15"/>
  <c r="G10874" i="15" s="1"/>
  <c r="E8998" i="15"/>
  <c r="G8998" i="15" s="1"/>
  <c r="E7122" i="15"/>
  <c r="G7122" i="15" s="1"/>
  <c r="E3365" i="15"/>
  <c r="G3365" i="15" s="1"/>
  <c r="E1489" i="15"/>
  <c r="G1489" i="15" s="1"/>
  <c r="E12727" i="15"/>
  <c r="G12727" i="15" s="1"/>
  <c r="E10851" i="15"/>
  <c r="G10851" i="15" s="1"/>
  <c r="E10787" i="15"/>
  <c r="G10787" i="15" s="1"/>
  <c r="E8911" i="15"/>
  <c r="G8911" i="15" s="1"/>
  <c r="E7027" i="15"/>
  <c r="G7027" i="15" s="1"/>
  <c r="E5143" i="15"/>
  <c r="G5143" i="15" s="1"/>
  <c r="E14432" i="15"/>
  <c r="G14432" i="15" s="1"/>
  <c r="E10677" i="15"/>
  <c r="G10677" i="15" s="1"/>
  <c r="E10652" i="15"/>
  <c r="G10652" i="15" s="1"/>
  <c r="E4950" i="15"/>
  <c r="G4950" i="15" s="1"/>
  <c r="E3074" i="15"/>
  <c r="G3074" i="15" s="1"/>
  <c r="E1198" i="15"/>
  <c r="G1198" i="15" s="1"/>
  <c r="E14287" i="15"/>
  <c r="G14287" i="15" s="1"/>
  <c r="E6762" i="15"/>
  <c r="G6762" i="15" s="1"/>
  <c r="E10507" i="15"/>
  <c r="G10507" i="15" s="1"/>
  <c r="E1082" i="15"/>
  <c r="G1082" i="15" s="1"/>
  <c r="E8598" i="15"/>
  <c r="G8598" i="15" s="1"/>
  <c r="E10476" i="15"/>
  <c r="G10476" i="15" s="1"/>
  <c r="E14199" i="15"/>
  <c r="G14199" i="15" s="1"/>
  <c r="E8570" i="15"/>
  <c r="G8570" i="15" s="1"/>
  <c r="E2917" i="15"/>
  <c r="G2917" i="15" s="1"/>
  <c r="E14169" i="15"/>
  <c r="G14169" i="15" s="1"/>
  <c r="E14106" i="15"/>
  <c r="G14106" i="15" s="1"/>
  <c r="E14070" i="15"/>
  <c r="G14070" i="15" s="1"/>
  <c r="E4683" i="15"/>
  <c r="G4683" i="15" s="1"/>
  <c r="E12184" i="15"/>
  <c r="G12184" i="15" s="1"/>
  <c r="E884" i="15"/>
  <c r="G884" i="15" s="1"/>
  <c r="E855" i="15"/>
  <c r="G855" i="15" s="1"/>
  <c r="E4576" i="15"/>
  <c r="G4576" i="15" s="1"/>
  <c r="E12085" i="15"/>
  <c r="G12085" i="15" s="1"/>
  <c r="E12061" i="15"/>
  <c r="G12061" i="15" s="1"/>
  <c r="E4529" i="15"/>
  <c r="G4529" i="15" s="1"/>
  <c r="E8269" i="15"/>
  <c r="G8269" i="15" s="1"/>
  <c r="E4486" i="15"/>
  <c r="G4486" i="15" s="1"/>
  <c r="E10114" i="15"/>
  <c r="G10114" i="15" s="1"/>
  <c r="E677" i="15"/>
  <c r="G677" i="15" s="1"/>
  <c r="E1817" i="15"/>
  <c r="G1817" i="15" s="1"/>
  <c r="E12801" i="15"/>
  <c r="G12801" i="15" s="1"/>
  <c r="E13002" i="15"/>
  <c r="G13002" i="15" s="1"/>
  <c r="E10916" i="15"/>
  <c r="G10916" i="15" s="1"/>
  <c r="E12705" i="15"/>
  <c r="G12705" i="15" s="1"/>
  <c r="E3312" i="15"/>
  <c r="G3312" i="15" s="1"/>
  <c r="E8751" i="15"/>
  <c r="G8751" i="15" s="1"/>
  <c r="E1176" i="15"/>
  <c r="G1176" i="15" s="1"/>
  <c r="E6736" i="15"/>
  <c r="G6736" i="15" s="1"/>
  <c r="E9422" i="15"/>
  <c r="G9422" i="15" s="1"/>
  <c r="E13167" i="15"/>
  <c r="G13167" i="15" s="1"/>
  <c r="E11277" i="15"/>
  <c r="G11277" i="15" s="1"/>
  <c r="E3726" i="15"/>
  <c r="G3726" i="15" s="1"/>
  <c r="E1812" i="15"/>
  <c r="G1812" i="15" s="1"/>
  <c r="E14713" i="15"/>
  <c r="G14713" i="15" s="1"/>
  <c r="E3577" i="15"/>
  <c r="G3577" i="15" s="1"/>
  <c r="E12927" i="15"/>
  <c r="G12927" i="15" s="1"/>
  <c r="E1615" i="15"/>
  <c r="G1615" i="15" s="1"/>
  <c r="E5303" i="15"/>
  <c r="G5303" i="15" s="1"/>
  <c r="E12789" i="15"/>
  <c r="G12789" i="15" s="1"/>
  <c r="E10913" i="15"/>
  <c r="G10913" i="15" s="1"/>
  <c r="E9037" i="15"/>
  <c r="G9037" i="15" s="1"/>
  <c r="E7161" i="15"/>
  <c r="G7161" i="15" s="1"/>
  <c r="E7097" i="15"/>
  <c r="G7097" i="15" s="1"/>
  <c r="E3340" i="15"/>
  <c r="G3340" i="15" s="1"/>
  <c r="E1464" i="15"/>
  <c r="G1464" i="15" s="1"/>
  <c r="E12702" i="15"/>
  <c r="G12702" i="15" s="1"/>
  <c r="E10826" i="15"/>
  <c r="G10826" i="15" s="1"/>
  <c r="E8950" i="15"/>
  <c r="G8950" i="15" s="1"/>
  <c r="E7074" i="15"/>
  <c r="G7074" i="15" s="1"/>
  <c r="E5198" i="15"/>
  <c r="G5198" i="15" s="1"/>
  <c r="E5134" i="15"/>
  <c r="G5134" i="15" s="1"/>
  <c r="E12622" i="15"/>
  <c r="G12622" i="15" s="1"/>
  <c r="E5023" i="15"/>
  <c r="G5023" i="15" s="1"/>
  <c r="E1233" i="15"/>
  <c r="G1233" i="15" s="1"/>
  <c r="E4957" i="15"/>
  <c r="G4957" i="15" s="1"/>
  <c r="E3081" i="15"/>
  <c r="G3081" i="15" s="1"/>
  <c r="E1205" i="15"/>
  <c r="G1205" i="15" s="1"/>
  <c r="E1145" i="15"/>
  <c r="G1145" i="15" s="1"/>
  <c r="E6774" i="15"/>
  <c r="G6774" i="15" s="1"/>
  <c r="E10506" i="15"/>
  <c r="G10506" i="15" s="1"/>
  <c r="E1089" i="15"/>
  <c r="G1089" i="15" s="1"/>
  <c r="E10485" i="15"/>
  <c r="G10485" i="15" s="1"/>
  <c r="E8588" i="15"/>
  <c r="G8588" i="15" s="1"/>
  <c r="E12343" i="15"/>
  <c r="G12343" i="15" s="1"/>
  <c r="E6690" i="15"/>
  <c r="G6690" i="15" s="1"/>
  <c r="E2900" i="15"/>
  <c r="G2900" i="15" s="1"/>
  <c r="E14155" i="15"/>
  <c r="G14155" i="15" s="1"/>
  <c r="E4686" i="15"/>
  <c r="G4686" i="15" s="1"/>
  <c r="E908" i="15"/>
  <c r="G908" i="15" s="1"/>
  <c r="E6527" i="15"/>
  <c r="G6527" i="15" s="1"/>
  <c r="E861" i="15"/>
  <c r="G861" i="15" s="1"/>
  <c r="E854" i="15"/>
  <c r="G854" i="15" s="1"/>
  <c r="E4575" i="15"/>
  <c r="G4575" i="15" s="1"/>
  <c r="E10202" i="15"/>
  <c r="G10202" i="15" s="1"/>
  <c r="E12060" i="15"/>
  <c r="G12060" i="15" s="1"/>
  <c r="E4528" i="15"/>
  <c r="G4528" i="15" s="1"/>
  <c r="E6391" i="15"/>
  <c r="G6391" i="15" s="1"/>
  <c r="E8258" i="15"/>
  <c r="G8258" i="15" s="1"/>
  <c r="E4465" i="15"/>
  <c r="G4465" i="15" s="1"/>
  <c r="E684" i="15"/>
  <c r="G684" i="15" s="1"/>
  <c r="E1816" i="15"/>
  <c r="G1816" i="15" s="1"/>
  <c r="E9251" i="15"/>
  <c r="G9251" i="15" s="1"/>
  <c r="E11113" i="15"/>
  <c r="G11113" i="15" s="1"/>
  <c r="E10908" i="15"/>
  <c r="G10908" i="15" s="1"/>
  <c r="E12689" i="15"/>
  <c r="G12689" i="15" s="1"/>
  <c r="E3759" i="15"/>
  <c r="G3759" i="15" s="1"/>
  <c r="E5581" i="15"/>
  <c r="G5581" i="15" s="1"/>
  <c r="E1633" i="15"/>
  <c r="G1633" i="15" s="1"/>
  <c r="E1487" i="15"/>
  <c r="G1487" i="15" s="1"/>
  <c r="E12733" i="15"/>
  <c r="G12733" i="15" s="1"/>
  <c r="E10857" i="15"/>
  <c r="G10857" i="15" s="1"/>
  <c r="E10793" i="15"/>
  <c r="G10793" i="15" s="1"/>
  <c r="E8917" i="15"/>
  <c r="G8917" i="15" s="1"/>
  <c r="E7041" i="15"/>
  <c r="G7041" i="15" s="1"/>
  <c r="E5165" i="15"/>
  <c r="G5165" i="15" s="1"/>
  <c r="E14470" i="15"/>
  <c r="G14470" i="15" s="1"/>
  <c r="E12577" i="15"/>
  <c r="G12577" i="15" s="1"/>
  <c r="E3125" i="15"/>
  <c r="G3125" i="15" s="1"/>
  <c r="E4980" i="15"/>
  <c r="G4980" i="15" s="1"/>
  <c r="E3104" i="15"/>
  <c r="G3104" i="15" s="1"/>
  <c r="E1228" i="15"/>
  <c r="G1228" i="15" s="1"/>
  <c r="E1164" i="15"/>
  <c r="G1164" i="15" s="1"/>
  <c r="E10534" i="15"/>
  <c r="G10534" i="15" s="1"/>
  <c r="E14260" i="15"/>
  <c r="G14260" i="15" s="1"/>
  <c r="E4862" i="15"/>
  <c r="G4862" i="15" s="1"/>
  <c r="E10488" i="15"/>
  <c r="G10488" i="15" s="1"/>
  <c r="E14227" i="15"/>
  <c r="G14227" i="15" s="1"/>
  <c r="E1051" i="15"/>
  <c r="G1051" i="15" s="1"/>
  <c r="E10447" i="15"/>
  <c r="G10447" i="15" s="1"/>
  <c r="E4794" i="15"/>
  <c r="G4794" i="15" s="1"/>
  <c r="E14175" i="15"/>
  <c r="G14175" i="15" s="1"/>
  <c r="E990" i="15"/>
  <c r="G990" i="15" s="1"/>
  <c r="E6570" i="15"/>
  <c r="G6570" i="15" s="1"/>
  <c r="E4659" i="15"/>
  <c r="G4659" i="15" s="1"/>
  <c r="E2766" i="15"/>
  <c r="G2766" i="15" s="1"/>
  <c r="E858" i="15"/>
  <c r="G858" i="15" s="1"/>
  <c r="E8387" i="15"/>
  <c r="G8387" i="15" s="1"/>
  <c r="E4557" i="15"/>
  <c r="G4557" i="15" s="1"/>
  <c r="E4531" i="15"/>
  <c r="G4531" i="15" s="1"/>
  <c r="E8293" i="15"/>
  <c r="G8293" i="15" s="1"/>
  <c r="E2628" i="15"/>
  <c r="G2628" i="15" s="1"/>
  <c r="E736" i="15"/>
  <c r="G736" i="15" s="1"/>
  <c r="E8219" i="15"/>
  <c r="G8219" i="15" s="1"/>
  <c r="E10093" i="15"/>
  <c r="G10093" i="15" s="1"/>
  <c r="E10085" i="15"/>
  <c r="G10085" i="15" s="1"/>
  <c r="E4416" i="15"/>
  <c r="G4416" i="15" s="1"/>
  <c r="E10043" i="15"/>
  <c r="G10043" i="15" s="1"/>
  <c r="E622" i="15"/>
  <c r="G622" i="15" s="1"/>
  <c r="E4094" i="15"/>
  <c r="G4094" i="15" s="1"/>
  <c r="E4078" i="15"/>
  <c r="G4078" i="15" s="1"/>
  <c r="E2178" i="15"/>
  <c r="G2178" i="15" s="1"/>
  <c r="E2139" i="15"/>
  <c r="G2139" i="15" s="1"/>
  <c r="E2116" i="15"/>
  <c r="G2116" i="15" s="1"/>
  <c r="E2099" i="15"/>
  <c r="G2099" i="15" s="1"/>
  <c r="E167" i="15"/>
  <c r="G167" i="15" s="1"/>
  <c r="E9564" i="15"/>
  <c r="G9564" i="15" s="1"/>
  <c r="E5790" i="15"/>
  <c r="G5790" i="15" s="1"/>
  <c r="E13307" i="15"/>
  <c r="G13307" i="15" s="1"/>
  <c r="E13284" i="15"/>
  <c r="G13284" i="15" s="1"/>
  <c r="E11392" i="15"/>
  <c r="G11392" i="15" s="1"/>
  <c r="E3830" i="15"/>
  <c r="G3830" i="15" s="1"/>
  <c r="E7559" i="15"/>
  <c r="G7559" i="15" s="1"/>
  <c r="E5619" i="15"/>
  <c r="G5619" i="15" s="1"/>
  <c r="E12785" i="15"/>
  <c r="G12785" i="15" s="1"/>
  <c r="E7348" i="15"/>
  <c r="G7348" i="15" s="1"/>
  <c r="E7124" i="15"/>
  <c r="G7124" i="15" s="1"/>
  <c r="E8905" i="15"/>
  <c r="G8905" i="15" s="1"/>
  <c r="E14868" i="15"/>
  <c r="G14868" i="15" s="1"/>
  <c r="E14712" i="15"/>
  <c r="G14712" i="15" s="1"/>
  <c r="E14584" i="15"/>
  <c r="G14584" i="15" s="1"/>
  <c r="E13184" i="15"/>
  <c r="G13184" i="15" s="1"/>
  <c r="E11236" i="15"/>
  <c r="G11236" i="15" s="1"/>
  <c r="E14763" i="15"/>
  <c r="G14763" i="15" s="1"/>
  <c r="E11135" i="15"/>
  <c r="G11135" i="15" s="1"/>
  <c r="E14657" i="15"/>
  <c r="G14657" i="15" s="1"/>
  <c r="E10959" i="15"/>
  <c r="G10959" i="15" s="1"/>
  <c r="E12811" i="15"/>
  <c r="G12811" i="15" s="1"/>
  <c r="E10935" i="15"/>
  <c r="G10935" i="15" s="1"/>
  <c r="E10871" i="15"/>
  <c r="G10871" i="15" s="1"/>
  <c r="E8995" i="15"/>
  <c r="G8995" i="15" s="1"/>
  <c r="E7119" i="15"/>
  <c r="G7119" i="15" s="1"/>
  <c r="E3362" i="15"/>
  <c r="G3362" i="15" s="1"/>
  <c r="E1486" i="15"/>
  <c r="G1486" i="15" s="1"/>
  <c r="E12724" i="15"/>
  <c r="G12724" i="15" s="1"/>
  <c r="E10848" i="15"/>
  <c r="G10848" i="15" s="1"/>
  <c r="E8972" i="15"/>
  <c r="G8972" i="15" s="1"/>
  <c r="E8908" i="15"/>
  <c r="G8908" i="15" s="1"/>
  <c r="E7032" i="15"/>
  <c r="G7032" i="15" s="1"/>
  <c r="E5156" i="15"/>
  <c r="G5156" i="15" s="1"/>
  <c r="E14456" i="15"/>
  <c r="G14456" i="15" s="1"/>
  <c r="E12565" i="15"/>
  <c r="G12565" i="15" s="1"/>
  <c r="E1247" i="15"/>
  <c r="G1247" i="15" s="1"/>
  <c r="E4963" i="15"/>
  <c r="G4963" i="15" s="1"/>
  <c r="E3087" i="15"/>
  <c r="G3087" i="15" s="1"/>
  <c r="E1211" i="15"/>
  <c r="G1211" i="15" s="1"/>
  <c r="E14307" i="15"/>
  <c r="G14307" i="15" s="1"/>
  <c r="E6771" i="15"/>
  <c r="G6771" i="15" s="1"/>
  <c r="E10512" i="15"/>
  <c r="G10512" i="15" s="1"/>
  <c r="E2966" i="15"/>
  <c r="G2966" i="15" s="1"/>
  <c r="E1064" i="15"/>
  <c r="G1064" i="15" s="1"/>
  <c r="E14223" i="15"/>
  <c r="G14223" i="15" s="1"/>
  <c r="E14204" i="15"/>
  <c r="G14204" i="15" s="1"/>
  <c r="E8575" i="15"/>
  <c r="G8575" i="15" s="1"/>
  <c r="E4785" i="15"/>
  <c r="G4785" i="15" s="1"/>
  <c r="E12321" i="15"/>
  <c r="G12321" i="15" s="1"/>
  <c r="E983" i="15"/>
  <c r="G983" i="15" s="1"/>
  <c r="E6569" i="15"/>
  <c r="G6569" i="15" s="1"/>
  <c r="E4658" i="15"/>
  <c r="G4658" i="15" s="1"/>
  <c r="E2765" i="15"/>
  <c r="G2765" i="15" s="1"/>
  <c r="E4626" i="15"/>
  <c r="G4626" i="15" s="1"/>
  <c r="E13976" i="15"/>
  <c r="G13976" i="15" s="1"/>
  <c r="E2664" i="15"/>
  <c r="G2664" i="15" s="1"/>
  <c r="E13914" i="15"/>
  <c r="G13914" i="15" s="1"/>
  <c r="E6409" i="15"/>
  <c r="G6409" i="15" s="1"/>
  <c r="E744" i="15"/>
  <c r="G744" i="15" s="1"/>
  <c r="E727" i="15"/>
  <c r="G727" i="15" s="1"/>
  <c r="E700" i="15"/>
  <c r="G700" i="15" s="1"/>
  <c r="E6334" i="15"/>
  <c r="G6334" i="15" s="1"/>
  <c r="E13190" i="15"/>
  <c r="G13190" i="15" s="1"/>
  <c r="E5475" i="15"/>
  <c r="G5475" i="15" s="1"/>
  <c r="E14873" i="15"/>
  <c r="G14873" i="15" s="1"/>
  <c r="E11043" i="15"/>
  <c r="G11043" i="15" s="1"/>
  <c r="E7148" i="15"/>
  <c r="G7148" i="15" s="1"/>
  <c r="E8937" i="15"/>
  <c r="G8937" i="15" s="1"/>
  <c r="E5625" i="15"/>
  <c r="G5625" i="15" s="1"/>
  <c r="E3696" i="15"/>
  <c r="G3696" i="15" s="1"/>
  <c r="E3573" i="15"/>
  <c r="G3573" i="15" s="1"/>
  <c r="E9074" i="15"/>
  <c r="G9074" i="15" s="1"/>
  <c r="E14901" i="15"/>
  <c r="G14901" i="15" s="1"/>
  <c r="E5624" i="15"/>
  <c r="G5624" i="15" s="1"/>
  <c r="E7489" i="15"/>
  <c r="G7489" i="15" s="1"/>
  <c r="E7537" i="15"/>
  <c r="G7537" i="15" s="1"/>
  <c r="E1853" i="15"/>
  <c r="G1853" i="15" s="1"/>
  <c r="E1846" i="15"/>
  <c r="G1846" i="15" s="1"/>
  <c r="E1818" i="15"/>
  <c r="G1818" i="15" s="1"/>
  <c r="E1809" i="15"/>
  <c r="G1809" i="15" s="1"/>
  <c r="E14710" i="15"/>
  <c r="G14710" i="15" s="1"/>
  <c r="E14706" i="15"/>
  <c r="G14706" i="15" s="1"/>
  <c r="E9164" i="15"/>
  <c r="G9164" i="15" s="1"/>
  <c r="E14595" i="15"/>
  <c r="G14595" i="15" s="1"/>
  <c r="E3414" i="15"/>
  <c r="G3414" i="15" s="1"/>
  <c r="E12786" i="15"/>
  <c r="G12786" i="15" s="1"/>
  <c r="E10910" i="15"/>
  <c r="G10910" i="15" s="1"/>
  <c r="E9034" i="15"/>
  <c r="G9034" i="15" s="1"/>
  <c r="E7158" i="15"/>
  <c r="G7158" i="15" s="1"/>
  <c r="E3393" i="15"/>
  <c r="G3393" i="15" s="1"/>
  <c r="E3329" i="15"/>
  <c r="G3329" i="15" s="1"/>
  <c r="E1453" i="15"/>
  <c r="G1453" i="15" s="1"/>
  <c r="E12683" i="15"/>
  <c r="G12683" i="15" s="1"/>
  <c r="E10807" i="15"/>
  <c r="G10807" i="15" s="1"/>
  <c r="E8907" i="15"/>
  <c r="G8907" i="15" s="1"/>
  <c r="E7031" i="15"/>
  <c r="G7031" i="15" s="1"/>
  <c r="E5155" i="15"/>
  <c r="G5155" i="15" s="1"/>
  <c r="E14454" i="15"/>
  <c r="G14454" i="15" s="1"/>
  <c r="E6939" i="15"/>
  <c r="G6939" i="15" s="1"/>
  <c r="E14348" i="15"/>
  <c r="G14348" i="15" s="1"/>
  <c r="E4954" i="15"/>
  <c r="G4954" i="15" s="1"/>
  <c r="E3078" i="15"/>
  <c r="G3078" i="15" s="1"/>
  <c r="E1202" i="15"/>
  <c r="G1202" i="15" s="1"/>
  <c r="E14299" i="15"/>
  <c r="G14299" i="15" s="1"/>
  <c r="E8637" i="15"/>
  <c r="G8637" i="15" s="1"/>
  <c r="E12389" i="15"/>
  <c r="G12389" i="15" s="1"/>
  <c r="E2973" i="15"/>
  <c r="G2973" i="15" s="1"/>
  <c r="E2960" i="15"/>
  <c r="G2960" i="15" s="1"/>
  <c r="E4827" i="15"/>
  <c r="G4827" i="15" s="1"/>
  <c r="E10470" i="15"/>
  <c r="G10470" i="15" s="1"/>
  <c r="E10445" i="15"/>
  <c r="G10445" i="15" s="1"/>
  <c r="E4792" i="15"/>
  <c r="G4792" i="15" s="1"/>
  <c r="E14173" i="15"/>
  <c r="G14173" i="15" s="1"/>
  <c r="E981" i="15"/>
  <c r="G981" i="15" s="1"/>
  <c r="E6560" i="15"/>
  <c r="G6560" i="15" s="1"/>
  <c r="E889" i="15"/>
  <c r="G889" i="15" s="1"/>
  <c r="E2756" i="15"/>
  <c r="G2756" i="15" s="1"/>
  <c r="E2738" i="15"/>
  <c r="G2738" i="15" s="1"/>
  <c r="E13974" i="15"/>
  <c r="G13974" i="15" s="1"/>
  <c r="E2663" i="15"/>
  <c r="G2663" i="15" s="1"/>
  <c r="E13913" i="15"/>
  <c r="G13913" i="15" s="1"/>
  <c r="E6408" i="15"/>
  <c r="G6408" i="15" s="1"/>
  <c r="E743" i="15"/>
  <c r="G743" i="15" s="1"/>
  <c r="E726" i="15"/>
  <c r="G726" i="15" s="1"/>
  <c r="E4471" i="15"/>
  <c r="G4471" i="15" s="1"/>
  <c r="E4449" i="15"/>
  <c r="G4449" i="15" s="1"/>
  <c r="E11970" i="15"/>
  <c r="G11970" i="15" s="1"/>
  <c r="E8192" i="15"/>
  <c r="G8192" i="15" s="1"/>
  <c r="E11904" i="15"/>
  <c r="G11904" i="15" s="1"/>
  <c r="E2488" i="15"/>
  <c r="G2488" i="15" s="1"/>
  <c r="E2250" i="15"/>
  <c r="G2250" i="15" s="1"/>
  <c r="E4095" i="15"/>
  <c r="G4095" i="15" s="1"/>
  <c r="E4084" i="15"/>
  <c r="G4084" i="15" s="1"/>
  <c r="E2179" i="15"/>
  <c r="G2179" i="15" s="1"/>
  <c r="E2117" i="15"/>
  <c r="G2117" i="15" s="1"/>
  <c r="E2100" i="15"/>
  <c r="G2100" i="15" s="1"/>
  <c r="E13362" i="15"/>
  <c r="G13362" i="15" s="1"/>
  <c r="E11451" i="15"/>
  <c r="G11451" i="15" s="1"/>
  <c r="E9560" i="15"/>
  <c r="G9560" i="15" s="1"/>
  <c r="E2005" i="15"/>
  <c r="G2005" i="15" s="1"/>
  <c r="E108" i="15"/>
  <c r="G108" i="15" s="1"/>
  <c r="E1982" i="15"/>
  <c r="G1982" i="15" s="1"/>
  <c r="E11371" i="15"/>
  <c r="G11371" i="15" s="1"/>
  <c r="E13208" i="15"/>
  <c r="G13208" i="15" s="1"/>
  <c r="E6325" i="15"/>
  <c r="G6325" i="15" s="1"/>
  <c r="E6316" i="15"/>
  <c r="G6316" i="15" s="1"/>
  <c r="E13817" i="15"/>
  <c r="G13817" i="15" s="1"/>
  <c r="E6286" i="15"/>
  <c r="G6286" i="15" s="1"/>
  <c r="E6182" i="15"/>
  <c r="G6182" i="15" s="1"/>
  <c r="E13503" i="15"/>
  <c r="G13503" i="15" s="1"/>
  <c r="E301" i="15"/>
  <c r="G301" i="15" s="1"/>
  <c r="E13453" i="15"/>
  <c r="G13453" i="15" s="1"/>
  <c r="E248" i="15"/>
  <c r="G248" i="15" s="1"/>
  <c r="E9648" i="15"/>
  <c r="G9648" i="15" s="1"/>
  <c r="E13398" i="15"/>
  <c r="G13398" i="15" s="1"/>
  <c r="E13351" i="15"/>
  <c r="G13351" i="15" s="1"/>
  <c r="E7678" i="15"/>
  <c r="G7678" i="15" s="1"/>
  <c r="E134" i="15"/>
  <c r="G134" i="15" s="1"/>
  <c r="E11420" i="15"/>
  <c r="G11420" i="15" s="1"/>
  <c r="E11404" i="15"/>
  <c r="G11404" i="15" s="1"/>
  <c r="E13264" i="15"/>
  <c r="G13264" i="15" s="1"/>
  <c r="E3828" i="15"/>
  <c r="G3828" i="15" s="1"/>
  <c r="E7553" i="15"/>
  <c r="G7553" i="15" s="1"/>
  <c r="E10091" i="15"/>
  <c r="G10091" i="15" s="1"/>
  <c r="E10083" i="15"/>
  <c r="G10083" i="15" s="1"/>
  <c r="E13824" i="15"/>
  <c r="G13824" i="15" s="1"/>
  <c r="E11930" i="15"/>
  <c r="G11930" i="15" s="1"/>
  <c r="E2506" i="15"/>
  <c r="G2506" i="15" s="1"/>
  <c r="E6026" i="15"/>
  <c r="G6026" i="15" s="1"/>
  <c r="E5976" i="15"/>
  <c r="G5976" i="15" s="1"/>
  <c r="E7850" i="15"/>
  <c r="G7850" i="15" s="1"/>
  <c r="E4060" i="15"/>
  <c r="G4060" i="15" s="1"/>
  <c r="E2136" i="15"/>
  <c r="G2136" i="15" s="1"/>
  <c r="E4001" i="15"/>
  <c r="G4001" i="15" s="1"/>
  <c r="E3983" i="15"/>
  <c r="G3983" i="15" s="1"/>
  <c r="E3940" i="15"/>
  <c r="G3940" i="15" s="1"/>
  <c r="E11447" i="15"/>
  <c r="G11447" i="15" s="1"/>
  <c r="E13325" i="15"/>
  <c r="G13325" i="15" s="1"/>
  <c r="E5774" i="15"/>
  <c r="G5774" i="15" s="1"/>
  <c r="E113" i="15"/>
  <c r="G113" i="15" s="1"/>
  <c r="E3864" i="15"/>
  <c r="G3864" i="15" s="1"/>
  <c r="E13226" i="15"/>
  <c r="G13226" i="15" s="1"/>
  <c r="E4448" i="15"/>
  <c r="G4448" i="15" s="1"/>
  <c r="E6323" i="15"/>
  <c r="G6323" i="15" s="1"/>
  <c r="E6314" i="15"/>
  <c r="G6314" i="15" s="1"/>
  <c r="E645" i="15"/>
  <c r="G645" i="15" s="1"/>
  <c r="E10054" i="15"/>
  <c r="G10054" i="15" s="1"/>
  <c r="E634" i="15"/>
  <c r="G634" i="15" s="1"/>
  <c r="E13528" i="15"/>
  <c r="G13528" i="15" s="1"/>
  <c r="E4091" i="15"/>
  <c r="G4091" i="15" s="1"/>
  <c r="E4068" i="15"/>
  <c r="G4068" i="15" s="1"/>
  <c r="E2175" i="15"/>
  <c r="G2175" i="15" s="1"/>
  <c r="E11559" i="15"/>
  <c r="G11559" i="15" s="1"/>
  <c r="E13417" i="15"/>
  <c r="G13417" i="15" s="1"/>
  <c r="E212" i="15"/>
  <c r="G212" i="15" s="1"/>
  <c r="E9584" i="15"/>
  <c r="G9584" i="15" s="1"/>
  <c r="E5802" i="15"/>
  <c r="G5802" i="15" s="1"/>
  <c r="E13323" i="15"/>
  <c r="G13323" i="15" s="1"/>
  <c r="E13304" i="15"/>
  <c r="G13304" i="15" s="1"/>
  <c r="E13281" i="15"/>
  <c r="G13281" i="15" s="1"/>
  <c r="E5734" i="15"/>
  <c r="G5734" i="15" s="1"/>
  <c r="E11365" i="15"/>
  <c r="G11365" i="15" s="1"/>
  <c r="E13201" i="15"/>
  <c r="G13201" i="15" s="1"/>
  <c r="E673" i="15"/>
  <c r="G673" i="15" s="1"/>
  <c r="E2547" i="15"/>
  <c r="G2547" i="15" s="1"/>
  <c r="E661" i="15"/>
  <c r="G661" i="15" s="1"/>
  <c r="E6291" i="15"/>
  <c r="G6291" i="15" s="1"/>
  <c r="E6280" i="15"/>
  <c r="G6280" i="15" s="1"/>
  <c r="E4294" i="15"/>
  <c r="G4294" i="15" s="1"/>
  <c r="E11634" i="15"/>
  <c r="G11634" i="15" s="1"/>
  <c r="E13498" i="15"/>
  <c r="G13498" i="15" s="1"/>
  <c r="E11596" i="15"/>
  <c r="G11596" i="15" s="1"/>
  <c r="E13444" i="15"/>
  <c r="G13444" i="15" s="1"/>
  <c r="E13425" i="15"/>
  <c r="G13425" i="15" s="1"/>
  <c r="E7757" i="15"/>
  <c r="G7757" i="15" s="1"/>
  <c r="E13367" i="15"/>
  <c r="G13367" i="15" s="1"/>
  <c r="E13343" i="15"/>
  <c r="G13343" i="15" s="1"/>
  <c r="E147" i="15"/>
  <c r="G147" i="15" s="1"/>
  <c r="E7666" i="15"/>
  <c r="G7666" i="15" s="1"/>
  <c r="E7651" i="15"/>
  <c r="G7651" i="15" s="1"/>
  <c r="E9512" i="15"/>
  <c r="G9512" i="15" s="1"/>
  <c r="E3841" i="15"/>
  <c r="G3841" i="15" s="1"/>
  <c r="E13238" i="15"/>
  <c r="G13238" i="15" s="1"/>
  <c r="E1896" i="15"/>
  <c r="G1896" i="15" s="1"/>
  <c r="E13843" i="15"/>
  <c r="G13843" i="15" s="1"/>
  <c r="E671" i="15"/>
  <c r="G671" i="15" s="1"/>
  <c r="E2544" i="15"/>
  <c r="G2544" i="15" s="1"/>
  <c r="E6290" i="15"/>
  <c r="G6290" i="15" s="1"/>
  <c r="E6277" i="15"/>
  <c r="G6277" i="15" s="1"/>
  <c r="E9946" i="15"/>
  <c r="G9946" i="15" s="1"/>
  <c r="E2247" i="15"/>
  <c r="G2247" i="15" s="1"/>
  <c r="E321" i="15"/>
  <c r="G321" i="15" s="1"/>
  <c r="E11603" i="15"/>
  <c r="G11603" i="15" s="1"/>
  <c r="E13449" i="15"/>
  <c r="G13449" i="15" s="1"/>
  <c r="E9671" i="15"/>
  <c r="G9671" i="15" s="1"/>
  <c r="E5875" i="15"/>
  <c r="G5875" i="15" s="1"/>
  <c r="E13374" i="15"/>
  <c r="G13374" i="15" s="1"/>
  <c r="E13342" i="15"/>
  <c r="G13342" i="15" s="1"/>
  <c r="E146" i="15"/>
  <c r="G146" i="15" s="1"/>
  <c r="E7664" i="15"/>
  <c r="G7664" i="15" s="1"/>
  <c r="E5763" i="15"/>
  <c r="G5763" i="15" s="1"/>
  <c r="E7627" i="15"/>
  <c r="G7627" i="15" s="1"/>
  <c r="E70" i="15"/>
  <c r="G70" i="15" s="1"/>
  <c r="E13231" i="15"/>
  <c r="G13231" i="15" s="1"/>
  <c r="E6" i="15"/>
  <c r="G6" i="15" s="1"/>
  <c r="E669" i="15"/>
  <c r="G669" i="15" s="1"/>
  <c r="E659" i="15"/>
  <c r="G659" i="15" s="1"/>
  <c r="E13778" i="15"/>
  <c r="G13778" i="15" s="1"/>
  <c r="E2516" i="15"/>
  <c r="G2516" i="15" s="1"/>
  <c r="E411" i="15"/>
  <c r="G411" i="15" s="1"/>
  <c r="E5980" i="15"/>
  <c r="G5980" i="15" s="1"/>
  <c r="E9735" i="15"/>
  <c r="G9735" i="15" s="1"/>
  <c r="E4064" i="15"/>
  <c r="G4064" i="15" s="1"/>
  <c r="E4021" i="15"/>
  <c r="G4021" i="15" s="1"/>
  <c r="E5886" i="15"/>
  <c r="G5886" i="15" s="1"/>
  <c r="E3987" i="15"/>
  <c r="G3987" i="15" s="1"/>
  <c r="E7710" i="15"/>
  <c r="G7710" i="15" s="1"/>
  <c r="E13341" i="15"/>
  <c r="G13341" i="15" s="1"/>
  <c r="E145" i="15"/>
  <c r="G145" i="15" s="1"/>
  <c r="E3892" i="15"/>
  <c r="G3892" i="15" s="1"/>
  <c r="E1996" i="15"/>
  <c r="G1996" i="15" s="1"/>
  <c r="E3868" i="15"/>
  <c r="G3868" i="15" s="1"/>
  <c r="E9488" i="15"/>
  <c r="G9488" i="15" s="1"/>
  <c r="E13222" i="15"/>
  <c r="G13222" i="15" s="1"/>
  <c r="E13353" i="15"/>
  <c r="G13353" i="15" s="1"/>
  <c r="E13266" i="15"/>
  <c r="G13266" i="15" s="1"/>
  <c r="E2540" i="15"/>
  <c r="G2540" i="15" s="1"/>
  <c r="E7861" i="15"/>
  <c r="G7861" i="15" s="1"/>
  <c r="E7829" i="15"/>
  <c r="G7829" i="15" s="1"/>
  <c r="E7751" i="15"/>
  <c r="G7751" i="15" s="1"/>
  <c r="E2025" i="15"/>
  <c r="G2025" i="15" s="1"/>
  <c r="E5750" i="15"/>
  <c r="G5750" i="15" s="1"/>
  <c r="E14" i="15"/>
  <c r="G14" i="15" s="1"/>
  <c r="E4431" i="15"/>
  <c r="G4431" i="15" s="1"/>
  <c r="E4127" i="15"/>
  <c r="G4127" i="15" s="1"/>
  <c r="E13452" i="15"/>
  <c r="G13452" i="15" s="1"/>
  <c r="E9631" i="15"/>
  <c r="G9631" i="15" s="1"/>
  <c r="E13324" i="15"/>
  <c r="G13324" i="15" s="1"/>
  <c r="E7622" i="15"/>
  <c r="G7622" i="15" s="1"/>
  <c r="E2558" i="15"/>
  <c r="G2558" i="15" s="1"/>
  <c r="E6281" i="15"/>
  <c r="G6281" i="15" s="1"/>
  <c r="E13499" i="15"/>
  <c r="G13499" i="15" s="1"/>
  <c r="E236" i="15"/>
  <c r="G236" i="15" s="1"/>
  <c r="E2022" i="15"/>
  <c r="G2022" i="15" s="1"/>
  <c r="E7633" i="15"/>
  <c r="G7633" i="15" s="1"/>
  <c r="E10089" i="15"/>
  <c r="G10089" i="15" s="1"/>
  <c r="E13780" i="15"/>
  <c r="G13780" i="15" s="1"/>
  <c r="E7858" i="15"/>
  <c r="G7858" i="15" s="1"/>
  <c r="E4024" i="15"/>
  <c r="G4024" i="15" s="1"/>
  <c r="E9571" i="15"/>
  <c r="G9571" i="15" s="1"/>
  <c r="E3860" i="15"/>
  <c r="G3860" i="15" s="1"/>
  <c r="E13216" i="15"/>
  <c r="G13216" i="15" s="1"/>
  <c r="E10088" i="15"/>
  <c r="G10088" i="15" s="1"/>
  <c r="E3761" i="15"/>
  <c r="G3761" i="15" s="1"/>
  <c r="E4856" i="15"/>
  <c r="G4856" i="15" s="1"/>
  <c r="E12400" i="15"/>
  <c r="G12400" i="15" s="1"/>
  <c r="E10888" i="15"/>
  <c r="G10888" i="15" s="1"/>
  <c r="E7160" i="15"/>
  <c r="G7160" i="15" s="1"/>
  <c r="E7096" i="15"/>
  <c r="G7096" i="15" s="1"/>
  <c r="E10920" i="15"/>
  <c r="G10920" i="15" s="1"/>
  <c r="E1841" i="15"/>
  <c r="G1841" i="15" s="1"/>
  <c r="E1239" i="15"/>
  <c r="G1239" i="15" s="1"/>
  <c r="E10904" i="15"/>
  <c r="G10904" i="15" s="1"/>
  <c r="E7351" i="15"/>
  <c r="G7351" i="15" s="1"/>
  <c r="E3368" i="15"/>
  <c r="G3368" i="15" s="1"/>
  <c r="E12738" i="15"/>
  <c r="G12738" i="15" s="1"/>
  <c r="E10854" i="15"/>
  <c r="G10854" i="15" s="1"/>
  <c r="E10790" i="15"/>
  <c r="G10790" i="15" s="1"/>
  <c r="E3392" i="15"/>
  <c r="G3392" i="15" s="1"/>
  <c r="E12730" i="15"/>
  <c r="G12730" i="15" s="1"/>
  <c r="E7533" i="15"/>
  <c r="G7533" i="15" s="1"/>
  <c r="E1704" i="15"/>
  <c r="G1704" i="15" s="1"/>
  <c r="E7183" i="15"/>
  <c r="G7183" i="15" s="1"/>
  <c r="E1874" i="15"/>
  <c r="G1874" i="15" s="1"/>
  <c r="E7185" i="15"/>
  <c r="G7185" i="15" s="1"/>
  <c r="E10909" i="15"/>
  <c r="G10909" i="15" s="1"/>
  <c r="E9033" i="15"/>
  <c r="G9033" i="15" s="1"/>
  <c r="E7157" i="15"/>
  <c r="G7157" i="15" s="1"/>
  <c r="E5242" i="15"/>
  <c r="G5242" i="15" s="1"/>
  <c r="E8906" i="15"/>
  <c r="G8906" i="15" s="1"/>
  <c r="E7030" i="15"/>
  <c r="G7030" i="15" s="1"/>
  <c r="E5154" i="15"/>
  <c r="G5154" i="15" s="1"/>
  <c r="E14453" i="15"/>
  <c r="G14453" i="15" s="1"/>
  <c r="E12563" i="15"/>
  <c r="G12563" i="15" s="1"/>
  <c r="E1245" i="15"/>
  <c r="G1245" i="15" s="1"/>
  <c r="E4969" i="15"/>
  <c r="G4969" i="15" s="1"/>
  <c r="E3093" i="15"/>
  <c r="G3093" i="15" s="1"/>
  <c r="E1217" i="15"/>
  <c r="G1217" i="15" s="1"/>
  <c r="E14318" i="15"/>
  <c r="G14318" i="15" s="1"/>
  <c r="E8652" i="15"/>
  <c r="G8652" i="15" s="1"/>
  <c r="E12396" i="15"/>
  <c r="G12396" i="15" s="1"/>
  <c r="E4851" i="15"/>
  <c r="G4851" i="15" s="1"/>
  <c r="E2952" i="15"/>
  <c r="G2952" i="15" s="1"/>
  <c r="E14221" i="15"/>
  <c r="G14221" i="15" s="1"/>
  <c r="E8585" i="15"/>
  <c r="G8585" i="15" s="1"/>
  <c r="E10444" i="15"/>
  <c r="G10444" i="15" s="1"/>
  <c r="E4791" i="15"/>
  <c r="G4791" i="15" s="1"/>
  <c r="E14172" i="15"/>
  <c r="G14172" i="15" s="1"/>
  <c r="E2879" i="15"/>
  <c r="G2879" i="15" s="1"/>
  <c r="E6567" i="15"/>
  <c r="G6567" i="15" s="1"/>
  <c r="E6544" i="15"/>
  <c r="G6544" i="15" s="1"/>
  <c r="E2771" i="15"/>
  <c r="G2771" i="15" s="1"/>
  <c r="E6511" i="15"/>
  <c r="G6511" i="15" s="1"/>
  <c r="E13993" i="15"/>
  <c r="G13993" i="15" s="1"/>
  <c r="E2670" i="15"/>
  <c r="G2670" i="15" s="1"/>
  <c r="E13921" i="15"/>
  <c r="G13921" i="15" s="1"/>
  <c r="E6415" i="15"/>
  <c r="G6415" i="15" s="1"/>
  <c r="E750" i="15"/>
  <c r="G750" i="15" s="1"/>
  <c r="E13897" i="15"/>
  <c r="G13897" i="15" s="1"/>
  <c r="E10124" i="15"/>
  <c r="G10124" i="15" s="1"/>
  <c r="E9400" i="15"/>
  <c r="G9400" i="15" s="1"/>
  <c r="E10957" i="15"/>
  <c r="G10957" i="15" s="1"/>
  <c r="E9340" i="15"/>
  <c r="G9340" i="15" s="1"/>
  <c r="E12792" i="15"/>
  <c r="G12792" i="15" s="1"/>
  <c r="E1467" i="15"/>
  <c r="G1467" i="15" s="1"/>
  <c r="E7037" i="15"/>
  <c r="G7037" i="15" s="1"/>
  <c r="E12583" i="15"/>
  <c r="G12583" i="15" s="1"/>
  <c r="E3116" i="15"/>
  <c r="G3116" i="15" s="1"/>
  <c r="E10524" i="15"/>
  <c r="G10524" i="15" s="1"/>
  <c r="E1060" i="15"/>
  <c r="G1060" i="15" s="1"/>
  <c r="E8572" i="15"/>
  <c r="G8572" i="15" s="1"/>
  <c r="E2903" i="15"/>
  <c r="G2903" i="15" s="1"/>
  <c r="E14159" i="15"/>
  <c r="G14159" i="15" s="1"/>
  <c r="E4689" i="15"/>
  <c r="G4689" i="15" s="1"/>
  <c r="E912" i="15"/>
  <c r="G912" i="15" s="1"/>
  <c r="E6538" i="15"/>
  <c r="G6538" i="15" s="1"/>
  <c r="E870" i="15"/>
  <c r="G870" i="15" s="1"/>
  <c r="E12159" i="15"/>
  <c r="G12159" i="15" s="1"/>
  <c r="E12108" i="15"/>
  <c r="G12108" i="15" s="1"/>
  <c r="E778" i="15"/>
  <c r="G778" i="15" s="1"/>
  <c r="E12063" i="15"/>
  <c r="G12063" i="15" s="1"/>
  <c r="E6398" i="15"/>
  <c r="G6398" i="15" s="1"/>
  <c r="E740" i="15"/>
  <c r="G740" i="15" s="1"/>
  <c r="E4490" i="15"/>
  <c r="G4490" i="15" s="1"/>
  <c r="E4460" i="15"/>
  <c r="G4460" i="15" s="1"/>
  <c r="E14876" i="15"/>
  <c r="G14876" i="15" s="1"/>
  <c r="E11126" i="15"/>
  <c r="G11126" i="15" s="1"/>
  <c r="E5629" i="15"/>
  <c r="G5629" i="15" s="1"/>
  <c r="E7286" i="15"/>
  <c r="G7286" i="15" s="1"/>
  <c r="E7132" i="15"/>
  <c r="G7132" i="15" s="1"/>
  <c r="E7085" i="15"/>
  <c r="G7085" i="15" s="1"/>
  <c r="E12592" i="15"/>
  <c r="G12592" i="15" s="1"/>
  <c r="E3100" i="15"/>
  <c r="G3100" i="15" s="1"/>
  <c r="E8622" i="15"/>
  <c r="G8622" i="15" s="1"/>
  <c r="E14185" i="15"/>
  <c r="G14185" i="15" s="1"/>
  <c r="E1880" i="15"/>
  <c r="G1880" i="15" s="1"/>
  <c r="E1858" i="15"/>
  <c r="G1858" i="15" s="1"/>
  <c r="E5615" i="15"/>
  <c r="G5615" i="15" s="1"/>
  <c r="E11240" i="15"/>
  <c r="G11240" i="15" s="1"/>
  <c r="E14742" i="15"/>
  <c r="G14742" i="15" s="1"/>
  <c r="E7347" i="15"/>
  <c r="G7347" i="15" s="1"/>
  <c r="E12932" i="15"/>
  <c r="G12932" i="15" s="1"/>
  <c r="E1622" i="15"/>
  <c r="G1622" i="15" s="1"/>
  <c r="E12791" i="15"/>
  <c r="G12791" i="15" s="1"/>
  <c r="E10915" i="15"/>
  <c r="G10915" i="15" s="1"/>
  <c r="E9039" i="15"/>
  <c r="G9039" i="15" s="1"/>
  <c r="E7163" i="15"/>
  <c r="G7163" i="15" s="1"/>
  <c r="E7099" i="15"/>
  <c r="G7099" i="15" s="1"/>
  <c r="E3342" i="15"/>
  <c r="G3342" i="15" s="1"/>
  <c r="E1466" i="15"/>
  <c r="G1466" i="15" s="1"/>
  <c r="E12712" i="15"/>
  <c r="G12712" i="15" s="1"/>
  <c r="E10836" i="15"/>
  <c r="G10836" i="15" s="1"/>
  <c r="E8960" i="15"/>
  <c r="G8960" i="15" s="1"/>
  <c r="E8904" i="15"/>
  <c r="G8904" i="15" s="1"/>
  <c r="E7028" i="15"/>
  <c r="G7028" i="15" s="1"/>
  <c r="E5152" i="15"/>
  <c r="G5152" i="15" s="1"/>
  <c r="E14451" i="15"/>
  <c r="G14451" i="15" s="1"/>
  <c r="E12561" i="15"/>
  <c r="G12561" i="15" s="1"/>
  <c r="E1243" i="15"/>
  <c r="G1243" i="15" s="1"/>
  <c r="E4959" i="15"/>
  <c r="G4959" i="15" s="1"/>
  <c r="E3075" i="15"/>
  <c r="G3075" i="15" s="1"/>
  <c r="E1191" i="15"/>
  <c r="G1191" i="15" s="1"/>
  <c r="E12431" i="15"/>
  <c r="G12431" i="15" s="1"/>
  <c r="E1121" i="15"/>
  <c r="G1121" i="15" s="1"/>
  <c r="E6743" i="15"/>
  <c r="G6743" i="15" s="1"/>
  <c r="E14238" i="15"/>
  <c r="G14238" i="15" s="1"/>
  <c r="E1059" i="15"/>
  <c r="G1059" i="15" s="1"/>
  <c r="E1054" i="15"/>
  <c r="G1054" i="15" s="1"/>
  <c r="E10458" i="15"/>
  <c r="G10458" i="15" s="1"/>
  <c r="E4805" i="15"/>
  <c r="G4805" i="15" s="1"/>
  <c r="E1015" i="15"/>
  <c r="G1015" i="15" s="1"/>
  <c r="E14145" i="15"/>
  <c r="G14145" i="15" s="1"/>
  <c r="E920" i="15"/>
  <c r="G920" i="15" s="1"/>
  <c r="E12199" i="15"/>
  <c r="G12199" i="15" s="1"/>
  <c r="E4653" i="15"/>
  <c r="G4653" i="15" s="1"/>
  <c r="E4629" i="15"/>
  <c r="G4629" i="15" s="1"/>
  <c r="E8390" i="15"/>
  <c r="G8390" i="15" s="1"/>
  <c r="E6435" i="15"/>
  <c r="G6435" i="15" s="1"/>
  <c r="E4537" i="15"/>
  <c r="G4537" i="15" s="1"/>
  <c r="E8296" i="15"/>
  <c r="G8296" i="15" s="1"/>
  <c r="E2631" i="15"/>
  <c r="G2631" i="15" s="1"/>
  <c r="E2613" i="15"/>
  <c r="G2613" i="15" s="1"/>
  <c r="E8240" i="15"/>
  <c r="G8240" i="15" s="1"/>
  <c r="E1216" i="15"/>
  <c r="G1216" i="15" s="1"/>
  <c r="E2971" i="15"/>
  <c r="G2971" i="15" s="1"/>
  <c r="E12338" i="15"/>
  <c r="G12338" i="15" s="1"/>
  <c r="E13169" i="15"/>
  <c r="G13169" i="15" s="1"/>
  <c r="E13157" i="15"/>
  <c r="G13157" i="15" s="1"/>
  <c r="E14856" i="15"/>
  <c r="G14856" i="15" s="1"/>
  <c r="E9353" i="15"/>
  <c r="G9353" i="15" s="1"/>
  <c r="E14749" i="15"/>
  <c r="G14749" i="15" s="1"/>
  <c r="E7363" i="15"/>
  <c r="G7363" i="15" s="1"/>
  <c r="E14643" i="15"/>
  <c r="G14643" i="15" s="1"/>
  <c r="E1639" i="15"/>
  <c r="G1639" i="15" s="1"/>
  <c r="E10954" i="15"/>
  <c r="G10954" i="15" s="1"/>
  <c r="E12806" i="15"/>
  <c r="G12806" i="15" s="1"/>
  <c r="E10930" i="15"/>
  <c r="G10930" i="15" s="1"/>
  <c r="E10866" i="15"/>
  <c r="G10866" i="15" s="1"/>
  <c r="E8990" i="15"/>
  <c r="G8990" i="15" s="1"/>
  <c r="E7114" i="15"/>
  <c r="G7114" i="15" s="1"/>
  <c r="E3357" i="15"/>
  <c r="G3357" i="15" s="1"/>
  <c r="E1481" i="15"/>
  <c r="G1481" i="15" s="1"/>
  <c r="E12719" i="15"/>
  <c r="G12719" i="15" s="1"/>
  <c r="E10843" i="15"/>
  <c r="G10843" i="15" s="1"/>
  <c r="E8967" i="15"/>
  <c r="G8967" i="15" s="1"/>
  <c r="E8903" i="15"/>
  <c r="G8903" i="15" s="1"/>
  <c r="E7019" i="15"/>
  <c r="G7019" i="15" s="1"/>
  <c r="E5135" i="15"/>
  <c r="G5135" i="15" s="1"/>
  <c r="E14420" i="15"/>
  <c r="G14420" i="15" s="1"/>
  <c r="E14416" i="15"/>
  <c r="G14416" i="15" s="1"/>
  <c r="E6874" i="15"/>
  <c r="G6874" i="15" s="1"/>
  <c r="E4942" i="15"/>
  <c r="G4942" i="15" s="1"/>
  <c r="E3066" i="15"/>
  <c r="G3066" i="15" s="1"/>
  <c r="E1190" i="15"/>
  <c r="G1190" i="15" s="1"/>
  <c r="E14275" i="15"/>
  <c r="G14275" i="15" s="1"/>
  <c r="E4874" i="15"/>
  <c r="G4874" i="15" s="1"/>
  <c r="E8628" i="15"/>
  <c r="G8628" i="15" s="1"/>
  <c r="E14245" i="15"/>
  <c r="G14245" i="15" s="1"/>
  <c r="E4828" i="15"/>
  <c r="G4828" i="15" s="1"/>
  <c r="E8589" i="15"/>
  <c r="G8589" i="15" s="1"/>
  <c r="E14191" i="15"/>
  <c r="G14191" i="15" s="1"/>
  <c r="E8562" i="15"/>
  <c r="G8562" i="15" s="1"/>
  <c r="E2909" i="15"/>
  <c r="G2909" i="15" s="1"/>
  <c r="E14165" i="15"/>
  <c r="G14165" i="15" s="1"/>
  <c r="E10344" i="15"/>
  <c r="G10344" i="15" s="1"/>
  <c r="E2800" i="15"/>
  <c r="G2800" i="15" s="1"/>
  <c r="E8417" i="15"/>
  <c r="G8417" i="15" s="1"/>
  <c r="E876" i="15"/>
  <c r="G876" i="15" s="1"/>
  <c r="E12157" i="15"/>
  <c r="G12157" i="15" s="1"/>
  <c r="E6456" i="15"/>
  <c r="G6456" i="15" s="1"/>
  <c r="E2656" i="15"/>
  <c r="G2656" i="15" s="1"/>
  <c r="E12053" i="15"/>
  <c r="G12053" i="15" s="1"/>
  <c r="E4521" i="15"/>
  <c r="G4521" i="15" s="1"/>
  <c r="E6384" i="15"/>
  <c r="G6384" i="15" s="1"/>
  <c r="E2599" i="15"/>
  <c r="G2599" i="15" s="1"/>
  <c r="E2574" i="15"/>
  <c r="G2574" i="15" s="1"/>
  <c r="E13841" i="15"/>
  <c r="G13841" i="15" s="1"/>
  <c r="E11299" i="15"/>
  <c r="G11299" i="15" s="1"/>
  <c r="E3590" i="15"/>
  <c r="G3590" i="15" s="1"/>
  <c r="E9048" i="15"/>
  <c r="G9048" i="15" s="1"/>
  <c r="E10853" i="15"/>
  <c r="G10853" i="15" s="1"/>
  <c r="E14474" i="15"/>
  <c r="G14474" i="15" s="1"/>
  <c r="E4992" i="15"/>
  <c r="G4992" i="15" s="1"/>
  <c r="E1160" i="15"/>
  <c r="G1160" i="15" s="1"/>
  <c r="E1084" i="15"/>
  <c r="G1084" i="15" s="1"/>
  <c r="E9414" i="15"/>
  <c r="G9414" i="15" s="1"/>
  <c r="E11281" i="15"/>
  <c r="G11281" i="15" s="1"/>
  <c r="E9390" i="15"/>
  <c r="G9390" i="15" s="1"/>
  <c r="E14849" i="15"/>
  <c r="G14849" i="15" s="1"/>
  <c r="E14795" i="15"/>
  <c r="G14795" i="15" s="1"/>
  <c r="E13020" i="15"/>
  <c r="G13020" i="15" s="1"/>
  <c r="E1698" i="15"/>
  <c r="G1698" i="15" s="1"/>
  <c r="E11056" i="15"/>
  <c r="G11056" i="15" s="1"/>
  <c r="E14600" i="15"/>
  <c r="G14600" i="15" s="1"/>
  <c r="E3417" i="15"/>
  <c r="G3417" i="15" s="1"/>
  <c r="E12781" i="15"/>
  <c r="G12781" i="15" s="1"/>
  <c r="E10905" i="15"/>
  <c r="G10905" i="15" s="1"/>
  <c r="E9029" i="15"/>
  <c r="G9029" i="15" s="1"/>
  <c r="E7153" i="15"/>
  <c r="G7153" i="15" s="1"/>
  <c r="E3396" i="15"/>
  <c r="G3396" i="15" s="1"/>
  <c r="E3332" i="15"/>
  <c r="G3332" i="15" s="1"/>
  <c r="E1456" i="15"/>
  <c r="G1456" i="15" s="1"/>
  <c r="E12694" i="15"/>
  <c r="G12694" i="15" s="1"/>
  <c r="E10818" i="15"/>
  <c r="G10818" i="15" s="1"/>
  <c r="E8942" i="15"/>
  <c r="G8942" i="15" s="1"/>
  <c r="E7066" i="15"/>
  <c r="G7066" i="15" s="1"/>
  <c r="E5190" i="15"/>
  <c r="G5190" i="15" s="1"/>
  <c r="E1427" i="15"/>
  <c r="G1427" i="15" s="1"/>
  <c r="E12612" i="15"/>
  <c r="G12612" i="15" s="1"/>
  <c r="E14404" i="15"/>
  <c r="G14404" i="15" s="1"/>
  <c r="E10644" i="15"/>
  <c r="G10644" i="15" s="1"/>
  <c r="E4949" i="15"/>
  <c r="G4949" i="15" s="1"/>
  <c r="E3073" i="15"/>
  <c r="G3073" i="15" s="1"/>
  <c r="E1197" i="15"/>
  <c r="G1197" i="15" s="1"/>
  <c r="E14286" i="15"/>
  <c r="G14286" i="15" s="1"/>
  <c r="E6753" i="15"/>
  <c r="G6753" i="15" s="1"/>
  <c r="E8627" i="15"/>
  <c r="G8627" i="15" s="1"/>
  <c r="E1081" i="15"/>
  <c r="G1081" i="15" s="1"/>
  <c r="E6716" i="15"/>
  <c r="G6716" i="15" s="1"/>
  <c r="E4824" i="15"/>
  <c r="G4824" i="15" s="1"/>
  <c r="E12335" i="15"/>
  <c r="G12335" i="15" s="1"/>
  <c r="E6682" i="15"/>
  <c r="G6682" i="15" s="1"/>
  <c r="E1029" i="15"/>
  <c r="G1029" i="15" s="1"/>
  <c r="E14135" i="15"/>
  <c r="G14135" i="15" s="1"/>
  <c r="E918" i="15"/>
  <c r="G918" i="15" s="1"/>
  <c r="E12197" i="15"/>
  <c r="G12197" i="15" s="1"/>
  <c r="E4651" i="15"/>
  <c r="G4651" i="15" s="1"/>
  <c r="E12156" i="15"/>
  <c r="G12156" i="15" s="1"/>
  <c r="E6453" i="15"/>
  <c r="G6453" i="15" s="1"/>
  <c r="E775" i="15"/>
  <c r="G775" i="15" s="1"/>
  <c r="E10185" i="15"/>
  <c r="G10185" i="15" s="1"/>
  <c r="E4520" i="15"/>
  <c r="G4520" i="15" s="1"/>
  <c r="E6383" i="15"/>
  <c r="G6383" i="15" s="1"/>
  <c r="E4485" i="15"/>
  <c r="G4485" i="15" s="1"/>
  <c r="E10113" i="15"/>
  <c r="G10113" i="15" s="1"/>
  <c r="E676" i="15"/>
  <c r="G676" i="15" s="1"/>
  <c r="E9219" i="15"/>
  <c r="G9219" i="15" s="1"/>
  <c r="E1873" i="15"/>
  <c r="G1873" i="15" s="1"/>
  <c r="E9186" i="15"/>
  <c r="G9186" i="15" s="1"/>
  <c r="E10868" i="15"/>
  <c r="G10868" i="15" s="1"/>
  <c r="E10821" i="15"/>
  <c r="G10821" i="15" s="1"/>
  <c r="E13166" i="15"/>
  <c r="G13166" i="15" s="1"/>
  <c r="E14793" i="15"/>
  <c r="G14793" i="15" s="1"/>
  <c r="E12845" i="15"/>
  <c r="G12845" i="15" s="1"/>
  <c r="E1479" i="15"/>
  <c r="G1479" i="15" s="1"/>
  <c r="E12725" i="15"/>
  <c r="G12725" i="15" s="1"/>
  <c r="E10849" i="15"/>
  <c r="G10849" i="15" s="1"/>
  <c r="E10785" i="15"/>
  <c r="G10785" i="15" s="1"/>
  <c r="E8909" i="15"/>
  <c r="G8909" i="15" s="1"/>
  <c r="E7033" i="15"/>
  <c r="G7033" i="15" s="1"/>
  <c r="E5157" i="15"/>
  <c r="G5157" i="15" s="1"/>
  <c r="E14457" i="15"/>
  <c r="G14457" i="15" s="1"/>
  <c r="E12566" i="15"/>
  <c r="G12566" i="15" s="1"/>
  <c r="E1248" i="15"/>
  <c r="G1248" i="15" s="1"/>
  <c r="E4972" i="15"/>
  <c r="G4972" i="15" s="1"/>
  <c r="E3096" i="15"/>
  <c r="G3096" i="15" s="1"/>
  <c r="E1220" i="15"/>
  <c r="G1220" i="15" s="1"/>
  <c r="E14325" i="15"/>
  <c r="G14325" i="15" s="1"/>
  <c r="E8656" i="15"/>
  <c r="G8656" i="15" s="1"/>
  <c r="E12399" i="15"/>
  <c r="G12399" i="15" s="1"/>
  <c r="E4854" i="15"/>
  <c r="G4854" i="15" s="1"/>
  <c r="E4837" i="15"/>
  <c r="G4837" i="15" s="1"/>
  <c r="E8595" i="15"/>
  <c r="G8595" i="15" s="1"/>
  <c r="E12355" i="15"/>
  <c r="G12355" i="15" s="1"/>
  <c r="E10439" i="15"/>
  <c r="G10439" i="15" s="1"/>
  <c r="E4786" i="15"/>
  <c r="G4786" i="15" s="1"/>
  <c r="E14167" i="15"/>
  <c r="G14167" i="15" s="1"/>
  <c r="E14101" i="15"/>
  <c r="G14101" i="15" s="1"/>
  <c r="E12230" i="15"/>
  <c r="G12230" i="15" s="1"/>
  <c r="E6562" i="15"/>
  <c r="G6562" i="15" s="1"/>
  <c r="E891" i="15"/>
  <c r="G891" i="15" s="1"/>
  <c r="E2758" i="15"/>
  <c r="G2758" i="15" s="1"/>
  <c r="E14005" i="15"/>
  <c r="G14005" i="15" s="1"/>
  <c r="E8379" i="15"/>
  <c r="G8379" i="15" s="1"/>
  <c r="E4548" i="15"/>
  <c r="G4548" i="15" s="1"/>
  <c r="E13924" i="15"/>
  <c r="G13924" i="15" s="1"/>
  <c r="E8285" i="15"/>
  <c r="G8285" i="15" s="1"/>
  <c r="E753" i="15"/>
  <c r="G753" i="15" s="1"/>
  <c r="E10127" i="15"/>
  <c r="G10127" i="15" s="1"/>
  <c r="E6335" i="15"/>
  <c r="G6335" i="15" s="1"/>
  <c r="E8209" i="15"/>
  <c r="G8209" i="15" s="1"/>
  <c r="E8201" i="15"/>
  <c r="G8201" i="15" s="1"/>
  <c r="E2528" i="15"/>
  <c r="G2528" i="15" s="1"/>
  <c r="E8173" i="15"/>
  <c r="G8173" i="15" s="1"/>
  <c r="E4338" i="15"/>
  <c r="G4338" i="15" s="1"/>
  <c r="E7900" i="15"/>
  <c r="G7900" i="15" s="1"/>
  <c r="E2210" i="15"/>
  <c r="G2210" i="15" s="1"/>
  <c r="E2189" i="15"/>
  <c r="G2189" i="15" s="1"/>
  <c r="E294" i="15"/>
  <c r="G294" i="15" s="1"/>
  <c r="E13442" i="15"/>
  <c r="G13442" i="15" s="1"/>
  <c r="E228" i="15"/>
  <c r="G228" i="15" s="1"/>
  <c r="E215" i="15"/>
  <c r="G215" i="15" s="1"/>
  <c r="E13352" i="15"/>
  <c r="G13352" i="15" s="1"/>
  <c r="E7679" i="15"/>
  <c r="G7679" i="15" s="1"/>
  <c r="E136" i="15"/>
  <c r="G136" i="15" s="1"/>
  <c r="E11422" i="15"/>
  <c r="G11422" i="15" s="1"/>
  <c r="E11406" i="15"/>
  <c r="G11406" i="15" s="1"/>
  <c r="E13265" i="15"/>
  <c r="G13265" i="15" s="1"/>
  <c r="E13244" i="15"/>
  <c r="G13244" i="15" s="1"/>
  <c r="E5667" i="15"/>
  <c r="G5667" i="15" s="1"/>
  <c r="E1825" i="15"/>
  <c r="G1825" i="15" s="1"/>
  <c r="E5653" i="15"/>
  <c r="G5653" i="15" s="1"/>
  <c r="E14592" i="15"/>
  <c r="G14592" i="15" s="1"/>
  <c r="E3383" i="15"/>
  <c r="G3383" i="15" s="1"/>
  <c r="E7021" i="15"/>
  <c r="G7021" i="15" s="1"/>
  <c r="E14854" i="15"/>
  <c r="G14854" i="15" s="1"/>
  <c r="E11118" i="15"/>
  <c r="G11118" i="15" s="1"/>
  <c r="E12838" i="15"/>
  <c r="G12838" i="15" s="1"/>
  <c r="E9420" i="15"/>
  <c r="G9420" i="15" s="1"/>
  <c r="E11275" i="15"/>
  <c r="G11275" i="15" s="1"/>
  <c r="E9350" i="15"/>
  <c r="G9350" i="15" s="1"/>
  <c r="E14755" i="15"/>
  <c r="G14755" i="15" s="1"/>
  <c r="E11116" i="15"/>
  <c r="G11116" i="15" s="1"/>
  <c r="E12951" i="15"/>
  <c r="G12951" i="15" s="1"/>
  <c r="E3502" i="15"/>
  <c r="G3502" i="15" s="1"/>
  <c r="E9073" i="15"/>
  <c r="G9073" i="15" s="1"/>
  <c r="E12803" i="15"/>
  <c r="G12803" i="15" s="1"/>
  <c r="E10927" i="15"/>
  <c r="G10927" i="15" s="1"/>
  <c r="E9051" i="15"/>
  <c r="G9051" i="15" s="1"/>
  <c r="E8987" i="15"/>
  <c r="G8987" i="15" s="1"/>
  <c r="E7111" i="15"/>
  <c r="G7111" i="15" s="1"/>
  <c r="E3354" i="15"/>
  <c r="G3354" i="15" s="1"/>
  <c r="E1478" i="15"/>
  <c r="G1478" i="15" s="1"/>
  <c r="E12716" i="15"/>
  <c r="G12716" i="15" s="1"/>
  <c r="E10840" i="15"/>
  <c r="G10840" i="15" s="1"/>
  <c r="E8964" i="15"/>
  <c r="G8964" i="15" s="1"/>
  <c r="E8900" i="15"/>
  <c r="G8900" i="15" s="1"/>
  <c r="E7024" i="15"/>
  <c r="G7024" i="15" s="1"/>
  <c r="E5148" i="15"/>
  <c r="G5148" i="15" s="1"/>
  <c r="E14445" i="15"/>
  <c r="G14445" i="15" s="1"/>
  <c r="E10707" i="15"/>
  <c r="G10707" i="15" s="1"/>
  <c r="E14377" i="15"/>
  <c r="G14377" i="15" s="1"/>
  <c r="E4955" i="15"/>
  <c r="G4955" i="15" s="1"/>
  <c r="E3079" i="15"/>
  <c r="G3079" i="15" s="1"/>
  <c r="E1203" i="15"/>
  <c r="G1203" i="15" s="1"/>
  <c r="E14293" i="15"/>
  <c r="G14293" i="15" s="1"/>
  <c r="E6749" i="15"/>
  <c r="G6749" i="15" s="1"/>
  <c r="E10504" i="15"/>
  <c r="G10504" i="15" s="1"/>
  <c r="E1087" i="15"/>
  <c r="G1087" i="15" s="1"/>
  <c r="E12360" i="15"/>
  <c r="G12360" i="15" s="1"/>
  <c r="E14196" i="15"/>
  <c r="G14196" i="15" s="1"/>
  <c r="E8567" i="15"/>
  <c r="G8567" i="15" s="1"/>
  <c r="E2914" i="15"/>
  <c r="G2914" i="15" s="1"/>
  <c r="E8548" i="15"/>
  <c r="G8548" i="15" s="1"/>
  <c r="E14100" i="15"/>
  <c r="G14100" i="15" s="1"/>
  <c r="E12229" i="15"/>
  <c r="G12229" i="15" s="1"/>
  <c r="E6561" i="15"/>
  <c r="G6561" i="15" s="1"/>
  <c r="E890" i="15"/>
  <c r="G890" i="15" s="1"/>
  <c r="E2757" i="15"/>
  <c r="G2757" i="15" s="1"/>
  <c r="E2739" i="15"/>
  <c r="G2739" i="15" s="1"/>
  <c r="E10230" i="15"/>
  <c r="G10230" i="15" s="1"/>
  <c r="E781" i="15"/>
  <c r="G781" i="15" s="1"/>
  <c r="E12066" i="15"/>
  <c r="G12066" i="15" s="1"/>
  <c r="E6401" i="15"/>
  <c r="G6401" i="15" s="1"/>
  <c r="E10150" i="15"/>
  <c r="G10150" i="15" s="1"/>
  <c r="E4450" i="15"/>
  <c r="G4450" i="15" s="1"/>
  <c r="E3764" i="15"/>
  <c r="G3764" i="15" s="1"/>
  <c r="E11068" i="15"/>
  <c r="G11068" i="15" s="1"/>
  <c r="E1851" i="15"/>
  <c r="G1851" i="15" s="1"/>
  <c r="E1641" i="15"/>
  <c r="G1641" i="15" s="1"/>
  <c r="E7108" i="15"/>
  <c r="G7108" i="15" s="1"/>
  <c r="E7077" i="15"/>
  <c r="G7077" i="15" s="1"/>
  <c r="E5622" i="15"/>
  <c r="G5622" i="15" s="1"/>
  <c r="E14764" i="15"/>
  <c r="G14764" i="15" s="1"/>
  <c r="E5302" i="15"/>
  <c r="G5302" i="15" s="1"/>
  <c r="E11302" i="15"/>
  <c r="G11302" i="15" s="1"/>
  <c r="E13162" i="15"/>
  <c r="G13162" i="15" s="1"/>
  <c r="E1819" i="15"/>
  <c r="G1819" i="15" s="1"/>
  <c r="E7529" i="15"/>
  <c r="G7529" i="15" s="1"/>
  <c r="E14860" i="15"/>
  <c r="G14860" i="15" s="1"/>
  <c r="E13076" i="15"/>
  <c r="G13076" i="15" s="1"/>
  <c r="E13011" i="15"/>
  <c r="G13011" i="15" s="1"/>
  <c r="E11099" i="15"/>
  <c r="G11099" i="15" s="1"/>
  <c r="E7291" i="15"/>
  <c r="G7291" i="15" s="1"/>
  <c r="E14581" i="15"/>
  <c r="G14581" i="15" s="1"/>
  <c r="E12778" i="15"/>
  <c r="G12778" i="15" s="1"/>
  <c r="E10902" i="15"/>
  <c r="G10902" i="15" s="1"/>
  <c r="E9026" i="15"/>
  <c r="G9026" i="15" s="1"/>
  <c r="E7150" i="15"/>
  <c r="G7150" i="15" s="1"/>
  <c r="E3385" i="15"/>
  <c r="G3385" i="15" s="1"/>
  <c r="E1509" i="15"/>
  <c r="G1509" i="15" s="1"/>
  <c r="E12739" i="15"/>
  <c r="G12739" i="15" s="1"/>
  <c r="E12675" i="15"/>
  <c r="G12675" i="15" s="1"/>
  <c r="E10799" i="15"/>
  <c r="G10799" i="15" s="1"/>
  <c r="E7087" i="15"/>
  <c r="G7087" i="15" s="1"/>
  <c r="E7023" i="15"/>
  <c r="G7023" i="15" s="1"/>
  <c r="E5147" i="15"/>
  <c r="G5147" i="15" s="1"/>
  <c r="E14444" i="15"/>
  <c r="G14444" i="15" s="1"/>
  <c r="E3169" i="15"/>
  <c r="G3169" i="15" s="1"/>
  <c r="E8755" i="15"/>
  <c r="G8755" i="15" s="1"/>
  <c r="E4946" i="15"/>
  <c r="G4946" i="15" s="1"/>
  <c r="E3070" i="15"/>
  <c r="G3070" i="15" s="1"/>
  <c r="E1194" i="15"/>
  <c r="G1194" i="15" s="1"/>
  <c r="E14292" i="15"/>
  <c r="G14292" i="15" s="1"/>
  <c r="E6769" i="15"/>
  <c r="G6769" i="15" s="1"/>
  <c r="E10511" i="15"/>
  <c r="G10511" i="15" s="1"/>
  <c r="E2965" i="15"/>
  <c r="G2965" i="15" s="1"/>
  <c r="E1063" i="15"/>
  <c r="G1063" i="15" s="1"/>
  <c r="E14222" i="15"/>
  <c r="G14222" i="15" s="1"/>
  <c r="E14203" i="15"/>
  <c r="G14203" i="15" s="1"/>
  <c r="E8574" i="15"/>
  <c r="G8574" i="15" s="1"/>
  <c r="E4784" i="15"/>
  <c r="G4784" i="15" s="1"/>
  <c r="E10438" i="15"/>
  <c r="G10438" i="15" s="1"/>
  <c r="E14099" i="15"/>
  <c r="G14099" i="15" s="1"/>
  <c r="E12228" i="15"/>
  <c r="G12228" i="15" s="1"/>
  <c r="E4678" i="15"/>
  <c r="G4678" i="15" s="1"/>
  <c r="E10303" i="15"/>
  <c r="G10303" i="15" s="1"/>
  <c r="E880" i="15"/>
  <c r="G880" i="15" s="1"/>
  <c r="E8346" i="15"/>
  <c r="G8346" i="15" s="1"/>
  <c r="E780" i="15"/>
  <c r="G780" i="15" s="1"/>
  <c r="E12065" i="15"/>
  <c r="G12065" i="15" s="1"/>
  <c r="E6400" i="15"/>
  <c r="G6400" i="15" s="1"/>
  <c r="E13871" i="15"/>
  <c r="G13871" i="15" s="1"/>
  <c r="E2565" i="15"/>
  <c r="G2565" i="15" s="1"/>
  <c r="E10086" i="15"/>
  <c r="G10086" i="15" s="1"/>
  <c r="E4417" i="15"/>
  <c r="G4417" i="15" s="1"/>
  <c r="E10046" i="15"/>
  <c r="G10046" i="15" s="1"/>
  <c r="E624" i="15"/>
  <c r="G624" i="15" s="1"/>
  <c r="E9762" i="15"/>
  <c r="G9762" i="15" s="1"/>
  <c r="E4087" i="15"/>
  <c r="G4087" i="15" s="1"/>
  <c r="E2195" i="15"/>
  <c r="G2195" i="15" s="1"/>
  <c r="E2171" i="15"/>
  <c r="G2171" i="15" s="1"/>
  <c r="E250" i="15"/>
  <c r="G250" i="15" s="1"/>
  <c r="E229" i="15"/>
  <c r="G229" i="15" s="1"/>
  <c r="E216" i="15"/>
  <c r="G216" i="15" s="1"/>
  <c r="E9567" i="15"/>
  <c r="G9567" i="15" s="1"/>
  <c r="E5791" i="15"/>
  <c r="G5791" i="15" s="1"/>
  <c r="E13308" i="15"/>
  <c r="G13308" i="15" s="1"/>
  <c r="E13293" i="15"/>
  <c r="G13293" i="15" s="1"/>
  <c r="E97" i="15"/>
  <c r="G97" i="15" s="1"/>
  <c r="E9483" i="15"/>
  <c r="G9483" i="15" s="1"/>
  <c r="E11318" i="15"/>
  <c r="G11318" i="15" s="1"/>
  <c r="E6317" i="15"/>
  <c r="G6317" i="15" s="1"/>
  <c r="E6308" i="15"/>
  <c r="G6308" i="15" s="1"/>
  <c r="E8176" i="15"/>
  <c r="G8176" i="15" s="1"/>
  <c r="E6269" i="15"/>
  <c r="G6269" i="15" s="1"/>
  <c r="E528" i="15"/>
  <c r="G528" i="15" s="1"/>
  <c r="E11629" i="15"/>
  <c r="G11629" i="15" s="1"/>
  <c r="E317" i="15"/>
  <c r="G317" i="15" s="1"/>
  <c r="E11599" i="15"/>
  <c r="G11599" i="15" s="1"/>
  <c r="E13447" i="15"/>
  <c r="G13447" i="15" s="1"/>
  <c r="E4006" i="15"/>
  <c r="G4006" i="15" s="1"/>
  <c r="E226" i="15"/>
  <c r="G226" i="15" s="1"/>
  <c r="E202" i="15"/>
  <c r="G202" i="15" s="1"/>
  <c r="E2043" i="15"/>
  <c r="G2043" i="15" s="1"/>
  <c r="E5794" i="15"/>
  <c r="G5794" i="15" s="1"/>
  <c r="E13317" i="15"/>
  <c r="G13317" i="15" s="1"/>
  <c r="E9533" i="15"/>
  <c r="G9533" i="15" s="1"/>
  <c r="E9519" i="15"/>
  <c r="G9519" i="15" s="1"/>
  <c r="E9493" i="15"/>
  <c r="G9493" i="15" s="1"/>
  <c r="E13243" i="15"/>
  <c r="G13243" i="15" s="1"/>
  <c r="E5663" i="15"/>
  <c r="G5663" i="15" s="1"/>
  <c r="E8207" i="15"/>
  <c r="G8207" i="15" s="1"/>
  <c r="E8199" i="15"/>
  <c r="G8199" i="15" s="1"/>
  <c r="E4414" i="15"/>
  <c r="G4414" i="15" s="1"/>
  <c r="E10056" i="15"/>
  <c r="G10056" i="15" s="1"/>
  <c r="E2481" i="15"/>
  <c r="G2481" i="15" s="1"/>
  <c r="E13530" i="15"/>
  <c r="G13530" i="15" s="1"/>
  <c r="E4092" i="15"/>
  <c r="G4092" i="15" s="1"/>
  <c r="E4069" i="15"/>
  <c r="G4069" i="15" s="1"/>
  <c r="E2176" i="15"/>
  <c r="G2176" i="15" s="1"/>
  <c r="E13440" i="15"/>
  <c r="G13440" i="15" s="1"/>
  <c r="E2114" i="15"/>
  <c r="G2114" i="15" s="1"/>
  <c r="E2097" i="15"/>
  <c r="G2097" i="15" s="1"/>
  <c r="E13359" i="15"/>
  <c r="G13359" i="15" s="1"/>
  <c r="E9562" i="15"/>
  <c r="G9562" i="15" s="1"/>
  <c r="E7676" i="15"/>
  <c r="G7676" i="15" s="1"/>
  <c r="E120" i="15"/>
  <c r="G120" i="15" s="1"/>
  <c r="E13298" i="15"/>
  <c r="G13298" i="15" s="1"/>
  <c r="E1979" i="15"/>
  <c r="G1979" i="15" s="1"/>
  <c r="E1948" i="15"/>
  <c r="G1948" i="15" s="1"/>
  <c r="E13218" i="15"/>
  <c r="G13218" i="15" s="1"/>
  <c r="E2564" i="15"/>
  <c r="G2564" i="15" s="1"/>
  <c r="E4439" i="15"/>
  <c r="G4439" i="15" s="1"/>
  <c r="E4430" i="15"/>
  <c r="G4430" i="15" s="1"/>
  <c r="E10033" i="15"/>
  <c r="G10033" i="15" s="1"/>
  <c r="E604" i="15"/>
  <c r="G604" i="15" s="1"/>
  <c r="E7886" i="15"/>
  <c r="G7886" i="15" s="1"/>
  <c r="E2207" i="15"/>
  <c r="G2207" i="15" s="1"/>
  <c r="E316" i="15"/>
  <c r="G316" i="15" s="1"/>
  <c r="E291" i="15"/>
  <c r="G291" i="15" s="1"/>
  <c r="E4018" i="15"/>
  <c r="G4018" i="15" s="1"/>
  <c r="E7763" i="15"/>
  <c r="G7763" i="15" s="1"/>
  <c r="E9630" i="15"/>
  <c r="G9630" i="15" s="1"/>
  <c r="E158" i="15"/>
  <c r="G158" i="15" s="1"/>
  <c r="E5792" i="15"/>
  <c r="G5792" i="15" s="1"/>
  <c r="E13315" i="15"/>
  <c r="G13315" i="15" s="1"/>
  <c r="E11418" i="15"/>
  <c r="G11418" i="15" s="1"/>
  <c r="E11400" i="15"/>
  <c r="G11400" i="15" s="1"/>
  <c r="E13262" i="15"/>
  <c r="G13262" i="15" s="1"/>
  <c r="E7598" i="15"/>
  <c r="G7598" i="15" s="1"/>
  <c r="E9438" i="15"/>
  <c r="G9438" i="15" s="1"/>
  <c r="E13834" i="15"/>
  <c r="G13834" i="15" s="1"/>
  <c r="E663" i="15"/>
  <c r="G663" i="15" s="1"/>
  <c r="E653" i="15"/>
  <c r="G653" i="15" s="1"/>
  <c r="E636" i="15"/>
  <c r="G636" i="15" s="1"/>
  <c r="E6261" i="15"/>
  <c r="G6261" i="15" s="1"/>
  <c r="E13666" i="15"/>
  <c r="G13666" i="15" s="1"/>
  <c r="E9750" i="15"/>
  <c r="G9750" i="15" s="1"/>
  <c r="E13490" i="15"/>
  <c r="G13490" i="15" s="1"/>
  <c r="E7834" i="15"/>
  <c r="G7834" i="15" s="1"/>
  <c r="E9678" i="15"/>
  <c r="G9678" i="15" s="1"/>
  <c r="E11538" i="15"/>
  <c r="G11538" i="15" s="1"/>
  <c r="E7748" i="15"/>
  <c r="G7748" i="15" s="1"/>
  <c r="E9595" i="15"/>
  <c r="G9595" i="15" s="1"/>
  <c r="E13335" i="15"/>
  <c r="G13335" i="15" s="1"/>
  <c r="E138" i="15"/>
  <c r="G138" i="15" s="1"/>
  <c r="E3895" i="15"/>
  <c r="G3895" i="15" s="1"/>
  <c r="E5764" i="15"/>
  <c r="G5764" i="15" s="1"/>
  <c r="E7630" i="15"/>
  <c r="G7630" i="15" s="1"/>
  <c r="E71" i="15"/>
  <c r="G71" i="15" s="1"/>
  <c r="E13232" i="15"/>
  <c r="G13232" i="15" s="1"/>
  <c r="E8" i="15"/>
  <c r="G8" i="15" s="1"/>
  <c r="E11981" i="15"/>
  <c r="G11981" i="15" s="1"/>
  <c r="E660" i="15"/>
  <c r="G660" i="15" s="1"/>
  <c r="E635" i="15"/>
  <c r="G635" i="15" s="1"/>
  <c r="E6256" i="15"/>
  <c r="G6256" i="15" s="1"/>
  <c r="E2413" i="15"/>
  <c r="G2413" i="15" s="1"/>
  <c r="E11633" i="15"/>
  <c r="G11633" i="15" s="1"/>
  <c r="E13497" i="15"/>
  <c r="G13497" i="15" s="1"/>
  <c r="E9719" i="15"/>
  <c r="G9719" i="15" s="1"/>
  <c r="E13443" i="15"/>
  <c r="G13443" i="15" s="1"/>
  <c r="E13424" i="15"/>
  <c r="G13424" i="15" s="1"/>
  <c r="E7756" i="15"/>
  <c r="G7756" i="15" s="1"/>
  <c r="E13366" i="15"/>
  <c r="G13366" i="15" s="1"/>
  <c r="E13334" i="15"/>
  <c r="G13334" i="15" s="1"/>
  <c r="E137" i="15"/>
  <c r="G137" i="15" s="1"/>
  <c r="E3893" i="15"/>
  <c r="G3893" i="15" s="1"/>
  <c r="E1997" i="15"/>
  <c r="G1997" i="15" s="1"/>
  <c r="E5742" i="15"/>
  <c r="G5742" i="15" s="1"/>
  <c r="E11373" i="15"/>
  <c r="G11373" i="15" s="1"/>
  <c r="E13223" i="15"/>
  <c r="G13223" i="15" s="1"/>
  <c r="E11979" i="15"/>
  <c r="G11979" i="15" s="1"/>
  <c r="E11971" i="15"/>
  <c r="G11971" i="15" s="1"/>
  <c r="E11961" i="15"/>
  <c r="G11961" i="15" s="1"/>
  <c r="E11906" i="15"/>
  <c r="G11906" i="15" s="1"/>
  <c r="E2491" i="15"/>
  <c r="G2491" i="15" s="1"/>
  <c r="E4135" i="15"/>
  <c r="G4135" i="15" s="1"/>
  <c r="E5972" i="15"/>
  <c r="G5972" i="15" s="1"/>
  <c r="E5960" i="15"/>
  <c r="G5960" i="15" s="1"/>
  <c r="E4056" i="15"/>
  <c r="G4056" i="15" s="1"/>
  <c r="E251" i="15"/>
  <c r="G251" i="15" s="1"/>
  <c r="E3997" i="15"/>
  <c r="G3997" i="15" s="1"/>
  <c r="E2101" i="15"/>
  <c r="G2101" i="15" s="1"/>
  <c r="E13333" i="15"/>
  <c r="G13333" i="15" s="1"/>
  <c r="E13329" i="15"/>
  <c r="G13329" i="15" s="1"/>
  <c r="E13313" i="15"/>
  <c r="G13313" i="15" s="1"/>
  <c r="E109" i="15"/>
  <c r="G109" i="15" s="1"/>
  <c r="E1983" i="15"/>
  <c r="G1983" i="15" s="1"/>
  <c r="E13248" i="15"/>
  <c r="G13248" i="15" s="1"/>
  <c r="E13214" i="15"/>
  <c r="G13214" i="15" s="1"/>
  <c r="E230" i="15"/>
  <c r="G230" i="15" s="1"/>
  <c r="E170" i="15"/>
  <c r="G170" i="15" s="1"/>
  <c r="E2006" i="15"/>
  <c r="G2006" i="15" s="1"/>
  <c r="E98" i="15"/>
  <c r="G98" i="15" s="1"/>
  <c r="E9484" i="15"/>
  <c r="G9484" i="15" s="1"/>
  <c r="E11322" i="15"/>
  <c r="G11322" i="15" s="1"/>
  <c r="E8194" i="15"/>
  <c r="G8194" i="15" s="1"/>
  <c r="E8139" i="15"/>
  <c r="G8139" i="15" s="1"/>
  <c r="E2231" i="15"/>
  <c r="G2231" i="15" s="1"/>
  <c r="E11601" i="15"/>
  <c r="G11601" i="15" s="1"/>
  <c r="E2132" i="15"/>
  <c r="G2132" i="15" s="1"/>
  <c r="E5797" i="15"/>
  <c r="G5797" i="15" s="1"/>
  <c r="E9535" i="15"/>
  <c r="G9535" i="15" s="1"/>
  <c r="E13245" i="15"/>
  <c r="G13245" i="15" s="1"/>
  <c r="E5668" i="15"/>
  <c r="G5668" i="15" s="1"/>
  <c r="E13795" i="15"/>
  <c r="G13795" i="15" s="1"/>
  <c r="E2301" i="15"/>
  <c r="G2301" i="15" s="1"/>
  <c r="E7772" i="15"/>
  <c r="G7772" i="15" s="1"/>
  <c r="E13345" i="15"/>
  <c r="G13345" i="15" s="1"/>
  <c r="E3880" i="15"/>
  <c r="G3880" i="15" s="1"/>
  <c r="E13258" i="15"/>
  <c r="G13258" i="15" s="1"/>
  <c r="E8171" i="15"/>
  <c r="G8171" i="15" s="1"/>
  <c r="E324" i="15"/>
  <c r="G324" i="15" s="1"/>
  <c r="E247" i="15"/>
  <c r="G247" i="15" s="1"/>
  <c r="E5793" i="15"/>
  <c r="G5793" i="15" s="1"/>
  <c r="E13282" i="15"/>
  <c r="G13282" i="15" s="1"/>
  <c r="E9444" i="15"/>
  <c r="G9444" i="15" s="1"/>
  <c r="E2538" i="15"/>
  <c r="G2538" i="15" s="1"/>
  <c r="E4298" i="15"/>
  <c r="G4298" i="15" s="1"/>
  <c r="E11597" i="15"/>
  <c r="G11597" i="15" s="1"/>
  <c r="E9633" i="15"/>
  <c r="G9633" i="15" s="1"/>
  <c r="E13344" i="15"/>
  <c r="G13344" i="15" s="1"/>
  <c r="E5765" i="15"/>
  <c r="G5765" i="15" s="1"/>
  <c r="E13241" i="15"/>
  <c r="G13241" i="15" s="1"/>
  <c r="E10081" i="15"/>
  <c r="G10081" i="15" s="1"/>
  <c r="E4365" i="15"/>
  <c r="G4365" i="15" s="1"/>
  <c r="E9738" i="15"/>
  <c r="G9738" i="15" s="1"/>
  <c r="E3999" i="15"/>
  <c r="G3999" i="15" s="1"/>
  <c r="E11444" i="15"/>
  <c r="G11444" i="15" s="1"/>
  <c r="E111" i="15"/>
  <c r="G111" i="15" s="1"/>
  <c r="E13253" i="15"/>
  <c r="G13253" i="15" s="1"/>
  <c r="E4454" i="15"/>
  <c r="G4454" i="15" s="1"/>
  <c r="E11964" i="15"/>
  <c r="G11964" i="15" s="1"/>
  <c r="E1879" i="15"/>
  <c r="G1879" i="15" s="1"/>
  <c r="E7502" i="15"/>
  <c r="G7502" i="15" s="1"/>
  <c r="E11305" i="15"/>
  <c r="G11305" i="15" s="1"/>
  <c r="E10872" i="15"/>
  <c r="G10872" i="15" s="1"/>
  <c r="E7152" i="15"/>
  <c r="G7152" i="15" s="1"/>
  <c r="E12326" i="15"/>
  <c r="G12326" i="15" s="1"/>
  <c r="E10896" i="15"/>
  <c r="G10896" i="15" s="1"/>
  <c r="E7359" i="15"/>
  <c r="G7359" i="15" s="1"/>
  <c r="E14284" i="15"/>
  <c r="G14284" i="15" s="1"/>
  <c r="E11278" i="15"/>
  <c r="G11278" i="15" s="1"/>
  <c r="E3500" i="15"/>
  <c r="G3500" i="15" s="1"/>
  <c r="E14904" i="15"/>
  <c r="G14904" i="15" s="1"/>
  <c r="E3360" i="15"/>
  <c r="G3360" i="15" s="1"/>
  <c r="E12722" i="15"/>
  <c r="G12722" i="15" s="1"/>
  <c r="E10846" i="15"/>
  <c r="G10846" i="15" s="1"/>
  <c r="E8970" i="15"/>
  <c r="G8970" i="15" s="1"/>
  <c r="E3376" i="15"/>
  <c r="G3376" i="15" s="1"/>
  <c r="E7316" i="15"/>
  <c r="G7316" i="15" s="1"/>
  <c r="E7285" i="15"/>
  <c r="G7285" i="15" s="1"/>
  <c r="E3419" i="15"/>
  <c r="G3419" i="15" s="1"/>
  <c r="E13160" i="15"/>
  <c r="G13160" i="15" s="1"/>
  <c r="E12817" i="15"/>
  <c r="G12817" i="15" s="1"/>
  <c r="E10901" i="15"/>
  <c r="G10901" i="15" s="1"/>
  <c r="E9025" i="15"/>
  <c r="G9025" i="15" s="1"/>
  <c r="E7149" i="15"/>
  <c r="G7149" i="15" s="1"/>
  <c r="E1444" i="15"/>
  <c r="G1444" i="15" s="1"/>
  <c r="E7086" i="15"/>
  <c r="G7086" i="15" s="1"/>
  <c r="E7022" i="15"/>
  <c r="G7022" i="15" s="1"/>
  <c r="E5146" i="15"/>
  <c r="G5146" i="15" s="1"/>
  <c r="E14443" i="15"/>
  <c r="G14443" i="15" s="1"/>
  <c r="E10705" i="15"/>
  <c r="G10705" i="15" s="1"/>
  <c r="E1237" i="15"/>
  <c r="G1237" i="15" s="1"/>
  <c r="E4961" i="15"/>
  <c r="G4961" i="15" s="1"/>
  <c r="E3085" i="15"/>
  <c r="G3085" i="15" s="1"/>
  <c r="E1209" i="15"/>
  <c r="G1209" i="15" s="1"/>
  <c r="E14298" i="15"/>
  <c r="G14298" i="15" s="1"/>
  <c r="E8636" i="15"/>
  <c r="G8636" i="15" s="1"/>
  <c r="E12388" i="15"/>
  <c r="G12388" i="15" s="1"/>
  <c r="E2972" i="15"/>
  <c r="G2972" i="15" s="1"/>
  <c r="E14233" i="15"/>
  <c r="G14233" i="15" s="1"/>
  <c r="E12358" i="15"/>
  <c r="G12358" i="15" s="1"/>
  <c r="E14202" i="15"/>
  <c r="G14202" i="15" s="1"/>
  <c r="E8573" i="15"/>
  <c r="G8573" i="15" s="1"/>
  <c r="E2920" i="15"/>
  <c r="G2920" i="15" s="1"/>
  <c r="E975" i="15"/>
  <c r="G975" i="15" s="1"/>
  <c r="E14073" i="15"/>
  <c r="G14073" i="15" s="1"/>
  <c r="E6559" i="15"/>
  <c r="G6559" i="15" s="1"/>
  <c r="E2776" i="15"/>
  <c r="G2776" i="15" s="1"/>
  <c r="E2763" i="15"/>
  <c r="G2763" i="15" s="1"/>
  <c r="E4624" i="15"/>
  <c r="G4624" i="15" s="1"/>
  <c r="E8368" i="15"/>
  <c r="G8368" i="15" s="1"/>
  <c r="E787" i="15"/>
  <c r="G787" i="15" s="1"/>
  <c r="E13912" i="15"/>
  <c r="G13912" i="15" s="1"/>
  <c r="E6407" i="15"/>
  <c r="G6407" i="15" s="1"/>
  <c r="E12049" i="15"/>
  <c r="G12049" i="15" s="1"/>
  <c r="E10137" i="15"/>
  <c r="G10137" i="15" s="1"/>
  <c r="E12000" i="15"/>
  <c r="G12000" i="15" s="1"/>
  <c r="E11273" i="15"/>
  <c r="G11273" i="15" s="1"/>
  <c r="E12809" i="15"/>
  <c r="G12809" i="15" s="1"/>
  <c r="E14719" i="15"/>
  <c r="G14719" i="15" s="1"/>
  <c r="E10932" i="15"/>
  <c r="G10932" i="15" s="1"/>
  <c r="E1443" i="15"/>
  <c r="G1443" i="15" s="1"/>
  <c r="E5193" i="15"/>
  <c r="G5193" i="15" s="1"/>
  <c r="E10704" i="15"/>
  <c r="G10704" i="15" s="1"/>
  <c r="E3092" i="15"/>
  <c r="G3092" i="15" s="1"/>
  <c r="E4886" i="15"/>
  <c r="G4886" i="15" s="1"/>
  <c r="E2941" i="15"/>
  <c r="G2941" i="15" s="1"/>
  <c r="E8564" i="15"/>
  <c r="G8564" i="15" s="1"/>
  <c r="E1032" i="15"/>
  <c r="G1032" i="15" s="1"/>
  <c r="E14147" i="15"/>
  <c r="G14147" i="15" s="1"/>
  <c r="E2801" i="15"/>
  <c r="G2801" i="15" s="1"/>
  <c r="E12200" i="15"/>
  <c r="G12200" i="15" s="1"/>
  <c r="E6530" i="15"/>
  <c r="G6530" i="15" s="1"/>
  <c r="E12151" i="15"/>
  <c r="G12151" i="15" s="1"/>
  <c r="E12092" i="15"/>
  <c r="G12092" i="15" s="1"/>
  <c r="E2660" i="15"/>
  <c r="G2660" i="15" s="1"/>
  <c r="E12055" i="15"/>
  <c r="G12055" i="15" s="1"/>
  <c r="E4523" i="15"/>
  <c r="G4523" i="15" s="1"/>
  <c r="E6386" i="15"/>
  <c r="G6386" i="15" s="1"/>
  <c r="E2603" i="15"/>
  <c r="G2603" i="15" s="1"/>
  <c r="E13854" i="15"/>
  <c r="G13854" i="15" s="1"/>
  <c r="E14874" i="15"/>
  <c r="G14874" i="15" s="1"/>
  <c r="E12998" i="15"/>
  <c r="G12998" i="15" s="1"/>
  <c r="E7505" i="15"/>
  <c r="G7505" i="15" s="1"/>
  <c r="E14623" i="15"/>
  <c r="G14623" i="15" s="1"/>
  <c r="E3391" i="15"/>
  <c r="G3391" i="15" s="1"/>
  <c r="E7045" i="15"/>
  <c r="G7045" i="15" s="1"/>
  <c r="E12573" i="15"/>
  <c r="G12573" i="15" s="1"/>
  <c r="E3060" i="15"/>
  <c r="G3060" i="15" s="1"/>
  <c r="E4850" i="15"/>
  <c r="G4850" i="15" s="1"/>
  <c r="E6685" i="15"/>
  <c r="G6685" i="15" s="1"/>
  <c r="E14882" i="15"/>
  <c r="G14882" i="15" s="1"/>
  <c r="E14872" i="15"/>
  <c r="G14872" i="15" s="1"/>
  <c r="E14865" i="15"/>
  <c r="G14865" i="15" s="1"/>
  <c r="E9355" i="15"/>
  <c r="G9355" i="15" s="1"/>
  <c r="E14731" i="15"/>
  <c r="G14731" i="15" s="1"/>
  <c r="E5464" i="15"/>
  <c r="G5464" i="15" s="1"/>
  <c r="E11058" i="15"/>
  <c r="G11058" i="15" s="1"/>
  <c r="E14622" i="15"/>
  <c r="G14622" i="15" s="1"/>
  <c r="E12783" i="15"/>
  <c r="G12783" i="15" s="1"/>
  <c r="E10907" i="15"/>
  <c r="G10907" i="15" s="1"/>
  <c r="E9031" i="15"/>
  <c r="G9031" i="15" s="1"/>
  <c r="E7155" i="15"/>
  <c r="G7155" i="15" s="1"/>
  <c r="E3398" i="15"/>
  <c r="G3398" i="15" s="1"/>
  <c r="E3334" i="15"/>
  <c r="G3334" i="15" s="1"/>
  <c r="E1458" i="15"/>
  <c r="G1458" i="15" s="1"/>
  <c r="E12704" i="15"/>
  <c r="G12704" i="15" s="1"/>
  <c r="E10828" i="15"/>
  <c r="G10828" i="15" s="1"/>
  <c r="E8952" i="15"/>
  <c r="G8952" i="15" s="1"/>
  <c r="E7084" i="15"/>
  <c r="G7084" i="15" s="1"/>
  <c r="E7020" i="15"/>
  <c r="G7020" i="15" s="1"/>
  <c r="E5144" i="15"/>
  <c r="G5144" i="15" s="1"/>
  <c r="E14434" i="15"/>
  <c r="G14434" i="15" s="1"/>
  <c r="E10703" i="15"/>
  <c r="G10703" i="15" s="1"/>
  <c r="E1235" i="15"/>
  <c r="G1235" i="15" s="1"/>
  <c r="E4951" i="15"/>
  <c r="G4951" i="15" s="1"/>
  <c r="E3067" i="15"/>
  <c r="G3067" i="15" s="1"/>
  <c r="E1183" i="15"/>
  <c r="G1183" i="15" s="1"/>
  <c r="E12412" i="15"/>
  <c r="G12412" i="15" s="1"/>
  <c r="E1098" i="15"/>
  <c r="G1098" i="15" s="1"/>
  <c r="E6735" i="15"/>
  <c r="G6735" i="15" s="1"/>
  <c r="E10492" i="15"/>
  <c r="G10492" i="15" s="1"/>
  <c r="E10481" i="15"/>
  <c r="G10481" i="15" s="1"/>
  <c r="E14216" i="15"/>
  <c r="G14216" i="15" s="1"/>
  <c r="E10450" i="15"/>
  <c r="G10450" i="15" s="1"/>
  <c r="E4797" i="15"/>
  <c r="G4797" i="15" s="1"/>
  <c r="E14116" i="15"/>
  <c r="G14116" i="15" s="1"/>
  <c r="E8454" i="15"/>
  <c r="G8454" i="15" s="1"/>
  <c r="E8430" i="15"/>
  <c r="G8430" i="15" s="1"/>
  <c r="E4645" i="15"/>
  <c r="G4645" i="15" s="1"/>
  <c r="E4627" i="15"/>
  <c r="G4627" i="15" s="1"/>
  <c r="E8382" i="15"/>
  <c r="G8382" i="15" s="1"/>
  <c r="E4551" i="15"/>
  <c r="G4551" i="15" s="1"/>
  <c r="E767" i="15"/>
  <c r="G767" i="15" s="1"/>
  <c r="E8288" i="15"/>
  <c r="G8288" i="15" s="1"/>
  <c r="E756" i="15"/>
  <c r="G756" i="15" s="1"/>
  <c r="E731" i="15"/>
  <c r="G731" i="15" s="1"/>
  <c r="E2586" i="15"/>
  <c r="G2586" i="15" s="1"/>
  <c r="E1192" i="15"/>
  <c r="G1192" i="15" s="1"/>
  <c r="E14239" i="15"/>
  <c r="G14239" i="15" s="1"/>
  <c r="E10451" i="15"/>
  <c r="G10451" i="15" s="1"/>
  <c r="E11282" i="15"/>
  <c r="G11282" i="15" s="1"/>
  <c r="E9391" i="15"/>
  <c r="G9391" i="15" s="1"/>
  <c r="E9375" i="15"/>
  <c r="G9375" i="15" s="1"/>
  <c r="E7468" i="15"/>
  <c r="G7468" i="15" s="1"/>
  <c r="E14741" i="15"/>
  <c r="G14741" i="15" s="1"/>
  <c r="E7345" i="15"/>
  <c r="G7345" i="15" s="1"/>
  <c r="E12930" i="15"/>
  <c r="G12930" i="15" s="1"/>
  <c r="E1618" i="15"/>
  <c r="G1618" i="15" s="1"/>
  <c r="E9068" i="15"/>
  <c r="G9068" i="15" s="1"/>
  <c r="E12798" i="15"/>
  <c r="G12798" i="15" s="1"/>
  <c r="E10922" i="15"/>
  <c r="G10922" i="15" s="1"/>
  <c r="E9046" i="15"/>
  <c r="G9046" i="15" s="1"/>
  <c r="E8982" i="15"/>
  <c r="G8982" i="15" s="1"/>
  <c r="E7106" i="15"/>
  <c r="G7106" i="15" s="1"/>
  <c r="E3349" i="15"/>
  <c r="G3349" i="15" s="1"/>
  <c r="E1473" i="15"/>
  <c r="G1473" i="15" s="1"/>
  <c r="E12711" i="15"/>
  <c r="G12711" i="15" s="1"/>
  <c r="E10835" i="15"/>
  <c r="G10835" i="15" s="1"/>
  <c r="E8959" i="15"/>
  <c r="G8959" i="15" s="1"/>
  <c r="E7083" i="15"/>
  <c r="G7083" i="15" s="1"/>
  <c r="E5199" i="15"/>
  <c r="G5199" i="15" s="1"/>
  <c r="E3296" i="15"/>
  <c r="G3296" i="15" s="1"/>
  <c r="E12614" i="15"/>
  <c r="G12614" i="15" s="1"/>
  <c r="E5012" i="15"/>
  <c r="G5012" i="15" s="1"/>
  <c r="E4998" i="15"/>
  <c r="G4998" i="15" s="1"/>
  <c r="E4934" i="15"/>
  <c r="G4934" i="15" s="1"/>
  <c r="E3058" i="15"/>
  <c r="G3058" i="15" s="1"/>
  <c r="E1182" i="15"/>
  <c r="G1182" i="15" s="1"/>
  <c r="E12428" i="15"/>
  <c r="G12428" i="15" s="1"/>
  <c r="E3001" i="15"/>
  <c r="G3001" i="15" s="1"/>
  <c r="E8620" i="15"/>
  <c r="G8620" i="15" s="1"/>
  <c r="E14237" i="15"/>
  <c r="G14237" i="15" s="1"/>
  <c r="E6703" i="15"/>
  <c r="G6703" i="15" s="1"/>
  <c r="E12344" i="15"/>
  <c r="G12344" i="15" s="1"/>
  <c r="E8554" i="15"/>
  <c r="G8554" i="15" s="1"/>
  <c r="E2901" i="15"/>
  <c r="G2901" i="15" s="1"/>
  <c r="E2895" i="15"/>
  <c r="G2895" i="15" s="1"/>
  <c r="E6575" i="15"/>
  <c r="G6575" i="15" s="1"/>
  <c r="E2791" i="15"/>
  <c r="G2791" i="15" s="1"/>
  <c r="E6536" i="15"/>
  <c r="G6536" i="15" s="1"/>
  <c r="E10292" i="15"/>
  <c r="G10292" i="15" s="1"/>
  <c r="E12149" i="15"/>
  <c r="G12149" i="15" s="1"/>
  <c r="E10211" i="15"/>
  <c r="G10211" i="15" s="1"/>
  <c r="E12073" i="15"/>
  <c r="G12073" i="15" s="1"/>
  <c r="E10178" i="15"/>
  <c r="G10178" i="15" s="1"/>
  <c r="E4513" i="15"/>
  <c r="G4513" i="15" s="1"/>
  <c r="E4502" i="15"/>
  <c r="G4502" i="15" s="1"/>
  <c r="E712" i="15"/>
  <c r="G712" i="15" s="1"/>
  <c r="E13852" i="15"/>
  <c r="G13852" i="15" s="1"/>
  <c r="E1850" i="15"/>
  <c r="G1850" i="15" s="1"/>
  <c r="E14744" i="15"/>
  <c r="G14744" i="15" s="1"/>
  <c r="E3763" i="15"/>
  <c r="G3763" i="15" s="1"/>
  <c r="E12940" i="15"/>
  <c r="G12940" i="15" s="1"/>
  <c r="E9000" i="15"/>
  <c r="G9000" i="15" s="1"/>
  <c r="E10805" i="15"/>
  <c r="G10805" i="15" s="1"/>
  <c r="E14435" i="15"/>
  <c r="G14435" i="15" s="1"/>
  <c r="E4968" i="15"/>
  <c r="G4968" i="15" s="1"/>
  <c r="E6722" i="15"/>
  <c r="G6722" i="15" s="1"/>
  <c r="E7532" i="15"/>
  <c r="G7532" i="15" s="1"/>
  <c r="E9396" i="15"/>
  <c r="G9396" i="15" s="1"/>
  <c r="E1847" i="15"/>
  <c r="G1847" i="15" s="1"/>
  <c r="E13123" i="15"/>
  <c r="G13123" i="15" s="1"/>
  <c r="E14765" i="15"/>
  <c r="G14765" i="15" s="1"/>
  <c r="E12999" i="15"/>
  <c r="G12999" i="15" s="1"/>
  <c r="E5458" i="15"/>
  <c r="G5458" i="15" s="1"/>
  <c r="E9177" i="15"/>
  <c r="G9177" i="15" s="1"/>
  <c r="E14588" i="15"/>
  <c r="G14588" i="15" s="1"/>
  <c r="E1531" i="15"/>
  <c r="G1531" i="15" s="1"/>
  <c r="E12773" i="15"/>
  <c r="G12773" i="15" s="1"/>
  <c r="E10897" i="15"/>
  <c r="G10897" i="15" s="1"/>
  <c r="E9021" i="15"/>
  <c r="G9021" i="15" s="1"/>
  <c r="E7145" i="15"/>
  <c r="G7145" i="15" s="1"/>
  <c r="E3388" i="15"/>
  <c r="G3388" i="15" s="1"/>
  <c r="E1512" i="15"/>
  <c r="G1512" i="15" s="1"/>
  <c r="E1448" i="15"/>
  <c r="G1448" i="15" s="1"/>
  <c r="E12686" i="15"/>
  <c r="G12686" i="15" s="1"/>
  <c r="E10810" i="15"/>
  <c r="G10810" i="15" s="1"/>
  <c r="E8934" i="15"/>
  <c r="G8934" i="15" s="1"/>
  <c r="E7058" i="15"/>
  <c r="G7058" i="15" s="1"/>
  <c r="E5182" i="15"/>
  <c r="G5182" i="15" s="1"/>
  <c r="E10782" i="15"/>
  <c r="G10782" i="15" s="1"/>
  <c r="E12602" i="15"/>
  <c r="G12602" i="15" s="1"/>
  <c r="E5011" i="15"/>
  <c r="G5011" i="15" s="1"/>
  <c r="E6864" i="15"/>
  <c r="G6864" i="15" s="1"/>
  <c r="E4941" i="15"/>
  <c r="G4941" i="15" s="1"/>
  <c r="E3065" i="15"/>
  <c r="G3065" i="15" s="1"/>
  <c r="E1189" i="15"/>
  <c r="G1189" i="15" s="1"/>
  <c r="E14274" i="15"/>
  <c r="G14274" i="15" s="1"/>
  <c r="E4871" i="15"/>
  <c r="G4871" i="15" s="1"/>
  <c r="E8619" i="15"/>
  <c r="G8619" i="15" s="1"/>
  <c r="E14244" i="15"/>
  <c r="G14244" i="15" s="1"/>
  <c r="E2946" i="15"/>
  <c r="G2946" i="15" s="1"/>
  <c r="E2938" i="15"/>
  <c r="G2938" i="15" s="1"/>
  <c r="E12327" i="15"/>
  <c r="G12327" i="15" s="1"/>
  <c r="E6674" i="15"/>
  <c r="G6674" i="15" s="1"/>
  <c r="E1021" i="15"/>
  <c r="G1021" i="15" s="1"/>
  <c r="E10418" i="15"/>
  <c r="G10418" i="15" s="1"/>
  <c r="E8452" i="15"/>
  <c r="G8452" i="15" s="1"/>
  <c r="E8428" i="15"/>
  <c r="G8428" i="15" s="1"/>
  <c r="E4643" i="15"/>
  <c r="G4643" i="15" s="1"/>
  <c r="E859" i="15"/>
  <c r="G859" i="15" s="1"/>
  <c r="E12148" i="15"/>
  <c r="G12148" i="15" s="1"/>
  <c r="E10209" i="15"/>
  <c r="G10209" i="15" s="1"/>
  <c r="E12072" i="15"/>
  <c r="G12072" i="15" s="1"/>
  <c r="E10177" i="15"/>
  <c r="G10177" i="15" s="1"/>
  <c r="E2645" i="15"/>
  <c r="G2645" i="15" s="1"/>
  <c r="E4501" i="15"/>
  <c r="G4501" i="15" s="1"/>
  <c r="E2595" i="15"/>
  <c r="G2595" i="15" s="1"/>
  <c r="E2572" i="15"/>
  <c r="G2572" i="15" s="1"/>
  <c r="E11308" i="15"/>
  <c r="G11308" i="15" s="1"/>
  <c r="E9162" i="15"/>
  <c r="G9162" i="15" s="1"/>
  <c r="E3744" i="15"/>
  <c r="G3744" i="15" s="1"/>
  <c r="E5388" i="15"/>
  <c r="G5388" i="15" s="1"/>
  <c r="E9016" i="15"/>
  <c r="G9016" i="15" s="1"/>
  <c r="E8969" i="15"/>
  <c r="G8969" i="15" s="1"/>
  <c r="E7510" i="15"/>
  <c r="G7510" i="15" s="1"/>
  <c r="E14747" i="15"/>
  <c r="G14747" i="15" s="1"/>
  <c r="E7188" i="15"/>
  <c r="G7188" i="15" s="1"/>
  <c r="E1471" i="15"/>
  <c r="G1471" i="15" s="1"/>
  <c r="E12717" i="15"/>
  <c r="G12717" i="15" s="1"/>
  <c r="E10841" i="15"/>
  <c r="G10841" i="15" s="1"/>
  <c r="E8965" i="15"/>
  <c r="G8965" i="15" s="1"/>
  <c r="E8901" i="15"/>
  <c r="G8901" i="15" s="1"/>
  <c r="E7025" i="15"/>
  <c r="G7025" i="15" s="1"/>
  <c r="E5149" i="15"/>
  <c r="G5149" i="15" s="1"/>
  <c r="E14446" i="15"/>
  <c r="G14446" i="15" s="1"/>
  <c r="E10708" i="15"/>
  <c r="G10708" i="15" s="1"/>
  <c r="E1240" i="15"/>
  <c r="G1240" i="15" s="1"/>
  <c r="E4964" i="15"/>
  <c r="G4964" i="15" s="1"/>
  <c r="E3088" i="15"/>
  <c r="G3088" i="15" s="1"/>
  <c r="E1212" i="15"/>
  <c r="G1212" i="15" s="1"/>
  <c r="E14308" i="15"/>
  <c r="G14308" i="15" s="1"/>
  <c r="E8641" i="15"/>
  <c r="G8641" i="15" s="1"/>
  <c r="E12391" i="15"/>
  <c r="G12391" i="15" s="1"/>
  <c r="E2975" i="15"/>
  <c r="G2975" i="15" s="1"/>
  <c r="E1066" i="15"/>
  <c r="G1066" i="15" s="1"/>
  <c r="E14224" i="15"/>
  <c r="G14224" i="15" s="1"/>
  <c r="E14205" i="15"/>
  <c r="G14205" i="15" s="1"/>
  <c r="E8568" i="15"/>
  <c r="G8568" i="15" s="1"/>
  <c r="E2915" i="15"/>
  <c r="G2915" i="15" s="1"/>
  <c r="E8550" i="15"/>
  <c r="G8550" i="15" s="1"/>
  <c r="E10342" i="15"/>
  <c r="G10342" i="15" s="1"/>
  <c r="E4681" i="15"/>
  <c r="G4681" i="15" s="1"/>
  <c r="E12180" i="15"/>
  <c r="G12180" i="15" s="1"/>
  <c r="E882" i="15"/>
  <c r="G882" i="15" s="1"/>
  <c r="E6506" i="15"/>
  <c r="G6506" i="15" s="1"/>
  <c r="E13979" i="15"/>
  <c r="G13979" i="15" s="1"/>
  <c r="E2665" i="15"/>
  <c r="G2665" i="15" s="1"/>
  <c r="E13915" i="15"/>
  <c r="G13915" i="15" s="1"/>
  <c r="E6410" i="15"/>
  <c r="G6410" i="15" s="1"/>
  <c r="E745" i="15"/>
  <c r="G745" i="15" s="1"/>
  <c r="E728" i="15"/>
  <c r="G728" i="15" s="1"/>
  <c r="E6355" i="15"/>
  <c r="G6355" i="15" s="1"/>
  <c r="E4451" i="15"/>
  <c r="G4451" i="15" s="1"/>
  <c r="E6326" i="15"/>
  <c r="G6326" i="15" s="1"/>
  <c r="E8193" i="15"/>
  <c r="G8193" i="15" s="1"/>
  <c r="E13818" i="15"/>
  <c r="G13818" i="15" s="1"/>
  <c r="E8137" i="15"/>
  <c r="G8137" i="15" s="1"/>
  <c r="E8056" i="15"/>
  <c r="G8056" i="15" s="1"/>
  <c r="E4130" i="15"/>
  <c r="G4130" i="15" s="1"/>
  <c r="E2202" i="15"/>
  <c r="G2202" i="15" s="1"/>
  <c r="E306" i="15"/>
  <c r="G306" i="15" s="1"/>
  <c r="E286" i="15"/>
  <c r="G286" i="15" s="1"/>
  <c r="E5904" i="15"/>
  <c r="G5904" i="15" s="1"/>
  <c r="E9650" i="15"/>
  <c r="G9650" i="15" s="1"/>
  <c r="E13399" i="15"/>
  <c r="G13399" i="15" s="1"/>
  <c r="E2044" i="15"/>
  <c r="G2044" i="15" s="1"/>
  <c r="E5795" i="15"/>
  <c r="G5795" i="15" s="1"/>
  <c r="E13318" i="15"/>
  <c r="G13318" i="15" s="1"/>
  <c r="E9534" i="15"/>
  <c r="G9534" i="15" s="1"/>
  <c r="E9521" i="15"/>
  <c r="G9521" i="15" s="1"/>
  <c r="E9496" i="15"/>
  <c r="G9496" i="15" s="1"/>
  <c r="E7587" i="15"/>
  <c r="G7587" i="15" s="1"/>
  <c r="E3778" i="15"/>
  <c r="G3778" i="15" s="1"/>
  <c r="E14734" i="15"/>
  <c r="G14734" i="15" s="1"/>
  <c r="E9399" i="15"/>
  <c r="G9399" i="15" s="1"/>
  <c r="E7184" i="15"/>
  <c r="G7184" i="15" s="1"/>
  <c r="E3343" i="15"/>
  <c r="G3343" i="15" s="1"/>
  <c r="E13193" i="15"/>
  <c r="G13193" i="15" s="1"/>
  <c r="E1828" i="15"/>
  <c r="G1828" i="15" s="1"/>
  <c r="E5481" i="15"/>
  <c r="G5481" i="15" s="1"/>
  <c r="E3416" i="15"/>
  <c r="G3416" i="15" s="1"/>
  <c r="E7530" i="15"/>
  <c r="G7530" i="15" s="1"/>
  <c r="E5621" i="15"/>
  <c r="G5621" i="15" s="1"/>
  <c r="E7465" i="15"/>
  <c r="G7465" i="15" s="1"/>
  <c r="E14746" i="15"/>
  <c r="G14746" i="15" s="1"/>
  <c r="E9234" i="15"/>
  <c r="G9234" i="15" s="1"/>
  <c r="E11067" i="15"/>
  <c r="G11067" i="15" s="1"/>
  <c r="E1631" i="15"/>
  <c r="G1631" i="15" s="1"/>
  <c r="E7187" i="15"/>
  <c r="G7187" i="15" s="1"/>
  <c r="E12795" i="15"/>
  <c r="G12795" i="15" s="1"/>
  <c r="E10919" i="15"/>
  <c r="G10919" i="15" s="1"/>
  <c r="E9043" i="15"/>
  <c r="G9043" i="15" s="1"/>
  <c r="E7167" i="15"/>
  <c r="G7167" i="15" s="1"/>
  <c r="E7103" i="15"/>
  <c r="G7103" i="15" s="1"/>
  <c r="E3346" i="15"/>
  <c r="G3346" i="15" s="1"/>
  <c r="E1470" i="15"/>
  <c r="G1470" i="15" s="1"/>
  <c r="E12708" i="15"/>
  <c r="G12708" i="15" s="1"/>
  <c r="E10832" i="15"/>
  <c r="G10832" i="15" s="1"/>
  <c r="E8956" i="15"/>
  <c r="G8956" i="15" s="1"/>
  <c r="E7080" i="15"/>
  <c r="G7080" i="15" s="1"/>
  <c r="E7016" i="15"/>
  <c r="G7016" i="15" s="1"/>
  <c r="E5140" i="15"/>
  <c r="G5140" i="15" s="1"/>
  <c r="E14427" i="15"/>
  <c r="G14427" i="15" s="1"/>
  <c r="E8793" i="15"/>
  <c r="G8793" i="15" s="1"/>
  <c r="E8759" i="15"/>
  <c r="G8759" i="15" s="1"/>
  <c r="E4947" i="15"/>
  <c r="G4947" i="15" s="1"/>
  <c r="E3071" i="15"/>
  <c r="G3071" i="15" s="1"/>
  <c r="E1195" i="15"/>
  <c r="G1195" i="15" s="1"/>
  <c r="E14269" i="15"/>
  <c r="G14269" i="15" s="1"/>
  <c r="E4866" i="15"/>
  <c r="G4866" i="15" s="1"/>
  <c r="E8625" i="15"/>
  <c r="G8625" i="15" s="1"/>
  <c r="E1079" i="15"/>
  <c r="G1079" i="15" s="1"/>
  <c r="E12371" i="15"/>
  <c r="G12371" i="15" s="1"/>
  <c r="E10473" i="15"/>
  <c r="G10473" i="15" s="1"/>
  <c r="E14188" i="15"/>
  <c r="G14188" i="15" s="1"/>
  <c r="E8559" i="15"/>
  <c r="G8559" i="15" s="1"/>
  <c r="E2906" i="15"/>
  <c r="G2906" i="15" s="1"/>
  <c r="E1008" i="15"/>
  <c r="G1008" i="15" s="1"/>
  <c r="E10341" i="15"/>
  <c r="G10341" i="15" s="1"/>
  <c r="E4680" i="15"/>
  <c r="G4680" i="15" s="1"/>
  <c r="E10304" i="15"/>
  <c r="G10304" i="15" s="1"/>
  <c r="E881" i="15"/>
  <c r="G881" i="15" s="1"/>
  <c r="E852" i="15"/>
  <c r="G852" i="15" s="1"/>
  <c r="E2690" i="15"/>
  <c r="G2690" i="15" s="1"/>
  <c r="E8315" i="15"/>
  <c r="G8315" i="15" s="1"/>
  <c r="E12058" i="15"/>
  <c r="G12058" i="15" s="1"/>
  <c r="E4526" i="15"/>
  <c r="G4526" i="15" s="1"/>
  <c r="E4507" i="15"/>
  <c r="G4507" i="15" s="1"/>
  <c r="E6380" i="15"/>
  <c r="G6380" i="15" s="1"/>
  <c r="E2578" i="15"/>
  <c r="G2578" i="15" s="1"/>
  <c r="E2566" i="15"/>
  <c r="G2566" i="15" s="1"/>
  <c r="E3745" i="15"/>
  <c r="G3745" i="15" s="1"/>
  <c r="E5408" i="15"/>
  <c r="G5408" i="15" s="1"/>
  <c r="E11257" i="15"/>
  <c r="G11257" i="15" s="1"/>
  <c r="E12842" i="15"/>
  <c r="G12842" i="15" s="1"/>
  <c r="E3367" i="15"/>
  <c r="G3367" i="15" s="1"/>
  <c r="E7029" i="15"/>
  <c r="G7029" i="15" s="1"/>
  <c r="E9386" i="15"/>
  <c r="G9386" i="15" s="1"/>
  <c r="E14738" i="15"/>
  <c r="G14738" i="15" s="1"/>
  <c r="E12925" i="15"/>
  <c r="G12925" i="15" s="1"/>
  <c r="E1530" i="15"/>
  <c r="G1530" i="15" s="1"/>
  <c r="E7538" i="15"/>
  <c r="G7538" i="15" s="1"/>
  <c r="E9387" i="15"/>
  <c r="G9387" i="15" s="1"/>
  <c r="E5647" i="15"/>
  <c r="G5647" i="15" s="1"/>
  <c r="E13161" i="15"/>
  <c r="G13161" i="15" s="1"/>
  <c r="E13144" i="15"/>
  <c r="G13144" i="15" s="1"/>
  <c r="E13120" i="15"/>
  <c r="G13120" i="15" s="1"/>
  <c r="E14762" i="15"/>
  <c r="G14762" i="15" s="1"/>
  <c r="E11134" i="15"/>
  <c r="G11134" i="15" s="1"/>
  <c r="E14678" i="15"/>
  <c r="G14678" i="15" s="1"/>
  <c r="E5409" i="15"/>
  <c r="G5409" i="15" s="1"/>
  <c r="E14569" i="15"/>
  <c r="G14569" i="15" s="1"/>
  <c r="E1528" i="15"/>
  <c r="G1528" i="15" s="1"/>
  <c r="E12770" i="15"/>
  <c r="G12770" i="15" s="1"/>
  <c r="E10894" i="15"/>
  <c r="G10894" i="15" s="1"/>
  <c r="E9018" i="15"/>
  <c r="G9018" i="15" s="1"/>
  <c r="E7142" i="15"/>
  <c r="G7142" i="15" s="1"/>
  <c r="E3377" i="15"/>
  <c r="G3377" i="15" s="1"/>
  <c r="E1501" i="15"/>
  <c r="G1501" i="15" s="1"/>
  <c r="E12731" i="15"/>
  <c r="G12731" i="15" s="1"/>
  <c r="E10855" i="15"/>
  <c r="G10855" i="15" s="1"/>
  <c r="E10791" i="15"/>
  <c r="G10791" i="15" s="1"/>
  <c r="E7079" i="15"/>
  <c r="G7079" i="15" s="1"/>
  <c r="E7015" i="15"/>
  <c r="G7015" i="15" s="1"/>
  <c r="E5139" i="15"/>
  <c r="G5139" i="15" s="1"/>
  <c r="E12619" i="15"/>
  <c r="G12619" i="15" s="1"/>
  <c r="E5016" i="15"/>
  <c r="G5016" i="15" s="1"/>
  <c r="E5002" i="15"/>
  <c r="G5002" i="15" s="1"/>
  <c r="E4938" i="15"/>
  <c r="G4938" i="15" s="1"/>
  <c r="E3062" i="15"/>
  <c r="G3062" i="15" s="1"/>
  <c r="E1186" i="15"/>
  <c r="G1186" i="15" s="1"/>
  <c r="E14280" i="15"/>
  <c r="G14280" i="15" s="1"/>
  <c r="E4890" i="15"/>
  <c r="G4890" i="15" s="1"/>
  <c r="E8632" i="15"/>
  <c r="G8632" i="15" s="1"/>
  <c r="E1086" i="15"/>
  <c r="G1086" i="15" s="1"/>
  <c r="E12359" i="15"/>
  <c r="G12359" i="15" s="1"/>
  <c r="E14195" i="15"/>
  <c r="G14195" i="15" s="1"/>
  <c r="E8566" i="15"/>
  <c r="G8566" i="15" s="1"/>
  <c r="E2913" i="15"/>
  <c r="G2913" i="15" s="1"/>
  <c r="E6665" i="15"/>
  <c r="G6665" i="15" s="1"/>
  <c r="E8459" i="15"/>
  <c r="G8459" i="15" s="1"/>
  <c r="E2796" i="15"/>
  <c r="G2796" i="15" s="1"/>
  <c r="E6540" i="15"/>
  <c r="G6540" i="15" s="1"/>
  <c r="E872" i="15"/>
  <c r="G872" i="15" s="1"/>
  <c r="E851" i="15"/>
  <c r="G851" i="15" s="1"/>
  <c r="E806" i="15"/>
  <c r="G806" i="15" s="1"/>
  <c r="E8312" i="15"/>
  <c r="G8312" i="15" s="1"/>
  <c r="E12057" i="15"/>
  <c r="G12057" i="15" s="1"/>
  <c r="E4525" i="15"/>
  <c r="G4525" i="15" s="1"/>
  <c r="E2623" i="15"/>
  <c r="G2623" i="15" s="1"/>
  <c r="E10148" i="15"/>
  <c r="G10148" i="15" s="1"/>
  <c r="E698" i="15"/>
  <c r="G698" i="15" s="1"/>
  <c r="E10078" i="15"/>
  <c r="G10078" i="15" s="1"/>
  <c r="E2529" i="15"/>
  <c r="G2529" i="15" s="1"/>
  <c r="E10020" i="15"/>
  <c r="G10020" i="15" s="1"/>
  <c r="E4349" i="15"/>
  <c r="G4349" i="15" s="1"/>
  <c r="E6001" i="15"/>
  <c r="G6001" i="15" s="1"/>
  <c r="E2203" i="15"/>
  <c r="G2203" i="15" s="1"/>
  <c r="E307" i="15"/>
  <c r="G307" i="15" s="1"/>
  <c r="E287" i="15"/>
  <c r="G287" i="15" s="1"/>
  <c r="E7788" i="15"/>
  <c r="G7788" i="15" s="1"/>
  <c r="E9651" i="15"/>
  <c r="G9651" i="15" s="1"/>
  <c r="E168" i="15"/>
  <c r="G168" i="15" s="1"/>
  <c r="E7682" i="15"/>
  <c r="G7682" i="15" s="1"/>
  <c r="E2018" i="15"/>
  <c r="G2018" i="15" s="1"/>
  <c r="E11423" i="15"/>
  <c r="G11423" i="15" s="1"/>
  <c r="E13285" i="15"/>
  <c r="G13285" i="15" s="1"/>
  <c r="E11394" i="15"/>
  <c r="G11394" i="15" s="1"/>
  <c r="E3831" i="15"/>
  <c r="G3831" i="15" s="1"/>
  <c r="E9431" i="15"/>
  <c r="G9431" i="15" s="1"/>
  <c r="E4433" i="15"/>
  <c r="G4433" i="15" s="1"/>
  <c r="E4424" i="15"/>
  <c r="G4424" i="15" s="1"/>
  <c r="E2521" i="15"/>
  <c r="G2521" i="15" s="1"/>
  <c r="E4404" i="15"/>
  <c r="G4404" i="15" s="1"/>
  <c r="E6071" i="15"/>
  <c r="G6071" i="15" s="1"/>
  <c r="E9745" i="15"/>
  <c r="G9745" i="15" s="1"/>
  <c r="E13493" i="15"/>
  <c r="G13493" i="15" s="1"/>
  <c r="E9713" i="15"/>
  <c r="G9713" i="15" s="1"/>
  <c r="E11561" i="15"/>
  <c r="G11561" i="15" s="1"/>
  <c r="E13420" i="15"/>
  <c r="G13420" i="15" s="1"/>
  <c r="E11525" i="15"/>
  <c r="G11525" i="15" s="1"/>
  <c r="E13370" i="15"/>
  <c r="G13370" i="15" s="1"/>
  <c r="E3910" i="15"/>
  <c r="G3910" i="15" s="1"/>
  <c r="E9548" i="15"/>
  <c r="G9548" i="15" s="1"/>
  <c r="E5767" i="15"/>
  <c r="G5767" i="15" s="1"/>
  <c r="E7635" i="15"/>
  <c r="G7635" i="15" s="1"/>
  <c r="E1955" i="15"/>
  <c r="G1955" i="15" s="1"/>
  <c r="E7586" i="15"/>
  <c r="G7586" i="15" s="1"/>
  <c r="E3776" i="15"/>
  <c r="G3776" i="15" s="1"/>
  <c r="E6324" i="15"/>
  <c r="G6324" i="15" s="1"/>
  <c r="E6315" i="15"/>
  <c r="G6315" i="15" s="1"/>
  <c r="E646" i="15"/>
  <c r="G646" i="15" s="1"/>
  <c r="E10039" i="15"/>
  <c r="G10039" i="15" s="1"/>
  <c r="E616" i="15"/>
  <c r="G616" i="15" s="1"/>
  <c r="E7897" i="15"/>
  <c r="G7897" i="15" s="1"/>
  <c r="E2208" i="15"/>
  <c r="G2208" i="15" s="1"/>
  <c r="E2184" i="15"/>
  <c r="G2184" i="15" s="1"/>
  <c r="E292" i="15"/>
  <c r="G292" i="15" s="1"/>
  <c r="E4019" i="15"/>
  <c r="G4019" i="15" s="1"/>
  <c r="E13419" i="15"/>
  <c r="G13419" i="15" s="1"/>
  <c r="E213" i="15"/>
  <c r="G213" i="15" s="1"/>
  <c r="E13358" i="15"/>
  <c r="G13358" i="15" s="1"/>
  <c r="E7677" i="15"/>
  <c r="G7677" i="15" s="1"/>
  <c r="E5787" i="15"/>
  <c r="G5787" i="15" s="1"/>
  <c r="E13290" i="15"/>
  <c r="G13290" i="15" s="1"/>
  <c r="E94" i="15"/>
  <c r="G94" i="15" s="1"/>
  <c r="E11368" i="15"/>
  <c r="G11368" i="15" s="1"/>
  <c r="E13202" i="15"/>
  <c r="G13202" i="15" s="1"/>
  <c r="E680" i="15"/>
  <c r="G680" i="15" s="1"/>
  <c r="E2556" i="15"/>
  <c r="G2556" i="15" s="1"/>
  <c r="E2546" i="15"/>
  <c r="G2546" i="15" s="1"/>
  <c r="E11947" i="15"/>
  <c r="G11947" i="15" s="1"/>
  <c r="E8165" i="15"/>
  <c r="G8165" i="15" s="1"/>
  <c r="E11828" i="15"/>
  <c r="G11828" i="15" s="1"/>
  <c r="E4125" i="15"/>
  <c r="G4125" i="15" s="1"/>
  <c r="E323" i="15"/>
  <c r="G323" i="15" s="1"/>
  <c r="E298" i="15"/>
  <c r="G298" i="15" s="1"/>
  <c r="E13451" i="15"/>
  <c r="G13451" i="15" s="1"/>
  <c r="E11556" i="15"/>
  <c r="G11556" i="15" s="1"/>
  <c r="E5877" i="15"/>
  <c r="G5877" i="15" s="1"/>
  <c r="E7736" i="15"/>
  <c r="G7736" i="15" s="1"/>
  <c r="E3907" i="15"/>
  <c r="G3907" i="15" s="1"/>
  <c r="E7668" i="15"/>
  <c r="G7668" i="15" s="1"/>
  <c r="E7652" i="15"/>
  <c r="G7652" i="15" s="1"/>
  <c r="E9515" i="15"/>
  <c r="G9515" i="15" s="1"/>
  <c r="E5726" i="15"/>
  <c r="G5726" i="15" s="1"/>
  <c r="E1946" i="15"/>
  <c r="G1946" i="15" s="1"/>
  <c r="E7548" i="15"/>
  <c r="G7548" i="15" s="1"/>
  <c r="E11973" i="15"/>
  <c r="G11973" i="15" s="1"/>
  <c r="E11965" i="15"/>
  <c r="G11965" i="15" s="1"/>
  <c r="E4400" i="15"/>
  <c r="G4400" i="15" s="1"/>
  <c r="E6055" i="15"/>
  <c r="G6055" i="15" s="1"/>
  <c r="E9742" i="15"/>
  <c r="G9742" i="15" s="1"/>
  <c r="E13482" i="15"/>
  <c r="G13482" i="15" s="1"/>
  <c r="E7826" i="15"/>
  <c r="G7826" i="15" s="1"/>
  <c r="E7791" i="15"/>
  <c r="G7791" i="15" s="1"/>
  <c r="E7768" i="15"/>
  <c r="G7768" i="15" s="1"/>
  <c r="E5864" i="15"/>
  <c r="G5864" i="15" s="1"/>
  <c r="E2055" i="15"/>
  <c r="G2055" i="15" s="1"/>
  <c r="E11454" i="15"/>
  <c r="G11454" i="15" s="1"/>
  <c r="E122" i="15"/>
  <c r="G122" i="15" s="1"/>
  <c r="E1998" i="15"/>
  <c r="G1998" i="15" s="1"/>
  <c r="E5745" i="15"/>
  <c r="G5745" i="15" s="1"/>
  <c r="E13255" i="15"/>
  <c r="G13255" i="15" s="1"/>
  <c r="E13224" i="15"/>
  <c r="G13224" i="15" s="1"/>
  <c r="E6338" i="15"/>
  <c r="G6338" i="15" s="1"/>
  <c r="E11972" i="15"/>
  <c r="G11972" i="15" s="1"/>
  <c r="E662" i="15"/>
  <c r="G662" i="15" s="1"/>
  <c r="E13829" i="15"/>
  <c r="G13829" i="15" s="1"/>
  <c r="E4399" i="15"/>
  <c r="G4399" i="15" s="1"/>
  <c r="E11791" i="15"/>
  <c r="G11791" i="15" s="1"/>
  <c r="E9749" i="15"/>
  <c r="G9749" i="15" s="1"/>
  <c r="E13489" i="15"/>
  <c r="G13489" i="15" s="1"/>
  <c r="E7833" i="15"/>
  <c r="G7833" i="15" s="1"/>
  <c r="E9677" i="15"/>
  <c r="G9677" i="15" s="1"/>
  <c r="E9657" i="15"/>
  <c r="G9657" i="15" s="1"/>
  <c r="E5872" i="15"/>
  <c r="G5872" i="15" s="1"/>
  <c r="E7711" i="15"/>
  <c r="G7711" i="15" s="1"/>
  <c r="E11453" i="15"/>
  <c r="G11453" i="15" s="1"/>
  <c r="E13314" i="15"/>
  <c r="G13314" i="15" s="1"/>
  <c r="E110" i="15"/>
  <c r="G110" i="15" s="1"/>
  <c r="E3859" i="15"/>
  <c r="G3859" i="15" s="1"/>
  <c r="E13251" i="15"/>
  <c r="G13251" i="15" s="1"/>
  <c r="E13215" i="15"/>
  <c r="G13215" i="15" s="1"/>
  <c r="E10096" i="15"/>
  <c r="G10096" i="15" s="1"/>
  <c r="E11963" i="15"/>
  <c r="G11963" i="15" s="1"/>
  <c r="E8184" i="15"/>
  <c r="G8184" i="15" s="1"/>
  <c r="E10048" i="15"/>
  <c r="G10048" i="15" s="1"/>
  <c r="E630" i="15"/>
  <c r="G630" i="15" s="1"/>
  <c r="E9771" i="15"/>
  <c r="G9771" i="15" s="1"/>
  <c r="E4088" i="15"/>
  <c r="G4088" i="15" s="1"/>
  <c r="E2196" i="15"/>
  <c r="G2196" i="15" s="1"/>
  <c r="E2172" i="15"/>
  <c r="G2172" i="15" s="1"/>
  <c r="E217" i="15"/>
  <c r="G217" i="15" s="1"/>
  <c r="E11452" i="15"/>
  <c r="G11452" i="15" s="1"/>
  <c r="E9561" i="15"/>
  <c r="G9561" i="15" s="1"/>
  <c r="E13294" i="15"/>
  <c r="G13294" i="15" s="1"/>
  <c r="E13819" i="15"/>
  <c r="G13819" i="15" s="1"/>
  <c r="E8064" i="15"/>
  <c r="G8064" i="15" s="1"/>
  <c r="E319" i="15"/>
  <c r="G319" i="15" s="1"/>
  <c r="E5915" i="15"/>
  <c r="G5915" i="15" s="1"/>
  <c r="E2111" i="15"/>
  <c r="G2111" i="15" s="1"/>
  <c r="E13400" i="15"/>
  <c r="G13400" i="15" s="1"/>
  <c r="E13319" i="15"/>
  <c r="G13319" i="15" s="1"/>
  <c r="E11407" i="15"/>
  <c r="G11407" i="15" s="1"/>
  <c r="E2550" i="15"/>
  <c r="G2550" i="15" s="1"/>
  <c r="E4374" i="15"/>
  <c r="G4374" i="15" s="1"/>
  <c r="E13485" i="15"/>
  <c r="G13485" i="15" s="1"/>
  <c r="E7794" i="15"/>
  <c r="G7794" i="15" s="1"/>
  <c r="E11481" i="15"/>
  <c r="G11481" i="15" s="1"/>
  <c r="E3898" i="15"/>
  <c r="G3898" i="15" s="1"/>
  <c r="E13235" i="15"/>
  <c r="G13235" i="15" s="1"/>
  <c r="E4441" i="15"/>
  <c r="G4441" i="15" s="1"/>
  <c r="E11834" i="15"/>
  <c r="G11834" i="15" s="1"/>
  <c r="E300" i="15"/>
  <c r="G300" i="15" s="1"/>
  <c r="E7766" i="15"/>
  <c r="G7766" i="15" s="1"/>
  <c r="E11469" i="15"/>
  <c r="G11469" i="15" s="1"/>
  <c r="E13305" i="15"/>
  <c r="G13305" i="15" s="1"/>
  <c r="E7599" i="15"/>
  <c r="G7599" i="15" s="1"/>
  <c r="E2548" i="15"/>
  <c r="G2548" i="15" s="1"/>
  <c r="E6292" i="15"/>
  <c r="G6292" i="15" s="1"/>
  <c r="E11635" i="15"/>
  <c r="G11635" i="15" s="1"/>
  <c r="E13445" i="15"/>
  <c r="G13445" i="15" s="1"/>
  <c r="E13368" i="15"/>
  <c r="G13368" i="15" s="1"/>
  <c r="E3896" i="15"/>
  <c r="G3896" i="15" s="1"/>
  <c r="E5661" i="15"/>
  <c r="G5661" i="15" s="1"/>
  <c r="E10068" i="15"/>
  <c r="G10068" i="15" s="1"/>
  <c r="E416" i="15"/>
  <c r="G416" i="15" s="1"/>
  <c r="E5942" i="15"/>
  <c r="G5942" i="15" s="1"/>
  <c r="E3980" i="15"/>
  <c r="G3980" i="15" s="1"/>
  <c r="E14714" i="15"/>
  <c r="G14714" i="15" s="1"/>
  <c r="E3736" i="15"/>
  <c r="G3736" i="15" s="1"/>
  <c r="E9389" i="15"/>
  <c r="G9389" i="15" s="1"/>
  <c r="E9052" i="15"/>
  <c r="G9052" i="15" s="1"/>
  <c r="E7144" i="15"/>
  <c r="G7144" i="15" s="1"/>
  <c r="E14896" i="15"/>
  <c r="G14896" i="15" s="1"/>
  <c r="E10880" i="15"/>
  <c r="G10880" i="15" s="1"/>
  <c r="E1712" i="15"/>
  <c r="G1712" i="15" s="1"/>
  <c r="E9423" i="15"/>
  <c r="G9423" i="15" s="1"/>
  <c r="E9393" i="15"/>
  <c r="G9393" i="15" s="1"/>
  <c r="E5260" i="15"/>
  <c r="G5260" i="15" s="1"/>
  <c r="E14869" i="15"/>
  <c r="G14869" i="15" s="1"/>
  <c r="E3344" i="15"/>
  <c r="G3344" i="15" s="1"/>
  <c r="E12714" i="15"/>
  <c r="G12714" i="15" s="1"/>
  <c r="E10838" i="15"/>
  <c r="G10838" i="15" s="1"/>
  <c r="E8962" i="15"/>
  <c r="G8962" i="15" s="1"/>
  <c r="E3352" i="15"/>
  <c r="G3352" i="15" s="1"/>
  <c r="E14875" i="15"/>
  <c r="G14875" i="15" s="1"/>
  <c r="E9348" i="15"/>
  <c r="G9348" i="15" s="1"/>
  <c r="E14591" i="15"/>
  <c r="G14591" i="15" s="1"/>
  <c r="E1533" i="15"/>
  <c r="G1533" i="15" s="1"/>
  <c r="E11260" i="15"/>
  <c r="G11260" i="15" s="1"/>
  <c r="E12769" i="15"/>
  <c r="G12769" i="15" s="1"/>
  <c r="E10893" i="15"/>
  <c r="G10893" i="15" s="1"/>
  <c r="E9017" i="15"/>
  <c r="G9017" i="15" s="1"/>
  <c r="E7141" i="15"/>
  <c r="G7141" i="15" s="1"/>
  <c r="E7078" i="15"/>
  <c r="G7078" i="15" s="1"/>
  <c r="E5202" i="15"/>
  <c r="G5202" i="15" s="1"/>
  <c r="E5138" i="15"/>
  <c r="G5138" i="15" s="1"/>
  <c r="E14424" i="15"/>
  <c r="G14424" i="15" s="1"/>
  <c r="E6908" i="15"/>
  <c r="G6908" i="15" s="1"/>
  <c r="E12525" i="15"/>
  <c r="G12525" i="15" s="1"/>
  <c r="E4953" i="15"/>
  <c r="G4953" i="15" s="1"/>
  <c r="E3077" i="15"/>
  <c r="G3077" i="15" s="1"/>
  <c r="E1201" i="15"/>
  <c r="G1201" i="15" s="1"/>
  <c r="E14291" i="15"/>
  <c r="G14291" i="15" s="1"/>
  <c r="E6768" i="15"/>
  <c r="G6768" i="15" s="1"/>
  <c r="E10510" i="15"/>
  <c r="G10510" i="15" s="1"/>
  <c r="E2964" i="15"/>
  <c r="G2964" i="15" s="1"/>
  <c r="E12369" i="15"/>
  <c r="G12369" i="15" s="1"/>
  <c r="E8592" i="15"/>
  <c r="G8592" i="15" s="1"/>
  <c r="E14194" i="15"/>
  <c r="G14194" i="15" s="1"/>
  <c r="E8565" i="15"/>
  <c r="G8565" i="15" s="1"/>
  <c r="E2912" i="15"/>
  <c r="G2912" i="15" s="1"/>
  <c r="E10436" i="15"/>
  <c r="G10436" i="15" s="1"/>
  <c r="E12227" i="15"/>
  <c r="G12227" i="15" s="1"/>
  <c r="E4677" i="15"/>
  <c r="G4677" i="15" s="1"/>
  <c r="E888" i="15"/>
  <c r="G888" i="15" s="1"/>
  <c r="E2755" i="15"/>
  <c r="G2755" i="15" s="1"/>
  <c r="E2737" i="15"/>
  <c r="G2737" i="15" s="1"/>
  <c r="E8345" i="15"/>
  <c r="G8345" i="15" s="1"/>
  <c r="E779" i="15"/>
  <c r="G779" i="15" s="1"/>
  <c r="E12064" i="15"/>
  <c r="G12064" i="15" s="1"/>
  <c r="E6399" i="15"/>
  <c r="G6399" i="15" s="1"/>
  <c r="E2622" i="15"/>
  <c r="G2622" i="15" s="1"/>
  <c r="E6365" i="15"/>
  <c r="G6365" i="15" s="1"/>
  <c r="E6340" i="15"/>
  <c r="G6340" i="15" s="1"/>
  <c r="E5605" i="15"/>
  <c r="G5605" i="15" s="1"/>
  <c r="E13189" i="15"/>
  <c r="G13189" i="15" s="1"/>
  <c r="E7366" i="15"/>
  <c r="G7366" i="15" s="1"/>
  <c r="E10884" i="15"/>
  <c r="G10884" i="15" s="1"/>
  <c r="E5177" i="15"/>
  <c r="G5177" i="15" s="1"/>
  <c r="E5014" i="15"/>
  <c r="G5014" i="15" s="1"/>
  <c r="E3084" i="15"/>
  <c r="G3084" i="15" s="1"/>
  <c r="E14251" i="15"/>
  <c r="G14251" i="15" s="1"/>
  <c r="E10479" i="15"/>
  <c r="G10479" i="15" s="1"/>
  <c r="E8556" i="15"/>
  <c r="G8556" i="15" s="1"/>
  <c r="E1024" i="15"/>
  <c r="G1024" i="15" s="1"/>
  <c r="E14121" i="15"/>
  <c r="G14121" i="15" s="1"/>
  <c r="E8455" i="15"/>
  <c r="G8455" i="15" s="1"/>
  <c r="E8431" i="15"/>
  <c r="G8431" i="15" s="1"/>
  <c r="E4654" i="15"/>
  <c r="G4654" i="15" s="1"/>
  <c r="E4633" i="15"/>
  <c r="G4633" i="15" s="1"/>
  <c r="E10271" i="15"/>
  <c r="G10271" i="15" s="1"/>
  <c r="E8322" i="15"/>
  <c r="G8322" i="15" s="1"/>
  <c r="E13927" i="15"/>
  <c r="G13927" i="15" s="1"/>
  <c r="E10180" i="15"/>
  <c r="G10180" i="15" s="1"/>
  <c r="E4515" i="15"/>
  <c r="G4515" i="15" s="1"/>
  <c r="E4504" i="15"/>
  <c r="G4504" i="15" s="1"/>
  <c r="E718" i="15"/>
  <c r="G718" i="15" s="1"/>
  <c r="E8223" i="15"/>
  <c r="G8223" i="15" s="1"/>
  <c r="E7500" i="15"/>
  <c r="G7500" i="15" s="1"/>
  <c r="E12941" i="15"/>
  <c r="G12941" i="15" s="1"/>
  <c r="E14858" i="15"/>
  <c r="G14858" i="15" s="1"/>
  <c r="E10956" i="15"/>
  <c r="G10956" i="15" s="1"/>
  <c r="E3335" i="15"/>
  <c r="G3335" i="15" s="1"/>
  <c r="E5185" i="15"/>
  <c r="G5185" i="15" s="1"/>
  <c r="E1284" i="15"/>
  <c r="G1284" i="15" s="1"/>
  <c r="E1200" i="15"/>
  <c r="G1200" i="15" s="1"/>
  <c r="E14247" i="15"/>
  <c r="G14247" i="15" s="1"/>
  <c r="E14905" i="15"/>
  <c r="G14905" i="15" s="1"/>
  <c r="E13170" i="15"/>
  <c r="G13170" i="15" s="1"/>
  <c r="E13158" i="15"/>
  <c r="G13158" i="15" s="1"/>
  <c r="E14857" i="15"/>
  <c r="G14857" i="15" s="1"/>
  <c r="E7469" i="15"/>
  <c r="G7469" i="15" s="1"/>
  <c r="E14715" i="15"/>
  <c r="G14715" i="15" s="1"/>
  <c r="E3587" i="15"/>
  <c r="G3587" i="15" s="1"/>
  <c r="E11042" i="15"/>
  <c r="G11042" i="15" s="1"/>
  <c r="E14602" i="15"/>
  <c r="G14602" i="15" s="1"/>
  <c r="E12775" i="15"/>
  <c r="G12775" i="15" s="1"/>
  <c r="E10899" i="15"/>
  <c r="G10899" i="15" s="1"/>
  <c r="E9023" i="15"/>
  <c r="G9023" i="15" s="1"/>
  <c r="E7147" i="15"/>
  <c r="G7147" i="15" s="1"/>
  <c r="E3390" i="15"/>
  <c r="G3390" i="15" s="1"/>
  <c r="E3326" i="15"/>
  <c r="G3326" i="15" s="1"/>
  <c r="E1450" i="15"/>
  <c r="G1450" i="15" s="1"/>
  <c r="E12696" i="15"/>
  <c r="G12696" i="15" s="1"/>
  <c r="E10820" i="15"/>
  <c r="G10820" i="15" s="1"/>
  <c r="E7076" i="15"/>
  <c r="G7076" i="15" s="1"/>
  <c r="E5200" i="15"/>
  <c r="G5200" i="15" s="1"/>
  <c r="E5136" i="15"/>
  <c r="G5136" i="15" s="1"/>
  <c r="E14421" i="15"/>
  <c r="G14421" i="15" s="1"/>
  <c r="E5054" i="15"/>
  <c r="G5054" i="15" s="1"/>
  <c r="E12507" i="15"/>
  <c r="G12507" i="15" s="1"/>
  <c r="E4943" i="15"/>
  <c r="G4943" i="15" s="1"/>
  <c r="E3059" i="15"/>
  <c r="G3059" i="15" s="1"/>
  <c r="E1167" i="15"/>
  <c r="G1167" i="15" s="1"/>
  <c r="E10542" i="15"/>
  <c r="G10542" i="15" s="1"/>
  <c r="E12402" i="15"/>
  <c r="G12402" i="15" s="1"/>
  <c r="E4857" i="15"/>
  <c r="G4857" i="15" s="1"/>
  <c r="E6720" i="15"/>
  <c r="G6720" i="15" s="1"/>
  <c r="E1057" i="15"/>
  <c r="G1057" i="15" s="1"/>
  <c r="E4815" i="15"/>
  <c r="G4815" i="15" s="1"/>
  <c r="E10442" i="15"/>
  <c r="G10442" i="15" s="1"/>
  <c r="E4789" i="15"/>
  <c r="G4789" i="15" s="1"/>
  <c r="E14178" i="15"/>
  <c r="G14178" i="15" s="1"/>
  <c r="E4761" i="15"/>
  <c r="G4761" i="15" s="1"/>
  <c r="E8446" i="15"/>
  <c r="G8446" i="15" s="1"/>
  <c r="E6542" i="15"/>
  <c r="G6542" i="15" s="1"/>
  <c r="E2769" i="15"/>
  <c r="G2769" i="15" s="1"/>
  <c r="E6509" i="15"/>
  <c r="G6509" i="15" s="1"/>
  <c r="E13990" i="15"/>
  <c r="G13990" i="15" s="1"/>
  <c r="E2668" i="15"/>
  <c r="G2668" i="15" s="1"/>
  <c r="E13918" i="15"/>
  <c r="G13918" i="15" s="1"/>
  <c r="E6413" i="15"/>
  <c r="G6413" i="15" s="1"/>
  <c r="E748" i="15"/>
  <c r="G748" i="15" s="1"/>
  <c r="E13887" i="15"/>
  <c r="G13887" i="15" s="1"/>
  <c r="E6353" i="15"/>
  <c r="G6353" i="15" s="1"/>
  <c r="E14297" i="15"/>
  <c r="G14297" i="15" s="1"/>
  <c r="E2950" i="15"/>
  <c r="G2950" i="15" s="1"/>
  <c r="E6669" i="15"/>
  <c r="G6669" i="15" s="1"/>
  <c r="E9397" i="15"/>
  <c r="G9397" i="15" s="1"/>
  <c r="E7503" i="15"/>
  <c r="G7503" i="15" s="1"/>
  <c r="E3728" i="15"/>
  <c r="G3728" i="15" s="1"/>
  <c r="E5583" i="15"/>
  <c r="G5583" i="15" s="1"/>
  <c r="E13030" i="15"/>
  <c r="G13030" i="15" s="1"/>
  <c r="E5463" i="15"/>
  <c r="G5463" i="15" s="1"/>
  <c r="E11057" i="15"/>
  <c r="G11057" i="15" s="1"/>
  <c r="E14621" i="15"/>
  <c r="G14621" i="15" s="1"/>
  <c r="E5304" i="15"/>
  <c r="G5304" i="15" s="1"/>
  <c r="E12790" i="15"/>
  <c r="G12790" i="15" s="1"/>
  <c r="E10914" i="15"/>
  <c r="G10914" i="15" s="1"/>
  <c r="E9038" i="15"/>
  <c r="G9038" i="15" s="1"/>
  <c r="E7162" i="15"/>
  <c r="G7162" i="15" s="1"/>
  <c r="E7098" i="15"/>
  <c r="G7098" i="15" s="1"/>
  <c r="E3341" i="15"/>
  <c r="G3341" i="15" s="1"/>
  <c r="E1465" i="15"/>
  <c r="G1465" i="15" s="1"/>
  <c r="E12703" i="15"/>
  <c r="G12703" i="15" s="1"/>
  <c r="E10827" i="15"/>
  <c r="G10827" i="15" s="1"/>
  <c r="E8951" i="15"/>
  <c r="G8951" i="15" s="1"/>
  <c r="E7075" i="15"/>
  <c r="G7075" i="15" s="1"/>
  <c r="E5183" i="15"/>
  <c r="G5183" i="15" s="1"/>
  <c r="E10783" i="15"/>
  <c r="G10783" i="15" s="1"/>
  <c r="E12603" i="15"/>
  <c r="G12603" i="15" s="1"/>
  <c r="E5004" i="15"/>
  <c r="G5004" i="15" s="1"/>
  <c r="E4990" i="15"/>
  <c r="G4990" i="15" s="1"/>
  <c r="E3114" i="15"/>
  <c r="G3114" i="15" s="1"/>
  <c r="E3050" i="15"/>
  <c r="G3050" i="15" s="1"/>
  <c r="E1174" i="15"/>
  <c r="G1174" i="15" s="1"/>
  <c r="E12411" i="15"/>
  <c r="G12411" i="15" s="1"/>
  <c r="E1120" i="15"/>
  <c r="G1120" i="15" s="1"/>
  <c r="E6742" i="15"/>
  <c r="G6742" i="15" s="1"/>
  <c r="E10490" i="15"/>
  <c r="G10490" i="15" s="1"/>
  <c r="E1058" i="15"/>
  <c r="G1058" i="15" s="1"/>
  <c r="E2939" i="15"/>
  <c r="G2939" i="15" s="1"/>
  <c r="E12336" i="15"/>
  <c r="G12336" i="15" s="1"/>
  <c r="E6683" i="15"/>
  <c r="G6683" i="15" s="1"/>
  <c r="E1030" i="15"/>
  <c r="G1030" i="15" s="1"/>
  <c r="E14156" i="15"/>
  <c r="G14156" i="15" s="1"/>
  <c r="E4687" i="15"/>
  <c r="G4687" i="15" s="1"/>
  <c r="E910" i="15"/>
  <c r="G910" i="15" s="1"/>
  <c r="E6528" i="15"/>
  <c r="G6528" i="15" s="1"/>
  <c r="E864" i="15"/>
  <c r="G864" i="15" s="1"/>
  <c r="E10269" i="15"/>
  <c r="G10269" i="15" s="1"/>
  <c r="E8318" i="15"/>
  <c r="G8318" i="15" s="1"/>
  <c r="E8303" i="15"/>
  <c r="G8303" i="15" s="1"/>
  <c r="E10170" i="15"/>
  <c r="G10170" i="15" s="1"/>
  <c r="E2638" i="15"/>
  <c r="G2638" i="15" s="1"/>
  <c r="E2620" i="15"/>
  <c r="G2620" i="15" s="1"/>
  <c r="E12010" i="15"/>
  <c r="G12010" i="15" s="1"/>
  <c r="E8221" i="15"/>
  <c r="G8221" i="15" s="1"/>
  <c r="E14899" i="15"/>
  <c r="G14899" i="15" s="1"/>
  <c r="E9231" i="15"/>
  <c r="G9231" i="15" s="1"/>
  <c r="E1859" i="15"/>
  <c r="G1859" i="15" s="1"/>
  <c r="E5402" i="15"/>
  <c r="G5402" i="15" s="1"/>
  <c r="E7140" i="15"/>
  <c r="G7140" i="15" s="1"/>
  <c r="E8961" i="15"/>
  <c r="G8961" i="15" s="1"/>
  <c r="E12606" i="15"/>
  <c r="G12606" i="15" s="1"/>
  <c r="E4936" i="15"/>
  <c r="G4936" i="15" s="1"/>
  <c r="E14277" i="15"/>
  <c r="G14277" i="15" s="1"/>
  <c r="E6705" i="15"/>
  <c r="G6705" i="15" s="1"/>
  <c r="E5650" i="15"/>
  <c r="G5650" i="15" s="1"/>
  <c r="E7511" i="15"/>
  <c r="G7511" i="15" s="1"/>
  <c r="E11238" i="15"/>
  <c r="G11238" i="15" s="1"/>
  <c r="E14757" i="15"/>
  <c r="G14757" i="15" s="1"/>
  <c r="E11119" i="15"/>
  <c r="G11119" i="15" s="1"/>
  <c r="E9155" i="15"/>
  <c r="G9155" i="15" s="1"/>
  <c r="E5349" i="15"/>
  <c r="G5349" i="15" s="1"/>
  <c r="E14538" i="15"/>
  <c r="G14538" i="15" s="1"/>
  <c r="E12765" i="15"/>
  <c r="G12765" i="15" s="1"/>
  <c r="E10889" i="15"/>
  <c r="G10889" i="15" s="1"/>
  <c r="E9013" i="15"/>
  <c r="G9013" i="15" s="1"/>
  <c r="E7137" i="15"/>
  <c r="G7137" i="15" s="1"/>
  <c r="E3380" i="15"/>
  <c r="G3380" i="15" s="1"/>
  <c r="E1504" i="15"/>
  <c r="G1504" i="15" s="1"/>
  <c r="E12742" i="15"/>
  <c r="G12742" i="15" s="1"/>
  <c r="E12678" i="15"/>
  <c r="G12678" i="15" s="1"/>
  <c r="E10802" i="15"/>
  <c r="G10802" i="15" s="1"/>
  <c r="E8926" i="15"/>
  <c r="G8926" i="15" s="1"/>
  <c r="E7050" i="15"/>
  <c r="G7050" i="15" s="1"/>
  <c r="E5174" i="15"/>
  <c r="G5174" i="15" s="1"/>
  <c r="E5128" i="15"/>
  <c r="G5128" i="15" s="1"/>
  <c r="E12589" i="15"/>
  <c r="G12589" i="15" s="1"/>
  <c r="E5003" i="15"/>
  <c r="G5003" i="15" s="1"/>
  <c r="E4997" i="15"/>
  <c r="G4997" i="15" s="1"/>
  <c r="E4933" i="15"/>
  <c r="G4933" i="15" s="1"/>
  <c r="E3057" i="15"/>
  <c r="G3057" i="15" s="1"/>
  <c r="E1181" i="15"/>
  <c r="G1181" i="15" s="1"/>
  <c r="E12425" i="15"/>
  <c r="G12425" i="15" s="1"/>
  <c r="E3000" i="15"/>
  <c r="G3000" i="15" s="1"/>
  <c r="E6741" i="15"/>
  <c r="G6741" i="15" s="1"/>
  <c r="E14236" i="15"/>
  <c r="G14236" i="15" s="1"/>
  <c r="E14228" i="15"/>
  <c r="G14228" i="15" s="1"/>
  <c r="E1052" i="15"/>
  <c r="G1052" i="15" s="1"/>
  <c r="E10456" i="15"/>
  <c r="G10456" i="15" s="1"/>
  <c r="E4803" i="15"/>
  <c r="G4803" i="15" s="1"/>
  <c r="E14184" i="15"/>
  <c r="G14184" i="15" s="1"/>
  <c r="E4742" i="15"/>
  <c r="G4742" i="15" s="1"/>
  <c r="E8444" i="15"/>
  <c r="G8444" i="15" s="1"/>
  <c r="E4660" i="15"/>
  <c r="G4660" i="15" s="1"/>
  <c r="E2767" i="15"/>
  <c r="G2767" i="15" s="1"/>
  <c r="E10268" i="15"/>
  <c r="G10268" i="15" s="1"/>
  <c r="E6442" i="15"/>
  <c r="G6442" i="15" s="1"/>
  <c r="E8302" i="15"/>
  <c r="G8302" i="15" s="1"/>
  <c r="E10169" i="15"/>
  <c r="G10169" i="15" s="1"/>
  <c r="E2637" i="15"/>
  <c r="G2637" i="15" s="1"/>
  <c r="E2619" i="15"/>
  <c r="G2619" i="15" s="1"/>
  <c r="E710" i="15"/>
  <c r="G710" i="15" s="1"/>
  <c r="E13851" i="15"/>
  <c r="G13851" i="15" s="1"/>
  <c r="E13840" i="15"/>
  <c r="G13840" i="15" s="1"/>
  <c r="E1882" i="15"/>
  <c r="G1882" i="15" s="1"/>
  <c r="E14624" i="15"/>
  <c r="G14624" i="15" s="1"/>
  <c r="E5618" i="15"/>
  <c r="G5618" i="15" s="1"/>
  <c r="E14565" i="15"/>
  <c r="G14565" i="15" s="1"/>
  <c r="E7164" i="15"/>
  <c r="G7164" i="15" s="1"/>
  <c r="E8929" i="15"/>
  <c r="G8929" i="15" s="1"/>
  <c r="E1855" i="15"/>
  <c r="G1855" i="15" s="1"/>
  <c r="E13018" i="15"/>
  <c r="G13018" i="15" s="1"/>
  <c r="E14537" i="15"/>
  <c r="G14537" i="15" s="1"/>
  <c r="E1463" i="15"/>
  <c r="G1463" i="15" s="1"/>
  <c r="E12709" i="15"/>
  <c r="G12709" i="15" s="1"/>
  <c r="E10833" i="15"/>
  <c r="G10833" i="15" s="1"/>
  <c r="E8957" i="15"/>
  <c r="G8957" i="15" s="1"/>
  <c r="E7081" i="15"/>
  <c r="G7081" i="15" s="1"/>
  <c r="E7017" i="15"/>
  <c r="G7017" i="15" s="1"/>
  <c r="E5141" i="15"/>
  <c r="G5141" i="15" s="1"/>
  <c r="E14430" i="15"/>
  <c r="G14430" i="15" s="1"/>
  <c r="E8824" i="15"/>
  <c r="G8824" i="15" s="1"/>
  <c r="E14382" i="15"/>
  <c r="G14382" i="15" s="1"/>
  <c r="E4956" i="15"/>
  <c r="G4956" i="15" s="1"/>
  <c r="E3080" i="15"/>
  <c r="G3080" i="15" s="1"/>
  <c r="E1204" i="15"/>
  <c r="G1204" i="15" s="1"/>
  <c r="E14294" i="15"/>
  <c r="G14294" i="15" s="1"/>
  <c r="E6772" i="15"/>
  <c r="G6772" i="15" s="1"/>
  <c r="E10513" i="15"/>
  <c r="G10513" i="15" s="1"/>
  <c r="E2967" i="15"/>
  <c r="G2967" i="15" s="1"/>
  <c r="E12361" i="15"/>
  <c r="G12361" i="15" s="1"/>
  <c r="E14197" i="15"/>
  <c r="G14197" i="15" s="1"/>
  <c r="E8560" i="15"/>
  <c r="G8560" i="15" s="1"/>
  <c r="E2907" i="15"/>
  <c r="G2907" i="15" s="1"/>
  <c r="E1010" i="15"/>
  <c r="G1010" i="15" s="1"/>
  <c r="E6573" i="15"/>
  <c r="G6573" i="15" s="1"/>
  <c r="E2798" i="15"/>
  <c r="G2798" i="15" s="1"/>
  <c r="E8413" i="15"/>
  <c r="G8413" i="15" s="1"/>
  <c r="E874" i="15"/>
  <c r="G874" i="15" s="1"/>
  <c r="E2740" i="15"/>
  <c r="G2740" i="15" s="1"/>
  <c r="E10231" i="15"/>
  <c r="G10231" i="15" s="1"/>
  <c r="E782" i="15"/>
  <c r="G782" i="15" s="1"/>
  <c r="E12067" i="15"/>
  <c r="G12067" i="15" s="1"/>
  <c r="E6402" i="15"/>
  <c r="G6402" i="15" s="1"/>
  <c r="E4508" i="15"/>
  <c r="G4508" i="15" s="1"/>
  <c r="E12028" i="15"/>
  <c r="G12028" i="15" s="1"/>
  <c r="E701" i="15"/>
  <c r="G701" i="15" s="1"/>
  <c r="E2567" i="15"/>
  <c r="G2567" i="15" s="1"/>
  <c r="E6318" i="15"/>
  <c r="G6318" i="15" s="1"/>
  <c r="E6309" i="15"/>
  <c r="G6309" i="15" s="1"/>
  <c r="E8177" i="15"/>
  <c r="G8177" i="15" s="1"/>
  <c r="E6273" i="15"/>
  <c r="G6273" i="15" s="1"/>
  <c r="E530" i="15"/>
  <c r="G530" i="15" s="1"/>
  <c r="E362" i="15"/>
  <c r="G362" i="15" s="1"/>
  <c r="E318" i="15"/>
  <c r="G318" i="15" s="1"/>
  <c r="E11600" i="15"/>
  <c r="G11600" i="15" s="1"/>
  <c r="E249" i="15"/>
  <c r="G249" i="15" s="1"/>
  <c r="E2109" i="15"/>
  <c r="G2109" i="15" s="1"/>
  <c r="E203" i="15"/>
  <c r="G203" i="15" s="1"/>
  <c r="E3912" i="15"/>
  <c r="G3912" i="15" s="1"/>
  <c r="E9550" i="15"/>
  <c r="G9550" i="15" s="1"/>
  <c r="E5768" i="15"/>
  <c r="G5768" i="15" s="1"/>
  <c r="E7636" i="15"/>
  <c r="G7636" i="15" s="1"/>
  <c r="E1956" i="15"/>
  <c r="G1956" i="15" s="1"/>
  <c r="E7583" i="15"/>
  <c r="G7583" i="15" s="1"/>
  <c r="E19" i="15"/>
  <c r="G19" i="15" s="1"/>
  <c r="E7349" i="15"/>
  <c r="G7349" i="15" s="1"/>
  <c r="E13159" i="15"/>
  <c r="G13159" i="15" s="1"/>
  <c r="E12800" i="15"/>
  <c r="G12800" i="15" s="1"/>
  <c r="E1483" i="15"/>
  <c r="G1483" i="15" s="1"/>
  <c r="E7531" i="15"/>
  <c r="G7531" i="15" s="1"/>
  <c r="E13122" i="15"/>
  <c r="G13122" i="15" s="1"/>
  <c r="E14658" i="15"/>
  <c r="G14658" i="15" s="1"/>
  <c r="E3387" i="15"/>
  <c r="G3387" i="15" s="1"/>
  <c r="E3766" i="15"/>
  <c r="G3766" i="15" s="1"/>
  <c r="E9384" i="15"/>
  <c r="G9384" i="15" s="1"/>
  <c r="E5580" i="15"/>
  <c r="G5580" i="15" s="1"/>
  <c r="E14737" i="15"/>
  <c r="G14737" i="15" s="1"/>
  <c r="E5479" i="15"/>
  <c r="G5479" i="15" s="1"/>
  <c r="E11053" i="15"/>
  <c r="G11053" i="15" s="1"/>
  <c r="E14627" i="15"/>
  <c r="G14627" i="15" s="1"/>
  <c r="E5301" i="15"/>
  <c r="G5301" i="15" s="1"/>
  <c r="E12787" i="15"/>
  <c r="G12787" i="15" s="1"/>
  <c r="E10911" i="15"/>
  <c r="G10911" i="15" s="1"/>
  <c r="E9035" i="15"/>
  <c r="G9035" i="15" s="1"/>
  <c r="E7159" i="15"/>
  <c r="G7159" i="15" s="1"/>
  <c r="E5270" i="15"/>
  <c r="G5270" i="15" s="1"/>
  <c r="E3338" i="15"/>
  <c r="G3338" i="15" s="1"/>
  <c r="E1462" i="15"/>
  <c r="G1462" i="15" s="1"/>
  <c r="E12700" i="15"/>
  <c r="G12700" i="15" s="1"/>
  <c r="E10824" i="15"/>
  <c r="G10824" i="15" s="1"/>
  <c r="E8948" i="15"/>
  <c r="G8948" i="15" s="1"/>
  <c r="E7072" i="15"/>
  <c r="G7072" i="15" s="1"/>
  <c r="E5196" i="15"/>
  <c r="G5196" i="15" s="1"/>
  <c r="E5132" i="15"/>
  <c r="G5132" i="15" s="1"/>
  <c r="E12620" i="15"/>
  <c r="G12620" i="15" s="1"/>
  <c r="E3179" i="15"/>
  <c r="G3179" i="15" s="1"/>
  <c r="E6838" i="15"/>
  <c r="G6838" i="15" s="1"/>
  <c r="E4939" i="15"/>
  <c r="G4939" i="15" s="1"/>
  <c r="E3063" i="15"/>
  <c r="G3063" i="15" s="1"/>
  <c r="E1187" i="15"/>
  <c r="G1187" i="15" s="1"/>
  <c r="E12419" i="15"/>
  <c r="G12419" i="15" s="1"/>
  <c r="E2988" i="15"/>
  <c r="G2988" i="15" s="1"/>
  <c r="E6747" i="15"/>
  <c r="G6747" i="15" s="1"/>
  <c r="E10483" i="15"/>
  <c r="G10483" i="15" s="1"/>
  <c r="E6708" i="15"/>
  <c r="G6708" i="15" s="1"/>
  <c r="E12341" i="15"/>
  <c r="G12341" i="15" s="1"/>
  <c r="E6688" i="15"/>
  <c r="G6688" i="15" s="1"/>
  <c r="E1035" i="15"/>
  <c r="G1035" i="15" s="1"/>
  <c r="E6572" i="15"/>
  <c r="G6572" i="15" s="1"/>
  <c r="E2797" i="15"/>
  <c r="G2797" i="15" s="1"/>
  <c r="E6541" i="15"/>
  <c r="G6541" i="15" s="1"/>
  <c r="E873" i="15"/>
  <c r="G873" i="15" s="1"/>
  <c r="E12154" i="15"/>
  <c r="G12154" i="15" s="1"/>
  <c r="E799" i="15"/>
  <c r="G799" i="15" s="1"/>
  <c r="E13933" i="15"/>
  <c r="G13933" i="15" s="1"/>
  <c r="E10183" i="15"/>
  <c r="G10183" i="15" s="1"/>
  <c r="E4518" i="15"/>
  <c r="G4518" i="15" s="1"/>
  <c r="E6389" i="15"/>
  <c r="G6389" i="15" s="1"/>
  <c r="E4480" i="15"/>
  <c r="G4480" i="15" s="1"/>
  <c r="E6346" i="15"/>
  <c r="G6346" i="15" s="1"/>
  <c r="E682" i="15"/>
  <c r="G682" i="15" s="1"/>
  <c r="E13156" i="15"/>
  <c r="G13156" i="15" s="1"/>
  <c r="E14580" i="15"/>
  <c r="G14580" i="15" s="1"/>
  <c r="E5585" i="15"/>
  <c r="G5585" i="15" s="1"/>
  <c r="E14541" i="15"/>
  <c r="G14541" i="15" s="1"/>
  <c r="E1507" i="15"/>
  <c r="G1507" i="15" s="1"/>
  <c r="E13185" i="15"/>
  <c r="G13185" i="15" s="1"/>
  <c r="E3730" i="15"/>
  <c r="G3730" i="15" s="1"/>
  <c r="E11136" i="15"/>
  <c r="G11136" i="15" s="1"/>
  <c r="E7273" i="15"/>
  <c r="G7273" i="15" s="1"/>
  <c r="E5648" i="15"/>
  <c r="G5648" i="15" s="1"/>
  <c r="E3734" i="15"/>
  <c r="G3734" i="15" s="1"/>
  <c r="E14900" i="15"/>
  <c r="G14900" i="15" s="1"/>
  <c r="E3765" i="15"/>
  <c r="G3765" i="15" s="1"/>
  <c r="E11274" i="15"/>
  <c r="G11274" i="15" s="1"/>
  <c r="E7487" i="15"/>
  <c r="G7487" i="15" s="1"/>
  <c r="E11235" i="15"/>
  <c r="G11235" i="15" s="1"/>
  <c r="E14754" i="15"/>
  <c r="G14754" i="15" s="1"/>
  <c r="E11115" i="15"/>
  <c r="G11115" i="15" s="1"/>
  <c r="E12953" i="15"/>
  <c r="G12953" i="15" s="1"/>
  <c r="E5390" i="15"/>
  <c r="G5390" i="15" s="1"/>
  <c r="E12844" i="15"/>
  <c r="G12844" i="15" s="1"/>
  <c r="E14534" i="15"/>
  <c r="G14534" i="15" s="1"/>
  <c r="E12762" i="15"/>
  <c r="G12762" i="15" s="1"/>
  <c r="E10886" i="15"/>
  <c r="G10886" i="15" s="1"/>
  <c r="E9010" i="15"/>
  <c r="G9010" i="15" s="1"/>
  <c r="E7134" i="15"/>
  <c r="G7134" i="15" s="1"/>
  <c r="E3369" i="15"/>
  <c r="G3369" i="15" s="1"/>
  <c r="E1493" i="15"/>
  <c r="G1493" i="15" s="1"/>
  <c r="E12723" i="15"/>
  <c r="G12723" i="15" s="1"/>
  <c r="E10847" i="15"/>
  <c r="G10847" i="15" s="1"/>
  <c r="E8971" i="15"/>
  <c r="G8971" i="15" s="1"/>
  <c r="E7071" i="15"/>
  <c r="G7071" i="15" s="1"/>
  <c r="E5195" i="15"/>
  <c r="G5195" i="15" s="1"/>
  <c r="E5131" i="15"/>
  <c r="G5131" i="15" s="1"/>
  <c r="E12608" i="15"/>
  <c r="G12608" i="15" s="1"/>
  <c r="E5008" i="15"/>
  <c r="G5008" i="15" s="1"/>
  <c r="E4994" i="15"/>
  <c r="G4994" i="15" s="1"/>
  <c r="E4930" i="15"/>
  <c r="G4930" i="15" s="1"/>
  <c r="E3054" i="15"/>
  <c r="G3054" i="15" s="1"/>
  <c r="E1178" i="15"/>
  <c r="G1178" i="15" s="1"/>
  <c r="E14268" i="15"/>
  <c r="G14268" i="15" s="1"/>
  <c r="E3006" i="15"/>
  <c r="G3006" i="15" s="1"/>
  <c r="E8624" i="15"/>
  <c r="G8624" i="15" s="1"/>
  <c r="E1078" i="15"/>
  <c r="G1078" i="15" s="1"/>
  <c r="E12370" i="15"/>
  <c r="G12370" i="15" s="1"/>
  <c r="E8594" i="15"/>
  <c r="G8594" i="15" s="1"/>
  <c r="E14187" i="15"/>
  <c r="G14187" i="15" s="1"/>
  <c r="E8558" i="15"/>
  <c r="G8558" i="15" s="1"/>
  <c r="E2905" i="15"/>
  <c r="G2905" i="15" s="1"/>
  <c r="E14161" i="15"/>
  <c r="G14161" i="15" s="1"/>
  <c r="E6571" i="15"/>
  <c r="G6571" i="15" s="1"/>
  <c r="E914" i="15"/>
  <c r="G914" i="15" s="1"/>
  <c r="E6532" i="15"/>
  <c r="G6532" i="15" s="1"/>
  <c r="E6523" i="15"/>
  <c r="G6523" i="15" s="1"/>
  <c r="E12153" i="15"/>
  <c r="G12153" i="15" s="1"/>
  <c r="E13946" i="15"/>
  <c r="G13946" i="15" s="1"/>
  <c r="E13929" i="15"/>
  <c r="G13929" i="15" s="1"/>
  <c r="E10182" i="15"/>
  <c r="G10182" i="15" s="1"/>
  <c r="E4517" i="15"/>
  <c r="G4517" i="15" s="1"/>
  <c r="E6388" i="15"/>
  <c r="G6388" i="15" s="1"/>
  <c r="E6369" i="15"/>
  <c r="G6369" i="15" s="1"/>
  <c r="E6342" i="15"/>
  <c r="G6342" i="15" s="1"/>
  <c r="E9228" i="15"/>
  <c r="G9228" i="15" s="1"/>
  <c r="E9182" i="15"/>
  <c r="G9182" i="15" s="1"/>
  <c r="E1829" i="15"/>
  <c r="G1829" i="15" s="1"/>
  <c r="E12796" i="15"/>
  <c r="G12796" i="15" s="1"/>
  <c r="E9020" i="15"/>
  <c r="G9020" i="15" s="1"/>
  <c r="E7128" i="15"/>
  <c r="G7128" i="15" s="1"/>
  <c r="E11055" i="15"/>
  <c r="G11055" i="15" s="1"/>
  <c r="E9028" i="15"/>
  <c r="G9028" i="15" s="1"/>
  <c r="E12955" i="15"/>
  <c r="G12955" i="15" s="1"/>
  <c r="E12812" i="15"/>
  <c r="G12812" i="15" s="1"/>
  <c r="E5623" i="15"/>
  <c r="G5623" i="15" s="1"/>
  <c r="E8947" i="15"/>
  <c r="G8947" i="15" s="1"/>
  <c r="E13163" i="15"/>
  <c r="G13163" i="15" s="1"/>
  <c r="E1500" i="15"/>
  <c r="G1500" i="15" s="1"/>
  <c r="E12698" i="15"/>
  <c r="G12698" i="15" s="1"/>
  <c r="E10822" i="15"/>
  <c r="G10822" i="15" s="1"/>
  <c r="E13187" i="15"/>
  <c r="G13187" i="15" s="1"/>
  <c r="E1508" i="15"/>
  <c r="G1508" i="15" s="1"/>
  <c r="E11233" i="15"/>
  <c r="G11233" i="15" s="1"/>
  <c r="E14851" i="15"/>
  <c r="G14851" i="15" s="1"/>
  <c r="E14562" i="15"/>
  <c r="G14562" i="15" s="1"/>
  <c r="E3051" i="15"/>
  <c r="G3051" i="15" s="1"/>
  <c r="E14709" i="15"/>
  <c r="G14709" i="15" s="1"/>
  <c r="E12753" i="15"/>
  <c r="G12753" i="15" s="1"/>
  <c r="E10877" i="15"/>
  <c r="G10877" i="15" s="1"/>
  <c r="E9001" i="15"/>
  <c r="G9001" i="15" s="1"/>
  <c r="E7125" i="15"/>
  <c r="G7125" i="15" s="1"/>
  <c r="E8938" i="15"/>
  <c r="G8938" i="15" s="1"/>
  <c r="E7062" i="15"/>
  <c r="G7062" i="15" s="1"/>
  <c r="E5186" i="15"/>
  <c r="G5186" i="15" s="1"/>
  <c r="E12646" i="15"/>
  <c r="G12646" i="15" s="1"/>
  <c r="E12607" i="15"/>
  <c r="G12607" i="15" s="1"/>
  <c r="E5015" i="15"/>
  <c r="G5015" i="15" s="1"/>
  <c r="E5001" i="15"/>
  <c r="G5001" i="15" s="1"/>
  <c r="E4937" i="15"/>
  <c r="G4937" i="15" s="1"/>
  <c r="E3061" i="15"/>
  <c r="G3061" i="15" s="1"/>
  <c r="E1185" i="15"/>
  <c r="G1185" i="15" s="1"/>
  <c r="E14267" i="15"/>
  <c r="G14267" i="15" s="1"/>
  <c r="E3005" i="15"/>
  <c r="G3005" i="15" s="1"/>
  <c r="E8623" i="15"/>
  <c r="G8623" i="15" s="1"/>
  <c r="E14248" i="15"/>
  <c r="G14248" i="15" s="1"/>
  <c r="E4831" i="15"/>
  <c r="G4831" i="15" s="1"/>
  <c r="E4820" i="15"/>
  <c r="G4820" i="15" s="1"/>
  <c r="E12339" i="15"/>
  <c r="G12339" i="15" s="1"/>
  <c r="E6686" i="15"/>
  <c r="G6686" i="15" s="1"/>
  <c r="E1033" i="15"/>
  <c r="G1033" i="15" s="1"/>
  <c r="E14160" i="15"/>
  <c r="G14160" i="15" s="1"/>
  <c r="E4690" i="15"/>
  <c r="G4690" i="15" s="1"/>
  <c r="E913" i="15"/>
  <c r="G913" i="15" s="1"/>
  <c r="E6539" i="15"/>
  <c r="G6539" i="15" s="1"/>
  <c r="E871" i="15"/>
  <c r="G871" i="15" s="1"/>
  <c r="E12152" i="15"/>
  <c r="G12152" i="15" s="1"/>
  <c r="E12094" i="15"/>
  <c r="G12094" i="15" s="1"/>
  <c r="E13928" i="15"/>
  <c r="G13928" i="15" s="1"/>
  <c r="E10181" i="15"/>
  <c r="G10181" i="15" s="1"/>
  <c r="E4516" i="15"/>
  <c r="G4516" i="15" s="1"/>
  <c r="E4505" i="15"/>
  <c r="G4505" i="15" s="1"/>
  <c r="E719" i="15"/>
  <c r="G719" i="15" s="1"/>
  <c r="E8224" i="15"/>
  <c r="G8224" i="15" s="1"/>
  <c r="E13004" i="15"/>
  <c r="G13004" i="15" s="1"/>
  <c r="E7514" i="15"/>
  <c r="G7514" i="15" s="1"/>
  <c r="E9161" i="15"/>
  <c r="G9161" i="15" s="1"/>
  <c r="E7156" i="15"/>
  <c r="G7156" i="15" s="1"/>
  <c r="E10829" i="15"/>
  <c r="G10829" i="15" s="1"/>
  <c r="E5137" i="15"/>
  <c r="G5137" i="15" s="1"/>
  <c r="E1236" i="15"/>
  <c r="G1236" i="15" s="1"/>
  <c r="E1224" i="15"/>
  <c r="G1224" i="15" s="1"/>
  <c r="E4858" i="15"/>
  <c r="G4858" i="15" s="1"/>
  <c r="E14201" i="15"/>
  <c r="G14201" i="15" s="1"/>
  <c r="E4798" i="15"/>
  <c r="G4798" i="15" s="1"/>
  <c r="E14179" i="15"/>
  <c r="G14179" i="15" s="1"/>
  <c r="E2868" i="15"/>
  <c r="G2868" i="15" s="1"/>
  <c r="E6566" i="15"/>
  <c r="G6566" i="15" s="1"/>
  <c r="E2775" i="15"/>
  <c r="G2775" i="15" s="1"/>
  <c r="E2770" i="15"/>
  <c r="G2770" i="15" s="1"/>
  <c r="E6512" i="15"/>
  <c r="G6512" i="15" s="1"/>
  <c r="E8383" i="15"/>
  <c r="G8383" i="15" s="1"/>
  <c r="E4552" i="15"/>
  <c r="G4552" i="15" s="1"/>
  <c r="E6416" i="15"/>
  <c r="G6416" i="15" s="1"/>
  <c r="E8297" i="15"/>
  <c r="G8297" i="15" s="1"/>
  <c r="E2632" i="15"/>
  <c r="G2632" i="15" s="1"/>
  <c r="E2614" i="15"/>
  <c r="G2614" i="15" s="1"/>
  <c r="E8241" i="15"/>
  <c r="G8241" i="15" s="1"/>
  <c r="E6331" i="15"/>
  <c r="G6331" i="15" s="1"/>
  <c r="E1845" i="15"/>
  <c r="G1845" i="15" s="1"/>
  <c r="E12843" i="15"/>
  <c r="G12843" i="15" s="1"/>
  <c r="E14768" i="15"/>
  <c r="G14768" i="15" s="1"/>
  <c r="E12760" i="15"/>
  <c r="G12760" i="15" s="1"/>
  <c r="E12721" i="15"/>
  <c r="G12721" i="15" s="1"/>
  <c r="E5145" i="15"/>
  <c r="G5145" i="15" s="1"/>
  <c r="E12522" i="15"/>
  <c r="G12522" i="15" s="1"/>
  <c r="E14289" i="15"/>
  <c r="G14289" i="15" s="1"/>
  <c r="E4830" i="15"/>
  <c r="G4830" i="15" s="1"/>
  <c r="E11306" i="15"/>
  <c r="G11306" i="15" s="1"/>
  <c r="E9398" i="15"/>
  <c r="G9398" i="15" s="1"/>
  <c r="E7504" i="15"/>
  <c r="G7504" i="15" s="1"/>
  <c r="E5602" i="15"/>
  <c r="G5602" i="15" s="1"/>
  <c r="E3699" i="15"/>
  <c r="G3699" i="15" s="1"/>
  <c r="E13001" i="15"/>
  <c r="G13001" i="15" s="1"/>
  <c r="E14684" i="15"/>
  <c r="G14684" i="15" s="1"/>
  <c r="E5401" i="15"/>
  <c r="G5401" i="15" s="1"/>
  <c r="E12823" i="15"/>
  <c r="G12823" i="15" s="1"/>
  <c r="E12759" i="15"/>
  <c r="G12759" i="15" s="1"/>
  <c r="E10883" i="15"/>
  <c r="G10883" i="15" s="1"/>
  <c r="E9007" i="15"/>
  <c r="G9007" i="15" s="1"/>
  <c r="E7131" i="15"/>
  <c r="G7131" i="15" s="1"/>
  <c r="E3374" i="15"/>
  <c r="G3374" i="15" s="1"/>
  <c r="E1498" i="15"/>
  <c r="G1498" i="15" s="1"/>
  <c r="E12680" i="15"/>
  <c r="G12680" i="15" s="1"/>
  <c r="E10804" i="15"/>
  <c r="G10804" i="15" s="1"/>
  <c r="E8936" i="15"/>
  <c r="G8936" i="15" s="1"/>
  <c r="E7060" i="15"/>
  <c r="G7060" i="15" s="1"/>
  <c r="E5184" i="15"/>
  <c r="G5184" i="15" s="1"/>
  <c r="E12631" i="15"/>
  <c r="G12631" i="15" s="1"/>
  <c r="E12604" i="15"/>
  <c r="G12604" i="15" s="1"/>
  <c r="E5013" i="15"/>
  <c r="G5013" i="15" s="1"/>
  <c r="E4999" i="15"/>
  <c r="G4999" i="15" s="1"/>
  <c r="E3107" i="15"/>
  <c r="G3107" i="15" s="1"/>
  <c r="E1223" i="15"/>
  <c r="G1223" i="15" s="1"/>
  <c r="E14316" i="15"/>
  <c r="G14316" i="15" s="1"/>
  <c r="E8646" i="15"/>
  <c r="G8646" i="15" s="1"/>
  <c r="E10516" i="15"/>
  <c r="G10516" i="15" s="1"/>
  <c r="E2970" i="15"/>
  <c r="G2970" i="15" s="1"/>
  <c r="E14231" i="15"/>
  <c r="G14231" i="15" s="1"/>
  <c r="E10477" i="15"/>
  <c r="G10477" i="15" s="1"/>
  <c r="E14192" i="15"/>
  <c r="G14192" i="15" s="1"/>
  <c r="E8563" i="15"/>
  <c r="G8563" i="15" s="1"/>
  <c r="E2910" i="15"/>
  <c r="G2910" i="15" s="1"/>
  <c r="E14112" i="15"/>
  <c r="G14112" i="15" s="1"/>
  <c r="E14071" i="15"/>
  <c r="G14071" i="15" s="1"/>
  <c r="E4684" i="15"/>
  <c r="G4684" i="15" s="1"/>
  <c r="E14031" i="15"/>
  <c r="G14031" i="15" s="1"/>
  <c r="E885" i="15"/>
  <c r="G885" i="15" s="1"/>
  <c r="E856" i="15"/>
  <c r="G856" i="15" s="1"/>
  <c r="E6460" i="15"/>
  <c r="G6460" i="15" s="1"/>
  <c r="E13941" i="15"/>
  <c r="G13941" i="15" s="1"/>
  <c r="E12062" i="15"/>
  <c r="G12062" i="15" s="1"/>
  <c r="E4530" i="15"/>
  <c r="G4530" i="15" s="1"/>
  <c r="E10151" i="15"/>
  <c r="G10151" i="15" s="1"/>
  <c r="E4488" i="15"/>
  <c r="G4488" i="15" s="1"/>
  <c r="E4459" i="15"/>
  <c r="G4459" i="15" s="1"/>
  <c r="E6777" i="15"/>
  <c r="G6777" i="15" s="1"/>
  <c r="E10482" i="15"/>
  <c r="G10482" i="15" s="1"/>
  <c r="E11298" i="15"/>
  <c r="G11298" i="15" s="1"/>
  <c r="E5627" i="15"/>
  <c r="G5627" i="15" s="1"/>
  <c r="E1849" i="15"/>
  <c r="G1849" i="15" s="1"/>
  <c r="E1830" i="15"/>
  <c r="G1830" i="15" s="1"/>
  <c r="E1813" i="15"/>
  <c r="G1813" i="15" s="1"/>
  <c r="E13021" i="15"/>
  <c r="G13021" i="15" s="1"/>
  <c r="E1702" i="15"/>
  <c r="G1702" i="15" s="1"/>
  <c r="E7278" i="15"/>
  <c r="G7278" i="15" s="1"/>
  <c r="E14589" i="15"/>
  <c r="G14589" i="15" s="1"/>
  <c r="E1532" i="15"/>
  <c r="G1532" i="15" s="1"/>
  <c r="E12774" i="15"/>
  <c r="G12774" i="15" s="1"/>
  <c r="E10898" i="15"/>
  <c r="G10898" i="15" s="1"/>
  <c r="E9022" i="15"/>
  <c r="G9022" i="15" s="1"/>
  <c r="E7146" i="15"/>
  <c r="G7146" i="15" s="1"/>
  <c r="E3389" i="15"/>
  <c r="G3389" i="15" s="1"/>
  <c r="E1513" i="15"/>
  <c r="G1513" i="15" s="1"/>
  <c r="E1449" i="15"/>
  <c r="G1449" i="15" s="1"/>
  <c r="E12687" i="15"/>
  <c r="G12687" i="15" s="1"/>
  <c r="E10811" i="15"/>
  <c r="G10811" i="15" s="1"/>
  <c r="E8935" i="15"/>
  <c r="G8935" i="15" s="1"/>
  <c r="E7051" i="15"/>
  <c r="G7051" i="15" s="1"/>
  <c r="E5167" i="15"/>
  <c r="G5167" i="15" s="1"/>
  <c r="E14472" i="15"/>
  <c r="G14472" i="15" s="1"/>
  <c r="E12580" i="15"/>
  <c r="G12580" i="15" s="1"/>
  <c r="E3119" i="15"/>
  <c r="G3119" i="15" s="1"/>
  <c r="E4974" i="15"/>
  <c r="G4974" i="15" s="1"/>
  <c r="E3098" i="15"/>
  <c r="G3098" i="15" s="1"/>
  <c r="E1222" i="15"/>
  <c r="G1222" i="15" s="1"/>
  <c r="E14327" i="15"/>
  <c r="G14327" i="15" s="1"/>
  <c r="E8660" i="15"/>
  <c r="G8660" i="15" s="1"/>
  <c r="E12401" i="15"/>
  <c r="G12401" i="15" s="1"/>
  <c r="E2977" i="15"/>
  <c r="G2977" i="15" s="1"/>
  <c r="E1075" i="15"/>
  <c r="G1075" i="15" s="1"/>
  <c r="E1056" i="15"/>
  <c r="G1056" i="15" s="1"/>
  <c r="E14210" i="15"/>
  <c r="G14210" i="15" s="1"/>
  <c r="E10457" i="15"/>
  <c r="G10457" i="15" s="1"/>
  <c r="E4804" i="15"/>
  <c r="G4804" i="15" s="1"/>
  <c r="E12277" i="15"/>
  <c r="G12277" i="15" s="1"/>
  <c r="E8453" i="15"/>
  <c r="G8453" i="15" s="1"/>
  <c r="E8429" i="15"/>
  <c r="G8429" i="15" s="1"/>
  <c r="E4644" i="15"/>
  <c r="G4644" i="15" s="1"/>
  <c r="E2742" i="15"/>
  <c r="G2742" i="15" s="1"/>
  <c r="E8381" i="15"/>
  <c r="G8381" i="15" s="1"/>
  <c r="E4550" i="15"/>
  <c r="G4550" i="15" s="1"/>
  <c r="E13926" i="15"/>
  <c r="G13926" i="15" s="1"/>
  <c r="E8287" i="15"/>
  <c r="G8287" i="15" s="1"/>
  <c r="E755" i="15"/>
  <c r="G755" i="15" s="1"/>
  <c r="E730" i="15"/>
  <c r="G730" i="15" s="1"/>
  <c r="E2585" i="15"/>
  <c r="G2585" i="15" s="1"/>
  <c r="E4453" i="15"/>
  <c r="G4453" i="15" s="1"/>
  <c r="E7515" i="15"/>
  <c r="G7515" i="15" s="1"/>
  <c r="E7287" i="15"/>
  <c r="G7287" i="15" s="1"/>
  <c r="E14852" i="15"/>
  <c r="G14852" i="15" s="1"/>
  <c r="E9070" i="15"/>
  <c r="G9070" i="15" s="1"/>
  <c r="E3351" i="15"/>
  <c r="G3351" i="15" s="1"/>
  <c r="E7061" i="15"/>
  <c r="G7061" i="15" s="1"/>
  <c r="E5063" i="15"/>
  <c r="G5063" i="15" s="1"/>
  <c r="E3076" i="15"/>
  <c r="G3076" i="15" s="1"/>
  <c r="E6767" i="15"/>
  <c r="G6767" i="15" s="1"/>
  <c r="E14895" i="15"/>
  <c r="G14895" i="15" s="1"/>
  <c r="E3760" i="15"/>
  <c r="G3760" i="15" s="1"/>
  <c r="E3741" i="15"/>
  <c r="G3741" i="15" s="1"/>
  <c r="E14863" i="15"/>
  <c r="G14863" i="15" s="1"/>
  <c r="E7467" i="15"/>
  <c r="G7467" i="15" s="1"/>
  <c r="E14739" i="15"/>
  <c r="G14739" i="15" s="1"/>
  <c r="E7362" i="15"/>
  <c r="G7362" i="15" s="1"/>
  <c r="E9193" i="15"/>
  <c r="G9193" i="15" s="1"/>
  <c r="E3523" i="15"/>
  <c r="G3523" i="15" s="1"/>
  <c r="E12839" i="15"/>
  <c r="G12839" i="15" s="1"/>
  <c r="E12813" i="15"/>
  <c r="G12813" i="15" s="1"/>
  <c r="E10937" i="15"/>
  <c r="G10937" i="15" s="1"/>
  <c r="E10873" i="15"/>
  <c r="G10873" i="15" s="1"/>
  <c r="E8997" i="15"/>
  <c r="G8997" i="15" s="1"/>
  <c r="E7121" i="15"/>
  <c r="G7121" i="15" s="1"/>
  <c r="E3364" i="15"/>
  <c r="G3364" i="15" s="1"/>
  <c r="E1488" i="15"/>
  <c r="G1488" i="15" s="1"/>
  <c r="E12726" i="15"/>
  <c r="G12726" i="15" s="1"/>
  <c r="E10850" i="15"/>
  <c r="G10850" i="15" s="1"/>
  <c r="E10786" i="15"/>
  <c r="G10786" i="15" s="1"/>
  <c r="E8910" i="15"/>
  <c r="G8910" i="15" s="1"/>
  <c r="E7034" i="15"/>
  <c r="G7034" i="15" s="1"/>
  <c r="E5158" i="15"/>
  <c r="G5158" i="15" s="1"/>
  <c r="E14459" i="15"/>
  <c r="G14459" i="15" s="1"/>
  <c r="E12569" i="15"/>
  <c r="G12569" i="15" s="1"/>
  <c r="E3118" i="15"/>
  <c r="G3118" i="15" s="1"/>
  <c r="E4981" i="15"/>
  <c r="G4981" i="15" s="1"/>
  <c r="E3105" i="15"/>
  <c r="G3105" i="15" s="1"/>
  <c r="E1229" i="15"/>
  <c r="G1229" i="15" s="1"/>
  <c r="E1165" i="15"/>
  <c r="G1165" i="15" s="1"/>
  <c r="E10535" i="15"/>
  <c r="G10535" i="15" s="1"/>
  <c r="E14263" i="15"/>
  <c r="G14263" i="15" s="1"/>
  <c r="E4855" i="15"/>
  <c r="G4855" i="15" s="1"/>
  <c r="E4838" i="15"/>
  <c r="G4838" i="15" s="1"/>
  <c r="E14225" i="15"/>
  <c r="G14225" i="15" s="1"/>
  <c r="E14206" i="15"/>
  <c r="G14206" i="15" s="1"/>
  <c r="E10440" i="15"/>
  <c r="G10440" i="15" s="1"/>
  <c r="E4787" i="15"/>
  <c r="G4787" i="15" s="1"/>
  <c r="E14168" i="15"/>
  <c r="G14168" i="15" s="1"/>
  <c r="E14104" i="15"/>
  <c r="G14104" i="15" s="1"/>
  <c r="E14069" i="15"/>
  <c r="G14069" i="15" s="1"/>
  <c r="E4682" i="15"/>
  <c r="G4682" i="15" s="1"/>
  <c r="E12182" i="15"/>
  <c r="G12182" i="15" s="1"/>
  <c r="E883" i="15"/>
  <c r="G883" i="15" s="1"/>
  <c r="E8380" i="15"/>
  <c r="G8380" i="15" s="1"/>
  <c r="E4549" i="15"/>
  <c r="G4549" i="15" s="1"/>
  <c r="E13925" i="15"/>
  <c r="G13925" i="15" s="1"/>
  <c r="E8286" i="15"/>
  <c r="G8286" i="15" s="1"/>
  <c r="E754" i="15"/>
  <c r="G754" i="15" s="1"/>
  <c r="E729" i="15"/>
  <c r="G729" i="15" s="1"/>
  <c r="E6356" i="15"/>
  <c r="G6356" i="15" s="1"/>
  <c r="E6336" i="15"/>
  <c r="G6336" i="15" s="1"/>
  <c r="E10094" i="15"/>
  <c r="G10094" i="15" s="1"/>
  <c r="E1852" i="15"/>
  <c r="G1852" i="15" s="1"/>
  <c r="E12793" i="15"/>
  <c r="G12793" i="15" s="1"/>
  <c r="E3700" i="15"/>
  <c r="G3700" i="15" s="1"/>
  <c r="E1514" i="15"/>
  <c r="G1514" i="15" s="1"/>
  <c r="E3375" i="15"/>
  <c r="G3375" i="15" s="1"/>
  <c r="E14902" i="15"/>
  <c r="G14902" i="15" s="1"/>
  <c r="E14862" i="15"/>
  <c r="G14862" i="15" s="1"/>
  <c r="E14681" i="15"/>
  <c r="G14681" i="15" s="1"/>
  <c r="E3355" i="15"/>
  <c r="G3355" i="15" s="1"/>
  <c r="E1447" i="15"/>
  <c r="G1447" i="15" s="1"/>
  <c r="E12693" i="15"/>
  <c r="G12693" i="15" s="1"/>
  <c r="E10817" i="15"/>
  <c r="G10817" i="15" s="1"/>
  <c r="E8941" i="15"/>
  <c r="G8941" i="15" s="1"/>
  <c r="E7065" i="15"/>
  <c r="G7065" i="15" s="1"/>
  <c r="E5189" i="15"/>
  <c r="G5189" i="15" s="1"/>
  <c r="E1423" i="15"/>
  <c r="G1423" i="15" s="1"/>
  <c r="E12610" i="15"/>
  <c r="G12610" i="15" s="1"/>
  <c r="E5018" i="15"/>
  <c r="G5018" i="15" s="1"/>
  <c r="E6846" i="15"/>
  <c r="G6846" i="15" s="1"/>
  <c r="E4940" i="15"/>
  <c r="G4940" i="15" s="1"/>
  <c r="E3064" i="15"/>
  <c r="G3064" i="15" s="1"/>
  <c r="E1188" i="15"/>
  <c r="G1188" i="15" s="1"/>
  <c r="E14273" i="15"/>
  <c r="G14273" i="15" s="1"/>
  <c r="E4870" i="15"/>
  <c r="G4870" i="15" s="1"/>
  <c r="E8626" i="15"/>
  <c r="G8626" i="15" s="1"/>
  <c r="E1080" i="15"/>
  <c r="G1080" i="15" s="1"/>
  <c r="E10484" i="15"/>
  <c r="G10484" i="15" s="1"/>
  <c r="E6709" i="15"/>
  <c r="G6709" i="15" s="1"/>
  <c r="E12342" i="15"/>
  <c r="G12342" i="15" s="1"/>
  <c r="E6681" i="15"/>
  <c r="G6681" i="15" s="1"/>
  <c r="E1028" i="15"/>
  <c r="G1028" i="15" s="1"/>
  <c r="E14134" i="15"/>
  <c r="G14134" i="15" s="1"/>
  <c r="E917" i="15"/>
  <c r="G917" i="15" s="1"/>
  <c r="E907" i="15"/>
  <c r="G907" i="15" s="1"/>
  <c r="E6526" i="15"/>
  <c r="G6526" i="15" s="1"/>
  <c r="E12155" i="15"/>
  <c r="G12155" i="15" s="1"/>
  <c r="E4571" i="15"/>
  <c r="G4571" i="15" s="1"/>
  <c r="E772" i="15"/>
  <c r="G772" i="15" s="1"/>
  <c r="E10184" i="15"/>
  <c r="G10184" i="15" s="1"/>
  <c r="E4519" i="15"/>
  <c r="G4519" i="15" s="1"/>
  <c r="E6382" i="15"/>
  <c r="G6382" i="15" s="1"/>
  <c r="E4482" i="15"/>
  <c r="G4482" i="15" s="1"/>
  <c r="E10110" i="15"/>
  <c r="G10110" i="15" s="1"/>
  <c r="E11983" i="15"/>
  <c r="G11983" i="15" s="1"/>
  <c r="E2551" i="15"/>
  <c r="G2551" i="15" s="1"/>
  <c r="E2541" i="15"/>
  <c r="G2541" i="15" s="1"/>
  <c r="E13807" i="15"/>
  <c r="G13807" i="15" s="1"/>
  <c r="E4376" i="15"/>
  <c r="G4376" i="15" s="1"/>
  <c r="E4181" i="15"/>
  <c r="G4181" i="15" s="1"/>
  <c r="E9746" i="15"/>
  <c r="G9746" i="15" s="1"/>
  <c r="E13486" i="15"/>
  <c r="G13486" i="15" s="1"/>
  <c r="E7830" i="15"/>
  <c r="G7830" i="15" s="1"/>
  <c r="E11563" i="15"/>
  <c r="G11563" i="15" s="1"/>
  <c r="E13421" i="15"/>
  <c r="G13421" i="15" s="1"/>
  <c r="E7753" i="15"/>
  <c r="G7753" i="15" s="1"/>
  <c r="E13363" i="15"/>
  <c r="G13363" i="15" s="1"/>
  <c r="E13339" i="15"/>
  <c r="G13339" i="15" s="1"/>
  <c r="E143" i="15"/>
  <c r="G143" i="15" s="1"/>
  <c r="E2008" i="15"/>
  <c r="G2008" i="15" s="1"/>
  <c r="E1994" i="15"/>
  <c r="G1994" i="15" s="1"/>
  <c r="E3866" i="15"/>
  <c r="G3866" i="15" s="1"/>
  <c r="E5718" i="15"/>
  <c r="G5718" i="15" s="1"/>
  <c r="E13220" i="15"/>
  <c r="G13220" i="15" s="1"/>
  <c r="E3513" i="15"/>
  <c r="G3513" i="15" s="1"/>
  <c r="E1824" i="15"/>
  <c r="G1824" i="15" s="1"/>
  <c r="E10892" i="15"/>
  <c r="G10892" i="15" s="1"/>
  <c r="E12681" i="15"/>
  <c r="G12681" i="15" s="1"/>
  <c r="E14879" i="15"/>
  <c r="G14879" i="15" s="1"/>
  <c r="E1811" i="15"/>
  <c r="G1811" i="15" s="1"/>
  <c r="E7297" i="15"/>
  <c r="G7297" i="15" s="1"/>
  <c r="E3339" i="15"/>
  <c r="G3339" i="15" s="1"/>
  <c r="E11279" i="15"/>
  <c r="G11279" i="15" s="1"/>
  <c r="E14846" i="15"/>
  <c r="G14846" i="15" s="1"/>
  <c r="E14726" i="15"/>
  <c r="G14726" i="15" s="1"/>
  <c r="E1690" i="15"/>
  <c r="G1690" i="15" s="1"/>
  <c r="E7296" i="15"/>
  <c r="G7296" i="15" s="1"/>
  <c r="E14572" i="15"/>
  <c r="G14572" i="15" s="1"/>
  <c r="E1529" i="15"/>
  <c r="G1529" i="15" s="1"/>
  <c r="E12771" i="15"/>
  <c r="G12771" i="15" s="1"/>
  <c r="E10895" i="15"/>
  <c r="G10895" i="15" s="1"/>
  <c r="E9019" i="15"/>
  <c r="G9019" i="15" s="1"/>
  <c r="E7143" i="15"/>
  <c r="G7143" i="15" s="1"/>
  <c r="E3386" i="15"/>
  <c r="G3386" i="15" s="1"/>
  <c r="E1510" i="15"/>
  <c r="G1510" i="15" s="1"/>
  <c r="E1446" i="15"/>
  <c r="G1446" i="15" s="1"/>
  <c r="E12684" i="15"/>
  <c r="G12684" i="15" s="1"/>
  <c r="E10808" i="15"/>
  <c r="G10808" i="15" s="1"/>
  <c r="E8932" i="15"/>
  <c r="G8932" i="15" s="1"/>
  <c r="E7056" i="15"/>
  <c r="G7056" i="15" s="1"/>
  <c r="E5180" i="15"/>
  <c r="G5180" i="15" s="1"/>
  <c r="E10748" i="15"/>
  <c r="G10748" i="15" s="1"/>
  <c r="E12598" i="15"/>
  <c r="G12598" i="15" s="1"/>
  <c r="E5009" i="15"/>
  <c r="G5009" i="15" s="1"/>
  <c r="E4987" i="15"/>
  <c r="G4987" i="15" s="1"/>
  <c r="E3111" i="15"/>
  <c r="G3111" i="15" s="1"/>
  <c r="E3047" i="15"/>
  <c r="G3047" i="15" s="1"/>
  <c r="E1171" i="15"/>
  <c r="G1171" i="15" s="1"/>
  <c r="E10532" i="15"/>
  <c r="G10532" i="15" s="1"/>
  <c r="E14258" i="15"/>
  <c r="G14258" i="15" s="1"/>
  <c r="E4861" i="15"/>
  <c r="G4861" i="15" s="1"/>
  <c r="E14234" i="15"/>
  <c r="G14234" i="15" s="1"/>
  <c r="E2944" i="15"/>
  <c r="G2944" i="15" s="1"/>
  <c r="E2936" i="15"/>
  <c r="G2936" i="15" s="1"/>
  <c r="E12325" i="15"/>
  <c r="G12325" i="15" s="1"/>
  <c r="E6672" i="15"/>
  <c r="G6672" i="15" s="1"/>
  <c r="E1019" i="15"/>
  <c r="G1019" i="15" s="1"/>
  <c r="E14131" i="15"/>
  <c r="G14131" i="15" s="1"/>
  <c r="E906" i="15"/>
  <c r="G906" i="15" s="1"/>
  <c r="E6525" i="15"/>
  <c r="G6525" i="15" s="1"/>
  <c r="E12169" i="15"/>
  <c r="G12169" i="15" s="1"/>
  <c r="E10266" i="15"/>
  <c r="G10266" i="15" s="1"/>
  <c r="E6440" i="15"/>
  <c r="G6440" i="15" s="1"/>
  <c r="E6422" i="15"/>
  <c r="G6422" i="15" s="1"/>
  <c r="E8300" i="15"/>
  <c r="G8300" i="15" s="1"/>
  <c r="E2635" i="15"/>
  <c r="G2635" i="15" s="1"/>
  <c r="E4499" i="15"/>
  <c r="G4499" i="15" s="1"/>
  <c r="E13875" i="15"/>
  <c r="G13875" i="15" s="1"/>
  <c r="E685" i="15"/>
  <c r="G685" i="15" s="1"/>
  <c r="E13838" i="15"/>
  <c r="G13838" i="15" s="1"/>
  <c r="E1808" i="15"/>
  <c r="G1808" i="15" s="1"/>
  <c r="E12777" i="15"/>
  <c r="G12777" i="15" s="1"/>
  <c r="E14708" i="15"/>
  <c r="G14708" i="15" s="1"/>
  <c r="E10924" i="15"/>
  <c r="G10924" i="15" s="1"/>
  <c r="E12713" i="15"/>
  <c r="G12713" i="15" s="1"/>
  <c r="E5649" i="15"/>
  <c r="G5649" i="15" s="1"/>
  <c r="E7494" i="15"/>
  <c r="G7494" i="15" s="1"/>
  <c r="E3576" i="15"/>
  <c r="G3576" i="15" s="1"/>
  <c r="E14629" i="15"/>
  <c r="G14629" i="15" s="1"/>
  <c r="E3371" i="15"/>
  <c r="G3371" i="15" s="1"/>
  <c r="E1876" i="15"/>
  <c r="G1876" i="15" s="1"/>
  <c r="E3729" i="15"/>
  <c r="G3729" i="15" s="1"/>
  <c r="E13183" i="15"/>
  <c r="G13183" i="15" s="1"/>
  <c r="E1875" i="15"/>
  <c r="G1875" i="15" s="1"/>
  <c r="E5620" i="15"/>
  <c r="G5620" i="15" s="1"/>
  <c r="E7464" i="15"/>
  <c r="G7464" i="15" s="1"/>
  <c r="E14736" i="15"/>
  <c r="G14736" i="15" s="1"/>
  <c r="E5477" i="15"/>
  <c r="G5477" i="15" s="1"/>
  <c r="E12945" i="15"/>
  <c r="G12945" i="15" s="1"/>
  <c r="E1630" i="15"/>
  <c r="G1630" i="15" s="1"/>
  <c r="E9072" i="15"/>
  <c r="G9072" i="15" s="1"/>
  <c r="E12810" i="15"/>
  <c r="G12810" i="15" s="1"/>
  <c r="E10934" i="15"/>
  <c r="G10934" i="15" s="1"/>
  <c r="E10870" i="15"/>
  <c r="G10870" i="15" s="1"/>
  <c r="E8994" i="15"/>
  <c r="G8994" i="15" s="1"/>
  <c r="E7118" i="15"/>
  <c r="G7118" i="15" s="1"/>
  <c r="E3353" i="15"/>
  <c r="G3353" i="15" s="1"/>
  <c r="E1477" i="15"/>
  <c r="G1477" i="15" s="1"/>
  <c r="E12707" i="15"/>
  <c r="G12707" i="15" s="1"/>
  <c r="E10831" i="15"/>
  <c r="G10831" i="15" s="1"/>
  <c r="E8955" i="15"/>
  <c r="G8955" i="15" s="1"/>
  <c r="E7055" i="15"/>
  <c r="G7055" i="15" s="1"/>
  <c r="E5179" i="15"/>
  <c r="G5179" i="15" s="1"/>
  <c r="E8870" i="15"/>
  <c r="G8870" i="15" s="1"/>
  <c r="E12585" i="15"/>
  <c r="G12585" i="15" s="1"/>
  <c r="E3123" i="15"/>
  <c r="G3123" i="15" s="1"/>
  <c r="E4978" i="15"/>
  <c r="G4978" i="15" s="1"/>
  <c r="E3102" i="15"/>
  <c r="G3102" i="15" s="1"/>
  <c r="E1226" i="15"/>
  <c r="G1226" i="15" s="1"/>
  <c r="E1162" i="15"/>
  <c r="G1162" i="15" s="1"/>
  <c r="E12406" i="15"/>
  <c r="G12406" i="15" s="1"/>
  <c r="E1102" i="15"/>
  <c r="G1102" i="15" s="1"/>
  <c r="E6738" i="15"/>
  <c r="G6738" i="15" s="1"/>
  <c r="E14241" i="15"/>
  <c r="G14241" i="15" s="1"/>
  <c r="E6713" i="15"/>
  <c r="G6713" i="15" s="1"/>
  <c r="E4821" i="15"/>
  <c r="G4821" i="15" s="1"/>
  <c r="E12332" i="15"/>
  <c r="G12332" i="15" s="1"/>
  <c r="E6679" i="15"/>
  <c r="G6679" i="15" s="1"/>
  <c r="E1026" i="15"/>
  <c r="G1026" i="15" s="1"/>
  <c r="E14130" i="15"/>
  <c r="G14130" i="15" s="1"/>
  <c r="E14065" i="15"/>
  <c r="G14065" i="15" s="1"/>
  <c r="E10313" i="15"/>
  <c r="G10313" i="15" s="1"/>
  <c r="E4648" i="15"/>
  <c r="G4648" i="15" s="1"/>
  <c r="E10282" i="15"/>
  <c r="G10282" i="15" s="1"/>
  <c r="E10265" i="15"/>
  <c r="G10265" i="15" s="1"/>
  <c r="E6439" i="15"/>
  <c r="G6439" i="15" s="1"/>
  <c r="E6418" i="15"/>
  <c r="G6418" i="15" s="1"/>
  <c r="E8299" i="15"/>
  <c r="G8299" i="15" s="1"/>
  <c r="E2634" i="15"/>
  <c r="G2634" i="15" s="1"/>
  <c r="E4498" i="15"/>
  <c r="G4498" i="15" s="1"/>
  <c r="E720" i="15"/>
  <c r="G720" i="15" s="1"/>
  <c r="E13848" i="15"/>
  <c r="G13848" i="15" s="1"/>
  <c r="E4435" i="15"/>
  <c r="G4435" i="15" s="1"/>
  <c r="E4426" i="15"/>
  <c r="G4426" i="15" s="1"/>
  <c r="E4406" i="15"/>
  <c r="G4406" i="15" s="1"/>
  <c r="E6252" i="15"/>
  <c r="G6252" i="15" s="1"/>
  <c r="E13578" i="15"/>
  <c r="G13578" i="15" s="1"/>
  <c r="E9747" i="15"/>
  <c r="G9747" i="15" s="1"/>
  <c r="E13487" i="15"/>
  <c r="G13487" i="15" s="1"/>
  <c r="E7831" i="15"/>
  <c r="G7831" i="15" s="1"/>
  <c r="E9675" i="15"/>
  <c r="G9675" i="15" s="1"/>
  <c r="E13422" i="15"/>
  <c r="G13422" i="15" s="1"/>
  <c r="E7754" i="15"/>
  <c r="G7754" i="15" s="1"/>
  <c r="E13372" i="15"/>
  <c r="G13372" i="15" s="1"/>
  <c r="E13347" i="15"/>
  <c r="G13347" i="15" s="1"/>
  <c r="E2028" i="15"/>
  <c r="G2028" i="15" s="1"/>
  <c r="E7662" i="15"/>
  <c r="G7662" i="15" s="1"/>
  <c r="E3882" i="15"/>
  <c r="G3882" i="15" s="1"/>
  <c r="E7637" i="15"/>
  <c r="G7637" i="15" s="1"/>
  <c r="E3838" i="15"/>
  <c r="G3838" i="15" s="1"/>
  <c r="E7584" i="15"/>
  <c r="G7584" i="15" s="1"/>
  <c r="E1891" i="15"/>
  <c r="G1891" i="15" s="1"/>
  <c r="E11968" i="15"/>
  <c r="G11968" i="15" s="1"/>
  <c r="E651" i="15"/>
  <c r="G651" i="15" s="1"/>
  <c r="E10058" i="15"/>
  <c r="G10058" i="15" s="1"/>
  <c r="E2484" i="15"/>
  <c r="G2484" i="15" s="1"/>
  <c r="E13545" i="15"/>
  <c r="G13545" i="15" s="1"/>
  <c r="E4093" i="15"/>
  <c r="G4093" i="15" s="1"/>
  <c r="E7855" i="15"/>
  <c r="G7855" i="15" s="1"/>
  <c r="E4061" i="15"/>
  <c r="G4061" i="15" s="1"/>
  <c r="E2137" i="15"/>
  <c r="G2137" i="15" s="1"/>
  <c r="E2115" i="15"/>
  <c r="G2115" i="15" s="1"/>
  <c r="E3984" i="15"/>
  <c r="G3984" i="15" s="1"/>
  <c r="E13360" i="15"/>
  <c r="G13360" i="15" s="1"/>
  <c r="E13330" i="15"/>
  <c r="G13330" i="15" s="1"/>
  <c r="E13326" i="15"/>
  <c r="G13326" i="15" s="1"/>
  <c r="E5775" i="15"/>
  <c r="G5775" i="15" s="1"/>
  <c r="E13299" i="15"/>
  <c r="G13299" i="15" s="1"/>
  <c r="E1980" i="15"/>
  <c r="G1980" i="15" s="1"/>
  <c r="E13219" i="15"/>
  <c r="G13219" i="15" s="1"/>
  <c r="E4443" i="15"/>
  <c r="G4443" i="15" s="1"/>
  <c r="E2549" i="15"/>
  <c r="G2549" i="15" s="1"/>
  <c r="E2539" i="15"/>
  <c r="G2539" i="15" s="1"/>
  <c r="E8175" i="15"/>
  <c r="G8175" i="15" s="1"/>
  <c r="E6266" i="15"/>
  <c r="G6266" i="15" s="1"/>
  <c r="E524" i="15"/>
  <c r="G524" i="15" s="1"/>
  <c r="E11628" i="15"/>
  <c r="G11628" i="15" s="1"/>
  <c r="E13492" i="15"/>
  <c r="G13492" i="15" s="1"/>
  <c r="E9712" i="15"/>
  <c r="G9712" i="15" s="1"/>
  <c r="E11560" i="15"/>
  <c r="G11560" i="15" s="1"/>
  <c r="E2121" i="15"/>
  <c r="G2121" i="15" s="1"/>
  <c r="E9639" i="15"/>
  <c r="G9639" i="15" s="1"/>
  <c r="E7694" i="15"/>
  <c r="G7694" i="15" s="1"/>
  <c r="E2023" i="15"/>
  <c r="G2023" i="15" s="1"/>
  <c r="E9547" i="15"/>
  <c r="G9547" i="15" s="1"/>
  <c r="E7653" i="15"/>
  <c r="G7653" i="15" s="1"/>
  <c r="E9518" i="15"/>
  <c r="G9518" i="15" s="1"/>
  <c r="E7611" i="15"/>
  <c r="G7611" i="15" s="1"/>
  <c r="E13242" i="15"/>
  <c r="G13242" i="15" s="1"/>
  <c r="E5662" i="15"/>
  <c r="G5662" i="15" s="1"/>
  <c r="E11974" i="15"/>
  <c r="G11974" i="15" s="1"/>
  <c r="E11966" i="15"/>
  <c r="G11966" i="15" s="1"/>
  <c r="E654" i="15"/>
  <c r="G654" i="15" s="1"/>
  <c r="E637" i="15"/>
  <c r="G637" i="15" s="1"/>
  <c r="E4401" i="15"/>
  <c r="G4401" i="15" s="1"/>
  <c r="E6066" i="15"/>
  <c r="G6066" i="15" s="1"/>
  <c r="E9743" i="15"/>
  <c r="G9743" i="15" s="1"/>
  <c r="E13483" i="15"/>
  <c r="G13483" i="15" s="1"/>
  <c r="E7827" i="15"/>
  <c r="G7827" i="15" s="1"/>
  <c r="E7792" i="15"/>
  <c r="G7792" i="15" s="1"/>
  <c r="E7769" i="15"/>
  <c r="G7769" i="15" s="1"/>
  <c r="E5865" i="15"/>
  <c r="G5865" i="15" s="1"/>
  <c r="E2056" i="15"/>
  <c r="G2056" i="15" s="1"/>
  <c r="E11456" i="15"/>
  <c r="G11456" i="15" s="1"/>
  <c r="E11446" i="15"/>
  <c r="G11446" i="15" s="1"/>
  <c r="E3891" i="15"/>
  <c r="G3891" i="15" s="1"/>
  <c r="E112" i="15"/>
  <c r="G112" i="15" s="1"/>
  <c r="E3863" i="15"/>
  <c r="G3863" i="15" s="1"/>
  <c r="E13256" i="15"/>
  <c r="G13256" i="15" s="1"/>
  <c r="E13233" i="15"/>
  <c r="G13233" i="15" s="1"/>
  <c r="E11" i="15"/>
  <c r="G11" i="15" s="1"/>
  <c r="E6322" i="15"/>
  <c r="G6322" i="15" s="1"/>
  <c r="E6313" i="15"/>
  <c r="G6313" i="15" s="1"/>
  <c r="E10053" i="15"/>
  <c r="G10053" i="15" s="1"/>
  <c r="E633" i="15"/>
  <c r="G633" i="15" s="1"/>
  <c r="E11657" i="15"/>
  <c r="G11657" i="15" s="1"/>
  <c r="E4090" i="15"/>
  <c r="G4090" i="15" s="1"/>
  <c r="E2201" i="15"/>
  <c r="G2201" i="15" s="1"/>
  <c r="E2174" i="15"/>
  <c r="G2174" i="15" s="1"/>
  <c r="E11558" i="15"/>
  <c r="G11558" i="15" s="1"/>
  <c r="E11536" i="15"/>
  <c r="G11536" i="15" s="1"/>
  <c r="E211" i="15"/>
  <c r="G211" i="15" s="1"/>
  <c r="E13356" i="15"/>
  <c r="G13356" i="15" s="1"/>
  <c r="E5801" i="15"/>
  <c r="G5801" i="15" s="1"/>
  <c r="E3905" i="15"/>
  <c r="G3905" i="15" s="1"/>
  <c r="E13311" i="15"/>
  <c r="G13311" i="15" s="1"/>
  <c r="E13288" i="15"/>
  <c r="G13288" i="15" s="1"/>
  <c r="E90" i="15"/>
  <c r="G90" i="15" s="1"/>
  <c r="E7595" i="15"/>
  <c r="G7595" i="15" s="1"/>
  <c r="E9437" i="15"/>
  <c r="G9437" i="15" s="1"/>
  <c r="E2562" i="15"/>
  <c r="G2562" i="15" s="1"/>
  <c r="E6321" i="15"/>
  <c r="G6321" i="15" s="1"/>
  <c r="E8196" i="15"/>
  <c r="G8196" i="15" s="1"/>
  <c r="E643" i="15"/>
  <c r="G643" i="15" s="1"/>
  <c r="E10049" i="15"/>
  <c r="G10049" i="15" s="1"/>
  <c r="E632" i="15"/>
  <c r="G632" i="15" s="1"/>
  <c r="E4138" i="15"/>
  <c r="G4138" i="15" s="1"/>
  <c r="E5973" i="15"/>
  <c r="G5973" i="15" s="1"/>
  <c r="E5963" i="15"/>
  <c r="G5963" i="15" s="1"/>
  <c r="E4057" i="15"/>
  <c r="G4057" i="15" s="1"/>
  <c r="E252" i="15"/>
  <c r="G252" i="15" s="1"/>
  <c r="E231" i="15"/>
  <c r="G231" i="15" s="1"/>
  <c r="E2094" i="15"/>
  <c r="G2094" i="15" s="1"/>
  <c r="E13355" i="15"/>
  <c r="G13355" i="15" s="1"/>
  <c r="E5799" i="15"/>
  <c r="G5799" i="15" s="1"/>
  <c r="E2021" i="15"/>
  <c r="G2021" i="15" s="1"/>
  <c r="E13302" i="15"/>
  <c r="G13302" i="15" s="1"/>
  <c r="E13279" i="15"/>
  <c r="G13279" i="15" s="1"/>
  <c r="E13268" i="15"/>
  <c r="G13268" i="15" s="1"/>
  <c r="E1941" i="15"/>
  <c r="G1941" i="15" s="1"/>
  <c r="E7546" i="15"/>
  <c r="G7546" i="15" s="1"/>
  <c r="E6320" i="15"/>
  <c r="G6320" i="15" s="1"/>
  <c r="E6311" i="15"/>
  <c r="G6311" i="15" s="1"/>
  <c r="E10061" i="15"/>
  <c r="G10061" i="15" s="1"/>
  <c r="E6276" i="15"/>
  <c r="G6276" i="15" s="1"/>
  <c r="E2412" i="15"/>
  <c r="G2412" i="15" s="1"/>
  <c r="E11632" i="15"/>
  <c r="G11632" i="15" s="1"/>
  <c r="E13496" i="15"/>
  <c r="G13496" i="15" s="1"/>
  <c r="E9716" i="15"/>
  <c r="G9716" i="15" s="1"/>
  <c r="E11565" i="15"/>
  <c r="G11565" i="15" s="1"/>
  <c r="E9670" i="15"/>
  <c r="G9670" i="15" s="1"/>
  <c r="E5874" i="15"/>
  <c r="G5874" i="15" s="1"/>
  <c r="E7741" i="15"/>
  <c r="G7741" i="15" s="1"/>
  <c r="E13354" i="15"/>
  <c r="G13354" i="15" s="1"/>
  <c r="E5798" i="15"/>
  <c r="G5798" i="15" s="1"/>
  <c r="E13320" i="15"/>
  <c r="G13320" i="15" s="1"/>
  <c r="E9536" i="15"/>
  <c r="G9536" i="15" s="1"/>
  <c r="E9523" i="15"/>
  <c r="G9523" i="15" s="1"/>
  <c r="E11381" i="15"/>
  <c r="G11381" i="15" s="1"/>
  <c r="E9472" i="15"/>
  <c r="G9472" i="15" s="1"/>
  <c r="E3782" i="15"/>
  <c r="G3782" i="15" s="1"/>
  <c r="E7755" i="15"/>
  <c r="G7755" i="15" s="1"/>
  <c r="E3914" i="15"/>
  <c r="G3914" i="15" s="1"/>
  <c r="E11433" i="15"/>
  <c r="G11433" i="15" s="1"/>
  <c r="E7638" i="15"/>
  <c r="G7638" i="15" s="1"/>
  <c r="E13236" i="15"/>
  <c r="G13236" i="15" s="1"/>
  <c r="E1893" i="15"/>
  <c r="G1893" i="15" s="1"/>
  <c r="E3867" i="15"/>
  <c r="G3867" i="15" s="1"/>
  <c r="E8200" i="15"/>
  <c r="G8200" i="15" s="1"/>
  <c r="E8172" i="15"/>
  <c r="G8172" i="15" s="1"/>
  <c r="E4129" i="15"/>
  <c r="G4129" i="15" s="1"/>
  <c r="E2185" i="15"/>
  <c r="G2185" i="15" s="1"/>
  <c r="E5903" i="15"/>
  <c r="G5903" i="15" s="1"/>
  <c r="E214" i="15"/>
  <c r="G214" i="15" s="1"/>
  <c r="E9563" i="15"/>
  <c r="G9563" i="15" s="1"/>
  <c r="E5788" i="15"/>
  <c r="G5788" i="15" s="1"/>
  <c r="E13306" i="15"/>
  <c r="G13306" i="15" s="1"/>
  <c r="E13283" i="15"/>
  <c r="G13283" i="15" s="1"/>
  <c r="E9507" i="15"/>
  <c r="G9507" i="15" s="1"/>
  <c r="E7601" i="15"/>
  <c r="G7601" i="15" s="1"/>
  <c r="E11316" i="15"/>
  <c r="G11316" i="15" s="1"/>
  <c r="E11975" i="15"/>
  <c r="G11975" i="15" s="1"/>
  <c r="E11967" i="15"/>
  <c r="G11967" i="15" s="1"/>
  <c r="E13793" i="15"/>
  <c r="G13793" i="15" s="1"/>
  <c r="E4368" i="15"/>
  <c r="G4368" i="15" s="1"/>
  <c r="E2299" i="15"/>
  <c r="G2299" i="15" s="1"/>
  <c r="E7860" i="15"/>
  <c r="G7860" i="15" s="1"/>
  <c r="E11621" i="15"/>
  <c r="G11621" i="15" s="1"/>
  <c r="E5944" i="15"/>
  <c r="G5944" i="15" s="1"/>
  <c r="E5905" i="15"/>
  <c r="G5905" i="15" s="1"/>
  <c r="E7771" i="15"/>
  <c r="G7771" i="15" s="1"/>
  <c r="E11480" i="15"/>
  <c r="G11480" i="15" s="1"/>
  <c r="E140" i="15"/>
  <c r="G140" i="15" s="1"/>
  <c r="E3879" i="15"/>
  <c r="G3879" i="15" s="1"/>
  <c r="E13234" i="15"/>
  <c r="G13234" i="15" s="1"/>
  <c r="E12" i="15"/>
  <c r="G12" i="15" s="1"/>
  <c r="E8206" i="15"/>
  <c r="G8206" i="15" s="1"/>
  <c r="E4413" i="15"/>
  <c r="G4413" i="15" s="1"/>
  <c r="E2500" i="15"/>
  <c r="G2500" i="15" s="1"/>
  <c r="E5971" i="15"/>
  <c r="G5971" i="15" s="1"/>
  <c r="E2135" i="15"/>
  <c r="G2135" i="15" s="1"/>
  <c r="E2096" i="15"/>
  <c r="G2096" i="15" s="1"/>
  <c r="E13357" i="15"/>
  <c r="G13357" i="15" s="1"/>
  <c r="E3906" i="15"/>
  <c r="G3906" i="15" s="1"/>
  <c r="E13289" i="15"/>
  <c r="G13289" i="15" s="1"/>
  <c r="E93" i="15"/>
  <c r="G93" i="15" s="1"/>
  <c r="E13217" i="15"/>
  <c r="G13217" i="15" s="1"/>
  <c r="E2555" i="15"/>
  <c r="G2555" i="15" s="1"/>
  <c r="E2545" i="15"/>
  <c r="G2545" i="15" s="1"/>
  <c r="E11946" i="15"/>
  <c r="G11946" i="15" s="1"/>
  <c r="E8161" i="15"/>
  <c r="G8161" i="15" s="1"/>
  <c r="E9947" i="15"/>
  <c r="G9947" i="15" s="1"/>
  <c r="E4116" i="15"/>
  <c r="G4116" i="15" s="1"/>
  <c r="E322" i="15"/>
  <c r="G322" i="15" s="1"/>
  <c r="E11604" i="15"/>
  <c r="G11604" i="15" s="1"/>
  <c r="E13450" i="15"/>
  <c r="G13450" i="15" s="1"/>
  <c r="E11555" i="15"/>
  <c r="G11555" i="15" s="1"/>
  <c r="E193" i="15"/>
  <c r="G193" i="15" s="1"/>
  <c r="E13350" i="15"/>
  <c r="G13350" i="15" s="1"/>
  <c r="E11438" i="15"/>
  <c r="G11438" i="15" s="1"/>
  <c r="E11397" i="15"/>
  <c r="G11397" i="15" s="1"/>
  <c r="E11357" i="15"/>
  <c r="G11357" i="15" s="1"/>
  <c r="E3789" i="15"/>
  <c r="G3789" i="15" s="1"/>
  <c r="E11086" i="15"/>
  <c r="G11086" i="15" s="1"/>
  <c r="E3597" i="15"/>
  <c r="G3597" i="15" s="1"/>
  <c r="E3336" i="15"/>
  <c r="G3336" i="15" s="1"/>
  <c r="E9009" i="15"/>
  <c r="G9009" i="15" s="1"/>
  <c r="E8753" i="15"/>
  <c r="G8753" i="15" s="1"/>
  <c r="E8601" i="15"/>
  <c r="G8601" i="15" s="1"/>
  <c r="E6426" i="15"/>
  <c r="G6426" i="15" s="1"/>
  <c r="E14685" i="15"/>
  <c r="G14685" i="15" s="1"/>
  <c r="E6677" i="15"/>
  <c r="G6677" i="15" s="1"/>
  <c r="E6543" i="15"/>
  <c r="G6543" i="15" s="1"/>
  <c r="E4496" i="15"/>
  <c r="G4496" i="15" s="1"/>
  <c r="E5169" i="15"/>
  <c r="G5169" i="15" s="1"/>
  <c r="E5584" i="15"/>
  <c r="G5584" i="15" s="1"/>
  <c r="E7139" i="15"/>
  <c r="G7139" i="15" s="1"/>
  <c r="E5192" i="15"/>
  <c r="G5192" i="15" s="1"/>
  <c r="E10521" i="15"/>
  <c r="G10521" i="15" s="1"/>
  <c r="E14170" i="15"/>
  <c r="G14170" i="15" s="1"/>
  <c r="E2761" i="15"/>
  <c r="G2761" i="15" s="1"/>
  <c r="E10116" i="15"/>
  <c r="G10116" i="15" s="1"/>
  <c r="E14729" i="15"/>
  <c r="G14729" i="15" s="1"/>
  <c r="E7154" i="15"/>
  <c r="G7154" i="15" s="1"/>
  <c r="E5175" i="15"/>
  <c r="G5175" i="15" s="1"/>
  <c r="E10541" i="15"/>
  <c r="G10541" i="15" s="1"/>
  <c r="E1022" i="15"/>
  <c r="G1022" i="15" s="1"/>
  <c r="E4652" i="15"/>
  <c r="G4652" i="15" s="1"/>
  <c r="E6358" i="15"/>
  <c r="G6358" i="15" s="1"/>
  <c r="E12562" i="15"/>
  <c r="G12562" i="15" s="1"/>
  <c r="E14748" i="15"/>
  <c r="G14748" i="15" s="1"/>
  <c r="E9005" i="15"/>
  <c r="G9005" i="15" s="1"/>
  <c r="E7042" i="15"/>
  <c r="G7042" i="15" s="1"/>
  <c r="E1173" i="15"/>
  <c r="G1173" i="15" s="1"/>
  <c r="E4795" i="15"/>
  <c r="G4795" i="15" s="1"/>
  <c r="E2772" i="15"/>
  <c r="G2772" i="15" s="1"/>
  <c r="E2611" i="15"/>
  <c r="G2611" i="15" s="1"/>
  <c r="E7116" i="15"/>
  <c r="G7116" i="15" s="1"/>
  <c r="E8949" i="15"/>
  <c r="G8949" i="15" s="1"/>
  <c r="E3072" i="15"/>
  <c r="G3072" i="15" s="1"/>
  <c r="E14189" i="15"/>
  <c r="G14189" i="15" s="1"/>
  <c r="E2805" i="15"/>
  <c r="G2805" i="15" s="1"/>
  <c r="E4527" i="15"/>
  <c r="G4527" i="15" s="1"/>
  <c r="E6250" i="15"/>
  <c r="G6250" i="15" s="1"/>
  <c r="E13371" i="15"/>
  <c r="G13371" i="15" s="1"/>
  <c r="E1441" i="15"/>
  <c r="G1441" i="15" s="1"/>
  <c r="E3363" i="15"/>
  <c r="G3363" i="15" s="1"/>
  <c r="E3415" i="15"/>
  <c r="G3415" i="15" s="1"/>
  <c r="E12692" i="15"/>
  <c r="G12692" i="15" s="1"/>
  <c r="E4995" i="15"/>
  <c r="G4995" i="15" s="1"/>
  <c r="E6714" i="15"/>
  <c r="G6714" i="15" s="1"/>
  <c r="E10192" i="15"/>
  <c r="G10192" i="15" s="1"/>
  <c r="E5299" i="15"/>
  <c r="G5299" i="15" s="1"/>
  <c r="E3395" i="15"/>
  <c r="G3395" i="15" s="1"/>
  <c r="E14745" i="15"/>
  <c r="G14745" i="15" s="1"/>
  <c r="E9002" i="15"/>
  <c r="G9002" i="15" s="1"/>
  <c r="E5187" i="15"/>
  <c r="G5187" i="15" s="1"/>
  <c r="E12417" i="15"/>
  <c r="G12417" i="15" s="1"/>
  <c r="E1034" i="15"/>
  <c r="G1034" i="15" s="1"/>
  <c r="E4656" i="15"/>
  <c r="G4656" i="15" s="1"/>
  <c r="E4478" i="15"/>
  <c r="G4478" i="15" s="1"/>
  <c r="E13495" i="15"/>
  <c r="G13495" i="15" s="1"/>
  <c r="E11432" i="15"/>
  <c r="G11432" i="15" s="1"/>
  <c r="E11931" i="15"/>
  <c r="G11931" i="15" s="1"/>
  <c r="E5868" i="15"/>
  <c r="G5868" i="15" s="1"/>
  <c r="E13227" i="15"/>
  <c r="G13227" i="15" s="1"/>
  <c r="E13500" i="15"/>
  <c r="G13500" i="15" s="1"/>
  <c r="E13316" i="15"/>
  <c r="G13316" i="15" s="1"/>
  <c r="E11539" i="15"/>
  <c r="G11539" i="15" s="1"/>
  <c r="E1953" i="15"/>
  <c r="G1953" i="15" s="1"/>
  <c r="E4141" i="15"/>
  <c r="G4141" i="15" s="1"/>
  <c r="E7686" i="15"/>
  <c r="G7686" i="15" s="1"/>
  <c r="E8204" i="15"/>
  <c r="G8204" i="15" s="1"/>
  <c r="E11909" i="15"/>
  <c r="G11909" i="15" s="1"/>
  <c r="E7865" i="15"/>
  <c r="G7865" i="15" s="1"/>
  <c r="E289" i="15"/>
  <c r="G289" i="15" s="1"/>
  <c r="E3978" i="15"/>
  <c r="G3978" i="15" s="1"/>
  <c r="E11443" i="15"/>
  <c r="G11443" i="15" s="1"/>
  <c r="E9511" i="15"/>
  <c r="G9511" i="15" s="1"/>
  <c r="E9433" i="15"/>
  <c r="G9433" i="15" s="1"/>
  <c r="E2530" i="15"/>
  <c r="G2530" i="15" s="1"/>
  <c r="E4186" i="15"/>
  <c r="G4186" i="15" s="1"/>
  <c r="E11602" i="15"/>
  <c r="G11602" i="15" s="1"/>
  <c r="E11533" i="15"/>
  <c r="G11533" i="15" s="1"/>
  <c r="E13301" i="15"/>
  <c r="G13301" i="15" s="1"/>
  <c r="E5715" i="15"/>
  <c r="G5715" i="15" s="1"/>
  <c r="E13230" i="15"/>
  <c r="G13230" i="15" s="1"/>
  <c r="E3840" i="15"/>
  <c r="G3840" i="15" s="1"/>
  <c r="E3731" i="15"/>
  <c r="G3731" i="15" s="1"/>
  <c r="E7508" i="15"/>
  <c r="G7508" i="15" s="1"/>
  <c r="E13118" i="15"/>
  <c r="G13118" i="15" s="1"/>
  <c r="E7133" i="15"/>
  <c r="G7133" i="15" s="1"/>
  <c r="E4945" i="15"/>
  <c r="G4945" i="15" s="1"/>
  <c r="E6706" i="15"/>
  <c r="G6706" i="15" s="1"/>
  <c r="E12056" i="15"/>
  <c r="G12056" i="15" s="1"/>
  <c r="E9024" i="15"/>
  <c r="G9024" i="15" s="1"/>
  <c r="E1016" i="15"/>
  <c r="G1016" i="15" s="1"/>
  <c r="E4646" i="15"/>
  <c r="G4646" i="15" s="1"/>
  <c r="E12012" i="15"/>
  <c r="G12012" i="15" s="1"/>
  <c r="E3121" i="15"/>
  <c r="G3121" i="15" s="1"/>
  <c r="E14707" i="15"/>
  <c r="G14707" i="15" s="1"/>
  <c r="E3382" i="15"/>
  <c r="G3382" i="15" s="1"/>
  <c r="E3308" i="15"/>
  <c r="G3308" i="15" s="1"/>
  <c r="E12394" i="15"/>
  <c r="G12394" i="15" s="1"/>
  <c r="E2846" i="15"/>
  <c r="G2846" i="15" s="1"/>
  <c r="E4622" i="15"/>
  <c r="G4622" i="15" s="1"/>
  <c r="E12414" i="15"/>
  <c r="G12414" i="15" s="1"/>
  <c r="E3578" i="15"/>
  <c r="G3578" i="15" s="1"/>
  <c r="E3397" i="15"/>
  <c r="G3397" i="15" s="1"/>
  <c r="E6978" i="15"/>
  <c r="G6978" i="15" s="1"/>
  <c r="E1094" i="15"/>
  <c r="G1094" i="15" s="1"/>
  <c r="E14138" i="15"/>
  <c r="G14138" i="15" s="1"/>
  <c r="E2744" i="15"/>
  <c r="G2744" i="15" s="1"/>
  <c r="E6337" i="15"/>
  <c r="G6337" i="15" s="1"/>
  <c r="E3108" i="15"/>
  <c r="G3108" i="15" s="1"/>
  <c r="E9241" i="15"/>
  <c r="G9241" i="15" s="1"/>
  <c r="E7129" i="15"/>
  <c r="G7129" i="15" s="1"/>
  <c r="E5166" i="15"/>
  <c r="G5166" i="15" s="1"/>
  <c r="E12409" i="15"/>
  <c r="G12409" i="15" s="1"/>
  <c r="E14176" i="15"/>
  <c r="G14176" i="15" s="1"/>
  <c r="E2759" i="15"/>
  <c r="G2759" i="15" s="1"/>
  <c r="E10128" i="15"/>
  <c r="G10128" i="15" s="1"/>
  <c r="E7053" i="15"/>
  <c r="G7053" i="15" s="1"/>
  <c r="E7073" i="15"/>
  <c r="G7073" i="15" s="1"/>
  <c r="E1196" i="15"/>
  <c r="G1196" i="15" s="1"/>
  <c r="E6689" i="15"/>
  <c r="G6689" i="15" s="1"/>
  <c r="E2789" i="15"/>
  <c r="G2789" i="15" s="1"/>
  <c r="E6390" i="15"/>
  <c r="G6390" i="15" s="1"/>
  <c r="E9864" i="15"/>
  <c r="G9864" i="15" s="1"/>
  <c r="E13346" i="15"/>
  <c r="G13346" i="15" s="1"/>
  <c r="E14651" i="15"/>
  <c r="G14651" i="15" s="1"/>
  <c r="E14878" i="15"/>
  <c r="G14878" i="15" s="1"/>
  <c r="E12779" i="15"/>
  <c r="G12779" i="15" s="1"/>
  <c r="E10816" i="15"/>
  <c r="G10816" i="15" s="1"/>
  <c r="E4931" i="15"/>
  <c r="G4931" i="15" s="1"/>
  <c r="E4822" i="15"/>
  <c r="G4822" i="15" s="1"/>
  <c r="E10175" i="15"/>
  <c r="G10175" i="15" s="1"/>
  <c r="E14752" i="15"/>
  <c r="G14752" i="15" s="1"/>
  <c r="E3758" i="15"/>
  <c r="G3758" i="15" s="1"/>
  <c r="E9233" i="15"/>
  <c r="G9233" i="15" s="1"/>
  <c r="E7126" i="15"/>
  <c r="G7126" i="15" s="1"/>
  <c r="E12651" i="15"/>
  <c r="G12651" i="15" s="1"/>
  <c r="E2983" i="15"/>
  <c r="G2983" i="15" s="1"/>
  <c r="E14149" i="15"/>
  <c r="G14149" i="15" s="1"/>
  <c r="E10284" i="15"/>
  <c r="G10284" i="15" s="1"/>
  <c r="E13856" i="15"/>
  <c r="G13856" i="15" s="1"/>
  <c r="E9715" i="15"/>
  <c r="G9715" i="15" s="1"/>
  <c r="E7648" i="15"/>
  <c r="G7648" i="15" s="1"/>
  <c r="E2509" i="15"/>
  <c r="G2509" i="15" s="1"/>
  <c r="E3941" i="15"/>
  <c r="G3941" i="15" s="1"/>
  <c r="E681" i="15"/>
  <c r="G681" i="15" s="1"/>
  <c r="E11598" i="15"/>
  <c r="G11598" i="15" s="1"/>
  <c r="E11419" i="15"/>
  <c r="G11419" i="15" s="1"/>
  <c r="E7749" i="15"/>
  <c r="G7749" i="15" s="1"/>
  <c r="E13239" i="15"/>
  <c r="G13239" i="15" s="1"/>
  <c r="E5974" i="15"/>
  <c r="G5974" i="15" s="1"/>
  <c r="E7674" i="15"/>
  <c r="G7674" i="15" s="1"/>
  <c r="E2554" i="15"/>
  <c r="G2554" i="15" s="1"/>
  <c r="E8151" i="15"/>
  <c r="G8151" i="15" s="1"/>
  <c r="E7857" i="15"/>
  <c r="G7857" i="15" s="1"/>
  <c r="E7790" i="15"/>
  <c r="G7790" i="15" s="1"/>
  <c r="E5862" i="15"/>
  <c r="G5862" i="15" s="1"/>
  <c r="E7673" i="15"/>
  <c r="G7673" i="15" s="1"/>
  <c r="E1973" i="15"/>
  <c r="G1973" i="15" s="1"/>
  <c r="E1894" i="15"/>
  <c r="G1894" i="15" s="1"/>
  <c r="E4410" i="15"/>
  <c r="G4410" i="15" s="1"/>
  <c r="E7875" i="15"/>
  <c r="G7875" i="15" s="1"/>
  <c r="E5948" i="15"/>
  <c r="G5948" i="15" s="1"/>
  <c r="E3995" i="15"/>
  <c r="G3995" i="15" s="1"/>
  <c r="E9568" i="15"/>
  <c r="G9568" i="15" s="1"/>
  <c r="E3883" i="15"/>
  <c r="G3883" i="15" s="1"/>
  <c r="E2052" i="15"/>
  <c r="G2052" i="15" s="1"/>
  <c r="E11569" i="15"/>
  <c r="G11569" i="15" s="1"/>
  <c r="E13491" i="15"/>
  <c r="G13491" i="15" s="1"/>
  <c r="E311" i="15"/>
  <c r="G311" i="15" s="1"/>
  <c r="E10079" i="15"/>
  <c r="G10079" i="15" s="1"/>
  <c r="E88" i="15"/>
  <c r="G88" i="15" s="1"/>
  <c r="E8631" i="15"/>
  <c r="G8631" i="15" s="1"/>
  <c r="E12808" i="15"/>
  <c r="G12808" i="15" s="1"/>
  <c r="E6565" i="15"/>
  <c r="G6565" i="15" s="1"/>
  <c r="E12328" i="15"/>
  <c r="G12328" i="15" s="1"/>
  <c r="E12757" i="15"/>
  <c r="G12757" i="15" s="1"/>
  <c r="E5604" i="15"/>
  <c r="G5604" i="15" s="1"/>
  <c r="E12609" i="15"/>
  <c r="G12609" i="15" s="1"/>
  <c r="E1833" i="15"/>
  <c r="G1833" i="15" s="1"/>
  <c r="E3928" i="15"/>
  <c r="G3928" i="15" s="1"/>
  <c r="E13836" i="15"/>
  <c r="G13836" i="15" s="1"/>
  <c r="E11945" i="15"/>
  <c r="G11945" i="15" s="1"/>
  <c r="E13237" i="15"/>
  <c r="G13237" i="15" s="1"/>
  <c r="E6222" i="15"/>
  <c r="G6222" i="15" s="1"/>
  <c r="E12820" i="15"/>
  <c r="G12820" i="15" s="1"/>
  <c r="E1445" i="15"/>
  <c r="G1445" i="15" s="1"/>
  <c r="E3693" i="15"/>
  <c r="G3693" i="15" s="1"/>
  <c r="E8946" i="15"/>
  <c r="G8946" i="15" s="1"/>
  <c r="E3069" i="15"/>
  <c r="G3069" i="15" s="1"/>
  <c r="E14186" i="15"/>
  <c r="G14186" i="15" s="1"/>
  <c r="E8458" i="15"/>
  <c r="G8458" i="15" s="1"/>
  <c r="E4524" i="15"/>
  <c r="G4524" i="15" s="1"/>
  <c r="E12697" i="15"/>
  <c r="G12697" i="15" s="1"/>
  <c r="E4765" i="15"/>
  <c r="G4765" i="15" s="1"/>
  <c r="E6514" i="15"/>
  <c r="G6514" i="15" s="1"/>
  <c r="E6339" i="15"/>
  <c r="G6339" i="15" s="1"/>
  <c r="E1168" i="15"/>
  <c r="G1168" i="15" s="1"/>
  <c r="E1506" i="15"/>
  <c r="G1506" i="15" s="1"/>
  <c r="E12615" i="15"/>
  <c r="G12615" i="15" s="1"/>
  <c r="E4849" i="15"/>
  <c r="G4849" i="15" s="1"/>
  <c r="E4594" i="15"/>
  <c r="G4594" i="15" s="1"/>
  <c r="E8600" i="15"/>
  <c r="G8600" i="15" s="1"/>
  <c r="E9157" i="15"/>
  <c r="G9157" i="15" s="1"/>
  <c r="E3333" i="15"/>
  <c r="G3333" i="15" s="1"/>
  <c r="E12590" i="15"/>
  <c r="G12590" i="15" s="1"/>
  <c r="E6734" i="15"/>
  <c r="G6734" i="15" s="1"/>
  <c r="E8389" i="15"/>
  <c r="G8389" i="15" s="1"/>
  <c r="E7536" i="15"/>
  <c r="G7536" i="15" s="1"/>
  <c r="E10544" i="15"/>
  <c r="G10544" i="15" s="1"/>
  <c r="E14682" i="15"/>
  <c r="G14682" i="15" s="1"/>
  <c r="E3372" i="15"/>
  <c r="G3372" i="15" s="1"/>
  <c r="E14471" i="15"/>
  <c r="G14471" i="15" s="1"/>
  <c r="E1119" i="15"/>
  <c r="G1119" i="15" s="1"/>
  <c r="E995" i="15"/>
  <c r="G995" i="15" s="1"/>
  <c r="E857" i="15"/>
  <c r="G857" i="15" s="1"/>
  <c r="E8220" i="15"/>
  <c r="G8220" i="15" s="1"/>
  <c r="E3735" i="15"/>
  <c r="G3735" i="15" s="1"/>
  <c r="E5197" i="15"/>
  <c r="G5197" i="15" s="1"/>
  <c r="E14285" i="15"/>
  <c r="G14285" i="15" s="1"/>
  <c r="E2899" i="15"/>
  <c r="G2899" i="15" s="1"/>
  <c r="E6534" i="15"/>
  <c r="G6534" i="15" s="1"/>
  <c r="E8257" i="15"/>
  <c r="G8257" i="15" s="1"/>
  <c r="E11630" i="15"/>
  <c r="G11630" i="15" s="1"/>
  <c r="E2027" i="15"/>
  <c r="G2027" i="15" s="1"/>
  <c r="E1844" i="15"/>
  <c r="G1844" i="15" s="1"/>
  <c r="E13145" i="15"/>
  <c r="G13145" i="15" s="1"/>
  <c r="E10903" i="15"/>
  <c r="G10903" i="15" s="1"/>
  <c r="E8940" i="15"/>
  <c r="G8940" i="15" s="1"/>
  <c r="E3055" i="15"/>
  <c r="G3055" i="15" s="1"/>
  <c r="E12333" i="15"/>
  <c r="G12333" i="15" s="1"/>
  <c r="E2804" i="15"/>
  <c r="G2804" i="15" s="1"/>
  <c r="E2643" i="15"/>
  <c r="G2643" i="15" s="1"/>
  <c r="E12784" i="15"/>
  <c r="G12784" i="15" s="1"/>
  <c r="E14867" i="15"/>
  <c r="G14867" i="15" s="1"/>
  <c r="E14653" i="15"/>
  <c r="G14653" i="15" s="1"/>
  <c r="E3361" i="15"/>
  <c r="G3361" i="15" s="1"/>
  <c r="E12596" i="15"/>
  <c r="G12596" i="15" s="1"/>
  <c r="E6746" i="15"/>
  <c r="G6746" i="15" s="1"/>
  <c r="E10273" i="15"/>
  <c r="G10273" i="15" s="1"/>
  <c r="E6319" i="15"/>
  <c r="G6319" i="15" s="1"/>
  <c r="E11564" i="15"/>
  <c r="G11564" i="15" s="1"/>
  <c r="E9522" i="15"/>
  <c r="G9522" i="15" s="1"/>
  <c r="E7905" i="15"/>
  <c r="G7905" i="15" s="1"/>
  <c r="E13338" i="15"/>
  <c r="G13338" i="15" s="1"/>
  <c r="E4432" i="15"/>
  <c r="G4432" i="15" s="1"/>
  <c r="E13446" i="15"/>
  <c r="G13446" i="15" s="1"/>
  <c r="E11403" i="15"/>
  <c r="G11403" i="15" s="1"/>
  <c r="E6262" i="15"/>
  <c r="G6262" i="15" s="1"/>
  <c r="E9596" i="15"/>
  <c r="G9596" i="15" s="1"/>
  <c r="E1897" i="15"/>
  <c r="G1897" i="15" s="1"/>
  <c r="E5968" i="15"/>
  <c r="G5968" i="15" s="1"/>
  <c r="E3890" i="15"/>
  <c r="G3890" i="15" s="1"/>
  <c r="E10080" i="15"/>
  <c r="G10080" i="15" s="1"/>
  <c r="E4364" i="15"/>
  <c r="G4364" i="15" s="1"/>
  <c r="E2205" i="15"/>
  <c r="G2205" i="15" s="1"/>
  <c r="E4022" i="15"/>
  <c r="G4022" i="15" s="1"/>
  <c r="E171" i="15"/>
  <c r="G171" i="15" s="1"/>
  <c r="E11435" i="15"/>
  <c r="G11435" i="15" s="1"/>
  <c r="E89" i="15"/>
  <c r="G89" i="15" s="1"/>
  <c r="E10087" i="15"/>
  <c r="G10087" i="15" s="1"/>
  <c r="E13812" i="15"/>
  <c r="G13812" i="15" s="1"/>
  <c r="E2246" i="15"/>
  <c r="G2246" i="15" s="1"/>
  <c r="E288" i="15"/>
  <c r="G288" i="15" s="1"/>
  <c r="E5871" i="15"/>
  <c r="G5871" i="15" s="1"/>
  <c r="E7683" i="15"/>
  <c r="G7683" i="15" s="1"/>
  <c r="E13286" i="15"/>
  <c r="G13286" i="15" s="1"/>
  <c r="E10023" i="15"/>
  <c r="G10023" i="15" s="1"/>
  <c r="E9432" i="15"/>
  <c r="G9432" i="15" s="1"/>
  <c r="E2112" i="15"/>
  <c r="G2112" i="15" s="1"/>
  <c r="E7650" i="15"/>
  <c r="G7650" i="15" s="1"/>
  <c r="E2019" i="15"/>
  <c r="G2019" i="15" s="1"/>
  <c r="E14761" i="15"/>
  <c r="G14761" i="15" s="1"/>
  <c r="E10891" i="15"/>
  <c r="G10891" i="15" s="1"/>
  <c r="E14850" i="15"/>
  <c r="G14850" i="15" s="1"/>
  <c r="E2630" i="15"/>
  <c r="G2630" i="15" s="1"/>
  <c r="E3113" i="15"/>
  <c r="G3113" i="15" s="1"/>
  <c r="E12372" i="15"/>
  <c r="G12372" i="15" s="1"/>
  <c r="E5900" i="15"/>
  <c r="G5900" i="15" s="1"/>
  <c r="E6739" i="15"/>
  <c r="G6739" i="15" s="1"/>
  <c r="E12754" i="15"/>
  <c r="G12754" i="15" s="1"/>
  <c r="E2401" i="15"/>
  <c r="G2401" i="15" s="1"/>
  <c r="E11914" i="15"/>
  <c r="G11914" i="15" s="1"/>
  <c r="E3996" i="15"/>
  <c r="G3996" i="15" s="1"/>
  <c r="E2133" i="15"/>
  <c r="G2133" i="15" s="1"/>
  <c r="E9036" i="15"/>
  <c r="G9036" i="15" s="1"/>
  <c r="E3722" i="15"/>
  <c r="G3722" i="15" s="1"/>
  <c r="E14575" i="15"/>
  <c r="G14575" i="15" s="1"/>
  <c r="E7070" i="15"/>
  <c r="G7070" i="15" s="1"/>
  <c r="E1193" i="15"/>
  <c r="G1193" i="15" s="1"/>
  <c r="E8557" i="15"/>
  <c r="G8557" i="15" s="1"/>
  <c r="E2795" i="15"/>
  <c r="G2795" i="15" s="1"/>
  <c r="E6387" i="15"/>
  <c r="G6387" i="15" s="1"/>
  <c r="E5153" i="15"/>
  <c r="G5153" i="15" s="1"/>
  <c r="E10263" i="15"/>
  <c r="G10263" i="15" s="1"/>
  <c r="E14232" i="15"/>
  <c r="G14232" i="15" s="1"/>
  <c r="E9160" i="15"/>
  <c r="G9160" i="15" s="1"/>
  <c r="E1442" i="15"/>
  <c r="G1442" i="15" s="1"/>
  <c r="E1253" i="15"/>
  <c r="G1253" i="15" s="1"/>
  <c r="E2948" i="15"/>
  <c r="G2948" i="15" s="1"/>
  <c r="E785" i="15"/>
  <c r="G785" i="15" s="1"/>
  <c r="E13188" i="15"/>
  <c r="G13188" i="15" s="1"/>
  <c r="E14601" i="15"/>
  <c r="G14601" i="15" s="1"/>
  <c r="E1457" i="15"/>
  <c r="G1457" i="15" s="1"/>
  <c r="E3127" i="15"/>
  <c r="G3127" i="15" s="1"/>
  <c r="E4840" i="15"/>
  <c r="G4840" i="15" s="1"/>
  <c r="E6434" i="15"/>
  <c r="G6434" i="15" s="1"/>
  <c r="E14675" i="15"/>
  <c r="G14675" i="15" s="1"/>
  <c r="E14903" i="15"/>
  <c r="G14903" i="15" s="1"/>
  <c r="E7275" i="15"/>
  <c r="G7275" i="15" s="1"/>
  <c r="E1496" i="15"/>
  <c r="G1496" i="15" s="1"/>
  <c r="E12579" i="15"/>
  <c r="G12579" i="15" s="1"/>
  <c r="E6733" i="15"/>
  <c r="G6733" i="15" s="1"/>
  <c r="E8388" i="15"/>
  <c r="G8388" i="15" s="1"/>
  <c r="E11978" i="15"/>
  <c r="G11978" i="15" s="1"/>
  <c r="E9240" i="15"/>
  <c r="G9240" i="15" s="1"/>
  <c r="E5133" i="15"/>
  <c r="G5133" i="15" s="1"/>
  <c r="E6752" i="15"/>
  <c r="G6752" i="15" s="1"/>
  <c r="E14153" i="15"/>
  <c r="G14153" i="15" s="1"/>
  <c r="E10289" i="15"/>
  <c r="G10289" i="15" s="1"/>
  <c r="E4463" i="15"/>
  <c r="G4463" i="15" s="1"/>
  <c r="E13494" i="15"/>
  <c r="G13494" i="15" s="1"/>
  <c r="E5783" i="15"/>
  <c r="G5783" i="15" s="1"/>
  <c r="E12752" i="15"/>
  <c r="G12752" i="15" s="1"/>
  <c r="E3695" i="15"/>
  <c r="G3695" i="15" s="1"/>
  <c r="E9027" i="15"/>
  <c r="G9027" i="15" s="1"/>
  <c r="E7064" i="15"/>
  <c r="G7064" i="15" s="1"/>
  <c r="E1179" i="15"/>
  <c r="G1179" i="15" s="1"/>
  <c r="E6680" i="15"/>
  <c r="G6680" i="15" s="1"/>
  <c r="E915" i="15"/>
  <c r="G915" i="15" s="1"/>
  <c r="E6381" i="15"/>
  <c r="G6381" i="15" s="1"/>
  <c r="E1451" i="15"/>
  <c r="G1451" i="15" s="1"/>
  <c r="E13191" i="15"/>
  <c r="G13191" i="15" s="1"/>
  <c r="E3514" i="15"/>
  <c r="G3514" i="15" s="1"/>
  <c r="E1485" i="15"/>
  <c r="G1485" i="15" s="1"/>
  <c r="E3131" i="15"/>
  <c r="G3131" i="15" s="1"/>
  <c r="E8327" i="15"/>
  <c r="G8327" i="15" s="1"/>
  <c r="E6310" i="15"/>
  <c r="G6310" i="15" s="1"/>
  <c r="E7785" i="15"/>
  <c r="G7785" i="15" s="1"/>
  <c r="E11378" i="15"/>
  <c r="G11378" i="15" s="1"/>
  <c r="E5977" i="15"/>
  <c r="G5977" i="15" s="1"/>
  <c r="E142" i="15"/>
  <c r="G142" i="15" s="1"/>
  <c r="E4423" i="15"/>
  <c r="G4423" i="15" s="1"/>
  <c r="E13263" i="15"/>
  <c r="G13263" i="15" s="1"/>
  <c r="E519" i="15"/>
  <c r="G519" i="15" s="1"/>
  <c r="E13336" i="15"/>
  <c r="G13336" i="15" s="1"/>
  <c r="E8205" i="15"/>
  <c r="G8205" i="15" s="1"/>
  <c r="E4058" i="15"/>
  <c r="G4058" i="15" s="1"/>
  <c r="E13296" i="15"/>
  <c r="G13296" i="15" s="1"/>
  <c r="E4428" i="15"/>
  <c r="G4428" i="15" s="1"/>
  <c r="E2495" i="15"/>
  <c r="G2495" i="15" s="1"/>
  <c r="E13481" i="15"/>
  <c r="G13481" i="15" s="1"/>
  <c r="E2134" i="15"/>
  <c r="G2134" i="15" s="1"/>
  <c r="E8203" i="15"/>
  <c r="G8203" i="15" s="1"/>
  <c r="E2029" i="15"/>
  <c r="G2029" i="15" s="1"/>
  <c r="E123" i="15"/>
  <c r="G123" i="15" s="1"/>
  <c r="E3998" i="15"/>
  <c r="G3998" i="15" s="1"/>
  <c r="E320" i="15"/>
  <c r="G320" i="15" s="1"/>
  <c r="E9044" i="15"/>
  <c r="G9044" i="15" s="1"/>
  <c r="E12160" i="15"/>
  <c r="G12160" i="15" s="1"/>
  <c r="E9392" i="15"/>
  <c r="G9392" i="15" s="1"/>
  <c r="E10163" i="15"/>
  <c r="G10163" i="15" s="1"/>
  <c r="E919" i="15"/>
  <c r="G919" i="15" s="1"/>
  <c r="E10794" i="15"/>
  <c r="G10794" i="15" s="1"/>
  <c r="E12701" i="15"/>
  <c r="G12701" i="15" s="1"/>
  <c r="E4425" i="15"/>
  <c r="G4425" i="15" s="1"/>
  <c r="E3330" i="15"/>
  <c r="G3330" i="15" s="1"/>
  <c r="E10274" i="15"/>
  <c r="G10274" i="15" s="1"/>
  <c r="E3046" i="15"/>
  <c r="G3046" i="15" s="1"/>
  <c r="E666" i="15"/>
  <c r="G666" i="15" s="1"/>
  <c r="E4299" i="15"/>
  <c r="G4299" i="15" s="1"/>
  <c r="E2095" i="15"/>
  <c r="G2095" i="15" s="1"/>
  <c r="E13295" i="15"/>
  <c r="G13295" i="15" s="1"/>
  <c r="E7663" i="15"/>
  <c r="G7663" i="15" s="1"/>
  <c r="E7136" i="15"/>
  <c r="G7136" i="15" s="1"/>
  <c r="E3328" i="15"/>
  <c r="G3328" i="15" s="1"/>
  <c r="E4991" i="15"/>
  <c r="G4991" i="15" s="1"/>
  <c r="E5194" i="15"/>
  <c r="G5194" i="15" s="1"/>
  <c r="E14278" i="15"/>
  <c r="G14278" i="15" s="1"/>
  <c r="E2904" i="15"/>
  <c r="G2904" i="15" s="1"/>
  <c r="E10302" i="15"/>
  <c r="G10302" i="15" s="1"/>
  <c r="E2605" i="15"/>
  <c r="G2605" i="15" s="1"/>
  <c r="E3129" i="15"/>
  <c r="G3129" i="15" s="1"/>
  <c r="E6436" i="15"/>
  <c r="G6436" i="15" s="1"/>
  <c r="E1642" i="15"/>
  <c r="G1642" i="15" s="1"/>
  <c r="E14897" i="15"/>
  <c r="G14897" i="15" s="1"/>
  <c r="E14540" i="15"/>
  <c r="G14540" i="15" s="1"/>
  <c r="E12688" i="15"/>
  <c r="G12688" i="15" s="1"/>
  <c r="E8744" i="15"/>
  <c r="G8744" i="15" s="1"/>
  <c r="E14219" i="15"/>
  <c r="G14219" i="15" s="1"/>
  <c r="E12070" i="15"/>
  <c r="G12070" i="15" s="1"/>
  <c r="E7512" i="15"/>
  <c r="G7512" i="15" s="1"/>
  <c r="E3418" i="15"/>
  <c r="G3418" i="15" s="1"/>
  <c r="E12695" i="15"/>
  <c r="G12695" i="15" s="1"/>
  <c r="E4982" i="15"/>
  <c r="G4982" i="15" s="1"/>
  <c r="E10480" i="15"/>
  <c r="G10480" i="15" s="1"/>
  <c r="E4533" i="15"/>
  <c r="G4533" i="15" s="1"/>
  <c r="E13155" i="15"/>
  <c r="G13155" i="15" s="1"/>
  <c r="E3768" i="15"/>
  <c r="G3768" i="15" s="1"/>
  <c r="E14554" i="15"/>
  <c r="G14554" i="15" s="1"/>
  <c r="E12734" i="15"/>
  <c r="G12734" i="15" s="1"/>
  <c r="E3126" i="15"/>
  <c r="G3126" i="15" s="1"/>
  <c r="E10489" i="15"/>
  <c r="G10489" i="15" s="1"/>
  <c r="E6433" i="15"/>
  <c r="G6433" i="15" s="1"/>
  <c r="E1860" i="15"/>
  <c r="G1860" i="15" s="1"/>
  <c r="E3379" i="15"/>
  <c r="G3379" i="15" s="1"/>
  <c r="E12621" i="15"/>
  <c r="G12621" i="15" s="1"/>
  <c r="E10505" i="15"/>
  <c r="G10505" i="15" s="1"/>
  <c r="E853" i="15"/>
  <c r="G853" i="15" s="1"/>
  <c r="E683" i="15"/>
  <c r="G683" i="15" s="1"/>
  <c r="E9714" i="15"/>
  <c r="G9714" i="15" s="1"/>
  <c r="E3881" i="15"/>
  <c r="G3881" i="15" s="1"/>
  <c r="E12729" i="15"/>
  <c r="G12729" i="15" s="1"/>
  <c r="E7375" i="15"/>
  <c r="G7375" i="15" s="1"/>
  <c r="E7151" i="15"/>
  <c r="G7151" i="15" s="1"/>
  <c r="E5188" i="15"/>
  <c r="G5188" i="15" s="1"/>
  <c r="E12407" i="15"/>
  <c r="G12407" i="15" s="1"/>
  <c r="E1027" i="15"/>
  <c r="G1027" i="15" s="1"/>
  <c r="E6533" i="15"/>
  <c r="G6533" i="15" s="1"/>
  <c r="E2593" i="15"/>
  <c r="G2593" i="15" s="1"/>
  <c r="E9421" i="15"/>
  <c r="G9421" i="15" s="1"/>
  <c r="E1883" i="15"/>
  <c r="G1883" i="15" s="1"/>
  <c r="E10958" i="15"/>
  <c r="G10958" i="15" s="1"/>
  <c r="E12715" i="15"/>
  <c r="G12715" i="15" s="1"/>
  <c r="E4986" i="15"/>
  <c r="G4986" i="15" s="1"/>
  <c r="E8602" i="15"/>
  <c r="G8602" i="15" s="1"/>
  <c r="E10188" i="15"/>
  <c r="G10188" i="15" s="1"/>
  <c r="E10060" i="15"/>
  <c r="G10060" i="15" s="1"/>
  <c r="E220" i="15"/>
  <c r="G220" i="15" s="1"/>
  <c r="E9471" i="15"/>
  <c r="G9471" i="15" s="1"/>
  <c r="E11623" i="15"/>
  <c r="G11623" i="15" s="1"/>
  <c r="E128" i="15"/>
  <c r="G128" i="15" s="1"/>
  <c r="E13816" i="15"/>
  <c r="G13816" i="15" s="1"/>
  <c r="E224" i="15"/>
  <c r="G224" i="15" s="1"/>
  <c r="E3825" i="15"/>
  <c r="G3825" i="15" s="1"/>
  <c r="E11627" i="15"/>
  <c r="G11627" i="15" s="1"/>
  <c r="E139" i="15"/>
  <c r="G139" i="15" s="1"/>
  <c r="E8197" i="15"/>
  <c r="G8197" i="15" s="1"/>
  <c r="E254" i="15"/>
  <c r="G254" i="15" s="1"/>
  <c r="E1974" i="15"/>
  <c r="G1974" i="15" s="1"/>
  <c r="E8187" i="15"/>
  <c r="G8187" i="15" s="1"/>
  <c r="E9736" i="15"/>
  <c r="G9736" i="15" s="1"/>
  <c r="E5887" i="15"/>
  <c r="G5887" i="15" s="1"/>
  <c r="E13349" i="15"/>
  <c r="G13349" i="15" s="1"/>
  <c r="E13310" i="15"/>
  <c r="G13310" i="15" s="1"/>
  <c r="E9485" i="15"/>
  <c r="G9485" i="15" s="1"/>
  <c r="E2553" i="15"/>
  <c r="G2553" i="15" s="1"/>
  <c r="E8150" i="15"/>
  <c r="G8150" i="15" s="1"/>
  <c r="E2204" i="15"/>
  <c r="G2204" i="15" s="1"/>
  <c r="E5910" i="15"/>
  <c r="G5910" i="15" s="1"/>
  <c r="E208" i="15"/>
  <c r="G208" i="15" s="1"/>
  <c r="E7672" i="15"/>
  <c r="G7672" i="15" s="1"/>
  <c r="E5753" i="15"/>
  <c r="G5753" i="15" s="1"/>
  <c r="E5674" i="15"/>
  <c r="G5674" i="15" s="1"/>
  <c r="E6274" i="15"/>
  <c r="G6274" i="15" s="1"/>
  <c r="E3781" i="15"/>
  <c r="G3781" i="15" s="1"/>
  <c r="E1993" i="15"/>
  <c r="G1993" i="15" s="1"/>
  <c r="E6284" i="15"/>
  <c r="G6284" i="15" s="1"/>
  <c r="E7552" i="15"/>
  <c r="G7552" i="15" s="1"/>
  <c r="E2532" i="15"/>
  <c r="G2532" i="15" s="1"/>
  <c r="E9569" i="15"/>
  <c r="G9569" i="15" s="1"/>
  <c r="E13365" i="15"/>
  <c r="G13365" i="15" s="1"/>
  <c r="E12761" i="15"/>
  <c r="G12761" i="15" s="1"/>
  <c r="E10172" i="15"/>
  <c r="G10172" i="15" s="1"/>
  <c r="E8571" i="15"/>
  <c r="G8571" i="15" s="1"/>
  <c r="E8943" i="15"/>
  <c r="G8943" i="15" s="1"/>
  <c r="E11269" i="15"/>
  <c r="G11269" i="15" s="1"/>
  <c r="E8294" i="15"/>
  <c r="G8294" i="15" s="1"/>
  <c r="E10200" i="15"/>
  <c r="G10200" i="15" s="1"/>
  <c r="E9165" i="15"/>
  <c r="G9165" i="15" s="1"/>
  <c r="E10098" i="15"/>
  <c r="G10098" i="15" s="1"/>
  <c r="E12340" i="15"/>
  <c r="G12340" i="15" s="1"/>
  <c r="E3865" i="15"/>
  <c r="G3865" i="15" s="1"/>
  <c r="E3878" i="15"/>
  <c r="G3878" i="15" s="1"/>
  <c r="E414" i="15"/>
  <c r="G414" i="15" s="1"/>
  <c r="E13480" i="15"/>
  <c r="G13480" i="15" s="1"/>
  <c r="E11276" i="15"/>
  <c r="G11276" i="15" s="1"/>
  <c r="E12706" i="15"/>
  <c r="G12706" i="15" s="1"/>
  <c r="E14769" i="15"/>
  <c r="G14769" i="15" s="1"/>
  <c r="E5130" i="15"/>
  <c r="G5130" i="15" s="1"/>
  <c r="E4889" i="15"/>
  <c r="G4889" i="15" s="1"/>
  <c r="E6663" i="15"/>
  <c r="G6663" i="15" s="1"/>
  <c r="E879" i="15"/>
  <c r="G879" i="15" s="1"/>
  <c r="E13855" i="15"/>
  <c r="G13855" i="15" s="1"/>
  <c r="E3052" i="15"/>
  <c r="G3052" i="15" s="1"/>
  <c r="E10186" i="15"/>
  <c r="G10186" i="15" s="1"/>
  <c r="E7470" i="15"/>
  <c r="G7470" i="15" s="1"/>
  <c r="E11284" i="15"/>
  <c r="G11284" i="15" s="1"/>
  <c r="E12767" i="15"/>
  <c r="G12767" i="15" s="1"/>
  <c r="E10812" i="15"/>
  <c r="G10812" i="15" s="1"/>
  <c r="E4935" i="15"/>
  <c r="G4935" i="15" s="1"/>
  <c r="E14200" i="15"/>
  <c r="G14200" i="15" s="1"/>
  <c r="E6405" i="15"/>
  <c r="G6405" i="15" s="1"/>
  <c r="E3737" i="15"/>
  <c r="G3737" i="15" s="1"/>
  <c r="E12782" i="15"/>
  <c r="G12782" i="15" s="1"/>
  <c r="E10819" i="15"/>
  <c r="G10819" i="15" s="1"/>
  <c r="E3106" i="15"/>
  <c r="G3106" i="15" s="1"/>
  <c r="E1053" i="15"/>
  <c r="G1053" i="15" s="1"/>
  <c r="E8295" i="15"/>
  <c r="G8295" i="15" s="1"/>
  <c r="E14609" i="15"/>
  <c r="G14609" i="15" s="1"/>
  <c r="E5626" i="15"/>
  <c r="G5626" i="15" s="1"/>
  <c r="E12821" i="15"/>
  <c r="G12821" i="15" s="1"/>
  <c r="E12670" i="15"/>
  <c r="G12670" i="15" s="1"/>
  <c r="E4989" i="15"/>
  <c r="G4989" i="15" s="1"/>
  <c r="E8597" i="15"/>
  <c r="G8597" i="15" s="1"/>
  <c r="E4532" i="15"/>
  <c r="G4532" i="15" s="1"/>
  <c r="E9071" i="15"/>
  <c r="G9071" i="15" s="1"/>
  <c r="E1455" i="15"/>
  <c r="G1455" i="15" s="1"/>
  <c r="E3190" i="15"/>
  <c r="G3190" i="15" s="1"/>
  <c r="E1088" i="15"/>
  <c r="G1088" i="15" s="1"/>
  <c r="E2691" i="15"/>
  <c r="G2691" i="15" s="1"/>
  <c r="E4434" i="15"/>
  <c r="G4434" i="15" s="1"/>
  <c r="E13448" i="15"/>
  <c r="G13448" i="15" s="1"/>
  <c r="E5751" i="15"/>
  <c r="G5751" i="15" s="1"/>
  <c r="E3767" i="15"/>
  <c r="G3767" i="15" s="1"/>
  <c r="E3595" i="15"/>
  <c r="G3595" i="15" s="1"/>
  <c r="E3394" i="15"/>
  <c r="G3394" i="15" s="1"/>
  <c r="E1411" i="15"/>
  <c r="G1411" i="15" s="1"/>
  <c r="E1109" i="15"/>
  <c r="G1109" i="15" s="1"/>
  <c r="E14150" i="15"/>
  <c r="G14150" i="15" s="1"/>
  <c r="E8400" i="15"/>
  <c r="G8400" i="15" s="1"/>
  <c r="E7507" i="15"/>
  <c r="G7507" i="15" s="1"/>
  <c r="E12818" i="15"/>
  <c r="G12818" i="15" s="1"/>
  <c r="E10839" i="15"/>
  <c r="G10839" i="15" s="1"/>
  <c r="E3110" i="15"/>
  <c r="G3110" i="15" s="1"/>
  <c r="E6707" i="15"/>
  <c r="G6707" i="15" s="1"/>
  <c r="E10174" i="15"/>
  <c r="G10174" i="15" s="1"/>
  <c r="E204" i="15"/>
  <c r="G204" i="15" s="1"/>
  <c r="E5945" i="15"/>
  <c r="G5945" i="15" s="1"/>
  <c r="E201" i="15"/>
  <c r="G201" i="15" s="1"/>
  <c r="E2531" i="15"/>
  <c r="G2531" i="15" s="1"/>
  <c r="E5716" i="15"/>
  <c r="G5716" i="15" s="1"/>
  <c r="E4396" i="15"/>
  <c r="G4396" i="15" s="1"/>
  <c r="E10830" i="15"/>
  <c r="G10830" i="15" s="1"/>
  <c r="E1231" i="15"/>
  <c r="G1231" i="15" s="1"/>
  <c r="E1230" i="15"/>
  <c r="G1230" i="15" s="1"/>
  <c r="E14209" i="15"/>
  <c r="G14209" i="15" s="1"/>
  <c r="E10596" i="15"/>
  <c r="G10596" i="15" s="1"/>
  <c r="E13259" i="15"/>
  <c r="G13259" i="15" s="1"/>
  <c r="E8963" i="15"/>
  <c r="G8963" i="15" s="1"/>
  <c r="E2642" i="15"/>
  <c r="G2642" i="15" s="1"/>
  <c r="E159" i="15"/>
  <c r="G159" i="15" s="1"/>
  <c r="E11329" i="15"/>
  <c r="G11329" i="15" s="1"/>
  <c r="E7684" i="15"/>
  <c r="G7684" i="15" s="1"/>
  <c r="E169" i="15"/>
  <c r="G169" i="15" s="1"/>
  <c r="E14679" i="15"/>
  <c r="G14679" i="15" s="1"/>
  <c r="E8954" i="15"/>
  <c r="G8954" i="15" s="1"/>
  <c r="E10885" i="15"/>
  <c r="G10885" i="15" s="1"/>
  <c r="E3138" i="15"/>
  <c r="G3138" i="15" s="1"/>
  <c r="E1085" i="15"/>
  <c r="G1085" i="15" s="1"/>
  <c r="E805" i="15"/>
  <c r="G805" i="15" s="1"/>
  <c r="E7535" i="15"/>
  <c r="G7535" i="15" s="1"/>
  <c r="E2933" i="15"/>
  <c r="G2933" i="15" s="1"/>
  <c r="E8447" i="15"/>
  <c r="G8447" i="15" s="1"/>
  <c r="E2640" i="15"/>
  <c r="G2640" i="15" s="1"/>
  <c r="E1475" i="15"/>
  <c r="G1475" i="15" s="1"/>
  <c r="E9380" i="15"/>
  <c r="G9380" i="15" s="1"/>
  <c r="E9015" i="15"/>
  <c r="G9015" i="15" s="1"/>
  <c r="E7068" i="15"/>
  <c r="G7068" i="15" s="1"/>
  <c r="E14328" i="15"/>
  <c r="G14328" i="15" s="1"/>
  <c r="E2918" i="15"/>
  <c r="G2918" i="15" s="1"/>
  <c r="E2774" i="15"/>
  <c r="G2774" i="15" s="1"/>
  <c r="E8262" i="15"/>
  <c r="G8262" i="15" s="1"/>
  <c r="E3698" i="15"/>
  <c r="G3698" i="15" s="1"/>
  <c r="E9030" i="15"/>
  <c r="G9030" i="15" s="1"/>
  <c r="E7059" i="15"/>
  <c r="G7059" i="15" s="1"/>
  <c r="E1166" i="15"/>
  <c r="G1166" i="15" s="1"/>
  <c r="E6675" i="15"/>
  <c r="G6675" i="15" s="1"/>
  <c r="E12198" i="15"/>
  <c r="G12198" i="15" s="1"/>
  <c r="E2612" i="15"/>
  <c r="G2612" i="15" s="1"/>
  <c r="E8913" i="15"/>
  <c r="G8913" i="15" s="1"/>
  <c r="E9352" i="15"/>
  <c r="G9352" i="15" s="1"/>
  <c r="E10881" i="15"/>
  <c r="G10881" i="15" s="1"/>
  <c r="E8918" i="15"/>
  <c r="G8918" i="15" s="1"/>
  <c r="E3049" i="15"/>
  <c r="G3049" i="15" s="1"/>
  <c r="E10448" i="15"/>
  <c r="G10448" i="15" s="1"/>
  <c r="E6563" i="15"/>
  <c r="G6563" i="15" s="1"/>
  <c r="E2629" i="15"/>
  <c r="G2629" i="15" s="1"/>
  <c r="E1534" i="15"/>
  <c r="G1534" i="15" s="1"/>
  <c r="E10825" i="15"/>
  <c r="G10825" i="15" s="1"/>
  <c r="E4948" i="15"/>
  <c r="G4948" i="15" s="1"/>
  <c r="E10474" i="15"/>
  <c r="G10474" i="15" s="1"/>
  <c r="E12059" i="15"/>
  <c r="G12059" i="15" s="1"/>
  <c r="E4405" i="15"/>
  <c r="G4405" i="15" s="1"/>
  <c r="E13407" i="15"/>
  <c r="G13407" i="15" s="1"/>
  <c r="E13228" i="15"/>
  <c r="G13228" i="15" s="1"/>
  <c r="E9171" i="15"/>
  <c r="G9171" i="15" s="1"/>
  <c r="E14597" i="15"/>
  <c r="G14597" i="15" s="1"/>
  <c r="E1454" i="15"/>
  <c r="G1454" i="15" s="1"/>
  <c r="E5017" i="15"/>
  <c r="G5017" i="15" s="1"/>
  <c r="E14242" i="15"/>
  <c r="G14242" i="15" s="1"/>
  <c r="E10204" i="15"/>
  <c r="G10204" i="15" s="1"/>
  <c r="E13119" i="15"/>
  <c r="G13119" i="15" s="1"/>
  <c r="E3503" i="15"/>
  <c r="G3503" i="15" s="1"/>
  <c r="E9349" i="15"/>
  <c r="G9349" i="15" s="1"/>
  <c r="E10878" i="15"/>
  <c r="G10878" i="15" s="1"/>
  <c r="E7063" i="15"/>
  <c r="G7063" i="15" s="1"/>
  <c r="E1170" i="15"/>
  <c r="G1170" i="15" s="1"/>
  <c r="E6687" i="15"/>
  <c r="G6687" i="15" s="1"/>
  <c r="E905" i="15"/>
  <c r="G905" i="15" s="1"/>
  <c r="E4506" i="15"/>
  <c r="G4506" i="15" s="1"/>
  <c r="E11631" i="15"/>
  <c r="G11631" i="15" s="1"/>
  <c r="E3913" i="15"/>
  <c r="G3913" i="15" s="1"/>
  <c r="E656" i="15"/>
  <c r="G656" i="15" s="1"/>
  <c r="E4002" i="15"/>
  <c r="G4002" i="15" s="1"/>
  <c r="E3833" i="15"/>
  <c r="G3833" i="15" s="1"/>
  <c r="E13502" i="15"/>
  <c r="G13502" i="15" s="1"/>
  <c r="E3908" i="15"/>
  <c r="G3908" i="15" s="1"/>
  <c r="E664" i="15"/>
  <c r="G664" i="15" s="1"/>
  <c r="E9679" i="15"/>
  <c r="G9679" i="15" s="1"/>
  <c r="E5748" i="15"/>
  <c r="G5748" i="15" s="1"/>
  <c r="E2496" i="15"/>
  <c r="G2496" i="15" s="1"/>
  <c r="E9592" i="15"/>
  <c r="G9592" i="15" s="1"/>
  <c r="E4446" i="15"/>
  <c r="G4446" i="15" s="1"/>
  <c r="E13779" i="15"/>
  <c r="G13779" i="15" s="1"/>
  <c r="E7880" i="15"/>
  <c r="G7880" i="15" s="1"/>
  <c r="E5941" i="15"/>
  <c r="G5941" i="15" s="1"/>
  <c r="E5863" i="15"/>
  <c r="G5863" i="15" s="1"/>
  <c r="E2031" i="15"/>
  <c r="G2031" i="15" s="1"/>
  <c r="E13287" i="15"/>
  <c r="G13287" i="15" s="1"/>
  <c r="E11323" i="15"/>
  <c r="G11323" i="15" s="1"/>
  <c r="E2543" i="15"/>
  <c r="G2543" i="15" s="1"/>
  <c r="E9941" i="15"/>
  <c r="G9941" i="15" s="1"/>
  <c r="E310" i="15"/>
  <c r="G310" i="15" s="1"/>
  <c r="E9655" i="15"/>
  <c r="G9655" i="15" s="1"/>
  <c r="E13309" i="15"/>
  <c r="G13309" i="15" s="1"/>
  <c r="E69" i="15"/>
  <c r="G69" i="15" s="1"/>
  <c r="E13348" i="15"/>
  <c r="G13348" i="15" s="1"/>
  <c r="E58" i="15"/>
  <c r="G58" i="15" s="1"/>
  <c r="E3889" i="15"/>
  <c r="G3889" i="15" s="1"/>
  <c r="E7864" i="15"/>
  <c r="G7864" i="15" s="1"/>
  <c r="E11408" i="15"/>
  <c r="G11408" i="15" s="1"/>
  <c r="E9486" i="15"/>
  <c r="G9486" i="15" s="1"/>
  <c r="E4213" i="15"/>
  <c r="G4213" i="15" s="1"/>
  <c r="E9673" i="15"/>
  <c r="G9673" i="15" s="1"/>
  <c r="E12618" i="15"/>
  <c r="G12618" i="15" s="1"/>
  <c r="E8630" i="15"/>
  <c r="G8630" i="15" s="1"/>
  <c r="E8944" i="15"/>
  <c r="G8944" i="15" s="1"/>
  <c r="E10906" i="15"/>
  <c r="G10906" i="15" s="1"/>
  <c r="E5234" i="15"/>
  <c r="G5234" i="15" s="1"/>
  <c r="E7466" i="15"/>
  <c r="G7466" i="15" s="1"/>
  <c r="E7360" i="15"/>
  <c r="G7360" i="15" s="1"/>
  <c r="E2803" i="15"/>
  <c r="G2803" i="15" s="1"/>
  <c r="E5906" i="15"/>
  <c r="G5906" i="15" s="1"/>
  <c r="E9711" i="15"/>
  <c r="G9711" i="15" s="1"/>
  <c r="E5949" i="15"/>
  <c r="G5949" i="15" s="1"/>
  <c r="E8195" i="15"/>
  <c r="G8195" i="15" s="1"/>
  <c r="E13267" i="15"/>
  <c r="G13267" i="15" s="1"/>
  <c r="E14814" i="15"/>
  <c r="G14814" i="15" s="1"/>
  <c r="E14433" i="15"/>
  <c r="G14433" i="15" s="1"/>
  <c r="E14061" i="15"/>
  <c r="G14061" i="15" s="1"/>
  <c r="E14853" i="15"/>
  <c r="G14853" i="15" s="1"/>
  <c r="E14778" i="15"/>
  <c r="G14778" i="15" s="1"/>
  <c r="E14798" i="15"/>
  <c r="G14798" i="15" s="1"/>
  <c r="E14667" i="15"/>
  <c r="G14667" i="15" s="1"/>
  <c r="E14555" i="15"/>
  <c r="G14555" i="15" s="1"/>
  <c r="E14490" i="15"/>
  <c r="G14490" i="15" s="1"/>
  <c r="E14372" i="15"/>
  <c r="G14372" i="15" s="1"/>
  <c r="E14305" i="15"/>
  <c r="G14305" i="15" s="1"/>
  <c r="E14132" i="15"/>
  <c r="G14132" i="15" s="1"/>
  <c r="E14039" i="15"/>
  <c r="G14039" i="15" s="1"/>
  <c r="E13992" i="15"/>
  <c r="G13992" i="15" s="1"/>
  <c r="E13894" i="15"/>
  <c r="G13894" i="15" s="1"/>
  <c r="E13821" i="15"/>
  <c r="G13821" i="15" s="1"/>
  <c r="E13742" i="15"/>
  <c r="G13742" i="15" s="1"/>
  <c r="E13685" i="15"/>
  <c r="G13685" i="15" s="1"/>
  <c r="E13611" i="15"/>
  <c r="G13611" i="15" s="1"/>
  <c r="E13555" i="15"/>
  <c r="G13555" i="15" s="1"/>
  <c r="E13467" i="15"/>
  <c r="G13467" i="15" s="1"/>
  <c r="E13382" i="15"/>
  <c r="G13382" i="15" s="1"/>
  <c r="E14820" i="15"/>
  <c r="G14820" i="15" s="1"/>
  <c r="E14374" i="15"/>
  <c r="G14374" i="15" s="1"/>
  <c r="E13783" i="15"/>
  <c r="G13783" i="15" s="1"/>
  <c r="E13709" i="15"/>
  <c r="G13709" i="15" s="1"/>
  <c r="E13646" i="15"/>
  <c r="G13646" i="15" s="1"/>
  <c r="E13562" i="15"/>
  <c r="G13562" i="15" s="1"/>
  <c r="E13513" i="15"/>
  <c r="G13513" i="15" s="1"/>
  <c r="E13408" i="15"/>
  <c r="G13408" i="15" s="1"/>
  <c r="E14806" i="15"/>
  <c r="G14806" i="15" s="1"/>
  <c r="E14519" i="15"/>
  <c r="G14519" i="15" s="1"/>
  <c r="E14055" i="15"/>
  <c r="G14055" i="15" s="1"/>
  <c r="E13776" i="15"/>
  <c r="G13776" i="15" s="1"/>
  <c r="E14775" i="15"/>
  <c r="G14775" i="15" s="1"/>
  <c r="E14655" i="15"/>
  <c r="G14655" i="15" s="1"/>
  <c r="E14544" i="15"/>
  <c r="G14544" i="15" s="1"/>
  <c r="E14477" i="15"/>
  <c r="G14477" i="15" s="1"/>
  <c r="E14342" i="15"/>
  <c r="G14342" i="15" s="1"/>
  <c r="E14300" i="15"/>
  <c r="G14300" i="15" s="1"/>
  <c r="E14105" i="15"/>
  <c r="G14105" i="15" s="1"/>
  <c r="E14020" i="15"/>
  <c r="G14020" i="15" s="1"/>
  <c r="E13956" i="15"/>
  <c r="G13956" i="15" s="1"/>
  <c r="E13863" i="15"/>
  <c r="G13863" i="15" s="1"/>
  <c r="E13739" i="15"/>
  <c r="G13739" i="15" s="1"/>
  <c r="E13703" i="15"/>
  <c r="G13703" i="15" s="1"/>
  <c r="E13634" i="15"/>
  <c r="G13634" i="15" s="1"/>
  <c r="E13601" i="15"/>
  <c r="G13601" i="15" s="1"/>
  <c r="E13501" i="15"/>
  <c r="G13501" i="15" s="1"/>
  <c r="E13392" i="15"/>
  <c r="G13392" i="15" s="1"/>
  <c r="E14661" i="15"/>
  <c r="G14661" i="15" s="1"/>
  <c r="E14515" i="15"/>
  <c r="G14515" i="15" s="1"/>
  <c r="E13860" i="15"/>
  <c r="G13860" i="15" s="1"/>
  <c r="E14841" i="15"/>
  <c r="G14841" i="15" s="1"/>
  <c r="E14774" i="15"/>
  <c r="G14774" i="15" s="1"/>
  <c r="E14642" i="15"/>
  <c r="G14642" i="15" s="1"/>
  <c r="E14542" i="15"/>
  <c r="G14542" i="15" s="1"/>
  <c r="E14441" i="15"/>
  <c r="G14441" i="15" s="1"/>
  <c r="E14395" i="15"/>
  <c r="G14395" i="15" s="1"/>
  <c r="E14271" i="15"/>
  <c r="G14271" i="15" s="1"/>
  <c r="E14011" i="15"/>
  <c r="G14011" i="15" s="1"/>
  <c r="E13939" i="15"/>
  <c r="G13939" i="15" s="1"/>
  <c r="E13827" i="15"/>
  <c r="G13827" i="15" s="1"/>
  <c r="E13755" i="15"/>
  <c r="G13755" i="15" s="1"/>
  <c r="E13693" i="15"/>
  <c r="G13693" i="15" s="1"/>
  <c r="E13623" i="15"/>
  <c r="G13623" i="15" s="1"/>
  <c r="E13571" i="15"/>
  <c r="G13571" i="15" s="1"/>
  <c r="E13472" i="15"/>
  <c r="G13472" i="15" s="1"/>
  <c r="E13379" i="15"/>
  <c r="G13379" i="15" s="1"/>
  <c r="E14835" i="15"/>
  <c r="G14835" i="15" s="1"/>
  <c r="E14426" i="15"/>
  <c r="G14426" i="15" s="1"/>
  <c r="E14053" i="15"/>
  <c r="G14053" i="15" s="1"/>
  <c r="E14840" i="15"/>
  <c r="G14840" i="15" s="1"/>
  <c r="E14773" i="15"/>
  <c r="G14773" i="15" s="1"/>
  <c r="E14645" i="15"/>
  <c r="G14645" i="15" s="1"/>
  <c r="E14523" i="15"/>
  <c r="G14523" i="15" s="1"/>
  <c r="E14437" i="15"/>
  <c r="G14437" i="15" s="1"/>
  <c r="E14352" i="15"/>
  <c r="G14352" i="15" s="1"/>
  <c r="E14250" i="15"/>
  <c r="G14250" i="15" s="1"/>
  <c r="E14001" i="15"/>
  <c r="G14001" i="15" s="1"/>
  <c r="E13907" i="15"/>
  <c r="G13907" i="15" s="1"/>
  <c r="E13825" i="15"/>
  <c r="G13825" i="15" s="1"/>
  <c r="E13728" i="15"/>
  <c r="G13728" i="15" s="1"/>
  <c r="E13690" i="15"/>
  <c r="G13690" i="15" s="1"/>
  <c r="E13602" i="15"/>
  <c r="G13602" i="15" s="1"/>
  <c r="E13551" i="15"/>
  <c r="G13551" i="15" s="1"/>
  <c r="E13471" i="15"/>
  <c r="G13471" i="15" s="1"/>
  <c r="E13390" i="15"/>
  <c r="G13390" i="15" s="1"/>
  <c r="E13859" i="15"/>
  <c r="G13859" i="15" s="1"/>
  <c r="E13765" i="15"/>
  <c r="G13765" i="15" s="1"/>
  <c r="E13699" i="15"/>
  <c r="G13699" i="15" s="1"/>
  <c r="E13633" i="15"/>
  <c r="G13633" i="15" s="1"/>
  <c r="E13589" i="15"/>
  <c r="G13589" i="15" s="1"/>
  <c r="E13477" i="15"/>
  <c r="G13477" i="15" s="1"/>
  <c r="E13389" i="15"/>
  <c r="G13389" i="15" s="1"/>
  <c r="E14676" i="15"/>
  <c r="G14676" i="15" s="1"/>
  <c r="E14353" i="15"/>
  <c r="G14353" i="15" s="1"/>
  <c r="E14063" i="15"/>
  <c r="G14063" i="15" s="1"/>
  <c r="E14779" i="15"/>
  <c r="G14779" i="15" s="1"/>
  <c r="E14639" i="15"/>
  <c r="G14639" i="15" s="1"/>
  <c r="E14532" i="15"/>
  <c r="G14532" i="15" s="1"/>
  <c r="E14436" i="15"/>
  <c r="G14436" i="15" s="1"/>
  <c r="E14384" i="15"/>
  <c r="G14384" i="15" s="1"/>
  <c r="E14261" i="15"/>
  <c r="G14261" i="15" s="1"/>
  <c r="E14008" i="15"/>
  <c r="G14008" i="15" s="1"/>
  <c r="E13931" i="15"/>
  <c r="G13931" i="15" s="1"/>
  <c r="E13745" i="15"/>
  <c r="G13745" i="15" s="1"/>
  <c r="E13688" i="15"/>
  <c r="G13688" i="15" s="1"/>
  <c r="E13619" i="15"/>
  <c r="G13619" i="15" s="1"/>
  <c r="E13556" i="15"/>
  <c r="G13556" i="15" s="1"/>
  <c r="E13469" i="15"/>
  <c r="G13469" i="15" s="1"/>
  <c r="E13376" i="15"/>
  <c r="G13376" i="15" s="1"/>
  <c r="E14528" i="15"/>
  <c r="G14528" i="15" s="1"/>
  <c r="E14208" i="15"/>
  <c r="G14208" i="15" s="1"/>
  <c r="E14838" i="15"/>
  <c r="G14838" i="15" s="1"/>
  <c r="E14693" i="15"/>
  <c r="G14693" i="15" s="1"/>
  <c r="E14585" i="15"/>
  <c r="G14585" i="15" s="1"/>
  <c r="E14502" i="15"/>
  <c r="G14502" i="15" s="1"/>
  <c r="E14393" i="15"/>
  <c r="G14393" i="15" s="1"/>
  <c r="E14311" i="15"/>
  <c r="G14311" i="15" s="1"/>
  <c r="E14128" i="15"/>
  <c r="G14128" i="15" s="1"/>
  <c r="E14046" i="15"/>
  <c r="G14046" i="15" s="1"/>
  <c r="E13975" i="15"/>
  <c r="G13975" i="15" s="1"/>
  <c r="E13885" i="15"/>
  <c r="G13885" i="15" s="1"/>
  <c r="E13808" i="15"/>
  <c r="G13808" i="15" s="1"/>
  <c r="E13751" i="15"/>
  <c r="G13751" i="15" s="1"/>
  <c r="E13652" i="15"/>
  <c r="G13652" i="15" s="1"/>
  <c r="E13567" i="15"/>
  <c r="G13567" i="15" s="1"/>
  <c r="E13527" i="15"/>
  <c r="G13527" i="15" s="1"/>
  <c r="E13436" i="15"/>
  <c r="G13436" i="15" s="1"/>
  <c r="E13246" i="15"/>
  <c r="G13246" i="15" s="1"/>
  <c r="E14491" i="15"/>
  <c r="G14491" i="15" s="1"/>
  <c r="E14373" i="15"/>
  <c r="G14373" i="15" s="1"/>
  <c r="E14137" i="15"/>
  <c r="G14137" i="15" s="1"/>
  <c r="E13965" i="15"/>
  <c r="G13965" i="15" s="1"/>
  <c r="E13806" i="15"/>
  <c r="G13806" i="15" s="1"/>
  <c r="E13675" i="15"/>
  <c r="G13675" i="15" s="1"/>
  <c r="E13539" i="15"/>
  <c r="G13539" i="15" s="1"/>
  <c r="E13204" i="15"/>
  <c r="G13204" i="15" s="1"/>
  <c r="E14499" i="15"/>
  <c r="G14499" i="15" s="1"/>
  <c r="E14207" i="15"/>
  <c r="G14207" i="15" s="1"/>
  <c r="E13896" i="15"/>
  <c r="G13896" i="15" s="1"/>
  <c r="E13653" i="15"/>
  <c r="G13653" i="15" s="1"/>
  <c r="E13437" i="15"/>
  <c r="G13437" i="15" s="1"/>
  <c r="E14822" i="15"/>
  <c r="G14822" i="15" s="1"/>
  <c r="E14480" i="15"/>
  <c r="G14480" i="15" s="1"/>
  <c r="E14133" i="15"/>
  <c r="G14133" i="15" s="1"/>
  <c r="E13865" i="15"/>
  <c r="G13865" i="15" s="1"/>
  <c r="E13659" i="15"/>
  <c r="G13659" i="15" s="1"/>
  <c r="E13524" i="15"/>
  <c r="G13524" i="15" s="1"/>
  <c r="E14613" i="15"/>
  <c r="G14613" i="15" s="1"/>
  <c r="E14360" i="15"/>
  <c r="G14360" i="15" s="1"/>
  <c r="E13973" i="15"/>
  <c r="G13973" i="15" s="1"/>
  <c r="E13735" i="15"/>
  <c r="G13735" i="15" s="1"/>
  <c r="E13543" i="15"/>
  <c r="G13543" i="15" s="1"/>
  <c r="E14418" i="15"/>
  <c r="G14418" i="15" s="1"/>
  <c r="E14550" i="15"/>
  <c r="G14550" i="15" s="1"/>
  <c r="E14281" i="15"/>
  <c r="G14281" i="15" s="1"/>
  <c r="E13949" i="15"/>
  <c r="G13949" i="15" s="1"/>
  <c r="E13785" i="15"/>
  <c r="G13785" i="15" s="1"/>
  <c r="E13648" i="15"/>
  <c r="G13648" i="15" s="1"/>
  <c r="E13401" i="15"/>
  <c r="G13401" i="15" s="1"/>
  <c r="E14505" i="15"/>
  <c r="G14505" i="15" s="1"/>
  <c r="E14694" i="15"/>
  <c r="G14694" i="15" s="1"/>
  <c r="E14503" i="15"/>
  <c r="G14503" i="15" s="1"/>
  <c r="E14394" i="15"/>
  <c r="G14394" i="15" s="1"/>
  <c r="E14114" i="15"/>
  <c r="G14114" i="15" s="1"/>
  <c r="E13966" i="15"/>
  <c r="G13966" i="15" s="1"/>
  <c r="E13787" i="15"/>
  <c r="G13787" i="15" s="1"/>
  <c r="E13660" i="15"/>
  <c r="G13660" i="15" s="1"/>
  <c r="E13525" i="15"/>
  <c r="G13525" i="15" s="1"/>
  <c r="E14724" i="15"/>
  <c r="G14724" i="15" s="1"/>
  <c r="E14024" i="15"/>
  <c r="G14024" i="15" s="1"/>
  <c r="E14633" i="15"/>
  <c r="G14633" i="15" s="1"/>
  <c r="E14428" i="15"/>
  <c r="G14428" i="15" s="1"/>
  <c r="E14259" i="15"/>
  <c r="G14259" i="15" s="1"/>
  <c r="E13938" i="15"/>
  <c r="G13938" i="15" s="1"/>
  <c r="E13706" i="15"/>
  <c r="G13706" i="15" s="1"/>
  <c r="E13607" i="15"/>
  <c r="G13607" i="15" s="1"/>
  <c r="E14006" i="15"/>
  <c r="G14006" i="15" s="1"/>
  <c r="E13636" i="15"/>
  <c r="G13636" i="15" s="1"/>
  <c r="E14788" i="15"/>
  <c r="G14788" i="15" s="1"/>
  <c r="E13615" i="15"/>
  <c r="G13615" i="15" s="1"/>
  <c r="E14648" i="15"/>
  <c r="G14648" i="15" s="1"/>
  <c r="E14552" i="15"/>
  <c r="G14552" i="15" s="1"/>
  <c r="E13970" i="15"/>
  <c r="G13970" i="15" s="1"/>
  <c r="E13655" i="15"/>
  <c r="G13655" i="15" s="1"/>
  <c r="E13410" i="15"/>
  <c r="G13410" i="15" s="1"/>
  <c r="E13947" i="15"/>
  <c r="G13947" i="15" s="1"/>
  <c r="E14673" i="15"/>
  <c r="G14673" i="15" s="1"/>
  <c r="E13862" i="15"/>
  <c r="G13862" i="15" s="1"/>
  <c r="E13595" i="15"/>
  <c r="G13595" i="15" s="1"/>
  <c r="E14157" i="15"/>
  <c r="G14157" i="15" s="1"/>
  <c r="E14336" i="15"/>
  <c r="G14336" i="15" s="1"/>
  <c r="E13861" i="15"/>
  <c r="G13861" i="15" s="1"/>
  <c r="E13405" i="15"/>
  <c r="G13405" i="15" s="1"/>
  <c r="E13650" i="15"/>
  <c r="G13650" i="15" s="1"/>
  <c r="E14799" i="15"/>
  <c r="G14799" i="15" s="1"/>
  <c r="E14321" i="15"/>
  <c r="G14321" i="15" s="1"/>
  <c r="E13768" i="15"/>
  <c r="G13768" i="15" s="1"/>
  <c r="E13507" i="15"/>
  <c r="G13507" i="15" s="1"/>
  <c r="E14722" i="15"/>
  <c r="G14722" i="15" s="1"/>
  <c r="E14163" i="15"/>
  <c r="G14163" i="15" s="1"/>
  <c r="E13744" i="15"/>
  <c r="G13744" i="15" s="1"/>
  <c r="E13468" i="15"/>
  <c r="G13468" i="15" s="1"/>
  <c r="E13943" i="15"/>
  <c r="G13943" i="15" s="1"/>
  <c r="E14366" i="15"/>
  <c r="G14366" i="15" s="1"/>
  <c r="E13632" i="15"/>
  <c r="G13632" i="15" s="1"/>
  <c r="E14701" i="15"/>
  <c r="G14701" i="15" s="1"/>
  <c r="E14359" i="15"/>
  <c r="G14359" i="15" s="1"/>
  <c r="E13723" i="15"/>
  <c r="G13723" i="15" s="1"/>
  <c r="E13272" i="15"/>
  <c r="G13272" i="15" s="1"/>
  <c r="E14703" i="15"/>
  <c r="G14703" i="15" s="1"/>
  <c r="E14407" i="15"/>
  <c r="G14407" i="15" s="1"/>
  <c r="E14034" i="15"/>
  <c r="G14034" i="15" s="1"/>
  <c r="E14892" i="15"/>
  <c r="G14892" i="15" s="1"/>
  <c r="E14786" i="15"/>
  <c r="G14786" i="15" s="1"/>
  <c r="E14652" i="15"/>
  <c r="G14652" i="15" s="1"/>
  <c r="E14549" i="15"/>
  <c r="G14549" i="15" s="1"/>
  <c r="E14479" i="15"/>
  <c r="G14479" i="15" s="1"/>
  <c r="E14345" i="15"/>
  <c r="G14345" i="15" s="1"/>
  <c r="E14304" i="15"/>
  <c r="G14304" i="15" s="1"/>
  <c r="E14108" i="15"/>
  <c r="G14108" i="15" s="1"/>
  <c r="E13972" i="15"/>
  <c r="G13972" i="15" s="1"/>
  <c r="E13883" i="15"/>
  <c r="G13883" i="15" s="1"/>
  <c r="E13720" i="15"/>
  <c r="G13720" i="15" s="1"/>
  <c r="E13677" i="15"/>
  <c r="G13677" i="15" s="1"/>
  <c r="E13584" i="15"/>
  <c r="G13584" i="15" s="1"/>
  <c r="E13548" i="15"/>
  <c r="G13548" i="15" s="1"/>
  <c r="E13456" i="15"/>
  <c r="G13456" i="15" s="1"/>
  <c r="E13385" i="15"/>
  <c r="G13385" i="15" s="1"/>
  <c r="E14785" i="15"/>
  <c r="G14785" i="15" s="1"/>
  <c r="E14303" i="15"/>
  <c r="G14303" i="15" s="1"/>
  <c r="E13777" i="15"/>
  <c r="G13777" i="15" s="1"/>
  <c r="E13704" i="15"/>
  <c r="G13704" i="15" s="1"/>
  <c r="E13635" i="15"/>
  <c r="G13635" i="15" s="1"/>
  <c r="E13605" i="15"/>
  <c r="G13605" i="15" s="1"/>
  <c r="E13504" i="15"/>
  <c r="G13504" i="15" s="1"/>
  <c r="E13387" i="15"/>
  <c r="G13387" i="15" s="1"/>
  <c r="E14696" i="15"/>
  <c r="G14696" i="15" s="1"/>
  <c r="E14500" i="15"/>
  <c r="G14500" i="15" s="1"/>
  <c r="E14021" i="15"/>
  <c r="G14021" i="15" s="1"/>
  <c r="E14890" i="15"/>
  <c r="G14890" i="15" s="1"/>
  <c r="E14735" i="15"/>
  <c r="G14735" i="15" s="1"/>
  <c r="E14628" i="15"/>
  <c r="G14628" i="15" s="1"/>
  <c r="E14460" i="15"/>
  <c r="G14460" i="15" s="1"/>
  <c r="E14397" i="15"/>
  <c r="G14397" i="15" s="1"/>
  <c r="E14265" i="15"/>
  <c r="G14265" i="15" s="1"/>
  <c r="E14012" i="15"/>
  <c r="G14012" i="15" s="1"/>
  <c r="E13945" i="15"/>
  <c r="G13945" i="15" s="1"/>
  <c r="E13845" i="15"/>
  <c r="G13845" i="15" s="1"/>
  <c r="E13756" i="15"/>
  <c r="G13756" i="15" s="1"/>
  <c r="E13681" i="15"/>
  <c r="G13681" i="15" s="1"/>
  <c r="E13624" i="15"/>
  <c r="G13624" i="15" s="1"/>
  <c r="E13573" i="15"/>
  <c r="G13573" i="15" s="1"/>
  <c r="E13473" i="15"/>
  <c r="G13473" i="15" s="1"/>
  <c r="E13380" i="15"/>
  <c r="G13380" i="15" s="1"/>
  <c r="E14827" i="15"/>
  <c r="G14827" i="15" s="1"/>
  <c r="E14478" i="15"/>
  <c r="G14478" i="15" s="1"/>
  <c r="E14068" i="15"/>
  <c r="G14068" i="15" s="1"/>
  <c r="E13802" i="15"/>
  <c r="G13802" i="15" s="1"/>
  <c r="E14833" i="15"/>
  <c r="G14833" i="15" s="1"/>
  <c r="E14733" i="15"/>
  <c r="G14733" i="15" s="1"/>
  <c r="E14650" i="15"/>
  <c r="G14650" i="15" s="1"/>
  <c r="E14524" i="15"/>
  <c r="G14524" i="15" s="1"/>
  <c r="E14440" i="15"/>
  <c r="G14440" i="15" s="1"/>
  <c r="E14362" i="15"/>
  <c r="G14362" i="15" s="1"/>
  <c r="E14253" i="15"/>
  <c r="G14253" i="15" s="1"/>
  <c r="E14002" i="15"/>
  <c r="G14002" i="15" s="1"/>
  <c r="E13908" i="15"/>
  <c r="G13908" i="15" s="1"/>
  <c r="E13792" i="15"/>
  <c r="G13792" i="15" s="1"/>
  <c r="E13730" i="15"/>
  <c r="G13730" i="15" s="1"/>
  <c r="E13691" i="15"/>
  <c r="G13691" i="15" s="1"/>
  <c r="E13603" i="15"/>
  <c r="G13603" i="15" s="1"/>
  <c r="E13553" i="15"/>
  <c r="G13553" i="15" s="1"/>
  <c r="E13461" i="15"/>
  <c r="G13461" i="15" s="1"/>
  <c r="E13276" i="15"/>
  <c r="G13276" i="15" s="1"/>
  <c r="E14803" i="15"/>
  <c r="G14803" i="15" s="1"/>
  <c r="E14403" i="15"/>
  <c r="G14403" i="15" s="1"/>
  <c r="E14013" i="15"/>
  <c r="G14013" i="15" s="1"/>
  <c r="E14831" i="15"/>
  <c r="G14831" i="15" s="1"/>
  <c r="E14717" i="15"/>
  <c r="G14717" i="15" s="1"/>
  <c r="E14619" i="15"/>
  <c r="G14619" i="15" s="1"/>
  <c r="E14510" i="15"/>
  <c r="G14510" i="15" s="1"/>
  <c r="E14412" i="15"/>
  <c r="G14412" i="15" s="1"/>
  <c r="E14332" i="15"/>
  <c r="G14332" i="15" s="1"/>
  <c r="E14211" i="15"/>
  <c r="G14211" i="15" s="1"/>
  <c r="E14064" i="15"/>
  <c r="G14064" i="15" s="1"/>
  <c r="E13997" i="15"/>
  <c r="G13997" i="15" s="1"/>
  <c r="E13898" i="15"/>
  <c r="G13898" i="15" s="1"/>
  <c r="E13797" i="15"/>
  <c r="G13797" i="15" s="1"/>
  <c r="E13741" i="15"/>
  <c r="G13741" i="15" s="1"/>
  <c r="E13665" i="15"/>
  <c r="G13665" i="15" s="1"/>
  <c r="E13575" i="15"/>
  <c r="G13575" i="15" s="1"/>
  <c r="E13540" i="15"/>
  <c r="G13540" i="15" s="1"/>
  <c r="E13460" i="15"/>
  <c r="G13460" i="15" s="1"/>
  <c r="E13378" i="15"/>
  <c r="G13378" i="15" s="1"/>
  <c r="E13835" i="15"/>
  <c r="G13835" i="15" s="1"/>
  <c r="E13746" i="15"/>
  <c r="G13746" i="15" s="1"/>
  <c r="E13687" i="15"/>
  <c r="G13687" i="15" s="1"/>
  <c r="E13620" i="15"/>
  <c r="G13620" i="15" s="1"/>
  <c r="E13552" i="15"/>
  <c r="G13552" i="15" s="1"/>
  <c r="E13470" i="15"/>
  <c r="G13470" i="15" s="1"/>
  <c r="E13377" i="15"/>
  <c r="G13377" i="15" s="1"/>
  <c r="E14599" i="15"/>
  <c r="G14599" i="15" s="1"/>
  <c r="E14331" i="15"/>
  <c r="G14331" i="15" s="1"/>
  <c r="E14042" i="15"/>
  <c r="G14042" i="15" s="1"/>
  <c r="E13906" i="15"/>
  <c r="G13906" i="15" s="1"/>
  <c r="E14771" i="15"/>
  <c r="G14771" i="15" s="1"/>
  <c r="E14637" i="15"/>
  <c r="G14637" i="15" s="1"/>
  <c r="E14527" i="15"/>
  <c r="G14527" i="15" s="1"/>
  <c r="E14429" i="15"/>
  <c r="G14429" i="15" s="1"/>
  <c r="E14346" i="15"/>
  <c r="G14346" i="15" s="1"/>
  <c r="E14226" i="15"/>
  <c r="G14226" i="15" s="1"/>
  <c r="E14057" i="15"/>
  <c r="G14057" i="15" s="1"/>
  <c r="E13989" i="15"/>
  <c r="G13989" i="15" s="1"/>
  <c r="E13905" i="15"/>
  <c r="G13905" i="15" s="1"/>
  <c r="E13823" i="15"/>
  <c r="G13823" i="15" s="1"/>
  <c r="E13724" i="15"/>
  <c r="G13724" i="15" s="1"/>
  <c r="E13683" i="15"/>
  <c r="G13683" i="15" s="1"/>
  <c r="E13586" i="15"/>
  <c r="G13586" i="15" s="1"/>
  <c r="E13557" i="15"/>
  <c r="G13557" i="15" s="1"/>
  <c r="E13458" i="15"/>
  <c r="G13458" i="15" s="1"/>
  <c r="E13273" i="15"/>
  <c r="G13273" i="15" s="1"/>
  <c r="E14509" i="15"/>
  <c r="G14509" i="15" s="1"/>
  <c r="E14139" i="15"/>
  <c r="G14139" i="15" s="1"/>
  <c r="E14893" i="15"/>
  <c r="G14893" i="15" s="1"/>
  <c r="E14687" i="15"/>
  <c r="G14687" i="15" s="1"/>
  <c r="E14570" i="15"/>
  <c r="G14570" i="15" s="1"/>
  <c r="E14306" i="15"/>
  <c r="G14306" i="15" s="1"/>
  <c r="E14040" i="15"/>
  <c r="G14040" i="15" s="1"/>
  <c r="E13876" i="15"/>
  <c r="G13876" i="15" s="1"/>
  <c r="E13732" i="15"/>
  <c r="G13732" i="15" s="1"/>
  <c r="E13625" i="15"/>
  <c r="G13625" i="15" s="1"/>
  <c r="E13428" i="15"/>
  <c r="G13428" i="15" s="1"/>
  <c r="E14411" i="15"/>
  <c r="G14411" i="15" s="1"/>
  <c r="E13995" i="15"/>
  <c r="G13995" i="15" s="1"/>
  <c r="E13753" i="15"/>
  <c r="G13753" i="15" s="1"/>
  <c r="E13533" i="15"/>
  <c r="G13533" i="15" s="1"/>
  <c r="E14556" i="15"/>
  <c r="G14556" i="15" s="1"/>
  <c r="E14312" i="15"/>
  <c r="G14312" i="15" s="1"/>
  <c r="E13957" i="15"/>
  <c r="G13957" i="15" s="1"/>
  <c r="E13758" i="15"/>
  <c r="G13758" i="15" s="1"/>
  <c r="E13412" i="15"/>
  <c r="G13412" i="15" s="1"/>
  <c r="E14520" i="15"/>
  <c r="G14520" i="15" s="1"/>
  <c r="E14048" i="15"/>
  <c r="G14048" i="15" s="1"/>
  <c r="E13810" i="15"/>
  <c r="G13810" i="15" s="1"/>
  <c r="E13676" i="15"/>
  <c r="G13676" i="15" s="1"/>
  <c r="E13429" i="15"/>
  <c r="G13429" i="15" s="1"/>
  <c r="E14815" i="15"/>
  <c r="G14815" i="15" s="1"/>
  <c r="E14447" i="15"/>
  <c r="G14447" i="15" s="1"/>
  <c r="E14109" i="15"/>
  <c r="G14109" i="15" s="1"/>
  <c r="E13857" i="15"/>
  <c r="G13857" i="15" s="1"/>
  <c r="E13515" i="15"/>
  <c r="G13515" i="15" s="1"/>
  <c r="E13206" i="15"/>
  <c r="G13206" i="15" s="1"/>
  <c r="E13831" i="15"/>
  <c r="G13831" i="15" s="1"/>
  <c r="E13393" i="15"/>
  <c r="G13393" i="15" s="1"/>
  <c r="E13662" i="15"/>
  <c r="G13662" i="15" s="1"/>
  <c r="E13199" i="15"/>
  <c r="G13199" i="15" s="1"/>
  <c r="E14792" i="15"/>
  <c r="G14792" i="15" s="1"/>
  <c r="E14389" i="15"/>
  <c r="G14389" i="15" s="1"/>
  <c r="E14037" i="15"/>
  <c r="G14037" i="15" s="1"/>
  <c r="E13736" i="15"/>
  <c r="G13736" i="15" s="1"/>
  <c r="E13547" i="15"/>
  <c r="G13547" i="15" s="1"/>
  <c r="E14256" i="15"/>
  <c r="G14256" i="15" s="1"/>
  <c r="E14560" i="15"/>
  <c r="G14560" i="15" s="1"/>
  <c r="E14119" i="15"/>
  <c r="G14119" i="15" s="1"/>
  <c r="E13696" i="15"/>
  <c r="G13696" i="15" s="1"/>
  <c r="E14772" i="15"/>
  <c r="G14772" i="15" s="1"/>
  <c r="E14789" i="15"/>
  <c r="G14789" i="15" s="1"/>
  <c r="E14270" i="15"/>
  <c r="G14270" i="15" s="1"/>
  <c r="E13766" i="15"/>
  <c r="G13766" i="15" s="1"/>
  <c r="E13478" i="15"/>
  <c r="G13478" i="15" s="1"/>
  <c r="E13568" i="15"/>
  <c r="G13568" i="15" s="1"/>
  <c r="E14115" i="15"/>
  <c r="G14115" i="15" s="1"/>
  <c r="E14557" i="15"/>
  <c r="G14557" i="15" s="1"/>
  <c r="E14023" i="15"/>
  <c r="G14023" i="15" s="1"/>
  <c r="E13638" i="15"/>
  <c r="G13638" i="15" s="1"/>
  <c r="E14587" i="15"/>
  <c r="G14587" i="15" s="1"/>
  <c r="E14616" i="15"/>
  <c r="G14616" i="15" s="1"/>
  <c r="E14062" i="15"/>
  <c r="G14062" i="15" s="1"/>
  <c r="E13686" i="15"/>
  <c r="G13686" i="15" s="1"/>
  <c r="E14103" i="15"/>
  <c r="G14103" i="15" s="1"/>
  <c r="E14506" i="15"/>
  <c r="G14506" i="15" s="1"/>
  <c r="E13833" i="15"/>
  <c r="G13833" i="15" s="1"/>
  <c r="E13388" i="15"/>
  <c r="G13388" i="15" s="1"/>
  <c r="E14518" i="15"/>
  <c r="G14518" i="15" s="1"/>
  <c r="E13994" i="15"/>
  <c r="G13994" i="15" s="1"/>
  <c r="E13550" i="15"/>
  <c r="G13550" i="15" s="1"/>
  <c r="E14640" i="15"/>
  <c r="G14640" i="15" s="1"/>
  <c r="E14367" i="15"/>
  <c r="G14367" i="15" s="1"/>
  <c r="E13999" i="15"/>
  <c r="G13999" i="15" s="1"/>
  <c r="E14837" i="15"/>
  <c r="G14837" i="15" s="1"/>
  <c r="E14848" i="15"/>
  <c r="G14848" i="15" s="1"/>
  <c r="E14777" i="15"/>
  <c r="G14777" i="15" s="1"/>
  <c r="E14646" i="15"/>
  <c r="G14646" i="15" s="1"/>
  <c r="E14530" i="15"/>
  <c r="G14530" i="15" s="1"/>
  <c r="E14467" i="15"/>
  <c r="G14467" i="15" s="1"/>
  <c r="E14401" i="15"/>
  <c r="G14401" i="15" s="1"/>
  <c r="E14279" i="15"/>
  <c r="G14279" i="15" s="1"/>
  <c r="E14029" i="15"/>
  <c r="G14029" i="15" s="1"/>
  <c r="E13964" i="15"/>
  <c r="G13964" i="15" s="1"/>
  <c r="E13874" i="15"/>
  <c r="G13874" i="15" s="1"/>
  <c r="E13794" i="15"/>
  <c r="G13794" i="15" s="1"/>
  <c r="E13750" i="15"/>
  <c r="G13750" i="15" s="1"/>
  <c r="E13642" i="15"/>
  <c r="G13642" i="15" s="1"/>
  <c r="E13566" i="15"/>
  <c r="G13566" i="15" s="1"/>
  <c r="E13522" i="15"/>
  <c r="G13522" i="15" s="1"/>
  <c r="E13435" i="15"/>
  <c r="G13435" i="15" s="1"/>
  <c r="E13271" i="15"/>
  <c r="G13271" i="15" s="1"/>
  <c r="E14700" i="15"/>
  <c r="G14700" i="15" s="1"/>
  <c r="E14123" i="15"/>
  <c r="G14123" i="15" s="1"/>
  <c r="E13759" i="15"/>
  <c r="G13759" i="15" s="1"/>
  <c r="E13694" i="15"/>
  <c r="G13694" i="15" s="1"/>
  <c r="E13626" i="15"/>
  <c r="G13626" i="15" s="1"/>
  <c r="E13579" i="15"/>
  <c r="G13579" i="15" s="1"/>
  <c r="E13474" i="15"/>
  <c r="G13474" i="15" s="1"/>
  <c r="E13381" i="15"/>
  <c r="G13381" i="15" s="1"/>
  <c r="E14845" i="15"/>
  <c r="G14845" i="15" s="1"/>
  <c r="E14458" i="15"/>
  <c r="G14458" i="15" s="1"/>
  <c r="E13983" i="15"/>
  <c r="G13983" i="15" s="1"/>
  <c r="E14834" i="15"/>
  <c r="G14834" i="15" s="1"/>
  <c r="E14716" i="15"/>
  <c r="G14716" i="15" s="1"/>
  <c r="E14604" i="15"/>
  <c r="G14604" i="15" s="1"/>
  <c r="E14526" i="15"/>
  <c r="G14526" i="15" s="1"/>
  <c r="E14455" i="15"/>
  <c r="G14455" i="15" s="1"/>
  <c r="E14369" i="15"/>
  <c r="G14369" i="15" s="1"/>
  <c r="E14255" i="15"/>
  <c r="G14255" i="15" s="1"/>
  <c r="E13942" i="15"/>
  <c r="G13942" i="15" s="1"/>
  <c r="E13828" i="15"/>
  <c r="G13828" i="15" s="1"/>
  <c r="E13731" i="15"/>
  <c r="G13731" i="15" s="1"/>
  <c r="E13682" i="15"/>
  <c r="G13682" i="15" s="1"/>
  <c r="E13609" i="15"/>
  <c r="G13609" i="15" s="1"/>
  <c r="E13549" i="15"/>
  <c r="G13549" i="15" s="1"/>
  <c r="E13462" i="15"/>
  <c r="G13462" i="15" s="1"/>
  <c r="E13277" i="15"/>
  <c r="G13277" i="15" s="1"/>
  <c r="E14796" i="15"/>
  <c r="G14796" i="15" s="1"/>
  <c r="E14417" i="15"/>
  <c r="G14417" i="15" s="1"/>
  <c r="E13713" i="15"/>
  <c r="G13713" i="15" s="1"/>
  <c r="E14826" i="15"/>
  <c r="G14826" i="15" s="1"/>
  <c r="E14705" i="15"/>
  <c r="G14705" i="15" s="1"/>
  <c r="E14626" i="15"/>
  <c r="G14626" i="15" s="1"/>
  <c r="E14512" i="15"/>
  <c r="G14512" i="15" s="1"/>
  <c r="E14408" i="15"/>
  <c r="G14408" i="15" s="1"/>
  <c r="E14333" i="15"/>
  <c r="G14333" i="15" s="1"/>
  <c r="E14212" i="15"/>
  <c r="G14212" i="15" s="1"/>
  <c r="E14066" i="15"/>
  <c r="G14066" i="15" s="1"/>
  <c r="E13998" i="15"/>
  <c r="G13998" i="15" s="1"/>
  <c r="E13899" i="15"/>
  <c r="G13899" i="15" s="1"/>
  <c r="E13798" i="15"/>
  <c r="G13798" i="15" s="1"/>
  <c r="E13761" i="15"/>
  <c r="G13761" i="15" s="1"/>
  <c r="E13668" i="15"/>
  <c r="G13668" i="15" s="1"/>
  <c r="E13577" i="15"/>
  <c r="G13577" i="15" s="1"/>
  <c r="E13541" i="15"/>
  <c r="G13541" i="15" s="1"/>
  <c r="E13464" i="15"/>
  <c r="G13464" i="15" s="1"/>
  <c r="E13252" i="15"/>
  <c r="G13252" i="15" s="1"/>
  <c r="E14776" i="15"/>
  <c r="G14776" i="15" s="1"/>
  <c r="E13971" i="15"/>
  <c r="G13971" i="15" s="1"/>
  <c r="E14825" i="15"/>
  <c r="G14825" i="15" s="1"/>
  <c r="E14704" i="15"/>
  <c r="G14704" i="15" s="1"/>
  <c r="E14614" i="15"/>
  <c r="G14614" i="15" s="1"/>
  <c r="E14521" i="15"/>
  <c r="G14521" i="15" s="1"/>
  <c r="E14409" i="15"/>
  <c r="G14409" i="15" s="1"/>
  <c r="E14371" i="15"/>
  <c r="G14371" i="15" s="1"/>
  <c r="E14141" i="15"/>
  <c r="G14141" i="15" s="1"/>
  <c r="E14050" i="15"/>
  <c r="G14050" i="15" s="1"/>
  <c r="E13980" i="15"/>
  <c r="G13980" i="15" s="1"/>
  <c r="E13890" i="15"/>
  <c r="G13890" i="15" s="1"/>
  <c r="E13814" i="15"/>
  <c r="G13814" i="15" s="1"/>
  <c r="E13738" i="15"/>
  <c r="G13738" i="15" s="1"/>
  <c r="E13663" i="15"/>
  <c r="G13663" i="15" s="1"/>
  <c r="E13631" i="15"/>
  <c r="G13631" i="15" s="1"/>
  <c r="E13537" i="15"/>
  <c r="G13537" i="15" s="1"/>
  <c r="E13439" i="15"/>
  <c r="G13439" i="15" s="1"/>
  <c r="E13275" i="15"/>
  <c r="G13275" i="15" s="1"/>
  <c r="E13826" i="15"/>
  <c r="G13826" i="15" s="1"/>
  <c r="E13727" i="15"/>
  <c r="G13727" i="15" s="1"/>
  <c r="E13689" i="15"/>
  <c r="G13689" i="15" s="1"/>
  <c r="E13600" i="15"/>
  <c r="G13600" i="15" s="1"/>
  <c r="E13558" i="15"/>
  <c r="G13558" i="15" s="1"/>
  <c r="E13459" i="15"/>
  <c r="G13459" i="15" s="1"/>
  <c r="E13274" i="15"/>
  <c r="G13274" i="15" s="1"/>
  <c r="E14573" i="15"/>
  <c r="G14573" i="15" s="1"/>
  <c r="E14319" i="15"/>
  <c r="G14319" i="15" s="1"/>
  <c r="E14017" i="15"/>
  <c r="G14017" i="15" s="1"/>
  <c r="E14894" i="15"/>
  <c r="G14894" i="15" s="1"/>
  <c r="E14723" i="15"/>
  <c r="G14723" i="15" s="1"/>
  <c r="E14620" i="15"/>
  <c r="G14620" i="15" s="1"/>
  <c r="E14365" i="15"/>
  <c r="G14365" i="15" s="1"/>
  <c r="E14058" i="15"/>
  <c r="G14058" i="15" s="1"/>
  <c r="E13809" i="15"/>
  <c r="G13809" i="15" s="1"/>
  <c r="E13572" i="15"/>
  <c r="G13572" i="15" s="1"/>
  <c r="E13247" i="15"/>
  <c r="G13247" i="15" s="1"/>
  <c r="E14508" i="15"/>
  <c r="G14508" i="15" s="1"/>
  <c r="E14663" i="15"/>
  <c r="G14663" i="15" s="1"/>
  <c r="E14347" i="15"/>
  <c r="G14347" i="15" s="1"/>
  <c r="E14032" i="15"/>
  <c r="G14032" i="15" s="1"/>
  <c r="E13786" i="15"/>
  <c r="G13786" i="15" s="1"/>
  <c r="E13599" i="15"/>
  <c r="G13599" i="15" s="1"/>
  <c r="E14702" i="15"/>
  <c r="G14702" i="15" s="1"/>
  <c r="E14406" i="15"/>
  <c r="G14406" i="15" s="1"/>
  <c r="E14129" i="15"/>
  <c r="G14129" i="15" s="1"/>
  <c r="E13886" i="15"/>
  <c r="G13886" i="15" s="1"/>
  <c r="E13627" i="15"/>
  <c r="G13627" i="15" s="1"/>
  <c r="E13205" i="15"/>
  <c r="G13205" i="15" s="1"/>
  <c r="E14049" i="15"/>
  <c r="G14049" i="15" s="1"/>
  <c r="E14654" i="15"/>
  <c r="G14654" i="15" s="1"/>
  <c r="E14364" i="15"/>
  <c r="G14364" i="15" s="1"/>
  <c r="E14030" i="15"/>
  <c r="G14030" i="15" s="1"/>
  <c r="E13715" i="15"/>
  <c r="G13715" i="15" s="1"/>
  <c r="E13564" i="15"/>
  <c r="G13564" i="15" s="1"/>
  <c r="E13521" i="15"/>
  <c r="G13521" i="15" s="1"/>
  <c r="E14832" i="15"/>
  <c r="G14832" i="15" s="1"/>
  <c r="E14586" i="15"/>
  <c r="G14586" i="15" s="1"/>
  <c r="E14339" i="15"/>
  <c r="G14339" i="15" s="1"/>
  <c r="E14041" i="15"/>
  <c r="G14041" i="15" s="1"/>
  <c r="E13877" i="15"/>
  <c r="G13877" i="15" s="1"/>
  <c r="E13760" i="15"/>
  <c r="G13760" i="15" s="1"/>
  <c r="E13604" i="15"/>
  <c r="G13604" i="15" s="1"/>
  <c r="E13413" i="15"/>
  <c r="G13413" i="15" s="1"/>
  <c r="E14380" i="15"/>
  <c r="G14380" i="15" s="1"/>
  <c r="E14784" i="15"/>
  <c r="G14784" i="15" s="1"/>
  <c r="E14531" i="15"/>
  <c r="G14531" i="15" s="1"/>
  <c r="E14363" i="15"/>
  <c r="G14363" i="15" s="1"/>
  <c r="E13772" i="15"/>
  <c r="G13772" i="15" s="1"/>
  <c r="E13637" i="15"/>
  <c r="G13637" i="15" s="1"/>
  <c r="E13384" i="15"/>
  <c r="G13384" i="15" s="1"/>
  <c r="E13770" i="15"/>
  <c r="G13770" i="15" s="1"/>
  <c r="E13505" i="15"/>
  <c r="G13505" i="15" s="1"/>
  <c r="E13726" i="15"/>
  <c r="G13726" i="15" s="1"/>
  <c r="E14214" i="15"/>
  <c r="G14214" i="15" s="1"/>
  <c r="E14498" i="15"/>
  <c r="G14498" i="15" s="1"/>
  <c r="E14144" i="15"/>
  <c r="G14144" i="15" s="1"/>
  <c r="E13775" i="15"/>
  <c r="G13775" i="15" s="1"/>
  <c r="E14830" i="15"/>
  <c r="G14830" i="15" s="1"/>
  <c r="E14797" i="15"/>
  <c r="G14797" i="15" s="1"/>
  <c r="E14355" i="15"/>
  <c r="G14355" i="15" s="1"/>
  <c r="E14026" i="15"/>
  <c r="G14026" i="15" s="1"/>
  <c r="E13644" i="15"/>
  <c r="G13644" i="15" s="1"/>
  <c r="E14529" i="15"/>
  <c r="G14529" i="15" s="1"/>
  <c r="E14548" i="15"/>
  <c r="G14548" i="15" s="1"/>
  <c r="E14018" i="15"/>
  <c r="G14018" i="15" s="1"/>
  <c r="E13590" i="15"/>
  <c r="G13590" i="15" s="1"/>
  <c r="E13717" i="15"/>
  <c r="G13717" i="15" s="1"/>
  <c r="E13404" i="15"/>
  <c r="G13404" i="15" s="1"/>
  <c r="E14791" i="15"/>
  <c r="G14791" i="15" s="1"/>
  <c r="E14481" i="15"/>
  <c r="G14481" i="15" s="1"/>
  <c r="E13858" i="15"/>
  <c r="G13858" i="15" s="1"/>
  <c r="E13951" i="15"/>
  <c r="G13951" i="15" s="1"/>
  <c r="E14391" i="15"/>
  <c r="G14391" i="15" s="1"/>
  <c r="E13822" i="15"/>
  <c r="G13822" i="15" s="1"/>
  <c r="E13375" i="15"/>
  <c r="G13375" i="15" s="1"/>
  <c r="E14659" i="15"/>
  <c r="G14659" i="15" s="1"/>
  <c r="E14283" i="15"/>
  <c r="G14283" i="15" s="1"/>
  <c r="E13764" i="15"/>
  <c r="G13764" i="15" s="1"/>
  <c r="E14558" i="15"/>
  <c r="G14558" i="15" s="1"/>
  <c r="E14045" i="15"/>
  <c r="G14045" i="15" s="1"/>
  <c r="E13585" i="15"/>
  <c r="G13585" i="15" s="1"/>
  <c r="E14632" i="15"/>
  <c r="G14632" i="15" s="1"/>
  <c r="E14368" i="15"/>
  <c r="G14368" i="15" s="1"/>
  <c r="E13967" i="15"/>
  <c r="G13967" i="15" s="1"/>
  <c r="E14836" i="15"/>
  <c r="G14836" i="15" s="1"/>
  <c r="E14740" i="15"/>
  <c r="G14740" i="15" s="1"/>
  <c r="E14630" i="15"/>
  <c r="G14630" i="15" s="1"/>
  <c r="E14449" i="15"/>
  <c r="G14449" i="15" s="1"/>
  <c r="E14378" i="15"/>
  <c r="G14378" i="15" s="1"/>
  <c r="E14257" i="15"/>
  <c r="G14257" i="15" s="1"/>
  <c r="E14022" i="15"/>
  <c r="G14022" i="15" s="1"/>
  <c r="E13955" i="15"/>
  <c r="G13955" i="15" s="1"/>
  <c r="E13864" i="15"/>
  <c r="G13864" i="15" s="1"/>
  <c r="E13803" i="15"/>
  <c r="G13803" i="15" s="1"/>
  <c r="E13729" i="15"/>
  <c r="G13729" i="15" s="1"/>
  <c r="E13673" i="15"/>
  <c r="G13673" i="15" s="1"/>
  <c r="E13618" i="15"/>
  <c r="G13618" i="15" s="1"/>
  <c r="E13538" i="15"/>
  <c r="G13538" i="15" s="1"/>
  <c r="E13427" i="15"/>
  <c r="G13427" i="15" s="1"/>
  <c r="E13213" i="15"/>
  <c r="G13213" i="15" s="1"/>
  <c r="E14656" i="15"/>
  <c r="G14656" i="15" s="1"/>
  <c r="E13733" i="15"/>
  <c r="G13733" i="15" s="1"/>
  <c r="E13684" i="15"/>
  <c r="G13684" i="15" s="1"/>
  <c r="E13610" i="15"/>
  <c r="G13610" i="15" s="1"/>
  <c r="E13554" i="15"/>
  <c r="G13554" i="15" s="1"/>
  <c r="E13466" i="15"/>
  <c r="G13466" i="15" s="1"/>
  <c r="E13278" i="15"/>
  <c r="G13278" i="15" s="1"/>
  <c r="E14810" i="15"/>
  <c r="G14810" i="15" s="1"/>
  <c r="E14370" i="15"/>
  <c r="G14370" i="15" s="1"/>
  <c r="E13911" i="15"/>
  <c r="G13911" i="15" s="1"/>
  <c r="E14819" i="15"/>
  <c r="G14819" i="15" s="1"/>
  <c r="E14699" i="15"/>
  <c r="G14699" i="15" s="1"/>
  <c r="E14603" i="15"/>
  <c r="G14603" i="15" s="1"/>
  <c r="E14514" i="15"/>
  <c r="G14514" i="15" s="1"/>
  <c r="E14422" i="15"/>
  <c r="G14422" i="15" s="1"/>
  <c r="E14334" i="15"/>
  <c r="G14334" i="15" s="1"/>
  <c r="E14213" i="15"/>
  <c r="G14213" i="15" s="1"/>
  <c r="E14067" i="15"/>
  <c r="G14067" i="15" s="1"/>
  <c r="E14003" i="15"/>
  <c r="G14003" i="15" s="1"/>
  <c r="E13910" i="15"/>
  <c r="G13910" i="15" s="1"/>
  <c r="E13801" i="15"/>
  <c r="G13801" i="15" s="1"/>
  <c r="E13712" i="15"/>
  <c r="G13712" i="15" s="1"/>
  <c r="E13670" i="15"/>
  <c r="G13670" i="15" s="1"/>
  <c r="E13581" i="15"/>
  <c r="G13581" i="15" s="1"/>
  <c r="E13544" i="15"/>
  <c r="G13544" i="15" s="1"/>
  <c r="E13454" i="15"/>
  <c r="G13454" i="15" s="1"/>
  <c r="E13254" i="15"/>
  <c r="G13254" i="15" s="1"/>
  <c r="E14718" i="15"/>
  <c r="G14718" i="15" s="1"/>
  <c r="E14344" i="15"/>
  <c r="G14344" i="15" s="1"/>
  <c r="E14028" i="15"/>
  <c r="G14028" i="15" s="1"/>
  <c r="E14843" i="15"/>
  <c r="G14843" i="15" s="1"/>
  <c r="E14818" i="15"/>
  <c r="G14818" i="15" s="1"/>
  <c r="E14593" i="15"/>
  <c r="G14593" i="15" s="1"/>
  <c r="E14482" i="15"/>
  <c r="G14482" i="15" s="1"/>
  <c r="E14414" i="15"/>
  <c r="G14414" i="15" s="1"/>
  <c r="E14375" i="15"/>
  <c r="G14375" i="15" s="1"/>
  <c r="E14146" i="15"/>
  <c r="G14146" i="15" s="1"/>
  <c r="E14052" i="15"/>
  <c r="G14052" i="15" s="1"/>
  <c r="E13981" i="15"/>
  <c r="G13981" i="15" s="1"/>
  <c r="E13891" i="15"/>
  <c r="G13891" i="15" s="1"/>
  <c r="E13790" i="15"/>
  <c r="G13790" i="15" s="1"/>
  <c r="E13743" i="15"/>
  <c r="G13743" i="15" s="1"/>
  <c r="E13679" i="15"/>
  <c r="G13679" i="15" s="1"/>
  <c r="E13594" i="15"/>
  <c r="G13594" i="15" s="1"/>
  <c r="E13546" i="15"/>
  <c r="G13546" i="15" s="1"/>
  <c r="E13432" i="15"/>
  <c r="G13432" i="15" s="1"/>
  <c r="E13210" i="15"/>
  <c r="G13210" i="15" s="1"/>
  <c r="E14666" i="15"/>
  <c r="G14666" i="15" s="1"/>
  <c r="E14398" i="15"/>
  <c r="G14398" i="15" s="1"/>
  <c r="E13934" i="15"/>
  <c r="G13934" i="15" s="1"/>
  <c r="E14817" i="15"/>
  <c r="G14817" i="15" s="1"/>
  <c r="E14697" i="15"/>
  <c r="G14697" i="15" s="1"/>
  <c r="E14590" i="15"/>
  <c r="G14590" i="15" s="1"/>
  <c r="E14511" i="15"/>
  <c r="G14511" i="15" s="1"/>
  <c r="E14399" i="15"/>
  <c r="G14399" i="15" s="1"/>
  <c r="E14343" i="15"/>
  <c r="G14343" i="15" s="1"/>
  <c r="E14118" i="15"/>
  <c r="G14118" i="15" s="1"/>
  <c r="E14043" i="15"/>
  <c r="G14043" i="15" s="1"/>
  <c r="E13968" i="15"/>
  <c r="G13968" i="15" s="1"/>
  <c r="E13879" i="15"/>
  <c r="G13879" i="15" s="1"/>
  <c r="E13789" i="15"/>
  <c r="G13789" i="15" s="1"/>
  <c r="E13721" i="15"/>
  <c r="G13721" i="15" s="1"/>
  <c r="E13667" i="15"/>
  <c r="G13667" i="15" s="1"/>
  <c r="E13593" i="15"/>
  <c r="G13593" i="15" s="1"/>
  <c r="E13531" i="15"/>
  <c r="G13531" i="15" s="1"/>
  <c r="E13250" i="15"/>
  <c r="G13250" i="15" s="1"/>
  <c r="E13800" i="15"/>
  <c r="G13800" i="15" s="1"/>
  <c r="E13754" i="15"/>
  <c r="G13754" i="15" s="1"/>
  <c r="E13657" i="15"/>
  <c r="G13657" i="15" s="1"/>
  <c r="E13574" i="15"/>
  <c r="G13574" i="15" s="1"/>
  <c r="E13535" i="15"/>
  <c r="G13535" i="15" s="1"/>
  <c r="E13438" i="15"/>
  <c r="G13438" i="15" s="1"/>
  <c r="E13249" i="15"/>
  <c r="G13249" i="15" s="1"/>
  <c r="E14533" i="15"/>
  <c r="G14533" i="15" s="1"/>
  <c r="E14330" i="15"/>
  <c r="G14330" i="15" s="1"/>
  <c r="E14009" i="15"/>
  <c r="G14009" i="15" s="1"/>
  <c r="E14015" i="15"/>
  <c r="G14015" i="15" s="1"/>
  <c r="E13832" i="15"/>
  <c r="G13832" i="15" s="1"/>
  <c r="E13506" i="15"/>
  <c r="G13506" i="15" s="1"/>
  <c r="E13919" i="15"/>
  <c r="G13919" i="15" s="1"/>
  <c r="E13606" i="15"/>
  <c r="G13606" i="15" s="1"/>
  <c r="E14463" i="15"/>
  <c r="G14463" i="15" s="1"/>
  <c r="E13536" i="15"/>
  <c r="G13536" i="15" s="1"/>
  <c r="E14341" i="15"/>
  <c r="G14341" i="15" s="1"/>
  <c r="E13932" i="15"/>
  <c r="G13932" i="15" s="1"/>
  <c r="E14829" i="15"/>
  <c r="G14829" i="15" s="1"/>
  <c r="E14828" i="15"/>
  <c r="G14828" i="15" s="1"/>
  <c r="E14721" i="15"/>
  <c r="G14721" i="15" s="1"/>
  <c r="E14607" i="15"/>
  <c r="G14607" i="15" s="1"/>
  <c r="E14522" i="15"/>
  <c r="G14522" i="15" s="1"/>
  <c r="E14442" i="15"/>
  <c r="G14442" i="15" s="1"/>
  <c r="E14338" i="15"/>
  <c r="G14338" i="15" s="1"/>
  <c r="E14215" i="15"/>
  <c r="G14215" i="15" s="1"/>
  <c r="E14060" i="15"/>
  <c r="G14060" i="15" s="1"/>
  <c r="E13948" i="15"/>
  <c r="G13948" i="15" s="1"/>
  <c r="E13847" i="15"/>
  <c r="G13847" i="15" s="1"/>
  <c r="E13784" i="15"/>
  <c r="G13784" i="15" s="1"/>
  <c r="E13757" i="15"/>
  <c r="G13757" i="15" s="1"/>
  <c r="E13658" i="15"/>
  <c r="G13658" i="15" s="1"/>
  <c r="E13592" i="15"/>
  <c r="G13592" i="15" s="1"/>
  <c r="E13519" i="15"/>
  <c r="G13519" i="15" s="1"/>
  <c r="E13411" i="15"/>
  <c r="G13411" i="15" s="1"/>
  <c r="E13200" i="15"/>
  <c r="G13200" i="15" s="1"/>
  <c r="E14578" i="15"/>
  <c r="G14578" i="15" s="1"/>
  <c r="E14038" i="15"/>
  <c r="G14038" i="15" s="1"/>
  <c r="E13719" i="15"/>
  <c r="G13719" i="15" s="1"/>
  <c r="E13672" i="15"/>
  <c r="G13672" i="15" s="1"/>
  <c r="E13583" i="15"/>
  <c r="G13583" i="15" s="1"/>
  <c r="E13542" i="15"/>
  <c r="G13542" i="15" s="1"/>
  <c r="E13455" i="15"/>
  <c r="G13455" i="15" s="1"/>
  <c r="E13270" i="15"/>
  <c r="G13270" i="15" s="1"/>
  <c r="E14751" i="15"/>
  <c r="G14751" i="15" s="1"/>
  <c r="E14357" i="15"/>
  <c r="G14357" i="15" s="1"/>
  <c r="E13882" i="15"/>
  <c r="G13882" i="15" s="1"/>
  <c r="E14800" i="15"/>
  <c r="G14800" i="15" s="1"/>
  <c r="E14690" i="15"/>
  <c r="G14690" i="15" s="1"/>
  <c r="E14577" i="15"/>
  <c r="G14577" i="15" s="1"/>
  <c r="E14483" i="15"/>
  <c r="G14483" i="15" s="1"/>
  <c r="E14419" i="15"/>
  <c r="G14419" i="15" s="1"/>
  <c r="E14376" i="15"/>
  <c r="G14376" i="15" s="1"/>
  <c r="E14152" i="15"/>
  <c r="G14152" i="15" s="1"/>
  <c r="E14051" i="15"/>
  <c r="G14051" i="15" s="1"/>
  <c r="E13987" i="15"/>
  <c r="G13987" i="15" s="1"/>
  <c r="E13900" i="15"/>
  <c r="G13900" i="15" s="1"/>
  <c r="E13791" i="15"/>
  <c r="G13791" i="15" s="1"/>
  <c r="E13747" i="15"/>
  <c r="G13747" i="15" s="1"/>
  <c r="E13640" i="15"/>
  <c r="G13640" i="15" s="1"/>
  <c r="E13596" i="15"/>
  <c r="G13596" i="15" s="1"/>
  <c r="E13518" i="15"/>
  <c r="G13518" i="15" s="1"/>
  <c r="E13433" i="15"/>
  <c r="G13433" i="15" s="1"/>
  <c r="E13211" i="15"/>
  <c r="G13211" i="15" s="1"/>
  <c r="E14680" i="15"/>
  <c r="G14680" i="15" s="1"/>
  <c r="E14335" i="15"/>
  <c r="G14335" i="15" s="1"/>
  <c r="E14004" i="15"/>
  <c r="G14004" i="15" s="1"/>
  <c r="E14816" i="15"/>
  <c r="G14816" i="15" s="1"/>
  <c r="E14808" i="15"/>
  <c r="G14808" i="15" s="1"/>
  <c r="E14698" i="15"/>
  <c r="G14698" i="15" s="1"/>
  <c r="E14596" i="15"/>
  <c r="G14596" i="15" s="1"/>
  <c r="E14513" i="15"/>
  <c r="G14513" i="15" s="1"/>
  <c r="E14400" i="15"/>
  <c r="G14400" i="15" s="1"/>
  <c r="E14349" i="15"/>
  <c r="G14349" i="15" s="1"/>
  <c r="E14120" i="15"/>
  <c r="G14120" i="15" s="1"/>
  <c r="E14044" i="15"/>
  <c r="G14044" i="15" s="1"/>
  <c r="E13969" i="15"/>
  <c r="G13969" i="15" s="1"/>
  <c r="E13880" i="15"/>
  <c r="G13880" i="15" s="1"/>
  <c r="E13815" i="15"/>
  <c r="G13815" i="15" s="1"/>
  <c r="E13722" i="15"/>
  <c r="G13722" i="15" s="1"/>
  <c r="E13669" i="15"/>
  <c r="G13669" i="15" s="1"/>
  <c r="E13612" i="15"/>
  <c r="G13612" i="15" s="1"/>
  <c r="E13532" i="15"/>
  <c r="G13532" i="15" s="1"/>
  <c r="E13416" i="15"/>
  <c r="G13416" i="15" s="1"/>
  <c r="E13197" i="15"/>
  <c r="G13197" i="15" s="1"/>
  <c r="E14606" i="15"/>
  <c r="G14606" i="15" s="1"/>
  <c r="E14383" i="15"/>
  <c r="G14383" i="15" s="1"/>
  <c r="E13901" i="15"/>
  <c r="G13901" i="15" s="1"/>
  <c r="E14807" i="15"/>
  <c r="G14807" i="15" s="1"/>
  <c r="E14688" i="15"/>
  <c r="G14688" i="15" s="1"/>
  <c r="E14567" i="15"/>
  <c r="G14567" i="15" s="1"/>
  <c r="E14496" i="15"/>
  <c r="G14496" i="15" s="1"/>
  <c r="E14381" i="15"/>
  <c r="G14381" i="15" s="1"/>
  <c r="E14320" i="15"/>
  <c r="G14320" i="15" s="1"/>
  <c r="E14142" i="15"/>
  <c r="G14142" i="15" s="1"/>
  <c r="E14035" i="15"/>
  <c r="G14035" i="15" s="1"/>
  <c r="E13960" i="15"/>
  <c r="G13960" i="15" s="1"/>
  <c r="E13805" i="15"/>
  <c r="G13805" i="15" s="1"/>
  <c r="E13718" i="15"/>
  <c r="G13718" i="15" s="1"/>
  <c r="E13651" i="15"/>
  <c r="G13651" i="15" s="1"/>
  <c r="E13570" i="15"/>
  <c r="G13570" i="15" s="1"/>
  <c r="E13523" i="15"/>
  <c r="G13523" i="15" s="1"/>
  <c r="E13431" i="15"/>
  <c r="G13431" i="15" s="1"/>
  <c r="E13209" i="15"/>
  <c r="G13209" i="15" s="1"/>
  <c r="E13813" i="15"/>
  <c r="G13813" i="15" s="1"/>
  <c r="E13737" i="15"/>
  <c r="G13737" i="15" s="1"/>
  <c r="E13678" i="15"/>
  <c r="G13678" i="15" s="1"/>
  <c r="E13628" i="15"/>
  <c r="G13628" i="15" s="1"/>
  <c r="E13430" i="15"/>
  <c r="G13430" i="15" s="1"/>
  <c r="E13705" i="15"/>
  <c r="G13705" i="15" s="1"/>
  <c r="E13954" i="15"/>
  <c r="G13954" i="15" s="1"/>
  <c r="E13426" i="15"/>
  <c r="G13426" i="15" s="1"/>
  <c r="E14665" i="15"/>
  <c r="G14665" i="15" s="1"/>
  <c r="E14329" i="15"/>
  <c r="G14329" i="15" s="1"/>
  <c r="E13881" i="15"/>
  <c r="G13881" i="15" s="1"/>
  <c r="E13598" i="15"/>
  <c r="G13598" i="15" s="1"/>
  <c r="E14605" i="15"/>
  <c r="G14605" i="15" s="1"/>
  <c r="E14887" i="15"/>
  <c r="G14887" i="15" s="1"/>
  <c r="E14487" i="15"/>
  <c r="G14487" i="15" s="1"/>
  <c r="E14296" i="15"/>
  <c r="G14296" i="15" s="1"/>
  <c r="E13773" i="15"/>
  <c r="G13773" i="15" s="1"/>
  <c r="E13396" i="15"/>
  <c r="G13396" i="15" s="1"/>
  <c r="E14662" i="15"/>
  <c r="G14662" i="15" s="1"/>
  <c r="E14113" i="15"/>
  <c r="G14113" i="15" s="1"/>
  <c r="E13701" i="15"/>
  <c r="G13701" i="15" s="1"/>
  <c r="E13804" i="15"/>
  <c r="G13804" i="15" s="1"/>
  <c r="E14438" i="15"/>
  <c r="G14438" i="15" s="1"/>
  <c r="E14668" i="15"/>
  <c r="G14668" i="15" s="1"/>
  <c r="E14110" i="15"/>
  <c r="G14110" i="15" s="1"/>
  <c r="E13707" i="15"/>
  <c r="G13707" i="15" s="1"/>
  <c r="E13386" i="15"/>
  <c r="G13386" i="15" s="1"/>
  <c r="E14495" i="15"/>
  <c r="G14495" i="15" s="1"/>
  <c r="E13986" i="15"/>
  <c r="G13986" i="15" s="1"/>
  <c r="E13616" i="15"/>
  <c r="G13616" i="15" s="1"/>
  <c r="E14396" i="15"/>
  <c r="G14396" i="15" s="1"/>
  <c r="E14545" i="15"/>
  <c r="G14545" i="15" s="1"/>
  <c r="E13940" i="15"/>
  <c r="G13940" i="15" s="1"/>
  <c r="E13698" i="15"/>
  <c r="G13698" i="15" s="1"/>
  <c r="E13904" i="15"/>
  <c r="G13904" i="15" s="1"/>
  <c r="E14415" i="15"/>
  <c r="G14415" i="15" s="1"/>
  <c r="E13680" i="15"/>
  <c r="G13680" i="15" s="1"/>
  <c r="E14546" i="15"/>
  <c r="G14546" i="15" s="1"/>
  <c r="E14262" i="15"/>
  <c r="G14262" i="15" s="1"/>
  <c r="E14883" i="15"/>
  <c r="G14883" i="15" s="1"/>
  <c r="E14821" i="15"/>
  <c r="G14821" i="15" s="1"/>
  <c r="E14695" i="15"/>
  <c r="G14695" i="15" s="1"/>
  <c r="E14608" i="15"/>
  <c r="G14608" i="15" s="1"/>
  <c r="E14494" i="15"/>
  <c r="G14494" i="15" s="1"/>
  <c r="E14405" i="15"/>
  <c r="G14405" i="15" s="1"/>
  <c r="E14387" i="15"/>
  <c r="G14387" i="15" s="1"/>
  <c r="E14162" i="15"/>
  <c r="G14162" i="15" s="1"/>
  <c r="E14056" i="15"/>
  <c r="G14056" i="15" s="1"/>
  <c r="E14014" i="15"/>
  <c r="G14014" i="15" s="1"/>
  <c r="E13937" i="15"/>
  <c r="G13937" i="15" s="1"/>
  <c r="E13781" i="15"/>
  <c r="G13781" i="15" s="1"/>
  <c r="E13714" i="15"/>
  <c r="G13714" i="15" s="1"/>
  <c r="E13647" i="15"/>
  <c r="G13647" i="15" s="1"/>
  <c r="E13563" i="15"/>
  <c r="G13563" i="15" s="1"/>
  <c r="E13514" i="15"/>
  <c r="G13514" i="15" s="1"/>
  <c r="E13409" i="15"/>
  <c r="G13409" i="15" s="1"/>
  <c r="E14884" i="15"/>
  <c r="G14884" i="15" s="1"/>
  <c r="E14484" i="15"/>
  <c r="G14484" i="15" s="1"/>
  <c r="E13984" i="15"/>
  <c r="G13984" i="15" s="1"/>
  <c r="E13748" i="15"/>
  <c r="G13748" i="15" s="1"/>
  <c r="E13641" i="15"/>
  <c r="G13641" i="15" s="1"/>
  <c r="E13597" i="15"/>
  <c r="G13597" i="15" s="1"/>
  <c r="E13520" i="15"/>
  <c r="G13520" i="15" s="1"/>
  <c r="E13434" i="15"/>
  <c r="G13434" i="15" s="1"/>
  <c r="E13212" i="15"/>
  <c r="G13212" i="15" s="1"/>
  <c r="E14691" i="15"/>
  <c r="G14691" i="15" s="1"/>
  <c r="E14301" i="15"/>
  <c r="G14301" i="15" s="1"/>
  <c r="E13830" i="15"/>
  <c r="G13830" i="15" s="1"/>
  <c r="E14674" i="15"/>
  <c r="G14674" i="15" s="1"/>
  <c r="E14563" i="15"/>
  <c r="G14563" i="15" s="1"/>
  <c r="E14504" i="15"/>
  <c r="G14504" i="15" s="1"/>
  <c r="E14402" i="15"/>
  <c r="G14402" i="15" s="1"/>
  <c r="E14350" i="15"/>
  <c r="G14350" i="15" s="1"/>
  <c r="E14122" i="15"/>
  <c r="G14122" i="15" s="1"/>
  <c r="E14047" i="15"/>
  <c r="G14047" i="15" s="1"/>
  <c r="E13982" i="15"/>
  <c r="G13982" i="15" s="1"/>
  <c r="E13892" i="15"/>
  <c r="G13892" i="15" s="1"/>
  <c r="E13799" i="15"/>
  <c r="G13799" i="15" s="1"/>
  <c r="E13725" i="15"/>
  <c r="G13725" i="15" s="1"/>
  <c r="E13671" i="15"/>
  <c r="G13671" i="15" s="1"/>
  <c r="E13614" i="15"/>
  <c r="G13614" i="15" s="1"/>
  <c r="E13534" i="15"/>
  <c r="G13534" i="15" s="1"/>
  <c r="E13418" i="15"/>
  <c r="G13418" i="15" s="1"/>
  <c r="E13198" i="15"/>
  <c r="G13198" i="15" s="1"/>
  <c r="E14631" i="15"/>
  <c r="G14631" i="15" s="1"/>
  <c r="E14315" i="15"/>
  <c r="G14315" i="15" s="1"/>
  <c r="E13963" i="15"/>
  <c r="G13963" i="15" s="1"/>
  <c r="E14809" i="15"/>
  <c r="G14809" i="15" s="1"/>
  <c r="E14802" i="15"/>
  <c r="G14802" i="15" s="1"/>
  <c r="E14689" i="15"/>
  <c r="G14689" i="15" s="1"/>
  <c r="E14576" i="15"/>
  <c r="G14576" i="15" s="1"/>
  <c r="E14497" i="15"/>
  <c r="G14497" i="15" s="1"/>
  <c r="E14386" i="15"/>
  <c r="G14386" i="15" s="1"/>
  <c r="E14324" i="15"/>
  <c r="G14324" i="15" s="1"/>
  <c r="E14143" i="15"/>
  <c r="G14143" i="15" s="1"/>
  <c r="E14036" i="15"/>
  <c r="G14036" i="15" s="1"/>
  <c r="E13961" i="15"/>
  <c r="G13961" i="15" s="1"/>
  <c r="E13867" i="15"/>
  <c r="G13867" i="15" s="1"/>
  <c r="E13734" i="15"/>
  <c r="G13734" i="15" s="1"/>
  <c r="E13654" i="15"/>
  <c r="G13654" i="15" s="1"/>
  <c r="E13576" i="15"/>
  <c r="G13576" i="15" s="1"/>
  <c r="E13526" i="15"/>
  <c r="G13526" i="15" s="1"/>
  <c r="E13406" i="15"/>
  <c r="G13406" i="15" s="1"/>
  <c r="E14886" i="15"/>
  <c r="G14886" i="15" s="1"/>
  <c r="E14564" i="15"/>
  <c r="G14564" i="15" s="1"/>
  <c r="E14272" i="15"/>
  <c r="G14272" i="15" s="1"/>
  <c r="E13846" i="15"/>
  <c r="G13846" i="15" s="1"/>
  <c r="E14801" i="15"/>
  <c r="G14801" i="15" s="1"/>
  <c r="E14671" i="15"/>
  <c r="G14671" i="15" s="1"/>
  <c r="E14559" i="15"/>
  <c r="G14559" i="15" s="1"/>
  <c r="E14486" i="15"/>
  <c r="G14486" i="15" s="1"/>
  <c r="E14354" i="15"/>
  <c r="G14354" i="15" s="1"/>
  <c r="E14295" i="15"/>
  <c r="G14295" i="15" s="1"/>
  <c r="E14117" i="15"/>
  <c r="G14117" i="15" s="1"/>
  <c r="E14025" i="15"/>
  <c r="G14025" i="15" s="1"/>
  <c r="E13952" i="15"/>
  <c r="G13952" i="15" s="1"/>
  <c r="E13870" i="15"/>
  <c r="G13870" i="15" s="1"/>
  <c r="E13771" i="15"/>
  <c r="G13771" i="15" s="1"/>
  <c r="E13711" i="15"/>
  <c r="G13711" i="15" s="1"/>
  <c r="E13643" i="15"/>
  <c r="G13643" i="15" s="1"/>
  <c r="E13621" i="15"/>
  <c r="G13621" i="15" s="1"/>
  <c r="E13509" i="15"/>
  <c r="G13509" i="15" s="1"/>
  <c r="E13415" i="15"/>
  <c r="G13415" i="15" s="1"/>
  <c r="E13888" i="15"/>
  <c r="G13888" i="15" s="1"/>
  <c r="E13788" i="15"/>
  <c r="G13788" i="15" s="1"/>
  <c r="E13740" i="15"/>
  <c r="G13740" i="15" s="1"/>
  <c r="E13661" i="15"/>
  <c r="G13661" i="15" s="1"/>
  <c r="E13608" i="15"/>
  <c r="G13608" i="15" s="1"/>
  <c r="E13529" i="15"/>
  <c r="G13529" i="15" s="1"/>
  <c r="E13414" i="15"/>
  <c r="G13414" i="15" s="1"/>
  <c r="E14824" i="15"/>
  <c r="G14824" i="15" s="1"/>
  <c r="E14485" i="15"/>
  <c r="G14485" i="15" s="1"/>
  <c r="E14249" i="15"/>
  <c r="G14249" i="15" s="1"/>
  <c r="E13977" i="15"/>
  <c r="G13977" i="15" s="1"/>
  <c r="E14813" i="15"/>
  <c r="G14813" i="15" s="1"/>
  <c r="E14677" i="15"/>
  <c r="G14677" i="15" s="1"/>
  <c r="E14571" i="15"/>
  <c r="G14571" i="15" s="1"/>
  <c r="E14492" i="15"/>
  <c r="G14492" i="15" s="1"/>
  <c r="E14379" i="15"/>
  <c r="G14379" i="15" s="1"/>
  <c r="E14309" i="15"/>
  <c r="G14309" i="15" s="1"/>
  <c r="E14136" i="15"/>
  <c r="G14136" i="15" s="1"/>
  <c r="E14033" i="15"/>
  <c r="G14033" i="15" s="1"/>
  <c r="E13958" i="15"/>
  <c r="G13958" i="15" s="1"/>
  <c r="E13866" i="15"/>
  <c r="G13866" i="15" s="1"/>
  <c r="E13796" i="15"/>
  <c r="G13796" i="15" s="1"/>
  <c r="E13716" i="15"/>
  <c r="G13716" i="15" s="1"/>
  <c r="E13649" i="15"/>
  <c r="G13649" i="15" s="1"/>
  <c r="E13565" i="15"/>
  <c r="G13565" i="15" s="1"/>
  <c r="E13510" i="15"/>
  <c r="G13510" i="15" s="1"/>
  <c r="E13402" i="15"/>
  <c r="G13402" i="15" s="1"/>
  <c r="E14638" i="15"/>
  <c r="G14638" i="15" s="1"/>
  <c r="E14385" i="15"/>
  <c r="G14385" i="15" s="1"/>
  <c r="E13996" i="15"/>
  <c r="G13996" i="15" s="1"/>
  <c r="E14770" i="15"/>
  <c r="G14770" i="15" s="1"/>
  <c r="E14634" i="15"/>
  <c r="G14634" i="15" s="1"/>
  <c r="E14525" i="15"/>
  <c r="G14525" i="15" s="1"/>
  <c r="E14466" i="15"/>
  <c r="G14466" i="15" s="1"/>
  <c r="E14340" i="15"/>
  <c r="G14340" i="15" s="1"/>
  <c r="E14217" i="15"/>
  <c r="G14217" i="15" s="1"/>
  <c r="E14007" i="15"/>
  <c r="G14007" i="15" s="1"/>
  <c r="E13930" i="15"/>
  <c r="G13930" i="15" s="1"/>
  <c r="E13763" i="15"/>
  <c r="G13763" i="15" s="1"/>
  <c r="E13697" i="15"/>
  <c r="G13697" i="15" s="1"/>
  <c r="E13630" i="15"/>
  <c r="G13630" i="15" s="1"/>
  <c r="E13587" i="15"/>
  <c r="G13587" i="15" s="1"/>
  <c r="E13476" i="15"/>
  <c r="G13476" i="15" s="1"/>
  <c r="E13383" i="15"/>
  <c r="G13383" i="15" s="1"/>
  <c r="E14507" i="15"/>
  <c r="G14507" i="15" s="1"/>
  <c r="E14140" i="15"/>
  <c r="G14140" i="15" s="1"/>
  <c r="E14823" i="15"/>
  <c r="G14823" i="15" s="1"/>
  <c r="E14812" i="15"/>
  <c r="G14812" i="15" s="1"/>
  <c r="E14811" i="15"/>
  <c r="G14811" i="15" s="1"/>
  <c r="E14692" i="15"/>
  <c r="G14692" i="15" s="1"/>
  <c r="E14582" i="15"/>
  <c r="G14582" i="15" s="1"/>
  <c r="E14517" i="15"/>
  <c r="G14517" i="15" s="1"/>
  <c r="E14413" i="15"/>
  <c r="G14413" i="15" s="1"/>
  <c r="E14358" i="15"/>
  <c r="G14358" i="15" s="1"/>
  <c r="E14127" i="15"/>
  <c r="G14127" i="15" s="1"/>
  <c r="E13953" i="15"/>
  <c r="G13953" i="15" s="1"/>
  <c r="E13511" i="15"/>
  <c r="G13511" i="15" s="1"/>
  <c r="E14885" i="15"/>
  <c r="G14885" i="15" s="1"/>
  <c r="E14516" i="15"/>
  <c r="G14516" i="15" s="1"/>
  <c r="E13936" i="15"/>
  <c r="G13936" i="15" s="1"/>
  <c r="E13664" i="15"/>
  <c r="G13664" i="15" s="1"/>
  <c r="E13878" i="15"/>
  <c r="G13878" i="15" s="1"/>
  <c r="E13516" i="15"/>
  <c r="G13516" i="15" s="1"/>
  <c r="E13959" i="15"/>
  <c r="G13959" i="15" s="1"/>
  <c r="E14351" i="15"/>
  <c r="G14351" i="15" s="1"/>
  <c r="E13950" i="15"/>
  <c r="G13950" i="15" s="1"/>
  <c r="E13613" i="15"/>
  <c r="G13613" i="15" s="1"/>
  <c r="E14361" i="15"/>
  <c r="G14361" i="15" s="1"/>
  <c r="E14410" i="15"/>
  <c r="G14410" i="15" s="1"/>
  <c r="E13903" i="15"/>
  <c r="G13903" i="15" s="1"/>
  <c r="E13560" i="15"/>
  <c r="G13560" i="15" s="1"/>
  <c r="E14787" i="15"/>
  <c r="G14787" i="15" s="1"/>
  <c r="E13588" i="15"/>
  <c r="G13588" i="15" s="1"/>
  <c r="E14290" i="15"/>
  <c r="G14290" i="15" s="1"/>
  <c r="E14493" i="15"/>
  <c r="G14493" i="15" s="1"/>
  <c r="E14111" i="15"/>
  <c r="G14111" i="15" s="1"/>
  <c r="E14805" i="15"/>
  <c r="G14805" i="15" s="1"/>
  <c r="E14794" i="15"/>
  <c r="G14794" i="15" s="1"/>
  <c r="E14804" i="15"/>
  <c r="G14804" i="15" s="1"/>
  <c r="E14686" i="15"/>
  <c r="G14686" i="15" s="1"/>
  <c r="E14566" i="15"/>
  <c r="G14566" i="15" s="1"/>
  <c r="E14501" i="15"/>
  <c r="G14501" i="15" s="1"/>
  <c r="E14392" i="15"/>
  <c r="G14392" i="15" s="1"/>
  <c r="E14314" i="15"/>
  <c r="G14314" i="15" s="1"/>
  <c r="E14154" i="15"/>
  <c r="G14154" i="15" s="1"/>
  <c r="E14054" i="15"/>
  <c r="G14054" i="15" s="1"/>
  <c r="E13978" i="15"/>
  <c r="G13978" i="15" s="1"/>
  <c r="E13902" i="15"/>
  <c r="G13902" i="15" s="1"/>
  <c r="E13762" i="15"/>
  <c r="G13762" i="15" s="1"/>
  <c r="E13695" i="15"/>
  <c r="G13695" i="15" s="1"/>
  <c r="E13629" i="15"/>
  <c r="G13629" i="15" s="1"/>
  <c r="E13580" i="15"/>
  <c r="G13580" i="15" s="1"/>
  <c r="E13475" i="15"/>
  <c r="G13475" i="15" s="1"/>
  <c r="E14891" i="15"/>
  <c r="G14891" i="15" s="1"/>
  <c r="E14390" i="15"/>
  <c r="G14390" i="15" s="1"/>
  <c r="E13872" i="15"/>
  <c r="G13872" i="15" s="1"/>
  <c r="E13749" i="15"/>
  <c r="G13749" i="15" s="1"/>
  <c r="E13656" i="15"/>
  <c r="G13656" i="15" s="1"/>
  <c r="E13582" i="15"/>
  <c r="G13582" i="15" s="1"/>
  <c r="E13517" i="15"/>
  <c r="G13517" i="15" s="1"/>
  <c r="E13403" i="15"/>
  <c r="G13403" i="15" s="1"/>
  <c r="E14839" i="15"/>
  <c r="G14839" i="15" s="1"/>
  <c r="E14553" i="15"/>
  <c r="G14553" i="15" s="1"/>
  <c r="E14125" i="15"/>
  <c r="G14125" i="15" s="1"/>
  <c r="E13820" i="15"/>
  <c r="G13820" i="15" s="1"/>
  <c r="E14783" i="15"/>
  <c r="G14783" i="15" s="1"/>
  <c r="E14644" i="15"/>
  <c r="G14644" i="15" s="1"/>
  <c r="E14488" i="15"/>
  <c r="G14488" i="15" s="1"/>
  <c r="E14356" i="15"/>
  <c r="G14356" i="15" s="1"/>
  <c r="E14302" i="15"/>
  <c r="G14302" i="15" s="1"/>
  <c r="E14124" i="15"/>
  <c r="G14124" i="15" s="1"/>
  <c r="E14027" i="15"/>
  <c r="G14027" i="15" s="1"/>
  <c r="E13962" i="15"/>
  <c r="G13962" i="15" s="1"/>
  <c r="E13868" i="15"/>
  <c r="G13868" i="15" s="1"/>
  <c r="E13774" i="15"/>
  <c r="G13774" i="15" s="1"/>
  <c r="E13708" i="15"/>
  <c r="G13708" i="15" s="1"/>
  <c r="E13645" i="15"/>
  <c r="G13645" i="15" s="1"/>
  <c r="E13561" i="15"/>
  <c r="G13561" i="15" s="1"/>
  <c r="E13512" i="15"/>
  <c r="G13512" i="15" s="1"/>
  <c r="E13397" i="15"/>
  <c r="G13397" i="15" s="1"/>
  <c r="E14780" i="15"/>
  <c r="G14780" i="15" s="1"/>
  <c r="E14547" i="15"/>
  <c r="G14547" i="15" s="1"/>
  <c r="E14151" i="15"/>
  <c r="G14151" i="15" s="1"/>
  <c r="E13893" i="15"/>
  <c r="G13893" i="15" s="1"/>
  <c r="E14889" i="15"/>
  <c r="G14889" i="15" s="1"/>
  <c r="E14782" i="15"/>
  <c r="G14782" i="15" s="1"/>
  <c r="E14664" i="15"/>
  <c r="G14664" i="15" s="1"/>
  <c r="E14551" i="15"/>
  <c r="G14551" i="15" s="1"/>
  <c r="E14476" i="15"/>
  <c r="G14476" i="15" s="1"/>
  <c r="E14337" i="15"/>
  <c r="G14337" i="15" s="1"/>
  <c r="E14282" i="15"/>
  <c r="G14282" i="15" s="1"/>
  <c r="E14102" i="15"/>
  <c r="G14102" i="15" s="1"/>
  <c r="E14019" i="15"/>
  <c r="G14019" i="15" s="1"/>
  <c r="E13944" i="15"/>
  <c r="G13944" i="15" s="1"/>
  <c r="E13844" i="15"/>
  <c r="G13844" i="15" s="1"/>
  <c r="E13767" i="15"/>
  <c r="G13767" i="15" s="1"/>
  <c r="E13702" i="15"/>
  <c r="G13702" i="15" s="1"/>
  <c r="E13674" i="15"/>
  <c r="G13674" i="15" s="1"/>
  <c r="E13591" i="15"/>
  <c r="G13591" i="15" s="1"/>
  <c r="E13463" i="15"/>
  <c r="G13463" i="15" s="1"/>
  <c r="E13391" i="15"/>
  <c r="G13391" i="15" s="1"/>
  <c r="E14669" i="15"/>
  <c r="G14669" i="15" s="1"/>
  <c r="E14489" i="15"/>
  <c r="G14489" i="15" s="1"/>
  <c r="E14107" i="15"/>
  <c r="G14107" i="15" s="1"/>
  <c r="E14888" i="15"/>
  <c r="G14888" i="15" s="1"/>
  <c r="E14781" i="15"/>
  <c r="G14781" i="15" s="1"/>
  <c r="E14641" i="15"/>
  <c r="G14641" i="15" s="1"/>
  <c r="E14536" i="15"/>
  <c r="G14536" i="15" s="1"/>
  <c r="E14439" i="15"/>
  <c r="G14439" i="15" s="1"/>
  <c r="E14388" i="15"/>
  <c r="G14388" i="15" s="1"/>
  <c r="E14264" i="15"/>
  <c r="G14264" i="15" s="1"/>
  <c r="E14010" i="15"/>
  <c r="G14010" i="15" s="1"/>
  <c r="E13935" i="15"/>
  <c r="G13935" i="15" s="1"/>
  <c r="E13842" i="15"/>
  <c r="G13842" i="15" s="1"/>
  <c r="E13752" i="15"/>
  <c r="G13752" i="15" s="1"/>
  <c r="E13692" i="15"/>
  <c r="G13692" i="15" s="1"/>
  <c r="E13622" i="15"/>
  <c r="G13622" i="15" s="1"/>
  <c r="E13569" i="15"/>
  <c r="G13569" i="15" s="1"/>
  <c r="E13395" i="15"/>
  <c r="G13395" i="15" s="1"/>
  <c r="E13869" i="15"/>
  <c r="G13869" i="15" s="1"/>
  <c r="E13769" i="15"/>
  <c r="G13769" i="15" s="1"/>
  <c r="E13710" i="15"/>
  <c r="G13710" i="15" s="1"/>
  <c r="E13639" i="15"/>
  <c r="G13639" i="15" s="1"/>
  <c r="E13617" i="15"/>
  <c r="G13617" i="15" s="1"/>
  <c r="E13508" i="15"/>
  <c r="G13508" i="15" s="1"/>
  <c r="E13394" i="15"/>
  <c r="G13394" i="15" s="1"/>
  <c r="E14016" i="15"/>
  <c r="G14016" i="15" s="1"/>
  <c r="E13465" i="15"/>
  <c r="G13465" i="15" s="1"/>
  <c r="E14611" i="15"/>
  <c r="G14611" i="15" s="1"/>
  <c r="E13895" i="15"/>
  <c r="G13895" i="15" s="1"/>
  <c r="E13457" i="15"/>
  <c r="G13457" i="15" s="1"/>
  <c r="E4183" i="15"/>
  <c r="G4183" i="15" s="1"/>
  <c r="E4203" i="15"/>
  <c r="G4203" i="15" s="1"/>
  <c r="E4187" i="15"/>
  <c r="G4187" i="15" s="1"/>
  <c r="E4147" i="15"/>
  <c r="G4147" i="15" s="1"/>
  <c r="E4190" i="15"/>
  <c r="G4190" i="15" s="1"/>
  <c r="E4159" i="15"/>
  <c r="G4159" i="15" s="1"/>
  <c r="E4137" i="15"/>
  <c r="G4137" i="15" s="1"/>
  <c r="E4119" i="15"/>
  <c r="G4119" i="15" s="1"/>
  <c r="E4107" i="15"/>
  <c r="G4107" i="15" s="1"/>
  <c r="E4111" i="15"/>
  <c r="G4111" i="15" s="1"/>
  <c r="E4096" i="15"/>
  <c r="G4096" i="15" s="1"/>
  <c r="E4075" i="15"/>
  <c r="G4075" i="15" s="1"/>
  <c r="E4072" i="15"/>
  <c r="G4072" i="15" s="1"/>
  <c r="E4055" i="15"/>
  <c r="G4055" i="15" s="1"/>
  <c r="E4048" i="15"/>
  <c r="G4048" i="15" s="1"/>
  <c r="E4037" i="15"/>
  <c r="G4037" i="15" s="1"/>
  <c r="E4030" i="15"/>
  <c r="G4030" i="15" s="1"/>
  <c r="E4014" i="15"/>
  <c r="G4014" i="15" s="1"/>
  <c r="E4005" i="15"/>
  <c r="G4005" i="15" s="1"/>
  <c r="E3989" i="15"/>
  <c r="G3989" i="15" s="1"/>
  <c r="E3973" i="15"/>
  <c r="G3973" i="15" s="1"/>
  <c r="E3968" i="15"/>
  <c r="G3968" i="15" s="1"/>
  <c r="E3956" i="15"/>
  <c r="G3956" i="15" s="1"/>
  <c r="E3948" i="15"/>
  <c r="G3948" i="15" s="1"/>
  <c r="E3939" i="15"/>
  <c r="G3939" i="15" s="1"/>
  <c r="E3930" i="15"/>
  <c r="G3930" i="15" s="1"/>
  <c r="E3919" i="15"/>
  <c r="G3919" i="15" s="1"/>
  <c r="E3902" i="15"/>
  <c r="G3902" i="15" s="1"/>
  <c r="E3886" i="15"/>
  <c r="G3886" i="15" s="1"/>
  <c r="E3870" i="15"/>
  <c r="G3870" i="15" s="1"/>
  <c r="E3856" i="15"/>
  <c r="G3856" i="15" s="1"/>
  <c r="E3848" i="15"/>
  <c r="G3848" i="15" s="1"/>
  <c r="E3836" i="15"/>
  <c r="G3836" i="15" s="1"/>
  <c r="E3823" i="15"/>
  <c r="G3823" i="15" s="1"/>
  <c r="E3815" i="15"/>
  <c r="G3815" i="15" s="1"/>
  <c r="E3807" i="15"/>
  <c r="G3807" i="15" s="1"/>
  <c r="E3799" i="15"/>
  <c r="G3799" i="15" s="1"/>
  <c r="E3791" i="15"/>
  <c r="G3791" i="15" s="1"/>
  <c r="E3779" i="15"/>
  <c r="G3779" i="15" s="1"/>
  <c r="E3769" i="15"/>
  <c r="G3769" i="15" s="1"/>
  <c r="E3753" i="15"/>
  <c r="G3753" i="15" s="1"/>
  <c r="E3724" i="15"/>
  <c r="G3724" i="15" s="1"/>
  <c r="E3715" i="15"/>
  <c r="G3715" i="15" s="1"/>
  <c r="E3707" i="15"/>
  <c r="G3707" i="15" s="1"/>
  <c r="E3690" i="15"/>
  <c r="G3690" i="15" s="1"/>
  <c r="E3683" i="15"/>
  <c r="G3683" i="15" s="1"/>
  <c r="E3673" i="15"/>
  <c r="G3673" i="15" s="1"/>
  <c r="E3666" i="15"/>
  <c r="G3666" i="15" s="1"/>
  <c r="E3657" i="15"/>
  <c r="G3657" i="15" s="1"/>
  <c r="E3650" i="15"/>
  <c r="G3650" i="15" s="1"/>
  <c r="E3642" i="15"/>
  <c r="G3642" i="15" s="1"/>
  <c r="E3634" i="15"/>
  <c r="G3634" i="15" s="1"/>
  <c r="E3625" i="15"/>
  <c r="G3625" i="15" s="1"/>
  <c r="E3610" i="15"/>
  <c r="G3610" i="15" s="1"/>
  <c r="E3627" i="15"/>
  <c r="G3627" i="15" s="1"/>
  <c r="E3609" i="15"/>
  <c r="G3609" i="15" s="1"/>
  <c r="E3589" i="15"/>
  <c r="G3589" i="15" s="1"/>
  <c r="E3579" i="15"/>
  <c r="G3579" i="15" s="1"/>
  <c r="E3562" i="15"/>
  <c r="G3562" i="15" s="1"/>
  <c r="E3559" i="15"/>
  <c r="G3559" i="15" s="1"/>
  <c r="E3542" i="15"/>
  <c r="G3542" i="15" s="1"/>
  <c r="E3548" i="15"/>
  <c r="G3548" i="15" s="1"/>
  <c r="E3537" i="15"/>
  <c r="G3537" i="15" s="1"/>
  <c r="E3526" i="15"/>
  <c r="G3526" i="15" s="1"/>
  <c r="E3525" i="15"/>
  <c r="G3525" i="15" s="1"/>
  <c r="E3498" i="15"/>
  <c r="G3498" i="15" s="1"/>
  <c r="E3485" i="15"/>
  <c r="G3485" i="15" s="1"/>
  <c r="E3482" i="15"/>
  <c r="G3482" i="15" s="1"/>
  <c r="E3448" i="15"/>
  <c r="G3448" i="15" s="1"/>
  <c r="E3475" i="15"/>
  <c r="G3475" i="15" s="1"/>
  <c r="E3459" i="15"/>
  <c r="G3459" i="15" s="1"/>
  <c r="E3450" i="15"/>
  <c r="G3450" i="15" s="1"/>
  <c r="E3467" i="15"/>
  <c r="G3467" i="15" s="1"/>
  <c r="E3432" i="15"/>
  <c r="G3432" i="15" s="1"/>
  <c r="E3435" i="15"/>
  <c r="G3435" i="15" s="1"/>
  <c r="E3411" i="15"/>
  <c r="G3411" i="15" s="1"/>
  <c r="E3407" i="15"/>
  <c r="G3407" i="15" s="1"/>
  <c r="E3319" i="15"/>
  <c r="G3319" i="15" s="1"/>
  <c r="E3313" i="15"/>
  <c r="G3313" i="15" s="1"/>
  <c r="E3294" i="15"/>
  <c r="G3294" i="15" s="1"/>
  <c r="E3267" i="15"/>
  <c r="G3267" i="15" s="1"/>
  <c r="E3250" i="15"/>
  <c r="G3250" i="15" s="1"/>
  <c r="E3299" i="15"/>
  <c r="G3299" i="15" s="1"/>
  <c r="E3282" i="15"/>
  <c r="G3282" i="15" s="1"/>
  <c r="E3245" i="15"/>
  <c r="G3245" i="15" s="1"/>
  <c r="E3285" i="15"/>
  <c r="G3285" i="15" s="1"/>
  <c r="E3257" i="15"/>
  <c r="G3257" i="15" s="1"/>
  <c r="E3229" i="15"/>
  <c r="G3229" i="15" s="1"/>
  <c r="E3227" i="15"/>
  <c r="G3227" i="15" s="1"/>
  <c r="E3231" i="15"/>
  <c r="G3231" i="15" s="1"/>
  <c r="E3215" i="15"/>
  <c r="G3215" i="15" s="1"/>
  <c r="E3202" i="15"/>
  <c r="G3202" i="15" s="1"/>
  <c r="E3135" i="15"/>
  <c r="G3135" i="15" s="1"/>
  <c r="E3196" i="15"/>
  <c r="G3196" i="15" s="1"/>
  <c r="E3182" i="15"/>
  <c r="G3182" i="15" s="1"/>
  <c r="E3152" i="15"/>
  <c r="G3152" i="15" s="1"/>
  <c r="E3171" i="15"/>
  <c r="G3171" i="15" s="1"/>
  <c r="E3162" i="15"/>
  <c r="G3162" i="15" s="1"/>
  <c r="E3145" i="15"/>
  <c r="G3145" i="15" s="1"/>
  <c r="E3140" i="15"/>
  <c r="G3140" i="15" s="1"/>
  <c r="E3013" i="15"/>
  <c r="G3013" i="15" s="1"/>
  <c r="E3037" i="15"/>
  <c r="G3037" i="15" s="1"/>
  <c r="E3019" i="15"/>
  <c r="G3019" i="15" s="1"/>
  <c r="E3036" i="15"/>
  <c r="G3036" i="15" s="1"/>
  <c r="E3003" i="15"/>
  <c r="G3003" i="15" s="1"/>
  <c r="E2999" i="15"/>
  <c r="G2999" i="15" s="1"/>
  <c r="E2981" i="15"/>
  <c r="G2981" i="15" s="1"/>
  <c r="E2961" i="15"/>
  <c r="G2961" i="15" s="1"/>
  <c r="E2949" i="15"/>
  <c r="G2949" i="15" s="1"/>
  <c r="E2926" i="15"/>
  <c r="G2926" i="15" s="1"/>
  <c r="E2897" i="15"/>
  <c r="G2897" i="15" s="1"/>
  <c r="E2884" i="15"/>
  <c r="G2884" i="15" s="1"/>
  <c r="E2869" i="15"/>
  <c r="G2869" i="15" s="1"/>
  <c r="E2851" i="15"/>
  <c r="G2851" i="15" s="1"/>
  <c r="E2883" i="15"/>
  <c r="G2883" i="15" s="1"/>
  <c r="E2862" i="15"/>
  <c r="G2862" i="15" s="1"/>
  <c r="E2841" i="15"/>
  <c r="G2841" i="15" s="1"/>
  <c r="E2834" i="15"/>
  <c r="G2834" i="15" s="1"/>
  <c r="E2781" i="15"/>
  <c r="G2781" i="15" s="1"/>
  <c r="E2752" i="15"/>
  <c r="G2752" i="15" s="1"/>
  <c r="E2743" i="15"/>
  <c r="G2743" i="15" s="1"/>
  <c r="E2729" i="15"/>
  <c r="G2729" i="15" s="1"/>
  <c r="E2720" i="15"/>
  <c r="G2720" i="15" s="1"/>
  <c r="E2705" i="15"/>
  <c r="G2705" i="15" s="1"/>
  <c r="E2714" i="15"/>
  <c r="G2714" i="15" s="1"/>
  <c r="E2699" i="15"/>
  <c r="G2699" i="15" s="1"/>
  <c r="E2686" i="15"/>
  <c r="G2686" i="15" s="1"/>
  <c r="E2678" i="15"/>
  <c r="G2678" i="15" s="1"/>
  <c r="E2659" i="15"/>
  <c r="G2659" i="15" s="1"/>
  <c r="E2626" i="15"/>
  <c r="G2626" i="15" s="1"/>
  <c r="E2606" i="15"/>
  <c r="G2606" i="15" s="1"/>
  <c r="E2591" i="15"/>
  <c r="G2591" i="15" s="1"/>
  <c r="E2582" i="15"/>
  <c r="G2582" i="15" s="1"/>
  <c r="E2559" i="15"/>
  <c r="G2559" i="15" s="1"/>
  <c r="E2525" i="15"/>
  <c r="G2525" i="15" s="1"/>
  <c r="E2513" i="15"/>
  <c r="G2513" i="15" s="1"/>
  <c r="E2511" i="15"/>
  <c r="G2511" i="15" s="1"/>
  <c r="E2486" i="15"/>
  <c r="G2486" i="15" s="1"/>
  <c r="E2478" i="15"/>
  <c r="G2478" i="15" s="1"/>
  <c r="E2443" i="15"/>
  <c r="G2443" i="15" s="1"/>
  <c r="E2460" i="15"/>
  <c r="G2460" i="15" s="1"/>
  <c r="E2435" i="15"/>
  <c r="G2435" i="15" s="1"/>
  <c r="E2416" i="15"/>
  <c r="G2416" i="15" s="1"/>
  <c r="E2451" i="15"/>
  <c r="G2451" i="15" s="1"/>
  <c r="E2429" i="15"/>
  <c r="G2429" i="15" s="1"/>
  <c r="E2440" i="15"/>
  <c r="G2440" i="15" s="1"/>
  <c r="E2415" i="15"/>
  <c r="G2415" i="15" s="1"/>
  <c r="E2405" i="15"/>
  <c r="G2405" i="15" s="1"/>
  <c r="E2396" i="15"/>
  <c r="G2396" i="15" s="1"/>
  <c r="E2394" i="15"/>
  <c r="G2394" i="15" s="1"/>
  <c r="E2369" i="15"/>
  <c r="G2369" i="15" s="1"/>
  <c r="E2367" i="15"/>
  <c r="G2367" i="15" s="1"/>
  <c r="E2371" i="15"/>
  <c r="G2371" i="15" s="1"/>
  <c r="E2355" i="15"/>
  <c r="G2355" i="15" s="1"/>
  <c r="E2347" i="15"/>
  <c r="G2347" i="15" s="1"/>
  <c r="E2370" i="15"/>
  <c r="G2370" i="15" s="1"/>
  <c r="E2327" i="15"/>
  <c r="G2327" i="15" s="1"/>
  <c r="E2307" i="15"/>
  <c r="G2307" i="15" s="1"/>
  <c r="E2279" i="15"/>
  <c r="G2279" i="15" s="1"/>
  <c r="E2298" i="15"/>
  <c r="G2298" i="15" s="1"/>
  <c r="E2318" i="15"/>
  <c r="G2318" i="15" s="1"/>
  <c r="E2302" i="15"/>
  <c r="G2302" i="15" s="1"/>
  <c r="E2262" i="15"/>
  <c r="G2262" i="15" s="1"/>
  <c r="E2305" i="15"/>
  <c r="G2305" i="15" s="1"/>
  <c r="E2274" i="15"/>
  <c r="G2274" i="15" s="1"/>
  <c r="E2260" i="15"/>
  <c r="G2260" i="15" s="1"/>
  <c r="E2245" i="15"/>
  <c r="G2245" i="15" s="1"/>
  <c r="E2221" i="15"/>
  <c r="G2221" i="15" s="1"/>
  <c r="E2235" i="15"/>
  <c r="G2235" i="15" s="1"/>
  <c r="E2248" i="15"/>
  <c r="G2248" i="15" s="1"/>
  <c r="E2213" i="15"/>
  <c r="G2213" i="15" s="1"/>
  <c r="E2198" i="15"/>
  <c r="G2198" i="15" s="1"/>
  <c r="E2194" i="15"/>
  <c r="G2194" i="15" s="1"/>
  <c r="E2165" i="15"/>
  <c r="G2165" i="15" s="1"/>
  <c r="E2154" i="15"/>
  <c r="G2154" i="15" s="1"/>
  <c r="E2146" i="15"/>
  <c r="G2146" i="15" s="1"/>
  <c r="E2138" i="15"/>
  <c r="G2138" i="15" s="1"/>
  <c r="E2124" i="15"/>
  <c r="G2124" i="15" s="1"/>
  <c r="E2107" i="15"/>
  <c r="G2107" i="15" s="1"/>
  <c r="E2091" i="15"/>
  <c r="G2091" i="15" s="1"/>
  <c r="E2085" i="15"/>
  <c r="G2085" i="15" s="1"/>
  <c r="E2074" i="15"/>
  <c r="G2074" i="15" s="1"/>
  <c r="E2077" i="15"/>
  <c r="G2077" i="15" s="1"/>
  <c r="E2062" i="15"/>
  <c r="G2062" i="15" s="1"/>
  <c r="E2047" i="15"/>
  <c r="G2047" i="15" s="1"/>
  <c r="E2041" i="15"/>
  <c r="G2041" i="15" s="1"/>
  <c r="E2024" i="15"/>
  <c r="G2024" i="15" s="1"/>
  <c r="E2010" i="15"/>
  <c r="G2010" i="15" s="1"/>
  <c r="E1992" i="15"/>
  <c r="G1992" i="15" s="1"/>
  <c r="E1988" i="15"/>
  <c r="G1988" i="15" s="1"/>
  <c r="E1968" i="15"/>
  <c r="G1968" i="15" s="1"/>
  <c r="E1960" i="15"/>
  <c r="G1960" i="15" s="1"/>
  <c r="E1947" i="15"/>
  <c r="G1947" i="15" s="1"/>
  <c r="E1937" i="15"/>
  <c r="G1937" i="15" s="1"/>
  <c r="E1928" i="15"/>
  <c r="G1928" i="15" s="1"/>
  <c r="E1920" i="15"/>
  <c r="G1920" i="15" s="1"/>
  <c r="E1912" i="15"/>
  <c r="G1912" i="15" s="1"/>
  <c r="E1903" i="15"/>
  <c r="G1903" i="15" s="1"/>
  <c r="E1890" i="15"/>
  <c r="G1890" i="15" s="1"/>
  <c r="E1863" i="15"/>
  <c r="G1863" i="15" s="1"/>
  <c r="E1866" i="15"/>
  <c r="G1866" i="15" s="1"/>
  <c r="E1838" i="15"/>
  <c r="G1838" i="15" s="1"/>
  <c r="E1794" i="15"/>
  <c r="G1794" i="15" s="1"/>
  <c r="E1797" i="15"/>
  <c r="G1797" i="15" s="1"/>
  <c r="E1787" i="15"/>
  <c r="G1787" i="15" s="1"/>
  <c r="E1773" i="15"/>
  <c r="G1773" i="15" s="1"/>
  <c r="E1779" i="15"/>
  <c r="G1779" i="15" s="1"/>
  <c r="E1764" i="15"/>
  <c r="G1764" i="15" s="1"/>
  <c r="E1756" i="15"/>
  <c r="G1756" i="15" s="1"/>
  <c r="E1748" i="15"/>
  <c r="G1748" i="15" s="1"/>
  <c r="E1736" i="15"/>
  <c r="G1736" i="15" s="1"/>
  <c r="E1722" i="15"/>
  <c r="G1722" i="15" s="1"/>
  <c r="E1742" i="15"/>
  <c r="G1742" i="15" s="1"/>
  <c r="E1724" i="15"/>
  <c r="G1724" i="15" s="1"/>
  <c r="E1703" i="15"/>
  <c r="G1703" i="15" s="1"/>
  <c r="E1691" i="15"/>
  <c r="G1691" i="15" s="1"/>
  <c r="E1682" i="15"/>
  <c r="G1682" i="15" s="1"/>
  <c r="E1673" i="15"/>
  <c r="G1673" i="15" s="1"/>
  <c r="E1659" i="15"/>
  <c r="G1659" i="15" s="1"/>
  <c r="E1662" i="15"/>
  <c r="G1662" i="15" s="1"/>
  <c r="E1645" i="15"/>
  <c r="G1645" i="15" s="1"/>
  <c r="E1635" i="15"/>
  <c r="G1635" i="15" s="1"/>
  <c r="E1627" i="15"/>
  <c r="G1627" i="15" s="1"/>
  <c r="E1611" i="15"/>
  <c r="G1611" i="15" s="1"/>
  <c r="E1599" i="15"/>
  <c r="G1599" i="15" s="1"/>
  <c r="E1594" i="15"/>
  <c r="G1594" i="15" s="1"/>
  <c r="E1562" i="15"/>
  <c r="G1562" i="15" s="1"/>
  <c r="E1580" i="15"/>
  <c r="G1580" i="15" s="1"/>
  <c r="E1573" i="15"/>
  <c r="G1573" i="15" s="1"/>
  <c r="E1564" i="15"/>
  <c r="G1564" i="15" s="1"/>
  <c r="E1543" i="15"/>
  <c r="G1543" i="15" s="1"/>
  <c r="E1546" i="15"/>
  <c r="G1546" i="15" s="1"/>
  <c r="E1540" i="15"/>
  <c r="G1540" i="15" s="1"/>
  <c r="E1524" i="15"/>
  <c r="G1524" i="15" s="1"/>
  <c r="E1516" i="15"/>
  <c r="G1516" i="15" s="1"/>
  <c r="E1437" i="15"/>
  <c r="G1437" i="15" s="1"/>
  <c r="E1421" i="15"/>
  <c r="G1421" i="15" s="1"/>
  <c r="E1401" i="15"/>
  <c r="G1401" i="15" s="1"/>
  <c r="E1376" i="15"/>
  <c r="G1376" i="15" s="1"/>
  <c r="E1393" i="15"/>
  <c r="G1393" i="15" s="1"/>
  <c r="E1407" i="15"/>
  <c r="G1407" i="15" s="1"/>
  <c r="E1367" i="15"/>
  <c r="G1367" i="15" s="1"/>
  <c r="E1416" i="15"/>
  <c r="G1416" i="15" s="1"/>
  <c r="E1388" i="15"/>
  <c r="G1388" i="15" s="1"/>
  <c r="E1359" i="15"/>
  <c r="G1359" i="15" s="1"/>
  <c r="E1331" i="15"/>
  <c r="G1331" i="15" s="1"/>
  <c r="E1354" i="15"/>
  <c r="G1354" i="15" s="1"/>
  <c r="E1338" i="15"/>
  <c r="G1338" i="15" s="1"/>
  <c r="E1327" i="15"/>
  <c r="G1327" i="15" s="1"/>
  <c r="E1316" i="15"/>
  <c r="G1316" i="15" s="1"/>
  <c r="E1283" i="15"/>
  <c r="G1283" i="15" s="1"/>
  <c r="E1310" i="15"/>
  <c r="G1310" i="15" s="1"/>
  <c r="E1291" i="15"/>
  <c r="G1291" i="15" s="1"/>
  <c r="E1266" i="15"/>
  <c r="G1266" i="15" s="1"/>
  <c r="E1299" i="15"/>
  <c r="G1299" i="15" s="1"/>
  <c r="E1276" i="15"/>
  <c r="G1276" i="15" s="1"/>
  <c r="E1285" i="15"/>
  <c r="G1285" i="15" s="1"/>
  <c r="E1256" i="15"/>
  <c r="G1256" i="15" s="1"/>
  <c r="E1146" i="15"/>
  <c r="G1146" i="15" s="1"/>
  <c r="E1153" i="15"/>
  <c r="G1153" i="15" s="1"/>
  <c r="E1134" i="15"/>
  <c r="G1134" i="15" s="1"/>
  <c r="E1151" i="15"/>
  <c r="G1151" i="15" s="1"/>
  <c r="E1118" i="15"/>
  <c r="G1118" i="15" s="1"/>
  <c r="E1113" i="15"/>
  <c r="G1113" i="15" s="1"/>
  <c r="E1096" i="15"/>
  <c r="G1096" i="15" s="1"/>
  <c r="E1073" i="15"/>
  <c r="G1073" i="15" s="1"/>
  <c r="E1047" i="15"/>
  <c r="G1047" i="15" s="1"/>
  <c r="E1038" i="15"/>
  <c r="G1038" i="15" s="1"/>
  <c r="E1006" i="15"/>
  <c r="G1006" i="15" s="1"/>
  <c r="E996" i="15"/>
  <c r="G996" i="15" s="1"/>
  <c r="E974" i="15"/>
  <c r="G974" i="15" s="1"/>
  <c r="E964" i="15"/>
  <c r="G964" i="15" s="1"/>
  <c r="E986" i="15"/>
  <c r="G986" i="15" s="1"/>
  <c r="E963" i="15"/>
  <c r="G963" i="15" s="1"/>
  <c r="E950" i="15"/>
  <c r="G950" i="15" s="1"/>
  <c r="E902" i="15"/>
  <c r="G902" i="15" s="1"/>
  <c r="E900" i="15"/>
  <c r="G900" i="15" s="1"/>
  <c r="E862" i="15"/>
  <c r="G862" i="15" s="1"/>
  <c r="E844" i="15"/>
  <c r="G844" i="15" s="1"/>
  <c r="E835" i="15"/>
  <c r="G835" i="15" s="1"/>
  <c r="E820" i="15"/>
  <c r="G820" i="15" s="1"/>
  <c r="E829" i="15"/>
  <c r="G829" i="15" s="1"/>
  <c r="E814" i="15"/>
  <c r="G814" i="15" s="1"/>
  <c r="E801" i="15"/>
  <c r="G801" i="15" s="1"/>
  <c r="E792" i="15"/>
  <c r="G792" i="15" s="1"/>
  <c r="E771" i="15"/>
  <c r="G771" i="15" s="1"/>
  <c r="E763" i="15"/>
  <c r="G763" i="15" s="1"/>
  <c r="E725" i="15"/>
  <c r="G725" i="15" s="1"/>
  <c r="E711" i="15"/>
  <c r="G711" i="15" s="1"/>
  <c r="E696" i="15"/>
  <c r="G696" i="15" s="1"/>
  <c r="E691" i="15"/>
  <c r="G691" i="15" s="1"/>
  <c r="E670" i="15"/>
  <c r="G670" i="15" s="1"/>
  <c r="E639" i="15"/>
  <c r="G639" i="15" s="1"/>
  <c r="E613" i="15"/>
  <c r="G613" i="15" s="1"/>
  <c r="E621" i="15"/>
  <c r="G621" i="15" s="1"/>
  <c r="E597" i="15"/>
  <c r="G597" i="15" s="1"/>
  <c r="E593" i="15"/>
  <c r="G593" i="15" s="1"/>
  <c r="E558" i="15"/>
  <c r="G558" i="15" s="1"/>
  <c r="E575" i="15"/>
  <c r="G575" i="15" s="1"/>
  <c r="E550" i="15"/>
  <c r="G550" i="15" s="1"/>
  <c r="E531" i="15"/>
  <c r="G531" i="15" s="1"/>
  <c r="E566" i="15"/>
  <c r="G566" i="15" s="1"/>
  <c r="E544" i="15"/>
  <c r="G544" i="15" s="1"/>
  <c r="E555" i="15"/>
  <c r="G555" i="15" s="1"/>
  <c r="E515" i="15"/>
  <c r="G515" i="15" s="1"/>
  <c r="E518" i="15"/>
  <c r="G518" i="15" s="1"/>
  <c r="E506" i="15"/>
  <c r="G506" i="15" s="1"/>
  <c r="E508" i="15"/>
  <c r="G508" i="15" s="1"/>
  <c r="E476" i="15"/>
  <c r="G476" i="15" s="1"/>
  <c r="E497" i="15"/>
  <c r="G497" i="15" s="1"/>
  <c r="E480" i="15"/>
  <c r="G480" i="15" s="1"/>
  <c r="E469" i="15"/>
  <c r="G469" i="15" s="1"/>
  <c r="E458" i="15"/>
  <c r="G458" i="15" s="1"/>
  <c r="E483" i="15"/>
  <c r="G483" i="15" s="1"/>
  <c r="E441" i="15"/>
  <c r="G441" i="15" s="1"/>
  <c r="E421" i="15"/>
  <c r="G421" i="15" s="1"/>
  <c r="E393" i="15"/>
  <c r="G393" i="15" s="1"/>
  <c r="E410" i="15"/>
  <c r="G410" i="15" s="1"/>
  <c r="E431" i="15"/>
  <c r="G431" i="15" s="1"/>
  <c r="E392" i="15"/>
  <c r="G392" i="15" s="1"/>
  <c r="E412" i="15"/>
  <c r="G412" i="15" s="1"/>
  <c r="E407" i="15"/>
  <c r="G407" i="15" s="1"/>
  <c r="E387" i="15"/>
  <c r="G387" i="15" s="1"/>
  <c r="E369" i="15"/>
  <c r="G369" i="15" s="1"/>
  <c r="E357" i="15"/>
  <c r="G357" i="15" s="1"/>
  <c r="E334" i="15"/>
  <c r="G334" i="15" s="1"/>
  <c r="E352" i="15"/>
  <c r="G352" i="15" s="1"/>
  <c r="E333" i="15"/>
  <c r="G333" i="15" s="1"/>
  <c r="E329" i="15"/>
  <c r="G329" i="15" s="1"/>
  <c r="E314" i="15"/>
  <c r="G314" i="15" s="1"/>
  <c r="E270" i="15"/>
  <c r="G270" i="15" s="1"/>
  <c r="E279" i="15"/>
  <c r="G279" i="15" s="1"/>
  <c r="E268" i="15"/>
  <c r="G268" i="15" s="1"/>
  <c r="E271" i="15"/>
  <c r="G271" i="15" s="1"/>
  <c r="E246" i="15"/>
  <c r="G246" i="15" s="1"/>
  <c r="E238" i="15"/>
  <c r="G238" i="15" s="1"/>
  <c r="E222" i="15"/>
  <c r="G222" i="15" s="1"/>
  <c r="E191" i="15"/>
  <c r="G191" i="15" s="1"/>
  <c r="E190" i="15"/>
  <c r="G190" i="15" s="1"/>
  <c r="E182" i="15"/>
  <c r="G182" i="15" s="1"/>
  <c r="E179" i="15"/>
  <c r="G179" i="15" s="1"/>
  <c r="E160" i="15"/>
  <c r="G160" i="15" s="1"/>
  <c r="E149" i="15"/>
  <c r="G149" i="15" s="1"/>
  <c r="E131" i="15"/>
  <c r="G131" i="15" s="1"/>
  <c r="E116" i="15"/>
  <c r="G116" i="15" s="1"/>
  <c r="E100" i="15"/>
  <c r="G100" i="15" s="1"/>
  <c r="E85" i="15"/>
  <c r="G85" i="15" s="1"/>
  <c r="E77" i="15"/>
  <c r="G77" i="15" s="1"/>
  <c r="E65" i="15"/>
  <c r="G65" i="15" s="1"/>
  <c r="E55" i="15"/>
  <c r="G55" i="15" s="1"/>
  <c r="E47" i="15"/>
  <c r="G47" i="15" s="1"/>
  <c r="E39" i="15"/>
  <c r="G39" i="15" s="1"/>
  <c r="E31" i="15"/>
  <c r="G31" i="15" s="1"/>
  <c r="E23" i="15"/>
  <c r="G23" i="15" s="1"/>
  <c r="E13" i="15"/>
  <c r="G13" i="15" s="1"/>
  <c r="E4479" i="15"/>
  <c r="G4479" i="15" s="1"/>
  <c r="E4468" i="15"/>
  <c r="G4468" i="15" s="1"/>
  <c r="E4455" i="15"/>
  <c r="G4455" i="15" s="1"/>
  <c r="E4420" i="15"/>
  <c r="G4420" i="15" s="1"/>
  <c r="E4386" i="15"/>
  <c r="G4386" i="15" s="1"/>
  <c r="E4387" i="15"/>
  <c r="G4387" i="15" s="1"/>
  <c r="E4375" i="15"/>
  <c r="G4375" i="15" s="1"/>
  <c r="E4370" i="15"/>
  <c r="G4370" i="15" s="1"/>
  <c r="E4359" i="15"/>
  <c r="G4359" i="15" s="1"/>
  <c r="E4351" i="15"/>
  <c r="G4351" i="15" s="1"/>
  <c r="E4331" i="15"/>
  <c r="G4331" i="15" s="1"/>
  <c r="E4309" i="15"/>
  <c r="G4309" i="15" s="1"/>
  <c r="E4339" i="15"/>
  <c r="G4339" i="15" s="1"/>
  <c r="E4318" i="15"/>
  <c r="G4318" i="15" s="1"/>
  <c r="E4325" i="15"/>
  <c r="G4325" i="15" s="1"/>
  <c r="E4285" i="15"/>
  <c r="G4285" i="15" s="1"/>
  <c r="E4289" i="15"/>
  <c r="G4289" i="15" s="1"/>
  <c r="E4281" i="15"/>
  <c r="G4281" i="15" s="1"/>
  <c r="E4279" i="15"/>
  <c r="G4279" i="15" s="1"/>
  <c r="E4254" i="15"/>
  <c r="G4254" i="15" s="1"/>
  <c r="E4252" i="15"/>
  <c r="G4252" i="15" s="1"/>
  <c r="E4256" i="15"/>
  <c r="G4256" i="15" s="1"/>
  <c r="E4240" i="15"/>
  <c r="G4240" i="15" s="1"/>
  <c r="E4232" i="15"/>
  <c r="G4232" i="15" s="1"/>
  <c r="E4255" i="15"/>
  <c r="G4255" i="15" s="1"/>
  <c r="E4211" i="15"/>
  <c r="G4211" i="15" s="1"/>
  <c r="E4191" i="15"/>
  <c r="G4191" i="15" s="1"/>
  <c r="E4163" i="15"/>
  <c r="G4163" i="15" s="1"/>
  <c r="E4180" i="15"/>
  <c r="G4180" i="15" s="1"/>
  <c r="E4201" i="15"/>
  <c r="G4201" i="15" s="1"/>
  <c r="E4162" i="15"/>
  <c r="G4162" i="15" s="1"/>
  <c r="E4182" i="15"/>
  <c r="G4182" i="15" s="1"/>
  <c r="E4177" i="15"/>
  <c r="G4177" i="15" s="1"/>
  <c r="E4157" i="15"/>
  <c r="G4157" i="15" s="1"/>
  <c r="E4144" i="15"/>
  <c r="G4144" i="15" s="1"/>
  <c r="E4114" i="15"/>
  <c r="G4114" i="15" s="1"/>
  <c r="E4131" i="15"/>
  <c r="G4131" i="15" s="1"/>
  <c r="E4110" i="15"/>
  <c r="G4110" i="15" s="1"/>
  <c r="E4101" i="15"/>
  <c r="G4101" i="15" s="1"/>
  <c r="E4073" i="15"/>
  <c r="G4073" i="15" s="1"/>
  <c r="E4071" i="15"/>
  <c r="G4071" i="15" s="1"/>
  <c r="E4054" i="15"/>
  <c r="G4054" i="15" s="1"/>
  <c r="E4047" i="15"/>
  <c r="G4047" i="15" s="1"/>
  <c r="E4036" i="15"/>
  <c r="G4036" i="15" s="1"/>
  <c r="E4029" i="15"/>
  <c r="G4029" i="15" s="1"/>
  <c r="E4013" i="15"/>
  <c r="G4013" i="15" s="1"/>
  <c r="E4004" i="15"/>
  <c r="G4004" i="15" s="1"/>
  <c r="E3988" i="15"/>
  <c r="G3988" i="15" s="1"/>
  <c r="E3972" i="15"/>
  <c r="G3972" i="15" s="1"/>
  <c r="E3967" i="15"/>
  <c r="G3967" i="15" s="1"/>
  <c r="E3955" i="15"/>
  <c r="G3955" i="15" s="1"/>
  <c r="E3945" i="15"/>
  <c r="G3945" i="15" s="1"/>
  <c r="E3938" i="15"/>
  <c r="G3938" i="15" s="1"/>
  <c r="E3934" i="15"/>
  <c r="G3934" i="15" s="1"/>
  <c r="E3921" i="15"/>
  <c r="G3921" i="15" s="1"/>
  <c r="E3904" i="15"/>
  <c r="G3904" i="15" s="1"/>
  <c r="E3885" i="15"/>
  <c r="G3885" i="15" s="1"/>
  <c r="E3869" i="15"/>
  <c r="G3869" i="15" s="1"/>
  <c r="E3855" i="15"/>
  <c r="G3855" i="15" s="1"/>
  <c r="E3847" i="15"/>
  <c r="G3847" i="15" s="1"/>
  <c r="E3835" i="15"/>
  <c r="G3835" i="15" s="1"/>
  <c r="E3821" i="15"/>
  <c r="G3821" i="15" s="1"/>
  <c r="E3814" i="15"/>
  <c r="G3814" i="15" s="1"/>
  <c r="E3806" i="15"/>
  <c r="G3806" i="15" s="1"/>
  <c r="E3798" i="15"/>
  <c r="G3798" i="15" s="1"/>
  <c r="E3790" i="15"/>
  <c r="G3790" i="15" s="1"/>
  <c r="E3777" i="15"/>
  <c r="G3777" i="15" s="1"/>
  <c r="E3750" i="15"/>
  <c r="G3750" i="15" s="1"/>
  <c r="E3752" i="15"/>
  <c r="G3752" i="15" s="1"/>
  <c r="E3723" i="15"/>
  <c r="G3723" i="15" s="1"/>
  <c r="E3714" i="15"/>
  <c r="G3714" i="15" s="1"/>
  <c r="E3706" i="15"/>
  <c r="G3706" i="15" s="1"/>
  <c r="E3679" i="15"/>
  <c r="G3679" i="15" s="1"/>
  <c r="E3682" i="15"/>
  <c r="G3682" i="15" s="1"/>
  <c r="E3672" i="15"/>
  <c r="G3672" i="15" s="1"/>
  <c r="E3658" i="15"/>
  <c r="G3658" i="15" s="1"/>
  <c r="E3664" i="15"/>
  <c r="G3664" i="15" s="1"/>
  <c r="E3649" i="15"/>
  <c r="G3649" i="15" s="1"/>
  <c r="E3641" i="15"/>
  <c r="G3641" i="15" s="1"/>
  <c r="E3633" i="15"/>
  <c r="G3633" i="15" s="1"/>
  <c r="E3621" i="15"/>
  <c r="G3621" i="15" s="1"/>
  <c r="E3607" i="15"/>
  <c r="G3607" i="15" s="1"/>
  <c r="E3624" i="15"/>
  <c r="G3624" i="15" s="1"/>
  <c r="E3608" i="15"/>
  <c r="G3608" i="15" s="1"/>
  <c r="E3588" i="15"/>
  <c r="G3588" i="15" s="1"/>
  <c r="E3575" i="15"/>
  <c r="G3575" i="15" s="1"/>
  <c r="E3567" i="15"/>
  <c r="G3567" i="15" s="1"/>
  <c r="E3558" i="15"/>
  <c r="G3558" i="15" s="1"/>
  <c r="E3544" i="15"/>
  <c r="G3544" i="15" s="1"/>
  <c r="E3547" i="15"/>
  <c r="G3547" i="15" s="1"/>
  <c r="E3530" i="15"/>
  <c r="G3530" i="15" s="1"/>
  <c r="E3521" i="15"/>
  <c r="G3521" i="15" s="1"/>
  <c r="E3524" i="15"/>
  <c r="G3524" i="15" s="1"/>
  <c r="E3496" i="15"/>
  <c r="G3496" i="15" s="1"/>
  <c r="E3484" i="15"/>
  <c r="G3484" i="15" s="1"/>
  <c r="E3479" i="15"/>
  <c r="G3479" i="15" s="1"/>
  <c r="E3447" i="15"/>
  <c r="G3447" i="15" s="1"/>
  <c r="E3465" i="15"/>
  <c r="G3465" i="15" s="1"/>
  <c r="E3458" i="15"/>
  <c r="G3458" i="15" s="1"/>
  <c r="E3449" i="15"/>
  <c r="G3449" i="15" s="1"/>
  <c r="E3428" i="15"/>
  <c r="G3428" i="15" s="1"/>
  <c r="E3431" i="15"/>
  <c r="G3431" i="15" s="1"/>
  <c r="E3425" i="15"/>
  <c r="G3425" i="15" s="1"/>
  <c r="E3410" i="15"/>
  <c r="G3410" i="15" s="1"/>
  <c r="E3406" i="15"/>
  <c r="G3406" i="15" s="1"/>
  <c r="E3318" i="15"/>
  <c r="G3318" i="15" s="1"/>
  <c r="E3310" i="15"/>
  <c r="G3310" i="15" s="1"/>
  <c r="E3293" i="15"/>
  <c r="G3293" i="15" s="1"/>
  <c r="E3265" i="15"/>
  <c r="G3265" i="15" s="1"/>
  <c r="E3281" i="15"/>
  <c r="G3281" i="15" s="1"/>
  <c r="E3298" i="15"/>
  <c r="G3298" i="15" s="1"/>
  <c r="E3260" i="15"/>
  <c r="G3260" i="15" s="1"/>
  <c r="E3279" i="15"/>
  <c r="G3279" i="15" s="1"/>
  <c r="E3275" i="15"/>
  <c r="G3275" i="15" s="1"/>
  <c r="E3255" i="15"/>
  <c r="G3255" i="15" s="1"/>
  <c r="E3221" i="15"/>
  <c r="G3221" i="15" s="1"/>
  <c r="E3242" i="15"/>
  <c r="G3242" i="15" s="1"/>
  <c r="E3225" i="15"/>
  <c r="G3225" i="15" s="1"/>
  <c r="E3213" i="15"/>
  <c r="G3213" i="15" s="1"/>
  <c r="E3201" i="15"/>
  <c r="G3201" i="15" s="1"/>
  <c r="E3168" i="15"/>
  <c r="G3168" i="15" s="1"/>
  <c r="E3195" i="15"/>
  <c r="G3195" i="15" s="1"/>
  <c r="E3176" i="15"/>
  <c r="G3176" i="15" s="1"/>
  <c r="E3151" i="15"/>
  <c r="G3151" i="15" s="1"/>
  <c r="E3184" i="15"/>
  <c r="G3184" i="15" s="1"/>
  <c r="E3161" i="15"/>
  <c r="G3161" i="15" s="1"/>
  <c r="E3170" i="15"/>
  <c r="G3170" i="15" s="1"/>
  <c r="E3139" i="15"/>
  <c r="G3139" i="15" s="1"/>
  <c r="E3024" i="15"/>
  <c r="G3024" i="15" s="1"/>
  <c r="E3034" i="15"/>
  <c r="G3034" i="15" s="1"/>
  <c r="E3017" i="15"/>
  <c r="G3017" i="15" s="1"/>
  <c r="E3035" i="15"/>
  <c r="G3035" i="15" s="1"/>
  <c r="E2996" i="15"/>
  <c r="G2996" i="15" s="1"/>
  <c r="E2997" i="15"/>
  <c r="G2997" i="15" s="1"/>
  <c r="E2979" i="15"/>
  <c r="G2979" i="15" s="1"/>
  <c r="E2959" i="15"/>
  <c r="G2959" i="15" s="1"/>
  <c r="E2947" i="15"/>
  <c r="G2947" i="15" s="1"/>
  <c r="E2925" i="15"/>
  <c r="G2925" i="15" s="1"/>
  <c r="E2894" i="15"/>
  <c r="G2894" i="15" s="1"/>
  <c r="E2882" i="15"/>
  <c r="G2882" i="15" s="1"/>
  <c r="E2867" i="15"/>
  <c r="G2867" i="15" s="1"/>
  <c r="E2850" i="15"/>
  <c r="G2850" i="15" s="1"/>
  <c r="E2878" i="15"/>
  <c r="G2878" i="15" s="1"/>
  <c r="E2861" i="15"/>
  <c r="G2861" i="15" s="1"/>
  <c r="E2839" i="15"/>
  <c r="G2839" i="15" s="1"/>
  <c r="E2833" i="15"/>
  <c r="G2833" i="15" s="1"/>
  <c r="E2794" i="15"/>
  <c r="G2794" i="15" s="1"/>
  <c r="E2780" i="15"/>
  <c r="G2780" i="15" s="1"/>
  <c r="E2751" i="15"/>
  <c r="G2751" i="15" s="1"/>
  <c r="E2728" i="15"/>
  <c r="G2728" i="15" s="1"/>
  <c r="E2727" i="15"/>
  <c r="G2727" i="15" s="1"/>
  <c r="E2719" i="15"/>
  <c r="G2719" i="15" s="1"/>
  <c r="E2707" i="15"/>
  <c r="G2707" i="15" s="1"/>
  <c r="E2713" i="15"/>
  <c r="G2713" i="15" s="1"/>
  <c r="E2696" i="15"/>
  <c r="G2696" i="15" s="1"/>
  <c r="E2685" i="15"/>
  <c r="G2685" i="15" s="1"/>
  <c r="E2677" i="15"/>
  <c r="G2677" i="15" s="1"/>
  <c r="E2653" i="15"/>
  <c r="G2653" i="15" s="1"/>
  <c r="E2627" i="15"/>
  <c r="G2627" i="15" s="1"/>
  <c r="E2604" i="15"/>
  <c r="G2604" i="15" s="1"/>
  <c r="E2590" i="15"/>
  <c r="G2590" i="15" s="1"/>
  <c r="E2579" i="15"/>
  <c r="G2579" i="15" s="1"/>
  <c r="E2557" i="15"/>
  <c r="G2557" i="15" s="1"/>
  <c r="E2524" i="15"/>
  <c r="G2524" i="15" s="1"/>
  <c r="E2512" i="15"/>
  <c r="G2512" i="15" s="1"/>
  <c r="E2510" i="15"/>
  <c r="G2510" i="15" s="1"/>
  <c r="E2482" i="15"/>
  <c r="G2482" i="15" s="1"/>
  <c r="E2477" i="15"/>
  <c r="G2477" i="15" s="1"/>
  <c r="E2471" i="15"/>
  <c r="G2471" i="15" s="1"/>
  <c r="E2459" i="15"/>
  <c r="G2459" i="15" s="1"/>
  <c r="E2434" i="15"/>
  <c r="G2434" i="15" s="1"/>
  <c r="E2465" i="15"/>
  <c r="G2465" i="15" s="1"/>
  <c r="E2447" i="15"/>
  <c r="G2447" i="15" s="1"/>
  <c r="E2426" i="15"/>
  <c r="G2426" i="15" s="1"/>
  <c r="E2438" i="15"/>
  <c r="G2438" i="15" s="1"/>
  <c r="E2414" i="15"/>
  <c r="G2414" i="15" s="1"/>
  <c r="E2404" i="15"/>
  <c r="G2404" i="15" s="1"/>
  <c r="E2391" i="15"/>
  <c r="G2391" i="15" s="1"/>
  <c r="E2393" i="15"/>
  <c r="G2393" i="15" s="1"/>
  <c r="E2361" i="15"/>
  <c r="G2361" i="15" s="1"/>
  <c r="E2382" i="15"/>
  <c r="G2382" i="15" s="1"/>
  <c r="E2365" i="15"/>
  <c r="G2365" i="15" s="1"/>
  <c r="E2354" i="15"/>
  <c r="G2354" i="15" s="1"/>
  <c r="E2343" i="15"/>
  <c r="G2343" i="15" s="1"/>
  <c r="E2368" i="15"/>
  <c r="G2368" i="15" s="1"/>
  <c r="E2326" i="15"/>
  <c r="G2326" i="15" s="1"/>
  <c r="E2306" i="15"/>
  <c r="G2306" i="15" s="1"/>
  <c r="E2278" i="15"/>
  <c r="G2278" i="15" s="1"/>
  <c r="E2295" i="15"/>
  <c r="G2295" i="15" s="1"/>
  <c r="E2316" i="15"/>
  <c r="G2316" i="15" s="1"/>
  <c r="E2277" i="15"/>
  <c r="G2277" i="15" s="1"/>
  <c r="E2297" i="15"/>
  <c r="G2297" i="15" s="1"/>
  <c r="E2292" i="15"/>
  <c r="G2292" i="15" s="1"/>
  <c r="E2272" i="15"/>
  <c r="G2272" i="15" s="1"/>
  <c r="E2254" i="15"/>
  <c r="G2254" i="15" s="1"/>
  <c r="E2242" i="15"/>
  <c r="G2242" i="15" s="1"/>
  <c r="E2219" i="15"/>
  <c r="G2219" i="15" s="1"/>
  <c r="E2233" i="15"/>
  <c r="G2233" i="15" s="1"/>
  <c r="E2227" i="15"/>
  <c r="G2227" i="15" s="1"/>
  <c r="E2212" i="15"/>
  <c r="G2212" i="15" s="1"/>
  <c r="E2192" i="15"/>
  <c r="G2192" i="15" s="1"/>
  <c r="E2155" i="15"/>
  <c r="G2155" i="15" s="1"/>
  <c r="E2164" i="15"/>
  <c r="G2164" i="15" s="1"/>
  <c r="E2153" i="15"/>
  <c r="G2153" i="15" s="1"/>
  <c r="E2156" i="15"/>
  <c r="G2156" i="15" s="1"/>
  <c r="E2131" i="15"/>
  <c r="G2131" i="15" s="1"/>
  <c r="E2123" i="15"/>
  <c r="G2123" i="15" s="1"/>
  <c r="E2106" i="15"/>
  <c r="G2106" i="15" s="1"/>
  <c r="E2090" i="15"/>
  <c r="G2090" i="15" s="1"/>
  <c r="E2079" i="15"/>
  <c r="G2079" i="15" s="1"/>
  <c r="E2073" i="15"/>
  <c r="G2073" i="15" s="1"/>
  <c r="E2066" i="15"/>
  <c r="G2066" i="15" s="1"/>
  <c r="E2061" i="15"/>
  <c r="G2061" i="15" s="1"/>
  <c r="E2046" i="15"/>
  <c r="G2046" i="15" s="1"/>
  <c r="E2037" i="15"/>
  <c r="G2037" i="15" s="1"/>
  <c r="E2017" i="15"/>
  <c r="G2017" i="15" s="1"/>
  <c r="E2009" i="15"/>
  <c r="G2009" i="15" s="1"/>
  <c r="E1991" i="15"/>
  <c r="G1991" i="15" s="1"/>
  <c r="E1977" i="15"/>
  <c r="G1977" i="15" s="1"/>
  <c r="E1967" i="15"/>
  <c r="G1967" i="15" s="1"/>
  <c r="E1959" i="15"/>
  <c r="G1959" i="15" s="1"/>
  <c r="E1944" i="15"/>
  <c r="G1944" i="15" s="1"/>
  <c r="E1935" i="15"/>
  <c r="G1935" i="15" s="1"/>
  <c r="E1927" i="15"/>
  <c r="G1927" i="15" s="1"/>
  <c r="E1919" i="15"/>
  <c r="G1919" i="15" s="1"/>
  <c r="E1911" i="15"/>
  <c r="G1911" i="15" s="1"/>
  <c r="E1902" i="15"/>
  <c r="G1902" i="15" s="1"/>
  <c r="E1889" i="15"/>
  <c r="G1889" i="15" s="1"/>
  <c r="E1862" i="15"/>
  <c r="G1862" i="15" s="1"/>
  <c r="E1864" i="15"/>
  <c r="G1864" i="15" s="1"/>
  <c r="E1836" i="15"/>
  <c r="G1836" i="15" s="1"/>
  <c r="E1804" i="15"/>
  <c r="G1804" i="15" s="1"/>
  <c r="E1796" i="15"/>
  <c r="G1796" i="15" s="1"/>
  <c r="E1786" i="15"/>
  <c r="G1786" i="15" s="1"/>
  <c r="E1776" i="15"/>
  <c r="G1776" i="15" s="1"/>
  <c r="E1771" i="15"/>
  <c r="G1771" i="15" s="1"/>
  <c r="E1763" i="15"/>
  <c r="G1763" i="15" s="1"/>
  <c r="E1755" i="15"/>
  <c r="G1755" i="15" s="1"/>
  <c r="E1747" i="15"/>
  <c r="G1747" i="15" s="1"/>
  <c r="E1735" i="15"/>
  <c r="G1735" i="15" s="1"/>
  <c r="E1721" i="15"/>
  <c r="G1721" i="15" s="1"/>
  <c r="E1739" i="15"/>
  <c r="G1739" i="15" s="1"/>
  <c r="E1723" i="15"/>
  <c r="G1723" i="15" s="1"/>
  <c r="E1701" i="15"/>
  <c r="G1701" i="15" s="1"/>
  <c r="E1689" i="15"/>
  <c r="G1689" i="15" s="1"/>
  <c r="E1681" i="15"/>
  <c r="G1681" i="15" s="1"/>
  <c r="E1672" i="15"/>
  <c r="G1672" i="15" s="1"/>
  <c r="E1669" i="15"/>
  <c r="G1669" i="15" s="1"/>
  <c r="E1656" i="15"/>
  <c r="G1656" i="15" s="1"/>
  <c r="E1649" i="15"/>
  <c r="G1649" i="15" s="1"/>
  <c r="E1634" i="15"/>
  <c r="G1634" i="15" s="1"/>
  <c r="E1625" i="15"/>
  <c r="G1625" i="15" s="1"/>
  <c r="E1610" i="15"/>
  <c r="G1610" i="15" s="1"/>
  <c r="E1609" i="15"/>
  <c r="G1609" i="15" s="1"/>
  <c r="E1589" i="15"/>
  <c r="G1589" i="15" s="1"/>
  <c r="E1561" i="15"/>
  <c r="G1561" i="15" s="1"/>
  <c r="E1587" i="15"/>
  <c r="G1587" i="15" s="1"/>
  <c r="E1572" i="15"/>
  <c r="G1572" i="15" s="1"/>
  <c r="E1560" i="15"/>
  <c r="G1560" i="15" s="1"/>
  <c r="E1556" i="15"/>
  <c r="G1556" i="15" s="1"/>
  <c r="E1545" i="15"/>
  <c r="G1545" i="15" s="1"/>
  <c r="E1539" i="15"/>
  <c r="G1539" i="15" s="1"/>
  <c r="E1523" i="15"/>
  <c r="G1523" i="15" s="1"/>
  <c r="E1515" i="15"/>
  <c r="G1515" i="15" s="1"/>
  <c r="E1435" i="15"/>
  <c r="G1435" i="15" s="1"/>
  <c r="E1419" i="15"/>
  <c r="G1419" i="15" s="1"/>
  <c r="E1399" i="15"/>
  <c r="G1399" i="15" s="1"/>
  <c r="E1374" i="15"/>
  <c r="G1374" i="15" s="1"/>
  <c r="E1430" i="15"/>
  <c r="G1430" i="15" s="1"/>
  <c r="E1403" i="15"/>
  <c r="G1403" i="15" s="1"/>
  <c r="E1364" i="15"/>
  <c r="G1364" i="15" s="1"/>
  <c r="E1412" i="15"/>
  <c r="G1412" i="15" s="1"/>
  <c r="E1387" i="15"/>
  <c r="G1387" i="15" s="1"/>
  <c r="E1356" i="15"/>
  <c r="G1356" i="15" s="1"/>
  <c r="E1321" i="15"/>
  <c r="G1321" i="15" s="1"/>
  <c r="E1352" i="15"/>
  <c r="G1352" i="15" s="1"/>
  <c r="E1337" i="15"/>
  <c r="G1337" i="15" s="1"/>
  <c r="E1326" i="15"/>
  <c r="G1326" i="15" s="1"/>
  <c r="E1315" i="15"/>
  <c r="G1315" i="15" s="1"/>
  <c r="E1282" i="15"/>
  <c r="G1282" i="15" s="1"/>
  <c r="E1309" i="15"/>
  <c r="G1309" i="15" s="1"/>
  <c r="E1290" i="15"/>
  <c r="G1290" i="15" s="1"/>
  <c r="E1263" i="15"/>
  <c r="G1263" i="15" s="1"/>
  <c r="E1298" i="15"/>
  <c r="G1298" i="15" s="1"/>
  <c r="E1274" i="15"/>
  <c r="G1274" i="15" s="1"/>
  <c r="E1305" i="15"/>
  <c r="G1305" i="15" s="1"/>
  <c r="E1255" i="15"/>
  <c r="G1255" i="15" s="1"/>
  <c r="E1128" i="15"/>
  <c r="G1128" i="15" s="1"/>
  <c r="E1152" i="15"/>
  <c r="G1152" i="15" s="1"/>
  <c r="E1132" i="15"/>
  <c r="G1132" i="15" s="1"/>
  <c r="E1150" i="15"/>
  <c r="G1150" i="15" s="1"/>
  <c r="E1116" i="15"/>
  <c r="G1116" i="15" s="1"/>
  <c r="E1115" i="15"/>
  <c r="G1115" i="15" s="1"/>
  <c r="E1123" i="15"/>
  <c r="G1123" i="15" s="1"/>
  <c r="E1072" i="15"/>
  <c r="G1072" i="15" s="1"/>
  <c r="E1046" i="15"/>
  <c r="G1046" i="15" s="1"/>
  <c r="E1037" i="15"/>
  <c r="G1037" i="15" s="1"/>
  <c r="E1004" i="15"/>
  <c r="G1004" i="15" s="1"/>
  <c r="E994" i="15"/>
  <c r="G994" i="15" s="1"/>
  <c r="E973" i="15"/>
  <c r="G973" i="15" s="1"/>
  <c r="E962" i="15"/>
  <c r="G962" i="15" s="1"/>
  <c r="E980" i="15"/>
  <c r="G980" i="15" s="1"/>
  <c r="E960" i="15"/>
  <c r="G960" i="15" s="1"/>
  <c r="F947" i="15"/>
  <c r="F948" i="15" s="1"/>
  <c r="F949" i="15" s="1"/>
  <c r="F950" i="15" s="1"/>
  <c r="F951" i="15" s="1"/>
  <c r="F952" i="15" s="1"/>
  <c r="F953" i="15" s="1"/>
  <c r="F954" i="15" s="1"/>
  <c r="F955" i="15" s="1"/>
  <c r="F956" i="15" s="1"/>
  <c r="F957" i="15" s="1"/>
  <c r="E947" i="15"/>
  <c r="G947" i="15" s="1"/>
  <c r="E898" i="15"/>
  <c r="G898" i="15" s="1"/>
  <c r="E894" i="15"/>
  <c r="G894" i="15" s="1"/>
  <c r="E843" i="15"/>
  <c r="G843" i="15" s="1"/>
  <c r="E842" i="15"/>
  <c r="G842" i="15" s="1"/>
  <c r="E834" i="15"/>
  <c r="G834" i="15" s="1"/>
  <c r="E822" i="15"/>
  <c r="G822" i="15" s="1"/>
  <c r="E828" i="15"/>
  <c r="G828" i="15" s="1"/>
  <c r="E811" i="15"/>
  <c r="G811" i="15" s="1"/>
  <c r="E800" i="15"/>
  <c r="G800" i="15" s="1"/>
  <c r="E791" i="15"/>
  <c r="G791" i="15" s="1"/>
  <c r="E768" i="15"/>
  <c r="G768" i="15" s="1"/>
  <c r="E762" i="15"/>
  <c r="G762" i="15" s="1"/>
  <c r="E724" i="15"/>
  <c r="G724" i="15" s="1"/>
  <c r="E709" i="15"/>
  <c r="G709" i="15" s="1"/>
  <c r="E699" i="15"/>
  <c r="G699" i="15" s="1"/>
  <c r="E690" i="15"/>
  <c r="G690" i="15" s="1"/>
  <c r="E648" i="15"/>
  <c r="G648" i="15" s="1"/>
  <c r="E638" i="15"/>
  <c r="G638" i="15" s="1"/>
  <c r="E612" i="15"/>
  <c r="G612" i="15" s="1"/>
  <c r="E609" i="15"/>
  <c r="G609" i="15" s="1"/>
  <c r="E594" i="15"/>
  <c r="G594" i="15" s="1"/>
  <c r="E592" i="15"/>
  <c r="G592" i="15" s="1"/>
  <c r="E586" i="15"/>
  <c r="G586" i="15" s="1"/>
  <c r="E574" i="15"/>
  <c r="G574" i="15" s="1"/>
  <c r="E549" i="15"/>
  <c r="G549" i="15" s="1"/>
  <c r="E580" i="15"/>
  <c r="G580" i="15" s="1"/>
  <c r="E562" i="15"/>
  <c r="G562" i="15" s="1"/>
  <c r="E541" i="15"/>
  <c r="G541" i="15" s="1"/>
  <c r="E553" i="15"/>
  <c r="G553" i="15" s="1"/>
  <c r="E529" i="15"/>
  <c r="G529" i="15" s="1"/>
  <c r="E517" i="15"/>
  <c r="G517" i="15" s="1"/>
  <c r="E507" i="15"/>
  <c r="G507" i="15" s="1"/>
  <c r="E502" i="15"/>
  <c r="G502" i="15" s="1"/>
  <c r="E472" i="15"/>
  <c r="G472" i="15" s="1"/>
  <c r="E495" i="15"/>
  <c r="G495" i="15" s="1"/>
  <c r="E479" i="15"/>
  <c r="G479" i="15" s="1"/>
  <c r="E468" i="15"/>
  <c r="G468" i="15" s="1"/>
  <c r="E457" i="15"/>
  <c r="G457" i="15" s="1"/>
  <c r="E452" i="15"/>
  <c r="G452" i="15" s="1"/>
  <c r="E439" i="15"/>
  <c r="G439" i="15" s="1"/>
  <c r="E419" i="15"/>
  <c r="G419" i="15" s="1"/>
  <c r="E391" i="15"/>
  <c r="G391" i="15" s="1"/>
  <c r="E450" i="15"/>
  <c r="G450" i="15" s="1"/>
  <c r="E409" i="15"/>
  <c r="G409" i="15" s="1"/>
  <c r="E386" i="15"/>
  <c r="G386" i="15" s="1"/>
  <c r="E440" i="15"/>
  <c r="G440" i="15" s="1"/>
  <c r="E406" i="15"/>
  <c r="G406" i="15" s="1"/>
  <c r="E385" i="15"/>
  <c r="G385" i="15" s="1"/>
  <c r="E367" i="15"/>
  <c r="G367" i="15" s="1"/>
  <c r="E356" i="15"/>
  <c r="G356" i="15" s="1"/>
  <c r="E346" i="15"/>
  <c r="G346" i="15" s="1"/>
  <c r="E350" i="15"/>
  <c r="G350" i="15" s="1"/>
  <c r="E363" i="15"/>
  <c r="G363" i="15" s="1"/>
  <c r="E328" i="15"/>
  <c r="G328" i="15" s="1"/>
  <c r="E313" i="15"/>
  <c r="G313" i="15" s="1"/>
  <c r="E285" i="15"/>
  <c r="G285" i="15" s="1"/>
  <c r="E278" i="15"/>
  <c r="G278" i="15" s="1"/>
  <c r="E267" i="15"/>
  <c r="G267" i="15" s="1"/>
  <c r="E260" i="15"/>
  <c r="G260" i="15" s="1"/>
  <c r="E245" i="15"/>
  <c r="G245" i="15" s="1"/>
  <c r="E237" i="15"/>
  <c r="G237" i="15" s="1"/>
  <c r="E221" i="15"/>
  <c r="G221" i="15" s="1"/>
  <c r="E200" i="15"/>
  <c r="G200" i="15" s="1"/>
  <c r="E189" i="15"/>
  <c r="G189" i="15" s="1"/>
  <c r="E192" i="15"/>
  <c r="G192" i="15" s="1"/>
  <c r="E177" i="15"/>
  <c r="G177" i="15" s="1"/>
  <c r="E164" i="15"/>
  <c r="G164" i="15" s="1"/>
  <c r="E151" i="15"/>
  <c r="G151" i="15" s="1"/>
  <c r="E130" i="15"/>
  <c r="G130" i="15" s="1"/>
  <c r="E115" i="15"/>
  <c r="G115" i="15" s="1"/>
  <c r="E99" i="15"/>
  <c r="G99" i="15" s="1"/>
  <c r="E84" i="15"/>
  <c r="G84" i="15" s="1"/>
  <c r="E76" i="15"/>
  <c r="G76" i="15" s="1"/>
  <c r="E64" i="15"/>
  <c r="G64" i="15" s="1"/>
  <c r="E54" i="15"/>
  <c r="G54" i="15" s="1"/>
  <c r="E46" i="15"/>
  <c r="G46" i="15" s="1"/>
  <c r="E38" i="15"/>
  <c r="G38" i="15" s="1"/>
  <c r="E30" i="15"/>
  <c r="G30" i="15" s="1"/>
  <c r="E22" i="15"/>
  <c r="G22" i="15" s="1"/>
  <c r="E10" i="15"/>
  <c r="G10" i="15" s="1"/>
  <c r="E4492" i="15"/>
  <c r="G4492" i="15" s="1"/>
  <c r="E4477" i="15"/>
  <c r="G4477" i="15" s="1"/>
  <c r="E4467" i="15"/>
  <c r="G4467" i="15" s="1"/>
  <c r="E4445" i="15"/>
  <c r="G4445" i="15" s="1"/>
  <c r="E4419" i="15"/>
  <c r="G4419" i="15" s="1"/>
  <c r="E4389" i="15"/>
  <c r="G4389" i="15" s="1"/>
  <c r="E4402" i="15"/>
  <c r="G4402" i="15" s="1"/>
  <c r="E4373" i="15"/>
  <c r="G4373" i="15" s="1"/>
  <c r="E4369" i="15"/>
  <c r="G4369" i="15" s="1"/>
  <c r="E4302" i="15"/>
  <c r="G4302" i="15" s="1"/>
  <c r="E4348" i="15"/>
  <c r="G4348" i="15" s="1"/>
  <c r="E4322" i="15"/>
  <c r="G4322" i="15" s="1"/>
  <c r="E4308" i="15"/>
  <c r="G4308" i="15" s="1"/>
  <c r="E4337" i="15"/>
  <c r="G4337" i="15" s="1"/>
  <c r="E4315" i="15"/>
  <c r="G4315" i="15" s="1"/>
  <c r="E4323" i="15"/>
  <c r="G4323" i="15" s="1"/>
  <c r="E4300" i="15"/>
  <c r="G4300" i="15" s="1"/>
  <c r="E4288" i="15"/>
  <c r="G4288" i="15" s="1"/>
  <c r="E4276" i="15"/>
  <c r="G4276" i="15" s="1"/>
  <c r="E4278" i="15"/>
  <c r="G4278" i="15" s="1"/>
  <c r="E4246" i="15"/>
  <c r="G4246" i="15" s="1"/>
  <c r="E4267" i="15"/>
  <c r="G4267" i="15" s="1"/>
  <c r="E4250" i="15"/>
  <c r="G4250" i="15" s="1"/>
  <c r="E4239" i="15"/>
  <c r="G4239" i="15" s="1"/>
  <c r="E4228" i="15"/>
  <c r="G4228" i="15" s="1"/>
  <c r="E4253" i="15"/>
  <c r="G4253" i="15" s="1"/>
  <c r="E4209" i="15"/>
  <c r="G4209" i="15" s="1"/>
  <c r="E4189" i="15"/>
  <c r="G4189" i="15" s="1"/>
  <c r="E4161" i="15"/>
  <c r="G4161" i="15" s="1"/>
  <c r="E4220" i="15"/>
  <c r="G4220" i="15" s="1"/>
  <c r="E4179" i="15"/>
  <c r="G4179" i="15" s="1"/>
  <c r="E4156" i="15"/>
  <c r="G4156" i="15" s="1"/>
  <c r="E4210" i="15"/>
  <c r="G4210" i="15" s="1"/>
  <c r="E4176" i="15"/>
  <c r="G4176" i="15" s="1"/>
  <c r="E4155" i="15"/>
  <c r="G4155" i="15" s="1"/>
  <c r="E4143" i="15"/>
  <c r="G4143" i="15" s="1"/>
  <c r="E4113" i="15"/>
  <c r="G4113" i="15" s="1"/>
  <c r="E4124" i="15"/>
  <c r="G4124" i="15" s="1"/>
  <c r="E4105" i="15"/>
  <c r="G4105" i="15" s="1"/>
  <c r="E4100" i="15"/>
  <c r="G4100" i="15" s="1"/>
  <c r="E4085" i="15"/>
  <c r="G4085" i="15" s="1"/>
  <c r="E4067" i="15"/>
  <c r="G4067" i="15" s="1"/>
  <c r="E4042" i="15"/>
  <c r="G4042" i="15" s="1"/>
  <c r="E4046" i="15"/>
  <c r="G4046" i="15" s="1"/>
  <c r="E4035" i="15"/>
  <c r="G4035" i="15" s="1"/>
  <c r="E4028" i="15"/>
  <c r="G4028" i="15" s="1"/>
  <c r="E4012" i="15"/>
  <c r="G4012" i="15" s="1"/>
  <c r="E4003" i="15"/>
  <c r="G4003" i="15" s="1"/>
  <c r="E3982" i="15"/>
  <c r="G3982" i="15" s="1"/>
  <c r="E3971" i="15"/>
  <c r="G3971" i="15" s="1"/>
  <c r="E3966" i="15"/>
  <c r="G3966" i="15" s="1"/>
  <c r="E3954" i="15"/>
  <c r="G3954" i="15" s="1"/>
  <c r="E3944" i="15"/>
  <c r="G3944" i="15" s="1"/>
  <c r="E3937" i="15"/>
  <c r="G3937" i="15" s="1"/>
  <c r="E3925" i="15"/>
  <c r="G3925" i="15" s="1"/>
  <c r="E3920" i="15"/>
  <c r="G3920" i="15" s="1"/>
  <c r="E3901" i="15"/>
  <c r="G3901" i="15" s="1"/>
  <c r="E3884" i="15"/>
  <c r="G3884" i="15" s="1"/>
  <c r="E3874" i="15"/>
  <c r="G3874" i="15" s="1"/>
  <c r="E3854" i="15"/>
  <c r="G3854" i="15" s="1"/>
  <c r="E3846" i="15"/>
  <c r="G3846" i="15" s="1"/>
  <c r="E3834" i="15"/>
  <c r="G3834" i="15" s="1"/>
  <c r="E3822" i="15"/>
  <c r="G3822" i="15" s="1"/>
  <c r="E3813" i="15"/>
  <c r="G3813" i="15" s="1"/>
  <c r="E3805" i="15"/>
  <c r="G3805" i="15" s="1"/>
  <c r="E3797" i="15"/>
  <c r="G3797" i="15" s="1"/>
  <c r="E3788" i="15"/>
  <c r="G3788" i="15" s="1"/>
  <c r="E3775" i="15"/>
  <c r="G3775" i="15" s="1"/>
  <c r="E3748" i="15"/>
  <c r="G3748" i="15" s="1"/>
  <c r="E3751" i="15"/>
  <c r="G3751" i="15" s="1"/>
  <c r="E3721" i="15"/>
  <c r="G3721" i="15" s="1"/>
  <c r="E3713" i="15"/>
  <c r="G3713" i="15" s="1"/>
  <c r="E3705" i="15"/>
  <c r="G3705" i="15" s="1"/>
  <c r="E3689" i="15"/>
  <c r="G3689" i="15" s="1"/>
  <c r="E3681" i="15"/>
  <c r="G3681" i="15" s="1"/>
  <c r="E3671" i="15"/>
  <c r="G3671" i="15" s="1"/>
  <c r="E3661" i="15"/>
  <c r="G3661" i="15" s="1"/>
  <c r="E3656" i="15"/>
  <c r="G3656" i="15" s="1"/>
  <c r="E3648" i="15"/>
  <c r="G3648" i="15" s="1"/>
  <c r="E3640" i="15"/>
  <c r="G3640" i="15" s="1"/>
  <c r="E3632" i="15"/>
  <c r="G3632" i="15" s="1"/>
  <c r="E3620" i="15"/>
  <c r="G3620" i="15" s="1"/>
  <c r="E3606" i="15"/>
  <c r="G3606" i="15" s="1"/>
  <c r="E3623" i="15"/>
  <c r="G3623" i="15" s="1"/>
  <c r="E3602" i="15"/>
  <c r="G3602" i="15" s="1"/>
  <c r="E3586" i="15"/>
  <c r="G3586" i="15" s="1"/>
  <c r="E3574" i="15"/>
  <c r="G3574" i="15" s="1"/>
  <c r="E3566" i="15"/>
  <c r="G3566" i="15" s="1"/>
  <c r="E3557" i="15"/>
  <c r="G3557" i="15" s="1"/>
  <c r="E3554" i="15"/>
  <c r="G3554" i="15" s="1"/>
  <c r="E3541" i="15"/>
  <c r="G3541" i="15" s="1"/>
  <c r="E3534" i="15"/>
  <c r="G3534" i="15" s="1"/>
  <c r="E3520" i="15"/>
  <c r="G3520" i="15" s="1"/>
  <c r="E3522" i="15"/>
  <c r="G3522" i="15" s="1"/>
  <c r="E3495" i="15"/>
  <c r="G3495" i="15" s="1"/>
  <c r="E3494" i="15"/>
  <c r="G3494" i="15" s="1"/>
  <c r="E3474" i="15"/>
  <c r="G3474" i="15" s="1"/>
  <c r="E3446" i="15"/>
  <c r="G3446" i="15" s="1"/>
  <c r="E3472" i="15"/>
  <c r="G3472" i="15" s="1"/>
  <c r="E3457" i="15"/>
  <c r="G3457" i="15" s="1"/>
  <c r="E3445" i="15"/>
  <c r="G3445" i="15" s="1"/>
  <c r="E3441" i="15"/>
  <c r="G3441" i="15" s="1"/>
  <c r="E3430" i="15"/>
  <c r="G3430" i="15" s="1"/>
  <c r="E3424" i="15"/>
  <c r="G3424" i="15" s="1"/>
  <c r="E3409" i="15"/>
  <c r="G3409" i="15" s="1"/>
  <c r="E3401" i="15"/>
  <c r="G3401" i="15" s="1"/>
  <c r="E3323" i="15"/>
  <c r="G3323" i="15" s="1"/>
  <c r="E3307" i="15"/>
  <c r="G3307" i="15" s="1"/>
  <c r="E3287" i="15"/>
  <c r="G3287" i="15" s="1"/>
  <c r="E3262" i="15"/>
  <c r="G3262" i="15" s="1"/>
  <c r="E3280" i="15"/>
  <c r="G3280" i="15" s="1"/>
  <c r="E3277" i="15"/>
  <c r="G3277" i="15" s="1"/>
  <c r="E3254" i="15"/>
  <c r="G3254" i="15" s="1"/>
  <c r="E3305" i="15"/>
  <c r="G3305" i="15" s="1"/>
  <c r="E3274" i="15"/>
  <c r="G3274" i="15" s="1"/>
  <c r="E3253" i="15"/>
  <c r="G3253" i="15" s="1"/>
  <c r="E3217" i="15"/>
  <c r="G3217" i="15" s="1"/>
  <c r="E3240" i="15"/>
  <c r="G3240" i="15" s="1"/>
  <c r="E3224" i="15"/>
  <c r="G3224" i="15" s="1"/>
  <c r="E3212" i="15"/>
  <c r="G3212" i="15" s="1"/>
  <c r="E3200" i="15"/>
  <c r="G3200" i="15" s="1"/>
  <c r="E3167" i="15"/>
  <c r="G3167" i="15" s="1"/>
  <c r="E3194" i="15"/>
  <c r="G3194" i="15" s="1"/>
  <c r="E3175" i="15"/>
  <c r="G3175" i="15" s="1"/>
  <c r="E3148" i="15"/>
  <c r="G3148" i="15" s="1"/>
  <c r="E3183" i="15"/>
  <c r="G3183" i="15" s="1"/>
  <c r="E3159" i="15"/>
  <c r="G3159" i="15" s="1"/>
  <c r="E3188" i="15"/>
  <c r="G3188" i="15" s="1"/>
  <c r="E3137" i="15"/>
  <c r="G3137" i="15" s="1"/>
  <c r="E3029" i="15"/>
  <c r="G3029" i="15" s="1"/>
  <c r="E3033" i="15"/>
  <c r="G3033" i="15" s="1"/>
  <c r="E3016" i="15"/>
  <c r="G3016" i="15" s="1"/>
  <c r="E3027" i="15"/>
  <c r="G3027" i="15" s="1"/>
  <c r="E2990" i="15"/>
  <c r="G2990" i="15" s="1"/>
  <c r="E2995" i="15"/>
  <c r="G2995" i="15" s="1"/>
  <c r="E3008" i="15"/>
  <c r="G3008" i="15" s="1"/>
  <c r="E2958" i="15"/>
  <c r="G2958" i="15" s="1"/>
  <c r="E2940" i="15"/>
  <c r="G2940" i="15" s="1"/>
  <c r="E2924" i="15"/>
  <c r="G2924" i="15" s="1"/>
  <c r="E2892" i="15"/>
  <c r="G2892" i="15" s="1"/>
  <c r="E2881" i="15"/>
  <c r="G2881" i="15" s="1"/>
  <c r="E2859" i="15"/>
  <c r="G2859" i="15" s="1"/>
  <c r="E2849" i="15"/>
  <c r="G2849" i="15" s="1"/>
  <c r="E2873" i="15"/>
  <c r="G2873" i="15" s="1"/>
  <c r="E2854" i="15"/>
  <c r="G2854" i="15" s="1"/>
  <c r="E2838" i="15"/>
  <c r="G2838" i="15" s="1"/>
  <c r="E2831" i="15"/>
  <c r="G2831" i="15" s="1"/>
  <c r="E2777" i="15"/>
  <c r="G2777" i="15" s="1"/>
  <c r="E2778" i="15"/>
  <c r="G2778" i="15" s="1"/>
  <c r="E2750" i="15"/>
  <c r="G2750" i="15" s="1"/>
  <c r="E2735" i="15"/>
  <c r="G2735" i="15" s="1"/>
  <c r="E2726" i="15"/>
  <c r="G2726" i="15" s="1"/>
  <c r="E2718" i="15"/>
  <c r="G2718" i="15" s="1"/>
  <c r="E2697" i="15"/>
  <c r="G2697" i="15" s="1"/>
  <c r="E2712" i="15"/>
  <c r="G2712" i="15" s="1"/>
  <c r="E2693" i="15"/>
  <c r="G2693" i="15" s="1"/>
  <c r="E2684" i="15"/>
  <c r="G2684" i="15" s="1"/>
  <c r="E2676" i="15"/>
  <c r="G2676" i="15" s="1"/>
  <c r="E2661" i="15"/>
  <c r="G2661" i="15" s="1"/>
  <c r="E2625" i="15"/>
  <c r="G2625" i="15" s="1"/>
  <c r="E2602" i="15"/>
  <c r="G2602" i="15" s="1"/>
  <c r="E2589" i="15"/>
  <c r="G2589" i="15" s="1"/>
  <c r="E2577" i="15"/>
  <c r="G2577" i="15" s="1"/>
  <c r="E2533" i="15"/>
  <c r="G2533" i="15" s="1"/>
  <c r="E2523" i="15"/>
  <c r="G2523" i="15" s="1"/>
  <c r="E2498" i="15"/>
  <c r="G2498" i="15" s="1"/>
  <c r="E2507" i="15"/>
  <c r="G2507" i="15" s="1"/>
  <c r="E2480" i="15"/>
  <c r="G2480" i="15" s="1"/>
  <c r="E2475" i="15"/>
  <c r="G2475" i="15" s="1"/>
  <c r="E2470" i="15"/>
  <c r="G2470" i="15" s="1"/>
  <c r="E2456" i="15"/>
  <c r="G2456" i="15" s="1"/>
  <c r="E2432" i="15"/>
  <c r="G2432" i="15" s="1"/>
  <c r="E2445" i="15"/>
  <c r="G2445" i="15" s="1"/>
  <c r="E2442" i="15"/>
  <c r="G2442" i="15" s="1"/>
  <c r="E2425" i="15"/>
  <c r="G2425" i="15" s="1"/>
  <c r="E2422" i="15"/>
  <c r="G2422" i="15" s="1"/>
  <c r="E2411" i="15"/>
  <c r="G2411" i="15" s="1"/>
  <c r="E2403" i="15"/>
  <c r="G2403" i="15" s="1"/>
  <c r="E2392" i="15"/>
  <c r="G2392" i="15" s="1"/>
  <c r="E2387" i="15"/>
  <c r="G2387" i="15" s="1"/>
  <c r="E2357" i="15"/>
  <c r="G2357" i="15" s="1"/>
  <c r="E2380" i="15"/>
  <c r="G2380" i="15" s="1"/>
  <c r="E2364" i="15"/>
  <c r="G2364" i="15" s="1"/>
  <c r="E2353" i="15"/>
  <c r="G2353" i="15" s="1"/>
  <c r="E2342" i="15"/>
  <c r="G2342" i="15" s="1"/>
  <c r="E2337" i="15"/>
  <c r="G2337" i="15" s="1"/>
  <c r="E2324" i="15"/>
  <c r="G2324" i="15" s="1"/>
  <c r="E2304" i="15"/>
  <c r="G2304" i="15" s="1"/>
  <c r="E2276" i="15"/>
  <c r="G2276" i="15" s="1"/>
  <c r="E2335" i="15"/>
  <c r="G2335" i="15" s="1"/>
  <c r="E2294" i="15"/>
  <c r="G2294" i="15" s="1"/>
  <c r="E2271" i="15"/>
  <c r="G2271" i="15" s="1"/>
  <c r="E2325" i="15"/>
  <c r="G2325" i="15" s="1"/>
  <c r="E2291" i="15"/>
  <c r="G2291" i="15" s="1"/>
  <c r="E2270" i="15"/>
  <c r="G2270" i="15" s="1"/>
  <c r="E2252" i="15"/>
  <c r="G2252" i="15" s="1"/>
  <c r="E2241" i="15"/>
  <c r="G2241" i="15" s="1"/>
  <c r="E2238" i="15"/>
  <c r="G2238" i="15" s="1"/>
  <c r="E2232" i="15"/>
  <c r="G2232" i="15" s="1"/>
  <c r="E2224" i="15"/>
  <c r="G2224" i="15" s="1"/>
  <c r="E2190" i="15"/>
  <c r="G2190" i="15" s="1"/>
  <c r="E2191" i="15"/>
  <c r="G2191" i="15" s="1"/>
  <c r="E2170" i="15"/>
  <c r="G2170" i="15" s="1"/>
  <c r="E2163" i="15"/>
  <c r="G2163" i="15" s="1"/>
  <c r="E2152" i="15"/>
  <c r="G2152" i="15" s="1"/>
  <c r="E2145" i="15"/>
  <c r="G2145" i="15" s="1"/>
  <c r="E2130" i="15"/>
  <c r="G2130" i="15" s="1"/>
  <c r="E2122" i="15"/>
  <c r="G2122" i="15" s="1"/>
  <c r="E2105" i="15"/>
  <c r="G2105" i="15" s="1"/>
  <c r="E2089" i="15"/>
  <c r="G2089" i="15" s="1"/>
  <c r="E2084" i="15"/>
  <c r="G2084" i="15" s="1"/>
  <c r="E2072" i="15"/>
  <c r="G2072" i="15" s="1"/>
  <c r="E2065" i="15"/>
  <c r="G2065" i="15" s="1"/>
  <c r="E2057" i="15"/>
  <c r="G2057" i="15" s="1"/>
  <c r="E2045" i="15"/>
  <c r="G2045" i="15" s="1"/>
  <c r="E2034" i="15"/>
  <c r="G2034" i="15" s="1"/>
  <c r="E2020" i="15"/>
  <c r="G2020" i="15" s="1"/>
  <c r="E2007" i="15"/>
  <c r="G2007" i="15" s="1"/>
  <c r="E1990" i="15"/>
  <c r="G1990" i="15" s="1"/>
  <c r="E1972" i="15"/>
  <c r="G1972" i="15" s="1"/>
  <c r="E1966" i="15"/>
  <c r="G1966" i="15" s="1"/>
  <c r="E1958" i="15"/>
  <c r="G1958" i="15" s="1"/>
  <c r="E1943" i="15"/>
  <c r="G1943" i="15" s="1"/>
  <c r="E1934" i="15"/>
  <c r="G1934" i="15" s="1"/>
  <c r="E1926" i="15"/>
  <c r="G1926" i="15" s="1"/>
  <c r="E1918" i="15"/>
  <c r="G1918" i="15" s="1"/>
  <c r="E1910" i="15"/>
  <c r="G1910" i="15" s="1"/>
  <c r="E1901" i="15"/>
  <c r="G1901" i="15" s="1"/>
  <c r="E1888" i="15"/>
  <c r="G1888" i="15" s="1"/>
  <c r="E1872" i="15"/>
  <c r="G1872" i="15" s="1"/>
  <c r="E1861" i="15"/>
  <c r="G1861" i="15" s="1"/>
  <c r="E1835" i="15"/>
  <c r="G1835" i="15" s="1"/>
  <c r="E1803" i="15"/>
  <c r="G1803" i="15" s="1"/>
  <c r="E1795" i="15"/>
  <c r="G1795" i="15" s="1"/>
  <c r="E1785" i="15"/>
  <c r="G1785" i="15" s="1"/>
  <c r="E1780" i="15"/>
  <c r="G1780" i="15" s="1"/>
  <c r="E1770" i="15"/>
  <c r="G1770" i="15" s="1"/>
  <c r="E1762" i="15"/>
  <c r="G1762" i="15" s="1"/>
  <c r="E1754" i="15"/>
  <c r="G1754" i="15" s="1"/>
  <c r="E1746" i="15"/>
  <c r="G1746" i="15" s="1"/>
  <c r="E1734" i="15"/>
  <c r="G1734" i="15" s="1"/>
  <c r="E1719" i="15"/>
  <c r="G1719" i="15" s="1"/>
  <c r="E1738" i="15"/>
  <c r="G1738" i="15" s="1"/>
  <c r="E1715" i="15"/>
  <c r="G1715" i="15" s="1"/>
  <c r="E1700" i="15"/>
  <c r="G1700" i="15" s="1"/>
  <c r="E1687" i="15"/>
  <c r="G1687" i="15" s="1"/>
  <c r="E1680" i="15"/>
  <c r="G1680" i="15" s="1"/>
  <c r="E1671" i="15"/>
  <c r="G1671" i="15" s="1"/>
  <c r="E1668" i="15"/>
  <c r="G1668" i="15" s="1"/>
  <c r="E1655" i="15"/>
  <c r="G1655" i="15" s="1"/>
  <c r="E1648" i="15"/>
  <c r="G1648" i="15" s="1"/>
  <c r="E1626" i="15"/>
  <c r="G1626" i="15" s="1"/>
  <c r="E1620" i="15"/>
  <c r="G1620" i="15" s="1"/>
  <c r="E1608" i="15"/>
  <c r="G1608" i="15" s="1"/>
  <c r="E1603" i="15"/>
  <c r="G1603" i="15" s="1"/>
  <c r="E1588" i="15"/>
  <c r="G1588" i="15" s="1"/>
  <c r="E1596" i="15"/>
  <c r="G1596" i="15" s="1"/>
  <c r="E1585" i="15"/>
  <c r="G1585" i="15" s="1"/>
  <c r="E1570" i="15"/>
  <c r="G1570" i="15" s="1"/>
  <c r="E1559" i="15"/>
  <c r="G1559" i="15" s="1"/>
  <c r="E1549" i="15"/>
  <c r="G1549" i="15" s="1"/>
  <c r="E1544" i="15"/>
  <c r="G1544" i="15" s="1"/>
  <c r="E1538" i="15"/>
  <c r="G1538" i="15" s="1"/>
  <c r="E1520" i="15"/>
  <c r="G1520" i="15" s="1"/>
  <c r="E1440" i="15"/>
  <c r="G1440" i="15" s="1"/>
  <c r="E1432" i="15"/>
  <c r="G1432" i="15" s="1"/>
  <c r="E1418" i="15"/>
  <c r="G1418" i="15" s="1"/>
  <c r="E1385" i="15"/>
  <c r="G1385" i="15" s="1"/>
  <c r="E1373" i="15"/>
  <c r="G1373" i="15" s="1"/>
  <c r="E1426" i="15"/>
  <c r="G1426" i="15" s="1"/>
  <c r="E1398" i="15"/>
  <c r="G1398" i="15" s="1"/>
  <c r="E1363" i="15"/>
  <c r="G1363" i="15" s="1"/>
  <c r="E1406" i="15"/>
  <c r="G1406" i="15" s="1"/>
  <c r="E1386" i="15"/>
  <c r="G1386" i="15" s="1"/>
  <c r="E1351" i="15"/>
  <c r="G1351" i="15" s="1"/>
  <c r="E1320" i="15"/>
  <c r="G1320" i="15" s="1"/>
  <c r="E1341" i="15"/>
  <c r="G1341" i="15" s="1"/>
  <c r="E1335" i="15"/>
  <c r="G1335" i="15" s="1"/>
  <c r="E1325" i="15"/>
  <c r="G1325" i="15" s="1"/>
  <c r="E1314" i="15"/>
  <c r="G1314" i="15" s="1"/>
  <c r="E1281" i="15"/>
  <c r="G1281" i="15" s="1"/>
  <c r="E1308" i="15"/>
  <c r="G1308" i="15" s="1"/>
  <c r="E1289" i="15"/>
  <c r="G1289" i="15" s="1"/>
  <c r="E1262" i="15"/>
  <c r="G1262" i="15" s="1"/>
  <c r="E1296" i="15"/>
  <c r="G1296" i="15" s="1"/>
  <c r="E1271" i="15"/>
  <c r="G1271" i="15" s="1"/>
  <c r="E1303" i="15"/>
  <c r="G1303" i="15" s="1"/>
  <c r="E1254" i="15"/>
  <c r="G1254" i="15" s="1"/>
  <c r="E1139" i="15"/>
  <c r="G1139" i="15" s="1"/>
  <c r="E1149" i="15"/>
  <c r="G1149" i="15" s="1"/>
  <c r="E1131" i="15"/>
  <c r="G1131" i="15" s="1"/>
  <c r="E1142" i="15"/>
  <c r="G1142" i="15" s="1"/>
  <c r="E1111" i="15"/>
  <c r="G1111" i="15" s="1"/>
  <c r="E1114" i="15"/>
  <c r="G1114" i="15" s="1"/>
  <c r="E1103" i="15"/>
  <c r="G1103" i="15" s="1"/>
  <c r="E1071" i="15"/>
  <c r="G1071" i="15" s="1"/>
  <c r="E1044" i="15"/>
  <c r="G1044" i="15" s="1"/>
  <c r="E1036" i="15"/>
  <c r="G1036" i="15" s="1"/>
  <c r="E1003" i="15"/>
  <c r="G1003" i="15" s="1"/>
  <c r="E992" i="15"/>
  <c r="G992" i="15" s="1"/>
  <c r="E972" i="15"/>
  <c r="G972" i="15" s="1"/>
  <c r="E959" i="15"/>
  <c r="G959" i="15" s="1"/>
  <c r="E979" i="15"/>
  <c r="G979" i="15" s="1"/>
  <c r="E955" i="15"/>
  <c r="G955" i="15" s="1"/>
  <c r="E957" i="15"/>
  <c r="G957" i="15" s="1"/>
  <c r="E899" i="15"/>
  <c r="G899" i="15" s="1"/>
  <c r="E869" i="15"/>
  <c r="G869" i="15" s="1"/>
  <c r="E850" i="15"/>
  <c r="G850" i="15" s="1"/>
  <c r="E841" i="15"/>
  <c r="G841" i="15" s="1"/>
  <c r="E833" i="15"/>
  <c r="G833" i="15" s="1"/>
  <c r="E812" i="15"/>
  <c r="G812" i="15" s="1"/>
  <c r="E827" i="15"/>
  <c r="G827" i="15" s="1"/>
  <c r="E808" i="15"/>
  <c r="G808" i="15" s="1"/>
  <c r="E798" i="15"/>
  <c r="G798" i="15" s="1"/>
  <c r="E789" i="15"/>
  <c r="G789" i="15" s="1"/>
  <c r="E776" i="15"/>
  <c r="G776" i="15" s="1"/>
  <c r="E761" i="15"/>
  <c r="G761" i="15" s="1"/>
  <c r="E723" i="15"/>
  <c r="G723" i="15" s="1"/>
  <c r="E715" i="15"/>
  <c r="G715" i="15" s="1"/>
  <c r="E695" i="15"/>
  <c r="G695" i="15" s="1"/>
  <c r="E689" i="15"/>
  <c r="G689" i="15" s="1"/>
  <c r="E652" i="15"/>
  <c r="G652" i="15" s="1"/>
  <c r="E620" i="15"/>
  <c r="G620" i="15" s="1"/>
  <c r="E602" i="15"/>
  <c r="G602" i="15" s="1"/>
  <c r="E608" i="15"/>
  <c r="G608" i="15" s="1"/>
  <c r="E631" i="15"/>
  <c r="G631" i="15" s="1"/>
  <c r="E590" i="15"/>
  <c r="G590" i="15" s="1"/>
  <c r="E585" i="15"/>
  <c r="G585" i="15" s="1"/>
  <c r="E571" i="15"/>
  <c r="G571" i="15" s="1"/>
  <c r="E547" i="15"/>
  <c r="G547" i="15" s="1"/>
  <c r="E560" i="15"/>
  <c r="G560" i="15" s="1"/>
  <c r="E557" i="15"/>
  <c r="G557" i="15" s="1"/>
  <c r="E540" i="15"/>
  <c r="G540" i="15" s="1"/>
  <c r="E537" i="15"/>
  <c r="G537" i="15" s="1"/>
  <c r="E526" i="15"/>
  <c r="G526" i="15" s="1"/>
  <c r="E516" i="15"/>
  <c r="G516" i="15" s="1"/>
  <c r="E505" i="15"/>
  <c r="G505" i="15" s="1"/>
  <c r="E499" i="15"/>
  <c r="G499" i="15" s="1"/>
  <c r="E471" i="15"/>
  <c r="G471" i="15" s="1"/>
  <c r="E494" i="15"/>
  <c r="G494" i="15" s="1"/>
  <c r="E478" i="15"/>
  <c r="G478" i="15" s="1"/>
  <c r="E467" i="15"/>
  <c r="G467" i="15" s="1"/>
  <c r="E456" i="15"/>
  <c r="G456" i="15" s="1"/>
  <c r="E451" i="15"/>
  <c r="G451" i="15" s="1"/>
  <c r="E438" i="15"/>
  <c r="G438" i="15" s="1"/>
  <c r="E402" i="15"/>
  <c r="G402" i="15" s="1"/>
  <c r="E390" i="15"/>
  <c r="G390" i="15" s="1"/>
  <c r="E447" i="15"/>
  <c r="G447" i="15" s="1"/>
  <c r="E427" i="15"/>
  <c r="G427" i="15" s="1"/>
  <c r="E384" i="15"/>
  <c r="G384" i="15" s="1"/>
  <c r="E436" i="15"/>
  <c r="G436" i="15" s="1"/>
  <c r="E405" i="15"/>
  <c r="G405" i="15" s="1"/>
  <c r="E368" i="15"/>
  <c r="G368" i="15" s="1"/>
  <c r="E374" i="15"/>
  <c r="G374" i="15" s="1"/>
  <c r="E351" i="15"/>
  <c r="G351" i="15" s="1"/>
  <c r="E353" i="15"/>
  <c r="G353" i="15" s="1"/>
  <c r="E348" i="15"/>
  <c r="G348" i="15" s="1"/>
  <c r="E342" i="15"/>
  <c r="G342" i="15" s="1"/>
  <c r="E327" i="15"/>
  <c r="G327" i="15" s="1"/>
  <c r="E304" i="15"/>
  <c r="G304" i="15" s="1"/>
  <c r="E284" i="15"/>
  <c r="G284" i="15" s="1"/>
  <c r="E277" i="15"/>
  <c r="G277" i="15" s="1"/>
  <c r="E266" i="15"/>
  <c r="G266" i="15" s="1"/>
  <c r="E259" i="15"/>
  <c r="G259" i="15" s="1"/>
  <c r="E244" i="15"/>
  <c r="G244" i="15" s="1"/>
  <c r="E235" i="15"/>
  <c r="G235" i="15" s="1"/>
  <c r="E219" i="15"/>
  <c r="G219" i="15" s="1"/>
  <c r="E194" i="15"/>
  <c r="G194" i="15" s="1"/>
  <c r="E188" i="15"/>
  <c r="G188" i="15" s="1"/>
  <c r="E181" i="15"/>
  <c r="G181" i="15" s="1"/>
  <c r="E176" i="15"/>
  <c r="G176" i="15" s="1"/>
  <c r="E155" i="15"/>
  <c r="G155" i="15" s="1"/>
  <c r="E150" i="15"/>
  <c r="G150" i="15" s="1"/>
  <c r="E129" i="15"/>
  <c r="G129" i="15" s="1"/>
  <c r="E114" i="15"/>
  <c r="G114" i="15" s="1"/>
  <c r="E104" i="15"/>
  <c r="G104" i="15" s="1"/>
  <c r="E83" i="15"/>
  <c r="G83" i="15" s="1"/>
  <c r="E75" i="15"/>
  <c r="G75" i="15" s="1"/>
  <c r="E62" i="15"/>
  <c r="G62" i="15" s="1"/>
  <c r="E53" i="15"/>
  <c r="G53" i="15" s="1"/>
  <c r="E45" i="15"/>
  <c r="G45" i="15" s="1"/>
  <c r="E37" i="15"/>
  <c r="G37" i="15" s="1"/>
  <c r="E29" i="15"/>
  <c r="G29" i="15" s="1"/>
  <c r="E21" i="15"/>
  <c r="G21" i="15" s="1"/>
  <c r="E9" i="15"/>
  <c r="G9" i="15" s="1"/>
  <c r="E4277" i="15"/>
  <c r="G4277" i="15" s="1"/>
  <c r="E4272" i="15"/>
  <c r="G4272" i="15" s="1"/>
  <c r="E4242" i="15"/>
  <c r="G4242" i="15" s="1"/>
  <c r="E4265" i="15"/>
  <c r="G4265" i="15" s="1"/>
  <c r="E4249" i="15"/>
  <c r="G4249" i="15" s="1"/>
  <c r="E4238" i="15"/>
  <c r="G4238" i="15" s="1"/>
  <c r="E4227" i="15"/>
  <c r="G4227" i="15" s="1"/>
  <c r="E4222" i="15"/>
  <c r="G4222" i="15" s="1"/>
  <c r="E4208" i="15"/>
  <c r="G4208" i="15" s="1"/>
  <c r="E4172" i="15"/>
  <c r="G4172" i="15" s="1"/>
  <c r="E4160" i="15"/>
  <c r="G4160" i="15" s="1"/>
  <c r="E4217" i="15"/>
  <c r="G4217" i="15" s="1"/>
  <c r="E4197" i="15"/>
  <c r="G4197" i="15" s="1"/>
  <c r="E4154" i="15"/>
  <c r="G4154" i="15" s="1"/>
  <c r="E4206" i="15"/>
  <c r="G4206" i="15" s="1"/>
  <c r="E4175" i="15"/>
  <c r="G4175" i="15" s="1"/>
  <c r="E4142" i="15"/>
  <c r="G4142" i="15" s="1"/>
  <c r="E4136" i="15"/>
  <c r="G4136" i="15" s="1"/>
  <c r="E4108" i="15"/>
  <c r="G4108" i="15" s="1"/>
  <c r="E4122" i="15"/>
  <c r="G4122" i="15" s="1"/>
  <c r="E4103" i="15"/>
  <c r="G4103" i="15" s="1"/>
  <c r="E4099" i="15"/>
  <c r="G4099" i="15" s="1"/>
  <c r="E4083" i="15"/>
  <c r="G4083" i="15" s="1"/>
  <c r="E4066" i="15"/>
  <c r="G4066" i="15" s="1"/>
  <c r="E4053" i="15"/>
  <c r="G4053" i="15" s="1"/>
  <c r="E4045" i="15"/>
  <c r="G4045" i="15" s="1"/>
  <c r="E4034" i="15"/>
  <c r="G4034" i="15" s="1"/>
  <c r="E4027" i="15"/>
  <c r="G4027" i="15" s="1"/>
  <c r="E4011" i="15"/>
  <c r="G4011" i="15" s="1"/>
  <c r="E3994" i="15"/>
  <c r="G3994" i="15" s="1"/>
  <c r="E3979" i="15"/>
  <c r="G3979" i="15" s="1"/>
  <c r="E3963" i="15"/>
  <c r="G3963" i="15" s="1"/>
  <c r="E3965" i="15"/>
  <c r="G3965" i="15" s="1"/>
  <c r="E3953" i="15"/>
  <c r="G3953" i="15" s="1"/>
  <c r="E3943" i="15"/>
  <c r="G3943" i="15" s="1"/>
  <c r="E3936" i="15"/>
  <c r="G3936" i="15" s="1"/>
  <c r="E3924" i="15"/>
  <c r="G3924" i="15" s="1"/>
  <c r="E3918" i="15"/>
  <c r="G3918" i="15" s="1"/>
  <c r="E3900" i="15"/>
  <c r="G3900" i="15" s="1"/>
  <c r="E3877" i="15"/>
  <c r="G3877" i="15" s="1"/>
  <c r="E3873" i="15"/>
  <c r="G3873" i="15" s="1"/>
  <c r="E3853" i="15"/>
  <c r="G3853" i="15" s="1"/>
  <c r="E3845" i="15"/>
  <c r="G3845" i="15" s="1"/>
  <c r="E3832" i="15"/>
  <c r="G3832" i="15" s="1"/>
  <c r="E3820" i="15"/>
  <c r="G3820" i="15" s="1"/>
  <c r="E3812" i="15"/>
  <c r="G3812" i="15" s="1"/>
  <c r="E3804" i="15"/>
  <c r="G3804" i="15" s="1"/>
  <c r="E3796" i="15"/>
  <c r="G3796" i="15" s="1"/>
  <c r="E3787" i="15"/>
  <c r="G3787" i="15" s="1"/>
  <c r="E3774" i="15"/>
  <c r="G3774" i="15" s="1"/>
  <c r="E3747" i="15"/>
  <c r="G3747" i="15" s="1"/>
  <c r="E3749" i="15"/>
  <c r="G3749" i="15" s="1"/>
  <c r="E3720" i="15"/>
  <c r="G3720" i="15" s="1"/>
  <c r="E3712" i="15"/>
  <c r="G3712" i="15" s="1"/>
  <c r="E3704" i="15"/>
  <c r="G3704" i="15" s="1"/>
  <c r="E3688" i="15"/>
  <c r="G3688" i="15" s="1"/>
  <c r="E3680" i="15"/>
  <c r="G3680" i="15" s="1"/>
  <c r="E3670" i="15"/>
  <c r="G3670" i="15" s="1"/>
  <c r="E3665" i="15"/>
  <c r="G3665" i="15" s="1"/>
  <c r="E3655" i="15"/>
  <c r="G3655" i="15" s="1"/>
  <c r="E3647" i="15"/>
  <c r="G3647" i="15" s="1"/>
  <c r="E3639" i="15"/>
  <c r="G3639" i="15" s="1"/>
  <c r="E3631" i="15"/>
  <c r="G3631" i="15" s="1"/>
  <c r="E3619" i="15"/>
  <c r="G3619" i="15" s="1"/>
  <c r="E3604" i="15"/>
  <c r="G3604" i="15" s="1"/>
  <c r="E3622" i="15"/>
  <c r="G3622" i="15" s="1"/>
  <c r="E3600" i="15"/>
  <c r="G3600" i="15" s="1"/>
  <c r="E3585" i="15"/>
  <c r="G3585" i="15" s="1"/>
  <c r="E3572" i="15"/>
  <c r="G3572" i="15" s="1"/>
  <c r="E3565" i="15"/>
  <c r="G3565" i="15" s="1"/>
  <c r="E3556" i="15"/>
  <c r="G3556" i="15" s="1"/>
  <c r="E3553" i="15"/>
  <c r="G3553" i="15" s="1"/>
  <c r="E3540" i="15"/>
  <c r="G3540" i="15" s="1"/>
  <c r="E3533" i="15"/>
  <c r="G3533" i="15" s="1"/>
  <c r="E3519" i="15"/>
  <c r="G3519" i="15" s="1"/>
  <c r="E3512" i="15"/>
  <c r="G3512" i="15" s="1"/>
  <c r="E3493" i="15"/>
  <c r="G3493" i="15" s="1"/>
  <c r="E3488" i="15"/>
  <c r="G3488" i="15" s="1"/>
  <c r="E3473" i="15"/>
  <c r="G3473" i="15" s="1"/>
  <c r="E3481" i="15"/>
  <c r="G3481" i="15" s="1"/>
  <c r="E3470" i="15"/>
  <c r="G3470" i="15" s="1"/>
  <c r="E3455" i="15"/>
  <c r="G3455" i="15" s="1"/>
  <c r="E3444" i="15"/>
  <c r="G3444" i="15" s="1"/>
  <c r="E3434" i="15"/>
  <c r="G3434" i="15" s="1"/>
  <c r="E3429" i="15"/>
  <c r="G3429" i="15" s="1"/>
  <c r="E3423" i="15"/>
  <c r="G3423" i="15" s="1"/>
  <c r="E3408" i="15"/>
  <c r="G3408" i="15" s="1"/>
  <c r="E3400" i="15"/>
  <c r="G3400" i="15" s="1"/>
  <c r="E3322" i="15"/>
  <c r="G3322" i="15" s="1"/>
  <c r="E3306" i="15"/>
  <c r="G3306" i="15" s="1"/>
  <c r="E3286" i="15"/>
  <c r="G3286" i="15" s="1"/>
  <c r="E3261" i="15"/>
  <c r="G3261" i="15" s="1"/>
  <c r="E3278" i="15"/>
  <c r="G3278" i="15" s="1"/>
  <c r="E3292" i="15"/>
  <c r="G3292" i="15" s="1"/>
  <c r="E3252" i="15"/>
  <c r="G3252" i="15" s="1"/>
  <c r="E3301" i="15"/>
  <c r="G3301" i="15" s="1"/>
  <c r="E3273" i="15"/>
  <c r="G3273" i="15" s="1"/>
  <c r="E3244" i="15"/>
  <c r="G3244" i="15" s="1"/>
  <c r="E3216" i="15"/>
  <c r="G3216" i="15" s="1"/>
  <c r="E3239" i="15"/>
  <c r="G3239" i="15" s="1"/>
  <c r="E3223" i="15"/>
  <c r="G3223" i="15" s="1"/>
  <c r="E3211" i="15"/>
  <c r="G3211" i="15" s="1"/>
  <c r="E3199" i="15"/>
  <c r="G3199" i="15" s="1"/>
  <c r="E3166" i="15"/>
  <c r="G3166" i="15" s="1"/>
  <c r="E3193" i="15"/>
  <c r="G3193" i="15" s="1"/>
  <c r="E3174" i="15"/>
  <c r="G3174" i="15" s="1"/>
  <c r="E3147" i="15"/>
  <c r="G3147" i="15" s="1"/>
  <c r="E3181" i="15"/>
  <c r="G3181" i="15" s="1"/>
  <c r="E3156" i="15"/>
  <c r="G3156" i="15" s="1"/>
  <c r="E3187" i="15"/>
  <c r="G3187" i="15" s="1"/>
  <c r="E3136" i="15"/>
  <c r="G3136" i="15" s="1"/>
  <c r="E3043" i="15"/>
  <c r="G3043" i="15" s="1"/>
  <c r="E3030" i="15"/>
  <c r="G3030" i="15" s="1"/>
  <c r="E3012" i="15"/>
  <c r="G3012" i="15" s="1"/>
  <c r="E3026" i="15"/>
  <c r="G3026" i="15" s="1"/>
  <c r="E2989" i="15"/>
  <c r="G2989" i="15" s="1"/>
  <c r="E2993" i="15"/>
  <c r="G2993" i="15" s="1"/>
  <c r="E2985" i="15"/>
  <c r="G2985" i="15" s="1"/>
  <c r="E2957" i="15"/>
  <c r="G2957" i="15" s="1"/>
  <c r="E2932" i="15"/>
  <c r="G2932" i="15" s="1"/>
  <c r="E2923" i="15"/>
  <c r="G2923" i="15" s="1"/>
  <c r="E2891" i="15"/>
  <c r="G2891" i="15" s="1"/>
  <c r="E2877" i="15"/>
  <c r="G2877" i="15" s="1"/>
  <c r="E2858" i="15"/>
  <c r="G2858" i="15" s="1"/>
  <c r="E2847" i="15"/>
  <c r="G2847" i="15" s="1"/>
  <c r="E2872" i="15"/>
  <c r="G2872" i="15" s="1"/>
  <c r="E2853" i="15"/>
  <c r="G2853" i="15" s="1"/>
  <c r="E2837" i="15"/>
  <c r="G2837" i="15" s="1"/>
  <c r="E2788" i="15"/>
  <c r="G2788" i="15" s="1"/>
  <c r="E2786" i="15"/>
  <c r="G2786" i="15" s="1"/>
  <c r="E2749" i="15"/>
  <c r="G2749" i="15" s="1"/>
  <c r="E2734" i="15"/>
  <c r="G2734" i="15" s="1"/>
  <c r="E2725" i="15"/>
  <c r="G2725" i="15" s="1"/>
  <c r="E2709" i="15"/>
  <c r="G2709" i="15" s="1"/>
  <c r="E2703" i="15"/>
  <c r="G2703" i="15" s="1"/>
  <c r="E2711" i="15"/>
  <c r="G2711" i="15" s="1"/>
  <c r="E2692" i="15"/>
  <c r="G2692" i="15" s="1"/>
  <c r="E2683" i="15"/>
  <c r="G2683" i="15" s="1"/>
  <c r="E2674" i="15"/>
  <c r="G2674" i="15" s="1"/>
  <c r="E2658" i="15"/>
  <c r="G2658" i="15" s="1"/>
  <c r="E2624" i="15"/>
  <c r="G2624" i="15" s="1"/>
  <c r="E2598" i="15"/>
  <c r="G2598" i="15" s="1"/>
  <c r="E2587" i="15"/>
  <c r="G2587" i="15" s="1"/>
  <c r="E2573" i="15"/>
  <c r="G2573" i="15" s="1"/>
  <c r="E2537" i="15"/>
  <c r="G2537" i="15" s="1"/>
  <c r="E2522" i="15"/>
  <c r="G2522" i="15" s="1"/>
  <c r="E2497" i="15"/>
  <c r="G2497" i="15" s="1"/>
  <c r="E2503" i="15"/>
  <c r="G2503" i="15" s="1"/>
  <c r="E2479" i="15"/>
  <c r="G2479" i="15" s="1"/>
  <c r="E2473" i="15"/>
  <c r="G2473" i="15" s="1"/>
  <c r="E2469" i="15"/>
  <c r="G2469" i="15" s="1"/>
  <c r="E2450" i="15"/>
  <c r="G2450" i="15" s="1"/>
  <c r="E2431" i="15"/>
  <c r="G2431" i="15" s="1"/>
  <c r="E2458" i="15"/>
  <c r="G2458" i="15" s="1"/>
  <c r="E2441" i="15"/>
  <c r="G2441" i="15" s="1"/>
  <c r="E2444" i="15"/>
  <c r="G2444" i="15" s="1"/>
  <c r="E2421" i="15"/>
  <c r="G2421" i="15" s="1"/>
  <c r="E2410" i="15"/>
  <c r="G2410" i="15" s="1"/>
  <c r="E2402" i="15"/>
  <c r="G2402" i="15" s="1"/>
  <c r="E2390" i="15"/>
  <c r="G2390" i="15" s="1"/>
  <c r="E2384" i="15"/>
  <c r="G2384" i="15" s="1"/>
  <c r="E2356" i="15"/>
  <c r="G2356" i="15" s="1"/>
  <c r="E2379" i="15"/>
  <c r="G2379" i="15" s="1"/>
  <c r="E2363" i="15"/>
  <c r="G2363" i="15" s="1"/>
  <c r="E2352" i="15"/>
  <c r="G2352" i="15" s="1"/>
  <c r="E2341" i="15"/>
  <c r="G2341" i="15" s="1"/>
  <c r="E2336" i="15"/>
  <c r="G2336" i="15" s="1"/>
  <c r="E2323" i="15"/>
  <c r="G2323" i="15" s="1"/>
  <c r="E2287" i="15"/>
  <c r="G2287" i="15" s="1"/>
  <c r="E2275" i="15"/>
  <c r="G2275" i="15" s="1"/>
  <c r="E2332" i="15"/>
  <c r="G2332" i="15" s="1"/>
  <c r="E2312" i="15"/>
  <c r="G2312" i="15" s="1"/>
  <c r="E2269" i="15"/>
  <c r="G2269" i="15" s="1"/>
  <c r="E2321" i="15"/>
  <c r="G2321" i="15" s="1"/>
  <c r="E2290" i="15"/>
  <c r="G2290" i="15" s="1"/>
  <c r="E2253" i="15"/>
  <c r="G2253" i="15" s="1"/>
  <c r="E2259" i="15"/>
  <c r="G2259" i="15" s="1"/>
  <c r="E2236" i="15"/>
  <c r="G2236" i="15" s="1"/>
  <c r="E2222" i="15"/>
  <c r="G2222" i="15" s="1"/>
  <c r="E2230" i="15"/>
  <c r="G2230" i="15" s="1"/>
  <c r="E2217" i="15"/>
  <c r="G2217" i="15" s="1"/>
  <c r="E2188" i="15"/>
  <c r="G2188" i="15" s="1"/>
  <c r="E2187" i="15"/>
  <c r="G2187" i="15" s="1"/>
  <c r="E2169" i="15"/>
  <c r="G2169" i="15" s="1"/>
  <c r="E2162" i="15"/>
  <c r="G2162" i="15" s="1"/>
  <c r="E2151" i="15"/>
  <c r="G2151" i="15" s="1"/>
  <c r="E2144" i="15"/>
  <c r="G2144" i="15" s="1"/>
  <c r="E2129" i="15"/>
  <c r="G2129" i="15" s="1"/>
  <c r="E2120" i="15"/>
  <c r="G2120" i="15" s="1"/>
  <c r="E2104" i="15"/>
  <c r="G2104" i="15" s="1"/>
  <c r="E2088" i="15"/>
  <c r="G2088" i="15" s="1"/>
  <c r="E2083" i="15"/>
  <c r="G2083" i="15" s="1"/>
  <c r="E2071" i="15"/>
  <c r="G2071" i="15" s="1"/>
  <c r="E2063" i="15"/>
  <c r="G2063" i="15" s="1"/>
  <c r="E2054" i="15"/>
  <c r="G2054" i="15" s="1"/>
  <c r="E2049" i="15"/>
  <c r="G2049" i="15" s="1"/>
  <c r="E2036" i="15"/>
  <c r="G2036" i="15" s="1"/>
  <c r="E2016" i="15"/>
  <c r="G2016" i="15" s="1"/>
  <c r="E2003" i="15"/>
  <c r="G2003" i="15" s="1"/>
  <c r="E1987" i="15"/>
  <c r="G1987" i="15" s="1"/>
  <c r="E1976" i="15"/>
  <c r="G1976" i="15" s="1"/>
  <c r="E1965" i="15"/>
  <c r="G1965" i="15" s="1"/>
  <c r="E1957" i="15"/>
  <c r="G1957" i="15" s="1"/>
  <c r="E1942" i="15"/>
  <c r="G1942" i="15" s="1"/>
  <c r="E1933" i="15"/>
  <c r="G1933" i="15" s="1"/>
  <c r="E1925" i="15"/>
  <c r="G1925" i="15" s="1"/>
  <c r="E1917" i="15"/>
  <c r="G1917" i="15" s="1"/>
  <c r="E1909" i="15"/>
  <c r="G1909" i="15" s="1"/>
  <c r="E1900" i="15"/>
  <c r="G1900" i="15" s="1"/>
  <c r="E1871" i="15"/>
  <c r="G1871" i="15" s="1"/>
  <c r="E1848" i="15"/>
  <c r="G1848" i="15" s="1"/>
  <c r="E1834" i="15"/>
  <c r="G1834" i="15" s="1"/>
  <c r="E1802" i="15"/>
  <c r="G1802" i="15" s="1"/>
  <c r="E1792" i="15"/>
  <c r="G1792" i="15" s="1"/>
  <c r="E1784" i="15"/>
  <c r="G1784" i="15" s="1"/>
  <c r="E1778" i="15"/>
  <c r="G1778" i="15" s="1"/>
  <c r="E1769" i="15"/>
  <c r="G1769" i="15" s="1"/>
  <c r="E1761" i="15"/>
  <c r="G1761" i="15" s="1"/>
  <c r="E1753" i="15"/>
  <c r="G1753" i="15" s="1"/>
  <c r="E1745" i="15"/>
  <c r="G1745" i="15" s="1"/>
  <c r="E1729" i="15"/>
  <c r="G1729" i="15" s="1"/>
  <c r="E1718" i="15"/>
  <c r="G1718" i="15" s="1"/>
  <c r="E1737" i="15"/>
  <c r="G1737" i="15" s="1"/>
  <c r="E1699" i="15"/>
  <c r="G1699" i="15" s="1"/>
  <c r="E1697" i="15"/>
  <c r="G1697" i="15" s="1"/>
  <c r="E1686" i="15"/>
  <c r="G1686" i="15" s="1"/>
  <c r="E1679" i="15"/>
  <c r="G1679" i="15" s="1"/>
  <c r="E1670" i="15"/>
  <c r="G1670" i="15" s="1"/>
  <c r="E1667" i="15"/>
  <c r="G1667" i="15" s="1"/>
  <c r="E1654" i="15"/>
  <c r="G1654" i="15" s="1"/>
  <c r="E1647" i="15"/>
  <c r="G1647" i="15" s="1"/>
  <c r="E1624" i="15"/>
  <c r="G1624" i="15" s="1"/>
  <c r="E1619" i="15"/>
  <c r="G1619" i="15" s="1"/>
  <c r="E1607" i="15"/>
  <c r="G1607" i="15" s="1"/>
  <c r="E1614" i="15"/>
  <c r="G1614" i="15" s="1"/>
  <c r="E1586" i="15"/>
  <c r="G1586" i="15" s="1"/>
  <c r="E1581" i="15"/>
  <c r="G1581" i="15" s="1"/>
  <c r="E1579" i="15"/>
  <c r="G1579" i="15" s="1"/>
  <c r="E1569" i="15"/>
  <c r="G1569" i="15" s="1"/>
  <c r="E1558" i="15"/>
  <c r="G1558" i="15" s="1"/>
  <c r="E1555" i="15"/>
  <c r="G1555" i="15" s="1"/>
  <c r="E1542" i="15"/>
  <c r="G1542" i="15" s="1"/>
  <c r="E1537" i="15"/>
  <c r="G1537" i="15" s="1"/>
  <c r="E1519" i="15"/>
  <c r="G1519" i="15" s="1"/>
  <c r="E1439" i="15"/>
  <c r="G1439" i="15" s="1"/>
  <c r="E1431" i="15"/>
  <c r="G1431" i="15" s="1"/>
  <c r="E1415" i="15"/>
  <c r="G1415" i="15" s="1"/>
  <c r="E1384" i="15"/>
  <c r="G1384" i="15" s="1"/>
  <c r="E1371" i="15"/>
  <c r="G1371" i="15" s="1"/>
  <c r="E1424" i="15"/>
  <c r="G1424" i="15" s="1"/>
  <c r="E1391" i="15"/>
  <c r="G1391" i="15" s="1"/>
  <c r="E1362" i="15"/>
  <c r="G1362" i="15" s="1"/>
  <c r="E1405" i="15"/>
  <c r="G1405" i="15" s="1"/>
  <c r="E1379" i="15"/>
  <c r="G1379" i="15" s="1"/>
  <c r="E1349" i="15"/>
  <c r="G1349" i="15" s="1"/>
  <c r="E1319" i="15"/>
  <c r="G1319" i="15" s="1"/>
  <c r="E1350" i="15"/>
  <c r="G1350" i="15" s="1"/>
  <c r="E1334" i="15"/>
  <c r="G1334" i="15" s="1"/>
  <c r="E1324" i="15"/>
  <c r="G1324" i="15" s="1"/>
  <c r="E1313" i="15"/>
  <c r="G1313" i="15" s="1"/>
  <c r="E1280" i="15"/>
  <c r="G1280" i="15" s="1"/>
  <c r="E1307" i="15"/>
  <c r="G1307" i="15" s="1"/>
  <c r="E1287" i="15"/>
  <c r="G1287" i="15" s="1"/>
  <c r="E1259" i="15"/>
  <c r="G1259" i="15" s="1"/>
  <c r="E1295" i="15"/>
  <c r="G1295" i="15" s="1"/>
  <c r="E1268" i="15"/>
  <c r="G1268" i="15" s="1"/>
  <c r="E1302" i="15"/>
  <c r="G1302" i="15" s="1"/>
  <c r="E1252" i="15"/>
  <c r="G1252" i="15" s="1"/>
  <c r="E1144" i="15"/>
  <c r="G1144" i="15" s="1"/>
  <c r="E1148" i="15"/>
  <c r="G1148" i="15" s="1"/>
  <c r="E1127" i="15"/>
  <c r="G1127" i="15" s="1"/>
  <c r="E1141" i="15"/>
  <c r="G1141" i="15" s="1"/>
  <c r="E1105" i="15"/>
  <c r="G1105" i="15" s="1"/>
  <c r="E1112" i="15"/>
  <c r="G1112" i="15" s="1"/>
  <c r="E1093" i="15"/>
  <c r="G1093" i="15" s="1"/>
  <c r="E1069" i="15"/>
  <c r="G1069" i="15" s="1"/>
  <c r="E1043" i="15"/>
  <c r="G1043" i="15" s="1"/>
  <c r="E1045" i="15"/>
  <c r="G1045" i="15" s="1"/>
  <c r="E1002" i="15"/>
  <c r="G1002" i="15" s="1"/>
  <c r="E991" i="15"/>
  <c r="G991" i="15" s="1"/>
  <c r="E971" i="15"/>
  <c r="G971" i="15" s="1"/>
  <c r="F958" i="15"/>
  <c r="F959" i="15" s="1"/>
  <c r="F960" i="15" s="1"/>
  <c r="F961" i="15" s="1"/>
  <c r="F962" i="15" s="1"/>
  <c r="F963" i="15" s="1"/>
  <c r="F964" i="15" s="1"/>
  <c r="F965" i="15" s="1"/>
  <c r="F966" i="15" s="1"/>
  <c r="F967" i="15" s="1"/>
  <c r="F968" i="15" s="1"/>
  <c r="F969" i="15" s="1"/>
  <c r="F970" i="15" s="1"/>
  <c r="F971" i="15" s="1"/>
  <c r="F972" i="15" s="1"/>
  <c r="F973" i="15" s="1"/>
  <c r="F974" i="15" s="1"/>
  <c r="F975" i="15" s="1"/>
  <c r="F976" i="15" s="1"/>
  <c r="F977" i="15" s="1"/>
  <c r="F978" i="15" s="1"/>
  <c r="F979" i="15" s="1"/>
  <c r="F980" i="15" s="1"/>
  <c r="F981" i="15" s="1"/>
  <c r="F982" i="15" s="1"/>
  <c r="F983" i="15" s="1"/>
  <c r="F984" i="15" s="1"/>
  <c r="F985" i="15" s="1"/>
  <c r="F986" i="15" s="1"/>
  <c r="F987" i="15" s="1"/>
  <c r="F988" i="15" s="1"/>
  <c r="F989" i="15" s="1"/>
  <c r="F990" i="15" s="1"/>
  <c r="F991" i="15" s="1"/>
  <c r="F992" i="15" s="1"/>
  <c r="F993" i="15" s="1"/>
  <c r="F994" i="15" s="1"/>
  <c r="F995" i="15" s="1"/>
  <c r="F996" i="15" s="1"/>
  <c r="F997" i="15" s="1"/>
  <c r="F998" i="15" s="1"/>
  <c r="F999" i="15" s="1"/>
  <c r="F1000" i="15" s="1"/>
  <c r="F1001" i="15" s="1"/>
  <c r="F1002" i="15" s="1"/>
  <c r="F1003" i="15" s="1"/>
  <c r="F1004" i="15" s="1"/>
  <c r="F1005" i="15" s="1"/>
  <c r="F1006" i="15" s="1"/>
  <c r="F1007" i="15" s="1"/>
  <c r="F1008" i="15" s="1"/>
  <c r="F1009" i="15" s="1"/>
  <c r="F1010" i="15" s="1"/>
  <c r="E958" i="15"/>
  <c r="G958" i="15" s="1"/>
  <c r="E978" i="15"/>
  <c r="G978" i="15" s="1"/>
  <c r="E956" i="15"/>
  <c r="G956" i="15" s="1"/>
  <c r="E949" i="15"/>
  <c r="G949" i="15" s="1"/>
  <c r="E897" i="15"/>
  <c r="G897" i="15" s="1"/>
  <c r="E868" i="15"/>
  <c r="G868" i="15" s="1"/>
  <c r="E849" i="15"/>
  <c r="G849" i="15" s="1"/>
  <c r="E840" i="15"/>
  <c r="G840" i="15" s="1"/>
  <c r="E824" i="15"/>
  <c r="G824" i="15" s="1"/>
  <c r="E818" i="15"/>
  <c r="G818" i="15" s="1"/>
  <c r="E826" i="15"/>
  <c r="G826" i="15" s="1"/>
  <c r="E807" i="15"/>
  <c r="G807" i="15" s="1"/>
  <c r="E797" i="15"/>
  <c r="G797" i="15" s="1"/>
  <c r="E788" i="15"/>
  <c r="G788" i="15" s="1"/>
  <c r="E773" i="15"/>
  <c r="G773" i="15" s="1"/>
  <c r="E741" i="15"/>
  <c r="G741" i="15" s="1"/>
  <c r="E722" i="15"/>
  <c r="G722" i="15" s="1"/>
  <c r="E707" i="15"/>
  <c r="G707" i="15" s="1"/>
  <c r="E697" i="15"/>
  <c r="G697" i="15" s="1"/>
  <c r="E687" i="15"/>
  <c r="G687" i="15" s="1"/>
  <c r="E650" i="15"/>
  <c r="G650" i="15" s="1"/>
  <c r="E611" i="15"/>
  <c r="G611" i="15" s="1"/>
  <c r="E610" i="15"/>
  <c r="G610" i="15" s="1"/>
  <c r="E607" i="15"/>
  <c r="G607" i="15" s="1"/>
  <c r="E623" i="15"/>
  <c r="G623" i="15" s="1"/>
  <c r="E588" i="15"/>
  <c r="G588" i="15" s="1"/>
  <c r="E584" i="15"/>
  <c r="G584" i="15" s="1"/>
  <c r="E565" i="15"/>
  <c r="G565" i="15" s="1"/>
  <c r="E546" i="15"/>
  <c r="G546" i="15" s="1"/>
  <c r="E573" i="15"/>
  <c r="G573" i="15" s="1"/>
  <c r="E556" i="15"/>
  <c r="G556" i="15" s="1"/>
  <c r="E559" i="15"/>
  <c r="G559" i="15" s="1"/>
  <c r="E536" i="15"/>
  <c r="G536" i="15" s="1"/>
  <c r="E525" i="15"/>
  <c r="G525" i="15" s="1"/>
  <c r="E514" i="15"/>
  <c r="G514" i="15" s="1"/>
  <c r="E504" i="15"/>
  <c r="G504" i="15" s="1"/>
  <c r="E496" i="15"/>
  <c r="G496" i="15" s="1"/>
  <c r="E461" i="15"/>
  <c r="G461" i="15" s="1"/>
  <c r="E492" i="15"/>
  <c r="G492" i="15" s="1"/>
  <c r="E477" i="15"/>
  <c r="G477" i="15" s="1"/>
  <c r="E466" i="15"/>
  <c r="G466" i="15" s="1"/>
  <c r="E455" i="15"/>
  <c r="G455" i="15" s="1"/>
  <c r="E449" i="15"/>
  <c r="G449" i="15" s="1"/>
  <c r="E435" i="15"/>
  <c r="G435" i="15" s="1"/>
  <c r="E401" i="15"/>
  <c r="G401" i="15" s="1"/>
  <c r="E388" i="15"/>
  <c r="G388" i="15" s="1"/>
  <c r="E446" i="15"/>
  <c r="G446" i="15" s="1"/>
  <c r="E423" i="15"/>
  <c r="G423" i="15" s="1"/>
  <c r="E381" i="15"/>
  <c r="G381" i="15" s="1"/>
  <c r="E432" i="15"/>
  <c r="G432" i="15" s="1"/>
  <c r="E404" i="15"/>
  <c r="G404" i="15" s="1"/>
  <c r="E372" i="15"/>
  <c r="G372" i="15" s="1"/>
  <c r="E373" i="15"/>
  <c r="G373" i="15" s="1"/>
  <c r="E349" i="15"/>
  <c r="G349" i="15" s="1"/>
  <c r="E337" i="15"/>
  <c r="G337" i="15" s="1"/>
  <c r="E347" i="15"/>
  <c r="G347" i="15" s="1"/>
  <c r="E339" i="15"/>
  <c r="G339" i="15" s="1"/>
  <c r="E305" i="15"/>
  <c r="G305" i="15" s="1"/>
  <c r="E302" i="15"/>
  <c r="G302" i="15" s="1"/>
  <c r="E272" i="15"/>
  <c r="G272" i="15" s="1"/>
  <c r="E276" i="15"/>
  <c r="G276" i="15" s="1"/>
  <c r="E265" i="15"/>
  <c r="G265" i="15" s="1"/>
  <c r="E258" i="15"/>
  <c r="G258" i="15" s="1"/>
  <c r="E243" i="15"/>
  <c r="G243" i="15" s="1"/>
  <c r="E234" i="15"/>
  <c r="G234" i="15" s="1"/>
  <c r="E218" i="15"/>
  <c r="G218" i="15" s="1"/>
  <c r="E199" i="15"/>
  <c r="G199" i="15" s="1"/>
  <c r="E187" i="15"/>
  <c r="G187" i="15" s="1"/>
  <c r="E180" i="15"/>
  <c r="G180" i="15" s="1"/>
  <c r="E172" i="15"/>
  <c r="G172" i="15" s="1"/>
  <c r="E154" i="15"/>
  <c r="G154" i="15" s="1"/>
  <c r="E148" i="15"/>
  <c r="G148" i="15" s="1"/>
  <c r="E127" i="15"/>
  <c r="G127" i="15" s="1"/>
  <c r="E107" i="15"/>
  <c r="G107" i="15" s="1"/>
  <c r="E103" i="15"/>
  <c r="G103" i="15" s="1"/>
  <c r="E82" i="15"/>
  <c r="G82" i="15" s="1"/>
  <c r="E74" i="15"/>
  <c r="G74" i="15" s="1"/>
  <c r="E61" i="15"/>
  <c r="G61" i="15" s="1"/>
  <c r="E51" i="15"/>
  <c r="G51" i="15" s="1"/>
  <c r="E44" i="15"/>
  <c r="G44" i="15" s="1"/>
  <c r="E36" i="15"/>
  <c r="G36" i="15" s="1"/>
  <c r="E28" i="15"/>
  <c r="G28" i="15" s="1"/>
  <c r="E20" i="15"/>
  <c r="G20" i="15" s="1"/>
  <c r="E7" i="15"/>
  <c r="G7" i="15" s="1"/>
  <c r="G3" i="15"/>
  <c r="E2" i="15"/>
  <c r="G2" i="15" s="1"/>
  <c r="F2" i="15"/>
  <c r="F3" i="15" s="1"/>
  <c r="F4" i="15" s="1"/>
  <c r="M8" i="1"/>
  <c r="F1011" i="15" l="1"/>
  <c r="F1012" i="15" s="1"/>
  <c r="F1013" i="15" s="1"/>
  <c r="F5" i="15"/>
  <c r="F6" i="15" s="1"/>
  <c r="F7" i="15" s="1"/>
  <c r="F8" i="15" s="1"/>
  <c r="F9" i="15" s="1"/>
  <c r="F10" i="15" s="1"/>
  <c r="F11" i="15" s="1"/>
  <c r="F12" i="15" s="1"/>
  <c r="F13" i="15" s="1"/>
  <c r="F14" i="15" s="1"/>
  <c r="F15" i="15" s="1"/>
  <c r="F16" i="15" s="1"/>
  <c r="F17" i="15" s="1"/>
  <c r="F18" i="15" s="1"/>
  <c r="F19" i="15" s="1"/>
  <c r="B8" i="17"/>
  <c r="B65" i="17"/>
  <c r="B2" i="17"/>
  <c r="B11" i="17"/>
  <c r="B75" i="17"/>
  <c r="B5" i="17"/>
  <c r="B69" i="17"/>
  <c r="B22" i="17"/>
  <c r="B56" i="17"/>
  <c r="B47" i="17"/>
  <c r="B72" i="17"/>
  <c r="B9" i="17"/>
  <c r="B73" i="17"/>
  <c r="B10" i="17"/>
  <c r="B19" i="17"/>
  <c r="B12" i="17"/>
  <c r="B13" i="17"/>
  <c r="B77" i="17"/>
  <c r="B30" i="17"/>
  <c r="B80" i="17"/>
  <c r="B55" i="17"/>
  <c r="B17" i="17"/>
  <c r="B81" i="17"/>
  <c r="B18" i="17"/>
  <c r="B27" i="17"/>
  <c r="B20" i="17"/>
  <c r="B21" i="17"/>
  <c r="B24" i="17"/>
  <c r="B38" i="17"/>
  <c r="B68" i="17"/>
  <c r="B63" i="17"/>
  <c r="B25" i="17"/>
  <c r="B34" i="17"/>
  <c r="B26" i="17"/>
  <c r="B35" i="17"/>
  <c r="B28" i="17"/>
  <c r="B29" i="17"/>
  <c r="B40" i="17"/>
  <c r="B46" i="17"/>
  <c r="B7" i="17"/>
  <c r="B71" i="17"/>
  <c r="B33" i="17"/>
  <c r="B50" i="17"/>
  <c r="B42" i="17"/>
  <c r="B43" i="17"/>
  <c r="B36" i="17"/>
  <c r="B37" i="17"/>
  <c r="B64" i="17"/>
  <c r="B54" i="17"/>
  <c r="B15" i="17"/>
  <c r="B79" i="17"/>
  <c r="B41" i="17"/>
  <c r="B58" i="17"/>
  <c r="B66" i="17"/>
  <c r="B51" i="17"/>
  <c r="B44" i="17"/>
  <c r="B45" i="17"/>
  <c r="B60" i="17"/>
  <c r="B62" i="17"/>
  <c r="B23" i="17"/>
  <c r="B16" i="17"/>
  <c r="B49" i="17"/>
  <c r="B74" i="17"/>
  <c r="B1" i="17"/>
  <c r="B59" i="17"/>
  <c r="B52" i="17"/>
  <c r="B53" i="17"/>
  <c r="B6" i="17"/>
  <c r="B70" i="17"/>
  <c r="B31" i="17"/>
  <c r="B32" i="17"/>
  <c r="B57" i="17"/>
  <c r="B76" i="17"/>
  <c r="B3" i="17"/>
  <c r="B67" i="17"/>
  <c r="B4" i="17"/>
  <c r="B61" i="17"/>
  <c r="B14" i="17"/>
  <c r="B78" i="17"/>
  <c r="B39" i="17"/>
  <c r="B48" i="17"/>
  <c r="N90" i="1"/>
  <c r="M90" i="1"/>
  <c r="F20" i="15" l="1"/>
  <c r="F21" i="15" s="1"/>
  <c r="F22" i="15" s="1"/>
  <c r="F23" i="15" s="1"/>
  <c r="F1014" i="15"/>
  <c r="F1015" i="15" s="1"/>
  <c r="F1016" i="15" s="1"/>
  <c r="F1017" i="15" s="1"/>
  <c r="F1018" i="15" s="1"/>
  <c r="F1019" i="15" s="1"/>
  <c r="F1020" i="15" s="1"/>
  <c r="F1021" i="15" s="1"/>
  <c r="F1022" i="15" s="1"/>
  <c r="F1023" i="15" s="1"/>
  <c r="F1024" i="15" s="1"/>
  <c r="F1025" i="15" s="1"/>
  <c r="F1026" i="15" s="1"/>
  <c r="F1027" i="15" s="1"/>
  <c r="F1028" i="15" s="1"/>
  <c r="F1029" i="15" s="1"/>
  <c r="F1030" i="15" s="1"/>
  <c r="F1031" i="15" s="1"/>
  <c r="F1032" i="15" s="1"/>
  <c r="F1033" i="15" s="1"/>
  <c r="F1034" i="15" s="1"/>
  <c r="F1035" i="15" s="1"/>
  <c r="C18" i="1"/>
  <c r="C81" i="1"/>
  <c r="C83" i="1"/>
  <c r="K83" i="1" s="1"/>
  <c r="C86" i="1"/>
  <c r="K86" i="1" s="1"/>
  <c r="C54" i="1"/>
  <c r="C66" i="1"/>
  <c r="C17" i="1"/>
  <c r="C20" i="1"/>
  <c r="C35" i="1"/>
  <c r="C47" i="1"/>
  <c r="K81" i="1" l="1"/>
  <c r="F24" i="15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1036" i="15"/>
  <c r="F1037" i="15" s="1"/>
  <c r="F1038" i="15" s="1"/>
  <c r="F1039" i="15" s="1"/>
  <c r="F1040" i="15" s="1"/>
  <c r="F1041" i="15" s="1"/>
  <c r="F1042" i="15" s="1"/>
  <c r="F1043" i="15" s="1"/>
  <c r="F1044" i="15" s="1"/>
  <c r="F1045" i="15" s="1"/>
  <c r="F1046" i="15" s="1"/>
  <c r="F1047" i="15" s="1"/>
  <c r="C24" i="1"/>
  <c r="A24" i="1" s="1"/>
  <c r="P24" i="1" s="1"/>
  <c r="C77" i="1"/>
  <c r="C12" i="1"/>
  <c r="B12" i="1" s="1"/>
  <c r="C72" i="1"/>
  <c r="C88" i="1"/>
  <c r="G88" i="1" s="1"/>
  <c r="C41" i="1"/>
  <c r="C30" i="1"/>
  <c r="C10" i="1"/>
  <c r="C13" i="1"/>
  <c r="C22" i="1"/>
  <c r="C49" i="1"/>
  <c r="C69" i="1"/>
  <c r="C62" i="1"/>
  <c r="C57" i="1"/>
  <c r="C82" i="1"/>
  <c r="C85" i="1"/>
  <c r="C36" i="1"/>
  <c r="C44" i="1"/>
  <c r="A81" i="1"/>
  <c r="P81" i="1" s="1"/>
  <c r="F81" i="1"/>
  <c r="B81" i="1"/>
  <c r="C84" i="1"/>
  <c r="K84" i="1" s="1"/>
  <c r="C63" i="1"/>
  <c r="C33" i="1"/>
  <c r="C15" i="1"/>
  <c r="A17" i="1"/>
  <c r="P17" i="1" s="1"/>
  <c r="B17" i="1"/>
  <c r="C43" i="1"/>
  <c r="C73" i="1"/>
  <c r="C40" i="1"/>
  <c r="C68" i="1"/>
  <c r="A18" i="1"/>
  <c r="P18" i="1" s="1"/>
  <c r="B18" i="1"/>
  <c r="C80" i="1"/>
  <c r="C26" i="1"/>
  <c r="C71" i="1"/>
  <c r="C31" i="1"/>
  <c r="A66" i="1"/>
  <c r="P66" i="1" s="1"/>
  <c r="B66" i="1"/>
  <c r="I86" i="1"/>
  <c r="G86" i="1"/>
  <c r="J86" i="1"/>
  <c r="E86" i="1"/>
  <c r="D86" i="1"/>
  <c r="F86" i="1"/>
  <c r="H86" i="1"/>
  <c r="A86" i="1"/>
  <c r="P86" i="1" s="1"/>
  <c r="B86" i="1"/>
  <c r="C16" i="1"/>
  <c r="C38" i="1"/>
  <c r="C56" i="1"/>
  <c r="C42" i="1"/>
  <c r="C34" i="1"/>
  <c r="C52" i="1"/>
  <c r="C23" i="1"/>
  <c r="C29" i="1"/>
  <c r="C55" i="1"/>
  <c r="C28" i="1"/>
  <c r="A35" i="1"/>
  <c r="P35" i="1" s="1"/>
  <c r="B35" i="1"/>
  <c r="C79" i="1"/>
  <c r="C53" i="1"/>
  <c r="C59" i="1"/>
  <c r="C64" i="1"/>
  <c r="C32" i="1"/>
  <c r="A47" i="1"/>
  <c r="P47" i="1" s="1"/>
  <c r="H47" i="1"/>
  <c r="B47" i="1"/>
  <c r="A54" i="1"/>
  <c r="P54" i="1" s="1"/>
  <c r="B54" i="1"/>
  <c r="H83" i="1"/>
  <c r="J83" i="1"/>
  <c r="G83" i="1"/>
  <c r="E83" i="1"/>
  <c r="D83" i="1"/>
  <c r="F83" i="1"/>
  <c r="I83" i="1"/>
  <c r="A83" i="1"/>
  <c r="P83" i="1" s="1"/>
  <c r="B83" i="1"/>
  <c r="C67" i="1"/>
  <c r="C11" i="1"/>
  <c r="C27" i="1"/>
  <c r="C74" i="1"/>
  <c r="A20" i="1"/>
  <c r="P20" i="1" s="1"/>
  <c r="B20" i="1"/>
  <c r="C87" i="1"/>
  <c r="K87" i="1" s="1"/>
  <c r="C89" i="1"/>
  <c r="K89" i="1" s="1"/>
  <c r="C37" i="1"/>
  <c r="C65" i="1"/>
  <c r="C75" i="1"/>
  <c r="C21" i="1"/>
  <c r="C60" i="1"/>
  <c r="C9" i="1"/>
  <c r="K9" i="1" s="1"/>
  <c r="C25" i="1"/>
  <c r="C19" i="1"/>
  <c r="C78" i="1"/>
  <c r="C45" i="1"/>
  <c r="C51" i="1"/>
  <c r="C14" i="1"/>
  <c r="C46" i="1"/>
  <c r="C70" i="1"/>
  <c r="C58" i="1"/>
  <c r="C48" i="1"/>
  <c r="C61" i="1"/>
  <c r="C76" i="1"/>
  <c r="C50" i="1"/>
  <c r="C39" i="1"/>
  <c r="D54" i="1" l="1"/>
  <c r="E47" i="1"/>
  <c r="H81" i="1"/>
  <c r="F54" i="1"/>
  <c r="G81" i="1"/>
  <c r="K47" i="1"/>
  <c r="G54" i="1"/>
  <c r="G47" i="1"/>
  <c r="H54" i="1"/>
  <c r="F47" i="1"/>
  <c r="I66" i="1"/>
  <c r="J81" i="1"/>
  <c r="K54" i="1"/>
  <c r="K73" i="1"/>
  <c r="I47" i="1"/>
  <c r="E54" i="1"/>
  <c r="D47" i="1"/>
  <c r="J66" i="1"/>
  <c r="K66" i="1"/>
  <c r="J54" i="1"/>
  <c r="J47" i="1"/>
  <c r="D66" i="1"/>
  <c r="K35" i="1"/>
  <c r="F1048" i="15"/>
  <c r="F1049" i="15" s="1"/>
  <c r="F1050" i="15" s="1"/>
  <c r="F1051" i="15" s="1"/>
  <c r="F1052" i="15" s="1"/>
  <c r="F1053" i="15" s="1"/>
  <c r="F1054" i="15" s="1"/>
  <c r="F41" i="15"/>
  <c r="F42" i="15" s="1"/>
  <c r="F43" i="15" s="1"/>
  <c r="F44" i="15" s="1"/>
  <c r="F45" i="15" s="1"/>
  <c r="J88" i="1"/>
  <c r="A88" i="1"/>
  <c r="P88" i="1" s="1"/>
  <c r="E88" i="1"/>
  <c r="H88" i="1"/>
  <c r="F88" i="1"/>
  <c r="B77" i="1"/>
  <c r="G77" i="1"/>
  <c r="B88" i="1"/>
  <c r="A77" i="1"/>
  <c r="P77" i="1" s="1"/>
  <c r="A12" i="1"/>
  <c r="P12" i="1" s="1"/>
  <c r="B24" i="1"/>
  <c r="B41" i="1"/>
  <c r="I77" i="1"/>
  <c r="K18" i="1"/>
  <c r="K24" i="1"/>
  <c r="K17" i="1"/>
  <c r="A41" i="1"/>
  <c r="P41" i="1" s="1"/>
  <c r="K20" i="1"/>
  <c r="I41" i="1"/>
  <c r="F85" i="1"/>
  <c r="K85" i="1"/>
  <c r="I88" i="1"/>
  <c r="K88" i="1"/>
  <c r="E41" i="1"/>
  <c r="F82" i="1"/>
  <c r="K82" i="1"/>
  <c r="B57" i="1"/>
  <c r="G41" i="1"/>
  <c r="K12" i="1"/>
  <c r="A30" i="1"/>
  <c r="P30" i="1" s="1"/>
  <c r="H41" i="1"/>
  <c r="A13" i="1"/>
  <c r="P13" i="1" s="1"/>
  <c r="P9" i="1"/>
  <c r="D9" i="1"/>
  <c r="E66" i="1"/>
  <c r="D81" i="1"/>
  <c r="I81" i="1"/>
  <c r="H66" i="1"/>
  <c r="E81" i="1"/>
  <c r="G66" i="1"/>
  <c r="I54" i="1"/>
  <c r="F66" i="1"/>
  <c r="H77" i="1"/>
  <c r="A57" i="1"/>
  <c r="K57" i="1" s="1"/>
  <c r="A72" i="1"/>
  <c r="J72" i="1" s="1"/>
  <c r="B72" i="1"/>
  <c r="E18" i="1"/>
  <c r="G30" i="1"/>
  <c r="H18" i="1"/>
  <c r="A69" i="1"/>
  <c r="P69" i="1" s="1"/>
  <c r="F12" i="1"/>
  <c r="J12" i="1"/>
  <c r="I12" i="1"/>
  <c r="H20" i="1"/>
  <c r="H12" i="1"/>
  <c r="I17" i="1"/>
  <c r="D12" i="1"/>
  <c r="G18" i="1"/>
  <c r="J62" i="1"/>
  <c r="F62" i="1"/>
  <c r="J18" i="1"/>
  <c r="A62" i="1"/>
  <c r="D62" i="1" s="1"/>
  <c r="D88" i="1"/>
  <c r="E12" i="1"/>
  <c r="D18" i="1"/>
  <c r="G62" i="1"/>
  <c r="G12" i="1"/>
  <c r="F24" i="1"/>
  <c r="F18" i="1"/>
  <c r="H62" i="1"/>
  <c r="J20" i="1"/>
  <c r="H35" i="1"/>
  <c r="H24" i="1"/>
  <c r="G17" i="1"/>
  <c r="G35" i="1"/>
  <c r="J24" i="1"/>
  <c r="H17" i="1"/>
  <c r="J35" i="1"/>
  <c r="D20" i="1"/>
  <c r="F35" i="1"/>
  <c r="G24" i="1"/>
  <c r="G20" i="1"/>
  <c r="E20" i="1"/>
  <c r="D35" i="1"/>
  <c r="E24" i="1"/>
  <c r="I18" i="1"/>
  <c r="F17" i="1"/>
  <c r="B82" i="1"/>
  <c r="F20" i="1"/>
  <c r="E35" i="1"/>
  <c r="D24" i="1"/>
  <c r="E17" i="1"/>
  <c r="I20" i="1"/>
  <c r="I35" i="1"/>
  <c r="I24" i="1"/>
  <c r="D17" i="1"/>
  <c r="J17" i="1"/>
  <c r="B13" i="1"/>
  <c r="D30" i="1"/>
  <c r="A82" i="1"/>
  <c r="P82" i="1" s="1"/>
  <c r="B10" i="1"/>
  <c r="A10" i="1"/>
  <c r="P10" i="1" s="1"/>
  <c r="F30" i="1"/>
  <c r="H82" i="1"/>
  <c r="B30" i="1"/>
  <c r="A85" i="1"/>
  <c r="P85" i="1" s="1"/>
  <c r="E82" i="1"/>
  <c r="G85" i="1"/>
  <c r="E85" i="1"/>
  <c r="J85" i="1"/>
  <c r="G69" i="1"/>
  <c r="G82" i="1"/>
  <c r="B62" i="1"/>
  <c r="B22" i="1"/>
  <c r="D82" i="1"/>
  <c r="B49" i="1"/>
  <c r="J82" i="1"/>
  <c r="B69" i="1"/>
  <c r="I82" i="1"/>
  <c r="A49" i="1"/>
  <c r="P49" i="1" s="1"/>
  <c r="A22" i="1"/>
  <c r="P22" i="1" s="1"/>
  <c r="D85" i="1"/>
  <c r="B44" i="1"/>
  <c r="A44" i="1"/>
  <c r="P44" i="1" s="1"/>
  <c r="I85" i="1"/>
  <c r="B36" i="1"/>
  <c r="A36" i="1"/>
  <c r="P36" i="1" s="1"/>
  <c r="H85" i="1"/>
  <c r="B85" i="1"/>
  <c r="A75" i="1"/>
  <c r="P75" i="1" s="1"/>
  <c r="I75" i="1"/>
  <c r="G75" i="1"/>
  <c r="J75" i="1"/>
  <c r="B75" i="1"/>
  <c r="A64" i="1"/>
  <c r="P64" i="1" s="1"/>
  <c r="G64" i="1"/>
  <c r="B64" i="1"/>
  <c r="A55" i="1"/>
  <c r="P55" i="1" s="1"/>
  <c r="B55" i="1"/>
  <c r="A42" i="1"/>
  <c r="P42" i="1" s="1"/>
  <c r="B42" i="1"/>
  <c r="A71" i="1"/>
  <c r="P71" i="1" s="1"/>
  <c r="H71" i="1"/>
  <c r="B71" i="1"/>
  <c r="A40" i="1"/>
  <c r="P40" i="1" s="1"/>
  <c r="B40" i="1"/>
  <c r="A33" i="1"/>
  <c r="P33" i="1" s="1"/>
  <c r="B33" i="1"/>
  <c r="A74" i="1"/>
  <c r="P74" i="1" s="1"/>
  <c r="D74" i="1"/>
  <c r="J74" i="1"/>
  <c r="B74" i="1"/>
  <c r="A59" i="1"/>
  <c r="P59" i="1" s="1"/>
  <c r="J59" i="1"/>
  <c r="H59" i="1"/>
  <c r="D59" i="1"/>
  <c r="F59" i="1"/>
  <c r="G59" i="1"/>
  <c r="B59" i="1"/>
  <c r="A29" i="1"/>
  <c r="P29" i="1" s="1"/>
  <c r="B29" i="1"/>
  <c r="A56" i="1"/>
  <c r="P56" i="1" s="1"/>
  <c r="G56" i="1"/>
  <c r="E56" i="1"/>
  <c r="B56" i="1"/>
  <c r="A26" i="1"/>
  <c r="P26" i="1" s="1"/>
  <c r="B26" i="1"/>
  <c r="A73" i="1"/>
  <c r="P73" i="1" s="1"/>
  <c r="E73" i="1"/>
  <c r="H73" i="1"/>
  <c r="J73" i="1"/>
  <c r="B73" i="1"/>
  <c r="A63" i="1"/>
  <c r="P63" i="1" s="1"/>
  <c r="G63" i="1"/>
  <c r="D63" i="1"/>
  <c r="B63" i="1"/>
  <c r="A51" i="1"/>
  <c r="P51" i="1" s="1"/>
  <c r="B51" i="1"/>
  <c r="A65" i="1"/>
  <c r="P65" i="1" s="1"/>
  <c r="B65" i="1"/>
  <c r="A11" i="1"/>
  <c r="P11" i="1" s="1"/>
  <c r="B11" i="1"/>
  <c r="A38" i="1"/>
  <c r="P38" i="1" s="1"/>
  <c r="B38" i="1"/>
  <c r="A80" i="1"/>
  <c r="P80" i="1" s="1"/>
  <c r="G80" i="1"/>
  <c r="J80" i="1"/>
  <c r="B80" i="1"/>
  <c r="A43" i="1"/>
  <c r="P43" i="1" s="1"/>
  <c r="E43" i="1"/>
  <c r="B43" i="1"/>
  <c r="D84" i="1"/>
  <c r="J84" i="1"/>
  <c r="E84" i="1"/>
  <c r="I84" i="1"/>
  <c r="F84" i="1"/>
  <c r="G84" i="1"/>
  <c r="H84" i="1"/>
  <c r="A84" i="1"/>
  <c r="P84" i="1" s="1"/>
  <c r="B84" i="1"/>
  <c r="F89" i="1"/>
  <c r="G89" i="1"/>
  <c r="D89" i="1"/>
  <c r="E89" i="1"/>
  <c r="H89" i="1"/>
  <c r="I89" i="1"/>
  <c r="J89" i="1"/>
  <c r="A89" i="1"/>
  <c r="P89" i="1" s="1"/>
  <c r="B89" i="1"/>
  <c r="A52" i="1"/>
  <c r="P52" i="1" s="1"/>
  <c r="B52" i="1"/>
  <c r="A16" i="1"/>
  <c r="P16" i="1" s="1"/>
  <c r="B16" i="1"/>
  <c r="A50" i="1"/>
  <c r="P50" i="1" s="1"/>
  <c r="B50" i="1"/>
  <c r="A27" i="1"/>
  <c r="P27" i="1" s="1"/>
  <c r="B27" i="1"/>
  <c r="A37" i="1"/>
  <c r="P37" i="1" s="1"/>
  <c r="B37" i="1"/>
  <c r="A48" i="1"/>
  <c r="P48" i="1" s="1"/>
  <c r="B48" i="1"/>
  <c r="A67" i="1"/>
  <c r="P67" i="1" s="1"/>
  <c r="B67" i="1"/>
  <c r="A25" i="1"/>
  <c r="P25" i="1" s="1"/>
  <c r="B25" i="1"/>
  <c r="I87" i="1"/>
  <c r="H87" i="1"/>
  <c r="E87" i="1"/>
  <c r="G87" i="1"/>
  <c r="J87" i="1"/>
  <c r="D87" i="1"/>
  <c r="F87" i="1"/>
  <c r="A87" i="1"/>
  <c r="P87" i="1" s="1"/>
  <c r="B87" i="1"/>
  <c r="A76" i="1"/>
  <c r="P76" i="1" s="1"/>
  <c r="J76" i="1"/>
  <c r="D76" i="1"/>
  <c r="B76" i="1"/>
  <c r="A61" i="1"/>
  <c r="P61" i="1" s="1"/>
  <c r="J61" i="1"/>
  <c r="D61" i="1"/>
  <c r="I61" i="1"/>
  <c r="F61" i="1"/>
  <c r="E61" i="1"/>
  <c r="H61" i="1"/>
  <c r="B61" i="1"/>
  <c r="A53" i="1"/>
  <c r="P53" i="1" s="1"/>
  <c r="D53" i="1"/>
  <c r="G53" i="1"/>
  <c r="E53" i="1"/>
  <c r="H53" i="1"/>
  <c r="B53" i="1"/>
  <c r="A19" i="1"/>
  <c r="P19" i="1" s="1"/>
  <c r="B19" i="1"/>
  <c r="A79" i="1"/>
  <c r="P79" i="1" s="1"/>
  <c r="H79" i="1"/>
  <c r="E79" i="1"/>
  <c r="G79" i="1"/>
  <c r="J79" i="1"/>
  <c r="D79" i="1"/>
  <c r="F79" i="1"/>
  <c r="I79" i="1"/>
  <c r="B79" i="1"/>
  <c r="A70" i="1"/>
  <c r="P70" i="1" s="1"/>
  <c r="B70" i="1"/>
  <c r="B9" i="1"/>
  <c r="F9" i="1"/>
  <c r="I9" i="1"/>
  <c r="H9" i="1"/>
  <c r="E9" i="1"/>
  <c r="J9" i="1"/>
  <c r="G9" i="1"/>
  <c r="A39" i="1"/>
  <c r="P39" i="1" s="1"/>
  <c r="B39" i="1"/>
  <c r="A45" i="1"/>
  <c r="P45" i="1" s="1"/>
  <c r="D45" i="1"/>
  <c r="B45" i="1"/>
  <c r="A78" i="1"/>
  <c r="P78" i="1" s="1"/>
  <c r="B78" i="1"/>
  <c r="A23" i="1"/>
  <c r="P23" i="1" s="1"/>
  <c r="B23" i="1"/>
  <c r="A58" i="1"/>
  <c r="P58" i="1" s="1"/>
  <c r="G58" i="1"/>
  <c r="H58" i="1"/>
  <c r="B58" i="1"/>
  <c r="A46" i="1"/>
  <c r="P46" i="1" s="1"/>
  <c r="B46" i="1"/>
  <c r="A60" i="1"/>
  <c r="P60" i="1" s="1"/>
  <c r="B60" i="1"/>
  <c r="A14" i="1"/>
  <c r="P14" i="1" s="1"/>
  <c r="B14" i="1"/>
  <c r="A21" i="1"/>
  <c r="P21" i="1" s="1"/>
  <c r="B21" i="1"/>
  <c r="A32" i="1"/>
  <c r="P32" i="1" s="1"/>
  <c r="B32" i="1"/>
  <c r="A28" i="1"/>
  <c r="P28" i="1" s="1"/>
  <c r="B28" i="1"/>
  <c r="A34" i="1"/>
  <c r="P34" i="1" s="1"/>
  <c r="B34" i="1"/>
  <c r="A31" i="1"/>
  <c r="P31" i="1" s="1"/>
  <c r="B31" i="1"/>
  <c r="A68" i="1"/>
  <c r="P68" i="1" s="1"/>
  <c r="E68" i="1"/>
  <c r="B68" i="1"/>
  <c r="A15" i="1"/>
  <c r="P15" i="1" s="1"/>
  <c r="B15" i="1"/>
  <c r="K30" i="1" l="1"/>
  <c r="I30" i="1"/>
  <c r="E30" i="1"/>
  <c r="H30" i="1"/>
  <c r="D55" i="1"/>
  <c r="F64" i="1"/>
  <c r="F68" i="1"/>
  <c r="D60" i="1"/>
  <c r="J58" i="1"/>
  <c r="I78" i="1"/>
  <c r="I45" i="1"/>
  <c r="E48" i="1"/>
  <c r="F80" i="1"/>
  <c r="I51" i="1"/>
  <c r="F63" i="1"/>
  <c r="F73" i="1"/>
  <c r="I59" i="1"/>
  <c r="F74" i="1"/>
  <c r="J55" i="1"/>
  <c r="H64" i="1"/>
  <c r="F75" i="1"/>
  <c r="I72" i="1"/>
  <c r="F41" i="1"/>
  <c r="K33" i="1"/>
  <c r="K76" i="1"/>
  <c r="K38" i="1"/>
  <c r="K52" i="1"/>
  <c r="K59" i="1"/>
  <c r="K29" i="1"/>
  <c r="J30" i="1"/>
  <c r="F58" i="1"/>
  <c r="F78" i="1"/>
  <c r="E45" i="1"/>
  <c r="H65" i="1"/>
  <c r="E51" i="1"/>
  <c r="H55" i="1"/>
  <c r="K77" i="1"/>
  <c r="K67" i="1"/>
  <c r="K39" i="1"/>
  <c r="K28" i="1"/>
  <c r="K53" i="1"/>
  <c r="K42" i="1"/>
  <c r="D58" i="1"/>
  <c r="H78" i="1"/>
  <c r="F45" i="1"/>
  <c r="H76" i="1"/>
  <c r="H43" i="1"/>
  <c r="F65" i="1"/>
  <c r="H51" i="1"/>
  <c r="H63" i="1"/>
  <c r="F42" i="1"/>
  <c r="I55" i="1"/>
  <c r="E64" i="1"/>
  <c r="J44" i="1"/>
  <c r="F44" i="1"/>
  <c r="J41" i="1"/>
  <c r="J77" i="1"/>
  <c r="K44" i="1"/>
  <c r="K37" i="1"/>
  <c r="K34" i="1"/>
  <c r="K56" i="1"/>
  <c r="K60" i="1"/>
  <c r="K43" i="1"/>
  <c r="K65" i="1"/>
  <c r="J43" i="1"/>
  <c r="I44" i="1"/>
  <c r="I58" i="1"/>
  <c r="E78" i="1"/>
  <c r="G45" i="1"/>
  <c r="G76" i="1"/>
  <c r="G52" i="1"/>
  <c r="F43" i="1"/>
  <c r="D65" i="1"/>
  <c r="G51" i="1"/>
  <c r="I63" i="1"/>
  <c r="H42" i="1"/>
  <c r="E55" i="1"/>
  <c r="D64" i="1"/>
  <c r="D69" i="1"/>
  <c r="E77" i="1"/>
  <c r="K63" i="1"/>
  <c r="K78" i="1"/>
  <c r="K79" i="1"/>
  <c r="K64" i="1"/>
  <c r="K74" i="1"/>
  <c r="K70" i="1"/>
  <c r="K71" i="1"/>
  <c r="I76" i="1"/>
  <c r="G67" i="1"/>
  <c r="D52" i="1"/>
  <c r="D43" i="1"/>
  <c r="J65" i="1"/>
  <c r="F51" i="1"/>
  <c r="E74" i="1"/>
  <c r="J42" i="1"/>
  <c r="F55" i="1"/>
  <c r="E44" i="1"/>
  <c r="D41" i="1"/>
  <c r="D77" i="1"/>
  <c r="F77" i="1"/>
  <c r="K68" i="1"/>
  <c r="K61" i="1"/>
  <c r="K72" i="1"/>
  <c r="K27" i="1"/>
  <c r="K58" i="1"/>
  <c r="K55" i="1"/>
  <c r="K41" i="1"/>
  <c r="K46" i="1"/>
  <c r="K69" i="1"/>
  <c r="K75" i="1"/>
  <c r="K62" i="1"/>
  <c r="K36" i="1"/>
  <c r="K32" i="1"/>
  <c r="K40" i="1"/>
  <c r="K51" i="1"/>
  <c r="E58" i="1"/>
  <c r="J45" i="1"/>
  <c r="J48" i="1"/>
  <c r="D51" i="1"/>
  <c r="I74" i="1"/>
  <c r="D44" i="1"/>
  <c r="K49" i="1"/>
  <c r="K45" i="1"/>
  <c r="K31" i="1"/>
  <c r="K50" i="1"/>
  <c r="K80" i="1"/>
  <c r="K48" i="1"/>
  <c r="F46" i="15"/>
  <c r="F47" i="15" s="1"/>
  <c r="F1055" i="15"/>
  <c r="F1056" i="15" s="1"/>
  <c r="F1057" i="15" s="1"/>
  <c r="K21" i="1"/>
  <c r="K22" i="1"/>
  <c r="K23" i="1"/>
  <c r="K26" i="1"/>
  <c r="K25" i="1"/>
  <c r="D13" i="1"/>
  <c r="E13" i="1"/>
  <c r="F13" i="1"/>
  <c r="J13" i="1"/>
  <c r="H13" i="1"/>
  <c r="K19" i="1"/>
  <c r="K16" i="1"/>
  <c r="K14" i="1"/>
  <c r="K15" i="1"/>
  <c r="I13" i="1"/>
  <c r="G13" i="1"/>
  <c r="K13" i="1"/>
  <c r="K11" i="1"/>
  <c r="K10" i="1"/>
  <c r="P57" i="1"/>
  <c r="J57" i="1"/>
  <c r="E57" i="1"/>
  <c r="D68" i="1"/>
  <c r="J60" i="1"/>
  <c r="J46" i="1"/>
  <c r="D78" i="1"/>
  <c r="H45" i="1"/>
  <c r="G70" i="1"/>
  <c r="F53" i="1"/>
  <c r="G61" i="1"/>
  <c r="E76" i="1"/>
  <c r="F67" i="1"/>
  <c r="G48" i="1"/>
  <c r="J50" i="1"/>
  <c r="H52" i="1"/>
  <c r="G43" i="1"/>
  <c r="I80" i="1"/>
  <c r="E65" i="1"/>
  <c r="J51" i="1"/>
  <c r="J63" i="1"/>
  <c r="I73" i="1"/>
  <c r="H56" i="1"/>
  <c r="E59" i="1"/>
  <c r="H74" i="1"/>
  <c r="E71" i="1"/>
  <c r="E42" i="1"/>
  <c r="G55" i="1"/>
  <c r="J64" i="1"/>
  <c r="H75" i="1"/>
  <c r="G49" i="1"/>
  <c r="J49" i="1"/>
  <c r="I69" i="1"/>
  <c r="I49" i="1"/>
  <c r="H70" i="1"/>
  <c r="D50" i="1"/>
  <c r="G71" i="1"/>
  <c r="H57" i="1"/>
  <c r="D57" i="1"/>
  <c r="I68" i="1"/>
  <c r="E80" i="1"/>
  <c r="G57" i="1"/>
  <c r="H60" i="1"/>
  <c r="G50" i="1"/>
  <c r="F52" i="1"/>
  <c r="D56" i="1"/>
  <c r="I71" i="1"/>
  <c r="G68" i="1"/>
  <c r="E60" i="1"/>
  <c r="F46" i="1"/>
  <c r="G78" i="1"/>
  <c r="I70" i="1"/>
  <c r="I53" i="1"/>
  <c r="F76" i="1"/>
  <c r="J67" i="1"/>
  <c r="H48" i="1"/>
  <c r="F50" i="1"/>
  <c r="E52" i="1"/>
  <c r="I43" i="1"/>
  <c r="D80" i="1"/>
  <c r="I65" i="1"/>
  <c r="E63" i="1"/>
  <c r="D73" i="1"/>
  <c r="I56" i="1"/>
  <c r="G74" i="1"/>
  <c r="F71" i="1"/>
  <c r="D42" i="1"/>
  <c r="I64" i="1"/>
  <c r="D75" i="1"/>
  <c r="G44" i="1"/>
  <c r="P72" i="1"/>
  <c r="G72" i="1"/>
  <c r="F72" i="1"/>
  <c r="E72" i="1"/>
  <c r="H69" i="1"/>
  <c r="H72" i="1"/>
  <c r="F60" i="1"/>
  <c r="D46" i="1"/>
  <c r="I60" i="1"/>
  <c r="G46" i="1"/>
  <c r="J70" i="1"/>
  <c r="D67" i="1"/>
  <c r="I50" i="1"/>
  <c r="H68" i="1"/>
  <c r="I46" i="1"/>
  <c r="E70" i="1"/>
  <c r="E67" i="1"/>
  <c r="D48" i="1"/>
  <c r="J68" i="1"/>
  <c r="G60" i="1"/>
  <c r="H46" i="1"/>
  <c r="J78" i="1"/>
  <c r="D70" i="1"/>
  <c r="J53" i="1"/>
  <c r="I67" i="1"/>
  <c r="F48" i="1"/>
  <c r="E50" i="1"/>
  <c r="I52" i="1"/>
  <c r="H80" i="1"/>
  <c r="G65" i="1"/>
  <c r="G73" i="1"/>
  <c r="J56" i="1"/>
  <c r="D71" i="1"/>
  <c r="I42" i="1"/>
  <c r="E75" i="1"/>
  <c r="H44" i="1"/>
  <c r="E49" i="1"/>
  <c r="D49" i="1"/>
  <c r="E69" i="1"/>
  <c r="D72" i="1"/>
  <c r="I57" i="1"/>
  <c r="J69" i="1"/>
  <c r="E46" i="1"/>
  <c r="F70" i="1"/>
  <c r="H67" i="1"/>
  <c r="I48" i="1"/>
  <c r="H50" i="1"/>
  <c r="J52" i="1"/>
  <c r="F56" i="1"/>
  <c r="J71" i="1"/>
  <c r="G42" i="1"/>
  <c r="H49" i="1"/>
  <c r="F49" i="1"/>
  <c r="P62" i="1"/>
  <c r="E62" i="1"/>
  <c r="F69" i="1"/>
  <c r="I62" i="1"/>
  <c r="F57" i="1"/>
  <c r="J37" i="1"/>
  <c r="J29" i="1"/>
  <c r="H19" i="1"/>
  <c r="G19" i="1"/>
  <c r="F27" i="1"/>
  <c r="E10" i="1"/>
  <c r="D19" i="1"/>
  <c r="E39" i="1"/>
  <c r="I31" i="1"/>
  <c r="E23" i="1"/>
  <c r="I29" i="1"/>
  <c r="E22" i="1"/>
  <c r="I14" i="1"/>
  <c r="I19" i="1"/>
  <c r="I26" i="1"/>
  <c r="H29" i="1"/>
  <c r="I22" i="1"/>
  <c r="E26" i="1"/>
  <c r="E31" i="1"/>
  <c r="F25" i="1"/>
  <c r="J27" i="1"/>
  <c r="H26" i="1"/>
  <c r="F31" i="1"/>
  <c r="D27" i="1"/>
  <c r="G21" i="1"/>
  <c r="I27" i="1"/>
  <c r="D33" i="1"/>
  <c r="I36" i="1"/>
  <c r="D28" i="1"/>
  <c r="H37" i="1"/>
  <c r="H15" i="1"/>
  <c r="F28" i="1"/>
  <c r="J19" i="1"/>
  <c r="F37" i="1"/>
  <c r="F16" i="1"/>
  <c r="I38" i="1"/>
  <c r="I11" i="1"/>
  <c r="F26" i="1"/>
  <c r="F29" i="1"/>
  <c r="I28" i="1"/>
  <c r="D38" i="1"/>
  <c r="J34" i="1"/>
  <c r="H28" i="1"/>
  <c r="I15" i="1"/>
  <c r="I34" i="1"/>
  <c r="E28" i="1"/>
  <c r="H14" i="1"/>
  <c r="F19" i="1"/>
  <c r="G37" i="1"/>
  <c r="F22" i="1"/>
  <c r="D22" i="1"/>
  <c r="E37" i="1"/>
  <c r="I16" i="1"/>
  <c r="J38" i="1"/>
  <c r="E40" i="1"/>
  <c r="H16" i="1"/>
  <c r="F38" i="1"/>
  <c r="F40" i="1"/>
  <c r="E15" i="1"/>
  <c r="G31" i="1"/>
  <c r="G34" i="1"/>
  <c r="J28" i="1"/>
  <c r="G23" i="1"/>
  <c r="D37" i="1"/>
  <c r="G27" i="1"/>
  <c r="J16" i="1"/>
  <c r="H38" i="1"/>
  <c r="G40" i="1"/>
  <c r="H22" i="1"/>
  <c r="F15" i="1"/>
  <c r="G14" i="1"/>
  <c r="H23" i="1"/>
  <c r="E19" i="1"/>
  <c r="I37" i="1"/>
  <c r="G16" i="1"/>
  <c r="G29" i="1"/>
  <c r="J10" i="1"/>
  <c r="G15" i="1"/>
  <c r="D16" i="1"/>
  <c r="J11" i="1"/>
  <c r="E36" i="1"/>
  <c r="D11" i="1"/>
  <c r="I33" i="1"/>
  <c r="J22" i="1"/>
  <c r="J32" i="1"/>
  <c r="D31" i="1"/>
  <c r="F34" i="1"/>
  <c r="D40" i="1"/>
  <c r="G10" i="1"/>
  <c r="G32" i="1"/>
  <c r="D21" i="1"/>
  <c r="H25" i="1"/>
  <c r="E32" i="1"/>
  <c r="J21" i="1"/>
  <c r="E14" i="1"/>
  <c r="I23" i="1"/>
  <c r="H39" i="1"/>
  <c r="E25" i="1"/>
  <c r="G11" i="1"/>
  <c r="F33" i="1"/>
  <c r="D15" i="1"/>
  <c r="J31" i="1"/>
  <c r="E34" i="1"/>
  <c r="G28" i="1"/>
  <c r="D32" i="1"/>
  <c r="I21" i="1"/>
  <c r="F14" i="1"/>
  <c r="F23" i="1"/>
  <c r="I39" i="1"/>
  <c r="G25" i="1"/>
  <c r="E27" i="1"/>
  <c r="E16" i="1"/>
  <c r="E38" i="1"/>
  <c r="H11" i="1"/>
  <c r="J26" i="1"/>
  <c r="E29" i="1"/>
  <c r="G33" i="1"/>
  <c r="H40" i="1"/>
  <c r="F10" i="1"/>
  <c r="D10" i="1"/>
  <c r="H10" i="1"/>
  <c r="G39" i="1"/>
  <c r="H34" i="1"/>
  <c r="I32" i="1"/>
  <c r="F21" i="1"/>
  <c r="D14" i="1"/>
  <c r="D23" i="1"/>
  <c r="F39" i="1"/>
  <c r="D25" i="1"/>
  <c r="F11" i="1"/>
  <c r="D26" i="1"/>
  <c r="J33" i="1"/>
  <c r="I40" i="1"/>
  <c r="D36" i="1"/>
  <c r="F36" i="1"/>
  <c r="H36" i="1"/>
  <c r="H33" i="1"/>
  <c r="J36" i="1"/>
  <c r="G22" i="1"/>
  <c r="H32" i="1"/>
  <c r="H21" i="1"/>
  <c r="J14" i="1"/>
  <c r="D39" i="1"/>
  <c r="J25" i="1"/>
  <c r="J15" i="1"/>
  <c r="H31" i="1"/>
  <c r="D34" i="1"/>
  <c r="F32" i="1"/>
  <c r="E21" i="1"/>
  <c r="J23" i="1"/>
  <c r="J39" i="1"/>
  <c r="I25" i="1"/>
  <c r="H27" i="1"/>
  <c r="G38" i="1"/>
  <c r="E11" i="1"/>
  <c r="G26" i="1"/>
  <c r="D29" i="1"/>
  <c r="E33" i="1"/>
  <c r="J40" i="1"/>
  <c r="G36" i="1"/>
  <c r="I10" i="1"/>
  <c r="F1058" i="15" l="1"/>
  <c r="F1059" i="15" s="1"/>
  <c r="F1060" i="15" s="1"/>
  <c r="F1061" i="15" s="1"/>
  <c r="F1062" i="15" s="1"/>
  <c r="F48" i="15"/>
  <c r="F49" i="15" s="1"/>
  <c r="F50" i="15" s="1"/>
  <c r="K90" i="1"/>
  <c r="M6" i="1"/>
  <c r="F51" i="15" l="1"/>
  <c r="F52" i="15" s="1"/>
  <c r="F1063" i="15"/>
  <c r="F1064" i="15" s="1"/>
  <c r="F1065" i="15" s="1"/>
  <c r="F1066" i="15" s="1"/>
  <c r="F1067" i="15" s="1"/>
  <c r="F1068" i="15" s="1"/>
  <c r="F1069" i="15" s="1"/>
  <c r="F1070" i="15" s="1"/>
  <c r="F1071" i="15" s="1"/>
  <c r="F1072" i="15" s="1"/>
  <c r="F1073" i="15" s="1"/>
  <c r="F1074" i="15" s="1"/>
  <c r="F1075" i="15" s="1"/>
  <c r="F1076" i="15" s="1"/>
  <c r="F1077" i="15" s="1"/>
  <c r="F1078" i="15" l="1"/>
  <c r="F1079" i="15" s="1"/>
  <c r="F1080" i="15" s="1"/>
  <c r="F1081" i="15" s="1"/>
  <c r="F1082" i="15" s="1"/>
  <c r="F1083" i="15" s="1"/>
  <c r="F1084" i="15" s="1"/>
  <c r="F1085" i="15" s="1"/>
  <c r="F1086" i="15" s="1"/>
  <c r="F1087" i="15" s="1"/>
  <c r="F1088" i="15" s="1"/>
  <c r="F1089" i="15" s="1"/>
  <c r="F1090" i="15" s="1"/>
  <c r="F1091" i="15" s="1"/>
  <c r="F1092" i="15" s="1"/>
  <c r="F53" i="15"/>
  <c r="F54" i="15" s="1"/>
  <c r="F55" i="15" s="1"/>
  <c r="F56" i="15" s="1"/>
  <c r="F57" i="15" s="1"/>
  <c r="F58" i="15" s="1"/>
  <c r="F59" i="15" s="1"/>
  <c r="F60" i="15" s="1"/>
  <c r="F61" i="15" s="1"/>
  <c r="F62" i="15" l="1"/>
  <c r="F63" i="15" s="1"/>
  <c r="F1093" i="15"/>
  <c r="F1094" i="15" s="1"/>
  <c r="F1095" i="15" s="1"/>
  <c r="F1096" i="15" s="1"/>
  <c r="F1097" i="15" s="1"/>
  <c r="F1098" i="15" s="1"/>
  <c r="F1099" i="15" s="1"/>
  <c r="F1100" i="15" s="1"/>
  <c r="F1101" i="15" s="1"/>
  <c r="F1102" i="15" s="1"/>
  <c r="F1103" i="15" s="1"/>
  <c r="F1104" i="15" s="1"/>
  <c r="F1105" i="15" s="1"/>
  <c r="F1106" i="15" s="1"/>
  <c r="F1107" i="15" s="1"/>
  <c r="F1108" i="15" s="1"/>
  <c r="F1109" i="15" s="1"/>
  <c r="F1110" i="15" s="1"/>
  <c r="F1111" i="15" s="1"/>
  <c r="F1112" i="15" s="1"/>
  <c r="F1113" i="15" s="1"/>
  <c r="F1114" i="15" s="1"/>
  <c r="F1115" i="15" s="1"/>
  <c r="F1116" i="15" s="1"/>
  <c r="F1117" i="15" s="1"/>
  <c r="F1118" i="15" s="1"/>
  <c r="F1119" i="15" s="1"/>
  <c r="F1120" i="15" s="1"/>
  <c r="F1121" i="15" s="1"/>
  <c r="F1122" i="15" s="1"/>
  <c r="F1123" i="15" s="1"/>
  <c r="F1124" i="15" l="1"/>
  <c r="F1125" i="15" s="1"/>
  <c r="F1126" i="15" s="1"/>
  <c r="F1127" i="15" s="1"/>
  <c r="F1128" i="15" s="1"/>
  <c r="F1129" i="15" s="1"/>
  <c r="F1130" i="15" s="1"/>
  <c r="F1131" i="15" s="1"/>
  <c r="F1132" i="15" s="1"/>
  <c r="F1133" i="15" s="1"/>
  <c r="F1134" i="15" s="1"/>
  <c r="F1135" i="15" s="1"/>
  <c r="F1136" i="15" s="1"/>
  <c r="F1137" i="15" s="1"/>
  <c r="F1138" i="15" s="1"/>
  <c r="F1139" i="15" s="1"/>
  <c r="F1140" i="15" s="1"/>
  <c r="F1141" i="15" s="1"/>
  <c r="F1142" i="15" s="1"/>
  <c r="F1143" i="15" s="1"/>
  <c r="F1144" i="15" s="1"/>
  <c r="F1145" i="15" s="1"/>
  <c r="F1146" i="15" s="1"/>
  <c r="F1147" i="15" s="1"/>
  <c r="F1148" i="15" s="1"/>
  <c r="F1149" i="15" s="1"/>
  <c r="F1150" i="15" s="1"/>
  <c r="F1151" i="15" s="1"/>
  <c r="F1152" i="15" s="1"/>
  <c r="F1153" i="15" s="1"/>
  <c r="F1154" i="15" s="1"/>
  <c r="F1155" i="15" s="1"/>
  <c r="F1156" i="15" s="1"/>
  <c r="F1157" i="15" s="1"/>
  <c r="F1158" i="15" s="1"/>
  <c r="F1159" i="15" s="1"/>
  <c r="F64" i="15"/>
  <c r="F65" i="15" s="1"/>
  <c r="F66" i="15" s="1"/>
  <c r="F67" i="15" l="1"/>
  <c r="F68" i="15" s="1"/>
  <c r="F69" i="15" s="1"/>
  <c r="F70" i="15" s="1"/>
  <c r="F71" i="15" s="1"/>
  <c r="F1160" i="15"/>
  <c r="F1161" i="15" s="1"/>
  <c r="F1162" i="15" s="1"/>
  <c r="F1163" i="15" s="1"/>
  <c r="F1164" i="15" s="1"/>
  <c r="F1165" i="15" s="1"/>
  <c r="F1166" i="15" s="1"/>
  <c r="F1167" i="15" s="1"/>
  <c r="F1168" i="15" s="1"/>
  <c r="F1169" i="15" s="1"/>
  <c r="F1170" i="15" s="1"/>
  <c r="F1171" i="15" s="1"/>
  <c r="F1172" i="15" s="1"/>
  <c r="F1173" i="15" s="1"/>
  <c r="F1174" i="15" s="1"/>
  <c r="F1175" i="15" s="1"/>
  <c r="F1176" i="15" s="1"/>
  <c r="F1177" i="15" s="1"/>
  <c r="F1178" i="15" s="1"/>
  <c r="F1179" i="15" s="1"/>
  <c r="F1180" i="15" s="1"/>
  <c r="F1181" i="15" s="1"/>
  <c r="F1182" i="15" s="1"/>
  <c r="F1183" i="15" s="1"/>
  <c r="F1184" i="15" s="1"/>
  <c r="F1185" i="15" s="1"/>
  <c r="F1186" i="15" s="1"/>
  <c r="F1187" i="15" s="1"/>
  <c r="F1188" i="15" s="1"/>
  <c r="F1189" i="15" s="1"/>
  <c r="F1190" i="15" s="1"/>
  <c r="F1191" i="15" s="1"/>
  <c r="F1192" i="15" s="1"/>
  <c r="F1193" i="15" s="1"/>
  <c r="F1194" i="15" s="1"/>
  <c r="F1195" i="15" s="1"/>
  <c r="F1196" i="15" s="1"/>
  <c r="F1197" i="15" s="1"/>
  <c r="F1198" i="15" s="1"/>
  <c r="F1199" i="15" s="1"/>
  <c r="F1200" i="15" s="1"/>
  <c r="F1201" i="15" s="1"/>
  <c r="F1202" i="15" s="1"/>
  <c r="F1203" i="15" s="1"/>
  <c r="F1204" i="15" s="1"/>
  <c r="F1205" i="15" s="1"/>
  <c r="F1206" i="15" s="1"/>
  <c r="F1207" i="15" s="1"/>
  <c r="F1208" i="15" s="1"/>
  <c r="F1209" i="15" s="1"/>
  <c r="F1210" i="15" s="1"/>
  <c r="F1211" i="15" s="1"/>
  <c r="F1212" i="15" s="1"/>
  <c r="F1213" i="15" s="1"/>
  <c r="F1214" i="15" s="1"/>
  <c r="F1215" i="15" s="1"/>
  <c r="F1216" i="15" s="1"/>
  <c r="F1217" i="15" s="1"/>
  <c r="F1218" i="15" s="1"/>
  <c r="F1219" i="15" s="1"/>
  <c r="F1220" i="15" s="1"/>
  <c r="F1221" i="15" s="1"/>
  <c r="F1222" i="15" s="1"/>
  <c r="F1223" i="15" s="1"/>
  <c r="F1224" i="15" s="1"/>
  <c r="F1225" i="15" s="1"/>
  <c r="F1226" i="15" s="1"/>
  <c r="F1227" i="15" s="1"/>
  <c r="F1228" i="15" s="1"/>
  <c r="F1229" i="15" s="1"/>
  <c r="F1230" i="15" s="1"/>
  <c r="F1231" i="15" s="1"/>
  <c r="F1232" i="15" s="1"/>
  <c r="F72" i="15" l="1"/>
  <c r="F73" i="15" s="1"/>
  <c r="F74" i="15" s="1"/>
  <c r="F1233" i="15"/>
  <c r="F1234" i="15" s="1"/>
  <c r="F1235" i="15" s="1"/>
  <c r="F1236" i="15" s="1"/>
  <c r="F1237" i="15" s="1"/>
  <c r="F1238" i="15" s="1"/>
  <c r="F1239" i="15" s="1"/>
  <c r="F1240" i="15" s="1"/>
  <c r="F1241" i="15" s="1"/>
  <c r="F1242" i="15" s="1"/>
  <c r="F1243" i="15" s="1"/>
  <c r="F1244" i="15" s="1"/>
  <c r="F1245" i="15" s="1"/>
  <c r="F1246" i="15" s="1"/>
  <c r="F1247" i="15" s="1"/>
  <c r="F1248" i="15" s="1"/>
  <c r="F1249" i="15" l="1"/>
  <c r="F1250" i="15" s="1"/>
  <c r="F1251" i="15" s="1"/>
  <c r="F1252" i="15" s="1"/>
  <c r="F1253" i="15" s="1"/>
  <c r="F1254" i="15" s="1"/>
  <c r="F1255" i="15" s="1"/>
  <c r="F1256" i="15" s="1"/>
  <c r="F1257" i="15" s="1"/>
  <c r="F1258" i="15" s="1"/>
  <c r="F1259" i="15" s="1"/>
  <c r="F1260" i="15" s="1"/>
  <c r="F1261" i="15" s="1"/>
  <c r="F1262" i="15" s="1"/>
  <c r="F1263" i="15" s="1"/>
  <c r="F1264" i="15" s="1"/>
  <c r="F1265" i="15" s="1"/>
  <c r="F1266" i="15" s="1"/>
  <c r="F1267" i="15" s="1"/>
  <c r="F1268" i="15" s="1"/>
  <c r="F1269" i="15" s="1"/>
  <c r="F1270" i="15" s="1"/>
  <c r="F1271" i="15" s="1"/>
  <c r="F1272" i="15" s="1"/>
  <c r="F1273" i="15" s="1"/>
  <c r="F1274" i="15" s="1"/>
  <c r="F1275" i="15" s="1"/>
  <c r="F1276" i="15" s="1"/>
  <c r="F1277" i="15" s="1"/>
  <c r="F1278" i="15" s="1"/>
  <c r="F1279" i="15" s="1"/>
  <c r="F1280" i="15" s="1"/>
  <c r="F1281" i="15" s="1"/>
  <c r="F1282" i="15" s="1"/>
  <c r="F1283" i="15" s="1"/>
  <c r="F1284" i="15" s="1"/>
  <c r="F1285" i="15" s="1"/>
  <c r="F1286" i="15" s="1"/>
  <c r="F1287" i="15" s="1"/>
  <c r="F1288" i="15" s="1"/>
  <c r="F1289" i="15" s="1"/>
  <c r="F1290" i="15" s="1"/>
  <c r="F1291" i="15" s="1"/>
  <c r="F1292" i="15" s="1"/>
  <c r="F1293" i="15" s="1"/>
  <c r="F1294" i="15" s="1"/>
  <c r="F1295" i="15" s="1"/>
  <c r="F1296" i="15" s="1"/>
  <c r="F1297" i="15" s="1"/>
  <c r="F1298" i="15" s="1"/>
  <c r="F1299" i="15" s="1"/>
  <c r="F1300" i="15" s="1"/>
  <c r="F1301" i="15" s="1"/>
  <c r="F1302" i="15" s="1"/>
  <c r="F1303" i="15" s="1"/>
  <c r="F1304" i="15" s="1"/>
  <c r="F1305" i="15" s="1"/>
  <c r="F1306" i="15" s="1"/>
  <c r="F1307" i="15" s="1"/>
  <c r="F1308" i="15" s="1"/>
  <c r="F1309" i="15" s="1"/>
  <c r="F1310" i="15" s="1"/>
  <c r="F1311" i="15" s="1"/>
  <c r="F1312" i="15" s="1"/>
  <c r="F75" i="15"/>
  <c r="F76" i="15" s="1"/>
  <c r="F77" i="15" l="1"/>
  <c r="F78" i="15" s="1"/>
  <c r="F79" i="15" s="1"/>
  <c r="F80" i="15" s="1"/>
  <c r="F81" i="15" s="1"/>
  <c r="F82" i="15" s="1"/>
  <c r="F83" i="15" s="1"/>
  <c r="F84" i="15" s="1"/>
  <c r="F85" i="15" s="1"/>
  <c r="F1313" i="15"/>
  <c r="F1314" i="15" s="1"/>
  <c r="F1315" i="15" s="1"/>
  <c r="F1316" i="15" s="1"/>
  <c r="F1317" i="15" s="1"/>
  <c r="F1318" i="15" s="1"/>
  <c r="F1319" i="15" s="1"/>
  <c r="F1320" i="15" s="1"/>
  <c r="F1321" i="15" s="1"/>
  <c r="F1322" i="15" s="1"/>
  <c r="F1323" i="15" s="1"/>
  <c r="F1324" i="15" s="1"/>
  <c r="F1325" i="15" s="1"/>
  <c r="F1326" i="15" s="1"/>
  <c r="F1327" i="15" s="1"/>
  <c r="F1328" i="15" s="1"/>
  <c r="F1329" i="15" s="1"/>
  <c r="F1330" i="15" s="1"/>
  <c r="F1331" i="15" s="1"/>
  <c r="F1332" i="15" s="1"/>
  <c r="F1333" i="15" s="1"/>
  <c r="F1334" i="15" s="1"/>
  <c r="F1335" i="15" s="1"/>
  <c r="F1336" i="15" s="1"/>
  <c r="F1337" i="15" s="1"/>
  <c r="F1338" i="15" s="1"/>
  <c r="F1339" i="15" s="1"/>
  <c r="F1340" i="15" s="1"/>
  <c r="F1341" i="15" s="1"/>
  <c r="F1342" i="15" s="1"/>
  <c r="F1343" i="15" s="1"/>
  <c r="F1344" i="15" s="1"/>
  <c r="F1345" i="15" s="1"/>
  <c r="F1346" i="15" s="1"/>
  <c r="F1347" i="15" s="1"/>
  <c r="F1348" i="15" s="1"/>
  <c r="F1349" i="15" s="1"/>
  <c r="F1350" i="15" s="1"/>
  <c r="F1351" i="15" s="1"/>
  <c r="F1352" i="15" s="1"/>
  <c r="F1353" i="15" s="1"/>
  <c r="F1354" i="15" s="1"/>
  <c r="F1355" i="15" s="1"/>
  <c r="F1356" i="15" s="1"/>
  <c r="F1357" i="15" s="1"/>
  <c r="F1358" i="15" s="1"/>
  <c r="F1359" i="15" s="1"/>
  <c r="F1360" i="15" l="1"/>
  <c r="F1361" i="15" s="1"/>
  <c r="F1362" i="15" s="1"/>
  <c r="F1363" i="15" s="1"/>
  <c r="F1364" i="15" s="1"/>
  <c r="F1365" i="15" s="1"/>
  <c r="F1366" i="15" s="1"/>
  <c r="F1367" i="15" s="1"/>
  <c r="F1368" i="15" s="1"/>
  <c r="F1369" i="15" s="1"/>
  <c r="F1370" i="15" s="1"/>
  <c r="F1371" i="15" s="1"/>
  <c r="F1372" i="15" s="1"/>
  <c r="F1373" i="15" s="1"/>
  <c r="F1374" i="15" s="1"/>
  <c r="F1375" i="15" s="1"/>
  <c r="F1376" i="15" s="1"/>
  <c r="F1377" i="15" s="1"/>
  <c r="F1378" i="15" s="1"/>
  <c r="F1379" i="15" s="1"/>
  <c r="F1380" i="15" s="1"/>
  <c r="F1381" i="15" s="1"/>
  <c r="F1382" i="15" s="1"/>
  <c r="F1383" i="15" s="1"/>
  <c r="F1384" i="15" s="1"/>
  <c r="F1385" i="15" s="1"/>
  <c r="F1386" i="15" s="1"/>
  <c r="F1387" i="15" s="1"/>
  <c r="F1388" i="15" s="1"/>
  <c r="F1389" i="15" s="1"/>
  <c r="F1390" i="15" s="1"/>
  <c r="F1391" i="15" s="1"/>
  <c r="F1392" i="15" s="1"/>
  <c r="F1393" i="15" s="1"/>
  <c r="F1394" i="15" s="1"/>
  <c r="F1395" i="15" s="1"/>
  <c r="F1396" i="15" s="1"/>
  <c r="F1397" i="15" s="1"/>
  <c r="F1398" i="15" s="1"/>
  <c r="F1399" i="15" s="1"/>
  <c r="F1400" i="15" s="1"/>
  <c r="F1401" i="15" s="1"/>
  <c r="F1402" i="15" s="1"/>
  <c r="F1403" i="15" s="1"/>
  <c r="F1404" i="15" s="1"/>
  <c r="F1405" i="15" s="1"/>
  <c r="F1406" i="15" s="1"/>
  <c r="F1407" i="15" s="1"/>
  <c r="F1408" i="15" s="1"/>
  <c r="F1409" i="15" s="1"/>
  <c r="F1410" i="15" s="1"/>
  <c r="F1411" i="15" s="1"/>
  <c r="F1412" i="15" s="1"/>
  <c r="F1413" i="15" s="1"/>
  <c r="F1414" i="15" s="1"/>
  <c r="F1415" i="15" s="1"/>
  <c r="F1416" i="15" s="1"/>
  <c r="F1417" i="15" s="1"/>
  <c r="F1418" i="15" s="1"/>
  <c r="F1419" i="15" s="1"/>
  <c r="F1420" i="15" s="1"/>
  <c r="F1421" i="15" s="1"/>
  <c r="F1422" i="15" s="1"/>
  <c r="F1423" i="15" s="1"/>
  <c r="F1424" i="15" s="1"/>
  <c r="F1425" i="15" s="1"/>
  <c r="F1426" i="15" s="1"/>
  <c r="F1427" i="15" s="1"/>
  <c r="F1428" i="15" s="1"/>
  <c r="F1429" i="15" s="1"/>
  <c r="F1430" i="15" s="1"/>
  <c r="F1431" i="15" s="1"/>
  <c r="F1432" i="15" s="1"/>
  <c r="F86" i="15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l="1"/>
  <c r="F100" i="15" s="1"/>
  <c r="F101" i="15" s="1"/>
  <c r="F102" i="15" s="1"/>
  <c r="F103" i="15" s="1"/>
  <c r="F104" i="15" s="1"/>
  <c r="F105" i="15" s="1"/>
  <c r="F106" i="15" s="1"/>
  <c r="F107" i="15" s="1"/>
  <c r="F1433" i="15"/>
  <c r="F1434" i="15" s="1"/>
  <c r="F1435" i="15" s="1"/>
  <c r="F1436" i="15" s="1"/>
  <c r="F1437" i="15" s="1"/>
  <c r="F1438" i="15" s="1"/>
  <c r="F1439" i="15" s="1"/>
  <c r="F1440" i="15" s="1"/>
  <c r="F1441" i="15" l="1"/>
  <c r="F1442" i="15" s="1"/>
  <c r="F1443" i="15" s="1"/>
  <c r="F1444" i="15" s="1"/>
  <c r="F1445" i="15" s="1"/>
  <c r="F1446" i="15" s="1"/>
  <c r="F1447" i="15" s="1"/>
  <c r="F1448" i="15" s="1"/>
  <c r="F1449" i="15" s="1"/>
  <c r="F1450" i="15" s="1"/>
  <c r="F1451" i="15" s="1"/>
  <c r="F1452" i="15" s="1"/>
  <c r="F1453" i="15" s="1"/>
  <c r="F1454" i="15" s="1"/>
  <c r="F1455" i="15" s="1"/>
  <c r="F1456" i="15" s="1"/>
  <c r="F1457" i="15" s="1"/>
  <c r="F1458" i="15" s="1"/>
  <c r="F1459" i="15" s="1"/>
  <c r="F1460" i="15" s="1"/>
  <c r="F1461" i="15" s="1"/>
  <c r="F1462" i="15" s="1"/>
  <c r="F1463" i="15" s="1"/>
  <c r="F1464" i="15" s="1"/>
  <c r="F1465" i="15" s="1"/>
  <c r="F1466" i="15" s="1"/>
  <c r="F1467" i="15" s="1"/>
  <c r="F1468" i="15" s="1"/>
  <c r="F1469" i="15" s="1"/>
  <c r="F1470" i="15" s="1"/>
  <c r="F1471" i="15" s="1"/>
  <c r="F1472" i="15" s="1"/>
  <c r="F1473" i="15" s="1"/>
  <c r="F1474" i="15" s="1"/>
  <c r="F1475" i="15" s="1"/>
  <c r="F1476" i="15" s="1"/>
  <c r="F1477" i="15" s="1"/>
  <c r="F1478" i="15" s="1"/>
  <c r="F1479" i="15" s="1"/>
  <c r="F1480" i="15" s="1"/>
  <c r="F1481" i="15" s="1"/>
  <c r="F1482" i="15" s="1"/>
  <c r="F1483" i="15" s="1"/>
  <c r="F1484" i="15" s="1"/>
  <c r="F1485" i="15" s="1"/>
  <c r="F1486" i="15" s="1"/>
  <c r="F1487" i="15" s="1"/>
  <c r="F1488" i="15" s="1"/>
  <c r="F1489" i="15" s="1"/>
  <c r="F1490" i="15" s="1"/>
  <c r="F1491" i="15" s="1"/>
  <c r="F1492" i="15" s="1"/>
  <c r="F1493" i="15" s="1"/>
  <c r="F1494" i="15" s="1"/>
  <c r="F1495" i="15" s="1"/>
  <c r="F1496" i="15" s="1"/>
  <c r="F1497" i="15" s="1"/>
  <c r="F1498" i="15" s="1"/>
  <c r="F1499" i="15" s="1"/>
  <c r="F1500" i="15" s="1"/>
  <c r="F1501" i="15" s="1"/>
  <c r="F1502" i="15" s="1"/>
  <c r="F1503" i="15" s="1"/>
  <c r="F1504" i="15" s="1"/>
  <c r="F1505" i="15" s="1"/>
  <c r="F1506" i="15" s="1"/>
  <c r="F1507" i="15" s="1"/>
  <c r="F1508" i="15" s="1"/>
  <c r="F1509" i="15" s="1"/>
  <c r="F1510" i="15" s="1"/>
  <c r="F1511" i="15" s="1"/>
  <c r="F1512" i="15" s="1"/>
  <c r="F1513" i="15" s="1"/>
  <c r="F108" i="15"/>
  <c r="F109" i="15" s="1"/>
  <c r="F110" i="15" s="1"/>
  <c r="F111" i="15" s="1"/>
  <c r="F112" i="15" s="1"/>
  <c r="F113" i="15" s="1"/>
  <c r="F114" i="15" l="1"/>
  <c r="F115" i="15" s="1"/>
  <c r="F116" i="15" s="1"/>
  <c r="F117" i="15" s="1"/>
  <c r="F118" i="15" s="1"/>
  <c r="F1514" i="15"/>
  <c r="F1515" i="15" s="1"/>
  <c r="F1516" i="15" s="1"/>
  <c r="F1517" i="15" l="1"/>
  <c r="F1518" i="15" s="1"/>
  <c r="F1519" i="15" s="1"/>
  <c r="F1520" i="15" s="1"/>
  <c r="F1521" i="15" s="1"/>
  <c r="F1522" i="15" s="1"/>
  <c r="F1523" i="15" s="1"/>
  <c r="F1524" i="15" s="1"/>
  <c r="F1525" i="15" s="1"/>
  <c r="F1526" i="15" s="1"/>
  <c r="F1527" i="15" s="1"/>
  <c r="F119" i="15"/>
  <c r="F120" i="15" s="1"/>
  <c r="F121" i="15" s="1"/>
  <c r="F122" i="15" l="1"/>
  <c r="F123" i="15" s="1"/>
  <c r="F124" i="15" s="1"/>
  <c r="F125" i="15" s="1"/>
  <c r="F126" i="15" s="1"/>
  <c r="F127" i="15" s="1"/>
  <c r="F128" i="15" s="1"/>
  <c r="F1528" i="15"/>
  <c r="F1529" i="15" s="1"/>
  <c r="F1530" i="15" s="1"/>
  <c r="F1531" i="15" s="1"/>
  <c r="F1532" i="15" s="1"/>
  <c r="F1533" i="15" s="1"/>
  <c r="F1534" i="15" s="1"/>
  <c r="F1535" i="15" l="1"/>
  <c r="F1536" i="15" s="1"/>
  <c r="F1537" i="15" s="1"/>
  <c r="F1538" i="15" s="1"/>
  <c r="F1539" i="15" s="1"/>
  <c r="F1540" i="15" s="1"/>
  <c r="F129" i="15"/>
  <c r="F130" i="15" s="1"/>
  <c r="F131" i="15" s="1"/>
  <c r="F132" i="15" l="1"/>
  <c r="F133" i="15" s="1"/>
  <c r="F134" i="15" s="1"/>
  <c r="F135" i="15" s="1"/>
  <c r="F136" i="15" s="1"/>
  <c r="F1541" i="15"/>
  <c r="F1542" i="15" s="1"/>
  <c r="F1543" i="15" s="1"/>
  <c r="F1544" i="15" s="1"/>
  <c r="F1545" i="15" s="1"/>
  <c r="F1546" i="15" s="1"/>
  <c r="F1547" i="15" s="1"/>
  <c r="F1548" i="15" s="1"/>
  <c r="F1549" i="15" s="1"/>
  <c r="F1550" i="15" s="1"/>
  <c r="F1551" i="15" s="1"/>
  <c r="F1552" i="15" s="1"/>
  <c r="F1553" i="15" s="1"/>
  <c r="F1554" i="15" s="1"/>
  <c r="F1555" i="15" s="1"/>
  <c r="F1556" i="15" s="1"/>
  <c r="F137" i="15" l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557" i="15"/>
  <c r="F1558" i="15" s="1"/>
  <c r="F1559" i="15" s="1"/>
  <c r="F1560" i="15" s="1"/>
  <c r="F1561" i="15" s="1"/>
  <c r="F1562" i="15" s="1"/>
  <c r="F1563" i="15" s="1"/>
  <c r="F1564" i="15" s="1"/>
  <c r="F1565" i="15" s="1"/>
  <c r="F1566" i="15" s="1"/>
  <c r="F1567" i="15" s="1"/>
  <c r="F1568" i="15" s="1"/>
  <c r="F1569" i="15" s="1"/>
  <c r="F1570" i="15" s="1"/>
  <c r="F1571" i="15" s="1"/>
  <c r="F1572" i="15" s="1"/>
  <c r="F1573" i="15" s="1"/>
  <c r="F1574" i="15" s="1"/>
  <c r="F1575" i="15" s="1"/>
  <c r="F1576" i="15" s="1"/>
  <c r="F1577" i="15" s="1"/>
  <c r="F1578" i="15" s="1"/>
  <c r="F1579" i="15" s="1"/>
  <c r="F1580" i="15" s="1"/>
  <c r="F1581" i="15" s="1"/>
  <c r="F1582" i="15" s="1"/>
  <c r="F1583" i="15" s="1"/>
  <c r="F1584" i="15" s="1"/>
  <c r="F1585" i="15" s="1"/>
  <c r="F1586" i="15" s="1"/>
  <c r="F1587" i="15" s="1"/>
  <c r="F1588" i="15" s="1"/>
  <c r="F1589" i="15" s="1"/>
  <c r="F1590" i="15" s="1"/>
  <c r="F1591" i="15" s="1"/>
  <c r="F1592" i="15" s="1"/>
  <c r="F1593" i="15" s="1"/>
  <c r="F1594" i="15" s="1"/>
  <c r="F1595" i="15" s="1"/>
  <c r="F1596" i="15" s="1"/>
  <c r="F1597" i="15" s="1"/>
  <c r="F148" i="15" l="1"/>
  <c r="F149" i="15" s="1"/>
  <c r="F150" i="15" s="1"/>
  <c r="F151" i="15" s="1"/>
  <c r="F1598" i="15"/>
  <c r="F1599" i="15" s="1"/>
  <c r="F1600" i="15" s="1"/>
  <c r="F1601" i="15" s="1"/>
  <c r="F1602" i="15" s="1"/>
  <c r="F1603" i="15" s="1"/>
  <c r="F1604" i="15" s="1"/>
  <c r="F1605" i="15" s="1"/>
  <c r="F1606" i="15" s="1"/>
  <c r="F1607" i="15" s="1"/>
  <c r="F1608" i="15" s="1"/>
  <c r="F1609" i="15" s="1"/>
  <c r="F1610" i="15" s="1"/>
  <c r="F1611" i="15" s="1"/>
  <c r="F1612" i="15" s="1"/>
  <c r="F1613" i="15" s="1"/>
  <c r="F1614" i="15" s="1"/>
  <c r="F152" i="15" l="1"/>
  <c r="F153" i="15" s="1"/>
  <c r="F154" i="15" s="1"/>
  <c r="F155" i="15" s="1"/>
  <c r="F156" i="15" s="1"/>
  <c r="F157" i="15" s="1"/>
  <c r="F1615" i="15"/>
  <c r="F1616" i="15" s="1"/>
  <c r="F1617" i="15" s="1"/>
  <c r="F1618" i="15" s="1"/>
  <c r="F1619" i="15" s="1"/>
  <c r="F1620" i="15" s="1"/>
  <c r="F1621" i="15" s="1"/>
  <c r="F1622" i="15" s="1"/>
  <c r="F1623" i="15" s="1"/>
  <c r="F1624" i="15" s="1"/>
  <c r="F1625" i="15" s="1"/>
  <c r="F1626" i="15" s="1"/>
  <c r="F1627" i="15" s="1"/>
  <c r="F1628" i="15" s="1"/>
  <c r="F1629" i="15" s="1"/>
  <c r="F1630" i="15" s="1"/>
  <c r="F1631" i="15" s="1"/>
  <c r="F1632" i="15" s="1"/>
  <c r="F1633" i="15" s="1"/>
  <c r="F1634" i="15" s="1"/>
  <c r="F1635" i="15" s="1"/>
  <c r="F1636" i="15" s="1"/>
  <c r="F1637" i="15" s="1"/>
  <c r="F1638" i="15" s="1"/>
  <c r="F1639" i="15" s="1"/>
  <c r="F1640" i="15" s="1"/>
  <c r="F1641" i="15" s="1"/>
  <c r="F1642" i="15" s="1"/>
  <c r="F158" i="15" l="1"/>
  <c r="F159" i="15" s="1"/>
  <c r="F1643" i="15"/>
  <c r="F1644" i="15" s="1"/>
  <c r="F1645" i="15" s="1"/>
  <c r="F1646" i="15" s="1"/>
  <c r="F1647" i="15" s="1"/>
  <c r="F1648" i="15" s="1"/>
  <c r="F1649" i="15" s="1"/>
  <c r="F160" i="15" l="1"/>
  <c r="F161" i="15" s="1"/>
  <c r="F162" i="15" s="1"/>
  <c r="F163" i="15" s="1"/>
  <c r="F164" i="15" s="1"/>
  <c r="F165" i="15" s="1"/>
  <c r="F1650" i="15"/>
  <c r="F1651" i="15" s="1"/>
  <c r="F1652" i="15" s="1"/>
  <c r="F1653" i="15" s="1"/>
  <c r="F1654" i="15" s="1"/>
  <c r="F1655" i="15" s="1"/>
  <c r="F1656" i="15" s="1"/>
  <c r="F1657" i="15" s="1"/>
  <c r="F1658" i="15" s="1"/>
  <c r="F1659" i="15" s="1"/>
  <c r="F1660" i="15" s="1"/>
  <c r="F1661" i="15" s="1"/>
  <c r="F1662" i="15" s="1"/>
  <c r="F1663" i="15" s="1"/>
  <c r="F1664" i="15" s="1"/>
  <c r="F1665" i="15" s="1"/>
  <c r="F1666" i="15" s="1"/>
  <c r="F1667" i="15" s="1"/>
  <c r="F1668" i="15" s="1"/>
  <c r="F1669" i="15" s="1"/>
  <c r="F166" i="15" l="1"/>
  <c r="F167" i="15" s="1"/>
  <c r="F168" i="15" s="1"/>
  <c r="F169" i="15" s="1"/>
  <c r="F1670" i="15"/>
  <c r="F1671" i="15" s="1"/>
  <c r="F1672" i="15" s="1"/>
  <c r="F1673" i="15" s="1"/>
  <c r="F1674" i="15" s="1"/>
  <c r="F1675" i="15" s="1"/>
  <c r="F1676" i="15" s="1"/>
  <c r="F1677" i="15" s="1"/>
  <c r="F1678" i="15" s="1"/>
  <c r="F1679" i="15" s="1"/>
  <c r="F1680" i="15" s="1"/>
  <c r="F1681" i="15" s="1"/>
  <c r="F1682" i="15" s="1"/>
  <c r="F170" i="15" l="1"/>
  <c r="F171" i="15" s="1"/>
  <c r="F172" i="15" s="1"/>
  <c r="F1683" i="15"/>
  <c r="F1684" i="15" s="1"/>
  <c r="F1685" i="15" s="1"/>
  <c r="F1686" i="15" s="1"/>
  <c r="F1687" i="15" s="1"/>
  <c r="F173" i="15" l="1"/>
  <c r="F174" i="15" s="1"/>
  <c r="F175" i="15" s="1"/>
  <c r="F176" i="15" s="1"/>
  <c r="F177" i="15" s="1"/>
  <c r="F178" i="15" s="1"/>
  <c r="F179" i="15" s="1"/>
  <c r="F1688" i="15"/>
  <c r="F180" i="15" l="1"/>
  <c r="F181" i="15" s="1"/>
  <c r="F1689" i="15"/>
  <c r="F1690" i="15" s="1"/>
  <c r="F1691" i="15" s="1"/>
  <c r="F1692" i="15" s="1"/>
  <c r="F1693" i="15" s="1"/>
  <c r="F1694" i="15" s="1"/>
  <c r="F1695" i="15" s="1"/>
  <c r="F1696" i="15" s="1"/>
  <c r="F1697" i="15" s="1"/>
  <c r="F1698" i="15" s="1"/>
  <c r="F1699" i="15" s="1"/>
  <c r="F1700" i="15" s="1"/>
  <c r="F1701" i="15" s="1"/>
  <c r="F1702" i="15" s="1"/>
  <c r="F1703" i="15" s="1"/>
  <c r="F1704" i="15" s="1"/>
  <c r="F1705" i="15" s="1"/>
  <c r="F1706" i="15" s="1"/>
  <c r="F1707" i="15" s="1"/>
  <c r="F1708" i="15" s="1"/>
  <c r="F1709" i="15" s="1"/>
  <c r="F1710" i="15" s="1"/>
  <c r="F1711" i="15" s="1"/>
  <c r="F1712" i="15" s="1"/>
  <c r="F182" i="15" l="1"/>
  <c r="F183" i="15" s="1"/>
  <c r="F184" i="15" s="1"/>
  <c r="F185" i="15" s="1"/>
  <c r="F186" i="15" s="1"/>
  <c r="F187" i="15" s="1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1713" i="15"/>
  <c r="F1714" i="15" s="1"/>
  <c r="F1715" i="15" s="1"/>
  <c r="F1716" i="15" s="1"/>
  <c r="F1717" i="15" s="1"/>
  <c r="F1718" i="15" s="1"/>
  <c r="F1719" i="15" s="1"/>
  <c r="F1720" i="15" s="1"/>
  <c r="F1721" i="15" s="1"/>
  <c r="F1722" i="15" s="1"/>
  <c r="F1723" i="15" s="1"/>
  <c r="F1724" i="15" s="1"/>
  <c r="F1725" i="15" s="1"/>
  <c r="F1726" i="15" s="1"/>
  <c r="F1727" i="15" s="1"/>
  <c r="F1728" i="15" s="1"/>
  <c r="F1729" i="15" s="1"/>
  <c r="F1730" i="15" s="1"/>
  <c r="F1731" i="15" s="1"/>
  <c r="F1732" i="15" s="1"/>
  <c r="F1733" i="15" s="1"/>
  <c r="F1734" i="15" s="1"/>
  <c r="F1735" i="15" s="1"/>
  <c r="F1736" i="15" s="1"/>
  <c r="F1737" i="15" s="1"/>
  <c r="F1738" i="15" s="1"/>
  <c r="F1739" i="15" s="1"/>
  <c r="F1740" i="15" s="1"/>
  <c r="F1741" i="15" s="1"/>
  <c r="F1742" i="15" s="1"/>
  <c r="F1743" i="15" s="1"/>
  <c r="F1744" i="15" s="1"/>
  <c r="F1745" i="15" s="1"/>
  <c r="F1746" i="15" s="1"/>
  <c r="F1747" i="15" s="1"/>
  <c r="F1748" i="15" s="1"/>
  <c r="F1749" i="15" s="1"/>
  <c r="F1750" i="15" s="1"/>
  <c r="F1751" i="15" s="1"/>
  <c r="F1752" i="15" s="1"/>
  <c r="F1753" i="15" s="1"/>
  <c r="F201" i="15" l="1"/>
  <c r="F202" i="15" s="1"/>
  <c r="F203" i="15" s="1"/>
  <c r="F204" i="15" s="1"/>
  <c r="F1754" i="15"/>
  <c r="F1755" i="15" s="1"/>
  <c r="F1756" i="15" s="1"/>
  <c r="F1757" i="15" s="1"/>
  <c r="F1758" i="15" s="1"/>
  <c r="F1759" i="15" s="1"/>
  <c r="F1760" i="15" s="1"/>
  <c r="F1761" i="15" s="1"/>
  <c r="F1762" i="15" s="1"/>
  <c r="F1763" i="15" s="1"/>
  <c r="F1764" i="15" s="1"/>
  <c r="F1765" i="15" s="1"/>
  <c r="F1766" i="15" s="1"/>
  <c r="F1767" i="15" s="1"/>
  <c r="F1768" i="15" s="1"/>
  <c r="F1769" i="15" s="1"/>
  <c r="F1770" i="15" s="1"/>
  <c r="F1771" i="15" s="1"/>
  <c r="F205" i="15" l="1"/>
  <c r="F206" i="15" s="1"/>
  <c r="F207" i="15" s="1"/>
  <c r="F1772" i="15"/>
  <c r="F1773" i="15" s="1"/>
  <c r="F1774" i="15" s="1"/>
  <c r="F1775" i="15" s="1"/>
  <c r="F1776" i="15" s="1"/>
  <c r="F1777" i="15" s="1"/>
  <c r="F1778" i="15" s="1"/>
  <c r="F1779" i="15" s="1"/>
  <c r="F1780" i="15" s="1"/>
  <c r="F208" i="15" l="1"/>
  <c r="F209" i="15" s="1"/>
  <c r="F210" i="15" s="1"/>
  <c r="F211" i="15" s="1"/>
  <c r="F212" i="15" s="1"/>
  <c r="F213" i="15" s="1"/>
  <c r="F214" i="15" s="1"/>
  <c r="F215" i="15" s="1"/>
  <c r="F216" i="15" s="1"/>
  <c r="F217" i="15" s="1"/>
  <c r="F1781" i="15"/>
  <c r="F1782" i="15" s="1"/>
  <c r="F1783" i="15" s="1"/>
  <c r="F1784" i="15" s="1"/>
  <c r="F1785" i="15" s="1"/>
  <c r="F1786" i="15" s="1"/>
  <c r="F1787" i="15" s="1"/>
  <c r="F1788" i="15" s="1"/>
  <c r="F1789" i="15" s="1"/>
  <c r="F1790" i="15" s="1"/>
  <c r="F1791" i="15" s="1"/>
  <c r="F1792" i="15" s="1"/>
  <c r="F1793" i="15" s="1"/>
  <c r="F1794" i="15" s="1"/>
  <c r="F1795" i="15" s="1"/>
  <c r="F1796" i="15" s="1"/>
  <c r="F1797" i="15" s="1"/>
  <c r="F1798" i="15" s="1"/>
  <c r="F1799" i="15" s="1"/>
  <c r="F1800" i="15" s="1"/>
  <c r="F1801" i="15" s="1"/>
  <c r="F1802" i="15" s="1"/>
  <c r="F1803" i="15" s="1"/>
  <c r="F1804" i="15" s="1"/>
  <c r="F1805" i="15" s="1"/>
  <c r="F1806" i="15" s="1"/>
  <c r="F1807" i="15" s="1"/>
  <c r="F218" i="15" l="1"/>
  <c r="F219" i="15" s="1"/>
  <c r="F220" i="15" s="1"/>
  <c r="F221" i="15" s="1"/>
  <c r="F222" i="15" s="1"/>
  <c r="F1808" i="15"/>
  <c r="F1809" i="15" s="1"/>
  <c r="F1810" i="15" s="1"/>
  <c r="F1811" i="15" s="1"/>
  <c r="F1812" i="15" s="1"/>
  <c r="F1813" i="15" s="1"/>
  <c r="F1814" i="15" s="1"/>
  <c r="F1815" i="15" s="1"/>
  <c r="F223" i="15" l="1"/>
  <c r="F224" i="15" s="1"/>
  <c r="F225" i="15" s="1"/>
  <c r="F226" i="15" s="1"/>
  <c r="F1816" i="15"/>
  <c r="F1817" i="15" s="1"/>
  <c r="F1818" i="15" s="1"/>
  <c r="F1819" i="15" s="1"/>
  <c r="F1820" i="15" s="1"/>
  <c r="F1821" i="15" s="1"/>
  <c r="F1822" i="15" s="1"/>
  <c r="F1823" i="15" s="1"/>
  <c r="F1824" i="15" s="1"/>
  <c r="F1825" i="15" s="1"/>
  <c r="F1826" i="15" s="1"/>
  <c r="F1827" i="15" s="1"/>
  <c r="F1828" i="15" s="1"/>
  <c r="F1829" i="15" s="1"/>
  <c r="F1830" i="15" s="1"/>
  <c r="F1831" i="15" s="1"/>
  <c r="F227" i="15" l="1"/>
  <c r="F228" i="15" s="1"/>
  <c r="F229" i="15" s="1"/>
  <c r="F230" i="15" s="1"/>
  <c r="F231" i="15" s="1"/>
  <c r="F232" i="15" s="1"/>
  <c r="F1832" i="15"/>
  <c r="F1833" i="15" s="1"/>
  <c r="F1834" i="15" s="1"/>
  <c r="F1835" i="15" s="1"/>
  <c r="F1836" i="15" s="1"/>
  <c r="F1837" i="15" s="1"/>
  <c r="F1838" i="15" s="1"/>
  <c r="F1839" i="15" s="1"/>
  <c r="F1840" i="15" s="1"/>
  <c r="F1841" i="15" s="1"/>
  <c r="F1842" i="15" s="1"/>
  <c r="F1843" i="15" s="1"/>
  <c r="F233" i="15" l="1"/>
  <c r="F234" i="15" s="1"/>
  <c r="F235" i="15" s="1"/>
  <c r="F236" i="15" s="1"/>
  <c r="F237" i="15" s="1"/>
  <c r="F238" i="15" s="1"/>
  <c r="F239" i="15" s="1"/>
  <c r="F240" i="15" s="1"/>
  <c r="F241" i="15" s="1"/>
  <c r="F242" i="15" s="1"/>
  <c r="F243" i="15" s="1"/>
  <c r="F1844" i="15"/>
  <c r="F1845" i="15" s="1"/>
  <c r="F1846" i="15" s="1"/>
  <c r="F244" i="15" l="1"/>
  <c r="F245" i="15" s="1"/>
  <c r="F246" i="15" s="1"/>
  <c r="F1847" i="15"/>
  <c r="F1848" i="15" s="1"/>
  <c r="F1849" i="15" s="1"/>
  <c r="F1850" i="15" s="1"/>
  <c r="F1851" i="15" s="1"/>
  <c r="F1852" i="15" s="1"/>
  <c r="F247" i="15" l="1"/>
  <c r="F248" i="15" s="1"/>
  <c r="F249" i="15" s="1"/>
  <c r="F1853" i="15"/>
  <c r="F1854" i="15" s="1"/>
  <c r="F1855" i="15" s="1"/>
  <c r="F1856" i="15" s="1"/>
  <c r="F1857" i="15" s="1"/>
  <c r="F1858" i="15" s="1"/>
  <c r="F1859" i="15" s="1"/>
  <c r="F1860" i="15" s="1"/>
  <c r="F250" i="15" l="1"/>
  <c r="F251" i="15" s="1"/>
  <c r="F252" i="15" s="1"/>
  <c r="F253" i="15" s="1"/>
  <c r="F254" i="15" s="1"/>
  <c r="F255" i="15" s="1"/>
  <c r="F1861" i="15"/>
  <c r="F1862" i="15" s="1"/>
  <c r="F1863" i="15" s="1"/>
  <c r="F1864" i="15" s="1"/>
  <c r="F1865" i="15" s="1"/>
  <c r="F1866" i="15" s="1"/>
  <c r="F1867" i="15" s="1"/>
  <c r="F1868" i="15" s="1"/>
  <c r="F1869" i="15" s="1"/>
  <c r="F1870" i="15" s="1"/>
  <c r="F1871" i="15" s="1"/>
  <c r="F1872" i="15" s="1"/>
  <c r="F256" i="15" l="1"/>
  <c r="F257" i="15" s="1"/>
  <c r="F258" i="15" s="1"/>
  <c r="F259" i="15" s="1"/>
  <c r="F260" i="15" s="1"/>
  <c r="F1873" i="15"/>
  <c r="F1874" i="15" s="1"/>
  <c r="F1875" i="15" s="1"/>
  <c r="F1876" i="15" s="1"/>
  <c r="F1877" i="15" s="1"/>
  <c r="F1878" i="15" s="1"/>
  <c r="F1879" i="15" s="1"/>
  <c r="F1880" i="15" s="1"/>
  <c r="F1881" i="15" s="1"/>
  <c r="F1882" i="15" s="1"/>
  <c r="F1883" i="15" s="1"/>
  <c r="F261" i="15" l="1"/>
  <c r="F262" i="15" s="1"/>
  <c r="F263" i="15" s="1"/>
  <c r="F264" i="15" s="1"/>
  <c r="F265" i="15" s="1"/>
  <c r="F266" i="15" s="1"/>
  <c r="F267" i="15" s="1"/>
  <c r="F268" i="15" s="1"/>
  <c r="F269" i="15" s="1"/>
  <c r="F270" i="15" s="1"/>
  <c r="F271" i="15" s="1"/>
  <c r="F272" i="15" s="1"/>
  <c r="F273" i="15" s="1"/>
  <c r="F274" i="15" s="1"/>
  <c r="F275" i="15" s="1"/>
  <c r="F276" i="15" s="1"/>
  <c r="F277" i="15" s="1"/>
  <c r="F278" i="15" s="1"/>
  <c r="F279" i="15" s="1"/>
  <c r="F280" i="15" s="1"/>
  <c r="F281" i="15" s="1"/>
  <c r="F282" i="15" s="1"/>
  <c r="F283" i="15" s="1"/>
  <c r="F284" i="15" s="1"/>
  <c r="F285" i="15" s="1"/>
  <c r="F1884" i="15"/>
  <c r="F1885" i="15" s="1"/>
  <c r="F1886" i="15" s="1"/>
  <c r="F286" i="15" l="1"/>
  <c r="F287" i="15" s="1"/>
  <c r="F288" i="15" s="1"/>
  <c r="F289" i="15" s="1"/>
  <c r="F290" i="15" s="1"/>
  <c r="F291" i="15" s="1"/>
  <c r="F292" i="15" s="1"/>
  <c r="F293" i="15" s="1"/>
  <c r="F294" i="15" s="1"/>
  <c r="F1887" i="15"/>
  <c r="F1888" i="15" s="1"/>
  <c r="F1889" i="15" s="1"/>
  <c r="F295" i="15" l="1"/>
  <c r="F296" i="15" s="1"/>
  <c r="F297" i="15" s="1"/>
  <c r="F298" i="15" s="1"/>
  <c r="F299" i="15" s="1"/>
  <c r="F300" i="15" s="1"/>
  <c r="F301" i="15" s="1"/>
  <c r="F302" i="15" s="1"/>
  <c r="F303" i="15" s="1"/>
  <c r="F304" i="15" s="1"/>
  <c r="F305" i="15" s="1"/>
  <c r="F306" i="15" s="1"/>
  <c r="F307" i="15" s="1"/>
  <c r="F308" i="15" s="1"/>
  <c r="F309" i="15" s="1"/>
  <c r="F310" i="15" s="1"/>
  <c r="F311" i="15" s="1"/>
  <c r="F312" i="15" s="1"/>
  <c r="F313" i="15" s="1"/>
  <c r="F314" i="15" s="1"/>
  <c r="F315" i="15" s="1"/>
  <c r="F316" i="15" s="1"/>
  <c r="F1890" i="15"/>
  <c r="F1891" i="15" s="1"/>
  <c r="F1892" i="15" s="1"/>
  <c r="F1893" i="15" s="1"/>
  <c r="F1894" i="15" s="1"/>
  <c r="F1895" i="15" s="1"/>
  <c r="F1896" i="15" s="1"/>
  <c r="F1897" i="15" s="1"/>
  <c r="F1898" i="15" s="1"/>
  <c r="F1899" i="15" s="1"/>
  <c r="F1900" i="15" s="1"/>
  <c r="F1901" i="15" s="1"/>
  <c r="F1902" i="15" s="1"/>
  <c r="F1903" i="15" s="1"/>
  <c r="F1904" i="15" s="1"/>
  <c r="F317" i="15" l="1"/>
  <c r="F318" i="15" s="1"/>
  <c r="F319" i="15" s="1"/>
  <c r="F320" i="15" s="1"/>
  <c r="F321" i="15" s="1"/>
  <c r="F322" i="15" s="1"/>
  <c r="F323" i="15" s="1"/>
  <c r="F324" i="15" s="1"/>
  <c r="F325" i="15" s="1"/>
  <c r="F1905" i="15"/>
  <c r="F1906" i="15" s="1"/>
  <c r="F1907" i="15" s="1"/>
  <c r="F1908" i="15" s="1"/>
  <c r="F326" i="15" l="1"/>
  <c r="F327" i="15" s="1"/>
  <c r="F328" i="15" s="1"/>
  <c r="F329" i="15" s="1"/>
  <c r="F330" i="15" s="1"/>
  <c r="F331" i="15" s="1"/>
  <c r="F1909" i="15"/>
  <c r="F1910" i="15" s="1"/>
  <c r="F1911" i="15" s="1"/>
  <c r="F1912" i="15" s="1"/>
  <c r="F1913" i="15" s="1"/>
  <c r="F1914" i="15" s="1"/>
  <c r="F1915" i="15" s="1"/>
  <c r="F1916" i="15" s="1"/>
  <c r="F1917" i="15" s="1"/>
  <c r="F1918" i="15" s="1"/>
  <c r="F1919" i="15" s="1"/>
  <c r="F1920" i="15" s="1"/>
  <c r="F1921" i="15" s="1"/>
  <c r="F1922" i="15" s="1"/>
  <c r="F1923" i="15" s="1"/>
  <c r="F1924" i="15" s="1"/>
  <c r="F1925" i="15" s="1"/>
  <c r="F332" i="15" l="1"/>
  <c r="F333" i="15" s="1"/>
  <c r="F334" i="15" s="1"/>
  <c r="F335" i="15" s="1"/>
  <c r="F336" i="15" s="1"/>
  <c r="F337" i="15" s="1"/>
  <c r="F338" i="15" s="1"/>
  <c r="F339" i="15" s="1"/>
  <c r="F340" i="15" s="1"/>
  <c r="F341" i="15" s="1"/>
  <c r="F342" i="15" s="1"/>
  <c r="F343" i="15" s="1"/>
  <c r="F344" i="15" s="1"/>
  <c r="F345" i="15" s="1"/>
  <c r="F346" i="15" s="1"/>
  <c r="F347" i="15" s="1"/>
  <c r="F348" i="15" s="1"/>
  <c r="F349" i="15" s="1"/>
  <c r="F350" i="15" s="1"/>
  <c r="F351" i="15" s="1"/>
  <c r="F352" i="15" s="1"/>
  <c r="F353" i="15" s="1"/>
  <c r="F354" i="15" s="1"/>
  <c r="F355" i="15" s="1"/>
  <c r="F356" i="15" s="1"/>
  <c r="F357" i="15" s="1"/>
  <c r="F358" i="15" s="1"/>
  <c r="F359" i="15" s="1"/>
  <c r="F360" i="15" s="1"/>
  <c r="F361" i="15" s="1"/>
  <c r="F362" i="15" s="1"/>
  <c r="F363" i="15" s="1"/>
  <c r="F1926" i="15"/>
  <c r="F1927" i="15" s="1"/>
  <c r="F1928" i="15" s="1"/>
  <c r="F1929" i="15" s="1"/>
  <c r="F1930" i="15" s="1"/>
  <c r="F364" i="15" l="1"/>
  <c r="F365" i="15" s="1"/>
  <c r="F366" i="15" s="1"/>
  <c r="F367" i="15" s="1"/>
  <c r="F368" i="15" s="1"/>
  <c r="F369" i="15" s="1"/>
  <c r="F370" i="15" s="1"/>
  <c r="F371" i="15" s="1"/>
  <c r="F372" i="15" s="1"/>
  <c r="F373" i="15" s="1"/>
  <c r="F374" i="15" s="1"/>
  <c r="F375" i="15" s="1"/>
  <c r="F376" i="15" s="1"/>
  <c r="F1931" i="15"/>
  <c r="F1932" i="15" s="1"/>
  <c r="F377" i="15" l="1"/>
  <c r="F378" i="15" s="1"/>
  <c r="F379" i="15" s="1"/>
  <c r="F380" i="15" s="1"/>
  <c r="F381" i="15" s="1"/>
  <c r="F382" i="15" s="1"/>
  <c r="F383" i="15" s="1"/>
  <c r="F384" i="15" s="1"/>
  <c r="F385" i="15" s="1"/>
  <c r="F386" i="15" s="1"/>
  <c r="F387" i="15" s="1"/>
  <c r="F388" i="15" s="1"/>
  <c r="F389" i="15" s="1"/>
  <c r="F390" i="15" s="1"/>
  <c r="F391" i="15" s="1"/>
  <c r="F392" i="15" s="1"/>
  <c r="F393" i="15" s="1"/>
  <c r="F394" i="15" s="1"/>
  <c r="F395" i="15" s="1"/>
  <c r="F396" i="15" s="1"/>
  <c r="F397" i="15" s="1"/>
  <c r="F398" i="15" s="1"/>
  <c r="F399" i="15" s="1"/>
  <c r="F400" i="15" s="1"/>
  <c r="F401" i="15" s="1"/>
  <c r="F402" i="15" s="1"/>
  <c r="F403" i="15" s="1"/>
  <c r="F404" i="15" s="1"/>
  <c r="F405" i="15" s="1"/>
  <c r="F406" i="15" s="1"/>
  <c r="F407" i="15" s="1"/>
  <c r="F408" i="15" s="1"/>
  <c r="F409" i="15" s="1"/>
  <c r="F410" i="15" s="1"/>
  <c r="F411" i="15" s="1"/>
  <c r="F412" i="15" s="1"/>
  <c r="F413" i="15" s="1"/>
  <c r="F414" i="15" s="1"/>
  <c r="F415" i="15" s="1"/>
  <c r="F416" i="15" s="1"/>
  <c r="F417" i="15" s="1"/>
  <c r="F418" i="15" s="1"/>
  <c r="F419" i="15" s="1"/>
  <c r="F420" i="15" s="1"/>
  <c r="F421" i="15" s="1"/>
  <c r="F422" i="15" s="1"/>
  <c r="F423" i="15" s="1"/>
  <c r="F424" i="15" s="1"/>
  <c r="F425" i="15" s="1"/>
  <c r="F426" i="15" s="1"/>
  <c r="F427" i="15" s="1"/>
  <c r="F428" i="15" s="1"/>
  <c r="F429" i="15" s="1"/>
  <c r="F430" i="15" s="1"/>
  <c r="F431" i="15" s="1"/>
  <c r="F432" i="15" s="1"/>
  <c r="F433" i="15" s="1"/>
  <c r="F434" i="15" s="1"/>
  <c r="F435" i="15" s="1"/>
  <c r="F436" i="15" s="1"/>
  <c r="F437" i="15" s="1"/>
  <c r="F438" i="15" s="1"/>
  <c r="F439" i="15" s="1"/>
  <c r="F440" i="15" s="1"/>
  <c r="F441" i="15" s="1"/>
  <c r="F442" i="15" s="1"/>
  <c r="F443" i="15" s="1"/>
  <c r="F444" i="15" s="1"/>
  <c r="F445" i="15" s="1"/>
  <c r="F446" i="15" s="1"/>
  <c r="F447" i="15" s="1"/>
  <c r="F448" i="15" s="1"/>
  <c r="F449" i="15" s="1"/>
  <c r="F450" i="15" s="1"/>
  <c r="F451" i="15" s="1"/>
  <c r="F452" i="15" s="1"/>
  <c r="F1933" i="15"/>
  <c r="F1934" i="15" s="1"/>
  <c r="F1935" i="15" s="1"/>
  <c r="F453" i="15" l="1"/>
  <c r="F454" i="15" s="1"/>
  <c r="F455" i="15" s="1"/>
  <c r="F456" i="15" s="1"/>
  <c r="F457" i="15" s="1"/>
  <c r="F458" i="15" s="1"/>
  <c r="F459" i="15" s="1"/>
  <c r="F460" i="15" s="1"/>
  <c r="F461" i="15" s="1"/>
  <c r="F462" i="15" s="1"/>
  <c r="F463" i="15" s="1"/>
  <c r="F464" i="15" s="1"/>
  <c r="F465" i="15" s="1"/>
  <c r="F466" i="15" s="1"/>
  <c r="F467" i="15" s="1"/>
  <c r="F468" i="15" s="1"/>
  <c r="F469" i="15" s="1"/>
  <c r="F470" i="15" s="1"/>
  <c r="F471" i="15" s="1"/>
  <c r="F472" i="15" s="1"/>
  <c r="F473" i="15" s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F488" i="15" s="1"/>
  <c r="F489" i="15" s="1"/>
  <c r="F490" i="15" s="1"/>
  <c r="F491" i="15" s="1"/>
  <c r="F492" i="15" s="1"/>
  <c r="F493" i="15" s="1"/>
  <c r="F494" i="15" s="1"/>
  <c r="F495" i="15" s="1"/>
  <c r="F496" i="15" s="1"/>
  <c r="F497" i="15" s="1"/>
  <c r="F498" i="15" s="1"/>
  <c r="F499" i="15" s="1"/>
  <c r="F1936" i="15"/>
  <c r="F1937" i="15" s="1"/>
  <c r="F500" i="15" l="1"/>
  <c r="F501" i="15" s="1"/>
  <c r="F502" i="15" s="1"/>
  <c r="F503" i="15" s="1"/>
  <c r="F504" i="15" s="1"/>
  <c r="F505" i="15" s="1"/>
  <c r="F506" i="15" s="1"/>
  <c r="F507" i="15" s="1"/>
  <c r="F508" i="15" s="1"/>
  <c r="F509" i="15" s="1"/>
  <c r="F510" i="15" s="1"/>
  <c r="F511" i="15" s="1"/>
  <c r="F512" i="15" s="1"/>
  <c r="F1938" i="15"/>
  <c r="F1939" i="15" s="1"/>
  <c r="F1940" i="15" s="1"/>
  <c r="F1941" i="15" s="1"/>
  <c r="F1942" i="15" s="1"/>
  <c r="F1943" i="15" s="1"/>
  <c r="F1944" i="15" s="1"/>
  <c r="F1945" i="15" s="1"/>
  <c r="F1946" i="15" s="1"/>
  <c r="F513" i="15" l="1"/>
  <c r="F514" i="15" s="1"/>
  <c r="F515" i="15" s="1"/>
  <c r="F516" i="15" s="1"/>
  <c r="F517" i="15" s="1"/>
  <c r="F518" i="15" s="1"/>
  <c r="F519" i="15" s="1"/>
  <c r="F520" i="15" s="1"/>
  <c r="F521" i="15" s="1"/>
  <c r="F522" i="15" s="1"/>
  <c r="F523" i="15" s="1"/>
  <c r="F524" i="15" s="1"/>
  <c r="F525" i="15" s="1"/>
  <c r="F526" i="15" s="1"/>
  <c r="F527" i="15" s="1"/>
  <c r="F528" i="15" s="1"/>
  <c r="F529" i="15" s="1"/>
  <c r="F530" i="15" s="1"/>
  <c r="F1947" i="15"/>
  <c r="F1948" i="15" s="1"/>
  <c r="F531" i="15" l="1"/>
  <c r="F532" i="15" s="1"/>
  <c r="F533" i="15" s="1"/>
  <c r="F534" i="15" s="1"/>
  <c r="F535" i="15" s="1"/>
  <c r="F536" i="15" s="1"/>
  <c r="F537" i="15" s="1"/>
  <c r="F538" i="15" s="1"/>
  <c r="F539" i="15" s="1"/>
  <c r="F540" i="15" s="1"/>
  <c r="F541" i="15" s="1"/>
  <c r="F542" i="15" s="1"/>
  <c r="F543" i="15" s="1"/>
  <c r="F544" i="15" s="1"/>
  <c r="F545" i="15" s="1"/>
  <c r="F546" i="15" s="1"/>
  <c r="F547" i="15" s="1"/>
  <c r="F548" i="15" s="1"/>
  <c r="F549" i="15" s="1"/>
  <c r="F550" i="15" s="1"/>
  <c r="F551" i="15" s="1"/>
  <c r="F552" i="15" s="1"/>
  <c r="F553" i="15" s="1"/>
  <c r="F554" i="15" s="1"/>
  <c r="F555" i="15" s="1"/>
  <c r="F556" i="15" s="1"/>
  <c r="F557" i="15" s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F568" i="15" s="1"/>
  <c r="F569" i="15" s="1"/>
  <c r="F570" i="15" s="1"/>
  <c r="F571" i="15" s="1"/>
  <c r="F572" i="15" s="1"/>
  <c r="F573" i="15" s="1"/>
  <c r="F574" i="15" s="1"/>
  <c r="F575" i="15" s="1"/>
  <c r="F576" i="15" s="1"/>
  <c r="F577" i="15" s="1"/>
  <c r="F578" i="15" s="1"/>
  <c r="F579" i="15" s="1"/>
  <c r="F580" i="15" s="1"/>
  <c r="F581" i="15" s="1"/>
  <c r="F582" i="15" s="1"/>
  <c r="F583" i="15" s="1"/>
  <c r="F584" i="15" s="1"/>
  <c r="F585" i="15" s="1"/>
  <c r="F586" i="15" s="1"/>
  <c r="F1949" i="15"/>
  <c r="F1950" i="15" s="1"/>
  <c r="F1951" i="15" s="1"/>
  <c r="F587" i="15" l="1"/>
  <c r="F588" i="15" s="1"/>
  <c r="F589" i="15" s="1"/>
  <c r="F590" i="15" s="1"/>
  <c r="F591" i="15" s="1"/>
  <c r="F592" i="15" s="1"/>
  <c r="F593" i="15" s="1"/>
  <c r="F1952" i="15"/>
  <c r="F1953" i="15" s="1"/>
  <c r="F1954" i="15" s="1"/>
  <c r="F1955" i="15" s="1"/>
  <c r="F1956" i="15" s="1"/>
  <c r="F594" i="15" l="1"/>
  <c r="F595" i="15" s="1"/>
  <c r="F596" i="15" s="1"/>
  <c r="F597" i="15" s="1"/>
  <c r="F598" i="15" s="1"/>
  <c r="F599" i="15" s="1"/>
  <c r="F600" i="15" s="1"/>
  <c r="F601" i="15" s="1"/>
  <c r="F602" i="15" s="1"/>
  <c r="F603" i="15" s="1"/>
  <c r="F604" i="15" s="1"/>
  <c r="F605" i="15" s="1"/>
  <c r="F606" i="15" s="1"/>
  <c r="F607" i="15" s="1"/>
  <c r="F608" i="15" s="1"/>
  <c r="F609" i="15" s="1"/>
  <c r="F610" i="15" s="1"/>
  <c r="F611" i="15" s="1"/>
  <c r="F612" i="15" s="1"/>
  <c r="F613" i="15" s="1"/>
  <c r="F614" i="15" s="1"/>
  <c r="F615" i="15" s="1"/>
  <c r="F616" i="15" s="1"/>
  <c r="F617" i="15" s="1"/>
  <c r="F618" i="15" s="1"/>
  <c r="F619" i="15" s="1"/>
  <c r="F620" i="15" s="1"/>
  <c r="F621" i="15" s="1"/>
  <c r="F622" i="15" s="1"/>
  <c r="F623" i="15" s="1"/>
  <c r="F624" i="15" s="1"/>
  <c r="F625" i="15" s="1"/>
  <c r="F626" i="15" s="1"/>
  <c r="F627" i="15" s="1"/>
  <c r="F628" i="15" s="1"/>
  <c r="F629" i="15" s="1"/>
  <c r="F630" i="15" s="1"/>
  <c r="F631" i="15" s="1"/>
  <c r="F632" i="15" s="1"/>
  <c r="F633" i="15" s="1"/>
  <c r="F634" i="15" s="1"/>
  <c r="F1957" i="15"/>
  <c r="F1958" i="15" s="1"/>
  <c r="F1959" i="15" s="1"/>
  <c r="F635" i="15" l="1"/>
  <c r="F636" i="15" s="1"/>
  <c r="F637" i="15" s="1"/>
  <c r="F638" i="15" s="1"/>
  <c r="F1960" i="15"/>
  <c r="F1961" i="15" s="1"/>
  <c r="F639" i="15" l="1"/>
  <c r="F640" i="15" s="1"/>
  <c r="F641" i="15" s="1"/>
  <c r="F642" i="15" s="1"/>
  <c r="F1962" i="15"/>
  <c r="F1963" i="15" s="1"/>
  <c r="F1964" i="15" s="1"/>
  <c r="F1965" i="15" s="1"/>
  <c r="F1966" i="15" s="1"/>
  <c r="F1967" i="15" s="1"/>
  <c r="F1968" i="15" s="1"/>
  <c r="F1969" i="15" s="1"/>
  <c r="F1970" i="15" s="1"/>
  <c r="F643" i="15" l="1"/>
  <c r="F644" i="15" s="1"/>
  <c r="F645" i="15" s="1"/>
  <c r="F646" i="15" s="1"/>
  <c r="F647" i="15" s="1"/>
  <c r="F1971" i="15"/>
  <c r="F1972" i="15" s="1"/>
  <c r="F1973" i="15" s="1"/>
  <c r="F1974" i="15" s="1"/>
  <c r="F1975" i="15" s="1"/>
  <c r="F1976" i="15" s="1"/>
  <c r="F1977" i="15" s="1"/>
  <c r="F1978" i="15" s="1"/>
  <c r="F1979" i="15" s="1"/>
  <c r="F1980" i="15" s="1"/>
  <c r="F1981" i="15" s="1"/>
  <c r="F1982" i="15" s="1"/>
  <c r="F1983" i="15" s="1"/>
  <c r="F648" i="15" l="1"/>
  <c r="F649" i="15" s="1"/>
  <c r="F650" i="15" s="1"/>
  <c r="F651" i="15" s="1"/>
  <c r="F652" i="15" s="1"/>
  <c r="F1984" i="15"/>
  <c r="F1985" i="15" s="1"/>
  <c r="F1986" i="15" s="1"/>
  <c r="F1987" i="15" s="1"/>
  <c r="F1988" i="15" s="1"/>
  <c r="F1989" i="15" s="1"/>
  <c r="F1990" i="15" s="1"/>
  <c r="F1991" i="15" s="1"/>
  <c r="F1992" i="15" s="1"/>
  <c r="F653" i="15" l="1"/>
  <c r="F654" i="15" s="1"/>
  <c r="F655" i="15" s="1"/>
  <c r="F656" i="15" s="1"/>
  <c r="F657" i="15" s="1"/>
  <c r="F658" i="15" s="1"/>
  <c r="F659" i="15" s="1"/>
  <c r="F660" i="15" s="1"/>
  <c r="F661" i="15" s="1"/>
  <c r="F1993" i="15"/>
  <c r="F1994" i="15" s="1"/>
  <c r="F1995" i="15" s="1"/>
  <c r="F1996" i="15" s="1"/>
  <c r="F1997" i="15" s="1"/>
  <c r="F1998" i="15" s="1"/>
  <c r="F662" i="15" l="1"/>
  <c r="F663" i="15" s="1"/>
  <c r="F664" i="15" s="1"/>
  <c r="F665" i="15" s="1"/>
  <c r="F666" i="15" s="1"/>
  <c r="F667" i="15" s="1"/>
  <c r="F668" i="15" s="1"/>
  <c r="F669" i="15" s="1"/>
  <c r="F670" i="15" s="1"/>
  <c r="F671" i="15" s="1"/>
  <c r="F1999" i="15"/>
  <c r="F2000" i="15" s="1"/>
  <c r="F2001" i="15" s="1"/>
  <c r="F2002" i="15" s="1"/>
  <c r="F2003" i="15" s="1"/>
  <c r="F672" i="15" l="1"/>
  <c r="F673" i="15" s="1"/>
  <c r="F674" i="15" s="1"/>
  <c r="F675" i="15" s="1"/>
  <c r="F2004" i="15"/>
  <c r="F2005" i="15" s="1"/>
  <c r="F2006" i="15" s="1"/>
  <c r="F676" i="15" l="1"/>
  <c r="F677" i="15" s="1"/>
  <c r="F678" i="15" s="1"/>
  <c r="F679" i="15" s="1"/>
  <c r="F680" i="15" s="1"/>
  <c r="F681" i="15" s="1"/>
  <c r="F682" i="15" s="1"/>
  <c r="F683" i="15" s="1"/>
  <c r="F684" i="15" s="1"/>
  <c r="F2007" i="15"/>
  <c r="F2008" i="15" s="1"/>
  <c r="F2009" i="15" s="1"/>
  <c r="F2010" i="15" s="1"/>
  <c r="F2011" i="15" s="1"/>
  <c r="F2012" i="15" s="1"/>
  <c r="F2013" i="15" s="1"/>
  <c r="F685" i="15" l="1"/>
  <c r="F686" i="15" s="1"/>
  <c r="F687" i="15" s="1"/>
  <c r="F688" i="15" s="1"/>
  <c r="F689" i="15" s="1"/>
  <c r="F690" i="15" s="1"/>
  <c r="F691" i="15" s="1"/>
  <c r="F2014" i="15"/>
  <c r="F2015" i="15" s="1"/>
  <c r="F2016" i="15" s="1"/>
  <c r="F692" i="15" l="1"/>
  <c r="F693" i="15" s="1"/>
  <c r="F694" i="15" s="1"/>
  <c r="F695" i="15" s="1"/>
  <c r="F696" i="15" s="1"/>
  <c r="F697" i="15" s="1"/>
  <c r="F698" i="15" s="1"/>
  <c r="F699" i="15" s="1"/>
  <c r="F2017" i="15"/>
  <c r="F2018" i="15" s="1"/>
  <c r="F2019" i="15" s="1"/>
  <c r="F2020" i="15" s="1"/>
  <c r="F2021" i="15" s="1"/>
  <c r="F700" i="15" l="1"/>
  <c r="F701" i="15" s="1"/>
  <c r="F702" i="15" s="1"/>
  <c r="F703" i="15" s="1"/>
  <c r="F2022" i="15"/>
  <c r="F2023" i="15" s="1"/>
  <c r="F2024" i="15" s="1"/>
  <c r="F2025" i="15" s="1"/>
  <c r="F2026" i="15" s="1"/>
  <c r="F2027" i="15" s="1"/>
  <c r="F2028" i="15" s="1"/>
  <c r="F2029" i="15" s="1"/>
  <c r="F2030" i="15" s="1"/>
  <c r="F2031" i="15" s="1"/>
  <c r="F2032" i="15" s="1"/>
  <c r="F704" i="15" l="1"/>
  <c r="F705" i="15" s="1"/>
  <c r="F706" i="15" s="1"/>
  <c r="F707" i="15" s="1"/>
  <c r="F2033" i="15"/>
  <c r="F2034" i="15" s="1"/>
  <c r="F2035" i="15" s="1"/>
  <c r="F2036" i="15" s="1"/>
  <c r="F708" i="15" l="1"/>
  <c r="F709" i="15" s="1"/>
  <c r="F710" i="15" s="1"/>
  <c r="F711" i="15" s="1"/>
  <c r="F712" i="15" s="1"/>
  <c r="F713" i="15" s="1"/>
  <c r="F714" i="15" s="1"/>
  <c r="F715" i="15" s="1"/>
  <c r="F716" i="15" s="1"/>
  <c r="F717" i="15" s="1"/>
  <c r="F718" i="15" s="1"/>
  <c r="F719" i="15" s="1"/>
  <c r="F720" i="15" s="1"/>
  <c r="F721" i="15" s="1"/>
  <c r="F722" i="15" s="1"/>
  <c r="F723" i="15" s="1"/>
  <c r="F724" i="15" s="1"/>
  <c r="F725" i="15" s="1"/>
  <c r="F2037" i="15"/>
  <c r="F2038" i="15" s="1"/>
  <c r="F2039" i="15" s="1"/>
  <c r="F2040" i="15" s="1"/>
  <c r="F2041" i="15" s="1"/>
  <c r="F2042" i="15" s="1"/>
  <c r="F726" i="15" l="1"/>
  <c r="F727" i="15" s="1"/>
  <c r="F728" i="15" s="1"/>
  <c r="F729" i="15" s="1"/>
  <c r="F730" i="15" s="1"/>
  <c r="F731" i="15" s="1"/>
  <c r="F732" i="15" s="1"/>
  <c r="F733" i="15" s="1"/>
  <c r="F734" i="15" s="1"/>
  <c r="F735" i="15" s="1"/>
  <c r="F736" i="15" s="1"/>
  <c r="F2043" i="15"/>
  <c r="F2044" i="15" s="1"/>
  <c r="F737" i="15" l="1"/>
  <c r="F738" i="15" s="1"/>
  <c r="F739" i="15" s="1"/>
  <c r="F740" i="15" s="1"/>
  <c r="F741" i="15" s="1"/>
  <c r="F742" i="15" s="1"/>
  <c r="F2045" i="15"/>
  <c r="F2046" i="15" s="1"/>
  <c r="F2047" i="15" s="1"/>
  <c r="F2048" i="15" s="1"/>
  <c r="F2049" i="15" s="1"/>
  <c r="F2050" i="15" s="1"/>
  <c r="F743" i="15" l="1"/>
  <c r="F744" i="15" s="1"/>
  <c r="F745" i="15" s="1"/>
  <c r="F746" i="15" s="1"/>
  <c r="F747" i="15" s="1"/>
  <c r="F748" i="15" s="1"/>
  <c r="F749" i="15" s="1"/>
  <c r="F750" i="15" s="1"/>
  <c r="F751" i="15" s="1"/>
  <c r="F752" i="15" s="1"/>
  <c r="F753" i="15" s="1"/>
  <c r="F754" i="15" s="1"/>
  <c r="F755" i="15" s="1"/>
  <c r="F756" i="15" s="1"/>
  <c r="F757" i="15" s="1"/>
  <c r="F758" i="15" s="1"/>
  <c r="F759" i="15" s="1"/>
  <c r="F760" i="15" s="1"/>
  <c r="F2051" i="15"/>
  <c r="F2052" i="15" s="1"/>
  <c r="F2053" i="15" s="1"/>
  <c r="F2054" i="15" s="1"/>
  <c r="F761" i="15" l="1"/>
  <c r="F762" i="15" s="1"/>
  <c r="F763" i="15" s="1"/>
  <c r="F764" i="15" s="1"/>
  <c r="F765" i="15" s="1"/>
  <c r="F766" i="15" s="1"/>
  <c r="F767" i="15" s="1"/>
  <c r="F2055" i="15"/>
  <c r="F2056" i="15" s="1"/>
  <c r="F2057" i="15" s="1"/>
  <c r="F768" i="15" l="1"/>
  <c r="F769" i="15" s="1"/>
  <c r="F770" i="15" s="1"/>
  <c r="F771" i="15" s="1"/>
  <c r="F772" i="15" s="1"/>
  <c r="F773" i="15" s="1"/>
  <c r="F774" i="15" s="1"/>
  <c r="F775" i="15" s="1"/>
  <c r="F776" i="15" s="1"/>
  <c r="F777" i="15" s="1"/>
  <c r="F2058" i="15"/>
  <c r="F2059" i="15" s="1"/>
  <c r="F2060" i="15" s="1"/>
  <c r="F2061" i="15" s="1"/>
  <c r="F2062" i="15" s="1"/>
  <c r="F2063" i="15" s="1"/>
  <c r="F2064" i="15" s="1"/>
  <c r="F778" i="15" l="1"/>
  <c r="F779" i="15" s="1"/>
  <c r="F780" i="15" s="1"/>
  <c r="F781" i="15" s="1"/>
  <c r="F782" i="15" s="1"/>
  <c r="F783" i="15" s="1"/>
  <c r="F784" i="15" s="1"/>
  <c r="F785" i="15" s="1"/>
  <c r="F786" i="15" s="1"/>
  <c r="F787" i="15" s="1"/>
  <c r="F2065" i="15"/>
  <c r="F2066" i="15" s="1"/>
  <c r="F788" i="15" l="1"/>
  <c r="F789" i="15" s="1"/>
  <c r="F790" i="15" s="1"/>
  <c r="F791" i="15" s="1"/>
  <c r="F792" i="15" s="1"/>
  <c r="F793" i="15" s="1"/>
  <c r="F794" i="15" s="1"/>
  <c r="F795" i="15" s="1"/>
  <c r="F796" i="15" s="1"/>
  <c r="F797" i="15" s="1"/>
  <c r="F2067" i="15"/>
  <c r="F2068" i="15" s="1"/>
  <c r="F2069" i="15" s="1"/>
  <c r="F2070" i="15" s="1"/>
  <c r="F2071" i="15" s="1"/>
  <c r="F2072" i="15" s="1"/>
  <c r="F2073" i="15" s="1"/>
  <c r="F2074" i="15" s="1"/>
  <c r="F2075" i="15" s="1"/>
  <c r="F2076" i="15" s="1"/>
  <c r="F2077" i="15" s="1"/>
  <c r="F2078" i="15" s="1"/>
  <c r="F2079" i="15" s="1"/>
  <c r="F2080" i="15" s="1"/>
  <c r="F2081" i="15" s="1"/>
  <c r="F2082" i="15" s="1"/>
  <c r="F2083" i="15" s="1"/>
  <c r="F2084" i="15" s="1"/>
  <c r="F2085" i="15" s="1"/>
  <c r="F798" i="15" l="1"/>
  <c r="F799" i="15" s="1"/>
  <c r="F800" i="15" s="1"/>
  <c r="F801" i="15" s="1"/>
  <c r="F802" i="15" s="1"/>
  <c r="F803" i="15" s="1"/>
  <c r="F2086" i="15"/>
  <c r="F2087" i="15" s="1"/>
  <c r="F2088" i="15" s="1"/>
  <c r="F2089" i="15" s="1"/>
  <c r="F804" i="15" l="1"/>
  <c r="F805" i="15" s="1"/>
  <c r="F806" i="15" s="1"/>
  <c r="F2090" i="15"/>
  <c r="F2091" i="15" s="1"/>
  <c r="F2092" i="15" s="1"/>
  <c r="F807" i="15" l="1"/>
  <c r="F808" i="15" s="1"/>
  <c r="F809" i="15" s="1"/>
  <c r="F810" i="15" s="1"/>
  <c r="F811" i="15" s="1"/>
  <c r="F812" i="15" s="1"/>
  <c r="F813" i="15" s="1"/>
  <c r="F814" i="15" s="1"/>
  <c r="F815" i="15" s="1"/>
  <c r="F816" i="15" s="1"/>
  <c r="F817" i="15" s="1"/>
  <c r="F818" i="15" s="1"/>
  <c r="F819" i="15" s="1"/>
  <c r="F820" i="15" s="1"/>
  <c r="F821" i="15" s="1"/>
  <c r="F822" i="15" s="1"/>
  <c r="F823" i="15" s="1"/>
  <c r="F824" i="15" s="1"/>
  <c r="F825" i="15" s="1"/>
  <c r="F826" i="15" s="1"/>
  <c r="F827" i="15" s="1"/>
  <c r="F828" i="15" s="1"/>
  <c r="F829" i="15" s="1"/>
  <c r="F830" i="15" s="1"/>
  <c r="F831" i="15" s="1"/>
  <c r="F832" i="15" s="1"/>
  <c r="F2093" i="15"/>
  <c r="F2094" i="15" s="1"/>
  <c r="F2095" i="15" s="1"/>
  <c r="F2096" i="15" s="1"/>
  <c r="F2097" i="15" s="1"/>
  <c r="F2098" i="15" s="1"/>
  <c r="F2099" i="15" s="1"/>
  <c r="F2100" i="15" s="1"/>
  <c r="F2101" i="15" s="1"/>
  <c r="F2102" i="15" s="1"/>
  <c r="F833" i="15" l="1"/>
  <c r="F834" i="15" s="1"/>
  <c r="F835" i="15" s="1"/>
  <c r="F836" i="15" s="1"/>
  <c r="F837" i="15" s="1"/>
  <c r="F2103" i="15"/>
  <c r="F2104" i="15" s="1"/>
  <c r="F2105" i="15" s="1"/>
  <c r="F2106" i="15" s="1"/>
  <c r="F2107" i="15" s="1"/>
  <c r="F838" i="15" l="1"/>
  <c r="F839" i="15" s="1"/>
  <c r="F840" i="15" s="1"/>
  <c r="F841" i="15" s="1"/>
  <c r="F842" i="15" s="1"/>
  <c r="F843" i="15" s="1"/>
  <c r="F844" i="15" s="1"/>
  <c r="F845" i="15" s="1"/>
  <c r="F846" i="15" s="1"/>
  <c r="F847" i="15" s="1"/>
  <c r="F848" i="15" s="1"/>
  <c r="F849" i="15" s="1"/>
  <c r="F850" i="15" s="1"/>
  <c r="F2108" i="15"/>
  <c r="F2109" i="15" s="1"/>
  <c r="F2110" i="15" s="1"/>
  <c r="F2111" i="15" s="1"/>
  <c r="F851" i="15" l="1"/>
  <c r="F852" i="15" s="1"/>
  <c r="F853" i="15" s="1"/>
  <c r="F854" i="15" s="1"/>
  <c r="F855" i="15" s="1"/>
  <c r="F856" i="15" s="1"/>
  <c r="F2112" i="15"/>
  <c r="F2113" i="15" s="1"/>
  <c r="F2114" i="15" s="1"/>
  <c r="F2115" i="15" s="1"/>
  <c r="F2116" i="15" s="1"/>
  <c r="F2117" i="15" s="1"/>
  <c r="F857" i="15" l="1"/>
  <c r="F858" i="15" s="1"/>
  <c r="F859" i="15" s="1"/>
  <c r="F2118" i="15"/>
  <c r="F2119" i="15" s="1"/>
  <c r="F2120" i="15" s="1"/>
  <c r="F2121" i="15" s="1"/>
  <c r="F2122" i="15" s="1"/>
  <c r="F2123" i="15" s="1"/>
  <c r="F2124" i="15" s="1"/>
  <c r="F2125" i="15" s="1"/>
  <c r="F2126" i="15" s="1"/>
  <c r="F2127" i="15" s="1"/>
  <c r="F2128" i="15" s="1"/>
  <c r="F860" i="15" l="1"/>
  <c r="F861" i="15" s="1"/>
  <c r="F862" i="15" s="1"/>
  <c r="F863" i="15" s="1"/>
  <c r="F864" i="15" s="1"/>
  <c r="F865" i="15" s="1"/>
  <c r="F866" i="15" s="1"/>
  <c r="F867" i="15" s="1"/>
  <c r="F868" i="15" s="1"/>
  <c r="F869" i="15" s="1"/>
  <c r="F2129" i="15"/>
  <c r="F2130" i="15" s="1"/>
  <c r="F2131" i="15" s="1"/>
  <c r="F870" i="15" l="1"/>
  <c r="F871" i="15" s="1"/>
  <c r="F872" i="15" s="1"/>
  <c r="F873" i="15" s="1"/>
  <c r="F874" i="15" s="1"/>
  <c r="F875" i="15" s="1"/>
  <c r="F876" i="15" s="1"/>
  <c r="F877" i="15" s="1"/>
  <c r="F878" i="15" s="1"/>
  <c r="F879" i="15" s="1"/>
  <c r="F880" i="15" s="1"/>
  <c r="F881" i="15" s="1"/>
  <c r="F882" i="15" s="1"/>
  <c r="F883" i="15" s="1"/>
  <c r="F884" i="15" s="1"/>
  <c r="F885" i="15" s="1"/>
  <c r="F886" i="15" s="1"/>
  <c r="F2132" i="15"/>
  <c r="F2133" i="15" s="1"/>
  <c r="F2134" i="15" s="1"/>
  <c r="F887" i="15" l="1"/>
  <c r="F888" i="15" s="1"/>
  <c r="F889" i="15" s="1"/>
  <c r="F890" i="15" s="1"/>
  <c r="F891" i="15" s="1"/>
  <c r="F2135" i="15"/>
  <c r="F2136" i="15" s="1"/>
  <c r="F2137" i="15" s="1"/>
  <c r="F2138" i="15" s="1"/>
  <c r="F2139" i="15" s="1"/>
  <c r="F2140" i="15" s="1"/>
  <c r="F892" i="15" l="1"/>
  <c r="F893" i="15" s="1"/>
  <c r="F894" i="15" s="1"/>
  <c r="F895" i="15" s="1"/>
  <c r="F896" i="15" s="1"/>
  <c r="F897" i="15" s="1"/>
  <c r="F898" i="15" s="1"/>
  <c r="F899" i="15" s="1"/>
  <c r="F900" i="15" s="1"/>
  <c r="F901" i="15" s="1"/>
  <c r="F902" i="15" s="1"/>
  <c r="F903" i="15" s="1"/>
  <c r="F2141" i="15"/>
  <c r="F2142" i="15" s="1"/>
  <c r="F2143" i="15" s="1"/>
  <c r="F2144" i="15" s="1"/>
  <c r="F2145" i="15" s="1"/>
  <c r="F904" i="15" l="1"/>
  <c r="F905" i="15" s="1"/>
  <c r="F906" i="15" s="1"/>
  <c r="F907" i="15" s="1"/>
  <c r="F908" i="15" s="1"/>
  <c r="F909" i="15" s="1"/>
  <c r="F910" i="15" s="1"/>
  <c r="F911" i="15" s="1"/>
  <c r="F912" i="15" s="1"/>
  <c r="F913" i="15" s="1"/>
  <c r="F914" i="15" s="1"/>
  <c r="F915" i="15" s="1"/>
  <c r="F2146" i="15"/>
  <c r="F2147" i="15" s="1"/>
  <c r="F2148" i="15" s="1"/>
  <c r="F2149" i="15" s="1"/>
  <c r="F2150" i="15" s="1"/>
  <c r="F2151" i="15" s="1"/>
  <c r="F2152" i="15" s="1"/>
  <c r="F2153" i="15" s="1"/>
  <c r="F2154" i="15" s="1"/>
  <c r="F2155" i="15" s="1"/>
  <c r="F2156" i="15" s="1"/>
  <c r="F2157" i="15" s="1"/>
  <c r="F2158" i="15" s="1"/>
  <c r="F2159" i="15" s="1"/>
  <c r="F2160" i="15" s="1"/>
  <c r="F2161" i="15" s="1"/>
  <c r="F2162" i="15" s="1"/>
  <c r="F2163" i="15" s="1"/>
  <c r="F2164" i="15" s="1"/>
  <c r="F2165" i="15" s="1"/>
  <c r="F2166" i="15" s="1"/>
  <c r="F2167" i="15" s="1"/>
  <c r="F2168" i="15" s="1"/>
  <c r="F2169" i="15" s="1"/>
  <c r="F2170" i="15" s="1"/>
  <c r="F916" i="15" l="1"/>
  <c r="F917" i="15" s="1"/>
  <c r="F918" i="15" s="1"/>
  <c r="F919" i="15" s="1"/>
  <c r="F920" i="15" s="1"/>
  <c r="F2171" i="15"/>
  <c r="F2172" i="15" s="1"/>
  <c r="F2173" i="15" s="1"/>
  <c r="F2174" i="15" s="1"/>
  <c r="F2175" i="15" s="1"/>
  <c r="F2176" i="15" s="1"/>
  <c r="F2177" i="15" s="1"/>
  <c r="F2178" i="15" s="1"/>
  <c r="F2179" i="15" s="1"/>
  <c r="F921" i="15" l="1"/>
  <c r="F922" i="15" s="1"/>
  <c r="F923" i="15" s="1"/>
  <c r="F924" i="15" s="1"/>
  <c r="F925" i="15" s="1"/>
  <c r="F926" i="15" s="1"/>
  <c r="F927" i="15" s="1"/>
  <c r="F928" i="15" s="1"/>
  <c r="F929" i="15" s="1"/>
  <c r="F930" i="15" s="1"/>
  <c r="F931" i="15" s="1"/>
  <c r="F932" i="15" s="1"/>
  <c r="F933" i="15" s="1"/>
  <c r="F934" i="15" s="1"/>
  <c r="F935" i="15" s="1"/>
  <c r="F936" i="15" s="1"/>
  <c r="F937" i="15" s="1"/>
  <c r="F938" i="15" s="1"/>
  <c r="F939" i="15" s="1"/>
  <c r="F940" i="15" s="1"/>
  <c r="F941" i="15" s="1"/>
  <c r="F942" i="15" s="1"/>
  <c r="F943" i="15" s="1"/>
  <c r="F944" i="15" s="1"/>
  <c r="F945" i="15" s="1"/>
  <c r="F2180" i="15"/>
  <c r="F2181" i="15" s="1"/>
  <c r="F2182" i="15" s="1"/>
  <c r="F2183" i="15" s="1"/>
  <c r="F2184" i="15" s="1"/>
  <c r="F2185" i="15" s="1"/>
  <c r="F2186" i="15" s="1"/>
  <c r="F2187" i="15" s="1"/>
  <c r="F2188" i="15" s="1"/>
  <c r="F2189" i="15" s="1"/>
  <c r="F2190" i="15" s="1"/>
  <c r="F2191" i="15" s="1"/>
  <c r="F2192" i="15" s="1"/>
  <c r="F2193" i="15" s="1"/>
  <c r="F2194" i="15" s="1"/>
  <c r="F2195" i="15" s="1"/>
  <c r="F2196" i="15" s="1"/>
  <c r="F2197" i="15" s="1"/>
  <c r="F2198" i="15" s="1"/>
  <c r="F2199" i="15" s="1"/>
  <c r="F2200" i="15" s="1"/>
  <c r="F2201" i="15" s="1"/>
  <c r="F2202" i="15" l="1"/>
  <c r="F2203" i="15" s="1"/>
  <c r="F2204" i="15" s="1"/>
  <c r="F2205" i="15" s="1"/>
  <c r="F2206" i="15" s="1"/>
  <c r="F2207" i="15" s="1"/>
  <c r="F2208" i="15" s="1"/>
  <c r="F2209" i="15" s="1"/>
  <c r="F2210" i="15" s="1"/>
  <c r="F2211" i="15" l="1"/>
  <c r="F2212" i="15" s="1"/>
  <c r="F2213" i="15" s="1"/>
  <c r="F2214" i="15" s="1"/>
  <c r="F2215" i="15" s="1"/>
  <c r="F2216" i="15" s="1"/>
  <c r="F2217" i="15" l="1"/>
  <c r="F2218" i="15" s="1"/>
  <c r="F2219" i="15" s="1"/>
  <c r="F2220" i="15" s="1"/>
  <c r="F2221" i="15" s="1"/>
  <c r="F2222" i="15" s="1"/>
  <c r="F2223" i="15" s="1"/>
  <c r="F2224" i="15" s="1"/>
  <c r="F2225" i="15" s="1"/>
  <c r="F2226" i="15" s="1"/>
  <c r="F2227" i="15" s="1"/>
  <c r="F2228" i="15" s="1"/>
  <c r="F2229" i="15" s="1"/>
  <c r="F2230" i="15" s="1"/>
  <c r="F2231" i="15" s="1"/>
  <c r="F2232" i="15" s="1"/>
  <c r="F2233" i="15" s="1"/>
  <c r="F2234" i="15" s="1"/>
  <c r="F2235" i="15" s="1"/>
  <c r="F2236" i="15" s="1"/>
  <c r="F2237" i="15" s="1"/>
  <c r="F2238" i="15" s="1"/>
  <c r="F2239" i="15" s="1"/>
  <c r="F2240" i="15" s="1"/>
  <c r="F2241" i="15" s="1"/>
  <c r="F2242" i="15" s="1"/>
  <c r="F2243" i="15" s="1"/>
  <c r="F2244" i="15" s="1"/>
  <c r="F2245" i="15" s="1"/>
  <c r="F2246" i="15" s="1"/>
  <c r="F2247" i="15" s="1"/>
  <c r="F2248" i="15" s="1"/>
  <c r="F2249" i="15" l="1"/>
  <c r="F2250" i="15" s="1"/>
  <c r="F2251" i="15" s="1"/>
  <c r="F2252" i="15" s="1"/>
  <c r="F2253" i="15" s="1"/>
  <c r="F2254" i="15" s="1"/>
  <c r="F2255" i="15" s="1"/>
  <c r="F2256" i="15" s="1"/>
  <c r="F2257" i="15" s="1"/>
  <c r="F2258" i="15" s="1"/>
  <c r="F2259" i="15" s="1"/>
  <c r="F2260" i="15" s="1"/>
  <c r="F2261" i="15" s="1"/>
  <c r="F2262" i="15" l="1"/>
  <c r="F2263" i="15" s="1"/>
  <c r="F2264" i="15" s="1"/>
  <c r="F2265" i="15" s="1"/>
  <c r="F2266" i="15" s="1"/>
  <c r="F2267" i="15" s="1"/>
  <c r="F2268" i="15" s="1"/>
  <c r="F2269" i="15" s="1"/>
  <c r="F2270" i="15" s="1"/>
  <c r="F2271" i="15" s="1"/>
  <c r="F2272" i="15" s="1"/>
  <c r="F2273" i="15" s="1"/>
  <c r="F2274" i="15" s="1"/>
  <c r="F2275" i="15" s="1"/>
  <c r="F2276" i="15" s="1"/>
  <c r="F2277" i="15" s="1"/>
  <c r="F2278" i="15" s="1"/>
  <c r="F2279" i="15" s="1"/>
  <c r="F2280" i="15" s="1"/>
  <c r="F2281" i="15" s="1"/>
  <c r="F2282" i="15" s="1"/>
  <c r="F2283" i="15" s="1"/>
  <c r="F2284" i="15" s="1"/>
  <c r="F2285" i="15" s="1"/>
  <c r="F2286" i="15" s="1"/>
  <c r="F2287" i="15" s="1"/>
  <c r="F2288" i="15" s="1"/>
  <c r="F2289" i="15" s="1"/>
  <c r="F2290" i="15" s="1"/>
  <c r="F2291" i="15" s="1"/>
  <c r="F2292" i="15" s="1"/>
  <c r="F2293" i="15" s="1"/>
  <c r="F2294" i="15" s="1"/>
  <c r="F2295" i="15" s="1"/>
  <c r="F2296" i="15" s="1"/>
  <c r="F2297" i="15" s="1"/>
  <c r="F2298" i="15" s="1"/>
  <c r="F2299" i="15" s="1"/>
  <c r="F2300" i="15" s="1"/>
  <c r="F2301" i="15" s="1"/>
  <c r="F2302" i="15" s="1"/>
  <c r="F2303" i="15" s="1"/>
  <c r="F2304" i="15" s="1"/>
  <c r="F2305" i="15" s="1"/>
  <c r="F2306" i="15" s="1"/>
  <c r="F2307" i="15" s="1"/>
  <c r="F2308" i="15" s="1"/>
  <c r="F2309" i="15" s="1"/>
  <c r="F2310" i="15" s="1"/>
  <c r="F2311" i="15" s="1"/>
  <c r="F2312" i="15" s="1"/>
  <c r="F2313" i="15" s="1"/>
  <c r="F2314" i="15" s="1"/>
  <c r="F2315" i="15" s="1"/>
  <c r="F2316" i="15" s="1"/>
  <c r="F2317" i="15" s="1"/>
  <c r="F2318" i="15" s="1"/>
  <c r="F2319" i="15" s="1"/>
  <c r="F2320" i="15" s="1"/>
  <c r="F2321" i="15" s="1"/>
  <c r="F2322" i="15" s="1"/>
  <c r="F2323" i="15" s="1"/>
  <c r="F2324" i="15" s="1"/>
  <c r="F2325" i="15" s="1"/>
  <c r="F2326" i="15" s="1"/>
  <c r="F2327" i="15" s="1"/>
  <c r="F2328" i="15" s="1"/>
  <c r="F2329" i="15" s="1"/>
  <c r="F2330" i="15" s="1"/>
  <c r="F2331" i="15" s="1"/>
  <c r="F2332" i="15" s="1"/>
  <c r="F2333" i="15" s="1"/>
  <c r="F2334" i="15" s="1"/>
  <c r="F2335" i="15" s="1"/>
  <c r="F2336" i="15" s="1"/>
  <c r="F2337" i="15" s="1"/>
  <c r="F2338" i="15" l="1"/>
  <c r="F2339" i="15" s="1"/>
  <c r="F2340" i="15" s="1"/>
  <c r="F2341" i="15" s="1"/>
  <c r="F2342" i="15" s="1"/>
  <c r="F2343" i="15" s="1"/>
  <c r="F2344" i="15" s="1"/>
  <c r="F2345" i="15" s="1"/>
  <c r="F2346" i="15" s="1"/>
  <c r="F2347" i="15" s="1"/>
  <c r="F2348" i="15" s="1"/>
  <c r="F2349" i="15" s="1"/>
  <c r="F2350" i="15" s="1"/>
  <c r="F2351" i="15" s="1"/>
  <c r="F2352" i="15" s="1"/>
  <c r="F2353" i="15" s="1"/>
  <c r="F2354" i="15" s="1"/>
  <c r="F2355" i="15" s="1"/>
  <c r="F2356" i="15" s="1"/>
  <c r="F2357" i="15" s="1"/>
  <c r="F2358" i="15" s="1"/>
  <c r="F2359" i="15" s="1"/>
  <c r="F2360" i="15" s="1"/>
  <c r="F2361" i="15" s="1"/>
  <c r="F2362" i="15" s="1"/>
  <c r="F2363" i="15" s="1"/>
  <c r="F2364" i="15" s="1"/>
  <c r="F2365" i="15" s="1"/>
  <c r="F2366" i="15" s="1"/>
  <c r="F2367" i="15" s="1"/>
  <c r="F2368" i="15" s="1"/>
  <c r="F2369" i="15" s="1"/>
  <c r="F2370" i="15" s="1"/>
  <c r="F2371" i="15" s="1"/>
  <c r="F2372" i="15" s="1"/>
  <c r="F2373" i="15" s="1"/>
  <c r="F2374" i="15" s="1"/>
  <c r="F2375" i="15" s="1"/>
  <c r="F2376" i="15" s="1"/>
  <c r="F2377" i="15" s="1"/>
  <c r="F2378" i="15" s="1"/>
  <c r="F2379" i="15" s="1"/>
  <c r="F2380" i="15" s="1"/>
  <c r="F2381" i="15" s="1"/>
  <c r="F2382" i="15" s="1"/>
  <c r="F2383" i="15" s="1"/>
  <c r="F2384" i="15" s="1"/>
  <c r="F2385" i="15" l="1"/>
  <c r="F2386" i="15" s="1"/>
  <c r="F2387" i="15" s="1"/>
  <c r="F2388" i="15" s="1"/>
  <c r="F2389" i="15" s="1"/>
  <c r="F2390" i="15" s="1"/>
  <c r="F2391" i="15" s="1"/>
  <c r="F2392" i="15" s="1"/>
  <c r="F2393" i="15" s="1"/>
  <c r="F2394" i="15" s="1"/>
  <c r="F2395" i="15" s="1"/>
  <c r="F2396" i="15" s="1"/>
  <c r="F2397" i="15" s="1"/>
  <c r="F2398" i="15" l="1"/>
  <c r="F2399" i="15" s="1"/>
  <c r="F2400" i="15" s="1"/>
  <c r="F2401" i="15" s="1"/>
  <c r="F2402" i="15" s="1"/>
  <c r="F2403" i="15" s="1"/>
  <c r="F2404" i="15" s="1"/>
  <c r="F2405" i="15" s="1"/>
  <c r="F2406" i="15" s="1"/>
  <c r="F2407" i="15" s="1"/>
  <c r="F2408" i="15" s="1"/>
  <c r="F2409" i="15" s="1"/>
  <c r="F2410" i="15" s="1"/>
  <c r="F2411" i="15" s="1"/>
  <c r="F2412" i="15" s="1"/>
  <c r="F2413" i="15" s="1"/>
  <c r="F2414" i="15" s="1"/>
  <c r="F2415" i="15" s="1"/>
  <c r="F2416" i="15" l="1"/>
  <c r="F2417" i="15" s="1"/>
  <c r="F2418" i="15" s="1"/>
  <c r="F2419" i="15" s="1"/>
  <c r="F2420" i="15" s="1"/>
  <c r="F2421" i="15" s="1"/>
  <c r="F2422" i="15" s="1"/>
  <c r="F2423" i="15" s="1"/>
  <c r="F2424" i="15" s="1"/>
  <c r="F2425" i="15" s="1"/>
  <c r="F2426" i="15" s="1"/>
  <c r="F2427" i="15" s="1"/>
  <c r="F2428" i="15" s="1"/>
  <c r="F2429" i="15" s="1"/>
  <c r="F2430" i="15" s="1"/>
  <c r="F2431" i="15" s="1"/>
  <c r="F2432" i="15" s="1"/>
  <c r="F2433" i="15" s="1"/>
  <c r="F2434" i="15" s="1"/>
  <c r="F2435" i="15" s="1"/>
  <c r="F2436" i="15" s="1"/>
  <c r="F2437" i="15" s="1"/>
  <c r="F2438" i="15" s="1"/>
  <c r="F2439" i="15" s="1"/>
  <c r="F2440" i="15" s="1"/>
  <c r="F2441" i="15" s="1"/>
  <c r="F2442" i="15" s="1"/>
  <c r="F2443" i="15" s="1"/>
  <c r="F2444" i="15" s="1"/>
  <c r="F2445" i="15" s="1"/>
  <c r="F2446" i="15" s="1"/>
  <c r="F2447" i="15" s="1"/>
  <c r="F2448" i="15" s="1"/>
  <c r="F2449" i="15" s="1"/>
  <c r="F2450" i="15" s="1"/>
  <c r="F2451" i="15" s="1"/>
  <c r="F2452" i="15" s="1"/>
  <c r="F2453" i="15" s="1"/>
  <c r="F2454" i="15" s="1"/>
  <c r="F2455" i="15" s="1"/>
  <c r="F2456" i="15" s="1"/>
  <c r="F2457" i="15" s="1"/>
  <c r="F2458" i="15" s="1"/>
  <c r="F2459" i="15" s="1"/>
  <c r="F2460" i="15" s="1"/>
  <c r="F2461" i="15" s="1"/>
  <c r="F2462" i="15" s="1"/>
  <c r="F2463" i="15" s="1"/>
  <c r="F2464" i="15" s="1"/>
  <c r="F2465" i="15" s="1"/>
  <c r="F2466" i="15" s="1"/>
  <c r="F2467" i="15" s="1"/>
  <c r="F2468" i="15" s="1"/>
  <c r="F2469" i="15" s="1"/>
  <c r="F2470" i="15" s="1"/>
  <c r="F2471" i="15" s="1"/>
  <c r="F2472" i="15" l="1"/>
  <c r="F2473" i="15" s="1"/>
  <c r="F2474" i="15" s="1"/>
  <c r="F2475" i="15" s="1"/>
  <c r="F2476" i="15" s="1"/>
  <c r="F2477" i="15" s="1"/>
  <c r="F2478" i="15" s="1"/>
  <c r="F2479" i="15" l="1"/>
  <c r="F2480" i="15" s="1"/>
  <c r="F2481" i="15" s="1"/>
  <c r="F2482" i="15" s="1"/>
  <c r="F2483" i="15" s="1"/>
  <c r="F2484" i="15" s="1"/>
  <c r="F2485" i="15" s="1"/>
  <c r="F2486" i="15" s="1"/>
  <c r="F2487" i="15" s="1"/>
  <c r="F2488" i="15" s="1"/>
  <c r="F2489" i="15" s="1"/>
  <c r="F2490" i="15" s="1"/>
  <c r="F2491" i="15" s="1"/>
  <c r="F2492" i="15" s="1"/>
  <c r="F2493" i="15" s="1"/>
  <c r="F2494" i="15" s="1"/>
  <c r="F2495" i="15" s="1"/>
  <c r="F2496" i="15" s="1"/>
  <c r="F2497" i="15" s="1"/>
  <c r="F2498" i="15" s="1"/>
  <c r="F2499" i="15" s="1"/>
  <c r="F2500" i="15" s="1"/>
  <c r="F2501" i="15" s="1"/>
  <c r="F2502" i="15" s="1"/>
  <c r="F2503" i="15" s="1"/>
  <c r="F2504" i="15" s="1"/>
  <c r="F2505" i="15" s="1"/>
  <c r="F2506" i="15" s="1"/>
  <c r="F2507" i="15" s="1"/>
  <c r="F2508" i="15" s="1"/>
  <c r="F2509" i="15" s="1"/>
  <c r="F2510" i="15" s="1"/>
  <c r="F2511" i="15" s="1"/>
  <c r="F2512" i="15" s="1"/>
  <c r="F2513" i="15" s="1"/>
  <c r="F2514" i="15" s="1"/>
  <c r="F2515" i="15" s="1"/>
  <c r="F2516" i="15" s="1"/>
  <c r="F2517" i="15" s="1"/>
  <c r="F2518" i="15" s="1"/>
  <c r="F2519" i="15" s="1"/>
  <c r="F2520" i="15" l="1"/>
  <c r="F2521" i="15" s="1"/>
  <c r="F2522" i="15" s="1"/>
  <c r="F2523" i="15" s="1"/>
  <c r="F2524" i="15" l="1"/>
  <c r="F2525" i="15" s="1"/>
  <c r="F2526" i="15" s="1"/>
  <c r="F2527" i="15" s="1"/>
  <c r="F2528" i="15" l="1"/>
  <c r="F2529" i="15" s="1"/>
  <c r="F2530" i="15" s="1"/>
  <c r="F2531" i="15" s="1"/>
  <c r="F2532" i="15" s="1"/>
  <c r="F2533" i="15" l="1"/>
  <c r="F2534" i="15" s="1"/>
  <c r="F2535" i="15" s="1"/>
  <c r="F2536" i="15" s="1"/>
  <c r="F2537" i="15" s="1"/>
  <c r="F2538" i="15" l="1"/>
  <c r="F2539" i="15" s="1"/>
  <c r="F2540" i="15" s="1"/>
  <c r="F2541" i="15" s="1"/>
  <c r="F2542" i="15" s="1"/>
  <c r="F2543" i="15" s="1"/>
  <c r="F2544" i="15" s="1"/>
  <c r="F2545" i="15" s="1"/>
  <c r="F2546" i="15" s="1"/>
  <c r="F2547" i="15" l="1"/>
  <c r="F2548" i="15" s="1"/>
  <c r="F2549" i="15" s="1"/>
  <c r="F2550" i="15" s="1"/>
  <c r="F2551" i="15" s="1"/>
  <c r="F2552" i="15" s="1"/>
  <c r="F2553" i="15" s="1"/>
  <c r="F2554" i="15" s="1"/>
  <c r="F2555" i="15" s="1"/>
  <c r="F2556" i="15" s="1"/>
  <c r="F2557" i="15" l="1"/>
  <c r="F2558" i="15" s="1"/>
  <c r="F2559" i="15" s="1"/>
  <c r="F2560" i="15" s="1"/>
  <c r="F2561" i="15" l="1"/>
  <c r="F2562" i="15" s="1"/>
  <c r="F2563" i="15" s="1"/>
  <c r="F2564" i="15" s="1"/>
  <c r="F2565" i="15" s="1"/>
  <c r="F2566" i="15" s="1"/>
  <c r="F2567" i="15" s="1"/>
  <c r="F2568" i="15" s="1"/>
  <c r="F2569" i="15" s="1"/>
  <c r="F2570" i="15" l="1"/>
  <c r="F2571" i="15" s="1"/>
  <c r="F2572" i="15" s="1"/>
  <c r="F2573" i="15" s="1"/>
  <c r="F2574" i="15" s="1"/>
  <c r="F2575" i="15" s="1"/>
  <c r="F2576" i="15" s="1"/>
  <c r="F2577" i="15" l="1"/>
  <c r="F2578" i="15" s="1"/>
  <c r="F2579" i="15" s="1"/>
  <c r="F2580" i="15" s="1"/>
  <c r="F2581" i="15" s="1"/>
  <c r="F2582" i="15" s="1"/>
  <c r="F2583" i="15" s="1"/>
  <c r="F2584" i="15" s="1"/>
  <c r="F2585" i="15" l="1"/>
  <c r="F2586" i="15" s="1"/>
  <c r="F2587" i="15" s="1"/>
  <c r="F2588" i="15" s="1"/>
  <c r="F2589" i="15" l="1"/>
  <c r="F2590" i="15" s="1"/>
  <c r="F2591" i="15" s="1"/>
  <c r="F2592" i="15" s="1"/>
  <c r="F2593" i="15" l="1"/>
  <c r="F2594" i="15" s="1"/>
  <c r="F2595" i="15" s="1"/>
  <c r="F2596" i="15" s="1"/>
  <c r="F2597" i="15" s="1"/>
  <c r="F2598" i="15" s="1"/>
  <c r="F2599" i="15" s="1"/>
  <c r="F2600" i="15" s="1"/>
  <c r="F2601" i="15" s="1"/>
  <c r="F2602" i="15" s="1"/>
  <c r="F2603" i="15" s="1"/>
  <c r="F2604" i="15" s="1"/>
  <c r="F2605" i="15" s="1"/>
  <c r="F2606" i="15" s="1"/>
  <c r="F2607" i="15" s="1"/>
  <c r="F2608" i="15" s="1"/>
  <c r="F2609" i="15" s="1"/>
  <c r="F2610" i="15" s="1"/>
  <c r="F2611" i="15" l="1"/>
  <c r="F2612" i="15" s="1"/>
  <c r="F2613" i="15" s="1"/>
  <c r="F2614" i="15" s="1"/>
  <c r="F2615" i="15" s="1"/>
  <c r="F2616" i="15" s="1"/>
  <c r="F2617" i="15" s="1"/>
  <c r="F2618" i="15" s="1"/>
  <c r="F2619" i="15" s="1"/>
  <c r="F2620" i="15" s="1"/>
  <c r="F2621" i="15" s="1"/>
  <c r="F2622" i="15" l="1"/>
  <c r="F2623" i="15" s="1"/>
  <c r="F2624" i="15" s="1"/>
  <c r="F2625" i="15" s="1"/>
  <c r="F2626" i="15" s="1"/>
  <c r="F2627" i="15" s="1"/>
  <c r="F2628" i="15" l="1"/>
  <c r="F2629" i="15" s="1"/>
  <c r="F2630" i="15" s="1"/>
  <c r="F2631" i="15" s="1"/>
  <c r="F2632" i="15" s="1"/>
  <c r="F2633" i="15" s="1"/>
  <c r="F2634" i="15" s="1"/>
  <c r="F2635" i="15" s="1"/>
  <c r="F2636" i="15" s="1"/>
  <c r="F2637" i="15" s="1"/>
  <c r="F2638" i="15" s="1"/>
  <c r="F2639" i="15" s="1"/>
  <c r="F2640" i="15" s="1"/>
  <c r="F2641" i="15" s="1"/>
  <c r="F2642" i="15" s="1"/>
  <c r="F2643" i="15" s="1"/>
  <c r="F2644" i="15" s="1"/>
  <c r="F2645" i="15" s="1"/>
  <c r="F2646" i="15" l="1"/>
  <c r="F2647" i="15" s="1"/>
  <c r="F2648" i="15" s="1"/>
  <c r="F2649" i="15" s="1"/>
  <c r="F2650" i="15" s="1"/>
  <c r="F2651" i="15" s="1"/>
  <c r="F2652" i="15" s="1"/>
  <c r="F2653" i="15" l="1"/>
  <c r="F2654" i="15" s="1"/>
  <c r="F2655" i="15" s="1"/>
  <c r="F2656" i="15" s="1"/>
  <c r="F2657" i="15" s="1"/>
  <c r="F2658" i="15" s="1"/>
  <c r="F2659" i="15" s="1"/>
  <c r="F2660" i="15" s="1"/>
  <c r="F2661" i="15" s="1"/>
  <c r="F2662" i="15" s="1"/>
  <c r="F2663" i="15" l="1"/>
  <c r="F2664" i="15" s="1"/>
  <c r="F2665" i="15" s="1"/>
  <c r="F2666" i="15" s="1"/>
  <c r="F2667" i="15" s="1"/>
  <c r="F2668" i="15" s="1"/>
  <c r="F2669" i="15" s="1"/>
  <c r="F2670" i="15" s="1"/>
  <c r="F2671" i="15" s="1"/>
  <c r="F2672" i="15" s="1"/>
  <c r="F2673" i="15" l="1"/>
  <c r="F2674" i="15" s="1"/>
  <c r="F2675" i="15" s="1"/>
  <c r="F2676" i="15" s="1"/>
  <c r="F2677" i="15" s="1"/>
  <c r="F2678" i="15" s="1"/>
  <c r="F2679" i="15" s="1"/>
  <c r="F2680" i="15" s="1"/>
  <c r="F2681" i="15" s="1"/>
  <c r="F2682" i="15" s="1"/>
  <c r="F2683" i="15" l="1"/>
  <c r="F2684" i="15" s="1"/>
  <c r="F2685" i="15" s="1"/>
  <c r="F2686" i="15" s="1"/>
  <c r="F2687" i="15" s="1"/>
  <c r="F2688" i="15" s="1"/>
  <c r="F2689" i="15" l="1"/>
  <c r="F2690" i="15" s="1"/>
  <c r="F2691" i="15" s="1"/>
  <c r="F2692" i="15" l="1"/>
  <c r="F2693" i="15" s="1"/>
  <c r="F2694" i="15" s="1"/>
  <c r="F2695" i="15" s="1"/>
  <c r="F2696" i="15" s="1"/>
  <c r="F2697" i="15" s="1"/>
  <c r="F2698" i="15" s="1"/>
  <c r="F2699" i="15" s="1"/>
  <c r="F2700" i="15" s="1"/>
  <c r="F2701" i="15" s="1"/>
  <c r="F2702" i="15" s="1"/>
  <c r="F2703" i="15" s="1"/>
  <c r="F2704" i="15" s="1"/>
  <c r="F2705" i="15" s="1"/>
  <c r="F2706" i="15" s="1"/>
  <c r="F2707" i="15" s="1"/>
  <c r="F2708" i="15" s="1"/>
  <c r="F2709" i="15" s="1"/>
  <c r="F2710" i="15" s="1"/>
  <c r="F2711" i="15" s="1"/>
  <c r="F2712" i="15" s="1"/>
  <c r="F2713" i="15" s="1"/>
  <c r="F2714" i="15" s="1"/>
  <c r="F2715" i="15" s="1"/>
  <c r="F2716" i="15" s="1"/>
  <c r="F2717" i="15" s="1"/>
  <c r="F2718" i="15" l="1"/>
  <c r="F2719" i="15" s="1"/>
  <c r="F2720" i="15" s="1"/>
  <c r="F2721" i="15" s="1"/>
  <c r="F2722" i="15" s="1"/>
  <c r="F2723" i="15" l="1"/>
  <c r="F2724" i="15" s="1"/>
  <c r="F2725" i="15" s="1"/>
  <c r="F2726" i="15" s="1"/>
  <c r="F2727" i="15" s="1"/>
  <c r="F2728" i="15" s="1"/>
  <c r="F2729" i="15" s="1"/>
  <c r="F2730" i="15" s="1"/>
  <c r="F2731" i="15" s="1"/>
  <c r="F2732" i="15" s="1"/>
  <c r="F2733" i="15" s="1"/>
  <c r="F2734" i="15" s="1"/>
  <c r="F2735" i="15" s="1"/>
  <c r="F2736" i="15" l="1"/>
  <c r="F2737" i="15" s="1"/>
  <c r="F2738" i="15" s="1"/>
  <c r="F2739" i="15" s="1"/>
  <c r="F2740" i="15" s="1"/>
  <c r="F2741" i="15" s="1"/>
  <c r="F2742" i="15" l="1"/>
  <c r="F2743" i="15" s="1"/>
  <c r="F2744" i="15" s="1"/>
  <c r="F2745" i="15" l="1"/>
  <c r="F2746" i="15" s="1"/>
  <c r="F2747" i="15" s="1"/>
  <c r="F2748" i="15" s="1"/>
  <c r="F2749" i="15" s="1"/>
  <c r="F2750" i="15" s="1"/>
  <c r="F2751" i="15" s="1"/>
  <c r="F2752" i="15" s="1"/>
  <c r="F2753" i="15" s="1"/>
  <c r="F2754" i="15" s="1"/>
  <c r="F2755" i="15" l="1"/>
  <c r="F2756" i="15" s="1"/>
  <c r="F2757" i="15" s="1"/>
  <c r="F2758" i="15" s="1"/>
  <c r="F2759" i="15" s="1"/>
  <c r="F2760" i="15" s="1"/>
  <c r="F2761" i="15" s="1"/>
  <c r="F2762" i="15" s="1"/>
  <c r="F2763" i="15" s="1"/>
  <c r="F2764" i="15" s="1"/>
  <c r="F2765" i="15" s="1"/>
  <c r="F2766" i="15" s="1"/>
  <c r="F2767" i="15" s="1"/>
  <c r="F2768" i="15" s="1"/>
  <c r="F2769" i="15" s="1"/>
  <c r="F2770" i="15" s="1"/>
  <c r="F2771" i="15" s="1"/>
  <c r="F2772" i="15" l="1"/>
  <c r="F2773" i="15" s="1"/>
  <c r="F2774" i="15" s="1"/>
  <c r="F2775" i="15" s="1"/>
  <c r="F2776" i="15" s="1"/>
  <c r="F2777" i="15" l="1"/>
  <c r="F2778" i="15" s="1"/>
  <c r="F2779" i="15" s="1"/>
  <c r="F2780" i="15" s="1"/>
  <c r="F2781" i="15" s="1"/>
  <c r="F2782" i="15" s="1"/>
  <c r="F2783" i="15" s="1"/>
  <c r="F2784" i="15" s="1"/>
  <c r="F2785" i="15" s="1"/>
  <c r="F2786" i="15" s="1"/>
  <c r="F2787" i="15" s="1"/>
  <c r="F2788" i="15" s="1"/>
  <c r="F2789" i="15" l="1"/>
  <c r="F2790" i="15" s="1"/>
  <c r="F2791" i="15" s="1"/>
  <c r="F2792" i="15" s="1"/>
  <c r="F2793" i="15" s="1"/>
  <c r="F2794" i="15" s="1"/>
  <c r="F2795" i="15" s="1"/>
  <c r="F2796" i="15" s="1"/>
  <c r="F2797" i="15" s="1"/>
  <c r="F2798" i="15" s="1"/>
  <c r="F2799" i="15" s="1"/>
  <c r="F2800" i="15" s="1"/>
  <c r="F2801" i="15" l="1"/>
  <c r="F2802" i="15" s="1"/>
  <c r="F2803" i="15" s="1"/>
  <c r="F2804" i="15" s="1"/>
  <c r="F2805" i="15" s="1"/>
  <c r="F2806" i="15" l="1"/>
  <c r="F2807" i="15" s="1"/>
  <c r="F2808" i="15" s="1"/>
  <c r="F2809" i="15" s="1"/>
  <c r="F2810" i="15" s="1"/>
  <c r="F2811" i="15" s="1"/>
  <c r="F2812" i="15" s="1"/>
  <c r="F2813" i="15" s="1"/>
  <c r="F2814" i="15" s="1"/>
  <c r="F2815" i="15" s="1"/>
  <c r="F2816" i="15" s="1"/>
  <c r="F2817" i="15" s="1"/>
  <c r="F2818" i="15" s="1"/>
  <c r="F2819" i="15" s="1"/>
  <c r="F2820" i="15" s="1"/>
  <c r="F2821" i="15" s="1"/>
  <c r="F2822" i="15" s="1"/>
  <c r="F2823" i="15" s="1"/>
  <c r="F2824" i="15" s="1"/>
  <c r="F2825" i="15" s="1"/>
  <c r="F2826" i="15" s="1"/>
  <c r="F2827" i="15" s="1"/>
  <c r="F2828" i="15" s="1"/>
  <c r="F2829" i="15" s="1"/>
  <c r="F2830" i="15" s="1"/>
  <c r="F2831" i="15" l="1"/>
  <c r="F2832" i="15" s="1"/>
  <c r="F2833" i="15" s="1"/>
  <c r="F2834" i="15" s="1"/>
  <c r="F2835" i="15" s="1"/>
  <c r="F2836" i="15" s="1"/>
  <c r="F2837" i="15" s="1"/>
  <c r="F2838" i="15" s="1"/>
  <c r="F2839" i="15" s="1"/>
  <c r="F2840" i="15" s="1"/>
  <c r="F2841" i="15" s="1"/>
  <c r="F2842" i="15" s="1"/>
  <c r="F2843" i="15" l="1"/>
  <c r="F2844" i="15" s="1"/>
  <c r="F2845" i="15" s="1"/>
  <c r="F2846" i="15" s="1"/>
  <c r="F2847" i="15" s="1"/>
  <c r="F2848" i="15" s="1"/>
  <c r="F2849" i="15" s="1"/>
  <c r="F2850" i="15" s="1"/>
  <c r="F2851" i="15" s="1"/>
  <c r="F2852" i="15" s="1"/>
  <c r="F2853" i="15" s="1"/>
  <c r="F2854" i="15" s="1"/>
  <c r="F2855" i="15" s="1"/>
  <c r="F2856" i="15" s="1"/>
  <c r="F2857" i="15" s="1"/>
  <c r="F2858" i="15" s="1"/>
  <c r="F2859" i="15" s="1"/>
  <c r="F2860" i="15" s="1"/>
  <c r="F2861" i="15" s="1"/>
  <c r="F2862" i="15" s="1"/>
  <c r="F2863" i="15" s="1"/>
  <c r="F2864" i="15" s="1"/>
  <c r="F2865" i="15" s="1"/>
  <c r="F2866" i="15" s="1"/>
  <c r="F2867" i="15" s="1"/>
  <c r="F2868" i="15" s="1"/>
  <c r="F2869" i="15" s="1"/>
  <c r="F2870" i="15" s="1"/>
  <c r="F2871" i="15" s="1"/>
  <c r="F2872" i="15" s="1"/>
  <c r="F2873" i="15" s="1"/>
  <c r="F2874" i="15" s="1"/>
  <c r="F2875" i="15" s="1"/>
  <c r="F2876" i="15" s="1"/>
  <c r="F2877" i="15" s="1"/>
  <c r="F2878" i="15" s="1"/>
  <c r="F2879" i="15" s="1"/>
  <c r="F2880" i="15" s="1"/>
  <c r="F2881" i="15" s="1"/>
  <c r="F2882" i="15" s="1"/>
  <c r="F2883" i="15" s="1"/>
  <c r="F2884" i="15" s="1"/>
  <c r="F2885" i="15" s="1"/>
  <c r="F2886" i="15" s="1"/>
  <c r="F2887" i="15" s="1"/>
  <c r="F2888" i="15" s="1"/>
  <c r="F2889" i="15" s="1"/>
  <c r="F2890" i="15" s="1"/>
  <c r="F2891" i="15" s="1"/>
  <c r="F2892" i="15" s="1"/>
  <c r="F2893" i="15" l="1"/>
  <c r="F2894" i="15" s="1"/>
  <c r="F2895" i="15" s="1"/>
  <c r="F2896" i="15" l="1"/>
  <c r="F2897" i="15" s="1"/>
  <c r="F2898" i="15" s="1"/>
  <c r="F2899" i="15" l="1"/>
  <c r="F2900" i="15" s="1"/>
  <c r="F2901" i="15" s="1"/>
  <c r="F2902" i="15" s="1"/>
  <c r="F2903" i="15" s="1"/>
  <c r="F2904" i="15" s="1"/>
  <c r="F2905" i="15" s="1"/>
  <c r="F2906" i="15" s="1"/>
  <c r="F2907" i="15" s="1"/>
  <c r="F2908" i="15" s="1"/>
  <c r="F2909" i="15" s="1"/>
  <c r="F2910" i="15" s="1"/>
  <c r="F2911" i="15" s="1"/>
  <c r="F2912" i="15" s="1"/>
  <c r="F2913" i="15" s="1"/>
  <c r="F2914" i="15" s="1"/>
  <c r="F2915" i="15" s="1"/>
  <c r="F2916" i="15" s="1"/>
  <c r="F2917" i="15" s="1"/>
  <c r="F2918" i="15" s="1"/>
  <c r="F2919" i="15" s="1"/>
  <c r="F2920" i="15" s="1"/>
  <c r="F2921" i="15" l="1"/>
  <c r="F2922" i="15" s="1"/>
  <c r="F2923" i="15" s="1"/>
  <c r="F2924" i="15" s="1"/>
  <c r="F2925" i="15" s="1"/>
  <c r="F2926" i="15" s="1"/>
  <c r="F2927" i="15" s="1"/>
  <c r="F2928" i="15" s="1"/>
  <c r="F2929" i="15" s="1"/>
  <c r="F2930" i="15" s="1"/>
  <c r="F2931" i="15" s="1"/>
  <c r="F2932" i="15" s="1"/>
  <c r="F2933" i="15" l="1"/>
  <c r="F2934" i="15" s="1"/>
  <c r="F2935" i="15" s="1"/>
  <c r="F2936" i="15" s="1"/>
  <c r="F2937" i="15" s="1"/>
  <c r="F2938" i="15" s="1"/>
  <c r="F2939" i="15" s="1"/>
  <c r="F2940" i="15" l="1"/>
  <c r="F2941" i="15" s="1"/>
  <c r="F2942" i="15" s="1"/>
  <c r="F2943" i="15" l="1"/>
  <c r="F2944" i="15" s="1"/>
  <c r="F2945" i="15" s="1"/>
  <c r="F2946" i="15" s="1"/>
  <c r="F2947" i="15" s="1"/>
  <c r="F2948" i="15" l="1"/>
  <c r="F2949" i="15" s="1"/>
  <c r="F2950" i="15" s="1"/>
  <c r="F2951" i="15" s="1"/>
  <c r="F2952" i="15" s="1"/>
  <c r="F2953" i="15" s="1"/>
  <c r="F2954" i="15" s="1"/>
  <c r="F2955" i="15" s="1"/>
  <c r="F2956" i="15" s="1"/>
  <c r="F2957" i="15" s="1"/>
  <c r="F2958" i="15" s="1"/>
  <c r="F2959" i="15" s="1"/>
  <c r="F2960" i="15" s="1"/>
  <c r="F2961" i="15" s="1"/>
  <c r="F2962" i="15" s="1"/>
  <c r="F2963" i="15" l="1"/>
  <c r="F2964" i="15" s="1"/>
  <c r="F2965" i="15" s="1"/>
  <c r="F2966" i="15" s="1"/>
  <c r="F2967" i="15" s="1"/>
  <c r="F2968" i="15" s="1"/>
  <c r="F2969" i="15" s="1"/>
  <c r="F2970" i="15" s="1"/>
  <c r="F2971" i="15" s="1"/>
  <c r="F2972" i="15" s="1"/>
  <c r="F2973" i="15" s="1"/>
  <c r="F2974" i="15" s="1"/>
  <c r="F2975" i="15" s="1"/>
  <c r="F2976" i="15" s="1"/>
  <c r="F2977" i="15" s="1"/>
  <c r="F2978" i="15" l="1"/>
  <c r="F2979" i="15" s="1"/>
  <c r="F2980" i="15" s="1"/>
  <c r="F2981" i="15" s="1"/>
  <c r="F2982" i="15" s="1"/>
  <c r="F2983" i="15" s="1"/>
  <c r="F2984" i="15" s="1"/>
  <c r="F2985" i="15" s="1"/>
  <c r="F2986" i="15" s="1"/>
  <c r="F2987" i="15" s="1"/>
  <c r="F2988" i="15" s="1"/>
  <c r="F2989" i="15" s="1"/>
  <c r="F2990" i="15" s="1"/>
  <c r="F2991" i="15" s="1"/>
  <c r="F2992" i="15" s="1"/>
  <c r="F2993" i="15" s="1"/>
  <c r="F2994" i="15" s="1"/>
  <c r="F2995" i="15" s="1"/>
  <c r="F2996" i="15" s="1"/>
  <c r="F2997" i="15" s="1"/>
  <c r="F2998" i="15" s="1"/>
  <c r="F2999" i="15" s="1"/>
  <c r="F3000" i="15" s="1"/>
  <c r="F3001" i="15" s="1"/>
  <c r="F3002" i="15" s="1"/>
  <c r="F3003" i="15" s="1"/>
  <c r="F3004" i="15" s="1"/>
  <c r="F3005" i="15" s="1"/>
  <c r="F3006" i="15" s="1"/>
  <c r="F3007" i="15" s="1"/>
  <c r="F3008" i="15" s="1"/>
  <c r="F3009" i="15" l="1"/>
  <c r="F3010" i="15" s="1"/>
  <c r="F3011" i="15" s="1"/>
  <c r="F3012" i="15" s="1"/>
  <c r="F3013" i="15" s="1"/>
  <c r="F3014" i="15" s="1"/>
  <c r="F3015" i="15" s="1"/>
  <c r="F3016" i="15" s="1"/>
  <c r="F3017" i="15" s="1"/>
  <c r="F3018" i="15" s="1"/>
  <c r="F3019" i="15" s="1"/>
  <c r="F3020" i="15" s="1"/>
  <c r="F3021" i="15" s="1"/>
  <c r="F3022" i="15" s="1"/>
  <c r="F3023" i="15" s="1"/>
  <c r="F3024" i="15" s="1"/>
  <c r="F3025" i="15" s="1"/>
  <c r="F3026" i="15" s="1"/>
  <c r="F3027" i="15" s="1"/>
  <c r="F3028" i="15" s="1"/>
  <c r="F3029" i="15" s="1"/>
  <c r="F3030" i="15" s="1"/>
  <c r="F3031" i="15" s="1"/>
  <c r="F3032" i="15" s="1"/>
  <c r="F3033" i="15" s="1"/>
  <c r="F3034" i="15" s="1"/>
  <c r="F3035" i="15" s="1"/>
  <c r="F3036" i="15" s="1"/>
  <c r="F3037" i="15" s="1"/>
  <c r="F3038" i="15" s="1"/>
  <c r="F3039" i="15" s="1"/>
  <c r="F3040" i="15" s="1"/>
  <c r="F3041" i="15" s="1"/>
  <c r="F3042" i="15" s="1"/>
  <c r="F3043" i="15" s="1"/>
  <c r="F3044" i="15" s="1"/>
  <c r="F3045" i="15" l="1"/>
  <c r="F3046" i="15" s="1"/>
  <c r="F3047" i="15" s="1"/>
  <c r="F3048" i="15" s="1"/>
  <c r="F3049" i="15" s="1"/>
  <c r="F3050" i="15" s="1"/>
  <c r="F3051" i="15" s="1"/>
  <c r="F3052" i="15" s="1"/>
  <c r="F3053" i="15" s="1"/>
  <c r="F3054" i="15" s="1"/>
  <c r="F3055" i="15" s="1"/>
  <c r="F3056" i="15" s="1"/>
  <c r="F3057" i="15" s="1"/>
  <c r="F3058" i="15" s="1"/>
  <c r="F3059" i="15" s="1"/>
  <c r="F3060" i="15" s="1"/>
  <c r="F3061" i="15" s="1"/>
  <c r="F3062" i="15" s="1"/>
  <c r="F3063" i="15" s="1"/>
  <c r="F3064" i="15" s="1"/>
  <c r="F3065" i="15" s="1"/>
  <c r="F3066" i="15" s="1"/>
  <c r="F3067" i="15" s="1"/>
  <c r="F3068" i="15" s="1"/>
  <c r="F3069" i="15" s="1"/>
  <c r="F3070" i="15" s="1"/>
  <c r="F3071" i="15" s="1"/>
  <c r="F3072" i="15" s="1"/>
  <c r="F3073" i="15" s="1"/>
  <c r="F3074" i="15" s="1"/>
  <c r="F3075" i="15" s="1"/>
  <c r="F3076" i="15" s="1"/>
  <c r="F3077" i="15" s="1"/>
  <c r="F3078" i="15" s="1"/>
  <c r="F3079" i="15" s="1"/>
  <c r="F3080" i="15" s="1"/>
  <c r="F3081" i="15" s="1"/>
  <c r="F3082" i="15" s="1"/>
  <c r="F3083" i="15" s="1"/>
  <c r="F3084" i="15" s="1"/>
  <c r="F3085" i="15" s="1"/>
  <c r="F3086" i="15" s="1"/>
  <c r="F3087" i="15" s="1"/>
  <c r="F3088" i="15" s="1"/>
  <c r="F3089" i="15" s="1"/>
  <c r="F3090" i="15" s="1"/>
  <c r="F3091" i="15" s="1"/>
  <c r="F3092" i="15" s="1"/>
  <c r="F3093" i="15" s="1"/>
  <c r="F3094" i="15" s="1"/>
  <c r="F3095" i="15" s="1"/>
  <c r="F3096" i="15" s="1"/>
  <c r="F3097" i="15" s="1"/>
  <c r="F3098" i="15" s="1"/>
  <c r="F3099" i="15" s="1"/>
  <c r="F3100" i="15" s="1"/>
  <c r="F3101" i="15" s="1"/>
  <c r="F3102" i="15" s="1"/>
  <c r="F3103" i="15" s="1"/>
  <c r="F3104" i="15" s="1"/>
  <c r="F3105" i="15" s="1"/>
  <c r="F3106" i="15" s="1"/>
  <c r="F3107" i="15" s="1"/>
  <c r="F3108" i="15" s="1"/>
  <c r="F3109" i="15" s="1"/>
  <c r="F3110" i="15" s="1"/>
  <c r="F3111" i="15" s="1"/>
  <c r="F3112" i="15" s="1"/>
  <c r="F3113" i="15" s="1"/>
  <c r="F3114" i="15" s="1"/>
  <c r="F3115" i="15" s="1"/>
  <c r="F3116" i="15" s="1"/>
  <c r="F3117" i="15" s="1"/>
  <c r="F3118" i="15" l="1"/>
  <c r="F3119" i="15" s="1"/>
  <c r="F3120" i="15" s="1"/>
  <c r="F3121" i="15" s="1"/>
  <c r="F3122" i="15" s="1"/>
  <c r="F3123" i="15" s="1"/>
  <c r="F3124" i="15" s="1"/>
  <c r="F3125" i="15" s="1"/>
  <c r="F3126" i="15" s="1"/>
  <c r="F3127" i="15" s="1"/>
  <c r="F3128" i="15" s="1"/>
  <c r="F3129" i="15" s="1"/>
  <c r="F3130" i="15" s="1"/>
  <c r="F3131" i="15" s="1"/>
  <c r="F3132" i="15" s="1"/>
  <c r="F3133" i="15" s="1"/>
  <c r="F3134" i="15" l="1"/>
  <c r="F3135" i="15" s="1"/>
  <c r="F3136" i="15" s="1"/>
  <c r="F3137" i="15" s="1"/>
  <c r="F3138" i="15" s="1"/>
  <c r="F3139" i="15" s="1"/>
  <c r="F3140" i="15" s="1"/>
  <c r="F3141" i="15" s="1"/>
  <c r="F3142" i="15" s="1"/>
  <c r="F3143" i="15" s="1"/>
  <c r="F3144" i="15" s="1"/>
  <c r="F3145" i="15" s="1"/>
  <c r="F3146" i="15" s="1"/>
  <c r="F3147" i="15" s="1"/>
  <c r="F3148" i="15" s="1"/>
  <c r="F3149" i="15" s="1"/>
  <c r="F3150" i="15" s="1"/>
  <c r="F3151" i="15" s="1"/>
  <c r="F3152" i="15" s="1"/>
  <c r="F3153" i="15" s="1"/>
  <c r="F3154" i="15" s="1"/>
  <c r="F3155" i="15" s="1"/>
  <c r="F3156" i="15" s="1"/>
  <c r="F3157" i="15" s="1"/>
  <c r="F3158" i="15" s="1"/>
  <c r="F3159" i="15" s="1"/>
  <c r="F3160" i="15" s="1"/>
  <c r="F3161" i="15" s="1"/>
  <c r="F3162" i="15" s="1"/>
  <c r="F3163" i="15" s="1"/>
  <c r="F3164" i="15" s="1"/>
  <c r="F3165" i="15" s="1"/>
  <c r="F3166" i="15" s="1"/>
  <c r="F3167" i="15" s="1"/>
  <c r="F3168" i="15" s="1"/>
  <c r="F3169" i="15" s="1"/>
  <c r="F3170" i="15" s="1"/>
  <c r="F3171" i="15" s="1"/>
  <c r="F3172" i="15" s="1"/>
  <c r="F3173" i="15" s="1"/>
  <c r="F3174" i="15" s="1"/>
  <c r="F3175" i="15" s="1"/>
  <c r="F3176" i="15" s="1"/>
  <c r="F3177" i="15" s="1"/>
  <c r="F3178" i="15" s="1"/>
  <c r="F3179" i="15" s="1"/>
  <c r="F3180" i="15" s="1"/>
  <c r="F3181" i="15" s="1"/>
  <c r="F3182" i="15" s="1"/>
  <c r="F3183" i="15" s="1"/>
  <c r="F3184" i="15" s="1"/>
  <c r="F3185" i="15" s="1"/>
  <c r="F3186" i="15" s="1"/>
  <c r="F3187" i="15" s="1"/>
  <c r="F3188" i="15" s="1"/>
  <c r="F3189" i="15" s="1"/>
  <c r="F3190" i="15" s="1"/>
  <c r="F3191" i="15" s="1"/>
  <c r="F3192" i="15" s="1"/>
  <c r="F3193" i="15" s="1"/>
  <c r="F3194" i="15" s="1"/>
  <c r="F3195" i="15" s="1"/>
  <c r="F3196" i="15" s="1"/>
  <c r="F3197" i="15" s="1"/>
  <c r="F3198" i="15" l="1"/>
  <c r="F3199" i="15" s="1"/>
  <c r="F3200" i="15" s="1"/>
  <c r="F3201" i="15" s="1"/>
  <c r="F3202" i="15" s="1"/>
  <c r="F3203" i="15" s="1"/>
  <c r="F3204" i="15" s="1"/>
  <c r="F3205" i="15" s="1"/>
  <c r="F3206" i="15" s="1"/>
  <c r="F3207" i="15" s="1"/>
  <c r="F3208" i="15" s="1"/>
  <c r="F3209" i="15" s="1"/>
  <c r="F3210" i="15" s="1"/>
  <c r="F3211" i="15" s="1"/>
  <c r="F3212" i="15" s="1"/>
  <c r="F3213" i="15" s="1"/>
  <c r="F3214" i="15" s="1"/>
  <c r="F3215" i="15" s="1"/>
  <c r="F3216" i="15" s="1"/>
  <c r="F3217" i="15" s="1"/>
  <c r="F3218" i="15" s="1"/>
  <c r="F3219" i="15" s="1"/>
  <c r="F3220" i="15" s="1"/>
  <c r="F3221" i="15" s="1"/>
  <c r="F3222" i="15" s="1"/>
  <c r="F3223" i="15" s="1"/>
  <c r="F3224" i="15" s="1"/>
  <c r="F3225" i="15" s="1"/>
  <c r="F3226" i="15" s="1"/>
  <c r="F3227" i="15" s="1"/>
  <c r="F3228" i="15" s="1"/>
  <c r="F3229" i="15" s="1"/>
  <c r="F3230" i="15" s="1"/>
  <c r="F3231" i="15" s="1"/>
  <c r="F3232" i="15" s="1"/>
  <c r="F3233" i="15" s="1"/>
  <c r="F3234" i="15" s="1"/>
  <c r="F3235" i="15" s="1"/>
  <c r="F3236" i="15" s="1"/>
  <c r="F3237" i="15" s="1"/>
  <c r="F3238" i="15" s="1"/>
  <c r="F3239" i="15" s="1"/>
  <c r="F3240" i="15" s="1"/>
  <c r="F3241" i="15" s="1"/>
  <c r="F3242" i="15" s="1"/>
  <c r="F3243" i="15" s="1"/>
  <c r="F3244" i="15" s="1"/>
  <c r="F3245" i="15" l="1"/>
  <c r="F3246" i="15" s="1"/>
  <c r="F3247" i="15" s="1"/>
  <c r="F3248" i="15" s="1"/>
  <c r="F3249" i="15" s="1"/>
  <c r="F3250" i="15" s="1"/>
  <c r="F3251" i="15" s="1"/>
  <c r="F3252" i="15" s="1"/>
  <c r="F3253" i="15" s="1"/>
  <c r="F3254" i="15" s="1"/>
  <c r="F3255" i="15" s="1"/>
  <c r="F3256" i="15" s="1"/>
  <c r="F3257" i="15" s="1"/>
  <c r="F3258" i="15" s="1"/>
  <c r="F3259" i="15" s="1"/>
  <c r="F3260" i="15" s="1"/>
  <c r="F3261" i="15" s="1"/>
  <c r="F3262" i="15" s="1"/>
  <c r="F3263" i="15" s="1"/>
  <c r="F3264" i="15" s="1"/>
  <c r="F3265" i="15" s="1"/>
  <c r="F3266" i="15" s="1"/>
  <c r="F3267" i="15" s="1"/>
  <c r="F3268" i="15" s="1"/>
  <c r="F3269" i="15" s="1"/>
  <c r="F3270" i="15" s="1"/>
  <c r="F3271" i="15" s="1"/>
  <c r="F3272" i="15" s="1"/>
  <c r="F3273" i="15" s="1"/>
  <c r="F3274" i="15" s="1"/>
  <c r="F3275" i="15" s="1"/>
  <c r="F3276" i="15" s="1"/>
  <c r="F3277" i="15" s="1"/>
  <c r="F3278" i="15" s="1"/>
  <c r="F3279" i="15" s="1"/>
  <c r="F3280" i="15" s="1"/>
  <c r="F3281" i="15" s="1"/>
  <c r="F3282" i="15" s="1"/>
  <c r="F3283" i="15" s="1"/>
  <c r="F3284" i="15" s="1"/>
  <c r="F3285" i="15" s="1"/>
  <c r="F3286" i="15" s="1"/>
  <c r="F3287" i="15" s="1"/>
  <c r="F3288" i="15" s="1"/>
  <c r="F3289" i="15" s="1"/>
  <c r="F3290" i="15" s="1"/>
  <c r="F3291" i="15" s="1"/>
  <c r="F3292" i="15" s="1"/>
  <c r="F3293" i="15" s="1"/>
  <c r="F3294" i="15" s="1"/>
  <c r="F3295" i="15" s="1"/>
  <c r="F3296" i="15" s="1"/>
  <c r="F3297" i="15" s="1"/>
  <c r="F3298" i="15" s="1"/>
  <c r="F3299" i="15" s="1"/>
  <c r="F3300" i="15" s="1"/>
  <c r="F3301" i="15" s="1"/>
  <c r="F3302" i="15" s="1"/>
  <c r="F3303" i="15" s="1"/>
  <c r="F3304" i="15" s="1"/>
  <c r="F3305" i="15" s="1"/>
  <c r="F3306" i="15" s="1"/>
  <c r="F3307" i="15" s="1"/>
  <c r="F3308" i="15" s="1"/>
  <c r="F3309" i="15" s="1"/>
  <c r="F3310" i="15" s="1"/>
  <c r="F3311" i="15" s="1"/>
  <c r="F3312" i="15" s="1"/>
  <c r="F3313" i="15" s="1"/>
  <c r="F3314" i="15" s="1"/>
  <c r="F3315" i="15" s="1"/>
  <c r="F3316" i="15" s="1"/>
  <c r="F3317" i="15" s="1"/>
  <c r="F3318" i="15" l="1"/>
  <c r="F3319" i="15" s="1"/>
  <c r="F3320" i="15" s="1"/>
  <c r="F3321" i="15" s="1"/>
  <c r="F3322" i="15" s="1"/>
  <c r="F3323" i="15" s="1"/>
  <c r="F3324" i="15" s="1"/>
  <c r="F3325" i="15" s="1"/>
  <c r="F3326" i="15" l="1"/>
  <c r="F3327" i="15" s="1"/>
  <c r="F3328" i="15" s="1"/>
  <c r="F3329" i="15" s="1"/>
  <c r="F3330" i="15" s="1"/>
  <c r="F3331" i="15" s="1"/>
  <c r="F3332" i="15" s="1"/>
  <c r="F3333" i="15" s="1"/>
  <c r="F3334" i="15" s="1"/>
  <c r="F3335" i="15" s="1"/>
  <c r="F3336" i="15" s="1"/>
  <c r="F3337" i="15" s="1"/>
  <c r="F3338" i="15" s="1"/>
  <c r="F3339" i="15" s="1"/>
  <c r="F3340" i="15" s="1"/>
  <c r="F3341" i="15" s="1"/>
  <c r="F3342" i="15" s="1"/>
  <c r="F3343" i="15" s="1"/>
  <c r="F3344" i="15" s="1"/>
  <c r="F3345" i="15" s="1"/>
  <c r="F3346" i="15" s="1"/>
  <c r="F3347" i="15" s="1"/>
  <c r="F3348" i="15" s="1"/>
  <c r="F3349" i="15" s="1"/>
  <c r="F3350" i="15" s="1"/>
  <c r="F3351" i="15" s="1"/>
  <c r="F3352" i="15" s="1"/>
  <c r="F3353" i="15" s="1"/>
  <c r="F3354" i="15" s="1"/>
  <c r="F3355" i="15" s="1"/>
  <c r="F3356" i="15" s="1"/>
  <c r="F3357" i="15" s="1"/>
  <c r="F3358" i="15" s="1"/>
  <c r="F3359" i="15" s="1"/>
  <c r="F3360" i="15" s="1"/>
  <c r="F3361" i="15" s="1"/>
  <c r="F3362" i="15" s="1"/>
  <c r="F3363" i="15" s="1"/>
  <c r="F3364" i="15" s="1"/>
  <c r="F3365" i="15" s="1"/>
  <c r="F3366" i="15" s="1"/>
  <c r="F3367" i="15" s="1"/>
  <c r="F3368" i="15" s="1"/>
  <c r="F3369" i="15" s="1"/>
  <c r="F3370" i="15" s="1"/>
  <c r="F3371" i="15" s="1"/>
  <c r="F3372" i="15" s="1"/>
  <c r="F3373" i="15" s="1"/>
  <c r="F3374" i="15" s="1"/>
  <c r="F3375" i="15" s="1"/>
  <c r="F3376" i="15" s="1"/>
  <c r="F3377" i="15" s="1"/>
  <c r="F3378" i="15" s="1"/>
  <c r="F3379" i="15" s="1"/>
  <c r="F3380" i="15" s="1"/>
  <c r="F3381" i="15" s="1"/>
  <c r="F3382" i="15" s="1"/>
  <c r="F3383" i="15" s="1"/>
  <c r="F3384" i="15" s="1"/>
  <c r="F3385" i="15" s="1"/>
  <c r="F3386" i="15" s="1"/>
  <c r="F3387" i="15" s="1"/>
  <c r="F3388" i="15" s="1"/>
  <c r="F3389" i="15" s="1"/>
  <c r="F3390" i="15" s="1"/>
  <c r="F3391" i="15" s="1"/>
  <c r="F3392" i="15" s="1"/>
  <c r="F3393" i="15" s="1"/>
  <c r="F3394" i="15" s="1"/>
  <c r="F3395" i="15" s="1"/>
  <c r="F3396" i="15" s="1"/>
  <c r="F3397" i="15" s="1"/>
  <c r="F3398" i="15" s="1"/>
  <c r="F3399" i="15" l="1"/>
  <c r="F3400" i="15" s="1"/>
  <c r="F3401" i="15" s="1"/>
  <c r="F3402" i="15" l="1"/>
  <c r="F3403" i="15" s="1"/>
  <c r="F3404" i="15" s="1"/>
  <c r="F3405" i="15" s="1"/>
  <c r="F3406" i="15" s="1"/>
  <c r="F3407" i="15" s="1"/>
  <c r="F3408" i="15" s="1"/>
  <c r="F3409" i="15" s="1"/>
  <c r="F3410" i="15" s="1"/>
  <c r="F3411" i="15" s="1"/>
  <c r="F3412" i="15" s="1"/>
  <c r="F3413" i="15" l="1"/>
  <c r="F3414" i="15" s="1"/>
  <c r="F3415" i="15" s="1"/>
  <c r="F3416" i="15" s="1"/>
  <c r="F3417" i="15" s="1"/>
  <c r="F3418" i="15" s="1"/>
  <c r="F3419" i="15" s="1"/>
  <c r="F3420" i="15" l="1"/>
  <c r="F3421" i="15" s="1"/>
  <c r="F3422" i="15" s="1"/>
  <c r="F3423" i="15" s="1"/>
  <c r="F3424" i="15" s="1"/>
  <c r="F3425" i="15" s="1"/>
  <c r="F3426" i="15" l="1"/>
  <c r="F3427" i="15" s="1"/>
  <c r="F3428" i="15" s="1"/>
  <c r="F3429" i="15" s="1"/>
  <c r="F3430" i="15" s="1"/>
  <c r="F3431" i="15" s="1"/>
  <c r="F3432" i="15" s="1"/>
  <c r="F3433" i="15" s="1"/>
  <c r="F3434" i="15" s="1"/>
  <c r="F3435" i="15" s="1"/>
  <c r="F3436" i="15" s="1"/>
  <c r="F3437" i="15" s="1"/>
  <c r="F3438" i="15" s="1"/>
  <c r="F3439" i="15" s="1"/>
  <c r="F3440" i="15" s="1"/>
  <c r="F3441" i="15" s="1"/>
  <c r="F3442" i="15" l="1"/>
  <c r="F3443" i="15" s="1"/>
  <c r="F3444" i="15" s="1"/>
  <c r="F3445" i="15" s="1"/>
  <c r="F3446" i="15" s="1"/>
  <c r="F3447" i="15" s="1"/>
  <c r="F3448" i="15" s="1"/>
  <c r="F3449" i="15" s="1"/>
  <c r="F3450" i="15" s="1"/>
  <c r="F3451" i="15" s="1"/>
  <c r="F3452" i="15" s="1"/>
  <c r="F3453" i="15" s="1"/>
  <c r="F3454" i="15" s="1"/>
  <c r="F3455" i="15" s="1"/>
  <c r="F3456" i="15" s="1"/>
  <c r="F3457" i="15" s="1"/>
  <c r="F3458" i="15" s="1"/>
  <c r="F3459" i="15" s="1"/>
  <c r="F3460" i="15" s="1"/>
  <c r="F3461" i="15" s="1"/>
  <c r="F3462" i="15" s="1"/>
  <c r="F3463" i="15" s="1"/>
  <c r="F3464" i="15" s="1"/>
  <c r="F3465" i="15" s="1"/>
  <c r="F3466" i="15" s="1"/>
  <c r="F3467" i="15" s="1"/>
  <c r="F3468" i="15" s="1"/>
  <c r="F3469" i="15" s="1"/>
  <c r="F3470" i="15" s="1"/>
  <c r="F3471" i="15" s="1"/>
  <c r="F3472" i="15" s="1"/>
  <c r="F3473" i="15" s="1"/>
  <c r="F3474" i="15" s="1"/>
  <c r="F3475" i="15" s="1"/>
  <c r="F3476" i="15" s="1"/>
  <c r="F3477" i="15" s="1"/>
  <c r="F3478" i="15" s="1"/>
  <c r="F3479" i="15" s="1"/>
  <c r="F3480" i="15" s="1"/>
  <c r="F3481" i="15" s="1"/>
  <c r="F3482" i="15" s="1"/>
  <c r="F3483" i="15" l="1"/>
  <c r="F3484" i="15" s="1"/>
  <c r="F3485" i="15" s="1"/>
  <c r="F3486" i="15" s="1"/>
  <c r="F3487" i="15" s="1"/>
  <c r="F3488" i="15" s="1"/>
  <c r="F3489" i="15" s="1"/>
  <c r="F3490" i="15" s="1"/>
  <c r="F3491" i="15" s="1"/>
  <c r="F3492" i="15" s="1"/>
  <c r="F3493" i="15" s="1"/>
  <c r="F3494" i="15" s="1"/>
  <c r="F3495" i="15" s="1"/>
  <c r="F3496" i="15" s="1"/>
  <c r="F3497" i="15" s="1"/>
  <c r="F3498" i="15" s="1"/>
  <c r="F3499" i="15" s="1"/>
  <c r="F3500" i="15" l="1"/>
  <c r="F3501" i="15" s="1"/>
  <c r="F3502" i="15" s="1"/>
  <c r="F3503" i="15" s="1"/>
  <c r="F3504" i="15" s="1"/>
  <c r="F3505" i="15" s="1"/>
  <c r="F3506" i="15" s="1"/>
  <c r="F3507" i="15" s="1"/>
  <c r="F3508" i="15" s="1"/>
  <c r="F3509" i="15" s="1"/>
  <c r="F3510" i="15" s="1"/>
  <c r="F3511" i="15" s="1"/>
  <c r="F3512" i="15" s="1"/>
  <c r="F3513" i="15" s="1"/>
  <c r="F3514" i="15" s="1"/>
  <c r="F3515" i="15" s="1"/>
  <c r="F3516" i="15" s="1"/>
  <c r="F3517" i="15" s="1"/>
  <c r="F3518" i="15" s="1"/>
  <c r="F3519" i="15" s="1"/>
  <c r="F3520" i="15" s="1"/>
  <c r="F3521" i="15" s="1"/>
  <c r="F3522" i="15" s="1"/>
  <c r="F3523" i="15" s="1"/>
  <c r="F3524" i="15" s="1"/>
  <c r="F3525" i="15" s="1"/>
  <c r="F3526" i="15" s="1"/>
  <c r="F3527" i="15" s="1"/>
  <c r="F3528" i="15" l="1"/>
  <c r="F3529" i="15" s="1"/>
  <c r="F3530" i="15" s="1"/>
  <c r="F3531" i="15" s="1"/>
  <c r="F3532" i="15" s="1"/>
  <c r="F3533" i="15" s="1"/>
  <c r="F3534" i="15" s="1"/>
  <c r="F3535" i="15" l="1"/>
  <c r="F3536" i="15" s="1"/>
  <c r="F3537" i="15" s="1"/>
  <c r="F3538" i="15" s="1"/>
  <c r="F3539" i="15" s="1"/>
  <c r="F3540" i="15" s="1"/>
  <c r="F3541" i="15" s="1"/>
  <c r="F3542" i="15" s="1"/>
  <c r="F3543" i="15" s="1"/>
  <c r="F3544" i="15" s="1"/>
  <c r="F3545" i="15" s="1"/>
  <c r="F3546" i="15" s="1"/>
  <c r="F3547" i="15" s="1"/>
  <c r="F3548" i="15" s="1"/>
  <c r="F3549" i="15" s="1"/>
  <c r="F3550" i="15" s="1"/>
  <c r="F3551" i="15" s="1"/>
  <c r="F3552" i="15" s="1"/>
  <c r="F3553" i="15" s="1"/>
  <c r="F3554" i="15" s="1"/>
  <c r="F3555" i="15" l="1"/>
  <c r="F3556" i="15" s="1"/>
  <c r="F3557" i="15" s="1"/>
  <c r="F3558" i="15" s="1"/>
  <c r="F3559" i="15" s="1"/>
  <c r="F3560" i="15" s="1"/>
  <c r="F3561" i="15" s="1"/>
  <c r="F3562" i="15" s="1"/>
  <c r="F3563" i="15" s="1"/>
  <c r="F3564" i="15" s="1"/>
  <c r="F3565" i="15" s="1"/>
  <c r="F3566" i="15" s="1"/>
  <c r="F3567" i="15" s="1"/>
  <c r="F3568" i="15" l="1"/>
  <c r="F3569" i="15" s="1"/>
  <c r="F3570" i="15" s="1"/>
  <c r="F3571" i="15" s="1"/>
  <c r="F3572" i="15" s="1"/>
  <c r="F3573" i="15" l="1"/>
  <c r="F3574" i="15" l="1"/>
  <c r="F3575" i="15" s="1"/>
  <c r="F3576" i="15" s="1"/>
  <c r="F3577" i="15" s="1"/>
  <c r="F3578" i="15" s="1"/>
  <c r="F3579" i="15" s="1"/>
  <c r="F3580" i="15" s="1"/>
  <c r="F3581" i="15" s="1"/>
  <c r="F3582" i="15" s="1"/>
  <c r="F3583" i="15" s="1"/>
  <c r="F3584" i="15" s="1"/>
  <c r="F3585" i="15" s="1"/>
  <c r="F3586" i="15" s="1"/>
  <c r="F3587" i="15" s="1"/>
  <c r="F3588" i="15" s="1"/>
  <c r="F3589" i="15" s="1"/>
  <c r="F3590" i="15" s="1"/>
  <c r="F3591" i="15" s="1"/>
  <c r="F3592" i="15" s="1"/>
  <c r="F3593" i="15" s="1"/>
  <c r="F3594" i="15" s="1"/>
  <c r="F3595" i="15" s="1"/>
  <c r="F3596" i="15" s="1"/>
  <c r="F3597" i="15" s="1"/>
  <c r="F3598" i="15" l="1"/>
  <c r="F3599" i="15" s="1"/>
  <c r="F3600" i="15" s="1"/>
  <c r="F3601" i="15" s="1"/>
  <c r="F3602" i="15" s="1"/>
  <c r="F3603" i="15" s="1"/>
  <c r="F3604" i="15" s="1"/>
  <c r="F3605" i="15" s="1"/>
  <c r="F3606" i="15" s="1"/>
  <c r="F3607" i="15" s="1"/>
  <c r="F3608" i="15" s="1"/>
  <c r="F3609" i="15" s="1"/>
  <c r="F3610" i="15" s="1"/>
  <c r="F3611" i="15" s="1"/>
  <c r="F3612" i="15" s="1"/>
  <c r="F3613" i="15" s="1"/>
  <c r="F3614" i="15" s="1"/>
  <c r="F3615" i="15" s="1"/>
  <c r="F3616" i="15" s="1"/>
  <c r="F3617" i="15" s="1"/>
  <c r="F3618" i="15" s="1"/>
  <c r="F3619" i="15" s="1"/>
  <c r="F3620" i="15" s="1"/>
  <c r="F3621" i="15" s="1"/>
  <c r="F3622" i="15" s="1"/>
  <c r="F3623" i="15" s="1"/>
  <c r="F3624" i="15" s="1"/>
  <c r="F3625" i="15" s="1"/>
  <c r="F3626" i="15" s="1"/>
  <c r="F3627" i="15" s="1"/>
  <c r="F3628" i="15" s="1"/>
  <c r="F3629" i="15" s="1"/>
  <c r="F3630" i="15" s="1"/>
  <c r="F3631" i="15" s="1"/>
  <c r="F3632" i="15" s="1"/>
  <c r="F3633" i="15" s="1"/>
  <c r="F3634" i="15" s="1"/>
  <c r="F3635" i="15" s="1"/>
  <c r="F3636" i="15" s="1"/>
  <c r="F3637" i="15" s="1"/>
  <c r="F3638" i="15" s="1"/>
  <c r="F3639" i="15" l="1"/>
  <c r="F3640" i="15" s="1"/>
  <c r="F3641" i="15" s="1"/>
  <c r="F3642" i="15" s="1"/>
  <c r="F3643" i="15" s="1"/>
  <c r="F3644" i="15" s="1"/>
  <c r="F3645" i="15" s="1"/>
  <c r="F3646" i="15" s="1"/>
  <c r="F3647" i="15" s="1"/>
  <c r="F3648" i="15" s="1"/>
  <c r="F3649" i="15" s="1"/>
  <c r="F3650" i="15" s="1"/>
  <c r="F3651" i="15" s="1"/>
  <c r="F3652" i="15" s="1"/>
  <c r="F3653" i="15" s="1"/>
  <c r="F3654" i="15" s="1"/>
  <c r="F3655" i="15" s="1"/>
  <c r="F3656" i="15" s="1"/>
  <c r="F3657" i="15" l="1"/>
  <c r="F3658" i="15" s="1"/>
  <c r="F3659" i="15" s="1"/>
  <c r="F3660" i="15" s="1"/>
  <c r="F3661" i="15" s="1"/>
  <c r="F3662" i="15" s="1"/>
  <c r="F3663" i="15" s="1"/>
  <c r="F3664" i="15" s="1"/>
  <c r="F3665" i="15" s="1"/>
  <c r="F3666" i="15" l="1"/>
  <c r="F3667" i="15" s="1"/>
  <c r="F3668" i="15" s="1"/>
  <c r="F3669" i="15" s="1"/>
  <c r="F3670" i="15" s="1"/>
  <c r="F3671" i="15" s="1"/>
  <c r="F3672" i="15" s="1"/>
  <c r="F3673" i="15" s="1"/>
  <c r="F3674" i="15" s="1"/>
  <c r="F3675" i="15" s="1"/>
  <c r="F3676" i="15" s="1"/>
  <c r="F3677" i="15" s="1"/>
  <c r="F3678" i="15" s="1"/>
  <c r="F3679" i="15" s="1"/>
  <c r="F3680" i="15" s="1"/>
  <c r="F3681" i="15" s="1"/>
  <c r="F3682" i="15" s="1"/>
  <c r="F3683" i="15" s="1"/>
  <c r="F3684" i="15" s="1"/>
  <c r="F3685" i="15" s="1"/>
  <c r="F3686" i="15" s="1"/>
  <c r="F3687" i="15" s="1"/>
  <c r="F3688" i="15" s="1"/>
  <c r="F3689" i="15" s="1"/>
  <c r="F3690" i="15" s="1"/>
  <c r="F3691" i="15" s="1"/>
  <c r="F3692" i="15" s="1"/>
  <c r="F3693" i="15" l="1"/>
  <c r="F3694" i="15" s="1"/>
  <c r="F3695" i="15" s="1"/>
  <c r="F3696" i="15" s="1"/>
  <c r="F3697" i="15" s="1"/>
  <c r="F3698" i="15" s="1"/>
  <c r="F3699" i="15" s="1"/>
  <c r="F3700" i="15" s="1"/>
  <c r="F3701" i="15" l="1"/>
  <c r="F3702" i="15" s="1"/>
  <c r="F3703" i="15" s="1"/>
  <c r="F3704" i="15" s="1"/>
  <c r="F3705" i="15" s="1"/>
  <c r="F3706" i="15" s="1"/>
  <c r="F3707" i="15" s="1"/>
  <c r="F3708" i="15" s="1"/>
  <c r="F3709" i="15" s="1"/>
  <c r="F3710" i="15" s="1"/>
  <c r="F3711" i="15" s="1"/>
  <c r="F3712" i="15" s="1"/>
  <c r="F3713" i="15" s="1"/>
  <c r="F3714" i="15" s="1"/>
  <c r="F3715" i="15" s="1"/>
  <c r="F3716" i="15" s="1"/>
  <c r="F3717" i="15" l="1"/>
  <c r="F3718" i="15" s="1"/>
  <c r="F3719" i="15" s="1"/>
  <c r="F3720" i="15" s="1"/>
  <c r="F3721" i="15" s="1"/>
  <c r="F3722" i="15" s="1"/>
  <c r="F3723" i="15" s="1"/>
  <c r="F3724" i="15" s="1"/>
  <c r="F3725" i="15" s="1"/>
  <c r="F3726" i="15" s="1"/>
  <c r="F3727" i="15" s="1"/>
  <c r="F3728" i="15" s="1"/>
  <c r="F3729" i="15" l="1"/>
  <c r="F3730" i="15" s="1"/>
  <c r="F3731" i="15" s="1"/>
  <c r="F3732" i="15" l="1"/>
  <c r="F3733" i="15" s="1"/>
  <c r="F3734" i="15" s="1"/>
  <c r="F3735" i="15" s="1"/>
  <c r="F3736" i="15" s="1"/>
  <c r="F3737" i="15" s="1"/>
  <c r="F3738" i="15" l="1"/>
  <c r="F3739" i="15" s="1"/>
  <c r="F3740" i="15" s="1"/>
  <c r="F3741" i="15" s="1"/>
  <c r="F3742" i="15" s="1"/>
  <c r="F3743" i="15" s="1"/>
  <c r="F3744" i="15" s="1"/>
  <c r="F3745" i="15" s="1"/>
  <c r="F3746" i="15" l="1"/>
  <c r="F3747" i="15" s="1"/>
  <c r="F3748" i="15" s="1"/>
  <c r="F3749" i="15" s="1"/>
  <c r="F3750" i="15" s="1"/>
  <c r="F3751" i="15" s="1"/>
  <c r="F3752" i="15" s="1"/>
  <c r="F3753" i="15" s="1"/>
  <c r="F3754" i="15" s="1"/>
  <c r="F3755" i="15" s="1"/>
  <c r="F3756" i="15" s="1"/>
  <c r="F3757" i="15" s="1"/>
  <c r="F3758" i="15" l="1"/>
  <c r="F3759" i="15" s="1"/>
  <c r="F3760" i="15" s="1"/>
  <c r="F3761" i="15" s="1"/>
  <c r="F3762" i="15" s="1"/>
  <c r="F3763" i="15" s="1"/>
  <c r="F3764" i="15" s="1"/>
  <c r="F3765" i="15" s="1"/>
  <c r="F3766" i="15" s="1"/>
  <c r="F3767" i="15" s="1"/>
  <c r="F3768" i="15" s="1"/>
  <c r="F3769" i="15" l="1"/>
  <c r="F3770" i="15" s="1"/>
  <c r="F3771" i="15" s="1"/>
  <c r="F3772" i="15" l="1"/>
  <c r="F3773" i="15" s="1"/>
  <c r="F3774" i="15" s="1"/>
  <c r="F3775" i="15" l="1"/>
  <c r="F3776" i="15" s="1"/>
  <c r="F3777" i="15" s="1"/>
  <c r="F3778" i="15" s="1"/>
  <c r="F3779" i="15" s="1"/>
  <c r="F3780" i="15" s="1"/>
  <c r="F3781" i="15" s="1"/>
  <c r="F3782" i="15" s="1"/>
  <c r="F3783" i="15" s="1"/>
  <c r="F3784" i="15" s="1"/>
  <c r="F3785" i="15" s="1"/>
  <c r="F3786" i="15" s="1"/>
  <c r="F3787" i="15" s="1"/>
  <c r="F3788" i="15" s="1"/>
  <c r="F3789" i="15" s="1"/>
  <c r="F3790" i="15" l="1"/>
  <c r="F3791" i="15" s="1"/>
  <c r="F3792" i="15" s="1"/>
  <c r="F3793" i="15" s="1"/>
  <c r="F3794" i="15" l="1"/>
  <c r="F3795" i="15" s="1"/>
  <c r="F3796" i="15" s="1"/>
  <c r="F3797" i="15" s="1"/>
  <c r="F3798" i="15" s="1"/>
  <c r="F3799" i="15" s="1"/>
  <c r="F3800" i="15" s="1"/>
  <c r="F3801" i="15" s="1"/>
  <c r="F3802" i="15" s="1"/>
  <c r="F3803" i="15" s="1"/>
  <c r="F3804" i="15" s="1"/>
  <c r="F3805" i="15" s="1"/>
  <c r="F3806" i="15" s="1"/>
  <c r="F3807" i="15" s="1"/>
  <c r="F3808" i="15" s="1"/>
  <c r="F3809" i="15" s="1"/>
  <c r="F3810" i="15" s="1"/>
  <c r="F3811" i="15" l="1"/>
  <c r="F3812" i="15" s="1"/>
  <c r="F3813" i="15" s="1"/>
  <c r="F3814" i="15" s="1"/>
  <c r="F3815" i="15" s="1"/>
  <c r="F3816" i="15" l="1"/>
  <c r="F3817" i="15" s="1"/>
  <c r="F3818" i="15" l="1"/>
  <c r="F3819" i="15" s="1"/>
  <c r="F3820" i="15" s="1"/>
  <c r="F3821" i="15" l="1"/>
  <c r="F3822" i="15" s="1"/>
  <c r="F3823" i="15" l="1"/>
  <c r="F3824" i="15" s="1"/>
  <c r="F3825" i="15" s="1"/>
  <c r="F3826" i="15" s="1"/>
  <c r="F3827" i="15" s="1"/>
  <c r="F3828" i="15" s="1"/>
  <c r="F3829" i="15" s="1"/>
  <c r="F3830" i="15" s="1"/>
  <c r="F3831" i="15" s="1"/>
  <c r="F3832" i="15" l="1"/>
  <c r="F3833" i="15" s="1"/>
  <c r="F3834" i="15" l="1"/>
  <c r="F3835" i="15" s="1"/>
  <c r="F3836" i="15" s="1"/>
  <c r="F3837" i="15" l="1"/>
  <c r="F3838" i="15" s="1"/>
  <c r="F3839" i="15" s="1"/>
  <c r="F3840" i="15" s="1"/>
  <c r="F3841" i="15" s="1"/>
  <c r="F3842" i="15" l="1"/>
  <c r="F3843" i="15" s="1"/>
  <c r="F3844" i="15" s="1"/>
  <c r="F3845" i="15" l="1"/>
  <c r="F3846" i="15" s="1"/>
  <c r="F3847" i="15" l="1"/>
  <c r="F3848" i="15" s="1"/>
  <c r="F3849" i="15" s="1"/>
  <c r="F3850" i="15" s="1"/>
  <c r="F3851" i="15" s="1"/>
  <c r="F3852" i="15" s="1"/>
  <c r="F3853" i="15" s="1"/>
  <c r="F3854" i="15" s="1"/>
  <c r="F3855" i="15" s="1"/>
  <c r="F3856" i="15" l="1"/>
  <c r="F3857" i="15" s="1"/>
  <c r="F3858" i="15" s="1"/>
  <c r="F3859" i="15" s="1"/>
  <c r="F3860" i="15" s="1"/>
  <c r="F3861" i="15" s="1"/>
  <c r="F3862" i="15" s="1"/>
  <c r="F3863" i="15" s="1"/>
  <c r="F3864" i="15" s="1"/>
  <c r="F3865" i="15" s="1"/>
  <c r="F3866" i="15" s="1"/>
  <c r="F3867" i="15" s="1"/>
  <c r="F3868" i="15" s="1"/>
  <c r="F3869" i="15" l="1"/>
  <c r="F3870" i="15" s="1"/>
  <c r="F3871" i="15" s="1"/>
  <c r="F3872" i="15" s="1"/>
  <c r="F3873" i="15" s="1"/>
  <c r="F3874" i="15" s="1"/>
  <c r="F3875" i="15" s="1"/>
  <c r="F3876" i="15" s="1"/>
  <c r="F3877" i="15" s="1"/>
  <c r="F3878" i="15" l="1"/>
  <c r="F3879" i="15" s="1"/>
  <c r="F3880" i="15" s="1"/>
  <c r="F3881" i="15" s="1"/>
  <c r="F3882" i="15" s="1"/>
  <c r="F3883" i="15" s="1"/>
  <c r="F3884" i="15" l="1"/>
  <c r="F3885" i="15" s="1"/>
  <c r="F3886" i="15" s="1"/>
  <c r="F3887" i="15" s="1"/>
  <c r="F3888" i="15" s="1"/>
  <c r="F3889" i="15" l="1"/>
  <c r="F3890" i="15" s="1"/>
  <c r="F3891" i="15" s="1"/>
  <c r="F3892" i="15" l="1"/>
  <c r="F3893" i="15" s="1"/>
  <c r="F3894" i="15" s="1"/>
  <c r="F3895" i="15" s="1"/>
  <c r="F3896" i="15" s="1"/>
  <c r="F3897" i="15" s="1"/>
  <c r="F3898" i="15" s="1"/>
  <c r="F3899" i="15" l="1"/>
  <c r="F3900" i="15" s="1"/>
  <c r="F3901" i="15" s="1"/>
  <c r="F3902" i="15" l="1"/>
  <c r="F3903" i="15" s="1"/>
  <c r="F3904" i="15" s="1"/>
  <c r="F3905" i="15" s="1"/>
  <c r="F3906" i="15" s="1"/>
  <c r="F3907" i="15" l="1"/>
  <c r="F3908" i="15" s="1"/>
  <c r="F3909" i="15" s="1"/>
  <c r="F3910" i="15" s="1"/>
  <c r="F3911" i="15" s="1"/>
  <c r="F3912" i="15" s="1"/>
  <c r="F3913" i="15" s="1"/>
  <c r="F3914" i="15" s="1"/>
  <c r="F3915" i="15" s="1"/>
  <c r="F3916" i="15" s="1"/>
  <c r="F3917" i="15" s="1"/>
  <c r="F3918" i="15" l="1"/>
  <c r="F3919" i="15" s="1"/>
  <c r="F3920" i="15" s="1"/>
  <c r="F3921" i="15" s="1"/>
  <c r="F3922" i="15" l="1"/>
  <c r="F3923" i="15" s="1"/>
  <c r="F3924" i="15" s="1"/>
  <c r="F3925" i="15" s="1"/>
  <c r="F3926" i="15" s="1"/>
  <c r="F3927" i="15" s="1"/>
  <c r="F3928" i="15" l="1"/>
  <c r="F3929" i="15" s="1"/>
  <c r="F3930" i="15" l="1"/>
  <c r="F3931" i="15" s="1"/>
  <c r="F3932" i="15" s="1"/>
  <c r="F3933" i="15" s="1"/>
  <c r="F3934" i="15" s="1"/>
  <c r="F3935" i="15" s="1"/>
  <c r="F3936" i="15" l="1"/>
  <c r="F3937" i="15" s="1"/>
  <c r="F3938" i="15" s="1"/>
  <c r="F3939" i="15" s="1"/>
  <c r="F3940" i="15" l="1"/>
  <c r="F3941" i="15" s="1"/>
  <c r="F3942" i="15" s="1"/>
  <c r="F3943" i="15" l="1"/>
  <c r="F3944" i="15" s="1"/>
  <c r="F3945" i="15" s="1"/>
  <c r="F3946" i="15" s="1"/>
  <c r="F3947" i="15" s="1"/>
  <c r="F3948" i="15" s="1"/>
  <c r="F3949" i="15" s="1"/>
  <c r="F3950" i="15" l="1"/>
  <c r="F3951" i="15" s="1"/>
  <c r="F3952" i="15" l="1"/>
  <c r="F3953" i="15" s="1"/>
  <c r="F3954" i="15" s="1"/>
  <c r="F3955" i="15" s="1"/>
  <c r="F3956" i="15" s="1"/>
  <c r="F3957" i="15" s="1"/>
  <c r="F3958" i="15" s="1"/>
  <c r="F3959" i="15" s="1"/>
  <c r="F3960" i="15" s="1"/>
  <c r="F3961" i="15" s="1"/>
  <c r="F3962" i="15" s="1"/>
  <c r="F3963" i="15" s="1"/>
  <c r="F3964" i="15" s="1"/>
  <c r="F3965" i="15" s="1"/>
  <c r="F3966" i="15" s="1"/>
  <c r="F3967" i="15" s="1"/>
  <c r="F3968" i="15" s="1"/>
  <c r="F3969" i="15" s="1"/>
  <c r="F3970" i="15" s="1"/>
  <c r="F3971" i="15" l="1"/>
  <c r="F3972" i="15" s="1"/>
  <c r="F3973" i="15" s="1"/>
  <c r="F3974" i="15" s="1"/>
  <c r="F3975" i="15" l="1"/>
  <c r="F3976" i="15" s="1"/>
  <c r="F3977" i="15" s="1"/>
  <c r="F3978" i="15" l="1"/>
  <c r="F3979" i="15" s="1"/>
  <c r="F3980" i="15" s="1"/>
  <c r="F3981" i="15" s="1"/>
  <c r="F3982" i="15" s="1"/>
  <c r="F3983" i="15" s="1"/>
  <c r="F3984" i="15" s="1"/>
  <c r="F3985" i="15" s="1"/>
  <c r="F3986" i="15" s="1"/>
  <c r="F3987" i="15" s="1"/>
  <c r="F3988" i="15" l="1"/>
  <c r="F3989" i="15" s="1"/>
  <c r="F3990" i="15" s="1"/>
  <c r="F3991" i="15" s="1"/>
  <c r="F3992" i="15" s="1"/>
  <c r="F3993" i="15" l="1"/>
  <c r="F3994" i="15" s="1"/>
  <c r="F3995" i="15" s="1"/>
  <c r="F3996" i="15" s="1"/>
  <c r="F3997" i="15" l="1"/>
  <c r="F3998" i="15" s="1"/>
  <c r="F3999" i="15" s="1"/>
  <c r="F4000" i="15" s="1"/>
  <c r="F4001" i="15" s="1"/>
  <c r="F4002" i="15" s="1"/>
  <c r="F4003" i="15" l="1"/>
  <c r="F4004" i="15" s="1"/>
  <c r="F4005" i="15" s="1"/>
  <c r="F4006" i="15" s="1"/>
  <c r="F4007" i="15" s="1"/>
  <c r="F4008" i="15" s="1"/>
  <c r="F4009" i="15" s="1"/>
  <c r="F4010" i="15" s="1"/>
  <c r="F4011" i="15" s="1"/>
  <c r="F4012" i="15" s="1"/>
  <c r="F4013" i="15" s="1"/>
  <c r="F4014" i="15" l="1"/>
  <c r="F4015" i="15" s="1"/>
  <c r="F4016" i="15" s="1"/>
  <c r="F4017" i="15" l="1"/>
  <c r="F4018" i="15" s="1"/>
  <c r="F4019" i="15" s="1"/>
  <c r="F4020" i="15" l="1"/>
  <c r="F4021" i="15" s="1"/>
  <c r="F4022" i="15" s="1"/>
  <c r="F4023" i="15" s="1"/>
  <c r="F4024" i="15" s="1"/>
  <c r="F4025" i="15" s="1"/>
  <c r="F4026" i="15" l="1"/>
  <c r="F4027" i="15" s="1"/>
  <c r="F4028" i="15" s="1"/>
  <c r="F4029" i="15" s="1"/>
  <c r="F4030" i="15" s="1"/>
  <c r="F4031" i="15" l="1"/>
  <c r="F4032" i="15" s="1"/>
  <c r="F4033" i="15" s="1"/>
  <c r="F4034" i="15" s="1"/>
  <c r="F4035" i="15" s="1"/>
  <c r="F4036" i="15" s="1"/>
  <c r="F4037" i="15" s="1"/>
  <c r="F4038" i="15" s="1"/>
  <c r="F4039" i="15" s="1"/>
  <c r="F4040" i="15" s="1"/>
  <c r="F4041" i="15" s="1"/>
  <c r="F4042" i="15" s="1"/>
  <c r="F4043" i="15" s="1"/>
  <c r="F4044" i="15" s="1"/>
  <c r="F4045" i="15" s="1"/>
  <c r="F4046" i="15" s="1"/>
  <c r="F4047" i="15" s="1"/>
  <c r="F4048" i="15" s="1"/>
  <c r="F4049" i="15" s="1"/>
  <c r="F4050" i="15" s="1"/>
  <c r="F4051" i="15" s="1"/>
  <c r="F4052" i="15" s="1"/>
  <c r="F4053" i="15" s="1"/>
  <c r="F4054" i="15" s="1"/>
  <c r="F4055" i="15" s="1"/>
  <c r="F4056" i="15" l="1"/>
  <c r="F4057" i="15" s="1"/>
  <c r="F4058" i="15" s="1"/>
  <c r="F4059" i="15" s="1"/>
  <c r="F4060" i="15" s="1"/>
  <c r="F4061" i="15" s="1"/>
  <c r="F4062" i="15" s="1"/>
  <c r="F4063" i="15" s="1"/>
  <c r="F4064" i="15" s="1"/>
  <c r="F4065" i="15" l="1"/>
  <c r="F4066" i="15" s="1"/>
  <c r="F4067" i="15" s="1"/>
  <c r="F4068" i="15" s="1"/>
  <c r="F4069" i="15" s="1"/>
  <c r="F4070" i="15" s="1"/>
  <c r="F4071" i="15" s="1"/>
  <c r="F4072" i="15" s="1"/>
  <c r="F4073" i="15" s="1"/>
  <c r="F4074" i="15" s="1"/>
  <c r="F4075" i="15" s="1"/>
  <c r="F4076" i="15" s="1"/>
  <c r="F4077" i="15" s="1"/>
  <c r="F4078" i="15" s="1"/>
  <c r="F4079" i="15" s="1"/>
  <c r="F4080" i="15" s="1"/>
  <c r="F4081" i="15" s="1"/>
  <c r="F4082" i="15" s="1"/>
  <c r="F4083" i="15" s="1"/>
  <c r="F4084" i="15" s="1"/>
  <c r="F4085" i="15" s="1"/>
  <c r="F4086" i="15" s="1"/>
  <c r="F4087" i="15" l="1"/>
  <c r="F4088" i="15" s="1"/>
  <c r="F4089" i="15" s="1"/>
  <c r="F4090" i="15" s="1"/>
  <c r="F4091" i="15" s="1"/>
  <c r="F4092" i="15" s="1"/>
  <c r="F4093" i="15" s="1"/>
  <c r="F4094" i="15" s="1"/>
  <c r="F4095" i="15" s="1"/>
  <c r="F4096" i="15" l="1"/>
  <c r="F4097" i="15" s="1"/>
  <c r="F4098" i="15" s="1"/>
  <c r="F4099" i="15" s="1"/>
  <c r="F4100" i="15" s="1"/>
  <c r="F4101" i="15" s="1"/>
  <c r="F4102" i="15" l="1"/>
  <c r="F4103" i="15" s="1"/>
  <c r="F4104" i="15" s="1"/>
  <c r="F4105" i="15" s="1"/>
  <c r="F4106" i="15" s="1"/>
  <c r="F4107" i="15" s="1"/>
  <c r="F4108" i="15" s="1"/>
  <c r="F4109" i="15" s="1"/>
  <c r="F4110" i="15" s="1"/>
  <c r="F4111" i="15" s="1"/>
  <c r="F4112" i="15" s="1"/>
  <c r="F4113" i="15" s="1"/>
  <c r="F4114" i="15" s="1"/>
  <c r="F4115" i="15" s="1"/>
  <c r="F4116" i="15" s="1"/>
  <c r="F4117" i="15" s="1"/>
  <c r="F4118" i="15" s="1"/>
  <c r="F4119" i="15" s="1"/>
  <c r="F4120" i="15" s="1"/>
  <c r="F4121" i="15" s="1"/>
  <c r="F4122" i="15" s="1"/>
  <c r="F4123" i="15" s="1"/>
  <c r="F4124" i="15" s="1"/>
  <c r="F4125" i="15" s="1"/>
  <c r="F4126" i="15" s="1"/>
  <c r="F4127" i="15" s="1"/>
  <c r="F4128" i="15" s="1"/>
  <c r="F4129" i="15" s="1"/>
  <c r="F4130" i="15" s="1"/>
  <c r="F4131" i="15" s="1"/>
  <c r="F4132" i="15" s="1"/>
  <c r="F4133" i="15" s="1"/>
  <c r="F4134" i="15" l="1"/>
  <c r="F4135" i="15" s="1"/>
  <c r="F4136" i="15" s="1"/>
  <c r="F4137" i="15" s="1"/>
  <c r="F4138" i="15" s="1"/>
  <c r="F4139" i="15" s="1"/>
  <c r="F4140" i="15" s="1"/>
  <c r="F4141" i="15" s="1"/>
  <c r="F4142" i="15" s="1"/>
  <c r="F4143" i="15" s="1"/>
  <c r="F4144" i="15" s="1"/>
  <c r="F4145" i="15" s="1"/>
  <c r="F4146" i="15" s="1"/>
  <c r="F4147" i="15" l="1"/>
  <c r="F4148" i="15" s="1"/>
  <c r="F4149" i="15" s="1"/>
  <c r="F4150" i="15" s="1"/>
  <c r="F4151" i="15" s="1"/>
  <c r="F4152" i="15" s="1"/>
  <c r="F4153" i="15" s="1"/>
  <c r="F4154" i="15" s="1"/>
  <c r="F4155" i="15" s="1"/>
  <c r="F4156" i="15" s="1"/>
  <c r="F4157" i="15" s="1"/>
  <c r="F4158" i="15" s="1"/>
  <c r="F4159" i="15" s="1"/>
  <c r="F4160" i="15" s="1"/>
  <c r="F4161" i="15" s="1"/>
  <c r="F4162" i="15" s="1"/>
  <c r="F4163" i="15" s="1"/>
  <c r="F4164" i="15" s="1"/>
  <c r="F4165" i="15" s="1"/>
  <c r="F4166" i="15" s="1"/>
  <c r="F4167" i="15" s="1"/>
  <c r="F4168" i="15" s="1"/>
  <c r="F4169" i="15" s="1"/>
  <c r="F4170" i="15" s="1"/>
  <c r="F4171" i="15" s="1"/>
  <c r="F4172" i="15" s="1"/>
  <c r="F4173" i="15" s="1"/>
  <c r="F4174" i="15" s="1"/>
  <c r="F4175" i="15" s="1"/>
  <c r="F4176" i="15" s="1"/>
  <c r="F4177" i="15" s="1"/>
  <c r="F4178" i="15" s="1"/>
  <c r="F4179" i="15" s="1"/>
  <c r="F4180" i="15" s="1"/>
  <c r="F4181" i="15" s="1"/>
  <c r="F4182" i="15" s="1"/>
  <c r="F4183" i="15" s="1"/>
  <c r="F4184" i="15" s="1"/>
  <c r="F4185" i="15" s="1"/>
  <c r="F4186" i="15" s="1"/>
  <c r="F4187" i="15" s="1"/>
  <c r="F4188" i="15" s="1"/>
  <c r="F4189" i="15" s="1"/>
  <c r="F4190" i="15" s="1"/>
  <c r="F4191" i="15" s="1"/>
  <c r="F4192" i="15" s="1"/>
  <c r="F4193" i="15" s="1"/>
  <c r="F4194" i="15" s="1"/>
  <c r="F4195" i="15" s="1"/>
  <c r="F4196" i="15" s="1"/>
  <c r="F4197" i="15" s="1"/>
  <c r="F4198" i="15" s="1"/>
  <c r="F4199" i="15" s="1"/>
  <c r="F4200" i="15" s="1"/>
  <c r="F4201" i="15" s="1"/>
  <c r="F4202" i="15" s="1"/>
  <c r="F4203" i="15" s="1"/>
  <c r="F4204" i="15" s="1"/>
  <c r="F4205" i="15" s="1"/>
  <c r="F4206" i="15" s="1"/>
  <c r="F4207" i="15" s="1"/>
  <c r="F4208" i="15" s="1"/>
  <c r="F4209" i="15" s="1"/>
  <c r="F4210" i="15" s="1"/>
  <c r="F4211" i="15" s="1"/>
  <c r="F4212" i="15" s="1"/>
  <c r="F4213" i="15" s="1"/>
  <c r="F4214" i="15" s="1"/>
  <c r="F4215" i="15" s="1"/>
  <c r="F4216" i="15" s="1"/>
  <c r="F4217" i="15" s="1"/>
  <c r="F4218" i="15" s="1"/>
  <c r="F4219" i="15" s="1"/>
  <c r="F4220" i="15" s="1"/>
  <c r="F4221" i="15" s="1"/>
  <c r="F4222" i="15" s="1"/>
  <c r="F4223" i="15" l="1"/>
  <c r="F4224" i="15" s="1"/>
  <c r="F4225" i="15" s="1"/>
  <c r="F4226" i="15" s="1"/>
  <c r="F4227" i="15" s="1"/>
  <c r="F4228" i="15" s="1"/>
  <c r="F4229" i="15" s="1"/>
  <c r="F4230" i="15" s="1"/>
  <c r="F4231" i="15" s="1"/>
  <c r="F4232" i="15" s="1"/>
  <c r="F4233" i="15" s="1"/>
  <c r="F4234" i="15" s="1"/>
  <c r="F4235" i="15" s="1"/>
  <c r="F4236" i="15" s="1"/>
  <c r="F4237" i="15" s="1"/>
  <c r="F4238" i="15" s="1"/>
  <c r="F4239" i="15" s="1"/>
  <c r="F4240" i="15" s="1"/>
  <c r="F4241" i="15" s="1"/>
  <c r="F4242" i="15" s="1"/>
  <c r="F4243" i="15" s="1"/>
  <c r="F4244" i="15" s="1"/>
  <c r="F4245" i="15" s="1"/>
  <c r="F4246" i="15" s="1"/>
  <c r="F4247" i="15" s="1"/>
  <c r="F4248" i="15" s="1"/>
  <c r="F4249" i="15" s="1"/>
  <c r="F4250" i="15" s="1"/>
  <c r="F4251" i="15" s="1"/>
  <c r="F4252" i="15" s="1"/>
  <c r="F4253" i="15" s="1"/>
  <c r="F4254" i="15" s="1"/>
  <c r="F4255" i="15" s="1"/>
  <c r="F4256" i="15" s="1"/>
  <c r="F4257" i="15" s="1"/>
  <c r="F4258" i="15" s="1"/>
  <c r="F4259" i="15" s="1"/>
  <c r="F4260" i="15" s="1"/>
  <c r="F4261" i="15" s="1"/>
  <c r="F4262" i="15" s="1"/>
  <c r="F4263" i="15" s="1"/>
  <c r="F4264" i="15" s="1"/>
  <c r="F4265" i="15" s="1"/>
  <c r="F4266" i="15" s="1"/>
  <c r="F4267" i="15" s="1"/>
  <c r="F4268" i="15" s="1"/>
  <c r="F4269" i="15" s="1"/>
  <c r="F4270" i="15" l="1"/>
  <c r="F4271" i="15" s="1"/>
  <c r="F4272" i="15" s="1"/>
  <c r="F4273" i="15" s="1"/>
  <c r="F4274" i="15" s="1"/>
  <c r="F4275" i="15" s="1"/>
  <c r="F4276" i="15" s="1"/>
  <c r="F4277" i="15" s="1"/>
  <c r="F4278" i="15" s="1"/>
  <c r="F4279" i="15" s="1"/>
  <c r="F4280" i="15" s="1"/>
  <c r="F4281" i="15" s="1"/>
  <c r="F4282" i="15" s="1"/>
  <c r="F4283" i="15" l="1"/>
  <c r="F4284" i="15" s="1"/>
  <c r="F4285" i="15" s="1"/>
  <c r="F4286" i="15" s="1"/>
  <c r="F4287" i="15" s="1"/>
  <c r="F4288" i="15" s="1"/>
  <c r="F4289" i="15" s="1"/>
  <c r="F4290" i="15" s="1"/>
  <c r="F4291" i="15" s="1"/>
  <c r="F4292" i="15" s="1"/>
  <c r="F4293" i="15" s="1"/>
  <c r="F4294" i="15" s="1"/>
  <c r="F4295" i="15" s="1"/>
  <c r="F4296" i="15" s="1"/>
  <c r="F4297" i="15" s="1"/>
  <c r="F4298" i="15" s="1"/>
  <c r="F4299" i="15" s="1"/>
  <c r="F4300" i="15" s="1"/>
  <c r="F4301" i="15" l="1"/>
  <c r="F4302" i="15" s="1"/>
  <c r="F4303" i="15" s="1"/>
  <c r="F4304" i="15" s="1"/>
  <c r="F4305" i="15" s="1"/>
  <c r="F4306" i="15" s="1"/>
  <c r="F4307" i="15" s="1"/>
  <c r="F4308" i="15" s="1"/>
  <c r="F4309" i="15" s="1"/>
  <c r="F4310" i="15" s="1"/>
  <c r="F4311" i="15" s="1"/>
  <c r="F4312" i="15" s="1"/>
  <c r="F4313" i="15" s="1"/>
  <c r="F4314" i="15" s="1"/>
  <c r="F4315" i="15" s="1"/>
  <c r="F4316" i="15" s="1"/>
  <c r="F4317" i="15" s="1"/>
  <c r="F4318" i="15" s="1"/>
  <c r="F4319" i="15" s="1"/>
  <c r="F4320" i="15" s="1"/>
  <c r="F4321" i="15" s="1"/>
  <c r="F4322" i="15" s="1"/>
  <c r="F4323" i="15" s="1"/>
  <c r="F4324" i="15" s="1"/>
  <c r="F4325" i="15" s="1"/>
  <c r="F4326" i="15" s="1"/>
  <c r="F4327" i="15" s="1"/>
  <c r="F4328" i="15" s="1"/>
  <c r="F4329" i="15" s="1"/>
  <c r="F4330" i="15" s="1"/>
  <c r="F4331" i="15" s="1"/>
  <c r="F4332" i="15" s="1"/>
  <c r="F4333" i="15" s="1"/>
  <c r="F4334" i="15" s="1"/>
  <c r="F4335" i="15" s="1"/>
  <c r="F4336" i="15" s="1"/>
  <c r="F4337" i="15" s="1"/>
  <c r="F4338" i="15" s="1"/>
  <c r="F4339" i="15" s="1"/>
  <c r="F4340" i="15" s="1"/>
  <c r="F4341" i="15" s="1"/>
  <c r="F4342" i="15" s="1"/>
  <c r="F4343" i="15" s="1"/>
  <c r="F4344" i="15" s="1"/>
  <c r="F4345" i="15" s="1"/>
  <c r="F4346" i="15" s="1"/>
  <c r="F4347" i="15" s="1"/>
  <c r="F4348" i="15" s="1"/>
  <c r="F4349" i="15" s="1"/>
  <c r="F4350" i="15" s="1"/>
  <c r="F4351" i="15" s="1"/>
  <c r="F4352" i="15" s="1"/>
  <c r="F4353" i="15" s="1"/>
  <c r="F4354" i="15" s="1"/>
  <c r="F4355" i="15" s="1"/>
  <c r="F4356" i="15" s="1"/>
  <c r="F4357" i="15" l="1"/>
  <c r="F4358" i="15" s="1"/>
  <c r="F4359" i="15" s="1"/>
  <c r="F4360" i="15" s="1"/>
  <c r="F4361" i="15" s="1"/>
  <c r="F4362" i="15" s="1"/>
  <c r="F4363" i="15" s="1"/>
  <c r="F4364" i="15" l="1"/>
  <c r="F4365" i="15" s="1"/>
  <c r="F4366" i="15" s="1"/>
  <c r="F4367" i="15" s="1"/>
  <c r="F4368" i="15" s="1"/>
  <c r="F4369" i="15" s="1"/>
  <c r="F4370" i="15" s="1"/>
  <c r="F4371" i="15" s="1"/>
  <c r="F4372" i="15" s="1"/>
  <c r="F4373" i="15" s="1"/>
  <c r="F4374" i="15" s="1"/>
  <c r="F4375" i="15" s="1"/>
  <c r="F4376" i="15" s="1"/>
  <c r="F4377" i="15" s="1"/>
  <c r="F4378" i="15" s="1"/>
  <c r="F4379" i="15" s="1"/>
  <c r="F4380" i="15" s="1"/>
  <c r="F4381" i="15" s="1"/>
  <c r="F4382" i="15" s="1"/>
  <c r="F4383" i="15" s="1"/>
  <c r="F4384" i="15" s="1"/>
  <c r="F4385" i="15" s="1"/>
  <c r="F4386" i="15" s="1"/>
  <c r="F4387" i="15" s="1"/>
  <c r="F4388" i="15" s="1"/>
  <c r="F4389" i="15" s="1"/>
  <c r="F4390" i="15" s="1"/>
  <c r="F4391" i="15" s="1"/>
  <c r="F4392" i="15" s="1"/>
  <c r="F4393" i="15" s="1"/>
  <c r="F4394" i="15" s="1"/>
  <c r="F4395" i="15" s="1"/>
  <c r="F4396" i="15" s="1"/>
  <c r="F4397" i="15" s="1"/>
  <c r="F4398" i="15" s="1"/>
  <c r="F4399" i="15" s="1"/>
  <c r="F4400" i="15" s="1"/>
  <c r="F4401" i="15" s="1"/>
  <c r="F4402" i="15" s="1"/>
  <c r="F4403" i="15" s="1"/>
  <c r="F4404" i="15" s="1"/>
  <c r="F4405" i="15" l="1"/>
  <c r="F4406" i="15" s="1"/>
  <c r="F4407" i="15" s="1"/>
  <c r="F4408" i="15" s="1"/>
  <c r="F4409" i="15" l="1"/>
  <c r="F4410" i="15" s="1"/>
  <c r="F4411" i="15" s="1"/>
  <c r="F4412" i="15" s="1"/>
  <c r="F4413" i="15" l="1"/>
  <c r="F4414" i="15" s="1"/>
  <c r="F4415" i="15" s="1"/>
  <c r="F4416" i="15" s="1"/>
  <c r="F4417" i="15" s="1"/>
  <c r="F4418" i="15" l="1"/>
  <c r="F4419" i="15" s="1"/>
  <c r="F4420" i="15" s="1"/>
  <c r="F4421" i="15" s="1"/>
  <c r="F4422" i="15" s="1"/>
  <c r="F4423" i="15" l="1"/>
  <c r="F4424" i="15" s="1"/>
  <c r="F4425" i="15" s="1"/>
  <c r="F4426" i="15" s="1"/>
  <c r="F4427" i="15" s="1"/>
  <c r="F4428" i="15" s="1"/>
  <c r="F4429" i="15" s="1"/>
  <c r="F4430" i="15" s="1"/>
  <c r="F4431" i="15" s="1"/>
  <c r="F4432" i="15" l="1"/>
  <c r="F4433" i="15" s="1"/>
  <c r="F4434" i="15" s="1"/>
  <c r="F4435" i="15" s="1"/>
  <c r="F4436" i="15" s="1"/>
  <c r="F4437" i="15" s="1"/>
  <c r="F4438" i="15" s="1"/>
  <c r="F4439" i="15" s="1"/>
  <c r="F4440" i="15" s="1"/>
  <c r="F4441" i="15" s="1"/>
  <c r="F4442" i="15" l="1"/>
  <c r="F4443" i="15" s="1"/>
  <c r="F4444" i="15" s="1"/>
  <c r="F4445" i="15" s="1"/>
  <c r="F4446" i="15" l="1"/>
  <c r="F4447" i="15" s="1"/>
  <c r="F4448" i="15" s="1"/>
  <c r="F4449" i="15" s="1"/>
  <c r="F4450" i="15" s="1"/>
  <c r="F4451" i="15" s="1"/>
  <c r="F4452" i="15" s="1"/>
  <c r="F4453" i="15" s="1"/>
  <c r="F4454" i="15" s="1"/>
  <c r="F4455" i="15" l="1"/>
  <c r="F4456" i="15" s="1"/>
  <c r="F4457" i="15" s="1"/>
  <c r="F4458" i="15" s="1"/>
  <c r="F4459" i="15" s="1"/>
  <c r="F4460" i="15" s="1"/>
  <c r="F4461" i="15" s="1"/>
  <c r="F4462" i="15" l="1"/>
  <c r="F4463" i="15" s="1"/>
  <c r="F4464" i="15" s="1"/>
  <c r="F4465" i="15" s="1"/>
  <c r="F4466" i="15" s="1"/>
  <c r="F4467" i="15" s="1"/>
  <c r="F4468" i="15" s="1"/>
  <c r="F4469" i="15" s="1"/>
  <c r="F4470" i="15" l="1"/>
  <c r="F4471" i="15" s="1"/>
  <c r="F4472" i="15" s="1"/>
  <c r="F4473" i="15" s="1"/>
  <c r="F4474" i="15" l="1"/>
  <c r="F4475" i="15" s="1"/>
  <c r="F4476" i="15" s="1"/>
  <c r="F4477" i="15" s="1"/>
  <c r="F4478" i="15" l="1"/>
  <c r="F4479" i="15" s="1"/>
  <c r="F4480" i="15" s="1"/>
  <c r="F4481" i="15" s="1"/>
  <c r="F4482" i="15" s="1"/>
  <c r="F4483" i="15" s="1"/>
  <c r="F4484" i="15" s="1"/>
  <c r="F4485" i="15" s="1"/>
  <c r="F4486" i="15" s="1"/>
  <c r="F4487" i="15" s="1"/>
  <c r="F4488" i="15" s="1"/>
  <c r="F4489" i="15" s="1"/>
  <c r="F4490" i="15" s="1"/>
  <c r="F4491" i="15" s="1"/>
  <c r="F4492" i="15" s="1"/>
  <c r="F4493" i="15" s="1"/>
  <c r="F4494" i="15" s="1"/>
  <c r="F4495" i="15" s="1"/>
  <c r="F4496" i="15" l="1"/>
  <c r="F4497" i="15" s="1"/>
  <c r="F4498" i="15" s="1"/>
  <c r="F4499" i="15" s="1"/>
  <c r="F4500" i="15" s="1"/>
  <c r="F4501" i="15" s="1"/>
  <c r="F4502" i="15" s="1"/>
  <c r="F4503" i="15" s="1"/>
  <c r="F4504" i="15" s="1"/>
  <c r="F4505" i="15" s="1"/>
  <c r="F4506" i="15" s="1"/>
  <c r="F4507" i="15" l="1"/>
  <c r="F4508" i="15" s="1"/>
  <c r="F4509" i="15" s="1"/>
  <c r="F4510" i="15" s="1"/>
  <c r="F4511" i="15" s="1"/>
  <c r="F4512" i="15" s="1"/>
  <c r="F4513" i="15" l="1"/>
  <c r="F4514" i="15" s="1"/>
  <c r="F4515" i="15" s="1"/>
  <c r="F4516" i="15" s="1"/>
  <c r="F4517" i="15" s="1"/>
  <c r="F4518" i="15" s="1"/>
  <c r="F4519" i="15" s="1"/>
  <c r="F4520" i="15" s="1"/>
  <c r="F4521" i="15" s="1"/>
  <c r="F4522" i="15" s="1"/>
  <c r="F4523" i="15" s="1"/>
  <c r="F4524" i="15" s="1"/>
  <c r="F4525" i="15" s="1"/>
  <c r="F4526" i="15" s="1"/>
  <c r="F4527" i="15" s="1"/>
  <c r="F4528" i="15" s="1"/>
  <c r="F4529" i="15" s="1"/>
  <c r="F4530" i="15" s="1"/>
  <c r="F4531" i="15" l="1"/>
  <c r="F4532" i="15" s="1"/>
  <c r="F4533" i="15" s="1"/>
  <c r="F4534" i="15" s="1"/>
  <c r="F4535" i="15" s="1"/>
  <c r="F4536" i="15" s="1"/>
  <c r="F4537" i="15" s="1"/>
  <c r="F4538" i="15" l="1"/>
  <c r="F4539" i="15" s="1"/>
  <c r="F4540" i="15" s="1"/>
  <c r="F4541" i="15" s="1"/>
  <c r="F4542" i="15" s="1"/>
  <c r="F4543" i="15" s="1"/>
  <c r="F4544" i="15" s="1"/>
  <c r="F4545" i="15" s="1"/>
  <c r="F4546" i="15" s="1"/>
  <c r="F4547" i="15" s="1"/>
  <c r="F4548" i="15" l="1"/>
  <c r="F4549" i="15" s="1"/>
  <c r="F4550" i="15" s="1"/>
  <c r="F4551" i="15" s="1"/>
  <c r="F4552" i="15" s="1"/>
  <c r="F4553" i="15" s="1"/>
  <c r="F4554" i="15" s="1"/>
  <c r="F4555" i="15" s="1"/>
  <c r="F4556" i="15" s="1"/>
  <c r="F4557" i="15" s="1"/>
  <c r="F4558" i="15" l="1"/>
  <c r="F4559" i="15" s="1"/>
  <c r="F4560" i="15" s="1"/>
  <c r="F4561" i="15" s="1"/>
  <c r="F4562" i="15" s="1"/>
  <c r="F4563" i="15" s="1"/>
  <c r="F4564" i="15" s="1"/>
  <c r="F4565" i="15" s="1"/>
  <c r="F4566" i="15" s="1"/>
  <c r="F4567" i="15" s="1"/>
  <c r="F4568" i="15" l="1"/>
  <c r="F4569" i="15" s="1"/>
  <c r="F4570" i="15" s="1"/>
  <c r="F4571" i="15" s="1"/>
  <c r="F4572" i="15" s="1"/>
  <c r="F4573" i="15" s="1"/>
  <c r="F4574" i="15" l="1"/>
  <c r="F4575" i="15" s="1"/>
  <c r="F4576" i="15" s="1"/>
  <c r="F4577" i="15" l="1"/>
  <c r="F4578" i="15" s="1"/>
  <c r="F4579" i="15" s="1"/>
  <c r="F4580" i="15" s="1"/>
  <c r="F4581" i="15" s="1"/>
  <c r="F4582" i="15" s="1"/>
  <c r="F4583" i="15" s="1"/>
  <c r="F4584" i="15" s="1"/>
  <c r="F4585" i="15" s="1"/>
  <c r="F4586" i="15" s="1"/>
  <c r="F4587" i="15" s="1"/>
  <c r="F4588" i="15" s="1"/>
  <c r="F4589" i="15" s="1"/>
  <c r="F4590" i="15" s="1"/>
  <c r="F4591" i="15" s="1"/>
  <c r="F4592" i="15" s="1"/>
  <c r="F4593" i="15" s="1"/>
  <c r="F4594" i="15" s="1"/>
  <c r="F4595" i="15" s="1"/>
  <c r="F4596" i="15" s="1"/>
  <c r="F4597" i="15" s="1"/>
  <c r="F4598" i="15" s="1"/>
  <c r="F4599" i="15" s="1"/>
  <c r="F4600" i="15" s="1"/>
  <c r="F4601" i="15" s="1"/>
  <c r="F4602" i="15" s="1"/>
  <c r="F4603" i="15" l="1"/>
  <c r="F4604" i="15" s="1"/>
  <c r="F4605" i="15" s="1"/>
  <c r="F4606" i="15" s="1"/>
  <c r="F4607" i="15" s="1"/>
  <c r="F4608" i="15" l="1"/>
  <c r="F4609" i="15" s="1"/>
  <c r="F4610" i="15" s="1"/>
  <c r="F4611" i="15" s="1"/>
  <c r="F4612" i="15" s="1"/>
  <c r="F4613" i="15" s="1"/>
  <c r="F4614" i="15" s="1"/>
  <c r="F4615" i="15" s="1"/>
  <c r="F4616" i="15" s="1"/>
  <c r="F4617" i="15" s="1"/>
  <c r="F4618" i="15" s="1"/>
  <c r="F4619" i="15" s="1"/>
  <c r="F4620" i="15" s="1"/>
  <c r="F4621" i="15" l="1"/>
  <c r="F4622" i="15" s="1"/>
  <c r="F4623" i="15" s="1"/>
  <c r="F4624" i="15" s="1"/>
  <c r="F4625" i="15" s="1"/>
  <c r="F4626" i="15" s="1"/>
  <c r="F4627" i="15" l="1"/>
  <c r="F4628" i="15" s="1"/>
  <c r="F4629" i="15" s="1"/>
  <c r="F4630" i="15" l="1"/>
  <c r="F4631" i="15" s="1"/>
  <c r="F4632" i="15" s="1"/>
  <c r="F4633" i="15" s="1"/>
  <c r="F4634" i="15" s="1"/>
  <c r="F4635" i="15" s="1"/>
  <c r="F4636" i="15" s="1"/>
  <c r="F4637" i="15" s="1"/>
  <c r="F4638" i="15" s="1"/>
  <c r="F4639" i="15" s="1"/>
  <c r="F4640" i="15" l="1"/>
  <c r="F4641" i="15" s="1"/>
  <c r="F4642" i="15" s="1"/>
  <c r="F4643" i="15" s="1"/>
  <c r="F4644" i="15" s="1"/>
  <c r="F4645" i="15" s="1"/>
  <c r="F4646" i="15" s="1"/>
  <c r="F4647" i="15" s="1"/>
  <c r="F4648" i="15" s="1"/>
  <c r="F4649" i="15" s="1"/>
  <c r="F4650" i="15" s="1"/>
  <c r="F4651" i="15" s="1"/>
  <c r="F4652" i="15" s="1"/>
  <c r="F4653" i="15" s="1"/>
  <c r="F4654" i="15" s="1"/>
  <c r="F4655" i="15" s="1"/>
  <c r="F4656" i="15" s="1"/>
  <c r="F4657" i="15" l="1"/>
  <c r="F4658" i="15" s="1"/>
  <c r="F4659" i="15" s="1"/>
  <c r="F4660" i="15" s="1"/>
  <c r="F4661" i="15" s="1"/>
  <c r="F4662" i="15" l="1"/>
  <c r="F4663" i="15" s="1"/>
  <c r="F4664" i="15" s="1"/>
  <c r="F4665" i="15" s="1"/>
  <c r="F4666" i="15" s="1"/>
  <c r="F4667" i="15" s="1"/>
  <c r="F4668" i="15" s="1"/>
  <c r="F4669" i="15" s="1"/>
  <c r="F4670" i="15" s="1"/>
  <c r="F4671" i="15" s="1"/>
  <c r="F4672" i="15" s="1"/>
  <c r="F4673" i="15" s="1"/>
  <c r="F4674" i="15" l="1"/>
  <c r="F4675" i="15" s="1"/>
  <c r="F4676" i="15" s="1"/>
  <c r="F4677" i="15" s="1"/>
  <c r="F4678" i="15" s="1"/>
  <c r="F4679" i="15" s="1"/>
  <c r="F4680" i="15" s="1"/>
  <c r="F4681" i="15" s="1"/>
  <c r="F4682" i="15" s="1"/>
  <c r="F4683" i="15" s="1"/>
  <c r="F4684" i="15" s="1"/>
  <c r="F4685" i="15" s="1"/>
  <c r="F4686" i="15" l="1"/>
  <c r="F4687" i="15" s="1"/>
  <c r="F4688" i="15" s="1"/>
  <c r="F4689" i="15" s="1"/>
  <c r="F4690" i="15" s="1"/>
  <c r="F4691" i="15" l="1"/>
  <c r="F4692" i="15" s="1"/>
  <c r="F4693" i="15" s="1"/>
  <c r="F4694" i="15" s="1"/>
  <c r="F4695" i="15" s="1"/>
  <c r="F4696" i="15" s="1"/>
  <c r="F4697" i="15" s="1"/>
  <c r="F4698" i="15" s="1"/>
  <c r="F4699" i="15" s="1"/>
  <c r="F4700" i="15" s="1"/>
  <c r="F4701" i="15" s="1"/>
  <c r="F4702" i="15" s="1"/>
  <c r="F4703" i="15" s="1"/>
  <c r="F4704" i="15" s="1"/>
  <c r="F4705" i="15" s="1"/>
  <c r="F4706" i="15" s="1"/>
  <c r="F4707" i="15" s="1"/>
  <c r="F4708" i="15" s="1"/>
  <c r="F4709" i="15" s="1"/>
  <c r="F4710" i="15" s="1"/>
  <c r="F4711" i="15" s="1"/>
  <c r="F4712" i="15" s="1"/>
  <c r="F4713" i="15" s="1"/>
  <c r="F4714" i="15" s="1"/>
  <c r="F4715" i="15" s="1"/>
  <c r="F4716" i="15" l="1"/>
  <c r="F4717" i="15" s="1"/>
  <c r="F4718" i="15" s="1"/>
  <c r="F4719" i="15" s="1"/>
  <c r="F4720" i="15" s="1"/>
  <c r="F4721" i="15" s="1"/>
  <c r="F4722" i="15" s="1"/>
  <c r="F4723" i="15" s="1"/>
  <c r="F4724" i="15" s="1"/>
  <c r="F4725" i="15" s="1"/>
  <c r="F4726" i="15" s="1"/>
  <c r="F4727" i="15" s="1"/>
  <c r="F4728" i="15" l="1"/>
  <c r="F4729" i="15" s="1"/>
  <c r="F4730" i="15" s="1"/>
  <c r="F4731" i="15" s="1"/>
  <c r="F4732" i="15" s="1"/>
  <c r="F4733" i="15" s="1"/>
  <c r="F4734" i="15" s="1"/>
  <c r="F4735" i="15" s="1"/>
  <c r="F4736" i="15" s="1"/>
  <c r="F4737" i="15" s="1"/>
  <c r="F4738" i="15" s="1"/>
  <c r="F4739" i="15" s="1"/>
  <c r="F4740" i="15" s="1"/>
  <c r="F4741" i="15" s="1"/>
  <c r="F4742" i="15" s="1"/>
  <c r="F4743" i="15" s="1"/>
  <c r="F4744" i="15" s="1"/>
  <c r="F4745" i="15" s="1"/>
  <c r="F4746" i="15" s="1"/>
  <c r="F4747" i="15" s="1"/>
  <c r="F4748" i="15" s="1"/>
  <c r="F4749" i="15" s="1"/>
  <c r="F4750" i="15" s="1"/>
  <c r="F4751" i="15" s="1"/>
  <c r="F4752" i="15" s="1"/>
  <c r="F4753" i="15" s="1"/>
  <c r="F4754" i="15" s="1"/>
  <c r="F4755" i="15" s="1"/>
  <c r="F4756" i="15" s="1"/>
  <c r="F4757" i="15" s="1"/>
  <c r="F4758" i="15" s="1"/>
  <c r="F4759" i="15" s="1"/>
  <c r="F4760" i="15" s="1"/>
  <c r="F4761" i="15" s="1"/>
  <c r="F4762" i="15" s="1"/>
  <c r="F4763" i="15" s="1"/>
  <c r="F4764" i="15" s="1"/>
  <c r="F4765" i="15" s="1"/>
  <c r="F4766" i="15" s="1"/>
  <c r="F4767" i="15" s="1"/>
  <c r="F4768" i="15" s="1"/>
  <c r="F4769" i="15" s="1"/>
  <c r="F4770" i="15" s="1"/>
  <c r="F4771" i="15" s="1"/>
  <c r="F4772" i="15" s="1"/>
  <c r="F4773" i="15" s="1"/>
  <c r="F4774" i="15" s="1"/>
  <c r="F4775" i="15" s="1"/>
  <c r="F4776" i="15" s="1"/>
  <c r="F4777" i="15" s="1"/>
  <c r="F4778" i="15" l="1"/>
  <c r="F4779" i="15" s="1"/>
  <c r="F4780" i="15" s="1"/>
  <c r="F4781" i="15" l="1"/>
  <c r="F4782" i="15" s="1"/>
  <c r="F4783" i="15" s="1"/>
  <c r="F4784" i="15" l="1"/>
  <c r="F4785" i="15" s="1"/>
  <c r="F4786" i="15" s="1"/>
  <c r="F4787" i="15" s="1"/>
  <c r="F4788" i="15" s="1"/>
  <c r="F4789" i="15" s="1"/>
  <c r="F4790" i="15" s="1"/>
  <c r="F4791" i="15" s="1"/>
  <c r="F4792" i="15" s="1"/>
  <c r="F4793" i="15" s="1"/>
  <c r="F4794" i="15" s="1"/>
  <c r="F4795" i="15" s="1"/>
  <c r="F4796" i="15" s="1"/>
  <c r="F4797" i="15" s="1"/>
  <c r="F4798" i="15" s="1"/>
  <c r="F4799" i="15" s="1"/>
  <c r="F4800" i="15" s="1"/>
  <c r="F4801" i="15" s="1"/>
  <c r="F4802" i="15" s="1"/>
  <c r="F4803" i="15" s="1"/>
  <c r="F4804" i="15" s="1"/>
  <c r="F4805" i="15" s="1"/>
  <c r="F4806" i="15" l="1"/>
  <c r="F4807" i="15" s="1"/>
  <c r="F4808" i="15" s="1"/>
  <c r="F4809" i="15" s="1"/>
  <c r="F4810" i="15" s="1"/>
  <c r="F4811" i="15" s="1"/>
  <c r="F4812" i="15" s="1"/>
  <c r="F4813" i="15" s="1"/>
  <c r="F4814" i="15" s="1"/>
  <c r="F4815" i="15" s="1"/>
  <c r="F4816" i="15" s="1"/>
  <c r="F4817" i="15" s="1"/>
  <c r="F4818" i="15" l="1"/>
  <c r="F4819" i="15" s="1"/>
  <c r="F4820" i="15" s="1"/>
  <c r="F4821" i="15" s="1"/>
  <c r="F4822" i="15" s="1"/>
  <c r="F4823" i="15" s="1"/>
  <c r="F4824" i="15" s="1"/>
  <c r="F4825" i="15" l="1"/>
  <c r="F4826" i="15" s="1"/>
  <c r="F4827" i="15" s="1"/>
  <c r="F4828" i="15" l="1"/>
  <c r="F4829" i="15" s="1"/>
  <c r="F4830" i="15" s="1"/>
  <c r="F4831" i="15" s="1"/>
  <c r="F4832" i="15" s="1"/>
  <c r="F4833" i="15" l="1"/>
  <c r="F4834" i="15" s="1"/>
  <c r="F4835" i="15" s="1"/>
  <c r="F4836" i="15" s="1"/>
  <c r="F4837" i="15" s="1"/>
  <c r="F4838" i="15" s="1"/>
  <c r="F4839" i="15" s="1"/>
  <c r="F4840" i="15" s="1"/>
  <c r="F4841" i="15" s="1"/>
  <c r="F4842" i="15" s="1"/>
  <c r="F4843" i="15" s="1"/>
  <c r="F4844" i="15" s="1"/>
  <c r="F4845" i="15" s="1"/>
  <c r="F4846" i="15" s="1"/>
  <c r="F4847" i="15" s="1"/>
  <c r="F4848" i="15" l="1"/>
  <c r="F4849" i="15" s="1"/>
  <c r="F4850" i="15" s="1"/>
  <c r="F4851" i="15" s="1"/>
  <c r="F4852" i="15" s="1"/>
  <c r="F4853" i="15" s="1"/>
  <c r="F4854" i="15" s="1"/>
  <c r="F4855" i="15" s="1"/>
  <c r="F4856" i="15" s="1"/>
  <c r="F4857" i="15" s="1"/>
  <c r="F4858" i="15" s="1"/>
  <c r="F4859" i="15" s="1"/>
  <c r="F4860" i="15" s="1"/>
  <c r="F4861" i="15" s="1"/>
  <c r="F4862" i="15" s="1"/>
  <c r="F4863" i="15" l="1"/>
  <c r="F4864" i="15" s="1"/>
  <c r="F4865" i="15" s="1"/>
  <c r="F4866" i="15" s="1"/>
  <c r="F4867" i="15" s="1"/>
  <c r="F4868" i="15" s="1"/>
  <c r="F4869" i="15" s="1"/>
  <c r="F4870" i="15" s="1"/>
  <c r="F4871" i="15" s="1"/>
  <c r="F4872" i="15" s="1"/>
  <c r="F4873" i="15" s="1"/>
  <c r="F4874" i="15" s="1"/>
  <c r="F4875" i="15" s="1"/>
  <c r="F4876" i="15" s="1"/>
  <c r="F4877" i="15" s="1"/>
  <c r="F4878" i="15" s="1"/>
  <c r="F4879" i="15" s="1"/>
  <c r="F4880" i="15" s="1"/>
  <c r="F4881" i="15" s="1"/>
  <c r="F4882" i="15" s="1"/>
  <c r="F4883" i="15" s="1"/>
  <c r="F4884" i="15" s="1"/>
  <c r="F4885" i="15" s="1"/>
  <c r="F4886" i="15" s="1"/>
  <c r="F4887" i="15" s="1"/>
  <c r="F4888" i="15" s="1"/>
  <c r="F4889" i="15" s="1"/>
  <c r="F4890" i="15" s="1"/>
  <c r="F4891" i="15" s="1"/>
  <c r="F4892" i="15" s="1"/>
  <c r="F4893" i="15" s="1"/>
  <c r="F4894" i="15" l="1"/>
  <c r="F4895" i="15" s="1"/>
  <c r="F4896" i="15" s="1"/>
  <c r="F4897" i="15" s="1"/>
  <c r="F4898" i="15" s="1"/>
  <c r="F4899" i="15" s="1"/>
  <c r="F4900" i="15" s="1"/>
  <c r="F4901" i="15" s="1"/>
  <c r="F4902" i="15" s="1"/>
  <c r="F4903" i="15" s="1"/>
  <c r="F4904" i="15" s="1"/>
  <c r="F4905" i="15" s="1"/>
  <c r="F4906" i="15" s="1"/>
  <c r="F4907" i="15" s="1"/>
  <c r="F4908" i="15" s="1"/>
  <c r="F4909" i="15" s="1"/>
  <c r="F4910" i="15" s="1"/>
  <c r="F4911" i="15" s="1"/>
  <c r="F4912" i="15" s="1"/>
  <c r="F4913" i="15" s="1"/>
  <c r="F4914" i="15" s="1"/>
  <c r="F4915" i="15" s="1"/>
  <c r="F4916" i="15" s="1"/>
  <c r="F4917" i="15" s="1"/>
  <c r="F4918" i="15" s="1"/>
  <c r="F4919" i="15" s="1"/>
  <c r="F4920" i="15" s="1"/>
  <c r="F4921" i="15" s="1"/>
  <c r="F4922" i="15" s="1"/>
  <c r="F4923" i="15" s="1"/>
  <c r="F4924" i="15" s="1"/>
  <c r="F4925" i="15" s="1"/>
  <c r="F4926" i="15" s="1"/>
  <c r="F4927" i="15" s="1"/>
  <c r="F4928" i="15" s="1"/>
  <c r="F4929" i="15" s="1"/>
  <c r="F4930" i="15" l="1"/>
  <c r="F4931" i="15" s="1"/>
  <c r="F4932" i="15" s="1"/>
  <c r="F4933" i="15" s="1"/>
  <c r="F4934" i="15" s="1"/>
  <c r="F4935" i="15" s="1"/>
  <c r="F4936" i="15" s="1"/>
  <c r="F4937" i="15" s="1"/>
  <c r="F4938" i="15" s="1"/>
  <c r="F4939" i="15" s="1"/>
  <c r="F4940" i="15" s="1"/>
  <c r="F4941" i="15" s="1"/>
  <c r="F4942" i="15" s="1"/>
  <c r="F4943" i="15" s="1"/>
  <c r="F4944" i="15" s="1"/>
  <c r="F4945" i="15" s="1"/>
  <c r="F4946" i="15" s="1"/>
  <c r="F4947" i="15" s="1"/>
  <c r="F4948" i="15" s="1"/>
  <c r="F4949" i="15" s="1"/>
  <c r="F4950" i="15" s="1"/>
  <c r="F4951" i="15" s="1"/>
  <c r="F4952" i="15" s="1"/>
  <c r="F4953" i="15" s="1"/>
  <c r="F4954" i="15" s="1"/>
  <c r="F4955" i="15" s="1"/>
  <c r="F4956" i="15" s="1"/>
  <c r="F4957" i="15" s="1"/>
  <c r="F4958" i="15" s="1"/>
  <c r="F4959" i="15" s="1"/>
  <c r="F4960" i="15" s="1"/>
  <c r="F4961" i="15" s="1"/>
  <c r="F4962" i="15" s="1"/>
  <c r="F4963" i="15" s="1"/>
  <c r="F4964" i="15" s="1"/>
  <c r="F4965" i="15" s="1"/>
  <c r="F4966" i="15" s="1"/>
  <c r="F4967" i="15" s="1"/>
  <c r="F4968" i="15" s="1"/>
  <c r="F4969" i="15" s="1"/>
  <c r="F4970" i="15" s="1"/>
  <c r="F4971" i="15" s="1"/>
  <c r="F4972" i="15" s="1"/>
  <c r="F4973" i="15" s="1"/>
  <c r="F4974" i="15" s="1"/>
  <c r="F4975" i="15" s="1"/>
  <c r="F4976" i="15" s="1"/>
  <c r="F4977" i="15" s="1"/>
  <c r="F4978" i="15" s="1"/>
  <c r="F4979" i="15" s="1"/>
  <c r="F4980" i="15" s="1"/>
  <c r="F4981" i="15" s="1"/>
  <c r="F4982" i="15" s="1"/>
  <c r="F4983" i="15" s="1"/>
  <c r="F4984" i="15" s="1"/>
  <c r="F4985" i="15" s="1"/>
  <c r="F4986" i="15" s="1"/>
  <c r="F4987" i="15" s="1"/>
  <c r="F4988" i="15" s="1"/>
  <c r="F4989" i="15" s="1"/>
  <c r="F4990" i="15" s="1"/>
  <c r="F4991" i="15" s="1"/>
  <c r="F4992" i="15" s="1"/>
  <c r="F4993" i="15" s="1"/>
  <c r="F4994" i="15" s="1"/>
  <c r="F4995" i="15" s="1"/>
  <c r="F4996" i="15" s="1"/>
  <c r="F4997" i="15" s="1"/>
  <c r="F4998" i="15" s="1"/>
  <c r="F4999" i="15" s="1"/>
  <c r="F5000" i="15" s="1"/>
  <c r="F5001" i="15" s="1"/>
  <c r="F5002" i="15" s="1"/>
  <c r="F5003" i="15" l="1"/>
  <c r="F5004" i="15" s="1"/>
  <c r="F5005" i="15" s="1"/>
  <c r="F5006" i="15" s="1"/>
  <c r="F5007" i="15" s="1"/>
  <c r="F5008" i="15" s="1"/>
  <c r="F5009" i="15" s="1"/>
  <c r="F5010" i="15" s="1"/>
  <c r="F5011" i="15" s="1"/>
  <c r="F5012" i="15" s="1"/>
  <c r="F5013" i="15" s="1"/>
  <c r="F5014" i="15" s="1"/>
  <c r="F5015" i="15" s="1"/>
  <c r="F5016" i="15" s="1"/>
  <c r="F5017" i="15" s="1"/>
  <c r="F5018" i="15" s="1"/>
  <c r="F5019" i="15" l="1"/>
  <c r="F5020" i="15" s="1"/>
  <c r="F5021" i="15" s="1"/>
  <c r="F5022" i="15" s="1"/>
  <c r="F5023" i="15" s="1"/>
  <c r="F5024" i="15" s="1"/>
  <c r="F5025" i="15" s="1"/>
  <c r="F5026" i="15" s="1"/>
  <c r="F5027" i="15" s="1"/>
  <c r="F5028" i="15" s="1"/>
  <c r="F5029" i="15" s="1"/>
  <c r="F5030" i="15" s="1"/>
  <c r="F5031" i="15" s="1"/>
  <c r="F5032" i="15" s="1"/>
  <c r="F5033" i="15" s="1"/>
  <c r="F5034" i="15" s="1"/>
  <c r="F5035" i="15" s="1"/>
  <c r="F5036" i="15" s="1"/>
  <c r="F5037" i="15" s="1"/>
  <c r="F5038" i="15" s="1"/>
  <c r="F5039" i="15" s="1"/>
  <c r="F5040" i="15" s="1"/>
  <c r="F5041" i="15" s="1"/>
  <c r="F5042" i="15" s="1"/>
  <c r="F5043" i="15" s="1"/>
  <c r="F5044" i="15" s="1"/>
  <c r="F5045" i="15" s="1"/>
  <c r="F5046" i="15" s="1"/>
  <c r="F5047" i="15" s="1"/>
  <c r="F5048" i="15" s="1"/>
  <c r="F5049" i="15" s="1"/>
  <c r="F5050" i="15" s="1"/>
  <c r="F5051" i="15" s="1"/>
  <c r="F5052" i="15" s="1"/>
  <c r="F5053" i="15" s="1"/>
  <c r="F5054" i="15" s="1"/>
  <c r="F5055" i="15" s="1"/>
  <c r="F5056" i="15" s="1"/>
  <c r="F5057" i="15" s="1"/>
  <c r="F5058" i="15" s="1"/>
  <c r="F5059" i="15" s="1"/>
  <c r="F5060" i="15" s="1"/>
  <c r="F5061" i="15" s="1"/>
  <c r="F5062" i="15" s="1"/>
  <c r="F5063" i="15" s="1"/>
  <c r="F5064" i="15" s="1"/>
  <c r="F5065" i="15" s="1"/>
  <c r="F5066" i="15" s="1"/>
  <c r="F5067" i="15" s="1"/>
  <c r="F5068" i="15" s="1"/>
  <c r="F5069" i="15" s="1"/>
  <c r="F5070" i="15" s="1"/>
  <c r="F5071" i="15" s="1"/>
  <c r="F5072" i="15" s="1"/>
  <c r="F5073" i="15" s="1"/>
  <c r="F5074" i="15" s="1"/>
  <c r="F5075" i="15" s="1"/>
  <c r="F5076" i="15" s="1"/>
  <c r="F5077" i="15" s="1"/>
  <c r="F5078" i="15" s="1"/>
  <c r="F5079" i="15" s="1"/>
  <c r="F5080" i="15" s="1"/>
  <c r="F5081" i="15" s="1"/>
  <c r="F5082" i="15" s="1"/>
  <c r="F5083" i="15" l="1"/>
  <c r="F5084" i="15" s="1"/>
  <c r="F5085" i="15" s="1"/>
  <c r="F5086" i="15" s="1"/>
  <c r="F5087" i="15" s="1"/>
  <c r="F5088" i="15" s="1"/>
  <c r="F5089" i="15" s="1"/>
  <c r="F5090" i="15" s="1"/>
  <c r="F5091" i="15" s="1"/>
  <c r="F5092" i="15" s="1"/>
  <c r="F5093" i="15" s="1"/>
  <c r="F5094" i="15" s="1"/>
  <c r="F5095" i="15" s="1"/>
  <c r="F5096" i="15" s="1"/>
  <c r="F5097" i="15" s="1"/>
  <c r="F5098" i="15" s="1"/>
  <c r="F5099" i="15" s="1"/>
  <c r="F5100" i="15" s="1"/>
  <c r="F5101" i="15" s="1"/>
  <c r="F5102" i="15" s="1"/>
  <c r="F5103" i="15" s="1"/>
  <c r="F5104" i="15" s="1"/>
  <c r="F5105" i="15" s="1"/>
  <c r="F5106" i="15" s="1"/>
  <c r="F5107" i="15" s="1"/>
  <c r="F5108" i="15" s="1"/>
  <c r="F5109" i="15" s="1"/>
  <c r="F5110" i="15" s="1"/>
  <c r="F5111" i="15" s="1"/>
  <c r="F5112" i="15" s="1"/>
  <c r="F5113" i="15" s="1"/>
  <c r="F5114" i="15" s="1"/>
  <c r="F5115" i="15" s="1"/>
  <c r="F5116" i="15" s="1"/>
  <c r="F5117" i="15" s="1"/>
  <c r="F5118" i="15" s="1"/>
  <c r="F5119" i="15" s="1"/>
  <c r="F5120" i="15" s="1"/>
  <c r="F5121" i="15" s="1"/>
  <c r="F5122" i="15" s="1"/>
  <c r="F5123" i="15" s="1"/>
  <c r="F5124" i="15" s="1"/>
  <c r="F5125" i="15" s="1"/>
  <c r="F5126" i="15" s="1"/>
  <c r="F5127" i="15" s="1"/>
  <c r="F5128" i="15" s="1"/>
  <c r="F5129" i="15" s="1"/>
  <c r="F5130" i="15" l="1"/>
  <c r="F5131" i="15" s="1"/>
  <c r="F5132" i="15" s="1"/>
  <c r="F5133" i="15" s="1"/>
  <c r="F5134" i="15" s="1"/>
  <c r="F5135" i="15" s="1"/>
  <c r="F5136" i="15" s="1"/>
  <c r="F5137" i="15" s="1"/>
  <c r="F5138" i="15" s="1"/>
  <c r="F5139" i="15" s="1"/>
  <c r="F5140" i="15" s="1"/>
  <c r="F5141" i="15" s="1"/>
  <c r="F5142" i="15" s="1"/>
  <c r="F5143" i="15" s="1"/>
  <c r="F5144" i="15" s="1"/>
  <c r="F5145" i="15" s="1"/>
  <c r="F5146" i="15" s="1"/>
  <c r="F5147" i="15" s="1"/>
  <c r="F5148" i="15" s="1"/>
  <c r="F5149" i="15" s="1"/>
  <c r="F5150" i="15" s="1"/>
  <c r="F5151" i="15" s="1"/>
  <c r="F5152" i="15" s="1"/>
  <c r="F5153" i="15" s="1"/>
  <c r="F5154" i="15" s="1"/>
  <c r="F5155" i="15" s="1"/>
  <c r="F5156" i="15" s="1"/>
  <c r="F5157" i="15" s="1"/>
  <c r="F5158" i="15" s="1"/>
  <c r="F5159" i="15" s="1"/>
  <c r="F5160" i="15" s="1"/>
  <c r="F5161" i="15" s="1"/>
  <c r="F5162" i="15" s="1"/>
  <c r="F5163" i="15" s="1"/>
  <c r="F5164" i="15" s="1"/>
  <c r="F5165" i="15" s="1"/>
  <c r="F5166" i="15" s="1"/>
  <c r="F5167" i="15" s="1"/>
  <c r="F5168" i="15" s="1"/>
  <c r="F5169" i="15" s="1"/>
  <c r="F5170" i="15" s="1"/>
  <c r="F5171" i="15" s="1"/>
  <c r="F5172" i="15" s="1"/>
  <c r="F5173" i="15" s="1"/>
  <c r="F5174" i="15" s="1"/>
  <c r="F5175" i="15" s="1"/>
  <c r="F5176" i="15" s="1"/>
  <c r="F5177" i="15" s="1"/>
  <c r="F5178" i="15" s="1"/>
  <c r="F5179" i="15" s="1"/>
  <c r="F5180" i="15" s="1"/>
  <c r="F5181" i="15" s="1"/>
  <c r="F5182" i="15" s="1"/>
  <c r="F5183" i="15" s="1"/>
  <c r="F5184" i="15" s="1"/>
  <c r="F5185" i="15" s="1"/>
  <c r="F5186" i="15" s="1"/>
  <c r="F5187" i="15" s="1"/>
  <c r="F5188" i="15" s="1"/>
  <c r="F5189" i="15" s="1"/>
  <c r="F5190" i="15" s="1"/>
  <c r="F5191" i="15" s="1"/>
  <c r="F5192" i="15" s="1"/>
  <c r="F5193" i="15" s="1"/>
  <c r="F5194" i="15" s="1"/>
  <c r="F5195" i="15" s="1"/>
  <c r="F5196" i="15" s="1"/>
  <c r="F5197" i="15" s="1"/>
  <c r="F5198" i="15" s="1"/>
  <c r="F5199" i="15" s="1"/>
  <c r="F5200" i="15" s="1"/>
  <c r="F5201" i="15" s="1"/>
  <c r="F5202" i="15" s="1"/>
  <c r="F5203" i="15" l="1"/>
  <c r="F5204" i="15" s="1"/>
  <c r="F5205" i="15" s="1"/>
  <c r="F5206" i="15" s="1"/>
  <c r="F5207" i="15" s="1"/>
  <c r="F5208" i="15" s="1"/>
  <c r="F5209" i="15" s="1"/>
  <c r="F5210" i="15" s="1"/>
  <c r="F5211" i="15" l="1"/>
  <c r="F5212" i="15" s="1"/>
  <c r="F5213" i="15" s="1"/>
  <c r="F5214" i="15" s="1"/>
  <c r="F5215" i="15" s="1"/>
  <c r="F5216" i="15" s="1"/>
  <c r="F5217" i="15" s="1"/>
  <c r="F5218" i="15" s="1"/>
  <c r="F5219" i="15" s="1"/>
  <c r="F5220" i="15" s="1"/>
  <c r="F5221" i="15" s="1"/>
  <c r="F5222" i="15" s="1"/>
  <c r="F5223" i="15" s="1"/>
  <c r="F5224" i="15" s="1"/>
  <c r="F5225" i="15" s="1"/>
  <c r="F5226" i="15" s="1"/>
  <c r="F5227" i="15" s="1"/>
  <c r="F5228" i="15" s="1"/>
  <c r="F5229" i="15" s="1"/>
  <c r="F5230" i="15" s="1"/>
  <c r="F5231" i="15" s="1"/>
  <c r="F5232" i="15" s="1"/>
  <c r="F5233" i="15" s="1"/>
  <c r="F5234" i="15" s="1"/>
  <c r="F5235" i="15" s="1"/>
  <c r="F5236" i="15" s="1"/>
  <c r="F5237" i="15" s="1"/>
  <c r="F5238" i="15" s="1"/>
  <c r="F5239" i="15" s="1"/>
  <c r="F5240" i="15" s="1"/>
  <c r="F5241" i="15" s="1"/>
  <c r="F5242" i="15" s="1"/>
  <c r="F5243" i="15" s="1"/>
  <c r="F5244" i="15" s="1"/>
  <c r="F5245" i="15" s="1"/>
  <c r="F5246" i="15" s="1"/>
  <c r="F5247" i="15" s="1"/>
  <c r="F5248" i="15" s="1"/>
  <c r="F5249" i="15" s="1"/>
  <c r="F5250" i="15" s="1"/>
  <c r="F5251" i="15" s="1"/>
  <c r="F5252" i="15" s="1"/>
  <c r="F5253" i="15" s="1"/>
  <c r="F5254" i="15" s="1"/>
  <c r="F5255" i="15" s="1"/>
  <c r="F5256" i="15" s="1"/>
  <c r="F5257" i="15" s="1"/>
  <c r="F5258" i="15" s="1"/>
  <c r="F5259" i="15" s="1"/>
  <c r="F5260" i="15" s="1"/>
  <c r="F5261" i="15" s="1"/>
  <c r="F5262" i="15" s="1"/>
  <c r="F5263" i="15" s="1"/>
  <c r="F5264" i="15" s="1"/>
  <c r="F5265" i="15" s="1"/>
  <c r="F5266" i="15" s="1"/>
  <c r="F5267" i="15" s="1"/>
  <c r="F5268" i="15" s="1"/>
  <c r="F5269" i="15" s="1"/>
  <c r="F5270" i="15" s="1"/>
  <c r="F5271" i="15" s="1"/>
  <c r="F5272" i="15" s="1"/>
  <c r="F5273" i="15" s="1"/>
  <c r="F5274" i="15" s="1"/>
  <c r="F5275" i="15" s="1"/>
  <c r="F5276" i="15" s="1"/>
  <c r="F5277" i="15" s="1"/>
  <c r="F5278" i="15" s="1"/>
  <c r="F5279" i="15" s="1"/>
  <c r="F5280" i="15" s="1"/>
  <c r="F5281" i="15" s="1"/>
  <c r="F5282" i="15" s="1"/>
  <c r="F5283" i="15" s="1"/>
  <c r="F5284" i="15" l="1"/>
  <c r="F5285" i="15" s="1"/>
  <c r="F5286" i="15" s="1"/>
  <c r="F5287" i="15" l="1"/>
  <c r="F5288" i="15" s="1"/>
  <c r="F5289" i="15" s="1"/>
  <c r="F5290" i="15" s="1"/>
  <c r="F5291" i="15" s="1"/>
  <c r="F5292" i="15" s="1"/>
  <c r="F5293" i="15" s="1"/>
  <c r="F5294" i="15" s="1"/>
  <c r="F5295" i="15" s="1"/>
  <c r="F5296" i="15" s="1"/>
  <c r="F5297" i="15" s="1"/>
  <c r="F5298" i="15" l="1"/>
  <c r="F5299" i="15" s="1"/>
  <c r="F5300" i="15" s="1"/>
  <c r="F5301" i="15" s="1"/>
  <c r="F5302" i="15" s="1"/>
  <c r="F5303" i="15" s="1"/>
  <c r="F5304" i="15" s="1"/>
  <c r="F5305" i="15" l="1"/>
  <c r="F5306" i="15" s="1"/>
  <c r="F5307" i="15" s="1"/>
  <c r="F5308" i="15" s="1"/>
  <c r="F5309" i="15" s="1"/>
  <c r="F5310" i="15" s="1"/>
  <c r="F5311" i="15" l="1"/>
  <c r="F5312" i="15" s="1"/>
  <c r="F5313" i="15" s="1"/>
  <c r="F5314" i="15" s="1"/>
  <c r="F5315" i="15" s="1"/>
  <c r="F5316" i="15" s="1"/>
  <c r="F5317" i="15" s="1"/>
  <c r="F5318" i="15" s="1"/>
  <c r="F5319" i="15" s="1"/>
  <c r="F5320" i="15" s="1"/>
  <c r="F5321" i="15" s="1"/>
  <c r="F5322" i="15" s="1"/>
  <c r="F5323" i="15" s="1"/>
  <c r="F5324" i="15" s="1"/>
  <c r="F5325" i="15" s="1"/>
  <c r="F5326" i="15" s="1"/>
  <c r="F5327" i="15" l="1"/>
  <c r="F5328" i="15" s="1"/>
  <c r="F5329" i="15" s="1"/>
  <c r="F5330" i="15" s="1"/>
  <c r="F5331" i="15" s="1"/>
  <c r="F5332" i="15" s="1"/>
  <c r="F5333" i="15" s="1"/>
  <c r="F5334" i="15" s="1"/>
  <c r="F5335" i="15" s="1"/>
  <c r="F5336" i="15" s="1"/>
  <c r="F5337" i="15" s="1"/>
  <c r="F5338" i="15" s="1"/>
  <c r="F5339" i="15" s="1"/>
  <c r="F5340" i="15" s="1"/>
  <c r="F5341" i="15" s="1"/>
  <c r="F5342" i="15" s="1"/>
  <c r="F5343" i="15" s="1"/>
  <c r="F5344" i="15" s="1"/>
  <c r="F5345" i="15" s="1"/>
  <c r="F5346" i="15" s="1"/>
  <c r="F5347" i="15" s="1"/>
  <c r="F5348" i="15" s="1"/>
  <c r="F5349" i="15" s="1"/>
  <c r="F5350" i="15" s="1"/>
  <c r="F5351" i="15" s="1"/>
  <c r="F5352" i="15" s="1"/>
  <c r="F5353" i="15" s="1"/>
  <c r="F5354" i="15" s="1"/>
  <c r="F5355" i="15" s="1"/>
  <c r="F5356" i="15" s="1"/>
  <c r="F5357" i="15" s="1"/>
  <c r="F5358" i="15" s="1"/>
  <c r="F5359" i="15" s="1"/>
  <c r="F5360" i="15" s="1"/>
  <c r="F5361" i="15" s="1"/>
  <c r="F5362" i="15" s="1"/>
  <c r="F5363" i="15" s="1"/>
  <c r="F5364" i="15" s="1"/>
  <c r="F5365" i="15" s="1"/>
  <c r="F5366" i="15" s="1"/>
  <c r="F5367" i="15" s="1"/>
  <c r="F5368" i="15" l="1"/>
  <c r="F5369" i="15" s="1"/>
  <c r="F5370" i="15" s="1"/>
  <c r="F5371" i="15" s="1"/>
  <c r="F5372" i="15" s="1"/>
  <c r="F5373" i="15" s="1"/>
  <c r="F5374" i="15" s="1"/>
  <c r="F5375" i="15" s="1"/>
  <c r="F5376" i="15" s="1"/>
  <c r="F5377" i="15" s="1"/>
  <c r="F5378" i="15" s="1"/>
  <c r="F5379" i="15" s="1"/>
  <c r="F5380" i="15" s="1"/>
  <c r="F5381" i="15" s="1"/>
  <c r="F5382" i="15" s="1"/>
  <c r="F5383" i="15" s="1"/>
  <c r="F5384" i="15" s="1"/>
  <c r="F5385" i="15" l="1"/>
  <c r="F5386" i="15" s="1"/>
  <c r="F5387" i="15" s="1"/>
  <c r="F5388" i="15" s="1"/>
  <c r="F5389" i="15" s="1"/>
  <c r="F5390" i="15" s="1"/>
  <c r="F5391" i="15" s="1"/>
  <c r="F5392" i="15" s="1"/>
  <c r="F5393" i="15" s="1"/>
  <c r="F5394" i="15" s="1"/>
  <c r="F5395" i="15" s="1"/>
  <c r="F5396" i="15" s="1"/>
  <c r="F5397" i="15" s="1"/>
  <c r="F5398" i="15" s="1"/>
  <c r="F5399" i="15" s="1"/>
  <c r="F5400" i="15" s="1"/>
  <c r="F5401" i="15" s="1"/>
  <c r="F5402" i="15" s="1"/>
  <c r="F5403" i="15" s="1"/>
  <c r="F5404" i="15" s="1"/>
  <c r="F5405" i="15" s="1"/>
  <c r="F5406" i="15" s="1"/>
  <c r="F5407" i="15" s="1"/>
  <c r="F5408" i="15" s="1"/>
  <c r="F5409" i="15" s="1"/>
  <c r="F5410" i="15" s="1"/>
  <c r="F5411" i="15" s="1"/>
  <c r="F5412" i="15" s="1"/>
  <c r="F5413" i="15" l="1"/>
  <c r="F5414" i="15" s="1"/>
  <c r="F5415" i="15" s="1"/>
  <c r="F5416" i="15" s="1"/>
  <c r="F5417" i="15" s="1"/>
  <c r="F5418" i="15" s="1"/>
  <c r="F5419" i="15" s="1"/>
  <c r="F5420" i="15" l="1"/>
  <c r="F5421" i="15" s="1"/>
  <c r="F5422" i="15" s="1"/>
  <c r="F5423" i="15" s="1"/>
  <c r="F5424" i="15" s="1"/>
  <c r="F5425" i="15" s="1"/>
  <c r="F5426" i="15" s="1"/>
  <c r="F5427" i="15" s="1"/>
  <c r="F5428" i="15" s="1"/>
  <c r="F5429" i="15" s="1"/>
  <c r="F5430" i="15" s="1"/>
  <c r="F5431" i="15" s="1"/>
  <c r="F5432" i="15" s="1"/>
  <c r="F5433" i="15" s="1"/>
  <c r="F5434" i="15" s="1"/>
  <c r="F5435" i="15" s="1"/>
  <c r="F5436" i="15" s="1"/>
  <c r="F5437" i="15" s="1"/>
  <c r="F5438" i="15" s="1"/>
  <c r="F5439" i="15" s="1"/>
  <c r="F5440" i="15" l="1"/>
  <c r="F5441" i="15" s="1"/>
  <c r="F5442" i="15" s="1"/>
  <c r="F5443" i="15" s="1"/>
  <c r="F5444" i="15" s="1"/>
  <c r="F5445" i="15" s="1"/>
  <c r="F5446" i="15" s="1"/>
  <c r="F5447" i="15" s="1"/>
  <c r="F5448" i="15" s="1"/>
  <c r="F5449" i="15" s="1"/>
  <c r="F5450" i="15" s="1"/>
  <c r="F5451" i="15" s="1"/>
  <c r="F5452" i="15" s="1"/>
  <c r="F5453" i="15" l="1"/>
  <c r="F5454" i="15" s="1"/>
  <c r="F5455" i="15" s="1"/>
  <c r="F5456" i="15" s="1"/>
  <c r="F5457" i="15" s="1"/>
  <c r="F5458" i="15" l="1"/>
  <c r="F5459" i="15" l="1"/>
  <c r="F5460" i="15" s="1"/>
  <c r="F5461" i="15" s="1"/>
  <c r="F5462" i="15" s="1"/>
  <c r="F5463" i="15" s="1"/>
  <c r="F5464" i="15" s="1"/>
  <c r="F5465" i="15" s="1"/>
  <c r="F5466" i="15" s="1"/>
  <c r="F5467" i="15" s="1"/>
  <c r="F5468" i="15" s="1"/>
  <c r="F5469" i="15" s="1"/>
  <c r="F5470" i="15" s="1"/>
  <c r="F5471" i="15" s="1"/>
  <c r="F5472" i="15" s="1"/>
  <c r="F5473" i="15" s="1"/>
  <c r="F5474" i="15" s="1"/>
  <c r="F5475" i="15" s="1"/>
  <c r="F5476" i="15" s="1"/>
  <c r="F5477" i="15" s="1"/>
  <c r="F5478" i="15" s="1"/>
  <c r="F5479" i="15" s="1"/>
  <c r="F5480" i="15" s="1"/>
  <c r="F5481" i="15" s="1"/>
  <c r="F5482" i="15" s="1"/>
  <c r="F5483" i="15" l="1"/>
  <c r="F5484" i="15" s="1"/>
  <c r="F5485" i="15" s="1"/>
  <c r="F5486" i="15" s="1"/>
  <c r="F5487" i="15" s="1"/>
  <c r="F5488" i="15" s="1"/>
  <c r="F5489" i="15" s="1"/>
  <c r="F5490" i="15" s="1"/>
  <c r="F5491" i="15" s="1"/>
  <c r="F5492" i="15" s="1"/>
  <c r="F5493" i="15" s="1"/>
  <c r="F5494" i="15" s="1"/>
  <c r="F5495" i="15" s="1"/>
  <c r="F5496" i="15" s="1"/>
  <c r="F5497" i="15" s="1"/>
  <c r="F5498" i="15" s="1"/>
  <c r="F5499" i="15" s="1"/>
  <c r="F5500" i="15" s="1"/>
  <c r="F5501" i="15" s="1"/>
  <c r="F5502" i="15" s="1"/>
  <c r="F5503" i="15" s="1"/>
  <c r="F5504" i="15" s="1"/>
  <c r="F5505" i="15" s="1"/>
  <c r="F5506" i="15" s="1"/>
  <c r="F5507" i="15" s="1"/>
  <c r="F5508" i="15" s="1"/>
  <c r="F5509" i="15" s="1"/>
  <c r="F5510" i="15" s="1"/>
  <c r="F5511" i="15" s="1"/>
  <c r="F5512" i="15" s="1"/>
  <c r="F5513" i="15" s="1"/>
  <c r="F5514" i="15" s="1"/>
  <c r="F5515" i="15" s="1"/>
  <c r="F5516" i="15" s="1"/>
  <c r="F5517" i="15" s="1"/>
  <c r="F5518" i="15" s="1"/>
  <c r="F5519" i="15" s="1"/>
  <c r="F5520" i="15" s="1"/>
  <c r="F5521" i="15" s="1"/>
  <c r="F5522" i="15" s="1"/>
  <c r="F5523" i="15" s="1"/>
  <c r="F5524" i="15" l="1"/>
  <c r="F5525" i="15" s="1"/>
  <c r="F5526" i="15" s="1"/>
  <c r="F5527" i="15" s="1"/>
  <c r="F5528" i="15" s="1"/>
  <c r="F5529" i="15" s="1"/>
  <c r="F5530" i="15" s="1"/>
  <c r="F5531" i="15" s="1"/>
  <c r="F5532" i="15" s="1"/>
  <c r="F5533" i="15" s="1"/>
  <c r="F5534" i="15" s="1"/>
  <c r="F5535" i="15" s="1"/>
  <c r="F5536" i="15" s="1"/>
  <c r="F5537" i="15" s="1"/>
  <c r="F5538" i="15" s="1"/>
  <c r="F5539" i="15" s="1"/>
  <c r="F5540" i="15" s="1"/>
  <c r="F5541" i="15" s="1"/>
  <c r="F5542" i="15" l="1"/>
  <c r="F5543" i="15" s="1"/>
  <c r="F5544" i="15" s="1"/>
  <c r="F5545" i="15" s="1"/>
  <c r="F5546" i="15" s="1"/>
  <c r="F5547" i="15" s="1"/>
  <c r="F5548" i="15" s="1"/>
  <c r="F5549" i="15" s="1"/>
  <c r="F5550" i="15" s="1"/>
  <c r="F5551" i="15" l="1"/>
  <c r="F5552" i="15" s="1"/>
  <c r="F5553" i="15" s="1"/>
  <c r="F5554" i="15" s="1"/>
  <c r="F5555" i="15" s="1"/>
  <c r="F5556" i="15" s="1"/>
  <c r="F5557" i="15" s="1"/>
  <c r="F5558" i="15" s="1"/>
  <c r="F5559" i="15" s="1"/>
  <c r="F5560" i="15" s="1"/>
  <c r="F5561" i="15" s="1"/>
  <c r="F5562" i="15" s="1"/>
  <c r="F5563" i="15" s="1"/>
  <c r="F5564" i="15" s="1"/>
  <c r="F5565" i="15" s="1"/>
  <c r="F5566" i="15" s="1"/>
  <c r="F5567" i="15" s="1"/>
  <c r="F5568" i="15" s="1"/>
  <c r="F5569" i="15" s="1"/>
  <c r="F5570" i="15" s="1"/>
  <c r="F5571" i="15" s="1"/>
  <c r="F5572" i="15" s="1"/>
  <c r="F5573" i="15" s="1"/>
  <c r="F5574" i="15" s="1"/>
  <c r="F5575" i="15" s="1"/>
  <c r="F5576" i="15" s="1"/>
  <c r="F5577" i="15" s="1"/>
  <c r="F5578" i="15" l="1"/>
  <c r="F5579" i="15" s="1"/>
  <c r="F5580" i="15" s="1"/>
  <c r="F5581" i="15" s="1"/>
  <c r="F5582" i="15" s="1"/>
  <c r="F5583" i="15" s="1"/>
  <c r="F5584" i="15" s="1"/>
  <c r="F5585" i="15" s="1"/>
  <c r="F5586" i="15" l="1"/>
  <c r="F5587" i="15" s="1"/>
  <c r="F5588" i="15" s="1"/>
  <c r="F5589" i="15" s="1"/>
  <c r="F5590" i="15" s="1"/>
  <c r="F5591" i="15" s="1"/>
  <c r="F5592" i="15" s="1"/>
  <c r="F5593" i="15" s="1"/>
  <c r="F5594" i="15" s="1"/>
  <c r="F5595" i="15" s="1"/>
  <c r="F5596" i="15" s="1"/>
  <c r="F5597" i="15" s="1"/>
  <c r="F5598" i="15" s="1"/>
  <c r="F5599" i="15" s="1"/>
  <c r="F5600" i="15" s="1"/>
  <c r="F5601" i="15" s="1"/>
  <c r="F5602" i="15" l="1"/>
  <c r="F5603" i="15" s="1"/>
  <c r="F5604" i="15" s="1"/>
  <c r="F5605" i="15" s="1"/>
  <c r="F5606" i="15" s="1"/>
  <c r="F5607" i="15" s="1"/>
  <c r="F5608" i="15" s="1"/>
  <c r="F5609" i="15" s="1"/>
  <c r="F5610" i="15" s="1"/>
  <c r="F5611" i="15" s="1"/>
  <c r="F5612" i="15" s="1"/>
  <c r="F5613" i="15" s="1"/>
  <c r="F5614" i="15" l="1"/>
  <c r="F5615" i="15" s="1"/>
  <c r="F5616" i="15" s="1"/>
  <c r="F5617" i="15" l="1"/>
  <c r="F5618" i="15" s="1"/>
  <c r="F5619" i="15" s="1"/>
  <c r="F5620" i="15" s="1"/>
  <c r="F5621" i="15" s="1"/>
  <c r="F5622" i="15" s="1"/>
  <c r="F5623" i="15" l="1"/>
  <c r="F5624" i="15" s="1"/>
  <c r="F5625" i="15" s="1"/>
  <c r="F5626" i="15" s="1"/>
  <c r="F5627" i="15" s="1"/>
  <c r="F5628" i="15" s="1"/>
  <c r="F5629" i="15" s="1"/>
  <c r="F5630" i="15" s="1"/>
  <c r="F5631" i="15" l="1"/>
  <c r="F5632" i="15" s="1"/>
  <c r="F5633" i="15" s="1"/>
  <c r="F5634" i="15" s="1"/>
  <c r="F5635" i="15" s="1"/>
  <c r="F5636" i="15" s="1"/>
  <c r="F5637" i="15" s="1"/>
  <c r="F5638" i="15" s="1"/>
  <c r="F5639" i="15" s="1"/>
  <c r="F5640" i="15" s="1"/>
  <c r="F5641" i="15" s="1"/>
  <c r="F5642" i="15" s="1"/>
  <c r="F5643" i="15" l="1"/>
  <c r="F5644" i="15" s="1"/>
  <c r="F5645" i="15" s="1"/>
  <c r="F5646" i="15" s="1"/>
  <c r="F5647" i="15" s="1"/>
  <c r="F5648" i="15" s="1"/>
  <c r="F5649" i="15" s="1"/>
  <c r="F5650" i="15" s="1"/>
  <c r="F5651" i="15" s="1"/>
  <c r="F5652" i="15" s="1"/>
  <c r="F5653" i="15" s="1"/>
  <c r="F5654" i="15" l="1"/>
  <c r="F5655" i="15" s="1"/>
  <c r="F5656" i="15" s="1"/>
  <c r="F5657" i="15" l="1"/>
  <c r="F5658" i="15" s="1"/>
  <c r="F5659" i="15" s="1"/>
  <c r="F5660" i="15" l="1"/>
  <c r="F5661" i="15" s="1"/>
  <c r="F5662" i="15" s="1"/>
  <c r="F5663" i="15" s="1"/>
  <c r="F5664" i="15" s="1"/>
  <c r="F5665" i="15" s="1"/>
  <c r="F5666" i="15" s="1"/>
  <c r="F5667" i="15" s="1"/>
  <c r="F5668" i="15" s="1"/>
  <c r="F5669" i="15" s="1"/>
  <c r="F5670" i="15" s="1"/>
  <c r="F5671" i="15" s="1"/>
  <c r="F5672" i="15" s="1"/>
  <c r="F5673" i="15" s="1"/>
  <c r="F5674" i="15" s="1"/>
  <c r="F5675" i="15" l="1"/>
  <c r="F5676" i="15" s="1"/>
  <c r="F5677" i="15" s="1"/>
  <c r="F5678" i="15" s="1"/>
  <c r="F5679" i="15" l="1"/>
  <c r="F5680" i="15" s="1"/>
  <c r="F5681" i="15" s="1"/>
  <c r="F5682" i="15" s="1"/>
  <c r="F5683" i="15" s="1"/>
  <c r="F5684" i="15" s="1"/>
  <c r="F5685" i="15" s="1"/>
  <c r="F5686" i="15" s="1"/>
  <c r="F5687" i="15" s="1"/>
  <c r="F5688" i="15" s="1"/>
  <c r="F5689" i="15" s="1"/>
  <c r="F5690" i="15" s="1"/>
  <c r="F5691" i="15" s="1"/>
  <c r="F5692" i="15" s="1"/>
  <c r="F5693" i="15" s="1"/>
  <c r="F5694" i="15" s="1"/>
  <c r="F5695" i="15" s="1"/>
  <c r="F5696" i="15" l="1"/>
  <c r="F5697" i="15" s="1"/>
  <c r="F5698" i="15" s="1"/>
  <c r="F5699" i="15" s="1"/>
  <c r="F5700" i="15" s="1"/>
  <c r="F5701" i="15" l="1"/>
  <c r="F5702" i="15" s="1"/>
  <c r="F5703" i="15" l="1"/>
  <c r="F5704" i="15" s="1"/>
  <c r="F5705" i="15" s="1"/>
  <c r="F5706" i="15" l="1"/>
  <c r="F5707" i="15" s="1"/>
  <c r="F5708" i="15" l="1"/>
  <c r="F5709" i="15" s="1"/>
  <c r="F5710" i="15" s="1"/>
  <c r="F5711" i="15" s="1"/>
  <c r="F5712" i="15" s="1"/>
  <c r="F5713" i="15" s="1"/>
  <c r="F5714" i="15" s="1"/>
  <c r="F5715" i="15" s="1"/>
  <c r="F5716" i="15" s="1"/>
  <c r="F5717" i="15" l="1"/>
  <c r="F5718" i="15" s="1"/>
  <c r="F5719" i="15" l="1"/>
  <c r="F5720" i="15" s="1"/>
  <c r="F5721" i="15" s="1"/>
  <c r="F5722" i="15" l="1"/>
  <c r="F5723" i="15" s="1"/>
  <c r="F5724" i="15" s="1"/>
  <c r="F5725" i="15" s="1"/>
  <c r="F5726" i="15" s="1"/>
  <c r="F5727" i="15" l="1"/>
  <c r="F5728" i="15" s="1"/>
  <c r="F5729" i="15" s="1"/>
  <c r="F5730" i="15" l="1"/>
  <c r="F5731" i="15" s="1"/>
  <c r="F5732" i="15" l="1"/>
  <c r="F5733" i="15" s="1"/>
  <c r="F5734" i="15" s="1"/>
  <c r="F5735" i="15" s="1"/>
  <c r="F5736" i="15" s="1"/>
  <c r="F5737" i="15" s="1"/>
  <c r="F5738" i="15" s="1"/>
  <c r="F5739" i="15" s="1"/>
  <c r="F5740" i="15" s="1"/>
  <c r="F5741" i="15" l="1"/>
  <c r="F5742" i="15" s="1"/>
  <c r="F5743" i="15" s="1"/>
  <c r="F5744" i="15" s="1"/>
  <c r="F5745" i="15" s="1"/>
  <c r="F5746" i="15" s="1"/>
  <c r="F5747" i="15" s="1"/>
  <c r="F5748" i="15" s="1"/>
  <c r="F5749" i="15" s="1"/>
  <c r="F5750" i="15" s="1"/>
  <c r="F5751" i="15" s="1"/>
  <c r="F5752" i="15" s="1"/>
  <c r="F5753" i="15" s="1"/>
  <c r="F5754" i="15" l="1"/>
  <c r="F5755" i="15" s="1"/>
  <c r="F5756" i="15" s="1"/>
  <c r="F5757" i="15" s="1"/>
  <c r="F5758" i="15" s="1"/>
  <c r="F5759" i="15" s="1"/>
  <c r="F5760" i="15" s="1"/>
  <c r="F5761" i="15" s="1"/>
  <c r="F5762" i="15" s="1"/>
  <c r="F5763" i="15" l="1"/>
  <c r="F5764" i="15" s="1"/>
  <c r="F5765" i="15" s="1"/>
  <c r="F5766" i="15" s="1"/>
  <c r="F5767" i="15" s="1"/>
  <c r="F5768" i="15" s="1"/>
  <c r="F5769" i="15" l="1"/>
  <c r="F5770" i="15" s="1"/>
  <c r="F5771" i="15" s="1"/>
  <c r="F5772" i="15" s="1"/>
  <c r="F5773" i="15" s="1"/>
  <c r="F5774" i="15" l="1"/>
  <c r="F5775" i="15" s="1"/>
  <c r="F5776" i="15" s="1"/>
  <c r="F5777" i="15" l="1"/>
  <c r="F5778" i="15" s="1"/>
  <c r="F5779" i="15" s="1"/>
  <c r="F5780" i="15" s="1"/>
  <c r="F5781" i="15" s="1"/>
  <c r="F5782" i="15" s="1"/>
  <c r="F5783" i="15" s="1"/>
  <c r="F5784" i="15" l="1"/>
  <c r="F5785" i="15" s="1"/>
  <c r="F5786" i="15" s="1"/>
  <c r="F5787" i="15" l="1"/>
  <c r="F5788" i="15" s="1"/>
  <c r="F5789" i="15" s="1"/>
  <c r="F5790" i="15" s="1"/>
  <c r="F5791" i="15" s="1"/>
  <c r="F5792" i="15" l="1"/>
  <c r="F5793" i="15" s="1"/>
  <c r="F5794" i="15" s="1"/>
  <c r="F5795" i="15" s="1"/>
  <c r="F5796" i="15" s="1"/>
  <c r="F5797" i="15" s="1"/>
  <c r="F5798" i="15" s="1"/>
  <c r="F5799" i="15" s="1"/>
  <c r="F5800" i="15" s="1"/>
  <c r="F5801" i="15" s="1"/>
  <c r="F5802" i="15" s="1"/>
  <c r="F5803" i="15" l="1"/>
  <c r="F5804" i="15" s="1"/>
  <c r="F5805" i="15" s="1"/>
  <c r="F5806" i="15" s="1"/>
  <c r="F5807" i="15" l="1"/>
  <c r="F5808" i="15" s="1"/>
  <c r="F5809" i="15" s="1"/>
  <c r="F5810" i="15" s="1"/>
  <c r="F5811" i="15" s="1"/>
  <c r="F5812" i="15" s="1"/>
  <c r="F5813" i="15" l="1"/>
  <c r="F5814" i="15" s="1"/>
  <c r="F5815" i="15" l="1"/>
  <c r="F5816" i="15" s="1"/>
  <c r="F5817" i="15" s="1"/>
  <c r="F5818" i="15" s="1"/>
  <c r="F5819" i="15" s="1"/>
  <c r="F5820" i="15" s="1"/>
  <c r="F5821" i="15" l="1"/>
  <c r="F5822" i="15" s="1"/>
  <c r="F5823" i="15" s="1"/>
  <c r="F5824" i="15" s="1"/>
  <c r="F5825" i="15" l="1"/>
  <c r="F5826" i="15" s="1"/>
  <c r="F5827" i="15" s="1"/>
  <c r="F5828" i="15" l="1"/>
  <c r="F5829" i="15" s="1"/>
  <c r="F5830" i="15" s="1"/>
  <c r="F5831" i="15" s="1"/>
  <c r="F5832" i="15" s="1"/>
  <c r="F5833" i="15" s="1"/>
  <c r="F5834" i="15" s="1"/>
  <c r="F5835" i="15" l="1"/>
  <c r="F5836" i="15" s="1"/>
  <c r="F5837" i="15" l="1"/>
  <c r="F5838" i="15" s="1"/>
  <c r="F5839" i="15" s="1"/>
  <c r="F5840" i="15" s="1"/>
  <c r="F5841" i="15" s="1"/>
  <c r="F5842" i="15" s="1"/>
  <c r="F5843" i="15" s="1"/>
  <c r="F5844" i="15" s="1"/>
  <c r="F5845" i="15" s="1"/>
  <c r="F5846" i="15" s="1"/>
  <c r="F5847" i="15" s="1"/>
  <c r="F5848" i="15" s="1"/>
  <c r="F5849" i="15" s="1"/>
  <c r="F5850" i="15" s="1"/>
  <c r="F5851" i="15" s="1"/>
  <c r="F5852" i="15" s="1"/>
  <c r="F5853" i="15" s="1"/>
  <c r="F5854" i="15" s="1"/>
  <c r="F5855" i="15" s="1"/>
  <c r="F5856" i="15" l="1"/>
  <c r="F5857" i="15" s="1"/>
  <c r="F5858" i="15" s="1"/>
  <c r="F5859" i="15" s="1"/>
  <c r="F5860" i="15" l="1"/>
  <c r="F5861" i="15" s="1"/>
  <c r="F5862" i="15" s="1"/>
  <c r="F5863" i="15" l="1"/>
  <c r="F5864" i="15" s="1"/>
  <c r="F5865" i="15" s="1"/>
  <c r="F5866" i="15" s="1"/>
  <c r="F5867" i="15" s="1"/>
  <c r="F5868" i="15" s="1"/>
  <c r="F5869" i="15" s="1"/>
  <c r="F5870" i="15" s="1"/>
  <c r="F5871" i="15" s="1"/>
  <c r="F5872" i="15" s="1"/>
  <c r="F5873" i="15" l="1"/>
  <c r="F5874" i="15" s="1"/>
  <c r="F5875" i="15" s="1"/>
  <c r="F5876" i="15" s="1"/>
  <c r="F5877" i="15" s="1"/>
  <c r="F5878" i="15" l="1"/>
  <c r="F5879" i="15" s="1"/>
  <c r="F5880" i="15" s="1"/>
  <c r="F5881" i="15" s="1"/>
  <c r="F5882" i="15" l="1"/>
  <c r="F5883" i="15" s="1"/>
  <c r="F5884" i="15" s="1"/>
  <c r="F5885" i="15" s="1"/>
  <c r="F5886" i="15" s="1"/>
  <c r="F5887" i="15" s="1"/>
  <c r="F5888" i="15" l="1"/>
  <c r="F5889" i="15" s="1"/>
  <c r="F5890" i="15" s="1"/>
  <c r="F5891" i="15" s="1"/>
  <c r="F5892" i="15" s="1"/>
  <c r="F5893" i="15" s="1"/>
  <c r="F5894" i="15" s="1"/>
  <c r="F5895" i="15" s="1"/>
  <c r="F5896" i="15" s="1"/>
  <c r="F5897" i="15" s="1"/>
  <c r="F5898" i="15" s="1"/>
  <c r="F5899" i="15" l="1"/>
  <c r="F5900" i="15" s="1"/>
  <c r="F5901" i="15" s="1"/>
  <c r="F5902" i="15" l="1"/>
  <c r="F5903" i="15" s="1"/>
  <c r="F5904" i="15" s="1"/>
  <c r="F5905" i="15" l="1"/>
  <c r="F5906" i="15" s="1"/>
  <c r="F5907" i="15" s="1"/>
  <c r="F5908" i="15" s="1"/>
  <c r="F5909" i="15" s="1"/>
  <c r="F5910" i="15" s="1"/>
  <c r="F5911" i="15" l="1"/>
  <c r="F5912" i="15" s="1"/>
  <c r="F5913" i="15" s="1"/>
  <c r="F5914" i="15" s="1"/>
  <c r="F5915" i="15" s="1"/>
  <c r="F5916" i="15" l="1"/>
  <c r="F5917" i="15" s="1"/>
  <c r="F5918" i="15" s="1"/>
  <c r="F5919" i="15" s="1"/>
  <c r="F5920" i="15" s="1"/>
  <c r="F5921" i="15" s="1"/>
  <c r="F5922" i="15" s="1"/>
  <c r="F5923" i="15" s="1"/>
  <c r="F5924" i="15" s="1"/>
  <c r="F5925" i="15" s="1"/>
  <c r="F5926" i="15" s="1"/>
  <c r="F5927" i="15" s="1"/>
  <c r="F5928" i="15" s="1"/>
  <c r="F5929" i="15" s="1"/>
  <c r="F5930" i="15" s="1"/>
  <c r="F5931" i="15" s="1"/>
  <c r="F5932" i="15" s="1"/>
  <c r="F5933" i="15" s="1"/>
  <c r="F5934" i="15" s="1"/>
  <c r="F5935" i="15" s="1"/>
  <c r="F5936" i="15" s="1"/>
  <c r="F5937" i="15" s="1"/>
  <c r="F5938" i="15" s="1"/>
  <c r="F5939" i="15" s="1"/>
  <c r="F5940" i="15" s="1"/>
  <c r="F5941" i="15" l="1"/>
  <c r="F5942" i="15" s="1"/>
  <c r="F5943" i="15" s="1"/>
  <c r="F5944" i="15" s="1"/>
  <c r="F5945" i="15" s="1"/>
  <c r="F5946" i="15" s="1"/>
  <c r="F5947" i="15" s="1"/>
  <c r="F5948" i="15" s="1"/>
  <c r="F5949" i="15" s="1"/>
  <c r="F5950" i="15" l="1"/>
  <c r="F5951" i="15" s="1"/>
  <c r="F5952" i="15" s="1"/>
  <c r="F5953" i="15" s="1"/>
  <c r="F5954" i="15" s="1"/>
  <c r="F5955" i="15" s="1"/>
  <c r="F5956" i="15" s="1"/>
  <c r="F5957" i="15" s="1"/>
  <c r="F5958" i="15" s="1"/>
  <c r="F5959" i="15" s="1"/>
  <c r="F5960" i="15" s="1"/>
  <c r="F5961" i="15" s="1"/>
  <c r="F5962" i="15" s="1"/>
  <c r="F5963" i="15" s="1"/>
  <c r="F5964" i="15" s="1"/>
  <c r="F5965" i="15" s="1"/>
  <c r="F5966" i="15" s="1"/>
  <c r="F5967" i="15" s="1"/>
  <c r="F5968" i="15" s="1"/>
  <c r="F5969" i="15" s="1"/>
  <c r="F5970" i="15" s="1"/>
  <c r="F5971" i="15" s="1"/>
  <c r="F5972" i="15" l="1"/>
  <c r="F5973" i="15" s="1"/>
  <c r="F5974" i="15" s="1"/>
  <c r="F5975" i="15" s="1"/>
  <c r="F5976" i="15" s="1"/>
  <c r="F5977" i="15" s="1"/>
  <c r="F5978" i="15" s="1"/>
  <c r="F5979" i="15" s="1"/>
  <c r="F5980" i="15" s="1"/>
  <c r="F5981" i="15" l="1"/>
  <c r="F5982" i="15" s="1"/>
  <c r="F5983" i="15" s="1"/>
  <c r="F5984" i="15" s="1"/>
  <c r="F5985" i="15" s="1"/>
  <c r="F5986" i="15" s="1"/>
  <c r="F5987" i="15" l="1"/>
  <c r="F5988" i="15" s="1"/>
  <c r="F5989" i="15" s="1"/>
  <c r="F5990" i="15" s="1"/>
  <c r="F5991" i="15" s="1"/>
  <c r="F5992" i="15" s="1"/>
  <c r="F5993" i="15" s="1"/>
  <c r="F5994" i="15" s="1"/>
  <c r="F5995" i="15" s="1"/>
  <c r="F5996" i="15" s="1"/>
  <c r="F5997" i="15" s="1"/>
  <c r="F5998" i="15" s="1"/>
  <c r="F5999" i="15" s="1"/>
  <c r="F6000" i="15" s="1"/>
  <c r="F6001" i="15" s="1"/>
  <c r="F6002" i="15" s="1"/>
  <c r="F6003" i="15" s="1"/>
  <c r="F6004" i="15" s="1"/>
  <c r="F6005" i="15" s="1"/>
  <c r="F6006" i="15" s="1"/>
  <c r="F6007" i="15" s="1"/>
  <c r="F6008" i="15" s="1"/>
  <c r="F6009" i="15" s="1"/>
  <c r="F6010" i="15" s="1"/>
  <c r="F6011" i="15" s="1"/>
  <c r="F6012" i="15" s="1"/>
  <c r="F6013" i="15" s="1"/>
  <c r="F6014" i="15" s="1"/>
  <c r="F6015" i="15" s="1"/>
  <c r="F6016" i="15" s="1"/>
  <c r="F6017" i="15" s="1"/>
  <c r="F6018" i="15" s="1"/>
  <c r="F6019" i="15" l="1"/>
  <c r="F6020" i="15" s="1"/>
  <c r="F6021" i="15" s="1"/>
  <c r="F6022" i="15" s="1"/>
  <c r="F6023" i="15" s="1"/>
  <c r="F6024" i="15" s="1"/>
  <c r="F6025" i="15" s="1"/>
  <c r="F6026" i="15" s="1"/>
  <c r="F6027" i="15" s="1"/>
  <c r="F6028" i="15" s="1"/>
  <c r="F6029" i="15" s="1"/>
  <c r="F6030" i="15" s="1"/>
  <c r="F6031" i="15" s="1"/>
  <c r="F6032" i="15" l="1"/>
  <c r="F6033" i="15" s="1"/>
  <c r="F6034" i="15" s="1"/>
  <c r="F6035" i="15" s="1"/>
  <c r="F6036" i="15" s="1"/>
  <c r="F6037" i="15" s="1"/>
  <c r="F6038" i="15" s="1"/>
  <c r="F6039" i="15" s="1"/>
  <c r="F6040" i="15" s="1"/>
  <c r="F6041" i="15" s="1"/>
  <c r="F6042" i="15" s="1"/>
  <c r="F6043" i="15" s="1"/>
  <c r="F6044" i="15" s="1"/>
  <c r="F6045" i="15" s="1"/>
  <c r="F6046" i="15" s="1"/>
  <c r="F6047" i="15" s="1"/>
  <c r="F6048" i="15" s="1"/>
  <c r="F6049" i="15" s="1"/>
  <c r="F6050" i="15" s="1"/>
  <c r="F6051" i="15" s="1"/>
  <c r="F6052" i="15" s="1"/>
  <c r="F6053" i="15" s="1"/>
  <c r="F6054" i="15" s="1"/>
  <c r="F6055" i="15" s="1"/>
  <c r="F6056" i="15" s="1"/>
  <c r="F6057" i="15" s="1"/>
  <c r="F6058" i="15" s="1"/>
  <c r="F6059" i="15" s="1"/>
  <c r="F6060" i="15" s="1"/>
  <c r="F6061" i="15" s="1"/>
  <c r="F6062" i="15" s="1"/>
  <c r="F6063" i="15" s="1"/>
  <c r="F6064" i="15" s="1"/>
  <c r="F6065" i="15" s="1"/>
  <c r="F6066" i="15" s="1"/>
  <c r="F6067" i="15" s="1"/>
  <c r="F6068" i="15" s="1"/>
  <c r="F6069" i="15" s="1"/>
  <c r="F6070" i="15" s="1"/>
  <c r="F6071" i="15" s="1"/>
  <c r="F6072" i="15" s="1"/>
  <c r="F6073" i="15" s="1"/>
  <c r="F6074" i="15" s="1"/>
  <c r="F6075" i="15" s="1"/>
  <c r="F6076" i="15" s="1"/>
  <c r="F6077" i="15" s="1"/>
  <c r="F6078" i="15" s="1"/>
  <c r="F6079" i="15" s="1"/>
  <c r="F6080" i="15" s="1"/>
  <c r="F6081" i="15" s="1"/>
  <c r="F6082" i="15" s="1"/>
  <c r="F6083" i="15" s="1"/>
  <c r="F6084" i="15" s="1"/>
  <c r="F6085" i="15" s="1"/>
  <c r="F6086" i="15" s="1"/>
  <c r="F6087" i="15" s="1"/>
  <c r="F6088" i="15" s="1"/>
  <c r="F6089" i="15" s="1"/>
  <c r="F6090" i="15" s="1"/>
  <c r="F6091" i="15" s="1"/>
  <c r="F6092" i="15" s="1"/>
  <c r="F6093" i="15" s="1"/>
  <c r="F6094" i="15" s="1"/>
  <c r="F6095" i="15" s="1"/>
  <c r="F6096" i="15" s="1"/>
  <c r="F6097" i="15" s="1"/>
  <c r="F6098" i="15" s="1"/>
  <c r="F6099" i="15" s="1"/>
  <c r="F6100" i="15" s="1"/>
  <c r="F6101" i="15" s="1"/>
  <c r="F6102" i="15" s="1"/>
  <c r="F6103" i="15" s="1"/>
  <c r="F6104" i="15" s="1"/>
  <c r="F6105" i="15" s="1"/>
  <c r="F6106" i="15" s="1"/>
  <c r="F6107" i="15" s="1"/>
  <c r="F6108" i="15" l="1"/>
  <c r="F6109" i="15" s="1"/>
  <c r="F6110" i="15" s="1"/>
  <c r="F6111" i="15" s="1"/>
  <c r="F6112" i="15" s="1"/>
  <c r="F6113" i="15" s="1"/>
  <c r="F6114" i="15" s="1"/>
  <c r="F6115" i="15" s="1"/>
  <c r="F6116" i="15" s="1"/>
  <c r="F6117" i="15" s="1"/>
  <c r="F6118" i="15" s="1"/>
  <c r="F6119" i="15" s="1"/>
  <c r="F6120" i="15" s="1"/>
  <c r="F6121" i="15" s="1"/>
  <c r="F6122" i="15" s="1"/>
  <c r="F6123" i="15" s="1"/>
  <c r="F6124" i="15" s="1"/>
  <c r="F6125" i="15" s="1"/>
  <c r="F6126" i="15" s="1"/>
  <c r="F6127" i="15" s="1"/>
  <c r="F6128" i="15" s="1"/>
  <c r="F6129" i="15" s="1"/>
  <c r="F6130" i="15" s="1"/>
  <c r="F6131" i="15" s="1"/>
  <c r="F6132" i="15" s="1"/>
  <c r="F6133" i="15" s="1"/>
  <c r="F6134" i="15" s="1"/>
  <c r="F6135" i="15" s="1"/>
  <c r="F6136" i="15" s="1"/>
  <c r="F6137" i="15" s="1"/>
  <c r="F6138" i="15" s="1"/>
  <c r="F6139" i="15" s="1"/>
  <c r="F6140" i="15" s="1"/>
  <c r="F6141" i="15" s="1"/>
  <c r="F6142" i="15" s="1"/>
  <c r="F6143" i="15" s="1"/>
  <c r="F6144" i="15" s="1"/>
  <c r="F6145" i="15" s="1"/>
  <c r="F6146" i="15" s="1"/>
  <c r="F6147" i="15" s="1"/>
  <c r="F6148" i="15" s="1"/>
  <c r="F6149" i="15" s="1"/>
  <c r="F6150" i="15" s="1"/>
  <c r="F6151" i="15" s="1"/>
  <c r="F6152" i="15" s="1"/>
  <c r="F6153" i="15" s="1"/>
  <c r="F6154" i="15" s="1"/>
  <c r="F6155" i="15" l="1"/>
  <c r="F6156" i="15" s="1"/>
  <c r="F6157" i="15" s="1"/>
  <c r="F6158" i="15" s="1"/>
  <c r="F6159" i="15" s="1"/>
  <c r="F6160" i="15" s="1"/>
  <c r="F6161" i="15" s="1"/>
  <c r="F6162" i="15" s="1"/>
  <c r="F6163" i="15" s="1"/>
  <c r="F6164" i="15" s="1"/>
  <c r="F6165" i="15" s="1"/>
  <c r="F6166" i="15" s="1"/>
  <c r="F6167" i="15" s="1"/>
  <c r="F6168" i="15" l="1"/>
  <c r="F6169" i="15" s="1"/>
  <c r="F6170" i="15" s="1"/>
  <c r="F6171" i="15" s="1"/>
  <c r="F6172" i="15" s="1"/>
  <c r="F6173" i="15" s="1"/>
  <c r="F6174" i="15" s="1"/>
  <c r="F6175" i="15" s="1"/>
  <c r="F6176" i="15" s="1"/>
  <c r="F6177" i="15" s="1"/>
  <c r="F6178" i="15" s="1"/>
  <c r="F6179" i="15" s="1"/>
  <c r="F6180" i="15" s="1"/>
  <c r="F6181" i="15" s="1"/>
  <c r="F6182" i="15" s="1"/>
  <c r="F6183" i="15" s="1"/>
  <c r="F6184" i="15" s="1"/>
  <c r="F6185" i="15" s="1"/>
  <c r="F6186" i="15" l="1"/>
  <c r="F6187" i="15" s="1"/>
  <c r="F6188" i="15" s="1"/>
  <c r="F6189" i="15" s="1"/>
  <c r="F6190" i="15" s="1"/>
  <c r="F6191" i="15" s="1"/>
  <c r="F6192" i="15" s="1"/>
  <c r="F6193" i="15" s="1"/>
  <c r="F6194" i="15" s="1"/>
  <c r="F6195" i="15" s="1"/>
  <c r="F6196" i="15" s="1"/>
  <c r="F6197" i="15" s="1"/>
  <c r="F6198" i="15" s="1"/>
  <c r="F6199" i="15" s="1"/>
  <c r="F6200" i="15" s="1"/>
  <c r="F6201" i="15" s="1"/>
  <c r="F6202" i="15" s="1"/>
  <c r="F6203" i="15" s="1"/>
  <c r="F6204" i="15" s="1"/>
  <c r="F6205" i="15" s="1"/>
  <c r="F6206" i="15" s="1"/>
  <c r="F6207" i="15" s="1"/>
  <c r="F6208" i="15" s="1"/>
  <c r="F6209" i="15" s="1"/>
  <c r="F6210" i="15" s="1"/>
  <c r="F6211" i="15" s="1"/>
  <c r="F6212" i="15" s="1"/>
  <c r="F6213" i="15" s="1"/>
  <c r="F6214" i="15" s="1"/>
  <c r="F6215" i="15" s="1"/>
  <c r="F6216" i="15" s="1"/>
  <c r="F6217" i="15" s="1"/>
  <c r="F6218" i="15" s="1"/>
  <c r="F6219" i="15" s="1"/>
  <c r="F6220" i="15" s="1"/>
  <c r="F6221" i="15" s="1"/>
  <c r="F6222" i="15" s="1"/>
  <c r="F6223" i="15" s="1"/>
  <c r="F6224" i="15" s="1"/>
  <c r="F6225" i="15" s="1"/>
  <c r="F6226" i="15" s="1"/>
  <c r="F6227" i="15" s="1"/>
  <c r="F6228" i="15" s="1"/>
  <c r="F6229" i="15" s="1"/>
  <c r="F6230" i="15" s="1"/>
  <c r="F6231" i="15" s="1"/>
  <c r="F6232" i="15" s="1"/>
  <c r="F6233" i="15" s="1"/>
  <c r="F6234" i="15" s="1"/>
  <c r="F6235" i="15" s="1"/>
  <c r="F6236" i="15" s="1"/>
  <c r="F6237" i="15" s="1"/>
  <c r="F6238" i="15" s="1"/>
  <c r="F6239" i="15" s="1"/>
  <c r="F6240" i="15" s="1"/>
  <c r="F6241" i="15" s="1"/>
  <c r="F6242" i="15" l="1"/>
  <c r="F6243" i="15" s="1"/>
  <c r="F6244" i="15" s="1"/>
  <c r="F6245" i="15" s="1"/>
  <c r="F6246" i="15" s="1"/>
  <c r="F6247" i="15" s="1"/>
  <c r="F6248" i="15" s="1"/>
  <c r="F6249" i="15" l="1"/>
  <c r="F6250" i="15" s="1"/>
  <c r="F6251" i="15" s="1"/>
  <c r="F6252" i="15" s="1"/>
  <c r="F6253" i="15" s="1"/>
  <c r="F6254" i="15" s="1"/>
  <c r="F6255" i="15" s="1"/>
  <c r="F6256" i="15" s="1"/>
  <c r="F6257" i="15" s="1"/>
  <c r="F6258" i="15" s="1"/>
  <c r="F6259" i="15" s="1"/>
  <c r="F6260" i="15" s="1"/>
  <c r="F6261" i="15" s="1"/>
  <c r="F6262" i="15" s="1"/>
  <c r="F6263" i="15" s="1"/>
  <c r="F6264" i="15" s="1"/>
  <c r="F6265" i="15" s="1"/>
  <c r="F6266" i="15" s="1"/>
  <c r="F6267" i="15" s="1"/>
  <c r="F6268" i="15" s="1"/>
  <c r="F6269" i="15" s="1"/>
  <c r="F6270" i="15" s="1"/>
  <c r="F6271" i="15" s="1"/>
  <c r="F6272" i="15" s="1"/>
  <c r="F6273" i="15" s="1"/>
  <c r="F6274" i="15" s="1"/>
  <c r="F6275" i="15" s="1"/>
  <c r="F6276" i="15" s="1"/>
  <c r="F6277" i="15" s="1"/>
  <c r="F6278" i="15" s="1"/>
  <c r="F6279" i="15" s="1"/>
  <c r="F6280" i="15" s="1"/>
  <c r="F6281" i="15" s="1"/>
  <c r="F6282" i="15" s="1"/>
  <c r="F6283" i="15" s="1"/>
  <c r="F6284" i="15" s="1"/>
  <c r="F6285" i="15" s="1"/>
  <c r="F6286" i="15" s="1"/>
  <c r="F6287" i="15" s="1"/>
  <c r="F6288" i="15" s="1"/>
  <c r="F6289" i="15" s="1"/>
  <c r="F6290" i="15" l="1"/>
  <c r="F6291" i="15" s="1"/>
  <c r="F6292" i="15" s="1"/>
  <c r="F6293" i="15" s="1"/>
  <c r="F6294" i="15" l="1"/>
  <c r="F6295" i="15" s="1"/>
  <c r="F6296" i="15" s="1"/>
  <c r="F6297" i="15" s="1"/>
  <c r="F6298" i="15" l="1"/>
  <c r="F6299" i="15" s="1"/>
  <c r="F6300" i="15" s="1"/>
  <c r="F6301" i="15" s="1"/>
  <c r="F6302" i="15" s="1"/>
  <c r="F6303" i="15" l="1"/>
  <c r="F6304" i="15" s="1"/>
  <c r="F6305" i="15" s="1"/>
  <c r="F6306" i="15" s="1"/>
  <c r="F6307" i="15" s="1"/>
  <c r="F6308" i="15" l="1"/>
  <c r="F6309" i="15" s="1"/>
  <c r="F6310" i="15" s="1"/>
  <c r="F6311" i="15" s="1"/>
  <c r="F6312" i="15" s="1"/>
  <c r="F6313" i="15" s="1"/>
  <c r="F6314" i="15" s="1"/>
  <c r="F6315" i="15" s="1"/>
  <c r="F6316" i="15" s="1"/>
  <c r="F6317" i="15" l="1"/>
  <c r="F6318" i="15" s="1"/>
  <c r="F6319" i="15" s="1"/>
  <c r="F6320" i="15" s="1"/>
  <c r="F6321" i="15" s="1"/>
  <c r="F6322" i="15" s="1"/>
  <c r="F6323" i="15" s="1"/>
  <c r="F6324" i="15" s="1"/>
  <c r="F6325" i="15" s="1"/>
  <c r="F6326" i="15" s="1"/>
  <c r="F6327" i="15" l="1"/>
  <c r="F6328" i="15" s="1"/>
  <c r="F6329" i="15" s="1"/>
  <c r="F6330" i="15" s="1"/>
  <c r="F6331" i="15" l="1"/>
  <c r="F6332" i="15" s="1"/>
  <c r="F6333" i="15" s="1"/>
  <c r="F6334" i="15" s="1"/>
  <c r="F6335" i="15" s="1"/>
  <c r="F6336" i="15" s="1"/>
  <c r="F6337" i="15" s="1"/>
  <c r="F6338" i="15" s="1"/>
  <c r="F6339" i="15" s="1"/>
  <c r="F6340" i="15" l="1"/>
  <c r="F6341" i="15" s="1"/>
  <c r="F6342" i="15" s="1"/>
  <c r="F6343" i="15" s="1"/>
  <c r="F6344" i="15" s="1"/>
  <c r="F6345" i="15" s="1"/>
  <c r="F6346" i="15" s="1"/>
  <c r="F6347" i="15" l="1"/>
  <c r="F6348" i="15" s="1"/>
  <c r="F6349" i="15" s="1"/>
  <c r="F6350" i="15" s="1"/>
  <c r="F6351" i="15" s="1"/>
  <c r="F6352" i="15" s="1"/>
  <c r="F6353" i="15" s="1"/>
  <c r="F6354" i="15" s="1"/>
  <c r="F6355" i="15" l="1"/>
  <c r="F6356" i="15" s="1"/>
  <c r="F6357" i="15" s="1"/>
  <c r="F6358" i="15" s="1"/>
  <c r="F6359" i="15" l="1"/>
  <c r="F6360" i="15" s="1"/>
  <c r="F6361" i="15" s="1"/>
  <c r="F6362" i="15" s="1"/>
  <c r="F6363" i="15" l="1"/>
  <c r="F6364" i="15" s="1"/>
  <c r="F6365" i="15" s="1"/>
  <c r="F6366" i="15" s="1"/>
  <c r="F6367" i="15" s="1"/>
  <c r="F6368" i="15" s="1"/>
  <c r="F6369" i="15" s="1"/>
  <c r="F6370" i="15" s="1"/>
  <c r="F6371" i="15" s="1"/>
  <c r="F6372" i="15" s="1"/>
  <c r="F6373" i="15" s="1"/>
  <c r="F6374" i="15" s="1"/>
  <c r="F6375" i="15" s="1"/>
  <c r="F6376" i="15" s="1"/>
  <c r="F6377" i="15" s="1"/>
  <c r="F6378" i="15" s="1"/>
  <c r="F6379" i="15" s="1"/>
  <c r="F6380" i="15" s="1"/>
  <c r="F6381" i="15" l="1"/>
  <c r="F6382" i="15" s="1"/>
  <c r="F6383" i="15" s="1"/>
  <c r="F6384" i="15" s="1"/>
  <c r="F6385" i="15" s="1"/>
  <c r="F6386" i="15" s="1"/>
  <c r="F6387" i="15" s="1"/>
  <c r="F6388" i="15" s="1"/>
  <c r="F6389" i="15" s="1"/>
  <c r="F6390" i="15" s="1"/>
  <c r="F6391" i="15" s="1"/>
  <c r="F6392" i="15" l="1"/>
  <c r="F6393" i="15" s="1"/>
  <c r="F6394" i="15" s="1"/>
  <c r="F6395" i="15" s="1"/>
  <c r="F6396" i="15" s="1"/>
  <c r="F6397" i="15" s="1"/>
  <c r="F6398" i="15" l="1"/>
  <c r="F6399" i="15" s="1"/>
  <c r="F6400" i="15" s="1"/>
  <c r="F6401" i="15" s="1"/>
  <c r="F6402" i="15" s="1"/>
  <c r="F6403" i="15" s="1"/>
  <c r="F6404" i="15" s="1"/>
  <c r="F6405" i="15" s="1"/>
  <c r="F6406" i="15" s="1"/>
  <c r="F6407" i="15" s="1"/>
  <c r="F6408" i="15" s="1"/>
  <c r="F6409" i="15" s="1"/>
  <c r="F6410" i="15" s="1"/>
  <c r="F6411" i="15" s="1"/>
  <c r="F6412" i="15" s="1"/>
  <c r="F6413" i="15" s="1"/>
  <c r="F6414" i="15" s="1"/>
  <c r="F6415" i="15" s="1"/>
  <c r="F6416" i="15" l="1"/>
  <c r="F6417" i="15" s="1"/>
  <c r="F6418" i="15" s="1"/>
  <c r="F6419" i="15" s="1"/>
  <c r="F6420" i="15" s="1"/>
  <c r="F6421" i="15" s="1"/>
  <c r="F6422" i="15" s="1"/>
  <c r="F6423" i="15" l="1"/>
  <c r="F6424" i="15" s="1"/>
  <c r="F6425" i="15" s="1"/>
  <c r="F6426" i="15" s="1"/>
  <c r="F6427" i="15" s="1"/>
  <c r="F6428" i="15" s="1"/>
  <c r="F6429" i="15" s="1"/>
  <c r="F6430" i="15" s="1"/>
  <c r="F6431" i="15" s="1"/>
  <c r="F6432" i="15" s="1"/>
  <c r="F6433" i="15" l="1"/>
  <c r="F6434" i="15" s="1"/>
  <c r="F6435" i="15" s="1"/>
  <c r="F6436" i="15" s="1"/>
  <c r="F6437" i="15" s="1"/>
  <c r="F6438" i="15" s="1"/>
  <c r="F6439" i="15" s="1"/>
  <c r="F6440" i="15" s="1"/>
  <c r="F6441" i="15" s="1"/>
  <c r="F6442" i="15" s="1"/>
  <c r="F6443" i="15" l="1"/>
  <c r="F6444" i="15" s="1"/>
  <c r="F6445" i="15" s="1"/>
  <c r="F6446" i="15" s="1"/>
  <c r="F6447" i="15" s="1"/>
  <c r="F6448" i="15" s="1"/>
  <c r="F6449" i="15" s="1"/>
  <c r="F6450" i="15" s="1"/>
  <c r="F6451" i="15" s="1"/>
  <c r="F6452" i="15" s="1"/>
  <c r="F6453" i="15" l="1"/>
  <c r="F6454" i="15" s="1"/>
  <c r="F6455" i="15" s="1"/>
  <c r="F6456" i="15" s="1"/>
  <c r="F6457" i="15" s="1"/>
  <c r="F6458" i="15" s="1"/>
  <c r="F6459" i="15" l="1"/>
  <c r="F6460" i="15" s="1"/>
  <c r="F6461" i="15" s="1"/>
  <c r="F6462" i="15" l="1"/>
  <c r="F6463" i="15" s="1"/>
  <c r="F6464" i="15" s="1"/>
  <c r="F6465" i="15" s="1"/>
  <c r="F6466" i="15" s="1"/>
  <c r="F6467" i="15" s="1"/>
  <c r="F6468" i="15" s="1"/>
  <c r="F6469" i="15" s="1"/>
  <c r="F6470" i="15" s="1"/>
  <c r="F6471" i="15" s="1"/>
  <c r="F6472" i="15" s="1"/>
  <c r="F6473" i="15" s="1"/>
  <c r="F6474" i="15" s="1"/>
  <c r="F6475" i="15" s="1"/>
  <c r="F6476" i="15" s="1"/>
  <c r="F6477" i="15" s="1"/>
  <c r="F6478" i="15" s="1"/>
  <c r="F6479" i="15" s="1"/>
  <c r="F6480" i="15" s="1"/>
  <c r="F6481" i="15" s="1"/>
  <c r="F6482" i="15" s="1"/>
  <c r="F6483" i="15" s="1"/>
  <c r="F6484" i="15" s="1"/>
  <c r="F6485" i="15" s="1"/>
  <c r="F6486" i="15" s="1"/>
  <c r="F6487" i="15" s="1"/>
  <c r="F6488" i="15" l="1"/>
  <c r="F6489" i="15" s="1"/>
  <c r="F6490" i="15" s="1"/>
  <c r="F6491" i="15" s="1"/>
  <c r="F6492" i="15" s="1"/>
  <c r="F6493" i="15" l="1"/>
  <c r="F6494" i="15" s="1"/>
  <c r="F6495" i="15" s="1"/>
  <c r="F6496" i="15" s="1"/>
  <c r="F6497" i="15" s="1"/>
  <c r="F6498" i="15" s="1"/>
  <c r="F6499" i="15" s="1"/>
  <c r="F6500" i="15" s="1"/>
  <c r="F6501" i="15" s="1"/>
  <c r="F6502" i="15" s="1"/>
  <c r="F6503" i="15" s="1"/>
  <c r="F6504" i="15" s="1"/>
  <c r="F6505" i="15" s="1"/>
  <c r="F6506" i="15" l="1"/>
  <c r="F6507" i="15" s="1"/>
  <c r="F6508" i="15" s="1"/>
  <c r="F6509" i="15" s="1"/>
  <c r="F6510" i="15" s="1"/>
  <c r="F6511" i="15" s="1"/>
  <c r="F6512" i="15" l="1"/>
  <c r="F6513" i="15" s="1"/>
  <c r="F6514" i="15" s="1"/>
  <c r="F6515" i="15" l="1"/>
  <c r="F6516" i="15" s="1"/>
  <c r="F6517" i="15" s="1"/>
  <c r="F6518" i="15" s="1"/>
  <c r="F6519" i="15" s="1"/>
  <c r="F6520" i="15" s="1"/>
  <c r="F6521" i="15" s="1"/>
  <c r="F6522" i="15" s="1"/>
  <c r="F6523" i="15" s="1"/>
  <c r="F6524" i="15" s="1"/>
  <c r="F6525" i="15" l="1"/>
  <c r="F6526" i="15" s="1"/>
  <c r="F6527" i="15" s="1"/>
  <c r="F6528" i="15" s="1"/>
  <c r="F6529" i="15" s="1"/>
  <c r="F6530" i="15" s="1"/>
  <c r="F6531" i="15" s="1"/>
  <c r="F6532" i="15" s="1"/>
  <c r="F6533" i="15" s="1"/>
  <c r="F6534" i="15" s="1"/>
  <c r="F6535" i="15" s="1"/>
  <c r="F6536" i="15" s="1"/>
  <c r="F6537" i="15" s="1"/>
  <c r="F6538" i="15" s="1"/>
  <c r="F6539" i="15" s="1"/>
  <c r="F6540" i="15" s="1"/>
  <c r="F6541" i="15" s="1"/>
  <c r="F6542" i="15" l="1"/>
  <c r="F6543" i="15" s="1"/>
  <c r="F6544" i="15" s="1"/>
  <c r="F6545" i="15" s="1"/>
  <c r="F6546" i="15" s="1"/>
  <c r="F6547" i="15" l="1"/>
  <c r="F6548" i="15" s="1"/>
  <c r="F6549" i="15" s="1"/>
  <c r="F6550" i="15" s="1"/>
  <c r="F6551" i="15" s="1"/>
  <c r="F6552" i="15" s="1"/>
  <c r="F6553" i="15" s="1"/>
  <c r="F6554" i="15" s="1"/>
  <c r="F6555" i="15" s="1"/>
  <c r="F6556" i="15" s="1"/>
  <c r="F6557" i="15" s="1"/>
  <c r="F6558" i="15" s="1"/>
  <c r="F6559" i="15" l="1"/>
  <c r="F6560" i="15" s="1"/>
  <c r="F6561" i="15" s="1"/>
  <c r="F6562" i="15" s="1"/>
  <c r="F6563" i="15" s="1"/>
  <c r="F6564" i="15" s="1"/>
  <c r="F6565" i="15" s="1"/>
  <c r="F6566" i="15" s="1"/>
  <c r="F6567" i="15" s="1"/>
  <c r="F6568" i="15" s="1"/>
  <c r="F6569" i="15" s="1"/>
  <c r="F6570" i="15" s="1"/>
  <c r="F6571" i="15" l="1"/>
  <c r="F6572" i="15" s="1"/>
  <c r="F6573" i="15" s="1"/>
  <c r="F6574" i="15" s="1"/>
  <c r="F6575" i="15" s="1"/>
  <c r="F6576" i="15" l="1"/>
  <c r="F6577" i="15" s="1"/>
  <c r="F6578" i="15" s="1"/>
  <c r="F6579" i="15" s="1"/>
  <c r="F6580" i="15" s="1"/>
  <c r="F6581" i="15" s="1"/>
  <c r="F6582" i="15" s="1"/>
  <c r="F6583" i="15" s="1"/>
  <c r="F6584" i="15" s="1"/>
  <c r="F6585" i="15" s="1"/>
  <c r="F6586" i="15" s="1"/>
  <c r="F6587" i="15" s="1"/>
  <c r="F6588" i="15" s="1"/>
  <c r="F6589" i="15" s="1"/>
  <c r="F6590" i="15" s="1"/>
  <c r="F6591" i="15" s="1"/>
  <c r="F6592" i="15" s="1"/>
  <c r="F6593" i="15" s="1"/>
  <c r="F6594" i="15" s="1"/>
  <c r="F6595" i="15" s="1"/>
  <c r="F6596" i="15" s="1"/>
  <c r="F6597" i="15" s="1"/>
  <c r="F6598" i="15" s="1"/>
  <c r="F6599" i="15" s="1"/>
  <c r="F6600" i="15" s="1"/>
  <c r="F6601" i="15" l="1"/>
  <c r="F6602" i="15" s="1"/>
  <c r="F6603" i="15" s="1"/>
  <c r="F6604" i="15" s="1"/>
  <c r="F6605" i="15" s="1"/>
  <c r="F6606" i="15" s="1"/>
  <c r="F6607" i="15" s="1"/>
  <c r="F6608" i="15" s="1"/>
  <c r="F6609" i="15" s="1"/>
  <c r="F6610" i="15" s="1"/>
  <c r="F6611" i="15" s="1"/>
  <c r="F6612" i="15" s="1"/>
  <c r="F6613" i="15" l="1"/>
  <c r="F6614" i="15" s="1"/>
  <c r="F6615" i="15" s="1"/>
  <c r="F6616" i="15" s="1"/>
  <c r="F6617" i="15" s="1"/>
  <c r="F6618" i="15" s="1"/>
  <c r="F6619" i="15" s="1"/>
  <c r="F6620" i="15" s="1"/>
  <c r="F6621" i="15" s="1"/>
  <c r="F6622" i="15" s="1"/>
  <c r="F6623" i="15" s="1"/>
  <c r="F6624" i="15" s="1"/>
  <c r="F6625" i="15" s="1"/>
  <c r="F6626" i="15" s="1"/>
  <c r="F6627" i="15" s="1"/>
  <c r="F6628" i="15" s="1"/>
  <c r="F6629" i="15" s="1"/>
  <c r="F6630" i="15" s="1"/>
  <c r="F6631" i="15" s="1"/>
  <c r="F6632" i="15" s="1"/>
  <c r="F6633" i="15" s="1"/>
  <c r="F6634" i="15" s="1"/>
  <c r="F6635" i="15" s="1"/>
  <c r="F6636" i="15" s="1"/>
  <c r="F6637" i="15" s="1"/>
  <c r="F6638" i="15" s="1"/>
  <c r="F6639" i="15" s="1"/>
  <c r="F6640" i="15" s="1"/>
  <c r="F6641" i="15" s="1"/>
  <c r="F6642" i="15" s="1"/>
  <c r="F6643" i="15" s="1"/>
  <c r="F6644" i="15" s="1"/>
  <c r="F6645" i="15" s="1"/>
  <c r="F6646" i="15" s="1"/>
  <c r="F6647" i="15" s="1"/>
  <c r="F6648" i="15" s="1"/>
  <c r="F6649" i="15" s="1"/>
  <c r="F6650" i="15" s="1"/>
  <c r="F6651" i="15" s="1"/>
  <c r="F6652" i="15" s="1"/>
  <c r="F6653" i="15" s="1"/>
  <c r="F6654" i="15" s="1"/>
  <c r="F6655" i="15" s="1"/>
  <c r="F6656" i="15" s="1"/>
  <c r="F6657" i="15" s="1"/>
  <c r="F6658" i="15" s="1"/>
  <c r="F6659" i="15" s="1"/>
  <c r="F6660" i="15" s="1"/>
  <c r="F6661" i="15" s="1"/>
  <c r="F6662" i="15" s="1"/>
  <c r="F6663" i="15" l="1"/>
  <c r="F6664" i="15" s="1"/>
  <c r="F6665" i="15" s="1"/>
  <c r="F6666" i="15" l="1"/>
  <c r="F6667" i="15" s="1"/>
  <c r="F6668" i="15" s="1"/>
  <c r="F6669" i="15" l="1"/>
  <c r="F6670" i="15" s="1"/>
  <c r="F6671" i="15" s="1"/>
  <c r="F6672" i="15" s="1"/>
  <c r="F6673" i="15" s="1"/>
  <c r="F6674" i="15" s="1"/>
  <c r="F6675" i="15" s="1"/>
  <c r="F6676" i="15" s="1"/>
  <c r="F6677" i="15" s="1"/>
  <c r="F6678" i="15" s="1"/>
  <c r="F6679" i="15" s="1"/>
  <c r="F6680" i="15" s="1"/>
  <c r="F6681" i="15" s="1"/>
  <c r="F6682" i="15" s="1"/>
  <c r="F6683" i="15" s="1"/>
  <c r="F6684" i="15" s="1"/>
  <c r="F6685" i="15" s="1"/>
  <c r="F6686" i="15" s="1"/>
  <c r="F6687" i="15" s="1"/>
  <c r="F6688" i="15" s="1"/>
  <c r="F6689" i="15" s="1"/>
  <c r="F6690" i="15" s="1"/>
  <c r="F6691" i="15" l="1"/>
  <c r="F6692" i="15" s="1"/>
  <c r="F6693" i="15" s="1"/>
  <c r="F6694" i="15" s="1"/>
  <c r="F6695" i="15" s="1"/>
  <c r="F6696" i="15" s="1"/>
  <c r="F6697" i="15" s="1"/>
  <c r="F6698" i="15" s="1"/>
  <c r="F6699" i="15" s="1"/>
  <c r="F6700" i="15" s="1"/>
  <c r="F6701" i="15" s="1"/>
  <c r="F6702" i="15" s="1"/>
  <c r="F6703" i="15" l="1"/>
  <c r="F6704" i="15" s="1"/>
  <c r="F6705" i="15" s="1"/>
  <c r="F6706" i="15" s="1"/>
  <c r="F6707" i="15" s="1"/>
  <c r="F6708" i="15" s="1"/>
  <c r="F6709" i="15" s="1"/>
  <c r="F6710" i="15" l="1"/>
  <c r="F6711" i="15" s="1"/>
  <c r="F6712" i="15" s="1"/>
  <c r="F6713" i="15" l="1"/>
  <c r="F6714" i="15" s="1"/>
  <c r="F6715" i="15" s="1"/>
  <c r="F6716" i="15" s="1"/>
  <c r="F6717" i="15" s="1"/>
  <c r="F6718" i="15" l="1"/>
  <c r="F6719" i="15" s="1"/>
  <c r="F6720" i="15" s="1"/>
  <c r="F6721" i="15" s="1"/>
  <c r="F6722" i="15" s="1"/>
  <c r="F6723" i="15" s="1"/>
  <c r="F6724" i="15" s="1"/>
  <c r="F6725" i="15" s="1"/>
  <c r="F6726" i="15" s="1"/>
  <c r="F6727" i="15" s="1"/>
  <c r="F6728" i="15" s="1"/>
  <c r="F6729" i="15" s="1"/>
  <c r="F6730" i="15" s="1"/>
  <c r="F6731" i="15" s="1"/>
  <c r="F6732" i="15" s="1"/>
  <c r="F6733" i="15" l="1"/>
  <c r="F6734" i="15" s="1"/>
  <c r="F6735" i="15" s="1"/>
  <c r="F6736" i="15" s="1"/>
  <c r="F6737" i="15" s="1"/>
  <c r="F6738" i="15" s="1"/>
  <c r="F6739" i="15" s="1"/>
  <c r="F6740" i="15" s="1"/>
  <c r="F6741" i="15" s="1"/>
  <c r="F6742" i="15" s="1"/>
  <c r="F6743" i="15" s="1"/>
  <c r="F6744" i="15" s="1"/>
  <c r="F6745" i="15" s="1"/>
  <c r="F6746" i="15" s="1"/>
  <c r="F6747" i="15" s="1"/>
  <c r="F6748" i="15" l="1"/>
  <c r="F6749" i="15" s="1"/>
  <c r="F6750" i="15" s="1"/>
  <c r="F6751" i="15" s="1"/>
  <c r="F6752" i="15" s="1"/>
  <c r="F6753" i="15" s="1"/>
  <c r="F6754" i="15" s="1"/>
  <c r="F6755" i="15" s="1"/>
  <c r="F6756" i="15" s="1"/>
  <c r="F6757" i="15" s="1"/>
  <c r="F6758" i="15" s="1"/>
  <c r="F6759" i="15" s="1"/>
  <c r="F6760" i="15" s="1"/>
  <c r="F6761" i="15" s="1"/>
  <c r="F6762" i="15" s="1"/>
  <c r="F6763" i="15" s="1"/>
  <c r="F6764" i="15" s="1"/>
  <c r="F6765" i="15" s="1"/>
  <c r="F6766" i="15" s="1"/>
  <c r="F6767" i="15" s="1"/>
  <c r="F6768" i="15" s="1"/>
  <c r="F6769" i="15" s="1"/>
  <c r="F6770" i="15" s="1"/>
  <c r="F6771" i="15" s="1"/>
  <c r="F6772" i="15" s="1"/>
  <c r="F6773" i="15" s="1"/>
  <c r="F6774" i="15" s="1"/>
  <c r="F6775" i="15" s="1"/>
  <c r="F6776" i="15" s="1"/>
  <c r="F6777" i="15" s="1"/>
  <c r="F6778" i="15" s="1"/>
  <c r="F6779" i="15" l="1"/>
  <c r="F6780" i="15" s="1"/>
  <c r="F6781" i="15" s="1"/>
  <c r="F6782" i="15" s="1"/>
  <c r="F6783" i="15" s="1"/>
  <c r="F6784" i="15" s="1"/>
  <c r="F6785" i="15" s="1"/>
  <c r="F6786" i="15" s="1"/>
  <c r="F6787" i="15" s="1"/>
  <c r="F6788" i="15" s="1"/>
  <c r="F6789" i="15" s="1"/>
  <c r="F6790" i="15" s="1"/>
  <c r="F6791" i="15" s="1"/>
  <c r="F6792" i="15" s="1"/>
  <c r="F6793" i="15" s="1"/>
  <c r="F6794" i="15" s="1"/>
  <c r="F6795" i="15" s="1"/>
  <c r="F6796" i="15" s="1"/>
  <c r="F6797" i="15" s="1"/>
  <c r="F6798" i="15" s="1"/>
  <c r="F6799" i="15" s="1"/>
  <c r="F6800" i="15" s="1"/>
  <c r="F6801" i="15" s="1"/>
  <c r="F6802" i="15" s="1"/>
  <c r="F6803" i="15" s="1"/>
  <c r="F6804" i="15" s="1"/>
  <c r="F6805" i="15" s="1"/>
  <c r="F6806" i="15" s="1"/>
  <c r="F6807" i="15" s="1"/>
  <c r="F6808" i="15" s="1"/>
  <c r="F6809" i="15" s="1"/>
  <c r="F6810" i="15" s="1"/>
  <c r="F6811" i="15" s="1"/>
  <c r="F6812" i="15" s="1"/>
  <c r="F6813" i="15" s="1"/>
  <c r="F6814" i="15" s="1"/>
  <c r="F6815" i="15" l="1"/>
  <c r="F6816" i="15" s="1"/>
  <c r="F6817" i="15" s="1"/>
  <c r="F6818" i="15" s="1"/>
  <c r="F6819" i="15" s="1"/>
  <c r="F6820" i="15" s="1"/>
  <c r="F6821" i="15" s="1"/>
  <c r="F6822" i="15" s="1"/>
  <c r="F6823" i="15" s="1"/>
  <c r="F6824" i="15" s="1"/>
  <c r="F6825" i="15" s="1"/>
  <c r="F6826" i="15" s="1"/>
  <c r="F6827" i="15" s="1"/>
  <c r="F6828" i="15" s="1"/>
  <c r="F6829" i="15" s="1"/>
  <c r="F6830" i="15" s="1"/>
  <c r="F6831" i="15" s="1"/>
  <c r="F6832" i="15" s="1"/>
  <c r="F6833" i="15" s="1"/>
  <c r="F6834" i="15" s="1"/>
  <c r="F6835" i="15" s="1"/>
  <c r="F6836" i="15" s="1"/>
  <c r="F6837" i="15" s="1"/>
  <c r="F6838" i="15" s="1"/>
  <c r="F6839" i="15" s="1"/>
  <c r="F6840" i="15" s="1"/>
  <c r="F6841" i="15" s="1"/>
  <c r="F6842" i="15" s="1"/>
  <c r="F6843" i="15" s="1"/>
  <c r="F6844" i="15" s="1"/>
  <c r="F6845" i="15" s="1"/>
  <c r="F6846" i="15" s="1"/>
  <c r="F6847" i="15" s="1"/>
  <c r="F6848" i="15" s="1"/>
  <c r="F6849" i="15" s="1"/>
  <c r="F6850" i="15" s="1"/>
  <c r="F6851" i="15" s="1"/>
  <c r="F6852" i="15" s="1"/>
  <c r="F6853" i="15" s="1"/>
  <c r="F6854" i="15" s="1"/>
  <c r="F6855" i="15" s="1"/>
  <c r="F6856" i="15" s="1"/>
  <c r="F6857" i="15" s="1"/>
  <c r="F6858" i="15" s="1"/>
  <c r="F6859" i="15" s="1"/>
  <c r="F6860" i="15" s="1"/>
  <c r="F6861" i="15" s="1"/>
  <c r="F6862" i="15" s="1"/>
  <c r="F6863" i="15" s="1"/>
  <c r="F6864" i="15" s="1"/>
  <c r="F6865" i="15" s="1"/>
  <c r="F6866" i="15" s="1"/>
  <c r="F6867" i="15" s="1"/>
  <c r="F6868" i="15" s="1"/>
  <c r="F6869" i="15" s="1"/>
  <c r="F6870" i="15" s="1"/>
  <c r="F6871" i="15" s="1"/>
  <c r="F6872" i="15" s="1"/>
  <c r="F6873" i="15" s="1"/>
  <c r="F6874" i="15" s="1"/>
  <c r="F6875" i="15" s="1"/>
  <c r="F6876" i="15" s="1"/>
  <c r="F6877" i="15" s="1"/>
  <c r="F6878" i="15" s="1"/>
  <c r="F6879" i="15" s="1"/>
  <c r="F6880" i="15" s="1"/>
  <c r="F6881" i="15" s="1"/>
  <c r="F6882" i="15" s="1"/>
  <c r="F6883" i="15" s="1"/>
  <c r="F6884" i="15" s="1"/>
  <c r="F6885" i="15" s="1"/>
  <c r="F6886" i="15" s="1"/>
  <c r="F6887" i="15" s="1"/>
  <c r="F6888" i="15" l="1"/>
  <c r="F6889" i="15" s="1"/>
  <c r="F6890" i="15" s="1"/>
  <c r="F6891" i="15" s="1"/>
  <c r="F6892" i="15" s="1"/>
  <c r="F6893" i="15" s="1"/>
  <c r="F6894" i="15" s="1"/>
  <c r="F6895" i="15" s="1"/>
  <c r="F6896" i="15" s="1"/>
  <c r="F6897" i="15" s="1"/>
  <c r="F6898" i="15" s="1"/>
  <c r="F6899" i="15" s="1"/>
  <c r="F6900" i="15" s="1"/>
  <c r="F6901" i="15" s="1"/>
  <c r="F6902" i="15" s="1"/>
  <c r="F6903" i="15" s="1"/>
  <c r="F6904" i="15" l="1"/>
  <c r="F6905" i="15" s="1"/>
  <c r="F6906" i="15" s="1"/>
  <c r="F6907" i="15" s="1"/>
  <c r="F6908" i="15" s="1"/>
  <c r="F6909" i="15" s="1"/>
  <c r="F6910" i="15" s="1"/>
  <c r="F6911" i="15" s="1"/>
  <c r="F6912" i="15" s="1"/>
  <c r="F6913" i="15" s="1"/>
  <c r="F6914" i="15" s="1"/>
  <c r="F6915" i="15" s="1"/>
  <c r="F6916" i="15" s="1"/>
  <c r="F6917" i="15" s="1"/>
  <c r="F6918" i="15" s="1"/>
  <c r="F6919" i="15" s="1"/>
  <c r="F6920" i="15" s="1"/>
  <c r="F6921" i="15" s="1"/>
  <c r="F6922" i="15" s="1"/>
  <c r="F6923" i="15" s="1"/>
  <c r="F6924" i="15" s="1"/>
  <c r="F6925" i="15" s="1"/>
  <c r="F6926" i="15" s="1"/>
  <c r="F6927" i="15" s="1"/>
  <c r="F6928" i="15" s="1"/>
  <c r="F6929" i="15" s="1"/>
  <c r="F6930" i="15" s="1"/>
  <c r="F6931" i="15" s="1"/>
  <c r="F6932" i="15" s="1"/>
  <c r="F6933" i="15" s="1"/>
  <c r="F6934" i="15" s="1"/>
  <c r="F6935" i="15" s="1"/>
  <c r="F6936" i="15" s="1"/>
  <c r="F6937" i="15" s="1"/>
  <c r="F6938" i="15" s="1"/>
  <c r="F6939" i="15" s="1"/>
  <c r="F6940" i="15" s="1"/>
  <c r="F6941" i="15" s="1"/>
  <c r="F6942" i="15" s="1"/>
  <c r="F6943" i="15" s="1"/>
  <c r="F6944" i="15" s="1"/>
  <c r="F6945" i="15" s="1"/>
  <c r="F6946" i="15" s="1"/>
  <c r="F6947" i="15" s="1"/>
  <c r="F6948" i="15" s="1"/>
  <c r="F6949" i="15" s="1"/>
  <c r="F6950" i="15" s="1"/>
  <c r="F6951" i="15" s="1"/>
  <c r="F6952" i="15" s="1"/>
  <c r="F6953" i="15" s="1"/>
  <c r="F6954" i="15" s="1"/>
  <c r="F6955" i="15" s="1"/>
  <c r="F6956" i="15" s="1"/>
  <c r="F6957" i="15" s="1"/>
  <c r="F6958" i="15" s="1"/>
  <c r="F6959" i="15" s="1"/>
  <c r="F6960" i="15" s="1"/>
  <c r="F6961" i="15" s="1"/>
  <c r="F6962" i="15" s="1"/>
  <c r="F6963" i="15" s="1"/>
  <c r="F6964" i="15" s="1"/>
  <c r="F6965" i="15" s="1"/>
  <c r="F6966" i="15" s="1"/>
  <c r="F6967" i="15" s="1"/>
  <c r="F6968" i="15" l="1"/>
  <c r="F6969" i="15" s="1"/>
  <c r="F6970" i="15" s="1"/>
  <c r="F6971" i="15" s="1"/>
  <c r="F6972" i="15" s="1"/>
  <c r="F6973" i="15" s="1"/>
  <c r="F6974" i="15" s="1"/>
  <c r="F6975" i="15" s="1"/>
  <c r="F6976" i="15" s="1"/>
  <c r="F6977" i="15" s="1"/>
  <c r="F6978" i="15" s="1"/>
  <c r="F6979" i="15" s="1"/>
  <c r="F6980" i="15" s="1"/>
  <c r="F6981" i="15" s="1"/>
  <c r="F6982" i="15" s="1"/>
  <c r="F6983" i="15" s="1"/>
  <c r="F6984" i="15" s="1"/>
  <c r="F6985" i="15" s="1"/>
  <c r="F6986" i="15" s="1"/>
  <c r="F6987" i="15" s="1"/>
  <c r="F6988" i="15" s="1"/>
  <c r="F6989" i="15" s="1"/>
  <c r="F6990" i="15" s="1"/>
  <c r="F6991" i="15" s="1"/>
  <c r="F6992" i="15" s="1"/>
  <c r="F6993" i="15" s="1"/>
  <c r="F6994" i="15" s="1"/>
  <c r="F6995" i="15" s="1"/>
  <c r="F6996" i="15" s="1"/>
  <c r="F6997" i="15" s="1"/>
  <c r="F6998" i="15" s="1"/>
  <c r="F6999" i="15" s="1"/>
  <c r="F7000" i="15" s="1"/>
  <c r="F7001" i="15" s="1"/>
  <c r="F7002" i="15" s="1"/>
  <c r="F7003" i="15" s="1"/>
  <c r="F7004" i="15" s="1"/>
  <c r="F7005" i="15" s="1"/>
  <c r="F7006" i="15" s="1"/>
  <c r="F7007" i="15" s="1"/>
  <c r="F7008" i="15" s="1"/>
  <c r="F7009" i="15" s="1"/>
  <c r="F7010" i="15" s="1"/>
  <c r="F7011" i="15" s="1"/>
  <c r="F7012" i="15" s="1"/>
  <c r="F7013" i="15" s="1"/>
  <c r="F7014" i="15" s="1"/>
  <c r="F7015" i="15" l="1"/>
  <c r="F7016" i="15" s="1"/>
  <c r="F7017" i="15" s="1"/>
  <c r="F7018" i="15" s="1"/>
  <c r="F7019" i="15" s="1"/>
  <c r="F7020" i="15" s="1"/>
  <c r="F7021" i="15" s="1"/>
  <c r="F7022" i="15" s="1"/>
  <c r="F7023" i="15" s="1"/>
  <c r="F7024" i="15" s="1"/>
  <c r="F7025" i="15" s="1"/>
  <c r="F7026" i="15" s="1"/>
  <c r="F7027" i="15" s="1"/>
  <c r="F7028" i="15" s="1"/>
  <c r="F7029" i="15" s="1"/>
  <c r="F7030" i="15" s="1"/>
  <c r="F7031" i="15" s="1"/>
  <c r="F7032" i="15" s="1"/>
  <c r="F7033" i="15" s="1"/>
  <c r="F7034" i="15" s="1"/>
  <c r="F7035" i="15" s="1"/>
  <c r="F7036" i="15" s="1"/>
  <c r="F7037" i="15" s="1"/>
  <c r="F7038" i="15" s="1"/>
  <c r="F7039" i="15" s="1"/>
  <c r="F7040" i="15" s="1"/>
  <c r="F7041" i="15" s="1"/>
  <c r="F7042" i="15" s="1"/>
  <c r="F7043" i="15" s="1"/>
  <c r="F7044" i="15" s="1"/>
  <c r="F7045" i="15" s="1"/>
  <c r="F7046" i="15" s="1"/>
  <c r="F7047" i="15" s="1"/>
  <c r="F7048" i="15" s="1"/>
  <c r="F7049" i="15" s="1"/>
  <c r="F7050" i="15" s="1"/>
  <c r="F7051" i="15" s="1"/>
  <c r="F7052" i="15" s="1"/>
  <c r="F7053" i="15" s="1"/>
  <c r="F7054" i="15" s="1"/>
  <c r="F7055" i="15" s="1"/>
  <c r="F7056" i="15" s="1"/>
  <c r="F7057" i="15" s="1"/>
  <c r="F7058" i="15" s="1"/>
  <c r="F7059" i="15" s="1"/>
  <c r="F7060" i="15" s="1"/>
  <c r="F7061" i="15" s="1"/>
  <c r="F7062" i="15" s="1"/>
  <c r="F7063" i="15" s="1"/>
  <c r="F7064" i="15" s="1"/>
  <c r="F7065" i="15" s="1"/>
  <c r="F7066" i="15" s="1"/>
  <c r="F7067" i="15" s="1"/>
  <c r="F7068" i="15" s="1"/>
  <c r="F7069" i="15" s="1"/>
  <c r="F7070" i="15" s="1"/>
  <c r="F7071" i="15" s="1"/>
  <c r="F7072" i="15" s="1"/>
  <c r="F7073" i="15" s="1"/>
  <c r="F7074" i="15" s="1"/>
  <c r="F7075" i="15" s="1"/>
  <c r="F7076" i="15" s="1"/>
  <c r="F7077" i="15" s="1"/>
  <c r="F7078" i="15" s="1"/>
  <c r="F7079" i="15" s="1"/>
  <c r="F7080" i="15" s="1"/>
  <c r="F7081" i="15" s="1"/>
  <c r="F7082" i="15" s="1"/>
  <c r="F7083" i="15" s="1"/>
  <c r="F7084" i="15" s="1"/>
  <c r="F7085" i="15" s="1"/>
  <c r="F7086" i="15" s="1"/>
  <c r="F7087" i="15" s="1"/>
  <c r="F7088" i="15" l="1"/>
  <c r="F7089" i="15" s="1"/>
  <c r="F7090" i="15" s="1"/>
  <c r="F7091" i="15" s="1"/>
  <c r="F7092" i="15" s="1"/>
  <c r="F7093" i="15" s="1"/>
  <c r="F7094" i="15" s="1"/>
  <c r="F7095" i="15" s="1"/>
  <c r="F7096" i="15" l="1"/>
  <c r="F7097" i="15" s="1"/>
  <c r="F7098" i="15" s="1"/>
  <c r="F7099" i="15" s="1"/>
  <c r="F7100" i="15" s="1"/>
  <c r="F7101" i="15" s="1"/>
  <c r="F7102" i="15" s="1"/>
  <c r="F7103" i="15" s="1"/>
  <c r="F7104" i="15" s="1"/>
  <c r="F7105" i="15" s="1"/>
  <c r="F7106" i="15" s="1"/>
  <c r="F7107" i="15" s="1"/>
  <c r="F7108" i="15" s="1"/>
  <c r="F7109" i="15" s="1"/>
  <c r="F7110" i="15" s="1"/>
  <c r="F7111" i="15" s="1"/>
  <c r="F7112" i="15" s="1"/>
  <c r="F7113" i="15" s="1"/>
  <c r="F7114" i="15" s="1"/>
  <c r="F7115" i="15" s="1"/>
  <c r="F7116" i="15" s="1"/>
  <c r="F7117" i="15" s="1"/>
  <c r="F7118" i="15" s="1"/>
  <c r="F7119" i="15" s="1"/>
  <c r="F7120" i="15" s="1"/>
  <c r="F7121" i="15" s="1"/>
  <c r="F7122" i="15" s="1"/>
  <c r="F7123" i="15" s="1"/>
  <c r="F7124" i="15" s="1"/>
  <c r="F7125" i="15" s="1"/>
  <c r="F7126" i="15" s="1"/>
  <c r="F7127" i="15" s="1"/>
  <c r="F7128" i="15" s="1"/>
  <c r="F7129" i="15" s="1"/>
  <c r="F7130" i="15" s="1"/>
  <c r="F7131" i="15" s="1"/>
  <c r="F7132" i="15" s="1"/>
  <c r="F7133" i="15" s="1"/>
  <c r="F7134" i="15" s="1"/>
  <c r="F7135" i="15" s="1"/>
  <c r="F7136" i="15" s="1"/>
  <c r="F7137" i="15" s="1"/>
  <c r="F7138" i="15" s="1"/>
  <c r="F7139" i="15" s="1"/>
  <c r="F7140" i="15" s="1"/>
  <c r="F7141" i="15" s="1"/>
  <c r="F7142" i="15" s="1"/>
  <c r="F7143" i="15" s="1"/>
  <c r="F7144" i="15" s="1"/>
  <c r="F7145" i="15" s="1"/>
  <c r="F7146" i="15" s="1"/>
  <c r="F7147" i="15" s="1"/>
  <c r="F7148" i="15" s="1"/>
  <c r="F7149" i="15" s="1"/>
  <c r="F7150" i="15" s="1"/>
  <c r="F7151" i="15" s="1"/>
  <c r="F7152" i="15" s="1"/>
  <c r="F7153" i="15" s="1"/>
  <c r="F7154" i="15" s="1"/>
  <c r="F7155" i="15" s="1"/>
  <c r="F7156" i="15" s="1"/>
  <c r="F7157" i="15" s="1"/>
  <c r="F7158" i="15" s="1"/>
  <c r="F7159" i="15" s="1"/>
  <c r="F7160" i="15" s="1"/>
  <c r="F7161" i="15" s="1"/>
  <c r="F7162" i="15" s="1"/>
  <c r="F7163" i="15" s="1"/>
  <c r="F7164" i="15" s="1"/>
  <c r="F7165" i="15" s="1"/>
  <c r="F7166" i="15" s="1"/>
  <c r="F7167" i="15" s="1"/>
  <c r="F7168" i="15" s="1"/>
  <c r="F7169" i="15" l="1"/>
  <c r="F7170" i="15" s="1"/>
  <c r="F7171" i="15" s="1"/>
  <c r="F7172" i="15" l="1"/>
  <c r="F7173" i="15" s="1"/>
  <c r="F7174" i="15" s="1"/>
  <c r="F7175" i="15" s="1"/>
  <c r="F7176" i="15" s="1"/>
  <c r="F7177" i="15" s="1"/>
  <c r="F7178" i="15" s="1"/>
  <c r="F7179" i="15" s="1"/>
  <c r="F7180" i="15" s="1"/>
  <c r="F7181" i="15" s="1"/>
  <c r="F7182" i="15" s="1"/>
  <c r="F7183" i="15" l="1"/>
  <c r="F7184" i="15" s="1"/>
  <c r="F7185" i="15" s="1"/>
  <c r="F7186" i="15" s="1"/>
  <c r="F7187" i="15" s="1"/>
  <c r="F7188" i="15" s="1"/>
  <c r="F7189" i="15" s="1"/>
  <c r="F7190" i="15" l="1"/>
  <c r="F7191" i="15" s="1"/>
  <c r="F7192" i="15" s="1"/>
  <c r="F7193" i="15" s="1"/>
  <c r="F7194" i="15" s="1"/>
  <c r="F7195" i="15" s="1"/>
  <c r="F7196" i="15" l="1"/>
  <c r="F7197" i="15" s="1"/>
  <c r="F7198" i="15" s="1"/>
  <c r="F7199" i="15" s="1"/>
  <c r="F7200" i="15" s="1"/>
  <c r="F7201" i="15" s="1"/>
  <c r="F7202" i="15" s="1"/>
  <c r="F7203" i="15" s="1"/>
  <c r="F7204" i="15" s="1"/>
  <c r="F7205" i="15" s="1"/>
  <c r="F7206" i="15" s="1"/>
  <c r="F7207" i="15" s="1"/>
  <c r="F7208" i="15" s="1"/>
  <c r="F7209" i="15" s="1"/>
  <c r="F7210" i="15" s="1"/>
  <c r="F7211" i="15" s="1"/>
  <c r="F7212" i="15" l="1"/>
  <c r="F7213" i="15" s="1"/>
  <c r="F7214" i="15" s="1"/>
  <c r="F7215" i="15" s="1"/>
  <c r="F7216" i="15" s="1"/>
  <c r="F7217" i="15" s="1"/>
  <c r="F7218" i="15" s="1"/>
  <c r="F7219" i="15" s="1"/>
  <c r="F7220" i="15" s="1"/>
  <c r="F7221" i="15" s="1"/>
  <c r="F7222" i="15" s="1"/>
  <c r="F7223" i="15" s="1"/>
  <c r="F7224" i="15" s="1"/>
  <c r="F7225" i="15" s="1"/>
  <c r="F7226" i="15" s="1"/>
  <c r="F7227" i="15" s="1"/>
  <c r="F7228" i="15" s="1"/>
  <c r="F7229" i="15" s="1"/>
  <c r="F7230" i="15" s="1"/>
  <c r="F7231" i="15" s="1"/>
  <c r="F7232" i="15" s="1"/>
  <c r="F7233" i="15" s="1"/>
  <c r="F7234" i="15" s="1"/>
  <c r="F7235" i="15" s="1"/>
  <c r="F7236" i="15" s="1"/>
  <c r="F7237" i="15" s="1"/>
  <c r="F7238" i="15" s="1"/>
  <c r="F7239" i="15" s="1"/>
  <c r="F7240" i="15" s="1"/>
  <c r="F7241" i="15" s="1"/>
  <c r="F7242" i="15" s="1"/>
  <c r="F7243" i="15" s="1"/>
  <c r="F7244" i="15" s="1"/>
  <c r="F7245" i="15" s="1"/>
  <c r="F7246" i="15" s="1"/>
  <c r="F7247" i="15" s="1"/>
  <c r="F7248" i="15" s="1"/>
  <c r="F7249" i="15" s="1"/>
  <c r="F7250" i="15" s="1"/>
  <c r="F7251" i="15" s="1"/>
  <c r="F7252" i="15" s="1"/>
  <c r="F7253" i="15" l="1"/>
  <c r="F7254" i="15" s="1"/>
  <c r="F7255" i="15" s="1"/>
  <c r="F7256" i="15" s="1"/>
  <c r="F7257" i="15" s="1"/>
  <c r="F7258" i="15" s="1"/>
  <c r="F7259" i="15" s="1"/>
  <c r="F7260" i="15" s="1"/>
  <c r="F7261" i="15" s="1"/>
  <c r="F7262" i="15" s="1"/>
  <c r="F7263" i="15" s="1"/>
  <c r="F7264" i="15" s="1"/>
  <c r="F7265" i="15" s="1"/>
  <c r="F7266" i="15" s="1"/>
  <c r="F7267" i="15" s="1"/>
  <c r="F7268" i="15" s="1"/>
  <c r="F7269" i="15" s="1"/>
  <c r="F7270" i="15" l="1"/>
  <c r="F7271" i="15" s="1"/>
  <c r="F7272" i="15" s="1"/>
  <c r="F7273" i="15" s="1"/>
  <c r="F7274" i="15" s="1"/>
  <c r="F7275" i="15" s="1"/>
  <c r="F7276" i="15" s="1"/>
  <c r="F7277" i="15" s="1"/>
  <c r="F7278" i="15" s="1"/>
  <c r="F7279" i="15" s="1"/>
  <c r="F7280" i="15" s="1"/>
  <c r="F7281" i="15" s="1"/>
  <c r="F7282" i="15" s="1"/>
  <c r="F7283" i="15" s="1"/>
  <c r="F7284" i="15" s="1"/>
  <c r="F7285" i="15" s="1"/>
  <c r="F7286" i="15" s="1"/>
  <c r="F7287" i="15" s="1"/>
  <c r="F7288" i="15" s="1"/>
  <c r="F7289" i="15" s="1"/>
  <c r="F7290" i="15" s="1"/>
  <c r="F7291" i="15" s="1"/>
  <c r="F7292" i="15" s="1"/>
  <c r="F7293" i="15" s="1"/>
  <c r="F7294" i="15" s="1"/>
  <c r="F7295" i="15" s="1"/>
  <c r="F7296" i="15" s="1"/>
  <c r="F7297" i="15" s="1"/>
  <c r="F7298" i="15" l="1"/>
  <c r="F7299" i="15" s="1"/>
  <c r="F7300" i="15" s="1"/>
  <c r="F7301" i="15" s="1"/>
  <c r="F7302" i="15" s="1"/>
  <c r="F7303" i="15" s="1"/>
  <c r="F7304" i="15" s="1"/>
  <c r="F7305" i="15" l="1"/>
  <c r="F7306" i="15" s="1"/>
  <c r="F7307" i="15" s="1"/>
  <c r="F7308" i="15" s="1"/>
  <c r="F7309" i="15" s="1"/>
  <c r="F7310" i="15" s="1"/>
  <c r="F7311" i="15" s="1"/>
  <c r="F7312" i="15" s="1"/>
  <c r="F7313" i="15" s="1"/>
  <c r="F7314" i="15" s="1"/>
  <c r="F7315" i="15" s="1"/>
  <c r="F7316" i="15" s="1"/>
  <c r="F7317" i="15" s="1"/>
  <c r="F7318" i="15" s="1"/>
  <c r="F7319" i="15" s="1"/>
  <c r="F7320" i="15" s="1"/>
  <c r="F7321" i="15" s="1"/>
  <c r="F7322" i="15" s="1"/>
  <c r="F7323" i="15" s="1"/>
  <c r="F7324" i="15" s="1"/>
  <c r="F7325" i="15" l="1"/>
  <c r="F7326" i="15" s="1"/>
  <c r="F7327" i="15" s="1"/>
  <c r="F7328" i="15" s="1"/>
  <c r="F7329" i="15" s="1"/>
  <c r="F7330" i="15" s="1"/>
  <c r="F7331" i="15" s="1"/>
  <c r="F7332" i="15" s="1"/>
  <c r="F7333" i="15" s="1"/>
  <c r="F7334" i="15" s="1"/>
  <c r="F7335" i="15" s="1"/>
  <c r="F7336" i="15" s="1"/>
  <c r="F7337" i="15" s="1"/>
  <c r="F7338" i="15" l="1"/>
  <c r="F7339" i="15" s="1"/>
  <c r="F7340" i="15" s="1"/>
  <c r="F7341" i="15" s="1"/>
  <c r="F7342" i="15" s="1"/>
  <c r="F7343" i="15" l="1"/>
  <c r="F7344" i="15" l="1"/>
  <c r="F7345" i="15" s="1"/>
  <c r="F7346" i="15" s="1"/>
  <c r="F7347" i="15" s="1"/>
  <c r="F7348" i="15" s="1"/>
  <c r="F7349" i="15" s="1"/>
  <c r="F7350" i="15" s="1"/>
  <c r="F7351" i="15" s="1"/>
  <c r="F7352" i="15" s="1"/>
  <c r="F7353" i="15" s="1"/>
  <c r="F7354" i="15" s="1"/>
  <c r="F7355" i="15" s="1"/>
  <c r="F7356" i="15" s="1"/>
  <c r="F7357" i="15" s="1"/>
  <c r="F7358" i="15" s="1"/>
  <c r="F7359" i="15" s="1"/>
  <c r="F7360" i="15" s="1"/>
  <c r="F7361" i="15" s="1"/>
  <c r="F7362" i="15" s="1"/>
  <c r="F7363" i="15" s="1"/>
  <c r="F7364" i="15" s="1"/>
  <c r="F7365" i="15" s="1"/>
  <c r="F7366" i="15" s="1"/>
  <c r="F7367" i="15" s="1"/>
  <c r="F7368" i="15" l="1"/>
  <c r="F7369" i="15" s="1"/>
  <c r="F7370" i="15" s="1"/>
  <c r="F7371" i="15" s="1"/>
  <c r="F7372" i="15" s="1"/>
  <c r="F7373" i="15" s="1"/>
  <c r="F7374" i="15" s="1"/>
  <c r="F7375" i="15" s="1"/>
  <c r="F7376" i="15" s="1"/>
  <c r="F7377" i="15" s="1"/>
  <c r="F7378" i="15" s="1"/>
  <c r="F7379" i="15" s="1"/>
  <c r="F7380" i="15" s="1"/>
  <c r="F7381" i="15" s="1"/>
  <c r="F7382" i="15" s="1"/>
  <c r="F7383" i="15" s="1"/>
  <c r="F7384" i="15" s="1"/>
  <c r="F7385" i="15" s="1"/>
  <c r="F7386" i="15" s="1"/>
  <c r="F7387" i="15" s="1"/>
  <c r="F7388" i="15" s="1"/>
  <c r="F7389" i="15" s="1"/>
  <c r="F7390" i="15" s="1"/>
  <c r="F7391" i="15" s="1"/>
  <c r="F7392" i="15" s="1"/>
  <c r="F7393" i="15" s="1"/>
  <c r="F7394" i="15" s="1"/>
  <c r="F7395" i="15" s="1"/>
  <c r="F7396" i="15" s="1"/>
  <c r="F7397" i="15" s="1"/>
  <c r="F7398" i="15" s="1"/>
  <c r="F7399" i="15" s="1"/>
  <c r="F7400" i="15" s="1"/>
  <c r="F7401" i="15" s="1"/>
  <c r="F7402" i="15" s="1"/>
  <c r="F7403" i="15" s="1"/>
  <c r="F7404" i="15" s="1"/>
  <c r="F7405" i="15" s="1"/>
  <c r="F7406" i="15" s="1"/>
  <c r="F7407" i="15" s="1"/>
  <c r="F7408" i="15" s="1"/>
  <c r="F7409" i="15" l="1"/>
  <c r="F7410" i="15" s="1"/>
  <c r="F7411" i="15" s="1"/>
  <c r="F7412" i="15" s="1"/>
  <c r="F7413" i="15" s="1"/>
  <c r="F7414" i="15" s="1"/>
  <c r="F7415" i="15" s="1"/>
  <c r="F7416" i="15" s="1"/>
  <c r="F7417" i="15" s="1"/>
  <c r="F7418" i="15" s="1"/>
  <c r="F7419" i="15" s="1"/>
  <c r="F7420" i="15" s="1"/>
  <c r="F7421" i="15" s="1"/>
  <c r="F7422" i="15" s="1"/>
  <c r="F7423" i="15" s="1"/>
  <c r="F7424" i="15" s="1"/>
  <c r="F7425" i="15" s="1"/>
  <c r="F7426" i="15" s="1"/>
  <c r="F7427" i="15" l="1"/>
  <c r="F7428" i="15" s="1"/>
  <c r="F7429" i="15" s="1"/>
  <c r="F7430" i="15" s="1"/>
  <c r="F7431" i="15" s="1"/>
  <c r="F7432" i="15" s="1"/>
  <c r="F7433" i="15" s="1"/>
  <c r="F7434" i="15" s="1"/>
  <c r="F7435" i="15" s="1"/>
  <c r="F7436" i="15" l="1"/>
  <c r="F7437" i="15" s="1"/>
  <c r="F7438" i="15" s="1"/>
  <c r="F7439" i="15" s="1"/>
  <c r="F7440" i="15" s="1"/>
  <c r="F7441" i="15" s="1"/>
  <c r="F7442" i="15" s="1"/>
  <c r="F7443" i="15" s="1"/>
  <c r="F7444" i="15" s="1"/>
  <c r="F7445" i="15" s="1"/>
  <c r="F7446" i="15" s="1"/>
  <c r="F7447" i="15" s="1"/>
  <c r="F7448" i="15" s="1"/>
  <c r="F7449" i="15" s="1"/>
  <c r="F7450" i="15" s="1"/>
  <c r="F7451" i="15" s="1"/>
  <c r="F7452" i="15" s="1"/>
  <c r="F7453" i="15" s="1"/>
  <c r="F7454" i="15" s="1"/>
  <c r="F7455" i="15" s="1"/>
  <c r="F7456" i="15" s="1"/>
  <c r="F7457" i="15" s="1"/>
  <c r="F7458" i="15" s="1"/>
  <c r="F7459" i="15" s="1"/>
  <c r="F7460" i="15" s="1"/>
  <c r="F7461" i="15" s="1"/>
  <c r="F7462" i="15" s="1"/>
  <c r="F7463" i="15" l="1"/>
  <c r="F7464" i="15" s="1"/>
  <c r="F7465" i="15" s="1"/>
  <c r="F7466" i="15" s="1"/>
  <c r="F7467" i="15" s="1"/>
  <c r="F7468" i="15" s="1"/>
  <c r="F7469" i="15" s="1"/>
  <c r="F7470" i="15" s="1"/>
  <c r="F7471" i="15" l="1"/>
  <c r="F7472" i="15" s="1"/>
  <c r="F7473" i="15" s="1"/>
  <c r="F7474" i="15" s="1"/>
  <c r="F7475" i="15" s="1"/>
  <c r="F7476" i="15" s="1"/>
  <c r="F7477" i="15" s="1"/>
  <c r="F7478" i="15" s="1"/>
  <c r="F7479" i="15" s="1"/>
  <c r="F7480" i="15" s="1"/>
  <c r="F7481" i="15" s="1"/>
  <c r="F7482" i="15" s="1"/>
  <c r="F7483" i="15" s="1"/>
  <c r="F7484" i="15" s="1"/>
  <c r="F7485" i="15" s="1"/>
  <c r="F7486" i="15" s="1"/>
  <c r="F7487" i="15" l="1"/>
  <c r="F7488" i="15" s="1"/>
  <c r="F7489" i="15" s="1"/>
  <c r="F7490" i="15" s="1"/>
  <c r="F7491" i="15" s="1"/>
  <c r="F7492" i="15" s="1"/>
  <c r="F7493" i="15" s="1"/>
  <c r="F7494" i="15" s="1"/>
  <c r="F7495" i="15" s="1"/>
  <c r="F7496" i="15" s="1"/>
  <c r="F7497" i="15" s="1"/>
  <c r="F7498" i="15" s="1"/>
  <c r="F7499" i="15" l="1"/>
  <c r="F7500" i="15" s="1"/>
  <c r="F7501" i="15" s="1"/>
  <c r="F7502" i="15" l="1"/>
  <c r="F7503" i="15" s="1"/>
  <c r="F7504" i="15" s="1"/>
  <c r="F7505" i="15" s="1"/>
  <c r="F7506" i="15" s="1"/>
  <c r="F7507" i="15" s="1"/>
  <c r="F7508" i="15" l="1"/>
  <c r="F7509" i="15" s="1"/>
  <c r="F7510" i="15" s="1"/>
  <c r="F7511" i="15" s="1"/>
  <c r="F7512" i="15" s="1"/>
  <c r="F7513" i="15" s="1"/>
  <c r="F7514" i="15" s="1"/>
  <c r="F7515" i="15" s="1"/>
  <c r="F7516" i="15" l="1"/>
  <c r="F7517" i="15" s="1"/>
  <c r="F7518" i="15" s="1"/>
  <c r="F7519" i="15" s="1"/>
  <c r="F7520" i="15" s="1"/>
  <c r="F7521" i="15" s="1"/>
  <c r="F7522" i="15" s="1"/>
  <c r="F7523" i="15" s="1"/>
  <c r="F7524" i="15" s="1"/>
  <c r="F7525" i="15" s="1"/>
  <c r="F7526" i="15" s="1"/>
  <c r="F7527" i="15" s="1"/>
  <c r="F7528" i="15" l="1"/>
  <c r="F7529" i="15" s="1"/>
  <c r="F7530" i="15" s="1"/>
  <c r="F7531" i="15" s="1"/>
  <c r="F7532" i="15" s="1"/>
  <c r="F7533" i="15" s="1"/>
  <c r="F7534" i="15" s="1"/>
  <c r="F7535" i="15" s="1"/>
  <c r="F7536" i="15" s="1"/>
  <c r="F7537" i="15" s="1"/>
  <c r="F7538" i="15" s="1"/>
  <c r="F7539" i="15" l="1"/>
  <c r="F7540" i="15" s="1"/>
  <c r="F7541" i="15" s="1"/>
  <c r="F7542" i="15" l="1"/>
  <c r="F7543" i="15" s="1"/>
  <c r="F7544" i="15" s="1"/>
  <c r="F7545" i="15" l="1"/>
  <c r="F7546" i="15" s="1"/>
  <c r="F7547" i="15" s="1"/>
  <c r="F7548" i="15" s="1"/>
  <c r="F7549" i="15" s="1"/>
  <c r="F7550" i="15" s="1"/>
  <c r="F7551" i="15" s="1"/>
  <c r="F7552" i="15" s="1"/>
  <c r="F7553" i="15" s="1"/>
  <c r="F7554" i="15" s="1"/>
  <c r="F7555" i="15" s="1"/>
  <c r="F7556" i="15" s="1"/>
  <c r="F7557" i="15" s="1"/>
  <c r="F7558" i="15" s="1"/>
  <c r="F7559" i="15" s="1"/>
  <c r="F7560" i="15" l="1"/>
  <c r="F7561" i="15" s="1"/>
  <c r="F7562" i="15" s="1"/>
  <c r="F7563" i="15" s="1"/>
  <c r="F7564" i="15" l="1"/>
  <c r="F7565" i="15" s="1"/>
  <c r="F7566" i="15" s="1"/>
  <c r="F7567" i="15" s="1"/>
  <c r="F7568" i="15" s="1"/>
  <c r="F7569" i="15" s="1"/>
  <c r="F7570" i="15" s="1"/>
  <c r="F7571" i="15" s="1"/>
  <c r="F7572" i="15" s="1"/>
  <c r="F7573" i="15" s="1"/>
  <c r="F7574" i="15" s="1"/>
  <c r="F7575" i="15" s="1"/>
  <c r="F7576" i="15" s="1"/>
  <c r="F7577" i="15" s="1"/>
  <c r="F7578" i="15" s="1"/>
  <c r="F7579" i="15" s="1"/>
  <c r="F7580" i="15" s="1"/>
  <c r="F7581" i="15" l="1"/>
  <c r="F7582" i="15" s="1"/>
  <c r="F7583" i="15" s="1"/>
  <c r="F7584" i="15" s="1"/>
  <c r="F7585" i="15" s="1"/>
  <c r="F7586" i="15" l="1"/>
  <c r="F7587" i="15" s="1"/>
  <c r="F7588" i="15" l="1"/>
  <c r="F7589" i="15" s="1"/>
  <c r="F7590" i="15" s="1"/>
  <c r="F7591" i="15" l="1"/>
  <c r="F7592" i="15" s="1"/>
  <c r="F7593" i="15" l="1"/>
  <c r="F7594" i="15" s="1"/>
  <c r="F7595" i="15" s="1"/>
  <c r="F7596" i="15" s="1"/>
  <c r="F7597" i="15" s="1"/>
  <c r="F7598" i="15" s="1"/>
  <c r="F7599" i="15" s="1"/>
  <c r="F7600" i="15" s="1"/>
  <c r="F7601" i="15" s="1"/>
  <c r="F7602" i="15" l="1"/>
  <c r="F7603" i="15" s="1"/>
  <c r="F7604" i="15" l="1"/>
  <c r="F7605" i="15" s="1"/>
  <c r="F7606" i="15" s="1"/>
  <c r="F7607" i="15" l="1"/>
  <c r="F7608" i="15" s="1"/>
  <c r="F7609" i="15" s="1"/>
  <c r="F7610" i="15" s="1"/>
  <c r="F7611" i="15" s="1"/>
  <c r="F7612" i="15" l="1"/>
  <c r="F7613" i="15" s="1"/>
  <c r="F7614" i="15" s="1"/>
  <c r="F7615" i="15" l="1"/>
  <c r="F7616" i="15" s="1"/>
  <c r="F7617" i="15" l="1"/>
  <c r="F7618" i="15" s="1"/>
  <c r="F7619" i="15" s="1"/>
  <c r="F7620" i="15" s="1"/>
  <c r="F7621" i="15" s="1"/>
  <c r="F7622" i="15" s="1"/>
  <c r="F7623" i="15" s="1"/>
  <c r="F7624" i="15" s="1"/>
  <c r="F7625" i="15" s="1"/>
  <c r="F7626" i="15" l="1"/>
  <c r="F7627" i="15" s="1"/>
  <c r="F7628" i="15" s="1"/>
  <c r="F7629" i="15" s="1"/>
  <c r="F7630" i="15" s="1"/>
  <c r="F7631" i="15" s="1"/>
  <c r="F7632" i="15" s="1"/>
  <c r="F7633" i="15" s="1"/>
  <c r="F7634" i="15" s="1"/>
  <c r="F7635" i="15" s="1"/>
  <c r="F7636" i="15" s="1"/>
  <c r="F7637" i="15" s="1"/>
  <c r="F7638" i="15" s="1"/>
  <c r="F7639" i="15" l="1"/>
  <c r="F7640" i="15" s="1"/>
  <c r="F7641" i="15" s="1"/>
  <c r="F7642" i="15" s="1"/>
  <c r="F7643" i="15" s="1"/>
  <c r="F7644" i="15" s="1"/>
  <c r="F7645" i="15" s="1"/>
  <c r="F7646" i="15" s="1"/>
  <c r="F7647" i="15" s="1"/>
  <c r="F7648" i="15" l="1"/>
  <c r="F7649" i="15" s="1"/>
  <c r="F7650" i="15" s="1"/>
  <c r="F7651" i="15" s="1"/>
  <c r="F7652" i="15" s="1"/>
  <c r="F7653" i="15" s="1"/>
  <c r="F7654" i="15" l="1"/>
  <c r="F7655" i="15" s="1"/>
  <c r="F7656" i="15" s="1"/>
  <c r="F7657" i="15" s="1"/>
  <c r="F7658" i="15" s="1"/>
  <c r="F7659" i="15" l="1"/>
  <c r="F7660" i="15" s="1"/>
  <c r="F7661" i="15" s="1"/>
  <c r="F7662" i="15" l="1"/>
  <c r="F7663" i="15" s="1"/>
  <c r="F7664" i="15" s="1"/>
  <c r="F7665" i="15" s="1"/>
  <c r="F7666" i="15" s="1"/>
  <c r="F7667" i="15" s="1"/>
  <c r="F7668" i="15" s="1"/>
  <c r="F7669" i="15" l="1"/>
  <c r="F7670" i="15" s="1"/>
  <c r="F7671" i="15" s="1"/>
  <c r="F7672" i="15" l="1"/>
  <c r="F7673" i="15" s="1"/>
  <c r="F7674" i="15" s="1"/>
  <c r="F7675" i="15" s="1"/>
  <c r="F7676" i="15" s="1"/>
  <c r="F7677" i="15" l="1"/>
  <c r="F7678" i="15" s="1"/>
  <c r="F7679" i="15" s="1"/>
  <c r="F7680" i="15" s="1"/>
  <c r="F7681" i="15" s="1"/>
  <c r="F7682" i="15" s="1"/>
  <c r="F7683" i="15" s="1"/>
  <c r="F7684" i="15" s="1"/>
  <c r="F7685" i="15" s="1"/>
  <c r="F7686" i="15" s="1"/>
  <c r="F7687" i="15" s="1"/>
  <c r="F7688" i="15" l="1"/>
  <c r="F7689" i="15" s="1"/>
  <c r="F7690" i="15" s="1"/>
  <c r="F7691" i="15" s="1"/>
  <c r="F7692" i="15" l="1"/>
  <c r="F7693" i="15" s="1"/>
  <c r="F7694" i="15" s="1"/>
  <c r="F7695" i="15" s="1"/>
  <c r="F7696" i="15" s="1"/>
  <c r="F7697" i="15" s="1"/>
  <c r="F7698" i="15" l="1"/>
  <c r="F7699" i="15" s="1"/>
  <c r="F7700" i="15" l="1"/>
  <c r="F7701" i="15" s="1"/>
  <c r="F7702" i="15" s="1"/>
  <c r="F7703" i="15" s="1"/>
  <c r="F7704" i="15" s="1"/>
  <c r="F7705" i="15" s="1"/>
  <c r="F7706" i="15" l="1"/>
  <c r="F7707" i="15" s="1"/>
  <c r="F7708" i="15" s="1"/>
  <c r="F7709" i="15" s="1"/>
  <c r="F7710" i="15" l="1"/>
  <c r="F7711" i="15" s="1"/>
  <c r="F7712" i="15" s="1"/>
  <c r="F7713" i="15" l="1"/>
  <c r="F7714" i="15" s="1"/>
  <c r="F7715" i="15" s="1"/>
  <c r="F7716" i="15" s="1"/>
  <c r="F7717" i="15" s="1"/>
  <c r="F7718" i="15" s="1"/>
  <c r="F7719" i="15" s="1"/>
  <c r="F7720" i="15" l="1"/>
  <c r="F7721" i="15" s="1"/>
  <c r="F7722" i="15" l="1"/>
  <c r="F7723" i="15" s="1"/>
  <c r="F7724" i="15" s="1"/>
  <c r="F7725" i="15" s="1"/>
  <c r="F7726" i="15" s="1"/>
  <c r="F7727" i="15" s="1"/>
  <c r="F7728" i="15" s="1"/>
  <c r="F7729" i="15" s="1"/>
  <c r="F7730" i="15" s="1"/>
  <c r="F7731" i="15" s="1"/>
  <c r="F7732" i="15" s="1"/>
  <c r="F7733" i="15" s="1"/>
  <c r="F7734" i="15" s="1"/>
  <c r="F7735" i="15" s="1"/>
  <c r="F7736" i="15" s="1"/>
  <c r="F7737" i="15" s="1"/>
  <c r="F7738" i="15" s="1"/>
  <c r="F7739" i="15" s="1"/>
  <c r="F7740" i="15" s="1"/>
  <c r="F7741" i="15" l="1"/>
  <c r="F7742" i="15" s="1"/>
  <c r="F7743" i="15" s="1"/>
  <c r="F7744" i="15" s="1"/>
  <c r="F7745" i="15" l="1"/>
  <c r="F7746" i="15" s="1"/>
  <c r="F7747" i="15" s="1"/>
  <c r="F7748" i="15" l="1"/>
  <c r="F7749" i="15" s="1"/>
  <c r="F7750" i="15" s="1"/>
  <c r="F7751" i="15" s="1"/>
  <c r="F7752" i="15" s="1"/>
  <c r="F7753" i="15" s="1"/>
  <c r="F7754" i="15" s="1"/>
  <c r="F7755" i="15" s="1"/>
  <c r="F7756" i="15" s="1"/>
  <c r="F7757" i="15" s="1"/>
  <c r="F7758" i="15" l="1"/>
  <c r="F7759" i="15" s="1"/>
  <c r="F7760" i="15" s="1"/>
  <c r="F7761" i="15" s="1"/>
  <c r="F7762" i="15" s="1"/>
  <c r="F7763" i="15" l="1"/>
  <c r="F7764" i="15" s="1"/>
  <c r="F7765" i="15" s="1"/>
  <c r="F7766" i="15" s="1"/>
  <c r="F7767" i="15" l="1"/>
  <c r="F7768" i="15" s="1"/>
  <c r="F7769" i="15" s="1"/>
  <c r="F7770" i="15" s="1"/>
  <c r="F7771" i="15" s="1"/>
  <c r="F7772" i="15" s="1"/>
  <c r="F7773" i="15" l="1"/>
  <c r="F7774" i="15" s="1"/>
  <c r="F7775" i="15" s="1"/>
  <c r="F7776" i="15" s="1"/>
  <c r="F7777" i="15" s="1"/>
  <c r="F7778" i="15" s="1"/>
  <c r="F7779" i="15" s="1"/>
  <c r="F7780" i="15" s="1"/>
  <c r="F7781" i="15" s="1"/>
  <c r="F7782" i="15" s="1"/>
  <c r="F7783" i="15" s="1"/>
  <c r="F7784" i="15" l="1"/>
  <c r="F7785" i="15" s="1"/>
  <c r="F7786" i="15" s="1"/>
  <c r="F7787" i="15" l="1"/>
  <c r="F7788" i="15" s="1"/>
  <c r="F7789" i="15" s="1"/>
  <c r="F7790" i="15" l="1"/>
  <c r="F7791" i="15" s="1"/>
  <c r="F7792" i="15" s="1"/>
  <c r="F7793" i="15" s="1"/>
  <c r="F7794" i="15" s="1"/>
  <c r="F7795" i="15" s="1"/>
  <c r="F7796" i="15" l="1"/>
  <c r="F7797" i="15" s="1"/>
  <c r="F7798" i="15" s="1"/>
  <c r="F7799" i="15" s="1"/>
  <c r="F7800" i="15" s="1"/>
  <c r="F7801" i="15" l="1"/>
  <c r="F7802" i="15" s="1"/>
  <c r="F7803" i="15" s="1"/>
  <c r="F7804" i="15" s="1"/>
  <c r="F7805" i="15" s="1"/>
  <c r="F7806" i="15" s="1"/>
  <c r="F7807" i="15" s="1"/>
  <c r="F7808" i="15" s="1"/>
  <c r="F7809" i="15" s="1"/>
  <c r="F7810" i="15" s="1"/>
  <c r="F7811" i="15" s="1"/>
  <c r="F7812" i="15" s="1"/>
  <c r="F7813" i="15" s="1"/>
  <c r="F7814" i="15" s="1"/>
  <c r="F7815" i="15" s="1"/>
  <c r="F7816" i="15" s="1"/>
  <c r="F7817" i="15" s="1"/>
  <c r="F7818" i="15" s="1"/>
  <c r="F7819" i="15" s="1"/>
  <c r="F7820" i="15" s="1"/>
  <c r="F7821" i="15" s="1"/>
  <c r="F7822" i="15" s="1"/>
  <c r="F7823" i="15" s="1"/>
  <c r="F7824" i="15" s="1"/>
  <c r="F7825" i="15" s="1"/>
  <c r="F7826" i="15" l="1"/>
  <c r="F7827" i="15" s="1"/>
  <c r="F7828" i="15" s="1"/>
  <c r="F7829" i="15" s="1"/>
  <c r="F7830" i="15" s="1"/>
  <c r="F7831" i="15" s="1"/>
  <c r="F7832" i="15" s="1"/>
  <c r="F7833" i="15" s="1"/>
  <c r="F7834" i="15" s="1"/>
  <c r="F7835" i="15" l="1"/>
  <c r="F7836" i="15" s="1"/>
  <c r="F7837" i="15" s="1"/>
  <c r="F7838" i="15" s="1"/>
  <c r="F7839" i="15" s="1"/>
  <c r="F7840" i="15" s="1"/>
  <c r="F7841" i="15" s="1"/>
  <c r="F7842" i="15" s="1"/>
  <c r="F7843" i="15" s="1"/>
  <c r="F7844" i="15" s="1"/>
  <c r="F7845" i="15" s="1"/>
  <c r="F7846" i="15" s="1"/>
  <c r="F7847" i="15" s="1"/>
  <c r="F7848" i="15" s="1"/>
  <c r="F7849" i="15" s="1"/>
  <c r="F7850" i="15" s="1"/>
  <c r="F7851" i="15" s="1"/>
  <c r="F7852" i="15" s="1"/>
  <c r="F7853" i="15" s="1"/>
  <c r="F7854" i="15" s="1"/>
  <c r="F7855" i="15" s="1"/>
  <c r="F7856" i="15" s="1"/>
  <c r="F7857" i="15" l="1"/>
  <c r="F7858" i="15" s="1"/>
  <c r="F7859" i="15" s="1"/>
  <c r="F7860" i="15" s="1"/>
  <c r="F7861" i="15" s="1"/>
  <c r="F7862" i="15" s="1"/>
  <c r="F7863" i="15" s="1"/>
  <c r="F7864" i="15" s="1"/>
  <c r="F7865" i="15" s="1"/>
  <c r="F7866" i="15" l="1"/>
  <c r="F7867" i="15" s="1"/>
  <c r="F7868" i="15" s="1"/>
  <c r="F7869" i="15" s="1"/>
  <c r="F7870" i="15" s="1"/>
  <c r="F7871" i="15" s="1"/>
  <c r="F7872" i="15" l="1"/>
  <c r="F7873" i="15" s="1"/>
  <c r="F7874" i="15" s="1"/>
  <c r="F7875" i="15" s="1"/>
  <c r="F7876" i="15" s="1"/>
  <c r="F7877" i="15" s="1"/>
  <c r="F7878" i="15" s="1"/>
  <c r="F7879" i="15" s="1"/>
  <c r="F7880" i="15" s="1"/>
  <c r="F7881" i="15" s="1"/>
  <c r="F7882" i="15" s="1"/>
  <c r="F7883" i="15" s="1"/>
  <c r="F7884" i="15" s="1"/>
  <c r="F7885" i="15" s="1"/>
  <c r="F7886" i="15" s="1"/>
  <c r="F7887" i="15" s="1"/>
  <c r="F7888" i="15" s="1"/>
  <c r="F7889" i="15" s="1"/>
  <c r="F7890" i="15" s="1"/>
  <c r="F7891" i="15" s="1"/>
  <c r="F7892" i="15" s="1"/>
  <c r="F7893" i="15" s="1"/>
  <c r="F7894" i="15" s="1"/>
  <c r="F7895" i="15" s="1"/>
  <c r="F7896" i="15" s="1"/>
  <c r="F7897" i="15" s="1"/>
  <c r="F7898" i="15" s="1"/>
  <c r="F7899" i="15" s="1"/>
  <c r="F7900" i="15" s="1"/>
  <c r="F7901" i="15" s="1"/>
  <c r="F7902" i="15" s="1"/>
  <c r="F7903" i="15" s="1"/>
  <c r="F7904" i="15" l="1"/>
  <c r="F7905" i="15" s="1"/>
  <c r="F7906" i="15" s="1"/>
  <c r="F7907" i="15" s="1"/>
  <c r="F7908" i="15" s="1"/>
  <c r="F7909" i="15" s="1"/>
  <c r="F7910" i="15" s="1"/>
  <c r="F7911" i="15" s="1"/>
  <c r="F7912" i="15" s="1"/>
  <c r="F7913" i="15" s="1"/>
  <c r="F7914" i="15" s="1"/>
  <c r="F7915" i="15" s="1"/>
  <c r="F7916" i="15" s="1"/>
  <c r="F7917" i="15" l="1"/>
  <c r="F7918" i="15" s="1"/>
  <c r="F7919" i="15" s="1"/>
  <c r="F7920" i="15" s="1"/>
  <c r="F7921" i="15" s="1"/>
  <c r="F7922" i="15" s="1"/>
  <c r="F7923" i="15" s="1"/>
  <c r="F7924" i="15" s="1"/>
  <c r="F7925" i="15" s="1"/>
  <c r="F7926" i="15" s="1"/>
  <c r="F7927" i="15" s="1"/>
  <c r="F7928" i="15" s="1"/>
  <c r="F7929" i="15" s="1"/>
  <c r="F7930" i="15" s="1"/>
  <c r="F7931" i="15" s="1"/>
  <c r="F7932" i="15" s="1"/>
  <c r="F7933" i="15" s="1"/>
  <c r="F7934" i="15" s="1"/>
  <c r="F7935" i="15" s="1"/>
  <c r="F7936" i="15" s="1"/>
  <c r="F7937" i="15" s="1"/>
  <c r="F7938" i="15" s="1"/>
  <c r="F7939" i="15" s="1"/>
  <c r="F7940" i="15" s="1"/>
  <c r="F7941" i="15" s="1"/>
  <c r="F7942" i="15" s="1"/>
  <c r="F7943" i="15" s="1"/>
  <c r="F7944" i="15" s="1"/>
  <c r="F7945" i="15" s="1"/>
  <c r="F7946" i="15" s="1"/>
  <c r="F7947" i="15" s="1"/>
  <c r="F7948" i="15" s="1"/>
  <c r="F7949" i="15" s="1"/>
  <c r="F7950" i="15" s="1"/>
  <c r="F7951" i="15" s="1"/>
  <c r="F7952" i="15" s="1"/>
  <c r="F7953" i="15" s="1"/>
  <c r="F7954" i="15" s="1"/>
  <c r="F7955" i="15" s="1"/>
  <c r="F7956" i="15" s="1"/>
  <c r="F7957" i="15" s="1"/>
  <c r="F7958" i="15" s="1"/>
  <c r="F7959" i="15" s="1"/>
  <c r="F7960" i="15" s="1"/>
  <c r="F7961" i="15" s="1"/>
  <c r="F7962" i="15" s="1"/>
  <c r="F7963" i="15" s="1"/>
  <c r="F7964" i="15" s="1"/>
  <c r="F7965" i="15" s="1"/>
  <c r="F7966" i="15" s="1"/>
  <c r="F7967" i="15" s="1"/>
  <c r="F7968" i="15" s="1"/>
  <c r="F7969" i="15" s="1"/>
  <c r="F7970" i="15" s="1"/>
  <c r="F7971" i="15" s="1"/>
  <c r="F7972" i="15" s="1"/>
  <c r="F7973" i="15" s="1"/>
  <c r="F7974" i="15" s="1"/>
  <c r="F7975" i="15" s="1"/>
  <c r="F7976" i="15" s="1"/>
  <c r="F7977" i="15" s="1"/>
  <c r="F7978" i="15" s="1"/>
  <c r="F7979" i="15" s="1"/>
  <c r="F7980" i="15" s="1"/>
  <c r="F7981" i="15" s="1"/>
  <c r="F7982" i="15" s="1"/>
  <c r="F7983" i="15" s="1"/>
  <c r="F7984" i="15" s="1"/>
  <c r="F7985" i="15" s="1"/>
  <c r="F7986" i="15" s="1"/>
  <c r="F7987" i="15" s="1"/>
  <c r="F7988" i="15" s="1"/>
  <c r="F7989" i="15" s="1"/>
  <c r="F7990" i="15" s="1"/>
  <c r="F7991" i="15" s="1"/>
  <c r="F7992" i="15" s="1"/>
  <c r="F7993" i="15" l="1"/>
  <c r="F7994" i="15" s="1"/>
  <c r="F7995" i="15" s="1"/>
  <c r="F7996" i="15" s="1"/>
  <c r="F7997" i="15" s="1"/>
  <c r="F7998" i="15" s="1"/>
  <c r="F7999" i="15" s="1"/>
  <c r="F8000" i="15" s="1"/>
  <c r="F8001" i="15" s="1"/>
  <c r="F8002" i="15" s="1"/>
  <c r="F8003" i="15" s="1"/>
  <c r="F8004" i="15" s="1"/>
  <c r="F8005" i="15" s="1"/>
  <c r="F8006" i="15" s="1"/>
  <c r="F8007" i="15" s="1"/>
  <c r="F8008" i="15" s="1"/>
  <c r="F8009" i="15" s="1"/>
  <c r="F8010" i="15" s="1"/>
  <c r="F8011" i="15" s="1"/>
  <c r="F8012" i="15" s="1"/>
  <c r="F8013" i="15" s="1"/>
  <c r="F8014" i="15" s="1"/>
  <c r="F8015" i="15" s="1"/>
  <c r="F8016" i="15" s="1"/>
  <c r="F8017" i="15" s="1"/>
  <c r="F8018" i="15" s="1"/>
  <c r="F8019" i="15" s="1"/>
  <c r="F8020" i="15" s="1"/>
  <c r="F8021" i="15" s="1"/>
  <c r="F8022" i="15" s="1"/>
  <c r="F8023" i="15" s="1"/>
  <c r="F8024" i="15" s="1"/>
  <c r="F8025" i="15" s="1"/>
  <c r="F8026" i="15" s="1"/>
  <c r="F8027" i="15" s="1"/>
  <c r="F8028" i="15" s="1"/>
  <c r="F8029" i="15" s="1"/>
  <c r="F8030" i="15" s="1"/>
  <c r="F8031" i="15" s="1"/>
  <c r="F8032" i="15" s="1"/>
  <c r="F8033" i="15" s="1"/>
  <c r="F8034" i="15" s="1"/>
  <c r="F8035" i="15" s="1"/>
  <c r="F8036" i="15" s="1"/>
  <c r="F8037" i="15" s="1"/>
  <c r="F8038" i="15" s="1"/>
  <c r="F8039" i="15" s="1"/>
  <c r="F8040" i="15" l="1"/>
  <c r="F8041" i="15" s="1"/>
  <c r="F8042" i="15" s="1"/>
  <c r="F8043" i="15" s="1"/>
  <c r="F8044" i="15" s="1"/>
  <c r="F8045" i="15" s="1"/>
  <c r="F8046" i="15" s="1"/>
  <c r="F8047" i="15" s="1"/>
  <c r="F8048" i="15" s="1"/>
  <c r="F8049" i="15" s="1"/>
  <c r="F8050" i="15" s="1"/>
  <c r="F8051" i="15" s="1"/>
  <c r="F8052" i="15" s="1"/>
  <c r="F8053" i="15" l="1"/>
  <c r="F8054" i="15" s="1"/>
  <c r="F8055" i="15" s="1"/>
  <c r="F8056" i="15" s="1"/>
  <c r="F8057" i="15" s="1"/>
  <c r="F8058" i="15" s="1"/>
  <c r="F8059" i="15" s="1"/>
  <c r="F8060" i="15" s="1"/>
  <c r="F8061" i="15" s="1"/>
  <c r="F8062" i="15" s="1"/>
  <c r="F8063" i="15" s="1"/>
  <c r="F8064" i="15" s="1"/>
  <c r="F8065" i="15" s="1"/>
  <c r="F8066" i="15" s="1"/>
  <c r="F8067" i="15" s="1"/>
  <c r="F8068" i="15" s="1"/>
  <c r="F8069" i="15" s="1"/>
  <c r="F8070" i="15" s="1"/>
  <c r="F8071" i="15" l="1"/>
  <c r="F8072" i="15" s="1"/>
  <c r="F8073" i="15" s="1"/>
  <c r="F8074" i="15" s="1"/>
  <c r="F8075" i="15" s="1"/>
  <c r="F8076" i="15" s="1"/>
  <c r="F8077" i="15" s="1"/>
  <c r="F8078" i="15" s="1"/>
  <c r="F8079" i="15" s="1"/>
  <c r="F8080" i="15" s="1"/>
  <c r="F8081" i="15" s="1"/>
  <c r="F8082" i="15" s="1"/>
  <c r="F8083" i="15" s="1"/>
  <c r="F8084" i="15" s="1"/>
  <c r="F8085" i="15" s="1"/>
  <c r="F8086" i="15" s="1"/>
  <c r="F8087" i="15" s="1"/>
  <c r="F8088" i="15" s="1"/>
  <c r="F8089" i="15" s="1"/>
  <c r="F8090" i="15" s="1"/>
  <c r="F8091" i="15" s="1"/>
  <c r="F8092" i="15" s="1"/>
  <c r="F8093" i="15" s="1"/>
  <c r="F8094" i="15" s="1"/>
  <c r="F8095" i="15" s="1"/>
  <c r="F8096" i="15" s="1"/>
  <c r="F8097" i="15" s="1"/>
  <c r="F8098" i="15" s="1"/>
  <c r="F8099" i="15" s="1"/>
  <c r="F8100" i="15" s="1"/>
  <c r="F8101" i="15" s="1"/>
  <c r="F8102" i="15" s="1"/>
  <c r="F8103" i="15" s="1"/>
  <c r="F8104" i="15" s="1"/>
  <c r="F8105" i="15" s="1"/>
  <c r="F8106" i="15" s="1"/>
  <c r="F8107" i="15" s="1"/>
  <c r="F8108" i="15" s="1"/>
  <c r="F8109" i="15" s="1"/>
  <c r="F8110" i="15" s="1"/>
  <c r="F8111" i="15" s="1"/>
  <c r="F8112" i="15" s="1"/>
  <c r="F8113" i="15" s="1"/>
  <c r="F8114" i="15" s="1"/>
  <c r="F8115" i="15" s="1"/>
  <c r="F8116" i="15" s="1"/>
  <c r="F8117" i="15" s="1"/>
  <c r="F8118" i="15" s="1"/>
  <c r="F8119" i="15" s="1"/>
  <c r="F8120" i="15" s="1"/>
  <c r="F8121" i="15" s="1"/>
  <c r="F8122" i="15" s="1"/>
  <c r="F8123" i="15" s="1"/>
  <c r="F8124" i="15" s="1"/>
  <c r="F8125" i="15" s="1"/>
  <c r="F8126" i="15" s="1"/>
  <c r="F8127" i="15" l="1"/>
  <c r="F8128" i="15" s="1"/>
  <c r="F8129" i="15" s="1"/>
  <c r="F8130" i="15" s="1"/>
  <c r="F8131" i="15" s="1"/>
  <c r="F8132" i="15" s="1"/>
  <c r="F8133" i="15" s="1"/>
  <c r="F8134" i="15" l="1"/>
  <c r="F8135" i="15" s="1"/>
  <c r="F8136" i="15" s="1"/>
  <c r="F8137" i="15" s="1"/>
  <c r="F8138" i="15" s="1"/>
  <c r="F8139" i="15" s="1"/>
  <c r="F8140" i="15" s="1"/>
  <c r="F8141" i="15" s="1"/>
  <c r="F8142" i="15" s="1"/>
  <c r="F8143" i="15" s="1"/>
  <c r="F8144" i="15" s="1"/>
  <c r="F8145" i="15" s="1"/>
  <c r="F8146" i="15" s="1"/>
  <c r="F8147" i="15" s="1"/>
  <c r="F8148" i="15" s="1"/>
  <c r="F8149" i="15" s="1"/>
  <c r="F8150" i="15" s="1"/>
  <c r="F8151" i="15" s="1"/>
  <c r="F8152" i="15" s="1"/>
  <c r="F8153" i="15" s="1"/>
  <c r="F8154" i="15" s="1"/>
  <c r="F8155" i="15" s="1"/>
  <c r="F8156" i="15" s="1"/>
  <c r="F8157" i="15" s="1"/>
  <c r="F8158" i="15" s="1"/>
  <c r="F8159" i="15" s="1"/>
  <c r="F8160" i="15" s="1"/>
  <c r="F8161" i="15" s="1"/>
  <c r="F8162" i="15" s="1"/>
  <c r="F8163" i="15" s="1"/>
  <c r="F8164" i="15" s="1"/>
  <c r="F8165" i="15" s="1"/>
  <c r="F8166" i="15" s="1"/>
  <c r="F8167" i="15" s="1"/>
  <c r="F8168" i="15" s="1"/>
  <c r="F8169" i="15" s="1"/>
  <c r="F8170" i="15" s="1"/>
  <c r="F8171" i="15" s="1"/>
  <c r="F8172" i="15" s="1"/>
  <c r="F8173" i="15" s="1"/>
  <c r="F8174" i="15" s="1"/>
  <c r="F8175" i="15" l="1"/>
  <c r="F8176" i="15" s="1"/>
  <c r="F8177" i="15" s="1"/>
  <c r="F8178" i="15" s="1"/>
  <c r="F8179" i="15" l="1"/>
  <c r="F8180" i="15" s="1"/>
  <c r="F8181" i="15" s="1"/>
  <c r="F8182" i="15" s="1"/>
  <c r="F8183" i="15" l="1"/>
  <c r="F8184" i="15" s="1"/>
  <c r="F8185" i="15" s="1"/>
  <c r="F8186" i="15" s="1"/>
  <c r="F8187" i="15" s="1"/>
  <c r="F8188" i="15" l="1"/>
  <c r="F8189" i="15" s="1"/>
  <c r="F8190" i="15" s="1"/>
  <c r="F8191" i="15" s="1"/>
  <c r="F8192" i="15" s="1"/>
  <c r="F8193" i="15" l="1"/>
  <c r="F8194" i="15" s="1"/>
  <c r="F8195" i="15" s="1"/>
  <c r="F8196" i="15" s="1"/>
  <c r="F8197" i="15" s="1"/>
  <c r="F8198" i="15" s="1"/>
  <c r="F8199" i="15" s="1"/>
  <c r="F8200" i="15" s="1"/>
  <c r="F8201" i="15" s="1"/>
  <c r="F8202" i="15" l="1"/>
  <c r="F8203" i="15" s="1"/>
  <c r="F8204" i="15" s="1"/>
  <c r="F8205" i="15" s="1"/>
  <c r="F8206" i="15" s="1"/>
  <c r="F8207" i="15" s="1"/>
  <c r="F8208" i="15" s="1"/>
  <c r="F8209" i="15" s="1"/>
  <c r="F8210" i="15" s="1"/>
  <c r="F8211" i="15" s="1"/>
  <c r="F8212" i="15" l="1"/>
  <c r="F8213" i="15" s="1"/>
  <c r="F8214" i="15" s="1"/>
  <c r="F8215" i="15" s="1"/>
  <c r="F8216" i="15" l="1"/>
  <c r="F8217" i="15" s="1"/>
  <c r="F8218" i="15" s="1"/>
  <c r="F8219" i="15" s="1"/>
  <c r="F8220" i="15" s="1"/>
  <c r="F8221" i="15" s="1"/>
  <c r="F8222" i="15" s="1"/>
  <c r="F8223" i="15" s="1"/>
  <c r="F8224" i="15" s="1"/>
  <c r="F8225" i="15" l="1"/>
  <c r="F8226" i="15" s="1"/>
  <c r="F8227" i="15" s="1"/>
  <c r="F8228" i="15" s="1"/>
  <c r="F8229" i="15" s="1"/>
  <c r="F8230" i="15" s="1"/>
  <c r="F8231" i="15" s="1"/>
  <c r="F8232" i="15" l="1"/>
  <c r="F8233" i="15" s="1"/>
  <c r="F8234" i="15" s="1"/>
  <c r="F8235" i="15" s="1"/>
  <c r="F8236" i="15" s="1"/>
  <c r="F8237" i="15" s="1"/>
  <c r="F8238" i="15" s="1"/>
  <c r="F8239" i="15" s="1"/>
  <c r="F8240" i="15" l="1"/>
  <c r="F8241" i="15" s="1"/>
  <c r="F8242" i="15" s="1"/>
  <c r="F8243" i="15" s="1"/>
  <c r="F8244" i="15" l="1"/>
  <c r="F8245" i="15" s="1"/>
  <c r="F8246" i="15" s="1"/>
  <c r="F8247" i="15" s="1"/>
  <c r="F8248" i="15" l="1"/>
  <c r="F8249" i="15" s="1"/>
  <c r="F8250" i="15" s="1"/>
  <c r="F8251" i="15" s="1"/>
  <c r="F8252" i="15" s="1"/>
  <c r="F8253" i="15" s="1"/>
  <c r="F8254" i="15" s="1"/>
  <c r="F8255" i="15" s="1"/>
  <c r="F8256" i="15" s="1"/>
  <c r="F8257" i="15" s="1"/>
  <c r="F8258" i="15" s="1"/>
  <c r="F8259" i="15" s="1"/>
  <c r="F8260" i="15" s="1"/>
  <c r="F8261" i="15" s="1"/>
  <c r="F8262" i="15" s="1"/>
  <c r="F8263" i="15" s="1"/>
  <c r="F8264" i="15" s="1"/>
  <c r="F8265" i="15" s="1"/>
  <c r="F8266" i="15" l="1"/>
  <c r="F8267" i="15" s="1"/>
  <c r="F8268" i="15" s="1"/>
  <c r="F8269" i="15" s="1"/>
  <c r="F8270" i="15" s="1"/>
  <c r="F8271" i="15" s="1"/>
  <c r="F8272" i="15" s="1"/>
  <c r="F8273" i="15" s="1"/>
  <c r="F8274" i="15" s="1"/>
  <c r="F8275" i="15" s="1"/>
  <c r="F8276" i="15" s="1"/>
  <c r="F8277" i="15" l="1"/>
  <c r="F8278" i="15" s="1"/>
  <c r="F8279" i="15" s="1"/>
  <c r="F8280" i="15" s="1"/>
  <c r="F8281" i="15" s="1"/>
  <c r="F8282" i="15" s="1"/>
  <c r="F8283" i="15" l="1"/>
  <c r="F8284" i="15" s="1"/>
  <c r="F8285" i="15" s="1"/>
  <c r="F8286" i="15" s="1"/>
  <c r="F8287" i="15" s="1"/>
  <c r="F8288" i="15" s="1"/>
  <c r="F8289" i="15" s="1"/>
  <c r="F8290" i="15" s="1"/>
  <c r="F8291" i="15" s="1"/>
  <c r="F8292" i="15" s="1"/>
  <c r="F8293" i="15" s="1"/>
  <c r="F8294" i="15" s="1"/>
  <c r="F8295" i="15" s="1"/>
  <c r="F8296" i="15" s="1"/>
  <c r="F8297" i="15" s="1"/>
  <c r="F8298" i="15" s="1"/>
  <c r="F8299" i="15" s="1"/>
  <c r="F8300" i="15" s="1"/>
  <c r="F8301" i="15" l="1"/>
  <c r="F8302" i="15" s="1"/>
  <c r="F8303" i="15" s="1"/>
  <c r="F8304" i="15" s="1"/>
  <c r="F8305" i="15" s="1"/>
  <c r="F8306" i="15" s="1"/>
  <c r="F8307" i="15" s="1"/>
  <c r="F8308" i="15" l="1"/>
  <c r="F8309" i="15" s="1"/>
  <c r="F8310" i="15" s="1"/>
  <c r="F8311" i="15" s="1"/>
  <c r="F8312" i="15" s="1"/>
  <c r="F8313" i="15" s="1"/>
  <c r="F8314" i="15" s="1"/>
  <c r="F8315" i="15" s="1"/>
  <c r="F8316" i="15" s="1"/>
  <c r="F8317" i="15" s="1"/>
  <c r="F8318" i="15" l="1"/>
  <c r="F8319" i="15" s="1"/>
  <c r="F8320" i="15" s="1"/>
  <c r="F8321" i="15" s="1"/>
  <c r="F8322" i="15" s="1"/>
  <c r="F8323" i="15" s="1"/>
  <c r="F8324" i="15" s="1"/>
  <c r="F8325" i="15" s="1"/>
  <c r="F8326" i="15" s="1"/>
  <c r="F8327" i="15" s="1"/>
  <c r="F8328" i="15" l="1"/>
  <c r="F8329" i="15" s="1"/>
  <c r="F8330" i="15" s="1"/>
  <c r="F8331" i="15" s="1"/>
  <c r="F8332" i="15" s="1"/>
  <c r="F8333" i="15" s="1"/>
  <c r="F8334" i="15" s="1"/>
  <c r="F8335" i="15" s="1"/>
  <c r="F8336" i="15" s="1"/>
  <c r="F8337" i="15" s="1"/>
  <c r="F8338" i="15" l="1"/>
  <c r="F8339" i="15" s="1"/>
  <c r="F8340" i="15" s="1"/>
  <c r="F8341" i="15" s="1"/>
  <c r="F8342" i="15" s="1"/>
  <c r="F8343" i="15" s="1"/>
  <c r="F8344" i="15" l="1"/>
  <c r="F8345" i="15" s="1"/>
  <c r="F8346" i="15" s="1"/>
  <c r="F8347" i="15" l="1"/>
  <c r="F8348" i="15" s="1"/>
  <c r="F8349" i="15" s="1"/>
  <c r="F8350" i="15" s="1"/>
  <c r="F8351" i="15" s="1"/>
  <c r="F8352" i="15" s="1"/>
  <c r="F8353" i="15" s="1"/>
  <c r="F8354" i="15" s="1"/>
  <c r="F8355" i="15" s="1"/>
  <c r="F8356" i="15" s="1"/>
  <c r="F8357" i="15" s="1"/>
  <c r="F8358" i="15" s="1"/>
  <c r="F8359" i="15" s="1"/>
  <c r="F8360" i="15" s="1"/>
  <c r="F8361" i="15" s="1"/>
  <c r="F8362" i="15" s="1"/>
  <c r="F8363" i="15" s="1"/>
  <c r="F8364" i="15" s="1"/>
  <c r="F8365" i="15" s="1"/>
  <c r="F8366" i="15" s="1"/>
  <c r="F8367" i="15" s="1"/>
  <c r="F8368" i="15" s="1"/>
  <c r="F8369" i="15" s="1"/>
  <c r="F8370" i="15" s="1"/>
  <c r="F8371" i="15" s="1"/>
  <c r="F8372" i="15" s="1"/>
  <c r="F8373" i="15" l="1"/>
  <c r="F8374" i="15" s="1"/>
  <c r="F8375" i="15" s="1"/>
  <c r="F8376" i="15" s="1"/>
  <c r="F8377" i="15" s="1"/>
  <c r="F8378" i="15" l="1"/>
  <c r="F8379" i="15" s="1"/>
  <c r="F8380" i="15" s="1"/>
  <c r="F8381" i="15" s="1"/>
  <c r="F8382" i="15" s="1"/>
  <c r="F8383" i="15" s="1"/>
  <c r="F8384" i="15" s="1"/>
  <c r="F8385" i="15" s="1"/>
  <c r="F8386" i="15" s="1"/>
  <c r="F8387" i="15" s="1"/>
  <c r="F8388" i="15" s="1"/>
  <c r="F8389" i="15" s="1"/>
  <c r="F8390" i="15" s="1"/>
  <c r="F8391" i="15" l="1"/>
  <c r="F8392" i="15" s="1"/>
  <c r="F8393" i="15" s="1"/>
  <c r="F8394" i="15" s="1"/>
  <c r="F8395" i="15" s="1"/>
  <c r="F8396" i="15" s="1"/>
  <c r="F8397" i="15" l="1"/>
  <c r="F8398" i="15" s="1"/>
  <c r="F8399" i="15" s="1"/>
  <c r="F8400" i="15" l="1"/>
  <c r="F8401" i="15" s="1"/>
  <c r="F8402" i="15" s="1"/>
  <c r="F8403" i="15" s="1"/>
  <c r="F8404" i="15" s="1"/>
  <c r="F8405" i="15" s="1"/>
  <c r="F8406" i="15" s="1"/>
  <c r="F8407" i="15" s="1"/>
  <c r="F8408" i="15" s="1"/>
  <c r="F8409" i="15" s="1"/>
  <c r="F8410" i="15" l="1"/>
  <c r="F8411" i="15" s="1"/>
  <c r="F8412" i="15" s="1"/>
  <c r="F8413" i="15" s="1"/>
  <c r="F8414" i="15" s="1"/>
  <c r="F8415" i="15" s="1"/>
  <c r="F8416" i="15" s="1"/>
  <c r="F8417" i="15" s="1"/>
  <c r="F8418" i="15" s="1"/>
  <c r="F8419" i="15" s="1"/>
  <c r="F8420" i="15" s="1"/>
  <c r="F8421" i="15" s="1"/>
  <c r="F8422" i="15" s="1"/>
  <c r="F8423" i="15" s="1"/>
  <c r="F8424" i="15" s="1"/>
  <c r="F8425" i="15" s="1"/>
  <c r="F8426" i="15" s="1"/>
  <c r="F8427" i="15" l="1"/>
  <c r="F8428" i="15" s="1"/>
  <c r="F8429" i="15" s="1"/>
  <c r="F8430" i="15" s="1"/>
  <c r="F8431" i="15" s="1"/>
  <c r="F8432" i="15" l="1"/>
  <c r="F8433" i="15" s="1"/>
  <c r="F8434" i="15" s="1"/>
  <c r="F8435" i="15" s="1"/>
  <c r="F8436" i="15" s="1"/>
  <c r="F8437" i="15" s="1"/>
  <c r="F8438" i="15" s="1"/>
  <c r="F8439" i="15" s="1"/>
  <c r="F8440" i="15" s="1"/>
  <c r="F8441" i="15" s="1"/>
  <c r="F8442" i="15" s="1"/>
  <c r="F8443" i="15" s="1"/>
  <c r="F8444" i="15" l="1"/>
  <c r="F8445" i="15" s="1"/>
  <c r="F8446" i="15" s="1"/>
  <c r="F8447" i="15" s="1"/>
  <c r="F8448" i="15" s="1"/>
  <c r="F8449" i="15" s="1"/>
  <c r="F8450" i="15" s="1"/>
  <c r="F8451" i="15" s="1"/>
  <c r="F8452" i="15" s="1"/>
  <c r="F8453" i="15" s="1"/>
  <c r="F8454" i="15" s="1"/>
  <c r="F8455" i="15" s="1"/>
  <c r="F8456" i="15" l="1"/>
  <c r="F8457" i="15" s="1"/>
  <c r="F8458" i="15" s="1"/>
  <c r="F8459" i="15" s="1"/>
  <c r="F8460" i="15" s="1"/>
  <c r="F8461" i="15" l="1"/>
  <c r="F8462" i="15" s="1"/>
  <c r="F8463" i="15" s="1"/>
  <c r="F8464" i="15" s="1"/>
  <c r="F8465" i="15" s="1"/>
  <c r="F8466" i="15" s="1"/>
  <c r="F8467" i="15" s="1"/>
  <c r="F8468" i="15" s="1"/>
  <c r="F8469" i="15" s="1"/>
  <c r="F8470" i="15" s="1"/>
  <c r="F8471" i="15" s="1"/>
  <c r="F8472" i="15" s="1"/>
  <c r="F8473" i="15" s="1"/>
  <c r="F8474" i="15" s="1"/>
  <c r="F8475" i="15" s="1"/>
  <c r="F8476" i="15" s="1"/>
  <c r="F8477" i="15" s="1"/>
  <c r="F8478" i="15" s="1"/>
  <c r="F8479" i="15" s="1"/>
  <c r="F8480" i="15" s="1"/>
  <c r="F8481" i="15" s="1"/>
  <c r="F8482" i="15" s="1"/>
  <c r="F8483" i="15" s="1"/>
  <c r="F8484" i="15" s="1"/>
  <c r="F8485" i="15" s="1"/>
  <c r="F8486" i="15" l="1"/>
  <c r="F8487" i="15" s="1"/>
  <c r="F8488" i="15" s="1"/>
  <c r="F8489" i="15" s="1"/>
  <c r="F8490" i="15" s="1"/>
  <c r="F8491" i="15" s="1"/>
  <c r="F8492" i="15" s="1"/>
  <c r="F8493" i="15" s="1"/>
  <c r="F8494" i="15" s="1"/>
  <c r="F8495" i="15" s="1"/>
  <c r="F8496" i="15" s="1"/>
  <c r="F8497" i="15" s="1"/>
  <c r="F8498" i="15" l="1"/>
  <c r="F8499" i="15" s="1"/>
  <c r="F8500" i="15" s="1"/>
  <c r="F8501" i="15" s="1"/>
  <c r="F8502" i="15" s="1"/>
  <c r="F8503" i="15" s="1"/>
  <c r="F8504" i="15" s="1"/>
  <c r="F8505" i="15" s="1"/>
  <c r="F8506" i="15" s="1"/>
  <c r="F8507" i="15" s="1"/>
  <c r="F8508" i="15" s="1"/>
  <c r="F8509" i="15" s="1"/>
  <c r="F8510" i="15" s="1"/>
  <c r="F8511" i="15" s="1"/>
  <c r="F8512" i="15" s="1"/>
  <c r="F8513" i="15" s="1"/>
  <c r="F8514" i="15" s="1"/>
  <c r="F8515" i="15" s="1"/>
  <c r="F8516" i="15" s="1"/>
  <c r="F8517" i="15" s="1"/>
  <c r="F8518" i="15" s="1"/>
  <c r="F8519" i="15" s="1"/>
  <c r="F8520" i="15" s="1"/>
  <c r="F8521" i="15" s="1"/>
  <c r="F8522" i="15" s="1"/>
  <c r="F8523" i="15" s="1"/>
  <c r="F8524" i="15" s="1"/>
  <c r="F8525" i="15" s="1"/>
  <c r="F8526" i="15" s="1"/>
  <c r="F8527" i="15" s="1"/>
  <c r="F8528" i="15" s="1"/>
  <c r="F8529" i="15" s="1"/>
  <c r="F8530" i="15" s="1"/>
  <c r="F8531" i="15" s="1"/>
  <c r="F8532" i="15" s="1"/>
  <c r="F8533" i="15" s="1"/>
  <c r="F8534" i="15" s="1"/>
  <c r="F8535" i="15" s="1"/>
  <c r="F8536" i="15" s="1"/>
  <c r="F8537" i="15" s="1"/>
  <c r="F8538" i="15" s="1"/>
  <c r="F8539" i="15" s="1"/>
  <c r="F8540" i="15" s="1"/>
  <c r="F8541" i="15" s="1"/>
  <c r="F8542" i="15" s="1"/>
  <c r="F8543" i="15" s="1"/>
  <c r="F8544" i="15" s="1"/>
  <c r="F8545" i="15" s="1"/>
  <c r="F8546" i="15" s="1"/>
  <c r="F8547" i="15" s="1"/>
  <c r="F8548" i="15" l="1"/>
  <c r="F8549" i="15" s="1"/>
  <c r="F8550" i="15" s="1"/>
  <c r="F8551" i="15" l="1"/>
  <c r="F8552" i="15" s="1"/>
  <c r="F8553" i="15" s="1"/>
  <c r="F8554" i="15" l="1"/>
  <c r="F8555" i="15" s="1"/>
  <c r="F8556" i="15" s="1"/>
  <c r="F8557" i="15" s="1"/>
  <c r="F8558" i="15" s="1"/>
  <c r="F8559" i="15" s="1"/>
  <c r="F8560" i="15" s="1"/>
  <c r="F8561" i="15" s="1"/>
  <c r="F8562" i="15" s="1"/>
  <c r="F8563" i="15" s="1"/>
  <c r="F8564" i="15" s="1"/>
  <c r="F8565" i="15" s="1"/>
  <c r="F8566" i="15" s="1"/>
  <c r="F8567" i="15" s="1"/>
  <c r="F8568" i="15" s="1"/>
  <c r="F8569" i="15" s="1"/>
  <c r="F8570" i="15" s="1"/>
  <c r="F8571" i="15" s="1"/>
  <c r="F8572" i="15" s="1"/>
  <c r="F8573" i="15" s="1"/>
  <c r="F8574" i="15" s="1"/>
  <c r="F8575" i="15" s="1"/>
  <c r="F8576" i="15" l="1"/>
  <c r="F8577" i="15" s="1"/>
  <c r="F8578" i="15" s="1"/>
  <c r="F8579" i="15" s="1"/>
  <c r="F8580" i="15" s="1"/>
  <c r="F8581" i="15" s="1"/>
  <c r="F8582" i="15" s="1"/>
  <c r="F8583" i="15" s="1"/>
  <c r="F8584" i="15" s="1"/>
  <c r="F8585" i="15" s="1"/>
  <c r="F8586" i="15" s="1"/>
  <c r="F8587" i="15" s="1"/>
  <c r="F8588" i="15" l="1"/>
  <c r="F8589" i="15" s="1"/>
  <c r="F8590" i="15" s="1"/>
  <c r="F8591" i="15" s="1"/>
  <c r="F8592" i="15" s="1"/>
  <c r="F8593" i="15" s="1"/>
  <c r="F8594" i="15" s="1"/>
  <c r="F8595" i="15" l="1"/>
  <c r="F8596" i="15" s="1"/>
  <c r="F8597" i="15" s="1"/>
  <c r="F8598" i="15" l="1"/>
  <c r="F8599" i="15" s="1"/>
  <c r="F8600" i="15" s="1"/>
  <c r="F8601" i="15" s="1"/>
  <c r="F8602" i="15" s="1"/>
  <c r="F8603" i="15" l="1"/>
  <c r="F8604" i="15" s="1"/>
  <c r="F8605" i="15" s="1"/>
  <c r="F8606" i="15" s="1"/>
  <c r="F8607" i="15" s="1"/>
  <c r="F8608" i="15" s="1"/>
  <c r="F8609" i="15" s="1"/>
  <c r="F8610" i="15" s="1"/>
  <c r="F8611" i="15" s="1"/>
  <c r="F8612" i="15" s="1"/>
  <c r="F8613" i="15" s="1"/>
  <c r="F8614" i="15" s="1"/>
  <c r="F8615" i="15" s="1"/>
  <c r="F8616" i="15" s="1"/>
  <c r="F8617" i="15" s="1"/>
  <c r="F8618" i="15" l="1"/>
  <c r="F8619" i="15" s="1"/>
  <c r="F8620" i="15" s="1"/>
  <c r="F8621" i="15" s="1"/>
  <c r="F8622" i="15" s="1"/>
  <c r="F8623" i="15" s="1"/>
  <c r="F8624" i="15" s="1"/>
  <c r="F8625" i="15" s="1"/>
  <c r="F8626" i="15" s="1"/>
  <c r="F8627" i="15" s="1"/>
  <c r="F8628" i="15" s="1"/>
  <c r="F8629" i="15" s="1"/>
  <c r="F8630" i="15" s="1"/>
  <c r="F8631" i="15" s="1"/>
  <c r="F8632" i="15" s="1"/>
  <c r="F8633" i="15" l="1"/>
  <c r="F8634" i="15" s="1"/>
  <c r="F8635" i="15" s="1"/>
  <c r="F8636" i="15" s="1"/>
  <c r="F8637" i="15" s="1"/>
  <c r="F8638" i="15" s="1"/>
  <c r="F8639" i="15" s="1"/>
  <c r="F8640" i="15" s="1"/>
  <c r="F8641" i="15" s="1"/>
  <c r="F8642" i="15" s="1"/>
  <c r="F8643" i="15" s="1"/>
  <c r="F8644" i="15" s="1"/>
  <c r="F8645" i="15" s="1"/>
  <c r="F8646" i="15" s="1"/>
  <c r="F8647" i="15" s="1"/>
  <c r="F8648" i="15" s="1"/>
  <c r="F8649" i="15" s="1"/>
  <c r="F8650" i="15" s="1"/>
  <c r="F8651" i="15" s="1"/>
  <c r="F8652" i="15" s="1"/>
  <c r="F8653" i="15" s="1"/>
  <c r="F8654" i="15" s="1"/>
  <c r="F8655" i="15" s="1"/>
  <c r="F8656" i="15" s="1"/>
  <c r="F8657" i="15" s="1"/>
  <c r="F8658" i="15" s="1"/>
  <c r="F8659" i="15" s="1"/>
  <c r="F8660" i="15" s="1"/>
  <c r="F8661" i="15" s="1"/>
  <c r="F8662" i="15" s="1"/>
  <c r="F8663" i="15" s="1"/>
  <c r="F8664" i="15" l="1"/>
  <c r="F8665" i="15" s="1"/>
  <c r="F8666" i="15" s="1"/>
  <c r="F8667" i="15" s="1"/>
  <c r="F8668" i="15" s="1"/>
  <c r="F8669" i="15" s="1"/>
  <c r="F8670" i="15" s="1"/>
  <c r="F8671" i="15" s="1"/>
  <c r="F8672" i="15" s="1"/>
  <c r="F8673" i="15" s="1"/>
  <c r="F8674" i="15" s="1"/>
  <c r="F8675" i="15" s="1"/>
  <c r="F8676" i="15" s="1"/>
  <c r="F8677" i="15" s="1"/>
  <c r="F8678" i="15" s="1"/>
  <c r="F8679" i="15" s="1"/>
  <c r="F8680" i="15" s="1"/>
  <c r="F8681" i="15" s="1"/>
  <c r="F8682" i="15" s="1"/>
  <c r="F8683" i="15" s="1"/>
  <c r="F8684" i="15" s="1"/>
  <c r="F8685" i="15" s="1"/>
  <c r="F8686" i="15" s="1"/>
  <c r="F8687" i="15" s="1"/>
  <c r="F8688" i="15" s="1"/>
  <c r="F8689" i="15" s="1"/>
  <c r="F8690" i="15" s="1"/>
  <c r="F8691" i="15" s="1"/>
  <c r="F8692" i="15" s="1"/>
  <c r="F8693" i="15" s="1"/>
  <c r="F8694" i="15" s="1"/>
  <c r="F8695" i="15" s="1"/>
  <c r="F8696" i="15" s="1"/>
  <c r="F8697" i="15" s="1"/>
  <c r="F8698" i="15" s="1"/>
  <c r="F8699" i="15" s="1"/>
  <c r="F8700" i="15" l="1"/>
  <c r="F8701" i="15" s="1"/>
  <c r="F8702" i="15" s="1"/>
  <c r="F8703" i="15" s="1"/>
  <c r="F8704" i="15" s="1"/>
  <c r="F8705" i="15" s="1"/>
  <c r="F8706" i="15" s="1"/>
  <c r="F8707" i="15" s="1"/>
  <c r="F8708" i="15" s="1"/>
  <c r="F8709" i="15" s="1"/>
  <c r="F8710" i="15" s="1"/>
  <c r="F8711" i="15" s="1"/>
  <c r="F8712" i="15" s="1"/>
  <c r="F8713" i="15" s="1"/>
  <c r="F8714" i="15" s="1"/>
  <c r="F8715" i="15" s="1"/>
  <c r="F8716" i="15" s="1"/>
  <c r="F8717" i="15" s="1"/>
  <c r="F8718" i="15" s="1"/>
  <c r="F8719" i="15" s="1"/>
  <c r="F8720" i="15" s="1"/>
  <c r="F8721" i="15" s="1"/>
  <c r="F8722" i="15" s="1"/>
  <c r="F8723" i="15" s="1"/>
  <c r="F8724" i="15" s="1"/>
  <c r="F8725" i="15" s="1"/>
  <c r="F8726" i="15" s="1"/>
  <c r="F8727" i="15" s="1"/>
  <c r="F8728" i="15" s="1"/>
  <c r="F8729" i="15" s="1"/>
  <c r="F8730" i="15" s="1"/>
  <c r="F8731" i="15" s="1"/>
  <c r="F8732" i="15" s="1"/>
  <c r="F8733" i="15" s="1"/>
  <c r="F8734" i="15" s="1"/>
  <c r="F8735" i="15" s="1"/>
  <c r="F8736" i="15" s="1"/>
  <c r="F8737" i="15" s="1"/>
  <c r="F8738" i="15" s="1"/>
  <c r="F8739" i="15" s="1"/>
  <c r="F8740" i="15" s="1"/>
  <c r="F8741" i="15" s="1"/>
  <c r="F8742" i="15" s="1"/>
  <c r="F8743" i="15" s="1"/>
  <c r="F8744" i="15" s="1"/>
  <c r="F8745" i="15" s="1"/>
  <c r="F8746" i="15" s="1"/>
  <c r="F8747" i="15" s="1"/>
  <c r="F8748" i="15" s="1"/>
  <c r="F8749" i="15" s="1"/>
  <c r="F8750" i="15" s="1"/>
  <c r="F8751" i="15" s="1"/>
  <c r="F8752" i="15" s="1"/>
  <c r="F8753" i="15" s="1"/>
  <c r="F8754" i="15" s="1"/>
  <c r="F8755" i="15" s="1"/>
  <c r="F8756" i="15" s="1"/>
  <c r="F8757" i="15" s="1"/>
  <c r="F8758" i="15" s="1"/>
  <c r="F8759" i="15" s="1"/>
  <c r="F8760" i="15" s="1"/>
  <c r="F8761" i="15" s="1"/>
  <c r="F8762" i="15" s="1"/>
  <c r="F8763" i="15" s="1"/>
  <c r="F8764" i="15" s="1"/>
  <c r="F8765" i="15" s="1"/>
  <c r="F8766" i="15" s="1"/>
  <c r="F8767" i="15" s="1"/>
  <c r="F8768" i="15" s="1"/>
  <c r="F8769" i="15" s="1"/>
  <c r="F8770" i="15" s="1"/>
  <c r="F8771" i="15" s="1"/>
  <c r="F8772" i="15" s="1"/>
  <c r="F8773" i="15" l="1"/>
  <c r="F8774" i="15" s="1"/>
  <c r="F8775" i="15" s="1"/>
  <c r="F8776" i="15" s="1"/>
  <c r="F8777" i="15" s="1"/>
  <c r="F8778" i="15" s="1"/>
  <c r="F8779" i="15" s="1"/>
  <c r="F8780" i="15" s="1"/>
  <c r="F8781" i="15" s="1"/>
  <c r="F8782" i="15" s="1"/>
  <c r="F8783" i="15" s="1"/>
  <c r="F8784" i="15" s="1"/>
  <c r="F8785" i="15" s="1"/>
  <c r="F8786" i="15" s="1"/>
  <c r="F8787" i="15" s="1"/>
  <c r="F8788" i="15" s="1"/>
  <c r="F8789" i="15" l="1"/>
  <c r="F8790" i="15" s="1"/>
  <c r="F8791" i="15" s="1"/>
  <c r="F8792" i="15" s="1"/>
  <c r="F8793" i="15" s="1"/>
  <c r="F8794" i="15" s="1"/>
  <c r="F8795" i="15" s="1"/>
  <c r="F8796" i="15" s="1"/>
  <c r="F8797" i="15" s="1"/>
  <c r="F8798" i="15" s="1"/>
  <c r="F8799" i="15" s="1"/>
  <c r="F8800" i="15" s="1"/>
  <c r="F8801" i="15" s="1"/>
  <c r="F8802" i="15" s="1"/>
  <c r="F8803" i="15" s="1"/>
  <c r="F8804" i="15" s="1"/>
  <c r="F8805" i="15" s="1"/>
  <c r="F8806" i="15" s="1"/>
  <c r="F8807" i="15" s="1"/>
  <c r="F8808" i="15" s="1"/>
  <c r="F8809" i="15" s="1"/>
  <c r="F8810" i="15" s="1"/>
  <c r="F8811" i="15" s="1"/>
  <c r="F8812" i="15" s="1"/>
  <c r="F8813" i="15" s="1"/>
  <c r="F8814" i="15" s="1"/>
  <c r="F8815" i="15" s="1"/>
  <c r="F8816" i="15" s="1"/>
  <c r="F8817" i="15" s="1"/>
  <c r="F8818" i="15" s="1"/>
  <c r="F8819" i="15" s="1"/>
  <c r="F8820" i="15" s="1"/>
  <c r="F8821" i="15" s="1"/>
  <c r="F8822" i="15" s="1"/>
  <c r="F8823" i="15" s="1"/>
  <c r="F8824" i="15" s="1"/>
  <c r="F8825" i="15" s="1"/>
  <c r="F8826" i="15" s="1"/>
  <c r="F8827" i="15" s="1"/>
  <c r="F8828" i="15" s="1"/>
  <c r="F8829" i="15" s="1"/>
  <c r="F8830" i="15" s="1"/>
  <c r="F8831" i="15" s="1"/>
  <c r="F8832" i="15" s="1"/>
  <c r="F8833" i="15" s="1"/>
  <c r="F8834" i="15" s="1"/>
  <c r="F8835" i="15" s="1"/>
  <c r="F8836" i="15" s="1"/>
  <c r="F8837" i="15" s="1"/>
  <c r="F8838" i="15" s="1"/>
  <c r="F8839" i="15" s="1"/>
  <c r="F8840" i="15" s="1"/>
  <c r="F8841" i="15" s="1"/>
  <c r="F8842" i="15" s="1"/>
  <c r="F8843" i="15" s="1"/>
  <c r="F8844" i="15" s="1"/>
  <c r="F8845" i="15" s="1"/>
  <c r="F8846" i="15" s="1"/>
  <c r="F8847" i="15" s="1"/>
  <c r="F8848" i="15" s="1"/>
  <c r="F8849" i="15" s="1"/>
  <c r="F8850" i="15" s="1"/>
  <c r="F8851" i="15" s="1"/>
  <c r="F8852" i="15" s="1"/>
  <c r="F8853" i="15" l="1"/>
  <c r="F8854" i="15" s="1"/>
  <c r="F8855" i="15" s="1"/>
  <c r="F8856" i="15" s="1"/>
  <c r="F8857" i="15" s="1"/>
  <c r="F8858" i="15" s="1"/>
  <c r="F8859" i="15" s="1"/>
  <c r="F8860" i="15" s="1"/>
  <c r="F8861" i="15" s="1"/>
  <c r="F8862" i="15" s="1"/>
  <c r="F8863" i="15" s="1"/>
  <c r="F8864" i="15" s="1"/>
  <c r="F8865" i="15" s="1"/>
  <c r="F8866" i="15" s="1"/>
  <c r="F8867" i="15" s="1"/>
  <c r="F8868" i="15" s="1"/>
  <c r="F8869" i="15" s="1"/>
  <c r="F8870" i="15" s="1"/>
  <c r="F8871" i="15" s="1"/>
  <c r="F8872" i="15" s="1"/>
  <c r="F8873" i="15" s="1"/>
  <c r="F8874" i="15" s="1"/>
  <c r="F8875" i="15" s="1"/>
  <c r="F8876" i="15" s="1"/>
  <c r="F8877" i="15" s="1"/>
  <c r="F8878" i="15" s="1"/>
  <c r="F8879" i="15" s="1"/>
  <c r="F8880" i="15" s="1"/>
  <c r="F8881" i="15" s="1"/>
  <c r="F8882" i="15" s="1"/>
  <c r="F8883" i="15" s="1"/>
  <c r="F8884" i="15" s="1"/>
  <c r="F8885" i="15" s="1"/>
  <c r="F8886" i="15" s="1"/>
  <c r="F8887" i="15" s="1"/>
  <c r="F8888" i="15" s="1"/>
  <c r="F8889" i="15" s="1"/>
  <c r="F8890" i="15" s="1"/>
  <c r="F8891" i="15" s="1"/>
  <c r="F8892" i="15" s="1"/>
  <c r="F8893" i="15" s="1"/>
  <c r="F8894" i="15" s="1"/>
  <c r="F8895" i="15" s="1"/>
  <c r="F8896" i="15" s="1"/>
  <c r="F8897" i="15" s="1"/>
  <c r="F8898" i="15" s="1"/>
  <c r="F8899" i="15" s="1"/>
  <c r="F8900" i="15" l="1"/>
  <c r="F8901" i="15" s="1"/>
  <c r="F8902" i="15" s="1"/>
  <c r="F8903" i="15" s="1"/>
  <c r="F8904" i="15" s="1"/>
  <c r="F8905" i="15" s="1"/>
  <c r="F8906" i="15" s="1"/>
  <c r="F8907" i="15" s="1"/>
  <c r="F8908" i="15" s="1"/>
  <c r="F8909" i="15" s="1"/>
  <c r="F8910" i="15" s="1"/>
  <c r="F8911" i="15" s="1"/>
  <c r="F8912" i="15" s="1"/>
  <c r="F8913" i="15" s="1"/>
  <c r="F8914" i="15" s="1"/>
  <c r="F8915" i="15" s="1"/>
  <c r="F8916" i="15" s="1"/>
  <c r="F8917" i="15" s="1"/>
  <c r="F8918" i="15" s="1"/>
  <c r="F8919" i="15" s="1"/>
  <c r="F8920" i="15" s="1"/>
  <c r="F8921" i="15" s="1"/>
  <c r="F8922" i="15" s="1"/>
  <c r="F8923" i="15" s="1"/>
  <c r="F8924" i="15" s="1"/>
  <c r="F8925" i="15" s="1"/>
  <c r="F8926" i="15" s="1"/>
  <c r="F8927" i="15" s="1"/>
  <c r="F8928" i="15" s="1"/>
  <c r="F8929" i="15" s="1"/>
  <c r="F8930" i="15" s="1"/>
  <c r="F8931" i="15" s="1"/>
  <c r="F8932" i="15" s="1"/>
  <c r="F8933" i="15" s="1"/>
  <c r="F8934" i="15" s="1"/>
  <c r="F8935" i="15" s="1"/>
  <c r="F8936" i="15" s="1"/>
  <c r="F8937" i="15" s="1"/>
  <c r="F8938" i="15" s="1"/>
  <c r="F8939" i="15" s="1"/>
  <c r="F8940" i="15" s="1"/>
  <c r="F8941" i="15" s="1"/>
  <c r="F8942" i="15" s="1"/>
  <c r="F8943" i="15" s="1"/>
  <c r="F8944" i="15" s="1"/>
  <c r="F8945" i="15" s="1"/>
  <c r="F8946" i="15" s="1"/>
  <c r="F8947" i="15" s="1"/>
  <c r="F8948" i="15" s="1"/>
  <c r="F8949" i="15" s="1"/>
  <c r="F8950" i="15" s="1"/>
  <c r="F8951" i="15" s="1"/>
  <c r="F8952" i="15" s="1"/>
  <c r="F8953" i="15" s="1"/>
  <c r="F8954" i="15" s="1"/>
  <c r="F8955" i="15" s="1"/>
  <c r="F8956" i="15" s="1"/>
  <c r="F8957" i="15" s="1"/>
  <c r="F8958" i="15" s="1"/>
  <c r="F8959" i="15" s="1"/>
  <c r="F8960" i="15" s="1"/>
  <c r="F8961" i="15" s="1"/>
  <c r="F8962" i="15" s="1"/>
  <c r="F8963" i="15" s="1"/>
  <c r="F8964" i="15" s="1"/>
  <c r="F8965" i="15" s="1"/>
  <c r="F8966" i="15" s="1"/>
  <c r="F8967" i="15" s="1"/>
  <c r="F8968" i="15" s="1"/>
  <c r="F8969" i="15" s="1"/>
  <c r="F8970" i="15" s="1"/>
  <c r="F8971" i="15" s="1"/>
  <c r="F8972" i="15" s="1"/>
  <c r="F8973" i="15" l="1"/>
  <c r="F8974" i="15" s="1"/>
  <c r="F8975" i="15" s="1"/>
  <c r="F8976" i="15" s="1"/>
  <c r="F8977" i="15" s="1"/>
  <c r="F8978" i="15" s="1"/>
  <c r="F8979" i="15" s="1"/>
  <c r="F8980" i="15" s="1"/>
  <c r="F8981" i="15" l="1"/>
  <c r="F8982" i="15" s="1"/>
  <c r="F8983" i="15" s="1"/>
  <c r="F8984" i="15" s="1"/>
  <c r="F8985" i="15" s="1"/>
  <c r="F8986" i="15" s="1"/>
  <c r="F8987" i="15" s="1"/>
  <c r="F8988" i="15" s="1"/>
  <c r="F8989" i="15" s="1"/>
  <c r="F8990" i="15" s="1"/>
  <c r="F8991" i="15" s="1"/>
  <c r="F8992" i="15" s="1"/>
  <c r="F8993" i="15" s="1"/>
  <c r="F8994" i="15" s="1"/>
  <c r="F8995" i="15" s="1"/>
  <c r="F8996" i="15" s="1"/>
  <c r="F8997" i="15" s="1"/>
  <c r="F8998" i="15" s="1"/>
  <c r="F8999" i="15" s="1"/>
  <c r="F9000" i="15" s="1"/>
  <c r="F9001" i="15" s="1"/>
  <c r="F9002" i="15" s="1"/>
  <c r="F9003" i="15" s="1"/>
  <c r="F9004" i="15" s="1"/>
  <c r="F9005" i="15" s="1"/>
  <c r="F9006" i="15" s="1"/>
  <c r="F9007" i="15" s="1"/>
  <c r="F9008" i="15" s="1"/>
  <c r="F9009" i="15" s="1"/>
  <c r="F9010" i="15" s="1"/>
  <c r="F9011" i="15" s="1"/>
  <c r="F9012" i="15" s="1"/>
  <c r="F9013" i="15" s="1"/>
  <c r="F9014" i="15" s="1"/>
  <c r="F9015" i="15" s="1"/>
  <c r="F9016" i="15" s="1"/>
  <c r="F9017" i="15" s="1"/>
  <c r="F9018" i="15" s="1"/>
  <c r="F9019" i="15" s="1"/>
  <c r="F9020" i="15" s="1"/>
  <c r="F9021" i="15" s="1"/>
  <c r="F9022" i="15" s="1"/>
  <c r="F9023" i="15" s="1"/>
  <c r="F9024" i="15" s="1"/>
  <c r="F9025" i="15" s="1"/>
  <c r="F9026" i="15" s="1"/>
  <c r="F9027" i="15" s="1"/>
  <c r="F9028" i="15" s="1"/>
  <c r="F9029" i="15" s="1"/>
  <c r="F9030" i="15" s="1"/>
  <c r="F9031" i="15" s="1"/>
  <c r="F9032" i="15" s="1"/>
  <c r="F9033" i="15" s="1"/>
  <c r="F9034" i="15" s="1"/>
  <c r="F9035" i="15" s="1"/>
  <c r="F9036" i="15" s="1"/>
  <c r="F9037" i="15" s="1"/>
  <c r="F9038" i="15" s="1"/>
  <c r="F9039" i="15" s="1"/>
  <c r="F9040" i="15" s="1"/>
  <c r="F9041" i="15" s="1"/>
  <c r="F9042" i="15" s="1"/>
  <c r="F9043" i="15" s="1"/>
  <c r="F9044" i="15" s="1"/>
  <c r="F9045" i="15" s="1"/>
  <c r="F9046" i="15" s="1"/>
  <c r="F9047" i="15" s="1"/>
  <c r="F9048" i="15" s="1"/>
  <c r="F9049" i="15" s="1"/>
  <c r="F9050" i="15" s="1"/>
  <c r="F9051" i="15" s="1"/>
  <c r="F9052" i="15" s="1"/>
  <c r="F9053" i="15" s="1"/>
  <c r="F9054" i="15" l="1"/>
  <c r="F9055" i="15" s="1"/>
  <c r="F9056" i="15" s="1"/>
  <c r="F9057" i="15" l="1"/>
  <c r="F9058" i="15" s="1"/>
  <c r="F9059" i="15" s="1"/>
  <c r="F9060" i="15" s="1"/>
  <c r="F9061" i="15" s="1"/>
  <c r="F9062" i="15" s="1"/>
  <c r="F9063" i="15" s="1"/>
  <c r="F9064" i="15" s="1"/>
  <c r="F9065" i="15" s="1"/>
  <c r="F9066" i="15" s="1"/>
  <c r="F9067" i="15" s="1"/>
  <c r="F9068" i="15" l="1"/>
  <c r="F9069" i="15" s="1"/>
  <c r="F9070" i="15" s="1"/>
  <c r="F9071" i="15" s="1"/>
  <c r="F9072" i="15" s="1"/>
  <c r="F9073" i="15" s="1"/>
  <c r="F9074" i="15" s="1"/>
  <c r="F9075" i="15" l="1"/>
  <c r="F9076" i="15" s="1"/>
  <c r="F9077" i="15" s="1"/>
  <c r="F9078" i="15" s="1"/>
  <c r="F9079" i="15" s="1"/>
  <c r="F9080" i="15" s="1"/>
  <c r="F9081" i="15" l="1"/>
  <c r="F9082" i="15" s="1"/>
  <c r="F9083" i="15" s="1"/>
  <c r="F9084" i="15" s="1"/>
  <c r="F9085" i="15" s="1"/>
  <c r="F9086" i="15" s="1"/>
  <c r="F9087" i="15" s="1"/>
  <c r="F9088" i="15" s="1"/>
  <c r="F9089" i="15" s="1"/>
  <c r="F9090" i="15" s="1"/>
  <c r="F9091" i="15" s="1"/>
  <c r="F9092" i="15" s="1"/>
  <c r="F9093" i="15" s="1"/>
  <c r="F9094" i="15" s="1"/>
  <c r="F9095" i="15" s="1"/>
  <c r="F9096" i="15" s="1"/>
  <c r="F9097" i="15" l="1"/>
  <c r="F9098" i="15" s="1"/>
  <c r="F9099" i="15" s="1"/>
  <c r="F9100" i="15" s="1"/>
  <c r="F9101" i="15" s="1"/>
  <c r="F9102" i="15" s="1"/>
  <c r="F9103" i="15" s="1"/>
  <c r="F9104" i="15" s="1"/>
  <c r="F9105" i="15" s="1"/>
  <c r="F9106" i="15" s="1"/>
  <c r="F9107" i="15" s="1"/>
  <c r="F9108" i="15" s="1"/>
  <c r="F9109" i="15" s="1"/>
  <c r="F9110" i="15" s="1"/>
  <c r="F9111" i="15" s="1"/>
  <c r="F9112" i="15" s="1"/>
  <c r="F9113" i="15" s="1"/>
  <c r="F9114" i="15" s="1"/>
  <c r="F9115" i="15" s="1"/>
  <c r="F9116" i="15" s="1"/>
  <c r="F9117" i="15" s="1"/>
  <c r="F9118" i="15" s="1"/>
  <c r="F9119" i="15" s="1"/>
  <c r="F9120" i="15" s="1"/>
  <c r="F9121" i="15" s="1"/>
  <c r="F9122" i="15" s="1"/>
  <c r="F9123" i="15" s="1"/>
  <c r="F9124" i="15" s="1"/>
  <c r="F9125" i="15" s="1"/>
  <c r="F9126" i="15" s="1"/>
  <c r="F9127" i="15" s="1"/>
  <c r="F9128" i="15" s="1"/>
  <c r="F9129" i="15" s="1"/>
  <c r="F9130" i="15" s="1"/>
  <c r="F9131" i="15" s="1"/>
  <c r="F9132" i="15" s="1"/>
  <c r="F9133" i="15" s="1"/>
  <c r="F9134" i="15" s="1"/>
  <c r="F9135" i="15" s="1"/>
  <c r="F9136" i="15" s="1"/>
  <c r="F9137" i="15" s="1"/>
  <c r="F9138" i="15" l="1"/>
  <c r="F9139" i="15" s="1"/>
  <c r="F9140" i="15" s="1"/>
  <c r="F9141" i="15" s="1"/>
  <c r="F9142" i="15" s="1"/>
  <c r="F9143" i="15" s="1"/>
  <c r="F9144" i="15" s="1"/>
  <c r="F9145" i="15" s="1"/>
  <c r="F9146" i="15" s="1"/>
  <c r="F9147" i="15" s="1"/>
  <c r="F9148" i="15" s="1"/>
  <c r="F9149" i="15" s="1"/>
  <c r="F9150" i="15" s="1"/>
  <c r="F9151" i="15" s="1"/>
  <c r="F9152" i="15" s="1"/>
  <c r="F9153" i="15" s="1"/>
  <c r="F9154" i="15" s="1"/>
  <c r="F9155" i="15" l="1"/>
  <c r="F9156" i="15" s="1"/>
  <c r="F9157" i="15" s="1"/>
  <c r="F9158" i="15" s="1"/>
  <c r="F9159" i="15" s="1"/>
  <c r="F9160" i="15" s="1"/>
  <c r="F9161" i="15" s="1"/>
  <c r="F9162" i="15" s="1"/>
  <c r="F9163" i="15" s="1"/>
  <c r="F9164" i="15" s="1"/>
  <c r="F9165" i="15" s="1"/>
  <c r="F9166" i="15" s="1"/>
  <c r="F9167" i="15" s="1"/>
  <c r="F9168" i="15" s="1"/>
  <c r="F9169" i="15" s="1"/>
  <c r="F9170" i="15" s="1"/>
  <c r="F9171" i="15" s="1"/>
  <c r="F9172" i="15" s="1"/>
  <c r="F9173" i="15" s="1"/>
  <c r="F9174" i="15" s="1"/>
  <c r="F9175" i="15" s="1"/>
  <c r="F9176" i="15" s="1"/>
  <c r="F9177" i="15" s="1"/>
  <c r="F9178" i="15" s="1"/>
  <c r="F9179" i="15" s="1"/>
  <c r="F9180" i="15" s="1"/>
  <c r="F9181" i="15" s="1"/>
  <c r="F9182" i="15" s="1"/>
  <c r="F9183" i="15" l="1"/>
  <c r="F9184" i="15" s="1"/>
  <c r="F9185" i="15" s="1"/>
  <c r="F9186" i="15" s="1"/>
  <c r="F9187" i="15" s="1"/>
  <c r="F9188" i="15" s="1"/>
  <c r="F9189" i="15" s="1"/>
  <c r="F9190" i="15" l="1"/>
  <c r="F9191" i="15" s="1"/>
  <c r="F9192" i="15" s="1"/>
  <c r="F9193" i="15" s="1"/>
  <c r="F9194" i="15" s="1"/>
  <c r="F9195" i="15" s="1"/>
  <c r="F9196" i="15" s="1"/>
  <c r="F9197" i="15" s="1"/>
  <c r="F9198" i="15" s="1"/>
  <c r="F9199" i="15" s="1"/>
  <c r="F9200" i="15" s="1"/>
  <c r="F9201" i="15" s="1"/>
  <c r="F9202" i="15" s="1"/>
  <c r="F9203" i="15" s="1"/>
  <c r="F9204" i="15" s="1"/>
  <c r="F9205" i="15" s="1"/>
  <c r="F9206" i="15" s="1"/>
  <c r="F9207" i="15" s="1"/>
  <c r="F9208" i="15" s="1"/>
  <c r="F9209" i="15" s="1"/>
  <c r="F9210" i="15" l="1"/>
  <c r="F9211" i="15" s="1"/>
  <c r="F9212" i="15" s="1"/>
  <c r="F9213" i="15" s="1"/>
  <c r="F9214" i="15" s="1"/>
  <c r="F9215" i="15" s="1"/>
  <c r="F9216" i="15" s="1"/>
  <c r="F9217" i="15" s="1"/>
  <c r="F9218" i="15" s="1"/>
  <c r="F9219" i="15" s="1"/>
  <c r="F9220" i="15" s="1"/>
  <c r="F9221" i="15" s="1"/>
  <c r="F9222" i="15" s="1"/>
  <c r="F9223" i="15" l="1"/>
  <c r="F9224" i="15" s="1"/>
  <c r="F9225" i="15" s="1"/>
  <c r="F9226" i="15" s="1"/>
  <c r="F9227" i="15" s="1"/>
  <c r="F9228" i="15" l="1"/>
  <c r="F9229" i="15" l="1"/>
  <c r="F9230" i="15" s="1"/>
  <c r="F9231" i="15" s="1"/>
  <c r="F9232" i="15" s="1"/>
  <c r="F9233" i="15" s="1"/>
  <c r="F9234" i="15" s="1"/>
  <c r="F9235" i="15" s="1"/>
  <c r="F9236" i="15" s="1"/>
  <c r="F9237" i="15" s="1"/>
  <c r="F9238" i="15" s="1"/>
  <c r="F9239" i="15" s="1"/>
  <c r="F9240" i="15" s="1"/>
  <c r="F9241" i="15" s="1"/>
  <c r="F9242" i="15" s="1"/>
  <c r="F9243" i="15" s="1"/>
  <c r="F9244" i="15" s="1"/>
  <c r="F9245" i="15" s="1"/>
  <c r="F9246" i="15" s="1"/>
  <c r="F9247" i="15" s="1"/>
  <c r="F9248" i="15" s="1"/>
  <c r="F9249" i="15" s="1"/>
  <c r="F9250" i="15" s="1"/>
  <c r="F9251" i="15" s="1"/>
  <c r="F9252" i="15" s="1"/>
  <c r="F9253" i="15" l="1"/>
  <c r="F9254" i="15" s="1"/>
  <c r="F9255" i="15" s="1"/>
  <c r="F9256" i="15" s="1"/>
  <c r="F9257" i="15" s="1"/>
  <c r="F9258" i="15" s="1"/>
  <c r="F9259" i="15" s="1"/>
  <c r="F9260" i="15" s="1"/>
  <c r="F9261" i="15" s="1"/>
  <c r="F9262" i="15" s="1"/>
  <c r="F9263" i="15" s="1"/>
  <c r="F9264" i="15" s="1"/>
  <c r="F9265" i="15" s="1"/>
  <c r="F9266" i="15" s="1"/>
  <c r="F9267" i="15" s="1"/>
  <c r="F9268" i="15" s="1"/>
  <c r="F9269" i="15" s="1"/>
  <c r="F9270" i="15" s="1"/>
  <c r="F9271" i="15" s="1"/>
  <c r="F9272" i="15" s="1"/>
  <c r="F9273" i="15" s="1"/>
  <c r="F9274" i="15" s="1"/>
  <c r="F9275" i="15" s="1"/>
  <c r="F9276" i="15" s="1"/>
  <c r="F9277" i="15" s="1"/>
  <c r="F9278" i="15" s="1"/>
  <c r="F9279" i="15" s="1"/>
  <c r="F9280" i="15" s="1"/>
  <c r="F9281" i="15" s="1"/>
  <c r="F9282" i="15" s="1"/>
  <c r="F9283" i="15" s="1"/>
  <c r="F9284" i="15" s="1"/>
  <c r="F9285" i="15" s="1"/>
  <c r="F9286" i="15" s="1"/>
  <c r="F9287" i="15" s="1"/>
  <c r="F9288" i="15" s="1"/>
  <c r="F9289" i="15" s="1"/>
  <c r="F9290" i="15" s="1"/>
  <c r="F9291" i="15" s="1"/>
  <c r="F9292" i="15" s="1"/>
  <c r="F9293" i="15" s="1"/>
  <c r="F9294" i="15" l="1"/>
  <c r="F9295" i="15" s="1"/>
  <c r="F9296" i="15" s="1"/>
  <c r="F9297" i="15" s="1"/>
  <c r="F9298" i="15" s="1"/>
  <c r="F9299" i="15" s="1"/>
  <c r="F9300" i="15" s="1"/>
  <c r="F9301" i="15" s="1"/>
  <c r="F9302" i="15" s="1"/>
  <c r="F9303" i="15" s="1"/>
  <c r="F9304" i="15" s="1"/>
  <c r="F9305" i="15" s="1"/>
  <c r="F9306" i="15" s="1"/>
  <c r="F9307" i="15" s="1"/>
  <c r="F9308" i="15" s="1"/>
  <c r="F9309" i="15" s="1"/>
  <c r="F9310" i="15" s="1"/>
  <c r="F9311" i="15" s="1"/>
  <c r="F9312" i="15" l="1"/>
  <c r="F9313" i="15" s="1"/>
  <c r="F9314" i="15" s="1"/>
  <c r="F9315" i="15" s="1"/>
  <c r="F9316" i="15" s="1"/>
  <c r="F9317" i="15" s="1"/>
  <c r="F9318" i="15" s="1"/>
  <c r="F9319" i="15" s="1"/>
  <c r="F9320" i="15" s="1"/>
  <c r="F9321" i="15" l="1"/>
  <c r="F9322" i="15" s="1"/>
  <c r="F9323" i="15" s="1"/>
  <c r="F9324" i="15" s="1"/>
  <c r="F9325" i="15" s="1"/>
  <c r="F9326" i="15" s="1"/>
  <c r="F9327" i="15" s="1"/>
  <c r="F9328" i="15" s="1"/>
  <c r="F9329" i="15" s="1"/>
  <c r="F9330" i="15" s="1"/>
  <c r="F9331" i="15" s="1"/>
  <c r="F9332" i="15" s="1"/>
  <c r="F9333" i="15" s="1"/>
  <c r="F9334" i="15" s="1"/>
  <c r="F9335" i="15" s="1"/>
  <c r="F9336" i="15" s="1"/>
  <c r="F9337" i="15" s="1"/>
  <c r="F9338" i="15" s="1"/>
  <c r="F9339" i="15" s="1"/>
  <c r="F9340" i="15" s="1"/>
  <c r="F9341" i="15" s="1"/>
  <c r="F9342" i="15" s="1"/>
  <c r="F9343" i="15" s="1"/>
  <c r="F9344" i="15" s="1"/>
  <c r="F9345" i="15" s="1"/>
  <c r="F9346" i="15" s="1"/>
  <c r="F9347" i="15" s="1"/>
  <c r="F9348" i="15" l="1"/>
  <c r="F9349" i="15" s="1"/>
  <c r="F9350" i="15" s="1"/>
  <c r="F9351" i="15" s="1"/>
  <c r="F9352" i="15" s="1"/>
  <c r="F9353" i="15" s="1"/>
  <c r="F9354" i="15" s="1"/>
  <c r="F9355" i="15" s="1"/>
  <c r="F9356" i="15" l="1"/>
  <c r="F9357" i="15" s="1"/>
  <c r="F9358" i="15" s="1"/>
  <c r="F9359" i="15" s="1"/>
  <c r="F9360" i="15" s="1"/>
  <c r="F9361" i="15" s="1"/>
  <c r="F9362" i="15" s="1"/>
  <c r="F9363" i="15" s="1"/>
  <c r="F9364" i="15" s="1"/>
  <c r="F9365" i="15" s="1"/>
  <c r="F9366" i="15" s="1"/>
  <c r="F9367" i="15" s="1"/>
  <c r="F9368" i="15" s="1"/>
  <c r="F9369" i="15" s="1"/>
  <c r="F9370" i="15" s="1"/>
  <c r="F9371" i="15" s="1"/>
  <c r="F9372" i="15" l="1"/>
  <c r="F9373" i="15" s="1"/>
  <c r="F9374" i="15" s="1"/>
  <c r="F9375" i="15" s="1"/>
  <c r="F9376" i="15" s="1"/>
  <c r="F9377" i="15" s="1"/>
  <c r="F9378" i="15" s="1"/>
  <c r="F9379" i="15" s="1"/>
  <c r="F9380" i="15" s="1"/>
  <c r="F9381" i="15" s="1"/>
  <c r="F9382" i="15" s="1"/>
  <c r="F9383" i="15" s="1"/>
  <c r="F9384" i="15" l="1"/>
  <c r="F9385" i="15" s="1"/>
  <c r="F9386" i="15" s="1"/>
  <c r="F9387" i="15" l="1"/>
  <c r="F9388" i="15" s="1"/>
  <c r="F9389" i="15" s="1"/>
  <c r="F9390" i="15" s="1"/>
  <c r="F9391" i="15" s="1"/>
  <c r="F9392" i="15" s="1"/>
  <c r="F9393" i="15" l="1"/>
  <c r="F9394" i="15" s="1"/>
  <c r="F9395" i="15" s="1"/>
  <c r="F9396" i="15" s="1"/>
  <c r="F9397" i="15" s="1"/>
  <c r="F9398" i="15" s="1"/>
  <c r="F9399" i="15" s="1"/>
  <c r="F9400" i="15" s="1"/>
  <c r="F9401" i="15" l="1"/>
  <c r="F9402" i="15" s="1"/>
  <c r="F9403" i="15" s="1"/>
  <c r="F9404" i="15" s="1"/>
  <c r="F9405" i="15" s="1"/>
  <c r="F9406" i="15" s="1"/>
  <c r="F9407" i="15" s="1"/>
  <c r="F9408" i="15" s="1"/>
  <c r="F9409" i="15" s="1"/>
  <c r="F9410" i="15" s="1"/>
  <c r="F9411" i="15" s="1"/>
  <c r="F9412" i="15" s="1"/>
  <c r="F9413" i="15" l="1"/>
  <c r="F9414" i="15" s="1"/>
  <c r="F9415" i="15" s="1"/>
  <c r="F9416" i="15" s="1"/>
  <c r="F9417" i="15" s="1"/>
  <c r="F9418" i="15" s="1"/>
  <c r="F9419" i="15" s="1"/>
  <c r="F9420" i="15" s="1"/>
  <c r="F9421" i="15" s="1"/>
  <c r="F9422" i="15" s="1"/>
  <c r="F9423" i="15" s="1"/>
  <c r="F9424" i="15" l="1"/>
  <c r="F9425" i="15" s="1"/>
  <c r="F9426" i="15" s="1"/>
  <c r="F9427" i="15" l="1"/>
  <c r="F9428" i="15" s="1"/>
  <c r="F9429" i="15" s="1"/>
  <c r="F9430" i="15" l="1"/>
  <c r="F9431" i="15" s="1"/>
  <c r="F9432" i="15" s="1"/>
  <c r="F9433" i="15" s="1"/>
  <c r="F9434" i="15" s="1"/>
  <c r="F9435" i="15" s="1"/>
  <c r="F9436" i="15" s="1"/>
  <c r="F9437" i="15" s="1"/>
  <c r="F9438" i="15" s="1"/>
  <c r="F9439" i="15" s="1"/>
  <c r="F9440" i="15" s="1"/>
  <c r="F9441" i="15" s="1"/>
  <c r="F9442" i="15" s="1"/>
  <c r="F9443" i="15" s="1"/>
  <c r="F9444" i="15" s="1"/>
  <c r="F9445" i="15" l="1"/>
  <c r="F9446" i="15" s="1"/>
  <c r="F9447" i="15" s="1"/>
  <c r="F9448" i="15" s="1"/>
  <c r="F9449" i="15" l="1"/>
  <c r="F9450" i="15" s="1"/>
  <c r="F9451" i="15" s="1"/>
  <c r="F9452" i="15" s="1"/>
  <c r="F9453" i="15" s="1"/>
  <c r="F9454" i="15" s="1"/>
  <c r="F9455" i="15" s="1"/>
  <c r="F9456" i="15" s="1"/>
  <c r="F9457" i="15" s="1"/>
  <c r="F9458" i="15" s="1"/>
  <c r="F9459" i="15" s="1"/>
  <c r="F9460" i="15" s="1"/>
  <c r="F9461" i="15" s="1"/>
  <c r="F9462" i="15" s="1"/>
  <c r="F9463" i="15" s="1"/>
  <c r="F9464" i="15" s="1"/>
  <c r="F9465" i="15" s="1"/>
  <c r="F9466" i="15" l="1"/>
  <c r="F9467" i="15" s="1"/>
  <c r="F9468" i="15" s="1"/>
  <c r="F9469" i="15" s="1"/>
  <c r="F9470" i="15" s="1"/>
  <c r="F9471" i="15" l="1"/>
  <c r="F9472" i="15" s="1"/>
  <c r="F9473" i="15" l="1"/>
  <c r="F9474" i="15" s="1"/>
  <c r="F9475" i="15" s="1"/>
  <c r="F9476" i="15" l="1"/>
  <c r="F9477" i="15" s="1"/>
  <c r="F9478" i="15" l="1"/>
  <c r="F9479" i="15" s="1"/>
  <c r="F9480" i="15" s="1"/>
  <c r="F9481" i="15" s="1"/>
  <c r="F9482" i="15" s="1"/>
  <c r="F9483" i="15" s="1"/>
  <c r="F9484" i="15" s="1"/>
  <c r="F9485" i="15" s="1"/>
  <c r="F9486" i="15" s="1"/>
  <c r="F9487" i="15" l="1"/>
  <c r="F9488" i="15" s="1"/>
  <c r="F9489" i="15" l="1"/>
  <c r="F9490" i="15" s="1"/>
  <c r="F9491" i="15" s="1"/>
  <c r="F9492" i="15" l="1"/>
  <c r="F9493" i="15" s="1"/>
  <c r="F9494" i="15" s="1"/>
  <c r="F9495" i="15" s="1"/>
  <c r="F9496" i="15" s="1"/>
  <c r="F9497" i="15" l="1"/>
  <c r="F9498" i="15" s="1"/>
  <c r="F9499" i="15" s="1"/>
  <c r="F9500" i="15" l="1"/>
  <c r="F9501" i="15" s="1"/>
  <c r="F9502" i="15" l="1"/>
  <c r="F9503" i="15" s="1"/>
  <c r="F9504" i="15" s="1"/>
  <c r="F9505" i="15" s="1"/>
  <c r="F9506" i="15" s="1"/>
  <c r="F9507" i="15" s="1"/>
  <c r="F9508" i="15" s="1"/>
  <c r="F9509" i="15" s="1"/>
  <c r="F9510" i="15" s="1"/>
  <c r="F9511" i="15" l="1"/>
  <c r="F9512" i="15" s="1"/>
  <c r="F9513" i="15" s="1"/>
  <c r="F9514" i="15" s="1"/>
  <c r="F9515" i="15" s="1"/>
  <c r="F9516" i="15" s="1"/>
  <c r="F9517" i="15" s="1"/>
  <c r="F9518" i="15" s="1"/>
  <c r="F9519" i="15" s="1"/>
  <c r="F9520" i="15" s="1"/>
  <c r="F9521" i="15" s="1"/>
  <c r="F9522" i="15" s="1"/>
  <c r="F9523" i="15" s="1"/>
  <c r="F9524" i="15" l="1"/>
  <c r="F9525" i="15" s="1"/>
  <c r="F9526" i="15" s="1"/>
  <c r="F9527" i="15" s="1"/>
  <c r="F9528" i="15" s="1"/>
  <c r="F9529" i="15" s="1"/>
  <c r="F9530" i="15" s="1"/>
  <c r="F9531" i="15" s="1"/>
  <c r="F9532" i="15" s="1"/>
  <c r="F9533" i="15" l="1"/>
  <c r="F9534" i="15" s="1"/>
  <c r="F9535" i="15" s="1"/>
  <c r="F9536" i="15" s="1"/>
  <c r="F9537" i="15" s="1"/>
  <c r="F9538" i="15" s="1"/>
  <c r="F9539" i="15" l="1"/>
  <c r="F9540" i="15" s="1"/>
  <c r="F9541" i="15" s="1"/>
  <c r="F9542" i="15" s="1"/>
  <c r="F9543" i="15" s="1"/>
  <c r="F9544" i="15" l="1"/>
  <c r="F9545" i="15" s="1"/>
  <c r="F9546" i="15" s="1"/>
  <c r="F9547" i="15" l="1"/>
  <c r="F9548" i="15" s="1"/>
  <c r="F9549" i="15" s="1"/>
  <c r="F9550" i="15" s="1"/>
  <c r="F9551" i="15" s="1"/>
  <c r="F9552" i="15" s="1"/>
  <c r="F9553" i="15" s="1"/>
  <c r="F9554" i="15" l="1"/>
  <c r="F9555" i="15" s="1"/>
  <c r="F9556" i="15" s="1"/>
  <c r="F9557" i="15" l="1"/>
  <c r="F9558" i="15" s="1"/>
  <c r="F9559" i="15" s="1"/>
  <c r="F9560" i="15" s="1"/>
  <c r="F9561" i="15" s="1"/>
  <c r="F9562" i="15" l="1"/>
  <c r="F9563" i="15" s="1"/>
  <c r="F9564" i="15" s="1"/>
  <c r="F9565" i="15" s="1"/>
  <c r="F9566" i="15" s="1"/>
  <c r="F9567" i="15" s="1"/>
  <c r="F9568" i="15" s="1"/>
  <c r="F9569" i="15" s="1"/>
  <c r="F9570" i="15" s="1"/>
  <c r="F9571" i="15" s="1"/>
  <c r="F9572" i="15" s="1"/>
  <c r="F9573" i="15" l="1"/>
  <c r="F9574" i="15" s="1"/>
  <c r="F9575" i="15" s="1"/>
  <c r="F9576" i="15" s="1"/>
  <c r="F9577" i="15" l="1"/>
  <c r="F9578" i="15" s="1"/>
  <c r="F9579" i="15" s="1"/>
  <c r="F9580" i="15" s="1"/>
  <c r="F9581" i="15" s="1"/>
  <c r="F9582" i="15" s="1"/>
  <c r="F9583" i="15" l="1"/>
  <c r="F9584" i="15" s="1"/>
  <c r="F9585" i="15" l="1"/>
  <c r="F9586" i="15" s="1"/>
  <c r="F9587" i="15" s="1"/>
  <c r="F9588" i="15" s="1"/>
  <c r="F9589" i="15" s="1"/>
  <c r="F9590" i="15" s="1"/>
  <c r="F9591" i="15" l="1"/>
  <c r="F9592" i="15" s="1"/>
  <c r="F9593" i="15" s="1"/>
  <c r="F9594" i="15" s="1"/>
  <c r="F9595" i="15" l="1"/>
  <c r="F9596" i="15" s="1"/>
  <c r="F9597" i="15" s="1"/>
  <c r="F9598" i="15" l="1"/>
  <c r="F9599" i="15" s="1"/>
  <c r="F9600" i="15" s="1"/>
  <c r="F9601" i="15" s="1"/>
  <c r="F9602" i="15" s="1"/>
  <c r="F9603" i="15" s="1"/>
  <c r="F9604" i="15" s="1"/>
  <c r="F9605" i="15" l="1"/>
  <c r="F9606" i="15" s="1"/>
  <c r="F9607" i="15" l="1"/>
  <c r="F9608" i="15" s="1"/>
  <c r="F9609" i="15" s="1"/>
  <c r="F9610" i="15" s="1"/>
  <c r="F9611" i="15" s="1"/>
  <c r="F9612" i="15" s="1"/>
  <c r="F9613" i="15" s="1"/>
  <c r="F9614" i="15" s="1"/>
  <c r="F9615" i="15" s="1"/>
  <c r="F9616" i="15" s="1"/>
  <c r="F9617" i="15" s="1"/>
  <c r="F9618" i="15" s="1"/>
  <c r="F9619" i="15" s="1"/>
  <c r="F9620" i="15" s="1"/>
  <c r="F9621" i="15" s="1"/>
  <c r="F9622" i="15" s="1"/>
  <c r="F9623" i="15" s="1"/>
  <c r="F9624" i="15" s="1"/>
  <c r="F9625" i="15" s="1"/>
  <c r="F9626" i="15" l="1"/>
  <c r="F9627" i="15" s="1"/>
  <c r="F9628" i="15" s="1"/>
  <c r="F9629" i="15" s="1"/>
  <c r="F9630" i="15" l="1"/>
  <c r="F9631" i="15" s="1"/>
  <c r="F9632" i="15" s="1"/>
  <c r="F9633" i="15" l="1"/>
  <c r="F9634" i="15" s="1"/>
  <c r="F9635" i="15" s="1"/>
  <c r="F9636" i="15" s="1"/>
  <c r="F9637" i="15" s="1"/>
  <c r="F9638" i="15" s="1"/>
  <c r="F9639" i="15" s="1"/>
  <c r="F9640" i="15" s="1"/>
  <c r="F9641" i="15" s="1"/>
  <c r="F9642" i="15" s="1"/>
  <c r="F9643" i="15" l="1"/>
  <c r="F9644" i="15" s="1"/>
  <c r="F9645" i="15" s="1"/>
  <c r="F9646" i="15" s="1"/>
  <c r="F9647" i="15" s="1"/>
  <c r="F9648" i="15" l="1"/>
  <c r="F9649" i="15" s="1"/>
  <c r="F9650" i="15" s="1"/>
  <c r="F9651" i="15" s="1"/>
  <c r="F9652" i="15" l="1"/>
  <c r="F9653" i="15" s="1"/>
  <c r="F9654" i="15" s="1"/>
  <c r="F9655" i="15" s="1"/>
  <c r="F9656" i="15" s="1"/>
  <c r="F9657" i="15" s="1"/>
  <c r="F9658" i="15" l="1"/>
  <c r="F9659" i="15" s="1"/>
  <c r="F9660" i="15" s="1"/>
  <c r="F9661" i="15" s="1"/>
  <c r="F9662" i="15" s="1"/>
  <c r="F9663" i="15" s="1"/>
  <c r="F9664" i="15" s="1"/>
  <c r="F9665" i="15" s="1"/>
  <c r="F9666" i="15" s="1"/>
  <c r="F9667" i="15" s="1"/>
  <c r="F9668" i="15" s="1"/>
  <c r="F9669" i="15" l="1"/>
  <c r="F9670" i="15" s="1"/>
  <c r="F9671" i="15" s="1"/>
  <c r="F9672" i="15" l="1"/>
  <c r="F9673" i="15" s="1"/>
  <c r="F9674" i="15" s="1"/>
  <c r="F9675" i="15" l="1"/>
  <c r="F9676" i="15" s="1"/>
  <c r="F9677" i="15" s="1"/>
  <c r="F9678" i="15" s="1"/>
  <c r="F9679" i="15" s="1"/>
  <c r="F9680" i="15" s="1"/>
  <c r="F9681" i="15" l="1"/>
  <c r="F9682" i="15" s="1"/>
  <c r="F9683" i="15" s="1"/>
  <c r="F9684" i="15" s="1"/>
  <c r="F9685" i="15" s="1"/>
  <c r="F9686" i="15" l="1"/>
  <c r="F9687" i="15" s="1"/>
  <c r="F9688" i="15" s="1"/>
  <c r="F9689" i="15" s="1"/>
  <c r="F9690" i="15" s="1"/>
  <c r="F9691" i="15" s="1"/>
  <c r="F9692" i="15" s="1"/>
  <c r="F9693" i="15" s="1"/>
  <c r="F9694" i="15" s="1"/>
  <c r="F9695" i="15" s="1"/>
  <c r="F9696" i="15" s="1"/>
  <c r="F9697" i="15" s="1"/>
  <c r="F9698" i="15" s="1"/>
  <c r="F9699" i="15" s="1"/>
  <c r="F9700" i="15" s="1"/>
  <c r="F9701" i="15" s="1"/>
  <c r="F9702" i="15" s="1"/>
  <c r="F9703" i="15" s="1"/>
  <c r="F9704" i="15" s="1"/>
  <c r="F9705" i="15" s="1"/>
  <c r="F9706" i="15" s="1"/>
  <c r="F9707" i="15" s="1"/>
  <c r="F9708" i="15" s="1"/>
  <c r="F9709" i="15" s="1"/>
  <c r="F9710" i="15" s="1"/>
  <c r="F9711" i="15" l="1"/>
  <c r="F9712" i="15" s="1"/>
  <c r="F9713" i="15" s="1"/>
  <c r="F9714" i="15" s="1"/>
  <c r="F9715" i="15" s="1"/>
  <c r="F9716" i="15" s="1"/>
  <c r="F9717" i="15" s="1"/>
  <c r="F9718" i="15" s="1"/>
  <c r="F9719" i="15" s="1"/>
  <c r="F9720" i="15" l="1"/>
  <c r="F9721" i="15" s="1"/>
  <c r="F9722" i="15" s="1"/>
  <c r="F9723" i="15" s="1"/>
  <c r="F9724" i="15" s="1"/>
  <c r="F9725" i="15" s="1"/>
  <c r="F9726" i="15" s="1"/>
  <c r="F9727" i="15" s="1"/>
  <c r="F9728" i="15" s="1"/>
  <c r="F9729" i="15" s="1"/>
  <c r="F9730" i="15" s="1"/>
  <c r="F9731" i="15" s="1"/>
  <c r="F9732" i="15" s="1"/>
  <c r="F9733" i="15" s="1"/>
  <c r="F9734" i="15" s="1"/>
  <c r="F9735" i="15" s="1"/>
  <c r="F9736" i="15" s="1"/>
  <c r="F9737" i="15" s="1"/>
  <c r="F9738" i="15" s="1"/>
  <c r="F9739" i="15" s="1"/>
  <c r="F9740" i="15" s="1"/>
  <c r="F9741" i="15" s="1"/>
  <c r="F9742" i="15" l="1"/>
  <c r="F9743" i="15" s="1"/>
  <c r="F9744" i="15" s="1"/>
  <c r="F9745" i="15" s="1"/>
  <c r="F9746" i="15" s="1"/>
  <c r="F9747" i="15" s="1"/>
  <c r="F9748" i="15" s="1"/>
  <c r="F9749" i="15" s="1"/>
  <c r="F9750" i="15" s="1"/>
  <c r="F9751" i="15" l="1"/>
  <c r="F9752" i="15" s="1"/>
  <c r="F9753" i="15" s="1"/>
  <c r="F9754" i="15" s="1"/>
  <c r="F9755" i="15" s="1"/>
  <c r="F9756" i="15" s="1"/>
  <c r="F9757" i="15" l="1"/>
  <c r="F9758" i="15" s="1"/>
  <c r="F9759" i="15" s="1"/>
  <c r="F9760" i="15" s="1"/>
  <c r="F9761" i="15" s="1"/>
  <c r="F9762" i="15" s="1"/>
  <c r="F9763" i="15" s="1"/>
  <c r="F9764" i="15" s="1"/>
  <c r="F9765" i="15" s="1"/>
  <c r="F9766" i="15" s="1"/>
  <c r="F9767" i="15" s="1"/>
  <c r="F9768" i="15" s="1"/>
  <c r="F9769" i="15" s="1"/>
  <c r="F9770" i="15" s="1"/>
  <c r="F9771" i="15" s="1"/>
  <c r="F9772" i="15" s="1"/>
  <c r="F9773" i="15" s="1"/>
  <c r="F9774" i="15" s="1"/>
  <c r="F9775" i="15" s="1"/>
  <c r="F9776" i="15" s="1"/>
  <c r="F9777" i="15" s="1"/>
  <c r="F9778" i="15" s="1"/>
  <c r="F9779" i="15" s="1"/>
  <c r="F9780" i="15" s="1"/>
  <c r="F9781" i="15" s="1"/>
  <c r="F9782" i="15" s="1"/>
  <c r="F9783" i="15" s="1"/>
  <c r="F9784" i="15" s="1"/>
  <c r="F9785" i="15" s="1"/>
  <c r="F9786" i="15" s="1"/>
  <c r="F9787" i="15" s="1"/>
  <c r="F9788" i="15" s="1"/>
  <c r="F9789" i="15" l="1"/>
  <c r="F9790" i="15" s="1"/>
  <c r="F9791" i="15" s="1"/>
  <c r="F9792" i="15" s="1"/>
  <c r="F9793" i="15" s="1"/>
  <c r="F9794" i="15" s="1"/>
  <c r="F9795" i="15" s="1"/>
  <c r="F9796" i="15" s="1"/>
  <c r="F9797" i="15" s="1"/>
  <c r="F9798" i="15" s="1"/>
  <c r="F9799" i="15" s="1"/>
  <c r="F9800" i="15" s="1"/>
  <c r="F9801" i="15" s="1"/>
  <c r="F9802" i="15" l="1"/>
  <c r="F9803" i="15" s="1"/>
  <c r="F9804" i="15" s="1"/>
  <c r="F9805" i="15" s="1"/>
  <c r="F9806" i="15" s="1"/>
  <c r="F9807" i="15" s="1"/>
  <c r="F9808" i="15" s="1"/>
  <c r="F9809" i="15" s="1"/>
  <c r="F9810" i="15" s="1"/>
  <c r="F9811" i="15" s="1"/>
  <c r="F9812" i="15" s="1"/>
  <c r="F9813" i="15" s="1"/>
  <c r="F9814" i="15" s="1"/>
  <c r="F9815" i="15" s="1"/>
  <c r="F9816" i="15" s="1"/>
  <c r="F9817" i="15" s="1"/>
  <c r="F9818" i="15" s="1"/>
  <c r="F9819" i="15" s="1"/>
  <c r="F9820" i="15" s="1"/>
  <c r="F9821" i="15" s="1"/>
  <c r="F9822" i="15" s="1"/>
  <c r="F9823" i="15" s="1"/>
  <c r="F9824" i="15" s="1"/>
  <c r="F9825" i="15" s="1"/>
  <c r="F9826" i="15" s="1"/>
  <c r="F9827" i="15" s="1"/>
  <c r="F9828" i="15" s="1"/>
  <c r="F9829" i="15" s="1"/>
  <c r="F9830" i="15" s="1"/>
  <c r="F9831" i="15" s="1"/>
  <c r="F9832" i="15" s="1"/>
  <c r="F9833" i="15" s="1"/>
  <c r="F9834" i="15" s="1"/>
  <c r="F9835" i="15" s="1"/>
  <c r="F9836" i="15" s="1"/>
  <c r="F9837" i="15" s="1"/>
  <c r="F9838" i="15" s="1"/>
  <c r="F9839" i="15" s="1"/>
  <c r="F9840" i="15" s="1"/>
  <c r="F9841" i="15" s="1"/>
  <c r="F9842" i="15" s="1"/>
  <c r="F9843" i="15" s="1"/>
  <c r="F9844" i="15" s="1"/>
  <c r="F9845" i="15" s="1"/>
  <c r="F9846" i="15" s="1"/>
  <c r="F9847" i="15" s="1"/>
  <c r="F9848" i="15" s="1"/>
  <c r="F9849" i="15" s="1"/>
  <c r="F9850" i="15" s="1"/>
  <c r="F9851" i="15" s="1"/>
  <c r="F9852" i="15" s="1"/>
  <c r="F9853" i="15" s="1"/>
  <c r="F9854" i="15" s="1"/>
  <c r="F9855" i="15" s="1"/>
  <c r="F9856" i="15" s="1"/>
  <c r="F9857" i="15" s="1"/>
  <c r="F9858" i="15" s="1"/>
  <c r="F9859" i="15" s="1"/>
  <c r="F9860" i="15" s="1"/>
  <c r="F9861" i="15" s="1"/>
  <c r="F9862" i="15" s="1"/>
  <c r="F9863" i="15" s="1"/>
  <c r="F9864" i="15" s="1"/>
  <c r="F9865" i="15" s="1"/>
  <c r="F9866" i="15" s="1"/>
  <c r="F9867" i="15" s="1"/>
  <c r="F9868" i="15" s="1"/>
  <c r="F9869" i="15" s="1"/>
  <c r="F9870" i="15" s="1"/>
  <c r="F9871" i="15" s="1"/>
  <c r="F9872" i="15" s="1"/>
  <c r="F9873" i="15" s="1"/>
  <c r="F9874" i="15" s="1"/>
  <c r="F9875" i="15" s="1"/>
  <c r="F9876" i="15" s="1"/>
  <c r="F9877" i="15" s="1"/>
  <c r="F9878" i="15" l="1"/>
  <c r="F9879" i="15" s="1"/>
  <c r="F9880" i="15" s="1"/>
  <c r="F9881" i="15" s="1"/>
  <c r="F9882" i="15" s="1"/>
  <c r="F9883" i="15" s="1"/>
  <c r="F9884" i="15" s="1"/>
  <c r="F9885" i="15" s="1"/>
  <c r="F9886" i="15" s="1"/>
  <c r="F9887" i="15" s="1"/>
  <c r="F9888" i="15" s="1"/>
  <c r="F9889" i="15" s="1"/>
  <c r="F9890" i="15" s="1"/>
  <c r="F9891" i="15" s="1"/>
  <c r="F9892" i="15" s="1"/>
  <c r="F9893" i="15" s="1"/>
  <c r="F9894" i="15" s="1"/>
  <c r="F9895" i="15" s="1"/>
  <c r="F9896" i="15" s="1"/>
  <c r="F9897" i="15" s="1"/>
  <c r="F9898" i="15" s="1"/>
  <c r="F9899" i="15" s="1"/>
  <c r="F9900" i="15" s="1"/>
  <c r="F9901" i="15" s="1"/>
  <c r="F9902" i="15" s="1"/>
  <c r="F9903" i="15" s="1"/>
  <c r="F9904" i="15" s="1"/>
  <c r="F9905" i="15" s="1"/>
  <c r="F9906" i="15" s="1"/>
  <c r="F9907" i="15" s="1"/>
  <c r="F9908" i="15" s="1"/>
  <c r="F9909" i="15" s="1"/>
  <c r="F9910" i="15" s="1"/>
  <c r="F9911" i="15" s="1"/>
  <c r="F9912" i="15" s="1"/>
  <c r="F9913" i="15" s="1"/>
  <c r="F9914" i="15" s="1"/>
  <c r="F9915" i="15" s="1"/>
  <c r="F9916" i="15" s="1"/>
  <c r="F9917" i="15" s="1"/>
  <c r="F9918" i="15" s="1"/>
  <c r="F9919" i="15" s="1"/>
  <c r="F9920" i="15" s="1"/>
  <c r="F9921" i="15" s="1"/>
  <c r="F9922" i="15" s="1"/>
  <c r="F9923" i="15" s="1"/>
  <c r="F9924" i="15" s="1"/>
  <c r="F9925" i="15" l="1"/>
  <c r="F9926" i="15" s="1"/>
  <c r="F9927" i="15" s="1"/>
  <c r="F9928" i="15" s="1"/>
  <c r="F9929" i="15" s="1"/>
  <c r="F9930" i="15" s="1"/>
  <c r="F9931" i="15" s="1"/>
  <c r="F9932" i="15" s="1"/>
  <c r="F9933" i="15" s="1"/>
  <c r="F9934" i="15" s="1"/>
  <c r="F9935" i="15" s="1"/>
  <c r="F9936" i="15" s="1"/>
  <c r="F9937" i="15" s="1"/>
  <c r="F9938" i="15" l="1"/>
  <c r="F9939" i="15" s="1"/>
  <c r="F9940" i="15" s="1"/>
  <c r="F9941" i="15" s="1"/>
  <c r="F9942" i="15" s="1"/>
  <c r="F9943" i="15" s="1"/>
  <c r="F9944" i="15" s="1"/>
  <c r="F9945" i="15" s="1"/>
  <c r="F9946" i="15" s="1"/>
  <c r="F9947" i="15" s="1"/>
  <c r="F9948" i="15" s="1"/>
  <c r="F9949" i="15" s="1"/>
  <c r="F9950" i="15" s="1"/>
  <c r="F9951" i="15" s="1"/>
  <c r="F9952" i="15" s="1"/>
  <c r="F9953" i="15" s="1"/>
  <c r="F9954" i="15" s="1"/>
  <c r="F9955" i="15" s="1"/>
  <c r="F9956" i="15" l="1"/>
  <c r="F9957" i="15" s="1"/>
  <c r="F9958" i="15" s="1"/>
  <c r="F9959" i="15" s="1"/>
  <c r="F9960" i="15" s="1"/>
  <c r="F9961" i="15" s="1"/>
  <c r="F9962" i="15" s="1"/>
  <c r="F9963" i="15" s="1"/>
  <c r="F9964" i="15" s="1"/>
  <c r="F9965" i="15" s="1"/>
  <c r="F9966" i="15" s="1"/>
  <c r="F9967" i="15" s="1"/>
  <c r="F9968" i="15" s="1"/>
  <c r="F9969" i="15" s="1"/>
  <c r="F9970" i="15" s="1"/>
  <c r="F9971" i="15" s="1"/>
  <c r="F9972" i="15" s="1"/>
  <c r="F9973" i="15" s="1"/>
  <c r="F9974" i="15" s="1"/>
  <c r="F9975" i="15" s="1"/>
  <c r="F9976" i="15" s="1"/>
  <c r="F9977" i="15" s="1"/>
  <c r="F9978" i="15" s="1"/>
  <c r="F9979" i="15" s="1"/>
  <c r="F9980" i="15" s="1"/>
  <c r="F9981" i="15" s="1"/>
  <c r="F9982" i="15" s="1"/>
  <c r="F9983" i="15" s="1"/>
  <c r="F9984" i="15" s="1"/>
  <c r="F9985" i="15" s="1"/>
  <c r="F9986" i="15" s="1"/>
  <c r="F9987" i="15" s="1"/>
  <c r="F9988" i="15" s="1"/>
  <c r="F9989" i="15" s="1"/>
  <c r="F9990" i="15" s="1"/>
  <c r="F9991" i="15" s="1"/>
  <c r="F9992" i="15" s="1"/>
  <c r="F9993" i="15" s="1"/>
  <c r="F9994" i="15" s="1"/>
  <c r="F9995" i="15" s="1"/>
  <c r="F9996" i="15" s="1"/>
  <c r="F9997" i="15" s="1"/>
  <c r="F9998" i="15" s="1"/>
  <c r="F9999" i="15" s="1"/>
  <c r="F10000" i="15" s="1"/>
  <c r="F10001" i="15" s="1"/>
  <c r="F10002" i="15" s="1"/>
  <c r="F10003" i="15" s="1"/>
  <c r="F10004" i="15" s="1"/>
  <c r="F10005" i="15" s="1"/>
  <c r="F10006" i="15" s="1"/>
  <c r="F10007" i="15" s="1"/>
  <c r="F10008" i="15" s="1"/>
  <c r="F10009" i="15" s="1"/>
  <c r="F10010" i="15" s="1"/>
  <c r="F10011" i="15" s="1"/>
  <c r="F10012" i="15" l="1"/>
  <c r="F10013" i="15" s="1"/>
  <c r="F10014" i="15" s="1"/>
  <c r="F10015" i="15" s="1"/>
  <c r="F10016" i="15" s="1"/>
  <c r="F10017" i="15" s="1"/>
  <c r="F10018" i="15" s="1"/>
  <c r="F10019" i="15" l="1"/>
  <c r="F10020" i="15" s="1"/>
  <c r="F10021" i="15" s="1"/>
  <c r="F10022" i="15" s="1"/>
  <c r="F10023" i="15" s="1"/>
  <c r="F10024" i="15" s="1"/>
  <c r="F10025" i="15" s="1"/>
  <c r="F10026" i="15" s="1"/>
  <c r="F10027" i="15" s="1"/>
  <c r="F10028" i="15" s="1"/>
  <c r="F10029" i="15" s="1"/>
  <c r="F10030" i="15" s="1"/>
  <c r="F10031" i="15" s="1"/>
  <c r="F10032" i="15" s="1"/>
  <c r="F10033" i="15" s="1"/>
  <c r="F10034" i="15" s="1"/>
  <c r="F10035" i="15" s="1"/>
  <c r="F10036" i="15" s="1"/>
  <c r="F10037" i="15" s="1"/>
  <c r="F10038" i="15" s="1"/>
  <c r="F10039" i="15" s="1"/>
  <c r="F10040" i="15" s="1"/>
  <c r="F10041" i="15" s="1"/>
  <c r="F10042" i="15" s="1"/>
  <c r="F10043" i="15" s="1"/>
  <c r="F10044" i="15" s="1"/>
  <c r="F10045" i="15" s="1"/>
  <c r="F10046" i="15" s="1"/>
  <c r="F10047" i="15" s="1"/>
  <c r="F10048" i="15" s="1"/>
  <c r="F10049" i="15" s="1"/>
  <c r="F10050" i="15" s="1"/>
  <c r="F10051" i="15" s="1"/>
  <c r="F10052" i="15" s="1"/>
  <c r="F10053" i="15" s="1"/>
  <c r="F10054" i="15" s="1"/>
  <c r="F10055" i="15" s="1"/>
  <c r="F10056" i="15" s="1"/>
  <c r="F10057" i="15" s="1"/>
  <c r="F10058" i="15" s="1"/>
  <c r="F10059" i="15" s="1"/>
  <c r="F10060" i="15" l="1"/>
  <c r="F10061" i="15" s="1"/>
  <c r="F10062" i="15" s="1"/>
  <c r="F10063" i="15" s="1"/>
  <c r="F10064" i="15" l="1"/>
  <c r="F10065" i="15" s="1"/>
  <c r="F10066" i="15" s="1"/>
  <c r="F10067" i="15" s="1"/>
  <c r="F10068" i="15" l="1"/>
  <c r="F10069" i="15" s="1"/>
  <c r="F10070" i="15" s="1"/>
  <c r="F10071" i="15" s="1"/>
  <c r="F10072" i="15" s="1"/>
  <c r="F10073" i="15" l="1"/>
  <c r="F10074" i="15" s="1"/>
  <c r="F10075" i="15" s="1"/>
  <c r="F10076" i="15" s="1"/>
  <c r="F10077" i="15" s="1"/>
  <c r="F10078" i="15" l="1"/>
  <c r="F10079" i="15" s="1"/>
  <c r="F10080" i="15" s="1"/>
  <c r="F10081" i="15" s="1"/>
  <c r="F10082" i="15" s="1"/>
  <c r="F10083" i="15" s="1"/>
  <c r="F10084" i="15" s="1"/>
  <c r="F10085" i="15" s="1"/>
  <c r="F10086" i="15" s="1"/>
  <c r="F10087" i="15" l="1"/>
  <c r="F10088" i="15" s="1"/>
  <c r="F10089" i="15" s="1"/>
  <c r="F10090" i="15" s="1"/>
  <c r="F10091" i="15" s="1"/>
  <c r="F10092" i="15" s="1"/>
  <c r="F10093" i="15" s="1"/>
  <c r="F10094" i="15" s="1"/>
  <c r="F10095" i="15" s="1"/>
  <c r="F10096" i="15" s="1"/>
  <c r="F10097" i="15" l="1"/>
  <c r="F10098" i="15" s="1"/>
  <c r="F10099" i="15" s="1"/>
  <c r="F10100" i="15" s="1"/>
  <c r="F10101" i="15" l="1"/>
  <c r="F10102" i="15" s="1"/>
  <c r="F10103" i="15" s="1"/>
  <c r="F10104" i="15" s="1"/>
  <c r="F10105" i="15" s="1"/>
  <c r="F10106" i="15" s="1"/>
  <c r="F10107" i="15" s="1"/>
  <c r="F10108" i="15" s="1"/>
  <c r="F10109" i="15" s="1"/>
  <c r="F10110" i="15" l="1"/>
  <c r="F10111" i="15" s="1"/>
  <c r="F10112" i="15" s="1"/>
  <c r="F10113" i="15" s="1"/>
  <c r="F10114" i="15" s="1"/>
  <c r="F10115" i="15" s="1"/>
  <c r="F10116" i="15" s="1"/>
  <c r="F10117" i="15" l="1"/>
  <c r="F10118" i="15" s="1"/>
  <c r="F10119" i="15" s="1"/>
  <c r="F10120" i="15" s="1"/>
  <c r="F10121" i="15" s="1"/>
  <c r="F10122" i="15" s="1"/>
  <c r="F10123" i="15" s="1"/>
  <c r="F10124" i="15" s="1"/>
  <c r="F10125" i="15" l="1"/>
  <c r="F10126" i="15" s="1"/>
  <c r="F10127" i="15" s="1"/>
  <c r="F10128" i="15" s="1"/>
  <c r="F10129" i="15" l="1"/>
  <c r="F10130" i="15" s="1"/>
  <c r="F10131" i="15" s="1"/>
  <c r="F10132" i="15" s="1"/>
  <c r="F10133" i="15" l="1"/>
  <c r="F10134" i="15" s="1"/>
  <c r="F10135" i="15" s="1"/>
  <c r="F10136" i="15" s="1"/>
  <c r="F10137" i="15" s="1"/>
  <c r="F10138" i="15" s="1"/>
  <c r="F10139" i="15" s="1"/>
  <c r="F10140" i="15" s="1"/>
  <c r="F10141" i="15" s="1"/>
  <c r="F10142" i="15" s="1"/>
  <c r="F10143" i="15" s="1"/>
  <c r="F10144" i="15" s="1"/>
  <c r="F10145" i="15" s="1"/>
  <c r="F10146" i="15" s="1"/>
  <c r="F10147" i="15" s="1"/>
  <c r="F10148" i="15" s="1"/>
  <c r="F10149" i="15" s="1"/>
  <c r="F10150" i="15" s="1"/>
  <c r="F10151" i="15" l="1"/>
  <c r="F10152" i="15" s="1"/>
  <c r="F10153" i="15" s="1"/>
  <c r="F10154" i="15" s="1"/>
  <c r="F10155" i="15" s="1"/>
  <c r="F10156" i="15" s="1"/>
  <c r="F10157" i="15" s="1"/>
  <c r="F10158" i="15" s="1"/>
  <c r="F10159" i="15" s="1"/>
  <c r="F10160" i="15" s="1"/>
  <c r="F10161" i="15" s="1"/>
  <c r="F10162" i="15" l="1"/>
  <c r="F10163" i="15" s="1"/>
  <c r="F10164" i="15" s="1"/>
  <c r="F10165" i="15" s="1"/>
  <c r="F10166" i="15" s="1"/>
  <c r="F10167" i="15" s="1"/>
  <c r="F10168" i="15" l="1"/>
  <c r="F10169" i="15" s="1"/>
  <c r="F10170" i="15" s="1"/>
  <c r="F10171" i="15" s="1"/>
  <c r="F10172" i="15" s="1"/>
  <c r="F10173" i="15" s="1"/>
  <c r="F10174" i="15" s="1"/>
  <c r="F10175" i="15" s="1"/>
  <c r="F10176" i="15" s="1"/>
  <c r="F10177" i="15" s="1"/>
  <c r="F10178" i="15" s="1"/>
  <c r="F10179" i="15" s="1"/>
  <c r="F10180" i="15" s="1"/>
  <c r="F10181" i="15" s="1"/>
  <c r="F10182" i="15" s="1"/>
  <c r="F10183" i="15" s="1"/>
  <c r="F10184" i="15" s="1"/>
  <c r="F10185" i="15" s="1"/>
  <c r="F10186" i="15" l="1"/>
  <c r="F10187" i="15" s="1"/>
  <c r="F10188" i="15" s="1"/>
  <c r="F10189" i="15" s="1"/>
  <c r="F10190" i="15" s="1"/>
  <c r="F10191" i="15" s="1"/>
  <c r="F10192" i="15" s="1"/>
  <c r="F10193" i="15" l="1"/>
  <c r="F10194" i="15" s="1"/>
  <c r="F10195" i="15" s="1"/>
  <c r="F10196" i="15" s="1"/>
  <c r="F10197" i="15" s="1"/>
  <c r="F10198" i="15" s="1"/>
  <c r="F10199" i="15" s="1"/>
  <c r="F10200" i="15" s="1"/>
  <c r="F10201" i="15" s="1"/>
  <c r="F10202" i="15" s="1"/>
  <c r="F10203" i="15" l="1"/>
  <c r="F10204" i="15" s="1"/>
  <c r="F10205" i="15" s="1"/>
  <c r="F10206" i="15" s="1"/>
  <c r="F10207" i="15" s="1"/>
  <c r="F10208" i="15" s="1"/>
  <c r="F10209" i="15" s="1"/>
  <c r="F10210" i="15" s="1"/>
  <c r="F10211" i="15" s="1"/>
  <c r="F10212" i="15" s="1"/>
  <c r="F10213" i="15" l="1"/>
  <c r="F10214" i="15" s="1"/>
  <c r="F10215" i="15" s="1"/>
  <c r="F10216" i="15" s="1"/>
  <c r="F10217" i="15" s="1"/>
  <c r="F10218" i="15" s="1"/>
  <c r="F10219" i="15" s="1"/>
  <c r="F10220" i="15" s="1"/>
  <c r="F10221" i="15" s="1"/>
  <c r="F10222" i="15" s="1"/>
  <c r="F10223" i="15" l="1"/>
  <c r="F10224" i="15" s="1"/>
  <c r="F10225" i="15" s="1"/>
  <c r="F10226" i="15" s="1"/>
  <c r="F10227" i="15" s="1"/>
  <c r="F10228" i="15" s="1"/>
  <c r="F10229" i="15" l="1"/>
  <c r="F10230" i="15" s="1"/>
  <c r="F10231" i="15" s="1"/>
  <c r="F10232" i="15" l="1"/>
  <c r="F10233" i="15" s="1"/>
  <c r="F10234" i="15" s="1"/>
  <c r="F10235" i="15" s="1"/>
  <c r="F10236" i="15" s="1"/>
  <c r="F10237" i="15" s="1"/>
  <c r="F10238" i="15" s="1"/>
  <c r="F10239" i="15" s="1"/>
  <c r="F10240" i="15" s="1"/>
  <c r="F10241" i="15" s="1"/>
  <c r="F10242" i="15" s="1"/>
  <c r="F10243" i="15" s="1"/>
  <c r="F10244" i="15" s="1"/>
  <c r="F10245" i="15" s="1"/>
  <c r="F10246" i="15" s="1"/>
  <c r="F10247" i="15" s="1"/>
  <c r="F10248" i="15" s="1"/>
  <c r="F10249" i="15" s="1"/>
  <c r="F10250" i="15" s="1"/>
  <c r="F10251" i="15" s="1"/>
  <c r="F10252" i="15" s="1"/>
  <c r="F10253" i="15" s="1"/>
  <c r="F10254" i="15" s="1"/>
  <c r="F10255" i="15" s="1"/>
  <c r="F10256" i="15" s="1"/>
  <c r="F10257" i="15" s="1"/>
  <c r="F10258" i="15" l="1"/>
  <c r="F10259" i="15" s="1"/>
  <c r="F10260" i="15" s="1"/>
  <c r="F10261" i="15" s="1"/>
  <c r="F10262" i="15" s="1"/>
  <c r="F10263" i="15" l="1"/>
  <c r="F10264" i="15" s="1"/>
  <c r="F10265" i="15" s="1"/>
  <c r="F10266" i="15" s="1"/>
  <c r="F10267" i="15" s="1"/>
  <c r="F10268" i="15" s="1"/>
  <c r="F10269" i="15" s="1"/>
  <c r="F10270" i="15" s="1"/>
  <c r="F10271" i="15" s="1"/>
  <c r="F10272" i="15" s="1"/>
  <c r="F10273" i="15" s="1"/>
  <c r="F10274" i="15" s="1"/>
  <c r="F10275" i="15" s="1"/>
  <c r="F10276" i="15" l="1"/>
  <c r="F10277" i="15" s="1"/>
  <c r="F10278" i="15" s="1"/>
  <c r="F10279" i="15" s="1"/>
  <c r="F10280" i="15" s="1"/>
  <c r="F10281" i="15" s="1"/>
  <c r="F10282" i="15" l="1"/>
  <c r="F10283" i="15" s="1"/>
  <c r="F10284" i="15" s="1"/>
  <c r="F10285" i="15" l="1"/>
  <c r="F10286" i="15" s="1"/>
  <c r="F10287" i="15" s="1"/>
  <c r="F10288" i="15" s="1"/>
  <c r="F10289" i="15" s="1"/>
  <c r="F10290" i="15" s="1"/>
  <c r="F10291" i="15" s="1"/>
  <c r="F10292" i="15" s="1"/>
  <c r="F10293" i="15" s="1"/>
  <c r="F10294" i="15" s="1"/>
  <c r="F10295" i="15" l="1"/>
  <c r="F10296" i="15" s="1"/>
  <c r="F10297" i="15" s="1"/>
  <c r="F10298" i="15" s="1"/>
  <c r="F10299" i="15" s="1"/>
  <c r="F10300" i="15" s="1"/>
  <c r="F10301" i="15" s="1"/>
  <c r="F10302" i="15" s="1"/>
  <c r="F10303" i="15" s="1"/>
  <c r="F10304" i="15" s="1"/>
  <c r="F10305" i="15" s="1"/>
  <c r="F10306" i="15" s="1"/>
  <c r="F10307" i="15" s="1"/>
  <c r="F10308" i="15" s="1"/>
  <c r="F10309" i="15" s="1"/>
  <c r="F10310" i="15" s="1"/>
  <c r="F10311" i="15" s="1"/>
  <c r="F10312" i="15" l="1"/>
  <c r="F10313" i="15" s="1"/>
  <c r="F10314" i="15" s="1"/>
  <c r="F10315" i="15" s="1"/>
  <c r="F10316" i="15" s="1"/>
  <c r="F10317" i="15" l="1"/>
  <c r="F10318" i="15" s="1"/>
  <c r="F10319" i="15" s="1"/>
  <c r="F10320" i="15" s="1"/>
  <c r="F10321" i="15" s="1"/>
  <c r="F10322" i="15" s="1"/>
  <c r="F10323" i="15" s="1"/>
  <c r="F10324" i="15" s="1"/>
  <c r="F10325" i="15" s="1"/>
  <c r="F10326" i="15" s="1"/>
  <c r="F10327" i="15" s="1"/>
  <c r="F10328" i="15" s="1"/>
  <c r="F10329" i="15" l="1"/>
  <c r="F10330" i="15" s="1"/>
  <c r="F10331" i="15" s="1"/>
  <c r="F10332" i="15" s="1"/>
  <c r="F10333" i="15" s="1"/>
  <c r="F10334" i="15" s="1"/>
  <c r="F10335" i="15" s="1"/>
  <c r="F10336" i="15" s="1"/>
  <c r="F10337" i="15" s="1"/>
  <c r="F10338" i="15" s="1"/>
  <c r="F10339" i="15" s="1"/>
  <c r="F10340" i="15" s="1"/>
  <c r="F10341" i="15" l="1"/>
  <c r="F10342" i="15" s="1"/>
  <c r="F10343" i="15" s="1"/>
  <c r="F10344" i="15" s="1"/>
  <c r="F10345" i="15" s="1"/>
  <c r="F10346" i="15" l="1"/>
  <c r="F10347" i="15" s="1"/>
  <c r="F10348" i="15" s="1"/>
  <c r="F10349" i="15" s="1"/>
  <c r="F10350" i="15" s="1"/>
  <c r="F10351" i="15" s="1"/>
  <c r="F10352" i="15" s="1"/>
  <c r="F10353" i="15" s="1"/>
  <c r="F10354" i="15" s="1"/>
  <c r="F10355" i="15" s="1"/>
  <c r="F10356" i="15" s="1"/>
  <c r="F10357" i="15" s="1"/>
  <c r="F10358" i="15" s="1"/>
  <c r="F10359" i="15" s="1"/>
  <c r="F10360" i="15" s="1"/>
  <c r="F10361" i="15" s="1"/>
  <c r="F10362" i="15" s="1"/>
  <c r="F10363" i="15" s="1"/>
  <c r="F10364" i="15" s="1"/>
  <c r="F10365" i="15" s="1"/>
  <c r="F10366" i="15" s="1"/>
  <c r="F10367" i="15" s="1"/>
  <c r="F10368" i="15" s="1"/>
  <c r="F10369" i="15" s="1"/>
  <c r="F10370" i="15" s="1"/>
  <c r="F10371" i="15" l="1"/>
  <c r="F10372" i="15" s="1"/>
  <c r="F10373" i="15" s="1"/>
  <c r="F10374" i="15" s="1"/>
  <c r="F10375" i="15" s="1"/>
  <c r="F10376" i="15" s="1"/>
  <c r="F10377" i="15" s="1"/>
  <c r="F10378" i="15" s="1"/>
  <c r="F10379" i="15" s="1"/>
  <c r="F10380" i="15" s="1"/>
  <c r="F10381" i="15" s="1"/>
  <c r="F10382" i="15" s="1"/>
  <c r="F10383" i="15" l="1"/>
  <c r="F10384" i="15" s="1"/>
  <c r="F10385" i="15" s="1"/>
  <c r="F10386" i="15" s="1"/>
  <c r="F10387" i="15" s="1"/>
  <c r="F10388" i="15" s="1"/>
  <c r="F10389" i="15" s="1"/>
  <c r="F10390" i="15" s="1"/>
  <c r="F10391" i="15" s="1"/>
  <c r="F10392" i="15" s="1"/>
  <c r="F10393" i="15" s="1"/>
  <c r="F10394" i="15" s="1"/>
  <c r="F10395" i="15" s="1"/>
  <c r="F10396" i="15" s="1"/>
  <c r="F10397" i="15" s="1"/>
  <c r="F10398" i="15" s="1"/>
  <c r="F10399" i="15" s="1"/>
  <c r="F10400" i="15" s="1"/>
  <c r="F10401" i="15" s="1"/>
  <c r="F10402" i="15" s="1"/>
  <c r="F10403" i="15" s="1"/>
  <c r="F10404" i="15" s="1"/>
  <c r="F10405" i="15" s="1"/>
  <c r="F10406" i="15" s="1"/>
  <c r="F10407" i="15" s="1"/>
  <c r="F10408" i="15" s="1"/>
  <c r="F10409" i="15" s="1"/>
  <c r="F10410" i="15" s="1"/>
  <c r="F10411" i="15" s="1"/>
  <c r="F10412" i="15" s="1"/>
  <c r="F10413" i="15" s="1"/>
  <c r="F10414" i="15" s="1"/>
  <c r="F10415" i="15" s="1"/>
  <c r="F10416" i="15" s="1"/>
  <c r="F10417" i="15" s="1"/>
  <c r="F10418" i="15" s="1"/>
  <c r="F10419" i="15" s="1"/>
  <c r="F10420" i="15" s="1"/>
  <c r="F10421" i="15" s="1"/>
  <c r="F10422" i="15" s="1"/>
  <c r="F10423" i="15" s="1"/>
  <c r="F10424" i="15" s="1"/>
  <c r="F10425" i="15" s="1"/>
  <c r="F10426" i="15" s="1"/>
  <c r="F10427" i="15" s="1"/>
  <c r="F10428" i="15" s="1"/>
  <c r="F10429" i="15" s="1"/>
  <c r="F10430" i="15" s="1"/>
  <c r="F10431" i="15" s="1"/>
  <c r="F10432" i="15" s="1"/>
  <c r="F10433" i="15" l="1"/>
  <c r="F10434" i="15" s="1"/>
  <c r="F10435" i="15" s="1"/>
  <c r="F10436" i="15" l="1"/>
  <c r="F10437" i="15" s="1"/>
  <c r="F10438" i="15" s="1"/>
  <c r="F10439" i="15" l="1"/>
  <c r="F10440" i="15" s="1"/>
  <c r="F10441" i="15" s="1"/>
  <c r="F10442" i="15" s="1"/>
  <c r="F10443" i="15" s="1"/>
  <c r="F10444" i="15" s="1"/>
  <c r="F10445" i="15" s="1"/>
  <c r="F10446" i="15" s="1"/>
  <c r="F10447" i="15" s="1"/>
  <c r="F10448" i="15" s="1"/>
  <c r="F10449" i="15" s="1"/>
  <c r="F10450" i="15" s="1"/>
  <c r="F10451" i="15" s="1"/>
  <c r="F10452" i="15" s="1"/>
  <c r="F10453" i="15" s="1"/>
  <c r="F10454" i="15" s="1"/>
  <c r="F10455" i="15" s="1"/>
  <c r="F10456" i="15" s="1"/>
  <c r="F10457" i="15" s="1"/>
  <c r="F10458" i="15" s="1"/>
  <c r="F10459" i="15" s="1"/>
  <c r="F10460" i="15" s="1"/>
  <c r="F10461" i="15" l="1"/>
  <c r="F10462" i="15" s="1"/>
  <c r="F10463" i="15" s="1"/>
  <c r="F10464" i="15" s="1"/>
  <c r="F10465" i="15" s="1"/>
  <c r="F10466" i="15" s="1"/>
  <c r="F10467" i="15" s="1"/>
  <c r="F10468" i="15" s="1"/>
  <c r="F10469" i="15" s="1"/>
  <c r="F10470" i="15" s="1"/>
  <c r="F10471" i="15" s="1"/>
  <c r="F10472" i="15" s="1"/>
  <c r="F10473" i="15" l="1"/>
  <c r="F10474" i="15" s="1"/>
  <c r="F10475" i="15" s="1"/>
  <c r="F10476" i="15" s="1"/>
  <c r="F10477" i="15" s="1"/>
  <c r="F10478" i="15" s="1"/>
  <c r="F10479" i="15" s="1"/>
  <c r="F10480" i="15" l="1"/>
  <c r="F10481" i="15" s="1"/>
  <c r="F10482" i="15" s="1"/>
  <c r="F10483" i="15" l="1"/>
  <c r="F10484" i="15" s="1"/>
  <c r="F10485" i="15" s="1"/>
  <c r="F10486" i="15" s="1"/>
  <c r="F10487" i="15" s="1"/>
  <c r="F10488" i="15" l="1"/>
  <c r="F10489" i="15" s="1"/>
  <c r="F10490" i="15" s="1"/>
  <c r="F10491" i="15" s="1"/>
  <c r="F10492" i="15" s="1"/>
  <c r="F10493" i="15" s="1"/>
  <c r="F10494" i="15" s="1"/>
  <c r="F10495" i="15" s="1"/>
  <c r="F10496" i="15" s="1"/>
  <c r="F10497" i="15" s="1"/>
  <c r="F10498" i="15" s="1"/>
  <c r="F10499" i="15" s="1"/>
  <c r="F10500" i="15" s="1"/>
  <c r="F10501" i="15" s="1"/>
  <c r="F10502" i="15" s="1"/>
  <c r="F10503" i="15" l="1"/>
  <c r="F10504" i="15" s="1"/>
  <c r="F10505" i="15" s="1"/>
  <c r="F10506" i="15" s="1"/>
  <c r="F10507" i="15" s="1"/>
  <c r="F10508" i="15" s="1"/>
  <c r="F10509" i="15" s="1"/>
  <c r="F10510" i="15" s="1"/>
  <c r="F10511" i="15" s="1"/>
  <c r="F10512" i="15" s="1"/>
  <c r="F10513" i="15" s="1"/>
  <c r="F10514" i="15" s="1"/>
  <c r="F10515" i="15" s="1"/>
  <c r="F10516" i="15" s="1"/>
  <c r="F10517" i="15" s="1"/>
  <c r="F10518" i="15" l="1"/>
  <c r="F10519" i="15" s="1"/>
  <c r="F10520" i="15" s="1"/>
  <c r="F10521" i="15" s="1"/>
  <c r="F10522" i="15" s="1"/>
  <c r="F10523" i="15" s="1"/>
  <c r="F10524" i="15" s="1"/>
  <c r="F10525" i="15" s="1"/>
  <c r="F10526" i="15" s="1"/>
  <c r="F10527" i="15" s="1"/>
  <c r="F10528" i="15" s="1"/>
  <c r="F10529" i="15" s="1"/>
  <c r="F10530" i="15" s="1"/>
  <c r="F10531" i="15" s="1"/>
  <c r="F10532" i="15" s="1"/>
  <c r="F10533" i="15" s="1"/>
  <c r="F10534" i="15" s="1"/>
  <c r="F10535" i="15" s="1"/>
  <c r="F10536" i="15" s="1"/>
  <c r="F10537" i="15" s="1"/>
  <c r="F10538" i="15" s="1"/>
  <c r="F10539" i="15" s="1"/>
  <c r="F10540" i="15" s="1"/>
  <c r="F10541" i="15" s="1"/>
  <c r="F10542" i="15" s="1"/>
  <c r="F10543" i="15" s="1"/>
  <c r="F10544" i="15" s="1"/>
  <c r="F10545" i="15" s="1"/>
  <c r="F10546" i="15" s="1"/>
  <c r="F10547" i="15" s="1"/>
  <c r="F10548" i="15" s="1"/>
  <c r="F10549" i="15" l="1"/>
  <c r="F10550" i="15" s="1"/>
  <c r="F10551" i="15" s="1"/>
  <c r="F10552" i="15" s="1"/>
  <c r="F10553" i="15" s="1"/>
  <c r="F10554" i="15" s="1"/>
  <c r="F10555" i="15" s="1"/>
  <c r="F10556" i="15" s="1"/>
  <c r="F10557" i="15" s="1"/>
  <c r="F10558" i="15" s="1"/>
  <c r="F10559" i="15" s="1"/>
  <c r="F10560" i="15" s="1"/>
  <c r="F10561" i="15" s="1"/>
  <c r="F10562" i="15" s="1"/>
  <c r="F10563" i="15" s="1"/>
  <c r="F10564" i="15" s="1"/>
  <c r="F10565" i="15" s="1"/>
  <c r="F10566" i="15" s="1"/>
  <c r="F10567" i="15" s="1"/>
  <c r="F10568" i="15" s="1"/>
  <c r="F10569" i="15" s="1"/>
  <c r="F10570" i="15" s="1"/>
  <c r="F10571" i="15" s="1"/>
  <c r="F10572" i="15" s="1"/>
  <c r="F10573" i="15" s="1"/>
  <c r="F10574" i="15" s="1"/>
  <c r="F10575" i="15" s="1"/>
  <c r="F10576" i="15" s="1"/>
  <c r="F10577" i="15" s="1"/>
  <c r="F10578" i="15" s="1"/>
  <c r="F10579" i="15" s="1"/>
  <c r="F10580" i="15" s="1"/>
  <c r="F10581" i="15" s="1"/>
  <c r="F10582" i="15" s="1"/>
  <c r="F10583" i="15" s="1"/>
  <c r="F10584" i="15" s="1"/>
  <c r="F10585" i="15" l="1"/>
  <c r="F10586" i="15" s="1"/>
  <c r="F10587" i="15" s="1"/>
  <c r="F10588" i="15" s="1"/>
  <c r="F10589" i="15" s="1"/>
  <c r="F10590" i="15" s="1"/>
  <c r="F10591" i="15" s="1"/>
  <c r="F10592" i="15" s="1"/>
  <c r="F10593" i="15" s="1"/>
  <c r="F10594" i="15" s="1"/>
  <c r="F10595" i="15" s="1"/>
  <c r="F10596" i="15" s="1"/>
  <c r="F10597" i="15" s="1"/>
  <c r="F10598" i="15" s="1"/>
  <c r="F10599" i="15" s="1"/>
  <c r="F10600" i="15" s="1"/>
  <c r="F10601" i="15" s="1"/>
  <c r="F10602" i="15" s="1"/>
  <c r="F10603" i="15" s="1"/>
  <c r="F10604" i="15" s="1"/>
  <c r="F10605" i="15" s="1"/>
  <c r="F10606" i="15" s="1"/>
  <c r="F10607" i="15" s="1"/>
  <c r="F10608" i="15" s="1"/>
  <c r="F10609" i="15" s="1"/>
  <c r="F10610" i="15" s="1"/>
  <c r="F10611" i="15" s="1"/>
  <c r="F10612" i="15" s="1"/>
  <c r="F10613" i="15" s="1"/>
  <c r="F10614" i="15" s="1"/>
  <c r="F10615" i="15" s="1"/>
  <c r="F10616" i="15" s="1"/>
  <c r="F10617" i="15" s="1"/>
  <c r="F10618" i="15" s="1"/>
  <c r="F10619" i="15" s="1"/>
  <c r="F10620" i="15" s="1"/>
  <c r="F10621" i="15" s="1"/>
  <c r="F10622" i="15" s="1"/>
  <c r="F10623" i="15" s="1"/>
  <c r="F10624" i="15" s="1"/>
  <c r="F10625" i="15" s="1"/>
  <c r="F10626" i="15" s="1"/>
  <c r="F10627" i="15" s="1"/>
  <c r="F10628" i="15" s="1"/>
  <c r="F10629" i="15" s="1"/>
  <c r="F10630" i="15" s="1"/>
  <c r="F10631" i="15" s="1"/>
  <c r="F10632" i="15" s="1"/>
  <c r="F10633" i="15" s="1"/>
  <c r="F10634" i="15" s="1"/>
  <c r="F10635" i="15" s="1"/>
  <c r="F10636" i="15" s="1"/>
  <c r="F10637" i="15" s="1"/>
  <c r="F10638" i="15" s="1"/>
  <c r="F10639" i="15" s="1"/>
  <c r="F10640" i="15" s="1"/>
  <c r="F10641" i="15" s="1"/>
  <c r="F10642" i="15" s="1"/>
  <c r="F10643" i="15" s="1"/>
  <c r="F10644" i="15" s="1"/>
  <c r="F10645" i="15" s="1"/>
  <c r="F10646" i="15" s="1"/>
  <c r="F10647" i="15" s="1"/>
  <c r="F10648" i="15" s="1"/>
  <c r="F10649" i="15" s="1"/>
  <c r="F10650" i="15" s="1"/>
  <c r="F10651" i="15" s="1"/>
  <c r="F10652" i="15" s="1"/>
  <c r="F10653" i="15" s="1"/>
  <c r="F10654" i="15" s="1"/>
  <c r="F10655" i="15" s="1"/>
  <c r="F10656" i="15" s="1"/>
  <c r="F10657" i="15" s="1"/>
  <c r="F10658" i="15" l="1"/>
  <c r="F10659" i="15" s="1"/>
  <c r="F10660" i="15" s="1"/>
  <c r="F10661" i="15" s="1"/>
  <c r="F10662" i="15" s="1"/>
  <c r="F10663" i="15" s="1"/>
  <c r="F10664" i="15" s="1"/>
  <c r="F10665" i="15" s="1"/>
  <c r="F10666" i="15" s="1"/>
  <c r="F10667" i="15" s="1"/>
  <c r="F10668" i="15" s="1"/>
  <c r="F10669" i="15" s="1"/>
  <c r="F10670" i="15" s="1"/>
  <c r="F10671" i="15" s="1"/>
  <c r="F10672" i="15" s="1"/>
  <c r="F10673" i="15" s="1"/>
  <c r="F10674" i="15" l="1"/>
  <c r="F10675" i="15" s="1"/>
  <c r="F10676" i="15" s="1"/>
  <c r="F10677" i="15" s="1"/>
  <c r="F10678" i="15" s="1"/>
  <c r="F10679" i="15" s="1"/>
  <c r="F10680" i="15" s="1"/>
  <c r="F10681" i="15" s="1"/>
  <c r="F10682" i="15" s="1"/>
  <c r="F10683" i="15" s="1"/>
  <c r="F10684" i="15" s="1"/>
  <c r="F10685" i="15" s="1"/>
  <c r="F10686" i="15" s="1"/>
  <c r="F10687" i="15" s="1"/>
  <c r="F10688" i="15" s="1"/>
  <c r="F10689" i="15" s="1"/>
  <c r="F10690" i="15" s="1"/>
  <c r="F10691" i="15" s="1"/>
  <c r="F10692" i="15" s="1"/>
  <c r="F10693" i="15" s="1"/>
  <c r="F10694" i="15" s="1"/>
  <c r="F10695" i="15" s="1"/>
  <c r="F10696" i="15" s="1"/>
  <c r="F10697" i="15" s="1"/>
  <c r="F10698" i="15" s="1"/>
  <c r="F10699" i="15" s="1"/>
  <c r="F10700" i="15" s="1"/>
  <c r="F10701" i="15" s="1"/>
  <c r="F10702" i="15" s="1"/>
  <c r="F10703" i="15" s="1"/>
  <c r="F10704" i="15" s="1"/>
  <c r="F10705" i="15" s="1"/>
  <c r="F10706" i="15" s="1"/>
  <c r="F10707" i="15" s="1"/>
  <c r="F10708" i="15" s="1"/>
  <c r="F10709" i="15" s="1"/>
  <c r="F10710" i="15" s="1"/>
  <c r="F10711" i="15" s="1"/>
  <c r="F10712" i="15" s="1"/>
  <c r="F10713" i="15" s="1"/>
  <c r="F10714" i="15" s="1"/>
  <c r="F10715" i="15" s="1"/>
  <c r="F10716" i="15" s="1"/>
  <c r="F10717" i="15" s="1"/>
  <c r="F10718" i="15" s="1"/>
  <c r="F10719" i="15" s="1"/>
  <c r="F10720" i="15" s="1"/>
  <c r="F10721" i="15" s="1"/>
  <c r="F10722" i="15" s="1"/>
  <c r="F10723" i="15" s="1"/>
  <c r="F10724" i="15" s="1"/>
  <c r="F10725" i="15" s="1"/>
  <c r="F10726" i="15" s="1"/>
  <c r="F10727" i="15" s="1"/>
  <c r="F10728" i="15" s="1"/>
  <c r="F10729" i="15" s="1"/>
  <c r="F10730" i="15" s="1"/>
  <c r="F10731" i="15" s="1"/>
  <c r="F10732" i="15" s="1"/>
  <c r="F10733" i="15" s="1"/>
  <c r="F10734" i="15" s="1"/>
  <c r="F10735" i="15" s="1"/>
  <c r="F10736" i="15" s="1"/>
  <c r="F10737" i="15" s="1"/>
  <c r="F10738" i="15" l="1"/>
  <c r="F10739" i="15" s="1"/>
  <c r="F10740" i="15" s="1"/>
  <c r="F10741" i="15" s="1"/>
  <c r="F10742" i="15" s="1"/>
  <c r="F10743" i="15" s="1"/>
  <c r="F10744" i="15" s="1"/>
  <c r="F10745" i="15" s="1"/>
  <c r="F10746" i="15" s="1"/>
  <c r="F10747" i="15" s="1"/>
  <c r="F10748" i="15" s="1"/>
  <c r="F10749" i="15" s="1"/>
  <c r="F10750" i="15" s="1"/>
  <c r="F10751" i="15" s="1"/>
  <c r="F10752" i="15" s="1"/>
  <c r="F10753" i="15" s="1"/>
  <c r="F10754" i="15" s="1"/>
  <c r="F10755" i="15" s="1"/>
  <c r="F10756" i="15" s="1"/>
  <c r="F10757" i="15" s="1"/>
  <c r="F10758" i="15" s="1"/>
  <c r="F10759" i="15" s="1"/>
  <c r="F10760" i="15" s="1"/>
  <c r="F10761" i="15" s="1"/>
  <c r="F10762" i="15" s="1"/>
  <c r="F10763" i="15" s="1"/>
  <c r="F10764" i="15" s="1"/>
  <c r="F10765" i="15" s="1"/>
  <c r="F10766" i="15" s="1"/>
  <c r="F10767" i="15" s="1"/>
  <c r="F10768" i="15" s="1"/>
  <c r="F10769" i="15" s="1"/>
  <c r="F10770" i="15" s="1"/>
  <c r="F10771" i="15" s="1"/>
  <c r="F10772" i="15" s="1"/>
  <c r="F10773" i="15" s="1"/>
  <c r="F10774" i="15" s="1"/>
  <c r="F10775" i="15" s="1"/>
  <c r="F10776" i="15" s="1"/>
  <c r="F10777" i="15" s="1"/>
  <c r="F10778" i="15" s="1"/>
  <c r="F10779" i="15" s="1"/>
  <c r="F10780" i="15" s="1"/>
  <c r="F10781" i="15" s="1"/>
  <c r="F10782" i="15" s="1"/>
  <c r="F10783" i="15" s="1"/>
  <c r="F10784" i="15" s="1"/>
  <c r="F10785" i="15" l="1"/>
  <c r="F10786" i="15" s="1"/>
  <c r="F10787" i="15" s="1"/>
  <c r="F10788" i="15" s="1"/>
  <c r="F10789" i="15" s="1"/>
  <c r="F10790" i="15" s="1"/>
  <c r="F10791" i="15" s="1"/>
  <c r="F10792" i="15" s="1"/>
  <c r="F10793" i="15" s="1"/>
  <c r="F10794" i="15" s="1"/>
  <c r="F10795" i="15" s="1"/>
  <c r="F10796" i="15" s="1"/>
  <c r="F10797" i="15" s="1"/>
  <c r="F10798" i="15" s="1"/>
  <c r="F10799" i="15" s="1"/>
  <c r="F10800" i="15" s="1"/>
  <c r="F10801" i="15" s="1"/>
  <c r="F10802" i="15" s="1"/>
  <c r="F10803" i="15" s="1"/>
  <c r="F10804" i="15" s="1"/>
  <c r="F10805" i="15" s="1"/>
  <c r="F10806" i="15" s="1"/>
  <c r="F10807" i="15" s="1"/>
  <c r="F10808" i="15" s="1"/>
  <c r="F10809" i="15" s="1"/>
  <c r="F10810" i="15" s="1"/>
  <c r="F10811" i="15" s="1"/>
  <c r="F10812" i="15" s="1"/>
  <c r="F10813" i="15" s="1"/>
  <c r="F10814" i="15" s="1"/>
  <c r="F10815" i="15" s="1"/>
  <c r="F10816" i="15" s="1"/>
  <c r="F10817" i="15" s="1"/>
  <c r="F10818" i="15" s="1"/>
  <c r="F10819" i="15" s="1"/>
  <c r="F10820" i="15" s="1"/>
  <c r="F10821" i="15" s="1"/>
  <c r="F10822" i="15" s="1"/>
  <c r="F10823" i="15" s="1"/>
  <c r="F10824" i="15" s="1"/>
  <c r="F10825" i="15" s="1"/>
  <c r="F10826" i="15" s="1"/>
  <c r="F10827" i="15" s="1"/>
  <c r="F10828" i="15" s="1"/>
  <c r="F10829" i="15" s="1"/>
  <c r="F10830" i="15" s="1"/>
  <c r="F10831" i="15" s="1"/>
  <c r="F10832" i="15" s="1"/>
  <c r="F10833" i="15" s="1"/>
  <c r="F10834" i="15" s="1"/>
  <c r="F10835" i="15" s="1"/>
  <c r="F10836" i="15" s="1"/>
  <c r="F10837" i="15" s="1"/>
  <c r="F10838" i="15" s="1"/>
  <c r="F10839" i="15" s="1"/>
  <c r="F10840" i="15" s="1"/>
  <c r="F10841" i="15" s="1"/>
  <c r="F10842" i="15" s="1"/>
  <c r="F10843" i="15" s="1"/>
  <c r="F10844" i="15" s="1"/>
  <c r="F10845" i="15" s="1"/>
  <c r="F10846" i="15" s="1"/>
  <c r="F10847" i="15" s="1"/>
  <c r="F10848" i="15" s="1"/>
  <c r="F10849" i="15" s="1"/>
  <c r="F10850" i="15" s="1"/>
  <c r="F10851" i="15" s="1"/>
  <c r="F10852" i="15" s="1"/>
  <c r="F10853" i="15" s="1"/>
  <c r="F10854" i="15" s="1"/>
  <c r="F10855" i="15" s="1"/>
  <c r="F10856" i="15" s="1"/>
  <c r="F10857" i="15" s="1"/>
  <c r="F10858" i="15" l="1"/>
  <c r="F10859" i="15" s="1"/>
  <c r="F10860" i="15" s="1"/>
  <c r="F10861" i="15" s="1"/>
  <c r="F10862" i="15" s="1"/>
  <c r="F10863" i="15" s="1"/>
  <c r="F10864" i="15" s="1"/>
  <c r="F10865" i="15" s="1"/>
  <c r="F10866" i="15" l="1"/>
  <c r="F10867" i="15" s="1"/>
  <c r="F10868" i="15" s="1"/>
  <c r="F10869" i="15" s="1"/>
  <c r="F10870" i="15" s="1"/>
  <c r="F10871" i="15" s="1"/>
  <c r="F10872" i="15" s="1"/>
  <c r="F10873" i="15" s="1"/>
  <c r="F10874" i="15" s="1"/>
  <c r="F10875" i="15" s="1"/>
  <c r="F10876" i="15" s="1"/>
  <c r="F10877" i="15" s="1"/>
  <c r="F10878" i="15" s="1"/>
  <c r="F10879" i="15" s="1"/>
  <c r="F10880" i="15" s="1"/>
  <c r="F10881" i="15" s="1"/>
  <c r="F10882" i="15" s="1"/>
  <c r="F10883" i="15" s="1"/>
  <c r="F10884" i="15" s="1"/>
  <c r="F10885" i="15" s="1"/>
  <c r="F10886" i="15" s="1"/>
  <c r="F10887" i="15" s="1"/>
  <c r="F10888" i="15" s="1"/>
  <c r="F10889" i="15" s="1"/>
  <c r="F10890" i="15" s="1"/>
  <c r="F10891" i="15" s="1"/>
  <c r="F10892" i="15" s="1"/>
  <c r="F10893" i="15" s="1"/>
  <c r="F10894" i="15" s="1"/>
  <c r="F10895" i="15" s="1"/>
  <c r="F10896" i="15" s="1"/>
  <c r="F10897" i="15" s="1"/>
  <c r="F10898" i="15" s="1"/>
  <c r="F10899" i="15" s="1"/>
  <c r="F10900" i="15" s="1"/>
  <c r="F10901" i="15" s="1"/>
  <c r="F10902" i="15" s="1"/>
  <c r="F10903" i="15" s="1"/>
  <c r="F10904" i="15" s="1"/>
  <c r="F10905" i="15" s="1"/>
  <c r="F10906" i="15" s="1"/>
  <c r="F10907" i="15" s="1"/>
  <c r="F10908" i="15" s="1"/>
  <c r="F10909" i="15" s="1"/>
  <c r="F10910" i="15" s="1"/>
  <c r="F10911" i="15" s="1"/>
  <c r="F10912" i="15" s="1"/>
  <c r="F10913" i="15" s="1"/>
  <c r="F10914" i="15" s="1"/>
  <c r="F10915" i="15" s="1"/>
  <c r="F10916" i="15" s="1"/>
  <c r="F10917" i="15" s="1"/>
  <c r="F10918" i="15" s="1"/>
  <c r="F10919" i="15" s="1"/>
  <c r="F10920" i="15" s="1"/>
  <c r="F10921" i="15" s="1"/>
  <c r="F10922" i="15" s="1"/>
  <c r="F10923" i="15" s="1"/>
  <c r="F10924" i="15" s="1"/>
  <c r="F10925" i="15" s="1"/>
  <c r="F10926" i="15" s="1"/>
  <c r="F10927" i="15" s="1"/>
  <c r="F10928" i="15" s="1"/>
  <c r="F10929" i="15" s="1"/>
  <c r="F10930" i="15" s="1"/>
  <c r="F10931" i="15" s="1"/>
  <c r="F10932" i="15" s="1"/>
  <c r="F10933" i="15" s="1"/>
  <c r="F10934" i="15" s="1"/>
  <c r="F10935" i="15" s="1"/>
  <c r="F10936" i="15" s="1"/>
  <c r="F10937" i="15" s="1"/>
  <c r="F10938" i="15" s="1"/>
  <c r="F10939" i="15" l="1"/>
  <c r="F10940" i="15" s="1"/>
  <c r="F10941" i="15" s="1"/>
  <c r="F10942" i="15" l="1"/>
  <c r="F10943" i="15" s="1"/>
  <c r="F10944" i="15" s="1"/>
  <c r="F10945" i="15" s="1"/>
  <c r="F10946" i="15" s="1"/>
  <c r="F10947" i="15" s="1"/>
  <c r="F10948" i="15" s="1"/>
  <c r="F10949" i="15" s="1"/>
  <c r="F10950" i="15" s="1"/>
  <c r="F10951" i="15" s="1"/>
  <c r="F10952" i="15" s="1"/>
  <c r="F10953" i="15" l="1"/>
  <c r="F10954" i="15" s="1"/>
  <c r="F10955" i="15" s="1"/>
  <c r="F10956" i="15" s="1"/>
  <c r="F10957" i="15" s="1"/>
  <c r="F10958" i="15" s="1"/>
  <c r="F10959" i="15" s="1"/>
  <c r="F10960" i="15" l="1"/>
  <c r="F10961" i="15" s="1"/>
  <c r="F10962" i="15" s="1"/>
  <c r="F10963" i="15" s="1"/>
  <c r="F10964" i="15" s="1"/>
  <c r="F10965" i="15" s="1"/>
  <c r="F10966" i="15" l="1"/>
  <c r="F10967" i="15" s="1"/>
  <c r="F10968" i="15" s="1"/>
  <c r="F10969" i="15" s="1"/>
  <c r="F10970" i="15" s="1"/>
  <c r="F10971" i="15" s="1"/>
  <c r="F10972" i="15" s="1"/>
  <c r="F10973" i="15" s="1"/>
  <c r="F10974" i="15" s="1"/>
  <c r="F10975" i="15" s="1"/>
  <c r="F10976" i="15" s="1"/>
  <c r="F10977" i="15" s="1"/>
  <c r="F10978" i="15" s="1"/>
  <c r="F10979" i="15" s="1"/>
  <c r="F10980" i="15" s="1"/>
  <c r="F10981" i="15" s="1"/>
  <c r="F10982" i="15" l="1"/>
  <c r="F10983" i="15" s="1"/>
  <c r="F10984" i="15" s="1"/>
  <c r="F10985" i="15" s="1"/>
  <c r="F10986" i="15" s="1"/>
  <c r="F10987" i="15" s="1"/>
  <c r="F10988" i="15" s="1"/>
  <c r="F10989" i="15" s="1"/>
  <c r="F10990" i="15" s="1"/>
  <c r="F10991" i="15" s="1"/>
  <c r="F10992" i="15" s="1"/>
  <c r="F10993" i="15" s="1"/>
  <c r="F10994" i="15" s="1"/>
  <c r="F10995" i="15" s="1"/>
  <c r="F10996" i="15" s="1"/>
  <c r="F10997" i="15" s="1"/>
  <c r="F10998" i="15" s="1"/>
  <c r="F10999" i="15" s="1"/>
  <c r="F11000" i="15" s="1"/>
  <c r="F11001" i="15" s="1"/>
  <c r="F11002" i="15" s="1"/>
  <c r="F11003" i="15" s="1"/>
  <c r="F11004" i="15" s="1"/>
  <c r="F11005" i="15" s="1"/>
  <c r="F11006" i="15" s="1"/>
  <c r="F11007" i="15" s="1"/>
  <c r="F11008" i="15" s="1"/>
  <c r="F11009" i="15" s="1"/>
  <c r="F11010" i="15" s="1"/>
  <c r="F11011" i="15" s="1"/>
  <c r="F11012" i="15" s="1"/>
  <c r="F11013" i="15" s="1"/>
  <c r="F11014" i="15" s="1"/>
  <c r="F11015" i="15" s="1"/>
  <c r="F11016" i="15" s="1"/>
  <c r="F11017" i="15" s="1"/>
  <c r="F11018" i="15" s="1"/>
  <c r="F11019" i="15" s="1"/>
  <c r="F11020" i="15" s="1"/>
  <c r="F11021" i="15" s="1"/>
  <c r="F11022" i="15" s="1"/>
  <c r="F11023" i="15" l="1"/>
  <c r="F11024" i="15" s="1"/>
  <c r="F11025" i="15" s="1"/>
  <c r="F11026" i="15" s="1"/>
  <c r="F11027" i="15" s="1"/>
  <c r="F11028" i="15" s="1"/>
  <c r="F11029" i="15" s="1"/>
  <c r="F11030" i="15" s="1"/>
  <c r="F11031" i="15" s="1"/>
  <c r="F11032" i="15" s="1"/>
  <c r="F11033" i="15" s="1"/>
  <c r="F11034" i="15" s="1"/>
  <c r="F11035" i="15" s="1"/>
  <c r="F11036" i="15" s="1"/>
  <c r="F11037" i="15" s="1"/>
  <c r="F11038" i="15" s="1"/>
  <c r="F11039" i="15" s="1"/>
  <c r="F11040" i="15" l="1"/>
  <c r="F11041" i="15" s="1"/>
  <c r="F11042" i="15" s="1"/>
  <c r="F11043" i="15" s="1"/>
  <c r="F11044" i="15" s="1"/>
  <c r="F11045" i="15" s="1"/>
  <c r="F11046" i="15" s="1"/>
  <c r="F11047" i="15" s="1"/>
  <c r="F11048" i="15" s="1"/>
  <c r="F11049" i="15" s="1"/>
  <c r="F11050" i="15" s="1"/>
  <c r="F11051" i="15" s="1"/>
  <c r="F11052" i="15" s="1"/>
  <c r="F11053" i="15" s="1"/>
  <c r="F11054" i="15" s="1"/>
  <c r="F11055" i="15" s="1"/>
  <c r="F11056" i="15" s="1"/>
  <c r="F11057" i="15" s="1"/>
  <c r="F11058" i="15" s="1"/>
  <c r="F11059" i="15" s="1"/>
  <c r="F11060" i="15" s="1"/>
  <c r="F11061" i="15" s="1"/>
  <c r="F11062" i="15" s="1"/>
  <c r="F11063" i="15" s="1"/>
  <c r="F11064" i="15" s="1"/>
  <c r="F11065" i="15" s="1"/>
  <c r="F11066" i="15" s="1"/>
  <c r="F11067" i="15" s="1"/>
  <c r="F11068" i="15" l="1"/>
  <c r="F11069" i="15" s="1"/>
  <c r="F11070" i="15" s="1"/>
  <c r="F11071" i="15" s="1"/>
  <c r="F11072" i="15" s="1"/>
  <c r="F11073" i="15" s="1"/>
  <c r="F11074" i="15" s="1"/>
  <c r="F11075" i="15" l="1"/>
  <c r="F11076" i="15" s="1"/>
  <c r="F11077" i="15" s="1"/>
  <c r="F11078" i="15" s="1"/>
  <c r="F11079" i="15" s="1"/>
  <c r="F11080" i="15" s="1"/>
  <c r="F11081" i="15" s="1"/>
  <c r="F11082" i="15" s="1"/>
  <c r="F11083" i="15" s="1"/>
  <c r="F11084" i="15" s="1"/>
  <c r="F11085" i="15" s="1"/>
  <c r="F11086" i="15" s="1"/>
  <c r="F11087" i="15" s="1"/>
  <c r="F11088" i="15" s="1"/>
  <c r="F11089" i="15" s="1"/>
  <c r="F11090" i="15" s="1"/>
  <c r="F11091" i="15" s="1"/>
  <c r="F11092" i="15" s="1"/>
  <c r="F11093" i="15" s="1"/>
  <c r="F11094" i="15" s="1"/>
  <c r="F11095" i="15" l="1"/>
  <c r="F11096" i="15" s="1"/>
  <c r="F11097" i="15" s="1"/>
  <c r="F11098" i="15" s="1"/>
  <c r="F11099" i="15" s="1"/>
  <c r="F11100" i="15" s="1"/>
  <c r="F11101" i="15" s="1"/>
  <c r="F11102" i="15" s="1"/>
  <c r="F11103" i="15" s="1"/>
  <c r="F11104" i="15" s="1"/>
  <c r="F11105" i="15" s="1"/>
  <c r="F11106" i="15" s="1"/>
  <c r="F11107" i="15" s="1"/>
  <c r="F11108" i="15" l="1"/>
  <c r="F11109" i="15" s="1"/>
  <c r="F11110" i="15" s="1"/>
  <c r="F11111" i="15" s="1"/>
  <c r="F11112" i="15" s="1"/>
  <c r="F11113" i="15" l="1"/>
  <c r="F11114" i="15" l="1"/>
  <c r="F11115" i="15" s="1"/>
  <c r="F11116" i="15" s="1"/>
  <c r="F11117" i="15" s="1"/>
  <c r="F11118" i="15" s="1"/>
  <c r="F11119" i="15" s="1"/>
  <c r="F11120" i="15" s="1"/>
  <c r="F11121" i="15" s="1"/>
  <c r="F11122" i="15" s="1"/>
  <c r="F11123" i="15" s="1"/>
  <c r="F11124" i="15" s="1"/>
  <c r="F11125" i="15" s="1"/>
  <c r="F11126" i="15" s="1"/>
  <c r="F11127" i="15" s="1"/>
  <c r="F11128" i="15" s="1"/>
  <c r="F11129" i="15" s="1"/>
  <c r="F11130" i="15" s="1"/>
  <c r="F11131" i="15" s="1"/>
  <c r="F11132" i="15" s="1"/>
  <c r="F11133" i="15" s="1"/>
  <c r="F11134" i="15" s="1"/>
  <c r="F11135" i="15" s="1"/>
  <c r="F11136" i="15" s="1"/>
  <c r="F11137" i="15" s="1"/>
  <c r="F11138" i="15" l="1"/>
  <c r="F11139" i="15" s="1"/>
  <c r="F11140" i="15" s="1"/>
  <c r="F11141" i="15" s="1"/>
  <c r="F11142" i="15" s="1"/>
  <c r="F11143" i="15" s="1"/>
  <c r="F11144" i="15" s="1"/>
  <c r="F11145" i="15" s="1"/>
  <c r="F11146" i="15" s="1"/>
  <c r="F11147" i="15" s="1"/>
  <c r="F11148" i="15" s="1"/>
  <c r="F11149" i="15" s="1"/>
  <c r="F11150" i="15" s="1"/>
  <c r="F11151" i="15" s="1"/>
  <c r="F11152" i="15" s="1"/>
  <c r="F11153" i="15" s="1"/>
  <c r="F11154" i="15" s="1"/>
  <c r="F11155" i="15" s="1"/>
  <c r="F11156" i="15" s="1"/>
  <c r="F11157" i="15" s="1"/>
  <c r="F11158" i="15" s="1"/>
  <c r="F11159" i="15" s="1"/>
  <c r="F11160" i="15" s="1"/>
  <c r="F11161" i="15" s="1"/>
  <c r="F11162" i="15" s="1"/>
  <c r="F11163" i="15" s="1"/>
  <c r="F11164" i="15" s="1"/>
  <c r="F11165" i="15" s="1"/>
  <c r="F11166" i="15" s="1"/>
  <c r="F11167" i="15" s="1"/>
  <c r="F11168" i="15" s="1"/>
  <c r="F11169" i="15" s="1"/>
  <c r="F11170" i="15" s="1"/>
  <c r="F11171" i="15" s="1"/>
  <c r="F11172" i="15" s="1"/>
  <c r="F11173" i="15" s="1"/>
  <c r="F11174" i="15" s="1"/>
  <c r="F11175" i="15" s="1"/>
  <c r="F11176" i="15" s="1"/>
  <c r="F11177" i="15" s="1"/>
  <c r="F11178" i="15" s="1"/>
  <c r="F11179" i="15" l="1"/>
  <c r="F11180" i="15" s="1"/>
  <c r="F11181" i="15" s="1"/>
  <c r="F11182" i="15" s="1"/>
  <c r="F11183" i="15" s="1"/>
  <c r="F11184" i="15" s="1"/>
  <c r="F11185" i="15" s="1"/>
  <c r="F11186" i="15" s="1"/>
  <c r="F11187" i="15" s="1"/>
  <c r="F11188" i="15" s="1"/>
  <c r="F11189" i="15" s="1"/>
  <c r="F11190" i="15" s="1"/>
  <c r="F11191" i="15" s="1"/>
  <c r="F11192" i="15" s="1"/>
  <c r="F11193" i="15" s="1"/>
  <c r="F11194" i="15" s="1"/>
  <c r="F11195" i="15" s="1"/>
  <c r="F11196" i="15" s="1"/>
  <c r="F11197" i="15" l="1"/>
  <c r="F11198" i="15" s="1"/>
  <c r="F11199" i="15" s="1"/>
  <c r="F11200" i="15" s="1"/>
  <c r="F11201" i="15" s="1"/>
  <c r="F11202" i="15" s="1"/>
  <c r="F11203" i="15" s="1"/>
  <c r="F11204" i="15" s="1"/>
  <c r="F11205" i="15" s="1"/>
  <c r="F11206" i="15" l="1"/>
  <c r="F11207" i="15" s="1"/>
  <c r="F11208" i="15" s="1"/>
  <c r="F11209" i="15" s="1"/>
  <c r="F11210" i="15" s="1"/>
  <c r="F11211" i="15" s="1"/>
  <c r="F11212" i="15" s="1"/>
  <c r="F11213" i="15" s="1"/>
  <c r="F11214" i="15" s="1"/>
  <c r="F11215" i="15" s="1"/>
  <c r="F11216" i="15" s="1"/>
  <c r="F11217" i="15" s="1"/>
  <c r="F11218" i="15" s="1"/>
  <c r="F11219" i="15" s="1"/>
  <c r="F11220" i="15" s="1"/>
  <c r="F11221" i="15" s="1"/>
  <c r="F11222" i="15" s="1"/>
  <c r="F11223" i="15" s="1"/>
  <c r="F11224" i="15" s="1"/>
  <c r="F11225" i="15" s="1"/>
  <c r="F11226" i="15" s="1"/>
  <c r="F11227" i="15" s="1"/>
  <c r="F11228" i="15" s="1"/>
  <c r="F11229" i="15" s="1"/>
  <c r="F11230" i="15" s="1"/>
  <c r="F11231" i="15" s="1"/>
  <c r="F11232" i="15" s="1"/>
  <c r="F11233" i="15" l="1"/>
  <c r="F11234" i="15" s="1"/>
  <c r="F11235" i="15" s="1"/>
  <c r="F11236" i="15" s="1"/>
  <c r="F11237" i="15" s="1"/>
  <c r="F11238" i="15" s="1"/>
  <c r="F11239" i="15" s="1"/>
  <c r="F11240" i="15" s="1"/>
  <c r="F11241" i="15" l="1"/>
  <c r="F11242" i="15" s="1"/>
  <c r="F11243" i="15" s="1"/>
  <c r="F11244" i="15" s="1"/>
  <c r="F11245" i="15" s="1"/>
  <c r="F11246" i="15" s="1"/>
  <c r="F11247" i="15" s="1"/>
  <c r="F11248" i="15" s="1"/>
  <c r="F11249" i="15" s="1"/>
  <c r="F11250" i="15" s="1"/>
  <c r="F11251" i="15" s="1"/>
  <c r="F11252" i="15" s="1"/>
  <c r="F11253" i="15" s="1"/>
  <c r="F11254" i="15" s="1"/>
  <c r="F11255" i="15" s="1"/>
  <c r="F11256" i="15" s="1"/>
  <c r="F11257" i="15" l="1"/>
  <c r="F11258" i="15" s="1"/>
  <c r="F11259" i="15" s="1"/>
  <c r="F11260" i="15" s="1"/>
  <c r="F11261" i="15" s="1"/>
  <c r="F11262" i="15" s="1"/>
  <c r="F11263" i="15" s="1"/>
  <c r="F11264" i="15" s="1"/>
  <c r="F11265" i="15" s="1"/>
  <c r="F11266" i="15" s="1"/>
  <c r="F11267" i="15" s="1"/>
  <c r="F11268" i="15" s="1"/>
  <c r="F11269" i="15" l="1"/>
  <c r="F11270" i="15" s="1"/>
  <c r="F11271" i="15" s="1"/>
  <c r="F11272" i="15" l="1"/>
  <c r="F11273" i="15" s="1"/>
  <c r="F11274" i="15" s="1"/>
  <c r="F11275" i="15" s="1"/>
  <c r="F11276" i="15" s="1"/>
  <c r="F11277" i="15" s="1"/>
  <c r="F11278" i="15" l="1"/>
  <c r="F11279" i="15" s="1"/>
  <c r="F11280" i="15" s="1"/>
  <c r="F11281" i="15" s="1"/>
  <c r="F11282" i="15" s="1"/>
  <c r="F11283" i="15" s="1"/>
  <c r="F11284" i="15" s="1"/>
  <c r="F11285" i="15" s="1"/>
  <c r="F11286" i="15" l="1"/>
  <c r="F11287" i="15" s="1"/>
  <c r="F11288" i="15" s="1"/>
  <c r="F11289" i="15" s="1"/>
  <c r="F11290" i="15" s="1"/>
  <c r="F11291" i="15" s="1"/>
  <c r="F11292" i="15" s="1"/>
  <c r="F11293" i="15" s="1"/>
  <c r="F11294" i="15" s="1"/>
  <c r="F11295" i="15" s="1"/>
  <c r="F11296" i="15" s="1"/>
  <c r="F11297" i="15" s="1"/>
  <c r="F11298" i="15" l="1"/>
  <c r="F11299" i="15" s="1"/>
  <c r="F11300" i="15" s="1"/>
  <c r="F11301" i="15" s="1"/>
  <c r="F11302" i="15" s="1"/>
  <c r="F11303" i="15" s="1"/>
  <c r="F11304" i="15" s="1"/>
  <c r="F11305" i="15" s="1"/>
  <c r="F11306" i="15" s="1"/>
  <c r="F11307" i="15" s="1"/>
  <c r="F11308" i="15" s="1"/>
  <c r="F11309" i="15" l="1"/>
  <c r="F11310" i="15" s="1"/>
  <c r="F11311" i="15" s="1"/>
  <c r="F11312" i="15" l="1"/>
  <c r="F11313" i="15" s="1"/>
  <c r="F11314" i="15" s="1"/>
  <c r="F11315" i="15" l="1"/>
  <c r="F11316" i="15" s="1"/>
  <c r="F11317" i="15" s="1"/>
  <c r="F11318" i="15" s="1"/>
  <c r="F11319" i="15" s="1"/>
  <c r="F11320" i="15" s="1"/>
  <c r="F11321" i="15" s="1"/>
  <c r="F11322" i="15" s="1"/>
  <c r="F11323" i="15" s="1"/>
  <c r="F11324" i="15" s="1"/>
  <c r="F11325" i="15" s="1"/>
  <c r="F11326" i="15" s="1"/>
  <c r="F11327" i="15" s="1"/>
  <c r="F11328" i="15" s="1"/>
  <c r="F11329" i="15" s="1"/>
  <c r="F11330" i="15" l="1"/>
  <c r="F11331" i="15" s="1"/>
  <c r="F11332" i="15" s="1"/>
  <c r="F11333" i="15" s="1"/>
  <c r="F11334" i="15" l="1"/>
  <c r="F11335" i="15" s="1"/>
  <c r="F11336" i="15" s="1"/>
  <c r="F11337" i="15" s="1"/>
  <c r="F11338" i="15" s="1"/>
  <c r="F11339" i="15" s="1"/>
  <c r="F11340" i="15" s="1"/>
  <c r="F11341" i="15" s="1"/>
  <c r="F11342" i="15" s="1"/>
  <c r="F11343" i="15" s="1"/>
  <c r="F11344" i="15" s="1"/>
  <c r="F11345" i="15" s="1"/>
  <c r="F11346" i="15" s="1"/>
  <c r="F11347" i="15" s="1"/>
  <c r="F11348" i="15" s="1"/>
  <c r="F11349" i="15" s="1"/>
  <c r="F11350" i="15" s="1"/>
  <c r="F11351" i="15" l="1"/>
  <c r="F11352" i="15" s="1"/>
  <c r="F11353" i="15" s="1"/>
  <c r="F11354" i="15" s="1"/>
  <c r="F11355" i="15" s="1"/>
  <c r="F11356" i="15" l="1"/>
  <c r="F11357" i="15" s="1"/>
  <c r="F11358" i="15" s="1"/>
  <c r="F11359" i="15" s="1"/>
  <c r="F11360" i="15" s="1"/>
  <c r="F11361" i="15" l="1"/>
  <c r="F11362" i="15" s="1"/>
  <c r="F11363" i="15" l="1"/>
  <c r="F11364" i="15" s="1"/>
  <c r="F11365" i="15" s="1"/>
  <c r="F11366" i="15" s="1"/>
  <c r="F11367" i="15" s="1"/>
  <c r="F11368" i="15" s="1"/>
  <c r="F11369" i="15" s="1"/>
  <c r="F11370" i="15" s="1"/>
  <c r="F11371" i="15" s="1"/>
  <c r="F11372" i="15" l="1"/>
  <c r="F11373" i="15" s="1"/>
  <c r="F11374" i="15" l="1"/>
  <c r="F11375" i="15" s="1"/>
  <c r="F11376" i="15" s="1"/>
  <c r="F11377" i="15" l="1"/>
  <c r="F11378" i="15" s="1"/>
  <c r="F11379" i="15" s="1"/>
  <c r="F11380" i="15" s="1"/>
  <c r="F11381" i="15" s="1"/>
  <c r="F11382" i="15" l="1"/>
  <c r="F11383" i="15" s="1"/>
  <c r="F11384" i="15" s="1"/>
  <c r="F11385" i="15" l="1"/>
  <c r="F11386" i="15" s="1"/>
  <c r="F11387" i="15" l="1"/>
  <c r="F11388" i="15" s="1"/>
  <c r="F11389" i="15" s="1"/>
  <c r="F11390" i="15" s="1"/>
  <c r="F11391" i="15" s="1"/>
  <c r="F11392" i="15" s="1"/>
  <c r="F11393" i="15" s="1"/>
  <c r="F11394" i="15" s="1"/>
  <c r="F11395" i="15" s="1"/>
  <c r="F11396" i="15" l="1"/>
  <c r="F11397" i="15" s="1"/>
  <c r="F11398" i="15" s="1"/>
  <c r="F11399" i="15" s="1"/>
  <c r="F11400" i="15" s="1"/>
  <c r="F11401" i="15" s="1"/>
  <c r="F11402" i="15" s="1"/>
  <c r="F11403" i="15" s="1"/>
  <c r="F11404" i="15" s="1"/>
  <c r="F11405" i="15" s="1"/>
  <c r="F11406" i="15" s="1"/>
  <c r="F11407" i="15" s="1"/>
  <c r="F11408" i="15" s="1"/>
  <c r="F11409" i="15" l="1"/>
  <c r="F11410" i="15" s="1"/>
  <c r="F11411" i="15" s="1"/>
  <c r="F11412" i="15" s="1"/>
  <c r="F11413" i="15" s="1"/>
  <c r="F11414" i="15" s="1"/>
  <c r="F11415" i="15" s="1"/>
  <c r="F11416" i="15" s="1"/>
  <c r="F11417" i="15" s="1"/>
  <c r="F11418" i="15" l="1"/>
  <c r="F11419" i="15" s="1"/>
  <c r="F11420" i="15" s="1"/>
  <c r="F11421" i="15" s="1"/>
  <c r="F11422" i="15" s="1"/>
  <c r="F11423" i="15" s="1"/>
  <c r="F11424" i="15" l="1"/>
  <c r="F11425" i="15" s="1"/>
  <c r="F11426" i="15" s="1"/>
  <c r="F11427" i="15" s="1"/>
  <c r="F11428" i="15" s="1"/>
  <c r="F11429" i="15" l="1"/>
  <c r="F11430" i="15" s="1"/>
  <c r="F11431" i="15" s="1"/>
  <c r="F11432" i="15" l="1"/>
  <c r="F11433" i="15" s="1"/>
  <c r="F11434" i="15" s="1"/>
  <c r="F11435" i="15" s="1"/>
  <c r="F11436" i="15" s="1"/>
  <c r="F11437" i="15" s="1"/>
  <c r="F11438" i="15" s="1"/>
  <c r="F11439" i="15" l="1"/>
  <c r="F11440" i="15" s="1"/>
  <c r="F11441" i="15" s="1"/>
  <c r="F11442" i="15" l="1"/>
  <c r="F11443" i="15" s="1"/>
  <c r="F11444" i="15" s="1"/>
  <c r="F11445" i="15" s="1"/>
  <c r="F11446" i="15" s="1"/>
  <c r="F11447" i="15" l="1"/>
  <c r="F11448" i="15" s="1"/>
  <c r="F11449" i="15" s="1"/>
  <c r="F11450" i="15" s="1"/>
  <c r="F11451" i="15" s="1"/>
  <c r="F11452" i="15" s="1"/>
  <c r="F11453" i="15" s="1"/>
  <c r="F11454" i="15" s="1"/>
  <c r="F11455" i="15" s="1"/>
  <c r="F11456" i="15" s="1"/>
  <c r="F11457" i="15" s="1"/>
  <c r="F11458" i="15" l="1"/>
  <c r="F11459" i="15" s="1"/>
  <c r="F11460" i="15" s="1"/>
  <c r="F11461" i="15" s="1"/>
  <c r="F11462" i="15" l="1"/>
  <c r="F11463" i="15" s="1"/>
  <c r="F11464" i="15" s="1"/>
  <c r="F11465" i="15" s="1"/>
  <c r="F11466" i="15" s="1"/>
  <c r="F11467" i="15" s="1"/>
  <c r="F11468" i="15" l="1"/>
  <c r="F11469" i="15" s="1"/>
  <c r="F11470" i="15" l="1"/>
  <c r="F11471" i="15" s="1"/>
  <c r="F11472" i="15" s="1"/>
  <c r="F11473" i="15" s="1"/>
  <c r="F11474" i="15" s="1"/>
  <c r="F11475" i="15" s="1"/>
  <c r="F11476" i="15" l="1"/>
  <c r="F11477" i="15" s="1"/>
  <c r="F11478" i="15" s="1"/>
  <c r="F11479" i="15" s="1"/>
  <c r="F11480" i="15" l="1"/>
  <c r="F11481" i="15" s="1"/>
  <c r="F11482" i="15" s="1"/>
  <c r="F11483" i="15" l="1"/>
  <c r="F11484" i="15" s="1"/>
  <c r="F11485" i="15" s="1"/>
  <c r="F11486" i="15" s="1"/>
  <c r="F11487" i="15" s="1"/>
  <c r="F11488" i="15" s="1"/>
  <c r="F11489" i="15" s="1"/>
  <c r="F11490" i="15" l="1"/>
  <c r="F11491" i="15" s="1"/>
  <c r="F11492" i="15" l="1"/>
  <c r="F11493" i="15" s="1"/>
  <c r="F11494" i="15" s="1"/>
  <c r="F11495" i="15" s="1"/>
  <c r="F11496" i="15" s="1"/>
  <c r="F11497" i="15" s="1"/>
  <c r="F11498" i="15" s="1"/>
  <c r="F11499" i="15" s="1"/>
  <c r="F11500" i="15" s="1"/>
  <c r="F11501" i="15" s="1"/>
  <c r="F11502" i="15" s="1"/>
  <c r="F11503" i="15" s="1"/>
  <c r="F11504" i="15" s="1"/>
  <c r="F11505" i="15" s="1"/>
  <c r="F11506" i="15" s="1"/>
  <c r="F11507" i="15" s="1"/>
  <c r="F11508" i="15" s="1"/>
  <c r="F11509" i="15" s="1"/>
  <c r="F11510" i="15" s="1"/>
  <c r="F11511" i="15" l="1"/>
  <c r="F11512" i="15" s="1"/>
  <c r="F11513" i="15" s="1"/>
  <c r="F11514" i="15" s="1"/>
  <c r="F11515" i="15" l="1"/>
  <c r="F11516" i="15" s="1"/>
  <c r="F11517" i="15" s="1"/>
  <c r="F11518" i="15" l="1"/>
  <c r="F11519" i="15" s="1"/>
  <c r="F11520" i="15" s="1"/>
  <c r="F11521" i="15" s="1"/>
  <c r="F11522" i="15" s="1"/>
  <c r="F11523" i="15" s="1"/>
  <c r="F11524" i="15" s="1"/>
  <c r="F11525" i="15" s="1"/>
  <c r="F11526" i="15" s="1"/>
  <c r="F11527" i="15" s="1"/>
  <c r="F11528" i="15" l="1"/>
  <c r="F11529" i="15" s="1"/>
  <c r="F11530" i="15" s="1"/>
  <c r="F11531" i="15" s="1"/>
  <c r="F11532" i="15" s="1"/>
  <c r="F11533" i="15" l="1"/>
  <c r="F11534" i="15" s="1"/>
  <c r="F11535" i="15" s="1"/>
  <c r="F11536" i="15" s="1"/>
  <c r="F11537" i="15" l="1"/>
  <c r="F11538" i="15" s="1"/>
  <c r="F11539" i="15" s="1"/>
  <c r="F11540" i="15" s="1"/>
  <c r="F11541" i="15" s="1"/>
  <c r="F11542" i="15" s="1"/>
  <c r="F11543" i="15" l="1"/>
  <c r="F11544" i="15" s="1"/>
  <c r="F11545" i="15" s="1"/>
  <c r="F11546" i="15" s="1"/>
  <c r="F11547" i="15" s="1"/>
  <c r="F11548" i="15" s="1"/>
  <c r="F11549" i="15" s="1"/>
  <c r="F11550" i="15" s="1"/>
  <c r="F11551" i="15" s="1"/>
  <c r="F11552" i="15" s="1"/>
  <c r="F11553" i="15" s="1"/>
  <c r="F11554" i="15" l="1"/>
  <c r="F11555" i="15" s="1"/>
  <c r="F11556" i="15" s="1"/>
  <c r="F11557" i="15" l="1"/>
  <c r="F11558" i="15" s="1"/>
  <c r="F11559" i="15" s="1"/>
  <c r="F11560" i="15" l="1"/>
  <c r="F11561" i="15" s="1"/>
  <c r="F11562" i="15" s="1"/>
  <c r="F11563" i="15" s="1"/>
  <c r="F11564" i="15" s="1"/>
  <c r="F11565" i="15" s="1"/>
  <c r="F11566" i="15" l="1"/>
  <c r="F11567" i="15" s="1"/>
  <c r="F11568" i="15" s="1"/>
  <c r="F11569" i="15" s="1"/>
  <c r="F11570" i="15" s="1"/>
  <c r="F11571" i="15" l="1"/>
  <c r="F11572" i="15" s="1"/>
  <c r="F11573" i="15" s="1"/>
  <c r="F11574" i="15" s="1"/>
  <c r="F11575" i="15" s="1"/>
  <c r="F11576" i="15" s="1"/>
  <c r="F11577" i="15" s="1"/>
  <c r="F11578" i="15" s="1"/>
  <c r="F11579" i="15" s="1"/>
  <c r="F11580" i="15" s="1"/>
  <c r="F11581" i="15" s="1"/>
  <c r="F11582" i="15" s="1"/>
  <c r="F11583" i="15" s="1"/>
  <c r="F11584" i="15" s="1"/>
  <c r="F11585" i="15" s="1"/>
  <c r="F11586" i="15" s="1"/>
  <c r="F11587" i="15" s="1"/>
  <c r="F11588" i="15" s="1"/>
  <c r="F11589" i="15" s="1"/>
  <c r="F11590" i="15" s="1"/>
  <c r="F11591" i="15" s="1"/>
  <c r="F11592" i="15" s="1"/>
  <c r="F11593" i="15" s="1"/>
  <c r="F11594" i="15" s="1"/>
  <c r="F11595" i="15" s="1"/>
  <c r="F11596" i="15" l="1"/>
  <c r="F11597" i="15" s="1"/>
  <c r="F11598" i="15" s="1"/>
  <c r="F11599" i="15" s="1"/>
  <c r="F11600" i="15" s="1"/>
  <c r="F11601" i="15" s="1"/>
  <c r="F11602" i="15" s="1"/>
  <c r="F11603" i="15" s="1"/>
  <c r="F11604" i="15" s="1"/>
  <c r="F11605" i="15" s="1"/>
  <c r="F11606" i="15" s="1"/>
  <c r="F11607" i="15" s="1"/>
  <c r="F11608" i="15" s="1"/>
  <c r="F11609" i="15" s="1"/>
  <c r="F11610" i="15" s="1"/>
  <c r="F11611" i="15" s="1"/>
  <c r="F11612" i="15" s="1"/>
  <c r="F11613" i="15" s="1"/>
  <c r="F11614" i="15" s="1"/>
  <c r="F11615" i="15" s="1"/>
  <c r="F11616" i="15" s="1"/>
  <c r="F11617" i="15" s="1"/>
  <c r="F11618" i="15" s="1"/>
  <c r="F11619" i="15" s="1"/>
  <c r="F11620" i="15" s="1"/>
  <c r="F11621" i="15" s="1"/>
  <c r="F11622" i="15" s="1"/>
  <c r="F11623" i="15" s="1"/>
  <c r="F11624" i="15" s="1"/>
  <c r="F11625" i="15" s="1"/>
  <c r="F11626" i="15" s="1"/>
  <c r="F11627" i="15" l="1"/>
  <c r="F11628" i="15" s="1"/>
  <c r="F11629" i="15" s="1"/>
  <c r="F11630" i="15" s="1"/>
  <c r="F11631" i="15" s="1"/>
  <c r="F11632" i="15" s="1"/>
  <c r="F11633" i="15" s="1"/>
  <c r="F11634" i="15" s="1"/>
  <c r="F11635" i="15" s="1"/>
  <c r="F11636" i="15" l="1"/>
  <c r="F11637" i="15" s="1"/>
  <c r="F11638" i="15" s="1"/>
  <c r="F11639" i="15" s="1"/>
  <c r="F11640" i="15" s="1"/>
  <c r="F11641" i="15" s="1"/>
  <c r="F11642" i="15" l="1"/>
  <c r="F11643" i="15" s="1"/>
  <c r="F11644" i="15" s="1"/>
  <c r="F11645" i="15" s="1"/>
  <c r="F11646" i="15" s="1"/>
  <c r="F11647" i="15" s="1"/>
  <c r="F11648" i="15" s="1"/>
  <c r="F11649" i="15" s="1"/>
  <c r="F11650" i="15" s="1"/>
  <c r="F11651" i="15" s="1"/>
  <c r="F11652" i="15" s="1"/>
  <c r="F11653" i="15" s="1"/>
  <c r="F11654" i="15" s="1"/>
  <c r="F11655" i="15" s="1"/>
  <c r="F11656" i="15" s="1"/>
  <c r="F11657" i="15" s="1"/>
  <c r="F11658" i="15" s="1"/>
  <c r="F11659" i="15" s="1"/>
  <c r="F11660" i="15" s="1"/>
  <c r="F11661" i="15" s="1"/>
  <c r="F11662" i="15" s="1"/>
  <c r="F11663" i="15" s="1"/>
  <c r="F11664" i="15" s="1"/>
  <c r="F11665" i="15" s="1"/>
  <c r="F11666" i="15" s="1"/>
  <c r="F11667" i="15" s="1"/>
  <c r="F11668" i="15" s="1"/>
  <c r="F11669" i="15" s="1"/>
  <c r="F11670" i="15" s="1"/>
  <c r="F11671" i="15" s="1"/>
  <c r="F11672" i="15" s="1"/>
  <c r="F11673" i="15" s="1"/>
  <c r="F11674" i="15" l="1"/>
  <c r="F11675" i="15" s="1"/>
  <c r="F11676" i="15" s="1"/>
  <c r="F11677" i="15" s="1"/>
  <c r="F11678" i="15" s="1"/>
  <c r="F11679" i="15" s="1"/>
  <c r="F11680" i="15" s="1"/>
  <c r="F11681" i="15" s="1"/>
  <c r="F11682" i="15" s="1"/>
  <c r="F11683" i="15" s="1"/>
  <c r="F11684" i="15" s="1"/>
  <c r="F11685" i="15" s="1"/>
  <c r="F11686" i="15" s="1"/>
  <c r="F11687" i="15" l="1"/>
  <c r="F11688" i="15" s="1"/>
  <c r="F11689" i="15" s="1"/>
  <c r="F11690" i="15" s="1"/>
  <c r="F11691" i="15" s="1"/>
  <c r="F11692" i="15" s="1"/>
  <c r="F11693" i="15" s="1"/>
  <c r="F11694" i="15" s="1"/>
  <c r="F11695" i="15" s="1"/>
  <c r="F11696" i="15" s="1"/>
  <c r="F11697" i="15" s="1"/>
  <c r="F11698" i="15" s="1"/>
  <c r="F11699" i="15" s="1"/>
  <c r="F11700" i="15" s="1"/>
  <c r="F11701" i="15" s="1"/>
  <c r="F11702" i="15" s="1"/>
  <c r="F11703" i="15" s="1"/>
  <c r="F11704" i="15" s="1"/>
  <c r="F11705" i="15" s="1"/>
  <c r="F11706" i="15" s="1"/>
  <c r="F11707" i="15" s="1"/>
  <c r="F11708" i="15" s="1"/>
  <c r="F11709" i="15" s="1"/>
  <c r="F11710" i="15" s="1"/>
  <c r="F11711" i="15" s="1"/>
  <c r="F11712" i="15" s="1"/>
  <c r="F11713" i="15" s="1"/>
  <c r="F11714" i="15" s="1"/>
  <c r="F11715" i="15" s="1"/>
  <c r="F11716" i="15" s="1"/>
  <c r="F11717" i="15" s="1"/>
  <c r="F11718" i="15" s="1"/>
  <c r="F11719" i="15" s="1"/>
  <c r="F11720" i="15" s="1"/>
  <c r="F11721" i="15" s="1"/>
  <c r="F11722" i="15" s="1"/>
  <c r="F11723" i="15" s="1"/>
  <c r="F11724" i="15" s="1"/>
  <c r="F11725" i="15" s="1"/>
  <c r="F11726" i="15" s="1"/>
  <c r="F11727" i="15" s="1"/>
  <c r="F11728" i="15" s="1"/>
  <c r="F11729" i="15" s="1"/>
  <c r="F11730" i="15" s="1"/>
  <c r="F11731" i="15" s="1"/>
  <c r="F11732" i="15" s="1"/>
  <c r="F11733" i="15" s="1"/>
  <c r="F11734" i="15" s="1"/>
  <c r="F11735" i="15" s="1"/>
  <c r="F11736" i="15" s="1"/>
  <c r="F11737" i="15" s="1"/>
  <c r="F11738" i="15" s="1"/>
  <c r="F11739" i="15" s="1"/>
  <c r="F11740" i="15" s="1"/>
  <c r="F11741" i="15" s="1"/>
  <c r="F11742" i="15" s="1"/>
  <c r="F11743" i="15" s="1"/>
  <c r="F11744" i="15" s="1"/>
  <c r="F11745" i="15" s="1"/>
  <c r="F11746" i="15" s="1"/>
  <c r="F11747" i="15" s="1"/>
  <c r="F11748" i="15" s="1"/>
  <c r="F11749" i="15" s="1"/>
  <c r="F11750" i="15" s="1"/>
  <c r="F11751" i="15" s="1"/>
  <c r="F11752" i="15" s="1"/>
  <c r="F11753" i="15" s="1"/>
  <c r="F11754" i="15" s="1"/>
  <c r="F11755" i="15" s="1"/>
  <c r="F11756" i="15" s="1"/>
  <c r="F11757" i="15" s="1"/>
  <c r="F11758" i="15" s="1"/>
  <c r="F11759" i="15" s="1"/>
  <c r="F11760" i="15" s="1"/>
  <c r="F11761" i="15" s="1"/>
  <c r="F11762" i="15" s="1"/>
  <c r="F11763" i="15" l="1"/>
  <c r="F11764" i="15" s="1"/>
  <c r="F11765" i="15" s="1"/>
  <c r="F11766" i="15" s="1"/>
  <c r="F11767" i="15" s="1"/>
  <c r="F11768" i="15" s="1"/>
  <c r="F11769" i="15" s="1"/>
  <c r="F11770" i="15" s="1"/>
  <c r="F11771" i="15" s="1"/>
  <c r="F11772" i="15" s="1"/>
  <c r="F11773" i="15" s="1"/>
  <c r="F11774" i="15" s="1"/>
  <c r="F11775" i="15" s="1"/>
  <c r="F11776" i="15" s="1"/>
  <c r="F11777" i="15" s="1"/>
  <c r="F11778" i="15" s="1"/>
  <c r="F11779" i="15" s="1"/>
  <c r="F11780" i="15" s="1"/>
  <c r="F11781" i="15" s="1"/>
  <c r="F11782" i="15" s="1"/>
  <c r="F11783" i="15" s="1"/>
  <c r="F11784" i="15" s="1"/>
  <c r="F11785" i="15" s="1"/>
  <c r="F11786" i="15" s="1"/>
  <c r="F11787" i="15" s="1"/>
  <c r="F11788" i="15" s="1"/>
  <c r="F11789" i="15" s="1"/>
  <c r="F11790" i="15" s="1"/>
  <c r="F11791" i="15" s="1"/>
  <c r="F11792" i="15" s="1"/>
  <c r="F11793" i="15" s="1"/>
  <c r="F11794" i="15" s="1"/>
  <c r="F11795" i="15" s="1"/>
  <c r="F11796" i="15" s="1"/>
  <c r="F11797" i="15" s="1"/>
  <c r="F11798" i="15" s="1"/>
  <c r="F11799" i="15" s="1"/>
  <c r="F11800" i="15" s="1"/>
  <c r="F11801" i="15" s="1"/>
  <c r="F11802" i="15" s="1"/>
  <c r="F11803" i="15" s="1"/>
  <c r="F11804" i="15" s="1"/>
  <c r="F11805" i="15" s="1"/>
  <c r="F11806" i="15" s="1"/>
  <c r="F11807" i="15" s="1"/>
  <c r="F11808" i="15" s="1"/>
  <c r="F11809" i="15" s="1"/>
  <c r="F11810" i="15" l="1"/>
  <c r="F11811" i="15" s="1"/>
  <c r="F11812" i="15" s="1"/>
  <c r="F11813" i="15" s="1"/>
  <c r="F11814" i="15" s="1"/>
  <c r="F11815" i="15" s="1"/>
  <c r="F11816" i="15" s="1"/>
  <c r="F11817" i="15" s="1"/>
  <c r="F11818" i="15" s="1"/>
  <c r="F11819" i="15" s="1"/>
  <c r="F11820" i="15" s="1"/>
  <c r="F11821" i="15" s="1"/>
  <c r="F11822" i="15" s="1"/>
  <c r="F11823" i="15" l="1"/>
  <c r="F11824" i="15" s="1"/>
  <c r="F11825" i="15" s="1"/>
  <c r="F11826" i="15" s="1"/>
  <c r="F11827" i="15" s="1"/>
  <c r="F11828" i="15" s="1"/>
  <c r="F11829" i="15" s="1"/>
  <c r="F11830" i="15" s="1"/>
  <c r="F11831" i="15" s="1"/>
  <c r="F11832" i="15" s="1"/>
  <c r="F11833" i="15" s="1"/>
  <c r="F11834" i="15" s="1"/>
  <c r="F11835" i="15" s="1"/>
  <c r="F11836" i="15" s="1"/>
  <c r="F11837" i="15" s="1"/>
  <c r="F11838" i="15" s="1"/>
  <c r="F11839" i="15" s="1"/>
  <c r="F11840" i="15" s="1"/>
  <c r="F11841" i="15" l="1"/>
  <c r="F11842" i="15" s="1"/>
  <c r="F11843" i="15" s="1"/>
  <c r="F11844" i="15" s="1"/>
  <c r="F11845" i="15" s="1"/>
  <c r="F11846" i="15" s="1"/>
  <c r="F11847" i="15" s="1"/>
  <c r="F11848" i="15" s="1"/>
  <c r="F11849" i="15" s="1"/>
  <c r="F11850" i="15" s="1"/>
  <c r="F11851" i="15" s="1"/>
  <c r="F11852" i="15" s="1"/>
  <c r="F11853" i="15" s="1"/>
  <c r="F11854" i="15" s="1"/>
  <c r="F11855" i="15" s="1"/>
  <c r="F11856" i="15" s="1"/>
  <c r="F11857" i="15" s="1"/>
  <c r="F11858" i="15" s="1"/>
  <c r="F11859" i="15" s="1"/>
  <c r="F11860" i="15" s="1"/>
  <c r="F11861" i="15" s="1"/>
  <c r="F11862" i="15" s="1"/>
  <c r="F11863" i="15" s="1"/>
  <c r="F11864" i="15" s="1"/>
  <c r="F11865" i="15" s="1"/>
  <c r="F11866" i="15" s="1"/>
  <c r="F11867" i="15" s="1"/>
  <c r="F11868" i="15" s="1"/>
  <c r="F11869" i="15" s="1"/>
  <c r="F11870" i="15" s="1"/>
  <c r="F11871" i="15" s="1"/>
  <c r="F11872" i="15" s="1"/>
  <c r="F11873" i="15" s="1"/>
  <c r="F11874" i="15" s="1"/>
  <c r="F11875" i="15" s="1"/>
  <c r="F11876" i="15" s="1"/>
  <c r="F11877" i="15" s="1"/>
  <c r="F11878" i="15" s="1"/>
  <c r="F11879" i="15" s="1"/>
  <c r="F11880" i="15" s="1"/>
  <c r="F11881" i="15" s="1"/>
  <c r="F11882" i="15" s="1"/>
  <c r="F11883" i="15" s="1"/>
  <c r="F11884" i="15" s="1"/>
  <c r="F11885" i="15" s="1"/>
  <c r="F11886" i="15" s="1"/>
  <c r="F11887" i="15" s="1"/>
  <c r="F11888" i="15" s="1"/>
  <c r="F11889" i="15" s="1"/>
  <c r="F11890" i="15" s="1"/>
  <c r="F11891" i="15" s="1"/>
  <c r="F11892" i="15" s="1"/>
  <c r="F11893" i="15" s="1"/>
  <c r="F11894" i="15" s="1"/>
  <c r="F11895" i="15" s="1"/>
  <c r="F11896" i="15" s="1"/>
  <c r="F11897" i="15" l="1"/>
  <c r="F11898" i="15" s="1"/>
  <c r="F11899" i="15" s="1"/>
  <c r="F11900" i="15" s="1"/>
  <c r="F11901" i="15" s="1"/>
  <c r="F11902" i="15" s="1"/>
  <c r="F11903" i="15" s="1"/>
  <c r="F11904" i="15" l="1"/>
  <c r="F11905" i="15" s="1"/>
  <c r="F11906" i="15" s="1"/>
  <c r="F11907" i="15" s="1"/>
  <c r="F11908" i="15" s="1"/>
  <c r="F11909" i="15" s="1"/>
  <c r="F11910" i="15" s="1"/>
  <c r="F11911" i="15" s="1"/>
  <c r="F11912" i="15" s="1"/>
  <c r="F11913" i="15" s="1"/>
  <c r="F11914" i="15" s="1"/>
  <c r="F11915" i="15" s="1"/>
  <c r="F11916" i="15" s="1"/>
  <c r="F11917" i="15" s="1"/>
  <c r="F11918" i="15" s="1"/>
  <c r="F11919" i="15" s="1"/>
  <c r="F11920" i="15" s="1"/>
  <c r="F11921" i="15" s="1"/>
  <c r="F11922" i="15" s="1"/>
  <c r="F11923" i="15" s="1"/>
  <c r="F11924" i="15" s="1"/>
  <c r="F11925" i="15" s="1"/>
  <c r="F11926" i="15" s="1"/>
  <c r="F11927" i="15" s="1"/>
  <c r="F11928" i="15" s="1"/>
  <c r="F11929" i="15" s="1"/>
  <c r="F11930" i="15" s="1"/>
  <c r="F11931" i="15" s="1"/>
  <c r="F11932" i="15" s="1"/>
  <c r="F11933" i="15" s="1"/>
  <c r="F11934" i="15" s="1"/>
  <c r="F11935" i="15" s="1"/>
  <c r="F11936" i="15" s="1"/>
  <c r="F11937" i="15" s="1"/>
  <c r="F11938" i="15" s="1"/>
  <c r="F11939" i="15" s="1"/>
  <c r="F11940" i="15" s="1"/>
  <c r="F11941" i="15" s="1"/>
  <c r="F11942" i="15" s="1"/>
  <c r="F11943" i="15" s="1"/>
  <c r="F11944" i="15" s="1"/>
  <c r="F11945" i="15" l="1"/>
  <c r="F11946" i="15" s="1"/>
  <c r="F11947" i="15" s="1"/>
  <c r="F11948" i="15" s="1"/>
  <c r="F11949" i="15" l="1"/>
  <c r="F11950" i="15" s="1"/>
  <c r="F11951" i="15" s="1"/>
  <c r="F11952" i="15" s="1"/>
  <c r="F11953" i="15" s="1"/>
  <c r="F11954" i="15" s="1"/>
  <c r="F11955" i="15" s="1"/>
  <c r="F11956" i="15" s="1"/>
  <c r="F11957" i="15" s="1"/>
  <c r="F11958" i="15" l="1"/>
  <c r="F11959" i="15" s="1"/>
  <c r="F11960" i="15" s="1"/>
  <c r="F11961" i="15" s="1"/>
  <c r="F11962" i="15" s="1"/>
  <c r="F11963" i="15" l="1"/>
  <c r="F11964" i="15" s="1"/>
  <c r="F11965" i="15" s="1"/>
  <c r="F11966" i="15" s="1"/>
  <c r="F11967" i="15" s="1"/>
  <c r="F11968" i="15" s="1"/>
  <c r="F11969" i="15" s="1"/>
  <c r="F11970" i="15" s="1"/>
  <c r="F11971" i="15" s="1"/>
  <c r="F11972" i="15" s="1"/>
  <c r="F11973" i="15" s="1"/>
  <c r="F11974" i="15" s="1"/>
  <c r="F11975" i="15" s="1"/>
  <c r="F11976" i="15" s="1"/>
  <c r="F11977" i="15" s="1"/>
  <c r="F11978" i="15" s="1"/>
  <c r="F11979" i="15" s="1"/>
  <c r="F11980" i="15" s="1"/>
  <c r="F11981" i="15" s="1"/>
  <c r="F11982" i="15" l="1"/>
  <c r="F11983" i="15" s="1"/>
  <c r="F11984" i="15" s="1"/>
  <c r="F11985" i="15" s="1"/>
  <c r="F11986" i="15" l="1"/>
  <c r="F11987" i="15" s="1"/>
  <c r="F11988" i="15" s="1"/>
  <c r="F11989" i="15" s="1"/>
  <c r="F11990" i="15" s="1"/>
  <c r="F11991" i="15" s="1"/>
  <c r="F11992" i="15" s="1"/>
  <c r="F11993" i="15" s="1"/>
  <c r="F11994" i="15" s="1"/>
  <c r="F11995" i="15" l="1"/>
  <c r="F11996" i="15" s="1"/>
  <c r="F11997" i="15" s="1"/>
  <c r="F11998" i="15" s="1"/>
  <c r="F11999" i="15" s="1"/>
  <c r="F12000" i="15" s="1"/>
  <c r="F12001" i="15" s="1"/>
  <c r="F12002" i="15" l="1"/>
  <c r="F12003" i="15" s="1"/>
  <c r="F12004" i="15" s="1"/>
  <c r="F12005" i="15" s="1"/>
  <c r="F12006" i="15" s="1"/>
  <c r="F12007" i="15" s="1"/>
  <c r="F12008" i="15" s="1"/>
  <c r="F12009" i="15" s="1"/>
  <c r="F12010" i="15" l="1"/>
  <c r="F12011" i="15" s="1"/>
  <c r="F12012" i="15" s="1"/>
  <c r="F12013" i="15" s="1"/>
  <c r="F12014" i="15" l="1"/>
  <c r="F12015" i="15" s="1"/>
  <c r="F12016" i="15" s="1"/>
  <c r="F12017" i="15" s="1"/>
  <c r="F12018" i="15" l="1"/>
  <c r="F12019" i="15" s="1"/>
  <c r="F12020" i="15" s="1"/>
  <c r="F12021" i="15" s="1"/>
  <c r="F12022" i="15" s="1"/>
  <c r="F12023" i="15" s="1"/>
  <c r="F12024" i="15" s="1"/>
  <c r="F12025" i="15" s="1"/>
  <c r="F12026" i="15" s="1"/>
  <c r="F12027" i="15" s="1"/>
  <c r="F12028" i="15" s="1"/>
  <c r="F12029" i="15" s="1"/>
  <c r="F12030" i="15" s="1"/>
  <c r="F12031" i="15" s="1"/>
  <c r="F12032" i="15" s="1"/>
  <c r="F12033" i="15" s="1"/>
  <c r="F12034" i="15" s="1"/>
  <c r="F12035" i="15" s="1"/>
  <c r="F12036" i="15" l="1"/>
  <c r="F12037" i="15" s="1"/>
  <c r="F12038" i="15" s="1"/>
  <c r="F12039" i="15" s="1"/>
  <c r="F12040" i="15" s="1"/>
  <c r="F12041" i="15" s="1"/>
  <c r="F12042" i="15" s="1"/>
  <c r="F12043" i="15" s="1"/>
  <c r="F12044" i="15" s="1"/>
  <c r="F12045" i="15" s="1"/>
  <c r="F12046" i="15" s="1"/>
  <c r="F12047" i="15" l="1"/>
  <c r="F12048" i="15" s="1"/>
  <c r="F12049" i="15" s="1"/>
  <c r="F12050" i="15" s="1"/>
  <c r="F12051" i="15" s="1"/>
  <c r="F12052" i="15" s="1"/>
  <c r="F12053" i="15" s="1"/>
  <c r="F12054" i="15" s="1"/>
  <c r="F12055" i="15" s="1"/>
  <c r="F12056" i="15" s="1"/>
  <c r="F12057" i="15" s="1"/>
  <c r="F12058" i="15" s="1"/>
  <c r="F12059" i="15" s="1"/>
  <c r="F12060" i="15" s="1"/>
  <c r="F12061" i="15" s="1"/>
  <c r="F12062" i="15" s="1"/>
  <c r="F12063" i="15" s="1"/>
  <c r="F12064" i="15" s="1"/>
  <c r="F12065" i="15" s="1"/>
  <c r="F12066" i="15" s="1"/>
  <c r="F12067" i="15" s="1"/>
  <c r="F12068" i="15" s="1"/>
  <c r="F12069" i="15" s="1"/>
  <c r="F12070" i="15" s="1"/>
  <c r="F12071" i="15" l="1"/>
  <c r="F12072" i="15" s="1"/>
  <c r="F12073" i="15" s="1"/>
  <c r="F12074" i="15" s="1"/>
  <c r="F12075" i="15" s="1"/>
  <c r="F12076" i="15" s="1"/>
  <c r="F12077" i="15" s="1"/>
  <c r="F12078" i="15" l="1"/>
  <c r="F12079" i="15" s="1"/>
  <c r="F12080" i="15" s="1"/>
  <c r="F12081" i="15" s="1"/>
  <c r="F12082" i="15" s="1"/>
  <c r="F12083" i="15" s="1"/>
  <c r="F12084" i="15" s="1"/>
  <c r="F12085" i="15" s="1"/>
  <c r="F12086" i="15" s="1"/>
  <c r="F12087" i="15" s="1"/>
  <c r="F12088" i="15" l="1"/>
  <c r="F12089" i="15" s="1"/>
  <c r="F12090" i="15" s="1"/>
  <c r="F12091" i="15" s="1"/>
  <c r="F12092" i="15" s="1"/>
  <c r="F12093" i="15" s="1"/>
  <c r="F12094" i="15" s="1"/>
  <c r="F12095" i="15" s="1"/>
  <c r="F12096" i="15" s="1"/>
  <c r="F12097" i="15" s="1"/>
  <c r="F12098" i="15" l="1"/>
  <c r="F12099" i="15" s="1"/>
  <c r="F12100" i="15" s="1"/>
  <c r="F12101" i="15" s="1"/>
  <c r="F12102" i="15" s="1"/>
  <c r="F12103" i="15" s="1"/>
  <c r="F12104" i="15" s="1"/>
  <c r="F12105" i="15" s="1"/>
  <c r="F12106" i="15" s="1"/>
  <c r="F12107" i="15" s="1"/>
  <c r="F12108" i="15" l="1"/>
  <c r="F12109" i="15" s="1"/>
  <c r="F12110" i="15" s="1"/>
  <c r="F12111" i="15" s="1"/>
  <c r="F12112" i="15" s="1"/>
  <c r="F12113" i="15" s="1"/>
  <c r="F12114" i="15" l="1"/>
  <c r="F12115" i="15" s="1"/>
  <c r="F12116" i="15" s="1"/>
  <c r="F12117" i="15" l="1"/>
  <c r="F12118" i="15" s="1"/>
  <c r="F12119" i="15" s="1"/>
  <c r="F12120" i="15" s="1"/>
  <c r="F12121" i="15" s="1"/>
  <c r="F12122" i="15" s="1"/>
  <c r="F12123" i="15" s="1"/>
  <c r="F12124" i="15" s="1"/>
  <c r="F12125" i="15" s="1"/>
  <c r="F12126" i="15" s="1"/>
  <c r="F12127" i="15" s="1"/>
  <c r="F12128" i="15" s="1"/>
  <c r="F12129" i="15" s="1"/>
  <c r="F12130" i="15" s="1"/>
  <c r="F12131" i="15" s="1"/>
  <c r="F12132" i="15" s="1"/>
  <c r="F12133" i="15" s="1"/>
  <c r="F12134" i="15" s="1"/>
  <c r="F12135" i="15" s="1"/>
  <c r="F12136" i="15" s="1"/>
  <c r="F12137" i="15" s="1"/>
  <c r="F12138" i="15" s="1"/>
  <c r="F12139" i="15" s="1"/>
  <c r="F12140" i="15" s="1"/>
  <c r="F12141" i="15" s="1"/>
  <c r="F12142" i="15" s="1"/>
  <c r="F12143" i="15" l="1"/>
  <c r="F12144" i="15" s="1"/>
  <c r="F12145" i="15" s="1"/>
  <c r="F12146" i="15" s="1"/>
  <c r="F12147" i="15" s="1"/>
  <c r="F12148" i="15" l="1"/>
  <c r="F12149" i="15" s="1"/>
  <c r="F12150" i="15" s="1"/>
  <c r="F12151" i="15" s="1"/>
  <c r="F12152" i="15" s="1"/>
  <c r="F12153" i="15" s="1"/>
  <c r="F12154" i="15" s="1"/>
  <c r="F12155" i="15" s="1"/>
  <c r="F12156" i="15" s="1"/>
  <c r="F12157" i="15" s="1"/>
  <c r="F12158" i="15" s="1"/>
  <c r="F12159" i="15" s="1"/>
  <c r="F12160" i="15" s="1"/>
  <c r="F12161" i="15" s="1"/>
  <c r="F12162" i="15" s="1"/>
  <c r="F12163" i="15" s="1"/>
  <c r="F12164" i="15" s="1"/>
  <c r="F12165" i="15" s="1"/>
  <c r="F12166" i="15" s="1"/>
  <c r="F12167" i="15" l="1"/>
  <c r="F12168" i="15" s="1"/>
  <c r="F12169" i="15" s="1"/>
  <c r="F12170" i="15" l="1"/>
  <c r="F12171" i="15" s="1"/>
  <c r="F12172" i="15" s="1"/>
  <c r="F12173" i="15" s="1"/>
  <c r="F12174" i="15" s="1"/>
  <c r="F12175" i="15" s="1"/>
  <c r="F12176" i="15" s="1"/>
  <c r="F12177" i="15" s="1"/>
  <c r="F12178" i="15" s="1"/>
  <c r="F12179" i="15" s="1"/>
  <c r="F12180" i="15" l="1"/>
  <c r="F12181" i="15" s="1"/>
  <c r="F12182" i="15" s="1"/>
  <c r="F12183" i="15" s="1"/>
  <c r="F12184" i="15" s="1"/>
  <c r="F12185" i="15" s="1"/>
  <c r="F12186" i="15" s="1"/>
  <c r="F12187" i="15" s="1"/>
  <c r="F12188" i="15" s="1"/>
  <c r="F12189" i="15" s="1"/>
  <c r="F12190" i="15" s="1"/>
  <c r="F12191" i="15" s="1"/>
  <c r="F12192" i="15" s="1"/>
  <c r="F12193" i="15" s="1"/>
  <c r="F12194" i="15" s="1"/>
  <c r="F12195" i="15" s="1"/>
  <c r="F12196" i="15" s="1"/>
  <c r="F12197" i="15" l="1"/>
  <c r="F12198" i="15" s="1"/>
  <c r="F12199" i="15" s="1"/>
  <c r="F12200" i="15" s="1"/>
  <c r="F12201" i="15" s="1"/>
  <c r="F12202" i="15" l="1"/>
  <c r="F12203" i="15" s="1"/>
  <c r="F12204" i="15" s="1"/>
  <c r="F12205" i="15" s="1"/>
  <c r="F12206" i="15" s="1"/>
  <c r="F12207" i="15" s="1"/>
  <c r="F12208" i="15" s="1"/>
  <c r="F12209" i="15" s="1"/>
  <c r="F12210" i="15" s="1"/>
  <c r="F12211" i="15" s="1"/>
  <c r="F12212" i="15" s="1"/>
  <c r="F12213" i="15" s="1"/>
  <c r="F12214" i="15" l="1"/>
  <c r="F12215" i="15" s="1"/>
  <c r="F12216" i="15" s="1"/>
  <c r="F12217" i="15" s="1"/>
  <c r="F12218" i="15" s="1"/>
  <c r="F12219" i="15" s="1"/>
  <c r="F12220" i="15" s="1"/>
  <c r="F12221" i="15" s="1"/>
  <c r="F12222" i="15" s="1"/>
  <c r="F12223" i="15" s="1"/>
  <c r="F12224" i="15" s="1"/>
  <c r="F12225" i="15" s="1"/>
  <c r="F12226" i="15" l="1"/>
  <c r="F12227" i="15" s="1"/>
  <c r="F12228" i="15" s="1"/>
  <c r="F12229" i="15" s="1"/>
  <c r="F12230" i="15" s="1"/>
  <c r="F12231" i="15" l="1"/>
  <c r="F12232" i="15" s="1"/>
  <c r="F12233" i="15" s="1"/>
  <c r="F12234" i="15" s="1"/>
  <c r="F12235" i="15" s="1"/>
  <c r="F12236" i="15" s="1"/>
  <c r="F12237" i="15" s="1"/>
  <c r="F12238" i="15" s="1"/>
  <c r="F12239" i="15" s="1"/>
  <c r="F12240" i="15" s="1"/>
  <c r="F12241" i="15" s="1"/>
  <c r="F12242" i="15" s="1"/>
  <c r="F12243" i="15" s="1"/>
  <c r="F12244" i="15" s="1"/>
  <c r="F12245" i="15" s="1"/>
  <c r="F12246" i="15" s="1"/>
  <c r="F12247" i="15" s="1"/>
  <c r="F12248" i="15" s="1"/>
  <c r="F12249" i="15" s="1"/>
  <c r="F12250" i="15" s="1"/>
  <c r="F12251" i="15" s="1"/>
  <c r="F12252" i="15" s="1"/>
  <c r="F12253" i="15" s="1"/>
  <c r="F12254" i="15" s="1"/>
  <c r="F12255" i="15" s="1"/>
  <c r="F12256" i="15" l="1"/>
  <c r="F12257" i="15" s="1"/>
  <c r="F12258" i="15" s="1"/>
  <c r="F12259" i="15" s="1"/>
  <c r="F12260" i="15" s="1"/>
  <c r="F12261" i="15" s="1"/>
  <c r="F12262" i="15" s="1"/>
  <c r="F12263" i="15" s="1"/>
  <c r="F12264" i="15" s="1"/>
  <c r="F12265" i="15" s="1"/>
  <c r="F12266" i="15" s="1"/>
  <c r="F12267" i="15" s="1"/>
  <c r="F12268" i="15" l="1"/>
  <c r="F12269" i="15" s="1"/>
  <c r="F12270" i="15" s="1"/>
  <c r="F12271" i="15" s="1"/>
  <c r="F12272" i="15" s="1"/>
  <c r="F12273" i="15" s="1"/>
  <c r="F12274" i="15" s="1"/>
  <c r="F12275" i="15" s="1"/>
  <c r="F12276" i="15" s="1"/>
  <c r="F12277" i="15" s="1"/>
  <c r="F12278" i="15" s="1"/>
  <c r="F12279" i="15" s="1"/>
  <c r="F12280" i="15" s="1"/>
  <c r="F12281" i="15" s="1"/>
  <c r="F12282" i="15" s="1"/>
  <c r="F12283" i="15" s="1"/>
  <c r="F12284" i="15" s="1"/>
  <c r="F12285" i="15" s="1"/>
  <c r="F12286" i="15" s="1"/>
  <c r="F12287" i="15" s="1"/>
  <c r="F12288" i="15" s="1"/>
  <c r="F12289" i="15" s="1"/>
  <c r="F12290" i="15" s="1"/>
  <c r="F12291" i="15" s="1"/>
  <c r="F12292" i="15" s="1"/>
  <c r="F12293" i="15" s="1"/>
  <c r="F12294" i="15" s="1"/>
  <c r="F12295" i="15" s="1"/>
  <c r="F12296" i="15" s="1"/>
  <c r="F12297" i="15" s="1"/>
  <c r="F12298" i="15" s="1"/>
  <c r="F12299" i="15" s="1"/>
  <c r="F12300" i="15" s="1"/>
  <c r="F12301" i="15" s="1"/>
  <c r="F12302" i="15" s="1"/>
  <c r="F12303" i="15" s="1"/>
  <c r="F12304" i="15" s="1"/>
  <c r="F12305" i="15" s="1"/>
  <c r="F12306" i="15" s="1"/>
  <c r="F12307" i="15" s="1"/>
  <c r="F12308" i="15" s="1"/>
  <c r="F12309" i="15" s="1"/>
  <c r="F12310" i="15" s="1"/>
  <c r="F12311" i="15" s="1"/>
  <c r="F12312" i="15" s="1"/>
  <c r="F12313" i="15" s="1"/>
  <c r="F12314" i="15" s="1"/>
  <c r="F12315" i="15" s="1"/>
  <c r="F12316" i="15" s="1"/>
  <c r="F12317" i="15" s="1"/>
  <c r="F12318" i="15" l="1"/>
  <c r="F12319" i="15" s="1"/>
  <c r="F12320" i="15" s="1"/>
  <c r="F12321" i="15" l="1"/>
  <c r="F12322" i="15" s="1"/>
  <c r="F12323" i="15" s="1"/>
  <c r="F12324" i="15" l="1"/>
  <c r="F12325" i="15" s="1"/>
  <c r="F12326" i="15" s="1"/>
  <c r="F12327" i="15" s="1"/>
  <c r="F12328" i="15" s="1"/>
  <c r="F12329" i="15" s="1"/>
  <c r="F12330" i="15" s="1"/>
  <c r="F12331" i="15" s="1"/>
  <c r="F12332" i="15" s="1"/>
  <c r="F12333" i="15" s="1"/>
  <c r="F12334" i="15" s="1"/>
  <c r="F12335" i="15" s="1"/>
  <c r="F12336" i="15" s="1"/>
  <c r="F12337" i="15" s="1"/>
  <c r="F12338" i="15" s="1"/>
  <c r="F12339" i="15" s="1"/>
  <c r="F12340" i="15" s="1"/>
  <c r="F12341" i="15" s="1"/>
  <c r="F12342" i="15" s="1"/>
  <c r="F12343" i="15" s="1"/>
  <c r="F12344" i="15" s="1"/>
  <c r="F12345" i="15" s="1"/>
  <c r="F12346" i="15" l="1"/>
  <c r="F12347" i="15" s="1"/>
  <c r="F12348" i="15" s="1"/>
  <c r="F12349" i="15" s="1"/>
  <c r="F12350" i="15" s="1"/>
  <c r="F12351" i="15" s="1"/>
  <c r="F12352" i="15" s="1"/>
  <c r="F12353" i="15" s="1"/>
  <c r="F12354" i="15" s="1"/>
  <c r="F12355" i="15" s="1"/>
  <c r="F12356" i="15" s="1"/>
  <c r="F12357" i="15" s="1"/>
  <c r="F12358" i="15" l="1"/>
  <c r="F12359" i="15" s="1"/>
  <c r="F12360" i="15" s="1"/>
  <c r="F12361" i="15" s="1"/>
  <c r="F12362" i="15" s="1"/>
  <c r="F12363" i="15" s="1"/>
  <c r="F12364" i="15" s="1"/>
  <c r="F12365" i="15" l="1"/>
  <c r="F12366" i="15" s="1"/>
  <c r="F12367" i="15" s="1"/>
  <c r="F12368" i="15" l="1"/>
  <c r="F12369" i="15" s="1"/>
  <c r="F12370" i="15" s="1"/>
  <c r="F12371" i="15" s="1"/>
  <c r="F12372" i="15" s="1"/>
  <c r="F12373" i="15" l="1"/>
  <c r="F12374" i="15" s="1"/>
  <c r="F12375" i="15" s="1"/>
  <c r="F12376" i="15" s="1"/>
  <c r="F12377" i="15" s="1"/>
  <c r="F12378" i="15" s="1"/>
  <c r="F12379" i="15" s="1"/>
  <c r="F12380" i="15" s="1"/>
  <c r="F12381" i="15" s="1"/>
  <c r="F12382" i="15" s="1"/>
  <c r="F12383" i="15" s="1"/>
  <c r="F12384" i="15" s="1"/>
  <c r="F12385" i="15" s="1"/>
  <c r="F12386" i="15" s="1"/>
  <c r="F12387" i="15" s="1"/>
  <c r="F12388" i="15" l="1"/>
  <c r="F12389" i="15" s="1"/>
  <c r="F12390" i="15" s="1"/>
  <c r="F12391" i="15" s="1"/>
  <c r="F12392" i="15" s="1"/>
  <c r="F12393" i="15" s="1"/>
  <c r="F12394" i="15" s="1"/>
  <c r="F12395" i="15" s="1"/>
  <c r="F12396" i="15" s="1"/>
  <c r="F12397" i="15" s="1"/>
  <c r="F12398" i="15" s="1"/>
  <c r="F12399" i="15" s="1"/>
  <c r="F12400" i="15" s="1"/>
  <c r="F12401" i="15" s="1"/>
  <c r="F12402" i="15" s="1"/>
  <c r="F12403" i="15" l="1"/>
  <c r="F12404" i="15" s="1"/>
  <c r="F12405" i="15" s="1"/>
  <c r="F12406" i="15" s="1"/>
  <c r="F12407" i="15" s="1"/>
  <c r="F12408" i="15" s="1"/>
  <c r="F12409" i="15" s="1"/>
  <c r="F12410" i="15" s="1"/>
  <c r="F12411" i="15" s="1"/>
  <c r="F12412" i="15" s="1"/>
  <c r="F12413" i="15" s="1"/>
  <c r="F12414" i="15" s="1"/>
  <c r="F12415" i="15" s="1"/>
  <c r="F12416" i="15" s="1"/>
  <c r="F12417" i="15" s="1"/>
  <c r="F12418" i="15" s="1"/>
  <c r="F12419" i="15" s="1"/>
  <c r="F12420" i="15" s="1"/>
  <c r="F12421" i="15" s="1"/>
  <c r="F12422" i="15" s="1"/>
  <c r="F12423" i="15" s="1"/>
  <c r="F12424" i="15" s="1"/>
  <c r="F12425" i="15" s="1"/>
  <c r="F12426" i="15" s="1"/>
  <c r="F12427" i="15" s="1"/>
  <c r="F12428" i="15" s="1"/>
  <c r="F12429" i="15" s="1"/>
  <c r="F12430" i="15" s="1"/>
  <c r="F12431" i="15" s="1"/>
  <c r="F12432" i="15" s="1"/>
  <c r="F12433" i="15" s="1"/>
  <c r="F12434" i="15" l="1"/>
  <c r="F12435" i="15" s="1"/>
  <c r="F12436" i="15" s="1"/>
  <c r="F12437" i="15" s="1"/>
  <c r="F12438" i="15" s="1"/>
  <c r="F12439" i="15" s="1"/>
  <c r="F12440" i="15" s="1"/>
  <c r="F12441" i="15" s="1"/>
  <c r="F12442" i="15" s="1"/>
  <c r="F12443" i="15" s="1"/>
  <c r="F12444" i="15" s="1"/>
  <c r="F12445" i="15" s="1"/>
  <c r="F12446" i="15" s="1"/>
  <c r="F12447" i="15" s="1"/>
  <c r="F12448" i="15" s="1"/>
  <c r="F12449" i="15" s="1"/>
  <c r="F12450" i="15" s="1"/>
  <c r="F12451" i="15" s="1"/>
  <c r="F12452" i="15" s="1"/>
  <c r="F12453" i="15" s="1"/>
  <c r="F12454" i="15" s="1"/>
  <c r="F12455" i="15" s="1"/>
  <c r="F12456" i="15" s="1"/>
  <c r="F12457" i="15" s="1"/>
  <c r="F12458" i="15" s="1"/>
  <c r="F12459" i="15" s="1"/>
  <c r="F12460" i="15" s="1"/>
  <c r="F12461" i="15" s="1"/>
  <c r="F12462" i="15" s="1"/>
  <c r="F12463" i="15" s="1"/>
  <c r="F12464" i="15" s="1"/>
  <c r="F12465" i="15" s="1"/>
  <c r="F12466" i="15" s="1"/>
  <c r="F12467" i="15" s="1"/>
  <c r="F12468" i="15" s="1"/>
  <c r="F12469" i="15" s="1"/>
  <c r="F12470" i="15" l="1"/>
  <c r="F12471" i="15" s="1"/>
  <c r="F12472" i="15" s="1"/>
  <c r="F12473" i="15" s="1"/>
  <c r="F12474" i="15" s="1"/>
  <c r="F12475" i="15" s="1"/>
  <c r="F12476" i="15" s="1"/>
  <c r="F12477" i="15" s="1"/>
  <c r="F12478" i="15" s="1"/>
  <c r="F12479" i="15" s="1"/>
  <c r="F12480" i="15" s="1"/>
  <c r="F12481" i="15" s="1"/>
  <c r="F12482" i="15" s="1"/>
  <c r="F12483" i="15" s="1"/>
  <c r="F12484" i="15" s="1"/>
  <c r="F12485" i="15" s="1"/>
  <c r="F12486" i="15" s="1"/>
  <c r="F12487" i="15" s="1"/>
  <c r="F12488" i="15" s="1"/>
  <c r="F12489" i="15" s="1"/>
  <c r="F12490" i="15" s="1"/>
  <c r="F12491" i="15" s="1"/>
  <c r="F12492" i="15" s="1"/>
  <c r="F12493" i="15" s="1"/>
  <c r="F12494" i="15" s="1"/>
  <c r="F12495" i="15" s="1"/>
  <c r="F12496" i="15" s="1"/>
  <c r="F12497" i="15" s="1"/>
  <c r="F12498" i="15" s="1"/>
  <c r="F12499" i="15" s="1"/>
  <c r="F12500" i="15" s="1"/>
  <c r="F12501" i="15" s="1"/>
  <c r="F12502" i="15" s="1"/>
  <c r="F12503" i="15" s="1"/>
  <c r="F12504" i="15" s="1"/>
  <c r="F12505" i="15" s="1"/>
  <c r="F12506" i="15" s="1"/>
  <c r="F12507" i="15" s="1"/>
  <c r="F12508" i="15" s="1"/>
  <c r="F12509" i="15" s="1"/>
  <c r="F12510" i="15" s="1"/>
  <c r="F12511" i="15" s="1"/>
  <c r="F12512" i="15" s="1"/>
  <c r="F12513" i="15" s="1"/>
  <c r="F12514" i="15" s="1"/>
  <c r="F12515" i="15" s="1"/>
  <c r="F12516" i="15" s="1"/>
  <c r="F12517" i="15" s="1"/>
  <c r="F12518" i="15" s="1"/>
  <c r="F12519" i="15" s="1"/>
  <c r="F12520" i="15" s="1"/>
  <c r="F12521" i="15" s="1"/>
  <c r="F12522" i="15" s="1"/>
  <c r="F12523" i="15" s="1"/>
  <c r="F12524" i="15" s="1"/>
  <c r="F12525" i="15" s="1"/>
  <c r="F12526" i="15" s="1"/>
  <c r="F12527" i="15" s="1"/>
  <c r="F12528" i="15" s="1"/>
  <c r="F12529" i="15" s="1"/>
  <c r="F12530" i="15" s="1"/>
  <c r="F12531" i="15" s="1"/>
  <c r="F12532" i="15" s="1"/>
  <c r="F12533" i="15" s="1"/>
  <c r="F12534" i="15" s="1"/>
  <c r="F12535" i="15" s="1"/>
  <c r="F12536" i="15" s="1"/>
  <c r="F12537" i="15" s="1"/>
  <c r="F12538" i="15" s="1"/>
  <c r="F12539" i="15" s="1"/>
  <c r="F12540" i="15" s="1"/>
  <c r="F12541" i="15" s="1"/>
  <c r="F12542" i="15" s="1"/>
  <c r="F12543" i="15" l="1"/>
  <c r="F12544" i="15" s="1"/>
  <c r="F12545" i="15" s="1"/>
  <c r="F12546" i="15" s="1"/>
  <c r="F12547" i="15" s="1"/>
  <c r="F12548" i="15" s="1"/>
  <c r="F12549" i="15" s="1"/>
  <c r="F12550" i="15" s="1"/>
  <c r="F12551" i="15" s="1"/>
  <c r="F12552" i="15" s="1"/>
  <c r="F12553" i="15" s="1"/>
  <c r="F12554" i="15" s="1"/>
  <c r="F12555" i="15" s="1"/>
  <c r="F12556" i="15" s="1"/>
  <c r="F12557" i="15" s="1"/>
  <c r="F12558" i="15" s="1"/>
  <c r="F12559" i="15" l="1"/>
  <c r="F12560" i="15" s="1"/>
  <c r="F12561" i="15" s="1"/>
  <c r="F12562" i="15" s="1"/>
  <c r="F12563" i="15" s="1"/>
  <c r="F12564" i="15" s="1"/>
  <c r="F12565" i="15" s="1"/>
  <c r="F12566" i="15" s="1"/>
  <c r="F12567" i="15" s="1"/>
  <c r="F12568" i="15" s="1"/>
  <c r="F12569" i="15" s="1"/>
  <c r="F12570" i="15" s="1"/>
  <c r="F12571" i="15" s="1"/>
  <c r="F12572" i="15" s="1"/>
  <c r="F12573" i="15" s="1"/>
  <c r="F12574" i="15" s="1"/>
  <c r="F12575" i="15" s="1"/>
  <c r="F12576" i="15" s="1"/>
  <c r="F12577" i="15" s="1"/>
  <c r="F12578" i="15" s="1"/>
  <c r="F12579" i="15" s="1"/>
  <c r="F12580" i="15" s="1"/>
  <c r="F12581" i="15" s="1"/>
  <c r="F12582" i="15" s="1"/>
  <c r="F12583" i="15" s="1"/>
  <c r="F12584" i="15" s="1"/>
  <c r="F12585" i="15" s="1"/>
  <c r="F12586" i="15" s="1"/>
  <c r="F12587" i="15" s="1"/>
  <c r="F12588" i="15" s="1"/>
  <c r="F12589" i="15" s="1"/>
  <c r="F12590" i="15" s="1"/>
  <c r="F12591" i="15" s="1"/>
  <c r="F12592" i="15" s="1"/>
  <c r="F12593" i="15" s="1"/>
  <c r="F12594" i="15" s="1"/>
  <c r="F12595" i="15" s="1"/>
  <c r="F12596" i="15" s="1"/>
  <c r="F12597" i="15" s="1"/>
  <c r="F12598" i="15" s="1"/>
  <c r="F12599" i="15" s="1"/>
  <c r="F12600" i="15" s="1"/>
  <c r="F12601" i="15" s="1"/>
  <c r="F12602" i="15" s="1"/>
  <c r="F12603" i="15" s="1"/>
  <c r="F12604" i="15" s="1"/>
  <c r="F12605" i="15" s="1"/>
  <c r="F12606" i="15" s="1"/>
  <c r="F12607" i="15" s="1"/>
  <c r="F12608" i="15" s="1"/>
  <c r="F12609" i="15" s="1"/>
  <c r="F12610" i="15" s="1"/>
  <c r="F12611" i="15" s="1"/>
  <c r="F12612" i="15" s="1"/>
  <c r="F12613" i="15" s="1"/>
  <c r="F12614" i="15" s="1"/>
  <c r="F12615" i="15" s="1"/>
  <c r="F12616" i="15" s="1"/>
  <c r="F12617" i="15" s="1"/>
  <c r="F12618" i="15" s="1"/>
  <c r="F12619" i="15" s="1"/>
  <c r="F12620" i="15" s="1"/>
  <c r="F12621" i="15" s="1"/>
  <c r="F12622" i="15" s="1"/>
  <c r="F12623" i="15" l="1"/>
  <c r="F12624" i="15" s="1"/>
  <c r="F12625" i="15" s="1"/>
  <c r="F12626" i="15" s="1"/>
  <c r="F12627" i="15" s="1"/>
  <c r="F12628" i="15" s="1"/>
  <c r="F12629" i="15" s="1"/>
  <c r="F12630" i="15" s="1"/>
  <c r="F12631" i="15" s="1"/>
  <c r="F12632" i="15" s="1"/>
  <c r="F12633" i="15" s="1"/>
  <c r="F12634" i="15" s="1"/>
  <c r="F12635" i="15" s="1"/>
  <c r="F12636" i="15" s="1"/>
  <c r="F12637" i="15" s="1"/>
  <c r="F12638" i="15" s="1"/>
  <c r="F12639" i="15" s="1"/>
  <c r="F12640" i="15" s="1"/>
  <c r="F12641" i="15" s="1"/>
  <c r="F12642" i="15" s="1"/>
  <c r="F12643" i="15" s="1"/>
  <c r="F12644" i="15" s="1"/>
  <c r="F12645" i="15" s="1"/>
  <c r="F12646" i="15" s="1"/>
  <c r="F12647" i="15" s="1"/>
  <c r="F12648" i="15" s="1"/>
  <c r="F12649" i="15" s="1"/>
  <c r="F12650" i="15" s="1"/>
  <c r="F12651" i="15" s="1"/>
  <c r="F12652" i="15" s="1"/>
  <c r="F12653" i="15" s="1"/>
  <c r="F12654" i="15" s="1"/>
  <c r="F12655" i="15" s="1"/>
  <c r="F12656" i="15" s="1"/>
  <c r="F12657" i="15" s="1"/>
  <c r="F12658" i="15" s="1"/>
  <c r="F12659" i="15" s="1"/>
  <c r="F12660" i="15" s="1"/>
  <c r="F12661" i="15" s="1"/>
  <c r="F12662" i="15" s="1"/>
  <c r="F12663" i="15" s="1"/>
  <c r="F12664" i="15" s="1"/>
  <c r="F12665" i="15" s="1"/>
  <c r="F12666" i="15" s="1"/>
  <c r="F12667" i="15" s="1"/>
  <c r="F12668" i="15" s="1"/>
  <c r="F12669" i="15" s="1"/>
  <c r="F12670" i="15" l="1"/>
  <c r="F12671" i="15" s="1"/>
  <c r="F12672" i="15" s="1"/>
  <c r="F12673" i="15" s="1"/>
  <c r="F12674" i="15" s="1"/>
  <c r="F12675" i="15" s="1"/>
  <c r="F12676" i="15" s="1"/>
  <c r="F12677" i="15" s="1"/>
  <c r="F12678" i="15" s="1"/>
  <c r="F12679" i="15" s="1"/>
  <c r="F12680" i="15" s="1"/>
  <c r="F12681" i="15" s="1"/>
  <c r="F12682" i="15" s="1"/>
  <c r="F12683" i="15" s="1"/>
  <c r="F12684" i="15" s="1"/>
  <c r="F12685" i="15" s="1"/>
  <c r="F12686" i="15" s="1"/>
  <c r="F12687" i="15" s="1"/>
  <c r="F12688" i="15" s="1"/>
  <c r="F12689" i="15" s="1"/>
  <c r="F12690" i="15" s="1"/>
  <c r="F12691" i="15" s="1"/>
  <c r="F12692" i="15" s="1"/>
  <c r="F12693" i="15" s="1"/>
  <c r="F12694" i="15" s="1"/>
  <c r="F12695" i="15" s="1"/>
  <c r="F12696" i="15" s="1"/>
  <c r="F12697" i="15" s="1"/>
  <c r="F12698" i="15" s="1"/>
  <c r="F12699" i="15" s="1"/>
  <c r="F12700" i="15" s="1"/>
  <c r="F12701" i="15" s="1"/>
  <c r="F12702" i="15" s="1"/>
  <c r="F12703" i="15" s="1"/>
  <c r="F12704" i="15" s="1"/>
  <c r="F12705" i="15" s="1"/>
  <c r="F12706" i="15" s="1"/>
  <c r="F12707" i="15" s="1"/>
  <c r="F12708" i="15" s="1"/>
  <c r="F12709" i="15" s="1"/>
  <c r="F12710" i="15" s="1"/>
  <c r="F12711" i="15" s="1"/>
  <c r="F12712" i="15" s="1"/>
  <c r="F12713" i="15" s="1"/>
  <c r="F12714" i="15" s="1"/>
  <c r="F12715" i="15" s="1"/>
  <c r="F12716" i="15" s="1"/>
  <c r="F12717" i="15" s="1"/>
  <c r="F12718" i="15" s="1"/>
  <c r="F12719" i="15" s="1"/>
  <c r="F12720" i="15" s="1"/>
  <c r="F12721" i="15" s="1"/>
  <c r="F12722" i="15" s="1"/>
  <c r="F12723" i="15" s="1"/>
  <c r="F12724" i="15" s="1"/>
  <c r="F12725" i="15" s="1"/>
  <c r="F12726" i="15" s="1"/>
  <c r="F12727" i="15" s="1"/>
  <c r="F12728" i="15" s="1"/>
  <c r="F12729" i="15" s="1"/>
  <c r="F12730" i="15" s="1"/>
  <c r="F12731" i="15" s="1"/>
  <c r="F12732" i="15" s="1"/>
  <c r="F12733" i="15" s="1"/>
  <c r="F12734" i="15" s="1"/>
  <c r="F12735" i="15" s="1"/>
  <c r="F12736" i="15" s="1"/>
  <c r="F12737" i="15" s="1"/>
  <c r="F12738" i="15" s="1"/>
  <c r="F12739" i="15" s="1"/>
  <c r="F12740" i="15" s="1"/>
  <c r="F12741" i="15" s="1"/>
  <c r="F12742" i="15" s="1"/>
  <c r="F12743" i="15" s="1"/>
  <c r="F12744" i="15" s="1"/>
  <c r="F12745" i="15" s="1"/>
  <c r="F12746" i="15" s="1"/>
  <c r="F12747" i="15" s="1"/>
  <c r="F12748" i="15" s="1"/>
  <c r="F12749" i="15" s="1"/>
  <c r="F12750" i="15" s="1"/>
  <c r="F12751" i="15" l="1"/>
  <c r="F12752" i="15" s="1"/>
  <c r="F12753" i="15" s="1"/>
  <c r="F12754" i="15" s="1"/>
  <c r="F12755" i="15" s="1"/>
  <c r="F12756" i="15" s="1"/>
  <c r="F12757" i="15" s="1"/>
  <c r="F12758" i="15" s="1"/>
  <c r="F12759" i="15" s="1"/>
  <c r="F12760" i="15" s="1"/>
  <c r="F12761" i="15" s="1"/>
  <c r="F12762" i="15" s="1"/>
  <c r="F12763" i="15" s="1"/>
  <c r="F12764" i="15" s="1"/>
  <c r="F12765" i="15" s="1"/>
  <c r="F12766" i="15" s="1"/>
  <c r="F12767" i="15" s="1"/>
  <c r="F12768" i="15" s="1"/>
  <c r="F12769" i="15" s="1"/>
  <c r="F12770" i="15" s="1"/>
  <c r="F12771" i="15" s="1"/>
  <c r="F12772" i="15" s="1"/>
  <c r="F12773" i="15" s="1"/>
  <c r="F12774" i="15" s="1"/>
  <c r="F12775" i="15" s="1"/>
  <c r="F12776" i="15" s="1"/>
  <c r="F12777" i="15" s="1"/>
  <c r="F12778" i="15" s="1"/>
  <c r="F12779" i="15" s="1"/>
  <c r="F12780" i="15" s="1"/>
  <c r="F12781" i="15" s="1"/>
  <c r="F12782" i="15" s="1"/>
  <c r="F12783" i="15" s="1"/>
  <c r="F12784" i="15" s="1"/>
  <c r="F12785" i="15" s="1"/>
  <c r="F12786" i="15" s="1"/>
  <c r="F12787" i="15" s="1"/>
  <c r="F12788" i="15" s="1"/>
  <c r="F12789" i="15" s="1"/>
  <c r="F12790" i="15" s="1"/>
  <c r="F12791" i="15" s="1"/>
  <c r="F12792" i="15" s="1"/>
  <c r="F12793" i="15" s="1"/>
  <c r="F12794" i="15" s="1"/>
  <c r="F12795" i="15" s="1"/>
  <c r="F12796" i="15" s="1"/>
  <c r="F12797" i="15" s="1"/>
  <c r="F12798" i="15" s="1"/>
  <c r="F12799" i="15" s="1"/>
  <c r="F12800" i="15" s="1"/>
  <c r="F12801" i="15" s="1"/>
  <c r="F12802" i="15" s="1"/>
  <c r="F12803" i="15" s="1"/>
  <c r="F12804" i="15" s="1"/>
  <c r="F12805" i="15" s="1"/>
  <c r="F12806" i="15" s="1"/>
  <c r="F12807" i="15" s="1"/>
  <c r="F12808" i="15" s="1"/>
  <c r="F12809" i="15" s="1"/>
  <c r="F12810" i="15" s="1"/>
  <c r="F12811" i="15" s="1"/>
  <c r="F12812" i="15" s="1"/>
  <c r="F12813" i="15" s="1"/>
  <c r="F12814" i="15" s="1"/>
  <c r="F12815" i="15" s="1"/>
  <c r="F12816" i="15" s="1"/>
  <c r="F12817" i="15" s="1"/>
  <c r="F12818" i="15" s="1"/>
  <c r="F12819" i="15" s="1"/>
  <c r="F12820" i="15" s="1"/>
  <c r="F12821" i="15" s="1"/>
  <c r="F12822" i="15" s="1"/>
  <c r="F12823" i="15" s="1"/>
  <c r="F12824" i="15" s="1"/>
  <c r="F12825" i="15" s="1"/>
  <c r="F12826" i="15" s="1"/>
  <c r="F12827" i="15" l="1"/>
  <c r="F12828" i="15" s="1"/>
  <c r="F12829" i="15" s="1"/>
  <c r="F12830" i="15" s="1"/>
  <c r="F12831" i="15" s="1"/>
  <c r="F12832" i="15" s="1"/>
  <c r="F12833" i="15" s="1"/>
  <c r="F12834" i="15" s="1"/>
  <c r="F12835" i="15" s="1"/>
  <c r="F12836" i="15" s="1"/>
  <c r="F12837" i="15" s="1"/>
  <c r="F12838" i="15" l="1"/>
  <c r="F12839" i="15" s="1"/>
  <c r="F12840" i="15" s="1"/>
  <c r="F12841" i="15" s="1"/>
  <c r="F12842" i="15" s="1"/>
  <c r="F12843" i="15" s="1"/>
  <c r="F12844" i="15" s="1"/>
  <c r="F12845" i="15" l="1"/>
  <c r="F12846" i="15" s="1"/>
  <c r="F12847" i="15" s="1"/>
  <c r="F12848" i="15" s="1"/>
  <c r="F12849" i="15" s="1"/>
  <c r="F12850" i="15" s="1"/>
  <c r="F12851" i="15" l="1"/>
  <c r="F12852" i="15" s="1"/>
  <c r="F12853" i="15" s="1"/>
  <c r="F12854" i="15" s="1"/>
  <c r="F12855" i="15" s="1"/>
  <c r="F12856" i="15" s="1"/>
  <c r="F12857" i="15" s="1"/>
  <c r="F12858" i="15" s="1"/>
  <c r="F12859" i="15" s="1"/>
  <c r="F12860" i="15" s="1"/>
  <c r="F12861" i="15" s="1"/>
  <c r="F12862" i="15" s="1"/>
  <c r="F12863" i="15" s="1"/>
  <c r="F12864" i="15" s="1"/>
  <c r="F12865" i="15" s="1"/>
  <c r="F12866" i="15" s="1"/>
  <c r="F12867" i="15" l="1"/>
  <c r="F12868" i="15" s="1"/>
  <c r="F12869" i="15" s="1"/>
  <c r="F12870" i="15" s="1"/>
  <c r="F12871" i="15" s="1"/>
  <c r="F12872" i="15" s="1"/>
  <c r="F12873" i="15" s="1"/>
  <c r="F12874" i="15" s="1"/>
  <c r="F12875" i="15" s="1"/>
  <c r="F12876" i="15" s="1"/>
  <c r="F12877" i="15" s="1"/>
  <c r="F12878" i="15" s="1"/>
  <c r="F12879" i="15" s="1"/>
  <c r="F12880" i="15" s="1"/>
  <c r="F12881" i="15" s="1"/>
  <c r="F12882" i="15" s="1"/>
  <c r="F12883" i="15" s="1"/>
  <c r="F12884" i="15" s="1"/>
  <c r="F12885" i="15" s="1"/>
  <c r="F12886" i="15" s="1"/>
  <c r="F12887" i="15" s="1"/>
  <c r="F12888" i="15" s="1"/>
  <c r="F12889" i="15" s="1"/>
  <c r="F12890" i="15" s="1"/>
  <c r="F12891" i="15" s="1"/>
  <c r="F12892" i="15" s="1"/>
  <c r="F12893" i="15" s="1"/>
  <c r="F12894" i="15" s="1"/>
  <c r="F12895" i="15" s="1"/>
  <c r="F12896" i="15" s="1"/>
  <c r="F12897" i="15" s="1"/>
  <c r="F12898" i="15" s="1"/>
  <c r="F12899" i="15" s="1"/>
  <c r="F12900" i="15" s="1"/>
  <c r="F12901" i="15" s="1"/>
  <c r="F12902" i="15" s="1"/>
  <c r="F12903" i="15" s="1"/>
  <c r="F12904" i="15" s="1"/>
  <c r="F12905" i="15" s="1"/>
  <c r="F12906" i="15" s="1"/>
  <c r="F12907" i="15" s="1"/>
  <c r="F12908" i="15" l="1"/>
  <c r="F12909" i="15" s="1"/>
  <c r="F12910" i="15" s="1"/>
  <c r="F12911" i="15" s="1"/>
  <c r="F12912" i="15" s="1"/>
  <c r="F12913" i="15" s="1"/>
  <c r="F12914" i="15" s="1"/>
  <c r="F12915" i="15" s="1"/>
  <c r="F12916" i="15" s="1"/>
  <c r="F12917" i="15" s="1"/>
  <c r="F12918" i="15" s="1"/>
  <c r="F12919" i="15" s="1"/>
  <c r="F12920" i="15" s="1"/>
  <c r="F12921" i="15" s="1"/>
  <c r="F12922" i="15" s="1"/>
  <c r="F12923" i="15" s="1"/>
  <c r="F12924" i="15" s="1"/>
  <c r="F12925" i="15" l="1"/>
  <c r="F12926" i="15" s="1"/>
  <c r="F12927" i="15" s="1"/>
  <c r="F12928" i="15" s="1"/>
  <c r="F12929" i="15" s="1"/>
  <c r="F12930" i="15" s="1"/>
  <c r="F12931" i="15" s="1"/>
  <c r="F12932" i="15" s="1"/>
  <c r="F12933" i="15" s="1"/>
  <c r="F12934" i="15" s="1"/>
  <c r="F12935" i="15" s="1"/>
  <c r="F12936" i="15" s="1"/>
  <c r="F12937" i="15" s="1"/>
  <c r="F12938" i="15" s="1"/>
  <c r="F12939" i="15" s="1"/>
  <c r="F12940" i="15" s="1"/>
  <c r="F12941" i="15" s="1"/>
  <c r="F12942" i="15" s="1"/>
  <c r="F12943" i="15" s="1"/>
  <c r="F12944" i="15" s="1"/>
  <c r="F12945" i="15" s="1"/>
  <c r="F12946" i="15" s="1"/>
  <c r="F12947" i="15" s="1"/>
  <c r="F12948" i="15" s="1"/>
  <c r="F12949" i="15" s="1"/>
  <c r="F12950" i="15" s="1"/>
  <c r="F12951" i="15" s="1"/>
  <c r="F12952" i="15" s="1"/>
  <c r="F12953" i="15" l="1"/>
  <c r="F12954" i="15" s="1"/>
  <c r="F12955" i="15" s="1"/>
  <c r="F12956" i="15" s="1"/>
  <c r="F12957" i="15" s="1"/>
  <c r="F12958" i="15" s="1"/>
  <c r="F12959" i="15" s="1"/>
  <c r="F12960" i="15" l="1"/>
  <c r="F12961" i="15" s="1"/>
  <c r="F12962" i="15" s="1"/>
  <c r="F12963" i="15" s="1"/>
  <c r="F12964" i="15" s="1"/>
  <c r="F12965" i="15" s="1"/>
  <c r="F12966" i="15" s="1"/>
  <c r="F12967" i="15" s="1"/>
  <c r="F12968" i="15" s="1"/>
  <c r="F12969" i="15" s="1"/>
  <c r="F12970" i="15" s="1"/>
  <c r="F12971" i="15" s="1"/>
  <c r="F12972" i="15" s="1"/>
  <c r="F12973" i="15" s="1"/>
  <c r="F12974" i="15" s="1"/>
  <c r="F12975" i="15" s="1"/>
  <c r="F12976" i="15" s="1"/>
  <c r="F12977" i="15" s="1"/>
  <c r="F12978" i="15" s="1"/>
  <c r="F12979" i="15" s="1"/>
  <c r="F12980" i="15" l="1"/>
  <c r="F12981" i="15" s="1"/>
  <c r="F12982" i="15" s="1"/>
  <c r="F12983" i="15" s="1"/>
  <c r="F12984" i="15" s="1"/>
  <c r="F12985" i="15" s="1"/>
  <c r="F12986" i="15" s="1"/>
  <c r="F12987" i="15" s="1"/>
  <c r="F12988" i="15" s="1"/>
  <c r="F12989" i="15" s="1"/>
  <c r="F12990" i="15" s="1"/>
  <c r="F12991" i="15" s="1"/>
  <c r="F12992" i="15" s="1"/>
  <c r="F12993" i="15" l="1"/>
  <c r="F12994" i="15" s="1"/>
  <c r="F12995" i="15" s="1"/>
  <c r="F12996" i="15" s="1"/>
  <c r="F12997" i="15" s="1"/>
  <c r="F12998" i="15" l="1"/>
  <c r="F12999" i="15" l="1"/>
  <c r="F13000" i="15" s="1"/>
  <c r="F13001" i="15" s="1"/>
  <c r="F13002" i="15" s="1"/>
  <c r="F13003" i="15" s="1"/>
  <c r="F13004" i="15" s="1"/>
  <c r="F13005" i="15" s="1"/>
  <c r="F13006" i="15" s="1"/>
  <c r="F13007" i="15" s="1"/>
  <c r="F13008" i="15" s="1"/>
  <c r="F13009" i="15" s="1"/>
  <c r="F13010" i="15" s="1"/>
  <c r="F13011" i="15" s="1"/>
  <c r="F13012" i="15" s="1"/>
  <c r="F13013" i="15" s="1"/>
  <c r="F13014" i="15" s="1"/>
  <c r="F13015" i="15" s="1"/>
  <c r="F13016" i="15" s="1"/>
  <c r="F13017" i="15" s="1"/>
  <c r="F13018" i="15" s="1"/>
  <c r="F13019" i="15" s="1"/>
  <c r="F13020" i="15" s="1"/>
  <c r="F13021" i="15" s="1"/>
  <c r="F13022" i="15" s="1"/>
  <c r="F13023" i="15" l="1"/>
  <c r="F13024" i="15" s="1"/>
  <c r="F13025" i="15" s="1"/>
  <c r="F13026" i="15" s="1"/>
  <c r="F13027" i="15" s="1"/>
  <c r="F13028" i="15" s="1"/>
  <c r="F13029" i="15" s="1"/>
  <c r="F13030" i="15" s="1"/>
  <c r="F13031" i="15" s="1"/>
  <c r="F13032" i="15" s="1"/>
  <c r="F13033" i="15" s="1"/>
  <c r="F13034" i="15" s="1"/>
  <c r="F13035" i="15" s="1"/>
  <c r="F13036" i="15" s="1"/>
  <c r="F13037" i="15" s="1"/>
  <c r="F13038" i="15" s="1"/>
  <c r="F13039" i="15" s="1"/>
  <c r="F13040" i="15" s="1"/>
  <c r="F13041" i="15" s="1"/>
  <c r="F13042" i="15" s="1"/>
  <c r="F13043" i="15" s="1"/>
  <c r="F13044" i="15" s="1"/>
  <c r="F13045" i="15" s="1"/>
  <c r="F13046" i="15" s="1"/>
  <c r="F13047" i="15" s="1"/>
  <c r="F13048" i="15" s="1"/>
  <c r="F13049" i="15" s="1"/>
  <c r="F13050" i="15" s="1"/>
  <c r="F13051" i="15" s="1"/>
  <c r="F13052" i="15" s="1"/>
  <c r="F13053" i="15" s="1"/>
  <c r="F13054" i="15" s="1"/>
  <c r="F13055" i="15" s="1"/>
  <c r="F13056" i="15" s="1"/>
  <c r="F13057" i="15" s="1"/>
  <c r="F13058" i="15" s="1"/>
  <c r="F13059" i="15" s="1"/>
  <c r="F13060" i="15" s="1"/>
  <c r="F13061" i="15" s="1"/>
  <c r="F13062" i="15" s="1"/>
  <c r="F13063" i="15" s="1"/>
  <c r="F13064" i="15" l="1"/>
  <c r="F13065" i="15" s="1"/>
  <c r="F13066" i="15" s="1"/>
  <c r="F13067" i="15" s="1"/>
  <c r="F13068" i="15" s="1"/>
  <c r="F13069" i="15" s="1"/>
  <c r="F13070" i="15" s="1"/>
  <c r="F13071" i="15" s="1"/>
  <c r="F13072" i="15" s="1"/>
  <c r="F13073" i="15" s="1"/>
  <c r="F13074" i="15" s="1"/>
  <c r="F13075" i="15" s="1"/>
  <c r="F13076" i="15" s="1"/>
  <c r="F13077" i="15" s="1"/>
  <c r="F13078" i="15" s="1"/>
  <c r="F13079" i="15" s="1"/>
  <c r="F13080" i="15" s="1"/>
  <c r="F13081" i="15" s="1"/>
  <c r="F13082" i="15" l="1"/>
  <c r="F13083" i="15" s="1"/>
  <c r="F13084" i="15" s="1"/>
  <c r="F13085" i="15" s="1"/>
  <c r="F13086" i="15" s="1"/>
  <c r="F13087" i="15" s="1"/>
  <c r="F13088" i="15" s="1"/>
  <c r="F13089" i="15" s="1"/>
  <c r="F13090" i="15" s="1"/>
  <c r="F13091" i="15" l="1"/>
  <c r="F13092" i="15" s="1"/>
  <c r="F13093" i="15" s="1"/>
  <c r="F13094" i="15" s="1"/>
  <c r="F13095" i="15" s="1"/>
  <c r="F13096" i="15" s="1"/>
  <c r="F13097" i="15" s="1"/>
  <c r="F13098" i="15" s="1"/>
  <c r="F13099" i="15" s="1"/>
  <c r="F13100" i="15" s="1"/>
  <c r="F13101" i="15" s="1"/>
  <c r="F13102" i="15" s="1"/>
  <c r="F13103" i="15" s="1"/>
  <c r="F13104" i="15" s="1"/>
  <c r="F13105" i="15" s="1"/>
  <c r="F13106" i="15" s="1"/>
  <c r="F13107" i="15" s="1"/>
  <c r="F13108" i="15" s="1"/>
  <c r="F13109" i="15" s="1"/>
  <c r="F13110" i="15" s="1"/>
  <c r="F13111" i="15" s="1"/>
  <c r="F13112" i="15" s="1"/>
  <c r="F13113" i="15" s="1"/>
  <c r="F13114" i="15" s="1"/>
  <c r="F13115" i="15" s="1"/>
  <c r="F13116" i="15" s="1"/>
  <c r="F13117" i="15" s="1"/>
  <c r="F13118" i="15" l="1"/>
  <c r="F13119" i="15" s="1"/>
  <c r="F13120" i="15" s="1"/>
  <c r="F13121" i="15" s="1"/>
  <c r="F13122" i="15" s="1"/>
  <c r="F13123" i="15" s="1"/>
  <c r="F13124" i="15" s="1"/>
  <c r="F13125" i="15" s="1"/>
  <c r="F13126" i="15" l="1"/>
  <c r="F13127" i="15" s="1"/>
  <c r="F13128" i="15" s="1"/>
  <c r="F13129" i="15" s="1"/>
  <c r="F13130" i="15" s="1"/>
  <c r="F13131" i="15" s="1"/>
  <c r="F13132" i="15" s="1"/>
  <c r="F13133" i="15" s="1"/>
  <c r="F13134" i="15" s="1"/>
  <c r="F13135" i="15" s="1"/>
  <c r="F13136" i="15" s="1"/>
  <c r="F13137" i="15" s="1"/>
  <c r="F13138" i="15" s="1"/>
  <c r="F13139" i="15" s="1"/>
  <c r="F13140" i="15" s="1"/>
  <c r="F13141" i="15" s="1"/>
  <c r="F13142" i="15" l="1"/>
  <c r="F13143" i="15" s="1"/>
  <c r="F13144" i="15" s="1"/>
  <c r="F13145" i="15" s="1"/>
  <c r="F13146" i="15" s="1"/>
  <c r="F13147" i="15" s="1"/>
  <c r="F13148" i="15" s="1"/>
  <c r="F13149" i="15" s="1"/>
  <c r="F13150" i="15" s="1"/>
  <c r="F13151" i="15" s="1"/>
  <c r="F13152" i="15" s="1"/>
  <c r="F13153" i="15" s="1"/>
  <c r="F13154" i="15" l="1"/>
  <c r="F13155" i="15" s="1"/>
  <c r="F13156" i="15" s="1"/>
  <c r="F13157" i="15" l="1"/>
  <c r="F13158" i="15" s="1"/>
  <c r="F13159" i="15" s="1"/>
  <c r="F13160" i="15" s="1"/>
  <c r="F13161" i="15" s="1"/>
  <c r="F13162" i="15" s="1"/>
  <c r="F13163" i="15" l="1"/>
  <c r="F13164" i="15" s="1"/>
  <c r="F13165" i="15" s="1"/>
  <c r="F13166" i="15" s="1"/>
  <c r="F13167" i="15" s="1"/>
  <c r="F13168" i="15" s="1"/>
  <c r="F13169" i="15" s="1"/>
  <c r="F13170" i="15" s="1"/>
  <c r="F13171" i="15" l="1"/>
  <c r="F13172" i="15" s="1"/>
  <c r="F13173" i="15" s="1"/>
  <c r="F13174" i="15" s="1"/>
  <c r="F13175" i="15" s="1"/>
  <c r="F13176" i="15" s="1"/>
  <c r="F13177" i="15" s="1"/>
  <c r="F13178" i="15" s="1"/>
  <c r="F13179" i="15" s="1"/>
  <c r="F13180" i="15" s="1"/>
  <c r="F13181" i="15" s="1"/>
  <c r="F13182" i="15" s="1"/>
  <c r="F13183" i="15" l="1"/>
  <c r="F13184" i="15" s="1"/>
  <c r="F13185" i="15" s="1"/>
  <c r="F13186" i="15" s="1"/>
  <c r="F13187" i="15" s="1"/>
  <c r="F13188" i="15" s="1"/>
  <c r="F13189" i="15" s="1"/>
  <c r="F13190" i="15" s="1"/>
  <c r="F13191" i="15" s="1"/>
  <c r="F13192" i="15" s="1"/>
  <c r="F13193" i="15" s="1"/>
  <c r="F13194" i="15" l="1"/>
  <c r="F13195" i="15" s="1"/>
  <c r="F13196" i="15" s="1"/>
  <c r="F13197" i="15" l="1"/>
  <c r="F13198" i="15" s="1"/>
  <c r="F13199" i="15" s="1"/>
  <c r="F13200" i="15" s="1"/>
  <c r="F13201" i="15" s="1"/>
  <c r="F13202" i="15" s="1"/>
  <c r="F13203" i="15" s="1"/>
  <c r="F13204" i="15" s="1"/>
  <c r="F13205" i="15" s="1"/>
  <c r="F13206" i="15" s="1"/>
  <c r="F13207" i="15" s="1"/>
  <c r="F13208" i="15" s="1"/>
  <c r="F13209" i="15" s="1"/>
  <c r="F13210" i="15" s="1"/>
  <c r="F13211" i="15" s="1"/>
  <c r="F13212" i="15" s="1"/>
  <c r="F13213" i="15" s="1"/>
  <c r="F13214" i="15" s="1"/>
  <c r="F13215" i="15" s="1"/>
  <c r="F13216" i="15" s="1"/>
  <c r="F13217" i="15" s="1"/>
  <c r="F13218" i="15" s="1"/>
  <c r="F13219" i="15" s="1"/>
  <c r="F13220" i="15" s="1"/>
  <c r="F13221" i="15" s="1"/>
  <c r="F13222" i="15" s="1"/>
  <c r="F13223" i="15" s="1"/>
  <c r="F13224" i="15" s="1"/>
  <c r="F13225" i="15" s="1"/>
  <c r="F13226" i="15" s="1"/>
  <c r="F13227" i="15" s="1"/>
  <c r="F13228" i="15" s="1"/>
  <c r="F13229" i="15" s="1"/>
  <c r="F13230" i="15" s="1"/>
  <c r="F13231" i="15" s="1"/>
  <c r="F13232" i="15" s="1"/>
  <c r="F13233" i="15" s="1"/>
  <c r="F13234" i="15" s="1"/>
  <c r="F13235" i="15" s="1"/>
  <c r="F13236" i="15" s="1"/>
  <c r="F13237" i="15" s="1"/>
  <c r="F13238" i="15" s="1"/>
  <c r="F13239" i="15" s="1"/>
  <c r="F13240" i="15" s="1"/>
  <c r="F13241" i="15" s="1"/>
  <c r="F13242" i="15" s="1"/>
  <c r="F13243" i="15" s="1"/>
  <c r="F13244" i="15" s="1"/>
  <c r="F13245" i="15" s="1"/>
  <c r="F13246" i="15" s="1"/>
  <c r="F13247" i="15" s="1"/>
  <c r="F13248" i="15" s="1"/>
  <c r="F13249" i="15" s="1"/>
  <c r="F13250" i="15" s="1"/>
  <c r="F13251" i="15" s="1"/>
  <c r="F13252" i="15" s="1"/>
  <c r="F13253" i="15" s="1"/>
  <c r="F13254" i="15" s="1"/>
  <c r="F13255" i="15" s="1"/>
  <c r="F13256" i="15" s="1"/>
  <c r="F13257" i="15" s="1"/>
  <c r="F13258" i="15" s="1"/>
  <c r="F13259" i="15" s="1"/>
  <c r="F13260" i="15" s="1"/>
  <c r="F13261" i="15" s="1"/>
  <c r="F13262" i="15" s="1"/>
  <c r="F13263" i="15" s="1"/>
  <c r="F13264" i="15" s="1"/>
  <c r="F13265" i="15" s="1"/>
  <c r="F13266" i="15" s="1"/>
  <c r="F13267" i="15" s="1"/>
  <c r="F13268" i="15" s="1"/>
  <c r="F13269" i="15" s="1"/>
  <c r="F13270" i="15" s="1"/>
  <c r="F13271" i="15" s="1"/>
  <c r="F13272" i="15" s="1"/>
  <c r="F13273" i="15" s="1"/>
  <c r="F13274" i="15" s="1"/>
  <c r="F13275" i="15" s="1"/>
  <c r="F13276" i="15" s="1"/>
  <c r="F13277" i="15" s="1"/>
  <c r="F13278" i="15" s="1"/>
  <c r="F13279" i="15" s="1"/>
  <c r="F13280" i="15" s="1"/>
  <c r="F13281" i="15" s="1"/>
  <c r="F13282" i="15" s="1"/>
  <c r="F13283" i="15" s="1"/>
  <c r="F13284" i="15" s="1"/>
  <c r="F13285" i="15" s="1"/>
  <c r="F13286" i="15" s="1"/>
  <c r="F13287" i="15" s="1"/>
  <c r="F13288" i="15" s="1"/>
  <c r="F13289" i="15" s="1"/>
  <c r="F13290" i="15" s="1"/>
  <c r="F13291" i="15" s="1"/>
  <c r="F13292" i="15" s="1"/>
  <c r="F13293" i="15" s="1"/>
  <c r="F13294" i="15" s="1"/>
  <c r="F13295" i="15" s="1"/>
  <c r="F13296" i="15" s="1"/>
  <c r="F13297" i="15" s="1"/>
  <c r="F13298" i="15" s="1"/>
  <c r="F13299" i="15" s="1"/>
  <c r="F13300" i="15" s="1"/>
  <c r="F13301" i="15" s="1"/>
  <c r="F13302" i="15" s="1"/>
  <c r="F13303" i="15" s="1"/>
  <c r="F13304" i="15" s="1"/>
  <c r="F13305" i="15" s="1"/>
  <c r="F13306" i="15" s="1"/>
  <c r="F13307" i="15" s="1"/>
  <c r="F13308" i="15" s="1"/>
  <c r="F13309" i="15" s="1"/>
  <c r="F13310" i="15" s="1"/>
  <c r="F13311" i="15" s="1"/>
  <c r="F13312" i="15" s="1"/>
  <c r="F13313" i="15" s="1"/>
  <c r="F13314" i="15" s="1"/>
  <c r="F13315" i="15" s="1"/>
  <c r="F13316" i="15" s="1"/>
  <c r="F13317" i="15" s="1"/>
  <c r="F13318" i="15" s="1"/>
  <c r="F13319" i="15" s="1"/>
  <c r="F13320" i="15" s="1"/>
  <c r="F13321" i="15" s="1"/>
  <c r="F13322" i="15" s="1"/>
  <c r="F13323" i="15" s="1"/>
  <c r="F13324" i="15" s="1"/>
  <c r="F13325" i="15" s="1"/>
  <c r="F13326" i="15" s="1"/>
  <c r="F13327" i="15" s="1"/>
  <c r="F13328" i="15" s="1"/>
  <c r="F13329" i="15" s="1"/>
  <c r="F13330" i="15" s="1"/>
  <c r="F13331" i="15" s="1"/>
  <c r="F13332" i="15" s="1"/>
  <c r="F13333" i="15" s="1"/>
  <c r="F13334" i="15" s="1"/>
  <c r="F13335" i="15" s="1"/>
  <c r="F13336" i="15" s="1"/>
  <c r="F13337" i="15" s="1"/>
  <c r="F13338" i="15" s="1"/>
  <c r="F13339" i="15" s="1"/>
  <c r="F13340" i="15" s="1"/>
  <c r="F13341" i="15" s="1"/>
  <c r="F13342" i="15" s="1"/>
  <c r="F13343" i="15" s="1"/>
  <c r="F13344" i="15" s="1"/>
  <c r="F13345" i="15" s="1"/>
  <c r="F13346" i="15" s="1"/>
  <c r="F13347" i="15" s="1"/>
  <c r="F13348" i="15" s="1"/>
  <c r="F13349" i="15" s="1"/>
  <c r="F13350" i="15" s="1"/>
  <c r="F13351" i="15" s="1"/>
  <c r="F13352" i="15" s="1"/>
  <c r="F13353" i="15" s="1"/>
  <c r="F13354" i="15" s="1"/>
  <c r="F13355" i="15" s="1"/>
  <c r="F13356" i="15" s="1"/>
  <c r="F13357" i="15" s="1"/>
  <c r="F13358" i="15" s="1"/>
  <c r="F13359" i="15" s="1"/>
  <c r="F13360" i="15" s="1"/>
  <c r="F13361" i="15" s="1"/>
  <c r="F13362" i="15" s="1"/>
  <c r="F13363" i="15" s="1"/>
  <c r="F13364" i="15" s="1"/>
  <c r="F13365" i="15" s="1"/>
  <c r="F13366" i="15" s="1"/>
  <c r="F13367" i="15" s="1"/>
  <c r="F13368" i="15" s="1"/>
  <c r="F13369" i="15" s="1"/>
  <c r="F13370" i="15" s="1"/>
  <c r="F13371" i="15" s="1"/>
  <c r="F13372" i="15" s="1"/>
  <c r="F13373" i="15" s="1"/>
  <c r="F13374" i="15" s="1"/>
  <c r="F13375" i="15" s="1"/>
  <c r="F13376" i="15" s="1"/>
  <c r="F13377" i="15" s="1"/>
  <c r="F13378" i="15" s="1"/>
  <c r="F13379" i="15" s="1"/>
  <c r="F13380" i="15" s="1"/>
  <c r="F13381" i="15" s="1"/>
  <c r="F13382" i="15" s="1"/>
  <c r="F13383" i="15" s="1"/>
  <c r="F13384" i="15" s="1"/>
  <c r="F13385" i="15" s="1"/>
  <c r="F13386" i="15" s="1"/>
  <c r="F13387" i="15" s="1"/>
  <c r="F13388" i="15" s="1"/>
  <c r="F13389" i="15" s="1"/>
  <c r="F13390" i="15" s="1"/>
  <c r="F13391" i="15" s="1"/>
  <c r="F13392" i="15" s="1"/>
  <c r="F13393" i="15" s="1"/>
  <c r="F13394" i="15" s="1"/>
  <c r="F13395" i="15" s="1"/>
  <c r="F13396" i="15" s="1"/>
  <c r="F13397" i="15" s="1"/>
  <c r="F13398" i="15" s="1"/>
  <c r="F13399" i="15" s="1"/>
  <c r="F13400" i="15" s="1"/>
  <c r="F13401" i="15" s="1"/>
  <c r="F13402" i="15" s="1"/>
  <c r="F13403" i="15" s="1"/>
  <c r="F13404" i="15" s="1"/>
  <c r="F13405" i="15" s="1"/>
  <c r="F13406" i="15" s="1"/>
  <c r="F13407" i="15" s="1"/>
  <c r="F13408" i="15" s="1"/>
  <c r="F13409" i="15" s="1"/>
  <c r="F13410" i="15" s="1"/>
  <c r="F13411" i="15" s="1"/>
  <c r="F13412" i="15" s="1"/>
  <c r="F13413" i="15" s="1"/>
  <c r="F13414" i="15" s="1"/>
  <c r="F13415" i="15" s="1"/>
  <c r="F13416" i="15" s="1"/>
  <c r="F13417" i="15" s="1"/>
  <c r="F13418" i="15" s="1"/>
  <c r="F13419" i="15" s="1"/>
  <c r="F13420" i="15" s="1"/>
  <c r="F13421" i="15" s="1"/>
  <c r="F13422" i="15" s="1"/>
  <c r="F13423" i="15" s="1"/>
  <c r="F13424" i="15" s="1"/>
  <c r="F13425" i="15" s="1"/>
  <c r="F13426" i="15" s="1"/>
  <c r="F13427" i="15" s="1"/>
  <c r="F13428" i="15" s="1"/>
  <c r="F13429" i="15" s="1"/>
  <c r="F13430" i="15" s="1"/>
  <c r="F13431" i="15" s="1"/>
  <c r="F13432" i="15" s="1"/>
  <c r="F13433" i="15" s="1"/>
  <c r="F13434" i="15" s="1"/>
  <c r="F13435" i="15" s="1"/>
  <c r="F13436" i="15" s="1"/>
  <c r="F13437" i="15" s="1"/>
  <c r="F13438" i="15" s="1"/>
  <c r="F13439" i="15" s="1"/>
  <c r="F13440" i="15" s="1"/>
  <c r="F13441" i="15" s="1"/>
  <c r="F13442" i="15" s="1"/>
  <c r="F13443" i="15" s="1"/>
  <c r="F13444" i="15" s="1"/>
  <c r="F13445" i="15" s="1"/>
  <c r="F13446" i="15" s="1"/>
  <c r="F13447" i="15" s="1"/>
  <c r="F13448" i="15" s="1"/>
  <c r="F13449" i="15" s="1"/>
  <c r="F13450" i="15" s="1"/>
  <c r="F13451" i="15" s="1"/>
  <c r="F13452" i="15" s="1"/>
  <c r="F13453" i="15" s="1"/>
  <c r="F13454" i="15" s="1"/>
  <c r="F13455" i="15" s="1"/>
  <c r="F13456" i="15" s="1"/>
  <c r="F13457" i="15" s="1"/>
  <c r="F13458" i="15" s="1"/>
  <c r="F13459" i="15" s="1"/>
  <c r="F13460" i="15" s="1"/>
  <c r="F13461" i="15" s="1"/>
  <c r="F13462" i="15" s="1"/>
  <c r="F13463" i="15" s="1"/>
  <c r="F13464" i="15" s="1"/>
  <c r="F13465" i="15" s="1"/>
  <c r="F13466" i="15" s="1"/>
  <c r="F13467" i="15" s="1"/>
  <c r="F13468" i="15" s="1"/>
  <c r="F13469" i="15" s="1"/>
  <c r="F13470" i="15" s="1"/>
  <c r="F13471" i="15" s="1"/>
  <c r="F13472" i="15" s="1"/>
  <c r="F13473" i="15" s="1"/>
  <c r="F13474" i="15" s="1"/>
  <c r="F13475" i="15" s="1"/>
  <c r="F13476" i="15" s="1"/>
  <c r="F13477" i="15" s="1"/>
  <c r="F13478" i="15" s="1"/>
  <c r="F13479" i="15" s="1"/>
  <c r="F13480" i="15" s="1"/>
  <c r="F13481" i="15" s="1"/>
  <c r="F13482" i="15" s="1"/>
  <c r="F13483" i="15" s="1"/>
  <c r="F13484" i="15" s="1"/>
  <c r="F13485" i="15" s="1"/>
  <c r="F13486" i="15" s="1"/>
  <c r="F13487" i="15" s="1"/>
  <c r="F13488" i="15" s="1"/>
  <c r="F13489" i="15" s="1"/>
  <c r="F13490" i="15" s="1"/>
  <c r="F13491" i="15" s="1"/>
  <c r="F13492" i="15" s="1"/>
  <c r="F13493" i="15" s="1"/>
  <c r="F13494" i="15" s="1"/>
  <c r="F13495" i="15" s="1"/>
  <c r="F13496" i="15" s="1"/>
  <c r="F13497" i="15" s="1"/>
  <c r="F13498" i="15" s="1"/>
  <c r="F13499" i="15" s="1"/>
  <c r="F13500" i="15" s="1"/>
  <c r="F13501" i="15" s="1"/>
  <c r="F13502" i="15" s="1"/>
  <c r="F13503" i="15" s="1"/>
  <c r="F13504" i="15" s="1"/>
  <c r="F13505" i="15" s="1"/>
  <c r="F13506" i="15" s="1"/>
  <c r="F13507" i="15" s="1"/>
  <c r="F13508" i="15" s="1"/>
  <c r="F13509" i="15" s="1"/>
  <c r="F13510" i="15" s="1"/>
  <c r="F13511" i="15" s="1"/>
  <c r="F13512" i="15" s="1"/>
  <c r="F13513" i="15" s="1"/>
  <c r="F13514" i="15" s="1"/>
  <c r="F13515" i="15" s="1"/>
  <c r="F13516" i="15" s="1"/>
  <c r="F13517" i="15" s="1"/>
  <c r="F13518" i="15" s="1"/>
  <c r="F13519" i="15" s="1"/>
  <c r="F13520" i="15" s="1"/>
  <c r="F13521" i="15" s="1"/>
  <c r="F13522" i="15" s="1"/>
  <c r="F13523" i="15" s="1"/>
  <c r="F13524" i="15" s="1"/>
  <c r="F13525" i="15" s="1"/>
  <c r="F13526" i="15" s="1"/>
  <c r="F13527" i="15" s="1"/>
  <c r="F13528" i="15" s="1"/>
  <c r="F13529" i="15" s="1"/>
  <c r="F13530" i="15" s="1"/>
  <c r="F13531" i="15" s="1"/>
  <c r="F13532" i="15" s="1"/>
  <c r="F13533" i="15" s="1"/>
  <c r="F13534" i="15" s="1"/>
  <c r="F13535" i="15" s="1"/>
  <c r="F13536" i="15" s="1"/>
  <c r="F13537" i="15" s="1"/>
  <c r="F13538" i="15" s="1"/>
  <c r="F13539" i="15" s="1"/>
  <c r="F13540" i="15" s="1"/>
  <c r="F13541" i="15" s="1"/>
  <c r="F13542" i="15" s="1"/>
  <c r="F13543" i="15" s="1"/>
  <c r="F13544" i="15" s="1"/>
  <c r="F13545" i="15" s="1"/>
  <c r="F13546" i="15" s="1"/>
  <c r="F13547" i="15" s="1"/>
  <c r="F13548" i="15" s="1"/>
  <c r="F13549" i="15" s="1"/>
  <c r="F13550" i="15" s="1"/>
  <c r="F13551" i="15" s="1"/>
  <c r="F13552" i="15" s="1"/>
  <c r="F13553" i="15" s="1"/>
  <c r="F13554" i="15" s="1"/>
  <c r="F13555" i="15" s="1"/>
  <c r="F13556" i="15" s="1"/>
  <c r="F13557" i="15" s="1"/>
  <c r="F13558" i="15" s="1"/>
  <c r="F13559" i="15" s="1"/>
  <c r="F13560" i="15" s="1"/>
  <c r="F13561" i="15" s="1"/>
  <c r="F13562" i="15" s="1"/>
  <c r="F13563" i="15" s="1"/>
  <c r="F13564" i="15" s="1"/>
  <c r="F13565" i="15" s="1"/>
  <c r="F13566" i="15" s="1"/>
  <c r="F13567" i="15" s="1"/>
  <c r="F13568" i="15" s="1"/>
  <c r="F13569" i="15" s="1"/>
  <c r="F13570" i="15" s="1"/>
  <c r="F13571" i="15" s="1"/>
  <c r="F13572" i="15" s="1"/>
  <c r="F13573" i="15" s="1"/>
  <c r="F13574" i="15" s="1"/>
  <c r="F13575" i="15" s="1"/>
  <c r="F13576" i="15" s="1"/>
  <c r="F13577" i="15" s="1"/>
  <c r="F13578" i="15" s="1"/>
  <c r="F13579" i="15" s="1"/>
  <c r="F13580" i="15" s="1"/>
  <c r="F13581" i="15" s="1"/>
  <c r="F13582" i="15" s="1"/>
  <c r="F13583" i="15" s="1"/>
  <c r="F13584" i="15" s="1"/>
  <c r="F13585" i="15" s="1"/>
  <c r="F13586" i="15" s="1"/>
  <c r="F13587" i="15" s="1"/>
  <c r="F13588" i="15" s="1"/>
  <c r="F13589" i="15" s="1"/>
  <c r="F13590" i="15" s="1"/>
  <c r="F13591" i="15" s="1"/>
  <c r="F13592" i="15" s="1"/>
  <c r="F13593" i="15" s="1"/>
  <c r="F13594" i="15" s="1"/>
  <c r="F13595" i="15" s="1"/>
  <c r="F13596" i="15" s="1"/>
  <c r="F13597" i="15" s="1"/>
  <c r="F13598" i="15" s="1"/>
  <c r="F13599" i="15" s="1"/>
  <c r="F13600" i="15" s="1"/>
  <c r="F13601" i="15" s="1"/>
  <c r="F13602" i="15" s="1"/>
  <c r="F13603" i="15" s="1"/>
  <c r="F13604" i="15" s="1"/>
  <c r="F13605" i="15" s="1"/>
  <c r="F13606" i="15" s="1"/>
  <c r="F13607" i="15" s="1"/>
  <c r="F13608" i="15" s="1"/>
  <c r="F13609" i="15" s="1"/>
  <c r="F13610" i="15" s="1"/>
  <c r="F13611" i="15" s="1"/>
  <c r="F13612" i="15" s="1"/>
  <c r="F13613" i="15" s="1"/>
  <c r="F13614" i="15" s="1"/>
  <c r="F13615" i="15" s="1"/>
  <c r="F13616" i="15" s="1"/>
  <c r="F13617" i="15" s="1"/>
  <c r="F13618" i="15" s="1"/>
  <c r="F13619" i="15" s="1"/>
  <c r="F13620" i="15" s="1"/>
  <c r="F13621" i="15" s="1"/>
  <c r="F13622" i="15" s="1"/>
  <c r="F13623" i="15" s="1"/>
  <c r="F13624" i="15" s="1"/>
  <c r="F13625" i="15" s="1"/>
  <c r="F13626" i="15" s="1"/>
  <c r="F13627" i="15" s="1"/>
  <c r="F13628" i="15" s="1"/>
  <c r="F13629" i="15" s="1"/>
  <c r="F13630" i="15" s="1"/>
  <c r="F13631" i="15" s="1"/>
  <c r="F13632" i="15" s="1"/>
  <c r="F13633" i="15" s="1"/>
  <c r="F13634" i="15" s="1"/>
  <c r="F13635" i="15" s="1"/>
  <c r="F13636" i="15" s="1"/>
  <c r="F13637" i="15" s="1"/>
  <c r="F13638" i="15" s="1"/>
  <c r="F13639" i="15" s="1"/>
  <c r="F13640" i="15" s="1"/>
  <c r="F13641" i="15" s="1"/>
  <c r="F13642" i="15" s="1"/>
  <c r="F13643" i="15" s="1"/>
  <c r="F13644" i="15" s="1"/>
  <c r="F13645" i="15" s="1"/>
  <c r="F13646" i="15" s="1"/>
  <c r="F13647" i="15" s="1"/>
  <c r="F13648" i="15" s="1"/>
  <c r="F13649" i="15" s="1"/>
  <c r="F13650" i="15" s="1"/>
  <c r="F13651" i="15" s="1"/>
  <c r="F13652" i="15" s="1"/>
  <c r="F13653" i="15" s="1"/>
  <c r="F13654" i="15" s="1"/>
  <c r="F13655" i="15" s="1"/>
  <c r="F13656" i="15" s="1"/>
  <c r="F13657" i="15" s="1"/>
  <c r="F13658" i="15" s="1"/>
  <c r="F13659" i="15" s="1"/>
  <c r="F13660" i="15" s="1"/>
  <c r="F13661" i="15" s="1"/>
  <c r="F13662" i="15" s="1"/>
  <c r="F13663" i="15" s="1"/>
  <c r="F13664" i="15" s="1"/>
  <c r="F13665" i="15" s="1"/>
  <c r="F13666" i="15" s="1"/>
  <c r="F13667" i="15" s="1"/>
  <c r="F13668" i="15" s="1"/>
  <c r="F13669" i="15" s="1"/>
  <c r="F13670" i="15" s="1"/>
  <c r="F13671" i="15" s="1"/>
  <c r="F13672" i="15" s="1"/>
  <c r="F13673" i="15" s="1"/>
  <c r="F13674" i="15" s="1"/>
  <c r="F13675" i="15" s="1"/>
  <c r="F13676" i="15" s="1"/>
  <c r="F13677" i="15" s="1"/>
  <c r="F13678" i="15" s="1"/>
  <c r="F13679" i="15" s="1"/>
  <c r="F13680" i="15" s="1"/>
  <c r="F13681" i="15" s="1"/>
  <c r="F13682" i="15" s="1"/>
  <c r="F13683" i="15" s="1"/>
  <c r="F13684" i="15" s="1"/>
  <c r="F13685" i="15" s="1"/>
  <c r="F13686" i="15" s="1"/>
  <c r="F13687" i="15" s="1"/>
  <c r="F13688" i="15" s="1"/>
  <c r="F13689" i="15" s="1"/>
  <c r="F13690" i="15" s="1"/>
  <c r="F13691" i="15" s="1"/>
  <c r="F13692" i="15" s="1"/>
  <c r="F13693" i="15" s="1"/>
  <c r="F13694" i="15" s="1"/>
  <c r="F13695" i="15" s="1"/>
  <c r="F13696" i="15" s="1"/>
  <c r="F13697" i="15" s="1"/>
  <c r="F13698" i="15" s="1"/>
  <c r="F13699" i="15" s="1"/>
  <c r="F13700" i="15" s="1"/>
  <c r="F13701" i="15" s="1"/>
  <c r="F13702" i="15" s="1"/>
  <c r="F13703" i="15" s="1"/>
  <c r="F13704" i="15" s="1"/>
  <c r="F13705" i="15" s="1"/>
  <c r="F13706" i="15" s="1"/>
  <c r="F13707" i="15" s="1"/>
  <c r="F13708" i="15" s="1"/>
  <c r="F13709" i="15" s="1"/>
  <c r="F13710" i="15" s="1"/>
  <c r="F13711" i="15" s="1"/>
  <c r="F13712" i="15" s="1"/>
  <c r="F13713" i="15" s="1"/>
  <c r="F13714" i="15" s="1"/>
  <c r="F13715" i="15" s="1"/>
  <c r="F13716" i="15" s="1"/>
  <c r="F13717" i="15" s="1"/>
  <c r="F13718" i="15" s="1"/>
  <c r="F13719" i="15" s="1"/>
  <c r="F13720" i="15" s="1"/>
  <c r="F13721" i="15" s="1"/>
  <c r="F13722" i="15" s="1"/>
  <c r="F13723" i="15" s="1"/>
  <c r="F13724" i="15" s="1"/>
  <c r="F13725" i="15" s="1"/>
  <c r="F13726" i="15" s="1"/>
  <c r="F13727" i="15" s="1"/>
  <c r="F13728" i="15" s="1"/>
  <c r="F13729" i="15" s="1"/>
  <c r="F13730" i="15" s="1"/>
  <c r="F13731" i="15" s="1"/>
  <c r="F13732" i="15" s="1"/>
  <c r="F13733" i="15" s="1"/>
  <c r="F13734" i="15" s="1"/>
  <c r="F13735" i="15" s="1"/>
  <c r="F13736" i="15" s="1"/>
  <c r="F13737" i="15" s="1"/>
  <c r="F13738" i="15" s="1"/>
  <c r="F13739" i="15" s="1"/>
  <c r="F13740" i="15" s="1"/>
  <c r="F13741" i="15" s="1"/>
  <c r="F13742" i="15" s="1"/>
  <c r="F13743" i="15" s="1"/>
  <c r="F13744" i="15" s="1"/>
  <c r="F13745" i="15" s="1"/>
  <c r="F13746" i="15" s="1"/>
  <c r="F13747" i="15" s="1"/>
  <c r="F13748" i="15" s="1"/>
  <c r="F13749" i="15" s="1"/>
  <c r="F13750" i="15" s="1"/>
  <c r="F13751" i="15" s="1"/>
  <c r="F13752" i="15" s="1"/>
  <c r="F13753" i="15" s="1"/>
  <c r="F13754" i="15" s="1"/>
  <c r="F13755" i="15" s="1"/>
  <c r="F13756" i="15" s="1"/>
  <c r="F13757" i="15" s="1"/>
  <c r="F13758" i="15" s="1"/>
  <c r="F13759" i="15" s="1"/>
  <c r="F13760" i="15" s="1"/>
  <c r="F13761" i="15" s="1"/>
  <c r="F13762" i="15" s="1"/>
  <c r="F13763" i="15" s="1"/>
  <c r="F13764" i="15" s="1"/>
  <c r="F13765" i="15" s="1"/>
  <c r="F13766" i="15" s="1"/>
  <c r="F13767" i="15" s="1"/>
  <c r="F13768" i="15" s="1"/>
  <c r="F13769" i="15" s="1"/>
  <c r="F13770" i="15" s="1"/>
  <c r="F13771" i="15" s="1"/>
  <c r="F13772" i="15" s="1"/>
  <c r="F13773" i="15" s="1"/>
  <c r="F13774" i="15" s="1"/>
  <c r="F13775" i="15" s="1"/>
  <c r="F13776" i="15" s="1"/>
  <c r="F13777" i="15" s="1"/>
  <c r="F13778" i="15" s="1"/>
  <c r="F13779" i="15" s="1"/>
  <c r="F13780" i="15" s="1"/>
  <c r="F13781" i="15" s="1"/>
  <c r="F13782" i="15" s="1"/>
  <c r="F13783" i="15" s="1"/>
  <c r="F13784" i="15" s="1"/>
  <c r="F13785" i="15" s="1"/>
  <c r="F13786" i="15" s="1"/>
  <c r="F13787" i="15" s="1"/>
  <c r="F13788" i="15" s="1"/>
  <c r="F13789" i="15" s="1"/>
  <c r="F13790" i="15" s="1"/>
  <c r="F13791" i="15" s="1"/>
  <c r="F13792" i="15" s="1"/>
  <c r="F13793" i="15" s="1"/>
  <c r="F13794" i="15" s="1"/>
  <c r="F13795" i="15" s="1"/>
  <c r="F13796" i="15" s="1"/>
  <c r="F13797" i="15" s="1"/>
  <c r="F13798" i="15" s="1"/>
  <c r="F13799" i="15" s="1"/>
  <c r="F13800" i="15" s="1"/>
  <c r="F13801" i="15" s="1"/>
  <c r="F13802" i="15" s="1"/>
  <c r="F13803" i="15" s="1"/>
  <c r="F13804" i="15" s="1"/>
  <c r="F13805" i="15" s="1"/>
  <c r="F13806" i="15" s="1"/>
  <c r="F13807" i="15" s="1"/>
  <c r="F13808" i="15" s="1"/>
  <c r="F13809" i="15" s="1"/>
  <c r="F13810" i="15" s="1"/>
  <c r="F13811" i="15" s="1"/>
  <c r="F13812" i="15" s="1"/>
  <c r="F13813" i="15" s="1"/>
  <c r="F13814" i="15" s="1"/>
  <c r="F13815" i="15" s="1"/>
  <c r="F13816" i="15" s="1"/>
  <c r="F13817" i="15" s="1"/>
  <c r="F13818" i="15" s="1"/>
  <c r="F13819" i="15" s="1"/>
  <c r="F13820" i="15" s="1"/>
  <c r="F13821" i="15" s="1"/>
  <c r="F13822" i="15" s="1"/>
  <c r="F13823" i="15" s="1"/>
  <c r="F13824" i="15" s="1"/>
  <c r="F13825" i="15" s="1"/>
  <c r="F13826" i="15" s="1"/>
  <c r="F13827" i="15" s="1"/>
  <c r="F13828" i="15" s="1"/>
  <c r="F13829" i="15" s="1"/>
  <c r="F13830" i="15" s="1"/>
  <c r="F13831" i="15" s="1"/>
  <c r="F13832" i="15" s="1"/>
  <c r="F13833" i="15" s="1"/>
  <c r="F13834" i="15" s="1"/>
  <c r="F13835" i="15" s="1"/>
  <c r="F13836" i="15" s="1"/>
  <c r="F13837" i="15" s="1"/>
  <c r="F13838" i="15" s="1"/>
  <c r="F13839" i="15" s="1"/>
  <c r="F13840" i="15" s="1"/>
  <c r="F13841" i="15" s="1"/>
  <c r="F13842" i="15" s="1"/>
  <c r="F13843" i="15" s="1"/>
  <c r="F13844" i="15" s="1"/>
  <c r="F13845" i="15" s="1"/>
  <c r="F13846" i="15" s="1"/>
  <c r="F13847" i="15" s="1"/>
  <c r="F13848" i="15" s="1"/>
  <c r="F13849" i="15" s="1"/>
  <c r="F13850" i="15" s="1"/>
  <c r="F13851" i="15" s="1"/>
  <c r="F13852" i="15" s="1"/>
  <c r="F13853" i="15" s="1"/>
  <c r="F13854" i="15" s="1"/>
  <c r="F13855" i="15" s="1"/>
  <c r="F13856" i="15" s="1"/>
  <c r="F13857" i="15" s="1"/>
  <c r="F13858" i="15" s="1"/>
  <c r="F13859" i="15" s="1"/>
  <c r="F13860" i="15" s="1"/>
  <c r="F13861" i="15" s="1"/>
  <c r="F13862" i="15" s="1"/>
  <c r="F13863" i="15" s="1"/>
  <c r="F13864" i="15" s="1"/>
  <c r="F13865" i="15" s="1"/>
  <c r="F13866" i="15" s="1"/>
  <c r="F13867" i="15" s="1"/>
  <c r="F13868" i="15" s="1"/>
  <c r="F13869" i="15" s="1"/>
  <c r="F13870" i="15" s="1"/>
  <c r="F13871" i="15" s="1"/>
  <c r="F13872" i="15" s="1"/>
  <c r="F13873" i="15" s="1"/>
  <c r="F13874" i="15" s="1"/>
  <c r="F13875" i="15" s="1"/>
  <c r="F13876" i="15" s="1"/>
  <c r="F13877" i="15" s="1"/>
  <c r="F13878" i="15" s="1"/>
  <c r="F13879" i="15" s="1"/>
  <c r="F13880" i="15" s="1"/>
  <c r="F13881" i="15" s="1"/>
  <c r="F13882" i="15" s="1"/>
  <c r="F13883" i="15" s="1"/>
  <c r="F13884" i="15" s="1"/>
  <c r="F13885" i="15" s="1"/>
  <c r="F13886" i="15" s="1"/>
  <c r="F13887" i="15" s="1"/>
  <c r="F13888" i="15" s="1"/>
  <c r="F13889" i="15" s="1"/>
  <c r="F13890" i="15" s="1"/>
  <c r="F13891" i="15" s="1"/>
  <c r="F13892" i="15" s="1"/>
  <c r="F13893" i="15" s="1"/>
  <c r="F13894" i="15" s="1"/>
  <c r="F13895" i="15" s="1"/>
  <c r="F13896" i="15" s="1"/>
  <c r="F13897" i="15" s="1"/>
  <c r="F13898" i="15" s="1"/>
  <c r="F13899" i="15" s="1"/>
  <c r="F13900" i="15" s="1"/>
  <c r="F13901" i="15" s="1"/>
  <c r="F13902" i="15" s="1"/>
  <c r="F13903" i="15" s="1"/>
  <c r="F13904" i="15" s="1"/>
  <c r="F13905" i="15" s="1"/>
  <c r="F13906" i="15" s="1"/>
  <c r="F13907" i="15" s="1"/>
  <c r="F13908" i="15" s="1"/>
  <c r="F13909" i="15" s="1"/>
  <c r="F13910" i="15" s="1"/>
  <c r="F13911" i="15" s="1"/>
  <c r="F13912" i="15" s="1"/>
  <c r="F13913" i="15" s="1"/>
  <c r="F13914" i="15" s="1"/>
  <c r="F13915" i="15" s="1"/>
  <c r="F13916" i="15" s="1"/>
  <c r="F13917" i="15" s="1"/>
  <c r="F13918" i="15" s="1"/>
  <c r="F13919" i="15" s="1"/>
  <c r="F13920" i="15" s="1"/>
  <c r="F13921" i="15" s="1"/>
  <c r="F13922" i="15" s="1"/>
  <c r="F13923" i="15" s="1"/>
  <c r="F13924" i="15" s="1"/>
  <c r="F13925" i="15" s="1"/>
  <c r="F13926" i="15" s="1"/>
  <c r="F13927" i="15" s="1"/>
  <c r="F13928" i="15" s="1"/>
  <c r="F13929" i="15" s="1"/>
  <c r="F13930" i="15" s="1"/>
  <c r="F13931" i="15" s="1"/>
  <c r="F13932" i="15" s="1"/>
  <c r="F13933" i="15" s="1"/>
  <c r="F13934" i="15" s="1"/>
  <c r="F13935" i="15" s="1"/>
  <c r="F13936" i="15" s="1"/>
  <c r="F13937" i="15" s="1"/>
  <c r="F13938" i="15" s="1"/>
  <c r="F13939" i="15" s="1"/>
  <c r="F13940" i="15" s="1"/>
  <c r="F13941" i="15" s="1"/>
  <c r="F13942" i="15" s="1"/>
  <c r="F13943" i="15" s="1"/>
  <c r="F13944" i="15" s="1"/>
  <c r="F13945" i="15" s="1"/>
  <c r="F13946" i="15" s="1"/>
  <c r="F13947" i="15" s="1"/>
  <c r="F13948" i="15" s="1"/>
  <c r="F13949" i="15" s="1"/>
  <c r="F13950" i="15" s="1"/>
  <c r="F13951" i="15" s="1"/>
  <c r="F13952" i="15" s="1"/>
  <c r="F13953" i="15" s="1"/>
  <c r="F13954" i="15" s="1"/>
  <c r="F13955" i="15" s="1"/>
  <c r="F13956" i="15" s="1"/>
  <c r="F13957" i="15" s="1"/>
  <c r="F13958" i="15" s="1"/>
  <c r="F13959" i="15" s="1"/>
  <c r="F13960" i="15" s="1"/>
  <c r="F13961" i="15" s="1"/>
  <c r="F13962" i="15" s="1"/>
  <c r="F13963" i="15" s="1"/>
  <c r="F13964" i="15" s="1"/>
  <c r="F13965" i="15" s="1"/>
  <c r="F13966" i="15" s="1"/>
  <c r="F13967" i="15" s="1"/>
  <c r="F13968" i="15" s="1"/>
  <c r="F13969" i="15" s="1"/>
  <c r="F13970" i="15" s="1"/>
  <c r="F13971" i="15" s="1"/>
  <c r="F13972" i="15" s="1"/>
  <c r="F13973" i="15" s="1"/>
  <c r="F13974" i="15" s="1"/>
  <c r="F13975" i="15" s="1"/>
  <c r="F13976" i="15" s="1"/>
  <c r="F13977" i="15" s="1"/>
  <c r="F13978" i="15" s="1"/>
  <c r="F13979" i="15" s="1"/>
  <c r="F13980" i="15" s="1"/>
  <c r="F13981" i="15" s="1"/>
  <c r="F13982" i="15" s="1"/>
  <c r="F13983" i="15" s="1"/>
  <c r="F13984" i="15" s="1"/>
  <c r="F13985" i="15" s="1"/>
  <c r="F13986" i="15" s="1"/>
  <c r="F13987" i="15" s="1"/>
  <c r="F13988" i="15" s="1"/>
  <c r="F13989" i="15" s="1"/>
  <c r="F13990" i="15" s="1"/>
  <c r="F13991" i="15" s="1"/>
  <c r="F13992" i="15" s="1"/>
  <c r="F13993" i="15" s="1"/>
  <c r="F13994" i="15" s="1"/>
  <c r="F13995" i="15" s="1"/>
  <c r="F13996" i="15" s="1"/>
  <c r="F13997" i="15" s="1"/>
  <c r="F13998" i="15" s="1"/>
  <c r="F13999" i="15" s="1"/>
  <c r="F14000" i="15" s="1"/>
  <c r="F14001" i="15" s="1"/>
  <c r="F14002" i="15" s="1"/>
  <c r="F14003" i="15" s="1"/>
  <c r="F14004" i="15" s="1"/>
  <c r="F14005" i="15" s="1"/>
  <c r="F14006" i="15" s="1"/>
  <c r="F14007" i="15" s="1"/>
  <c r="F14008" i="15" s="1"/>
  <c r="F14009" i="15" s="1"/>
  <c r="F14010" i="15" s="1"/>
  <c r="F14011" i="15" s="1"/>
  <c r="F14012" i="15" s="1"/>
  <c r="F14013" i="15" s="1"/>
  <c r="F14014" i="15" s="1"/>
  <c r="F14015" i="15" s="1"/>
  <c r="F14016" i="15" s="1"/>
  <c r="F14017" i="15" s="1"/>
  <c r="F14018" i="15" s="1"/>
  <c r="F14019" i="15" s="1"/>
  <c r="F14020" i="15" s="1"/>
  <c r="F14021" i="15" s="1"/>
  <c r="F14022" i="15" s="1"/>
  <c r="F14023" i="15" s="1"/>
  <c r="F14024" i="15" s="1"/>
  <c r="F14025" i="15" s="1"/>
  <c r="F14026" i="15" s="1"/>
  <c r="F14027" i="15" s="1"/>
  <c r="F14028" i="15" s="1"/>
  <c r="F14029" i="15" s="1"/>
  <c r="F14030" i="15" s="1"/>
  <c r="F14031" i="15" s="1"/>
  <c r="F14032" i="15" s="1"/>
  <c r="F14033" i="15" s="1"/>
  <c r="F14034" i="15" s="1"/>
  <c r="F14035" i="15" s="1"/>
  <c r="F14036" i="15" s="1"/>
  <c r="F14037" i="15" s="1"/>
  <c r="F14038" i="15" s="1"/>
  <c r="F14039" i="15" s="1"/>
  <c r="F14040" i="15" s="1"/>
  <c r="F14041" i="15" s="1"/>
  <c r="F14042" i="15" s="1"/>
  <c r="F14043" i="15" s="1"/>
  <c r="F14044" i="15" s="1"/>
  <c r="F14045" i="15" s="1"/>
  <c r="F14046" i="15" s="1"/>
  <c r="F14047" i="15" s="1"/>
  <c r="F14048" i="15" s="1"/>
  <c r="F14049" i="15" s="1"/>
  <c r="F14050" i="15" s="1"/>
  <c r="F14051" i="15" s="1"/>
  <c r="F14052" i="15" s="1"/>
  <c r="F14053" i="15" s="1"/>
  <c r="F14054" i="15" s="1"/>
  <c r="F14055" i="15" s="1"/>
  <c r="F14056" i="15" s="1"/>
  <c r="F14057" i="15" s="1"/>
  <c r="F14058" i="15" s="1"/>
  <c r="F14059" i="15" s="1"/>
  <c r="F14060" i="15" s="1"/>
  <c r="F14061" i="15" s="1"/>
  <c r="F14062" i="15" s="1"/>
  <c r="F14063" i="15" s="1"/>
  <c r="F14064" i="15" s="1"/>
  <c r="F14065" i="15" s="1"/>
  <c r="F14066" i="15" s="1"/>
  <c r="F14067" i="15" s="1"/>
  <c r="F14068" i="15" s="1"/>
  <c r="F14069" i="15" s="1"/>
  <c r="F14070" i="15" s="1"/>
  <c r="F14071" i="15" s="1"/>
  <c r="F14072" i="15" s="1"/>
  <c r="F14073" i="15" s="1"/>
  <c r="F14074" i="15" s="1"/>
  <c r="F14075" i="15" s="1"/>
  <c r="F14076" i="15" s="1"/>
  <c r="F14077" i="15" s="1"/>
  <c r="F14078" i="15" s="1"/>
  <c r="F14079" i="15" s="1"/>
  <c r="F14080" i="15" s="1"/>
  <c r="F14081" i="15" s="1"/>
  <c r="F14082" i="15" s="1"/>
  <c r="F14083" i="15" s="1"/>
  <c r="F14084" i="15" s="1"/>
  <c r="F14085" i="15" s="1"/>
  <c r="F14086" i="15" s="1"/>
  <c r="F14087" i="15" s="1"/>
  <c r="F14088" i="15" s="1"/>
  <c r="F14089" i="15" s="1"/>
  <c r="F14090" i="15" s="1"/>
  <c r="F14091" i="15" s="1"/>
  <c r="F14092" i="15" s="1"/>
  <c r="F14093" i="15" s="1"/>
  <c r="F14094" i="15" s="1"/>
  <c r="F14095" i="15" s="1"/>
  <c r="F14096" i="15" s="1"/>
  <c r="F14097" i="15" s="1"/>
  <c r="F14098" i="15" s="1"/>
  <c r="F14099" i="15" s="1"/>
  <c r="F14100" i="15" s="1"/>
  <c r="F14101" i="15" s="1"/>
  <c r="F14102" i="15" s="1"/>
  <c r="F14103" i="15" s="1"/>
  <c r="F14104" i="15" s="1"/>
  <c r="F14105" i="15" s="1"/>
  <c r="F14106" i="15" s="1"/>
  <c r="F14107" i="15" s="1"/>
  <c r="F14108" i="15" s="1"/>
  <c r="F14109" i="15" s="1"/>
  <c r="F14110" i="15" s="1"/>
  <c r="F14111" i="15" s="1"/>
  <c r="F14112" i="15" s="1"/>
  <c r="F14113" i="15" s="1"/>
  <c r="F14114" i="15" s="1"/>
  <c r="F14115" i="15" s="1"/>
  <c r="F14116" i="15" s="1"/>
  <c r="F14117" i="15" s="1"/>
  <c r="F14118" i="15" s="1"/>
  <c r="F14119" i="15" s="1"/>
  <c r="F14120" i="15" s="1"/>
  <c r="F14121" i="15" s="1"/>
  <c r="F14122" i="15" s="1"/>
  <c r="F14123" i="15" s="1"/>
  <c r="F14124" i="15" s="1"/>
  <c r="F14125" i="15" s="1"/>
  <c r="F14126" i="15" s="1"/>
  <c r="F14127" i="15" s="1"/>
  <c r="F14128" i="15" s="1"/>
  <c r="F14129" i="15" s="1"/>
  <c r="F14130" i="15" s="1"/>
  <c r="F14131" i="15" s="1"/>
  <c r="F14132" i="15" s="1"/>
  <c r="F14133" i="15" s="1"/>
  <c r="F14134" i="15" s="1"/>
  <c r="F14135" i="15" s="1"/>
  <c r="F14136" i="15" s="1"/>
  <c r="F14137" i="15" s="1"/>
  <c r="F14138" i="15" s="1"/>
  <c r="F14139" i="15" s="1"/>
  <c r="F14140" i="15" s="1"/>
  <c r="F14141" i="15" s="1"/>
  <c r="F14142" i="15" s="1"/>
  <c r="F14143" i="15" s="1"/>
  <c r="F14144" i="15" s="1"/>
  <c r="F14145" i="15" s="1"/>
  <c r="F14146" i="15" s="1"/>
  <c r="F14147" i="15" s="1"/>
  <c r="F14148" i="15" s="1"/>
  <c r="F14149" i="15" s="1"/>
  <c r="F14150" i="15" s="1"/>
  <c r="F14151" i="15" s="1"/>
  <c r="F14152" i="15" s="1"/>
  <c r="F14153" i="15" s="1"/>
  <c r="F14154" i="15" s="1"/>
  <c r="F14155" i="15" s="1"/>
  <c r="F14156" i="15" s="1"/>
  <c r="F14157" i="15" s="1"/>
  <c r="F14158" i="15" s="1"/>
  <c r="F14159" i="15" s="1"/>
  <c r="F14160" i="15" s="1"/>
  <c r="F14161" i="15" s="1"/>
  <c r="F14162" i="15" s="1"/>
  <c r="F14163" i="15" s="1"/>
  <c r="F14164" i="15" s="1"/>
  <c r="F14165" i="15" s="1"/>
  <c r="F14166" i="15" s="1"/>
  <c r="F14167" i="15" s="1"/>
  <c r="F14168" i="15" s="1"/>
  <c r="F14169" i="15" s="1"/>
  <c r="F14170" i="15" s="1"/>
  <c r="F14171" i="15" s="1"/>
  <c r="F14172" i="15" s="1"/>
  <c r="F14173" i="15" s="1"/>
  <c r="F14174" i="15" s="1"/>
  <c r="F14175" i="15" s="1"/>
  <c r="F14176" i="15" s="1"/>
  <c r="F14177" i="15" s="1"/>
  <c r="F14178" i="15" s="1"/>
  <c r="F14179" i="15" s="1"/>
  <c r="F14180" i="15" s="1"/>
  <c r="F14181" i="15" s="1"/>
  <c r="F14182" i="15" s="1"/>
  <c r="F14183" i="15" s="1"/>
  <c r="F14184" i="15" s="1"/>
  <c r="F14185" i="15" s="1"/>
  <c r="F14186" i="15" s="1"/>
  <c r="F14187" i="15" s="1"/>
  <c r="F14188" i="15" s="1"/>
  <c r="F14189" i="15" s="1"/>
  <c r="F14190" i="15" s="1"/>
  <c r="F14191" i="15" s="1"/>
  <c r="F14192" i="15" s="1"/>
  <c r="F14193" i="15" s="1"/>
  <c r="F14194" i="15" s="1"/>
  <c r="F14195" i="15" s="1"/>
  <c r="F14196" i="15" s="1"/>
  <c r="F14197" i="15" s="1"/>
  <c r="F14198" i="15" s="1"/>
  <c r="F14199" i="15" s="1"/>
  <c r="F14200" i="15" s="1"/>
  <c r="F14201" i="15" s="1"/>
  <c r="F14202" i="15" s="1"/>
  <c r="F14203" i="15" s="1"/>
  <c r="F14204" i="15" s="1"/>
  <c r="F14205" i="15" s="1"/>
  <c r="F14206" i="15" s="1"/>
  <c r="F14207" i="15" s="1"/>
  <c r="F14208" i="15" s="1"/>
  <c r="F14209" i="15" s="1"/>
  <c r="F14210" i="15" s="1"/>
  <c r="F14211" i="15" s="1"/>
  <c r="F14212" i="15" s="1"/>
  <c r="F14213" i="15" s="1"/>
  <c r="F14214" i="15" s="1"/>
  <c r="F14215" i="15" s="1"/>
  <c r="F14216" i="15" s="1"/>
  <c r="F14217" i="15" s="1"/>
  <c r="F14218" i="15" s="1"/>
  <c r="F14219" i="15" s="1"/>
  <c r="F14220" i="15" s="1"/>
  <c r="F14221" i="15" s="1"/>
  <c r="F14222" i="15" s="1"/>
  <c r="F14223" i="15" s="1"/>
  <c r="F14224" i="15" s="1"/>
  <c r="F14225" i="15" s="1"/>
  <c r="F14226" i="15" s="1"/>
  <c r="F14227" i="15" s="1"/>
  <c r="F14228" i="15" s="1"/>
  <c r="F14229" i="15" s="1"/>
  <c r="F14230" i="15" s="1"/>
  <c r="F14231" i="15" s="1"/>
  <c r="F14232" i="15" s="1"/>
  <c r="F14233" i="15" s="1"/>
  <c r="F14234" i="15" s="1"/>
  <c r="F14235" i="15" s="1"/>
  <c r="F14236" i="15" s="1"/>
  <c r="F14237" i="15" s="1"/>
  <c r="F14238" i="15" s="1"/>
  <c r="F14239" i="15" s="1"/>
  <c r="F14240" i="15" s="1"/>
  <c r="F14241" i="15" s="1"/>
  <c r="F14242" i="15" s="1"/>
  <c r="F14243" i="15" s="1"/>
  <c r="F14244" i="15" s="1"/>
  <c r="F14245" i="15" s="1"/>
  <c r="F14246" i="15" s="1"/>
  <c r="F14247" i="15" s="1"/>
  <c r="F14248" i="15" s="1"/>
  <c r="F14249" i="15" s="1"/>
  <c r="F14250" i="15" s="1"/>
  <c r="F14251" i="15" s="1"/>
  <c r="F14252" i="15" s="1"/>
  <c r="F14253" i="15" s="1"/>
  <c r="F14254" i="15" s="1"/>
  <c r="F14255" i="15" s="1"/>
  <c r="F14256" i="15" s="1"/>
  <c r="F14257" i="15" s="1"/>
  <c r="F14258" i="15" s="1"/>
  <c r="F14259" i="15" s="1"/>
  <c r="F14260" i="15" s="1"/>
  <c r="F14261" i="15" s="1"/>
  <c r="F14262" i="15" s="1"/>
  <c r="F14263" i="15" s="1"/>
  <c r="F14264" i="15" s="1"/>
  <c r="F14265" i="15" s="1"/>
  <c r="F14266" i="15" s="1"/>
  <c r="F14267" i="15" s="1"/>
  <c r="F14268" i="15" s="1"/>
  <c r="F14269" i="15" s="1"/>
  <c r="F14270" i="15" s="1"/>
  <c r="F14271" i="15" s="1"/>
  <c r="F14272" i="15" s="1"/>
  <c r="F14273" i="15" s="1"/>
  <c r="F14274" i="15" s="1"/>
  <c r="F14275" i="15" s="1"/>
  <c r="F14276" i="15" s="1"/>
  <c r="F14277" i="15" s="1"/>
  <c r="F14278" i="15" s="1"/>
  <c r="F14279" i="15" s="1"/>
  <c r="F14280" i="15" s="1"/>
  <c r="F14281" i="15" s="1"/>
  <c r="F14282" i="15" s="1"/>
  <c r="F14283" i="15" s="1"/>
  <c r="F14284" i="15" s="1"/>
  <c r="F14285" i="15" s="1"/>
  <c r="F14286" i="15" s="1"/>
  <c r="F14287" i="15" s="1"/>
  <c r="F14288" i="15" s="1"/>
  <c r="F14289" i="15" s="1"/>
  <c r="F14290" i="15" s="1"/>
  <c r="F14291" i="15" s="1"/>
  <c r="F14292" i="15" s="1"/>
  <c r="F14293" i="15" s="1"/>
  <c r="F14294" i="15" s="1"/>
  <c r="F14295" i="15" s="1"/>
  <c r="F14296" i="15" s="1"/>
  <c r="F14297" i="15" s="1"/>
  <c r="F14298" i="15" s="1"/>
  <c r="F14299" i="15" s="1"/>
  <c r="F14300" i="15" s="1"/>
  <c r="F14301" i="15" s="1"/>
  <c r="F14302" i="15" s="1"/>
  <c r="F14303" i="15" s="1"/>
  <c r="F14304" i="15" s="1"/>
  <c r="F14305" i="15" s="1"/>
  <c r="F14306" i="15" s="1"/>
  <c r="F14307" i="15" s="1"/>
  <c r="F14308" i="15" s="1"/>
  <c r="F14309" i="15" s="1"/>
  <c r="F14310" i="15" s="1"/>
  <c r="F14311" i="15" s="1"/>
  <c r="F14312" i="15" s="1"/>
  <c r="F14313" i="15" s="1"/>
  <c r="F14314" i="15" s="1"/>
  <c r="F14315" i="15" s="1"/>
  <c r="F14316" i="15" s="1"/>
  <c r="F14317" i="15" s="1"/>
  <c r="F14318" i="15" s="1"/>
  <c r="F14319" i="15" s="1"/>
  <c r="F14320" i="15" s="1"/>
  <c r="F14321" i="15" s="1"/>
  <c r="F14322" i="15" s="1"/>
  <c r="F14323" i="15" s="1"/>
  <c r="F14324" i="15" s="1"/>
  <c r="F14325" i="15" s="1"/>
  <c r="F14326" i="15" s="1"/>
  <c r="F14327" i="15" s="1"/>
  <c r="F14328" i="15" s="1"/>
  <c r="F14329" i="15" s="1"/>
  <c r="F14330" i="15" s="1"/>
  <c r="F14331" i="15" s="1"/>
  <c r="F14332" i="15" s="1"/>
  <c r="F14333" i="15" s="1"/>
  <c r="F14334" i="15" s="1"/>
  <c r="F14335" i="15" s="1"/>
  <c r="F14336" i="15" s="1"/>
  <c r="F14337" i="15" s="1"/>
  <c r="F14338" i="15" s="1"/>
  <c r="F14339" i="15" s="1"/>
  <c r="F14340" i="15" s="1"/>
  <c r="F14341" i="15" s="1"/>
  <c r="F14342" i="15" s="1"/>
  <c r="F14343" i="15" s="1"/>
  <c r="F14344" i="15" s="1"/>
  <c r="F14345" i="15" s="1"/>
  <c r="F14346" i="15" s="1"/>
  <c r="F14347" i="15" s="1"/>
  <c r="F14348" i="15" s="1"/>
  <c r="F14349" i="15" s="1"/>
  <c r="F14350" i="15" s="1"/>
  <c r="F14351" i="15" s="1"/>
  <c r="F14352" i="15" s="1"/>
  <c r="F14353" i="15" s="1"/>
  <c r="F14354" i="15" s="1"/>
  <c r="F14355" i="15" s="1"/>
  <c r="F14356" i="15" s="1"/>
  <c r="F14357" i="15" s="1"/>
  <c r="F14358" i="15" s="1"/>
  <c r="F14359" i="15" s="1"/>
  <c r="F14360" i="15" s="1"/>
  <c r="F14361" i="15" s="1"/>
  <c r="F14362" i="15" s="1"/>
  <c r="F14363" i="15" s="1"/>
  <c r="F14364" i="15" s="1"/>
  <c r="F14365" i="15" s="1"/>
  <c r="F14366" i="15" s="1"/>
  <c r="F14367" i="15" s="1"/>
  <c r="F14368" i="15" s="1"/>
  <c r="F14369" i="15" s="1"/>
  <c r="F14370" i="15" s="1"/>
  <c r="F14371" i="15" s="1"/>
  <c r="F14372" i="15" s="1"/>
  <c r="F14373" i="15" s="1"/>
  <c r="F14374" i="15" s="1"/>
  <c r="F14375" i="15" s="1"/>
  <c r="F14376" i="15" s="1"/>
  <c r="F14377" i="15" s="1"/>
  <c r="F14378" i="15" s="1"/>
  <c r="F14379" i="15" s="1"/>
  <c r="F14380" i="15" s="1"/>
  <c r="F14381" i="15" s="1"/>
  <c r="F14382" i="15" s="1"/>
  <c r="F14383" i="15" s="1"/>
  <c r="F14384" i="15" s="1"/>
  <c r="F14385" i="15" s="1"/>
  <c r="F14386" i="15" s="1"/>
  <c r="F14387" i="15" s="1"/>
  <c r="F14388" i="15" s="1"/>
  <c r="F14389" i="15" s="1"/>
  <c r="F14390" i="15" s="1"/>
  <c r="F14391" i="15" s="1"/>
  <c r="F14392" i="15" s="1"/>
  <c r="F14393" i="15" s="1"/>
  <c r="F14394" i="15" s="1"/>
  <c r="F14395" i="15" s="1"/>
  <c r="F14396" i="15" s="1"/>
  <c r="F14397" i="15" s="1"/>
  <c r="F14398" i="15" s="1"/>
  <c r="F14399" i="15" s="1"/>
  <c r="F14400" i="15" s="1"/>
  <c r="F14401" i="15" s="1"/>
  <c r="F14402" i="15" s="1"/>
  <c r="F14403" i="15" s="1"/>
  <c r="F14404" i="15" s="1"/>
  <c r="F14405" i="15" s="1"/>
  <c r="F14406" i="15" s="1"/>
  <c r="F14407" i="15" s="1"/>
  <c r="F14408" i="15" s="1"/>
  <c r="F14409" i="15" s="1"/>
  <c r="F14410" i="15" s="1"/>
  <c r="F14411" i="15" s="1"/>
  <c r="F14412" i="15" s="1"/>
  <c r="F14413" i="15" s="1"/>
  <c r="F14414" i="15" s="1"/>
  <c r="F14415" i="15" s="1"/>
  <c r="F14416" i="15" s="1"/>
  <c r="F14417" i="15" s="1"/>
  <c r="F14418" i="15" s="1"/>
  <c r="F14419" i="15" s="1"/>
  <c r="F14420" i="15" s="1"/>
  <c r="F14421" i="15" s="1"/>
  <c r="F14422" i="15" s="1"/>
  <c r="F14423" i="15" s="1"/>
  <c r="F14424" i="15" s="1"/>
  <c r="F14425" i="15" s="1"/>
  <c r="F14426" i="15" s="1"/>
  <c r="F14427" i="15" s="1"/>
  <c r="F14428" i="15" s="1"/>
  <c r="F14429" i="15" s="1"/>
  <c r="F14430" i="15" s="1"/>
  <c r="F14431" i="15" s="1"/>
  <c r="F14432" i="15" s="1"/>
  <c r="F14433" i="15" s="1"/>
  <c r="F14434" i="15" s="1"/>
  <c r="F14435" i="15" s="1"/>
  <c r="F14436" i="15" s="1"/>
  <c r="F14437" i="15" s="1"/>
  <c r="F14438" i="15" s="1"/>
  <c r="F14439" i="15" s="1"/>
  <c r="F14440" i="15" s="1"/>
  <c r="F14441" i="15" s="1"/>
  <c r="F14442" i="15" s="1"/>
  <c r="F14443" i="15" s="1"/>
  <c r="F14444" i="15" s="1"/>
  <c r="F14445" i="15" s="1"/>
  <c r="F14446" i="15" s="1"/>
  <c r="F14447" i="15" s="1"/>
  <c r="F14448" i="15" s="1"/>
  <c r="F14449" i="15" s="1"/>
  <c r="F14450" i="15" s="1"/>
  <c r="F14451" i="15" s="1"/>
  <c r="F14452" i="15" s="1"/>
  <c r="F14453" i="15" s="1"/>
  <c r="F14454" i="15" s="1"/>
  <c r="F14455" i="15" s="1"/>
  <c r="F14456" i="15" s="1"/>
  <c r="F14457" i="15" s="1"/>
  <c r="F14458" i="15" s="1"/>
  <c r="F14459" i="15" s="1"/>
  <c r="F14460" i="15" s="1"/>
  <c r="F14461" i="15" s="1"/>
  <c r="F14462" i="15" s="1"/>
  <c r="F14463" i="15" s="1"/>
  <c r="F14464" i="15" s="1"/>
  <c r="F14465" i="15" s="1"/>
  <c r="F14466" i="15" s="1"/>
  <c r="F14467" i="15" s="1"/>
  <c r="F14468" i="15" s="1"/>
  <c r="F14469" i="15" s="1"/>
  <c r="F14470" i="15" s="1"/>
  <c r="F14471" i="15" s="1"/>
  <c r="F14472" i="15" s="1"/>
  <c r="F14473" i="15" s="1"/>
  <c r="F14474" i="15" s="1"/>
  <c r="F14475" i="15" s="1"/>
  <c r="F14476" i="15" s="1"/>
  <c r="F14477" i="15" s="1"/>
  <c r="F14478" i="15" s="1"/>
  <c r="F14479" i="15" s="1"/>
  <c r="F14480" i="15" s="1"/>
  <c r="F14481" i="15" s="1"/>
  <c r="F14482" i="15" s="1"/>
  <c r="F14483" i="15" s="1"/>
  <c r="F14484" i="15" s="1"/>
  <c r="F14485" i="15" s="1"/>
  <c r="F14486" i="15" s="1"/>
  <c r="F14487" i="15" s="1"/>
  <c r="F14488" i="15" s="1"/>
  <c r="F14489" i="15" s="1"/>
  <c r="F14490" i="15" s="1"/>
  <c r="F14491" i="15" s="1"/>
  <c r="F14492" i="15" s="1"/>
  <c r="F14493" i="15" s="1"/>
  <c r="F14494" i="15" s="1"/>
  <c r="F14495" i="15" s="1"/>
  <c r="F14496" i="15" s="1"/>
  <c r="F14497" i="15" s="1"/>
  <c r="F14498" i="15" s="1"/>
  <c r="F14499" i="15" s="1"/>
  <c r="F14500" i="15" s="1"/>
  <c r="F14501" i="15" s="1"/>
  <c r="F14502" i="15" s="1"/>
  <c r="F14503" i="15" s="1"/>
  <c r="F14504" i="15" s="1"/>
  <c r="F14505" i="15" s="1"/>
  <c r="F14506" i="15" s="1"/>
  <c r="F14507" i="15" s="1"/>
  <c r="F14508" i="15" s="1"/>
  <c r="F14509" i="15" s="1"/>
  <c r="F14510" i="15" s="1"/>
  <c r="F14511" i="15" s="1"/>
  <c r="F14512" i="15" s="1"/>
  <c r="F14513" i="15" s="1"/>
  <c r="F14514" i="15" s="1"/>
  <c r="F14515" i="15" s="1"/>
  <c r="F14516" i="15" s="1"/>
  <c r="F14517" i="15" s="1"/>
  <c r="F14518" i="15" s="1"/>
  <c r="F14519" i="15" s="1"/>
  <c r="F14520" i="15" s="1"/>
  <c r="F14521" i="15" s="1"/>
  <c r="F14522" i="15" s="1"/>
  <c r="F14523" i="15" s="1"/>
  <c r="F14524" i="15" s="1"/>
  <c r="F14525" i="15" s="1"/>
  <c r="F14526" i="15" s="1"/>
  <c r="F14527" i="15" s="1"/>
  <c r="F14528" i="15" s="1"/>
  <c r="F14529" i="15" s="1"/>
  <c r="F14530" i="15" s="1"/>
  <c r="F14531" i="15" s="1"/>
  <c r="F14532" i="15" s="1"/>
  <c r="F14533" i="15" s="1"/>
  <c r="F14534" i="15" s="1"/>
  <c r="F14535" i="15" s="1"/>
  <c r="F14536" i="15" s="1"/>
  <c r="F14537" i="15" s="1"/>
  <c r="F14538" i="15" s="1"/>
  <c r="F14539" i="15" s="1"/>
  <c r="F14540" i="15" s="1"/>
  <c r="F14541" i="15" s="1"/>
  <c r="F14542" i="15" s="1"/>
  <c r="F14543" i="15" s="1"/>
  <c r="F14544" i="15" s="1"/>
  <c r="F14545" i="15" s="1"/>
  <c r="F14546" i="15" s="1"/>
  <c r="F14547" i="15" s="1"/>
  <c r="F14548" i="15" s="1"/>
  <c r="F14549" i="15" s="1"/>
  <c r="F14550" i="15" s="1"/>
  <c r="F14551" i="15" s="1"/>
  <c r="F14552" i="15" s="1"/>
  <c r="F14553" i="15" s="1"/>
  <c r="F14554" i="15" s="1"/>
  <c r="F14555" i="15" s="1"/>
  <c r="F14556" i="15" s="1"/>
  <c r="F14557" i="15" s="1"/>
  <c r="F14558" i="15" s="1"/>
  <c r="F14559" i="15" s="1"/>
  <c r="F14560" i="15" s="1"/>
  <c r="F14561" i="15" s="1"/>
  <c r="F14562" i="15" s="1"/>
  <c r="F14563" i="15" s="1"/>
  <c r="F14564" i="15" s="1"/>
  <c r="F14565" i="15" s="1"/>
  <c r="F14566" i="15" s="1"/>
  <c r="F14567" i="15" s="1"/>
  <c r="F14568" i="15" s="1"/>
  <c r="F14569" i="15" s="1"/>
  <c r="F14570" i="15" s="1"/>
  <c r="F14571" i="15" s="1"/>
  <c r="F14572" i="15" s="1"/>
  <c r="F14573" i="15" s="1"/>
  <c r="F14574" i="15" s="1"/>
  <c r="F14575" i="15" s="1"/>
  <c r="F14576" i="15" s="1"/>
  <c r="F14577" i="15" s="1"/>
  <c r="F14578" i="15" s="1"/>
  <c r="F14579" i="15" s="1"/>
  <c r="F14580" i="15" s="1"/>
  <c r="F14581" i="15" s="1"/>
  <c r="F14582" i="15" s="1"/>
  <c r="F14583" i="15" s="1"/>
  <c r="F14584" i="15" s="1"/>
  <c r="F14585" i="15" s="1"/>
  <c r="F14586" i="15" s="1"/>
  <c r="F14587" i="15" s="1"/>
  <c r="F14588" i="15" s="1"/>
  <c r="F14589" i="15" s="1"/>
  <c r="F14590" i="15" s="1"/>
  <c r="F14591" i="15" s="1"/>
  <c r="F14592" i="15" s="1"/>
  <c r="F14593" i="15" s="1"/>
  <c r="F14594" i="15" s="1"/>
  <c r="F14595" i="15" s="1"/>
  <c r="F14596" i="15" s="1"/>
  <c r="F14597" i="15" s="1"/>
  <c r="F14598" i="15" s="1"/>
  <c r="F14599" i="15" s="1"/>
  <c r="F14600" i="15" s="1"/>
  <c r="F14601" i="15" s="1"/>
  <c r="F14602" i="15" s="1"/>
  <c r="F14603" i="15" s="1"/>
  <c r="F14604" i="15" s="1"/>
  <c r="F14605" i="15" s="1"/>
  <c r="F14606" i="15" s="1"/>
  <c r="F14607" i="15" s="1"/>
  <c r="F14608" i="15" s="1"/>
  <c r="F14609" i="15" s="1"/>
  <c r="F14610" i="15" s="1"/>
  <c r="F14611" i="15" s="1"/>
  <c r="F14612" i="15" s="1"/>
  <c r="F14613" i="15" s="1"/>
  <c r="F14614" i="15" s="1"/>
  <c r="F14615" i="15" s="1"/>
  <c r="F14616" i="15" s="1"/>
  <c r="F14617" i="15" s="1"/>
  <c r="F14618" i="15" s="1"/>
  <c r="F14619" i="15" s="1"/>
  <c r="F14620" i="15" s="1"/>
  <c r="F14621" i="15" s="1"/>
  <c r="F14622" i="15" s="1"/>
  <c r="F14623" i="15" s="1"/>
  <c r="F14624" i="15" s="1"/>
  <c r="F14625" i="15" s="1"/>
  <c r="F14626" i="15" s="1"/>
  <c r="F14627" i="15" s="1"/>
  <c r="F14628" i="15" s="1"/>
  <c r="F14629" i="15" s="1"/>
  <c r="F14630" i="15" s="1"/>
  <c r="F14631" i="15" s="1"/>
  <c r="F14632" i="15" s="1"/>
  <c r="F14633" i="15" s="1"/>
  <c r="F14634" i="15" s="1"/>
  <c r="F14635" i="15" s="1"/>
  <c r="F14636" i="15" s="1"/>
  <c r="F14637" i="15" s="1"/>
  <c r="F14638" i="15" s="1"/>
  <c r="F14639" i="15" s="1"/>
  <c r="F14640" i="15" s="1"/>
  <c r="F14641" i="15" s="1"/>
  <c r="F14642" i="15" s="1"/>
  <c r="F14643" i="15" s="1"/>
  <c r="F14644" i="15" s="1"/>
  <c r="F14645" i="15" s="1"/>
  <c r="F14646" i="15" s="1"/>
  <c r="F14647" i="15" s="1"/>
  <c r="F14648" i="15" s="1"/>
  <c r="F14649" i="15" s="1"/>
  <c r="F14650" i="15" s="1"/>
  <c r="F14651" i="15" s="1"/>
  <c r="F14652" i="15" s="1"/>
  <c r="F14653" i="15" s="1"/>
  <c r="F14654" i="15" s="1"/>
  <c r="F14655" i="15" s="1"/>
  <c r="F14656" i="15" s="1"/>
  <c r="F14657" i="15" s="1"/>
  <c r="F14658" i="15" s="1"/>
  <c r="F14659" i="15" s="1"/>
  <c r="F14660" i="15" s="1"/>
  <c r="F14661" i="15" s="1"/>
  <c r="F14662" i="15" s="1"/>
  <c r="F14663" i="15" s="1"/>
  <c r="F14664" i="15" s="1"/>
  <c r="F14665" i="15" s="1"/>
  <c r="F14666" i="15" s="1"/>
  <c r="F14667" i="15" s="1"/>
  <c r="F14668" i="15" s="1"/>
  <c r="F14669" i="15" s="1"/>
  <c r="F14670" i="15" s="1"/>
  <c r="F14671" i="15" s="1"/>
  <c r="F14672" i="15" s="1"/>
  <c r="F14673" i="15" s="1"/>
  <c r="F14674" i="15" s="1"/>
  <c r="F14675" i="15" s="1"/>
  <c r="F14676" i="15" s="1"/>
  <c r="F14677" i="15" s="1"/>
  <c r="F14678" i="15" s="1"/>
  <c r="F14679" i="15" s="1"/>
  <c r="F14680" i="15" s="1"/>
  <c r="F14681" i="15" s="1"/>
  <c r="F14682" i="15" s="1"/>
  <c r="F14683" i="15" s="1"/>
  <c r="F14684" i="15" s="1"/>
  <c r="F14685" i="15" s="1"/>
  <c r="F14686" i="15" s="1"/>
  <c r="F14687" i="15" s="1"/>
  <c r="F14688" i="15" s="1"/>
  <c r="F14689" i="15" s="1"/>
  <c r="F14690" i="15" s="1"/>
  <c r="F14691" i="15" s="1"/>
  <c r="F14692" i="15" s="1"/>
  <c r="F14693" i="15" s="1"/>
  <c r="F14694" i="15" s="1"/>
  <c r="F14695" i="15" s="1"/>
  <c r="F14696" i="15" s="1"/>
  <c r="F14697" i="15" s="1"/>
  <c r="F14698" i="15" s="1"/>
  <c r="F14699" i="15" s="1"/>
  <c r="F14700" i="15" s="1"/>
  <c r="F14701" i="15" s="1"/>
  <c r="F14702" i="15" s="1"/>
  <c r="F14703" i="15" s="1"/>
  <c r="F14704" i="15" s="1"/>
  <c r="F14705" i="15" s="1"/>
  <c r="F14706" i="15" s="1"/>
  <c r="F14707" i="15" s="1"/>
  <c r="F14708" i="15" s="1"/>
  <c r="F14709" i="15" s="1"/>
  <c r="F14710" i="15" s="1"/>
  <c r="F14711" i="15" s="1"/>
  <c r="F14712" i="15" s="1"/>
  <c r="F14713" i="15" s="1"/>
  <c r="F14714" i="15" s="1"/>
  <c r="F14715" i="15" s="1"/>
  <c r="F14716" i="15" s="1"/>
  <c r="F14717" i="15" s="1"/>
  <c r="F14718" i="15" s="1"/>
  <c r="F14719" i="15" s="1"/>
  <c r="F14720" i="15" s="1"/>
  <c r="F14721" i="15" s="1"/>
  <c r="F14722" i="15" s="1"/>
  <c r="F14723" i="15" s="1"/>
  <c r="F14724" i="15" s="1"/>
  <c r="F14725" i="15" s="1"/>
  <c r="F14726" i="15" s="1"/>
  <c r="F14727" i="15" s="1"/>
  <c r="F14728" i="15" s="1"/>
  <c r="F14729" i="15" s="1"/>
  <c r="F14730" i="15" s="1"/>
  <c r="F14731" i="15" s="1"/>
  <c r="F14732" i="15" s="1"/>
  <c r="F14733" i="15" s="1"/>
  <c r="F14734" i="15" s="1"/>
  <c r="F14735" i="15" s="1"/>
  <c r="F14736" i="15" s="1"/>
  <c r="F14737" i="15" s="1"/>
  <c r="F14738" i="15" s="1"/>
  <c r="F14739" i="15" s="1"/>
  <c r="F14740" i="15" s="1"/>
  <c r="F14741" i="15" s="1"/>
  <c r="F14742" i="15" s="1"/>
  <c r="F14743" i="15" s="1"/>
  <c r="F14744" i="15" s="1"/>
  <c r="F14745" i="15" s="1"/>
  <c r="F14746" i="15" s="1"/>
  <c r="F14747" i="15" s="1"/>
  <c r="F14748" i="15" s="1"/>
  <c r="F14749" i="15" s="1"/>
  <c r="F14750" i="15" s="1"/>
  <c r="F14751" i="15" s="1"/>
  <c r="F14752" i="15" s="1"/>
  <c r="F14753" i="15" s="1"/>
  <c r="F14754" i="15" s="1"/>
  <c r="F14755" i="15" s="1"/>
  <c r="F14756" i="15" s="1"/>
  <c r="F14757" i="15" s="1"/>
  <c r="F14758" i="15" s="1"/>
  <c r="F14759" i="15" s="1"/>
  <c r="F14760" i="15" s="1"/>
  <c r="F14761" i="15" s="1"/>
  <c r="F14762" i="15" s="1"/>
  <c r="F14763" i="15" s="1"/>
  <c r="F14764" i="15" s="1"/>
  <c r="F14765" i="15" s="1"/>
  <c r="F14766" i="15" s="1"/>
  <c r="F14767" i="15" s="1"/>
  <c r="F14768" i="15" s="1"/>
  <c r="F14769" i="15" s="1"/>
  <c r="F14770" i="15" s="1"/>
  <c r="F14771" i="15" s="1"/>
  <c r="F14772" i="15" s="1"/>
  <c r="F14773" i="15" s="1"/>
  <c r="F14774" i="15" s="1"/>
  <c r="F14775" i="15" s="1"/>
  <c r="F14776" i="15" s="1"/>
  <c r="F14777" i="15" s="1"/>
  <c r="F14778" i="15" s="1"/>
  <c r="F14779" i="15" s="1"/>
  <c r="F14780" i="15" s="1"/>
  <c r="F14781" i="15" s="1"/>
  <c r="F14782" i="15" s="1"/>
  <c r="F14783" i="15" s="1"/>
  <c r="F14784" i="15" s="1"/>
  <c r="F14785" i="15" s="1"/>
  <c r="F14786" i="15" s="1"/>
  <c r="F14787" i="15" s="1"/>
  <c r="F14788" i="15" s="1"/>
  <c r="F14789" i="15" s="1"/>
  <c r="F14790" i="15" s="1"/>
  <c r="F14791" i="15" s="1"/>
  <c r="F14792" i="15" s="1"/>
  <c r="F14793" i="15" s="1"/>
  <c r="F14794" i="15" s="1"/>
  <c r="F14795" i="15" s="1"/>
  <c r="F14796" i="15" s="1"/>
  <c r="F14797" i="15" s="1"/>
  <c r="F14798" i="15" s="1"/>
  <c r="F14799" i="15" s="1"/>
  <c r="F14800" i="15" s="1"/>
  <c r="F14801" i="15" s="1"/>
  <c r="F14802" i="15" s="1"/>
  <c r="F14803" i="15" s="1"/>
  <c r="F14804" i="15" s="1"/>
  <c r="F14805" i="15" s="1"/>
  <c r="F14806" i="15" s="1"/>
  <c r="F14807" i="15" s="1"/>
  <c r="F14808" i="15" s="1"/>
  <c r="F14809" i="15" s="1"/>
  <c r="F14810" i="15" s="1"/>
  <c r="F14811" i="15" s="1"/>
  <c r="F14812" i="15" s="1"/>
  <c r="F14813" i="15" s="1"/>
  <c r="F14814" i="15" s="1"/>
  <c r="F14815" i="15" s="1"/>
  <c r="F14816" i="15" s="1"/>
  <c r="F14817" i="15" s="1"/>
  <c r="F14818" i="15" s="1"/>
  <c r="F14819" i="15" s="1"/>
  <c r="F14820" i="15" s="1"/>
  <c r="F14821" i="15" s="1"/>
  <c r="F14822" i="15" s="1"/>
  <c r="F14823" i="15" s="1"/>
  <c r="F14824" i="15" s="1"/>
  <c r="F14825" i="15" s="1"/>
  <c r="F14826" i="15" s="1"/>
  <c r="F14827" i="15" s="1"/>
  <c r="F14828" i="15" s="1"/>
  <c r="F14829" i="15" s="1"/>
  <c r="F14830" i="15" s="1"/>
  <c r="F14831" i="15" s="1"/>
  <c r="F14832" i="15" s="1"/>
  <c r="F14833" i="15" s="1"/>
  <c r="F14834" i="15" s="1"/>
  <c r="F14835" i="15" s="1"/>
  <c r="F14836" i="15" s="1"/>
  <c r="F14837" i="15" s="1"/>
  <c r="F14838" i="15" s="1"/>
  <c r="F14839" i="15" s="1"/>
  <c r="F14840" i="15" s="1"/>
  <c r="F14841" i="15" s="1"/>
  <c r="F14842" i="15" s="1"/>
  <c r="F14843" i="15" s="1"/>
  <c r="F14844" i="15" s="1"/>
  <c r="F14845" i="15" s="1"/>
  <c r="F14846" i="15" s="1"/>
  <c r="F14847" i="15" s="1"/>
  <c r="F14848" i="15" s="1"/>
  <c r="F14849" i="15" s="1"/>
  <c r="F14850" i="15" s="1"/>
  <c r="F14851" i="15" s="1"/>
  <c r="F14852" i="15" s="1"/>
  <c r="F14853" i="15" s="1"/>
  <c r="F14854" i="15" s="1"/>
  <c r="F14855" i="15" s="1"/>
  <c r="F14856" i="15" s="1"/>
  <c r="F14857" i="15" s="1"/>
  <c r="F14858" i="15" s="1"/>
  <c r="F14859" i="15" s="1"/>
  <c r="F14860" i="15" s="1"/>
  <c r="F14861" i="15" s="1"/>
  <c r="F14862" i="15" s="1"/>
  <c r="F14863" i="15" s="1"/>
  <c r="F14864" i="15" s="1"/>
  <c r="F14865" i="15" s="1"/>
  <c r="F14866" i="15" s="1"/>
  <c r="F14867" i="15" s="1"/>
  <c r="F14868" i="15" s="1"/>
  <c r="F14869" i="15" s="1"/>
  <c r="F14870" i="15" s="1"/>
  <c r="F14871" i="15" s="1"/>
  <c r="F14872" i="15" s="1"/>
  <c r="F14873" i="15" s="1"/>
  <c r="F14874" i="15" s="1"/>
  <c r="F14875" i="15" s="1"/>
  <c r="F14876" i="15" s="1"/>
  <c r="F14877" i="15" s="1"/>
  <c r="F14878" i="15" s="1"/>
  <c r="F14879" i="15" s="1"/>
  <c r="F14880" i="15" s="1"/>
  <c r="F14881" i="15" s="1"/>
  <c r="F14882" i="15" s="1"/>
  <c r="F14883" i="15" s="1"/>
  <c r="F14884" i="15" s="1"/>
  <c r="F14885" i="15" s="1"/>
  <c r="F14886" i="15" s="1"/>
  <c r="F14887" i="15" s="1"/>
  <c r="F14888" i="15" s="1"/>
  <c r="F14889" i="15" s="1"/>
  <c r="F14890" i="15" s="1"/>
  <c r="F14891" i="15" s="1"/>
  <c r="F14892" i="15" s="1"/>
  <c r="F14893" i="15" s="1"/>
  <c r="F14894" i="15" s="1"/>
  <c r="F14895" i="15" s="1"/>
  <c r="F14896" i="15" s="1"/>
  <c r="F14897" i="15" s="1"/>
  <c r="F14898" i="15" s="1"/>
  <c r="F14899" i="15" s="1"/>
  <c r="F14900" i="15" s="1"/>
  <c r="F14901" i="15" s="1"/>
  <c r="F14902" i="15" s="1"/>
  <c r="F14903" i="15" s="1"/>
  <c r="F14904" i="15" s="1"/>
  <c r="F14905" i="15" s="1"/>
  <c r="F14906" i="15" s="1"/>
  <c r="F14907" i="15" s="1"/>
  <c r="F14908" i="1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74AA9B4-053E-4DB7-9579-D1C07B785D1E}" keepAlive="1" name="Requête - Clef_répartition" description="Connexion à la requête « Clef_répartition » dans le classeur." type="5" refreshedVersion="8" background="1" saveData="1">
    <dbPr connection="Provider=Microsoft.Mashup.OleDb.1;Data Source=$Workbook$;Location=Clef_répartition;Extended Properties=&quot;&quot;" command="SELECT * FROM [Clef_répartition]"/>
  </connection>
  <connection id="2" xr16:uid="{577889A3-396E-4ECE-8668-9E4F55485318}" keepAlive="1" name="Requête - Clef_répartition (2)" description="Connexion à la requête « Clef_répartition (2) » dans le classeur." type="5" refreshedVersion="8" background="1" saveData="1">
    <dbPr connection="Provider=Microsoft.Mashup.OleDb.1;Data Source=$Workbook$;Location=&quot;Clef_répartition (2)&quot;;Extended Properties=&quot;&quot;" command="SELECT * FROM [Clef_répartition (2)]"/>
  </connection>
  <connection id="3" xr16:uid="{CB566E5A-706D-45A3-A999-838AAF4266B1}" keepAlive="1" name="Requête - Exemple de fichier" description="Connexion à la requête « Exemple de fichier » dans le classeur." type="5" refreshedVersion="0" background="1">
    <dbPr connection="Provider=Microsoft.Mashup.OleDb.1;Data Source=$Workbook$;Location=&quot;Exemple de fichier&quot;;Extended Properties=&quot;&quot;" command="SELECT * FROM [Exemple de fichier]"/>
  </connection>
  <connection id="4" xr16:uid="{A932ECE7-5BD6-4CD4-BCBC-A243F2914B61}" keepAlive="1" name="Requête - Exemple de fichier (2)" description="Connexion à la requête « Exemple de fichier (2) » dans le classeur." type="5" refreshedVersion="0" background="1">
    <dbPr connection="Provider=Microsoft.Mashup.OleDb.1;Data Source=$Workbook$;Location=&quot;Exemple de fichier (2)&quot;;Extended Properties=&quot;&quot;" command="SELECT * FROM [Exemple de fichier (2)]"/>
  </connection>
  <connection id="5" xr16:uid="{99C0B7E7-89FA-49AF-8072-C843396090C5}" keepAlive="1" name="Requête - Transformer le fichier" description="Connexion à la requête « Transformer le fichier » dans le classeur." type="5" refreshedVersion="0" background="1">
    <dbPr connection="Provider=Microsoft.Mashup.OleDb.1;Data Source=$Workbook$;Location=&quot;Transformer le fichier&quot;;Extended Properties=&quot;&quot;" command="SELECT * FROM [Transformer le fichier]"/>
  </connection>
  <connection id="6" xr16:uid="{328DF8CF-4BA8-449B-848F-2F54053ED2D6}" keepAlive="1" name="Requête - Transformer le fichier (2)" description="Connexion à la requête « Transformer le fichier (2) » dans le classeur." type="5" refreshedVersion="0" background="1">
    <dbPr connection="Provider=Microsoft.Mashup.OleDb.1;Data Source=$Workbook$;Location=&quot;Transformer le fichier (2)&quot;;Extended Properties=&quot;&quot;" command="SELECT * FROM [Transformer le fichier (2)]"/>
  </connection>
</connections>
</file>

<file path=xl/sharedStrings.xml><?xml version="1.0" encoding="utf-8"?>
<sst xmlns="http://schemas.openxmlformats.org/spreadsheetml/2006/main" count="58413" uniqueCount="792">
  <si>
    <t>No OFS</t>
  </si>
  <si>
    <t>Aclens</t>
  </si>
  <si>
    <t>Agiez</t>
  </si>
  <si>
    <t>Aigle</t>
  </si>
  <si>
    <t>Allaman</t>
  </si>
  <si>
    <t>Arnex-sur-Nyon</t>
  </si>
  <si>
    <t>Arnex-sur-Orbe</t>
  </si>
  <si>
    <t>Arzier-Le Muids</t>
  </si>
  <si>
    <t>Assens</t>
  </si>
  <si>
    <t>Aubonne</t>
  </si>
  <si>
    <t>Avenches</t>
  </si>
  <si>
    <t>Ballaigues</t>
  </si>
  <si>
    <t>Ballens</t>
  </si>
  <si>
    <t>Bassins</t>
  </si>
  <si>
    <t>Baulmes</t>
  </si>
  <si>
    <t>Bavois</t>
  </si>
  <si>
    <t>Begnins</t>
  </si>
  <si>
    <t>Belmont-sur-Lausanne</t>
  </si>
  <si>
    <t>Belmont-sur-Yverdon</t>
  </si>
  <si>
    <t>Bercher</t>
  </si>
  <si>
    <t>Berolle</t>
  </si>
  <si>
    <t>Bettens</t>
  </si>
  <si>
    <t>Bex</t>
  </si>
  <si>
    <t>Bière</t>
  </si>
  <si>
    <t>Bioley-Magnoux</t>
  </si>
  <si>
    <t>Blonay - Saint-Légier</t>
  </si>
  <si>
    <t>Bofflens</t>
  </si>
  <si>
    <t>Bogis-Bossey</t>
  </si>
  <si>
    <t>Bonvillars</t>
  </si>
  <si>
    <t>Borex</t>
  </si>
  <si>
    <t>Bottens</t>
  </si>
  <si>
    <t>Bougy-Villars</t>
  </si>
  <si>
    <t>Boulens</t>
  </si>
  <si>
    <t>Bourg-en-Lavaux</t>
  </si>
  <si>
    <t>Bournens</t>
  </si>
  <si>
    <t>Boussens</t>
  </si>
  <si>
    <t>Bremblens</t>
  </si>
  <si>
    <t>Bretigny-sur-Morrens</t>
  </si>
  <si>
    <t>Bretonnières</t>
  </si>
  <si>
    <t>Buchillon</t>
  </si>
  <si>
    <t>Bullet</t>
  </si>
  <si>
    <t>Bursinel</t>
  </si>
  <si>
    <t>Bursins</t>
  </si>
  <si>
    <t>Burtigny</t>
  </si>
  <si>
    <t>Bussigny</t>
  </si>
  <si>
    <t>Bussy-sur-Moudon</t>
  </si>
  <si>
    <t>Chamblon</t>
  </si>
  <si>
    <t>Champagne</t>
  </si>
  <si>
    <t>Champtauroz</t>
  </si>
  <si>
    <t>Champvent</t>
  </si>
  <si>
    <t>Chardonne</t>
  </si>
  <si>
    <t>Château-d'Oex</t>
  </si>
  <si>
    <t>Chavannes-de-Bogis</t>
  </si>
  <si>
    <t>Chavannes-des-Bois</t>
  </si>
  <si>
    <t>Chavannes-le-Chêne</t>
  </si>
  <si>
    <t>Chavannes-le-Veyron</t>
  </si>
  <si>
    <t>Chavannes-près-Renens</t>
  </si>
  <si>
    <t>Chavannes-sur-Moudon</t>
  </si>
  <si>
    <t>Chavornay</t>
  </si>
  <si>
    <t>Chêne-Pâquier</t>
  </si>
  <si>
    <t>Cheseaux-Noréaz</t>
  </si>
  <si>
    <t>Cheseaux-sur-Lausanne</t>
  </si>
  <si>
    <t>Chéserex</t>
  </si>
  <si>
    <t>Chessel</t>
  </si>
  <si>
    <t>Chevilly</t>
  </si>
  <si>
    <t>Chevroux</t>
  </si>
  <si>
    <t>Chexbres</t>
  </si>
  <si>
    <t>Chigny</t>
  </si>
  <si>
    <t>Clarmont</t>
  </si>
  <si>
    <t>Coinsins</t>
  </si>
  <si>
    <t>Commugny</t>
  </si>
  <si>
    <t>Concise</t>
  </si>
  <si>
    <t>Coppet</t>
  </si>
  <si>
    <t>Corbeyrier</t>
  </si>
  <si>
    <t>Corcelles-le-Jorat</t>
  </si>
  <si>
    <t>Corcelles-près-Concise</t>
  </si>
  <si>
    <t>Corcelles-près-Payerne</t>
  </si>
  <si>
    <t>Corseaux</t>
  </si>
  <si>
    <t>Corsier-sur-Vevey</t>
  </si>
  <si>
    <t>Cossonay</t>
  </si>
  <si>
    <t>Crans</t>
  </si>
  <si>
    <t>Crassier</t>
  </si>
  <si>
    <t>Crissier</t>
  </si>
  <si>
    <t>Cronay</t>
  </si>
  <si>
    <t>Croy</t>
  </si>
  <si>
    <t>Cuarnens</t>
  </si>
  <si>
    <t>Cuarny</t>
  </si>
  <si>
    <t>Cudrefin</t>
  </si>
  <si>
    <t>Cugy</t>
  </si>
  <si>
    <t>Curtilles</t>
  </si>
  <si>
    <t>Daillens</t>
  </si>
  <si>
    <t>Démoret</t>
  </si>
  <si>
    <t>Denens</t>
  </si>
  <si>
    <t>Denges</t>
  </si>
  <si>
    <t>Dizy</t>
  </si>
  <si>
    <t>Dompierre</t>
  </si>
  <si>
    <t>Donneloye</t>
  </si>
  <si>
    <t>Duillier</t>
  </si>
  <si>
    <t>Dully</t>
  </si>
  <si>
    <t>Echallens</t>
  </si>
  <si>
    <t>Echandens</t>
  </si>
  <si>
    <t>Echichens</t>
  </si>
  <si>
    <t>Eclépens</t>
  </si>
  <si>
    <t>Ecublens</t>
  </si>
  <si>
    <t>Epalinges</t>
  </si>
  <si>
    <t>Ependes</t>
  </si>
  <si>
    <t>Essertines-sur-Rolle</t>
  </si>
  <si>
    <t>Essertines-sur-Yverdon</t>
  </si>
  <si>
    <t>Etagnières</t>
  </si>
  <si>
    <t>Etoy</t>
  </si>
  <si>
    <t>Eysins</t>
  </si>
  <si>
    <t>Faoug</t>
  </si>
  <si>
    <t>Féchy</t>
  </si>
  <si>
    <t>Ferreyres</t>
  </si>
  <si>
    <t>Fey</t>
  </si>
  <si>
    <t>Fiez</t>
  </si>
  <si>
    <t>Fontaines-sur-Grandson</t>
  </si>
  <si>
    <t>Forel (Lavaux)</t>
  </si>
  <si>
    <t>Founex</t>
  </si>
  <si>
    <t>Froideville</t>
  </si>
  <si>
    <t>Genolier</t>
  </si>
  <si>
    <t>Giez</t>
  </si>
  <si>
    <t>Gilly</t>
  </si>
  <si>
    <t>Gimel</t>
  </si>
  <si>
    <t>Gingins</t>
  </si>
  <si>
    <t>Givrins</t>
  </si>
  <si>
    <t>Gland</t>
  </si>
  <si>
    <t>Gollion</t>
  </si>
  <si>
    <t>Goumoëns</t>
  </si>
  <si>
    <t>Grancy</t>
  </si>
  <si>
    <t>Grandcour</t>
  </si>
  <si>
    <t>Grandevent</t>
  </si>
  <si>
    <t>Grandson</t>
  </si>
  <si>
    <t>Grens</t>
  </si>
  <si>
    <t>Gryon</t>
  </si>
  <si>
    <t>Hautemorges</t>
  </si>
  <si>
    <t>Henniez</t>
  </si>
  <si>
    <t>Hermenches</t>
  </si>
  <si>
    <t>Jongny</t>
  </si>
  <si>
    <t>Jorat-Menthue</t>
  </si>
  <si>
    <t>Jorat-Mézières</t>
  </si>
  <si>
    <t>Jouxtens-Mézery</t>
  </si>
  <si>
    <t>Juriens</t>
  </si>
  <si>
    <t>L'Abbaye</t>
  </si>
  <si>
    <t>L'Abergement</t>
  </si>
  <si>
    <t>L'Isle</t>
  </si>
  <si>
    <t>La Chaux (Cossonay)</t>
  </si>
  <si>
    <t>La Praz</t>
  </si>
  <si>
    <t>La Rippe</t>
  </si>
  <si>
    <t>La Sarraz</t>
  </si>
  <si>
    <t>La Tour-de-Peilz</t>
  </si>
  <si>
    <t>Lausanne</t>
  </si>
  <si>
    <t>Lavey-Morcles</t>
  </si>
  <si>
    <t>Lavigny</t>
  </si>
  <si>
    <t>Le Chenit</t>
  </si>
  <si>
    <t>Le Lieu</t>
  </si>
  <si>
    <t>Le Mont-sur-Lausanne</t>
  </si>
  <si>
    <t>Le Vaud</t>
  </si>
  <si>
    <t>Les Clées</t>
  </si>
  <si>
    <t>Leysin</t>
  </si>
  <si>
    <t>Lignerolle</t>
  </si>
  <si>
    <t>Lonay</t>
  </si>
  <si>
    <t>Longirod</t>
  </si>
  <si>
    <t>Lovatens</t>
  </si>
  <si>
    <t>Lucens</t>
  </si>
  <si>
    <t>Luins</t>
  </si>
  <si>
    <t>Lully</t>
  </si>
  <si>
    <t>Lussery-Villars</t>
  </si>
  <si>
    <t>Lussy-sur-Morges</t>
  </si>
  <si>
    <t>Lutry</t>
  </si>
  <si>
    <t>Maracon</t>
  </si>
  <si>
    <t>Marchissy</t>
  </si>
  <si>
    <t>Mathod</t>
  </si>
  <si>
    <t>Mauborget</t>
  </si>
  <si>
    <t>Mauraz</t>
  </si>
  <si>
    <t>Mex</t>
  </si>
  <si>
    <t>Mies</t>
  </si>
  <si>
    <t>Missy</t>
  </si>
  <si>
    <t>Moiry</t>
  </si>
  <si>
    <t>Mollens</t>
  </si>
  <si>
    <t>Molondin</t>
  </si>
  <si>
    <t>Mont-la-Ville</t>
  </si>
  <si>
    <t>Mont-sur-Rolle</t>
  </si>
  <si>
    <t>Montagny-près-Yverdon</t>
  </si>
  <si>
    <t>Montanaire</t>
  </si>
  <si>
    <t>Montcherand</t>
  </si>
  <si>
    <t>Montilliez</t>
  </si>
  <si>
    <t>Montpreveyres</t>
  </si>
  <si>
    <t>Montreux</t>
  </si>
  <si>
    <t>Montricher</t>
  </si>
  <si>
    <t>Morges</t>
  </si>
  <si>
    <t>Morrens</t>
  </si>
  <si>
    <t>Moudon</t>
  </si>
  <si>
    <t>Mutrux</t>
  </si>
  <si>
    <t>Novalles</t>
  </si>
  <si>
    <t>Noville</t>
  </si>
  <si>
    <t>Nyon</t>
  </si>
  <si>
    <t>Ogens</t>
  </si>
  <si>
    <t>Ollon</t>
  </si>
  <si>
    <t>Onnens</t>
  </si>
  <si>
    <t>Oppens</t>
  </si>
  <si>
    <t>Orbe</t>
  </si>
  <si>
    <t>Orges</t>
  </si>
  <si>
    <t>Ormont-Dessous</t>
  </si>
  <si>
    <t>Ormont-Dessus</t>
  </si>
  <si>
    <t>Orny</t>
  </si>
  <si>
    <t>Oron</t>
  </si>
  <si>
    <t>Orzens</t>
  </si>
  <si>
    <t>Oulens-sous-Echallens</t>
  </si>
  <si>
    <t>Pailly</t>
  </si>
  <si>
    <t>Paudex</t>
  </si>
  <si>
    <t>Payerne</t>
  </si>
  <si>
    <t>Penthalaz</t>
  </si>
  <si>
    <t>Penthaz</t>
  </si>
  <si>
    <t>Penthéréaz</t>
  </si>
  <si>
    <t>Perroy</t>
  </si>
  <si>
    <t>Poliez-Pittet</t>
  </si>
  <si>
    <t>Pompaples</t>
  </si>
  <si>
    <t>Pomy</t>
  </si>
  <si>
    <t>Prangins</t>
  </si>
  <si>
    <t>Premier</t>
  </si>
  <si>
    <t>Préverenges</t>
  </si>
  <si>
    <t>Prévonloup</t>
  </si>
  <si>
    <t>Prilly</t>
  </si>
  <si>
    <t>Provence</t>
  </si>
  <si>
    <t>Puidoux</t>
  </si>
  <si>
    <t>Pully</t>
  </si>
  <si>
    <t>Rances</t>
  </si>
  <si>
    <t>Renens</t>
  </si>
  <si>
    <t>Rennaz</t>
  </si>
  <si>
    <t>Rivaz</t>
  </si>
  <si>
    <t>Roche</t>
  </si>
  <si>
    <t>Rolle</t>
  </si>
  <si>
    <t>Romainmôtier-Envy</t>
  </si>
  <si>
    <t>Romanel-sur-Lausanne</t>
  </si>
  <si>
    <t>Romanel-sur-Morges</t>
  </si>
  <si>
    <t>Ropraz</t>
  </si>
  <si>
    <t>Rossenges</t>
  </si>
  <si>
    <t>Rossinière</t>
  </si>
  <si>
    <t>Rougemont</t>
  </si>
  <si>
    <t>Rovray</t>
  </si>
  <si>
    <t>Rueyres</t>
  </si>
  <si>
    <t>Saint-Barthélemy</t>
  </si>
  <si>
    <t>Saint-Cergue</t>
  </si>
  <si>
    <t>Saint-George</t>
  </si>
  <si>
    <t>Saint-Livres</t>
  </si>
  <si>
    <t>Saint-Oyens</t>
  </si>
  <si>
    <t>Saint-Prex</t>
  </si>
  <si>
    <t>Saint-Sulpice</t>
  </si>
  <si>
    <t>Sainte-Croix</t>
  </si>
  <si>
    <t>Saubraz</t>
  </si>
  <si>
    <t>Savigny</t>
  </si>
  <si>
    <t>Senarclens</t>
  </si>
  <si>
    <t>Sergey</t>
  </si>
  <si>
    <t>Servion</t>
  </si>
  <si>
    <t>Signy-Avenex</t>
  </si>
  <si>
    <t>St-Saphorin (Lavaux)</t>
  </si>
  <si>
    <t>Suchy</t>
  </si>
  <si>
    <t>Sullens</t>
  </si>
  <si>
    <t>Suscévaz</t>
  </si>
  <si>
    <t>Syens</t>
  </si>
  <si>
    <t>Tannay</t>
  </si>
  <si>
    <t>Tartegnin</t>
  </si>
  <si>
    <t>Tévenon</t>
  </si>
  <si>
    <t>Tolochenaz</t>
  </si>
  <si>
    <t>Trélex</t>
  </si>
  <si>
    <t>Trey</t>
  </si>
  <si>
    <t>Treycovagnes</t>
  </si>
  <si>
    <t>Treytorrens</t>
  </si>
  <si>
    <t>Ursins</t>
  </si>
  <si>
    <t>Valbroye</t>
  </si>
  <si>
    <t>Valeyres-sous-Montagny</t>
  </si>
  <si>
    <t>Valeyres-sous-Rances</t>
  </si>
  <si>
    <t>Valeyres-sous-Ursins</t>
  </si>
  <si>
    <t>Vallorbe</t>
  </si>
  <si>
    <t>Vaulion</t>
  </si>
  <si>
    <t>Vaux-sur-Morges</t>
  </si>
  <si>
    <t>Vevey</t>
  </si>
  <si>
    <t>Veytaux</t>
  </si>
  <si>
    <t>Vich</t>
  </si>
  <si>
    <t>Villars-Epeney</t>
  </si>
  <si>
    <t>Villars-le-Comte</t>
  </si>
  <si>
    <t>Villars-le-Terroir</t>
  </si>
  <si>
    <t>Villars-Sainte-Croix</t>
  </si>
  <si>
    <t>Villars-sous-Yens</t>
  </si>
  <si>
    <t>Villarzel</t>
  </si>
  <si>
    <t>Villeneuve</t>
  </si>
  <si>
    <t>Vinzel</t>
  </si>
  <si>
    <t>Vuarrens</t>
  </si>
  <si>
    <t>Vucherens</t>
  </si>
  <si>
    <t>Vufflens-la-Ville</t>
  </si>
  <si>
    <t>Vufflens-le-Château</t>
  </si>
  <si>
    <t>Vugelles-La Mothe</t>
  </si>
  <si>
    <t>Vuiteboeuf</t>
  </si>
  <si>
    <t>Vulliens</t>
  </si>
  <si>
    <t>Vullierens</t>
  </si>
  <si>
    <t>Vully-les-Lacs</t>
  </si>
  <si>
    <t>Yens</t>
  </si>
  <si>
    <t>Yverdon-les-Bains</t>
  </si>
  <si>
    <t>Yvonand</t>
  </si>
  <si>
    <t>Yvorne</t>
  </si>
  <si>
    <t>Contrôle</t>
  </si>
  <si>
    <t>Association</t>
  </si>
  <si>
    <t>ARAS Est lausannois-Oron-Lavaux_Association régionale pour l'action sociale Est lausannois-Oron-Lavaux</t>
  </si>
  <si>
    <t>ACP_Association de communes pour l'exploitation d'un couvert régional à plaquettes et bois énergie</t>
  </si>
  <si>
    <t xml:space="preserve">ACPRS_Association intercommunale pour l'épuration des eaux usées et la gestion </t>
  </si>
  <si>
    <t>ACRG_Association à buts multiples des communes de la région de Grandson</t>
  </si>
  <si>
    <t>AEB_Association intercommunale pour l'épuration des eaux usées du Boiron</t>
  </si>
  <si>
    <t>AECLC_Association intercommunale des eaux de Chavannes-sur-Moudon, Lucens et Curtilles</t>
  </si>
  <si>
    <t>AECM_Association intercommunale pour l'épuration des eaux usées de la région Coruz-Menthue</t>
  </si>
  <si>
    <t>AEE_Association intercommunale Enfance et Ecole Asse et Boiron</t>
  </si>
  <si>
    <t>AEGE_Association pour l'Epuration Granges et Environs</t>
  </si>
  <si>
    <t>AEM_Association intercommunale pour l'épuration des eaux usées de la région Mortigue</t>
  </si>
  <si>
    <t>AERA_Association intercommunale pour l'épuration des eaux usées de la région d'Aigle</t>
  </si>
  <si>
    <t>AET_Association intercommunale pour l'épuration des eaux usées de la région Bassin supérieur Talent</t>
  </si>
  <si>
    <t>AGMV_Association intercommunale pour l'épuration des eaux usées de de Grandcour - Missy - Vallon</t>
  </si>
  <si>
    <t>AIAB_Association intercommunale Asse et Boiron</t>
  </si>
  <si>
    <t xml:space="preserve">AIAE_Association intercommunale d'amenée d'eau Echallens et environs                                                </t>
  </si>
  <si>
    <t>AIAELM_Association intercommunale d'amenée d'eau "La Menthue"</t>
  </si>
  <si>
    <t>AIEB_Association intercommunale des eaux du Boiron</t>
  </si>
  <si>
    <t>AIEBBM_Association intercommunale des Eaux de Ballens - Berolle - Mollens</t>
  </si>
  <si>
    <t>AIEHJ_Association intercommunale des eaux  du Haut-Jorat</t>
  </si>
  <si>
    <t>AIEJ_Association Intercommunale des Eaux du Jorat</t>
  </si>
  <si>
    <t>AIEM_Association intercommunale des Eaux du Mormont</t>
  </si>
  <si>
    <t>AIEMGF_Association Intercommunale des Eaux du Mont et de la Grande Fontaine</t>
  </si>
  <si>
    <t>AIEPV_Association Intercommunale des Eaux du Puits de la Vernaz</t>
  </si>
  <si>
    <t>AIER_Association intercommunale pour l'épuration des eaux usées de Rolle</t>
  </si>
  <si>
    <t>AIERG_Association intercommunale pour l'épuration région Grandson</t>
  </si>
  <si>
    <t>AIESFE_Association de distribution d'eau Servion-Jorat-Mézières-Oron</t>
  </si>
  <si>
    <t>AIEV_Association intercommunale des eaux usées Vufflens-la-Ville</t>
  </si>
  <si>
    <t>AIML_Association intercommunale pour l'épuration et le traitement des eaux usées de Moudon-Lucens</t>
  </si>
  <si>
    <t>AIPCV_Association intercommunale de la piscine et du camping de la Venoge</t>
  </si>
  <si>
    <t>AIRADT_Association intercommunale du Réseau d'accueil de jour Dame Tartine</t>
  </si>
  <si>
    <t>AIRV_Association intercommunale pour l'épuration des eaux usées du Rio des Vaux</t>
  </si>
  <si>
    <t>AISE_Assocition intercommunale scolaire de l'Esplanade</t>
  </si>
  <si>
    <t>AISGE_Association intercommunale scolaire de genolier et environs</t>
  </si>
  <si>
    <t>AISM_Association intercommunale d'amenée d'eau de la Source Mercier</t>
  </si>
  <si>
    <t>AISMLE_Association Intercommunale Scolaire de Moudon-Lucens et Environs</t>
  </si>
  <si>
    <t>AISOL_Association intercommunale scolaire des Ormonts et Leysin</t>
  </si>
  <si>
    <t>AIVB_Association intercommunale du Vallon de la Baumine</t>
  </si>
  <si>
    <t xml:space="preserve">AIVM_Association Intercommunale du Vallon du Mujon </t>
  </si>
  <si>
    <t>AIVN_Association intercommunale du Vallon du Nozon</t>
  </si>
  <si>
    <t>AJERCO_Réseau d’accueil de jour des enfants Cossonay et région</t>
  </si>
  <si>
    <t xml:space="preserve">APEC_Association Intercommunale pour l'épuration des eaux usées de la Côte </t>
  </si>
  <si>
    <t>ARAS Broye-Vully_Association Régionale d'Action Sociale Broye-Vully</t>
  </si>
  <si>
    <t>ARAS JUNOVA_Association de communes RAS Jura-Nord vaudois</t>
  </si>
  <si>
    <t>ARAS Nyon-Rolle_Association régionale pour l'action sociale Nyon-Rolle</t>
  </si>
  <si>
    <t>ARASAPE_Association régionale d'action sociale pour le district d'Aigle et le Pays d'Enhaut</t>
  </si>
  <si>
    <t>ARASMAC_Association régionale pour l'action sociale Morges-Aubonne-Cossonay</t>
  </si>
  <si>
    <t>ARASPE_Association régionale de l'Action sociale Prilly-Echallens</t>
  </si>
  <si>
    <t>ARCC_Association intercommunale pour l'épuration des eaux de la Région des côtes de Chalamont</t>
  </si>
  <si>
    <t>ASAICE_Association scolaire et d'accueil de jour des enfants intercommunale Chavornay et environs</t>
  </si>
  <si>
    <t>ASCL_Association Scolaire Centre Lavaux</t>
  </si>
  <si>
    <t>ASCOVABANO_Association scolaire intercommunale de Vallorbe, Ballaigues, Vallon du Nozon</t>
  </si>
  <si>
    <t>ASEL_Association "Sécurité Est lausannois"</t>
  </si>
  <si>
    <t>ASET_Association intercommunale STEP Echallens Talent</t>
  </si>
  <si>
    <t>ASI7_Association scolaire de la Sarraz et environs</t>
  </si>
  <si>
    <t>ASIABE_Association scolaire intercommunale Apples-Bière et environs</t>
  </si>
  <si>
    <t>ASICC_Association scolaire intercommunale de Corsier</t>
  </si>
  <si>
    <t>ASICE_Association scolaire intercommunale de l'établissement de Cugy et environs</t>
  </si>
  <si>
    <t>ASICOPE_Association scolaire intercommunale de Cossonay, Penthalaz et environs</t>
  </si>
  <si>
    <t xml:space="preserve">ASICOVV_Association Scolaire intercommunale de Cossonay, Veyron et Venoge </t>
  </si>
  <si>
    <t>ASIGE_Association intercommunale du groupement et de l'arrondissement scolaires de Grandson</t>
  </si>
  <si>
    <t>ASIJ_Association scolaire intercommunale du Jorat</t>
  </si>
  <si>
    <t>ASIME_Association scolaire intercommunale de Morges et environs</t>
  </si>
  <si>
    <t>ASIRE_Association scolaire intercommunale de la région d'Echallens</t>
  </si>
  <si>
    <t>ASISE_Association scolaire intercommunale de Saint-Prex et environs</t>
  </si>
  <si>
    <t>ASIVenoge_Association scolaire intercommunale de la Venoge</t>
  </si>
  <si>
    <t>ASIVJ_Association intercommunale scolaire de la Vallée de Joux</t>
  </si>
  <si>
    <t>ASIYE_Association Scolaire Intercommunale Yvonand et Environs</t>
  </si>
  <si>
    <t>ASPIC_Association intercommunale de la piscine des Chavannes</t>
  </si>
  <si>
    <t xml:space="preserve">ASPIHL_Association scolaire et parascolaire intercommunale du Haut-Lac </t>
  </si>
  <si>
    <t>ASR_Association de communes Sécurité Riviera</t>
  </si>
  <si>
    <t>ASSAGIE_Association scolaire Aubonne Gimel et Etoy</t>
  </si>
  <si>
    <t>AVM_Association intercommunale pour l'alimentation en eau du Vallon de la Morges</t>
  </si>
  <si>
    <t>CCSPA Moudon_Centre de collecte de sous-produits animaux Moudon</t>
  </si>
  <si>
    <t>CCSPA Yverdon_Association intercommunale Centre de collecte de sous-produits animaux Yverdon-les-Bains et région</t>
  </si>
  <si>
    <t>CNOV_Association intercommunale pour l'épuration des eaux de Corrençon-Neyruz-Oulens-Villars-le-Comte</t>
  </si>
  <si>
    <t>CREB_Connexion des Réseaux d'Eau communaux de la rive droite de la Broye</t>
  </si>
  <si>
    <t>EMB_Epuration Moyenne Broye</t>
  </si>
  <si>
    <t>EPARSE_Association intercommunale pour l'épuration des eaux - zone Payerne</t>
  </si>
  <si>
    <t xml:space="preserve">EPOC_Association de communes police du Chablais vaudois </t>
  </si>
  <si>
    <t>EPUDEHL_Epuration et distribution d'eau du Haut-Lac</t>
  </si>
  <si>
    <t>ERM_Association intercommunale pour l'épuration des eaux usées de la région morgienne</t>
  </si>
  <si>
    <t>ORPC Gros-de-Vaud_Organisation régionale de protection civile de Gros-de-Vaud</t>
  </si>
  <si>
    <t>ORPC Lavaux-Oron_Office régional de protection civile Lavaux-Oron</t>
  </si>
  <si>
    <t>ORPC Morges_Organisations régionales de protection civile Morges</t>
  </si>
  <si>
    <t>ORPC Nyon_Organisation régionale de la protection civile du district de Nyon</t>
  </si>
  <si>
    <t>ORPC ROL_Association Intercommunale de l'Organisation Régionale de Protection Civile de lOuest Lausannois</t>
  </si>
  <si>
    <t>PNR_Association intercommunale Police Nyon Région</t>
  </si>
  <si>
    <t>PNV_Association intercommunale de la Police Nord vaudois</t>
  </si>
  <si>
    <t>PRM_Police Région Morges</t>
  </si>
  <si>
    <t>SDIS Broye-Vully_Association de communes Service de Défense Incendie et de Secours Broye-Vully</t>
  </si>
  <si>
    <t>SDIS Etraz-Région_Association de communes Service de Défense Incendie et de Secours Etraz-Région</t>
  </si>
  <si>
    <t>SDIS Gland-Serine_Association de communes Service de Défense Incendie et de Secours</t>
  </si>
  <si>
    <t>SDIS Gros-de-Vaud_Association de communes Service de Défense Incendie et de Secours Gros-de-Vaud</t>
  </si>
  <si>
    <t>SDIS Haute-Broye_Association de communes Service de Défense Incendie et de Secours Haute-Broye</t>
  </si>
  <si>
    <t>SDIS Haut-Talent_Association de communes Service de Défense Incendie et de Secours Haut-Talent</t>
  </si>
  <si>
    <t>SDIS Les Fortifications_Service de Défense Incendie et de Secours des communes de Lavey-Morcles et St-Maurice</t>
  </si>
  <si>
    <t>SDIS Morget_Association de communes Service de Défense Incendie et de Secours Morget</t>
  </si>
  <si>
    <t>SDIS Nord Vaudois_Association intercommunale en matière de défense incendie et secours de la région du Nord vaudois</t>
  </si>
  <si>
    <t>SDIS Nyon-Dôle_Association de communes Service de Défense Incendie et de Secours Nyon-Dôle</t>
  </si>
  <si>
    <t>SDIS Oron-Jorat_Association de communes Service de Défense Incendie et de Secours Oron-Jorat</t>
  </si>
  <si>
    <t>SDIS Région Venoge_Association de communes Service de Défense Incendie et de Secours Région Venoge</t>
  </si>
  <si>
    <t>SDIS Vallorbe_Association de communes Service de Défense Incendie et de Secours de Vallorbe Région</t>
  </si>
  <si>
    <t>SDISPO_Service Défense Incendie et Secours de la Plaine de l'Orbe</t>
  </si>
  <si>
    <t>SIDERE_Service intercommunal de distribution d'eau potable de Rolle et environs</t>
  </si>
  <si>
    <t>SIECGE_Service intercommunal des eaux de Chéserex-Grens-Eysins</t>
  </si>
  <si>
    <t>SIEMV_Service intercommunal d'épuration des eaux usées de Mézières et environs</t>
  </si>
  <si>
    <t>SIGE_Service intercommunal de gestion</t>
  </si>
  <si>
    <t>SIT_Association de communes de la région lausannoise pour la réglementation du service des taxis</t>
  </si>
  <si>
    <t>ValRégiEaux_Association intercommunale pour la gestion et la distribution de l'eau à la Vallée de Joux</t>
  </si>
  <si>
    <t>A3C_Association du Collège des Côtes de Chalamont</t>
  </si>
  <si>
    <t>Région de Nyon_Région de Nyon</t>
  </si>
  <si>
    <t>Association :</t>
  </si>
  <si>
    <t>TOTAL</t>
  </si>
  <si>
    <t>District :</t>
  </si>
  <si>
    <t>Quote-part de la dette nette (CHF)</t>
  </si>
  <si>
    <t>Communes autre canton</t>
  </si>
  <si>
    <t>Nom de la commune</t>
  </si>
  <si>
    <t>Mode d'emploi</t>
  </si>
  <si>
    <t>Pour les communes fusionnées, additionner les pourcentages des communes avant fusion</t>
  </si>
  <si>
    <t>1) Sélectionner le district du siège de l'association</t>
  </si>
  <si>
    <t>2) Sélectionner l'association</t>
  </si>
  <si>
    <t>Si une association compte parmi ses membres une ou plusieurs communes d'un autre canton, sélectionner "Communes autre canton" à la fin de la liste des communes</t>
  </si>
  <si>
    <t>Si "ERREUR" s'affiche dans la ligne contrôle, compléter les pourcentages pour que la somme des lignes soit égale à 100%</t>
  </si>
  <si>
    <t>Source.Name</t>
  </si>
  <si>
    <t>Code association</t>
  </si>
  <si>
    <t>Nom association</t>
  </si>
  <si>
    <t>OFS</t>
  </si>
  <si>
    <t>Commune</t>
  </si>
  <si>
    <t>Année</t>
  </si>
  <si>
    <t>Ratio</t>
  </si>
  <si>
    <t>Clés de répartition associations 2016.xlsx</t>
  </si>
  <si>
    <t>APOL</t>
  </si>
  <si>
    <t>Association Police Lavaux</t>
  </si>
  <si>
    <t>EPARSE</t>
  </si>
  <si>
    <t>Association intercommunale pour l'épuration des eaux - zone Payerne</t>
  </si>
  <si>
    <t>AIVN</t>
  </si>
  <si>
    <t>Association intercommunale du Vallon du Nozon</t>
  </si>
  <si>
    <t>PRM</t>
  </si>
  <si>
    <t>Police Région Morges</t>
  </si>
  <si>
    <t>ARAS Est lausannois-Oron-Lavaux</t>
  </si>
  <si>
    <t>Association régionale pour l'action sociale Est lausannois-Oron-Lavaux</t>
  </si>
  <si>
    <t>AISGIA</t>
  </si>
  <si>
    <t>Association Intercommunale du Stand des Grandes Iles d'Amont</t>
  </si>
  <si>
    <t>ASIYE</t>
  </si>
  <si>
    <t>Association Scolaire Intercommunale Yvonand et Environs</t>
  </si>
  <si>
    <t>AIRADT</t>
  </si>
  <si>
    <t>Association intercommunale du Réseau d'accueil de jour Dame Tartine</t>
  </si>
  <si>
    <t>APEC</t>
  </si>
  <si>
    <t xml:space="preserve">Association Intercommunale pour l'épuration des eaux usées de la Côte </t>
  </si>
  <si>
    <t>SITSE</t>
  </si>
  <si>
    <t>Services industriels de Terre Sainte et environs</t>
  </si>
  <si>
    <t>ASICOVV</t>
  </si>
  <si>
    <t xml:space="preserve">Association Scolaire intercommunale de Cossonay, Veyron et Venoge </t>
  </si>
  <si>
    <t>AIAB</t>
  </si>
  <si>
    <t>Association intercommunale Asse et Boiron</t>
  </si>
  <si>
    <t>Association Scolaire Intercommunale d'Orbe et région</t>
  </si>
  <si>
    <t>ARAS Broye-Vully</t>
  </si>
  <si>
    <t>Association Régionale d'Action Sociale Broye-Vully</t>
  </si>
  <si>
    <t>bussy-sur-Moudon</t>
  </si>
  <si>
    <t>Villars-le-comte</t>
  </si>
  <si>
    <t>AIPCV</t>
  </si>
  <si>
    <t>Association intercommunale de la piscine et du camping de la Venoge</t>
  </si>
  <si>
    <t>AISE</t>
  </si>
  <si>
    <t>Assocition intercommunale scolaire de l'Esplanade</t>
  </si>
  <si>
    <t>ARAS Nyon-Rolle</t>
  </si>
  <si>
    <t>Association régionale pour l'action sociale Nyon-Rolle</t>
  </si>
  <si>
    <t>ENJEU</t>
  </si>
  <si>
    <t>Enfance et Jeunesse - Association intercommunale de Rolle et environs</t>
  </si>
  <si>
    <t>SDIS Région Venoge</t>
  </si>
  <si>
    <t>Association de communes Service de Défense Incendie et de Secours Région Venoge</t>
  </si>
  <si>
    <t>SDIS Broye-Vully</t>
  </si>
  <si>
    <t>Association de communes Service de Défense Incendie et de Secours Broye-Vully</t>
  </si>
  <si>
    <t>AISOL</t>
  </si>
  <si>
    <t>Association intercommunale scolaire des Ormonts et Leysin</t>
  </si>
  <si>
    <t>ASSAGIE</t>
  </si>
  <si>
    <t>Association scolaire Aubonne Gimel et Etoy</t>
  </si>
  <si>
    <t>AEE</t>
  </si>
  <si>
    <t>Association intercommunale Enfance et Ecole Asse et Boiron</t>
  </si>
  <si>
    <t>AIEPV</t>
  </si>
  <si>
    <t>Association Intercommunale des Eaux du Puits de la Vernaz</t>
  </si>
  <si>
    <t>RAT</t>
  </si>
  <si>
    <t xml:space="preserve"> Association intercommunale d’accueil de jour des enfants des Toblerones</t>
  </si>
  <si>
    <t>ASPIC</t>
  </si>
  <si>
    <t>Association intercommunale de la piscine des Chavannes</t>
  </si>
  <si>
    <t>ASAICE</t>
  </si>
  <si>
    <t>Association scolaire et d'accueil de jour des enfants intercommunale Chavornay et environs</t>
  </si>
  <si>
    <t>EPUDEHL</t>
  </si>
  <si>
    <t>Epuration et distribution d'eau du Haut-Lac</t>
  </si>
  <si>
    <t>ASPIHL</t>
  </si>
  <si>
    <t xml:space="preserve">Association scolaire et parascolaire intercommunale du Haut-Lac </t>
  </si>
  <si>
    <t>ORPC ROL</t>
  </si>
  <si>
    <t>Association Intercommunale de l'Organisation Régionale de Protection Civile de lOuest Lausannois</t>
  </si>
  <si>
    <t>PNR</t>
  </si>
  <si>
    <t>Association intercommunale Police Nyon Région</t>
  </si>
  <si>
    <t>ASIPE PdE</t>
  </si>
  <si>
    <t>Association scolaire intercommunale du Pays-d'Enhaut</t>
  </si>
  <si>
    <t>AIEV</t>
  </si>
  <si>
    <t>Association intercommunale des eaux usées Vufflens-la-Ville</t>
  </si>
  <si>
    <t>SIDERE</t>
  </si>
  <si>
    <t>Service intercommunal de distribution d'eau potable de Rolle et environs</t>
  </si>
  <si>
    <t>ASIABE</t>
  </si>
  <si>
    <t>Association scolaire intercommunale Apples-Bière et environs</t>
  </si>
  <si>
    <t>ASEL</t>
  </si>
  <si>
    <t>Association "Sécurité Est lausannois"</t>
  </si>
  <si>
    <t>AIEHJ</t>
  </si>
  <si>
    <t>Association intercommunale des eaux  du Haut-Jorat</t>
  </si>
  <si>
    <t>AIAE</t>
  </si>
  <si>
    <t xml:space="preserve">Association intercommunale d'amenée d'eau Echallens et environs                                                </t>
  </si>
  <si>
    <t>ASIME</t>
  </si>
  <si>
    <t>Association scolaire intercommunale de Morges et environs</t>
  </si>
  <si>
    <t>ARASAPE</t>
  </si>
  <si>
    <t>Association régionale d'action sociale pour le district d'Aigle et le Pays d'Enhaut</t>
  </si>
  <si>
    <t>Ormont-dessous</t>
  </si>
  <si>
    <t>Ormont-dessus</t>
  </si>
  <si>
    <t>ASIVenoge</t>
  </si>
  <si>
    <t>Association scolaire intercommunale de la Venoge</t>
  </si>
  <si>
    <t>ASCL</t>
  </si>
  <si>
    <t>Association Scolaire Centre Lavaux</t>
  </si>
  <si>
    <t>SDIS Les Fortifications</t>
  </si>
  <si>
    <t>Service de Défense Incendie et de Secours des communes de Lavey-Morcles et St-Maurice</t>
  </si>
  <si>
    <t>SDIS Gland-Serine</t>
  </si>
  <si>
    <t>Association de communes Service de Défense Incendie et de Secours</t>
  </si>
  <si>
    <t>ARASPE</t>
  </si>
  <si>
    <t>Association régionale de l'Action sociale Prilly-Echallens</t>
  </si>
  <si>
    <t>AVM</t>
  </si>
  <si>
    <t>Association intercommunale pour l'alimentation en eau du Vallon de la Morges</t>
  </si>
  <si>
    <t>CNOV</t>
  </si>
  <si>
    <t>Association intercommunale pour l'épuration des eaux de Corrençon-Neyruz-Oulens-Villars-le-Comte</t>
  </si>
  <si>
    <t>SDIS Nord Vaudois</t>
  </si>
  <si>
    <t>Association intercommunale en matière de défense incendie et secours de la région du Nord vaudois</t>
  </si>
  <si>
    <t>ARAS JUNOVA</t>
  </si>
  <si>
    <t>Association de communes RAS Jura-Nord vaudois</t>
  </si>
  <si>
    <t>AJERCO</t>
  </si>
  <si>
    <t>Réseau d’accueil de jour des enfants Cossonay et région</t>
  </si>
  <si>
    <t>Mont-la-ville</t>
  </si>
  <si>
    <t>Lussery-villars</t>
  </si>
  <si>
    <t>Vufflens-la-ville</t>
  </si>
  <si>
    <t>ARAS Riviera PdE</t>
  </si>
  <si>
    <t>Association Régionale d’Action Sociale Riviera Pays-d'Enhaut</t>
  </si>
  <si>
    <t>ASI7</t>
  </si>
  <si>
    <t>Association scolaire de la Sarraz et environs</t>
  </si>
  <si>
    <t>ASCOVABANO</t>
  </si>
  <si>
    <t>Association scolaire intercommunale de Vallorbe, Ballaigues, Vallon du Nozon</t>
  </si>
  <si>
    <t>ORPC Jura-Nord Vaudois</t>
  </si>
  <si>
    <t>AIEBBM</t>
  </si>
  <si>
    <t>Association intercommunale des Eaux de Ballens - Berolle - Mollens</t>
  </si>
  <si>
    <t>ASR</t>
  </si>
  <si>
    <t>Association de communes Sécurité Riviera</t>
  </si>
  <si>
    <t>AISMLE</t>
  </si>
  <si>
    <t>Association Intercommunale Scolaire de Moudon-Lucens et Environs</t>
  </si>
  <si>
    <t>AIERG</t>
  </si>
  <si>
    <t>Association intercommunale pour l'épuration région Grandson</t>
  </si>
  <si>
    <t>SDIS Etraz-Région</t>
  </si>
  <si>
    <t>Association de communes Service de Défense Incendie et de Secours Etraz-Région</t>
  </si>
  <si>
    <t>SDIS Haut-Talent</t>
  </si>
  <si>
    <t>Association de communes Service de Défense Incendie et de Secours Haut-Talent</t>
  </si>
  <si>
    <t>PNV</t>
  </si>
  <si>
    <t>Association intercommunale de la Police Nord vaudois</t>
  </si>
  <si>
    <t>AIEMGF</t>
  </si>
  <si>
    <t>Association Intercommunale des Eaux du Mont et de la Grande Fontaine</t>
  </si>
  <si>
    <t>ORPC Orbe</t>
  </si>
  <si>
    <t>Organisation régionale de protection civile d'Orbe</t>
  </si>
  <si>
    <t>AIVB</t>
  </si>
  <si>
    <t>Association intercommunale du Vallon de la Baumine</t>
  </si>
  <si>
    <t>SIEMV</t>
  </si>
  <si>
    <t>Service intercommunal d'épuration des eaux usées de Mézières et environs</t>
  </si>
  <si>
    <t>ASET</t>
  </si>
  <si>
    <t>Association intercommunale STEP Echallens Talent</t>
  </si>
  <si>
    <t>ORPC Gros-de-Vaud</t>
  </si>
  <si>
    <t>Organisation régionale de protection civile de Gros-de-Vaud</t>
  </si>
  <si>
    <t>SDIS Gros-de-Vaud</t>
  </si>
  <si>
    <t>Association de communes Service de Défense Incendie et de Secours Gros-de-Vaud</t>
  </si>
  <si>
    <t>A3C</t>
  </si>
  <si>
    <t>Association du Collège des Côtes de Chalamont</t>
  </si>
  <si>
    <t>SDIS Oron-Jorat</t>
  </si>
  <si>
    <t>Association de communes Service de Défense Incendie et de Secours Oron-Jorat</t>
  </si>
  <si>
    <t>ORPC Lavaux-Oron</t>
  </si>
  <si>
    <t>Office régional de protection civile Lavaux-Oron</t>
  </si>
  <si>
    <t>AIEJ</t>
  </si>
  <si>
    <t>Association Intercommunale des Eaux du Jorat</t>
  </si>
  <si>
    <t>ASIGE</t>
  </si>
  <si>
    <t>Association intercommunale du groupement et de l'arrondissement scolaires de Grandson</t>
  </si>
  <si>
    <t>AIESFE</t>
  </si>
  <si>
    <t>Association de distribution d'eau Servion-Jorat-Mézières-Oron</t>
  </si>
  <si>
    <t>ASIVJ</t>
  </si>
  <si>
    <t>Association intercommunale scolaire de la Vallée de Joux</t>
  </si>
  <si>
    <t>AISGE</t>
  </si>
  <si>
    <t>Association intercommunale scolaire de genolier et environs</t>
  </si>
  <si>
    <t>CCSPA Yverdon</t>
  </si>
  <si>
    <t>Association intercommunale Centre de collecte de sous-produits animaux Yverdon-les-Bains et région</t>
  </si>
  <si>
    <t>Vugelles-la Mothe</t>
  </si>
  <si>
    <t>ORPC Morges</t>
  </si>
  <si>
    <t>Organisations régionales de protection civile Morges</t>
  </si>
  <si>
    <t>APEJ</t>
  </si>
  <si>
    <t>Association pour l'enfance et la jeunesse de Terre Sainte</t>
  </si>
  <si>
    <t>ASICE</t>
  </si>
  <si>
    <t>Association scolaire intercommunale de l'établissement de Cugy et environs</t>
  </si>
  <si>
    <t>AGMV</t>
  </si>
  <si>
    <t>Association intercommunale pour l'épuration des eaux usées de de Grandcour - Missy - Vallon</t>
  </si>
  <si>
    <t>ASIRE</t>
  </si>
  <si>
    <t>Association scolaire intercommunale de la région d'Echallens</t>
  </si>
  <si>
    <t>EMB</t>
  </si>
  <si>
    <t>Epuration Moyenne Broye</t>
  </si>
  <si>
    <t>ACPRS</t>
  </si>
  <si>
    <t xml:space="preserve">Association intercommunale pour l'épuration des eaux usées et la gestion </t>
  </si>
  <si>
    <t>ACRG</t>
  </si>
  <si>
    <t>Association à buts multiples des communes de la région de Grandson</t>
  </si>
  <si>
    <t>ASIGOS</t>
  </si>
  <si>
    <t>Association intercommunale pour la construction, la gestion des bâtiments et l'organisation de l'environnement scolaire de l'arrondissement scolaire de Prilly</t>
  </si>
  <si>
    <t>AISM</t>
  </si>
  <si>
    <t>Association intercommunale d'amenée d'eau de la Source Mercier</t>
  </si>
  <si>
    <t>AIVM</t>
  </si>
  <si>
    <t xml:space="preserve">Association Intercommunale du Vallon du Mujon </t>
  </si>
  <si>
    <t>CCSPA Moudon</t>
  </si>
  <si>
    <t>Centre de collecte de sous-produits animaux Moudon</t>
  </si>
  <si>
    <t>dompierre</t>
  </si>
  <si>
    <t>lovatens</t>
  </si>
  <si>
    <t>lucens</t>
  </si>
  <si>
    <t>vucherens</t>
  </si>
  <si>
    <t>Région de Nyon</t>
  </si>
  <si>
    <t>AEB</t>
  </si>
  <si>
    <t>Association intercommunale pour l'épuration des eaux usées du Boiron</t>
  </si>
  <si>
    <t>ASICOPE</t>
  </si>
  <si>
    <t>Association scolaire intercommunale de Cossonay, Penthalaz et environs</t>
  </si>
  <si>
    <t>AIEE Cossonay</t>
  </si>
  <si>
    <t>Association intercommunale pour l'épuration des eaux usées Cossonay-Penthalaz-Penthaz-Daillens-Bettens</t>
  </si>
  <si>
    <t>ARASOL</t>
  </si>
  <si>
    <t>AIER</t>
  </si>
  <si>
    <t>Association intercommunale pour l'épuration des eaux usées de Rolle</t>
  </si>
  <si>
    <t>SDIS Haute-Broye</t>
  </si>
  <si>
    <t>Association de communes Service de Défense Incendie et de Secours Haute-Broye</t>
  </si>
  <si>
    <t>AIML</t>
  </si>
  <si>
    <t>Association intercommunale pour l'épuration et le traitement des eaux usées de Moudon-Lucens</t>
  </si>
  <si>
    <t xml:space="preserve">ARPEJE </t>
  </si>
  <si>
    <t>Association Régionale Pour l’Enfance et la Jeunesse</t>
  </si>
  <si>
    <t>CREB</t>
  </si>
  <si>
    <t>Connexion des Réseaux d'Eau communaux de la rive droite de la Broye</t>
  </si>
  <si>
    <t>ERM</t>
  </si>
  <si>
    <t>Association intercommunale pour l'épuration des eaux usées de la région morgienne</t>
  </si>
  <si>
    <t>SIGE</t>
  </si>
  <si>
    <t>Service intercommunal de gestion</t>
  </si>
  <si>
    <t>POLOUEST</t>
  </si>
  <si>
    <t>Association de communes Sécurité dans l'Ouest lausannois</t>
  </si>
  <si>
    <t>SDIS Morget</t>
  </si>
  <si>
    <t>Association de communes Service de Défense Incendie et de Secours Morget</t>
  </si>
  <si>
    <t>SDIS Vallorbe</t>
  </si>
  <si>
    <t>Association de communes Service de Défense Incendie et de Secours de Vallorbe Région</t>
  </si>
  <si>
    <t>ARASMAC</t>
  </si>
  <si>
    <t>Association régionale pour l'action sociale Morges-Aubonne-Cossonay</t>
  </si>
  <si>
    <t>ORPC Broye-Vully</t>
  </si>
  <si>
    <t>Organisation régionale de protection civile Broye-Vully</t>
  </si>
  <si>
    <t>AIDEV</t>
  </si>
  <si>
    <t>Association intercommunale de distribution d'eau de Vusery</t>
  </si>
  <si>
    <t>ARCC</t>
  </si>
  <si>
    <t>Association intercommunale pour l'épuration des eaux de la Région des côtes de Chalamont</t>
  </si>
  <si>
    <t>ASICC</t>
  </si>
  <si>
    <t>Association scolaire intercommunale de Corsier</t>
  </si>
  <si>
    <t>AIEB</t>
  </si>
  <si>
    <t>Association intercommunale des eaux du Boiron</t>
  </si>
  <si>
    <t>SDIS Nyon-Dôle</t>
  </si>
  <si>
    <t>Association de communes Service de Défense Incendie et de Secours Nyon-Dôle</t>
  </si>
  <si>
    <t>ASIPE Payerne</t>
  </si>
  <si>
    <t>Association scolaire intercommunale de Payerne et environs</t>
  </si>
  <si>
    <t>EPOC</t>
  </si>
  <si>
    <t xml:space="preserve">Association de communes police du Chablais vaudois </t>
  </si>
  <si>
    <t>AIRV</t>
  </si>
  <si>
    <t>Association intercommunale pour l'épuration des eaux usées du Rio des Vaux</t>
  </si>
  <si>
    <t>AERA</t>
  </si>
  <si>
    <t>Association intercommunale pour l'épuration des eaux usées de la région d'Aigle</t>
  </si>
  <si>
    <t>SIT</t>
  </si>
  <si>
    <t>Association de communes de la région lausannoise pour la réglementation du service des taxis</t>
  </si>
  <si>
    <t>lausanne</t>
  </si>
  <si>
    <t>ASIEGE</t>
  </si>
  <si>
    <t>Association scolaire intercommunale de l'Etablissement de Granges et Environs</t>
  </si>
  <si>
    <t>AEGE</t>
  </si>
  <si>
    <t>Association pour l'Epuration Granges et Environs</t>
  </si>
  <si>
    <t>SIECGE</t>
  </si>
  <si>
    <t>Service intercommunal des eaux de Chéserex-Grens-Eysins</t>
  </si>
  <si>
    <t>AIEM</t>
  </si>
  <si>
    <t>Association intercommunale des Eaux du Mormont</t>
  </si>
  <si>
    <t>ORPC Nyon</t>
  </si>
  <si>
    <t>Organisation régionale de la protection civile du district de Nyon</t>
  </si>
  <si>
    <t>AIAELM</t>
  </si>
  <si>
    <t>Association intercommunale d'amenée d'eau "La Menthue"</t>
  </si>
  <si>
    <t>SDISPO</t>
  </si>
  <si>
    <t>Service Défense Incendie et Secours de la Plaine de l'Orbe</t>
  </si>
  <si>
    <t>AECLC</t>
  </si>
  <si>
    <t>Association intercommunale des eaux de Chavannes-sur-Moudon, Lucens et Curtilles</t>
  </si>
  <si>
    <t>AECM</t>
  </si>
  <si>
    <t>Association intercommunale pour l'épuration des eaux usées de la région Coruz-Menthue</t>
  </si>
  <si>
    <t>AEM</t>
  </si>
  <si>
    <t>Association intercommunale pour l'épuration des eaux usées de la région Mortigue</t>
  </si>
  <si>
    <t>AIEE Nyon</t>
  </si>
  <si>
    <t>Association intercommunale pour l'épuration des eaux Bougy-Féchy-Perroy</t>
  </si>
  <si>
    <t>AET</t>
  </si>
  <si>
    <t>Association intercommunale pour l'épuration des eaux usées de la région Bassin supérieur Talent</t>
  </si>
  <si>
    <t>ORPC Aigle</t>
  </si>
  <si>
    <t>Association intercommunale de l'Organisation régionale de protection civile du district d'Aigle</t>
  </si>
  <si>
    <t>AEBCCS</t>
  </si>
  <si>
    <t>Association intercommunale des eaux de Brenles, Chavannes-sur-Moudon, Chesalles-sur-Moudon et Sarzens</t>
  </si>
  <si>
    <t>ORPC Yverdon</t>
  </si>
  <si>
    <t>Organisation régionale de protection civile d'Yverdon</t>
  </si>
  <si>
    <t>ASISEVV</t>
  </si>
  <si>
    <t>Association scolaire intercommunale La Sarraz environs et Veyron-Venoge</t>
  </si>
  <si>
    <t>AJET</t>
  </si>
  <si>
    <t>Association intercommunale du réseau pour l'accueil de jour des enfants de Terre Sainte</t>
  </si>
  <si>
    <t>ASCOT</t>
  </si>
  <si>
    <t>Association scolaire intercommunale de Terre-Sainte</t>
  </si>
  <si>
    <t>ValRégiEaux</t>
  </si>
  <si>
    <t>Association intercommunale pour la gestion et la distribution de l'eau à la Vallée de Joux</t>
  </si>
  <si>
    <t>Clés de répartition associations 2022.xlsx</t>
  </si>
  <si>
    <t>ASISE</t>
  </si>
  <si>
    <t>Association scolaire intercommunale de Saint-Prex et environs</t>
  </si>
  <si>
    <t>ACP</t>
  </si>
  <si>
    <t>Association de communes pour l'exploitation d'un couvert régional à plaquettes et bois énergie</t>
  </si>
  <si>
    <t>CCSPA Payerne</t>
  </si>
  <si>
    <t>Association intercommunale des districts de Payerne et d'Avenches pour l'élimination des déchets carnés</t>
  </si>
  <si>
    <t>Treytorrens (Payerne)</t>
  </si>
  <si>
    <t>Clés de répartition associations 2017.xlsx</t>
  </si>
  <si>
    <t>Clés de répartition associations 2018.xlsx</t>
  </si>
  <si>
    <t>Clés de répartition associations 2019.xlsx</t>
  </si>
  <si>
    <t>Clés de répartition associations 2020.xlsx</t>
  </si>
  <si>
    <t>Clés de répartition associations 2021.xlsx</t>
  </si>
  <si>
    <t>ORPC Aigle_Association intercommunale de l'Organisation régionale de protection civile du district d'Aigle</t>
  </si>
  <si>
    <t>ASIPE Payerne_Association scolaire intercommunale de Payerne et environs</t>
  </si>
  <si>
    <t>CCSPA Payerne_Association intercommunale des districts de Payerne et d'Avenches pour l'élimination des déchets carnés</t>
  </si>
  <si>
    <t>ORPC Broye-Vully_Organisation régionale de protection civile Broye-Vully</t>
  </si>
  <si>
    <t xml:space="preserve">AIDEV_Association intercommunale de distribution d'eau de Vusery </t>
  </si>
  <si>
    <t>AIEE Cossonay_Association intercommunale pour l'épuration des eaux usées Cossonay-Penthalaz-Penthaz-Daillens-Bettens</t>
  </si>
  <si>
    <t>APOL_Association Police Lavaux</t>
  </si>
  <si>
    <t>APEJ_Association pour l'enfance et la jeunesse de Terre Sainte</t>
  </si>
  <si>
    <t>ENJEU_Enfance et Jeunesse - Association intercommunale de Rolle et environs</t>
  </si>
  <si>
    <t>RAT_ Association intercommunale d’accueil de jour des enfants des Toblerones</t>
  </si>
  <si>
    <t>SITSE_Services industriels de Terre Sainte et environs</t>
  </si>
  <si>
    <t>ASIGOS_Association intercommunale pour la construction, la gestion des bâtiments et l'organisation de l'environnement scolaire de l'arrondissement scolaire de Prilly</t>
  </si>
  <si>
    <t>POLOUEST_Association de communes Sécurité dans l'Ouest lausannois</t>
  </si>
  <si>
    <t>AIEE Nyon_Association intercommunale pour l'épuration des eaux Bougy-Féchy-Perroy</t>
  </si>
  <si>
    <t>ASIJ</t>
  </si>
  <si>
    <t>Association scolaire intercommunale du Jorat</t>
  </si>
  <si>
    <t>Code_Nom</t>
  </si>
  <si>
    <t>Nombre</t>
  </si>
  <si>
    <t>Code_Nom_Nombre</t>
  </si>
  <si>
    <t>Si l'association compte plus de 10 communes, cliquer sur l'icône "+" à gauche de la ligne 19 pour les visualiser toutes</t>
  </si>
  <si>
    <t>Quotes-parts communales de la dette nette (%)</t>
  </si>
  <si>
    <t>AISGIA_Association Intercommunale du Stand des Grandes Iles d'Amont</t>
  </si>
  <si>
    <t>ASIEGE_Association scolaire intercommunale de l'Etablissement de Granges et Environs</t>
  </si>
  <si>
    <t>ARAS Riviera PdE_Association Régionale d’Action Sociale Riviera Pays-d'Enhaut</t>
  </si>
  <si>
    <t>ASIPE PdE_Association scolaire intercommunale du Pays-d'Enhaut</t>
  </si>
  <si>
    <t>ASIOR_Association Scolaire Intercommunale d'Orbe et région</t>
  </si>
  <si>
    <t>ARASOL_Association régionale pour l’action sociale dans l’ouest lausannois</t>
  </si>
  <si>
    <t>ASIOR</t>
  </si>
  <si>
    <t>Association régionale pour l’action sociale dans l’ouest lausannois</t>
  </si>
  <si>
    <t>ARPEJE_Association Régionale Pour l’Enfance et la Jeunesse</t>
  </si>
  <si>
    <t>SDIS Ouest-Lavaux_Association intercommunale de Service de Défense contre l'incendie et de secours Ouest-Lavaux</t>
  </si>
  <si>
    <t>ORPC Jura-Nord Vaudois_Association Intercommunale Organisation régionale de protection civile du district Jura-Nord vaudois</t>
  </si>
  <si>
    <t>Nombre2</t>
  </si>
  <si>
    <t>Association Intercommunale Organisation régionale de protection civile du district Jura-Nord vaudois</t>
  </si>
  <si>
    <t>TABLEAU DES QUOTES-PARTS COMMUNALES 2024</t>
  </si>
  <si>
    <t>ARPEJE</t>
  </si>
  <si>
    <t>SDIS Ouest-Lavaux</t>
  </si>
  <si>
    <t>Association intercommunale de Service de Défense contre l'incendie et de secours Ouest-Lavaux</t>
  </si>
  <si>
    <t>Attention: mettre la formule à jour chaque année</t>
  </si>
  <si>
    <t>Broye-Vully</t>
  </si>
  <si>
    <t>Gros-de-Vaud</t>
  </si>
  <si>
    <t>Jura-Nord Vaudois</t>
  </si>
  <si>
    <t>Lavaux-Oron</t>
  </si>
  <si>
    <t>Ouest lausannois</t>
  </si>
  <si>
    <t>Riviera-Pays-d'Enhaut</t>
  </si>
  <si>
    <t>Les association de fin de liste sont autofinancées et exclues de la validation des données (26.03.24)</t>
  </si>
  <si>
    <t>EHVV</t>
  </si>
  <si>
    <t>Eaux usées de la région Haute Venoge-Veyron</t>
  </si>
  <si>
    <t>Natures</t>
  </si>
  <si>
    <t>Dette nette</t>
  </si>
  <si>
    <t>+ Capitaux de tiers</t>
  </si>
  <si>
    <t>− Patrimoine financier</t>
  </si>
  <si>
    <t>910 à 913</t>
  </si>
  <si>
    <t>920 à 925</t>
  </si>
  <si>
    <t>3) Adapter la liste des communes si une commune a rejoint l'association intercommunale</t>
  </si>
  <si>
    <t>5) Remplir le montant de contribution de chaque commune, c’est-à-dire le montant qui a été versé à l'association par chaque commune</t>
  </si>
  <si>
    <t>6) Remplir le montant de quote-part de la dette nette (en CHF) pour chaque commune. La dette nette se calcule comme suit :</t>
  </si>
  <si>
    <t>Année concernée actuellement :</t>
  </si>
  <si>
    <t>MCH1</t>
  </si>
  <si>
    <t>MCH2</t>
  </si>
  <si>
    <t>+ Engagements</t>
  </si>
  <si>
    <t>4) Indiquer la quote-part de la dette nette (en %) de chaque commune selon la clé de répartition de l'association (même si la dette nette est négative ou égale à zéro)</t>
  </si>
  <si>
    <t xml:space="preserve">Formulaire à remplir et retourner à </t>
  </si>
  <si>
    <t xml:space="preserve"> pour le 22 avril 2025</t>
  </si>
  <si>
    <t>finances-communales</t>
  </si>
  <si>
    <t>NB : la dette nette en CHF peut être négative si le patrimoine financier de l'association dépasse ses engagements.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</si>
</sst>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_ ;\-#,##0\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9"/>
      <color theme="1"/>
      <name val="Arial"/>
      <family val="2"/>
    </font>
    <font>
      <b/>
      <sz val="14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A8D08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3">
    <xf numFmtId="0" fontId="0" fillId="0" borderId="0" xfId="0"/>
    <xf numFmtId="0" fontId="1" fillId="0" borderId="0" xfId="0" applyFont="1" applyFill="1"/>
    <xf numFmtId="0" fontId="2" fillId="0" borderId="0" xfId="0" applyFont="1" applyFill="1" applyBorder="1" applyAlignment="1">
      <alignment vertical="center"/>
    </xf>
    <xf numFmtId="0" fontId="6" fillId="0" borderId="0" xfId="0" applyFont="1"/>
    <xf numFmtId="0" fontId="1" fillId="0" borderId="0" xfId="0" applyFont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Fill="1"/>
    <xf numFmtId="0" fontId="2" fillId="0" borderId="0" xfId="0" applyFont="1" applyFill="1" applyAlignment="1"/>
    <xf numFmtId="0" fontId="8" fillId="0" borderId="0" xfId="0" applyFont="1"/>
    <xf numFmtId="0" fontId="8" fillId="0" borderId="0" xfId="0" applyFont="1" applyFill="1"/>
    <xf numFmtId="0" fontId="1" fillId="3" borderId="0" xfId="0" applyFont="1" applyFill="1" applyProtection="1">
      <protection locked="0"/>
    </xf>
    <xf numFmtId="0" fontId="1" fillId="0" borderId="0" xfId="0" applyFont="1" applyAlignment="1">
      <alignment horizontal="left" vertical="center"/>
    </xf>
    <xf numFmtId="0" fontId="0" fillId="4" borderId="0" xfId="0" applyFill="1"/>
    <xf numFmtId="0" fontId="1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0" fontId="0" fillId="5" borderId="0" xfId="0" applyFill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3" borderId="0" xfId="0" applyFont="1" applyFill="1" applyAlignment="1" applyProtection="1">
      <alignment vertical="center" wrapText="1"/>
      <protection locked="0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 vertical="center"/>
    </xf>
    <xf numFmtId="0" fontId="8" fillId="0" borderId="8" xfId="0" applyFont="1" applyFill="1" applyBorder="1" applyAlignment="1">
      <alignment horizontal="center" vertical="center"/>
    </xf>
    <xf numFmtId="10" fontId="1" fillId="0" borderId="0" xfId="1" applyNumberFormat="1" applyFont="1"/>
    <xf numFmtId="10" fontId="2" fillId="0" borderId="0" xfId="1" applyNumberFormat="1" applyFont="1"/>
    <xf numFmtId="164" fontId="2" fillId="0" borderId="0" xfId="2" applyNumberFormat="1" applyFont="1"/>
    <xf numFmtId="164" fontId="1" fillId="0" borderId="0" xfId="2" applyNumberFormat="1" applyFont="1"/>
    <xf numFmtId="0" fontId="2" fillId="2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justify" vertical="center" wrapText="1"/>
    </xf>
    <xf numFmtId="10" fontId="1" fillId="6" borderId="7" xfId="1" applyNumberFormat="1" applyFont="1" applyFill="1" applyBorder="1" applyAlignment="1" applyProtection="1">
      <alignment horizontal="right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justify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0" fontId="1" fillId="6" borderId="18" xfId="1" applyNumberFormat="1" applyFont="1" applyFill="1" applyBorder="1" applyAlignment="1" applyProtection="1">
      <alignment horizontal="righ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 applyProtection="1">
      <alignment horizontal="justify" vertical="center" wrapText="1"/>
      <protection locked="0"/>
    </xf>
    <xf numFmtId="0" fontId="1" fillId="0" borderId="22" xfId="0" applyFont="1" applyFill="1" applyBorder="1" applyAlignment="1" applyProtection="1">
      <alignment horizontal="justify" vertical="center" wrapText="1"/>
      <protection locked="0"/>
    </xf>
    <xf numFmtId="0" fontId="4" fillId="2" borderId="23" xfId="0" applyFont="1" applyFill="1" applyBorder="1" applyAlignment="1">
      <alignment horizontal="center" vertical="center" wrapText="1"/>
    </xf>
    <xf numFmtId="10" fontId="1" fillId="6" borderId="15" xfId="1" applyNumberFormat="1" applyFont="1" applyFill="1" applyBorder="1" applyAlignment="1" applyProtection="1">
      <alignment horizontal="right" vertical="center" wrapText="1"/>
    </xf>
    <xf numFmtId="10" fontId="1" fillId="0" borderId="16" xfId="1" applyNumberFormat="1" applyFont="1" applyFill="1" applyBorder="1" applyAlignment="1" applyProtection="1">
      <alignment horizontal="right" vertical="center" wrapText="1"/>
      <protection locked="0"/>
    </xf>
    <xf numFmtId="10" fontId="1" fillId="6" borderId="17" xfId="1" applyNumberFormat="1" applyFont="1" applyFill="1" applyBorder="1" applyAlignment="1" applyProtection="1">
      <alignment horizontal="right" vertical="center" wrapText="1"/>
    </xf>
    <xf numFmtId="10" fontId="1" fillId="0" borderId="19" xfId="1" applyNumberFormat="1" applyFont="1" applyFill="1" applyBorder="1" applyAlignment="1" applyProtection="1">
      <alignment horizontal="right" vertical="center" wrapText="1"/>
      <protection locked="0"/>
    </xf>
    <xf numFmtId="0" fontId="0" fillId="4" borderId="0" xfId="0" applyFill="1" applyAlignment="1">
      <alignment vertical="center"/>
    </xf>
    <xf numFmtId="0" fontId="0" fillId="7" borderId="0" xfId="0" applyFill="1"/>
    <xf numFmtId="164" fontId="1" fillId="0" borderId="24" xfId="2" applyNumberFormat="1" applyFont="1" applyBorder="1" applyAlignment="1" applyProtection="1">
      <alignment horizontal="right" vertical="center" wrapText="1"/>
      <protection locked="0"/>
    </xf>
    <xf numFmtId="164" fontId="1" fillId="0" borderId="16" xfId="2" applyNumberFormat="1" applyFont="1" applyBorder="1" applyAlignment="1" applyProtection="1">
      <alignment horizontal="right" vertical="center" wrapText="1"/>
      <protection locked="0"/>
    </xf>
    <xf numFmtId="164" fontId="1" fillId="0" borderId="25" xfId="2" applyNumberFormat="1" applyFont="1" applyBorder="1" applyAlignment="1" applyProtection="1">
      <alignment horizontal="right" vertical="center" wrapText="1"/>
      <protection locked="0"/>
    </xf>
    <xf numFmtId="164" fontId="1" fillId="0" borderId="19" xfId="2" applyNumberFormat="1" applyFont="1" applyBorder="1" applyAlignment="1" applyProtection="1">
      <alignment horizontal="right" vertical="center" wrapText="1"/>
      <protection locked="0"/>
    </xf>
    <xf numFmtId="0" fontId="0" fillId="8" borderId="0" xfId="0" applyFill="1"/>
    <xf numFmtId="0" fontId="4" fillId="2" borderId="26" xfId="0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0" xfId="0" applyNumberFormat="1" applyBorder="1"/>
    <xf numFmtId="0" fontId="0" fillId="0" borderId="0" xfId="0" applyBorder="1"/>
    <xf numFmtId="0" fontId="0" fillId="0" borderId="0" xfId="1" applyNumberFormat="1" applyFont="1" applyBorder="1"/>
    <xf numFmtId="0" fontId="10" fillId="0" borderId="0" xfId="0" applyFont="1"/>
    <xf numFmtId="0" fontId="0" fillId="5" borderId="3" xfId="0" applyFill="1" applyBorder="1"/>
    <xf numFmtId="0" fontId="0" fillId="5" borderId="4" xfId="1" applyNumberFormat="1" applyFont="1" applyFill="1" applyBorder="1"/>
    <xf numFmtId="0" fontId="0" fillId="0" borderId="4" xfId="1" applyNumberFormat="1" applyFont="1" applyBorder="1"/>
    <xf numFmtId="0" fontId="0" fillId="4" borderId="2" xfId="0" applyNumberFormat="1" applyFill="1" applyBorder="1"/>
    <xf numFmtId="0" fontId="0" fillId="5" borderId="3" xfId="0" applyNumberFormat="1" applyFill="1" applyBorder="1"/>
    <xf numFmtId="0" fontId="0" fillId="0" borderId="3" xfId="0" applyNumberFormat="1" applyBorder="1"/>
    <xf numFmtId="0" fontId="0" fillId="4" borderId="30" xfId="0" applyNumberFormat="1" applyFill="1" applyBorder="1"/>
    <xf numFmtId="0" fontId="0" fillId="0" borderId="5" xfId="0" applyNumberFormat="1" applyBorder="1"/>
    <xf numFmtId="0" fontId="0" fillId="0" borderId="6" xfId="1" applyNumberFormat="1" applyFont="1" applyBorder="1"/>
    <xf numFmtId="0" fontId="0" fillId="4" borderId="0" xfId="0" applyNumberFormat="1" applyFill="1" applyBorder="1"/>
    <xf numFmtId="0" fontId="0" fillId="5" borderId="0" xfId="0" applyNumberFormat="1" applyFill="1" applyBorder="1"/>
    <xf numFmtId="0" fontId="0" fillId="5" borderId="0" xfId="0" applyFill="1" applyBorder="1"/>
    <xf numFmtId="0" fontId="0" fillId="5" borderId="0" xfId="1" applyNumberFormat="1" applyFont="1" applyFill="1" applyBorder="1"/>
    <xf numFmtId="0" fontId="0" fillId="0" borderId="2" xfId="0" applyNumberFormat="1" applyBorder="1"/>
    <xf numFmtId="0" fontId="0" fillId="4" borderId="0" xfId="0" applyFont="1" applyFill="1" applyAlignment="1">
      <alignment vertical="center"/>
    </xf>
    <xf numFmtId="0" fontId="0" fillId="4" borderId="0" xfId="0" applyFont="1" applyFill="1"/>
    <xf numFmtId="0" fontId="2" fillId="6" borderId="11" xfId="0" applyFont="1" applyFill="1" applyBorder="1" applyAlignment="1">
      <alignment horizontal="justify" vertical="center" wrapText="1"/>
    </xf>
    <xf numFmtId="0" fontId="2" fillId="6" borderId="32" xfId="0" applyFont="1" applyFill="1" applyBorder="1" applyAlignment="1">
      <alignment horizontal="right" vertical="center" wrapText="1"/>
    </xf>
    <xf numFmtId="0" fontId="1" fillId="4" borderId="11" xfId="0" quotePrefix="1" applyFont="1" applyFill="1" applyBorder="1" applyAlignment="1">
      <alignment horizontal="justify" vertical="center" wrapText="1"/>
    </xf>
    <xf numFmtId="0" fontId="1" fillId="4" borderId="32" xfId="0" applyFont="1" applyFill="1" applyBorder="1" applyAlignment="1">
      <alignment horizontal="right" vertical="center" wrapText="1"/>
    </xf>
    <xf numFmtId="0" fontId="1" fillId="4" borderId="33" xfId="0" applyFont="1" applyFill="1" applyBorder="1" applyAlignment="1">
      <alignment vertical="center"/>
    </xf>
    <xf numFmtId="0" fontId="4" fillId="10" borderId="32" xfId="0" applyFont="1" applyFill="1" applyBorder="1" applyAlignment="1">
      <alignment horizontal="justify" vertical="center" wrapText="1"/>
    </xf>
    <xf numFmtId="0" fontId="11" fillId="9" borderId="32" xfId="0" applyFont="1" applyFill="1" applyBorder="1" applyAlignment="1">
      <alignment horizontal="justify" vertical="center" wrapText="1"/>
    </xf>
    <xf numFmtId="0" fontId="4" fillId="10" borderId="24" xfId="0" applyFont="1" applyFill="1" applyBorder="1" applyAlignment="1">
      <alignment horizontal="right" vertical="center" wrapText="1"/>
    </xf>
    <xf numFmtId="0" fontId="11" fillId="9" borderId="24" xfId="0" applyFont="1" applyFill="1" applyBorder="1" applyAlignment="1">
      <alignment horizontal="right" vertical="center" wrapText="1"/>
    </xf>
    <xf numFmtId="0" fontId="0" fillId="4" borderId="31" xfId="0" applyFont="1" applyFill="1" applyBorder="1"/>
    <xf numFmtId="0" fontId="1" fillId="4" borderId="0" xfId="0" applyFont="1" applyFill="1" applyAlignment="1" applyProtection="1">
      <protection locked="0"/>
    </xf>
    <xf numFmtId="0" fontId="1" fillId="4" borderId="0" xfId="0" applyFont="1" applyFill="1" applyBorder="1"/>
    <xf numFmtId="0" fontId="12" fillId="4" borderId="0" xfId="0" applyFont="1" applyFill="1" applyAlignment="1">
      <alignment horizontal="left" vertical="center"/>
    </xf>
    <xf numFmtId="0" fontId="13" fillId="0" borderId="0" xfId="3"/>
    <xf numFmtId="0" fontId="0" fillId="0" borderId="0" xfId="0" applyFill="1"/>
    <xf numFmtId="0" fontId="2" fillId="4" borderId="11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0" fillId="0" borderId="0" xfId="0" applyFill="1" applyAlignment="1">
      <alignment horizontal="right"/>
    </xf>
    <xf numFmtId="0" fontId="13" fillId="0" borderId="0" xfId="3" applyFill="1" applyAlignment="1">
      <alignment horizontal="center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2B667E21-12C2-4135-BD60-9B2D35783D14}" autoFormatId="16" applyNumberFormats="0" applyBorderFormats="0" applyFontFormats="0" applyPatternFormats="0" applyAlignmentFormats="0" applyWidthHeightFormats="0">
  <queryTableRefresh nextId="13">
    <queryTableFields count="11">
      <queryTableField id="1" name="Source.Name" tableColumnId="1"/>
      <queryTableField id="2" name="Code association" tableColumnId="2"/>
      <queryTableField id="3" name="Nom association" tableColumnId="3"/>
      <queryTableField id="8" dataBound="0" tableColumnId="8"/>
      <queryTableField id="11" dataBound="0" tableColumnId="11"/>
      <queryTableField id="9" dataBound="0" tableColumnId="9"/>
      <queryTableField id="10" dataBound="0" tableColumnId="10"/>
      <queryTableField id="4" name="OFS" tableColumnId="4"/>
      <queryTableField id="5" name="Commune" tableColumnId="5"/>
      <queryTableField id="6" name="Année" tableColumnId="6"/>
      <queryTableField id="7" name="Ratio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C6AC10B-AE2A-4125-A4A9-56A4CD86F09B}" name="Clef_répartition" displayName="Clef_répartition" ref="A1:K14908" tableType="queryTable" totalsRowShown="0">
  <autoFilter ref="A1:K14908" xr:uid="{4897DD45-0DAE-4B54-B8A1-9D9FC88E3895}"/>
  <sortState xmlns:xlrd2="http://schemas.microsoft.com/office/spreadsheetml/2017/richdata2" ref="A2:K14908">
    <sortCondition ref="J2:J14908"/>
    <sortCondition ref="B2:B14908"/>
    <sortCondition ref="I2:I14908"/>
  </sortState>
  <tableColumns count="11">
    <tableColumn id="1" xr3:uid="{56411748-A48B-44A9-B9E9-98F55F8B325F}" uniqueName="1" name="Source.Name" queryTableFieldId="1" dataDxfId="7"/>
    <tableColumn id="2" xr3:uid="{73B6D578-D647-486C-ACF5-32B0A7059640}" uniqueName="2" name="Code association" queryTableFieldId="2" dataDxfId="6"/>
    <tableColumn id="3" xr3:uid="{67EFAF74-A1FA-4B16-A2BA-2748C736CDD3}" uniqueName="3" name="Nom association" queryTableFieldId="3" dataDxfId="5"/>
    <tableColumn id="8" xr3:uid="{A2A4EAD2-EAD0-4658-88B2-87730F1FADA5}" uniqueName="8" name="Code_Nom" queryTableFieldId="8" dataDxfId="4">
      <calculatedColumnFormula>Clef_répartition[[#This Row],[Code association]]&amp;"_"&amp;Clef_répartition[[#This Row],[Nom association]]</calculatedColumnFormula>
    </tableColumn>
    <tableColumn id="11" xr3:uid="{78A5D17D-1853-4F85-93F1-4444C69E6478}" uniqueName="11" name="Nombre" queryTableFieldId="11" dataDxfId="3">
      <calculatedColumnFormula>COUNTIFS(D$2:D2,Clef_répartition[[#This Row],[Code_Nom]],J$2:J2,Clef_répartition[[#This Row],[Année]])</calculatedColumnFormula>
    </tableColumn>
    <tableColumn id="9" xr3:uid="{0E9736E0-6B25-4A16-BCED-9FCA9BD8B3B0}" uniqueName="9" name="Nombre2" queryTableFieldId="9" dataDxfId="2">
      <calculatedColumnFormula>IF(Clef_répartition[[#This Row],[Code_Nom]]=D1,F1-1,(COUNTIFS(Clef_répartition[Code_Nom],Clef_répartition[[#This Row],[Code_Nom]],Clef_répartition[Année],Clef_répartition[[#This Row],[Année]])))</calculatedColumnFormula>
    </tableColumn>
    <tableColumn id="10" xr3:uid="{B26DEB3B-6124-4A61-8BC5-170CA11C2698}" uniqueName="10" name="Code_Nom_Nombre" queryTableFieldId="10" dataDxfId="1">
      <calculatedColumnFormula>Clef_répartition[[#This Row],[Code_Nom]]&amp;"_"&amp;Clef_répartition[[#This Row],[Nombre]]&amp;"_"&amp;Clef_répartition[[#This Row],[Année]]</calculatedColumnFormula>
    </tableColumn>
    <tableColumn id="4" xr3:uid="{35562687-84AB-40F7-8ECF-0F42852AA3BF}" uniqueName="4" name="OFS" queryTableFieldId="4"/>
    <tableColumn id="5" xr3:uid="{3987824F-1ECB-4863-81D1-755A2C4AA385}" uniqueName="5" name="Commune" queryTableFieldId="5" dataDxfId="0"/>
    <tableColumn id="6" xr3:uid="{07C35F32-9321-4967-9EA6-DF69D3E8B5BF}" uniqueName="6" name="Année" queryTableFieldId="6"/>
    <tableColumn id="7" xr3:uid="{EA5EA61F-831C-4EA3-860B-F0FAAAE52BED}" uniqueName="7" name="Ratio" queryTableField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finances-communales@vd.ch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618BB-0EE8-4A5D-BD62-CA99AE301E2D}">
  <dimension ref="A1:E31"/>
  <sheetViews>
    <sheetView tabSelected="1" zoomScaleNormal="100" workbookViewId="0"/>
  </sheetViews>
  <sheetFormatPr baseColWidth="10" defaultRowHeight="15" x14ac:dyDescent="0.25"/>
  <cols>
    <col min="1" max="1" width="47.5703125" style="14" customWidth="1"/>
    <col min="2" max="2" width="10.85546875" style="14" customWidth="1"/>
    <col min="3" max="3" width="4" style="14" customWidth="1"/>
    <col min="4" max="4" width="47.5703125" style="14" customWidth="1"/>
    <col min="5" max="5" width="9.140625" style="14" customWidth="1"/>
    <col min="6" max="16384" width="11.42578125" style="14"/>
  </cols>
  <sheetData>
    <row r="1" spans="1:5" ht="27.75" customHeight="1" x14ac:dyDescent="0.25">
      <c r="A1" s="16" t="s">
        <v>420</v>
      </c>
      <c r="B1" s="16"/>
    </row>
    <row r="2" spans="1:5" ht="27.75" customHeight="1" x14ac:dyDescent="0.25"/>
    <row r="3" spans="1:5" s="50" customFormat="1" ht="25.5" customHeight="1" x14ac:dyDescent="0.25">
      <c r="A3" s="15" t="s">
        <v>422</v>
      </c>
      <c r="B3" s="15"/>
    </row>
    <row r="4" spans="1:5" s="50" customFormat="1" ht="25.5" customHeight="1" x14ac:dyDescent="0.25">
      <c r="A4" s="15" t="s">
        <v>423</v>
      </c>
      <c r="B4" s="15"/>
    </row>
    <row r="5" spans="1:5" s="50" customFormat="1" ht="25.5" customHeight="1" x14ac:dyDescent="0.25">
      <c r="A5" s="13" t="s">
        <v>780</v>
      </c>
      <c r="B5" s="13"/>
    </row>
    <row r="6" spans="1:5" s="50" customFormat="1" ht="25.5" customHeight="1" x14ac:dyDescent="0.25">
      <c r="A6" s="15" t="s">
        <v>424</v>
      </c>
      <c r="B6" s="15"/>
    </row>
    <row r="7" spans="1:5" s="50" customFormat="1" ht="25.5" customHeight="1" x14ac:dyDescent="0.25">
      <c r="A7" s="15" t="s">
        <v>421</v>
      </c>
      <c r="B7" s="15"/>
    </row>
    <row r="8" spans="1:5" s="50" customFormat="1" ht="25.5" customHeight="1" x14ac:dyDescent="0.25">
      <c r="A8" s="15" t="s">
        <v>745</v>
      </c>
      <c r="B8" s="15"/>
    </row>
    <row r="9" spans="1:5" s="50" customFormat="1" ht="25.5" customHeight="1" x14ac:dyDescent="0.25">
      <c r="A9" s="91" t="s">
        <v>787</v>
      </c>
      <c r="B9" s="15"/>
    </row>
    <row r="10" spans="1:5" s="50" customFormat="1" ht="25.5" customHeight="1" x14ac:dyDescent="0.25">
      <c r="A10" s="15" t="s">
        <v>425</v>
      </c>
      <c r="B10" s="15"/>
    </row>
    <row r="11" spans="1:5" s="50" customFormat="1" ht="25.5" customHeight="1" x14ac:dyDescent="0.25">
      <c r="A11" s="15" t="s">
        <v>781</v>
      </c>
      <c r="B11" s="15"/>
    </row>
    <row r="12" spans="1:5" s="50" customFormat="1" ht="25.5" customHeight="1" x14ac:dyDescent="0.25">
      <c r="A12" s="15" t="s">
        <v>782</v>
      </c>
      <c r="B12" s="15"/>
    </row>
    <row r="13" spans="1:5" s="77" customFormat="1" x14ac:dyDescent="0.25">
      <c r="A13" s="94" t="s">
        <v>784</v>
      </c>
      <c r="B13" s="95"/>
      <c r="C13" s="83"/>
      <c r="D13" s="94" t="s">
        <v>785</v>
      </c>
      <c r="E13" s="95"/>
    </row>
    <row r="14" spans="1:5" s="77" customFormat="1" ht="14.25" customHeight="1" x14ac:dyDescent="0.25">
      <c r="A14" s="79" t="s">
        <v>775</v>
      </c>
      <c r="B14" s="80" t="s">
        <v>774</v>
      </c>
      <c r="C14" s="83"/>
      <c r="D14" s="84" t="s">
        <v>775</v>
      </c>
      <c r="E14" s="86" t="s">
        <v>774</v>
      </c>
    </row>
    <row r="15" spans="1:5" s="77" customFormat="1" ht="14.25" customHeight="1" x14ac:dyDescent="0.25">
      <c r="A15" s="81" t="s">
        <v>786</v>
      </c>
      <c r="B15" s="82" t="s">
        <v>779</v>
      </c>
      <c r="C15" s="83"/>
      <c r="D15" s="85" t="s">
        <v>776</v>
      </c>
      <c r="E15" s="87">
        <v>20</v>
      </c>
    </row>
    <row r="16" spans="1:5" s="77" customFormat="1" ht="14.25" customHeight="1" x14ac:dyDescent="0.25">
      <c r="A16" s="81" t="s">
        <v>777</v>
      </c>
      <c r="B16" s="82" t="s">
        <v>778</v>
      </c>
      <c r="C16" s="83"/>
      <c r="D16" s="85" t="s">
        <v>777</v>
      </c>
      <c r="E16" s="87">
        <v>10</v>
      </c>
    </row>
    <row r="17" spans="1:4" s="78" customFormat="1" ht="14.25" customHeight="1" x14ac:dyDescent="0.25">
      <c r="B17" s="88"/>
      <c r="C17" s="90"/>
      <c r="D17" s="88"/>
    </row>
    <row r="18" spans="1:4" ht="14.25" customHeight="1" x14ac:dyDescent="0.25">
      <c r="A18" s="91" t="s">
        <v>791</v>
      </c>
    </row>
    <row r="19" spans="1:4" ht="14.25" customHeight="1" x14ac:dyDescent="0.25"/>
    <row r="20" spans="1:4" ht="14.25" customHeight="1" x14ac:dyDescent="0.25"/>
    <row r="21" spans="1:4" ht="14.25" customHeight="1" x14ac:dyDescent="0.25"/>
    <row r="22" spans="1:4" ht="14.25" customHeight="1" x14ac:dyDescent="0.25"/>
    <row r="23" spans="1:4" ht="14.25" customHeight="1" x14ac:dyDescent="0.25"/>
    <row r="24" spans="1:4" ht="14.25" customHeight="1" x14ac:dyDescent="0.25"/>
    <row r="25" spans="1:4" ht="14.25" customHeight="1" x14ac:dyDescent="0.25"/>
    <row r="26" spans="1:4" ht="14.25" customHeight="1" x14ac:dyDescent="0.25"/>
    <row r="27" spans="1:4" ht="14.25" customHeight="1" x14ac:dyDescent="0.25"/>
    <row r="28" spans="1:4" ht="14.25" customHeight="1" x14ac:dyDescent="0.25"/>
    <row r="29" spans="1:4" ht="14.25" customHeight="1" x14ac:dyDescent="0.25"/>
    <row r="30" spans="1:4" ht="14.25" customHeight="1" x14ac:dyDescent="0.25"/>
    <row r="31" spans="1:4" ht="14.25" customHeight="1" x14ac:dyDescent="0.25"/>
  </sheetData>
  <mergeCells count="2">
    <mergeCell ref="D13:E13"/>
    <mergeCell ref="A13:B13"/>
  </mergeCells>
  <pageMargins left="0.7" right="0.7" top="0.75" bottom="0.75" header="0.3" footer="0.3"/>
  <pageSetup paperSize="9" scale="51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74FEE-4802-40F2-93F2-BD89A681365A}">
  <dimension ref="A1:P90"/>
  <sheetViews>
    <sheetView showGridLines="0" zoomScaleNormal="100" workbookViewId="0">
      <pane ySplit="8" topLeftCell="A9" activePane="bottomLeft" state="frozen"/>
      <selection activeCell="I3" sqref="I3"/>
      <selection pane="bottomLeft" activeCell="A3" sqref="A3"/>
    </sheetView>
  </sheetViews>
  <sheetFormatPr baseColWidth="10" defaultColWidth="11.42578125" defaultRowHeight="14.25" outlineLevelRow="1" outlineLevelCol="1" x14ac:dyDescent="0.2"/>
  <cols>
    <col min="1" max="1" width="52.5703125" style="4" customWidth="1"/>
    <col min="2" max="2" width="12.28515625" style="4" hidden="1" customWidth="1" outlineLevel="1"/>
    <col min="3" max="3" width="27.85546875" style="4" customWidth="1" collapsed="1"/>
    <col min="4" max="9" width="11.85546875" style="27" customWidth="1"/>
    <col min="10" max="12" width="11.7109375" style="27" customWidth="1"/>
    <col min="13" max="13" width="17.140625" style="30" customWidth="1"/>
    <col min="14" max="14" width="17.5703125" style="30" customWidth="1"/>
    <col min="15" max="15" width="10" style="4" hidden="1" customWidth="1"/>
    <col min="16" max="16" width="11.42578125" style="4" hidden="1" customWidth="1"/>
    <col min="17" max="16384" width="11.42578125" style="4"/>
  </cols>
  <sheetData>
    <row r="1" spans="1:16" s="3" customFormat="1" ht="24.6" customHeight="1" x14ac:dyDescent="0.3">
      <c r="A1" s="96" t="s">
        <v>760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6" ht="15" x14ac:dyDescent="0.25">
      <c r="A2" s="8" t="s">
        <v>416</v>
      </c>
      <c r="B2" s="1"/>
      <c r="C2" s="101" t="s">
        <v>788</v>
      </c>
      <c r="D2" s="101"/>
      <c r="E2" s="101"/>
      <c r="F2" s="102" t="s">
        <v>790</v>
      </c>
      <c r="G2" s="102"/>
      <c r="H2" s="93" t="s">
        <v>789</v>
      </c>
      <c r="I2" s="93"/>
      <c r="J2" s="93"/>
      <c r="K2" s="2"/>
      <c r="L2" s="2"/>
      <c r="M2" s="2"/>
      <c r="N2" s="1"/>
      <c r="O2" s="1"/>
    </row>
    <row r="3" spans="1:16" ht="15" x14ac:dyDescent="0.2">
      <c r="A3" s="12"/>
      <c r="D3" s="89"/>
      <c r="E3" s="89"/>
      <c r="F3" s="4"/>
      <c r="G3" s="4"/>
      <c r="H3" s="4"/>
      <c r="I3" s="4"/>
      <c r="J3" s="4"/>
      <c r="K3" s="2"/>
      <c r="L3" s="2"/>
      <c r="M3" s="2"/>
      <c r="N3" s="1"/>
      <c r="O3" s="1"/>
    </row>
    <row r="4" spans="1:16" ht="15" x14ac:dyDescent="0.25">
      <c r="A4" s="9" t="s">
        <v>414</v>
      </c>
      <c r="D4" s="4"/>
      <c r="E4" s="4"/>
      <c r="F4" s="4"/>
      <c r="G4" s="92"/>
      <c r="H4" s="4"/>
      <c r="I4" s="4"/>
      <c r="J4" s="4"/>
      <c r="K4" s="4"/>
      <c r="L4" s="4"/>
      <c r="M4" s="4"/>
      <c r="N4" s="4"/>
    </row>
    <row r="5" spans="1:16" ht="15.75" thickBot="1" x14ac:dyDescent="0.3">
      <c r="A5" s="23"/>
      <c r="B5"/>
      <c r="C5"/>
      <c r="D5"/>
      <c r="E5"/>
      <c r="F5"/>
      <c r="G5"/>
      <c r="H5"/>
      <c r="I5"/>
      <c r="J5"/>
      <c r="K5" s="4"/>
      <c r="L5" s="4"/>
      <c r="M5"/>
      <c r="N5"/>
      <c r="O5" s="1"/>
    </row>
    <row r="6" spans="1:16" s="10" customFormat="1" ht="12.75" thickBot="1" x14ac:dyDescent="0.25">
      <c r="B6" s="11"/>
      <c r="D6" s="25"/>
      <c r="E6" s="25"/>
      <c r="F6" s="25"/>
      <c r="G6" s="25"/>
      <c r="I6" s="24"/>
      <c r="K6" s="24" t="s">
        <v>301</v>
      </c>
      <c r="L6" s="26" t="str">
        <f>IF(SUM(L9:L89)=100%,"ok","ERREUR")</f>
        <v>ERREUR</v>
      </c>
      <c r="M6" s="97" t="str">
        <f>IF(AND(P9:P89),"ok","Veuillez mettre 0 si aucun montant")</f>
        <v>ok</v>
      </c>
      <c r="N6" s="97"/>
    </row>
    <row r="7" spans="1:16" s="10" customFormat="1" ht="15.75" customHeight="1" thickBot="1" x14ac:dyDescent="0.25">
      <c r="B7" s="11"/>
      <c r="D7" s="98" t="s">
        <v>746</v>
      </c>
      <c r="E7" s="99"/>
      <c r="F7" s="99"/>
      <c r="G7" s="99"/>
      <c r="H7" s="99"/>
      <c r="I7" s="99"/>
      <c r="J7" s="99"/>
      <c r="K7" s="99"/>
      <c r="L7" s="100"/>
      <c r="M7" s="36"/>
      <c r="N7" s="37"/>
    </row>
    <row r="8" spans="1:16" ht="45" x14ac:dyDescent="0.2">
      <c r="A8" s="31" t="s">
        <v>302</v>
      </c>
      <c r="B8" s="34" t="s">
        <v>0</v>
      </c>
      <c r="C8" s="42" t="s">
        <v>419</v>
      </c>
      <c r="D8" s="38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  <c r="J8" s="39">
        <v>2022</v>
      </c>
      <c r="K8" s="57">
        <v>2023</v>
      </c>
      <c r="L8" s="40">
        <v>2024</v>
      </c>
      <c r="M8" s="45" t="str">
        <f>"Contribution de "&amp;RIGHT(A1,4)&amp;" (CHF)"</f>
        <v>Contribution de 2024 (CHF)</v>
      </c>
      <c r="N8" s="40" t="s">
        <v>417</v>
      </c>
    </row>
    <row r="9" spans="1:16" ht="28.5" customHeight="1" x14ac:dyDescent="0.2">
      <c r="A9" s="32" t="str">
        <f>IF(A5="","",A5)</f>
        <v/>
      </c>
      <c r="B9" s="35" t="str">
        <f>IF(C9="","",VLOOKUP(C9,OFSnum,2,FALSE))</f>
        <v/>
      </c>
      <c r="C9" s="43" t="str">
        <f>'Commune par association'!B1</f>
        <v/>
      </c>
      <c r="D9" s="46" t="str">
        <f>IF($C9="","",SUMIFS('Base de donnée'!$K:$K,'Base de donnée'!$J:$J,'Quotes-parts communales'!D$8,'Base de donnée'!$D:$D,'Quotes-parts communales'!$A9,'Base de donnée'!$I:$I,'Quotes-parts communales'!$C9))</f>
        <v/>
      </c>
      <c r="E9" s="33" t="str">
        <f>IF($C9="","",SUMIFS('Base de donnée'!$K:$K,'Base de donnée'!$J:$J,'Quotes-parts communales'!E$8,'Base de donnée'!$D:$D,'Quotes-parts communales'!$A9,'Base de donnée'!$I:$I,'Quotes-parts communales'!$C9))</f>
        <v/>
      </c>
      <c r="F9" s="33" t="str">
        <f>IF($C9="","",SUMIFS('Base de donnée'!$K:$K,'Base de donnée'!$J:$J,'Quotes-parts communales'!F$8,'Base de donnée'!$D:$D,'Quotes-parts communales'!$A9,'Base de donnée'!$I:$I,'Quotes-parts communales'!$C9))</f>
        <v/>
      </c>
      <c r="G9" s="33" t="str">
        <f>IF($C9="","",SUMIFS('Base de donnée'!$K:$K,'Base de donnée'!$J:$J,'Quotes-parts communales'!G$8,'Base de donnée'!$D:$D,'Quotes-parts communales'!$A9,'Base de donnée'!$I:$I,'Quotes-parts communales'!$C9))</f>
        <v/>
      </c>
      <c r="H9" s="33" t="str">
        <f>IF($C9="","",SUMIFS('Base de donnée'!$K:$K,'Base de donnée'!$J:$J,'Quotes-parts communales'!H$8,'Base de donnée'!$D:$D,'Quotes-parts communales'!$A9,'Base de donnée'!$I:$I,'Quotes-parts communales'!$C9))</f>
        <v/>
      </c>
      <c r="I9" s="33" t="str">
        <f>IF($C9="","",SUMIFS('Base de donnée'!$K:$K,'Base de donnée'!$J:$J,'Quotes-parts communales'!I$8,'Base de donnée'!$D:$D,'Quotes-parts communales'!$A9,'Base de donnée'!$I:$I,'Quotes-parts communales'!$C9))</f>
        <v/>
      </c>
      <c r="J9" s="33" t="str">
        <f>IF($C9="","",SUMIFS('Base de donnée'!$K:$K,'Base de donnée'!$J:$J,'Quotes-parts communales'!J$8,'Base de donnée'!$D:$D,'Quotes-parts communales'!$A9,'Base de donnée'!$I:$I,'Quotes-parts communales'!$C9))</f>
        <v/>
      </c>
      <c r="K9" s="33" t="str">
        <f>IF($C9="","",SUMIFS('Base de donnée'!$K:$K,'Base de donnée'!$J:$J,'Quotes-parts communales'!K$8,'Base de donnée'!$D:$D,'Quotes-parts communales'!$A9,'Base de donnée'!$I:$I,'Quotes-parts communales'!$C9))</f>
        <v/>
      </c>
      <c r="L9" s="47"/>
      <c r="M9" s="52"/>
      <c r="N9" s="53"/>
      <c r="O9" s="4">
        <f>ROW()-7</f>
        <v>2</v>
      </c>
      <c r="P9" s="4" t="b">
        <f>IF(A9="",TRUE,IF(OR(AND(C9&lt;&gt;"",M9=""),AND(C9&lt;&gt;"",N9="")),FALSE,TRUE))</f>
        <v>1</v>
      </c>
    </row>
    <row r="10" spans="1:16" ht="28.5" customHeight="1" x14ac:dyDescent="0.2">
      <c r="A10" s="32" t="str">
        <f>IF($A$9=0,"",IF(C10="","",$A$9))</f>
        <v/>
      </c>
      <c r="B10" s="35" t="str">
        <f t="shared" ref="B10:B72" si="0">IF(C10="","",VLOOKUP(C10,OFSnum,2,FALSE))</f>
        <v/>
      </c>
      <c r="C10" s="43" t="str">
        <f>'Commune par association'!B2</f>
        <v/>
      </c>
      <c r="D10" s="46" t="str">
        <f>IF($C10="","",SUMIFS('Base de donnée'!$K:$K,'Base de donnée'!$J:$J,'Quotes-parts communales'!D$8,'Base de donnée'!$D:$D,'Quotes-parts communales'!$A10,'Base de donnée'!$I:$I,'Quotes-parts communales'!$C10))</f>
        <v/>
      </c>
      <c r="E10" s="33" t="str">
        <f>IF($C10="","",SUMIFS('Base de donnée'!$K:$K,'Base de donnée'!$J:$J,'Quotes-parts communales'!E$8,'Base de donnée'!$D:$D,'Quotes-parts communales'!$A10,'Base de donnée'!$I:$I,'Quotes-parts communales'!$C10))</f>
        <v/>
      </c>
      <c r="F10" s="33" t="str">
        <f>IF($C10="","",SUMIFS('Base de donnée'!$K:$K,'Base de donnée'!$J:$J,'Quotes-parts communales'!F$8,'Base de donnée'!$D:$D,'Quotes-parts communales'!$A10,'Base de donnée'!$I:$I,'Quotes-parts communales'!$C10))</f>
        <v/>
      </c>
      <c r="G10" s="33" t="str">
        <f>IF($C10="","",SUMIFS('Base de donnée'!$K:$K,'Base de donnée'!$J:$J,'Quotes-parts communales'!G$8,'Base de donnée'!$D:$D,'Quotes-parts communales'!$A10,'Base de donnée'!$I:$I,'Quotes-parts communales'!$C10))</f>
        <v/>
      </c>
      <c r="H10" s="33" t="str">
        <f>IF($C10="","",SUMIFS('Base de donnée'!$K:$K,'Base de donnée'!$J:$J,'Quotes-parts communales'!H$8,'Base de donnée'!$D:$D,'Quotes-parts communales'!$A10,'Base de donnée'!$I:$I,'Quotes-parts communales'!$C10))</f>
        <v/>
      </c>
      <c r="I10" s="33" t="str">
        <f>IF($C10="","",SUMIFS('Base de donnée'!$K:$K,'Base de donnée'!$J:$J,'Quotes-parts communales'!I$8,'Base de donnée'!$D:$D,'Quotes-parts communales'!$A10,'Base de donnée'!$I:$I,'Quotes-parts communales'!$C10))</f>
        <v/>
      </c>
      <c r="J10" s="33" t="str">
        <f>IF($C10="","",SUMIFS('Base de donnée'!$K:$K,'Base de donnée'!$J:$J,'Quotes-parts communales'!J$8,'Base de donnée'!$D:$D,'Quotes-parts communales'!$A10,'Base de donnée'!$I:$I,'Quotes-parts communales'!$C10))</f>
        <v/>
      </c>
      <c r="K10" s="33" t="str">
        <f>IF($C10="","",SUMIFS('Base de donnée'!$K:$K,'Base de donnée'!$J:$J,'Quotes-parts communales'!K$8,'Base de donnée'!$D:$D,'Quotes-parts communales'!$A10,'Base de donnée'!$I:$I,'Quotes-parts communales'!$C10))</f>
        <v/>
      </c>
      <c r="L10" s="47"/>
      <c r="M10" s="52"/>
      <c r="N10" s="53"/>
      <c r="O10" s="4">
        <f>ROW()-7</f>
        <v>3</v>
      </c>
      <c r="P10" s="4" t="b">
        <f t="shared" ref="P10:P73" si="1">IF(A10="",TRUE,IF(OR(AND(C10&lt;&gt;"",M10=""),AND(C10&lt;&gt;"",N10="")),FALSE,TRUE))</f>
        <v>1</v>
      </c>
    </row>
    <row r="11" spans="1:16" ht="28.5" customHeight="1" x14ac:dyDescent="0.2">
      <c r="A11" s="32" t="str">
        <f t="shared" ref="A11:A74" si="2">IF($A$9=0,"",IF(C11="","",$A$9))</f>
        <v/>
      </c>
      <c r="B11" s="35" t="str">
        <f t="shared" si="0"/>
        <v/>
      </c>
      <c r="C11" s="43" t="str">
        <f>'Commune par association'!B3</f>
        <v/>
      </c>
      <c r="D11" s="46" t="str">
        <f>IF($C11="","",SUMIFS('Base de donnée'!$K:$K,'Base de donnée'!$J:$J,'Quotes-parts communales'!D$8,'Base de donnée'!$D:$D,'Quotes-parts communales'!$A11,'Base de donnée'!$I:$I,'Quotes-parts communales'!$C11))</f>
        <v/>
      </c>
      <c r="E11" s="33" t="str">
        <f>IF($C11="","",SUMIFS('Base de donnée'!$K:$K,'Base de donnée'!$J:$J,'Quotes-parts communales'!E$8,'Base de donnée'!$D:$D,'Quotes-parts communales'!$A11,'Base de donnée'!$I:$I,'Quotes-parts communales'!$C11))</f>
        <v/>
      </c>
      <c r="F11" s="33" t="str">
        <f>IF($C11="","",SUMIFS('Base de donnée'!$K:$K,'Base de donnée'!$J:$J,'Quotes-parts communales'!F$8,'Base de donnée'!$D:$D,'Quotes-parts communales'!$A11,'Base de donnée'!$I:$I,'Quotes-parts communales'!$C11))</f>
        <v/>
      </c>
      <c r="G11" s="33" t="str">
        <f>IF($C11="","",SUMIFS('Base de donnée'!$K:$K,'Base de donnée'!$J:$J,'Quotes-parts communales'!G$8,'Base de donnée'!$D:$D,'Quotes-parts communales'!$A11,'Base de donnée'!$I:$I,'Quotes-parts communales'!$C11))</f>
        <v/>
      </c>
      <c r="H11" s="33" t="str">
        <f>IF($C11="","",SUMIFS('Base de donnée'!$K:$K,'Base de donnée'!$J:$J,'Quotes-parts communales'!H$8,'Base de donnée'!$D:$D,'Quotes-parts communales'!$A11,'Base de donnée'!$I:$I,'Quotes-parts communales'!$C11))</f>
        <v/>
      </c>
      <c r="I11" s="33" t="str">
        <f>IF($C11="","",SUMIFS('Base de donnée'!$K:$K,'Base de donnée'!$J:$J,'Quotes-parts communales'!I$8,'Base de donnée'!$D:$D,'Quotes-parts communales'!$A11,'Base de donnée'!$I:$I,'Quotes-parts communales'!$C11))</f>
        <v/>
      </c>
      <c r="J11" s="33" t="str">
        <f>IF($C11="","",SUMIFS('Base de donnée'!$K:$K,'Base de donnée'!$J:$J,'Quotes-parts communales'!J$8,'Base de donnée'!$D:$D,'Quotes-parts communales'!$A11,'Base de donnée'!$I:$I,'Quotes-parts communales'!$C11))</f>
        <v/>
      </c>
      <c r="K11" s="33" t="str">
        <f>IF($C11="","",SUMIFS('Base de donnée'!$K:$K,'Base de donnée'!$J:$J,'Quotes-parts communales'!K$8,'Base de donnée'!$D:$D,'Quotes-parts communales'!$A11,'Base de donnée'!$I:$I,'Quotes-parts communales'!$C11))</f>
        <v/>
      </c>
      <c r="L11" s="47"/>
      <c r="M11" s="52"/>
      <c r="N11" s="53"/>
      <c r="O11" s="4">
        <f t="shared" ref="O11:O74" si="3">ROW()-7</f>
        <v>4</v>
      </c>
      <c r="P11" s="4" t="b">
        <f t="shared" si="1"/>
        <v>1</v>
      </c>
    </row>
    <row r="12" spans="1:16" ht="28.5" customHeight="1" x14ac:dyDescent="0.2">
      <c r="A12" s="32" t="str">
        <f t="shared" si="2"/>
        <v/>
      </c>
      <c r="B12" s="35" t="str">
        <f t="shared" si="0"/>
        <v/>
      </c>
      <c r="C12" s="43" t="str">
        <f>'Commune par association'!B4</f>
        <v/>
      </c>
      <c r="D12" s="46" t="str">
        <f>IF($C12="","",SUMIFS('Base de donnée'!$K:$K,'Base de donnée'!$J:$J,'Quotes-parts communales'!D$8,'Base de donnée'!$D:$D,'Quotes-parts communales'!$A12,'Base de donnée'!$I:$I,'Quotes-parts communales'!$C12))</f>
        <v/>
      </c>
      <c r="E12" s="33" t="str">
        <f>IF($C12="","",SUMIFS('Base de donnée'!$K:$K,'Base de donnée'!$J:$J,'Quotes-parts communales'!E$8,'Base de donnée'!$D:$D,'Quotes-parts communales'!$A12,'Base de donnée'!$I:$I,'Quotes-parts communales'!$C12))</f>
        <v/>
      </c>
      <c r="F12" s="33" t="str">
        <f>IF($C12="","",SUMIFS('Base de donnée'!$K:$K,'Base de donnée'!$J:$J,'Quotes-parts communales'!F$8,'Base de donnée'!$D:$D,'Quotes-parts communales'!$A12,'Base de donnée'!$I:$I,'Quotes-parts communales'!$C12))</f>
        <v/>
      </c>
      <c r="G12" s="33" t="str">
        <f>IF($C12="","",SUMIFS('Base de donnée'!$K:$K,'Base de donnée'!$J:$J,'Quotes-parts communales'!G$8,'Base de donnée'!$D:$D,'Quotes-parts communales'!$A12,'Base de donnée'!$I:$I,'Quotes-parts communales'!$C12))</f>
        <v/>
      </c>
      <c r="H12" s="33" t="str">
        <f>IF($C12="","",SUMIFS('Base de donnée'!$K:$K,'Base de donnée'!$J:$J,'Quotes-parts communales'!H$8,'Base de donnée'!$D:$D,'Quotes-parts communales'!$A12,'Base de donnée'!$I:$I,'Quotes-parts communales'!$C12))</f>
        <v/>
      </c>
      <c r="I12" s="33" t="str">
        <f>IF($C12="","",SUMIFS('Base de donnée'!$K:$K,'Base de donnée'!$J:$J,'Quotes-parts communales'!I$8,'Base de donnée'!$D:$D,'Quotes-parts communales'!$A12,'Base de donnée'!$I:$I,'Quotes-parts communales'!$C12))</f>
        <v/>
      </c>
      <c r="J12" s="33" t="str">
        <f>IF($C12="","",SUMIFS('Base de donnée'!$K:$K,'Base de donnée'!$J:$J,'Quotes-parts communales'!J$8,'Base de donnée'!$D:$D,'Quotes-parts communales'!$A12,'Base de donnée'!$I:$I,'Quotes-parts communales'!$C12))</f>
        <v/>
      </c>
      <c r="K12" s="33" t="str">
        <f>IF($C12="","",SUMIFS('Base de donnée'!$K:$K,'Base de donnée'!$J:$J,'Quotes-parts communales'!K$8,'Base de donnée'!$D:$D,'Quotes-parts communales'!$A12,'Base de donnée'!$I:$I,'Quotes-parts communales'!$C12))</f>
        <v/>
      </c>
      <c r="L12" s="47"/>
      <c r="M12" s="52"/>
      <c r="N12" s="53"/>
      <c r="O12" s="4">
        <f t="shared" si="3"/>
        <v>5</v>
      </c>
      <c r="P12" s="4" t="b">
        <f t="shared" si="1"/>
        <v>1</v>
      </c>
    </row>
    <row r="13" spans="1:16" ht="28.5" customHeight="1" x14ac:dyDescent="0.2">
      <c r="A13" s="32" t="str">
        <f t="shared" si="2"/>
        <v/>
      </c>
      <c r="B13" s="35" t="str">
        <f t="shared" si="0"/>
        <v/>
      </c>
      <c r="C13" s="43" t="str">
        <f>'Commune par association'!B5</f>
        <v/>
      </c>
      <c r="D13" s="46" t="str">
        <f>IF($C13="","",SUMIFS('Base de donnée'!$K:$K,'Base de donnée'!$J:$J,'Quotes-parts communales'!D$8,'Base de donnée'!$D:$D,'Quotes-parts communales'!$A13,'Base de donnée'!$I:$I,'Quotes-parts communales'!$C13))</f>
        <v/>
      </c>
      <c r="E13" s="33" t="str">
        <f>IF($C13="","",SUMIFS('Base de donnée'!$K:$K,'Base de donnée'!$J:$J,'Quotes-parts communales'!E$8,'Base de donnée'!$D:$D,'Quotes-parts communales'!$A13,'Base de donnée'!$I:$I,'Quotes-parts communales'!$C13))</f>
        <v/>
      </c>
      <c r="F13" s="33" t="str">
        <f>IF($C13="","",SUMIFS('Base de donnée'!$K:$K,'Base de donnée'!$J:$J,'Quotes-parts communales'!F$8,'Base de donnée'!$D:$D,'Quotes-parts communales'!$A13,'Base de donnée'!$I:$I,'Quotes-parts communales'!$C13))</f>
        <v/>
      </c>
      <c r="G13" s="33" t="str">
        <f>IF($C13="","",SUMIFS('Base de donnée'!$K:$K,'Base de donnée'!$J:$J,'Quotes-parts communales'!G$8,'Base de donnée'!$D:$D,'Quotes-parts communales'!$A13,'Base de donnée'!$I:$I,'Quotes-parts communales'!$C13))</f>
        <v/>
      </c>
      <c r="H13" s="33" t="str">
        <f>IF($C13="","",SUMIFS('Base de donnée'!$K:$K,'Base de donnée'!$J:$J,'Quotes-parts communales'!H$8,'Base de donnée'!$D:$D,'Quotes-parts communales'!$A13,'Base de donnée'!$I:$I,'Quotes-parts communales'!$C13))</f>
        <v/>
      </c>
      <c r="I13" s="33" t="str">
        <f>IF($C13="","",SUMIFS('Base de donnée'!$K:$K,'Base de donnée'!$J:$J,'Quotes-parts communales'!I$8,'Base de donnée'!$D:$D,'Quotes-parts communales'!$A13,'Base de donnée'!$I:$I,'Quotes-parts communales'!$C13))</f>
        <v/>
      </c>
      <c r="J13" s="33" t="str">
        <f>IF($C13="","",SUMIFS('Base de donnée'!$K:$K,'Base de donnée'!$J:$J,'Quotes-parts communales'!J$8,'Base de donnée'!$D:$D,'Quotes-parts communales'!$A13,'Base de donnée'!$I:$I,'Quotes-parts communales'!$C13))</f>
        <v/>
      </c>
      <c r="K13" s="33" t="str">
        <f>IF($C13="","",SUMIFS('Base de donnée'!$K:$K,'Base de donnée'!$J:$J,'Quotes-parts communales'!K$8,'Base de donnée'!$D:$D,'Quotes-parts communales'!$A13,'Base de donnée'!$I:$I,'Quotes-parts communales'!$C13))</f>
        <v/>
      </c>
      <c r="L13" s="47"/>
      <c r="M13" s="52"/>
      <c r="N13" s="53"/>
      <c r="O13" s="4">
        <f t="shared" si="3"/>
        <v>6</v>
      </c>
      <c r="P13" s="4" t="b">
        <f t="shared" si="1"/>
        <v>1</v>
      </c>
    </row>
    <row r="14" spans="1:16" ht="28.5" customHeight="1" x14ac:dyDescent="0.2">
      <c r="A14" s="32" t="str">
        <f t="shared" si="2"/>
        <v/>
      </c>
      <c r="B14" s="35" t="str">
        <f t="shared" si="0"/>
        <v/>
      </c>
      <c r="C14" s="43" t="str">
        <f>'Commune par association'!B6</f>
        <v/>
      </c>
      <c r="D14" s="46" t="str">
        <f>IF($C14="","",SUMIFS('Base de donnée'!$K:$K,'Base de donnée'!$J:$J,'Quotes-parts communales'!D$8,'Base de donnée'!$D:$D,'Quotes-parts communales'!$A14,'Base de donnée'!$I:$I,'Quotes-parts communales'!$C14))</f>
        <v/>
      </c>
      <c r="E14" s="33" t="str">
        <f>IF($C14="","",SUMIFS('Base de donnée'!$K:$K,'Base de donnée'!$J:$J,'Quotes-parts communales'!E$8,'Base de donnée'!$D:$D,'Quotes-parts communales'!$A14,'Base de donnée'!$I:$I,'Quotes-parts communales'!$C14))</f>
        <v/>
      </c>
      <c r="F14" s="33" t="str">
        <f>IF($C14="","",SUMIFS('Base de donnée'!$K:$K,'Base de donnée'!$J:$J,'Quotes-parts communales'!F$8,'Base de donnée'!$D:$D,'Quotes-parts communales'!$A14,'Base de donnée'!$I:$I,'Quotes-parts communales'!$C14))</f>
        <v/>
      </c>
      <c r="G14" s="33" t="str">
        <f>IF($C14="","",SUMIFS('Base de donnée'!$K:$K,'Base de donnée'!$J:$J,'Quotes-parts communales'!G$8,'Base de donnée'!$D:$D,'Quotes-parts communales'!$A14,'Base de donnée'!$I:$I,'Quotes-parts communales'!$C14))</f>
        <v/>
      </c>
      <c r="H14" s="33" t="str">
        <f>IF($C14="","",SUMIFS('Base de donnée'!$K:$K,'Base de donnée'!$J:$J,'Quotes-parts communales'!H$8,'Base de donnée'!$D:$D,'Quotes-parts communales'!$A14,'Base de donnée'!$I:$I,'Quotes-parts communales'!$C14))</f>
        <v/>
      </c>
      <c r="I14" s="33" t="str">
        <f>IF($C14="","",SUMIFS('Base de donnée'!$K:$K,'Base de donnée'!$J:$J,'Quotes-parts communales'!I$8,'Base de donnée'!$D:$D,'Quotes-parts communales'!$A14,'Base de donnée'!$I:$I,'Quotes-parts communales'!$C14))</f>
        <v/>
      </c>
      <c r="J14" s="33" t="str">
        <f>IF($C14="","",SUMIFS('Base de donnée'!$K:$K,'Base de donnée'!$J:$J,'Quotes-parts communales'!J$8,'Base de donnée'!$D:$D,'Quotes-parts communales'!$A14,'Base de donnée'!$I:$I,'Quotes-parts communales'!$C14))</f>
        <v/>
      </c>
      <c r="K14" s="33" t="str">
        <f>IF($C14="","",SUMIFS('Base de donnée'!$K:$K,'Base de donnée'!$J:$J,'Quotes-parts communales'!K$8,'Base de donnée'!$D:$D,'Quotes-parts communales'!$A14,'Base de donnée'!$I:$I,'Quotes-parts communales'!$C14))</f>
        <v/>
      </c>
      <c r="L14" s="47"/>
      <c r="M14" s="52"/>
      <c r="N14" s="53"/>
      <c r="O14" s="4">
        <f t="shared" si="3"/>
        <v>7</v>
      </c>
      <c r="P14" s="4" t="b">
        <f t="shared" si="1"/>
        <v>1</v>
      </c>
    </row>
    <row r="15" spans="1:16" ht="28.5" customHeight="1" x14ac:dyDescent="0.2">
      <c r="A15" s="32" t="str">
        <f t="shared" si="2"/>
        <v/>
      </c>
      <c r="B15" s="35" t="str">
        <f t="shared" si="0"/>
        <v/>
      </c>
      <c r="C15" s="43" t="str">
        <f>'Commune par association'!B7</f>
        <v/>
      </c>
      <c r="D15" s="46" t="str">
        <f>IF($C15="","",SUMIFS('Base de donnée'!$K:$K,'Base de donnée'!$J:$J,'Quotes-parts communales'!D$8,'Base de donnée'!$D:$D,'Quotes-parts communales'!$A15,'Base de donnée'!$I:$I,'Quotes-parts communales'!$C15))</f>
        <v/>
      </c>
      <c r="E15" s="33" t="str">
        <f>IF($C15="","",SUMIFS('Base de donnée'!$K:$K,'Base de donnée'!$J:$J,'Quotes-parts communales'!E$8,'Base de donnée'!$D:$D,'Quotes-parts communales'!$A15,'Base de donnée'!$I:$I,'Quotes-parts communales'!$C15))</f>
        <v/>
      </c>
      <c r="F15" s="33" t="str">
        <f>IF($C15="","",SUMIFS('Base de donnée'!$K:$K,'Base de donnée'!$J:$J,'Quotes-parts communales'!F$8,'Base de donnée'!$D:$D,'Quotes-parts communales'!$A15,'Base de donnée'!$I:$I,'Quotes-parts communales'!$C15))</f>
        <v/>
      </c>
      <c r="G15" s="33" t="str">
        <f>IF($C15="","",SUMIFS('Base de donnée'!$K:$K,'Base de donnée'!$J:$J,'Quotes-parts communales'!G$8,'Base de donnée'!$D:$D,'Quotes-parts communales'!$A15,'Base de donnée'!$I:$I,'Quotes-parts communales'!$C15))</f>
        <v/>
      </c>
      <c r="H15" s="33" t="str">
        <f>IF($C15="","",SUMIFS('Base de donnée'!$K:$K,'Base de donnée'!$J:$J,'Quotes-parts communales'!H$8,'Base de donnée'!$D:$D,'Quotes-parts communales'!$A15,'Base de donnée'!$I:$I,'Quotes-parts communales'!$C15))</f>
        <v/>
      </c>
      <c r="I15" s="33" t="str">
        <f>IF($C15="","",SUMIFS('Base de donnée'!$K:$K,'Base de donnée'!$J:$J,'Quotes-parts communales'!I$8,'Base de donnée'!$D:$D,'Quotes-parts communales'!$A15,'Base de donnée'!$I:$I,'Quotes-parts communales'!$C15))</f>
        <v/>
      </c>
      <c r="J15" s="33" t="str">
        <f>IF($C15="","",SUMIFS('Base de donnée'!$K:$K,'Base de donnée'!$J:$J,'Quotes-parts communales'!J$8,'Base de donnée'!$D:$D,'Quotes-parts communales'!$A15,'Base de donnée'!$I:$I,'Quotes-parts communales'!$C15))</f>
        <v/>
      </c>
      <c r="K15" s="33" t="str">
        <f>IF($C15="","",SUMIFS('Base de donnée'!$K:$K,'Base de donnée'!$J:$J,'Quotes-parts communales'!K$8,'Base de donnée'!$D:$D,'Quotes-parts communales'!$A15,'Base de donnée'!$I:$I,'Quotes-parts communales'!$C15))</f>
        <v/>
      </c>
      <c r="L15" s="47"/>
      <c r="M15" s="52"/>
      <c r="N15" s="53"/>
      <c r="O15" s="4">
        <f t="shared" si="3"/>
        <v>8</v>
      </c>
      <c r="P15" s="4" t="b">
        <f t="shared" si="1"/>
        <v>1</v>
      </c>
    </row>
    <row r="16" spans="1:16" ht="28.5" customHeight="1" x14ac:dyDescent="0.2">
      <c r="A16" s="32" t="str">
        <f t="shared" si="2"/>
        <v/>
      </c>
      <c r="B16" s="35" t="str">
        <f t="shared" si="0"/>
        <v/>
      </c>
      <c r="C16" s="43" t="str">
        <f>'Commune par association'!B8</f>
        <v/>
      </c>
      <c r="D16" s="46" t="str">
        <f>IF($C16="","",SUMIFS('Base de donnée'!$K:$K,'Base de donnée'!$J:$J,'Quotes-parts communales'!D$8,'Base de donnée'!$D:$D,'Quotes-parts communales'!$A16,'Base de donnée'!$I:$I,'Quotes-parts communales'!$C16))</f>
        <v/>
      </c>
      <c r="E16" s="33" t="str">
        <f>IF($C16="","",SUMIFS('Base de donnée'!$K:$K,'Base de donnée'!$J:$J,'Quotes-parts communales'!E$8,'Base de donnée'!$D:$D,'Quotes-parts communales'!$A16,'Base de donnée'!$I:$I,'Quotes-parts communales'!$C16))</f>
        <v/>
      </c>
      <c r="F16" s="33" t="str">
        <f>IF($C16="","",SUMIFS('Base de donnée'!$K:$K,'Base de donnée'!$J:$J,'Quotes-parts communales'!F$8,'Base de donnée'!$D:$D,'Quotes-parts communales'!$A16,'Base de donnée'!$I:$I,'Quotes-parts communales'!$C16))</f>
        <v/>
      </c>
      <c r="G16" s="33" t="str">
        <f>IF($C16="","",SUMIFS('Base de donnée'!$K:$K,'Base de donnée'!$J:$J,'Quotes-parts communales'!G$8,'Base de donnée'!$D:$D,'Quotes-parts communales'!$A16,'Base de donnée'!$I:$I,'Quotes-parts communales'!$C16))</f>
        <v/>
      </c>
      <c r="H16" s="33" t="str">
        <f>IF($C16="","",SUMIFS('Base de donnée'!$K:$K,'Base de donnée'!$J:$J,'Quotes-parts communales'!H$8,'Base de donnée'!$D:$D,'Quotes-parts communales'!$A16,'Base de donnée'!$I:$I,'Quotes-parts communales'!$C16))</f>
        <v/>
      </c>
      <c r="I16" s="33" t="str">
        <f>IF($C16="","",SUMIFS('Base de donnée'!$K:$K,'Base de donnée'!$J:$J,'Quotes-parts communales'!I$8,'Base de donnée'!$D:$D,'Quotes-parts communales'!$A16,'Base de donnée'!$I:$I,'Quotes-parts communales'!$C16))</f>
        <v/>
      </c>
      <c r="J16" s="33" t="str">
        <f>IF($C16="","",SUMIFS('Base de donnée'!$K:$K,'Base de donnée'!$J:$J,'Quotes-parts communales'!J$8,'Base de donnée'!$D:$D,'Quotes-parts communales'!$A16,'Base de donnée'!$I:$I,'Quotes-parts communales'!$C16))</f>
        <v/>
      </c>
      <c r="K16" s="33" t="str">
        <f>IF($C16="","",SUMIFS('Base de donnée'!$K:$K,'Base de donnée'!$J:$J,'Quotes-parts communales'!K$8,'Base de donnée'!$D:$D,'Quotes-parts communales'!$A16,'Base de donnée'!$I:$I,'Quotes-parts communales'!$C16))</f>
        <v/>
      </c>
      <c r="L16" s="47"/>
      <c r="M16" s="52"/>
      <c r="N16" s="53"/>
      <c r="O16" s="4">
        <f t="shared" si="3"/>
        <v>9</v>
      </c>
      <c r="P16" s="4" t="b">
        <f t="shared" si="1"/>
        <v>1</v>
      </c>
    </row>
    <row r="17" spans="1:16" ht="28.5" customHeight="1" x14ac:dyDescent="0.2">
      <c r="A17" s="32" t="str">
        <f t="shared" si="2"/>
        <v/>
      </c>
      <c r="B17" s="35" t="str">
        <f t="shared" si="0"/>
        <v/>
      </c>
      <c r="C17" s="43" t="str">
        <f>'Commune par association'!B9</f>
        <v/>
      </c>
      <c r="D17" s="46" t="str">
        <f>IF($C17="","",SUMIFS('Base de donnée'!$K:$K,'Base de donnée'!$J:$J,'Quotes-parts communales'!D$8,'Base de donnée'!$D:$D,'Quotes-parts communales'!$A17,'Base de donnée'!$I:$I,'Quotes-parts communales'!$C17))</f>
        <v/>
      </c>
      <c r="E17" s="33" t="str">
        <f>IF($C17="","",SUMIFS('Base de donnée'!$K:$K,'Base de donnée'!$J:$J,'Quotes-parts communales'!E$8,'Base de donnée'!$D:$D,'Quotes-parts communales'!$A17,'Base de donnée'!$I:$I,'Quotes-parts communales'!$C17))</f>
        <v/>
      </c>
      <c r="F17" s="33" t="str">
        <f>IF($C17="","",SUMIFS('Base de donnée'!$K:$K,'Base de donnée'!$J:$J,'Quotes-parts communales'!F$8,'Base de donnée'!$D:$D,'Quotes-parts communales'!$A17,'Base de donnée'!$I:$I,'Quotes-parts communales'!$C17))</f>
        <v/>
      </c>
      <c r="G17" s="33" t="str">
        <f>IF($C17="","",SUMIFS('Base de donnée'!$K:$K,'Base de donnée'!$J:$J,'Quotes-parts communales'!G$8,'Base de donnée'!$D:$D,'Quotes-parts communales'!$A17,'Base de donnée'!$I:$I,'Quotes-parts communales'!$C17))</f>
        <v/>
      </c>
      <c r="H17" s="33" t="str">
        <f>IF($C17="","",SUMIFS('Base de donnée'!$K:$K,'Base de donnée'!$J:$J,'Quotes-parts communales'!H$8,'Base de donnée'!$D:$D,'Quotes-parts communales'!$A17,'Base de donnée'!$I:$I,'Quotes-parts communales'!$C17))</f>
        <v/>
      </c>
      <c r="I17" s="33" t="str">
        <f>IF($C17="","",SUMIFS('Base de donnée'!$K:$K,'Base de donnée'!$J:$J,'Quotes-parts communales'!I$8,'Base de donnée'!$D:$D,'Quotes-parts communales'!$A17,'Base de donnée'!$I:$I,'Quotes-parts communales'!$C17))</f>
        <v/>
      </c>
      <c r="J17" s="33" t="str">
        <f>IF($C17="","",SUMIFS('Base de donnée'!$K:$K,'Base de donnée'!$J:$J,'Quotes-parts communales'!J$8,'Base de donnée'!$D:$D,'Quotes-parts communales'!$A17,'Base de donnée'!$I:$I,'Quotes-parts communales'!$C17))</f>
        <v/>
      </c>
      <c r="K17" s="33" t="str">
        <f>IF($C17="","",SUMIFS('Base de donnée'!$K:$K,'Base de donnée'!$J:$J,'Quotes-parts communales'!K$8,'Base de donnée'!$D:$D,'Quotes-parts communales'!$A17,'Base de donnée'!$I:$I,'Quotes-parts communales'!$C17))</f>
        <v/>
      </c>
      <c r="L17" s="47"/>
      <c r="M17" s="52"/>
      <c r="N17" s="53"/>
      <c r="O17" s="4">
        <f t="shared" si="3"/>
        <v>10</v>
      </c>
      <c r="P17" s="4" t="b">
        <f t="shared" si="1"/>
        <v>1</v>
      </c>
    </row>
    <row r="18" spans="1:16" ht="28.5" customHeight="1" x14ac:dyDescent="0.2">
      <c r="A18" s="32" t="str">
        <f t="shared" si="2"/>
        <v/>
      </c>
      <c r="B18" s="35" t="str">
        <f t="shared" si="0"/>
        <v/>
      </c>
      <c r="C18" s="43" t="str">
        <f>'Commune par association'!B10</f>
        <v/>
      </c>
      <c r="D18" s="46" t="str">
        <f>IF($C18="","",SUMIFS('Base de donnée'!$K:$K,'Base de donnée'!$J:$J,'Quotes-parts communales'!D$8,'Base de donnée'!$D:$D,'Quotes-parts communales'!$A18,'Base de donnée'!$I:$I,'Quotes-parts communales'!$C18))</f>
        <v/>
      </c>
      <c r="E18" s="33" t="str">
        <f>IF($C18="","",SUMIFS('Base de donnée'!$K:$K,'Base de donnée'!$J:$J,'Quotes-parts communales'!E$8,'Base de donnée'!$D:$D,'Quotes-parts communales'!$A18,'Base de donnée'!$I:$I,'Quotes-parts communales'!$C18))</f>
        <v/>
      </c>
      <c r="F18" s="33" t="str">
        <f>IF($C18="","",SUMIFS('Base de donnée'!$K:$K,'Base de donnée'!$J:$J,'Quotes-parts communales'!F$8,'Base de donnée'!$D:$D,'Quotes-parts communales'!$A18,'Base de donnée'!$I:$I,'Quotes-parts communales'!$C18))</f>
        <v/>
      </c>
      <c r="G18" s="33" t="str">
        <f>IF($C18="","",SUMIFS('Base de donnée'!$K:$K,'Base de donnée'!$J:$J,'Quotes-parts communales'!G$8,'Base de donnée'!$D:$D,'Quotes-parts communales'!$A18,'Base de donnée'!$I:$I,'Quotes-parts communales'!$C18))</f>
        <v/>
      </c>
      <c r="H18" s="33" t="str">
        <f>IF($C18="","",SUMIFS('Base de donnée'!$K:$K,'Base de donnée'!$J:$J,'Quotes-parts communales'!H$8,'Base de donnée'!$D:$D,'Quotes-parts communales'!$A18,'Base de donnée'!$I:$I,'Quotes-parts communales'!$C18))</f>
        <v/>
      </c>
      <c r="I18" s="33" t="str">
        <f>IF($C18="","",SUMIFS('Base de donnée'!$K:$K,'Base de donnée'!$J:$J,'Quotes-parts communales'!I$8,'Base de donnée'!$D:$D,'Quotes-parts communales'!$A18,'Base de donnée'!$I:$I,'Quotes-parts communales'!$C18))</f>
        <v/>
      </c>
      <c r="J18" s="33" t="str">
        <f>IF($C18="","",SUMIFS('Base de donnée'!$K:$K,'Base de donnée'!$J:$J,'Quotes-parts communales'!J$8,'Base de donnée'!$D:$D,'Quotes-parts communales'!$A18,'Base de donnée'!$I:$I,'Quotes-parts communales'!$C18))</f>
        <v/>
      </c>
      <c r="K18" s="33" t="str">
        <f>IF($C18="","",SUMIFS('Base de donnée'!$K:$K,'Base de donnée'!$J:$J,'Quotes-parts communales'!K$8,'Base de donnée'!$D:$D,'Quotes-parts communales'!$A18,'Base de donnée'!$I:$I,'Quotes-parts communales'!$C18))</f>
        <v/>
      </c>
      <c r="L18" s="47"/>
      <c r="M18" s="52"/>
      <c r="N18" s="53"/>
      <c r="O18" s="4">
        <f t="shared" si="3"/>
        <v>11</v>
      </c>
      <c r="P18" s="4" t="b">
        <f t="shared" si="1"/>
        <v>1</v>
      </c>
    </row>
    <row r="19" spans="1:16" ht="28.5" customHeight="1" x14ac:dyDescent="0.2">
      <c r="A19" s="32" t="str">
        <f t="shared" si="2"/>
        <v/>
      </c>
      <c r="B19" s="35" t="str">
        <f t="shared" si="0"/>
        <v/>
      </c>
      <c r="C19" s="43" t="str">
        <f>'Commune par association'!B11</f>
        <v/>
      </c>
      <c r="D19" s="46" t="str">
        <f>IF($C19="","",SUMIFS('Base de donnée'!$K:$K,'Base de donnée'!$J:$J,'Quotes-parts communales'!D$8,'Base de donnée'!$D:$D,'Quotes-parts communales'!$A19,'Base de donnée'!$I:$I,'Quotes-parts communales'!$C19))</f>
        <v/>
      </c>
      <c r="E19" s="33" t="str">
        <f>IF($C19="","",SUMIFS('Base de donnée'!$K:$K,'Base de donnée'!$J:$J,'Quotes-parts communales'!E$8,'Base de donnée'!$D:$D,'Quotes-parts communales'!$A19,'Base de donnée'!$I:$I,'Quotes-parts communales'!$C19))</f>
        <v/>
      </c>
      <c r="F19" s="33" t="str">
        <f>IF($C19="","",SUMIFS('Base de donnée'!$K:$K,'Base de donnée'!$J:$J,'Quotes-parts communales'!F$8,'Base de donnée'!$D:$D,'Quotes-parts communales'!$A19,'Base de donnée'!$I:$I,'Quotes-parts communales'!$C19))</f>
        <v/>
      </c>
      <c r="G19" s="33" t="str">
        <f>IF($C19="","",SUMIFS('Base de donnée'!$K:$K,'Base de donnée'!$J:$J,'Quotes-parts communales'!G$8,'Base de donnée'!$D:$D,'Quotes-parts communales'!$A19,'Base de donnée'!$I:$I,'Quotes-parts communales'!$C19))</f>
        <v/>
      </c>
      <c r="H19" s="33" t="str">
        <f>IF($C19="","",SUMIFS('Base de donnée'!$K:$K,'Base de donnée'!$J:$J,'Quotes-parts communales'!H$8,'Base de donnée'!$D:$D,'Quotes-parts communales'!$A19,'Base de donnée'!$I:$I,'Quotes-parts communales'!$C19))</f>
        <v/>
      </c>
      <c r="I19" s="33" t="str">
        <f>IF($C19="","",SUMIFS('Base de donnée'!$K:$K,'Base de donnée'!$J:$J,'Quotes-parts communales'!I$8,'Base de donnée'!$D:$D,'Quotes-parts communales'!$A19,'Base de donnée'!$I:$I,'Quotes-parts communales'!$C19))</f>
        <v/>
      </c>
      <c r="J19" s="33" t="str">
        <f>IF($C19="","",SUMIFS('Base de donnée'!$K:$K,'Base de donnée'!$J:$J,'Quotes-parts communales'!J$8,'Base de donnée'!$D:$D,'Quotes-parts communales'!$A19,'Base de donnée'!$I:$I,'Quotes-parts communales'!$C19))</f>
        <v/>
      </c>
      <c r="K19" s="33" t="str">
        <f>IF($C19="","",SUMIFS('Base de donnée'!$K:$K,'Base de donnée'!$J:$J,'Quotes-parts communales'!K$8,'Base de donnée'!$D:$D,'Quotes-parts communales'!$A19,'Base de donnée'!$I:$I,'Quotes-parts communales'!$C19))</f>
        <v/>
      </c>
      <c r="L19" s="47"/>
      <c r="M19" s="52"/>
      <c r="N19" s="53"/>
      <c r="O19" s="4">
        <f t="shared" si="3"/>
        <v>12</v>
      </c>
      <c r="P19" s="4" t="b">
        <f t="shared" si="1"/>
        <v>1</v>
      </c>
    </row>
    <row r="20" spans="1:16" ht="28.5" hidden="1" customHeight="1" outlineLevel="1" x14ac:dyDescent="0.2">
      <c r="A20" s="32" t="str">
        <f t="shared" si="2"/>
        <v/>
      </c>
      <c r="B20" s="35" t="str">
        <f t="shared" si="0"/>
        <v/>
      </c>
      <c r="C20" s="43" t="str">
        <f>'Commune par association'!B12</f>
        <v/>
      </c>
      <c r="D20" s="46" t="str">
        <f>IF($C20="","",SUMIFS('Base de donnée'!$K:$K,'Base de donnée'!$J:$J,'Quotes-parts communales'!D$8,'Base de donnée'!$D:$D,'Quotes-parts communales'!$A20,'Base de donnée'!$I:$I,'Quotes-parts communales'!$C20))</f>
        <v/>
      </c>
      <c r="E20" s="33" t="str">
        <f>IF($C20="","",SUMIFS('Base de donnée'!$K:$K,'Base de donnée'!$J:$J,'Quotes-parts communales'!E$8,'Base de donnée'!$D:$D,'Quotes-parts communales'!$A20,'Base de donnée'!$I:$I,'Quotes-parts communales'!$C20))</f>
        <v/>
      </c>
      <c r="F20" s="33" t="str">
        <f>IF($C20="","",SUMIFS('Base de donnée'!$K:$K,'Base de donnée'!$J:$J,'Quotes-parts communales'!F$8,'Base de donnée'!$D:$D,'Quotes-parts communales'!$A20,'Base de donnée'!$I:$I,'Quotes-parts communales'!$C20))</f>
        <v/>
      </c>
      <c r="G20" s="33" t="str">
        <f>IF($C20="","",SUMIFS('Base de donnée'!$K:$K,'Base de donnée'!$J:$J,'Quotes-parts communales'!G$8,'Base de donnée'!$D:$D,'Quotes-parts communales'!$A20,'Base de donnée'!$I:$I,'Quotes-parts communales'!$C20))</f>
        <v/>
      </c>
      <c r="H20" s="33" t="str">
        <f>IF($C20="","",SUMIFS('Base de donnée'!$K:$K,'Base de donnée'!$J:$J,'Quotes-parts communales'!H$8,'Base de donnée'!$D:$D,'Quotes-parts communales'!$A20,'Base de donnée'!$I:$I,'Quotes-parts communales'!$C20))</f>
        <v/>
      </c>
      <c r="I20" s="33" t="str">
        <f>IF($C20="","",SUMIFS('Base de donnée'!$K:$K,'Base de donnée'!$J:$J,'Quotes-parts communales'!I$8,'Base de donnée'!$D:$D,'Quotes-parts communales'!$A20,'Base de donnée'!$I:$I,'Quotes-parts communales'!$C20))</f>
        <v/>
      </c>
      <c r="J20" s="33" t="str">
        <f>IF($C20="","",SUMIFS('Base de donnée'!$K:$K,'Base de donnée'!$J:$J,'Quotes-parts communales'!J$8,'Base de donnée'!$D:$D,'Quotes-parts communales'!$A20,'Base de donnée'!$I:$I,'Quotes-parts communales'!$C20))</f>
        <v/>
      </c>
      <c r="K20" s="33" t="str">
        <f>IF($C20="","",SUMIFS('Base de donnée'!$K:$K,'Base de donnée'!$J:$J,'Quotes-parts communales'!K$8,'Base de donnée'!$D:$D,'Quotes-parts communales'!$A20,'Base de donnée'!$I:$I,'Quotes-parts communales'!$C20))</f>
        <v/>
      </c>
      <c r="L20" s="47"/>
      <c r="M20" s="52"/>
      <c r="N20" s="53"/>
      <c r="O20" s="4">
        <f t="shared" si="3"/>
        <v>13</v>
      </c>
      <c r="P20" s="4" t="b">
        <f t="shared" si="1"/>
        <v>1</v>
      </c>
    </row>
    <row r="21" spans="1:16" ht="28.5" hidden="1" customHeight="1" outlineLevel="1" x14ac:dyDescent="0.2">
      <c r="A21" s="32" t="str">
        <f t="shared" si="2"/>
        <v/>
      </c>
      <c r="B21" s="35" t="str">
        <f t="shared" si="0"/>
        <v/>
      </c>
      <c r="C21" s="43" t="str">
        <f>'Commune par association'!B13</f>
        <v/>
      </c>
      <c r="D21" s="46" t="str">
        <f>IF($C21="","",SUMIFS('Base de donnée'!$K:$K,'Base de donnée'!$J:$J,'Quotes-parts communales'!D$8,'Base de donnée'!$D:$D,'Quotes-parts communales'!$A21,'Base de donnée'!$I:$I,'Quotes-parts communales'!$C21))</f>
        <v/>
      </c>
      <c r="E21" s="33" t="str">
        <f>IF($C21="","",SUMIFS('Base de donnée'!$K:$K,'Base de donnée'!$J:$J,'Quotes-parts communales'!E$8,'Base de donnée'!$D:$D,'Quotes-parts communales'!$A21,'Base de donnée'!$I:$I,'Quotes-parts communales'!$C21))</f>
        <v/>
      </c>
      <c r="F21" s="33" t="str">
        <f>IF($C21="","",SUMIFS('Base de donnée'!$K:$K,'Base de donnée'!$J:$J,'Quotes-parts communales'!F$8,'Base de donnée'!$D:$D,'Quotes-parts communales'!$A21,'Base de donnée'!$I:$I,'Quotes-parts communales'!$C21))</f>
        <v/>
      </c>
      <c r="G21" s="33" t="str">
        <f>IF($C21="","",SUMIFS('Base de donnée'!$K:$K,'Base de donnée'!$J:$J,'Quotes-parts communales'!G$8,'Base de donnée'!$D:$D,'Quotes-parts communales'!$A21,'Base de donnée'!$I:$I,'Quotes-parts communales'!$C21))</f>
        <v/>
      </c>
      <c r="H21" s="33" t="str">
        <f>IF($C21="","",SUMIFS('Base de donnée'!$K:$K,'Base de donnée'!$J:$J,'Quotes-parts communales'!H$8,'Base de donnée'!$D:$D,'Quotes-parts communales'!$A21,'Base de donnée'!$I:$I,'Quotes-parts communales'!$C21))</f>
        <v/>
      </c>
      <c r="I21" s="33" t="str">
        <f>IF($C21="","",SUMIFS('Base de donnée'!$K:$K,'Base de donnée'!$J:$J,'Quotes-parts communales'!I$8,'Base de donnée'!$D:$D,'Quotes-parts communales'!$A21,'Base de donnée'!$I:$I,'Quotes-parts communales'!$C21))</f>
        <v/>
      </c>
      <c r="J21" s="33" t="str">
        <f>IF($C21="","",SUMIFS('Base de donnée'!$K:$K,'Base de donnée'!$J:$J,'Quotes-parts communales'!J$8,'Base de donnée'!$D:$D,'Quotes-parts communales'!$A21,'Base de donnée'!$I:$I,'Quotes-parts communales'!$C21))</f>
        <v/>
      </c>
      <c r="K21" s="33" t="str">
        <f>IF($C21="","",SUMIFS('Base de donnée'!$K:$K,'Base de donnée'!$J:$J,'Quotes-parts communales'!K$8,'Base de donnée'!$D:$D,'Quotes-parts communales'!$A21,'Base de donnée'!$I:$I,'Quotes-parts communales'!$C21))</f>
        <v/>
      </c>
      <c r="L21" s="47"/>
      <c r="M21" s="52"/>
      <c r="N21" s="53"/>
      <c r="O21" s="4">
        <f t="shared" si="3"/>
        <v>14</v>
      </c>
      <c r="P21" s="4" t="b">
        <f t="shared" si="1"/>
        <v>1</v>
      </c>
    </row>
    <row r="22" spans="1:16" ht="28.5" hidden="1" customHeight="1" outlineLevel="1" x14ac:dyDescent="0.2">
      <c r="A22" s="32" t="str">
        <f t="shared" si="2"/>
        <v/>
      </c>
      <c r="B22" s="35" t="str">
        <f t="shared" si="0"/>
        <v/>
      </c>
      <c r="C22" s="43" t="str">
        <f>'Commune par association'!B14</f>
        <v/>
      </c>
      <c r="D22" s="46" t="str">
        <f>IF($C22="","",SUMIFS('Base de donnée'!$K:$K,'Base de donnée'!$J:$J,'Quotes-parts communales'!D$8,'Base de donnée'!$D:$D,'Quotes-parts communales'!$A22,'Base de donnée'!$I:$I,'Quotes-parts communales'!$C22))</f>
        <v/>
      </c>
      <c r="E22" s="33" t="str">
        <f>IF($C22="","",SUMIFS('Base de donnée'!$K:$K,'Base de donnée'!$J:$J,'Quotes-parts communales'!E$8,'Base de donnée'!$D:$D,'Quotes-parts communales'!$A22,'Base de donnée'!$I:$I,'Quotes-parts communales'!$C22))</f>
        <v/>
      </c>
      <c r="F22" s="33" t="str">
        <f>IF($C22="","",SUMIFS('Base de donnée'!$K:$K,'Base de donnée'!$J:$J,'Quotes-parts communales'!F$8,'Base de donnée'!$D:$D,'Quotes-parts communales'!$A22,'Base de donnée'!$I:$I,'Quotes-parts communales'!$C22))</f>
        <v/>
      </c>
      <c r="G22" s="33" t="str">
        <f>IF($C22="","",SUMIFS('Base de donnée'!$K:$K,'Base de donnée'!$J:$J,'Quotes-parts communales'!G$8,'Base de donnée'!$D:$D,'Quotes-parts communales'!$A22,'Base de donnée'!$I:$I,'Quotes-parts communales'!$C22))</f>
        <v/>
      </c>
      <c r="H22" s="33" t="str">
        <f>IF($C22="","",SUMIFS('Base de donnée'!$K:$K,'Base de donnée'!$J:$J,'Quotes-parts communales'!H$8,'Base de donnée'!$D:$D,'Quotes-parts communales'!$A22,'Base de donnée'!$I:$I,'Quotes-parts communales'!$C22))</f>
        <v/>
      </c>
      <c r="I22" s="33" t="str">
        <f>IF($C22="","",SUMIFS('Base de donnée'!$K:$K,'Base de donnée'!$J:$J,'Quotes-parts communales'!I$8,'Base de donnée'!$D:$D,'Quotes-parts communales'!$A22,'Base de donnée'!$I:$I,'Quotes-parts communales'!$C22))</f>
        <v/>
      </c>
      <c r="J22" s="33" t="str">
        <f>IF($C22="","",SUMIFS('Base de donnée'!$K:$K,'Base de donnée'!$J:$J,'Quotes-parts communales'!J$8,'Base de donnée'!$D:$D,'Quotes-parts communales'!$A22,'Base de donnée'!$I:$I,'Quotes-parts communales'!$C22))</f>
        <v/>
      </c>
      <c r="K22" s="33" t="str">
        <f>IF($C22="","",SUMIFS('Base de donnée'!$K:$K,'Base de donnée'!$J:$J,'Quotes-parts communales'!K$8,'Base de donnée'!$D:$D,'Quotes-parts communales'!$A22,'Base de donnée'!$I:$I,'Quotes-parts communales'!$C22))</f>
        <v/>
      </c>
      <c r="L22" s="47"/>
      <c r="M22" s="52"/>
      <c r="N22" s="53"/>
      <c r="O22" s="4">
        <f t="shared" si="3"/>
        <v>15</v>
      </c>
      <c r="P22" s="4" t="b">
        <f t="shared" si="1"/>
        <v>1</v>
      </c>
    </row>
    <row r="23" spans="1:16" ht="28.5" hidden="1" customHeight="1" outlineLevel="1" x14ac:dyDescent="0.2">
      <c r="A23" s="32" t="str">
        <f t="shared" si="2"/>
        <v/>
      </c>
      <c r="B23" s="35" t="str">
        <f t="shared" si="0"/>
        <v/>
      </c>
      <c r="C23" s="43" t="str">
        <f>'Commune par association'!B15</f>
        <v/>
      </c>
      <c r="D23" s="46" t="str">
        <f>IF($C23="","",SUMIFS('Base de donnée'!$K:$K,'Base de donnée'!$J:$J,'Quotes-parts communales'!D$8,'Base de donnée'!$D:$D,'Quotes-parts communales'!$A23,'Base de donnée'!$I:$I,'Quotes-parts communales'!$C23))</f>
        <v/>
      </c>
      <c r="E23" s="33" t="str">
        <f>IF($C23="","",SUMIFS('Base de donnée'!$K:$K,'Base de donnée'!$J:$J,'Quotes-parts communales'!E$8,'Base de donnée'!$D:$D,'Quotes-parts communales'!$A23,'Base de donnée'!$I:$I,'Quotes-parts communales'!$C23))</f>
        <v/>
      </c>
      <c r="F23" s="33" t="str">
        <f>IF($C23="","",SUMIFS('Base de donnée'!$K:$K,'Base de donnée'!$J:$J,'Quotes-parts communales'!F$8,'Base de donnée'!$D:$D,'Quotes-parts communales'!$A23,'Base de donnée'!$I:$I,'Quotes-parts communales'!$C23))</f>
        <v/>
      </c>
      <c r="G23" s="33" t="str">
        <f>IF($C23="","",SUMIFS('Base de donnée'!$K:$K,'Base de donnée'!$J:$J,'Quotes-parts communales'!G$8,'Base de donnée'!$D:$D,'Quotes-parts communales'!$A23,'Base de donnée'!$I:$I,'Quotes-parts communales'!$C23))</f>
        <v/>
      </c>
      <c r="H23" s="33" t="str">
        <f>IF($C23="","",SUMIFS('Base de donnée'!$K:$K,'Base de donnée'!$J:$J,'Quotes-parts communales'!H$8,'Base de donnée'!$D:$D,'Quotes-parts communales'!$A23,'Base de donnée'!$I:$I,'Quotes-parts communales'!$C23))</f>
        <v/>
      </c>
      <c r="I23" s="33" t="str">
        <f>IF($C23="","",SUMIFS('Base de donnée'!$K:$K,'Base de donnée'!$J:$J,'Quotes-parts communales'!I$8,'Base de donnée'!$D:$D,'Quotes-parts communales'!$A23,'Base de donnée'!$I:$I,'Quotes-parts communales'!$C23))</f>
        <v/>
      </c>
      <c r="J23" s="33" t="str">
        <f>IF($C23="","",SUMIFS('Base de donnée'!$K:$K,'Base de donnée'!$J:$J,'Quotes-parts communales'!J$8,'Base de donnée'!$D:$D,'Quotes-parts communales'!$A23,'Base de donnée'!$I:$I,'Quotes-parts communales'!$C23))</f>
        <v/>
      </c>
      <c r="K23" s="33" t="str">
        <f>IF($C23="","",SUMIFS('Base de donnée'!$K:$K,'Base de donnée'!$J:$J,'Quotes-parts communales'!K$8,'Base de donnée'!$D:$D,'Quotes-parts communales'!$A23,'Base de donnée'!$I:$I,'Quotes-parts communales'!$C23))</f>
        <v/>
      </c>
      <c r="L23" s="47"/>
      <c r="M23" s="52"/>
      <c r="N23" s="53"/>
      <c r="O23" s="4">
        <f t="shared" si="3"/>
        <v>16</v>
      </c>
      <c r="P23" s="4" t="b">
        <f t="shared" si="1"/>
        <v>1</v>
      </c>
    </row>
    <row r="24" spans="1:16" ht="28.5" hidden="1" customHeight="1" outlineLevel="1" x14ac:dyDescent="0.2">
      <c r="A24" s="32" t="str">
        <f t="shared" si="2"/>
        <v/>
      </c>
      <c r="B24" s="35" t="str">
        <f t="shared" si="0"/>
        <v/>
      </c>
      <c r="C24" s="43" t="str">
        <f>'Commune par association'!B16</f>
        <v/>
      </c>
      <c r="D24" s="46" t="str">
        <f>IF($C24="","",SUMIFS('Base de donnée'!$K:$K,'Base de donnée'!$J:$J,'Quotes-parts communales'!D$8,'Base de donnée'!$D:$D,'Quotes-parts communales'!$A24,'Base de donnée'!$I:$I,'Quotes-parts communales'!$C24))</f>
        <v/>
      </c>
      <c r="E24" s="33" t="str">
        <f>IF($C24="","",SUMIFS('Base de donnée'!$K:$K,'Base de donnée'!$J:$J,'Quotes-parts communales'!E$8,'Base de donnée'!$D:$D,'Quotes-parts communales'!$A24,'Base de donnée'!$I:$I,'Quotes-parts communales'!$C24))</f>
        <v/>
      </c>
      <c r="F24" s="33" t="str">
        <f>IF($C24="","",SUMIFS('Base de donnée'!$K:$K,'Base de donnée'!$J:$J,'Quotes-parts communales'!F$8,'Base de donnée'!$D:$D,'Quotes-parts communales'!$A24,'Base de donnée'!$I:$I,'Quotes-parts communales'!$C24))</f>
        <v/>
      </c>
      <c r="G24" s="33" t="str">
        <f>IF($C24="","",SUMIFS('Base de donnée'!$K:$K,'Base de donnée'!$J:$J,'Quotes-parts communales'!G$8,'Base de donnée'!$D:$D,'Quotes-parts communales'!$A24,'Base de donnée'!$I:$I,'Quotes-parts communales'!$C24))</f>
        <v/>
      </c>
      <c r="H24" s="33" t="str">
        <f>IF($C24="","",SUMIFS('Base de donnée'!$K:$K,'Base de donnée'!$J:$J,'Quotes-parts communales'!H$8,'Base de donnée'!$D:$D,'Quotes-parts communales'!$A24,'Base de donnée'!$I:$I,'Quotes-parts communales'!$C24))</f>
        <v/>
      </c>
      <c r="I24" s="33" t="str">
        <f>IF($C24="","",SUMIFS('Base de donnée'!$K:$K,'Base de donnée'!$J:$J,'Quotes-parts communales'!I$8,'Base de donnée'!$D:$D,'Quotes-parts communales'!$A24,'Base de donnée'!$I:$I,'Quotes-parts communales'!$C24))</f>
        <v/>
      </c>
      <c r="J24" s="33" t="str">
        <f>IF($C24="","",SUMIFS('Base de donnée'!$K:$K,'Base de donnée'!$J:$J,'Quotes-parts communales'!J$8,'Base de donnée'!$D:$D,'Quotes-parts communales'!$A24,'Base de donnée'!$I:$I,'Quotes-parts communales'!$C24))</f>
        <v/>
      </c>
      <c r="K24" s="33" t="str">
        <f>IF($C24="","",SUMIFS('Base de donnée'!$K:$K,'Base de donnée'!$J:$J,'Quotes-parts communales'!K$8,'Base de donnée'!$D:$D,'Quotes-parts communales'!$A24,'Base de donnée'!$I:$I,'Quotes-parts communales'!$C24))</f>
        <v/>
      </c>
      <c r="L24" s="47"/>
      <c r="M24" s="52"/>
      <c r="N24" s="53"/>
      <c r="O24" s="4">
        <f t="shared" si="3"/>
        <v>17</v>
      </c>
      <c r="P24" s="4" t="b">
        <f t="shared" si="1"/>
        <v>1</v>
      </c>
    </row>
    <row r="25" spans="1:16" ht="28.5" hidden="1" customHeight="1" outlineLevel="1" x14ac:dyDescent="0.2">
      <c r="A25" s="32" t="str">
        <f t="shared" si="2"/>
        <v/>
      </c>
      <c r="B25" s="35" t="str">
        <f t="shared" si="0"/>
        <v/>
      </c>
      <c r="C25" s="43" t="str">
        <f>'Commune par association'!B17</f>
        <v/>
      </c>
      <c r="D25" s="46" t="str">
        <f>IF($C25="","",SUMIFS('Base de donnée'!$K:$K,'Base de donnée'!$J:$J,'Quotes-parts communales'!D$8,'Base de donnée'!$D:$D,'Quotes-parts communales'!$A25,'Base de donnée'!$I:$I,'Quotes-parts communales'!$C25))</f>
        <v/>
      </c>
      <c r="E25" s="33" t="str">
        <f>IF($C25="","",SUMIFS('Base de donnée'!$K:$K,'Base de donnée'!$J:$J,'Quotes-parts communales'!E$8,'Base de donnée'!$D:$D,'Quotes-parts communales'!$A25,'Base de donnée'!$I:$I,'Quotes-parts communales'!$C25))</f>
        <v/>
      </c>
      <c r="F25" s="33" t="str">
        <f>IF($C25="","",SUMIFS('Base de donnée'!$K:$K,'Base de donnée'!$J:$J,'Quotes-parts communales'!F$8,'Base de donnée'!$D:$D,'Quotes-parts communales'!$A25,'Base de donnée'!$I:$I,'Quotes-parts communales'!$C25))</f>
        <v/>
      </c>
      <c r="G25" s="33" t="str">
        <f>IF($C25="","",SUMIFS('Base de donnée'!$K:$K,'Base de donnée'!$J:$J,'Quotes-parts communales'!G$8,'Base de donnée'!$D:$D,'Quotes-parts communales'!$A25,'Base de donnée'!$I:$I,'Quotes-parts communales'!$C25))</f>
        <v/>
      </c>
      <c r="H25" s="33" t="str">
        <f>IF($C25="","",SUMIFS('Base de donnée'!$K:$K,'Base de donnée'!$J:$J,'Quotes-parts communales'!H$8,'Base de donnée'!$D:$D,'Quotes-parts communales'!$A25,'Base de donnée'!$I:$I,'Quotes-parts communales'!$C25))</f>
        <v/>
      </c>
      <c r="I25" s="33" t="str">
        <f>IF($C25="","",SUMIFS('Base de donnée'!$K:$K,'Base de donnée'!$J:$J,'Quotes-parts communales'!I$8,'Base de donnée'!$D:$D,'Quotes-parts communales'!$A25,'Base de donnée'!$I:$I,'Quotes-parts communales'!$C25))</f>
        <v/>
      </c>
      <c r="J25" s="33" t="str">
        <f>IF($C25="","",SUMIFS('Base de donnée'!$K:$K,'Base de donnée'!$J:$J,'Quotes-parts communales'!J$8,'Base de donnée'!$D:$D,'Quotes-parts communales'!$A25,'Base de donnée'!$I:$I,'Quotes-parts communales'!$C25))</f>
        <v/>
      </c>
      <c r="K25" s="33" t="str">
        <f>IF($C25="","",SUMIFS('Base de donnée'!$K:$K,'Base de donnée'!$J:$J,'Quotes-parts communales'!K$8,'Base de donnée'!$D:$D,'Quotes-parts communales'!$A25,'Base de donnée'!$I:$I,'Quotes-parts communales'!$C25))</f>
        <v/>
      </c>
      <c r="L25" s="47"/>
      <c r="M25" s="52"/>
      <c r="N25" s="53"/>
      <c r="O25" s="4">
        <f t="shared" si="3"/>
        <v>18</v>
      </c>
      <c r="P25" s="4" t="b">
        <f t="shared" si="1"/>
        <v>1</v>
      </c>
    </row>
    <row r="26" spans="1:16" ht="28.5" hidden="1" customHeight="1" outlineLevel="1" x14ac:dyDescent="0.2">
      <c r="A26" s="32" t="str">
        <f t="shared" si="2"/>
        <v/>
      </c>
      <c r="B26" s="35" t="str">
        <f t="shared" si="0"/>
        <v/>
      </c>
      <c r="C26" s="43" t="str">
        <f>'Commune par association'!B18</f>
        <v/>
      </c>
      <c r="D26" s="46" t="str">
        <f>IF($C26="","",SUMIFS('Base de donnée'!$K:$K,'Base de donnée'!$J:$J,'Quotes-parts communales'!D$8,'Base de donnée'!$D:$D,'Quotes-parts communales'!$A26,'Base de donnée'!$I:$I,'Quotes-parts communales'!$C26))</f>
        <v/>
      </c>
      <c r="E26" s="33" t="str">
        <f>IF($C26="","",SUMIFS('Base de donnée'!$K:$K,'Base de donnée'!$J:$J,'Quotes-parts communales'!E$8,'Base de donnée'!$D:$D,'Quotes-parts communales'!$A26,'Base de donnée'!$I:$I,'Quotes-parts communales'!$C26))</f>
        <v/>
      </c>
      <c r="F26" s="33" t="str">
        <f>IF($C26="","",SUMIFS('Base de donnée'!$K:$K,'Base de donnée'!$J:$J,'Quotes-parts communales'!F$8,'Base de donnée'!$D:$D,'Quotes-parts communales'!$A26,'Base de donnée'!$I:$I,'Quotes-parts communales'!$C26))</f>
        <v/>
      </c>
      <c r="G26" s="33" t="str">
        <f>IF($C26="","",SUMIFS('Base de donnée'!$K:$K,'Base de donnée'!$J:$J,'Quotes-parts communales'!G$8,'Base de donnée'!$D:$D,'Quotes-parts communales'!$A26,'Base de donnée'!$I:$I,'Quotes-parts communales'!$C26))</f>
        <v/>
      </c>
      <c r="H26" s="33" t="str">
        <f>IF($C26="","",SUMIFS('Base de donnée'!$K:$K,'Base de donnée'!$J:$J,'Quotes-parts communales'!H$8,'Base de donnée'!$D:$D,'Quotes-parts communales'!$A26,'Base de donnée'!$I:$I,'Quotes-parts communales'!$C26))</f>
        <v/>
      </c>
      <c r="I26" s="33" t="str">
        <f>IF($C26="","",SUMIFS('Base de donnée'!$K:$K,'Base de donnée'!$J:$J,'Quotes-parts communales'!I$8,'Base de donnée'!$D:$D,'Quotes-parts communales'!$A26,'Base de donnée'!$I:$I,'Quotes-parts communales'!$C26))</f>
        <v/>
      </c>
      <c r="J26" s="33" t="str">
        <f>IF($C26="","",SUMIFS('Base de donnée'!$K:$K,'Base de donnée'!$J:$J,'Quotes-parts communales'!J$8,'Base de donnée'!$D:$D,'Quotes-parts communales'!$A26,'Base de donnée'!$I:$I,'Quotes-parts communales'!$C26))</f>
        <v/>
      </c>
      <c r="K26" s="33" t="str">
        <f>IF($C26="","",SUMIFS('Base de donnée'!$K:$K,'Base de donnée'!$J:$J,'Quotes-parts communales'!K$8,'Base de donnée'!$D:$D,'Quotes-parts communales'!$A26,'Base de donnée'!$I:$I,'Quotes-parts communales'!$C26))</f>
        <v/>
      </c>
      <c r="L26" s="47"/>
      <c r="M26" s="52"/>
      <c r="N26" s="53"/>
      <c r="O26" s="4">
        <f t="shared" si="3"/>
        <v>19</v>
      </c>
      <c r="P26" s="4" t="b">
        <f t="shared" si="1"/>
        <v>1</v>
      </c>
    </row>
    <row r="27" spans="1:16" ht="28.5" hidden="1" customHeight="1" outlineLevel="1" x14ac:dyDescent="0.2">
      <c r="A27" s="32" t="str">
        <f t="shared" si="2"/>
        <v/>
      </c>
      <c r="B27" s="35" t="str">
        <f t="shared" si="0"/>
        <v/>
      </c>
      <c r="C27" s="43" t="str">
        <f>'Commune par association'!B19</f>
        <v/>
      </c>
      <c r="D27" s="46" t="str">
        <f>IF($C27="","",SUMIFS('Base de donnée'!$K:$K,'Base de donnée'!$J:$J,'Quotes-parts communales'!D$8,'Base de donnée'!$D:$D,'Quotes-parts communales'!$A27,'Base de donnée'!$I:$I,'Quotes-parts communales'!$C27))</f>
        <v/>
      </c>
      <c r="E27" s="33" t="str">
        <f>IF($C27="","",SUMIFS('Base de donnée'!$K:$K,'Base de donnée'!$J:$J,'Quotes-parts communales'!E$8,'Base de donnée'!$D:$D,'Quotes-parts communales'!$A27,'Base de donnée'!$I:$I,'Quotes-parts communales'!$C27))</f>
        <v/>
      </c>
      <c r="F27" s="33" t="str">
        <f>IF($C27="","",SUMIFS('Base de donnée'!$K:$K,'Base de donnée'!$J:$J,'Quotes-parts communales'!F$8,'Base de donnée'!$D:$D,'Quotes-parts communales'!$A27,'Base de donnée'!$I:$I,'Quotes-parts communales'!$C27))</f>
        <v/>
      </c>
      <c r="G27" s="33" t="str">
        <f>IF($C27="","",SUMIFS('Base de donnée'!$K:$K,'Base de donnée'!$J:$J,'Quotes-parts communales'!G$8,'Base de donnée'!$D:$D,'Quotes-parts communales'!$A27,'Base de donnée'!$I:$I,'Quotes-parts communales'!$C27))</f>
        <v/>
      </c>
      <c r="H27" s="33" t="str">
        <f>IF($C27="","",SUMIFS('Base de donnée'!$K:$K,'Base de donnée'!$J:$J,'Quotes-parts communales'!H$8,'Base de donnée'!$D:$D,'Quotes-parts communales'!$A27,'Base de donnée'!$I:$I,'Quotes-parts communales'!$C27))</f>
        <v/>
      </c>
      <c r="I27" s="33" t="str">
        <f>IF($C27="","",SUMIFS('Base de donnée'!$K:$K,'Base de donnée'!$J:$J,'Quotes-parts communales'!I$8,'Base de donnée'!$D:$D,'Quotes-parts communales'!$A27,'Base de donnée'!$I:$I,'Quotes-parts communales'!$C27))</f>
        <v/>
      </c>
      <c r="J27" s="33" t="str">
        <f>IF($C27="","",SUMIFS('Base de donnée'!$K:$K,'Base de donnée'!$J:$J,'Quotes-parts communales'!J$8,'Base de donnée'!$D:$D,'Quotes-parts communales'!$A27,'Base de donnée'!$I:$I,'Quotes-parts communales'!$C27))</f>
        <v/>
      </c>
      <c r="K27" s="33" t="str">
        <f>IF($C27="","",SUMIFS('Base de donnée'!$K:$K,'Base de donnée'!$J:$J,'Quotes-parts communales'!K$8,'Base de donnée'!$D:$D,'Quotes-parts communales'!$A27,'Base de donnée'!$I:$I,'Quotes-parts communales'!$C27))</f>
        <v/>
      </c>
      <c r="L27" s="47"/>
      <c r="M27" s="52"/>
      <c r="N27" s="53"/>
      <c r="O27" s="4">
        <f t="shared" si="3"/>
        <v>20</v>
      </c>
      <c r="P27" s="4" t="b">
        <f t="shared" si="1"/>
        <v>1</v>
      </c>
    </row>
    <row r="28" spans="1:16" ht="28.5" hidden="1" customHeight="1" outlineLevel="1" x14ac:dyDescent="0.2">
      <c r="A28" s="32" t="str">
        <f t="shared" si="2"/>
        <v/>
      </c>
      <c r="B28" s="35" t="str">
        <f t="shared" si="0"/>
        <v/>
      </c>
      <c r="C28" s="43" t="str">
        <f>'Commune par association'!B20</f>
        <v/>
      </c>
      <c r="D28" s="46" t="str">
        <f>IF($C28="","",SUMIFS('Base de donnée'!$K:$K,'Base de donnée'!$J:$J,'Quotes-parts communales'!D$8,'Base de donnée'!$D:$D,'Quotes-parts communales'!$A28,'Base de donnée'!$I:$I,'Quotes-parts communales'!$C28))</f>
        <v/>
      </c>
      <c r="E28" s="33" t="str">
        <f>IF($C28="","",SUMIFS('Base de donnée'!$K:$K,'Base de donnée'!$J:$J,'Quotes-parts communales'!E$8,'Base de donnée'!$D:$D,'Quotes-parts communales'!$A28,'Base de donnée'!$I:$I,'Quotes-parts communales'!$C28))</f>
        <v/>
      </c>
      <c r="F28" s="33" t="str">
        <f>IF($C28="","",SUMIFS('Base de donnée'!$K:$K,'Base de donnée'!$J:$J,'Quotes-parts communales'!F$8,'Base de donnée'!$D:$D,'Quotes-parts communales'!$A28,'Base de donnée'!$I:$I,'Quotes-parts communales'!$C28))</f>
        <v/>
      </c>
      <c r="G28" s="33" t="str">
        <f>IF($C28="","",SUMIFS('Base de donnée'!$K:$K,'Base de donnée'!$J:$J,'Quotes-parts communales'!G$8,'Base de donnée'!$D:$D,'Quotes-parts communales'!$A28,'Base de donnée'!$I:$I,'Quotes-parts communales'!$C28))</f>
        <v/>
      </c>
      <c r="H28" s="33" t="str">
        <f>IF($C28="","",SUMIFS('Base de donnée'!$K:$K,'Base de donnée'!$J:$J,'Quotes-parts communales'!H$8,'Base de donnée'!$D:$D,'Quotes-parts communales'!$A28,'Base de donnée'!$I:$I,'Quotes-parts communales'!$C28))</f>
        <v/>
      </c>
      <c r="I28" s="33" t="str">
        <f>IF($C28="","",SUMIFS('Base de donnée'!$K:$K,'Base de donnée'!$J:$J,'Quotes-parts communales'!I$8,'Base de donnée'!$D:$D,'Quotes-parts communales'!$A28,'Base de donnée'!$I:$I,'Quotes-parts communales'!$C28))</f>
        <v/>
      </c>
      <c r="J28" s="33" t="str">
        <f>IF($C28="","",SUMIFS('Base de donnée'!$K:$K,'Base de donnée'!$J:$J,'Quotes-parts communales'!J$8,'Base de donnée'!$D:$D,'Quotes-parts communales'!$A28,'Base de donnée'!$I:$I,'Quotes-parts communales'!$C28))</f>
        <v/>
      </c>
      <c r="K28" s="33" t="str">
        <f>IF($C28="","",SUMIFS('Base de donnée'!$K:$K,'Base de donnée'!$J:$J,'Quotes-parts communales'!K$8,'Base de donnée'!$D:$D,'Quotes-parts communales'!$A28,'Base de donnée'!$I:$I,'Quotes-parts communales'!$C28))</f>
        <v/>
      </c>
      <c r="L28" s="47"/>
      <c r="M28" s="52"/>
      <c r="N28" s="53"/>
      <c r="O28" s="4">
        <f t="shared" si="3"/>
        <v>21</v>
      </c>
      <c r="P28" s="4" t="b">
        <f t="shared" si="1"/>
        <v>1</v>
      </c>
    </row>
    <row r="29" spans="1:16" ht="28.5" hidden="1" customHeight="1" outlineLevel="1" x14ac:dyDescent="0.2">
      <c r="A29" s="32" t="str">
        <f t="shared" si="2"/>
        <v/>
      </c>
      <c r="B29" s="35" t="str">
        <f t="shared" si="0"/>
        <v/>
      </c>
      <c r="C29" s="43" t="str">
        <f>'Commune par association'!B21</f>
        <v/>
      </c>
      <c r="D29" s="46" t="str">
        <f>IF($C29="","",SUMIFS('Base de donnée'!$K:$K,'Base de donnée'!$J:$J,'Quotes-parts communales'!D$8,'Base de donnée'!$D:$D,'Quotes-parts communales'!$A29,'Base de donnée'!$I:$I,'Quotes-parts communales'!$C29))</f>
        <v/>
      </c>
      <c r="E29" s="33" t="str">
        <f>IF($C29="","",SUMIFS('Base de donnée'!$K:$K,'Base de donnée'!$J:$J,'Quotes-parts communales'!E$8,'Base de donnée'!$D:$D,'Quotes-parts communales'!$A29,'Base de donnée'!$I:$I,'Quotes-parts communales'!$C29))</f>
        <v/>
      </c>
      <c r="F29" s="33" t="str">
        <f>IF($C29="","",SUMIFS('Base de donnée'!$K:$K,'Base de donnée'!$J:$J,'Quotes-parts communales'!F$8,'Base de donnée'!$D:$D,'Quotes-parts communales'!$A29,'Base de donnée'!$I:$I,'Quotes-parts communales'!$C29))</f>
        <v/>
      </c>
      <c r="G29" s="33" t="str">
        <f>IF($C29="","",SUMIFS('Base de donnée'!$K:$K,'Base de donnée'!$J:$J,'Quotes-parts communales'!G$8,'Base de donnée'!$D:$D,'Quotes-parts communales'!$A29,'Base de donnée'!$I:$I,'Quotes-parts communales'!$C29))</f>
        <v/>
      </c>
      <c r="H29" s="33" t="str">
        <f>IF($C29="","",SUMIFS('Base de donnée'!$K:$K,'Base de donnée'!$J:$J,'Quotes-parts communales'!H$8,'Base de donnée'!$D:$D,'Quotes-parts communales'!$A29,'Base de donnée'!$I:$I,'Quotes-parts communales'!$C29))</f>
        <v/>
      </c>
      <c r="I29" s="33" t="str">
        <f>IF($C29="","",SUMIFS('Base de donnée'!$K:$K,'Base de donnée'!$J:$J,'Quotes-parts communales'!I$8,'Base de donnée'!$D:$D,'Quotes-parts communales'!$A29,'Base de donnée'!$I:$I,'Quotes-parts communales'!$C29))</f>
        <v/>
      </c>
      <c r="J29" s="33" t="str">
        <f>IF($C29="","",SUMIFS('Base de donnée'!$K:$K,'Base de donnée'!$J:$J,'Quotes-parts communales'!J$8,'Base de donnée'!$D:$D,'Quotes-parts communales'!$A29,'Base de donnée'!$I:$I,'Quotes-parts communales'!$C29))</f>
        <v/>
      </c>
      <c r="K29" s="33" t="str">
        <f>IF($C29="","",SUMIFS('Base de donnée'!$K:$K,'Base de donnée'!$J:$J,'Quotes-parts communales'!K$8,'Base de donnée'!$D:$D,'Quotes-parts communales'!$A29,'Base de donnée'!$I:$I,'Quotes-parts communales'!$C29))</f>
        <v/>
      </c>
      <c r="L29" s="47"/>
      <c r="M29" s="52"/>
      <c r="N29" s="53"/>
      <c r="O29" s="4">
        <f t="shared" si="3"/>
        <v>22</v>
      </c>
      <c r="P29" s="4" t="b">
        <f t="shared" si="1"/>
        <v>1</v>
      </c>
    </row>
    <row r="30" spans="1:16" ht="28.5" hidden="1" customHeight="1" outlineLevel="1" x14ac:dyDescent="0.2">
      <c r="A30" s="32" t="str">
        <f t="shared" si="2"/>
        <v/>
      </c>
      <c r="B30" s="35" t="str">
        <f t="shared" si="0"/>
        <v/>
      </c>
      <c r="C30" s="43" t="str">
        <f>'Commune par association'!B22</f>
        <v/>
      </c>
      <c r="D30" s="46" t="str">
        <f>IF($C30="","",SUMIFS('Base de donnée'!$K:$K,'Base de donnée'!$J:$J,'Quotes-parts communales'!D$8,'Base de donnée'!$D:$D,'Quotes-parts communales'!$A30,'Base de donnée'!$I:$I,'Quotes-parts communales'!$C30))</f>
        <v/>
      </c>
      <c r="E30" s="33" t="str">
        <f>IF($C30="","",SUMIFS('Base de donnée'!$K:$K,'Base de donnée'!$J:$J,'Quotes-parts communales'!E$8,'Base de donnée'!$D:$D,'Quotes-parts communales'!$A30,'Base de donnée'!$I:$I,'Quotes-parts communales'!$C30))</f>
        <v/>
      </c>
      <c r="F30" s="33" t="str">
        <f>IF($C30="","",SUMIFS('Base de donnée'!$K:$K,'Base de donnée'!$J:$J,'Quotes-parts communales'!F$8,'Base de donnée'!$D:$D,'Quotes-parts communales'!$A30,'Base de donnée'!$I:$I,'Quotes-parts communales'!$C30))</f>
        <v/>
      </c>
      <c r="G30" s="33" t="str">
        <f>IF($C30="","",SUMIFS('Base de donnée'!$K:$K,'Base de donnée'!$J:$J,'Quotes-parts communales'!G$8,'Base de donnée'!$D:$D,'Quotes-parts communales'!$A30,'Base de donnée'!$I:$I,'Quotes-parts communales'!$C30))</f>
        <v/>
      </c>
      <c r="H30" s="33" t="str">
        <f>IF($C30="","",SUMIFS('Base de donnée'!$K:$K,'Base de donnée'!$J:$J,'Quotes-parts communales'!H$8,'Base de donnée'!$D:$D,'Quotes-parts communales'!$A30,'Base de donnée'!$I:$I,'Quotes-parts communales'!$C30))</f>
        <v/>
      </c>
      <c r="I30" s="33" t="str">
        <f>IF($C30="","",SUMIFS('Base de donnée'!$K:$K,'Base de donnée'!$J:$J,'Quotes-parts communales'!I$8,'Base de donnée'!$D:$D,'Quotes-parts communales'!$A30,'Base de donnée'!$I:$I,'Quotes-parts communales'!$C30))</f>
        <v/>
      </c>
      <c r="J30" s="33" t="str">
        <f>IF($C30="","",SUMIFS('Base de donnée'!$K:$K,'Base de donnée'!$J:$J,'Quotes-parts communales'!J$8,'Base de donnée'!$D:$D,'Quotes-parts communales'!$A30,'Base de donnée'!$I:$I,'Quotes-parts communales'!$C30))</f>
        <v/>
      </c>
      <c r="K30" s="33" t="str">
        <f>IF($C30="","",SUMIFS('Base de donnée'!$K:$K,'Base de donnée'!$J:$J,'Quotes-parts communales'!K$8,'Base de donnée'!$D:$D,'Quotes-parts communales'!$A30,'Base de donnée'!$I:$I,'Quotes-parts communales'!$C30))</f>
        <v/>
      </c>
      <c r="L30" s="47"/>
      <c r="M30" s="52"/>
      <c r="N30" s="53"/>
      <c r="O30" s="4">
        <f t="shared" si="3"/>
        <v>23</v>
      </c>
      <c r="P30" s="4" t="b">
        <f t="shared" si="1"/>
        <v>1</v>
      </c>
    </row>
    <row r="31" spans="1:16" ht="28.5" hidden="1" customHeight="1" outlineLevel="1" x14ac:dyDescent="0.2">
      <c r="A31" s="32" t="str">
        <f t="shared" si="2"/>
        <v/>
      </c>
      <c r="B31" s="35" t="str">
        <f t="shared" si="0"/>
        <v/>
      </c>
      <c r="C31" s="43" t="str">
        <f>'Commune par association'!B23</f>
        <v/>
      </c>
      <c r="D31" s="46" t="str">
        <f>IF($C31="","",SUMIFS('Base de donnée'!$K:$K,'Base de donnée'!$J:$J,'Quotes-parts communales'!D$8,'Base de donnée'!$D:$D,'Quotes-parts communales'!$A31,'Base de donnée'!$I:$I,'Quotes-parts communales'!$C31))</f>
        <v/>
      </c>
      <c r="E31" s="33" t="str">
        <f>IF($C31="","",SUMIFS('Base de donnée'!$K:$K,'Base de donnée'!$J:$J,'Quotes-parts communales'!E$8,'Base de donnée'!$D:$D,'Quotes-parts communales'!$A31,'Base de donnée'!$I:$I,'Quotes-parts communales'!$C31))</f>
        <v/>
      </c>
      <c r="F31" s="33" t="str">
        <f>IF($C31="","",SUMIFS('Base de donnée'!$K:$K,'Base de donnée'!$J:$J,'Quotes-parts communales'!F$8,'Base de donnée'!$D:$D,'Quotes-parts communales'!$A31,'Base de donnée'!$I:$I,'Quotes-parts communales'!$C31))</f>
        <v/>
      </c>
      <c r="G31" s="33" t="str">
        <f>IF($C31="","",SUMIFS('Base de donnée'!$K:$K,'Base de donnée'!$J:$J,'Quotes-parts communales'!G$8,'Base de donnée'!$D:$D,'Quotes-parts communales'!$A31,'Base de donnée'!$I:$I,'Quotes-parts communales'!$C31))</f>
        <v/>
      </c>
      <c r="H31" s="33" t="str">
        <f>IF($C31="","",SUMIFS('Base de donnée'!$K:$K,'Base de donnée'!$J:$J,'Quotes-parts communales'!H$8,'Base de donnée'!$D:$D,'Quotes-parts communales'!$A31,'Base de donnée'!$I:$I,'Quotes-parts communales'!$C31))</f>
        <v/>
      </c>
      <c r="I31" s="33" t="str">
        <f>IF($C31="","",SUMIFS('Base de donnée'!$K:$K,'Base de donnée'!$J:$J,'Quotes-parts communales'!I$8,'Base de donnée'!$D:$D,'Quotes-parts communales'!$A31,'Base de donnée'!$I:$I,'Quotes-parts communales'!$C31))</f>
        <v/>
      </c>
      <c r="J31" s="33" t="str">
        <f>IF($C31="","",SUMIFS('Base de donnée'!$K:$K,'Base de donnée'!$J:$J,'Quotes-parts communales'!J$8,'Base de donnée'!$D:$D,'Quotes-parts communales'!$A31,'Base de donnée'!$I:$I,'Quotes-parts communales'!$C31))</f>
        <v/>
      </c>
      <c r="K31" s="33" t="str">
        <f>IF($C31="","",SUMIFS('Base de donnée'!$K:$K,'Base de donnée'!$J:$J,'Quotes-parts communales'!K$8,'Base de donnée'!$D:$D,'Quotes-parts communales'!$A31,'Base de donnée'!$I:$I,'Quotes-parts communales'!$C31))</f>
        <v/>
      </c>
      <c r="L31" s="47"/>
      <c r="M31" s="52"/>
      <c r="N31" s="53"/>
      <c r="O31" s="4">
        <f t="shared" si="3"/>
        <v>24</v>
      </c>
      <c r="P31" s="4" t="b">
        <f t="shared" si="1"/>
        <v>1</v>
      </c>
    </row>
    <row r="32" spans="1:16" ht="28.5" hidden="1" customHeight="1" outlineLevel="1" x14ac:dyDescent="0.2">
      <c r="A32" s="32" t="str">
        <f t="shared" si="2"/>
        <v/>
      </c>
      <c r="B32" s="35" t="str">
        <f t="shared" si="0"/>
        <v/>
      </c>
      <c r="C32" s="43" t="str">
        <f>'Commune par association'!B24</f>
        <v/>
      </c>
      <c r="D32" s="46" t="str">
        <f>IF($C32="","",SUMIFS('Base de donnée'!$K:$K,'Base de donnée'!$J:$J,'Quotes-parts communales'!D$8,'Base de donnée'!$D:$D,'Quotes-parts communales'!$A32,'Base de donnée'!$I:$I,'Quotes-parts communales'!$C32))</f>
        <v/>
      </c>
      <c r="E32" s="33" t="str">
        <f>IF($C32="","",SUMIFS('Base de donnée'!$K:$K,'Base de donnée'!$J:$J,'Quotes-parts communales'!E$8,'Base de donnée'!$D:$D,'Quotes-parts communales'!$A32,'Base de donnée'!$I:$I,'Quotes-parts communales'!$C32))</f>
        <v/>
      </c>
      <c r="F32" s="33" t="str">
        <f>IF($C32="","",SUMIFS('Base de donnée'!$K:$K,'Base de donnée'!$J:$J,'Quotes-parts communales'!F$8,'Base de donnée'!$D:$D,'Quotes-parts communales'!$A32,'Base de donnée'!$I:$I,'Quotes-parts communales'!$C32))</f>
        <v/>
      </c>
      <c r="G32" s="33" t="str">
        <f>IF($C32="","",SUMIFS('Base de donnée'!$K:$K,'Base de donnée'!$J:$J,'Quotes-parts communales'!G$8,'Base de donnée'!$D:$D,'Quotes-parts communales'!$A32,'Base de donnée'!$I:$I,'Quotes-parts communales'!$C32))</f>
        <v/>
      </c>
      <c r="H32" s="33" t="str">
        <f>IF($C32="","",SUMIFS('Base de donnée'!$K:$K,'Base de donnée'!$J:$J,'Quotes-parts communales'!H$8,'Base de donnée'!$D:$D,'Quotes-parts communales'!$A32,'Base de donnée'!$I:$I,'Quotes-parts communales'!$C32))</f>
        <v/>
      </c>
      <c r="I32" s="33" t="str">
        <f>IF($C32="","",SUMIFS('Base de donnée'!$K:$K,'Base de donnée'!$J:$J,'Quotes-parts communales'!I$8,'Base de donnée'!$D:$D,'Quotes-parts communales'!$A32,'Base de donnée'!$I:$I,'Quotes-parts communales'!$C32))</f>
        <v/>
      </c>
      <c r="J32" s="33" t="str">
        <f>IF($C32="","",SUMIFS('Base de donnée'!$K:$K,'Base de donnée'!$J:$J,'Quotes-parts communales'!J$8,'Base de donnée'!$D:$D,'Quotes-parts communales'!$A32,'Base de donnée'!$I:$I,'Quotes-parts communales'!$C32))</f>
        <v/>
      </c>
      <c r="K32" s="33" t="str">
        <f>IF($C32="","",SUMIFS('Base de donnée'!$K:$K,'Base de donnée'!$J:$J,'Quotes-parts communales'!K$8,'Base de donnée'!$D:$D,'Quotes-parts communales'!$A32,'Base de donnée'!$I:$I,'Quotes-parts communales'!$C32))</f>
        <v/>
      </c>
      <c r="L32" s="47"/>
      <c r="M32" s="52"/>
      <c r="N32" s="53"/>
      <c r="O32" s="4">
        <f t="shared" si="3"/>
        <v>25</v>
      </c>
      <c r="P32" s="4" t="b">
        <f t="shared" si="1"/>
        <v>1</v>
      </c>
    </row>
    <row r="33" spans="1:16" ht="28.5" hidden="1" customHeight="1" outlineLevel="1" x14ac:dyDescent="0.2">
      <c r="A33" s="32" t="str">
        <f t="shared" si="2"/>
        <v/>
      </c>
      <c r="B33" s="35" t="str">
        <f t="shared" si="0"/>
        <v/>
      </c>
      <c r="C33" s="43" t="str">
        <f>'Commune par association'!B25</f>
        <v/>
      </c>
      <c r="D33" s="46" t="str">
        <f>IF($C33="","",SUMIFS('Base de donnée'!$K:$K,'Base de donnée'!$J:$J,'Quotes-parts communales'!D$8,'Base de donnée'!$D:$D,'Quotes-parts communales'!$A33,'Base de donnée'!$I:$I,'Quotes-parts communales'!$C33))</f>
        <v/>
      </c>
      <c r="E33" s="33" t="str">
        <f>IF($C33="","",SUMIFS('Base de donnée'!$K:$K,'Base de donnée'!$J:$J,'Quotes-parts communales'!E$8,'Base de donnée'!$D:$D,'Quotes-parts communales'!$A33,'Base de donnée'!$I:$I,'Quotes-parts communales'!$C33))</f>
        <v/>
      </c>
      <c r="F33" s="33" t="str">
        <f>IF($C33="","",SUMIFS('Base de donnée'!$K:$K,'Base de donnée'!$J:$J,'Quotes-parts communales'!F$8,'Base de donnée'!$D:$D,'Quotes-parts communales'!$A33,'Base de donnée'!$I:$I,'Quotes-parts communales'!$C33))</f>
        <v/>
      </c>
      <c r="G33" s="33" t="str">
        <f>IF($C33="","",SUMIFS('Base de donnée'!$K:$K,'Base de donnée'!$J:$J,'Quotes-parts communales'!G$8,'Base de donnée'!$D:$D,'Quotes-parts communales'!$A33,'Base de donnée'!$I:$I,'Quotes-parts communales'!$C33))</f>
        <v/>
      </c>
      <c r="H33" s="33" t="str">
        <f>IF($C33="","",SUMIFS('Base de donnée'!$K:$K,'Base de donnée'!$J:$J,'Quotes-parts communales'!H$8,'Base de donnée'!$D:$D,'Quotes-parts communales'!$A33,'Base de donnée'!$I:$I,'Quotes-parts communales'!$C33))</f>
        <v/>
      </c>
      <c r="I33" s="33" t="str">
        <f>IF($C33="","",SUMIFS('Base de donnée'!$K:$K,'Base de donnée'!$J:$J,'Quotes-parts communales'!I$8,'Base de donnée'!$D:$D,'Quotes-parts communales'!$A33,'Base de donnée'!$I:$I,'Quotes-parts communales'!$C33))</f>
        <v/>
      </c>
      <c r="J33" s="33" t="str">
        <f>IF($C33="","",SUMIFS('Base de donnée'!$K:$K,'Base de donnée'!$J:$J,'Quotes-parts communales'!J$8,'Base de donnée'!$D:$D,'Quotes-parts communales'!$A33,'Base de donnée'!$I:$I,'Quotes-parts communales'!$C33))</f>
        <v/>
      </c>
      <c r="K33" s="33" t="str">
        <f>IF($C33="","",SUMIFS('Base de donnée'!$K:$K,'Base de donnée'!$J:$J,'Quotes-parts communales'!K$8,'Base de donnée'!$D:$D,'Quotes-parts communales'!$A33,'Base de donnée'!$I:$I,'Quotes-parts communales'!$C33))</f>
        <v/>
      </c>
      <c r="L33" s="47"/>
      <c r="M33" s="52"/>
      <c r="N33" s="53"/>
      <c r="O33" s="4">
        <f t="shared" si="3"/>
        <v>26</v>
      </c>
      <c r="P33" s="4" t="b">
        <f t="shared" si="1"/>
        <v>1</v>
      </c>
    </row>
    <row r="34" spans="1:16" ht="28.5" hidden="1" customHeight="1" outlineLevel="1" x14ac:dyDescent="0.2">
      <c r="A34" s="32" t="str">
        <f t="shared" si="2"/>
        <v/>
      </c>
      <c r="B34" s="35" t="str">
        <f t="shared" si="0"/>
        <v/>
      </c>
      <c r="C34" s="43" t="str">
        <f>'Commune par association'!B26</f>
        <v/>
      </c>
      <c r="D34" s="46" t="str">
        <f>IF($C34="","",SUMIFS('Base de donnée'!$K:$K,'Base de donnée'!$J:$J,'Quotes-parts communales'!D$8,'Base de donnée'!$D:$D,'Quotes-parts communales'!$A34,'Base de donnée'!$I:$I,'Quotes-parts communales'!$C34))</f>
        <v/>
      </c>
      <c r="E34" s="33" t="str">
        <f>IF($C34="","",SUMIFS('Base de donnée'!$K:$K,'Base de donnée'!$J:$J,'Quotes-parts communales'!E$8,'Base de donnée'!$D:$D,'Quotes-parts communales'!$A34,'Base de donnée'!$I:$I,'Quotes-parts communales'!$C34))</f>
        <v/>
      </c>
      <c r="F34" s="33" t="str">
        <f>IF($C34="","",SUMIFS('Base de donnée'!$K:$K,'Base de donnée'!$J:$J,'Quotes-parts communales'!F$8,'Base de donnée'!$D:$D,'Quotes-parts communales'!$A34,'Base de donnée'!$I:$I,'Quotes-parts communales'!$C34))</f>
        <v/>
      </c>
      <c r="G34" s="33" t="str">
        <f>IF($C34="","",SUMIFS('Base de donnée'!$K:$K,'Base de donnée'!$J:$J,'Quotes-parts communales'!G$8,'Base de donnée'!$D:$D,'Quotes-parts communales'!$A34,'Base de donnée'!$I:$I,'Quotes-parts communales'!$C34))</f>
        <v/>
      </c>
      <c r="H34" s="33" t="str">
        <f>IF($C34="","",SUMIFS('Base de donnée'!$K:$K,'Base de donnée'!$J:$J,'Quotes-parts communales'!H$8,'Base de donnée'!$D:$D,'Quotes-parts communales'!$A34,'Base de donnée'!$I:$I,'Quotes-parts communales'!$C34))</f>
        <v/>
      </c>
      <c r="I34" s="33" t="str">
        <f>IF($C34="","",SUMIFS('Base de donnée'!$K:$K,'Base de donnée'!$J:$J,'Quotes-parts communales'!I$8,'Base de donnée'!$D:$D,'Quotes-parts communales'!$A34,'Base de donnée'!$I:$I,'Quotes-parts communales'!$C34))</f>
        <v/>
      </c>
      <c r="J34" s="33" t="str">
        <f>IF($C34="","",SUMIFS('Base de donnée'!$K:$K,'Base de donnée'!$J:$J,'Quotes-parts communales'!J$8,'Base de donnée'!$D:$D,'Quotes-parts communales'!$A34,'Base de donnée'!$I:$I,'Quotes-parts communales'!$C34))</f>
        <v/>
      </c>
      <c r="K34" s="33" t="str">
        <f>IF($C34="","",SUMIFS('Base de donnée'!$K:$K,'Base de donnée'!$J:$J,'Quotes-parts communales'!K$8,'Base de donnée'!$D:$D,'Quotes-parts communales'!$A34,'Base de donnée'!$I:$I,'Quotes-parts communales'!$C34))</f>
        <v/>
      </c>
      <c r="L34" s="47"/>
      <c r="M34" s="52"/>
      <c r="N34" s="53"/>
      <c r="O34" s="4">
        <f t="shared" si="3"/>
        <v>27</v>
      </c>
      <c r="P34" s="4" t="b">
        <f t="shared" si="1"/>
        <v>1</v>
      </c>
    </row>
    <row r="35" spans="1:16" ht="28.5" hidden="1" customHeight="1" outlineLevel="1" x14ac:dyDescent="0.2">
      <c r="A35" s="32" t="str">
        <f t="shared" si="2"/>
        <v/>
      </c>
      <c r="B35" s="35" t="str">
        <f t="shared" si="0"/>
        <v/>
      </c>
      <c r="C35" s="43" t="str">
        <f>'Commune par association'!B27</f>
        <v/>
      </c>
      <c r="D35" s="46" t="str">
        <f>IF($C35="","",SUMIFS('Base de donnée'!$K:$K,'Base de donnée'!$J:$J,'Quotes-parts communales'!D$8,'Base de donnée'!$D:$D,'Quotes-parts communales'!$A35,'Base de donnée'!$I:$I,'Quotes-parts communales'!$C35))</f>
        <v/>
      </c>
      <c r="E35" s="33" t="str">
        <f>IF($C35="","",SUMIFS('Base de donnée'!$K:$K,'Base de donnée'!$J:$J,'Quotes-parts communales'!E$8,'Base de donnée'!$D:$D,'Quotes-parts communales'!$A35,'Base de donnée'!$I:$I,'Quotes-parts communales'!$C35))</f>
        <v/>
      </c>
      <c r="F35" s="33" t="str">
        <f>IF($C35="","",SUMIFS('Base de donnée'!$K:$K,'Base de donnée'!$J:$J,'Quotes-parts communales'!F$8,'Base de donnée'!$D:$D,'Quotes-parts communales'!$A35,'Base de donnée'!$I:$I,'Quotes-parts communales'!$C35))</f>
        <v/>
      </c>
      <c r="G35" s="33" t="str">
        <f>IF($C35="","",SUMIFS('Base de donnée'!$K:$K,'Base de donnée'!$J:$J,'Quotes-parts communales'!G$8,'Base de donnée'!$D:$D,'Quotes-parts communales'!$A35,'Base de donnée'!$I:$I,'Quotes-parts communales'!$C35))</f>
        <v/>
      </c>
      <c r="H35" s="33" t="str">
        <f>IF($C35="","",SUMIFS('Base de donnée'!$K:$K,'Base de donnée'!$J:$J,'Quotes-parts communales'!H$8,'Base de donnée'!$D:$D,'Quotes-parts communales'!$A35,'Base de donnée'!$I:$I,'Quotes-parts communales'!$C35))</f>
        <v/>
      </c>
      <c r="I35" s="33" t="str">
        <f>IF($C35="","",SUMIFS('Base de donnée'!$K:$K,'Base de donnée'!$J:$J,'Quotes-parts communales'!I$8,'Base de donnée'!$D:$D,'Quotes-parts communales'!$A35,'Base de donnée'!$I:$I,'Quotes-parts communales'!$C35))</f>
        <v/>
      </c>
      <c r="J35" s="33" t="str">
        <f>IF($C35="","",SUMIFS('Base de donnée'!$K:$K,'Base de donnée'!$J:$J,'Quotes-parts communales'!J$8,'Base de donnée'!$D:$D,'Quotes-parts communales'!$A35,'Base de donnée'!$I:$I,'Quotes-parts communales'!$C35))</f>
        <v/>
      </c>
      <c r="K35" s="33" t="str">
        <f>IF($C35="","",SUMIFS('Base de donnée'!$K:$K,'Base de donnée'!$J:$J,'Quotes-parts communales'!K$8,'Base de donnée'!$D:$D,'Quotes-parts communales'!$A35,'Base de donnée'!$I:$I,'Quotes-parts communales'!$C35))</f>
        <v/>
      </c>
      <c r="L35" s="47"/>
      <c r="M35" s="52"/>
      <c r="N35" s="53"/>
      <c r="O35" s="4">
        <f t="shared" si="3"/>
        <v>28</v>
      </c>
      <c r="P35" s="4" t="b">
        <f t="shared" si="1"/>
        <v>1</v>
      </c>
    </row>
    <row r="36" spans="1:16" ht="28.5" hidden="1" customHeight="1" outlineLevel="1" x14ac:dyDescent="0.2">
      <c r="A36" s="32" t="str">
        <f t="shared" si="2"/>
        <v/>
      </c>
      <c r="B36" s="35" t="str">
        <f t="shared" si="0"/>
        <v/>
      </c>
      <c r="C36" s="43" t="str">
        <f>'Commune par association'!B28</f>
        <v/>
      </c>
      <c r="D36" s="46" t="str">
        <f>IF($C36="","",SUMIFS('Base de donnée'!$K:$K,'Base de donnée'!$J:$J,'Quotes-parts communales'!D$8,'Base de donnée'!$D:$D,'Quotes-parts communales'!$A36,'Base de donnée'!$I:$I,'Quotes-parts communales'!$C36))</f>
        <v/>
      </c>
      <c r="E36" s="33" t="str">
        <f>IF($C36="","",SUMIFS('Base de donnée'!$K:$K,'Base de donnée'!$J:$J,'Quotes-parts communales'!E$8,'Base de donnée'!$D:$D,'Quotes-parts communales'!$A36,'Base de donnée'!$I:$I,'Quotes-parts communales'!$C36))</f>
        <v/>
      </c>
      <c r="F36" s="33" t="str">
        <f>IF($C36="","",SUMIFS('Base de donnée'!$K:$K,'Base de donnée'!$J:$J,'Quotes-parts communales'!F$8,'Base de donnée'!$D:$D,'Quotes-parts communales'!$A36,'Base de donnée'!$I:$I,'Quotes-parts communales'!$C36))</f>
        <v/>
      </c>
      <c r="G36" s="33" t="str">
        <f>IF($C36="","",SUMIFS('Base de donnée'!$K:$K,'Base de donnée'!$J:$J,'Quotes-parts communales'!G$8,'Base de donnée'!$D:$D,'Quotes-parts communales'!$A36,'Base de donnée'!$I:$I,'Quotes-parts communales'!$C36))</f>
        <v/>
      </c>
      <c r="H36" s="33" t="str">
        <f>IF($C36="","",SUMIFS('Base de donnée'!$K:$K,'Base de donnée'!$J:$J,'Quotes-parts communales'!H$8,'Base de donnée'!$D:$D,'Quotes-parts communales'!$A36,'Base de donnée'!$I:$I,'Quotes-parts communales'!$C36))</f>
        <v/>
      </c>
      <c r="I36" s="33" t="str">
        <f>IF($C36="","",SUMIFS('Base de donnée'!$K:$K,'Base de donnée'!$J:$J,'Quotes-parts communales'!I$8,'Base de donnée'!$D:$D,'Quotes-parts communales'!$A36,'Base de donnée'!$I:$I,'Quotes-parts communales'!$C36))</f>
        <v/>
      </c>
      <c r="J36" s="33" t="str">
        <f>IF($C36="","",SUMIFS('Base de donnée'!$K:$K,'Base de donnée'!$J:$J,'Quotes-parts communales'!J$8,'Base de donnée'!$D:$D,'Quotes-parts communales'!$A36,'Base de donnée'!$I:$I,'Quotes-parts communales'!$C36))</f>
        <v/>
      </c>
      <c r="K36" s="33" t="str">
        <f>IF($C36="","",SUMIFS('Base de donnée'!$K:$K,'Base de donnée'!$J:$J,'Quotes-parts communales'!K$8,'Base de donnée'!$D:$D,'Quotes-parts communales'!$A36,'Base de donnée'!$I:$I,'Quotes-parts communales'!$C36))</f>
        <v/>
      </c>
      <c r="L36" s="47"/>
      <c r="M36" s="52"/>
      <c r="N36" s="53"/>
      <c r="O36" s="4">
        <f t="shared" si="3"/>
        <v>29</v>
      </c>
      <c r="P36" s="4" t="b">
        <f t="shared" si="1"/>
        <v>1</v>
      </c>
    </row>
    <row r="37" spans="1:16" ht="28.5" hidden="1" customHeight="1" outlineLevel="1" x14ac:dyDescent="0.2">
      <c r="A37" s="32" t="str">
        <f t="shared" si="2"/>
        <v/>
      </c>
      <c r="B37" s="35" t="str">
        <f t="shared" si="0"/>
        <v/>
      </c>
      <c r="C37" s="43" t="str">
        <f>'Commune par association'!B29</f>
        <v/>
      </c>
      <c r="D37" s="46" t="str">
        <f>IF($C37="","",SUMIFS('Base de donnée'!$K:$K,'Base de donnée'!$J:$J,'Quotes-parts communales'!D$8,'Base de donnée'!$D:$D,'Quotes-parts communales'!$A37,'Base de donnée'!$I:$I,'Quotes-parts communales'!$C37))</f>
        <v/>
      </c>
      <c r="E37" s="33" t="str">
        <f>IF($C37="","",SUMIFS('Base de donnée'!$K:$K,'Base de donnée'!$J:$J,'Quotes-parts communales'!E$8,'Base de donnée'!$D:$D,'Quotes-parts communales'!$A37,'Base de donnée'!$I:$I,'Quotes-parts communales'!$C37))</f>
        <v/>
      </c>
      <c r="F37" s="33" t="str">
        <f>IF($C37="","",SUMIFS('Base de donnée'!$K:$K,'Base de donnée'!$J:$J,'Quotes-parts communales'!F$8,'Base de donnée'!$D:$D,'Quotes-parts communales'!$A37,'Base de donnée'!$I:$I,'Quotes-parts communales'!$C37))</f>
        <v/>
      </c>
      <c r="G37" s="33" t="str">
        <f>IF($C37="","",SUMIFS('Base de donnée'!$K:$K,'Base de donnée'!$J:$J,'Quotes-parts communales'!G$8,'Base de donnée'!$D:$D,'Quotes-parts communales'!$A37,'Base de donnée'!$I:$I,'Quotes-parts communales'!$C37))</f>
        <v/>
      </c>
      <c r="H37" s="33" t="str">
        <f>IF($C37="","",SUMIFS('Base de donnée'!$K:$K,'Base de donnée'!$J:$J,'Quotes-parts communales'!H$8,'Base de donnée'!$D:$D,'Quotes-parts communales'!$A37,'Base de donnée'!$I:$I,'Quotes-parts communales'!$C37))</f>
        <v/>
      </c>
      <c r="I37" s="33" t="str">
        <f>IF($C37="","",SUMIFS('Base de donnée'!$K:$K,'Base de donnée'!$J:$J,'Quotes-parts communales'!I$8,'Base de donnée'!$D:$D,'Quotes-parts communales'!$A37,'Base de donnée'!$I:$I,'Quotes-parts communales'!$C37))</f>
        <v/>
      </c>
      <c r="J37" s="33" t="str">
        <f>IF($C37="","",SUMIFS('Base de donnée'!$K:$K,'Base de donnée'!$J:$J,'Quotes-parts communales'!J$8,'Base de donnée'!$D:$D,'Quotes-parts communales'!$A37,'Base de donnée'!$I:$I,'Quotes-parts communales'!$C37))</f>
        <v/>
      </c>
      <c r="K37" s="33" t="str">
        <f>IF($C37="","",SUMIFS('Base de donnée'!$K:$K,'Base de donnée'!$J:$J,'Quotes-parts communales'!K$8,'Base de donnée'!$D:$D,'Quotes-parts communales'!$A37,'Base de donnée'!$I:$I,'Quotes-parts communales'!$C37))</f>
        <v/>
      </c>
      <c r="L37" s="47"/>
      <c r="M37" s="52"/>
      <c r="N37" s="53"/>
      <c r="O37" s="4">
        <f t="shared" si="3"/>
        <v>30</v>
      </c>
      <c r="P37" s="4" t="b">
        <f t="shared" si="1"/>
        <v>1</v>
      </c>
    </row>
    <row r="38" spans="1:16" ht="28.5" hidden="1" customHeight="1" outlineLevel="1" x14ac:dyDescent="0.2">
      <c r="A38" s="32" t="str">
        <f t="shared" si="2"/>
        <v/>
      </c>
      <c r="B38" s="35" t="str">
        <f t="shared" si="0"/>
        <v/>
      </c>
      <c r="C38" s="43" t="str">
        <f>'Commune par association'!B30</f>
        <v/>
      </c>
      <c r="D38" s="46" t="str">
        <f>IF($C38="","",SUMIFS('Base de donnée'!$K:$K,'Base de donnée'!$J:$J,'Quotes-parts communales'!D$8,'Base de donnée'!$D:$D,'Quotes-parts communales'!$A38,'Base de donnée'!$I:$I,'Quotes-parts communales'!$C38))</f>
        <v/>
      </c>
      <c r="E38" s="33" t="str">
        <f>IF($C38="","",SUMIFS('Base de donnée'!$K:$K,'Base de donnée'!$J:$J,'Quotes-parts communales'!E$8,'Base de donnée'!$D:$D,'Quotes-parts communales'!$A38,'Base de donnée'!$I:$I,'Quotes-parts communales'!$C38))</f>
        <v/>
      </c>
      <c r="F38" s="33" t="str">
        <f>IF($C38="","",SUMIFS('Base de donnée'!$K:$K,'Base de donnée'!$J:$J,'Quotes-parts communales'!F$8,'Base de donnée'!$D:$D,'Quotes-parts communales'!$A38,'Base de donnée'!$I:$I,'Quotes-parts communales'!$C38))</f>
        <v/>
      </c>
      <c r="G38" s="33" t="str">
        <f>IF($C38="","",SUMIFS('Base de donnée'!$K:$K,'Base de donnée'!$J:$J,'Quotes-parts communales'!G$8,'Base de donnée'!$D:$D,'Quotes-parts communales'!$A38,'Base de donnée'!$I:$I,'Quotes-parts communales'!$C38))</f>
        <v/>
      </c>
      <c r="H38" s="33" t="str">
        <f>IF($C38="","",SUMIFS('Base de donnée'!$K:$K,'Base de donnée'!$J:$J,'Quotes-parts communales'!H$8,'Base de donnée'!$D:$D,'Quotes-parts communales'!$A38,'Base de donnée'!$I:$I,'Quotes-parts communales'!$C38))</f>
        <v/>
      </c>
      <c r="I38" s="33" t="str">
        <f>IF($C38="","",SUMIFS('Base de donnée'!$K:$K,'Base de donnée'!$J:$J,'Quotes-parts communales'!I$8,'Base de donnée'!$D:$D,'Quotes-parts communales'!$A38,'Base de donnée'!$I:$I,'Quotes-parts communales'!$C38))</f>
        <v/>
      </c>
      <c r="J38" s="33" t="str">
        <f>IF($C38="","",SUMIFS('Base de donnée'!$K:$K,'Base de donnée'!$J:$J,'Quotes-parts communales'!J$8,'Base de donnée'!$D:$D,'Quotes-parts communales'!$A38,'Base de donnée'!$I:$I,'Quotes-parts communales'!$C38))</f>
        <v/>
      </c>
      <c r="K38" s="33" t="str">
        <f>IF($C38="","",SUMIFS('Base de donnée'!$K:$K,'Base de donnée'!$J:$J,'Quotes-parts communales'!K$8,'Base de donnée'!$D:$D,'Quotes-parts communales'!$A38,'Base de donnée'!$I:$I,'Quotes-parts communales'!$C38))</f>
        <v/>
      </c>
      <c r="L38" s="47"/>
      <c r="M38" s="52"/>
      <c r="N38" s="53"/>
      <c r="O38" s="4">
        <f t="shared" si="3"/>
        <v>31</v>
      </c>
      <c r="P38" s="4" t="b">
        <f t="shared" si="1"/>
        <v>1</v>
      </c>
    </row>
    <row r="39" spans="1:16" ht="28.5" hidden="1" customHeight="1" outlineLevel="1" x14ac:dyDescent="0.2">
      <c r="A39" s="32" t="str">
        <f t="shared" si="2"/>
        <v/>
      </c>
      <c r="B39" s="35" t="str">
        <f t="shared" si="0"/>
        <v/>
      </c>
      <c r="C39" s="43" t="str">
        <f>'Commune par association'!B31</f>
        <v/>
      </c>
      <c r="D39" s="46" t="str">
        <f>IF($C39="","",SUMIFS('Base de donnée'!$K:$K,'Base de donnée'!$J:$J,'Quotes-parts communales'!D$8,'Base de donnée'!$D:$D,'Quotes-parts communales'!$A39,'Base de donnée'!$I:$I,'Quotes-parts communales'!$C39))</f>
        <v/>
      </c>
      <c r="E39" s="33" t="str">
        <f>IF($C39="","",SUMIFS('Base de donnée'!$K:$K,'Base de donnée'!$J:$J,'Quotes-parts communales'!E$8,'Base de donnée'!$D:$D,'Quotes-parts communales'!$A39,'Base de donnée'!$I:$I,'Quotes-parts communales'!$C39))</f>
        <v/>
      </c>
      <c r="F39" s="33" t="str">
        <f>IF($C39="","",SUMIFS('Base de donnée'!$K:$K,'Base de donnée'!$J:$J,'Quotes-parts communales'!F$8,'Base de donnée'!$D:$D,'Quotes-parts communales'!$A39,'Base de donnée'!$I:$I,'Quotes-parts communales'!$C39))</f>
        <v/>
      </c>
      <c r="G39" s="33" t="str">
        <f>IF($C39="","",SUMIFS('Base de donnée'!$K:$K,'Base de donnée'!$J:$J,'Quotes-parts communales'!G$8,'Base de donnée'!$D:$D,'Quotes-parts communales'!$A39,'Base de donnée'!$I:$I,'Quotes-parts communales'!$C39))</f>
        <v/>
      </c>
      <c r="H39" s="33" t="str">
        <f>IF($C39="","",SUMIFS('Base de donnée'!$K:$K,'Base de donnée'!$J:$J,'Quotes-parts communales'!H$8,'Base de donnée'!$D:$D,'Quotes-parts communales'!$A39,'Base de donnée'!$I:$I,'Quotes-parts communales'!$C39))</f>
        <v/>
      </c>
      <c r="I39" s="33" t="str">
        <f>IF($C39="","",SUMIFS('Base de donnée'!$K:$K,'Base de donnée'!$J:$J,'Quotes-parts communales'!I$8,'Base de donnée'!$D:$D,'Quotes-parts communales'!$A39,'Base de donnée'!$I:$I,'Quotes-parts communales'!$C39))</f>
        <v/>
      </c>
      <c r="J39" s="33" t="str">
        <f>IF($C39="","",SUMIFS('Base de donnée'!$K:$K,'Base de donnée'!$J:$J,'Quotes-parts communales'!J$8,'Base de donnée'!$D:$D,'Quotes-parts communales'!$A39,'Base de donnée'!$I:$I,'Quotes-parts communales'!$C39))</f>
        <v/>
      </c>
      <c r="K39" s="33" t="str">
        <f>IF($C39="","",SUMIFS('Base de donnée'!$K:$K,'Base de donnée'!$J:$J,'Quotes-parts communales'!K$8,'Base de donnée'!$D:$D,'Quotes-parts communales'!$A39,'Base de donnée'!$I:$I,'Quotes-parts communales'!$C39))</f>
        <v/>
      </c>
      <c r="L39" s="47"/>
      <c r="M39" s="52"/>
      <c r="N39" s="53"/>
      <c r="O39" s="4">
        <f t="shared" si="3"/>
        <v>32</v>
      </c>
      <c r="P39" s="4" t="b">
        <f t="shared" si="1"/>
        <v>1</v>
      </c>
    </row>
    <row r="40" spans="1:16" ht="28.5" hidden="1" customHeight="1" outlineLevel="1" x14ac:dyDescent="0.2">
      <c r="A40" s="32" t="str">
        <f t="shared" si="2"/>
        <v/>
      </c>
      <c r="B40" s="35" t="str">
        <f t="shared" si="0"/>
        <v/>
      </c>
      <c r="C40" s="43" t="str">
        <f>'Commune par association'!B32</f>
        <v/>
      </c>
      <c r="D40" s="46" t="str">
        <f>IF($C40="","",SUMIFS('Base de donnée'!$K:$K,'Base de donnée'!$J:$J,'Quotes-parts communales'!D$8,'Base de donnée'!$D:$D,'Quotes-parts communales'!$A40,'Base de donnée'!$I:$I,'Quotes-parts communales'!$C40))</f>
        <v/>
      </c>
      <c r="E40" s="33" t="str">
        <f>IF($C40="","",SUMIFS('Base de donnée'!$K:$K,'Base de donnée'!$J:$J,'Quotes-parts communales'!E$8,'Base de donnée'!$D:$D,'Quotes-parts communales'!$A40,'Base de donnée'!$I:$I,'Quotes-parts communales'!$C40))</f>
        <v/>
      </c>
      <c r="F40" s="33" t="str">
        <f>IF($C40="","",SUMIFS('Base de donnée'!$K:$K,'Base de donnée'!$J:$J,'Quotes-parts communales'!F$8,'Base de donnée'!$D:$D,'Quotes-parts communales'!$A40,'Base de donnée'!$I:$I,'Quotes-parts communales'!$C40))</f>
        <v/>
      </c>
      <c r="G40" s="33" t="str">
        <f>IF($C40="","",SUMIFS('Base de donnée'!$K:$K,'Base de donnée'!$J:$J,'Quotes-parts communales'!G$8,'Base de donnée'!$D:$D,'Quotes-parts communales'!$A40,'Base de donnée'!$I:$I,'Quotes-parts communales'!$C40))</f>
        <v/>
      </c>
      <c r="H40" s="33" t="str">
        <f>IF($C40="","",SUMIFS('Base de donnée'!$K:$K,'Base de donnée'!$J:$J,'Quotes-parts communales'!H$8,'Base de donnée'!$D:$D,'Quotes-parts communales'!$A40,'Base de donnée'!$I:$I,'Quotes-parts communales'!$C40))</f>
        <v/>
      </c>
      <c r="I40" s="33" t="str">
        <f>IF($C40="","",SUMIFS('Base de donnée'!$K:$K,'Base de donnée'!$J:$J,'Quotes-parts communales'!I$8,'Base de donnée'!$D:$D,'Quotes-parts communales'!$A40,'Base de donnée'!$I:$I,'Quotes-parts communales'!$C40))</f>
        <v/>
      </c>
      <c r="J40" s="33" t="str">
        <f>IF($C40="","",SUMIFS('Base de donnée'!$K:$K,'Base de donnée'!$J:$J,'Quotes-parts communales'!J$8,'Base de donnée'!$D:$D,'Quotes-parts communales'!$A40,'Base de donnée'!$I:$I,'Quotes-parts communales'!$C40))</f>
        <v/>
      </c>
      <c r="K40" s="33" t="str">
        <f>IF($C40="","",SUMIFS('Base de donnée'!$K:$K,'Base de donnée'!$J:$J,'Quotes-parts communales'!K$8,'Base de donnée'!$D:$D,'Quotes-parts communales'!$A40,'Base de donnée'!$I:$I,'Quotes-parts communales'!$C40))</f>
        <v/>
      </c>
      <c r="L40" s="47"/>
      <c r="M40" s="52"/>
      <c r="N40" s="53"/>
      <c r="O40" s="4">
        <f t="shared" si="3"/>
        <v>33</v>
      </c>
      <c r="P40" s="4" t="b">
        <f t="shared" si="1"/>
        <v>1</v>
      </c>
    </row>
    <row r="41" spans="1:16" ht="28.5" hidden="1" customHeight="1" outlineLevel="1" x14ac:dyDescent="0.2">
      <c r="A41" s="32" t="str">
        <f t="shared" si="2"/>
        <v/>
      </c>
      <c r="B41" s="35" t="str">
        <f t="shared" si="0"/>
        <v/>
      </c>
      <c r="C41" s="43" t="str">
        <f>'Commune par association'!B33</f>
        <v/>
      </c>
      <c r="D41" s="46" t="str">
        <f>IF($C41="","",SUMIFS('Base de donnée'!$K:$K,'Base de donnée'!$J:$J,'Quotes-parts communales'!D$8,'Base de donnée'!$D:$D,'Quotes-parts communales'!$A41,'Base de donnée'!$I:$I,'Quotes-parts communales'!$C41))</f>
        <v/>
      </c>
      <c r="E41" s="33" t="str">
        <f>IF($C41="","",SUMIFS('Base de donnée'!$K:$K,'Base de donnée'!$J:$J,'Quotes-parts communales'!E$8,'Base de donnée'!$D:$D,'Quotes-parts communales'!$A41,'Base de donnée'!$I:$I,'Quotes-parts communales'!$C41))</f>
        <v/>
      </c>
      <c r="F41" s="33" t="str">
        <f>IF($C41="","",SUMIFS('Base de donnée'!$K:$K,'Base de donnée'!$J:$J,'Quotes-parts communales'!F$8,'Base de donnée'!$D:$D,'Quotes-parts communales'!$A41,'Base de donnée'!$I:$I,'Quotes-parts communales'!$C41))</f>
        <v/>
      </c>
      <c r="G41" s="33" t="str">
        <f>IF($C41="","",SUMIFS('Base de donnée'!$K:$K,'Base de donnée'!$J:$J,'Quotes-parts communales'!G$8,'Base de donnée'!$D:$D,'Quotes-parts communales'!$A41,'Base de donnée'!$I:$I,'Quotes-parts communales'!$C41))</f>
        <v/>
      </c>
      <c r="H41" s="33" t="str">
        <f>IF($C41="","",SUMIFS('Base de donnée'!$K:$K,'Base de donnée'!$J:$J,'Quotes-parts communales'!H$8,'Base de donnée'!$D:$D,'Quotes-parts communales'!$A41,'Base de donnée'!$I:$I,'Quotes-parts communales'!$C41))</f>
        <v/>
      </c>
      <c r="I41" s="33" t="str">
        <f>IF($C41="","",SUMIFS('Base de donnée'!$K:$K,'Base de donnée'!$J:$J,'Quotes-parts communales'!I$8,'Base de donnée'!$D:$D,'Quotes-parts communales'!$A41,'Base de donnée'!$I:$I,'Quotes-parts communales'!$C41))</f>
        <v/>
      </c>
      <c r="J41" s="33" t="str">
        <f>IF($C41="","",SUMIFS('Base de donnée'!$K:$K,'Base de donnée'!$J:$J,'Quotes-parts communales'!J$8,'Base de donnée'!$D:$D,'Quotes-parts communales'!$A41,'Base de donnée'!$I:$I,'Quotes-parts communales'!$C41))</f>
        <v/>
      </c>
      <c r="K41" s="33" t="str">
        <f>IF($C41="","",SUMIFS('Base de donnée'!$K:$K,'Base de donnée'!$J:$J,'Quotes-parts communales'!K$8,'Base de donnée'!$D:$D,'Quotes-parts communales'!$A41,'Base de donnée'!$I:$I,'Quotes-parts communales'!$C41))</f>
        <v/>
      </c>
      <c r="L41" s="47"/>
      <c r="M41" s="52"/>
      <c r="N41" s="53"/>
      <c r="O41" s="4">
        <f t="shared" si="3"/>
        <v>34</v>
      </c>
      <c r="P41" s="4" t="b">
        <f t="shared" si="1"/>
        <v>1</v>
      </c>
    </row>
    <row r="42" spans="1:16" ht="28.5" hidden="1" customHeight="1" outlineLevel="1" x14ac:dyDescent="0.2">
      <c r="A42" s="32" t="str">
        <f t="shared" si="2"/>
        <v/>
      </c>
      <c r="B42" s="35" t="str">
        <f t="shared" si="0"/>
        <v/>
      </c>
      <c r="C42" s="43" t="str">
        <f>'Commune par association'!B34</f>
        <v/>
      </c>
      <c r="D42" s="46" t="str">
        <f>IF($C42="","",SUMIFS('Base de donnée'!$K:$K,'Base de donnée'!$J:$J,'Quotes-parts communales'!D$8,'Base de donnée'!$D:$D,'Quotes-parts communales'!$A42,'Base de donnée'!$I:$I,'Quotes-parts communales'!$C42))</f>
        <v/>
      </c>
      <c r="E42" s="33" t="str">
        <f>IF($C42="","",SUMIFS('Base de donnée'!$K:$K,'Base de donnée'!$J:$J,'Quotes-parts communales'!E$8,'Base de donnée'!$D:$D,'Quotes-parts communales'!$A42,'Base de donnée'!$I:$I,'Quotes-parts communales'!$C42))</f>
        <v/>
      </c>
      <c r="F42" s="33" t="str">
        <f>IF($C42="","",SUMIFS('Base de donnée'!$K:$K,'Base de donnée'!$J:$J,'Quotes-parts communales'!F$8,'Base de donnée'!$D:$D,'Quotes-parts communales'!$A42,'Base de donnée'!$I:$I,'Quotes-parts communales'!$C42))</f>
        <v/>
      </c>
      <c r="G42" s="33" t="str">
        <f>IF($C42="","",SUMIFS('Base de donnée'!$K:$K,'Base de donnée'!$J:$J,'Quotes-parts communales'!G$8,'Base de donnée'!$D:$D,'Quotes-parts communales'!$A42,'Base de donnée'!$I:$I,'Quotes-parts communales'!$C42))</f>
        <v/>
      </c>
      <c r="H42" s="33" t="str">
        <f>IF($C42="","",SUMIFS('Base de donnée'!$K:$K,'Base de donnée'!$J:$J,'Quotes-parts communales'!H$8,'Base de donnée'!$D:$D,'Quotes-parts communales'!$A42,'Base de donnée'!$I:$I,'Quotes-parts communales'!$C42))</f>
        <v/>
      </c>
      <c r="I42" s="33" t="str">
        <f>IF($C42="","",SUMIFS('Base de donnée'!$K:$K,'Base de donnée'!$J:$J,'Quotes-parts communales'!I$8,'Base de donnée'!$D:$D,'Quotes-parts communales'!$A42,'Base de donnée'!$I:$I,'Quotes-parts communales'!$C42))</f>
        <v/>
      </c>
      <c r="J42" s="33" t="str">
        <f>IF($C42="","",SUMIFS('Base de donnée'!$K:$K,'Base de donnée'!$J:$J,'Quotes-parts communales'!J$8,'Base de donnée'!$D:$D,'Quotes-parts communales'!$A42,'Base de donnée'!$I:$I,'Quotes-parts communales'!$C42))</f>
        <v/>
      </c>
      <c r="K42" s="33" t="str">
        <f>IF($C42="","",SUMIFS('Base de donnée'!$K:$K,'Base de donnée'!$J:$J,'Quotes-parts communales'!K$8,'Base de donnée'!$D:$D,'Quotes-parts communales'!$A42,'Base de donnée'!$I:$I,'Quotes-parts communales'!$C42))</f>
        <v/>
      </c>
      <c r="L42" s="47"/>
      <c r="M42" s="52"/>
      <c r="N42" s="53"/>
      <c r="O42" s="4">
        <f t="shared" si="3"/>
        <v>35</v>
      </c>
      <c r="P42" s="4" t="b">
        <f t="shared" si="1"/>
        <v>1</v>
      </c>
    </row>
    <row r="43" spans="1:16" ht="28.5" hidden="1" customHeight="1" outlineLevel="1" x14ac:dyDescent="0.2">
      <c r="A43" s="32" t="str">
        <f t="shared" si="2"/>
        <v/>
      </c>
      <c r="B43" s="35" t="str">
        <f t="shared" si="0"/>
        <v/>
      </c>
      <c r="C43" s="43" t="str">
        <f>'Commune par association'!B35</f>
        <v/>
      </c>
      <c r="D43" s="46" t="str">
        <f>IF($C43="","",SUMIFS('Base de donnée'!$K:$K,'Base de donnée'!$J:$J,'Quotes-parts communales'!D$8,'Base de donnée'!$D:$D,'Quotes-parts communales'!$A43,'Base de donnée'!$I:$I,'Quotes-parts communales'!$C43))</f>
        <v/>
      </c>
      <c r="E43" s="33" t="str">
        <f>IF($C43="","",SUMIFS('Base de donnée'!$K:$K,'Base de donnée'!$J:$J,'Quotes-parts communales'!E$8,'Base de donnée'!$D:$D,'Quotes-parts communales'!$A43,'Base de donnée'!$I:$I,'Quotes-parts communales'!$C43))</f>
        <v/>
      </c>
      <c r="F43" s="33" t="str">
        <f>IF($C43="","",SUMIFS('Base de donnée'!$K:$K,'Base de donnée'!$J:$J,'Quotes-parts communales'!F$8,'Base de donnée'!$D:$D,'Quotes-parts communales'!$A43,'Base de donnée'!$I:$I,'Quotes-parts communales'!$C43))</f>
        <v/>
      </c>
      <c r="G43" s="33" t="str">
        <f>IF($C43="","",SUMIFS('Base de donnée'!$K:$K,'Base de donnée'!$J:$J,'Quotes-parts communales'!G$8,'Base de donnée'!$D:$D,'Quotes-parts communales'!$A43,'Base de donnée'!$I:$I,'Quotes-parts communales'!$C43))</f>
        <v/>
      </c>
      <c r="H43" s="33" t="str">
        <f>IF($C43="","",SUMIFS('Base de donnée'!$K:$K,'Base de donnée'!$J:$J,'Quotes-parts communales'!H$8,'Base de donnée'!$D:$D,'Quotes-parts communales'!$A43,'Base de donnée'!$I:$I,'Quotes-parts communales'!$C43))</f>
        <v/>
      </c>
      <c r="I43" s="33" t="str">
        <f>IF($C43="","",SUMIFS('Base de donnée'!$K:$K,'Base de donnée'!$J:$J,'Quotes-parts communales'!I$8,'Base de donnée'!$D:$D,'Quotes-parts communales'!$A43,'Base de donnée'!$I:$I,'Quotes-parts communales'!$C43))</f>
        <v/>
      </c>
      <c r="J43" s="33" t="str">
        <f>IF($C43="","",SUMIFS('Base de donnée'!$K:$K,'Base de donnée'!$J:$J,'Quotes-parts communales'!J$8,'Base de donnée'!$D:$D,'Quotes-parts communales'!$A43,'Base de donnée'!$I:$I,'Quotes-parts communales'!$C43))</f>
        <v/>
      </c>
      <c r="K43" s="33" t="str">
        <f>IF($C43="","",SUMIFS('Base de donnée'!$K:$K,'Base de donnée'!$J:$J,'Quotes-parts communales'!K$8,'Base de donnée'!$D:$D,'Quotes-parts communales'!$A43,'Base de donnée'!$I:$I,'Quotes-parts communales'!$C43))</f>
        <v/>
      </c>
      <c r="L43" s="47"/>
      <c r="M43" s="52"/>
      <c r="N43" s="53"/>
      <c r="O43" s="4">
        <f t="shared" si="3"/>
        <v>36</v>
      </c>
      <c r="P43" s="4" t="b">
        <f t="shared" si="1"/>
        <v>1</v>
      </c>
    </row>
    <row r="44" spans="1:16" ht="28.5" hidden="1" customHeight="1" outlineLevel="1" x14ac:dyDescent="0.2">
      <c r="A44" s="32" t="str">
        <f t="shared" si="2"/>
        <v/>
      </c>
      <c r="B44" s="35" t="str">
        <f t="shared" si="0"/>
        <v/>
      </c>
      <c r="C44" s="43" t="str">
        <f>'Commune par association'!B36</f>
        <v/>
      </c>
      <c r="D44" s="46" t="str">
        <f>IF($C44="","",SUMIFS('Base de donnée'!$K:$K,'Base de donnée'!$J:$J,'Quotes-parts communales'!D$8,'Base de donnée'!$D:$D,'Quotes-parts communales'!$A44,'Base de donnée'!$I:$I,'Quotes-parts communales'!$C44))</f>
        <v/>
      </c>
      <c r="E44" s="33" t="str">
        <f>IF($C44="","",SUMIFS('Base de donnée'!$K:$K,'Base de donnée'!$J:$J,'Quotes-parts communales'!E$8,'Base de donnée'!$D:$D,'Quotes-parts communales'!$A44,'Base de donnée'!$I:$I,'Quotes-parts communales'!$C44))</f>
        <v/>
      </c>
      <c r="F44" s="33" t="str">
        <f>IF($C44="","",SUMIFS('Base de donnée'!$K:$K,'Base de donnée'!$J:$J,'Quotes-parts communales'!F$8,'Base de donnée'!$D:$D,'Quotes-parts communales'!$A44,'Base de donnée'!$I:$I,'Quotes-parts communales'!$C44))</f>
        <v/>
      </c>
      <c r="G44" s="33" t="str">
        <f>IF($C44="","",SUMIFS('Base de donnée'!$K:$K,'Base de donnée'!$J:$J,'Quotes-parts communales'!G$8,'Base de donnée'!$D:$D,'Quotes-parts communales'!$A44,'Base de donnée'!$I:$I,'Quotes-parts communales'!$C44))</f>
        <v/>
      </c>
      <c r="H44" s="33" t="str">
        <f>IF($C44="","",SUMIFS('Base de donnée'!$K:$K,'Base de donnée'!$J:$J,'Quotes-parts communales'!H$8,'Base de donnée'!$D:$D,'Quotes-parts communales'!$A44,'Base de donnée'!$I:$I,'Quotes-parts communales'!$C44))</f>
        <v/>
      </c>
      <c r="I44" s="33" t="str">
        <f>IF($C44="","",SUMIFS('Base de donnée'!$K:$K,'Base de donnée'!$J:$J,'Quotes-parts communales'!I$8,'Base de donnée'!$D:$D,'Quotes-parts communales'!$A44,'Base de donnée'!$I:$I,'Quotes-parts communales'!$C44))</f>
        <v/>
      </c>
      <c r="J44" s="33" t="str">
        <f>IF($C44="","",SUMIFS('Base de donnée'!$K:$K,'Base de donnée'!$J:$J,'Quotes-parts communales'!J$8,'Base de donnée'!$D:$D,'Quotes-parts communales'!$A44,'Base de donnée'!$I:$I,'Quotes-parts communales'!$C44))</f>
        <v/>
      </c>
      <c r="K44" s="33" t="str">
        <f>IF($C44="","",SUMIFS('Base de donnée'!$K:$K,'Base de donnée'!$J:$J,'Quotes-parts communales'!K$8,'Base de donnée'!$D:$D,'Quotes-parts communales'!$A44,'Base de donnée'!$I:$I,'Quotes-parts communales'!$C44))</f>
        <v/>
      </c>
      <c r="L44" s="47"/>
      <c r="M44" s="52"/>
      <c r="N44" s="53"/>
      <c r="O44" s="4">
        <f t="shared" si="3"/>
        <v>37</v>
      </c>
      <c r="P44" s="4" t="b">
        <f t="shared" si="1"/>
        <v>1</v>
      </c>
    </row>
    <row r="45" spans="1:16" ht="28.5" hidden="1" customHeight="1" outlineLevel="1" x14ac:dyDescent="0.2">
      <c r="A45" s="32" t="str">
        <f t="shared" si="2"/>
        <v/>
      </c>
      <c r="B45" s="35" t="str">
        <f t="shared" si="0"/>
        <v/>
      </c>
      <c r="C45" s="43" t="str">
        <f>'Commune par association'!B37</f>
        <v/>
      </c>
      <c r="D45" s="46" t="str">
        <f>IF($C45="","",SUMIFS('Base de donnée'!$K:$K,'Base de donnée'!$J:$J,'Quotes-parts communales'!D$8,'Base de donnée'!$D:$D,'Quotes-parts communales'!$A45,'Base de donnée'!$I:$I,'Quotes-parts communales'!$C45))</f>
        <v/>
      </c>
      <c r="E45" s="33" t="str">
        <f>IF($C45="","",SUMIFS('Base de donnée'!$K:$K,'Base de donnée'!$J:$J,'Quotes-parts communales'!E$8,'Base de donnée'!$D:$D,'Quotes-parts communales'!$A45,'Base de donnée'!$I:$I,'Quotes-parts communales'!$C45))</f>
        <v/>
      </c>
      <c r="F45" s="33" t="str">
        <f>IF($C45="","",SUMIFS('Base de donnée'!$K:$K,'Base de donnée'!$J:$J,'Quotes-parts communales'!F$8,'Base de donnée'!$D:$D,'Quotes-parts communales'!$A45,'Base de donnée'!$I:$I,'Quotes-parts communales'!$C45))</f>
        <v/>
      </c>
      <c r="G45" s="33" t="str">
        <f>IF($C45="","",SUMIFS('Base de donnée'!$K:$K,'Base de donnée'!$J:$J,'Quotes-parts communales'!G$8,'Base de donnée'!$D:$D,'Quotes-parts communales'!$A45,'Base de donnée'!$I:$I,'Quotes-parts communales'!$C45))</f>
        <v/>
      </c>
      <c r="H45" s="33" t="str">
        <f>IF($C45="","",SUMIFS('Base de donnée'!$K:$K,'Base de donnée'!$J:$J,'Quotes-parts communales'!H$8,'Base de donnée'!$D:$D,'Quotes-parts communales'!$A45,'Base de donnée'!$I:$I,'Quotes-parts communales'!$C45))</f>
        <v/>
      </c>
      <c r="I45" s="33" t="str">
        <f>IF($C45="","",SUMIFS('Base de donnée'!$K:$K,'Base de donnée'!$J:$J,'Quotes-parts communales'!I$8,'Base de donnée'!$D:$D,'Quotes-parts communales'!$A45,'Base de donnée'!$I:$I,'Quotes-parts communales'!$C45))</f>
        <v/>
      </c>
      <c r="J45" s="33" t="str">
        <f>IF($C45="","",SUMIFS('Base de donnée'!$K:$K,'Base de donnée'!$J:$J,'Quotes-parts communales'!J$8,'Base de donnée'!$D:$D,'Quotes-parts communales'!$A45,'Base de donnée'!$I:$I,'Quotes-parts communales'!$C45))</f>
        <v/>
      </c>
      <c r="K45" s="33" t="str">
        <f>IF($C45="","",SUMIFS('Base de donnée'!$K:$K,'Base de donnée'!$J:$J,'Quotes-parts communales'!K$8,'Base de donnée'!$D:$D,'Quotes-parts communales'!$A45,'Base de donnée'!$I:$I,'Quotes-parts communales'!$C45))</f>
        <v/>
      </c>
      <c r="L45" s="47"/>
      <c r="M45" s="52"/>
      <c r="N45" s="53"/>
      <c r="O45" s="4">
        <f t="shared" si="3"/>
        <v>38</v>
      </c>
      <c r="P45" s="4" t="b">
        <f t="shared" si="1"/>
        <v>1</v>
      </c>
    </row>
    <row r="46" spans="1:16" ht="28.5" hidden="1" customHeight="1" outlineLevel="1" x14ac:dyDescent="0.2">
      <c r="A46" s="32" t="str">
        <f t="shared" si="2"/>
        <v/>
      </c>
      <c r="B46" s="35" t="str">
        <f t="shared" si="0"/>
        <v/>
      </c>
      <c r="C46" s="43" t="str">
        <f>'Commune par association'!B38</f>
        <v/>
      </c>
      <c r="D46" s="46" t="str">
        <f>IF($C46="","",SUMIFS('Base de donnée'!$K:$K,'Base de donnée'!$J:$J,'Quotes-parts communales'!D$8,'Base de donnée'!$D:$D,'Quotes-parts communales'!$A46,'Base de donnée'!$I:$I,'Quotes-parts communales'!$C46))</f>
        <v/>
      </c>
      <c r="E46" s="33" t="str">
        <f>IF($C46="","",SUMIFS('Base de donnée'!$K:$K,'Base de donnée'!$J:$J,'Quotes-parts communales'!E$8,'Base de donnée'!$D:$D,'Quotes-parts communales'!$A46,'Base de donnée'!$I:$I,'Quotes-parts communales'!$C46))</f>
        <v/>
      </c>
      <c r="F46" s="33" t="str">
        <f>IF($C46="","",SUMIFS('Base de donnée'!$K:$K,'Base de donnée'!$J:$J,'Quotes-parts communales'!F$8,'Base de donnée'!$D:$D,'Quotes-parts communales'!$A46,'Base de donnée'!$I:$I,'Quotes-parts communales'!$C46))</f>
        <v/>
      </c>
      <c r="G46" s="33" t="str">
        <f>IF($C46="","",SUMIFS('Base de donnée'!$K:$K,'Base de donnée'!$J:$J,'Quotes-parts communales'!G$8,'Base de donnée'!$D:$D,'Quotes-parts communales'!$A46,'Base de donnée'!$I:$I,'Quotes-parts communales'!$C46))</f>
        <v/>
      </c>
      <c r="H46" s="33" t="str">
        <f>IF($C46="","",SUMIFS('Base de donnée'!$K:$K,'Base de donnée'!$J:$J,'Quotes-parts communales'!H$8,'Base de donnée'!$D:$D,'Quotes-parts communales'!$A46,'Base de donnée'!$I:$I,'Quotes-parts communales'!$C46))</f>
        <v/>
      </c>
      <c r="I46" s="33" t="str">
        <f>IF($C46="","",SUMIFS('Base de donnée'!$K:$K,'Base de donnée'!$J:$J,'Quotes-parts communales'!I$8,'Base de donnée'!$D:$D,'Quotes-parts communales'!$A46,'Base de donnée'!$I:$I,'Quotes-parts communales'!$C46))</f>
        <v/>
      </c>
      <c r="J46" s="33" t="str">
        <f>IF($C46="","",SUMIFS('Base de donnée'!$K:$K,'Base de donnée'!$J:$J,'Quotes-parts communales'!J$8,'Base de donnée'!$D:$D,'Quotes-parts communales'!$A46,'Base de donnée'!$I:$I,'Quotes-parts communales'!$C46))</f>
        <v/>
      </c>
      <c r="K46" s="33" t="str">
        <f>IF($C46="","",SUMIFS('Base de donnée'!$K:$K,'Base de donnée'!$J:$J,'Quotes-parts communales'!K$8,'Base de donnée'!$D:$D,'Quotes-parts communales'!$A46,'Base de donnée'!$I:$I,'Quotes-parts communales'!$C46))</f>
        <v/>
      </c>
      <c r="L46" s="47"/>
      <c r="M46" s="52"/>
      <c r="N46" s="53"/>
      <c r="O46" s="4">
        <f t="shared" si="3"/>
        <v>39</v>
      </c>
      <c r="P46" s="4" t="b">
        <f t="shared" si="1"/>
        <v>1</v>
      </c>
    </row>
    <row r="47" spans="1:16" ht="28.5" hidden="1" customHeight="1" outlineLevel="1" x14ac:dyDescent="0.2">
      <c r="A47" s="32" t="str">
        <f t="shared" si="2"/>
        <v/>
      </c>
      <c r="B47" s="35" t="str">
        <f t="shared" si="0"/>
        <v/>
      </c>
      <c r="C47" s="43" t="str">
        <f>'Commune par association'!B39</f>
        <v/>
      </c>
      <c r="D47" s="46" t="str">
        <f>IF($C47="","",SUMIFS('Base de donnée'!$K:$K,'Base de donnée'!$J:$J,'Quotes-parts communales'!D$8,'Base de donnée'!$D:$D,'Quotes-parts communales'!$A47,'Base de donnée'!$I:$I,'Quotes-parts communales'!$C47))</f>
        <v/>
      </c>
      <c r="E47" s="33" t="str">
        <f>IF($C47="","",SUMIFS('Base de donnée'!$K:$K,'Base de donnée'!$J:$J,'Quotes-parts communales'!E$8,'Base de donnée'!$D:$D,'Quotes-parts communales'!$A47,'Base de donnée'!$I:$I,'Quotes-parts communales'!$C47))</f>
        <v/>
      </c>
      <c r="F47" s="33" t="str">
        <f>IF($C47="","",SUMIFS('Base de donnée'!$K:$K,'Base de donnée'!$J:$J,'Quotes-parts communales'!F$8,'Base de donnée'!$D:$D,'Quotes-parts communales'!$A47,'Base de donnée'!$I:$I,'Quotes-parts communales'!$C47))</f>
        <v/>
      </c>
      <c r="G47" s="33" t="str">
        <f>IF($C47="","",SUMIFS('Base de donnée'!$K:$K,'Base de donnée'!$J:$J,'Quotes-parts communales'!G$8,'Base de donnée'!$D:$D,'Quotes-parts communales'!$A47,'Base de donnée'!$I:$I,'Quotes-parts communales'!$C47))</f>
        <v/>
      </c>
      <c r="H47" s="33" t="str">
        <f>IF($C47="","",SUMIFS('Base de donnée'!$K:$K,'Base de donnée'!$J:$J,'Quotes-parts communales'!H$8,'Base de donnée'!$D:$D,'Quotes-parts communales'!$A47,'Base de donnée'!$I:$I,'Quotes-parts communales'!$C47))</f>
        <v/>
      </c>
      <c r="I47" s="33" t="str">
        <f>IF($C47="","",SUMIFS('Base de donnée'!$K:$K,'Base de donnée'!$J:$J,'Quotes-parts communales'!I$8,'Base de donnée'!$D:$D,'Quotes-parts communales'!$A47,'Base de donnée'!$I:$I,'Quotes-parts communales'!$C47))</f>
        <v/>
      </c>
      <c r="J47" s="33" t="str">
        <f>IF($C47="","",SUMIFS('Base de donnée'!$K:$K,'Base de donnée'!$J:$J,'Quotes-parts communales'!J$8,'Base de donnée'!$D:$D,'Quotes-parts communales'!$A47,'Base de donnée'!$I:$I,'Quotes-parts communales'!$C47))</f>
        <v/>
      </c>
      <c r="K47" s="33" t="str">
        <f>IF($C47="","",SUMIFS('Base de donnée'!$K:$K,'Base de donnée'!$J:$J,'Quotes-parts communales'!K$8,'Base de donnée'!$D:$D,'Quotes-parts communales'!$A47,'Base de donnée'!$I:$I,'Quotes-parts communales'!$C47))</f>
        <v/>
      </c>
      <c r="L47" s="47"/>
      <c r="M47" s="52"/>
      <c r="N47" s="53"/>
      <c r="O47" s="4">
        <f t="shared" si="3"/>
        <v>40</v>
      </c>
      <c r="P47" s="4" t="b">
        <f t="shared" si="1"/>
        <v>1</v>
      </c>
    </row>
    <row r="48" spans="1:16" ht="28.5" hidden="1" customHeight="1" outlineLevel="1" x14ac:dyDescent="0.2">
      <c r="A48" s="32" t="str">
        <f t="shared" si="2"/>
        <v/>
      </c>
      <c r="B48" s="35" t="str">
        <f t="shared" si="0"/>
        <v/>
      </c>
      <c r="C48" s="43" t="str">
        <f>'Commune par association'!B40</f>
        <v/>
      </c>
      <c r="D48" s="46" t="str">
        <f>IF($C48="","",SUMIFS('Base de donnée'!$K:$K,'Base de donnée'!$J:$J,'Quotes-parts communales'!D$8,'Base de donnée'!$D:$D,'Quotes-parts communales'!$A48,'Base de donnée'!$I:$I,'Quotes-parts communales'!$C48))</f>
        <v/>
      </c>
      <c r="E48" s="33" t="str">
        <f>IF($C48="","",SUMIFS('Base de donnée'!$K:$K,'Base de donnée'!$J:$J,'Quotes-parts communales'!E$8,'Base de donnée'!$D:$D,'Quotes-parts communales'!$A48,'Base de donnée'!$I:$I,'Quotes-parts communales'!$C48))</f>
        <v/>
      </c>
      <c r="F48" s="33" t="str">
        <f>IF($C48="","",SUMIFS('Base de donnée'!$K:$K,'Base de donnée'!$J:$J,'Quotes-parts communales'!F$8,'Base de donnée'!$D:$D,'Quotes-parts communales'!$A48,'Base de donnée'!$I:$I,'Quotes-parts communales'!$C48))</f>
        <v/>
      </c>
      <c r="G48" s="33" t="str">
        <f>IF($C48="","",SUMIFS('Base de donnée'!$K:$K,'Base de donnée'!$J:$J,'Quotes-parts communales'!G$8,'Base de donnée'!$D:$D,'Quotes-parts communales'!$A48,'Base de donnée'!$I:$I,'Quotes-parts communales'!$C48))</f>
        <v/>
      </c>
      <c r="H48" s="33" t="str">
        <f>IF($C48="","",SUMIFS('Base de donnée'!$K:$K,'Base de donnée'!$J:$J,'Quotes-parts communales'!H$8,'Base de donnée'!$D:$D,'Quotes-parts communales'!$A48,'Base de donnée'!$I:$I,'Quotes-parts communales'!$C48))</f>
        <v/>
      </c>
      <c r="I48" s="33" t="str">
        <f>IF($C48="","",SUMIFS('Base de donnée'!$K:$K,'Base de donnée'!$J:$J,'Quotes-parts communales'!I$8,'Base de donnée'!$D:$D,'Quotes-parts communales'!$A48,'Base de donnée'!$I:$I,'Quotes-parts communales'!$C48))</f>
        <v/>
      </c>
      <c r="J48" s="33" t="str">
        <f>IF($C48="","",SUMIFS('Base de donnée'!$K:$K,'Base de donnée'!$J:$J,'Quotes-parts communales'!J$8,'Base de donnée'!$D:$D,'Quotes-parts communales'!$A48,'Base de donnée'!$I:$I,'Quotes-parts communales'!$C48))</f>
        <v/>
      </c>
      <c r="K48" s="33" t="str">
        <f>IF($C48="","",SUMIFS('Base de donnée'!$K:$K,'Base de donnée'!$J:$J,'Quotes-parts communales'!K$8,'Base de donnée'!$D:$D,'Quotes-parts communales'!$A48,'Base de donnée'!$I:$I,'Quotes-parts communales'!$C48))</f>
        <v/>
      </c>
      <c r="L48" s="47"/>
      <c r="M48" s="52"/>
      <c r="N48" s="53"/>
      <c r="O48" s="4">
        <f t="shared" si="3"/>
        <v>41</v>
      </c>
      <c r="P48" s="4" t="b">
        <f t="shared" si="1"/>
        <v>1</v>
      </c>
    </row>
    <row r="49" spans="1:16" ht="28.5" hidden="1" customHeight="1" outlineLevel="1" x14ac:dyDescent="0.2">
      <c r="A49" s="32" t="str">
        <f t="shared" si="2"/>
        <v/>
      </c>
      <c r="B49" s="35" t="str">
        <f t="shared" si="0"/>
        <v/>
      </c>
      <c r="C49" s="43" t="str">
        <f>'Commune par association'!B41</f>
        <v/>
      </c>
      <c r="D49" s="46" t="str">
        <f>IF($C49="","",SUMIFS('Base de donnée'!$K:$K,'Base de donnée'!$J:$J,'Quotes-parts communales'!D$8,'Base de donnée'!$D:$D,'Quotes-parts communales'!$A49,'Base de donnée'!$I:$I,'Quotes-parts communales'!$C49))</f>
        <v/>
      </c>
      <c r="E49" s="33" t="str">
        <f>IF($C49="","",SUMIFS('Base de donnée'!$K:$K,'Base de donnée'!$J:$J,'Quotes-parts communales'!E$8,'Base de donnée'!$D:$D,'Quotes-parts communales'!$A49,'Base de donnée'!$I:$I,'Quotes-parts communales'!$C49))</f>
        <v/>
      </c>
      <c r="F49" s="33" t="str">
        <f>IF($C49="","",SUMIFS('Base de donnée'!$K:$K,'Base de donnée'!$J:$J,'Quotes-parts communales'!F$8,'Base de donnée'!$D:$D,'Quotes-parts communales'!$A49,'Base de donnée'!$I:$I,'Quotes-parts communales'!$C49))</f>
        <v/>
      </c>
      <c r="G49" s="33" t="str">
        <f>IF($C49="","",SUMIFS('Base de donnée'!$K:$K,'Base de donnée'!$J:$J,'Quotes-parts communales'!G$8,'Base de donnée'!$D:$D,'Quotes-parts communales'!$A49,'Base de donnée'!$I:$I,'Quotes-parts communales'!$C49))</f>
        <v/>
      </c>
      <c r="H49" s="33" t="str">
        <f>IF($C49="","",SUMIFS('Base de donnée'!$K:$K,'Base de donnée'!$J:$J,'Quotes-parts communales'!H$8,'Base de donnée'!$D:$D,'Quotes-parts communales'!$A49,'Base de donnée'!$I:$I,'Quotes-parts communales'!$C49))</f>
        <v/>
      </c>
      <c r="I49" s="33" t="str">
        <f>IF($C49="","",SUMIFS('Base de donnée'!$K:$K,'Base de donnée'!$J:$J,'Quotes-parts communales'!I$8,'Base de donnée'!$D:$D,'Quotes-parts communales'!$A49,'Base de donnée'!$I:$I,'Quotes-parts communales'!$C49))</f>
        <v/>
      </c>
      <c r="J49" s="33" t="str">
        <f>IF($C49="","",SUMIFS('Base de donnée'!$K:$K,'Base de donnée'!$J:$J,'Quotes-parts communales'!J$8,'Base de donnée'!$D:$D,'Quotes-parts communales'!$A49,'Base de donnée'!$I:$I,'Quotes-parts communales'!$C49))</f>
        <v/>
      </c>
      <c r="K49" s="33" t="str">
        <f>IF($C49="","",SUMIFS('Base de donnée'!$K:$K,'Base de donnée'!$J:$J,'Quotes-parts communales'!K$8,'Base de donnée'!$D:$D,'Quotes-parts communales'!$A49,'Base de donnée'!$I:$I,'Quotes-parts communales'!$C49))</f>
        <v/>
      </c>
      <c r="L49" s="47"/>
      <c r="M49" s="52"/>
      <c r="N49" s="53"/>
      <c r="O49" s="4">
        <f t="shared" si="3"/>
        <v>42</v>
      </c>
      <c r="P49" s="4" t="b">
        <f t="shared" si="1"/>
        <v>1</v>
      </c>
    </row>
    <row r="50" spans="1:16" ht="28.5" hidden="1" customHeight="1" outlineLevel="1" x14ac:dyDescent="0.2">
      <c r="A50" s="32" t="str">
        <f t="shared" si="2"/>
        <v/>
      </c>
      <c r="B50" s="35" t="str">
        <f t="shared" si="0"/>
        <v/>
      </c>
      <c r="C50" s="43" t="str">
        <f>'Commune par association'!B42</f>
        <v/>
      </c>
      <c r="D50" s="46" t="str">
        <f>IF($C50="","",SUMIFS('Base de donnée'!$K:$K,'Base de donnée'!$J:$J,'Quotes-parts communales'!D$8,'Base de donnée'!$D:$D,'Quotes-parts communales'!$A50,'Base de donnée'!$I:$I,'Quotes-parts communales'!$C50))</f>
        <v/>
      </c>
      <c r="E50" s="33" t="str">
        <f>IF($C50="","",SUMIFS('Base de donnée'!$K:$K,'Base de donnée'!$J:$J,'Quotes-parts communales'!E$8,'Base de donnée'!$D:$D,'Quotes-parts communales'!$A50,'Base de donnée'!$I:$I,'Quotes-parts communales'!$C50))</f>
        <v/>
      </c>
      <c r="F50" s="33" t="str">
        <f>IF($C50="","",SUMIFS('Base de donnée'!$K:$K,'Base de donnée'!$J:$J,'Quotes-parts communales'!F$8,'Base de donnée'!$D:$D,'Quotes-parts communales'!$A50,'Base de donnée'!$I:$I,'Quotes-parts communales'!$C50))</f>
        <v/>
      </c>
      <c r="G50" s="33" t="str">
        <f>IF($C50="","",SUMIFS('Base de donnée'!$K:$K,'Base de donnée'!$J:$J,'Quotes-parts communales'!G$8,'Base de donnée'!$D:$D,'Quotes-parts communales'!$A50,'Base de donnée'!$I:$I,'Quotes-parts communales'!$C50))</f>
        <v/>
      </c>
      <c r="H50" s="33" t="str">
        <f>IF($C50="","",SUMIFS('Base de donnée'!$K:$K,'Base de donnée'!$J:$J,'Quotes-parts communales'!H$8,'Base de donnée'!$D:$D,'Quotes-parts communales'!$A50,'Base de donnée'!$I:$I,'Quotes-parts communales'!$C50))</f>
        <v/>
      </c>
      <c r="I50" s="33" t="str">
        <f>IF($C50="","",SUMIFS('Base de donnée'!$K:$K,'Base de donnée'!$J:$J,'Quotes-parts communales'!I$8,'Base de donnée'!$D:$D,'Quotes-parts communales'!$A50,'Base de donnée'!$I:$I,'Quotes-parts communales'!$C50))</f>
        <v/>
      </c>
      <c r="J50" s="33" t="str">
        <f>IF($C50="","",SUMIFS('Base de donnée'!$K:$K,'Base de donnée'!$J:$J,'Quotes-parts communales'!J$8,'Base de donnée'!$D:$D,'Quotes-parts communales'!$A50,'Base de donnée'!$I:$I,'Quotes-parts communales'!$C50))</f>
        <v/>
      </c>
      <c r="K50" s="33" t="str">
        <f>IF($C50="","",SUMIFS('Base de donnée'!$K:$K,'Base de donnée'!$J:$J,'Quotes-parts communales'!K$8,'Base de donnée'!$D:$D,'Quotes-parts communales'!$A50,'Base de donnée'!$I:$I,'Quotes-parts communales'!$C50))</f>
        <v/>
      </c>
      <c r="L50" s="47"/>
      <c r="M50" s="52"/>
      <c r="N50" s="53"/>
      <c r="O50" s="4">
        <f t="shared" si="3"/>
        <v>43</v>
      </c>
      <c r="P50" s="4" t="b">
        <f t="shared" si="1"/>
        <v>1</v>
      </c>
    </row>
    <row r="51" spans="1:16" ht="28.5" hidden="1" customHeight="1" outlineLevel="1" x14ac:dyDescent="0.2">
      <c r="A51" s="32" t="str">
        <f t="shared" si="2"/>
        <v/>
      </c>
      <c r="B51" s="35" t="str">
        <f t="shared" si="0"/>
        <v/>
      </c>
      <c r="C51" s="43" t="str">
        <f>'Commune par association'!B43</f>
        <v/>
      </c>
      <c r="D51" s="46" t="str">
        <f>IF($C51="","",SUMIFS('Base de donnée'!$K:$K,'Base de donnée'!$J:$J,'Quotes-parts communales'!D$8,'Base de donnée'!$D:$D,'Quotes-parts communales'!$A51,'Base de donnée'!$I:$I,'Quotes-parts communales'!$C51))</f>
        <v/>
      </c>
      <c r="E51" s="33" t="str">
        <f>IF($C51="","",SUMIFS('Base de donnée'!$K:$K,'Base de donnée'!$J:$J,'Quotes-parts communales'!E$8,'Base de donnée'!$D:$D,'Quotes-parts communales'!$A51,'Base de donnée'!$I:$I,'Quotes-parts communales'!$C51))</f>
        <v/>
      </c>
      <c r="F51" s="33" t="str">
        <f>IF($C51="","",SUMIFS('Base de donnée'!$K:$K,'Base de donnée'!$J:$J,'Quotes-parts communales'!F$8,'Base de donnée'!$D:$D,'Quotes-parts communales'!$A51,'Base de donnée'!$I:$I,'Quotes-parts communales'!$C51))</f>
        <v/>
      </c>
      <c r="G51" s="33" t="str">
        <f>IF($C51="","",SUMIFS('Base de donnée'!$K:$K,'Base de donnée'!$J:$J,'Quotes-parts communales'!G$8,'Base de donnée'!$D:$D,'Quotes-parts communales'!$A51,'Base de donnée'!$I:$I,'Quotes-parts communales'!$C51))</f>
        <v/>
      </c>
      <c r="H51" s="33" t="str">
        <f>IF($C51="","",SUMIFS('Base de donnée'!$K:$K,'Base de donnée'!$J:$J,'Quotes-parts communales'!H$8,'Base de donnée'!$D:$D,'Quotes-parts communales'!$A51,'Base de donnée'!$I:$I,'Quotes-parts communales'!$C51))</f>
        <v/>
      </c>
      <c r="I51" s="33" t="str">
        <f>IF($C51="","",SUMIFS('Base de donnée'!$K:$K,'Base de donnée'!$J:$J,'Quotes-parts communales'!I$8,'Base de donnée'!$D:$D,'Quotes-parts communales'!$A51,'Base de donnée'!$I:$I,'Quotes-parts communales'!$C51))</f>
        <v/>
      </c>
      <c r="J51" s="33" t="str">
        <f>IF($C51="","",SUMIFS('Base de donnée'!$K:$K,'Base de donnée'!$J:$J,'Quotes-parts communales'!J$8,'Base de donnée'!$D:$D,'Quotes-parts communales'!$A51,'Base de donnée'!$I:$I,'Quotes-parts communales'!$C51))</f>
        <v/>
      </c>
      <c r="K51" s="33" t="str">
        <f>IF($C51="","",SUMIFS('Base de donnée'!$K:$K,'Base de donnée'!$J:$J,'Quotes-parts communales'!K$8,'Base de donnée'!$D:$D,'Quotes-parts communales'!$A51,'Base de donnée'!$I:$I,'Quotes-parts communales'!$C51))</f>
        <v/>
      </c>
      <c r="L51" s="47"/>
      <c r="M51" s="52"/>
      <c r="N51" s="53"/>
      <c r="O51" s="4">
        <f t="shared" si="3"/>
        <v>44</v>
      </c>
      <c r="P51" s="4" t="b">
        <f t="shared" si="1"/>
        <v>1</v>
      </c>
    </row>
    <row r="52" spans="1:16" ht="28.5" hidden="1" customHeight="1" outlineLevel="1" x14ac:dyDescent="0.2">
      <c r="A52" s="32" t="str">
        <f t="shared" si="2"/>
        <v/>
      </c>
      <c r="B52" s="35" t="str">
        <f t="shared" si="0"/>
        <v/>
      </c>
      <c r="C52" s="43" t="str">
        <f>'Commune par association'!B44</f>
        <v/>
      </c>
      <c r="D52" s="46" t="str">
        <f>IF($C52="","",SUMIFS('Base de donnée'!$K:$K,'Base de donnée'!$J:$J,'Quotes-parts communales'!D$8,'Base de donnée'!$D:$D,'Quotes-parts communales'!$A52,'Base de donnée'!$I:$I,'Quotes-parts communales'!$C52))</f>
        <v/>
      </c>
      <c r="E52" s="33" t="str">
        <f>IF($C52="","",SUMIFS('Base de donnée'!$K:$K,'Base de donnée'!$J:$J,'Quotes-parts communales'!E$8,'Base de donnée'!$D:$D,'Quotes-parts communales'!$A52,'Base de donnée'!$I:$I,'Quotes-parts communales'!$C52))</f>
        <v/>
      </c>
      <c r="F52" s="33" t="str">
        <f>IF($C52="","",SUMIFS('Base de donnée'!$K:$K,'Base de donnée'!$J:$J,'Quotes-parts communales'!F$8,'Base de donnée'!$D:$D,'Quotes-parts communales'!$A52,'Base de donnée'!$I:$I,'Quotes-parts communales'!$C52))</f>
        <v/>
      </c>
      <c r="G52" s="33" t="str">
        <f>IF($C52="","",SUMIFS('Base de donnée'!$K:$K,'Base de donnée'!$J:$J,'Quotes-parts communales'!G$8,'Base de donnée'!$D:$D,'Quotes-parts communales'!$A52,'Base de donnée'!$I:$I,'Quotes-parts communales'!$C52))</f>
        <v/>
      </c>
      <c r="H52" s="33" t="str">
        <f>IF($C52="","",SUMIFS('Base de donnée'!$K:$K,'Base de donnée'!$J:$J,'Quotes-parts communales'!H$8,'Base de donnée'!$D:$D,'Quotes-parts communales'!$A52,'Base de donnée'!$I:$I,'Quotes-parts communales'!$C52))</f>
        <v/>
      </c>
      <c r="I52" s="33" t="str">
        <f>IF($C52="","",SUMIFS('Base de donnée'!$K:$K,'Base de donnée'!$J:$J,'Quotes-parts communales'!I$8,'Base de donnée'!$D:$D,'Quotes-parts communales'!$A52,'Base de donnée'!$I:$I,'Quotes-parts communales'!$C52))</f>
        <v/>
      </c>
      <c r="J52" s="33" t="str">
        <f>IF($C52="","",SUMIFS('Base de donnée'!$K:$K,'Base de donnée'!$J:$J,'Quotes-parts communales'!J$8,'Base de donnée'!$D:$D,'Quotes-parts communales'!$A52,'Base de donnée'!$I:$I,'Quotes-parts communales'!$C52))</f>
        <v/>
      </c>
      <c r="K52" s="33" t="str">
        <f>IF($C52="","",SUMIFS('Base de donnée'!$K:$K,'Base de donnée'!$J:$J,'Quotes-parts communales'!K$8,'Base de donnée'!$D:$D,'Quotes-parts communales'!$A52,'Base de donnée'!$I:$I,'Quotes-parts communales'!$C52))</f>
        <v/>
      </c>
      <c r="L52" s="47"/>
      <c r="M52" s="52"/>
      <c r="N52" s="53"/>
      <c r="O52" s="4">
        <f t="shared" si="3"/>
        <v>45</v>
      </c>
      <c r="P52" s="4" t="b">
        <f t="shared" si="1"/>
        <v>1</v>
      </c>
    </row>
    <row r="53" spans="1:16" ht="28.5" hidden="1" customHeight="1" outlineLevel="1" x14ac:dyDescent="0.2">
      <c r="A53" s="32" t="str">
        <f t="shared" si="2"/>
        <v/>
      </c>
      <c r="B53" s="35" t="str">
        <f t="shared" si="0"/>
        <v/>
      </c>
      <c r="C53" s="43" t="str">
        <f>'Commune par association'!B45</f>
        <v/>
      </c>
      <c r="D53" s="46" t="str">
        <f>IF($C53="","",SUMIFS('Base de donnée'!$K:$K,'Base de donnée'!$J:$J,'Quotes-parts communales'!D$8,'Base de donnée'!$D:$D,'Quotes-parts communales'!$A53,'Base de donnée'!$I:$I,'Quotes-parts communales'!$C53))</f>
        <v/>
      </c>
      <c r="E53" s="33" t="str">
        <f>IF($C53="","",SUMIFS('Base de donnée'!$K:$K,'Base de donnée'!$J:$J,'Quotes-parts communales'!E$8,'Base de donnée'!$D:$D,'Quotes-parts communales'!$A53,'Base de donnée'!$I:$I,'Quotes-parts communales'!$C53))</f>
        <v/>
      </c>
      <c r="F53" s="33" t="str">
        <f>IF($C53="","",SUMIFS('Base de donnée'!$K:$K,'Base de donnée'!$J:$J,'Quotes-parts communales'!F$8,'Base de donnée'!$D:$D,'Quotes-parts communales'!$A53,'Base de donnée'!$I:$I,'Quotes-parts communales'!$C53))</f>
        <v/>
      </c>
      <c r="G53" s="33" t="str">
        <f>IF($C53="","",SUMIFS('Base de donnée'!$K:$K,'Base de donnée'!$J:$J,'Quotes-parts communales'!G$8,'Base de donnée'!$D:$D,'Quotes-parts communales'!$A53,'Base de donnée'!$I:$I,'Quotes-parts communales'!$C53))</f>
        <v/>
      </c>
      <c r="H53" s="33" t="str">
        <f>IF($C53="","",SUMIFS('Base de donnée'!$K:$K,'Base de donnée'!$J:$J,'Quotes-parts communales'!H$8,'Base de donnée'!$D:$D,'Quotes-parts communales'!$A53,'Base de donnée'!$I:$I,'Quotes-parts communales'!$C53))</f>
        <v/>
      </c>
      <c r="I53" s="33" t="str">
        <f>IF($C53="","",SUMIFS('Base de donnée'!$K:$K,'Base de donnée'!$J:$J,'Quotes-parts communales'!I$8,'Base de donnée'!$D:$D,'Quotes-parts communales'!$A53,'Base de donnée'!$I:$I,'Quotes-parts communales'!$C53))</f>
        <v/>
      </c>
      <c r="J53" s="33" t="str">
        <f>IF($C53="","",SUMIFS('Base de donnée'!$K:$K,'Base de donnée'!$J:$J,'Quotes-parts communales'!J$8,'Base de donnée'!$D:$D,'Quotes-parts communales'!$A53,'Base de donnée'!$I:$I,'Quotes-parts communales'!$C53))</f>
        <v/>
      </c>
      <c r="K53" s="33" t="str">
        <f>IF($C53="","",SUMIFS('Base de donnée'!$K:$K,'Base de donnée'!$J:$J,'Quotes-parts communales'!K$8,'Base de donnée'!$D:$D,'Quotes-parts communales'!$A53,'Base de donnée'!$I:$I,'Quotes-parts communales'!$C53))</f>
        <v/>
      </c>
      <c r="L53" s="47"/>
      <c r="M53" s="52"/>
      <c r="N53" s="53"/>
      <c r="O53" s="4">
        <f t="shared" si="3"/>
        <v>46</v>
      </c>
      <c r="P53" s="4" t="b">
        <f t="shared" si="1"/>
        <v>1</v>
      </c>
    </row>
    <row r="54" spans="1:16" ht="28.5" hidden="1" customHeight="1" outlineLevel="1" x14ac:dyDescent="0.2">
      <c r="A54" s="32" t="str">
        <f t="shared" si="2"/>
        <v/>
      </c>
      <c r="B54" s="35" t="str">
        <f t="shared" si="0"/>
        <v/>
      </c>
      <c r="C54" s="43" t="str">
        <f>'Commune par association'!B46</f>
        <v/>
      </c>
      <c r="D54" s="46" t="str">
        <f>IF($C54="","",SUMIFS('Base de donnée'!$K:$K,'Base de donnée'!$J:$J,'Quotes-parts communales'!D$8,'Base de donnée'!$D:$D,'Quotes-parts communales'!$A54,'Base de donnée'!$I:$I,'Quotes-parts communales'!$C54))</f>
        <v/>
      </c>
      <c r="E54" s="33" t="str">
        <f>IF($C54="","",SUMIFS('Base de donnée'!$K:$K,'Base de donnée'!$J:$J,'Quotes-parts communales'!E$8,'Base de donnée'!$D:$D,'Quotes-parts communales'!$A54,'Base de donnée'!$I:$I,'Quotes-parts communales'!$C54))</f>
        <v/>
      </c>
      <c r="F54" s="33" t="str">
        <f>IF($C54="","",SUMIFS('Base de donnée'!$K:$K,'Base de donnée'!$J:$J,'Quotes-parts communales'!F$8,'Base de donnée'!$D:$D,'Quotes-parts communales'!$A54,'Base de donnée'!$I:$I,'Quotes-parts communales'!$C54))</f>
        <v/>
      </c>
      <c r="G54" s="33" t="str">
        <f>IF($C54="","",SUMIFS('Base de donnée'!$K:$K,'Base de donnée'!$J:$J,'Quotes-parts communales'!G$8,'Base de donnée'!$D:$D,'Quotes-parts communales'!$A54,'Base de donnée'!$I:$I,'Quotes-parts communales'!$C54))</f>
        <v/>
      </c>
      <c r="H54" s="33" t="str">
        <f>IF($C54="","",SUMIFS('Base de donnée'!$K:$K,'Base de donnée'!$J:$J,'Quotes-parts communales'!H$8,'Base de donnée'!$D:$D,'Quotes-parts communales'!$A54,'Base de donnée'!$I:$I,'Quotes-parts communales'!$C54))</f>
        <v/>
      </c>
      <c r="I54" s="33" t="str">
        <f>IF($C54="","",SUMIFS('Base de donnée'!$K:$K,'Base de donnée'!$J:$J,'Quotes-parts communales'!I$8,'Base de donnée'!$D:$D,'Quotes-parts communales'!$A54,'Base de donnée'!$I:$I,'Quotes-parts communales'!$C54))</f>
        <v/>
      </c>
      <c r="J54" s="33" t="str">
        <f>IF($C54="","",SUMIFS('Base de donnée'!$K:$K,'Base de donnée'!$J:$J,'Quotes-parts communales'!J$8,'Base de donnée'!$D:$D,'Quotes-parts communales'!$A54,'Base de donnée'!$I:$I,'Quotes-parts communales'!$C54))</f>
        <v/>
      </c>
      <c r="K54" s="33" t="str">
        <f>IF($C54="","",SUMIFS('Base de donnée'!$K:$K,'Base de donnée'!$J:$J,'Quotes-parts communales'!K$8,'Base de donnée'!$D:$D,'Quotes-parts communales'!$A54,'Base de donnée'!$I:$I,'Quotes-parts communales'!$C54))</f>
        <v/>
      </c>
      <c r="L54" s="47"/>
      <c r="M54" s="52"/>
      <c r="N54" s="53"/>
      <c r="O54" s="4">
        <f t="shared" si="3"/>
        <v>47</v>
      </c>
      <c r="P54" s="4" t="b">
        <f t="shared" si="1"/>
        <v>1</v>
      </c>
    </row>
    <row r="55" spans="1:16" ht="28.5" hidden="1" customHeight="1" outlineLevel="1" x14ac:dyDescent="0.2">
      <c r="A55" s="32" t="str">
        <f t="shared" si="2"/>
        <v/>
      </c>
      <c r="B55" s="35" t="str">
        <f t="shared" si="0"/>
        <v/>
      </c>
      <c r="C55" s="43" t="str">
        <f>'Commune par association'!B47</f>
        <v/>
      </c>
      <c r="D55" s="46" t="str">
        <f>IF($C55="","",SUMIFS('Base de donnée'!$K:$K,'Base de donnée'!$J:$J,'Quotes-parts communales'!D$8,'Base de donnée'!$D:$D,'Quotes-parts communales'!$A55,'Base de donnée'!$I:$I,'Quotes-parts communales'!$C55))</f>
        <v/>
      </c>
      <c r="E55" s="33" t="str">
        <f>IF($C55="","",SUMIFS('Base de donnée'!$K:$K,'Base de donnée'!$J:$J,'Quotes-parts communales'!E$8,'Base de donnée'!$D:$D,'Quotes-parts communales'!$A55,'Base de donnée'!$I:$I,'Quotes-parts communales'!$C55))</f>
        <v/>
      </c>
      <c r="F55" s="33" t="str">
        <f>IF($C55="","",SUMIFS('Base de donnée'!$K:$K,'Base de donnée'!$J:$J,'Quotes-parts communales'!F$8,'Base de donnée'!$D:$D,'Quotes-parts communales'!$A55,'Base de donnée'!$I:$I,'Quotes-parts communales'!$C55))</f>
        <v/>
      </c>
      <c r="G55" s="33" t="str">
        <f>IF($C55="","",SUMIFS('Base de donnée'!$K:$K,'Base de donnée'!$J:$J,'Quotes-parts communales'!G$8,'Base de donnée'!$D:$D,'Quotes-parts communales'!$A55,'Base de donnée'!$I:$I,'Quotes-parts communales'!$C55))</f>
        <v/>
      </c>
      <c r="H55" s="33" t="str">
        <f>IF($C55="","",SUMIFS('Base de donnée'!$K:$K,'Base de donnée'!$J:$J,'Quotes-parts communales'!H$8,'Base de donnée'!$D:$D,'Quotes-parts communales'!$A55,'Base de donnée'!$I:$I,'Quotes-parts communales'!$C55))</f>
        <v/>
      </c>
      <c r="I55" s="33" t="str">
        <f>IF($C55="","",SUMIFS('Base de donnée'!$K:$K,'Base de donnée'!$J:$J,'Quotes-parts communales'!I$8,'Base de donnée'!$D:$D,'Quotes-parts communales'!$A55,'Base de donnée'!$I:$I,'Quotes-parts communales'!$C55))</f>
        <v/>
      </c>
      <c r="J55" s="33" t="str">
        <f>IF($C55="","",SUMIFS('Base de donnée'!$K:$K,'Base de donnée'!$J:$J,'Quotes-parts communales'!J$8,'Base de donnée'!$D:$D,'Quotes-parts communales'!$A55,'Base de donnée'!$I:$I,'Quotes-parts communales'!$C55))</f>
        <v/>
      </c>
      <c r="K55" s="33" t="str">
        <f>IF($C55="","",SUMIFS('Base de donnée'!$K:$K,'Base de donnée'!$J:$J,'Quotes-parts communales'!K$8,'Base de donnée'!$D:$D,'Quotes-parts communales'!$A55,'Base de donnée'!$I:$I,'Quotes-parts communales'!$C55))</f>
        <v/>
      </c>
      <c r="L55" s="47"/>
      <c r="M55" s="52"/>
      <c r="N55" s="53"/>
      <c r="O55" s="4">
        <f t="shared" si="3"/>
        <v>48</v>
      </c>
      <c r="P55" s="4" t="b">
        <f t="shared" si="1"/>
        <v>1</v>
      </c>
    </row>
    <row r="56" spans="1:16" ht="28.5" hidden="1" customHeight="1" outlineLevel="1" x14ac:dyDescent="0.2">
      <c r="A56" s="32" t="str">
        <f t="shared" si="2"/>
        <v/>
      </c>
      <c r="B56" s="35" t="str">
        <f t="shared" si="0"/>
        <v/>
      </c>
      <c r="C56" s="43" t="str">
        <f>'Commune par association'!B48</f>
        <v/>
      </c>
      <c r="D56" s="46" t="str">
        <f>IF($C56="","",SUMIFS('Base de donnée'!$K:$K,'Base de donnée'!$J:$J,'Quotes-parts communales'!D$8,'Base de donnée'!$D:$D,'Quotes-parts communales'!$A56,'Base de donnée'!$I:$I,'Quotes-parts communales'!$C56))</f>
        <v/>
      </c>
      <c r="E56" s="33" t="str">
        <f>IF($C56="","",SUMIFS('Base de donnée'!$K:$K,'Base de donnée'!$J:$J,'Quotes-parts communales'!E$8,'Base de donnée'!$D:$D,'Quotes-parts communales'!$A56,'Base de donnée'!$I:$I,'Quotes-parts communales'!$C56))</f>
        <v/>
      </c>
      <c r="F56" s="33" t="str">
        <f>IF($C56="","",SUMIFS('Base de donnée'!$K:$K,'Base de donnée'!$J:$J,'Quotes-parts communales'!F$8,'Base de donnée'!$D:$D,'Quotes-parts communales'!$A56,'Base de donnée'!$I:$I,'Quotes-parts communales'!$C56))</f>
        <v/>
      </c>
      <c r="G56" s="33" t="str">
        <f>IF($C56="","",SUMIFS('Base de donnée'!$K:$K,'Base de donnée'!$J:$J,'Quotes-parts communales'!G$8,'Base de donnée'!$D:$D,'Quotes-parts communales'!$A56,'Base de donnée'!$I:$I,'Quotes-parts communales'!$C56))</f>
        <v/>
      </c>
      <c r="H56" s="33" t="str">
        <f>IF($C56="","",SUMIFS('Base de donnée'!$K:$K,'Base de donnée'!$J:$J,'Quotes-parts communales'!H$8,'Base de donnée'!$D:$D,'Quotes-parts communales'!$A56,'Base de donnée'!$I:$I,'Quotes-parts communales'!$C56))</f>
        <v/>
      </c>
      <c r="I56" s="33" t="str">
        <f>IF($C56="","",SUMIFS('Base de donnée'!$K:$K,'Base de donnée'!$J:$J,'Quotes-parts communales'!I$8,'Base de donnée'!$D:$D,'Quotes-parts communales'!$A56,'Base de donnée'!$I:$I,'Quotes-parts communales'!$C56))</f>
        <v/>
      </c>
      <c r="J56" s="33" t="str">
        <f>IF($C56="","",SUMIFS('Base de donnée'!$K:$K,'Base de donnée'!$J:$J,'Quotes-parts communales'!J$8,'Base de donnée'!$D:$D,'Quotes-parts communales'!$A56,'Base de donnée'!$I:$I,'Quotes-parts communales'!$C56))</f>
        <v/>
      </c>
      <c r="K56" s="33" t="str">
        <f>IF($C56="","",SUMIFS('Base de donnée'!$K:$K,'Base de donnée'!$J:$J,'Quotes-parts communales'!K$8,'Base de donnée'!$D:$D,'Quotes-parts communales'!$A56,'Base de donnée'!$I:$I,'Quotes-parts communales'!$C56))</f>
        <v/>
      </c>
      <c r="L56" s="47"/>
      <c r="M56" s="52"/>
      <c r="N56" s="53"/>
      <c r="O56" s="4">
        <f t="shared" si="3"/>
        <v>49</v>
      </c>
      <c r="P56" s="4" t="b">
        <f t="shared" si="1"/>
        <v>1</v>
      </c>
    </row>
    <row r="57" spans="1:16" ht="28.5" hidden="1" customHeight="1" outlineLevel="1" x14ac:dyDescent="0.2">
      <c r="A57" s="32" t="str">
        <f t="shared" si="2"/>
        <v/>
      </c>
      <c r="B57" s="35" t="str">
        <f t="shared" si="0"/>
        <v/>
      </c>
      <c r="C57" s="43" t="str">
        <f>'Commune par association'!B49</f>
        <v/>
      </c>
      <c r="D57" s="46" t="str">
        <f>IF($C57="","",SUMIFS('Base de donnée'!$K:$K,'Base de donnée'!$J:$J,'Quotes-parts communales'!D$8,'Base de donnée'!$D:$D,'Quotes-parts communales'!$A57,'Base de donnée'!$I:$I,'Quotes-parts communales'!$C57))</f>
        <v/>
      </c>
      <c r="E57" s="33" t="str">
        <f>IF($C57="","",SUMIFS('Base de donnée'!$K:$K,'Base de donnée'!$J:$J,'Quotes-parts communales'!E$8,'Base de donnée'!$D:$D,'Quotes-parts communales'!$A57,'Base de donnée'!$I:$I,'Quotes-parts communales'!$C57))</f>
        <v/>
      </c>
      <c r="F57" s="33" t="str">
        <f>IF($C57="","",SUMIFS('Base de donnée'!$K:$K,'Base de donnée'!$J:$J,'Quotes-parts communales'!F$8,'Base de donnée'!$D:$D,'Quotes-parts communales'!$A57,'Base de donnée'!$I:$I,'Quotes-parts communales'!$C57))</f>
        <v/>
      </c>
      <c r="G57" s="33" t="str">
        <f>IF($C57="","",SUMIFS('Base de donnée'!$K:$K,'Base de donnée'!$J:$J,'Quotes-parts communales'!G$8,'Base de donnée'!$D:$D,'Quotes-parts communales'!$A57,'Base de donnée'!$I:$I,'Quotes-parts communales'!$C57))</f>
        <v/>
      </c>
      <c r="H57" s="33" t="str">
        <f>IF($C57="","",SUMIFS('Base de donnée'!$K:$K,'Base de donnée'!$J:$J,'Quotes-parts communales'!H$8,'Base de donnée'!$D:$D,'Quotes-parts communales'!$A57,'Base de donnée'!$I:$I,'Quotes-parts communales'!$C57))</f>
        <v/>
      </c>
      <c r="I57" s="33" t="str">
        <f>IF($C57="","",SUMIFS('Base de donnée'!$K:$K,'Base de donnée'!$J:$J,'Quotes-parts communales'!I$8,'Base de donnée'!$D:$D,'Quotes-parts communales'!$A57,'Base de donnée'!$I:$I,'Quotes-parts communales'!$C57))</f>
        <v/>
      </c>
      <c r="J57" s="33" t="str">
        <f>IF($C57="","",SUMIFS('Base de donnée'!$K:$K,'Base de donnée'!$J:$J,'Quotes-parts communales'!J$8,'Base de donnée'!$D:$D,'Quotes-parts communales'!$A57,'Base de donnée'!$I:$I,'Quotes-parts communales'!$C57))</f>
        <v/>
      </c>
      <c r="K57" s="33" t="str">
        <f>IF($C57="","",SUMIFS('Base de donnée'!$K:$K,'Base de donnée'!$J:$J,'Quotes-parts communales'!K$8,'Base de donnée'!$D:$D,'Quotes-parts communales'!$A57,'Base de donnée'!$I:$I,'Quotes-parts communales'!$C57))</f>
        <v/>
      </c>
      <c r="L57" s="47"/>
      <c r="M57" s="52"/>
      <c r="N57" s="53"/>
      <c r="O57" s="4">
        <f t="shared" si="3"/>
        <v>50</v>
      </c>
      <c r="P57" s="4" t="b">
        <f t="shared" si="1"/>
        <v>1</v>
      </c>
    </row>
    <row r="58" spans="1:16" ht="28.5" hidden="1" customHeight="1" outlineLevel="1" x14ac:dyDescent="0.2">
      <c r="A58" s="32" t="str">
        <f t="shared" si="2"/>
        <v/>
      </c>
      <c r="B58" s="35" t="str">
        <f t="shared" si="0"/>
        <v/>
      </c>
      <c r="C58" s="43" t="str">
        <f>'Commune par association'!B50</f>
        <v/>
      </c>
      <c r="D58" s="46" t="str">
        <f>IF($C58="","",SUMIFS('Base de donnée'!$K:$K,'Base de donnée'!$J:$J,'Quotes-parts communales'!D$8,'Base de donnée'!$D:$D,'Quotes-parts communales'!$A58,'Base de donnée'!$I:$I,'Quotes-parts communales'!$C58))</f>
        <v/>
      </c>
      <c r="E58" s="33" t="str">
        <f>IF($C58="","",SUMIFS('Base de donnée'!$K:$K,'Base de donnée'!$J:$J,'Quotes-parts communales'!E$8,'Base de donnée'!$D:$D,'Quotes-parts communales'!$A58,'Base de donnée'!$I:$I,'Quotes-parts communales'!$C58))</f>
        <v/>
      </c>
      <c r="F58" s="33" t="str">
        <f>IF($C58="","",SUMIFS('Base de donnée'!$K:$K,'Base de donnée'!$J:$J,'Quotes-parts communales'!F$8,'Base de donnée'!$D:$D,'Quotes-parts communales'!$A58,'Base de donnée'!$I:$I,'Quotes-parts communales'!$C58))</f>
        <v/>
      </c>
      <c r="G58" s="33" t="str">
        <f>IF($C58="","",SUMIFS('Base de donnée'!$K:$K,'Base de donnée'!$J:$J,'Quotes-parts communales'!G$8,'Base de donnée'!$D:$D,'Quotes-parts communales'!$A58,'Base de donnée'!$I:$I,'Quotes-parts communales'!$C58))</f>
        <v/>
      </c>
      <c r="H58" s="33" t="str">
        <f>IF($C58="","",SUMIFS('Base de donnée'!$K:$K,'Base de donnée'!$J:$J,'Quotes-parts communales'!H$8,'Base de donnée'!$D:$D,'Quotes-parts communales'!$A58,'Base de donnée'!$I:$I,'Quotes-parts communales'!$C58))</f>
        <v/>
      </c>
      <c r="I58" s="33" t="str">
        <f>IF($C58="","",SUMIFS('Base de donnée'!$K:$K,'Base de donnée'!$J:$J,'Quotes-parts communales'!I$8,'Base de donnée'!$D:$D,'Quotes-parts communales'!$A58,'Base de donnée'!$I:$I,'Quotes-parts communales'!$C58))</f>
        <v/>
      </c>
      <c r="J58" s="33" t="str">
        <f>IF($C58="","",SUMIFS('Base de donnée'!$K:$K,'Base de donnée'!$J:$J,'Quotes-parts communales'!J$8,'Base de donnée'!$D:$D,'Quotes-parts communales'!$A58,'Base de donnée'!$I:$I,'Quotes-parts communales'!$C58))</f>
        <v/>
      </c>
      <c r="K58" s="33" t="str">
        <f>IF($C58="","",SUMIFS('Base de donnée'!$K:$K,'Base de donnée'!$J:$J,'Quotes-parts communales'!K$8,'Base de donnée'!$D:$D,'Quotes-parts communales'!$A58,'Base de donnée'!$I:$I,'Quotes-parts communales'!$C58))</f>
        <v/>
      </c>
      <c r="L58" s="47"/>
      <c r="M58" s="52"/>
      <c r="N58" s="53"/>
      <c r="O58" s="4">
        <f t="shared" si="3"/>
        <v>51</v>
      </c>
      <c r="P58" s="4" t="b">
        <f t="shared" si="1"/>
        <v>1</v>
      </c>
    </row>
    <row r="59" spans="1:16" ht="28.5" hidden="1" customHeight="1" outlineLevel="1" x14ac:dyDescent="0.2">
      <c r="A59" s="32" t="str">
        <f t="shared" si="2"/>
        <v/>
      </c>
      <c r="B59" s="35" t="str">
        <f t="shared" si="0"/>
        <v/>
      </c>
      <c r="C59" s="43" t="str">
        <f>'Commune par association'!B51</f>
        <v/>
      </c>
      <c r="D59" s="46" t="str">
        <f>IF($C59="","",SUMIFS('Base de donnée'!$K:$K,'Base de donnée'!$J:$J,'Quotes-parts communales'!D$8,'Base de donnée'!$D:$D,'Quotes-parts communales'!$A59,'Base de donnée'!$I:$I,'Quotes-parts communales'!$C59))</f>
        <v/>
      </c>
      <c r="E59" s="33" t="str">
        <f>IF($C59="","",SUMIFS('Base de donnée'!$K:$K,'Base de donnée'!$J:$J,'Quotes-parts communales'!E$8,'Base de donnée'!$D:$D,'Quotes-parts communales'!$A59,'Base de donnée'!$I:$I,'Quotes-parts communales'!$C59))</f>
        <v/>
      </c>
      <c r="F59" s="33" t="str">
        <f>IF($C59="","",SUMIFS('Base de donnée'!$K:$K,'Base de donnée'!$J:$J,'Quotes-parts communales'!F$8,'Base de donnée'!$D:$D,'Quotes-parts communales'!$A59,'Base de donnée'!$I:$I,'Quotes-parts communales'!$C59))</f>
        <v/>
      </c>
      <c r="G59" s="33" t="str">
        <f>IF($C59="","",SUMIFS('Base de donnée'!$K:$K,'Base de donnée'!$J:$J,'Quotes-parts communales'!G$8,'Base de donnée'!$D:$D,'Quotes-parts communales'!$A59,'Base de donnée'!$I:$I,'Quotes-parts communales'!$C59))</f>
        <v/>
      </c>
      <c r="H59" s="33" t="str">
        <f>IF($C59="","",SUMIFS('Base de donnée'!$K:$K,'Base de donnée'!$J:$J,'Quotes-parts communales'!H$8,'Base de donnée'!$D:$D,'Quotes-parts communales'!$A59,'Base de donnée'!$I:$I,'Quotes-parts communales'!$C59))</f>
        <v/>
      </c>
      <c r="I59" s="33" t="str">
        <f>IF($C59="","",SUMIFS('Base de donnée'!$K:$K,'Base de donnée'!$J:$J,'Quotes-parts communales'!I$8,'Base de donnée'!$D:$D,'Quotes-parts communales'!$A59,'Base de donnée'!$I:$I,'Quotes-parts communales'!$C59))</f>
        <v/>
      </c>
      <c r="J59" s="33" t="str">
        <f>IF($C59="","",SUMIFS('Base de donnée'!$K:$K,'Base de donnée'!$J:$J,'Quotes-parts communales'!J$8,'Base de donnée'!$D:$D,'Quotes-parts communales'!$A59,'Base de donnée'!$I:$I,'Quotes-parts communales'!$C59))</f>
        <v/>
      </c>
      <c r="K59" s="33" t="str">
        <f>IF($C59="","",SUMIFS('Base de donnée'!$K:$K,'Base de donnée'!$J:$J,'Quotes-parts communales'!K$8,'Base de donnée'!$D:$D,'Quotes-parts communales'!$A59,'Base de donnée'!$I:$I,'Quotes-parts communales'!$C59))</f>
        <v/>
      </c>
      <c r="L59" s="47"/>
      <c r="M59" s="52"/>
      <c r="N59" s="53"/>
      <c r="O59" s="4">
        <f t="shared" si="3"/>
        <v>52</v>
      </c>
      <c r="P59" s="4" t="b">
        <f t="shared" si="1"/>
        <v>1</v>
      </c>
    </row>
    <row r="60" spans="1:16" ht="28.5" hidden="1" customHeight="1" outlineLevel="1" x14ac:dyDescent="0.2">
      <c r="A60" s="32" t="str">
        <f t="shared" si="2"/>
        <v/>
      </c>
      <c r="B60" s="35" t="str">
        <f t="shared" si="0"/>
        <v/>
      </c>
      <c r="C60" s="43" t="str">
        <f>'Commune par association'!B52</f>
        <v/>
      </c>
      <c r="D60" s="46" t="str">
        <f>IF($C60="","",SUMIFS('Base de donnée'!$K:$K,'Base de donnée'!$J:$J,'Quotes-parts communales'!D$8,'Base de donnée'!$D:$D,'Quotes-parts communales'!$A60,'Base de donnée'!$I:$I,'Quotes-parts communales'!$C60))</f>
        <v/>
      </c>
      <c r="E60" s="33" t="str">
        <f>IF($C60="","",SUMIFS('Base de donnée'!$K:$K,'Base de donnée'!$J:$J,'Quotes-parts communales'!E$8,'Base de donnée'!$D:$D,'Quotes-parts communales'!$A60,'Base de donnée'!$I:$I,'Quotes-parts communales'!$C60))</f>
        <v/>
      </c>
      <c r="F60" s="33" t="str">
        <f>IF($C60="","",SUMIFS('Base de donnée'!$K:$K,'Base de donnée'!$J:$J,'Quotes-parts communales'!F$8,'Base de donnée'!$D:$D,'Quotes-parts communales'!$A60,'Base de donnée'!$I:$I,'Quotes-parts communales'!$C60))</f>
        <v/>
      </c>
      <c r="G60" s="33" t="str">
        <f>IF($C60="","",SUMIFS('Base de donnée'!$K:$K,'Base de donnée'!$J:$J,'Quotes-parts communales'!G$8,'Base de donnée'!$D:$D,'Quotes-parts communales'!$A60,'Base de donnée'!$I:$I,'Quotes-parts communales'!$C60))</f>
        <v/>
      </c>
      <c r="H60" s="33" t="str">
        <f>IF($C60="","",SUMIFS('Base de donnée'!$K:$K,'Base de donnée'!$J:$J,'Quotes-parts communales'!H$8,'Base de donnée'!$D:$D,'Quotes-parts communales'!$A60,'Base de donnée'!$I:$I,'Quotes-parts communales'!$C60))</f>
        <v/>
      </c>
      <c r="I60" s="33" t="str">
        <f>IF($C60="","",SUMIFS('Base de donnée'!$K:$K,'Base de donnée'!$J:$J,'Quotes-parts communales'!I$8,'Base de donnée'!$D:$D,'Quotes-parts communales'!$A60,'Base de donnée'!$I:$I,'Quotes-parts communales'!$C60))</f>
        <v/>
      </c>
      <c r="J60" s="33" t="str">
        <f>IF($C60="","",SUMIFS('Base de donnée'!$K:$K,'Base de donnée'!$J:$J,'Quotes-parts communales'!J$8,'Base de donnée'!$D:$D,'Quotes-parts communales'!$A60,'Base de donnée'!$I:$I,'Quotes-parts communales'!$C60))</f>
        <v/>
      </c>
      <c r="K60" s="33" t="str">
        <f>IF($C60="","",SUMIFS('Base de donnée'!$K:$K,'Base de donnée'!$J:$J,'Quotes-parts communales'!K$8,'Base de donnée'!$D:$D,'Quotes-parts communales'!$A60,'Base de donnée'!$I:$I,'Quotes-parts communales'!$C60))</f>
        <v/>
      </c>
      <c r="L60" s="47"/>
      <c r="M60" s="52"/>
      <c r="N60" s="53"/>
      <c r="O60" s="4">
        <f t="shared" si="3"/>
        <v>53</v>
      </c>
      <c r="P60" s="4" t="b">
        <f t="shared" si="1"/>
        <v>1</v>
      </c>
    </row>
    <row r="61" spans="1:16" ht="28.5" hidden="1" customHeight="1" outlineLevel="1" x14ac:dyDescent="0.2">
      <c r="A61" s="32" t="str">
        <f t="shared" si="2"/>
        <v/>
      </c>
      <c r="B61" s="35" t="str">
        <f t="shared" si="0"/>
        <v/>
      </c>
      <c r="C61" s="43" t="str">
        <f>'Commune par association'!B53</f>
        <v/>
      </c>
      <c r="D61" s="46" t="str">
        <f>IF($C61="","",SUMIFS('Base de donnée'!$K:$K,'Base de donnée'!$J:$J,'Quotes-parts communales'!D$8,'Base de donnée'!$D:$D,'Quotes-parts communales'!$A61,'Base de donnée'!$I:$I,'Quotes-parts communales'!$C61))</f>
        <v/>
      </c>
      <c r="E61" s="33" t="str">
        <f>IF($C61="","",SUMIFS('Base de donnée'!$K:$K,'Base de donnée'!$J:$J,'Quotes-parts communales'!E$8,'Base de donnée'!$D:$D,'Quotes-parts communales'!$A61,'Base de donnée'!$I:$I,'Quotes-parts communales'!$C61))</f>
        <v/>
      </c>
      <c r="F61" s="33" t="str">
        <f>IF($C61="","",SUMIFS('Base de donnée'!$K:$K,'Base de donnée'!$J:$J,'Quotes-parts communales'!F$8,'Base de donnée'!$D:$D,'Quotes-parts communales'!$A61,'Base de donnée'!$I:$I,'Quotes-parts communales'!$C61))</f>
        <v/>
      </c>
      <c r="G61" s="33" t="str">
        <f>IF($C61="","",SUMIFS('Base de donnée'!$K:$K,'Base de donnée'!$J:$J,'Quotes-parts communales'!G$8,'Base de donnée'!$D:$D,'Quotes-parts communales'!$A61,'Base de donnée'!$I:$I,'Quotes-parts communales'!$C61))</f>
        <v/>
      </c>
      <c r="H61" s="33" t="str">
        <f>IF($C61="","",SUMIFS('Base de donnée'!$K:$K,'Base de donnée'!$J:$J,'Quotes-parts communales'!H$8,'Base de donnée'!$D:$D,'Quotes-parts communales'!$A61,'Base de donnée'!$I:$I,'Quotes-parts communales'!$C61))</f>
        <v/>
      </c>
      <c r="I61" s="33" t="str">
        <f>IF($C61="","",SUMIFS('Base de donnée'!$K:$K,'Base de donnée'!$J:$J,'Quotes-parts communales'!I$8,'Base de donnée'!$D:$D,'Quotes-parts communales'!$A61,'Base de donnée'!$I:$I,'Quotes-parts communales'!$C61))</f>
        <v/>
      </c>
      <c r="J61" s="33" t="str">
        <f>IF($C61="","",SUMIFS('Base de donnée'!$K:$K,'Base de donnée'!$J:$J,'Quotes-parts communales'!J$8,'Base de donnée'!$D:$D,'Quotes-parts communales'!$A61,'Base de donnée'!$I:$I,'Quotes-parts communales'!$C61))</f>
        <v/>
      </c>
      <c r="K61" s="33" t="str">
        <f>IF($C61="","",SUMIFS('Base de donnée'!$K:$K,'Base de donnée'!$J:$J,'Quotes-parts communales'!K$8,'Base de donnée'!$D:$D,'Quotes-parts communales'!$A61,'Base de donnée'!$I:$I,'Quotes-parts communales'!$C61))</f>
        <v/>
      </c>
      <c r="L61" s="47"/>
      <c r="M61" s="52"/>
      <c r="N61" s="53"/>
      <c r="O61" s="4">
        <f t="shared" si="3"/>
        <v>54</v>
      </c>
      <c r="P61" s="4" t="b">
        <f t="shared" si="1"/>
        <v>1</v>
      </c>
    </row>
    <row r="62" spans="1:16" ht="28.5" hidden="1" customHeight="1" outlineLevel="1" x14ac:dyDescent="0.2">
      <c r="A62" s="32" t="str">
        <f t="shared" si="2"/>
        <v/>
      </c>
      <c r="B62" s="35" t="str">
        <f t="shared" si="0"/>
        <v/>
      </c>
      <c r="C62" s="43" t="str">
        <f>'Commune par association'!B54</f>
        <v/>
      </c>
      <c r="D62" s="46" t="str">
        <f>IF($C62="","",SUMIFS('Base de donnée'!$K:$K,'Base de donnée'!$J:$J,'Quotes-parts communales'!D$8,'Base de donnée'!$D:$D,'Quotes-parts communales'!$A62,'Base de donnée'!$I:$I,'Quotes-parts communales'!$C62))</f>
        <v/>
      </c>
      <c r="E62" s="33" t="str">
        <f>IF($C62="","",SUMIFS('Base de donnée'!$K:$K,'Base de donnée'!$J:$J,'Quotes-parts communales'!E$8,'Base de donnée'!$D:$D,'Quotes-parts communales'!$A62,'Base de donnée'!$I:$I,'Quotes-parts communales'!$C62))</f>
        <v/>
      </c>
      <c r="F62" s="33" t="str">
        <f>IF($C62="","",SUMIFS('Base de donnée'!$K:$K,'Base de donnée'!$J:$J,'Quotes-parts communales'!F$8,'Base de donnée'!$D:$D,'Quotes-parts communales'!$A62,'Base de donnée'!$I:$I,'Quotes-parts communales'!$C62))</f>
        <v/>
      </c>
      <c r="G62" s="33" t="str">
        <f>IF($C62="","",SUMIFS('Base de donnée'!$K:$K,'Base de donnée'!$J:$J,'Quotes-parts communales'!G$8,'Base de donnée'!$D:$D,'Quotes-parts communales'!$A62,'Base de donnée'!$I:$I,'Quotes-parts communales'!$C62))</f>
        <v/>
      </c>
      <c r="H62" s="33" t="str">
        <f>IF($C62="","",SUMIFS('Base de donnée'!$K:$K,'Base de donnée'!$J:$J,'Quotes-parts communales'!H$8,'Base de donnée'!$D:$D,'Quotes-parts communales'!$A62,'Base de donnée'!$I:$I,'Quotes-parts communales'!$C62))</f>
        <v/>
      </c>
      <c r="I62" s="33" t="str">
        <f>IF($C62="","",SUMIFS('Base de donnée'!$K:$K,'Base de donnée'!$J:$J,'Quotes-parts communales'!I$8,'Base de donnée'!$D:$D,'Quotes-parts communales'!$A62,'Base de donnée'!$I:$I,'Quotes-parts communales'!$C62))</f>
        <v/>
      </c>
      <c r="J62" s="33" t="str">
        <f>IF($C62="","",SUMIFS('Base de donnée'!$K:$K,'Base de donnée'!$J:$J,'Quotes-parts communales'!J$8,'Base de donnée'!$D:$D,'Quotes-parts communales'!$A62,'Base de donnée'!$I:$I,'Quotes-parts communales'!$C62))</f>
        <v/>
      </c>
      <c r="K62" s="33" t="str">
        <f>IF($C62="","",SUMIFS('Base de donnée'!$K:$K,'Base de donnée'!$J:$J,'Quotes-parts communales'!K$8,'Base de donnée'!$D:$D,'Quotes-parts communales'!$A62,'Base de donnée'!$I:$I,'Quotes-parts communales'!$C62))</f>
        <v/>
      </c>
      <c r="L62" s="47"/>
      <c r="M62" s="52"/>
      <c r="N62" s="53"/>
      <c r="O62" s="4">
        <f t="shared" si="3"/>
        <v>55</v>
      </c>
      <c r="P62" s="4" t="b">
        <f t="shared" si="1"/>
        <v>1</v>
      </c>
    </row>
    <row r="63" spans="1:16" ht="28.5" hidden="1" customHeight="1" outlineLevel="1" x14ac:dyDescent="0.2">
      <c r="A63" s="32" t="str">
        <f t="shared" si="2"/>
        <v/>
      </c>
      <c r="B63" s="35" t="str">
        <f t="shared" si="0"/>
        <v/>
      </c>
      <c r="C63" s="43" t="str">
        <f>'Commune par association'!B55</f>
        <v/>
      </c>
      <c r="D63" s="46" t="str">
        <f>IF($C63="","",SUMIFS('Base de donnée'!$K:$K,'Base de donnée'!$J:$J,'Quotes-parts communales'!D$8,'Base de donnée'!$D:$D,'Quotes-parts communales'!$A63,'Base de donnée'!$I:$I,'Quotes-parts communales'!$C63))</f>
        <v/>
      </c>
      <c r="E63" s="33" t="str">
        <f>IF($C63="","",SUMIFS('Base de donnée'!$K:$K,'Base de donnée'!$J:$J,'Quotes-parts communales'!E$8,'Base de donnée'!$D:$D,'Quotes-parts communales'!$A63,'Base de donnée'!$I:$I,'Quotes-parts communales'!$C63))</f>
        <v/>
      </c>
      <c r="F63" s="33" t="str">
        <f>IF($C63="","",SUMIFS('Base de donnée'!$K:$K,'Base de donnée'!$J:$J,'Quotes-parts communales'!F$8,'Base de donnée'!$D:$D,'Quotes-parts communales'!$A63,'Base de donnée'!$I:$I,'Quotes-parts communales'!$C63))</f>
        <v/>
      </c>
      <c r="G63" s="33" t="str">
        <f>IF($C63="","",SUMIFS('Base de donnée'!$K:$K,'Base de donnée'!$J:$J,'Quotes-parts communales'!G$8,'Base de donnée'!$D:$D,'Quotes-parts communales'!$A63,'Base de donnée'!$I:$I,'Quotes-parts communales'!$C63))</f>
        <v/>
      </c>
      <c r="H63" s="33" t="str">
        <f>IF($C63="","",SUMIFS('Base de donnée'!$K:$K,'Base de donnée'!$J:$J,'Quotes-parts communales'!H$8,'Base de donnée'!$D:$D,'Quotes-parts communales'!$A63,'Base de donnée'!$I:$I,'Quotes-parts communales'!$C63))</f>
        <v/>
      </c>
      <c r="I63" s="33" t="str">
        <f>IF($C63="","",SUMIFS('Base de donnée'!$K:$K,'Base de donnée'!$J:$J,'Quotes-parts communales'!I$8,'Base de donnée'!$D:$D,'Quotes-parts communales'!$A63,'Base de donnée'!$I:$I,'Quotes-parts communales'!$C63))</f>
        <v/>
      </c>
      <c r="J63" s="33" t="str">
        <f>IF($C63="","",SUMIFS('Base de donnée'!$K:$K,'Base de donnée'!$J:$J,'Quotes-parts communales'!J$8,'Base de donnée'!$D:$D,'Quotes-parts communales'!$A63,'Base de donnée'!$I:$I,'Quotes-parts communales'!$C63))</f>
        <v/>
      </c>
      <c r="K63" s="33" t="str">
        <f>IF($C63="","",SUMIFS('Base de donnée'!$K:$K,'Base de donnée'!$J:$J,'Quotes-parts communales'!K$8,'Base de donnée'!$D:$D,'Quotes-parts communales'!$A63,'Base de donnée'!$I:$I,'Quotes-parts communales'!$C63))</f>
        <v/>
      </c>
      <c r="L63" s="47"/>
      <c r="M63" s="52"/>
      <c r="N63" s="53"/>
      <c r="O63" s="4">
        <f t="shared" si="3"/>
        <v>56</v>
      </c>
      <c r="P63" s="4" t="b">
        <f t="shared" si="1"/>
        <v>1</v>
      </c>
    </row>
    <row r="64" spans="1:16" ht="28.5" hidden="1" customHeight="1" outlineLevel="1" x14ac:dyDescent="0.2">
      <c r="A64" s="32" t="str">
        <f t="shared" si="2"/>
        <v/>
      </c>
      <c r="B64" s="35" t="str">
        <f t="shared" si="0"/>
        <v/>
      </c>
      <c r="C64" s="43" t="str">
        <f>'Commune par association'!B56</f>
        <v/>
      </c>
      <c r="D64" s="46" t="str">
        <f>IF($C64="","",SUMIFS('Base de donnée'!$K:$K,'Base de donnée'!$J:$J,'Quotes-parts communales'!D$8,'Base de donnée'!$D:$D,'Quotes-parts communales'!$A64,'Base de donnée'!$I:$I,'Quotes-parts communales'!$C64))</f>
        <v/>
      </c>
      <c r="E64" s="33" t="str">
        <f>IF($C64="","",SUMIFS('Base de donnée'!$K:$K,'Base de donnée'!$J:$J,'Quotes-parts communales'!E$8,'Base de donnée'!$D:$D,'Quotes-parts communales'!$A64,'Base de donnée'!$I:$I,'Quotes-parts communales'!$C64))</f>
        <v/>
      </c>
      <c r="F64" s="33" t="str">
        <f>IF($C64="","",SUMIFS('Base de donnée'!$K:$K,'Base de donnée'!$J:$J,'Quotes-parts communales'!F$8,'Base de donnée'!$D:$D,'Quotes-parts communales'!$A64,'Base de donnée'!$I:$I,'Quotes-parts communales'!$C64))</f>
        <v/>
      </c>
      <c r="G64" s="33" t="str">
        <f>IF($C64="","",SUMIFS('Base de donnée'!$K:$K,'Base de donnée'!$J:$J,'Quotes-parts communales'!G$8,'Base de donnée'!$D:$D,'Quotes-parts communales'!$A64,'Base de donnée'!$I:$I,'Quotes-parts communales'!$C64))</f>
        <v/>
      </c>
      <c r="H64" s="33" t="str">
        <f>IF($C64="","",SUMIFS('Base de donnée'!$K:$K,'Base de donnée'!$J:$J,'Quotes-parts communales'!H$8,'Base de donnée'!$D:$D,'Quotes-parts communales'!$A64,'Base de donnée'!$I:$I,'Quotes-parts communales'!$C64))</f>
        <v/>
      </c>
      <c r="I64" s="33" t="str">
        <f>IF($C64="","",SUMIFS('Base de donnée'!$K:$K,'Base de donnée'!$J:$J,'Quotes-parts communales'!I$8,'Base de donnée'!$D:$D,'Quotes-parts communales'!$A64,'Base de donnée'!$I:$I,'Quotes-parts communales'!$C64))</f>
        <v/>
      </c>
      <c r="J64" s="33" t="str">
        <f>IF($C64="","",SUMIFS('Base de donnée'!$K:$K,'Base de donnée'!$J:$J,'Quotes-parts communales'!J$8,'Base de donnée'!$D:$D,'Quotes-parts communales'!$A64,'Base de donnée'!$I:$I,'Quotes-parts communales'!$C64))</f>
        <v/>
      </c>
      <c r="K64" s="33" t="str">
        <f>IF($C64="","",SUMIFS('Base de donnée'!$K:$K,'Base de donnée'!$J:$J,'Quotes-parts communales'!K$8,'Base de donnée'!$D:$D,'Quotes-parts communales'!$A64,'Base de donnée'!$I:$I,'Quotes-parts communales'!$C64))</f>
        <v/>
      </c>
      <c r="L64" s="47"/>
      <c r="M64" s="52"/>
      <c r="N64" s="53"/>
      <c r="O64" s="4">
        <f t="shared" si="3"/>
        <v>57</v>
      </c>
      <c r="P64" s="4" t="b">
        <f t="shared" si="1"/>
        <v>1</v>
      </c>
    </row>
    <row r="65" spans="1:16" ht="28.5" hidden="1" customHeight="1" outlineLevel="1" x14ac:dyDescent="0.2">
      <c r="A65" s="32" t="str">
        <f t="shared" si="2"/>
        <v/>
      </c>
      <c r="B65" s="35" t="str">
        <f t="shared" si="0"/>
        <v/>
      </c>
      <c r="C65" s="43" t="str">
        <f>'Commune par association'!B57</f>
        <v/>
      </c>
      <c r="D65" s="46" t="str">
        <f>IF($C65="","",SUMIFS('Base de donnée'!$K:$K,'Base de donnée'!$J:$J,'Quotes-parts communales'!D$8,'Base de donnée'!$D:$D,'Quotes-parts communales'!$A65,'Base de donnée'!$I:$I,'Quotes-parts communales'!$C65))</f>
        <v/>
      </c>
      <c r="E65" s="33" t="str">
        <f>IF($C65="","",SUMIFS('Base de donnée'!$K:$K,'Base de donnée'!$J:$J,'Quotes-parts communales'!E$8,'Base de donnée'!$D:$D,'Quotes-parts communales'!$A65,'Base de donnée'!$I:$I,'Quotes-parts communales'!$C65))</f>
        <v/>
      </c>
      <c r="F65" s="33" t="str">
        <f>IF($C65="","",SUMIFS('Base de donnée'!$K:$K,'Base de donnée'!$J:$J,'Quotes-parts communales'!F$8,'Base de donnée'!$D:$D,'Quotes-parts communales'!$A65,'Base de donnée'!$I:$I,'Quotes-parts communales'!$C65))</f>
        <v/>
      </c>
      <c r="G65" s="33" t="str">
        <f>IF($C65="","",SUMIFS('Base de donnée'!$K:$K,'Base de donnée'!$J:$J,'Quotes-parts communales'!G$8,'Base de donnée'!$D:$D,'Quotes-parts communales'!$A65,'Base de donnée'!$I:$I,'Quotes-parts communales'!$C65))</f>
        <v/>
      </c>
      <c r="H65" s="33" t="str">
        <f>IF($C65="","",SUMIFS('Base de donnée'!$K:$K,'Base de donnée'!$J:$J,'Quotes-parts communales'!H$8,'Base de donnée'!$D:$D,'Quotes-parts communales'!$A65,'Base de donnée'!$I:$I,'Quotes-parts communales'!$C65))</f>
        <v/>
      </c>
      <c r="I65" s="33" t="str">
        <f>IF($C65="","",SUMIFS('Base de donnée'!$K:$K,'Base de donnée'!$J:$J,'Quotes-parts communales'!I$8,'Base de donnée'!$D:$D,'Quotes-parts communales'!$A65,'Base de donnée'!$I:$I,'Quotes-parts communales'!$C65))</f>
        <v/>
      </c>
      <c r="J65" s="33" t="str">
        <f>IF($C65="","",SUMIFS('Base de donnée'!$K:$K,'Base de donnée'!$J:$J,'Quotes-parts communales'!J$8,'Base de donnée'!$D:$D,'Quotes-parts communales'!$A65,'Base de donnée'!$I:$I,'Quotes-parts communales'!$C65))</f>
        <v/>
      </c>
      <c r="K65" s="33" t="str">
        <f>IF($C65="","",SUMIFS('Base de donnée'!$K:$K,'Base de donnée'!$J:$J,'Quotes-parts communales'!K$8,'Base de donnée'!$D:$D,'Quotes-parts communales'!$A65,'Base de donnée'!$I:$I,'Quotes-parts communales'!$C65))</f>
        <v/>
      </c>
      <c r="L65" s="47"/>
      <c r="M65" s="52"/>
      <c r="N65" s="53"/>
      <c r="O65" s="4">
        <f t="shared" si="3"/>
        <v>58</v>
      </c>
      <c r="P65" s="4" t="b">
        <f t="shared" si="1"/>
        <v>1</v>
      </c>
    </row>
    <row r="66" spans="1:16" ht="28.5" hidden="1" customHeight="1" outlineLevel="1" x14ac:dyDescent="0.2">
      <c r="A66" s="32" t="str">
        <f t="shared" si="2"/>
        <v/>
      </c>
      <c r="B66" s="35" t="str">
        <f t="shared" si="0"/>
        <v/>
      </c>
      <c r="C66" s="43" t="str">
        <f>'Commune par association'!B58</f>
        <v/>
      </c>
      <c r="D66" s="46" t="str">
        <f>IF($C66="","",SUMIFS('Base de donnée'!$K:$K,'Base de donnée'!$J:$J,'Quotes-parts communales'!D$8,'Base de donnée'!$D:$D,'Quotes-parts communales'!$A66,'Base de donnée'!$I:$I,'Quotes-parts communales'!$C66))</f>
        <v/>
      </c>
      <c r="E66" s="33" t="str">
        <f>IF($C66="","",SUMIFS('Base de donnée'!$K:$K,'Base de donnée'!$J:$J,'Quotes-parts communales'!E$8,'Base de donnée'!$D:$D,'Quotes-parts communales'!$A66,'Base de donnée'!$I:$I,'Quotes-parts communales'!$C66))</f>
        <v/>
      </c>
      <c r="F66" s="33" t="str">
        <f>IF($C66="","",SUMIFS('Base de donnée'!$K:$K,'Base de donnée'!$J:$J,'Quotes-parts communales'!F$8,'Base de donnée'!$D:$D,'Quotes-parts communales'!$A66,'Base de donnée'!$I:$I,'Quotes-parts communales'!$C66))</f>
        <v/>
      </c>
      <c r="G66" s="33" t="str">
        <f>IF($C66="","",SUMIFS('Base de donnée'!$K:$K,'Base de donnée'!$J:$J,'Quotes-parts communales'!G$8,'Base de donnée'!$D:$D,'Quotes-parts communales'!$A66,'Base de donnée'!$I:$I,'Quotes-parts communales'!$C66))</f>
        <v/>
      </c>
      <c r="H66" s="33" t="str">
        <f>IF($C66="","",SUMIFS('Base de donnée'!$K:$K,'Base de donnée'!$J:$J,'Quotes-parts communales'!H$8,'Base de donnée'!$D:$D,'Quotes-parts communales'!$A66,'Base de donnée'!$I:$I,'Quotes-parts communales'!$C66))</f>
        <v/>
      </c>
      <c r="I66" s="33" t="str">
        <f>IF($C66="","",SUMIFS('Base de donnée'!$K:$K,'Base de donnée'!$J:$J,'Quotes-parts communales'!I$8,'Base de donnée'!$D:$D,'Quotes-parts communales'!$A66,'Base de donnée'!$I:$I,'Quotes-parts communales'!$C66))</f>
        <v/>
      </c>
      <c r="J66" s="33" t="str">
        <f>IF($C66="","",SUMIFS('Base de donnée'!$K:$K,'Base de donnée'!$J:$J,'Quotes-parts communales'!J$8,'Base de donnée'!$D:$D,'Quotes-parts communales'!$A66,'Base de donnée'!$I:$I,'Quotes-parts communales'!$C66))</f>
        <v/>
      </c>
      <c r="K66" s="33" t="str">
        <f>IF($C66="","",SUMIFS('Base de donnée'!$K:$K,'Base de donnée'!$J:$J,'Quotes-parts communales'!K$8,'Base de donnée'!$D:$D,'Quotes-parts communales'!$A66,'Base de donnée'!$I:$I,'Quotes-parts communales'!$C66))</f>
        <v/>
      </c>
      <c r="L66" s="47"/>
      <c r="M66" s="52"/>
      <c r="N66" s="53"/>
      <c r="O66" s="4">
        <f t="shared" si="3"/>
        <v>59</v>
      </c>
      <c r="P66" s="4" t="b">
        <f t="shared" si="1"/>
        <v>1</v>
      </c>
    </row>
    <row r="67" spans="1:16" ht="28.5" hidden="1" customHeight="1" outlineLevel="1" x14ac:dyDescent="0.2">
      <c r="A67" s="32" t="str">
        <f t="shared" si="2"/>
        <v/>
      </c>
      <c r="B67" s="35" t="str">
        <f t="shared" si="0"/>
        <v/>
      </c>
      <c r="C67" s="43" t="str">
        <f>'Commune par association'!B59</f>
        <v/>
      </c>
      <c r="D67" s="46" t="str">
        <f>IF($C67="","",SUMIFS('Base de donnée'!$K:$K,'Base de donnée'!$J:$J,'Quotes-parts communales'!D$8,'Base de donnée'!$D:$D,'Quotes-parts communales'!$A67,'Base de donnée'!$I:$I,'Quotes-parts communales'!$C67))</f>
        <v/>
      </c>
      <c r="E67" s="33" t="str">
        <f>IF($C67="","",SUMIFS('Base de donnée'!$K:$K,'Base de donnée'!$J:$J,'Quotes-parts communales'!E$8,'Base de donnée'!$D:$D,'Quotes-parts communales'!$A67,'Base de donnée'!$I:$I,'Quotes-parts communales'!$C67))</f>
        <v/>
      </c>
      <c r="F67" s="33" t="str">
        <f>IF($C67="","",SUMIFS('Base de donnée'!$K:$K,'Base de donnée'!$J:$J,'Quotes-parts communales'!F$8,'Base de donnée'!$D:$D,'Quotes-parts communales'!$A67,'Base de donnée'!$I:$I,'Quotes-parts communales'!$C67))</f>
        <v/>
      </c>
      <c r="G67" s="33" t="str">
        <f>IF($C67="","",SUMIFS('Base de donnée'!$K:$K,'Base de donnée'!$J:$J,'Quotes-parts communales'!G$8,'Base de donnée'!$D:$D,'Quotes-parts communales'!$A67,'Base de donnée'!$I:$I,'Quotes-parts communales'!$C67))</f>
        <v/>
      </c>
      <c r="H67" s="33" t="str">
        <f>IF($C67="","",SUMIFS('Base de donnée'!$K:$K,'Base de donnée'!$J:$J,'Quotes-parts communales'!H$8,'Base de donnée'!$D:$D,'Quotes-parts communales'!$A67,'Base de donnée'!$I:$I,'Quotes-parts communales'!$C67))</f>
        <v/>
      </c>
      <c r="I67" s="33" t="str">
        <f>IF($C67="","",SUMIFS('Base de donnée'!$K:$K,'Base de donnée'!$J:$J,'Quotes-parts communales'!I$8,'Base de donnée'!$D:$D,'Quotes-parts communales'!$A67,'Base de donnée'!$I:$I,'Quotes-parts communales'!$C67))</f>
        <v/>
      </c>
      <c r="J67" s="33" t="str">
        <f>IF($C67="","",SUMIFS('Base de donnée'!$K:$K,'Base de donnée'!$J:$J,'Quotes-parts communales'!J$8,'Base de donnée'!$D:$D,'Quotes-parts communales'!$A67,'Base de donnée'!$I:$I,'Quotes-parts communales'!$C67))</f>
        <v/>
      </c>
      <c r="K67" s="33" t="str">
        <f>IF($C67="","",SUMIFS('Base de donnée'!$K:$K,'Base de donnée'!$J:$J,'Quotes-parts communales'!K$8,'Base de donnée'!$D:$D,'Quotes-parts communales'!$A67,'Base de donnée'!$I:$I,'Quotes-parts communales'!$C67))</f>
        <v/>
      </c>
      <c r="L67" s="47"/>
      <c r="M67" s="52"/>
      <c r="N67" s="53"/>
      <c r="O67" s="4">
        <f t="shared" si="3"/>
        <v>60</v>
      </c>
      <c r="P67" s="4" t="b">
        <f t="shared" si="1"/>
        <v>1</v>
      </c>
    </row>
    <row r="68" spans="1:16" ht="28.5" hidden="1" customHeight="1" outlineLevel="1" x14ac:dyDescent="0.2">
      <c r="A68" s="32" t="str">
        <f t="shared" si="2"/>
        <v/>
      </c>
      <c r="B68" s="35" t="str">
        <f t="shared" si="0"/>
        <v/>
      </c>
      <c r="C68" s="43" t="str">
        <f>'Commune par association'!B60</f>
        <v/>
      </c>
      <c r="D68" s="46" t="str">
        <f>IF($C68="","",SUMIFS('Base de donnée'!$K:$K,'Base de donnée'!$J:$J,'Quotes-parts communales'!D$8,'Base de donnée'!$D:$D,'Quotes-parts communales'!$A68,'Base de donnée'!$I:$I,'Quotes-parts communales'!$C68))</f>
        <v/>
      </c>
      <c r="E68" s="33" t="str">
        <f>IF($C68="","",SUMIFS('Base de donnée'!$K:$K,'Base de donnée'!$J:$J,'Quotes-parts communales'!E$8,'Base de donnée'!$D:$D,'Quotes-parts communales'!$A68,'Base de donnée'!$I:$I,'Quotes-parts communales'!$C68))</f>
        <v/>
      </c>
      <c r="F68" s="33" t="str">
        <f>IF($C68="","",SUMIFS('Base de donnée'!$K:$K,'Base de donnée'!$J:$J,'Quotes-parts communales'!F$8,'Base de donnée'!$D:$D,'Quotes-parts communales'!$A68,'Base de donnée'!$I:$I,'Quotes-parts communales'!$C68))</f>
        <v/>
      </c>
      <c r="G68" s="33" t="str">
        <f>IF($C68="","",SUMIFS('Base de donnée'!$K:$K,'Base de donnée'!$J:$J,'Quotes-parts communales'!G$8,'Base de donnée'!$D:$D,'Quotes-parts communales'!$A68,'Base de donnée'!$I:$I,'Quotes-parts communales'!$C68))</f>
        <v/>
      </c>
      <c r="H68" s="33" t="str">
        <f>IF($C68="","",SUMIFS('Base de donnée'!$K:$K,'Base de donnée'!$J:$J,'Quotes-parts communales'!H$8,'Base de donnée'!$D:$D,'Quotes-parts communales'!$A68,'Base de donnée'!$I:$I,'Quotes-parts communales'!$C68))</f>
        <v/>
      </c>
      <c r="I68" s="33" t="str">
        <f>IF($C68="","",SUMIFS('Base de donnée'!$K:$K,'Base de donnée'!$J:$J,'Quotes-parts communales'!I$8,'Base de donnée'!$D:$D,'Quotes-parts communales'!$A68,'Base de donnée'!$I:$I,'Quotes-parts communales'!$C68))</f>
        <v/>
      </c>
      <c r="J68" s="33" t="str">
        <f>IF($C68="","",SUMIFS('Base de donnée'!$K:$K,'Base de donnée'!$J:$J,'Quotes-parts communales'!J$8,'Base de donnée'!$D:$D,'Quotes-parts communales'!$A68,'Base de donnée'!$I:$I,'Quotes-parts communales'!$C68))</f>
        <v/>
      </c>
      <c r="K68" s="33" t="str">
        <f>IF($C68="","",SUMIFS('Base de donnée'!$K:$K,'Base de donnée'!$J:$J,'Quotes-parts communales'!K$8,'Base de donnée'!$D:$D,'Quotes-parts communales'!$A68,'Base de donnée'!$I:$I,'Quotes-parts communales'!$C68))</f>
        <v/>
      </c>
      <c r="L68" s="47"/>
      <c r="M68" s="52"/>
      <c r="N68" s="53"/>
      <c r="O68" s="4">
        <f t="shared" si="3"/>
        <v>61</v>
      </c>
      <c r="P68" s="4" t="b">
        <f t="shared" si="1"/>
        <v>1</v>
      </c>
    </row>
    <row r="69" spans="1:16" ht="28.5" hidden="1" customHeight="1" outlineLevel="1" x14ac:dyDescent="0.2">
      <c r="A69" s="32" t="str">
        <f t="shared" si="2"/>
        <v/>
      </c>
      <c r="B69" s="35" t="str">
        <f t="shared" si="0"/>
        <v/>
      </c>
      <c r="C69" s="43" t="str">
        <f>'Commune par association'!B61</f>
        <v/>
      </c>
      <c r="D69" s="46" t="str">
        <f>IF($C69="","",SUMIFS('Base de donnée'!$K:$K,'Base de donnée'!$J:$J,'Quotes-parts communales'!D$8,'Base de donnée'!$D:$D,'Quotes-parts communales'!$A69,'Base de donnée'!$I:$I,'Quotes-parts communales'!$C69))</f>
        <v/>
      </c>
      <c r="E69" s="33" t="str">
        <f>IF($C69="","",SUMIFS('Base de donnée'!$K:$K,'Base de donnée'!$J:$J,'Quotes-parts communales'!E$8,'Base de donnée'!$D:$D,'Quotes-parts communales'!$A69,'Base de donnée'!$I:$I,'Quotes-parts communales'!$C69))</f>
        <v/>
      </c>
      <c r="F69" s="33" t="str">
        <f>IF($C69="","",SUMIFS('Base de donnée'!$K:$K,'Base de donnée'!$J:$J,'Quotes-parts communales'!F$8,'Base de donnée'!$D:$D,'Quotes-parts communales'!$A69,'Base de donnée'!$I:$I,'Quotes-parts communales'!$C69))</f>
        <v/>
      </c>
      <c r="G69" s="33" t="str">
        <f>IF($C69="","",SUMIFS('Base de donnée'!$K:$K,'Base de donnée'!$J:$J,'Quotes-parts communales'!G$8,'Base de donnée'!$D:$D,'Quotes-parts communales'!$A69,'Base de donnée'!$I:$I,'Quotes-parts communales'!$C69))</f>
        <v/>
      </c>
      <c r="H69" s="33" t="str">
        <f>IF($C69="","",SUMIFS('Base de donnée'!$K:$K,'Base de donnée'!$J:$J,'Quotes-parts communales'!H$8,'Base de donnée'!$D:$D,'Quotes-parts communales'!$A69,'Base de donnée'!$I:$I,'Quotes-parts communales'!$C69))</f>
        <v/>
      </c>
      <c r="I69" s="33" t="str">
        <f>IF($C69="","",SUMIFS('Base de donnée'!$K:$K,'Base de donnée'!$J:$J,'Quotes-parts communales'!I$8,'Base de donnée'!$D:$D,'Quotes-parts communales'!$A69,'Base de donnée'!$I:$I,'Quotes-parts communales'!$C69))</f>
        <v/>
      </c>
      <c r="J69" s="33" t="str">
        <f>IF($C69="","",SUMIFS('Base de donnée'!$K:$K,'Base de donnée'!$J:$J,'Quotes-parts communales'!J$8,'Base de donnée'!$D:$D,'Quotes-parts communales'!$A69,'Base de donnée'!$I:$I,'Quotes-parts communales'!$C69))</f>
        <v/>
      </c>
      <c r="K69" s="33" t="str">
        <f>IF($C69="","",SUMIFS('Base de donnée'!$K:$K,'Base de donnée'!$J:$J,'Quotes-parts communales'!K$8,'Base de donnée'!$D:$D,'Quotes-parts communales'!$A69,'Base de donnée'!$I:$I,'Quotes-parts communales'!$C69))</f>
        <v/>
      </c>
      <c r="L69" s="47"/>
      <c r="M69" s="52"/>
      <c r="N69" s="53"/>
      <c r="O69" s="4">
        <f t="shared" si="3"/>
        <v>62</v>
      </c>
      <c r="P69" s="4" t="b">
        <f t="shared" si="1"/>
        <v>1</v>
      </c>
    </row>
    <row r="70" spans="1:16" ht="28.5" hidden="1" customHeight="1" outlineLevel="1" x14ac:dyDescent="0.2">
      <c r="A70" s="32" t="str">
        <f t="shared" si="2"/>
        <v/>
      </c>
      <c r="B70" s="35" t="str">
        <f t="shared" si="0"/>
        <v/>
      </c>
      <c r="C70" s="43" t="str">
        <f>'Commune par association'!B62</f>
        <v/>
      </c>
      <c r="D70" s="46" t="str">
        <f>IF($C70="","",SUMIFS('Base de donnée'!$K:$K,'Base de donnée'!$J:$J,'Quotes-parts communales'!D$8,'Base de donnée'!$D:$D,'Quotes-parts communales'!$A70,'Base de donnée'!$I:$I,'Quotes-parts communales'!$C70))</f>
        <v/>
      </c>
      <c r="E70" s="33" t="str">
        <f>IF($C70="","",SUMIFS('Base de donnée'!$K:$K,'Base de donnée'!$J:$J,'Quotes-parts communales'!E$8,'Base de donnée'!$D:$D,'Quotes-parts communales'!$A70,'Base de donnée'!$I:$I,'Quotes-parts communales'!$C70))</f>
        <v/>
      </c>
      <c r="F70" s="33" t="str">
        <f>IF($C70="","",SUMIFS('Base de donnée'!$K:$K,'Base de donnée'!$J:$J,'Quotes-parts communales'!F$8,'Base de donnée'!$D:$D,'Quotes-parts communales'!$A70,'Base de donnée'!$I:$I,'Quotes-parts communales'!$C70))</f>
        <v/>
      </c>
      <c r="G70" s="33" t="str">
        <f>IF($C70="","",SUMIFS('Base de donnée'!$K:$K,'Base de donnée'!$J:$J,'Quotes-parts communales'!G$8,'Base de donnée'!$D:$D,'Quotes-parts communales'!$A70,'Base de donnée'!$I:$I,'Quotes-parts communales'!$C70))</f>
        <v/>
      </c>
      <c r="H70" s="33" t="str">
        <f>IF($C70="","",SUMIFS('Base de donnée'!$K:$K,'Base de donnée'!$J:$J,'Quotes-parts communales'!H$8,'Base de donnée'!$D:$D,'Quotes-parts communales'!$A70,'Base de donnée'!$I:$I,'Quotes-parts communales'!$C70))</f>
        <v/>
      </c>
      <c r="I70" s="33" t="str">
        <f>IF($C70="","",SUMIFS('Base de donnée'!$K:$K,'Base de donnée'!$J:$J,'Quotes-parts communales'!I$8,'Base de donnée'!$D:$D,'Quotes-parts communales'!$A70,'Base de donnée'!$I:$I,'Quotes-parts communales'!$C70))</f>
        <v/>
      </c>
      <c r="J70" s="33" t="str">
        <f>IF($C70="","",SUMIFS('Base de donnée'!$K:$K,'Base de donnée'!$J:$J,'Quotes-parts communales'!J$8,'Base de donnée'!$D:$D,'Quotes-parts communales'!$A70,'Base de donnée'!$I:$I,'Quotes-parts communales'!$C70))</f>
        <v/>
      </c>
      <c r="K70" s="33" t="str">
        <f>IF($C70="","",SUMIFS('Base de donnée'!$K:$K,'Base de donnée'!$J:$J,'Quotes-parts communales'!K$8,'Base de donnée'!$D:$D,'Quotes-parts communales'!$A70,'Base de donnée'!$I:$I,'Quotes-parts communales'!$C70))</f>
        <v/>
      </c>
      <c r="L70" s="47"/>
      <c r="M70" s="52"/>
      <c r="N70" s="53"/>
      <c r="O70" s="4">
        <f t="shared" si="3"/>
        <v>63</v>
      </c>
      <c r="P70" s="4" t="b">
        <f t="shared" si="1"/>
        <v>1</v>
      </c>
    </row>
    <row r="71" spans="1:16" ht="28.5" hidden="1" customHeight="1" outlineLevel="1" x14ac:dyDescent="0.2">
      <c r="A71" s="32" t="str">
        <f t="shared" si="2"/>
        <v/>
      </c>
      <c r="B71" s="35" t="str">
        <f t="shared" si="0"/>
        <v/>
      </c>
      <c r="C71" s="43" t="str">
        <f>'Commune par association'!B63</f>
        <v/>
      </c>
      <c r="D71" s="46" t="str">
        <f>IF($C71="","",SUMIFS('Base de donnée'!$K:$K,'Base de donnée'!$J:$J,'Quotes-parts communales'!D$8,'Base de donnée'!$D:$D,'Quotes-parts communales'!$A71,'Base de donnée'!$I:$I,'Quotes-parts communales'!$C71))</f>
        <v/>
      </c>
      <c r="E71" s="33" t="str">
        <f>IF($C71="","",SUMIFS('Base de donnée'!$K:$K,'Base de donnée'!$J:$J,'Quotes-parts communales'!E$8,'Base de donnée'!$D:$D,'Quotes-parts communales'!$A71,'Base de donnée'!$I:$I,'Quotes-parts communales'!$C71))</f>
        <v/>
      </c>
      <c r="F71" s="33" t="str">
        <f>IF($C71="","",SUMIFS('Base de donnée'!$K:$K,'Base de donnée'!$J:$J,'Quotes-parts communales'!F$8,'Base de donnée'!$D:$D,'Quotes-parts communales'!$A71,'Base de donnée'!$I:$I,'Quotes-parts communales'!$C71))</f>
        <v/>
      </c>
      <c r="G71" s="33" t="str">
        <f>IF($C71="","",SUMIFS('Base de donnée'!$K:$K,'Base de donnée'!$J:$J,'Quotes-parts communales'!G$8,'Base de donnée'!$D:$D,'Quotes-parts communales'!$A71,'Base de donnée'!$I:$I,'Quotes-parts communales'!$C71))</f>
        <v/>
      </c>
      <c r="H71" s="33" t="str">
        <f>IF($C71="","",SUMIFS('Base de donnée'!$K:$K,'Base de donnée'!$J:$J,'Quotes-parts communales'!H$8,'Base de donnée'!$D:$D,'Quotes-parts communales'!$A71,'Base de donnée'!$I:$I,'Quotes-parts communales'!$C71))</f>
        <v/>
      </c>
      <c r="I71" s="33" t="str">
        <f>IF($C71="","",SUMIFS('Base de donnée'!$K:$K,'Base de donnée'!$J:$J,'Quotes-parts communales'!I$8,'Base de donnée'!$D:$D,'Quotes-parts communales'!$A71,'Base de donnée'!$I:$I,'Quotes-parts communales'!$C71))</f>
        <v/>
      </c>
      <c r="J71" s="33" t="str">
        <f>IF($C71="","",SUMIFS('Base de donnée'!$K:$K,'Base de donnée'!$J:$J,'Quotes-parts communales'!J$8,'Base de donnée'!$D:$D,'Quotes-parts communales'!$A71,'Base de donnée'!$I:$I,'Quotes-parts communales'!$C71))</f>
        <v/>
      </c>
      <c r="K71" s="33" t="str">
        <f>IF($C71="","",SUMIFS('Base de donnée'!$K:$K,'Base de donnée'!$J:$J,'Quotes-parts communales'!K$8,'Base de donnée'!$D:$D,'Quotes-parts communales'!$A71,'Base de donnée'!$I:$I,'Quotes-parts communales'!$C71))</f>
        <v/>
      </c>
      <c r="L71" s="47"/>
      <c r="M71" s="52"/>
      <c r="N71" s="53"/>
      <c r="O71" s="4">
        <f t="shared" si="3"/>
        <v>64</v>
      </c>
      <c r="P71" s="4" t="b">
        <f t="shared" si="1"/>
        <v>1</v>
      </c>
    </row>
    <row r="72" spans="1:16" ht="28.5" hidden="1" customHeight="1" outlineLevel="1" x14ac:dyDescent="0.2">
      <c r="A72" s="32" t="str">
        <f t="shared" si="2"/>
        <v/>
      </c>
      <c r="B72" s="35" t="str">
        <f t="shared" si="0"/>
        <v/>
      </c>
      <c r="C72" s="43" t="str">
        <f>'Commune par association'!B64</f>
        <v/>
      </c>
      <c r="D72" s="46" t="str">
        <f>IF($C72="","",SUMIFS('Base de donnée'!$K:$K,'Base de donnée'!$J:$J,'Quotes-parts communales'!D$8,'Base de donnée'!$D:$D,'Quotes-parts communales'!$A72,'Base de donnée'!$I:$I,'Quotes-parts communales'!$C72))</f>
        <v/>
      </c>
      <c r="E72" s="33" t="str">
        <f>IF($C72="","",SUMIFS('Base de donnée'!$K:$K,'Base de donnée'!$J:$J,'Quotes-parts communales'!E$8,'Base de donnée'!$D:$D,'Quotes-parts communales'!$A72,'Base de donnée'!$I:$I,'Quotes-parts communales'!$C72))</f>
        <v/>
      </c>
      <c r="F72" s="33" t="str">
        <f>IF($C72="","",SUMIFS('Base de donnée'!$K:$K,'Base de donnée'!$J:$J,'Quotes-parts communales'!F$8,'Base de donnée'!$D:$D,'Quotes-parts communales'!$A72,'Base de donnée'!$I:$I,'Quotes-parts communales'!$C72))</f>
        <v/>
      </c>
      <c r="G72" s="33" t="str">
        <f>IF($C72="","",SUMIFS('Base de donnée'!$K:$K,'Base de donnée'!$J:$J,'Quotes-parts communales'!G$8,'Base de donnée'!$D:$D,'Quotes-parts communales'!$A72,'Base de donnée'!$I:$I,'Quotes-parts communales'!$C72))</f>
        <v/>
      </c>
      <c r="H72" s="33" t="str">
        <f>IF($C72="","",SUMIFS('Base de donnée'!$K:$K,'Base de donnée'!$J:$J,'Quotes-parts communales'!H$8,'Base de donnée'!$D:$D,'Quotes-parts communales'!$A72,'Base de donnée'!$I:$I,'Quotes-parts communales'!$C72))</f>
        <v/>
      </c>
      <c r="I72" s="33" t="str">
        <f>IF($C72="","",SUMIFS('Base de donnée'!$K:$K,'Base de donnée'!$J:$J,'Quotes-parts communales'!I$8,'Base de donnée'!$D:$D,'Quotes-parts communales'!$A72,'Base de donnée'!$I:$I,'Quotes-parts communales'!$C72))</f>
        <v/>
      </c>
      <c r="J72" s="33" t="str">
        <f>IF($C72="","",SUMIFS('Base de donnée'!$K:$K,'Base de donnée'!$J:$J,'Quotes-parts communales'!J$8,'Base de donnée'!$D:$D,'Quotes-parts communales'!$A72,'Base de donnée'!$I:$I,'Quotes-parts communales'!$C72))</f>
        <v/>
      </c>
      <c r="K72" s="33" t="str">
        <f>IF($C72="","",SUMIFS('Base de donnée'!$K:$K,'Base de donnée'!$J:$J,'Quotes-parts communales'!K$8,'Base de donnée'!$D:$D,'Quotes-parts communales'!$A72,'Base de donnée'!$I:$I,'Quotes-parts communales'!$C72))</f>
        <v/>
      </c>
      <c r="L72" s="47"/>
      <c r="M72" s="52"/>
      <c r="N72" s="53"/>
      <c r="O72" s="4">
        <f t="shared" si="3"/>
        <v>65</v>
      </c>
      <c r="P72" s="4" t="b">
        <f t="shared" si="1"/>
        <v>1</v>
      </c>
    </row>
    <row r="73" spans="1:16" ht="28.5" hidden="1" customHeight="1" outlineLevel="1" x14ac:dyDescent="0.2">
      <c r="A73" s="32" t="str">
        <f t="shared" si="2"/>
        <v/>
      </c>
      <c r="B73" s="35" t="str">
        <f t="shared" ref="B73:B89" si="4">IF(C73="","",VLOOKUP(C73,OFSnum,2,FALSE))</f>
        <v/>
      </c>
      <c r="C73" s="43" t="str">
        <f>'Commune par association'!B65</f>
        <v/>
      </c>
      <c r="D73" s="46" t="str">
        <f>IF($C73="","",SUMIFS('Base de donnée'!$K:$K,'Base de donnée'!$J:$J,'Quotes-parts communales'!D$8,'Base de donnée'!$D:$D,'Quotes-parts communales'!$A73,'Base de donnée'!$I:$I,'Quotes-parts communales'!$C73))</f>
        <v/>
      </c>
      <c r="E73" s="33" t="str">
        <f>IF($C73="","",SUMIFS('Base de donnée'!$K:$K,'Base de donnée'!$J:$J,'Quotes-parts communales'!E$8,'Base de donnée'!$D:$D,'Quotes-parts communales'!$A73,'Base de donnée'!$I:$I,'Quotes-parts communales'!$C73))</f>
        <v/>
      </c>
      <c r="F73" s="33" t="str">
        <f>IF($C73="","",SUMIFS('Base de donnée'!$K:$K,'Base de donnée'!$J:$J,'Quotes-parts communales'!F$8,'Base de donnée'!$D:$D,'Quotes-parts communales'!$A73,'Base de donnée'!$I:$I,'Quotes-parts communales'!$C73))</f>
        <v/>
      </c>
      <c r="G73" s="33" t="str">
        <f>IF($C73="","",SUMIFS('Base de donnée'!$K:$K,'Base de donnée'!$J:$J,'Quotes-parts communales'!G$8,'Base de donnée'!$D:$D,'Quotes-parts communales'!$A73,'Base de donnée'!$I:$I,'Quotes-parts communales'!$C73))</f>
        <v/>
      </c>
      <c r="H73" s="33" t="str">
        <f>IF($C73="","",SUMIFS('Base de donnée'!$K:$K,'Base de donnée'!$J:$J,'Quotes-parts communales'!H$8,'Base de donnée'!$D:$D,'Quotes-parts communales'!$A73,'Base de donnée'!$I:$I,'Quotes-parts communales'!$C73))</f>
        <v/>
      </c>
      <c r="I73" s="33" t="str">
        <f>IF($C73="","",SUMIFS('Base de donnée'!$K:$K,'Base de donnée'!$J:$J,'Quotes-parts communales'!I$8,'Base de donnée'!$D:$D,'Quotes-parts communales'!$A73,'Base de donnée'!$I:$I,'Quotes-parts communales'!$C73))</f>
        <v/>
      </c>
      <c r="J73" s="33" t="str">
        <f>IF($C73="","",SUMIFS('Base de donnée'!$K:$K,'Base de donnée'!$J:$J,'Quotes-parts communales'!J$8,'Base de donnée'!$D:$D,'Quotes-parts communales'!$A73,'Base de donnée'!$I:$I,'Quotes-parts communales'!$C73))</f>
        <v/>
      </c>
      <c r="K73" s="33" t="str">
        <f>IF($C73="","",SUMIFS('Base de donnée'!$K:$K,'Base de donnée'!$J:$J,'Quotes-parts communales'!K$8,'Base de donnée'!$D:$D,'Quotes-parts communales'!$A73,'Base de donnée'!$I:$I,'Quotes-parts communales'!$C73))</f>
        <v/>
      </c>
      <c r="L73" s="47"/>
      <c r="M73" s="52"/>
      <c r="N73" s="53"/>
      <c r="O73" s="4">
        <f t="shared" si="3"/>
        <v>66</v>
      </c>
      <c r="P73" s="4" t="b">
        <f t="shared" si="1"/>
        <v>1</v>
      </c>
    </row>
    <row r="74" spans="1:16" ht="28.5" hidden="1" customHeight="1" outlineLevel="1" x14ac:dyDescent="0.2">
      <c r="A74" s="32" t="str">
        <f t="shared" si="2"/>
        <v/>
      </c>
      <c r="B74" s="35" t="str">
        <f t="shared" si="4"/>
        <v/>
      </c>
      <c r="C74" s="43" t="str">
        <f>'Commune par association'!B66</f>
        <v/>
      </c>
      <c r="D74" s="46" t="str">
        <f>IF($C74="","",SUMIFS('Base de donnée'!$K:$K,'Base de donnée'!$J:$J,'Quotes-parts communales'!D$8,'Base de donnée'!$D:$D,'Quotes-parts communales'!$A74,'Base de donnée'!$I:$I,'Quotes-parts communales'!$C74))</f>
        <v/>
      </c>
      <c r="E74" s="33" t="str">
        <f>IF($C74="","",SUMIFS('Base de donnée'!$K:$K,'Base de donnée'!$J:$J,'Quotes-parts communales'!E$8,'Base de donnée'!$D:$D,'Quotes-parts communales'!$A74,'Base de donnée'!$I:$I,'Quotes-parts communales'!$C74))</f>
        <v/>
      </c>
      <c r="F74" s="33" t="str">
        <f>IF($C74="","",SUMIFS('Base de donnée'!$K:$K,'Base de donnée'!$J:$J,'Quotes-parts communales'!F$8,'Base de donnée'!$D:$D,'Quotes-parts communales'!$A74,'Base de donnée'!$I:$I,'Quotes-parts communales'!$C74))</f>
        <v/>
      </c>
      <c r="G74" s="33" t="str">
        <f>IF($C74="","",SUMIFS('Base de donnée'!$K:$K,'Base de donnée'!$J:$J,'Quotes-parts communales'!G$8,'Base de donnée'!$D:$D,'Quotes-parts communales'!$A74,'Base de donnée'!$I:$I,'Quotes-parts communales'!$C74))</f>
        <v/>
      </c>
      <c r="H74" s="33" t="str">
        <f>IF($C74="","",SUMIFS('Base de donnée'!$K:$K,'Base de donnée'!$J:$J,'Quotes-parts communales'!H$8,'Base de donnée'!$D:$D,'Quotes-parts communales'!$A74,'Base de donnée'!$I:$I,'Quotes-parts communales'!$C74))</f>
        <v/>
      </c>
      <c r="I74" s="33" t="str">
        <f>IF($C74="","",SUMIFS('Base de donnée'!$K:$K,'Base de donnée'!$J:$J,'Quotes-parts communales'!I$8,'Base de donnée'!$D:$D,'Quotes-parts communales'!$A74,'Base de donnée'!$I:$I,'Quotes-parts communales'!$C74))</f>
        <v/>
      </c>
      <c r="J74" s="33" t="str">
        <f>IF($C74="","",SUMIFS('Base de donnée'!$K:$K,'Base de donnée'!$J:$J,'Quotes-parts communales'!J$8,'Base de donnée'!$D:$D,'Quotes-parts communales'!$A74,'Base de donnée'!$I:$I,'Quotes-parts communales'!$C74))</f>
        <v/>
      </c>
      <c r="K74" s="33" t="str">
        <f>IF($C74="","",SUMIFS('Base de donnée'!$K:$K,'Base de donnée'!$J:$J,'Quotes-parts communales'!K$8,'Base de donnée'!$D:$D,'Quotes-parts communales'!$A74,'Base de donnée'!$I:$I,'Quotes-parts communales'!$C74))</f>
        <v/>
      </c>
      <c r="L74" s="47"/>
      <c r="M74" s="52"/>
      <c r="N74" s="53"/>
      <c r="O74" s="4">
        <f t="shared" si="3"/>
        <v>67</v>
      </c>
      <c r="P74" s="4" t="b">
        <f t="shared" ref="P74:P89" si="5">IF(A74="",TRUE,IF(OR(AND(C74&lt;&gt;"",M74=""),AND(C74&lt;&gt;"",N74="")),FALSE,TRUE))</f>
        <v>1</v>
      </c>
    </row>
    <row r="75" spans="1:16" ht="28.5" hidden="1" customHeight="1" outlineLevel="1" x14ac:dyDescent="0.2">
      <c r="A75" s="32" t="str">
        <f t="shared" ref="A75:A89" si="6">IF($A$9=0,"",IF(C75="","",$A$9))</f>
        <v/>
      </c>
      <c r="B75" s="35" t="str">
        <f t="shared" si="4"/>
        <v/>
      </c>
      <c r="C75" s="43" t="str">
        <f>'Commune par association'!B67</f>
        <v/>
      </c>
      <c r="D75" s="46" t="str">
        <f>IF($C75="","",SUMIFS('Base de donnée'!$K:$K,'Base de donnée'!$J:$J,'Quotes-parts communales'!D$8,'Base de donnée'!$D:$D,'Quotes-parts communales'!$A75,'Base de donnée'!$I:$I,'Quotes-parts communales'!$C75))</f>
        <v/>
      </c>
      <c r="E75" s="33" t="str">
        <f>IF($C75="","",SUMIFS('Base de donnée'!$K:$K,'Base de donnée'!$J:$J,'Quotes-parts communales'!E$8,'Base de donnée'!$D:$D,'Quotes-parts communales'!$A75,'Base de donnée'!$I:$I,'Quotes-parts communales'!$C75))</f>
        <v/>
      </c>
      <c r="F75" s="33" t="str">
        <f>IF($C75="","",SUMIFS('Base de donnée'!$K:$K,'Base de donnée'!$J:$J,'Quotes-parts communales'!F$8,'Base de donnée'!$D:$D,'Quotes-parts communales'!$A75,'Base de donnée'!$I:$I,'Quotes-parts communales'!$C75))</f>
        <v/>
      </c>
      <c r="G75" s="33" t="str">
        <f>IF($C75="","",SUMIFS('Base de donnée'!$K:$K,'Base de donnée'!$J:$J,'Quotes-parts communales'!G$8,'Base de donnée'!$D:$D,'Quotes-parts communales'!$A75,'Base de donnée'!$I:$I,'Quotes-parts communales'!$C75))</f>
        <v/>
      </c>
      <c r="H75" s="33" t="str">
        <f>IF($C75="","",SUMIFS('Base de donnée'!$K:$K,'Base de donnée'!$J:$J,'Quotes-parts communales'!H$8,'Base de donnée'!$D:$D,'Quotes-parts communales'!$A75,'Base de donnée'!$I:$I,'Quotes-parts communales'!$C75))</f>
        <v/>
      </c>
      <c r="I75" s="33" t="str">
        <f>IF($C75="","",SUMIFS('Base de donnée'!$K:$K,'Base de donnée'!$J:$J,'Quotes-parts communales'!I$8,'Base de donnée'!$D:$D,'Quotes-parts communales'!$A75,'Base de donnée'!$I:$I,'Quotes-parts communales'!$C75))</f>
        <v/>
      </c>
      <c r="J75" s="33" t="str">
        <f>IF($C75="","",SUMIFS('Base de donnée'!$K:$K,'Base de donnée'!$J:$J,'Quotes-parts communales'!J$8,'Base de donnée'!$D:$D,'Quotes-parts communales'!$A75,'Base de donnée'!$I:$I,'Quotes-parts communales'!$C75))</f>
        <v/>
      </c>
      <c r="K75" s="33" t="str">
        <f>IF($C75="","",SUMIFS('Base de donnée'!$K:$K,'Base de donnée'!$J:$J,'Quotes-parts communales'!K$8,'Base de donnée'!$D:$D,'Quotes-parts communales'!$A75,'Base de donnée'!$I:$I,'Quotes-parts communales'!$C75))</f>
        <v/>
      </c>
      <c r="L75" s="47"/>
      <c r="M75" s="52"/>
      <c r="N75" s="53"/>
      <c r="O75" s="4">
        <f t="shared" ref="O75:O90" si="7">ROW()-7</f>
        <v>68</v>
      </c>
      <c r="P75" s="4" t="b">
        <f t="shared" si="5"/>
        <v>1</v>
      </c>
    </row>
    <row r="76" spans="1:16" ht="28.5" hidden="1" customHeight="1" outlineLevel="1" x14ac:dyDescent="0.2">
      <c r="A76" s="32" t="str">
        <f t="shared" si="6"/>
        <v/>
      </c>
      <c r="B76" s="35" t="str">
        <f t="shared" si="4"/>
        <v/>
      </c>
      <c r="C76" s="43" t="str">
        <f>'Commune par association'!B68</f>
        <v/>
      </c>
      <c r="D76" s="46" t="str">
        <f>IF($C76="","",SUMIFS('Base de donnée'!$K:$K,'Base de donnée'!$J:$J,'Quotes-parts communales'!D$8,'Base de donnée'!$D:$D,'Quotes-parts communales'!$A76,'Base de donnée'!$I:$I,'Quotes-parts communales'!$C76))</f>
        <v/>
      </c>
      <c r="E76" s="33" t="str">
        <f>IF($C76="","",SUMIFS('Base de donnée'!$K:$K,'Base de donnée'!$J:$J,'Quotes-parts communales'!E$8,'Base de donnée'!$D:$D,'Quotes-parts communales'!$A76,'Base de donnée'!$I:$I,'Quotes-parts communales'!$C76))</f>
        <v/>
      </c>
      <c r="F76" s="33" t="str">
        <f>IF($C76="","",SUMIFS('Base de donnée'!$K:$K,'Base de donnée'!$J:$J,'Quotes-parts communales'!F$8,'Base de donnée'!$D:$D,'Quotes-parts communales'!$A76,'Base de donnée'!$I:$I,'Quotes-parts communales'!$C76))</f>
        <v/>
      </c>
      <c r="G76" s="33" t="str">
        <f>IF($C76="","",SUMIFS('Base de donnée'!$K:$K,'Base de donnée'!$J:$J,'Quotes-parts communales'!G$8,'Base de donnée'!$D:$D,'Quotes-parts communales'!$A76,'Base de donnée'!$I:$I,'Quotes-parts communales'!$C76))</f>
        <v/>
      </c>
      <c r="H76" s="33" t="str">
        <f>IF($C76="","",SUMIFS('Base de donnée'!$K:$K,'Base de donnée'!$J:$J,'Quotes-parts communales'!H$8,'Base de donnée'!$D:$D,'Quotes-parts communales'!$A76,'Base de donnée'!$I:$I,'Quotes-parts communales'!$C76))</f>
        <v/>
      </c>
      <c r="I76" s="33" t="str">
        <f>IF($C76="","",SUMIFS('Base de donnée'!$K:$K,'Base de donnée'!$J:$J,'Quotes-parts communales'!I$8,'Base de donnée'!$D:$D,'Quotes-parts communales'!$A76,'Base de donnée'!$I:$I,'Quotes-parts communales'!$C76))</f>
        <v/>
      </c>
      <c r="J76" s="33" t="str">
        <f>IF($C76="","",SUMIFS('Base de donnée'!$K:$K,'Base de donnée'!$J:$J,'Quotes-parts communales'!J$8,'Base de donnée'!$D:$D,'Quotes-parts communales'!$A76,'Base de donnée'!$I:$I,'Quotes-parts communales'!$C76))</f>
        <v/>
      </c>
      <c r="K76" s="33" t="str">
        <f>IF($C76="","",SUMIFS('Base de donnée'!$K:$K,'Base de donnée'!$J:$J,'Quotes-parts communales'!K$8,'Base de donnée'!$D:$D,'Quotes-parts communales'!$A76,'Base de donnée'!$I:$I,'Quotes-parts communales'!$C76))</f>
        <v/>
      </c>
      <c r="L76" s="47"/>
      <c r="M76" s="52"/>
      <c r="N76" s="53"/>
      <c r="O76" s="4">
        <f t="shared" si="7"/>
        <v>69</v>
      </c>
      <c r="P76" s="4" t="b">
        <f t="shared" si="5"/>
        <v>1</v>
      </c>
    </row>
    <row r="77" spans="1:16" ht="28.5" hidden="1" customHeight="1" outlineLevel="1" x14ac:dyDescent="0.2">
      <c r="A77" s="32" t="str">
        <f t="shared" si="6"/>
        <v/>
      </c>
      <c r="B77" s="35" t="str">
        <f t="shared" si="4"/>
        <v/>
      </c>
      <c r="C77" s="43" t="str">
        <f>'Commune par association'!B69</f>
        <v/>
      </c>
      <c r="D77" s="46" t="str">
        <f>IF($C77="","",SUMIFS('Base de donnée'!$K:$K,'Base de donnée'!$J:$J,'Quotes-parts communales'!D$8,'Base de donnée'!$D:$D,'Quotes-parts communales'!$A77,'Base de donnée'!$I:$I,'Quotes-parts communales'!$C77))</f>
        <v/>
      </c>
      <c r="E77" s="33" t="str">
        <f>IF($C77="","",SUMIFS('Base de donnée'!$K:$K,'Base de donnée'!$J:$J,'Quotes-parts communales'!E$8,'Base de donnée'!$D:$D,'Quotes-parts communales'!$A77,'Base de donnée'!$I:$I,'Quotes-parts communales'!$C77))</f>
        <v/>
      </c>
      <c r="F77" s="33" t="str">
        <f>IF($C77="","",SUMIFS('Base de donnée'!$K:$K,'Base de donnée'!$J:$J,'Quotes-parts communales'!F$8,'Base de donnée'!$D:$D,'Quotes-parts communales'!$A77,'Base de donnée'!$I:$I,'Quotes-parts communales'!$C77))</f>
        <v/>
      </c>
      <c r="G77" s="33" t="str">
        <f>IF($C77="","",SUMIFS('Base de donnée'!$K:$K,'Base de donnée'!$J:$J,'Quotes-parts communales'!G$8,'Base de donnée'!$D:$D,'Quotes-parts communales'!$A77,'Base de donnée'!$I:$I,'Quotes-parts communales'!$C77))</f>
        <v/>
      </c>
      <c r="H77" s="33" t="str">
        <f>IF($C77="","",SUMIFS('Base de donnée'!$K:$K,'Base de donnée'!$J:$J,'Quotes-parts communales'!H$8,'Base de donnée'!$D:$D,'Quotes-parts communales'!$A77,'Base de donnée'!$I:$I,'Quotes-parts communales'!$C77))</f>
        <v/>
      </c>
      <c r="I77" s="33" t="str">
        <f>IF($C77="","",SUMIFS('Base de donnée'!$K:$K,'Base de donnée'!$J:$J,'Quotes-parts communales'!I$8,'Base de donnée'!$D:$D,'Quotes-parts communales'!$A77,'Base de donnée'!$I:$I,'Quotes-parts communales'!$C77))</f>
        <v/>
      </c>
      <c r="J77" s="33" t="str">
        <f>IF($C77="","",SUMIFS('Base de donnée'!$K:$K,'Base de donnée'!$J:$J,'Quotes-parts communales'!J$8,'Base de donnée'!$D:$D,'Quotes-parts communales'!$A77,'Base de donnée'!$I:$I,'Quotes-parts communales'!$C77))</f>
        <v/>
      </c>
      <c r="K77" s="33" t="str">
        <f>IF($C77="","",SUMIFS('Base de donnée'!$K:$K,'Base de donnée'!$J:$J,'Quotes-parts communales'!K$8,'Base de donnée'!$D:$D,'Quotes-parts communales'!$A77,'Base de donnée'!$I:$I,'Quotes-parts communales'!$C77))</f>
        <v/>
      </c>
      <c r="L77" s="47"/>
      <c r="M77" s="52"/>
      <c r="N77" s="53"/>
      <c r="O77" s="4">
        <f t="shared" si="7"/>
        <v>70</v>
      </c>
      <c r="P77" s="4" t="b">
        <f t="shared" si="5"/>
        <v>1</v>
      </c>
    </row>
    <row r="78" spans="1:16" ht="28.5" hidden="1" customHeight="1" outlineLevel="1" x14ac:dyDescent="0.2">
      <c r="A78" s="32" t="str">
        <f t="shared" si="6"/>
        <v/>
      </c>
      <c r="B78" s="35" t="str">
        <f t="shared" si="4"/>
        <v/>
      </c>
      <c r="C78" s="43" t="str">
        <f>'Commune par association'!B70</f>
        <v/>
      </c>
      <c r="D78" s="46" t="str">
        <f>IF($C78="","",SUMIFS('Base de donnée'!$K:$K,'Base de donnée'!$J:$J,'Quotes-parts communales'!D$8,'Base de donnée'!$D:$D,'Quotes-parts communales'!$A78,'Base de donnée'!$I:$I,'Quotes-parts communales'!$C78))</f>
        <v/>
      </c>
      <c r="E78" s="33" t="str">
        <f>IF($C78="","",SUMIFS('Base de donnée'!$K:$K,'Base de donnée'!$J:$J,'Quotes-parts communales'!E$8,'Base de donnée'!$D:$D,'Quotes-parts communales'!$A78,'Base de donnée'!$I:$I,'Quotes-parts communales'!$C78))</f>
        <v/>
      </c>
      <c r="F78" s="33" t="str">
        <f>IF($C78="","",SUMIFS('Base de donnée'!$K:$K,'Base de donnée'!$J:$J,'Quotes-parts communales'!F$8,'Base de donnée'!$D:$D,'Quotes-parts communales'!$A78,'Base de donnée'!$I:$I,'Quotes-parts communales'!$C78))</f>
        <v/>
      </c>
      <c r="G78" s="33" t="str">
        <f>IF($C78="","",SUMIFS('Base de donnée'!$K:$K,'Base de donnée'!$J:$J,'Quotes-parts communales'!G$8,'Base de donnée'!$D:$D,'Quotes-parts communales'!$A78,'Base de donnée'!$I:$I,'Quotes-parts communales'!$C78))</f>
        <v/>
      </c>
      <c r="H78" s="33" t="str">
        <f>IF($C78="","",SUMIFS('Base de donnée'!$K:$K,'Base de donnée'!$J:$J,'Quotes-parts communales'!H$8,'Base de donnée'!$D:$D,'Quotes-parts communales'!$A78,'Base de donnée'!$I:$I,'Quotes-parts communales'!$C78))</f>
        <v/>
      </c>
      <c r="I78" s="33" t="str">
        <f>IF($C78="","",SUMIFS('Base de donnée'!$K:$K,'Base de donnée'!$J:$J,'Quotes-parts communales'!I$8,'Base de donnée'!$D:$D,'Quotes-parts communales'!$A78,'Base de donnée'!$I:$I,'Quotes-parts communales'!$C78))</f>
        <v/>
      </c>
      <c r="J78" s="33" t="str">
        <f>IF($C78="","",SUMIFS('Base de donnée'!$K:$K,'Base de donnée'!$J:$J,'Quotes-parts communales'!J$8,'Base de donnée'!$D:$D,'Quotes-parts communales'!$A78,'Base de donnée'!$I:$I,'Quotes-parts communales'!$C78))</f>
        <v/>
      </c>
      <c r="K78" s="33" t="str">
        <f>IF($C78="","",SUMIFS('Base de donnée'!$K:$K,'Base de donnée'!$J:$J,'Quotes-parts communales'!K$8,'Base de donnée'!$D:$D,'Quotes-parts communales'!$A78,'Base de donnée'!$I:$I,'Quotes-parts communales'!$C78))</f>
        <v/>
      </c>
      <c r="L78" s="47"/>
      <c r="M78" s="52"/>
      <c r="N78" s="53"/>
      <c r="O78" s="4">
        <f t="shared" si="7"/>
        <v>71</v>
      </c>
      <c r="P78" s="4" t="b">
        <f t="shared" si="5"/>
        <v>1</v>
      </c>
    </row>
    <row r="79" spans="1:16" ht="28.5" hidden="1" customHeight="1" outlineLevel="1" x14ac:dyDescent="0.2">
      <c r="A79" s="32" t="str">
        <f t="shared" si="6"/>
        <v/>
      </c>
      <c r="B79" s="35" t="str">
        <f t="shared" si="4"/>
        <v/>
      </c>
      <c r="C79" s="43" t="str">
        <f>'Commune par association'!B71</f>
        <v/>
      </c>
      <c r="D79" s="46" t="str">
        <f>IF($C79="","",SUMIFS('Base de donnée'!$K:$K,'Base de donnée'!$J:$J,'Quotes-parts communales'!D$8,'Base de donnée'!$D:$D,'Quotes-parts communales'!$A79,'Base de donnée'!$I:$I,'Quotes-parts communales'!$C79))</f>
        <v/>
      </c>
      <c r="E79" s="33" t="str">
        <f>IF($C79="","",SUMIFS('Base de donnée'!$K:$K,'Base de donnée'!$J:$J,'Quotes-parts communales'!E$8,'Base de donnée'!$D:$D,'Quotes-parts communales'!$A79,'Base de donnée'!$I:$I,'Quotes-parts communales'!$C79))</f>
        <v/>
      </c>
      <c r="F79" s="33" t="str">
        <f>IF($C79="","",SUMIFS('Base de donnée'!$K:$K,'Base de donnée'!$J:$J,'Quotes-parts communales'!F$8,'Base de donnée'!$D:$D,'Quotes-parts communales'!$A79,'Base de donnée'!$I:$I,'Quotes-parts communales'!$C79))</f>
        <v/>
      </c>
      <c r="G79" s="33" t="str">
        <f>IF($C79="","",SUMIFS('Base de donnée'!$K:$K,'Base de donnée'!$J:$J,'Quotes-parts communales'!G$8,'Base de donnée'!$D:$D,'Quotes-parts communales'!$A79,'Base de donnée'!$I:$I,'Quotes-parts communales'!$C79))</f>
        <v/>
      </c>
      <c r="H79" s="33" t="str">
        <f>IF($C79="","",SUMIFS('Base de donnée'!$K:$K,'Base de donnée'!$J:$J,'Quotes-parts communales'!H$8,'Base de donnée'!$D:$D,'Quotes-parts communales'!$A79,'Base de donnée'!$I:$I,'Quotes-parts communales'!$C79))</f>
        <v/>
      </c>
      <c r="I79" s="33" t="str">
        <f>IF($C79="","",SUMIFS('Base de donnée'!$K:$K,'Base de donnée'!$J:$J,'Quotes-parts communales'!I$8,'Base de donnée'!$D:$D,'Quotes-parts communales'!$A79,'Base de donnée'!$I:$I,'Quotes-parts communales'!$C79))</f>
        <v/>
      </c>
      <c r="J79" s="33" t="str">
        <f>IF($C79="","",SUMIFS('Base de donnée'!$K:$K,'Base de donnée'!$J:$J,'Quotes-parts communales'!J$8,'Base de donnée'!$D:$D,'Quotes-parts communales'!$A79,'Base de donnée'!$I:$I,'Quotes-parts communales'!$C79))</f>
        <v/>
      </c>
      <c r="K79" s="33" t="str">
        <f>IF($C79="","",SUMIFS('Base de donnée'!$K:$K,'Base de donnée'!$J:$J,'Quotes-parts communales'!K$8,'Base de donnée'!$D:$D,'Quotes-parts communales'!$A79,'Base de donnée'!$I:$I,'Quotes-parts communales'!$C79))</f>
        <v/>
      </c>
      <c r="L79" s="47"/>
      <c r="M79" s="52"/>
      <c r="N79" s="53"/>
      <c r="O79" s="4">
        <f t="shared" si="7"/>
        <v>72</v>
      </c>
      <c r="P79" s="4" t="b">
        <f t="shared" si="5"/>
        <v>1</v>
      </c>
    </row>
    <row r="80" spans="1:16" ht="28.5" hidden="1" customHeight="1" outlineLevel="1" x14ac:dyDescent="0.2">
      <c r="A80" s="32" t="str">
        <f t="shared" si="6"/>
        <v/>
      </c>
      <c r="B80" s="35" t="str">
        <f t="shared" si="4"/>
        <v/>
      </c>
      <c r="C80" s="43" t="str">
        <f>'Commune par association'!B72</f>
        <v/>
      </c>
      <c r="D80" s="46" t="str">
        <f>IF($C80="","",SUMIFS('Base de donnée'!$K:$K,'Base de donnée'!$J:$J,'Quotes-parts communales'!D$8,'Base de donnée'!$D:$D,'Quotes-parts communales'!$A80,'Base de donnée'!$I:$I,'Quotes-parts communales'!$C80))</f>
        <v/>
      </c>
      <c r="E80" s="33" t="str">
        <f>IF($C80="","",SUMIFS('Base de donnée'!$K:$K,'Base de donnée'!$J:$J,'Quotes-parts communales'!E$8,'Base de donnée'!$D:$D,'Quotes-parts communales'!$A80,'Base de donnée'!$I:$I,'Quotes-parts communales'!$C80))</f>
        <v/>
      </c>
      <c r="F80" s="33" t="str">
        <f>IF($C80="","",SUMIFS('Base de donnée'!$K:$K,'Base de donnée'!$J:$J,'Quotes-parts communales'!F$8,'Base de donnée'!$D:$D,'Quotes-parts communales'!$A80,'Base de donnée'!$I:$I,'Quotes-parts communales'!$C80))</f>
        <v/>
      </c>
      <c r="G80" s="33" t="str">
        <f>IF($C80="","",SUMIFS('Base de donnée'!$K:$K,'Base de donnée'!$J:$J,'Quotes-parts communales'!G$8,'Base de donnée'!$D:$D,'Quotes-parts communales'!$A80,'Base de donnée'!$I:$I,'Quotes-parts communales'!$C80))</f>
        <v/>
      </c>
      <c r="H80" s="33" t="str">
        <f>IF($C80="","",SUMIFS('Base de donnée'!$K:$K,'Base de donnée'!$J:$J,'Quotes-parts communales'!H$8,'Base de donnée'!$D:$D,'Quotes-parts communales'!$A80,'Base de donnée'!$I:$I,'Quotes-parts communales'!$C80))</f>
        <v/>
      </c>
      <c r="I80" s="33" t="str">
        <f>IF($C80="","",SUMIFS('Base de donnée'!$K:$K,'Base de donnée'!$J:$J,'Quotes-parts communales'!I$8,'Base de donnée'!$D:$D,'Quotes-parts communales'!$A80,'Base de donnée'!$I:$I,'Quotes-parts communales'!$C80))</f>
        <v/>
      </c>
      <c r="J80" s="33" t="str">
        <f>IF($C80="","",SUMIFS('Base de donnée'!$K:$K,'Base de donnée'!$J:$J,'Quotes-parts communales'!J$8,'Base de donnée'!$D:$D,'Quotes-parts communales'!$A80,'Base de donnée'!$I:$I,'Quotes-parts communales'!$C80))</f>
        <v/>
      </c>
      <c r="K80" s="33" t="str">
        <f>IF($C80="","",SUMIFS('Base de donnée'!$K:$K,'Base de donnée'!$J:$J,'Quotes-parts communales'!K$8,'Base de donnée'!$D:$D,'Quotes-parts communales'!$A80,'Base de donnée'!$I:$I,'Quotes-parts communales'!$C80))</f>
        <v/>
      </c>
      <c r="L80" s="47"/>
      <c r="M80" s="52"/>
      <c r="N80" s="53"/>
      <c r="O80" s="4">
        <f t="shared" si="7"/>
        <v>73</v>
      </c>
      <c r="P80" s="4" t="b">
        <f t="shared" si="5"/>
        <v>1</v>
      </c>
    </row>
    <row r="81" spans="1:16" ht="28.5" hidden="1" customHeight="1" outlineLevel="1" x14ac:dyDescent="0.2">
      <c r="A81" s="32" t="str">
        <f t="shared" si="6"/>
        <v/>
      </c>
      <c r="B81" s="35" t="str">
        <f t="shared" si="4"/>
        <v/>
      </c>
      <c r="C81" s="43" t="str">
        <f>'Commune par association'!B73</f>
        <v/>
      </c>
      <c r="D81" s="46" t="str">
        <f>IF($C81="","",SUMIFS('Base de donnée'!$K:$K,'Base de donnée'!$J:$J,'Quotes-parts communales'!D$8,'Base de donnée'!$D:$D,'Quotes-parts communales'!$A81,'Base de donnée'!$I:$I,'Quotes-parts communales'!$C81))</f>
        <v/>
      </c>
      <c r="E81" s="33" t="str">
        <f>IF($C81="","",SUMIFS('Base de donnée'!$K:$K,'Base de donnée'!$J:$J,'Quotes-parts communales'!E$8,'Base de donnée'!$D:$D,'Quotes-parts communales'!$A81,'Base de donnée'!$I:$I,'Quotes-parts communales'!$C81))</f>
        <v/>
      </c>
      <c r="F81" s="33" t="str">
        <f>IF($C81="","",SUMIFS('Base de donnée'!$K:$K,'Base de donnée'!$J:$J,'Quotes-parts communales'!F$8,'Base de donnée'!$D:$D,'Quotes-parts communales'!$A81,'Base de donnée'!$I:$I,'Quotes-parts communales'!$C81))</f>
        <v/>
      </c>
      <c r="G81" s="33" t="str">
        <f>IF($C81="","",SUMIFS('Base de donnée'!$K:$K,'Base de donnée'!$J:$J,'Quotes-parts communales'!G$8,'Base de donnée'!$D:$D,'Quotes-parts communales'!$A81,'Base de donnée'!$I:$I,'Quotes-parts communales'!$C81))</f>
        <v/>
      </c>
      <c r="H81" s="33" t="str">
        <f>IF($C81="","",SUMIFS('Base de donnée'!$K:$K,'Base de donnée'!$J:$J,'Quotes-parts communales'!H$8,'Base de donnée'!$D:$D,'Quotes-parts communales'!$A81,'Base de donnée'!$I:$I,'Quotes-parts communales'!$C81))</f>
        <v/>
      </c>
      <c r="I81" s="33" t="str">
        <f>IF($C81="","",SUMIFS('Base de donnée'!$K:$K,'Base de donnée'!$J:$J,'Quotes-parts communales'!I$8,'Base de donnée'!$D:$D,'Quotes-parts communales'!$A81,'Base de donnée'!$I:$I,'Quotes-parts communales'!$C81))</f>
        <v/>
      </c>
      <c r="J81" s="33" t="str">
        <f>IF($C81="","",SUMIFS('Base de donnée'!$K:$K,'Base de donnée'!$J:$J,'Quotes-parts communales'!J$8,'Base de donnée'!$D:$D,'Quotes-parts communales'!$A81,'Base de donnée'!$I:$I,'Quotes-parts communales'!$C81))</f>
        <v/>
      </c>
      <c r="K81" s="33" t="str">
        <f>IF($C81="","",SUMIFS('Base de donnée'!$K:$K,'Base de donnée'!$J:$J,'Quotes-parts communales'!K$8,'Base de donnée'!$D:$D,'Quotes-parts communales'!$A81,'Base de donnée'!$I:$I,'Quotes-parts communales'!$C81))</f>
        <v/>
      </c>
      <c r="L81" s="47"/>
      <c r="M81" s="52"/>
      <c r="N81" s="53"/>
      <c r="O81" s="4">
        <f t="shared" si="7"/>
        <v>74</v>
      </c>
      <c r="P81" s="4" t="b">
        <f t="shared" si="5"/>
        <v>1</v>
      </c>
    </row>
    <row r="82" spans="1:16" ht="28.5" hidden="1" customHeight="1" outlineLevel="1" x14ac:dyDescent="0.2">
      <c r="A82" s="32" t="str">
        <f t="shared" si="6"/>
        <v/>
      </c>
      <c r="B82" s="35" t="str">
        <f t="shared" si="4"/>
        <v/>
      </c>
      <c r="C82" s="43" t="str">
        <f>'Commune par association'!B74</f>
        <v/>
      </c>
      <c r="D82" s="46" t="str">
        <f>IF($C82="","",SUMIFS('Base de donnée'!$K:$K,'Base de donnée'!$J:$J,'Quotes-parts communales'!D$8,'Base de donnée'!$D:$D,'Quotes-parts communales'!$A82,'Base de donnée'!$I:$I,'Quotes-parts communales'!$C82))</f>
        <v/>
      </c>
      <c r="E82" s="33" t="str">
        <f>IF($C82="","",SUMIFS('Base de donnée'!$K:$K,'Base de donnée'!$J:$J,'Quotes-parts communales'!E$8,'Base de donnée'!$D:$D,'Quotes-parts communales'!$A82,'Base de donnée'!$I:$I,'Quotes-parts communales'!$C82))</f>
        <v/>
      </c>
      <c r="F82" s="33" t="str">
        <f>IF($C82="","",SUMIFS('Base de donnée'!$K:$K,'Base de donnée'!$J:$J,'Quotes-parts communales'!F$8,'Base de donnée'!$D:$D,'Quotes-parts communales'!$A82,'Base de donnée'!$I:$I,'Quotes-parts communales'!$C82))</f>
        <v/>
      </c>
      <c r="G82" s="33" t="str">
        <f>IF($C82="","",SUMIFS('Base de donnée'!$K:$K,'Base de donnée'!$J:$J,'Quotes-parts communales'!G$8,'Base de donnée'!$D:$D,'Quotes-parts communales'!$A82,'Base de donnée'!$I:$I,'Quotes-parts communales'!$C82))</f>
        <v/>
      </c>
      <c r="H82" s="33" t="str">
        <f>IF($C82="","",SUMIFS('Base de donnée'!$K:$K,'Base de donnée'!$J:$J,'Quotes-parts communales'!H$8,'Base de donnée'!$D:$D,'Quotes-parts communales'!$A82,'Base de donnée'!$I:$I,'Quotes-parts communales'!$C82))</f>
        <v/>
      </c>
      <c r="I82" s="33" t="str">
        <f>IF($C82="","",SUMIFS('Base de donnée'!$K:$K,'Base de donnée'!$J:$J,'Quotes-parts communales'!I$8,'Base de donnée'!$D:$D,'Quotes-parts communales'!$A82,'Base de donnée'!$I:$I,'Quotes-parts communales'!$C82))</f>
        <v/>
      </c>
      <c r="J82" s="33" t="str">
        <f>IF($C82="","",SUMIFS('Base de donnée'!$K:$K,'Base de donnée'!$J:$J,'Quotes-parts communales'!J$8,'Base de donnée'!$D:$D,'Quotes-parts communales'!$A82,'Base de donnée'!$I:$I,'Quotes-parts communales'!$C82))</f>
        <v/>
      </c>
      <c r="K82" s="33" t="str">
        <f>IF($C82="","",SUMIFS('Base de donnée'!$K:$K,'Base de donnée'!$J:$J,'Quotes-parts communales'!K$8,'Base de donnée'!$D:$D,'Quotes-parts communales'!$A82,'Base de donnée'!$I:$I,'Quotes-parts communales'!$C82))</f>
        <v/>
      </c>
      <c r="L82" s="47"/>
      <c r="M82" s="52"/>
      <c r="N82" s="53"/>
      <c r="O82" s="4">
        <f t="shared" si="7"/>
        <v>75</v>
      </c>
      <c r="P82" s="4" t="b">
        <f t="shared" si="5"/>
        <v>1</v>
      </c>
    </row>
    <row r="83" spans="1:16" ht="28.5" hidden="1" customHeight="1" outlineLevel="1" x14ac:dyDescent="0.2">
      <c r="A83" s="32" t="str">
        <f t="shared" si="6"/>
        <v/>
      </c>
      <c r="B83" s="35" t="str">
        <f t="shared" si="4"/>
        <v/>
      </c>
      <c r="C83" s="43" t="str">
        <f>'Commune par association'!B75</f>
        <v/>
      </c>
      <c r="D83" s="46" t="str">
        <f>IF($C83="","",SUMIFS('Base de donnée'!$K:$K,'Base de donnée'!$J:$J,'Quotes-parts communales'!D$8,'Base de donnée'!$D:$D,'Quotes-parts communales'!$A83,'Base de donnée'!$I:$I,'Quotes-parts communales'!$C83))</f>
        <v/>
      </c>
      <c r="E83" s="33" t="str">
        <f>IF($C83="","",SUMIFS('Base de donnée'!$K:$K,'Base de donnée'!$J:$J,'Quotes-parts communales'!E$8,'Base de donnée'!$D:$D,'Quotes-parts communales'!$A83,'Base de donnée'!$I:$I,'Quotes-parts communales'!$C83))</f>
        <v/>
      </c>
      <c r="F83" s="33" t="str">
        <f>IF($C83="","",SUMIFS('Base de donnée'!$K:$K,'Base de donnée'!$J:$J,'Quotes-parts communales'!F$8,'Base de donnée'!$D:$D,'Quotes-parts communales'!$A83,'Base de donnée'!$I:$I,'Quotes-parts communales'!$C83))</f>
        <v/>
      </c>
      <c r="G83" s="33" t="str">
        <f>IF($C83="","",SUMIFS('Base de donnée'!$K:$K,'Base de donnée'!$J:$J,'Quotes-parts communales'!G$8,'Base de donnée'!$D:$D,'Quotes-parts communales'!$A83,'Base de donnée'!$I:$I,'Quotes-parts communales'!$C83))</f>
        <v/>
      </c>
      <c r="H83" s="33" t="str">
        <f>IF($C83="","",SUMIFS('Base de donnée'!$K:$K,'Base de donnée'!$J:$J,'Quotes-parts communales'!H$8,'Base de donnée'!$D:$D,'Quotes-parts communales'!$A83,'Base de donnée'!$I:$I,'Quotes-parts communales'!$C83))</f>
        <v/>
      </c>
      <c r="I83" s="33" t="str">
        <f>IF($C83="","",SUMIFS('Base de donnée'!$K:$K,'Base de donnée'!$J:$J,'Quotes-parts communales'!I$8,'Base de donnée'!$D:$D,'Quotes-parts communales'!$A83,'Base de donnée'!$I:$I,'Quotes-parts communales'!$C83))</f>
        <v/>
      </c>
      <c r="J83" s="33" t="str">
        <f>IF($C83="","",SUMIFS('Base de donnée'!$K:$K,'Base de donnée'!$J:$J,'Quotes-parts communales'!J$8,'Base de donnée'!$D:$D,'Quotes-parts communales'!$A83,'Base de donnée'!$I:$I,'Quotes-parts communales'!$C83))</f>
        <v/>
      </c>
      <c r="K83" s="33" t="str">
        <f>IF($C83="","",SUMIFS('Base de donnée'!$K:$K,'Base de donnée'!$J:$J,'Quotes-parts communales'!K$8,'Base de donnée'!$D:$D,'Quotes-parts communales'!$A83,'Base de donnée'!$I:$I,'Quotes-parts communales'!$C83))</f>
        <v/>
      </c>
      <c r="L83" s="47"/>
      <c r="M83" s="52"/>
      <c r="N83" s="53"/>
      <c r="O83" s="4">
        <f t="shared" si="7"/>
        <v>76</v>
      </c>
      <c r="P83" s="4" t="b">
        <f t="shared" si="5"/>
        <v>1</v>
      </c>
    </row>
    <row r="84" spans="1:16" ht="28.5" hidden="1" customHeight="1" outlineLevel="1" x14ac:dyDescent="0.2">
      <c r="A84" s="32" t="str">
        <f t="shared" si="6"/>
        <v/>
      </c>
      <c r="B84" s="35" t="str">
        <f t="shared" si="4"/>
        <v/>
      </c>
      <c r="C84" s="43" t="str">
        <f>'Commune par association'!B76</f>
        <v/>
      </c>
      <c r="D84" s="46" t="str">
        <f>IF($C84="","",SUMIFS('Base de donnée'!$K:$K,'Base de donnée'!$J:$J,'Quotes-parts communales'!D$8,'Base de donnée'!$D:$D,'Quotes-parts communales'!$A84,'Base de donnée'!$I:$I,'Quotes-parts communales'!$C84))</f>
        <v/>
      </c>
      <c r="E84" s="33" t="str">
        <f>IF($C84="","",SUMIFS('Base de donnée'!$K:$K,'Base de donnée'!$J:$J,'Quotes-parts communales'!E$8,'Base de donnée'!$D:$D,'Quotes-parts communales'!$A84,'Base de donnée'!$I:$I,'Quotes-parts communales'!$C84))</f>
        <v/>
      </c>
      <c r="F84" s="33" t="str">
        <f>IF($C84="","",SUMIFS('Base de donnée'!$K:$K,'Base de donnée'!$J:$J,'Quotes-parts communales'!F$8,'Base de donnée'!$D:$D,'Quotes-parts communales'!$A84,'Base de donnée'!$I:$I,'Quotes-parts communales'!$C84))</f>
        <v/>
      </c>
      <c r="G84" s="33" t="str">
        <f>IF($C84="","",SUMIFS('Base de donnée'!$K:$K,'Base de donnée'!$J:$J,'Quotes-parts communales'!G$8,'Base de donnée'!$D:$D,'Quotes-parts communales'!$A84,'Base de donnée'!$I:$I,'Quotes-parts communales'!$C84))</f>
        <v/>
      </c>
      <c r="H84" s="33" t="str">
        <f>IF($C84="","",SUMIFS('Base de donnée'!$K:$K,'Base de donnée'!$J:$J,'Quotes-parts communales'!H$8,'Base de donnée'!$D:$D,'Quotes-parts communales'!$A84,'Base de donnée'!$I:$I,'Quotes-parts communales'!$C84))</f>
        <v/>
      </c>
      <c r="I84" s="33" t="str">
        <f>IF($C84="","",SUMIFS('Base de donnée'!$K:$K,'Base de donnée'!$J:$J,'Quotes-parts communales'!I$8,'Base de donnée'!$D:$D,'Quotes-parts communales'!$A84,'Base de donnée'!$I:$I,'Quotes-parts communales'!$C84))</f>
        <v/>
      </c>
      <c r="J84" s="33" t="str">
        <f>IF($C84="","",SUMIFS('Base de donnée'!$K:$K,'Base de donnée'!$J:$J,'Quotes-parts communales'!J$8,'Base de donnée'!$D:$D,'Quotes-parts communales'!$A84,'Base de donnée'!$I:$I,'Quotes-parts communales'!$C84))</f>
        <v/>
      </c>
      <c r="K84" s="33" t="str">
        <f>IF($C84="","",SUMIFS('Base de donnée'!$K:$K,'Base de donnée'!$J:$J,'Quotes-parts communales'!K$8,'Base de donnée'!$D:$D,'Quotes-parts communales'!$A84,'Base de donnée'!$I:$I,'Quotes-parts communales'!$C84))</f>
        <v/>
      </c>
      <c r="L84" s="47"/>
      <c r="M84" s="52"/>
      <c r="N84" s="53"/>
      <c r="O84" s="4">
        <f t="shared" si="7"/>
        <v>77</v>
      </c>
      <c r="P84" s="4" t="b">
        <f t="shared" si="5"/>
        <v>1</v>
      </c>
    </row>
    <row r="85" spans="1:16" ht="28.5" hidden="1" customHeight="1" outlineLevel="1" x14ac:dyDescent="0.2">
      <c r="A85" s="32" t="str">
        <f t="shared" si="6"/>
        <v/>
      </c>
      <c r="B85" s="35" t="str">
        <f t="shared" si="4"/>
        <v/>
      </c>
      <c r="C85" s="43" t="str">
        <f>'Commune par association'!B77</f>
        <v/>
      </c>
      <c r="D85" s="46" t="str">
        <f>IF($C85="","",SUMIFS('Base de donnée'!$K:$K,'Base de donnée'!$J:$J,'Quotes-parts communales'!D$8,'Base de donnée'!$D:$D,'Quotes-parts communales'!$A85,'Base de donnée'!$I:$I,'Quotes-parts communales'!$C85))</f>
        <v/>
      </c>
      <c r="E85" s="33" t="str">
        <f>IF($C85="","",SUMIFS('Base de donnée'!$K:$K,'Base de donnée'!$J:$J,'Quotes-parts communales'!E$8,'Base de donnée'!$D:$D,'Quotes-parts communales'!$A85,'Base de donnée'!$I:$I,'Quotes-parts communales'!$C85))</f>
        <v/>
      </c>
      <c r="F85" s="33" t="str">
        <f>IF($C85="","",SUMIFS('Base de donnée'!$K:$K,'Base de donnée'!$J:$J,'Quotes-parts communales'!F$8,'Base de donnée'!$D:$D,'Quotes-parts communales'!$A85,'Base de donnée'!$I:$I,'Quotes-parts communales'!$C85))</f>
        <v/>
      </c>
      <c r="G85" s="33" t="str">
        <f>IF($C85="","",SUMIFS('Base de donnée'!$K:$K,'Base de donnée'!$J:$J,'Quotes-parts communales'!G$8,'Base de donnée'!$D:$D,'Quotes-parts communales'!$A85,'Base de donnée'!$I:$I,'Quotes-parts communales'!$C85))</f>
        <v/>
      </c>
      <c r="H85" s="33" t="str">
        <f>IF($C85="","",SUMIFS('Base de donnée'!$K:$K,'Base de donnée'!$J:$J,'Quotes-parts communales'!H$8,'Base de donnée'!$D:$D,'Quotes-parts communales'!$A85,'Base de donnée'!$I:$I,'Quotes-parts communales'!$C85))</f>
        <v/>
      </c>
      <c r="I85" s="33" t="str">
        <f>IF($C85="","",SUMIFS('Base de donnée'!$K:$K,'Base de donnée'!$J:$J,'Quotes-parts communales'!I$8,'Base de donnée'!$D:$D,'Quotes-parts communales'!$A85,'Base de donnée'!$I:$I,'Quotes-parts communales'!$C85))</f>
        <v/>
      </c>
      <c r="J85" s="33" t="str">
        <f>IF($C85="","",SUMIFS('Base de donnée'!$K:$K,'Base de donnée'!$J:$J,'Quotes-parts communales'!J$8,'Base de donnée'!$D:$D,'Quotes-parts communales'!$A85,'Base de donnée'!$I:$I,'Quotes-parts communales'!$C85))</f>
        <v/>
      </c>
      <c r="K85" s="33" t="str">
        <f>IF($C85="","",SUMIFS('Base de donnée'!$K:$K,'Base de donnée'!$J:$J,'Quotes-parts communales'!K$8,'Base de donnée'!$D:$D,'Quotes-parts communales'!$A85,'Base de donnée'!$I:$I,'Quotes-parts communales'!$C85))</f>
        <v/>
      </c>
      <c r="L85" s="47"/>
      <c r="M85" s="52"/>
      <c r="N85" s="53"/>
      <c r="O85" s="4">
        <f t="shared" si="7"/>
        <v>78</v>
      </c>
      <c r="P85" s="4" t="b">
        <f>IF(A85="",TRUE,IF(OR(AND(C85&lt;&gt;"",M85=""),AND(C85&lt;&gt;"",N85="")),FALSE,TRUE))</f>
        <v>1</v>
      </c>
    </row>
    <row r="86" spans="1:16" ht="28.5" hidden="1" customHeight="1" outlineLevel="1" x14ac:dyDescent="0.2">
      <c r="A86" s="32" t="str">
        <f t="shared" si="6"/>
        <v/>
      </c>
      <c r="B86" s="35" t="str">
        <f t="shared" si="4"/>
        <v/>
      </c>
      <c r="C86" s="43" t="str">
        <f>'Commune par association'!B78</f>
        <v/>
      </c>
      <c r="D86" s="46" t="str">
        <f>IF($C86="","",SUMIFS('Base de donnée'!$K:$K,'Base de donnée'!$J:$J,'Quotes-parts communales'!D$8,'Base de donnée'!$D:$D,'Quotes-parts communales'!$A86,'Base de donnée'!$I:$I,'Quotes-parts communales'!$C86))</f>
        <v/>
      </c>
      <c r="E86" s="33" t="str">
        <f>IF($C86="","",SUMIFS('Base de donnée'!$K:$K,'Base de donnée'!$J:$J,'Quotes-parts communales'!E$8,'Base de donnée'!$D:$D,'Quotes-parts communales'!$A86,'Base de donnée'!$I:$I,'Quotes-parts communales'!$C86))</f>
        <v/>
      </c>
      <c r="F86" s="33" t="str">
        <f>IF($C86="","",SUMIFS('Base de donnée'!$K:$K,'Base de donnée'!$J:$J,'Quotes-parts communales'!F$8,'Base de donnée'!$D:$D,'Quotes-parts communales'!$A86,'Base de donnée'!$I:$I,'Quotes-parts communales'!$C86))</f>
        <v/>
      </c>
      <c r="G86" s="33" t="str">
        <f>IF($C86="","",SUMIFS('Base de donnée'!$K:$K,'Base de donnée'!$J:$J,'Quotes-parts communales'!G$8,'Base de donnée'!$D:$D,'Quotes-parts communales'!$A86,'Base de donnée'!$I:$I,'Quotes-parts communales'!$C86))</f>
        <v/>
      </c>
      <c r="H86" s="33" t="str">
        <f>IF($C86="","",SUMIFS('Base de donnée'!$K:$K,'Base de donnée'!$J:$J,'Quotes-parts communales'!H$8,'Base de donnée'!$D:$D,'Quotes-parts communales'!$A86,'Base de donnée'!$I:$I,'Quotes-parts communales'!$C86))</f>
        <v/>
      </c>
      <c r="I86" s="33" t="str">
        <f>IF($C86="","",SUMIFS('Base de donnée'!$K:$K,'Base de donnée'!$J:$J,'Quotes-parts communales'!I$8,'Base de donnée'!$D:$D,'Quotes-parts communales'!$A86,'Base de donnée'!$I:$I,'Quotes-parts communales'!$C86))</f>
        <v/>
      </c>
      <c r="J86" s="33" t="str">
        <f>IF($C86="","",SUMIFS('Base de donnée'!$K:$K,'Base de donnée'!$J:$J,'Quotes-parts communales'!J$8,'Base de donnée'!$D:$D,'Quotes-parts communales'!$A86,'Base de donnée'!$I:$I,'Quotes-parts communales'!$C86))</f>
        <v/>
      </c>
      <c r="K86" s="33" t="str">
        <f>IF($C86="","",SUMIFS('Base de donnée'!$K:$K,'Base de donnée'!$J:$J,'Quotes-parts communales'!K$8,'Base de donnée'!$D:$D,'Quotes-parts communales'!$A86,'Base de donnée'!$I:$I,'Quotes-parts communales'!$C86))</f>
        <v/>
      </c>
      <c r="L86" s="47"/>
      <c r="M86" s="52"/>
      <c r="N86" s="53"/>
      <c r="O86" s="4">
        <f t="shared" si="7"/>
        <v>79</v>
      </c>
      <c r="P86" s="4" t="b">
        <f t="shared" si="5"/>
        <v>1</v>
      </c>
    </row>
    <row r="87" spans="1:16" ht="28.5" hidden="1" customHeight="1" outlineLevel="1" x14ac:dyDescent="0.2">
      <c r="A87" s="32" t="str">
        <f t="shared" si="6"/>
        <v/>
      </c>
      <c r="B87" s="35" t="str">
        <f t="shared" si="4"/>
        <v/>
      </c>
      <c r="C87" s="43" t="str">
        <f>'Commune par association'!B79</f>
        <v/>
      </c>
      <c r="D87" s="46" t="str">
        <f>IF($C87="","",SUMIFS('Base de donnée'!$K:$K,'Base de donnée'!$J:$J,'Quotes-parts communales'!D$8,'Base de donnée'!$D:$D,'Quotes-parts communales'!$A87,'Base de donnée'!$I:$I,'Quotes-parts communales'!$C87))</f>
        <v/>
      </c>
      <c r="E87" s="33" t="str">
        <f>IF($C87="","",SUMIFS('Base de donnée'!$K:$K,'Base de donnée'!$J:$J,'Quotes-parts communales'!E$8,'Base de donnée'!$D:$D,'Quotes-parts communales'!$A87,'Base de donnée'!$I:$I,'Quotes-parts communales'!$C87))</f>
        <v/>
      </c>
      <c r="F87" s="33" t="str">
        <f>IF($C87="","",SUMIFS('Base de donnée'!$K:$K,'Base de donnée'!$J:$J,'Quotes-parts communales'!F$8,'Base de donnée'!$D:$D,'Quotes-parts communales'!$A87,'Base de donnée'!$I:$I,'Quotes-parts communales'!$C87))</f>
        <v/>
      </c>
      <c r="G87" s="33" t="str">
        <f>IF($C87="","",SUMIFS('Base de donnée'!$K:$K,'Base de donnée'!$J:$J,'Quotes-parts communales'!G$8,'Base de donnée'!$D:$D,'Quotes-parts communales'!$A87,'Base de donnée'!$I:$I,'Quotes-parts communales'!$C87))</f>
        <v/>
      </c>
      <c r="H87" s="33" t="str">
        <f>IF($C87="","",SUMIFS('Base de donnée'!$K:$K,'Base de donnée'!$J:$J,'Quotes-parts communales'!H$8,'Base de donnée'!$D:$D,'Quotes-parts communales'!$A87,'Base de donnée'!$I:$I,'Quotes-parts communales'!$C87))</f>
        <v/>
      </c>
      <c r="I87" s="33" t="str">
        <f>IF($C87="","",SUMIFS('Base de donnée'!$K:$K,'Base de donnée'!$J:$J,'Quotes-parts communales'!I$8,'Base de donnée'!$D:$D,'Quotes-parts communales'!$A87,'Base de donnée'!$I:$I,'Quotes-parts communales'!$C87))</f>
        <v/>
      </c>
      <c r="J87" s="33" t="str">
        <f>IF($C87="","",SUMIFS('Base de donnée'!$K:$K,'Base de donnée'!$J:$J,'Quotes-parts communales'!J$8,'Base de donnée'!$D:$D,'Quotes-parts communales'!$A87,'Base de donnée'!$I:$I,'Quotes-parts communales'!$C87))</f>
        <v/>
      </c>
      <c r="K87" s="33" t="str">
        <f>IF($C87="","",SUMIFS('Base de donnée'!$K:$K,'Base de donnée'!$J:$J,'Quotes-parts communales'!K$8,'Base de donnée'!$D:$D,'Quotes-parts communales'!$A87,'Base de donnée'!$I:$I,'Quotes-parts communales'!$C87))</f>
        <v/>
      </c>
      <c r="L87" s="47"/>
      <c r="M87" s="52"/>
      <c r="N87" s="53"/>
      <c r="O87" s="4">
        <f t="shared" si="7"/>
        <v>80</v>
      </c>
      <c r="P87" s="4" t="b">
        <f t="shared" si="5"/>
        <v>1</v>
      </c>
    </row>
    <row r="88" spans="1:16" ht="28.5" hidden="1" customHeight="1" outlineLevel="1" x14ac:dyDescent="0.2">
      <c r="A88" s="32" t="str">
        <f t="shared" si="6"/>
        <v/>
      </c>
      <c r="B88" s="35" t="str">
        <f t="shared" si="4"/>
        <v/>
      </c>
      <c r="C88" s="43" t="str">
        <f>'Commune par association'!B80</f>
        <v/>
      </c>
      <c r="D88" s="46" t="str">
        <f>IF($C88="","",SUMIFS('Base de donnée'!$K:$K,'Base de donnée'!$J:$J,'Quotes-parts communales'!D$8,'Base de donnée'!$D:$D,'Quotes-parts communales'!$A88,'Base de donnée'!$I:$I,'Quotes-parts communales'!$C88))</f>
        <v/>
      </c>
      <c r="E88" s="33" t="str">
        <f>IF($C88="","",SUMIFS('Base de donnée'!$K:$K,'Base de donnée'!$J:$J,'Quotes-parts communales'!E$8,'Base de donnée'!$D:$D,'Quotes-parts communales'!$A88,'Base de donnée'!$I:$I,'Quotes-parts communales'!$C88))</f>
        <v/>
      </c>
      <c r="F88" s="33" t="str">
        <f>IF($C88="","",SUMIFS('Base de donnée'!$K:$K,'Base de donnée'!$J:$J,'Quotes-parts communales'!F$8,'Base de donnée'!$D:$D,'Quotes-parts communales'!$A88,'Base de donnée'!$I:$I,'Quotes-parts communales'!$C88))</f>
        <v/>
      </c>
      <c r="G88" s="33" t="str">
        <f>IF($C88="","",SUMIFS('Base de donnée'!$K:$K,'Base de donnée'!$J:$J,'Quotes-parts communales'!G$8,'Base de donnée'!$D:$D,'Quotes-parts communales'!$A88,'Base de donnée'!$I:$I,'Quotes-parts communales'!$C88))</f>
        <v/>
      </c>
      <c r="H88" s="33" t="str">
        <f>IF($C88="","",SUMIFS('Base de donnée'!$K:$K,'Base de donnée'!$J:$J,'Quotes-parts communales'!H$8,'Base de donnée'!$D:$D,'Quotes-parts communales'!$A88,'Base de donnée'!$I:$I,'Quotes-parts communales'!$C88))</f>
        <v/>
      </c>
      <c r="I88" s="33" t="str">
        <f>IF($C88="","",SUMIFS('Base de donnée'!$K:$K,'Base de donnée'!$J:$J,'Quotes-parts communales'!I$8,'Base de donnée'!$D:$D,'Quotes-parts communales'!$A88,'Base de donnée'!$I:$I,'Quotes-parts communales'!$C88))</f>
        <v/>
      </c>
      <c r="J88" s="33" t="str">
        <f>IF($C88="","",SUMIFS('Base de donnée'!$K:$K,'Base de donnée'!$J:$J,'Quotes-parts communales'!J$8,'Base de donnée'!$D:$D,'Quotes-parts communales'!$A88,'Base de donnée'!$I:$I,'Quotes-parts communales'!$C88))</f>
        <v/>
      </c>
      <c r="K88" s="33" t="str">
        <f>IF($C88="","",SUMIFS('Base de donnée'!$K:$K,'Base de donnée'!$J:$J,'Quotes-parts communales'!K$8,'Base de donnée'!$D:$D,'Quotes-parts communales'!$A88,'Base de donnée'!$I:$I,'Quotes-parts communales'!$C88))</f>
        <v/>
      </c>
      <c r="L88" s="47"/>
      <c r="M88" s="52"/>
      <c r="N88" s="53"/>
      <c r="O88" s="4">
        <f t="shared" si="7"/>
        <v>81</v>
      </c>
      <c r="P88" s="4" t="b">
        <f t="shared" si="5"/>
        <v>1</v>
      </c>
    </row>
    <row r="89" spans="1:16" ht="28.5" hidden="1" customHeight="1" outlineLevel="1" thickBot="1" x14ac:dyDescent="0.25">
      <c r="A89" s="32" t="str">
        <f t="shared" si="6"/>
        <v/>
      </c>
      <c r="B89" s="35" t="str">
        <f t="shared" si="4"/>
        <v/>
      </c>
      <c r="C89" s="44" t="str">
        <f>'Commune par association'!B81</f>
        <v/>
      </c>
      <c r="D89" s="48" t="str">
        <f>IF($C89="","",SUMIFS('Base de donnée'!$K:$K,'Base de donnée'!$J:$J,'Quotes-parts communales'!D$8,'Base de donnée'!$D:$D,'Quotes-parts communales'!$A89,'Base de donnée'!$I:$I,'Quotes-parts communales'!$C89))</f>
        <v/>
      </c>
      <c r="E89" s="41" t="str">
        <f>IF($C89="","",SUMIFS('Base de donnée'!$K:$K,'Base de donnée'!$J:$J,'Quotes-parts communales'!E$8,'Base de donnée'!$D:$D,'Quotes-parts communales'!$A89,'Base de donnée'!$I:$I,'Quotes-parts communales'!$C89))</f>
        <v/>
      </c>
      <c r="F89" s="41" t="str">
        <f>IF($C89="","",SUMIFS('Base de donnée'!$K:$K,'Base de donnée'!$J:$J,'Quotes-parts communales'!F$8,'Base de donnée'!$D:$D,'Quotes-parts communales'!$A89,'Base de donnée'!$I:$I,'Quotes-parts communales'!$C89))</f>
        <v/>
      </c>
      <c r="G89" s="41" t="str">
        <f>IF($C89="","",SUMIFS('Base de donnée'!$K:$K,'Base de donnée'!$J:$J,'Quotes-parts communales'!G$8,'Base de donnée'!$D:$D,'Quotes-parts communales'!$A89,'Base de donnée'!$I:$I,'Quotes-parts communales'!$C89))</f>
        <v/>
      </c>
      <c r="H89" s="41" t="str">
        <f>IF($C89="","",SUMIFS('Base de donnée'!$K:$K,'Base de donnée'!$J:$J,'Quotes-parts communales'!H$8,'Base de donnée'!$D:$D,'Quotes-parts communales'!$A89,'Base de donnée'!$I:$I,'Quotes-parts communales'!$C89))</f>
        <v/>
      </c>
      <c r="I89" s="41" t="str">
        <f>IF($C89="","",SUMIFS('Base de donnée'!$K:$K,'Base de donnée'!$J:$J,'Quotes-parts communales'!I$8,'Base de donnée'!$D:$D,'Quotes-parts communales'!$A89,'Base de donnée'!$I:$I,'Quotes-parts communales'!$C89))</f>
        <v/>
      </c>
      <c r="J89" s="41" t="str">
        <f>IF($C89="","",SUMIFS('Base de donnée'!$K:$K,'Base de donnée'!$J:$J,'Quotes-parts communales'!J$8,'Base de donnée'!$D:$D,'Quotes-parts communales'!$A89,'Base de donnée'!$I:$I,'Quotes-parts communales'!$C89))</f>
        <v/>
      </c>
      <c r="K89" s="33" t="str">
        <f>IF($C89="","",SUMIFS('Base de donnée'!$K:$K,'Base de donnée'!$J:$J,'Quotes-parts communales'!K$8,'Base de donnée'!$D:$D,'Quotes-parts communales'!$A89,'Base de donnée'!$I:$I,'Quotes-parts communales'!$C89))</f>
        <v/>
      </c>
      <c r="L89" s="49"/>
      <c r="M89" s="54"/>
      <c r="N89" s="55"/>
      <c r="O89" s="4">
        <f t="shared" si="7"/>
        <v>82</v>
      </c>
      <c r="P89" s="4" t="b">
        <f t="shared" si="5"/>
        <v>1</v>
      </c>
    </row>
    <row r="90" spans="1:16" s="6" customFormat="1" ht="15" collapsed="1" x14ac:dyDescent="0.25">
      <c r="A90" s="7"/>
      <c r="D90" s="28"/>
      <c r="E90" s="28"/>
      <c r="F90" s="28"/>
      <c r="G90" s="28"/>
      <c r="H90" s="28"/>
      <c r="I90" s="28"/>
      <c r="J90" s="28" t="s">
        <v>415</v>
      </c>
      <c r="K90" s="28">
        <f>SUM(K9:K89)</f>
        <v>0</v>
      </c>
      <c r="L90" s="28"/>
      <c r="M90" s="29">
        <f t="shared" ref="M90:N90" si="8">SUM(M9:M89)</f>
        <v>0</v>
      </c>
      <c r="N90" s="29">
        <f t="shared" si="8"/>
        <v>0</v>
      </c>
      <c r="O90" s="4">
        <f t="shared" si="7"/>
        <v>83</v>
      </c>
      <c r="P90" s="4"/>
    </row>
  </sheetData>
  <sheetProtection sheet="1" formatRows="0"/>
  <mergeCells count="5">
    <mergeCell ref="A1:N1"/>
    <mergeCell ref="M6:N6"/>
    <mergeCell ref="D7:L7"/>
    <mergeCell ref="C2:E2"/>
    <mergeCell ref="F2:G2"/>
  </mergeCells>
  <conditionalFormatting sqref="M7 L6:M6">
    <cfRule type="expression" dxfId="11" priority="2">
      <formula>L6="Compléter"</formula>
    </cfRule>
    <cfRule type="expression" dxfId="10" priority="3">
      <formula>L6="ERREUR"</formula>
    </cfRule>
    <cfRule type="expression" dxfId="9" priority="4">
      <formula>L6="OK"</formula>
    </cfRule>
  </conditionalFormatting>
  <conditionalFormatting sqref="M6:N7">
    <cfRule type="containsText" dxfId="8" priority="1" operator="containsText" text="Veuillez mettre 0 si aucun montant">
      <formula>NOT(ISERROR(SEARCH("Veuillez mettre 0 si aucun montant",M6)))</formula>
    </cfRule>
  </conditionalFormatting>
  <dataValidations count="1">
    <dataValidation type="list" allowBlank="1" showInputMessage="1" showErrorMessage="1" sqref="A5" xr:uid="{CC7F9BD4-0B21-47F4-9CE0-9A00AD546613}">
      <formula1>INDIRECT(SUBSTITUTE(SUBSTITUTE(SUBSTITUTE($A$3,"-","_"),"'","_")," ","_"))</formula1>
    </dataValidation>
  </dataValidations>
  <hyperlinks>
    <hyperlink ref="F2" r:id="rId1" display="finances-communales@vd.ch" xr:uid="{2B622632-8297-42A6-9B06-0DE9F8A8AD35}"/>
  </hyperlinks>
  <pageMargins left="0.7" right="0.7" top="0.75" bottom="0.75" header="0.3" footer="0.3"/>
  <pageSetup paperSize="9" scale="58" orientation="portrait" r:id="rId2"/>
  <ignoredErrors>
    <ignoredError sqref="C9:C89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88AE57-8659-4D73-A1F2-A1E03DFA38AF}">
          <x14:formula1>
            <xm:f>'Classification selon district'!$A$1:$J$1</xm:f>
          </x14:formula1>
          <xm:sqref>A3</xm:sqref>
        </x14:dataValidation>
        <x14:dataValidation type="list" allowBlank="1" showInputMessage="1" showErrorMessage="1" xr:uid="{0D4FA504-429A-43DB-AA5C-FB2BF5994B61}">
          <x14:formula1>
            <xm:f>'Liste communes'!$A$1:$A$301</xm:f>
          </x14:formula1>
          <xm:sqref>C9:C89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11B38-2E1E-4F63-A5D2-8C527222C511}">
  <sheetPr>
    <tabColor theme="0" tint="-0.14999847407452621"/>
  </sheetPr>
  <dimension ref="A1:F81"/>
  <sheetViews>
    <sheetView workbookViewId="0">
      <selection activeCell="H32" sqref="H32"/>
    </sheetView>
  </sheetViews>
  <sheetFormatPr baseColWidth="10" defaultRowHeight="15" x14ac:dyDescent="0.25"/>
  <cols>
    <col min="2" max="2" width="22.42578125" bestFit="1" customWidth="1"/>
  </cols>
  <sheetData>
    <row r="1" spans="1:6" x14ac:dyDescent="0.25">
      <c r="A1">
        <v>1</v>
      </c>
      <c r="B1" s="22" t="str">
        <f>IF(ISNA(VLOOKUP(CONCATENATE(C$2,"_",A1,"_2023"),Clef_répartition[[Code_Nom_Nombre]:[Commune]],3,FALSE)),"",VLOOKUP(CONCATENATE(C$2,"_",A1,"_2023"),Clef_répartition[[Code_Nom_Nombre]:[Commune]],3,FALSE))</f>
        <v/>
      </c>
      <c r="C1" s="5" t="s">
        <v>302</v>
      </c>
    </row>
    <row r="2" spans="1:6" x14ac:dyDescent="0.25">
      <c r="A2">
        <v>2</v>
      </c>
      <c r="B2" s="22" t="str">
        <f>IF(ISNA(VLOOKUP(CONCATENATE(C$2,"_",A2,"_2023"),Clef_répartition[[Code_Nom_Nombre]:[Commune]],3,FALSE)),"",VLOOKUP(CONCATENATE(C$2,"_",A2,"_2023"),Clef_répartition[[Code_Nom_Nombre]:[Commune]],3,FALSE))</f>
        <v/>
      </c>
      <c r="C2">
        <f>'Quotes-parts communales'!A5</f>
        <v>0</v>
      </c>
    </row>
    <row r="3" spans="1:6" x14ac:dyDescent="0.25">
      <c r="A3">
        <v>3</v>
      </c>
      <c r="B3" s="22" t="str">
        <f>IF(ISNA(VLOOKUP(CONCATENATE(C$2,"_",A3,"_2023"),Clef_répartition[[Code_Nom_Nombre]:[Commune]],3,FALSE)),"",VLOOKUP(CONCATENATE(C$2,"_",A3,"_2023"),Clef_répartition[[Code_Nom_Nombre]:[Commune]],3,FALSE))</f>
        <v/>
      </c>
      <c r="C3" s="62" t="s">
        <v>764</v>
      </c>
    </row>
    <row r="4" spans="1:6" x14ac:dyDescent="0.25">
      <c r="A4">
        <v>4</v>
      </c>
      <c r="B4" s="22" t="str">
        <f>IF(ISNA(VLOOKUP(CONCATENATE(C$2,"_",A4,"_2023"),Clef_répartition[[Code_Nom_Nombre]:[Commune]],3,FALSE)),"",VLOOKUP(CONCATENATE(C$2,"_",A4,"_2023"),Clef_répartition[[Code_Nom_Nombre]:[Commune]],3,FALSE))</f>
        <v/>
      </c>
      <c r="C4" t="s">
        <v>783</v>
      </c>
      <c r="F4">
        <v>2023</v>
      </c>
    </row>
    <row r="5" spans="1:6" x14ac:dyDescent="0.25">
      <c r="A5">
        <v>5</v>
      </c>
      <c r="B5" s="22" t="str">
        <f>IF(ISNA(VLOOKUP(CONCATENATE(C$2,"_",A5,"_2023"),Clef_répartition[[Code_Nom_Nombre]:[Commune]],3,FALSE)),"",VLOOKUP(CONCATENATE(C$2,"_",A5,"_2023"),Clef_répartition[[Code_Nom_Nombre]:[Commune]],3,FALSE))</f>
        <v/>
      </c>
    </row>
    <row r="6" spans="1:6" x14ac:dyDescent="0.25">
      <c r="A6">
        <v>6</v>
      </c>
      <c r="B6" s="22" t="str">
        <f>IF(ISNA(VLOOKUP(CONCATENATE(C$2,"_",A6,"_2023"),Clef_répartition[[Code_Nom_Nombre]:[Commune]],3,FALSE)),"",VLOOKUP(CONCATENATE(C$2,"_",A6,"_2023"),Clef_répartition[[Code_Nom_Nombre]:[Commune]],3,FALSE))</f>
        <v/>
      </c>
    </row>
    <row r="7" spans="1:6" x14ac:dyDescent="0.25">
      <c r="A7">
        <v>7</v>
      </c>
      <c r="B7" s="22" t="str">
        <f>IF(ISNA(VLOOKUP(CONCATENATE(C$2,"_",A7,"_2023"),Clef_répartition[[Code_Nom_Nombre]:[Commune]],3,FALSE)),"",VLOOKUP(CONCATENATE(C$2,"_",A7,"_2023"),Clef_répartition[[Code_Nom_Nombre]:[Commune]],3,FALSE))</f>
        <v/>
      </c>
    </row>
    <row r="8" spans="1:6" x14ac:dyDescent="0.25">
      <c r="A8">
        <v>8</v>
      </c>
      <c r="B8" s="22" t="str">
        <f>IF(ISNA(VLOOKUP(CONCATENATE(C$2,"_",A8,"_2023"),Clef_répartition[[Code_Nom_Nombre]:[Commune]],3,FALSE)),"",VLOOKUP(CONCATENATE(C$2,"_",A8,"_2023"),Clef_répartition[[Code_Nom_Nombre]:[Commune]],3,FALSE))</f>
        <v/>
      </c>
    </row>
    <row r="9" spans="1:6" x14ac:dyDescent="0.25">
      <c r="A9">
        <v>9</v>
      </c>
      <c r="B9" s="22" t="str">
        <f>IF(ISNA(VLOOKUP(CONCATENATE(C$2,"_",A9,"_2023"),Clef_répartition[[Code_Nom_Nombre]:[Commune]],3,FALSE)),"",VLOOKUP(CONCATENATE(C$2,"_",A9,"_2023"),Clef_répartition[[Code_Nom_Nombre]:[Commune]],3,FALSE))</f>
        <v/>
      </c>
    </row>
    <row r="10" spans="1:6" x14ac:dyDescent="0.25">
      <c r="A10">
        <v>10</v>
      </c>
      <c r="B10" s="22" t="str">
        <f>IF(ISNA(VLOOKUP(CONCATENATE(C$2,"_",A10,"_2023"),Clef_répartition[[Code_Nom_Nombre]:[Commune]],3,FALSE)),"",VLOOKUP(CONCATENATE(C$2,"_",A10,"_2023"),Clef_répartition[[Code_Nom_Nombre]:[Commune]],3,FALSE))</f>
        <v/>
      </c>
    </row>
    <row r="11" spans="1:6" x14ac:dyDescent="0.25">
      <c r="A11">
        <v>11</v>
      </c>
      <c r="B11" s="22" t="str">
        <f>IF(ISNA(VLOOKUP(CONCATENATE(C$2,"_",A11,"_2023"),Clef_répartition[[Code_Nom_Nombre]:[Commune]],3,FALSE)),"",VLOOKUP(CONCATENATE(C$2,"_",A11,"_2023"),Clef_répartition[[Code_Nom_Nombre]:[Commune]],3,FALSE))</f>
        <v/>
      </c>
    </row>
    <row r="12" spans="1:6" x14ac:dyDescent="0.25">
      <c r="A12">
        <v>12</v>
      </c>
      <c r="B12" s="22" t="str">
        <f>IF(ISNA(VLOOKUP(CONCATENATE(C$2,"_",A12,"_2023"),Clef_répartition[[Code_Nom_Nombre]:[Commune]],3,FALSE)),"",VLOOKUP(CONCATENATE(C$2,"_",A12,"_2023"),Clef_répartition[[Code_Nom_Nombre]:[Commune]],3,FALSE))</f>
        <v/>
      </c>
    </row>
    <row r="13" spans="1:6" x14ac:dyDescent="0.25">
      <c r="A13">
        <v>13</v>
      </c>
      <c r="B13" s="22" t="str">
        <f>IF(ISNA(VLOOKUP(CONCATENATE(C$2,"_",A13,"_2023"),Clef_répartition[[Code_Nom_Nombre]:[Commune]],3,FALSE)),"",VLOOKUP(CONCATENATE(C$2,"_",A13,"_2023"),Clef_répartition[[Code_Nom_Nombre]:[Commune]],3,FALSE))</f>
        <v/>
      </c>
    </row>
    <row r="14" spans="1:6" x14ac:dyDescent="0.25">
      <c r="A14">
        <v>14</v>
      </c>
      <c r="B14" s="22" t="str">
        <f>IF(ISNA(VLOOKUP(CONCATENATE(C$2,"_",A14,"_2023"),Clef_répartition[[Code_Nom_Nombre]:[Commune]],3,FALSE)),"",VLOOKUP(CONCATENATE(C$2,"_",A14,"_2023"),Clef_répartition[[Code_Nom_Nombre]:[Commune]],3,FALSE))</f>
        <v/>
      </c>
    </row>
    <row r="15" spans="1:6" x14ac:dyDescent="0.25">
      <c r="A15">
        <v>15</v>
      </c>
      <c r="B15" s="22" t="str">
        <f>IF(ISNA(VLOOKUP(CONCATENATE(C$2,"_",A15,"_2023"),Clef_répartition[[Code_Nom_Nombre]:[Commune]],3,FALSE)),"",VLOOKUP(CONCATENATE(C$2,"_",A15,"_2023"),Clef_répartition[[Code_Nom_Nombre]:[Commune]],3,FALSE))</f>
        <v/>
      </c>
    </row>
    <row r="16" spans="1:6" x14ac:dyDescent="0.25">
      <c r="A16">
        <v>16</v>
      </c>
      <c r="B16" s="22" t="str">
        <f>IF(ISNA(VLOOKUP(CONCATENATE(C$2,"_",A16,"_2023"),Clef_répartition[[Code_Nom_Nombre]:[Commune]],3,FALSE)),"",VLOOKUP(CONCATENATE(C$2,"_",A16,"_2023"),Clef_répartition[[Code_Nom_Nombre]:[Commune]],3,FALSE))</f>
        <v/>
      </c>
    </row>
    <row r="17" spans="1:2" x14ac:dyDescent="0.25">
      <c r="A17">
        <v>17</v>
      </c>
      <c r="B17" s="22" t="str">
        <f>IF(ISNA(VLOOKUP(CONCATENATE(C$2,"_",A17,"_2023"),Clef_répartition[[Code_Nom_Nombre]:[Commune]],3,FALSE)),"",VLOOKUP(CONCATENATE(C$2,"_",A17,"_2023"),Clef_répartition[[Code_Nom_Nombre]:[Commune]],3,FALSE))</f>
        <v/>
      </c>
    </row>
    <row r="18" spans="1:2" x14ac:dyDescent="0.25">
      <c r="A18">
        <v>18</v>
      </c>
      <c r="B18" s="22" t="str">
        <f>IF(ISNA(VLOOKUP(CONCATENATE(C$2,"_",A18,"_2023"),Clef_répartition[[Code_Nom_Nombre]:[Commune]],3,FALSE)),"",VLOOKUP(CONCATENATE(C$2,"_",A18,"_2023"),Clef_répartition[[Code_Nom_Nombre]:[Commune]],3,FALSE))</f>
        <v/>
      </c>
    </row>
    <row r="19" spans="1:2" x14ac:dyDescent="0.25">
      <c r="A19">
        <v>19</v>
      </c>
      <c r="B19" s="22" t="str">
        <f>IF(ISNA(VLOOKUP(CONCATENATE(C$2,"_",A19,"_2023"),Clef_répartition[[Code_Nom_Nombre]:[Commune]],3,FALSE)),"",VLOOKUP(CONCATENATE(C$2,"_",A19,"_2023"),Clef_répartition[[Code_Nom_Nombre]:[Commune]],3,FALSE))</f>
        <v/>
      </c>
    </row>
    <row r="20" spans="1:2" x14ac:dyDescent="0.25">
      <c r="A20">
        <v>20</v>
      </c>
      <c r="B20" s="22" t="str">
        <f>IF(ISNA(VLOOKUP(CONCATENATE(C$2,"_",A20,"_2023"),Clef_répartition[[Code_Nom_Nombre]:[Commune]],3,FALSE)),"",VLOOKUP(CONCATENATE(C$2,"_",A20,"_2023"),Clef_répartition[[Code_Nom_Nombre]:[Commune]],3,FALSE))</f>
        <v/>
      </c>
    </row>
    <row r="21" spans="1:2" x14ac:dyDescent="0.25">
      <c r="A21">
        <v>21</v>
      </c>
      <c r="B21" s="22" t="str">
        <f>IF(ISNA(VLOOKUP(CONCATENATE(C$2,"_",A21,"_2023"),Clef_répartition[[Code_Nom_Nombre]:[Commune]],3,FALSE)),"",VLOOKUP(CONCATENATE(C$2,"_",A21,"_2023"),Clef_répartition[[Code_Nom_Nombre]:[Commune]],3,FALSE))</f>
        <v/>
      </c>
    </row>
    <row r="22" spans="1:2" x14ac:dyDescent="0.25">
      <c r="A22">
        <v>22</v>
      </c>
      <c r="B22" s="22" t="str">
        <f>IF(ISNA(VLOOKUP(CONCATENATE(C$2,"_",A22,"_2023"),Clef_répartition[[Code_Nom_Nombre]:[Commune]],3,FALSE)),"",VLOOKUP(CONCATENATE(C$2,"_",A22,"_2023"),Clef_répartition[[Code_Nom_Nombre]:[Commune]],3,FALSE))</f>
        <v/>
      </c>
    </row>
    <row r="23" spans="1:2" x14ac:dyDescent="0.25">
      <c r="A23">
        <v>23</v>
      </c>
      <c r="B23" s="22" t="str">
        <f>IF(ISNA(VLOOKUP(CONCATENATE(C$2,"_",A23,"_2023"),Clef_répartition[[Code_Nom_Nombre]:[Commune]],3,FALSE)),"",VLOOKUP(CONCATENATE(C$2,"_",A23,"_2023"),Clef_répartition[[Code_Nom_Nombre]:[Commune]],3,FALSE))</f>
        <v/>
      </c>
    </row>
    <row r="24" spans="1:2" x14ac:dyDescent="0.25">
      <c r="A24">
        <v>24</v>
      </c>
      <c r="B24" s="22" t="str">
        <f>IF(ISNA(VLOOKUP(CONCATENATE(C$2,"_",A24,"_2023"),Clef_répartition[[Code_Nom_Nombre]:[Commune]],3,FALSE)),"",VLOOKUP(CONCATENATE(C$2,"_",A24,"_2023"),Clef_répartition[[Code_Nom_Nombre]:[Commune]],3,FALSE))</f>
        <v/>
      </c>
    </row>
    <row r="25" spans="1:2" x14ac:dyDescent="0.25">
      <c r="A25">
        <v>25</v>
      </c>
      <c r="B25" s="22" t="str">
        <f>IF(ISNA(VLOOKUP(CONCATENATE(C$2,"_",A25,"_2023"),Clef_répartition[[Code_Nom_Nombre]:[Commune]],3,FALSE)),"",VLOOKUP(CONCATENATE(C$2,"_",A25,"_2023"),Clef_répartition[[Code_Nom_Nombre]:[Commune]],3,FALSE))</f>
        <v/>
      </c>
    </row>
    <row r="26" spans="1:2" x14ac:dyDescent="0.25">
      <c r="A26">
        <v>26</v>
      </c>
      <c r="B26" s="22" t="str">
        <f>IF(ISNA(VLOOKUP(CONCATENATE(C$2,"_",A26,"_2023"),Clef_répartition[[Code_Nom_Nombre]:[Commune]],3,FALSE)),"",VLOOKUP(CONCATENATE(C$2,"_",A26,"_2023"),Clef_répartition[[Code_Nom_Nombre]:[Commune]],3,FALSE))</f>
        <v/>
      </c>
    </row>
    <row r="27" spans="1:2" x14ac:dyDescent="0.25">
      <c r="A27">
        <v>27</v>
      </c>
      <c r="B27" s="22" t="str">
        <f>IF(ISNA(VLOOKUP(CONCATENATE(C$2,"_",A27,"_2023"),Clef_répartition[[Code_Nom_Nombre]:[Commune]],3,FALSE)),"",VLOOKUP(CONCATENATE(C$2,"_",A27,"_2023"),Clef_répartition[[Code_Nom_Nombre]:[Commune]],3,FALSE))</f>
        <v/>
      </c>
    </row>
    <row r="28" spans="1:2" x14ac:dyDescent="0.25">
      <c r="A28">
        <v>28</v>
      </c>
      <c r="B28" s="22" t="str">
        <f>IF(ISNA(VLOOKUP(CONCATENATE(C$2,"_",A28,"_2023"),Clef_répartition[[Code_Nom_Nombre]:[Commune]],3,FALSE)),"",VLOOKUP(CONCATENATE(C$2,"_",A28,"_2023"),Clef_répartition[[Code_Nom_Nombre]:[Commune]],3,FALSE))</f>
        <v/>
      </c>
    </row>
    <row r="29" spans="1:2" x14ac:dyDescent="0.25">
      <c r="A29">
        <v>29</v>
      </c>
      <c r="B29" s="22" t="str">
        <f>IF(ISNA(VLOOKUP(CONCATENATE(C$2,"_",A29,"_2023"),Clef_répartition[[Code_Nom_Nombre]:[Commune]],3,FALSE)),"",VLOOKUP(CONCATENATE(C$2,"_",A29,"_2023"),Clef_répartition[[Code_Nom_Nombre]:[Commune]],3,FALSE))</f>
        <v/>
      </c>
    </row>
    <row r="30" spans="1:2" x14ac:dyDescent="0.25">
      <c r="A30">
        <v>30</v>
      </c>
      <c r="B30" s="22" t="str">
        <f>IF(ISNA(VLOOKUP(CONCATENATE(C$2,"_",A30,"_2023"),Clef_répartition[[Code_Nom_Nombre]:[Commune]],3,FALSE)),"",VLOOKUP(CONCATENATE(C$2,"_",A30,"_2023"),Clef_répartition[[Code_Nom_Nombre]:[Commune]],3,FALSE))</f>
        <v/>
      </c>
    </row>
    <row r="31" spans="1:2" x14ac:dyDescent="0.25">
      <c r="A31">
        <v>31</v>
      </c>
      <c r="B31" s="22" t="str">
        <f>IF(ISNA(VLOOKUP(CONCATENATE(C$2,"_",A31,"_2023"),Clef_répartition[[Code_Nom_Nombre]:[Commune]],3,FALSE)),"",VLOOKUP(CONCATENATE(C$2,"_",A31,"_2023"),Clef_répartition[[Code_Nom_Nombre]:[Commune]],3,FALSE))</f>
        <v/>
      </c>
    </row>
    <row r="32" spans="1:2" x14ac:dyDescent="0.25">
      <c r="A32">
        <v>32</v>
      </c>
      <c r="B32" s="22" t="str">
        <f>IF(ISNA(VLOOKUP(CONCATENATE(C$2,"_",A32,"_2023"),Clef_répartition[[Code_Nom_Nombre]:[Commune]],3,FALSE)),"",VLOOKUP(CONCATENATE(C$2,"_",A32,"_2023"),Clef_répartition[[Code_Nom_Nombre]:[Commune]],3,FALSE))</f>
        <v/>
      </c>
    </row>
    <row r="33" spans="1:2" x14ac:dyDescent="0.25">
      <c r="A33">
        <v>33</v>
      </c>
      <c r="B33" s="22" t="str">
        <f>IF(ISNA(VLOOKUP(CONCATENATE(C$2,"_",A33,"_2023"),Clef_répartition[[Code_Nom_Nombre]:[Commune]],3,FALSE)),"",VLOOKUP(CONCATENATE(C$2,"_",A33,"_2023"),Clef_répartition[[Code_Nom_Nombre]:[Commune]],3,FALSE))</f>
        <v/>
      </c>
    </row>
    <row r="34" spans="1:2" x14ac:dyDescent="0.25">
      <c r="A34">
        <v>34</v>
      </c>
      <c r="B34" s="22" t="str">
        <f>IF(ISNA(VLOOKUP(CONCATENATE(C$2,"_",A34,"_2023"),Clef_répartition[[Code_Nom_Nombre]:[Commune]],3,FALSE)),"",VLOOKUP(CONCATENATE(C$2,"_",A34,"_2023"),Clef_répartition[[Code_Nom_Nombre]:[Commune]],3,FALSE))</f>
        <v/>
      </c>
    </row>
    <row r="35" spans="1:2" x14ac:dyDescent="0.25">
      <c r="A35">
        <v>35</v>
      </c>
      <c r="B35" s="22" t="str">
        <f>IF(ISNA(VLOOKUP(CONCATENATE(C$2,"_",A35,"_2023"),Clef_répartition[[Code_Nom_Nombre]:[Commune]],3,FALSE)),"",VLOOKUP(CONCATENATE(C$2,"_",A35,"_2023"),Clef_répartition[[Code_Nom_Nombre]:[Commune]],3,FALSE))</f>
        <v/>
      </c>
    </row>
    <row r="36" spans="1:2" x14ac:dyDescent="0.25">
      <c r="A36">
        <v>36</v>
      </c>
      <c r="B36" s="22" t="str">
        <f>IF(ISNA(VLOOKUP(CONCATENATE(C$2,"_",A36,"_2023"),Clef_répartition[[Code_Nom_Nombre]:[Commune]],3,FALSE)),"",VLOOKUP(CONCATENATE(C$2,"_",A36,"_2023"),Clef_répartition[[Code_Nom_Nombre]:[Commune]],3,FALSE))</f>
        <v/>
      </c>
    </row>
    <row r="37" spans="1:2" x14ac:dyDescent="0.25">
      <c r="A37">
        <v>37</v>
      </c>
      <c r="B37" s="22" t="str">
        <f>IF(ISNA(VLOOKUP(CONCATENATE(C$2,"_",A37,"_2023"),Clef_répartition[[Code_Nom_Nombre]:[Commune]],3,FALSE)),"",VLOOKUP(CONCATENATE(C$2,"_",A37,"_2023"),Clef_répartition[[Code_Nom_Nombre]:[Commune]],3,FALSE))</f>
        <v/>
      </c>
    </row>
    <row r="38" spans="1:2" x14ac:dyDescent="0.25">
      <c r="A38">
        <v>38</v>
      </c>
      <c r="B38" s="22" t="str">
        <f>IF(ISNA(VLOOKUP(CONCATENATE(C$2,"_",A38,"_2023"),Clef_répartition[[Code_Nom_Nombre]:[Commune]],3,FALSE)),"",VLOOKUP(CONCATENATE(C$2,"_",A38,"_2023"),Clef_répartition[[Code_Nom_Nombre]:[Commune]],3,FALSE))</f>
        <v/>
      </c>
    </row>
    <row r="39" spans="1:2" x14ac:dyDescent="0.25">
      <c r="A39">
        <v>39</v>
      </c>
      <c r="B39" s="22" t="str">
        <f>IF(ISNA(VLOOKUP(CONCATENATE(C$2,"_",A39,"_2023"),Clef_répartition[[Code_Nom_Nombre]:[Commune]],3,FALSE)),"",VLOOKUP(CONCATENATE(C$2,"_",A39,"_2023"),Clef_répartition[[Code_Nom_Nombre]:[Commune]],3,FALSE))</f>
        <v/>
      </c>
    </row>
    <row r="40" spans="1:2" x14ac:dyDescent="0.25">
      <c r="A40">
        <v>40</v>
      </c>
      <c r="B40" s="22" t="str">
        <f>IF(ISNA(VLOOKUP(CONCATENATE(C$2,"_",A40,"_2023"),Clef_répartition[[Code_Nom_Nombre]:[Commune]],3,FALSE)),"",VLOOKUP(CONCATENATE(C$2,"_",A40,"_2023"),Clef_répartition[[Code_Nom_Nombre]:[Commune]],3,FALSE))</f>
        <v/>
      </c>
    </row>
    <row r="41" spans="1:2" x14ac:dyDescent="0.25">
      <c r="A41">
        <v>41</v>
      </c>
      <c r="B41" s="22" t="str">
        <f>IF(ISNA(VLOOKUP(CONCATENATE(C$2,"_",A41,"_2023"),Clef_répartition[[Code_Nom_Nombre]:[Commune]],3,FALSE)),"",VLOOKUP(CONCATENATE(C$2,"_",A41,"_2023"),Clef_répartition[[Code_Nom_Nombre]:[Commune]],3,FALSE))</f>
        <v/>
      </c>
    </row>
    <row r="42" spans="1:2" x14ac:dyDescent="0.25">
      <c r="A42">
        <v>42</v>
      </c>
      <c r="B42" s="22" t="str">
        <f>IF(ISNA(VLOOKUP(CONCATENATE(C$2,"_",A42,"_2023"),Clef_répartition[[Code_Nom_Nombre]:[Commune]],3,FALSE)),"",VLOOKUP(CONCATENATE(C$2,"_",A42,"_2023"),Clef_répartition[[Code_Nom_Nombre]:[Commune]],3,FALSE))</f>
        <v/>
      </c>
    </row>
    <row r="43" spans="1:2" x14ac:dyDescent="0.25">
      <c r="A43">
        <v>43</v>
      </c>
      <c r="B43" s="22" t="str">
        <f>IF(ISNA(VLOOKUP(CONCATENATE(C$2,"_",A43,"_2023"),Clef_répartition[[Code_Nom_Nombre]:[Commune]],3,FALSE)),"",VLOOKUP(CONCATENATE(C$2,"_",A43,"_2023"),Clef_répartition[[Code_Nom_Nombre]:[Commune]],3,FALSE))</f>
        <v/>
      </c>
    </row>
    <row r="44" spans="1:2" x14ac:dyDescent="0.25">
      <c r="A44">
        <v>44</v>
      </c>
      <c r="B44" s="22" t="str">
        <f>IF(ISNA(VLOOKUP(CONCATENATE(C$2,"_",A44,"_2023"),Clef_répartition[[Code_Nom_Nombre]:[Commune]],3,FALSE)),"",VLOOKUP(CONCATENATE(C$2,"_",A44,"_2023"),Clef_répartition[[Code_Nom_Nombre]:[Commune]],3,FALSE))</f>
        <v/>
      </c>
    </row>
    <row r="45" spans="1:2" x14ac:dyDescent="0.25">
      <c r="A45">
        <v>45</v>
      </c>
      <c r="B45" s="22" t="str">
        <f>IF(ISNA(VLOOKUP(CONCATENATE(C$2,"_",A45,"_2023"),Clef_répartition[[Code_Nom_Nombre]:[Commune]],3,FALSE)),"",VLOOKUP(CONCATENATE(C$2,"_",A45,"_2023"),Clef_répartition[[Code_Nom_Nombre]:[Commune]],3,FALSE))</f>
        <v/>
      </c>
    </row>
    <row r="46" spans="1:2" x14ac:dyDescent="0.25">
      <c r="A46">
        <v>46</v>
      </c>
      <c r="B46" s="22" t="str">
        <f>IF(ISNA(VLOOKUP(CONCATENATE(C$2,"_",A46,"_2023"),Clef_répartition[[Code_Nom_Nombre]:[Commune]],3,FALSE)),"",VLOOKUP(CONCATENATE(C$2,"_",A46,"_2023"),Clef_répartition[[Code_Nom_Nombre]:[Commune]],3,FALSE))</f>
        <v/>
      </c>
    </row>
    <row r="47" spans="1:2" x14ac:dyDescent="0.25">
      <c r="A47">
        <v>47</v>
      </c>
      <c r="B47" s="22" t="str">
        <f>IF(ISNA(VLOOKUP(CONCATENATE(C$2,"_",A47,"_2023"),Clef_répartition[[Code_Nom_Nombre]:[Commune]],3,FALSE)),"",VLOOKUP(CONCATENATE(C$2,"_",A47,"_2023"),Clef_répartition[[Code_Nom_Nombre]:[Commune]],3,FALSE))</f>
        <v/>
      </c>
    </row>
    <row r="48" spans="1:2" x14ac:dyDescent="0.25">
      <c r="A48">
        <v>48</v>
      </c>
      <c r="B48" s="22" t="str">
        <f>IF(ISNA(VLOOKUP(CONCATENATE(C$2,"_",A48,"_2023"),Clef_répartition[[Code_Nom_Nombre]:[Commune]],3,FALSE)),"",VLOOKUP(CONCATENATE(C$2,"_",A48,"_2023"),Clef_répartition[[Code_Nom_Nombre]:[Commune]],3,FALSE))</f>
        <v/>
      </c>
    </row>
    <row r="49" spans="1:2" x14ac:dyDescent="0.25">
      <c r="A49">
        <v>49</v>
      </c>
      <c r="B49" s="22" t="str">
        <f>IF(ISNA(VLOOKUP(CONCATENATE(C$2,"_",A49,"_2023"),Clef_répartition[[Code_Nom_Nombre]:[Commune]],3,FALSE)),"",VLOOKUP(CONCATENATE(C$2,"_",A49,"_2023"),Clef_répartition[[Code_Nom_Nombre]:[Commune]],3,FALSE))</f>
        <v/>
      </c>
    </row>
    <row r="50" spans="1:2" x14ac:dyDescent="0.25">
      <c r="A50">
        <v>50</v>
      </c>
      <c r="B50" s="22" t="str">
        <f>IF(ISNA(VLOOKUP(CONCATENATE(C$2,"_",A50,"_2023"),Clef_répartition[[Code_Nom_Nombre]:[Commune]],3,FALSE)),"",VLOOKUP(CONCATENATE(C$2,"_",A50,"_2023"),Clef_répartition[[Code_Nom_Nombre]:[Commune]],3,FALSE))</f>
        <v/>
      </c>
    </row>
    <row r="51" spans="1:2" x14ac:dyDescent="0.25">
      <c r="A51">
        <v>51</v>
      </c>
      <c r="B51" s="22" t="str">
        <f>IF(ISNA(VLOOKUP(CONCATENATE(C$2,"_",A51,"_2023"),Clef_répartition[[Code_Nom_Nombre]:[Commune]],3,FALSE)),"",VLOOKUP(CONCATENATE(C$2,"_",A51,"_2023"),Clef_répartition[[Code_Nom_Nombre]:[Commune]],3,FALSE))</f>
        <v/>
      </c>
    </row>
    <row r="52" spans="1:2" x14ac:dyDescent="0.25">
      <c r="A52">
        <v>52</v>
      </c>
      <c r="B52" s="22" t="str">
        <f>IF(ISNA(VLOOKUP(CONCATENATE(C$2,"_",A52,"_2023"),Clef_répartition[[Code_Nom_Nombre]:[Commune]],3,FALSE)),"",VLOOKUP(CONCATENATE(C$2,"_",A52,"_2023"),Clef_répartition[[Code_Nom_Nombre]:[Commune]],3,FALSE))</f>
        <v/>
      </c>
    </row>
    <row r="53" spans="1:2" x14ac:dyDescent="0.25">
      <c r="A53">
        <v>53</v>
      </c>
      <c r="B53" s="22" t="str">
        <f>IF(ISNA(VLOOKUP(CONCATENATE(C$2,"_",A53,"_2023"),Clef_répartition[[Code_Nom_Nombre]:[Commune]],3,FALSE)),"",VLOOKUP(CONCATENATE(C$2,"_",A53,"_2023"),Clef_répartition[[Code_Nom_Nombre]:[Commune]],3,FALSE))</f>
        <v/>
      </c>
    </row>
    <row r="54" spans="1:2" x14ac:dyDescent="0.25">
      <c r="A54">
        <v>54</v>
      </c>
      <c r="B54" s="22" t="str">
        <f>IF(ISNA(VLOOKUP(CONCATENATE(C$2,"_",A54,"_2023"),Clef_répartition[[Code_Nom_Nombre]:[Commune]],3,FALSE)),"",VLOOKUP(CONCATENATE(C$2,"_",A54,"_2023"),Clef_répartition[[Code_Nom_Nombre]:[Commune]],3,FALSE))</f>
        <v/>
      </c>
    </row>
    <row r="55" spans="1:2" x14ac:dyDescent="0.25">
      <c r="A55">
        <v>55</v>
      </c>
      <c r="B55" s="22" t="str">
        <f>IF(ISNA(VLOOKUP(CONCATENATE(C$2,"_",A55,"_2023"),Clef_répartition[[Code_Nom_Nombre]:[Commune]],3,FALSE)),"",VLOOKUP(CONCATENATE(C$2,"_",A55,"_2023"),Clef_répartition[[Code_Nom_Nombre]:[Commune]],3,FALSE))</f>
        <v/>
      </c>
    </row>
    <row r="56" spans="1:2" x14ac:dyDescent="0.25">
      <c r="A56">
        <v>56</v>
      </c>
      <c r="B56" s="22" t="str">
        <f>IF(ISNA(VLOOKUP(CONCATENATE(C$2,"_",A56,"_2023"),Clef_répartition[[Code_Nom_Nombre]:[Commune]],3,FALSE)),"",VLOOKUP(CONCATENATE(C$2,"_",A56,"_2023"),Clef_répartition[[Code_Nom_Nombre]:[Commune]],3,FALSE))</f>
        <v/>
      </c>
    </row>
    <row r="57" spans="1:2" x14ac:dyDescent="0.25">
      <c r="A57">
        <v>57</v>
      </c>
      <c r="B57" s="22" t="str">
        <f>IF(ISNA(VLOOKUP(CONCATENATE(C$2,"_",A57,"_2023"),Clef_répartition[[Code_Nom_Nombre]:[Commune]],3,FALSE)),"",VLOOKUP(CONCATENATE(C$2,"_",A57,"_2023"),Clef_répartition[[Code_Nom_Nombre]:[Commune]],3,FALSE))</f>
        <v/>
      </c>
    </row>
    <row r="58" spans="1:2" x14ac:dyDescent="0.25">
      <c r="A58">
        <v>58</v>
      </c>
      <c r="B58" s="22" t="str">
        <f>IF(ISNA(VLOOKUP(CONCATENATE(C$2,"_",A58,"_2023"),Clef_répartition[[Code_Nom_Nombre]:[Commune]],3,FALSE)),"",VLOOKUP(CONCATENATE(C$2,"_",A58,"_2023"),Clef_répartition[[Code_Nom_Nombre]:[Commune]],3,FALSE))</f>
        <v/>
      </c>
    </row>
    <row r="59" spans="1:2" x14ac:dyDescent="0.25">
      <c r="A59">
        <v>59</v>
      </c>
      <c r="B59" s="22" t="str">
        <f>IF(ISNA(VLOOKUP(CONCATENATE(C$2,"_",A59,"_2023"),Clef_répartition[[Code_Nom_Nombre]:[Commune]],3,FALSE)),"",VLOOKUP(CONCATENATE(C$2,"_",A59,"_2023"),Clef_répartition[[Code_Nom_Nombre]:[Commune]],3,FALSE))</f>
        <v/>
      </c>
    </row>
    <row r="60" spans="1:2" x14ac:dyDescent="0.25">
      <c r="A60">
        <v>60</v>
      </c>
      <c r="B60" s="22" t="str">
        <f>IF(ISNA(VLOOKUP(CONCATENATE(C$2,"_",A60,"_2023"),Clef_répartition[[Code_Nom_Nombre]:[Commune]],3,FALSE)),"",VLOOKUP(CONCATENATE(C$2,"_",A60,"_2023"),Clef_répartition[[Code_Nom_Nombre]:[Commune]],3,FALSE))</f>
        <v/>
      </c>
    </row>
    <row r="61" spans="1:2" x14ac:dyDescent="0.25">
      <c r="A61">
        <v>61</v>
      </c>
      <c r="B61" s="22" t="str">
        <f>IF(ISNA(VLOOKUP(CONCATENATE(C$2,"_",A61,"_2023"),Clef_répartition[[Code_Nom_Nombre]:[Commune]],3,FALSE)),"",VLOOKUP(CONCATENATE(C$2,"_",A61,"_2023"),Clef_répartition[[Code_Nom_Nombre]:[Commune]],3,FALSE))</f>
        <v/>
      </c>
    </row>
    <row r="62" spans="1:2" x14ac:dyDescent="0.25">
      <c r="A62">
        <v>62</v>
      </c>
      <c r="B62" s="22" t="str">
        <f>IF(ISNA(VLOOKUP(CONCATENATE(C$2,"_",A62,"_2023"),Clef_répartition[[Code_Nom_Nombre]:[Commune]],3,FALSE)),"",VLOOKUP(CONCATENATE(C$2,"_",A62,"_2023"),Clef_répartition[[Code_Nom_Nombre]:[Commune]],3,FALSE))</f>
        <v/>
      </c>
    </row>
    <row r="63" spans="1:2" x14ac:dyDescent="0.25">
      <c r="A63">
        <v>63</v>
      </c>
      <c r="B63" s="22" t="str">
        <f>IF(ISNA(VLOOKUP(CONCATENATE(C$2,"_",A63,"_2023"),Clef_répartition[[Code_Nom_Nombre]:[Commune]],3,FALSE)),"",VLOOKUP(CONCATENATE(C$2,"_",A63,"_2023"),Clef_répartition[[Code_Nom_Nombre]:[Commune]],3,FALSE))</f>
        <v/>
      </c>
    </row>
    <row r="64" spans="1:2" x14ac:dyDescent="0.25">
      <c r="A64">
        <v>64</v>
      </c>
      <c r="B64" s="22" t="str">
        <f>IF(ISNA(VLOOKUP(CONCATENATE(C$2,"_",A64,"_2023"),Clef_répartition[[Code_Nom_Nombre]:[Commune]],3,FALSE)),"",VLOOKUP(CONCATENATE(C$2,"_",A64,"_2023"),Clef_répartition[[Code_Nom_Nombre]:[Commune]],3,FALSE))</f>
        <v/>
      </c>
    </row>
    <row r="65" spans="1:2" x14ac:dyDescent="0.25">
      <c r="A65">
        <v>65</v>
      </c>
      <c r="B65" s="22" t="str">
        <f>IF(ISNA(VLOOKUP(CONCATENATE(C$2,"_",A65,"_2023"),Clef_répartition[[Code_Nom_Nombre]:[Commune]],3,FALSE)),"",VLOOKUP(CONCATENATE(C$2,"_",A65,"_2023"),Clef_répartition[[Code_Nom_Nombre]:[Commune]],3,FALSE))</f>
        <v/>
      </c>
    </row>
    <row r="66" spans="1:2" x14ac:dyDescent="0.25">
      <c r="A66">
        <v>66</v>
      </c>
      <c r="B66" s="22" t="str">
        <f>IF(ISNA(VLOOKUP(CONCATENATE(C$2,"_",A66,"_2023"),Clef_répartition[[Code_Nom_Nombre]:[Commune]],3,FALSE)),"",VLOOKUP(CONCATENATE(C$2,"_",A66,"_2023"),Clef_répartition[[Code_Nom_Nombre]:[Commune]],3,FALSE))</f>
        <v/>
      </c>
    </row>
    <row r="67" spans="1:2" x14ac:dyDescent="0.25">
      <c r="A67">
        <v>67</v>
      </c>
      <c r="B67" s="22" t="str">
        <f>IF(ISNA(VLOOKUP(CONCATENATE(C$2,"_",A67,"_2023"),Clef_répartition[[Code_Nom_Nombre]:[Commune]],3,FALSE)),"",VLOOKUP(CONCATENATE(C$2,"_",A67,"_2023"),Clef_répartition[[Code_Nom_Nombre]:[Commune]],3,FALSE))</f>
        <v/>
      </c>
    </row>
    <row r="68" spans="1:2" x14ac:dyDescent="0.25">
      <c r="A68">
        <v>68</v>
      </c>
      <c r="B68" s="22" t="str">
        <f>IF(ISNA(VLOOKUP(CONCATENATE(C$2,"_",A68,"_2023"),Clef_répartition[[Code_Nom_Nombre]:[Commune]],3,FALSE)),"",VLOOKUP(CONCATENATE(C$2,"_",A68,"_2023"),Clef_répartition[[Code_Nom_Nombre]:[Commune]],3,FALSE))</f>
        <v/>
      </c>
    </row>
    <row r="69" spans="1:2" x14ac:dyDescent="0.25">
      <c r="A69">
        <v>69</v>
      </c>
      <c r="B69" s="22" t="str">
        <f>IF(ISNA(VLOOKUP(CONCATENATE(C$2,"_",A69,"_2023"),Clef_répartition[[Code_Nom_Nombre]:[Commune]],3,FALSE)),"",VLOOKUP(CONCATENATE(C$2,"_",A69,"_2023"),Clef_répartition[[Code_Nom_Nombre]:[Commune]],3,FALSE))</f>
        <v/>
      </c>
    </row>
    <row r="70" spans="1:2" x14ac:dyDescent="0.25">
      <c r="A70">
        <v>70</v>
      </c>
      <c r="B70" s="22" t="str">
        <f>IF(ISNA(VLOOKUP(CONCATENATE(C$2,"_",A70,"_2023"),Clef_répartition[[Code_Nom_Nombre]:[Commune]],3,FALSE)),"",VLOOKUP(CONCATENATE(C$2,"_",A70,"_2023"),Clef_répartition[[Code_Nom_Nombre]:[Commune]],3,FALSE))</f>
        <v/>
      </c>
    </row>
    <row r="71" spans="1:2" x14ac:dyDescent="0.25">
      <c r="A71">
        <v>71</v>
      </c>
      <c r="B71" s="22" t="str">
        <f>IF(ISNA(VLOOKUP(CONCATENATE(C$2,"_",A71,"_2023"),Clef_répartition[[Code_Nom_Nombre]:[Commune]],3,FALSE)),"",VLOOKUP(CONCATENATE(C$2,"_",A71,"_2023"),Clef_répartition[[Code_Nom_Nombre]:[Commune]],3,FALSE))</f>
        <v/>
      </c>
    </row>
    <row r="72" spans="1:2" x14ac:dyDescent="0.25">
      <c r="A72">
        <v>72</v>
      </c>
      <c r="B72" s="22" t="str">
        <f>IF(ISNA(VLOOKUP(CONCATENATE(C$2,"_",A72,"_2023"),Clef_répartition[[Code_Nom_Nombre]:[Commune]],3,FALSE)),"",VLOOKUP(CONCATENATE(C$2,"_",A72,"_2023"),Clef_répartition[[Code_Nom_Nombre]:[Commune]],3,FALSE))</f>
        <v/>
      </c>
    </row>
    <row r="73" spans="1:2" x14ac:dyDescent="0.25">
      <c r="A73">
        <v>73</v>
      </c>
      <c r="B73" s="22" t="str">
        <f>IF(ISNA(VLOOKUP(CONCATENATE(C$2,"_",A73,"_2023"),Clef_répartition[[Code_Nom_Nombre]:[Commune]],3,FALSE)),"",VLOOKUP(CONCATENATE(C$2,"_",A73,"_2023"),Clef_répartition[[Code_Nom_Nombre]:[Commune]],3,FALSE))</f>
        <v/>
      </c>
    </row>
    <row r="74" spans="1:2" x14ac:dyDescent="0.25">
      <c r="A74">
        <v>74</v>
      </c>
      <c r="B74" s="22" t="str">
        <f>IF(ISNA(VLOOKUP(CONCATENATE(C$2,"_",A74,"_2023"),Clef_répartition[[Code_Nom_Nombre]:[Commune]],3,FALSE)),"",VLOOKUP(CONCATENATE(C$2,"_",A74,"_2023"),Clef_répartition[[Code_Nom_Nombre]:[Commune]],3,FALSE))</f>
        <v/>
      </c>
    </row>
    <row r="75" spans="1:2" x14ac:dyDescent="0.25">
      <c r="A75">
        <v>75</v>
      </c>
      <c r="B75" s="22" t="str">
        <f>IF(ISNA(VLOOKUP(CONCATENATE(C$2,"_",A75,"_2023"),Clef_répartition[[Code_Nom_Nombre]:[Commune]],3,FALSE)),"",VLOOKUP(CONCATENATE(C$2,"_",A75,"_2023"),Clef_répartition[[Code_Nom_Nombre]:[Commune]],3,FALSE))</f>
        <v/>
      </c>
    </row>
    <row r="76" spans="1:2" x14ac:dyDescent="0.25">
      <c r="A76">
        <v>76</v>
      </c>
      <c r="B76" s="22" t="str">
        <f>IF(ISNA(VLOOKUP(CONCATENATE(C$2,"_",A76,"_2023"),Clef_répartition[[Code_Nom_Nombre]:[Commune]],3,FALSE)),"",VLOOKUP(CONCATENATE(C$2,"_",A76,"_2023"),Clef_répartition[[Code_Nom_Nombre]:[Commune]],3,FALSE))</f>
        <v/>
      </c>
    </row>
    <row r="77" spans="1:2" x14ac:dyDescent="0.25">
      <c r="A77">
        <v>77</v>
      </c>
      <c r="B77" s="22" t="str">
        <f>IF(ISNA(VLOOKUP(CONCATENATE(C$2,"_",A77,"_2023"),Clef_répartition[[Code_Nom_Nombre]:[Commune]],3,FALSE)),"",VLOOKUP(CONCATENATE(C$2,"_",A77,"_2023"),Clef_répartition[[Code_Nom_Nombre]:[Commune]],3,FALSE))</f>
        <v/>
      </c>
    </row>
    <row r="78" spans="1:2" x14ac:dyDescent="0.25">
      <c r="A78">
        <v>78</v>
      </c>
      <c r="B78" s="22" t="str">
        <f>IF(ISNA(VLOOKUP(CONCATENATE(C$2,"_",A78,"_2023"),Clef_répartition[[Code_Nom_Nombre]:[Commune]],3,FALSE)),"",VLOOKUP(CONCATENATE(C$2,"_",A78,"_2023"),Clef_répartition[[Code_Nom_Nombre]:[Commune]],3,FALSE))</f>
        <v/>
      </c>
    </row>
    <row r="79" spans="1:2" x14ac:dyDescent="0.25">
      <c r="A79">
        <v>79</v>
      </c>
      <c r="B79" s="22" t="str">
        <f>IF(ISNA(VLOOKUP(CONCATENATE(C$2,"_",A79,"_2023"),Clef_répartition[[Code_Nom_Nombre]:[Commune]],3,FALSE)),"",VLOOKUP(CONCATENATE(C$2,"_",A79,"_2023"),Clef_répartition[[Code_Nom_Nombre]:[Commune]],3,FALSE))</f>
        <v/>
      </c>
    </row>
    <row r="80" spans="1:2" x14ac:dyDescent="0.25">
      <c r="A80">
        <v>80</v>
      </c>
      <c r="B80" s="22" t="str">
        <f>IF(ISNA(VLOOKUP(CONCATENATE(C$2,"_",A80,"_2023"),Clef_répartition[[Code_Nom_Nombre]:[Commune]],3,FALSE)),"",VLOOKUP(CONCATENATE(C$2,"_",A80,"_2023"),Clef_répartition[[Code_Nom_Nombre]:[Commune]],3,FALSE))</f>
        <v/>
      </c>
    </row>
    <row r="81" spans="1:2" x14ac:dyDescent="0.25">
      <c r="A81">
        <v>81</v>
      </c>
      <c r="B81" s="22" t="str">
        <f>IF(ISNA(VLOOKUP(CONCATENATE(C$2,"_",A81,"_2023"),Clef_répartition[[Code_Nom_Nombre]:[Commune]],3,FALSE)),"",VLOOKUP(CONCATENATE(C$2,"_",A81,"_2023"),Clef_répartition[[Code_Nom_Nombre]:[Commune]],3,FALSE))</f>
        <v/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AAEB5-A2E8-4046-9C45-3D74E568A384}">
  <sheetPr>
    <tabColor theme="0" tint="-0.14999847407452621"/>
  </sheetPr>
  <dimension ref="A1:B301"/>
  <sheetViews>
    <sheetView workbookViewId="0">
      <selection activeCell="H32" sqref="H32"/>
    </sheetView>
  </sheetViews>
  <sheetFormatPr baseColWidth="10" defaultRowHeight="15" x14ac:dyDescent="0.25"/>
  <cols>
    <col min="1" max="1" width="23.28515625" bestFit="1" customWidth="1"/>
    <col min="2" max="2" width="5" bestFit="1" customWidth="1"/>
  </cols>
  <sheetData>
    <row r="1" spans="1:2" x14ac:dyDescent="0.25">
      <c r="A1" t="s">
        <v>1</v>
      </c>
      <c r="B1">
        <v>5621</v>
      </c>
    </row>
    <row r="2" spans="1:2" x14ac:dyDescent="0.25">
      <c r="A2" t="s">
        <v>2</v>
      </c>
      <c r="B2">
        <v>5742</v>
      </c>
    </row>
    <row r="3" spans="1:2" x14ac:dyDescent="0.25">
      <c r="A3" t="s">
        <v>3</v>
      </c>
      <c r="B3">
        <v>5401</v>
      </c>
    </row>
    <row r="4" spans="1:2" x14ac:dyDescent="0.25">
      <c r="A4" t="s">
        <v>4</v>
      </c>
      <c r="B4">
        <v>5851</v>
      </c>
    </row>
    <row r="5" spans="1:2" x14ac:dyDescent="0.25">
      <c r="A5" t="s">
        <v>5</v>
      </c>
      <c r="B5">
        <v>5701</v>
      </c>
    </row>
    <row r="6" spans="1:2" x14ac:dyDescent="0.25">
      <c r="A6" t="s">
        <v>6</v>
      </c>
      <c r="B6">
        <v>5743</v>
      </c>
    </row>
    <row r="7" spans="1:2" x14ac:dyDescent="0.25">
      <c r="A7" t="s">
        <v>7</v>
      </c>
      <c r="B7">
        <v>5702</v>
      </c>
    </row>
    <row r="8" spans="1:2" x14ac:dyDescent="0.25">
      <c r="A8" t="s">
        <v>8</v>
      </c>
      <c r="B8">
        <v>5511</v>
      </c>
    </row>
    <row r="9" spans="1:2" x14ac:dyDescent="0.25">
      <c r="A9" t="s">
        <v>9</v>
      </c>
      <c r="B9">
        <v>5422</v>
      </c>
    </row>
    <row r="10" spans="1:2" x14ac:dyDescent="0.25">
      <c r="A10" t="s">
        <v>10</v>
      </c>
      <c r="B10">
        <v>5451</v>
      </c>
    </row>
    <row r="11" spans="1:2" x14ac:dyDescent="0.25">
      <c r="A11" t="s">
        <v>11</v>
      </c>
      <c r="B11">
        <v>5744</v>
      </c>
    </row>
    <row r="12" spans="1:2" x14ac:dyDescent="0.25">
      <c r="A12" t="s">
        <v>12</v>
      </c>
      <c r="B12">
        <v>5423</v>
      </c>
    </row>
    <row r="13" spans="1:2" x14ac:dyDescent="0.25">
      <c r="A13" t="s">
        <v>13</v>
      </c>
      <c r="B13">
        <v>5703</v>
      </c>
    </row>
    <row r="14" spans="1:2" x14ac:dyDescent="0.25">
      <c r="A14" t="s">
        <v>14</v>
      </c>
      <c r="B14">
        <v>5745</v>
      </c>
    </row>
    <row r="15" spans="1:2" x14ac:dyDescent="0.25">
      <c r="A15" t="s">
        <v>15</v>
      </c>
      <c r="B15">
        <v>5746</v>
      </c>
    </row>
    <row r="16" spans="1:2" x14ac:dyDescent="0.25">
      <c r="A16" t="s">
        <v>16</v>
      </c>
      <c r="B16">
        <v>5704</v>
      </c>
    </row>
    <row r="17" spans="1:2" x14ac:dyDescent="0.25">
      <c r="A17" t="s">
        <v>17</v>
      </c>
      <c r="B17">
        <v>5581</v>
      </c>
    </row>
    <row r="18" spans="1:2" x14ac:dyDescent="0.25">
      <c r="A18" t="s">
        <v>18</v>
      </c>
      <c r="B18">
        <v>5902</v>
      </c>
    </row>
    <row r="19" spans="1:2" x14ac:dyDescent="0.25">
      <c r="A19" t="s">
        <v>19</v>
      </c>
      <c r="B19">
        <v>5512</v>
      </c>
    </row>
    <row r="20" spans="1:2" x14ac:dyDescent="0.25">
      <c r="A20" t="s">
        <v>20</v>
      </c>
      <c r="B20">
        <v>5424</v>
      </c>
    </row>
    <row r="21" spans="1:2" x14ac:dyDescent="0.25">
      <c r="A21" t="s">
        <v>21</v>
      </c>
      <c r="B21">
        <v>5471</v>
      </c>
    </row>
    <row r="22" spans="1:2" x14ac:dyDescent="0.25">
      <c r="A22" t="s">
        <v>22</v>
      </c>
      <c r="B22">
        <v>5402</v>
      </c>
    </row>
    <row r="23" spans="1:2" x14ac:dyDescent="0.25">
      <c r="A23" t="s">
        <v>23</v>
      </c>
      <c r="B23">
        <v>5425</v>
      </c>
    </row>
    <row r="24" spans="1:2" x14ac:dyDescent="0.25">
      <c r="A24" t="s">
        <v>24</v>
      </c>
      <c r="B24">
        <v>5903</v>
      </c>
    </row>
    <row r="25" spans="1:2" x14ac:dyDescent="0.25">
      <c r="A25" t="s">
        <v>25</v>
      </c>
      <c r="B25">
        <v>5892</v>
      </c>
    </row>
    <row r="26" spans="1:2" x14ac:dyDescent="0.25">
      <c r="A26" t="s">
        <v>26</v>
      </c>
      <c r="B26">
        <v>5747</v>
      </c>
    </row>
    <row r="27" spans="1:2" x14ac:dyDescent="0.25">
      <c r="A27" t="s">
        <v>27</v>
      </c>
      <c r="B27">
        <v>5705</v>
      </c>
    </row>
    <row r="28" spans="1:2" x14ac:dyDescent="0.25">
      <c r="A28" t="s">
        <v>28</v>
      </c>
      <c r="B28">
        <v>5551</v>
      </c>
    </row>
    <row r="29" spans="1:2" x14ac:dyDescent="0.25">
      <c r="A29" t="s">
        <v>29</v>
      </c>
      <c r="B29">
        <v>5706</v>
      </c>
    </row>
    <row r="30" spans="1:2" x14ac:dyDescent="0.25">
      <c r="A30" t="s">
        <v>30</v>
      </c>
      <c r="B30">
        <v>5514</v>
      </c>
    </row>
    <row r="31" spans="1:2" x14ac:dyDescent="0.25">
      <c r="A31" t="s">
        <v>31</v>
      </c>
      <c r="B31">
        <v>5426</v>
      </c>
    </row>
    <row r="32" spans="1:2" x14ac:dyDescent="0.25">
      <c r="A32" t="s">
        <v>32</v>
      </c>
      <c r="B32">
        <v>5661</v>
      </c>
    </row>
    <row r="33" spans="1:2" x14ac:dyDescent="0.25">
      <c r="A33" t="s">
        <v>33</v>
      </c>
      <c r="B33">
        <v>5613</v>
      </c>
    </row>
    <row r="34" spans="1:2" x14ac:dyDescent="0.25">
      <c r="A34" t="s">
        <v>34</v>
      </c>
      <c r="B34">
        <v>5472</v>
      </c>
    </row>
    <row r="35" spans="1:2" x14ac:dyDescent="0.25">
      <c r="A35" t="s">
        <v>35</v>
      </c>
      <c r="B35">
        <v>5473</v>
      </c>
    </row>
    <row r="36" spans="1:2" x14ac:dyDescent="0.25">
      <c r="A36" t="s">
        <v>36</v>
      </c>
      <c r="B36">
        <v>5622</v>
      </c>
    </row>
    <row r="37" spans="1:2" x14ac:dyDescent="0.25">
      <c r="A37" t="s">
        <v>37</v>
      </c>
      <c r="B37">
        <v>5515</v>
      </c>
    </row>
    <row r="38" spans="1:2" x14ac:dyDescent="0.25">
      <c r="A38" t="s">
        <v>38</v>
      </c>
      <c r="B38">
        <v>5748</v>
      </c>
    </row>
    <row r="39" spans="1:2" x14ac:dyDescent="0.25">
      <c r="A39" t="s">
        <v>39</v>
      </c>
      <c r="B39">
        <v>5623</v>
      </c>
    </row>
    <row r="40" spans="1:2" x14ac:dyDescent="0.25">
      <c r="A40" t="s">
        <v>40</v>
      </c>
      <c r="B40">
        <v>5552</v>
      </c>
    </row>
    <row r="41" spans="1:2" x14ac:dyDescent="0.25">
      <c r="A41" t="s">
        <v>41</v>
      </c>
      <c r="B41">
        <v>5852</v>
      </c>
    </row>
    <row r="42" spans="1:2" x14ac:dyDescent="0.25">
      <c r="A42" t="s">
        <v>42</v>
      </c>
      <c r="B42">
        <v>5853</v>
      </c>
    </row>
    <row r="43" spans="1:2" x14ac:dyDescent="0.25">
      <c r="A43" t="s">
        <v>43</v>
      </c>
      <c r="B43">
        <v>5854</v>
      </c>
    </row>
    <row r="44" spans="1:2" x14ac:dyDescent="0.25">
      <c r="A44" t="s">
        <v>44</v>
      </c>
      <c r="B44">
        <v>5624</v>
      </c>
    </row>
    <row r="45" spans="1:2" x14ac:dyDescent="0.25">
      <c r="A45" t="s">
        <v>45</v>
      </c>
      <c r="B45">
        <v>5663</v>
      </c>
    </row>
    <row r="46" spans="1:2" x14ac:dyDescent="0.25">
      <c r="A46" t="s">
        <v>46</v>
      </c>
      <c r="B46">
        <v>5904</v>
      </c>
    </row>
    <row r="47" spans="1:2" x14ac:dyDescent="0.25">
      <c r="A47" t="s">
        <v>47</v>
      </c>
      <c r="B47">
        <v>5553</v>
      </c>
    </row>
    <row r="48" spans="1:2" x14ac:dyDescent="0.25">
      <c r="A48" t="s">
        <v>48</v>
      </c>
      <c r="B48">
        <v>5812</v>
      </c>
    </row>
    <row r="49" spans="1:2" x14ac:dyDescent="0.25">
      <c r="A49" t="s">
        <v>49</v>
      </c>
      <c r="B49">
        <v>5905</v>
      </c>
    </row>
    <row r="50" spans="1:2" x14ac:dyDescent="0.25">
      <c r="A50" t="s">
        <v>50</v>
      </c>
      <c r="B50">
        <v>5882</v>
      </c>
    </row>
    <row r="51" spans="1:2" x14ac:dyDescent="0.25">
      <c r="A51" t="s">
        <v>51</v>
      </c>
      <c r="B51">
        <v>5841</v>
      </c>
    </row>
    <row r="52" spans="1:2" x14ac:dyDescent="0.25">
      <c r="A52" t="s">
        <v>52</v>
      </c>
      <c r="B52">
        <v>5707</v>
      </c>
    </row>
    <row r="53" spans="1:2" x14ac:dyDescent="0.25">
      <c r="A53" t="s">
        <v>53</v>
      </c>
      <c r="B53">
        <v>5708</v>
      </c>
    </row>
    <row r="54" spans="1:2" x14ac:dyDescent="0.25">
      <c r="A54" t="s">
        <v>54</v>
      </c>
      <c r="B54">
        <v>5907</v>
      </c>
    </row>
    <row r="55" spans="1:2" x14ac:dyDescent="0.25">
      <c r="A55" t="s">
        <v>55</v>
      </c>
      <c r="B55">
        <v>5475</v>
      </c>
    </row>
    <row r="56" spans="1:2" x14ac:dyDescent="0.25">
      <c r="A56" t="s">
        <v>56</v>
      </c>
      <c r="B56">
        <v>5627</v>
      </c>
    </row>
    <row r="57" spans="1:2" x14ac:dyDescent="0.25">
      <c r="A57" t="s">
        <v>57</v>
      </c>
      <c r="B57">
        <v>5665</v>
      </c>
    </row>
    <row r="58" spans="1:2" x14ac:dyDescent="0.25">
      <c r="A58" t="s">
        <v>58</v>
      </c>
      <c r="B58">
        <v>5749</v>
      </c>
    </row>
    <row r="59" spans="1:2" x14ac:dyDescent="0.25">
      <c r="A59" t="s">
        <v>59</v>
      </c>
      <c r="B59">
        <v>5908</v>
      </c>
    </row>
    <row r="60" spans="1:2" x14ac:dyDescent="0.25">
      <c r="A60" t="s">
        <v>60</v>
      </c>
      <c r="B60">
        <v>5909</v>
      </c>
    </row>
    <row r="61" spans="1:2" x14ac:dyDescent="0.25">
      <c r="A61" t="s">
        <v>61</v>
      </c>
      <c r="B61">
        <v>5582</v>
      </c>
    </row>
    <row r="62" spans="1:2" x14ac:dyDescent="0.25">
      <c r="A62" t="s">
        <v>62</v>
      </c>
      <c r="B62">
        <v>5709</v>
      </c>
    </row>
    <row r="63" spans="1:2" x14ac:dyDescent="0.25">
      <c r="A63" t="s">
        <v>63</v>
      </c>
      <c r="B63">
        <v>5403</v>
      </c>
    </row>
    <row r="64" spans="1:2" x14ac:dyDescent="0.25">
      <c r="A64" t="s">
        <v>64</v>
      </c>
      <c r="B64">
        <v>5476</v>
      </c>
    </row>
    <row r="65" spans="1:2" x14ac:dyDescent="0.25">
      <c r="A65" t="s">
        <v>65</v>
      </c>
      <c r="B65">
        <v>5813</v>
      </c>
    </row>
    <row r="66" spans="1:2" x14ac:dyDescent="0.25">
      <c r="A66" t="s">
        <v>66</v>
      </c>
      <c r="B66">
        <v>5601</v>
      </c>
    </row>
    <row r="67" spans="1:2" x14ac:dyDescent="0.25">
      <c r="A67" t="s">
        <v>67</v>
      </c>
      <c r="B67">
        <v>5628</v>
      </c>
    </row>
    <row r="68" spans="1:2" x14ac:dyDescent="0.25">
      <c r="A68" t="s">
        <v>68</v>
      </c>
      <c r="B68">
        <v>5629</v>
      </c>
    </row>
    <row r="69" spans="1:2" x14ac:dyDescent="0.25">
      <c r="A69" t="s">
        <v>69</v>
      </c>
      <c r="B69">
        <v>5710</v>
      </c>
    </row>
    <row r="70" spans="1:2" x14ac:dyDescent="0.25">
      <c r="A70" t="s">
        <v>70</v>
      </c>
      <c r="B70">
        <v>5711</v>
      </c>
    </row>
    <row r="71" spans="1:2" x14ac:dyDescent="0.25">
      <c r="A71" t="s">
        <v>71</v>
      </c>
      <c r="B71">
        <v>5554</v>
      </c>
    </row>
    <row r="72" spans="1:2" x14ac:dyDescent="0.25">
      <c r="A72" t="s">
        <v>72</v>
      </c>
      <c r="B72">
        <v>5712</v>
      </c>
    </row>
    <row r="73" spans="1:2" x14ac:dyDescent="0.25">
      <c r="A73" t="s">
        <v>73</v>
      </c>
      <c r="B73">
        <v>5404</v>
      </c>
    </row>
    <row r="74" spans="1:2" x14ac:dyDescent="0.25">
      <c r="A74" t="s">
        <v>74</v>
      </c>
      <c r="B74">
        <v>5785</v>
      </c>
    </row>
    <row r="75" spans="1:2" x14ac:dyDescent="0.25">
      <c r="A75" t="s">
        <v>75</v>
      </c>
      <c r="B75">
        <v>5555</v>
      </c>
    </row>
    <row r="76" spans="1:2" x14ac:dyDescent="0.25">
      <c r="A76" t="s">
        <v>76</v>
      </c>
      <c r="B76">
        <v>5816</v>
      </c>
    </row>
    <row r="77" spans="1:2" x14ac:dyDescent="0.25">
      <c r="A77" t="s">
        <v>77</v>
      </c>
      <c r="B77">
        <v>5883</v>
      </c>
    </row>
    <row r="78" spans="1:2" x14ac:dyDescent="0.25">
      <c r="A78" t="s">
        <v>78</v>
      </c>
      <c r="B78">
        <v>5884</v>
      </c>
    </row>
    <row r="79" spans="1:2" x14ac:dyDescent="0.25">
      <c r="A79" t="s">
        <v>79</v>
      </c>
      <c r="B79">
        <v>5477</v>
      </c>
    </row>
    <row r="80" spans="1:2" x14ac:dyDescent="0.25">
      <c r="A80" t="s">
        <v>80</v>
      </c>
      <c r="B80">
        <v>5713</v>
      </c>
    </row>
    <row r="81" spans="1:2" x14ac:dyDescent="0.25">
      <c r="A81" t="s">
        <v>81</v>
      </c>
      <c r="B81">
        <v>5714</v>
      </c>
    </row>
    <row r="82" spans="1:2" x14ac:dyDescent="0.25">
      <c r="A82" t="s">
        <v>82</v>
      </c>
      <c r="B82">
        <v>5583</v>
      </c>
    </row>
    <row r="83" spans="1:2" x14ac:dyDescent="0.25">
      <c r="A83" t="s">
        <v>83</v>
      </c>
      <c r="B83">
        <v>5910</v>
      </c>
    </row>
    <row r="84" spans="1:2" x14ac:dyDescent="0.25">
      <c r="A84" t="s">
        <v>84</v>
      </c>
      <c r="B84">
        <v>5752</v>
      </c>
    </row>
    <row r="85" spans="1:2" x14ac:dyDescent="0.25">
      <c r="A85" t="s">
        <v>85</v>
      </c>
      <c r="B85">
        <v>5479</v>
      </c>
    </row>
    <row r="86" spans="1:2" x14ac:dyDescent="0.25">
      <c r="A86" t="s">
        <v>86</v>
      </c>
      <c r="B86">
        <v>5911</v>
      </c>
    </row>
    <row r="87" spans="1:2" x14ac:dyDescent="0.25">
      <c r="A87" t="s">
        <v>87</v>
      </c>
      <c r="B87">
        <v>5456</v>
      </c>
    </row>
    <row r="88" spans="1:2" x14ac:dyDescent="0.25">
      <c r="A88" t="s">
        <v>88</v>
      </c>
      <c r="B88">
        <v>5516</v>
      </c>
    </row>
    <row r="89" spans="1:2" x14ac:dyDescent="0.25">
      <c r="A89" t="s">
        <v>89</v>
      </c>
      <c r="B89">
        <v>5669</v>
      </c>
    </row>
    <row r="90" spans="1:2" x14ac:dyDescent="0.25">
      <c r="A90" t="s">
        <v>90</v>
      </c>
      <c r="B90">
        <v>5480</v>
      </c>
    </row>
    <row r="91" spans="1:2" x14ac:dyDescent="0.25">
      <c r="A91" t="s">
        <v>91</v>
      </c>
      <c r="B91">
        <v>5912</v>
      </c>
    </row>
    <row r="92" spans="1:2" x14ac:dyDescent="0.25">
      <c r="A92" t="s">
        <v>92</v>
      </c>
      <c r="B92">
        <v>5631</v>
      </c>
    </row>
    <row r="93" spans="1:2" x14ac:dyDescent="0.25">
      <c r="A93" t="s">
        <v>93</v>
      </c>
      <c r="B93">
        <v>5632</v>
      </c>
    </row>
    <row r="94" spans="1:2" x14ac:dyDescent="0.25">
      <c r="A94" t="s">
        <v>94</v>
      </c>
      <c r="B94">
        <v>5481</v>
      </c>
    </row>
    <row r="95" spans="1:2" x14ac:dyDescent="0.25">
      <c r="A95" t="s">
        <v>95</v>
      </c>
      <c r="B95">
        <v>5671</v>
      </c>
    </row>
    <row r="96" spans="1:2" x14ac:dyDescent="0.25">
      <c r="A96" t="s">
        <v>96</v>
      </c>
      <c r="B96">
        <v>5913</v>
      </c>
    </row>
    <row r="97" spans="1:2" x14ac:dyDescent="0.25">
      <c r="A97" t="s">
        <v>97</v>
      </c>
      <c r="B97">
        <v>5715</v>
      </c>
    </row>
    <row r="98" spans="1:2" x14ac:dyDescent="0.25">
      <c r="A98" t="s">
        <v>98</v>
      </c>
      <c r="B98">
        <v>5855</v>
      </c>
    </row>
    <row r="99" spans="1:2" x14ac:dyDescent="0.25">
      <c r="A99" t="s">
        <v>99</v>
      </c>
      <c r="B99">
        <v>5518</v>
      </c>
    </row>
    <row r="100" spans="1:2" x14ac:dyDescent="0.25">
      <c r="A100" t="s">
        <v>100</v>
      </c>
      <c r="B100">
        <v>5633</v>
      </c>
    </row>
    <row r="101" spans="1:2" x14ac:dyDescent="0.25">
      <c r="A101" t="s">
        <v>101</v>
      </c>
      <c r="B101">
        <v>5634</v>
      </c>
    </row>
    <row r="102" spans="1:2" x14ac:dyDescent="0.25">
      <c r="A102" t="s">
        <v>102</v>
      </c>
      <c r="B102">
        <v>5482</v>
      </c>
    </row>
    <row r="103" spans="1:2" x14ac:dyDescent="0.25">
      <c r="A103" t="s">
        <v>103</v>
      </c>
      <c r="B103">
        <v>5635</v>
      </c>
    </row>
    <row r="104" spans="1:2" x14ac:dyDescent="0.25">
      <c r="A104" t="s">
        <v>104</v>
      </c>
      <c r="B104">
        <v>5584</v>
      </c>
    </row>
    <row r="105" spans="1:2" x14ac:dyDescent="0.25">
      <c r="A105" t="s">
        <v>105</v>
      </c>
      <c r="B105">
        <v>5914</v>
      </c>
    </row>
    <row r="106" spans="1:2" x14ac:dyDescent="0.25">
      <c r="A106" t="s">
        <v>106</v>
      </c>
      <c r="B106">
        <v>5856</v>
      </c>
    </row>
    <row r="107" spans="1:2" x14ac:dyDescent="0.25">
      <c r="A107" t="s">
        <v>107</v>
      </c>
      <c r="B107">
        <v>5520</v>
      </c>
    </row>
    <row r="108" spans="1:2" x14ac:dyDescent="0.25">
      <c r="A108" t="s">
        <v>108</v>
      </c>
      <c r="B108">
        <v>5521</v>
      </c>
    </row>
    <row r="109" spans="1:2" x14ac:dyDescent="0.25">
      <c r="A109" t="s">
        <v>109</v>
      </c>
      <c r="B109">
        <v>5636</v>
      </c>
    </row>
    <row r="110" spans="1:2" x14ac:dyDescent="0.25">
      <c r="A110" t="s">
        <v>110</v>
      </c>
      <c r="B110">
        <v>5716</v>
      </c>
    </row>
    <row r="111" spans="1:2" x14ac:dyDescent="0.25">
      <c r="A111" t="s">
        <v>111</v>
      </c>
      <c r="B111">
        <v>5458</v>
      </c>
    </row>
    <row r="112" spans="1:2" x14ac:dyDescent="0.25">
      <c r="A112" t="s">
        <v>112</v>
      </c>
      <c r="B112">
        <v>5427</v>
      </c>
    </row>
    <row r="113" spans="1:2" x14ac:dyDescent="0.25">
      <c r="A113" t="s">
        <v>113</v>
      </c>
      <c r="B113">
        <v>5483</v>
      </c>
    </row>
    <row r="114" spans="1:2" x14ac:dyDescent="0.25">
      <c r="A114" t="s">
        <v>114</v>
      </c>
      <c r="B114">
        <v>5522</v>
      </c>
    </row>
    <row r="115" spans="1:2" x14ac:dyDescent="0.25">
      <c r="A115" t="s">
        <v>115</v>
      </c>
      <c r="B115">
        <v>5556</v>
      </c>
    </row>
    <row r="116" spans="1:2" x14ac:dyDescent="0.25">
      <c r="A116" t="s">
        <v>116</v>
      </c>
      <c r="B116">
        <v>5557</v>
      </c>
    </row>
    <row r="117" spans="1:2" x14ac:dyDescent="0.25">
      <c r="A117" t="s">
        <v>117</v>
      </c>
      <c r="B117">
        <v>5604</v>
      </c>
    </row>
    <row r="118" spans="1:2" x14ac:dyDescent="0.25">
      <c r="A118" t="s">
        <v>118</v>
      </c>
      <c r="B118">
        <v>5717</v>
      </c>
    </row>
    <row r="119" spans="1:2" x14ac:dyDescent="0.25">
      <c r="A119" t="s">
        <v>119</v>
      </c>
      <c r="B119">
        <v>5523</v>
      </c>
    </row>
    <row r="120" spans="1:2" x14ac:dyDescent="0.25">
      <c r="A120" t="s">
        <v>120</v>
      </c>
      <c r="B120">
        <v>5718</v>
      </c>
    </row>
    <row r="121" spans="1:2" x14ac:dyDescent="0.25">
      <c r="A121" t="s">
        <v>121</v>
      </c>
      <c r="B121">
        <v>5559</v>
      </c>
    </row>
    <row r="122" spans="1:2" x14ac:dyDescent="0.25">
      <c r="A122" t="s">
        <v>122</v>
      </c>
      <c r="B122">
        <v>5857</v>
      </c>
    </row>
    <row r="123" spans="1:2" x14ac:dyDescent="0.25">
      <c r="A123" t="s">
        <v>123</v>
      </c>
      <c r="B123">
        <v>5428</v>
      </c>
    </row>
    <row r="124" spans="1:2" x14ac:dyDescent="0.25">
      <c r="A124" t="s">
        <v>124</v>
      </c>
      <c r="B124">
        <v>5719</v>
      </c>
    </row>
    <row r="125" spans="1:2" x14ac:dyDescent="0.25">
      <c r="A125" t="s">
        <v>125</v>
      </c>
      <c r="B125">
        <v>5720</v>
      </c>
    </row>
    <row r="126" spans="1:2" x14ac:dyDescent="0.25">
      <c r="A126" t="s">
        <v>126</v>
      </c>
      <c r="B126">
        <v>5721</v>
      </c>
    </row>
    <row r="127" spans="1:2" x14ac:dyDescent="0.25">
      <c r="A127" t="s">
        <v>127</v>
      </c>
      <c r="B127">
        <v>5484</v>
      </c>
    </row>
    <row r="128" spans="1:2" x14ac:dyDescent="0.25">
      <c r="A128" t="s">
        <v>128</v>
      </c>
      <c r="B128">
        <v>5541</v>
      </c>
    </row>
    <row r="129" spans="1:2" x14ac:dyDescent="0.25">
      <c r="A129" t="s">
        <v>129</v>
      </c>
      <c r="B129">
        <v>5485</v>
      </c>
    </row>
    <row r="130" spans="1:2" x14ac:dyDescent="0.25">
      <c r="A130" t="s">
        <v>130</v>
      </c>
      <c r="B130">
        <v>5817</v>
      </c>
    </row>
    <row r="131" spans="1:2" x14ac:dyDescent="0.25">
      <c r="A131" t="s">
        <v>131</v>
      </c>
      <c r="B131">
        <v>5560</v>
      </c>
    </row>
    <row r="132" spans="1:2" x14ac:dyDescent="0.25">
      <c r="A132" t="s">
        <v>132</v>
      </c>
      <c r="B132">
        <v>5561</v>
      </c>
    </row>
    <row r="133" spans="1:2" x14ac:dyDescent="0.25">
      <c r="A133" t="s">
        <v>133</v>
      </c>
      <c r="B133">
        <v>5722</v>
      </c>
    </row>
    <row r="134" spans="1:2" x14ac:dyDescent="0.25">
      <c r="A134" t="s">
        <v>134</v>
      </c>
      <c r="B134">
        <v>5405</v>
      </c>
    </row>
    <row r="135" spans="1:2" x14ac:dyDescent="0.25">
      <c r="A135" t="s">
        <v>135</v>
      </c>
      <c r="B135">
        <v>5656</v>
      </c>
    </row>
    <row r="136" spans="1:2" x14ac:dyDescent="0.25">
      <c r="A136" t="s">
        <v>136</v>
      </c>
      <c r="B136">
        <v>5819</v>
      </c>
    </row>
    <row r="137" spans="1:2" x14ac:dyDescent="0.25">
      <c r="A137" t="s">
        <v>137</v>
      </c>
      <c r="B137">
        <v>5673</v>
      </c>
    </row>
    <row r="138" spans="1:2" x14ac:dyDescent="0.25">
      <c r="A138" t="s">
        <v>138</v>
      </c>
      <c r="B138">
        <v>5885</v>
      </c>
    </row>
    <row r="139" spans="1:2" x14ac:dyDescent="0.25">
      <c r="A139" t="s">
        <v>139</v>
      </c>
      <c r="B139">
        <v>5804</v>
      </c>
    </row>
    <row r="140" spans="1:2" x14ac:dyDescent="0.25">
      <c r="A140" t="s">
        <v>140</v>
      </c>
      <c r="B140">
        <v>5806</v>
      </c>
    </row>
    <row r="141" spans="1:2" x14ac:dyDescent="0.25">
      <c r="A141" t="s">
        <v>141</v>
      </c>
      <c r="B141">
        <v>5585</v>
      </c>
    </row>
    <row r="142" spans="1:2" x14ac:dyDescent="0.25">
      <c r="A142" t="s">
        <v>142</v>
      </c>
      <c r="B142">
        <v>5754</v>
      </c>
    </row>
    <row r="143" spans="1:2" x14ac:dyDescent="0.25">
      <c r="A143" t="s">
        <v>143</v>
      </c>
      <c r="B143">
        <v>5871</v>
      </c>
    </row>
    <row r="144" spans="1:2" x14ac:dyDescent="0.25">
      <c r="A144" t="s">
        <v>144</v>
      </c>
      <c r="B144">
        <v>5741</v>
      </c>
    </row>
    <row r="145" spans="1:2" x14ac:dyDescent="0.25">
      <c r="A145" t="s">
        <v>145</v>
      </c>
      <c r="B145">
        <v>5486</v>
      </c>
    </row>
    <row r="146" spans="1:2" x14ac:dyDescent="0.25">
      <c r="A146" t="s">
        <v>146</v>
      </c>
      <c r="B146">
        <v>5474</v>
      </c>
    </row>
    <row r="147" spans="1:2" x14ac:dyDescent="0.25">
      <c r="A147" t="s">
        <v>147</v>
      </c>
      <c r="B147">
        <v>5758</v>
      </c>
    </row>
    <row r="148" spans="1:2" x14ac:dyDescent="0.25">
      <c r="A148" t="s">
        <v>148</v>
      </c>
      <c r="B148">
        <v>5726</v>
      </c>
    </row>
    <row r="149" spans="1:2" x14ac:dyDescent="0.25">
      <c r="A149" t="s">
        <v>149</v>
      </c>
      <c r="B149">
        <v>5498</v>
      </c>
    </row>
    <row r="150" spans="1:2" x14ac:dyDescent="0.25">
      <c r="A150" t="s">
        <v>150</v>
      </c>
      <c r="B150">
        <v>5889</v>
      </c>
    </row>
    <row r="151" spans="1:2" x14ac:dyDescent="0.25">
      <c r="A151" t="s">
        <v>151</v>
      </c>
      <c r="B151">
        <v>5586</v>
      </c>
    </row>
    <row r="152" spans="1:2" x14ac:dyDescent="0.25">
      <c r="A152" t="s">
        <v>152</v>
      </c>
      <c r="B152">
        <v>5406</v>
      </c>
    </row>
    <row r="153" spans="1:2" x14ac:dyDescent="0.25">
      <c r="A153" t="s">
        <v>153</v>
      </c>
      <c r="B153">
        <v>5637</v>
      </c>
    </row>
    <row r="154" spans="1:2" x14ac:dyDescent="0.25">
      <c r="A154" t="s">
        <v>154</v>
      </c>
      <c r="B154">
        <v>5872</v>
      </c>
    </row>
    <row r="155" spans="1:2" x14ac:dyDescent="0.25">
      <c r="A155" t="s">
        <v>155</v>
      </c>
      <c r="B155">
        <v>5873</v>
      </c>
    </row>
    <row r="156" spans="1:2" x14ac:dyDescent="0.25">
      <c r="A156" t="s">
        <v>156</v>
      </c>
      <c r="B156">
        <v>5587</v>
      </c>
    </row>
    <row r="157" spans="1:2" x14ac:dyDescent="0.25">
      <c r="A157" t="s">
        <v>157</v>
      </c>
      <c r="B157">
        <v>5731</v>
      </c>
    </row>
    <row r="158" spans="1:2" x14ac:dyDescent="0.25">
      <c r="A158" t="s">
        <v>158</v>
      </c>
      <c r="B158">
        <v>5750</v>
      </c>
    </row>
    <row r="159" spans="1:2" x14ac:dyDescent="0.25">
      <c r="A159" t="s">
        <v>159</v>
      </c>
      <c r="B159">
        <v>5407</v>
      </c>
    </row>
    <row r="160" spans="1:2" x14ac:dyDescent="0.25">
      <c r="A160" t="s">
        <v>160</v>
      </c>
      <c r="B160">
        <v>5755</v>
      </c>
    </row>
    <row r="161" spans="1:2" x14ac:dyDescent="0.25">
      <c r="A161" t="s">
        <v>161</v>
      </c>
      <c r="B161">
        <v>5638</v>
      </c>
    </row>
    <row r="162" spans="1:2" x14ac:dyDescent="0.25">
      <c r="A162" t="s">
        <v>162</v>
      </c>
      <c r="B162">
        <v>5429</v>
      </c>
    </row>
    <row r="163" spans="1:2" x14ac:dyDescent="0.25">
      <c r="A163" t="s">
        <v>163</v>
      </c>
      <c r="B163">
        <v>5674</v>
      </c>
    </row>
    <row r="164" spans="1:2" x14ac:dyDescent="0.25">
      <c r="A164" t="s">
        <v>164</v>
      </c>
      <c r="B164">
        <v>5675</v>
      </c>
    </row>
    <row r="165" spans="1:2" x14ac:dyDescent="0.25">
      <c r="A165" t="s">
        <v>165</v>
      </c>
      <c r="B165">
        <v>5858</v>
      </c>
    </row>
    <row r="166" spans="1:2" x14ac:dyDescent="0.25">
      <c r="A166" t="s">
        <v>166</v>
      </c>
      <c r="B166">
        <v>5639</v>
      </c>
    </row>
    <row r="167" spans="1:2" x14ac:dyDescent="0.25">
      <c r="A167" t="s">
        <v>167</v>
      </c>
      <c r="B167">
        <v>5487</v>
      </c>
    </row>
    <row r="168" spans="1:2" x14ac:dyDescent="0.25">
      <c r="A168" t="s">
        <v>168</v>
      </c>
      <c r="B168">
        <v>5640</v>
      </c>
    </row>
    <row r="169" spans="1:2" x14ac:dyDescent="0.25">
      <c r="A169" t="s">
        <v>169</v>
      </c>
      <c r="B169">
        <v>5606</v>
      </c>
    </row>
    <row r="170" spans="1:2" x14ac:dyDescent="0.25">
      <c r="A170" t="s">
        <v>170</v>
      </c>
      <c r="B170">
        <v>5790</v>
      </c>
    </row>
    <row r="171" spans="1:2" x14ac:dyDescent="0.25">
      <c r="A171" t="s">
        <v>171</v>
      </c>
      <c r="B171">
        <v>5430</v>
      </c>
    </row>
    <row r="172" spans="1:2" x14ac:dyDescent="0.25">
      <c r="A172" t="s">
        <v>172</v>
      </c>
      <c r="B172">
        <v>5919</v>
      </c>
    </row>
    <row r="173" spans="1:2" x14ac:dyDescent="0.25">
      <c r="A173" t="s">
        <v>173</v>
      </c>
      <c r="B173">
        <v>5562</v>
      </c>
    </row>
    <row r="174" spans="1:2" x14ac:dyDescent="0.25">
      <c r="A174" t="s">
        <v>174</v>
      </c>
      <c r="B174">
        <v>5488</v>
      </c>
    </row>
    <row r="175" spans="1:2" x14ac:dyDescent="0.25">
      <c r="A175" t="s">
        <v>175</v>
      </c>
      <c r="B175">
        <v>5489</v>
      </c>
    </row>
    <row r="176" spans="1:2" x14ac:dyDescent="0.25">
      <c r="A176" t="s">
        <v>176</v>
      </c>
      <c r="B176">
        <v>5723</v>
      </c>
    </row>
    <row r="177" spans="1:2" x14ac:dyDescent="0.25">
      <c r="A177" t="s">
        <v>177</v>
      </c>
      <c r="B177">
        <v>5821</v>
      </c>
    </row>
    <row r="178" spans="1:2" x14ac:dyDescent="0.25">
      <c r="A178" t="s">
        <v>178</v>
      </c>
      <c r="B178">
        <v>5490</v>
      </c>
    </row>
    <row r="179" spans="1:2" x14ac:dyDescent="0.25">
      <c r="A179" t="s">
        <v>179</v>
      </c>
      <c r="B179">
        <v>5431</v>
      </c>
    </row>
    <row r="180" spans="1:2" x14ac:dyDescent="0.25">
      <c r="A180" t="s">
        <v>180</v>
      </c>
      <c r="B180">
        <v>5921</v>
      </c>
    </row>
    <row r="181" spans="1:2" x14ac:dyDescent="0.25">
      <c r="A181" t="s">
        <v>181</v>
      </c>
      <c r="B181">
        <v>5491</v>
      </c>
    </row>
    <row r="182" spans="1:2" x14ac:dyDescent="0.25">
      <c r="A182" t="s">
        <v>182</v>
      </c>
      <c r="B182">
        <v>5859</v>
      </c>
    </row>
    <row r="183" spans="1:2" x14ac:dyDescent="0.25">
      <c r="A183" t="s">
        <v>183</v>
      </c>
      <c r="B183">
        <v>5922</v>
      </c>
    </row>
    <row r="184" spans="1:2" x14ac:dyDescent="0.25">
      <c r="A184" t="s">
        <v>184</v>
      </c>
      <c r="B184">
        <v>5693</v>
      </c>
    </row>
    <row r="185" spans="1:2" x14ac:dyDescent="0.25">
      <c r="A185" t="s">
        <v>185</v>
      </c>
      <c r="B185">
        <v>5756</v>
      </c>
    </row>
    <row r="186" spans="1:2" x14ac:dyDescent="0.25">
      <c r="A186" t="s">
        <v>186</v>
      </c>
      <c r="B186">
        <v>5540</v>
      </c>
    </row>
    <row r="187" spans="1:2" x14ac:dyDescent="0.25">
      <c r="A187" t="s">
        <v>187</v>
      </c>
      <c r="B187">
        <v>5792</v>
      </c>
    </row>
    <row r="188" spans="1:2" x14ac:dyDescent="0.25">
      <c r="A188" t="s">
        <v>188</v>
      </c>
      <c r="B188">
        <v>5886</v>
      </c>
    </row>
    <row r="189" spans="1:2" x14ac:dyDescent="0.25">
      <c r="A189" t="s">
        <v>189</v>
      </c>
      <c r="B189">
        <v>5492</v>
      </c>
    </row>
    <row r="190" spans="1:2" x14ac:dyDescent="0.25">
      <c r="A190" t="s">
        <v>190</v>
      </c>
      <c r="B190">
        <v>5642</v>
      </c>
    </row>
    <row r="191" spans="1:2" x14ac:dyDescent="0.25">
      <c r="A191" t="s">
        <v>191</v>
      </c>
      <c r="B191">
        <v>5527</v>
      </c>
    </row>
    <row r="192" spans="1:2" x14ac:dyDescent="0.25">
      <c r="A192" t="s">
        <v>192</v>
      </c>
      <c r="B192">
        <v>5678</v>
      </c>
    </row>
    <row r="193" spans="1:2" x14ac:dyDescent="0.25">
      <c r="A193" t="s">
        <v>193</v>
      </c>
      <c r="B193">
        <v>5563</v>
      </c>
    </row>
    <row r="194" spans="1:2" x14ac:dyDescent="0.25">
      <c r="A194" t="s">
        <v>194</v>
      </c>
      <c r="B194">
        <v>5564</v>
      </c>
    </row>
    <row r="195" spans="1:2" x14ac:dyDescent="0.25">
      <c r="A195" t="s">
        <v>195</v>
      </c>
      <c r="B195">
        <v>5408</v>
      </c>
    </row>
    <row r="196" spans="1:2" x14ac:dyDescent="0.25">
      <c r="A196" t="s">
        <v>196</v>
      </c>
      <c r="B196">
        <v>5724</v>
      </c>
    </row>
    <row r="197" spans="1:2" x14ac:dyDescent="0.25">
      <c r="A197" t="s">
        <v>197</v>
      </c>
      <c r="B197">
        <v>5680</v>
      </c>
    </row>
    <row r="198" spans="1:2" x14ac:dyDescent="0.25">
      <c r="A198" t="s">
        <v>198</v>
      </c>
      <c r="B198">
        <v>5409</v>
      </c>
    </row>
    <row r="199" spans="1:2" x14ac:dyDescent="0.25">
      <c r="A199" t="s">
        <v>199</v>
      </c>
      <c r="B199">
        <v>5565</v>
      </c>
    </row>
    <row r="200" spans="1:2" x14ac:dyDescent="0.25">
      <c r="A200" t="s">
        <v>200</v>
      </c>
      <c r="B200">
        <v>5923</v>
      </c>
    </row>
    <row r="201" spans="1:2" x14ac:dyDescent="0.25">
      <c r="A201" t="s">
        <v>201</v>
      </c>
      <c r="B201">
        <v>5757</v>
      </c>
    </row>
    <row r="202" spans="1:2" x14ac:dyDescent="0.25">
      <c r="A202" t="s">
        <v>202</v>
      </c>
      <c r="B202">
        <v>5924</v>
      </c>
    </row>
    <row r="203" spans="1:2" x14ac:dyDescent="0.25">
      <c r="A203" t="s">
        <v>203</v>
      </c>
      <c r="B203">
        <v>5410</v>
      </c>
    </row>
    <row r="204" spans="1:2" x14ac:dyDescent="0.25">
      <c r="A204" t="s">
        <v>204</v>
      </c>
      <c r="B204">
        <v>5411</v>
      </c>
    </row>
    <row r="205" spans="1:2" x14ac:dyDescent="0.25">
      <c r="A205" t="s">
        <v>205</v>
      </c>
      <c r="B205">
        <v>5493</v>
      </c>
    </row>
    <row r="206" spans="1:2" x14ac:dyDescent="0.25">
      <c r="A206" t="s">
        <v>206</v>
      </c>
      <c r="B206">
        <v>5805</v>
      </c>
    </row>
    <row r="207" spans="1:2" x14ac:dyDescent="0.25">
      <c r="A207" t="s">
        <v>207</v>
      </c>
      <c r="B207">
        <v>5925</v>
      </c>
    </row>
    <row r="208" spans="1:2" x14ac:dyDescent="0.25">
      <c r="A208" t="s">
        <v>208</v>
      </c>
      <c r="B208">
        <v>5529</v>
      </c>
    </row>
    <row r="209" spans="1:2" x14ac:dyDescent="0.25">
      <c r="A209" t="s">
        <v>209</v>
      </c>
      <c r="B209">
        <v>5530</v>
      </c>
    </row>
    <row r="210" spans="1:2" x14ac:dyDescent="0.25">
      <c r="A210" t="s">
        <v>210</v>
      </c>
      <c r="B210">
        <v>5588</v>
      </c>
    </row>
    <row r="211" spans="1:2" x14ac:dyDescent="0.25">
      <c r="A211" t="s">
        <v>211</v>
      </c>
      <c r="B211">
        <v>5822</v>
      </c>
    </row>
    <row r="212" spans="1:2" x14ac:dyDescent="0.25">
      <c r="A212" t="s">
        <v>212</v>
      </c>
      <c r="B212">
        <v>5495</v>
      </c>
    </row>
    <row r="213" spans="1:2" x14ac:dyDescent="0.25">
      <c r="A213" t="s">
        <v>213</v>
      </c>
      <c r="B213">
        <v>5496</v>
      </c>
    </row>
    <row r="214" spans="1:2" x14ac:dyDescent="0.25">
      <c r="A214" t="s">
        <v>214</v>
      </c>
      <c r="B214">
        <v>5531</v>
      </c>
    </row>
    <row r="215" spans="1:2" x14ac:dyDescent="0.25">
      <c r="A215" t="s">
        <v>215</v>
      </c>
      <c r="B215">
        <v>5860</v>
      </c>
    </row>
    <row r="216" spans="1:2" x14ac:dyDescent="0.25">
      <c r="A216" t="s">
        <v>216</v>
      </c>
      <c r="B216">
        <v>5533</v>
      </c>
    </row>
    <row r="217" spans="1:2" x14ac:dyDescent="0.25">
      <c r="A217" t="s">
        <v>217</v>
      </c>
      <c r="B217">
        <v>5497</v>
      </c>
    </row>
    <row r="218" spans="1:2" x14ac:dyDescent="0.25">
      <c r="A218" t="s">
        <v>218</v>
      </c>
      <c r="B218">
        <v>5926</v>
      </c>
    </row>
    <row r="219" spans="1:2" x14ac:dyDescent="0.25">
      <c r="A219" t="s">
        <v>219</v>
      </c>
      <c r="B219">
        <v>5725</v>
      </c>
    </row>
    <row r="220" spans="1:2" x14ac:dyDescent="0.25">
      <c r="A220" t="s">
        <v>220</v>
      </c>
      <c r="B220">
        <v>5759</v>
      </c>
    </row>
    <row r="221" spans="1:2" x14ac:dyDescent="0.25">
      <c r="A221" t="s">
        <v>221</v>
      </c>
      <c r="B221">
        <v>5643</v>
      </c>
    </row>
    <row r="222" spans="1:2" x14ac:dyDescent="0.25">
      <c r="A222" t="s">
        <v>222</v>
      </c>
      <c r="B222">
        <v>5683</v>
      </c>
    </row>
    <row r="223" spans="1:2" x14ac:dyDescent="0.25">
      <c r="A223" t="s">
        <v>223</v>
      </c>
      <c r="B223">
        <v>5589</v>
      </c>
    </row>
    <row r="224" spans="1:2" x14ac:dyDescent="0.25">
      <c r="A224" t="s">
        <v>224</v>
      </c>
      <c r="B224">
        <v>5566</v>
      </c>
    </row>
    <row r="225" spans="1:2" x14ac:dyDescent="0.25">
      <c r="A225" t="s">
        <v>225</v>
      </c>
      <c r="B225">
        <v>5607</v>
      </c>
    </row>
    <row r="226" spans="1:2" x14ac:dyDescent="0.25">
      <c r="A226" t="s">
        <v>226</v>
      </c>
      <c r="B226">
        <v>5590</v>
      </c>
    </row>
    <row r="227" spans="1:2" x14ac:dyDescent="0.25">
      <c r="A227" t="s">
        <v>227</v>
      </c>
      <c r="B227">
        <v>5760</v>
      </c>
    </row>
    <row r="228" spans="1:2" x14ac:dyDescent="0.25">
      <c r="A228" t="s">
        <v>228</v>
      </c>
      <c r="B228">
        <v>5591</v>
      </c>
    </row>
    <row r="229" spans="1:2" x14ac:dyDescent="0.25">
      <c r="A229" t="s">
        <v>229</v>
      </c>
      <c r="B229">
        <v>5412</v>
      </c>
    </row>
    <row r="230" spans="1:2" x14ac:dyDescent="0.25">
      <c r="A230" t="s">
        <v>230</v>
      </c>
      <c r="B230">
        <v>5609</v>
      </c>
    </row>
    <row r="231" spans="1:2" x14ac:dyDescent="0.25">
      <c r="A231" t="s">
        <v>231</v>
      </c>
      <c r="B231">
        <v>5413</v>
      </c>
    </row>
    <row r="232" spans="1:2" x14ac:dyDescent="0.25">
      <c r="A232" t="s">
        <v>232</v>
      </c>
      <c r="B232">
        <v>5861</v>
      </c>
    </row>
    <row r="233" spans="1:2" x14ac:dyDescent="0.25">
      <c r="A233" t="s">
        <v>233</v>
      </c>
      <c r="B233">
        <v>5761</v>
      </c>
    </row>
    <row r="234" spans="1:2" x14ac:dyDescent="0.25">
      <c r="A234" t="s">
        <v>234</v>
      </c>
      <c r="B234">
        <v>5592</v>
      </c>
    </row>
    <row r="235" spans="1:2" x14ac:dyDescent="0.25">
      <c r="A235" t="s">
        <v>235</v>
      </c>
      <c r="B235">
        <v>5645</v>
      </c>
    </row>
    <row r="236" spans="1:2" x14ac:dyDescent="0.25">
      <c r="A236" t="s">
        <v>236</v>
      </c>
      <c r="B236">
        <v>5798</v>
      </c>
    </row>
    <row r="237" spans="1:2" x14ac:dyDescent="0.25">
      <c r="A237" t="s">
        <v>237</v>
      </c>
      <c r="B237">
        <v>5684</v>
      </c>
    </row>
    <row r="238" spans="1:2" x14ac:dyDescent="0.25">
      <c r="A238" t="s">
        <v>238</v>
      </c>
      <c r="B238">
        <v>5842</v>
      </c>
    </row>
    <row r="239" spans="1:2" x14ac:dyDescent="0.25">
      <c r="A239" t="s">
        <v>239</v>
      </c>
      <c r="B239">
        <v>5843</v>
      </c>
    </row>
    <row r="240" spans="1:2" x14ac:dyDescent="0.25">
      <c r="A240" t="s">
        <v>240</v>
      </c>
      <c r="B240">
        <v>5928</v>
      </c>
    </row>
    <row r="241" spans="1:2" x14ac:dyDescent="0.25">
      <c r="A241" t="s">
        <v>241</v>
      </c>
      <c r="B241">
        <v>5534</v>
      </c>
    </row>
    <row r="242" spans="1:2" x14ac:dyDescent="0.25">
      <c r="A242" t="s">
        <v>242</v>
      </c>
      <c r="B242">
        <v>5535</v>
      </c>
    </row>
    <row r="243" spans="1:2" x14ac:dyDescent="0.25">
      <c r="A243" t="s">
        <v>243</v>
      </c>
      <c r="B243">
        <v>5727</v>
      </c>
    </row>
    <row r="244" spans="1:2" x14ac:dyDescent="0.25">
      <c r="A244" t="s">
        <v>244</v>
      </c>
      <c r="B244">
        <v>5434</v>
      </c>
    </row>
    <row r="245" spans="1:2" x14ac:dyDescent="0.25">
      <c r="A245" t="s">
        <v>245</v>
      </c>
      <c r="B245">
        <v>5435</v>
      </c>
    </row>
    <row r="246" spans="1:2" x14ac:dyDescent="0.25">
      <c r="A246" t="s">
        <v>246</v>
      </c>
      <c r="B246">
        <v>5436</v>
      </c>
    </row>
    <row r="247" spans="1:2" x14ac:dyDescent="0.25">
      <c r="A247" t="s">
        <v>247</v>
      </c>
      <c r="B247">
        <v>5646</v>
      </c>
    </row>
    <row r="248" spans="1:2" x14ac:dyDescent="0.25">
      <c r="A248" t="s">
        <v>248</v>
      </c>
      <c r="B248">
        <v>5648</v>
      </c>
    </row>
    <row r="249" spans="1:2" x14ac:dyDescent="0.25">
      <c r="A249" t="s">
        <v>249</v>
      </c>
      <c r="B249">
        <v>5568</v>
      </c>
    </row>
    <row r="250" spans="1:2" x14ac:dyDescent="0.25">
      <c r="A250" t="s">
        <v>250</v>
      </c>
      <c r="B250">
        <v>5437</v>
      </c>
    </row>
    <row r="251" spans="1:2" x14ac:dyDescent="0.25">
      <c r="A251" t="s">
        <v>251</v>
      </c>
      <c r="B251">
        <v>5611</v>
      </c>
    </row>
    <row r="252" spans="1:2" x14ac:dyDescent="0.25">
      <c r="A252" t="s">
        <v>252</v>
      </c>
      <c r="B252">
        <v>5499</v>
      </c>
    </row>
    <row r="253" spans="1:2" x14ac:dyDescent="0.25">
      <c r="A253" t="s">
        <v>253</v>
      </c>
      <c r="B253">
        <v>5762</v>
      </c>
    </row>
    <row r="254" spans="1:2" x14ac:dyDescent="0.25">
      <c r="A254" t="s">
        <v>254</v>
      </c>
      <c r="B254">
        <v>5799</v>
      </c>
    </row>
    <row r="255" spans="1:2" x14ac:dyDescent="0.25">
      <c r="A255" t="s">
        <v>255</v>
      </c>
      <c r="B255">
        <v>5728</v>
      </c>
    </row>
    <row r="256" spans="1:2" x14ac:dyDescent="0.25">
      <c r="A256" t="s">
        <v>256</v>
      </c>
      <c r="B256">
        <v>5610</v>
      </c>
    </row>
    <row r="257" spans="1:2" x14ac:dyDescent="0.25">
      <c r="A257" t="s">
        <v>257</v>
      </c>
      <c r="B257">
        <v>5929</v>
      </c>
    </row>
    <row r="258" spans="1:2" x14ac:dyDescent="0.25">
      <c r="A258" t="s">
        <v>258</v>
      </c>
      <c r="B258">
        <v>5501</v>
      </c>
    </row>
    <row r="259" spans="1:2" x14ac:dyDescent="0.25">
      <c r="A259" t="s">
        <v>259</v>
      </c>
      <c r="B259">
        <v>5930</v>
      </c>
    </row>
    <row r="260" spans="1:2" x14ac:dyDescent="0.25">
      <c r="A260" t="s">
        <v>260</v>
      </c>
      <c r="B260">
        <v>5688</v>
      </c>
    </row>
    <row r="261" spans="1:2" x14ac:dyDescent="0.25">
      <c r="A261" t="s">
        <v>261</v>
      </c>
      <c r="B261">
        <v>5729</v>
      </c>
    </row>
    <row r="262" spans="1:2" x14ac:dyDescent="0.25">
      <c r="A262" t="s">
        <v>262</v>
      </c>
      <c r="B262">
        <v>5862</v>
      </c>
    </row>
    <row r="263" spans="1:2" x14ac:dyDescent="0.25">
      <c r="A263" t="s">
        <v>263</v>
      </c>
      <c r="B263">
        <v>5571</v>
      </c>
    </row>
    <row r="264" spans="1:2" x14ac:dyDescent="0.25">
      <c r="A264" t="s">
        <v>264</v>
      </c>
      <c r="B264">
        <v>5649</v>
      </c>
    </row>
    <row r="265" spans="1:2" x14ac:dyDescent="0.25">
      <c r="A265" t="s">
        <v>265</v>
      </c>
      <c r="B265">
        <v>5730</v>
      </c>
    </row>
    <row r="266" spans="1:2" x14ac:dyDescent="0.25">
      <c r="A266" t="s">
        <v>266</v>
      </c>
      <c r="B266">
        <v>5827</v>
      </c>
    </row>
    <row r="267" spans="1:2" x14ac:dyDescent="0.25">
      <c r="A267" t="s">
        <v>267</v>
      </c>
      <c r="B267">
        <v>5931</v>
      </c>
    </row>
    <row r="268" spans="1:2" x14ac:dyDescent="0.25">
      <c r="A268" t="s">
        <v>268</v>
      </c>
      <c r="B268">
        <v>5828</v>
      </c>
    </row>
    <row r="269" spans="1:2" x14ac:dyDescent="0.25">
      <c r="A269" t="s">
        <v>269</v>
      </c>
      <c r="B269">
        <v>5932</v>
      </c>
    </row>
    <row r="270" spans="1:2" x14ac:dyDescent="0.25">
      <c r="A270" t="s">
        <v>270</v>
      </c>
      <c r="B270">
        <v>5831</v>
      </c>
    </row>
    <row r="271" spans="1:2" x14ac:dyDescent="0.25">
      <c r="A271" t="s">
        <v>271</v>
      </c>
      <c r="B271">
        <v>5933</v>
      </c>
    </row>
    <row r="272" spans="1:2" x14ac:dyDescent="0.25">
      <c r="A272" t="s">
        <v>272</v>
      </c>
      <c r="B272">
        <v>5763</v>
      </c>
    </row>
    <row r="273" spans="1:2" x14ac:dyDescent="0.25">
      <c r="A273" t="s">
        <v>273</v>
      </c>
      <c r="B273">
        <v>5934</v>
      </c>
    </row>
    <row r="274" spans="1:2" x14ac:dyDescent="0.25">
      <c r="A274" t="s">
        <v>274</v>
      </c>
      <c r="B274">
        <v>5764</v>
      </c>
    </row>
    <row r="275" spans="1:2" x14ac:dyDescent="0.25">
      <c r="A275" t="s">
        <v>275</v>
      </c>
      <c r="B275">
        <v>5765</v>
      </c>
    </row>
    <row r="276" spans="1:2" x14ac:dyDescent="0.25">
      <c r="A276" t="s">
        <v>276</v>
      </c>
      <c r="B276">
        <v>5650</v>
      </c>
    </row>
    <row r="277" spans="1:2" x14ac:dyDescent="0.25">
      <c r="A277" t="s">
        <v>277</v>
      </c>
      <c r="B277">
        <v>5890</v>
      </c>
    </row>
    <row r="278" spans="1:2" x14ac:dyDescent="0.25">
      <c r="A278" t="s">
        <v>278</v>
      </c>
      <c r="B278">
        <v>5891</v>
      </c>
    </row>
    <row r="279" spans="1:2" x14ac:dyDescent="0.25">
      <c r="A279" t="s">
        <v>279</v>
      </c>
      <c r="B279">
        <v>5732</v>
      </c>
    </row>
    <row r="280" spans="1:2" x14ac:dyDescent="0.25">
      <c r="A280" t="s">
        <v>280</v>
      </c>
      <c r="B280">
        <v>5935</v>
      </c>
    </row>
    <row r="281" spans="1:2" x14ac:dyDescent="0.25">
      <c r="A281" t="s">
        <v>281</v>
      </c>
      <c r="B281">
        <v>5690</v>
      </c>
    </row>
    <row r="282" spans="1:2" x14ac:dyDescent="0.25">
      <c r="A282" t="s">
        <v>282</v>
      </c>
      <c r="B282">
        <v>5537</v>
      </c>
    </row>
    <row r="283" spans="1:2" x14ac:dyDescent="0.25">
      <c r="A283" t="s">
        <v>283</v>
      </c>
      <c r="B283">
        <v>5651</v>
      </c>
    </row>
    <row r="284" spans="1:2" x14ac:dyDescent="0.25">
      <c r="A284" t="s">
        <v>284</v>
      </c>
      <c r="B284">
        <v>5652</v>
      </c>
    </row>
    <row r="285" spans="1:2" x14ac:dyDescent="0.25">
      <c r="A285" t="s">
        <v>285</v>
      </c>
      <c r="B285">
        <v>5830</v>
      </c>
    </row>
    <row r="286" spans="1:2" x14ac:dyDescent="0.25">
      <c r="A286" t="s">
        <v>286</v>
      </c>
      <c r="B286">
        <v>5414</v>
      </c>
    </row>
    <row r="287" spans="1:2" x14ac:dyDescent="0.25">
      <c r="A287" t="s">
        <v>287</v>
      </c>
      <c r="B287">
        <v>5863</v>
      </c>
    </row>
    <row r="288" spans="1:2" x14ac:dyDescent="0.25">
      <c r="A288" t="s">
        <v>288</v>
      </c>
      <c r="B288">
        <v>5539</v>
      </c>
    </row>
    <row r="289" spans="1:2" x14ac:dyDescent="0.25">
      <c r="A289" t="s">
        <v>289</v>
      </c>
      <c r="B289">
        <v>5692</v>
      </c>
    </row>
    <row r="290" spans="1:2" x14ac:dyDescent="0.25">
      <c r="A290" t="s">
        <v>290</v>
      </c>
      <c r="B290">
        <v>5503</v>
      </c>
    </row>
    <row r="291" spans="1:2" x14ac:dyDescent="0.25">
      <c r="A291" t="s">
        <v>291</v>
      </c>
      <c r="B291">
        <v>5653</v>
      </c>
    </row>
    <row r="292" spans="1:2" x14ac:dyDescent="0.25">
      <c r="A292" t="s">
        <v>292</v>
      </c>
      <c r="B292">
        <v>5937</v>
      </c>
    </row>
    <row r="293" spans="1:2" x14ac:dyDescent="0.25">
      <c r="A293" t="s">
        <v>293</v>
      </c>
      <c r="B293">
        <v>5766</v>
      </c>
    </row>
    <row r="294" spans="1:2" x14ac:dyDescent="0.25">
      <c r="A294" t="s">
        <v>294</v>
      </c>
      <c r="B294">
        <v>5803</v>
      </c>
    </row>
    <row r="295" spans="1:2" x14ac:dyDescent="0.25">
      <c r="A295" t="s">
        <v>295</v>
      </c>
      <c r="B295">
        <v>5654</v>
      </c>
    </row>
    <row r="296" spans="1:2" x14ac:dyDescent="0.25">
      <c r="A296" t="s">
        <v>296</v>
      </c>
      <c r="B296">
        <v>5464</v>
      </c>
    </row>
    <row r="297" spans="1:2" x14ac:dyDescent="0.25">
      <c r="A297" t="s">
        <v>297</v>
      </c>
      <c r="B297">
        <v>5655</v>
      </c>
    </row>
    <row r="298" spans="1:2" x14ac:dyDescent="0.25">
      <c r="A298" t="s">
        <v>298</v>
      </c>
      <c r="B298">
        <v>5938</v>
      </c>
    </row>
    <row r="299" spans="1:2" x14ac:dyDescent="0.25">
      <c r="A299" t="s">
        <v>299</v>
      </c>
      <c r="B299">
        <v>5939</v>
      </c>
    </row>
    <row r="300" spans="1:2" x14ac:dyDescent="0.25">
      <c r="A300" t="s">
        <v>300</v>
      </c>
      <c r="B300">
        <v>5415</v>
      </c>
    </row>
    <row r="301" spans="1:2" x14ac:dyDescent="0.25">
      <c r="A301" t="s">
        <v>418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1E86A-A3A1-4F20-A457-378D624ACBBE}">
  <sheetPr>
    <tabColor theme="0" tint="-0.14999847407452621"/>
  </sheetPr>
  <dimension ref="A1:O25"/>
  <sheetViews>
    <sheetView zoomScale="70" zoomScaleNormal="70" workbookViewId="0">
      <selection activeCell="H32" sqref="H32"/>
    </sheetView>
  </sheetViews>
  <sheetFormatPr baseColWidth="10" defaultRowHeight="15" x14ac:dyDescent="0.25"/>
  <cols>
    <col min="2" max="2" width="19.140625" customWidth="1"/>
    <col min="3" max="3" width="19.28515625" customWidth="1"/>
    <col min="10" max="10" width="17" customWidth="1"/>
    <col min="15" max="15" width="93.5703125" bestFit="1" customWidth="1"/>
  </cols>
  <sheetData>
    <row r="1" spans="1:15" x14ac:dyDescent="0.25">
      <c r="A1" s="5" t="s">
        <v>3</v>
      </c>
      <c r="B1" s="5" t="s">
        <v>765</v>
      </c>
      <c r="C1" s="5" t="s">
        <v>766</v>
      </c>
      <c r="D1" s="5" t="s">
        <v>767</v>
      </c>
      <c r="E1" s="5" t="s">
        <v>151</v>
      </c>
      <c r="F1" s="5" t="s">
        <v>768</v>
      </c>
      <c r="G1" s="5" t="s">
        <v>190</v>
      </c>
      <c r="H1" s="5" t="s">
        <v>196</v>
      </c>
      <c r="I1" s="5" t="s">
        <v>769</v>
      </c>
      <c r="J1" s="5" t="s">
        <v>770</v>
      </c>
      <c r="O1" s="51" t="s">
        <v>771</v>
      </c>
    </row>
    <row r="2" spans="1:15" x14ac:dyDescent="0.25">
      <c r="A2" s="56" t="s">
        <v>747</v>
      </c>
      <c r="B2" t="s">
        <v>337</v>
      </c>
      <c r="C2" t="s">
        <v>349</v>
      </c>
      <c r="D2" t="s">
        <v>412</v>
      </c>
      <c r="E2" t="s">
        <v>410</v>
      </c>
      <c r="F2" t="s">
        <v>732</v>
      </c>
      <c r="G2" t="s">
        <v>331</v>
      </c>
      <c r="H2" t="s">
        <v>304</v>
      </c>
      <c r="I2" t="s">
        <v>752</v>
      </c>
      <c r="J2" s="56" t="s">
        <v>749</v>
      </c>
    </row>
    <row r="3" spans="1:15" x14ac:dyDescent="0.25">
      <c r="A3" t="s">
        <v>338</v>
      </c>
      <c r="B3" t="s">
        <v>344</v>
      </c>
      <c r="C3" t="s">
        <v>359</v>
      </c>
      <c r="D3" t="s">
        <v>306</v>
      </c>
      <c r="F3" t="s">
        <v>303</v>
      </c>
      <c r="G3" t="s">
        <v>332</v>
      </c>
      <c r="H3" t="s">
        <v>310</v>
      </c>
      <c r="I3" t="s">
        <v>737</v>
      </c>
      <c r="J3" t="s">
        <v>358</v>
      </c>
    </row>
    <row r="4" spans="1:15" x14ac:dyDescent="0.25">
      <c r="A4" t="s">
        <v>347</v>
      </c>
      <c r="B4" t="s">
        <v>755</v>
      </c>
      <c r="C4" t="s">
        <v>365</v>
      </c>
      <c r="D4" t="s">
        <v>345</v>
      </c>
      <c r="F4" t="s">
        <v>352</v>
      </c>
      <c r="G4" t="s">
        <v>342</v>
      </c>
      <c r="H4" t="s">
        <v>316</v>
      </c>
      <c r="I4" t="s">
        <v>388</v>
      </c>
      <c r="J4" t="s">
        <v>750</v>
      </c>
    </row>
    <row r="5" spans="1:15" x14ac:dyDescent="0.25">
      <c r="A5" t="s">
        <v>371</v>
      </c>
      <c r="B5" t="s">
        <v>727</v>
      </c>
      <c r="C5" t="s">
        <v>367</v>
      </c>
      <c r="D5" t="s">
        <v>351</v>
      </c>
      <c r="F5" t="s">
        <v>354</v>
      </c>
      <c r="G5" t="s">
        <v>348</v>
      </c>
      <c r="H5" t="s">
        <v>334</v>
      </c>
      <c r="I5" t="s">
        <v>738</v>
      </c>
      <c r="J5" t="s">
        <v>372</v>
      </c>
    </row>
    <row r="6" spans="1:15" x14ac:dyDescent="0.25">
      <c r="A6" t="s">
        <v>381</v>
      </c>
      <c r="B6" t="s">
        <v>375</v>
      </c>
      <c r="C6" t="s">
        <v>384</v>
      </c>
      <c r="D6" t="s">
        <v>353</v>
      </c>
      <c r="F6" t="s">
        <v>363</v>
      </c>
      <c r="G6" t="s">
        <v>356</v>
      </c>
      <c r="H6" t="s">
        <v>335</v>
      </c>
      <c r="J6" s="51" t="s">
        <v>409</v>
      </c>
    </row>
    <row r="7" spans="1:15" x14ac:dyDescent="0.25">
      <c r="A7" t="s">
        <v>726</v>
      </c>
      <c r="B7" t="s">
        <v>728</v>
      </c>
      <c r="C7" t="s">
        <v>395</v>
      </c>
      <c r="D7" t="s">
        <v>362</v>
      </c>
      <c r="F7" t="s">
        <v>385</v>
      </c>
      <c r="G7" t="s">
        <v>357</v>
      </c>
      <c r="H7" t="s">
        <v>733</v>
      </c>
    </row>
    <row r="8" spans="1:15" x14ac:dyDescent="0.25">
      <c r="A8" t="s">
        <v>398</v>
      </c>
      <c r="B8" t="s">
        <v>729</v>
      </c>
      <c r="C8" t="s">
        <v>397</v>
      </c>
      <c r="D8" t="s">
        <v>751</v>
      </c>
      <c r="F8" t="s">
        <v>756</v>
      </c>
      <c r="G8" t="s">
        <v>360</v>
      </c>
      <c r="H8" t="s">
        <v>346</v>
      </c>
    </row>
    <row r="9" spans="1:15" x14ac:dyDescent="0.25">
      <c r="A9" s="51" t="s">
        <v>313</v>
      </c>
      <c r="B9" t="s">
        <v>392</v>
      </c>
      <c r="C9" s="51" t="s">
        <v>309</v>
      </c>
      <c r="D9" t="s">
        <v>368</v>
      </c>
      <c r="F9" t="s">
        <v>402</v>
      </c>
      <c r="G9" t="s">
        <v>361</v>
      </c>
      <c r="H9" t="s">
        <v>734</v>
      </c>
    </row>
    <row r="10" spans="1:15" x14ac:dyDescent="0.25">
      <c r="A10" s="51" t="s">
        <v>382</v>
      </c>
      <c r="B10" t="s">
        <v>396</v>
      </c>
      <c r="C10" s="51" t="s">
        <v>312</v>
      </c>
      <c r="D10" t="s">
        <v>369</v>
      </c>
      <c r="F10" s="51" t="s">
        <v>305</v>
      </c>
      <c r="G10" t="s">
        <v>364</v>
      </c>
      <c r="H10" t="s">
        <v>387</v>
      </c>
    </row>
    <row r="11" spans="1:15" x14ac:dyDescent="0.25">
      <c r="B11" s="51" t="s">
        <v>308</v>
      </c>
      <c r="C11" s="51" t="s">
        <v>314</v>
      </c>
      <c r="D11" t="s">
        <v>376</v>
      </c>
      <c r="F11" s="51" t="s">
        <v>322</v>
      </c>
      <c r="G11" t="s">
        <v>366</v>
      </c>
      <c r="H11" t="s">
        <v>389</v>
      </c>
    </row>
    <row r="12" spans="1:15" x14ac:dyDescent="0.25">
      <c r="B12" s="51" t="s">
        <v>311</v>
      </c>
      <c r="C12" s="51" t="s">
        <v>317</v>
      </c>
      <c r="D12" t="s">
        <v>757</v>
      </c>
      <c r="F12" s="51" t="s">
        <v>328</v>
      </c>
      <c r="G12" t="s">
        <v>370</v>
      </c>
      <c r="H12" t="s">
        <v>735</v>
      </c>
    </row>
    <row r="13" spans="1:15" x14ac:dyDescent="0.25">
      <c r="B13" s="51" t="s">
        <v>315</v>
      </c>
      <c r="C13" s="51" t="s">
        <v>730</v>
      </c>
      <c r="D13" t="s">
        <v>390</v>
      </c>
      <c r="F13" s="51" t="s">
        <v>408</v>
      </c>
      <c r="G13" t="s">
        <v>373</v>
      </c>
      <c r="H13" t="s">
        <v>413</v>
      </c>
    </row>
    <row r="14" spans="1:15" x14ac:dyDescent="0.25">
      <c r="B14" s="51" t="s">
        <v>325</v>
      </c>
      <c r="C14" s="51" t="s">
        <v>731</v>
      </c>
      <c r="D14" t="s">
        <v>400</v>
      </c>
      <c r="G14" t="s">
        <v>386</v>
      </c>
      <c r="H14" t="s">
        <v>394</v>
      </c>
    </row>
    <row r="15" spans="1:15" x14ac:dyDescent="0.25">
      <c r="B15" s="51" t="s">
        <v>330</v>
      </c>
      <c r="C15" s="51" t="s">
        <v>321</v>
      </c>
      <c r="D15" t="s">
        <v>404</v>
      </c>
      <c r="G15" t="s">
        <v>391</v>
      </c>
      <c r="H15" t="s">
        <v>401</v>
      </c>
    </row>
    <row r="16" spans="1:15" x14ac:dyDescent="0.25">
      <c r="B16" s="51" t="s">
        <v>333</v>
      </c>
      <c r="C16" s="51" t="s">
        <v>329</v>
      </c>
      <c r="D16" t="s">
        <v>405</v>
      </c>
      <c r="G16" t="s">
        <v>393</v>
      </c>
      <c r="H16" s="51" t="s">
        <v>736</v>
      </c>
    </row>
    <row r="17" spans="2:8" x14ac:dyDescent="0.25">
      <c r="B17" s="51" t="s">
        <v>378</v>
      </c>
      <c r="C17" s="51" t="s">
        <v>355</v>
      </c>
      <c r="D17" s="51" t="s">
        <v>318</v>
      </c>
      <c r="G17" t="s">
        <v>399</v>
      </c>
      <c r="H17" s="51" t="s">
        <v>307</v>
      </c>
    </row>
    <row r="18" spans="2:8" x14ac:dyDescent="0.25">
      <c r="B18" s="51" t="s">
        <v>379</v>
      </c>
      <c r="C18" s="51" t="s">
        <v>377</v>
      </c>
      <c r="D18" s="51" t="s">
        <v>324</v>
      </c>
      <c r="G18" t="s">
        <v>403</v>
      </c>
      <c r="H18" s="51" t="s">
        <v>739</v>
      </c>
    </row>
    <row r="19" spans="2:8" x14ac:dyDescent="0.25">
      <c r="B19" s="51" t="s">
        <v>380</v>
      </c>
      <c r="D19" s="51" t="s">
        <v>327</v>
      </c>
      <c r="G19" s="51" t="s">
        <v>319</v>
      </c>
      <c r="H19" s="51" t="s">
        <v>326</v>
      </c>
    </row>
    <row r="20" spans="2:8" x14ac:dyDescent="0.25">
      <c r="B20" s="51" t="s">
        <v>748</v>
      </c>
      <c r="D20" s="51" t="s">
        <v>336</v>
      </c>
      <c r="G20" s="51" t="s">
        <v>320</v>
      </c>
      <c r="H20" s="51" t="s">
        <v>343</v>
      </c>
    </row>
    <row r="21" spans="2:8" x14ac:dyDescent="0.25">
      <c r="D21" s="51" t="s">
        <v>339</v>
      </c>
      <c r="G21" s="51" t="s">
        <v>323</v>
      </c>
      <c r="H21" s="51" t="s">
        <v>406</v>
      </c>
    </row>
    <row r="22" spans="2:8" x14ac:dyDescent="0.25">
      <c r="D22" s="51" t="s">
        <v>340</v>
      </c>
      <c r="G22" s="51" t="s">
        <v>374</v>
      </c>
      <c r="H22" s="51" t="s">
        <v>407</v>
      </c>
    </row>
    <row r="23" spans="2:8" x14ac:dyDescent="0.25">
      <c r="D23" s="51" t="s">
        <v>341</v>
      </c>
      <c r="G23" s="51" t="s">
        <v>383</v>
      </c>
    </row>
    <row r="24" spans="2:8" x14ac:dyDescent="0.25">
      <c r="D24" s="51" t="s">
        <v>350</v>
      </c>
    </row>
    <row r="25" spans="2:8" x14ac:dyDescent="0.25">
      <c r="D25" s="51" t="s">
        <v>411</v>
      </c>
    </row>
  </sheetData>
  <sortState xmlns:xlrd2="http://schemas.microsoft.com/office/spreadsheetml/2017/richdata2" ref="A2:A8">
    <sortCondition ref="A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5C9C-AFB5-4A0E-AB8E-91774922E241}">
  <sheetPr>
    <tabColor theme="0" tint="-0.14999847407452621"/>
  </sheetPr>
  <dimension ref="A1:K14908"/>
  <sheetViews>
    <sheetView topLeftCell="A7142" zoomScaleNormal="100" workbookViewId="0">
      <selection activeCell="H32" sqref="H32"/>
    </sheetView>
  </sheetViews>
  <sheetFormatPr baseColWidth="10" defaultRowHeight="15" x14ac:dyDescent="0.25"/>
  <cols>
    <col min="1" max="1" width="37.7109375" bestFit="1" customWidth="1"/>
    <col min="2" max="2" width="18.5703125" customWidth="1"/>
    <col min="3" max="4" width="53" customWidth="1"/>
    <col min="5" max="6" width="10" customWidth="1"/>
    <col min="7" max="7" width="24.7109375" customWidth="1"/>
    <col min="8" max="8" width="6.7109375" bestFit="1" customWidth="1"/>
    <col min="9" max="9" width="23.28515625" bestFit="1" customWidth="1"/>
    <col min="10" max="10" width="9.140625" bestFit="1" customWidth="1"/>
    <col min="11" max="11" width="12" bestFit="1" customWidth="1"/>
  </cols>
  <sheetData>
    <row r="1" spans="1:11" x14ac:dyDescent="0.25">
      <c r="A1" t="s">
        <v>426</v>
      </c>
      <c r="B1" t="s">
        <v>427</v>
      </c>
      <c r="C1" t="s">
        <v>428</v>
      </c>
      <c r="D1" t="s">
        <v>742</v>
      </c>
      <c r="E1" t="s">
        <v>743</v>
      </c>
      <c r="F1" t="s">
        <v>758</v>
      </c>
      <c r="G1" t="s">
        <v>744</v>
      </c>
      <c r="H1" t="s">
        <v>429</v>
      </c>
      <c r="I1" t="s">
        <v>430</v>
      </c>
      <c r="J1" t="s">
        <v>431</v>
      </c>
      <c r="K1" t="s">
        <v>432</v>
      </c>
    </row>
    <row r="2" spans="1:11" x14ac:dyDescent="0.25">
      <c r="A2" t="s">
        <v>433</v>
      </c>
      <c r="B2" t="s">
        <v>575</v>
      </c>
      <c r="C2" t="s">
        <v>576</v>
      </c>
      <c r="D2" t="str">
        <f>Clef_répartition[[#This Row],[Code association]]&amp;"_"&amp;Clef_répartition[[#This Row],[Nom association]]</f>
        <v>A3C_Association du Collège des Côtes de Chalamont</v>
      </c>
      <c r="E2">
        <f>COUNTIFS(D$2:D2,Clef_répartition[[#This Row],[Code_Nom]],J$2:J2,Clef_répartition[[#This Row],[Année]])</f>
        <v>1</v>
      </c>
      <c r="F2">
        <f>IF(Clef_répartition[[#This Row],[Code_Nom]]=D1,F1-1,(COUNTIFS(Clef_répartition[Code_Nom],Clef_répartition[[#This Row],[Code_Nom]],Clef_répartition[Année],Clef_répartition[[#This Row],[Année]])))</f>
        <v>3</v>
      </c>
      <c r="G2" t="str">
        <f>Clef_répartition[[#This Row],[Code_Nom]]&amp;"_"&amp;Clef_répartition[[#This Row],[Nombre]]&amp;"_"&amp;Clef_répartition[[#This Row],[Année]]</f>
        <v>A3C_Association du Collège des Côtes de Chalamont_1_2016</v>
      </c>
      <c r="H2">
        <v>5902</v>
      </c>
      <c r="I2" t="s">
        <v>18</v>
      </c>
      <c r="J2">
        <v>2016</v>
      </c>
      <c r="K2">
        <v>0.28000000000000003</v>
      </c>
    </row>
    <row r="3" spans="1:11" x14ac:dyDescent="0.25">
      <c r="A3" t="s">
        <v>433</v>
      </c>
      <c r="B3" t="s">
        <v>575</v>
      </c>
      <c r="C3" t="s">
        <v>576</v>
      </c>
      <c r="D3" t="str">
        <f>Clef_répartition[[#This Row],[Code association]]&amp;"_"&amp;Clef_répartition[[#This Row],[Nom association]]</f>
        <v>A3C_Association du Collège des Côtes de Chalamont</v>
      </c>
      <c r="E3">
        <f>COUNTIFS(D$2:D3,Clef_répartition[[#This Row],[Code_Nom]],J$2:J3,Clef_répartition[[#This Row],[Année]])</f>
        <v>2</v>
      </c>
      <c r="F3">
        <f>IF(Clef_répartition[[#This Row],[Code_Nom]]=D2,F2-1,(COUNTIFS(Clef_répartition[Code_Nom],Clef_répartition[[#This Row],[Code_Nom]],Clef_répartition[Année],Clef_répartition[[#This Row],[Année]])))</f>
        <v>2</v>
      </c>
      <c r="G3" t="str">
        <f>Clef_répartition[[#This Row],[Code_Nom]]&amp;"_"&amp;Clef_répartition[[#This Row],[Nombre]]&amp;"_"&amp;Clef_répartition[[#This Row],[Année]]</f>
        <v>A3C_Association du Collège des Côtes de Chalamont_2_2016</v>
      </c>
      <c r="H3">
        <v>5914</v>
      </c>
      <c r="I3" t="s">
        <v>105</v>
      </c>
      <c r="J3">
        <v>2016</v>
      </c>
      <c r="K3">
        <v>0.26</v>
      </c>
    </row>
    <row r="4" spans="1:11" x14ac:dyDescent="0.25">
      <c r="A4" t="s">
        <v>433</v>
      </c>
      <c r="B4" t="s">
        <v>575</v>
      </c>
      <c r="C4" t="s">
        <v>576</v>
      </c>
      <c r="D4" t="str">
        <f>Clef_répartition[[#This Row],[Code association]]&amp;"_"&amp;Clef_répartition[[#This Row],[Nom association]]</f>
        <v>A3C_Association du Collège des Côtes de Chalamont</v>
      </c>
      <c r="E4">
        <f>COUNTIFS(D$2:D4,Clef_répartition[[#This Row],[Code_Nom]],J$2:J4,Clef_répartition[[#This Row],[Année]])</f>
        <v>3</v>
      </c>
      <c r="F4">
        <f>IF(Clef_répartition[[#This Row],[Code_Nom]]=D3,F3-1,(COUNTIFS(Clef_répartition[Code_Nom],Clef_répartition[[#This Row],[Code_Nom]],Clef_répartition[Année],Clef_répartition[[#This Row],[Année]])))</f>
        <v>1</v>
      </c>
      <c r="G4" t="str">
        <f>Clef_répartition[[#This Row],[Code_Nom]]&amp;"_"&amp;Clef_répartition[[#This Row],[Nombre]]&amp;"_"&amp;Clef_répartition[[#This Row],[Année]]</f>
        <v>A3C_Association du Collège des Côtes de Chalamont_3_2016</v>
      </c>
      <c r="H4">
        <v>5929</v>
      </c>
      <c r="I4" t="s">
        <v>257</v>
      </c>
      <c r="J4">
        <v>2016</v>
      </c>
      <c r="K4">
        <v>0.46</v>
      </c>
    </row>
    <row r="5" spans="1:11" x14ac:dyDescent="0.25">
      <c r="A5" t="s">
        <v>713</v>
      </c>
      <c r="B5" t="s">
        <v>716</v>
      </c>
      <c r="C5" t="s">
        <v>717</v>
      </c>
      <c r="D5" t="str">
        <f>Clef_répartition[[#This Row],[Code association]]&amp;"_"&amp;Clef_répartition[[#This Row],[Nom association]]</f>
        <v>ACP_Association de communes pour l'exploitation d'un couvert régional à plaquettes et bois énergie</v>
      </c>
      <c r="E5">
        <f>COUNTIFS(D$2:D5,Clef_répartition[[#This Row],[Code_Nom]],J$2:J5,Clef_répartition[[#This Row],[Année]])</f>
        <v>1</v>
      </c>
      <c r="F5">
        <f>IF(Clef_répartition[[#This Row],[Code_Nom]]=D4,F4-1,(COUNTIFS(Clef_répartition[Code_Nom],Clef_répartition[[#This Row],[Code_Nom]],Clef_répartition[Année],Clef_répartition[[#This Row],[Année]])))</f>
        <v>15</v>
      </c>
      <c r="G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énergie_1_2016</v>
      </c>
      <c r="H5">
        <v>5702</v>
      </c>
      <c r="I5" t="s">
        <v>7</v>
      </c>
      <c r="J5">
        <v>2016</v>
      </c>
      <c r="K5">
        <v>2.7E-2</v>
      </c>
    </row>
    <row r="6" spans="1:11" x14ac:dyDescent="0.25">
      <c r="A6" t="s">
        <v>713</v>
      </c>
      <c r="B6" t="s">
        <v>716</v>
      </c>
      <c r="C6" t="s">
        <v>717</v>
      </c>
      <c r="D6" t="str">
        <f>Clef_répartition[[#This Row],[Code association]]&amp;"_"&amp;Clef_répartition[[#This Row],[Nom association]]</f>
        <v>ACP_Association de communes pour l'exploitation d'un couvert régional à plaquettes et bois énergie</v>
      </c>
      <c r="E6">
        <f>COUNTIFS(D$2:D6,Clef_répartition[[#This Row],[Code_Nom]],J$2:J6,Clef_répartition[[#This Row],[Année]])</f>
        <v>2</v>
      </c>
      <c r="F6">
        <f>IF(Clef_répartition[[#This Row],[Code_Nom]]=D5,F5-1,(COUNTIFS(Clef_répartition[Code_Nom],Clef_répartition[[#This Row],[Code_Nom]],Clef_répartition[Année],Clef_répartition[[#This Row],[Année]])))</f>
        <v>14</v>
      </c>
      <c r="G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énergie_2_2016</v>
      </c>
      <c r="H6">
        <v>5705</v>
      </c>
      <c r="I6" t="s">
        <v>27</v>
      </c>
      <c r="J6">
        <v>2016</v>
      </c>
      <c r="K6">
        <v>2.7E-2</v>
      </c>
    </row>
    <row r="7" spans="1:11" x14ac:dyDescent="0.25">
      <c r="A7" t="s">
        <v>713</v>
      </c>
      <c r="B7" t="s">
        <v>716</v>
      </c>
      <c r="C7" t="s">
        <v>717</v>
      </c>
      <c r="D7" t="str">
        <f>Clef_répartition[[#This Row],[Code association]]&amp;"_"&amp;Clef_répartition[[#This Row],[Nom association]]</f>
        <v>ACP_Association de communes pour l'exploitation d'un couvert régional à plaquettes et bois énergie</v>
      </c>
      <c r="E7">
        <f>COUNTIFS(D$2:D7,Clef_répartition[[#This Row],[Code_Nom]],J$2:J7,Clef_répartition[[#This Row],[Année]])</f>
        <v>3</v>
      </c>
      <c r="F7">
        <f>IF(Clef_répartition[[#This Row],[Code_Nom]]=D6,F6-1,(COUNTIFS(Clef_répartition[Code_Nom],Clef_répartition[[#This Row],[Code_Nom]],Clef_répartition[Année],Clef_répartition[[#This Row],[Année]])))</f>
        <v>13</v>
      </c>
      <c r="G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énergie_3_2016</v>
      </c>
      <c r="H7">
        <v>5706</v>
      </c>
      <c r="I7" t="s">
        <v>29</v>
      </c>
      <c r="J7">
        <v>2016</v>
      </c>
      <c r="K7">
        <v>9.4600000000000004E-2</v>
      </c>
    </row>
    <row r="8" spans="1:11" x14ac:dyDescent="0.25">
      <c r="A8" t="s">
        <v>713</v>
      </c>
      <c r="B8" t="s">
        <v>716</v>
      </c>
      <c r="C8" t="s">
        <v>717</v>
      </c>
      <c r="D8" t="str">
        <f>Clef_répartition[[#This Row],[Code association]]&amp;"_"&amp;Clef_répartition[[#This Row],[Nom association]]</f>
        <v>ACP_Association de communes pour l'exploitation d'un couvert régional à plaquettes et bois énergie</v>
      </c>
      <c r="E8">
        <f>COUNTIFS(D$2:D8,Clef_répartition[[#This Row],[Code_Nom]],J$2:J8,Clef_répartition[[#This Row],[Année]])</f>
        <v>4</v>
      </c>
      <c r="F8">
        <f>IF(Clef_répartition[[#This Row],[Code_Nom]]=D7,F7-1,(COUNTIFS(Clef_répartition[Code_Nom],Clef_répartition[[#This Row],[Code_Nom]],Clef_répartition[Année],Clef_répartition[[#This Row],[Année]])))</f>
        <v>12</v>
      </c>
      <c r="G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énergie_4_2016</v>
      </c>
      <c r="H8">
        <v>5707</v>
      </c>
      <c r="I8" t="s">
        <v>52</v>
      </c>
      <c r="J8">
        <v>2016</v>
      </c>
      <c r="K8">
        <v>2.7E-2</v>
      </c>
    </row>
    <row r="9" spans="1:11" x14ac:dyDescent="0.25">
      <c r="A9" t="s">
        <v>713</v>
      </c>
      <c r="B9" t="s">
        <v>716</v>
      </c>
      <c r="C9" t="s">
        <v>717</v>
      </c>
      <c r="D9" t="str">
        <f>Clef_répartition[[#This Row],[Code association]]&amp;"_"&amp;Clef_répartition[[#This Row],[Nom association]]</f>
        <v>ACP_Association de communes pour l'exploitation d'un couvert régional à plaquettes et bois énergie</v>
      </c>
      <c r="E9">
        <f>COUNTIFS(D$2:D9,Clef_répartition[[#This Row],[Code_Nom]],J$2:J9,Clef_répartition[[#This Row],[Année]])</f>
        <v>5</v>
      </c>
      <c r="F9">
        <f>IF(Clef_répartition[[#This Row],[Code_Nom]]=D8,F8-1,(COUNTIFS(Clef_répartition[Code_Nom],Clef_répartition[[#This Row],[Code_Nom]],Clef_répartition[Année],Clef_répartition[[#This Row],[Année]])))</f>
        <v>11</v>
      </c>
      <c r="G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énergie_5_2016</v>
      </c>
      <c r="H9">
        <v>5709</v>
      </c>
      <c r="I9" t="s">
        <v>62</v>
      </c>
      <c r="J9">
        <v>2016</v>
      </c>
      <c r="K9">
        <v>5.4100000000000002E-2</v>
      </c>
    </row>
    <row r="10" spans="1:11" x14ac:dyDescent="0.25">
      <c r="A10" t="s">
        <v>713</v>
      </c>
      <c r="B10" t="s">
        <v>716</v>
      </c>
      <c r="C10" t="s">
        <v>717</v>
      </c>
      <c r="D10" t="str">
        <f>Clef_répartition[[#This Row],[Code association]]&amp;"_"&amp;Clef_répartition[[#This Row],[Nom association]]</f>
        <v>ACP_Association de communes pour l'exploitation d'un couvert régional à plaquettes et bois énergie</v>
      </c>
      <c r="E10">
        <f>COUNTIFS(D$2:D10,Clef_répartition[[#This Row],[Code_Nom]],J$2:J10,Clef_répartition[[#This Row],[Année]])</f>
        <v>6</v>
      </c>
      <c r="F10">
        <f>IF(Clef_répartition[[#This Row],[Code_Nom]]=D9,F9-1,(COUNTIFS(Clef_répartition[Code_Nom],Clef_répartition[[#This Row],[Code_Nom]],Clef_répartition[Année],Clef_répartition[[#This Row],[Année]])))</f>
        <v>10</v>
      </c>
      <c r="G1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énergie_6_2016</v>
      </c>
      <c r="H10">
        <v>5713</v>
      </c>
      <c r="I10" t="s">
        <v>80</v>
      </c>
      <c r="J10">
        <v>2016</v>
      </c>
      <c r="K10">
        <v>2.0299999999999999E-2</v>
      </c>
    </row>
    <row r="11" spans="1:11" x14ac:dyDescent="0.25">
      <c r="A11" t="s">
        <v>713</v>
      </c>
      <c r="B11" t="s">
        <v>716</v>
      </c>
      <c r="C11" t="s">
        <v>717</v>
      </c>
      <c r="D11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">
        <f>COUNTIFS(D$2:D11,Clef_répartition[[#This Row],[Code_Nom]],J$2:J11,Clef_répartition[[#This Row],[Année]])</f>
        <v>7</v>
      </c>
      <c r="F11">
        <f>IF(Clef_répartition[[#This Row],[Code_Nom]]=D10,F10-1,(COUNTIFS(Clef_répartition[Code_Nom],Clef_répartition[[#This Row],[Code_Nom]],Clef_répartition[Année],Clef_répartition[[#This Row],[Année]])))</f>
        <v>9</v>
      </c>
      <c r="G1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énergie_7_2016</v>
      </c>
      <c r="H11">
        <v>5714</v>
      </c>
      <c r="I11" t="s">
        <v>81</v>
      </c>
      <c r="J11">
        <v>2016</v>
      </c>
      <c r="K11">
        <v>2.7E-2</v>
      </c>
    </row>
    <row r="12" spans="1:11" x14ac:dyDescent="0.25">
      <c r="A12" t="s">
        <v>713</v>
      </c>
      <c r="B12" t="s">
        <v>716</v>
      </c>
      <c r="C12" t="s">
        <v>717</v>
      </c>
      <c r="D12" t="str">
        <f>Clef_répartition[[#This Row],[Code association]]&amp;"_"&amp;Clef_répartition[[#This Row],[Nom association]]</f>
        <v>ACP_Association de communes pour l'exploitation d'un couvert régional à plaquettes et bois énergie</v>
      </c>
      <c r="E12">
        <f>COUNTIFS(D$2:D12,Clef_répartition[[#This Row],[Code_Nom]],J$2:J12,Clef_répartition[[#This Row],[Année]])</f>
        <v>8</v>
      </c>
      <c r="F12">
        <f>IF(Clef_répartition[[#This Row],[Code_Nom]]=D11,F11-1,(COUNTIFS(Clef_répartition[Code_Nom],Clef_répartition[[#This Row],[Code_Nom]],Clef_répartition[Année],Clef_répartition[[#This Row],[Année]])))</f>
        <v>8</v>
      </c>
      <c r="G1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énergie_8_2016</v>
      </c>
      <c r="H12">
        <v>5717</v>
      </c>
      <c r="I12" t="s">
        <v>118</v>
      </c>
      <c r="J12">
        <v>2016</v>
      </c>
      <c r="K12">
        <v>2.0299999999999999E-2</v>
      </c>
    </row>
    <row r="13" spans="1:11" x14ac:dyDescent="0.25">
      <c r="A13" t="s">
        <v>713</v>
      </c>
      <c r="B13" t="s">
        <v>716</v>
      </c>
      <c r="C13" t="s">
        <v>717</v>
      </c>
      <c r="D13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">
        <f>COUNTIFS(D$2:D13,Clef_répartition[[#This Row],[Code_Nom]],J$2:J13,Clef_répartition[[#This Row],[Année]])</f>
        <v>9</v>
      </c>
      <c r="F13">
        <f>IF(Clef_répartition[[#This Row],[Code_Nom]]=D12,F12-1,(COUNTIFS(Clef_répartition[Code_Nom],Clef_répartition[[#This Row],[Code_Nom]],Clef_répartition[Année],Clef_répartition[[#This Row],[Année]])))</f>
        <v>7</v>
      </c>
      <c r="G1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énergie_9_2016</v>
      </c>
      <c r="H13">
        <v>5718</v>
      </c>
      <c r="I13" t="s">
        <v>120</v>
      </c>
      <c r="J13">
        <v>2016</v>
      </c>
      <c r="K13">
        <v>0.1351</v>
      </c>
    </row>
    <row r="14" spans="1:11" x14ac:dyDescent="0.25">
      <c r="A14" t="s">
        <v>713</v>
      </c>
      <c r="B14" t="s">
        <v>716</v>
      </c>
      <c r="C14" t="s">
        <v>717</v>
      </c>
      <c r="D14" t="str">
        <f>Clef_répartition[[#This Row],[Code association]]&amp;"_"&amp;Clef_répartition[[#This Row],[Nom association]]</f>
        <v>ACP_Association de communes pour l'exploitation d'un couvert régional à plaquettes et bois énergie</v>
      </c>
      <c r="E14">
        <f>COUNTIFS(D$2:D14,Clef_répartition[[#This Row],[Code_Nom]],J$2:J14,Clef_répartition[[#This Row],[Année]])</f>
        <v>10</v>
      </c>
      <c r="F14">
        <f>IF(Clef_répartition[[#This Row],[Code_Nom]]=D13,F13-1,(COUNTIFS(Clef_répartition[Code_Nom],Clef_répartition[[#This Row],[Code_Nom]],Clef_répartition[Année],Clef_répartition[[#This Row],[Année]])))</f>
        <v>6</v>
      </c>
      <c r="G1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énergie_10_2016</v>
      </c>
      <c r="H14">
        <v>5719</v>
      </c>
      <c r="I14" t="s">
        <v>124</v>
      </c>
      <c r="J14">
        <v>2016</v>
      </c>
      <c r="K14">
        <v>5.4100000000000002E-2</v>
      </c>
    </row>
    <row r="15" spans="1:11" x14ac:dyDescent="0.25">
      <c r="A15" t="s">
        <v>713</v>
      </c>
      <c r="B15" t="s">
        <v>716</v>
      </c>
      <c r="C15" t="s">
        <v>717</v>
      </c>
      <c r="D15" t="str">
        <f>Clef_répartition[[#This Row],[Code association]]&amp;"_"&amp;Clef_répartition[[#This Row],[Nom association]]</f>
        <v>ACP_Association de communes pour l'exploitation d'un couvert régional à plaquettes et bois énergie</v>
      </c>
      <c r="E15">
        <f>COUNTIFS(D$2:D15,Clef_répartition[[#This Row],[Code_Nom]],J$2:J15,Clef_répartition[[#This Row],[Année]])</f>
        <v>11</v>
      </c>
      <c r="F15">
        <f>IF(Clef_répartition[[#This Row],[Code_Nom]]=D14,F14-1,(COUNTIFS(Clef_répartition[Code_Nom],Clef_répartition[[#This Row],[Code_Nom]],Clef_répartition[Année],Clef_répartition[[#This Row],[Année]])))</f>
        <v>5</v>
      </c>
      <c r="G1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énergie_11_2016</v>
      </c>
      <c r="H15">
        <v>5720</v>
      </c>
      <c r="I15" t="s">
        <v>125</v>
      </c>
      <c r="J15">
        <v>2016</v>
      </c>
      <c r="K15">
        <v>8.1100000000000005E-2</v>
      </c>
    </row>
    <row r="16" spans="1:11" x14ac:dyDescent="0.25">
      <c r="A16" t="s">
        <v>713</v>
      </c>
      <c r="B16" t="s">
        <v>716</v>
      </c>
      <c r="C16" t="s">
        <v>717</v>
      </c>
      <c r="D16" t="str">
        <f>Clef_répartition[[#This Row],[Code association]]&amp;"_"&amp;Clef_répartition[[#This Row],[Nom association]]</f>
        <v>ACP_Association de communes pour l'exploitation d'un couvert régional à plaquettes et bois énergie</v>
      </c>
      <c r="E16">
        <f>COUNTIFS(D$2:D16,Clef_répartition[[#This Row],[Code_Nom]],J$2:J16,Clef_répartition[[#This Row],[Année]])</f>
        <v>12</v>
      </c>
      <c r="F16">
        <f>IF(Clef_répartition[[#This Row],[Code_Nom]]=D15,F15-1,(COUNTIFS(Clef_répartition[Code_Nom],Clef_répartition[[#This Row],[Code_Nom]],Clef_répartition[Année],Clef_répartition[[#This Row],[Année]])))</f>
        <v>4</v>
      </c>
      <c r="G1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énergie_12_2016</v>
      </c>
      <c r="H16">
        <v>5722</v>
      </c>
      <c r="I16" t="s">
        <v>133</v>
      </c>
      <c r="J16">
        <v>2016</v>
      </c>
      <c r="K16">
        <v>1.35E-2</v>
      </c>
    </row>
    <row r="17" spans="1:11" x14ac:dyDescent="0.25">
      <c r="A17" t="s">
        <v>713</v>
      </c>
      <c r="B17" t="s">
        <v>716</v>
      </c>
      <c r="C17" t="s">
        <v>717</v>
      </c>
      <c r="D17" t="str">
        <f>Clef_répartition[[#This Row],[Code association]]&amp;"_"&amp;Clef_répartition[[#This Row],[Nom association]]</f>
        <v>ACP_Association de communes pour l'exploitation d'un couvert régional à plaquettes et bois énergie</v>
      </c>
      <c r="E17">
        <f>COUNTIFS(D$2:D17,Clef_répartition[[#This Row],[Code_Nom]],J$2:J17,Clef_répartition[[#This Row],[Année]])</f>
        <v>13</v>
      </c>
      <c r="F17">
        <f>IF(Clef_répartition[[#This Row],[Code_Nom]]=D16,F16-1,(COUNTIFS(Clef_répartition[Code_Nom],Clef_répartition[[#This Row],[Code_Nom]],Clef_répartition[Année],Clef_répartition[[#This Row],[Année]])))</f>
        <v>3</v>
      </c>
      <c r="G1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énergie_13_2016</v>
      </c>
      <c r="H17">
        <v>5724</v>
      </c>
      <c r="I17" t="s">
        <v>196</v>
      </c>
      <c r="J17">
        <v>2016</v>
      </c>
      <c r="K17">
        <v>6.7599999999999993E-2</v>
      </c>
    </row>
    <row r="18" spans="1:11" x14ac:dyDescent="0.25">
      <c r="A18" t="s">
        <v>713</v>
      </c>
      <c r="B18" t="s">
        <v>716</v>
      </c>
      <c r="C18" t="s">
        <v>717</v>
      </c>
      <c r="D18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">
        <f>COUNTIFS(D$2:D18,Clef_répartition[[#This Row],[Code_Nom]],J$2:J18,Clef_répartition[[#This Row],[Année]])</f>
        <v>14</v>
      </c>
      <c r="F18">
        <f>IF(Clef_répartition[[#This Row],[Code_Nom]]=D17,F17-1,(COUNTIFS(Clef_répartition[Code_Nom],Clef_répartition[[#This Row],[Code_Nom]],Clef_répartition[Année],Clef_répartition[[#This Row],[Année]])))</f>
        <v>2</v>
      </c>
      <c r="G1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énergie_14_2016</v>
      </c>
      <c r="H18">
        <v>5727</v>
      </c>
      <c r="I18" t="s">
        <v>243</v>
      </c>
      <c r="J18">
        <v>2016</v>
      </c>
      <c r="K18">
        <v>4.0500000000000001E-2</v>
      </c>
    </row>
    <row r="19" spans="1:11" x14ac:dyDescent="0.25">
      <c r="A19" t="s">
        <v>713</v>
      </c>
      <c r="B19" t="s">
        <v>716</v>
      </c>
      <c r="C19" t="s">
        <v>717</v>
      </c>
      <c r="D19" t="str">
        <f>Clef_répartition[[#This Row],[Code association]]&amp;"_"&amp;Clef_répartition[[#This Row],[Nom association]]</f>
        <v>ACP_Association de communes pour l'exploitation d'un couvert régional à plaquettes et bois énergie</v>
      </c>
      <c r="E19">
        <f>COUNTIFS(D$2:D19,Clef_répartition[[#This Row],[Code_Nom]],J$2:J19,Clef_répartition[[#This Row],[Année]])</f>
        <v>15</v>
      </c>
      <c r="F19">
        <f>IF(Clef_répartition[[#This Row],[Code_Nom]]=D18,F18-1,(COUNTIFS(Clef_répartition[Code_Nom],Clef_répartition[[#This Row],[Code_Nom]],Clef_répartition[Année],Clef_répartition[[#This Row],[Année]])))</f>
        <v>1</v>
      </c>
      <c r="G1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énergie_15_2016</v>
      </c>
      <c r="H19">
        <v>5730</v>
      </c>
      <c r="I19" t="s">
        <v>265</v>
      </c>
      <c r="J19">
        <v>2016</v>
      </c>
      <c r="K19">
        <v>0.1351</v>
      </c>
    </row>
    <row r="20" spans="1:11" x14ac:dyDescent="0.25">
      <c r="A20" t="s">
        <v>433</v>
      </c>
      <c r="B20" t="s">
        <v>606</v>
      </c>
      <c r="C20" t="s">
        <v>607</v>
      </c>
      <c r="D20" t="str">
        <f>Clef_répartition[[#This Row],[Code association]]&amp;"_"&amp;Clef_répartition[[#This Row],[Nom association]]</f>
        <v xml:space="preserve">ACPRS_Association intercommunale pour l'épuration des eaux usées et la gestion </v>
      </c>
      <c r="E20">
        <f>COUNTIFS(D$2:D20,Clef_répartition[[#This Row],[Code_Nom]],J$2:J20,Clef_répartition[[#This Row],[Année]])</f>
        <v>1</v>
      </c>
      <c r="F20">
        <f>IF(Clef_répartition[[#This Row],[Code_Nom]]=D19,F19-1,(COUNTIFS(Clef_répartition[Code_Nom],Clef_répartition[[#This Row],[Code_Nom]],Clef_répartition[Année],Clef_répartition[[#This Row],[Année]])))</f>
        <v>4</v>
      </c>
      <c r="G20" t="str">
        <f>Clef_répartition[[#This Row],[Code_Nom]]&amp;"_"&amp;Clef_répartition[[#This Row],[Nombre]]&amp;"_"&amp;Clef_répartition[[#This Row],[Année]]</f>
        <v>ACPRS_Association intercommunale pour l'épuration des eaux usées et la gestion _1_2016</v>
      </c>
      <c r="H20">
        <v>5601</v>
      </c>
      <c r="I20" t="s">
        <v>66</v>
      </c>
      <c r="J20">
        <v>2016</v>
      </c>
      <c r="K20">
        <v>0.38</v>
      </c>
    </row>
    <row r="21" spans="1:11" x14ac:dyDescent="0.25">
      <c r="A21" t="s">
        <v>433</v>
      </c>
      <c r="B21" t="s">
        <v>606</v>
      </c>
      <c r="C21" t="s">
        <v>607</v>
      </c>
      <c r="D21" t="str">
        <f>Clef_répartition[[#This Row],[Code association]]&amp;"_"&amp;Clef_répartition[[#This Row],[Nom association]]</f>
        <v xml:space="preserve">ACPRS_Association intercommunale pour l'épuration des eaux usées et la gestion </v>
      </c>
      <c r="E21">
        <f>COUNTIFS(D$2:D21,Clef_répartition[[#This Row],[Code_Nom]],J$2:J21,Clef_répartition[[#This Row],[Année]])</f>
        <v>2</v>
      </c>
      <c r="F21">
        <f>IF(Clef_répartition[[#This Row],[Code_Nom]]=D20,F20-1,(COUNTIFS(Clef_répartition[Code_Nom],Clef_répartition[[#This Row],[Code_Nom]],Clef_répartition[Année],Clef_répartition[[#This Row],[Année]])))</f>
        <v>3</v>
      </c>
      <c r="G21" t="str">
        <f>Clef_répartition[[#This Row],[Code_Nom]]&amp;"_"&amp;Clef_répartition[[#This Row],[Nombre]]&amp;"_"&amp;Clef_répartition[[#This Row],[Année]]</f>
        <v>ACPRS_Association intercommunale pour l'épuration des eaux usées et la gestion _2_2016</v>
      </c>
      <c r="H21">
        <v>5607</v>
      </c>
      <c r="I21" t="s">
        <v>225</v>
      </c>
      <c r="J21">
        <v>2016</v>
      </c>
      <c r="K21">
        <v>0.49</v>
      </c>
    </row>
    <row r="22" spans="1:11" x14ac:dyDescent="0.25">
      <c r="A22" t="s">
        <v>433</v>
      </c>
      <c r="B22" t="s">
        <v>606</v>
      </c>
      <c r="C22" t="s">
        <v>607</v>
      </c>
      <c r="D22" t="str">
        <f>Clef_répartition[[#This Row],[Code association]]&amp;"_"&amp;Clef_répartition[[#This Row],[Nom association]]</f>
        <v xml:space="preserve">ACPRS_Association intercommunale pour l'épuration des eaux usées et la gestion </v>
      </c>
      <c r="E22">
        <f>COUNTIFS(D$2:D22,Clef_répartition[[#This Row],[Code_Nom]],J$2:J22,Clef_répartition[[#This Row],[Année]])</f>
        <v>3</v>
      </c>
      <c r="F22">
        <f>IF(Clef_répartition[[#This Row],[Code_Nom]]=D21,F21-1,(COUNTIFS(Clef_répartition[Code_Nom],Clef_répartition[[#This Row],[Code_Nom]],Clef_répartition[Année],Clef_répartition[[#This Row],[Année]])))</f>
        <v>2</v>
      </c>
      <c r="G22" t="str">
        <f>Clef_répartition[[#This Row],[Code_Nom]]&amp;"_"&amp;Clef_répartition[[#This Row],[Nombre]]&amp;"_"&amp;Clef_répartition[[#This Row],[Année]]</f>
        <v>ACPRS_Association intercommunale pour l'épuration des eaux usées et la gestion _3_2016</v>
      </c>
      <c r="H22">
        <v>5609</v>
      </c>
      <c r="I22" t="s">
        <v>230</v>
      </c>
      <c r="J22">
        <v>2016</v>
      </c>
      <c r="K22">
        <v>0.06</v>
      </c>
    </row>
    <row r="23" spans="1:11" x14ac:dyDescent="0.25">
      <c r="A23" t="s">
        <v>433</v>
      </c>
      <c r="B23" t="s">
        <v>606</v>
      </c>
      <c r="C23" t="s">
        <v>607</v>
      </c>
      <c r="D23" t="str">
        <f>Clef_répartition[[#This Row],[Code association]]&amp;"_"&amp;Clef_répartition[[#This Row],[Nom association]]</f>
        <v xml:space="preserve">ACPRS_Association intercommunale pour l'épuration des eaux usées et la gestion </v>
      </c>
      <c r="E23">
        <f>COUNTIFS(D$2:D23,Clef_répartition[[#This Row],[Code_Nom]],J$2:J23,Clef_répartition[[#This Row],[Année]])</f>
        <v>4</v>
      </c>
      <c r="F23">
        <f>IF(Clef_répartition[[#This Row],[Code_Nom]]=D22,F22-1,(COUNTIFS(Clef_répartition[Code_Nom],Clef_répartition[[#This Row],[Code_Nom]],Clef_répartition[Année],Clef_répartition[[#This Row],[Année]])))</f>
        <v>1</v>
      </c>
      <c r="G23" t="str">
        <f>Clef_répartition[[#This Row],[Code_Nom]]&amp;"_"&amp;Clef_répartition[[#This Row],[Nombre]]&amp;"_"&amp;Clef_répartition[[#This Row],[Année]]</f>
        <v>ACPRS_Association intercommunale pour l'épuration des eaux usées et la gestion _4_2016</v>
      </c>
      <c r="H23">
        <v>5610</v>
      </c>
      <c r="I23" t="s">
        <v>256</v>
      </c>
      <c r="J23">
        <v>2016</v>
      </c>
      <c r="K23">
        <v>7.0000000000000007E-2</v>
      </c>
    </row>
    <row r="24" spans="1:11" x14ac:dyDescent="0.25">
      <c r="A24" t="s">
        <v>433</v>
      </c>
      <c r="B24" t="s">
        <v>608</v>
      </c>
      <c r="C24" t="s">
        <v>609</v>
      </c>
      <c r="D24" t="str">
        <f>Clef_répartition[[#This Row],[Code association]]&amp;"_"&amp;Clef_répartition[[#This Row],[Nom association]]</f>
        <v>ACRG_Association à buts multiples des communes de la région de Grandson</v>
      </c>
      <c r="E24">
        <f>COUNTIFS(D$2:D24,Clef_répartition[[#This Row],[Code_Nom]],J$2:J24,Clef_répartition[[#This Row],[Année]])</f>
        <v>1</v>
      </c>
      <c r="F24">
        <f>IF(Clef_répartition[[#This Row],[Code_Nom]]=D23,F23-1,(COUNTIFS(Clef_répartition[Code_Nom],Clef_répartition[[#This Row],[Code_Nom]],Clef_répartition[Année],Clef_répartition[[#This Row],[Année]])))</f>
        <v>17</v>
      </c>
      <c r="G24" t="str">
        <f>Clef_répartition[[#This Row],[Code_Nom]]&amp;"_"&amp;Clef_répartition[[#This Row],[Nombre]]&amp;"_"&amp;Clef_répartition[[#This Row],[Année]]</f>
        <v>ACRG_Association à buts multiples des communes de la région de Grandson_1_2016</v>
      </c>
      <c r="H24">
        <v>5551</v>
      </c>
      <c r="I24" t="s">
        <v>28</v>
      </c>
      <c r="J24">
        <v>2016</v>
      </c>
      <c r="K24">
        <v>3.200496538437899E-2</v>
      </c>
    </row>
    <row r="25" spans="1:11" x14ac:dyDescent="0.25">
      <c r="A25" t="s">
        <v>433</v>
      </c>
      <c r="B25" t="s">
        <v>608</v>
      </c>
      <c r="C25" t="s">
        <v>609</v>
      </c>
      <c r="D25" t="str">
        <f>Clef_répartition[[#This Row],[Code association]]&amp;"_"&amp;Clef_répartition[[#This Row],[Nom association]]</f>
        <v>ACRG_Association à buts multiples des communes de la région de Grandson</v>
      </c>
      <c r="E25">
        <f>COUNTIFS(D$2:D25,Clef_répartition[[#This Row],[Code_Nom]],J$2:J25,Clef_répartition[[#This Row],[Année]])</f>
        <v>2</v>
      </c>
      <c r="F25">
        <f>IF(Clef_répartition[[#This Row],[Code_Nom]]=D24,F24-1,(COUNTIFS(Clef_répartition[Code_Nom],Clef_répartition[[#This Row],[Code_Nom]],Clef_répartition[Année],Clef_répartition[[#This Row],[Année]])))</f>
        <v>16</v>
      </c>
      <c r="G25" t="str">
        <f>Clef_répartition[[#This Row],[Code_Nom]]&amp;"_"&amp;Clef_répartition[[#This Row],[Nombre]]&amp;"_"&amp;Clef_répartition[[#This Row],[Année]]</f>
        <v>ACRG_Association à buts multiples des communes de la région de Grandson_2_2016</v>
      </c>
      <c r="H25">
        <v>5552</v>
      </c>
      <c r="I25" t="s">
        <v>40</v>
      </c>
      <c r="J25">
        <v>2016</v>
      </c>
      <c r="K25">
        <v>3.9111722156113374E-2</v>
      </c>
    </row>
    <row r="26" spans="1:11" x14ac:dyDescent="0.25">
      <c r="A26" t="s">
        <v>433</v>
      </c>
      <c r="B26" t="s">
        <v>608</v>
      </c>
      <c r="C26" t="s">
        <v>609</v>
      </c>
      <c r="D26" t="str">
        <f>Clef_répartition[[#This Row],[Code association]]&amp;"_"&amp;Clef_répartition[[#This Row],[Nom association]]</f>
        <v>ACRG_Association à buts multiples des communes de la région de Grandson</v>
      </c>
      <c r="E26">
        <f>COUNTIFS(D$2:D26,Clef_répartition[[#This Row],[Code_Nom]],J$2:J26,Clef_répartition[[#This Row],[Année]])</f>
        <v>3</v>
      </c>
      <c r="F26">
        <f>IF(Clef_répartition[[#This Row],[Code_Nom]]=D25,F25-1,(COUNTIFS(Clef_répartition[Code_Nom],Clef_répartition[[#This Row],[Code_Nom]],Clef_répartition[Année],Clef_répartition[[#This Row],[Année]])))</f>
        <v>15</v>
      </c>
      <c r="G26" t="str">
        <f>Clef_répartition[[#This Row],[Code_Nom]]&amp;"_"&amp;Clef_répartition[[#This Row],[Nombre]]&amp;"_"&amp;Clef_répartition[[#This Row],[Année]]</f>
        <v>ACRG_Association à buts multiples des communes de la région de Grandson_3_2016</v>
      </c>
      <c r="H26">
        <v>5553</v>
      </c>
      <c r="I26" t="s">
        <v>47</v>
      </c>
      <c r="J26">
        <v>2016</v>
      </c>
      <c r="K26">
        <v>5.7762393057328623E-2</v>
      </c>
    </row>
    <row r="27" spans="1:11" x14ac:dyDescent="0.25">
      <c r="A27" t="s">
        <v>433</v>
      </c>
      <c r="B27" t="s">
        <v>608</v>
      </c>
      <c r="C27" t="s">
        <v>609</v>
      </c>
      <c r="D27" t="str">
        <f>Clef_répartition[[#This Row],[Code association]]&amp;"_"&amp;Clef_répartition[[#This Row],[Nom association]]</f>
        <v>ACRG_Association à buts multiples des communes de la région de Grandson</v>
      </c>
      <c r="E27">
        <f>COUNTIFS(D$2:D27,Clef_répartition[[#This Row],[Code_Nom]],J$2:J27,Clef_répartition[[#This Row],[Année]])</f>
        <v>4</v>
      </c>
      <c r="F27">
        <f>IF(Clef_répartition[[#This Row],[Code_Nom]]=D26,F26-1,(COUNTIFS(Clef_répartition[Code_Nom],Clef_répartition[[#This Row],[Code_Nom]],Clef_répartition[Année],Clef_répartition[[#This Row],[Année]])))</f>
        <v>14</v>
      </c>
      <c r="G27" t="str">
        <f>Clef_répartition[[#This Row],[Code_Nom]]&amp;"_"&amp;Clef_répartition[[#This Row],[Nombre]]&amp;"_"&amp;Clef_répartition[[#This Row],[Année]]</f>
        <v>ACRG_Association à buts multiples des communes de la région de Grandson_4_2016</v>
      </c>
      <c r="H27">
        <v>5554</v>
      </c>
      <c r="I27" t="s">
        <v>71</v>
      </c>
      <c r="J27">
        <v>2016</v>
      </c>
      <c r="K27">
        <v>5.8320847662047558E-2</v>
      </c>
    </row>
    <row r="28" spans="1:11" x14ac:dyDescent="0.25">
      <c r="A28" t="s">
        <v>433</v>
      </c>
      <c r="B28" t="s">
        <v>608</v>
      </c>
      <c r="C28" t="s">
        <v>609</v>
      </c>
      <c r="D28" t="str">
        <f>Clef_répartition[[#This Row],[Code association]]&amp;"_"&amp;Clef_répartition[[#This Row],[Nom association]]</f>
        <v>ACRG_Association à buts multiples des communes de la région de Grandson</v>
      </c>
      <c r="E28">
        <f>COUNTIFS(D$2:D28,Clef_répartition[[#This Row],[Code_Nom]],J$2:J28,Clef_répartition[[#This Row],[Année]])</f>
        <v>5</v>
      </c>
      <c r="F28">
        <f>IF(Clef_répartition[[#This Row],[Code_Nom]]=D27,F27-1,(COUNTIFS(Clef_répartition[Code_Nom],Clef_répartition[[#This Row],[Code_Nom]],Clef_répartition[Année],Clef_répartition[[#This Row],[Année]])))</f>
        <v>13</v>
      </c>
      <c r="G28" t="str">
        <f>Clef_répartition[[#This Row],[Code_Nom]]&amp;"_"&amp;Clef_répartition[[#This Row],[Nombre]]&amp;"_"&amp;Clef_répartition[[#This Row],[Année]]</f>
        <v>ACRG_Association à buts multiples des communes de la région de Grandson_5_2016</v>
      </c>
      <c r="H28">
        <v>5555</v>
      </c>
      <c r="I28" t="s">
        <v>75</v>
      </c>
      <c r="J28">
        <v>2016</v>
      </c>
      <c r="K28">
        <v>1.5106486738655335E-2</v>
      </c>
    </row>
    <row r="29" spans="1:11" x14ac:dyDescent="0.25">
      <c r="A29" t="s">
        <v>433</v>
      </c>
      <c r="B29" t="s">
        <v>608</v>
      </c>
      <c r="C29" t="s">
        <v>609</v>
      </c>
      <c r="D29" t="str">
        <f>Clef_répartition[[#This Row],[Code association]]&amp;"_"&amp;Clef_répartition[[#This Row],[Nom association]]</f>
        <v>ACRG_Association à buts multiples des communes de la région de Grandson</v>
      </c>
      <c r="E29">
        <f>COUNTIFS(D$2:D29,Clef_répartition[[#This Row],[Code_Nom]],J$2:J29,Clef_répartition[[#This Row],[Année]])</f>
        <v>6</v>
      </c>
      <c r="F29">
        <f>IF(Clef_répartition[[#This Row],[Code_Nom]]=D28,F28-1,(COUNTIFS(Clef_répartition[Code_Nom],Clef_répartition[[#This Row],[Code_Nom]],Clef_répartition[Année],Clef_répartition[[#This Row],[Année]])))</f>
        <v>12</v>
      </c>
      <c r="G29" t="str">
        <f>Clef_répartition[[#This Row],[Code_Nom]]&amp;"_"&amp;Clef_répartition[[#This Row],[Nombre]]&amp;"_"&amp;Clef_répartition[[#This Row],[Année]]</f>
        <v>ACRG_Association à buts multiples des communes de la région de Grandson_6_2016</v>
      </c>
      <c r="H29">
        <v>5556</v>
      </c>
      <c r="I29" t="s">
        <v>115</v>
      </c>
      <c r="J29">
        <v>2016</v>
      </c>
      <c r="K29">
        <v>3.2867207203031622E-2</v>
      </c>
    </row>
    <row r="30" spans="1:11" x14ac:dyDescent="0.25">
      <c r="A30" t="s">
        <v>433</v>
      </c>
      <c r="B30" t="s">
        <v>608</v>
      </c>
      <c r="C30" t="s">
        <v>609</v>
      </c>
      <c r="D30" t="str">
        <f>Clef_répartition[[#This Row],[Code association]]&amp;"_"&amp;Clef_répartition[[#This Row],[Nom association]]</f>
        <v>ACRG_Association à buts multiples des communes de la région de Grandson</v>
      </c>
      <c r="E30">
        <f>COUNTIFS(D$2:D30,Clef_répartition[[#This Row],[Code_Nom]],J$2:J30,Clef_répartition[[#This Row],[Année]])</f>
        <v>7</v>
      </c>
      <c r="F30">
        <f>IF(Clef_répartition[[#This Row],[Code_Nom]]=D29,F29-1,(COUNTIFS(Clef_répartition[Code_Nom],Clef_répartition[[#This Row],[Code_Nom]],Clef_répartition[Année],Clef_répartition[[#This Row],[Année]])))</f>
        <v>11</v>
      </c>
      <c r="G30" t="str">
        <f>Clef_répartition[[#This Row],[Code_Nom]]&amp;"_"&amp;Clef_répartition[[#This Row],[Nombre]]&amp;"_"&amp;Clef_répartition[[#This Row],[Année]]</f>
        <v>ACRG_Association à buts multiples des communes de la région de Grandson_7_2016</v>
      </c>
      <c r="H30">
        <v>5557</v>
      </c>
      <c r="I30" t="s">
        <v>116</v>
      </c>
      <c r="J30">
        <v>2016</v>
      </c>
      <c r="K30">
        <v>6.4470397623708903E-3</v>
      </c>
    </row>
    <row r="31" spans="1:11" x14ac:dyDescent="0.25">
      <c r="A31" t="s">
        <v>433</v>
      </c>
      <c r="B31" t="s">
        <v>608</v>
      </c>
      <c r="C31" t="s">
        <v>609</v>
      </c>
      <c r="D31" t="str">
        <f>Clef_répartition[[#This Row],[Code association]]&amp;"_"&amp;Clef_répartition[[#This Row],[Nom association]]</f>
        <v>ACRG_Association à buts multiples des communes de la région de Grandson</v>
      </c>
      <c r="E31">
        <f>COUNTIFS(D$2:D31,Clef_répartition[[#This Row],[Code_Nom]],J$2:J31,Clef_répartition[[#This Row],[Année]])</f>
        <v>8</v>
      </c>
      <c r="F31">
        <f>IF(Clef_répartition[[#This Row],[Code_Nom]]=D30,F30-1,(COUNTIFS(Clef_répartition[Code_Nom],Clef_répartition[[#This Row],[Code_Nom]],Clef_répartition[Année],Clef_répartition[[#This Row],[Année]])))</f>
        <v>10</v>
      </c>
      <c r="G31" t="str">
        <f>Clef_répartition[[#This Row],[Code_Nom]]&amp;"_"&amp;Clef_répartition[[#This Row],[Nombre]]&amp;"_"&amp;Clef_répartition[[#This Row],[Année]]</f>
        <v>ACRG_Association à buts multiples des communes de la région de Grandson_8_2016</v>
      </c>
      <c r="H31">
        <v>5559</v>
      </c>
      <c r="I31" t="s">
        <v>121</v>
      </c>
      <c r="J31">
        <v>2016</v>
      </c>
      <c r="K31">
        <v>3.9249761453987064E-2</v>
      </c>
    </row>
    <row r="32" spans="1:11" x14ac:dyDescent="0.25">
      <c r="A32" t="s">
        <v>433</v>
      </c>
      <c r="B32" t="s">
        <v>608</v>
      </c>
      <c r="C32" t="s">
        <v>609</v>
      </c>
      <c r="D32" t="str">
        <f>Clef_répartition[[#This Row],[Code association]]&amp;"_"&amp;Clef_répartition[[#This Row],[Nom association]]</f>
        <v>ACRG_Association à buts multiples des communes de la région de Grandson</v>
      </c>
      <c r="E32">
        <f>COUNTIFS(D$2:D32,Clef_répartition[[#This Row],[Code_Nom]],J$2:J32,Clef_répartition[[#This Row],[Année]])</f>
        <v>9</v>
      </c>
      <c r="F32">
        <f>IF(Clef_répartition[[#This Row],[Code_Nom]]=D31,F31-1,(COUNTIFS(Clef_répartition[Code_Nom],Clef_répartition[[#This Row],[Code_Nom]],Clef_répartition[Année],Clef_répartition[[#This Row],[Année]])))</f>
        <v>9</v>
      </c>
      <c r="G32" t="str">
        <f>Clef_répartition[[#This Row],[Code_Nom]]&amp;"_"&amp;Clef_répartition[[#This Row],[Nombre]]&amp;"_"&amp;Clef_répartition[[#This Row],[Année]]</f>
        <v>ACRG_Association à buts multiples des communes de la région de Grandson_9_2016</v>
      </c>
      <c r="H32">
        <v>5560</v>
      </c>
      <c r="I32" t="s">
        <v>131</v>
      </c>
      <c r="J32">
        <v>2016</v>
      </c>
      <c r="K32">
        <v>1.5293645859677511E-2</v>
      </c>
    </row>
    <row r="33" spans="1:11" x14ac:dyDescent="0.25">
      <c r="A33" t="s">
        <v>433</v>
      </c>
      <c r="B33" t="s">
        <v>608</v>
      </c>
      <c r="C33" t="s">
        <v>609</v>
      </c>
      <c r="D33" t="str">
        <f>Clef_répartition[[#This Row],[Code association]]&amp;"_"&amp;Clef_répartition[[#This Row],[Nom association]]</f>
        <v>ACRG_Association à buts multiples des communes de la région de Grandson</v>
      </c>
      <c r="E33">
        <f>COUNTIFS(D$2:D33,Clef_répartition[[#This Row],[Code_Nom]],J$2:J33,Clef_répartition[[#This Row],[Année]])</f>
        <v>10</v>
      </c>
      <c r="F33">
        <f>IF(Clef_répartition[[#This Row],[Code_Nom]]=D32,F32-1,(COUNTIFS(Clef_répartition[Code_Nom],Clef_répartition[[#This Row],[Code_Nom]],Clef_répartition[Année],Clef_répartition[[#This Row],[Année]])))</f>
        <v>8</v>
      </c>
      <c r="G33" t="str">
        <f>Clef_répartition[[#This Row],[Code_Nom]]&amp;"_"&amp;Clef_répartition[[#This Row],[Nombre]]&amp;"_"&amp;Clef_répartition[[#This Row],[Année]]</f>
        <v>ACRG_Association à buts multiples des communes de la région de Grandson_10_2016</v>
      </c>
      <c r="H33">
        <v>5561</v>
      </c>
      <c r="I33" t="s">
        <v>132</v>
      </c>
      <c r="J33">
        <v>2016</v>
      </c>
      <c r="K33">
        <v>0.17492274333456595</v>
      </c>
    </row>
    <row r="34" spans="1:11" x14ac:dyDescent="0.25">
      <c r="A34" t="s">
        <v>433</v>
      </c>
      <c r="B34" t="s">
        <v>608</v>
      </c>
      <c r="C34" t="s">
        <v>609</v>
      </c>
      <c r="D34" t="str">
        <f>Clef_répartition[[#This Row],[Code association]]&amp;"_"&amp;Clef_répartition[[#This Row],[Nom association]]</f>
        <v>ACRG_Association à buts multiples des communes de la région de Grandson</v>
      </c>
      <c r="E34">
        <f>COUNTIFS(D$2:D34,Clef_répartition[[#This Row],[Code_Nom]],J$2:J34,Clef_répartition[[#This Row],[Année]])</f>
        <v>11</v>
      </c>
      <c r="F34">
        <f>IF(Clef_répartition[[#This Row],[Code_Nom]]=D33,F33-1,(COUNTIFS(Clef_répartition[Code_Nom],Clef_répartition[[#This Row],[Code_Nom]],Clef_répartition[Année],Clef_répartition[[#This Row],[Année]])))</f>
        <v>7</v>
      </c>
      <c r="G34" t="str">
        <f>Clef_répartition[[#This Row],[Code_Nom]]&amp;"_"&amp;Clef_répartition[[#This Row],[Nombre]]&amp;"_"&amp;Clef_répartition[[#This Row],[Année]]</f>
        <v>ACRG_Association à buts multiples des communes de la région de Grandson_11_2016</v>
      </c>
      <c r="H34">
        <v>5562</v>
      </c>
      <c r="I34" t="s">
        <v>173</v>
      </c>
      <c r="J34">
        <v>2016</v>
      </c>
      <c r="K34">
        <v>2.2673458468811681E-2</v>
      </c>
    </row>
    <row r="35" spans="1:11" x14ac:dyDescent="0.25">
      <c r="A35" t="s">
        <v>433</v>
      </c>
      <c r="B35" t="s">
        <v>608</v>
      </c>
      <c r="C35" t="s">
        <v>609</v>
      </c>
      <c r="D35" t="str">
        <f>Clef_répartition[[#This Row],[Code association]]&amp;"_"&amp;Clef_répartition[[#This Row],[Nom association]]</f>
        <v>ACRG_Association à buts multiples des communes de la région de Grandson</v>
      </c>
      <c r="E35">
        <f>COUNTIFS(D$2:D35,Clef_répartition[[#This Row],[Code_Nom]],J$2:J35,Clef_répartition[[#This Row],[Année]])</f>
        <v>12</v>
      </c>
      <c r="F35">
        <f>IF(Clef_répartition[[#This Row],[Code_Nom]]=D34,F34-1,(COUNTIFS(Clef_répartition[Code_Nom],Clef_répartition[[#This Row],[Code_Nom]],Clef_répartition[Année],Clef_répartition[[#This Row],[Année]])))</f>
        <v>6</v>
      </c>
      <c r="G35" t="str">
        <f>Clef_répartition[[#This Row],[Code_Nom]]&amp;"_"&amp;Clef_répartition[[#This Row],[Nombre]]&amp;"_"&amp;Clef_répartition[[#This Row],[Année]]</f>
        <v>ACRG_Association à buts multiples des communes de la région de Grandson_12_2016</v>
      </c>
      <c r="H35">
        <v>5563</v>
      </c>
      <c r="I35" t="s">
        <v>193</v>
      </c>
      <c r="J35">
        <v>2016</v>
      </c>
      <c r="K35">
        <v>1.2627069204037196E-2</v>
      </c>
    </row>
    <row r="36" spans="1:11" x14ac:dyDescent="0.25">
      <c r="A36" t="s">
        <v>433</v>
      </c>
      <c r="B36" t="s">
        <v>608</v>
      </c>
      <c r="C36" t="s">
        <v>609</v>
      </c>
      <c r="D36" t="str">
        <f>Clef_répartition[[#This Row],[Code association]]&amp;"_"&amp;Clef_répartition[[#This Row],[Nom association]]</f>
        <v>ACRG_Association à buts multiples des communes de la région de Grandson</v>
      </c>
      <c r="E36">
        <f>COUNTIFS(D$2:D36,Clef_répartition[[#This Row],[Code_Nom]],J$2:J36,Clef_répartition[[#This Row],[Année]])</f>
        <v>13</v>
      </c>
      <c r="F36">
        <f>IF(Clef_répartition[[#This Row],[Code_Nom]]=D35,F35-1,(COUNTIFS(Clef_répartition[Code_Nom],Clef_répartition[[#This Row],[Code_Nom]],Clef_répartition[Année],Clef_répartition[[#This Row],[Année]])))</f>
        <v>5</v>
      </c>
      <c r="G36" t="str">
        <f>Clef_répartition[[#This Row],[Code_Nom]]&amp;"_"&amp;Clef_répartition[[#This Row],[Nombre]]&amp;"_"&amp;Clef_répartition[[#This Row],[Année]]</f>
        <v>ACRG_Association à buts multiples des communes de la région de Grandson_13_2016</v>
      </c>
      <c r="H36">
        <v>5564</v>
      </c>
      <c r="I36" t="s">
        <v>194</v>
      </c>
      <c r="J36">
        <v>2016</v>
      </c>
      <c r="K36">
        <v>3.4429217579153445E-3</v>
      </c>
    </row>
    <row r="37" spans="1:11" x14ac:dyDescent="0.25">
      <c r="A37" t="s">
        <v>433</v>
      </c>
      <c r="B37" t="s">
        <v>608</v>
      </c>
      <c r="C37" t="s">
        <v>609</v>
      </c>
      <c r="D37" t="str">
        <f>Clef_répartition[[#This Row],[Code association]]&amp;"_"&amp;Clef_répartition[[#This Row],[Nom association]]</f>
        <v>ACRG_Association à buts multiples des communes de la région de Grandson</v>
      </c>
      <c r="E37">
        <f>COUNTIFS(D$2:D37,Clef_répartition[[#This Row],[Code_Nom]],J$2:J37,Clef_répartition[[#This Row],[Année]])</f>
        <v>14</v>
      </c>
      <c r="F37">
        <f>IF(Clef_répartition[[#This Row],[Code_Nom]]=D36,F36-1,(COUNTIFS(Clef_répartition[Code_Nom],Clef_répartition[[#This Row],[Code_Nom]],Clef_répartition[Année],Clef_répartition[[#This Row],[Année]])))</f>
        <v>4</v>
      </c>
      <c r="G37" t="str">
        <f>Clef_répartition[[#This Row],[Code_Nom]]&amp;"_"&amp;Clef_répartition[[#This Row],[Nombre]]&amp;"_"&amp;Clef_répartition[[#This Row],[Année]]</f>
        <v>ACRG_Association à buts multiples des communes de la région de Grandson_14_2016</v>
      </c>
      <c r="H37">
        <v>5565</v>
      </c>
      <c r="I37" t="s">
        <v>199</v>
      </c>
      <c r="J37">
        <v>2016</v>
      </c>
      <c r="K37">
        <v>2.4103475063755011E-2</v>
      </c>
    </row>
    <row r="38" spans="1:11" x14ac:dyDescent="0.25">
      <c r="A38" t="s">
        <v>433</v>
      </c>
      <c r="B38" t="s">
        <v>608</v>
      </c>
      <c r="C38" t="s">
        <v>609</v>
      </c>
      <c r="D38" t="str">
        <f>Clef_répartition[[#This Row],[Code association]]&amp;"_"&amp;Clef_répartition[[#This Row],[Nom association]]</f>
        <v>ACRG_Association à buts multiples des communes de la région de Grandson</v>
      </c>
      <c r="E38">
        <f>COUNTIFS(D$2:D38,Clef_répartition[[#This Row],[Code_Nom]],J$2:J38,Clef_répartition[[#This Row],[Année]])</f>
        <v>15</v>
      </c>
      <c r="F38">
        <f>IF(Clef_répartition[[#This Row],[Code_Nom]]=D37,F37-1,(COUNTIFS(Clef_répartition[Code_Nom],Clef_répartition[[#This Row],[Code_Nom]],Clef_répartition[Année],Clef_répartition[[#This Row],[Année]])))</f>
        <v>3</v>
      </c>
      <c r="G38" t="str">
        <f>Clef_répartition[[#This Row],[Code_Nom]]&amp;"_"&amp;Clef_répartition[[#This Row],[Nombre]]&amp;"_"&amp;Clef_répartition[[#This Row],[Année]]</f>
        <v>ACRG_Association à buts multiples des communes de la région de Grandson_15_2016</v>
      </c>
      <c r="H38">
        <v>5566</v>
      </c>
      <c r="I38" t="s">
        <v>224</v>
      </c>
      <c r="J38">
        <v>2016</v>
      </c>
      <c r="K38">
        <v>2.0458028496550529E-2</v>
      </c>
    </row>
    <row r="39" spans="1:11" x14ac:dyDescent="0.25">
      <c r="A39" t="s">
        <v>433</v>
      </c>
      <c r="B39" t="s">
        <v>608</v>
      </c>
      <c r="C39" t="s">
        <v>609</v>
      </c>
      <c r="D39" t="str">
        <f>Clef_répartition[[#This Row],[Code association]]&amp;"_"&amp;Clef_répartition[[#This Row],[Nom association]]</f>
        <v>ACRG_Association à buts multiples des communes de la région de Grandson</v>
      </c>
      <c r="E39">
        <f>COUNTIFS(D$2:D39,Clef_répartition[[#This Row],[Code_Nom]],J$2:J39,Clef_répartition[[#This Row],[Année]])</f>
        <v>16</v>
      </c>
      <c r="F39">
        <f>IF(Clef_répartition[[#This Row],[Code_Nom]]=D38,F38-1,(COUNTIFS(Clef_répartition[Code_Nom],Clef_répartition[[#This Row],[Code_Nom]],Clef_répartition[Année],Clef_répartition[[#This Row],[Année]])))</f>
        <v>2</v>
      </c>
      <c r="G39" t="str">
        <f>Clef_répartition[[#This Row],[Code_Nom]]&amp;"_"&amp;Clef_répartition[[#This Row],[Nombre]]&amp;"_"&amp;Clef_répartition[[#This Row],[Année]]</f>
        <v>ACRG_Association à buts multiples des communes de la région de Grandson_16_2016</v>
      </c>
      <c r="H39">
        <v>5568</v>
      </c>
      <c r="I39" t="s">
        <v>249</v>
      </c>
      <c r="J39">
        <v>2016</v>
      </c>
      <c r="K39">
        <v>0.29883064593323128</v>
      </c>
    </row>
    <row r="40" spans="1:11" x14ac:dyDescent="0.25">
      <c r="A40" t="s">
        <v>433</v>
      </c>
      <c r="B40" t="s">
        <v>608</v>
      </c>
      <c r="C40" t="s">
        <v>609</v>
      </c>
      <c r="D40" t="str">
        <f>Clef_répartition[[#This Row],[Code association]]&amp;"_"&amp;Clef_répartition[[#This Row],[Nom association]]</f>
        <v>ACRG_Association à buts multiples des communes de la région de Grandson</v>
      </c>
      <c r="E40">
        <f>COUNTIFS(D$2:D40,Clef_répartition[[#This Row],[Code_Nom]],J$2:J40,Clef_répartition[[#This Row],[Année]])</f>
        <v>17</v>
      </c>
      <c r="F40">
        <f>IF(Clef_répartition[[#This Row],[Code_Nom]]=D39,F39-1,(COUNTIFS(Clef_répartition[Code_Nom],Clef_répartition[[#This Row],[Code_Nom]],Clef_répartition[Année],Clef_répartition[[#This Row],[Année]])))</f>
        <v>1</v>
      </c>
      <c r="G40" t="str">
        <f>Clef_répartition[[#This Row],[Code_Nom]]&amp;"_"&amp;Clef_répartition[[#This Row],[Nombre]]&amp;"_"&amp;Clef_répartition[[#This Row],[Année]]</f>
        <v>ACRG_Association à buts multiples des communes de la région de Grandson_17_2016</v>
      </c>
      <c r="H40">
        <v>5571</v>
      </c>
      <c r="I40" t="s">
        <v>263</v>
      </c>
      <c r="J40">
        <v>2016</v>
      </c>
      <c r="K40">
        <v>0.146777588463542</v>
      </c>
    </row>
    <row r="41" spans="1:11" x14ac:dyDescent="0.25">
      <c r="A41" t="s">
        <v>433</v>
      </c>
      <c r="B41" t="s">
        <v>623</v>
      </c>
      <c r="C41" t="s">
        <v>624</v>
      </c>
      <c r="D41" t="str">
        <f>Clef_répartition[[#This Row],[Code association]]&amp;"_"&amp;Clef_répartition[[#This Row],[Nom association]]</f>
        <v>AEB_Association intercommunale pour l'épuration des eaux usées du Boiron</v>
      </c>
      <c r="E41">
        <f>COUNTIFS(D$2:D41,Clef_répartition[[#This Row],[Code_Nom]],J$2:J41,Clef_répartition[[#This Row],[Année]])</f>
        <v>1</v>
      </c>
      <c r="F41">
        <f>IF(Clef_répartition[[#This Row],[Code_Nom]]=D40,F40-1,(COUNTIFS(Clef_répartition[Code_Nom],Clef_répartition[[#This Row],[Code_Nom]],Clef_répartition[Année],Clef_répartition[[#This Row],[Année]])))</f>
        <v>5</v>
      </c>
      <c r="G41" t="str">
        <f>Clef_répartition[[#This Row],[Code_Nom]]&amp;"_"&amp;Clef_répartition[[#This Row],[Nombre]]&amp;"_"&amp;Clef_répartition[[#This Row],[Année]]</f>
        <v>AEB_Association intercommunale pour l'épuration des eaux usées du Boiron_1_2016</v>
      </c>
      <c r="H41">
        <v>5701</v>
      </c>
      <c r="I41" t="s">
        <v>5</v>
      </c>
      <c r="J41">
        <v>2016</v>
      </c>
      <c r="K41">
        <v>4.2000000000000003E-2</v>
      </c>
    </row>
    <row r="42" spans="1:11" x14ac:dyDescent="0.25">
      <c r="A42" t="s">
        <v>433</v>
      </c>
      <c r="B42" t="s">
        <v>623</v>
      </c>
      <c r="C42" t="s">
        <v>624</v>
      </c>
      <c r="D42" t="str">
        <f>Clef_répartition[[#This Row],[Code association]]&amp;"_"&amp;Clef_répartition[[#This Row],[Nom association]]</f>
        <v>AEB_Association intercommunale pour l'épuration des eaux usées du Boiron</v>
      </c>
      <c r="E42">
        <f>COUNTIFS(D$2:D42,Clef_répartition[[#This Row],[Code_Nom]],J$2:J42,Clef_répartition[[#This Row],[Année]])</f>
        <v>2</v>
      </c>
      <c r="F42">
        <f>IF(Clef_répartition[[#This Row],[Code_Nom]]=D41,F41-1,(COUNTIFS(Clef_répartition[Code_Nom],Clef_répartition[[#This Row],[Code_Nom]],Clef_répartition[Année],Clef_répartition[[#This Row],[Année]])))</f>
        <v>4</v>
      </c>
      <c r="G42" t="str">
        <f>Clef_répartition[[#This Row],[Code_Nom]]&amp;"_"&amp;Clef_répartition[[#This Row],[Nombre]]&amp;"_"&amp;Clef_répartition[[#This Row],[Année]]</f>
        <v>AEB_Association intercommunale pour l'épuration des eaux usées du Boiron_2_2016</v>
      </c>
      <c r="H42">
        <v>5706</v>
      </c>
      <c r="I42" t="s">
        <v>29</v>
      </c>
      <c r="J42">
        <v>2016</v>
      </c>
      <c r="K42">
        <v>0.24299999999999999</v>
      </c>
    </row>
    <row r="43" spans="1:11" x14ac:dyDescent="0.25">
      <c r="A43" t="s">
        <v>433</v>
      </c>
      <c r="B43" t="s">
        <v>623</v>
      </c>
      <c r="C43" t="s">
        <v>624</v>
      </c>
      <c r="D43" t="str">
        <f>Clef_répartition[[#This Row],[Code association]]&amp;"_"&amp;Clef_répartition[[#This Row],[Nom association]]</f>
        <v>AEB_Association intercommunale pour l'épuration des eaux usées du Boiron</v>
      </c>
      <c r="E43">
        <f>COUNTIFS(D$2:D43,Clef_répartition[[#This Row],[Code_Nom]],J$2:J43,Clef_répartition[[#This Row],[Année]])</f>
        <v>3</v>
      </c>
      <c r="F43">
        <f>IF(Clef_répartition[[#This Row],[Code_Nom]]=D42,F42-1,(COUNTIFS(Clef_répartition[Code_Nom],Clef_répartition[[#This Row],[Code_Nom]],Clef_répartition[Année],Clef_répartition[[#This Row],[Année]])))</f>
        <v>3</v>
      </c>
      <c r="G43" t="str">
        <f>Clef_répartition[[#This Row],[Code_Nom]]&amp;"_"&amp;Clef_répartition[[#This Row],[Nombre]]&amp;"_"&amp;Clef_répartition[[#This Row],[Année]]</f>
        <v>AEB_Association intercommunale pour l'épuration des eaux usées du Boiron_3_2016</v>
      </c>
      <c r="H43">
        <v>5716</v>
      </c>
      <c r="I43" t="s">
        <v>110</v>
      </c>
      <c r="J43">
        <v>2016</v>
      </c>
      <c r="K43">
        <v>0.44</v>
      </c>
    </row>
    <row r="44" spans="1:11" x14ac:dyDescent="0.25">
      <c r="A44" t="s">
        <v>433</v>
      </c>
      <c r="B44" t="s">
        <v>623</v>
      </c>
      <c r="C44" t="s">
        <v>624</v>
      </c>
      <c r="D44" t="str">
        <f>Clef_répartition[[#This Row],[Code association]]&amp;"_"&amp;Clef_répartition[[#This Row],[Nom association]]</f>
        <v>AEB_Association intercommunale pour l'épuration des eaux usées du Boiron</v>
      </c>
      <c r="E44">
        <f>COUNTIFS(D$2:D44,Clef_répartition[[#This Row],[Code_Nom]],J$2:J44,Clef_répartition[[#This Row],[Année]])</f>
        <v>4</v>
      </c>
      <c r="F44">
        <f>IF(Clef_répartition[[#This Row],[Code_Nom]]=D43,F43-1,(COUNTIFS(Clef_répartition[Code_Nom],Clef_répartition[[#This Row],[Code_Nom]],Clef_répartition[Année],Clef_répartition[[#This Row],[Année]])))</f>
        <v>2</v>
      </c>
      <c r="G44" t="str">
        <f>Clef_répartition[[#This Row],[Code_Nom]]&amp;"_"&amp;Clef_répartition[[#This Row],[Nombre]]&amp;"_"&amp;Clef_répartition[[#This Row],[Année]]</f>
        <v>AEB_Association intercommunale pour l'épuration des eaux usées du Boiron_4_2016</v>
      </c>
      <c r="H44">
        <v>5722</v>
      </c>
      <c r="I44" t="s">
        <v>133</v>
      </c>
      <c r="J44">
        <v>2016</v>
      </c>
      <c r="K44">
        <v>9.5000000000000001E-2</v>
      </c>
    </row>
    <row r="45" spans="1:11" x14ac:dyDescent="0.25">
      <c r="A45" t="s">
        <v>433</v>
      </c>
      <c r="B45" t="s">
        <v>623</v>
      </c>
      <c r="C45" t="s">
        <v>624</v>
      </c>
      <c r="D45" t="str">
        <f>Clef_répartition[[#This Row],[Code association]]&amp;"_"&amp;Clef_répartition[[#This Row],[Nom association]]</f>
        <v>AEB_Association intercommunale pour l'épuration des eaux usées du Boiron</v>
      </c>
      <c r="E45">
        <f>COUNTIFS(D$2:D45,Clef_répartition[[#This Row],[Code_Nom]],J$2:J45,Clef_répartition[[#This Row],[Année]])</f>
        <v>5</v>
      </c>
      <c r="F45">
        <f>IF(Clef_répartition[[#This Row],[Code_Nom]]=D44,F44-1,(COUNTIFS(Clef_répartition[Code_Nom],Clef_répartition[[#This Row],[Code_Nom]],Clef_répartition[Année],Clef_répartition[[#This Row],[Année]])))</f>
        <v>1</v>
      </c>
      <c r="G45" t="str">
        <f>Clef_répartition[[#This Row],[Code_Nom]]&amp;"_"&amp;Clef_répartition[[#This Row],[Nombre]]&amp;"_"&amp;Clef_répartition[[#This Row],[Année]]</f>
        <v>AEB_Association intercommunale pour l'épuration des eaux usées du Boiron_5_2016</v>
      </c>
      <c r="H45">
        <v>5728</v>
      </c>
      <c r="I45" t="s">
        <v>255</v>
      </c>
      <c r="J45">
        <v>2016</v>
      </c>
      <c r="K45">
        <v>0.18</v>
      </c>
    </row>
    <row r="46" spans="1:11" x14ac:dyDescent="0.25">
      <c r="A46" t="s">
        <v>433</v>
      </c>
      <c r="B46" t="s">
        <v>701</v>
      </c>
      <c r="C46" t="s">
        <v>702</v>
      </c>
      <c r="D46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46">
        <f>COUNTIFS(D$2:D46,Clef_répartition[[#This Row],[Code_Nom]],J$2:J46,Clef_répartition[[#This Row],[Année]])</f>
        <v>1</v>
      </c>
      <c r="F46">
        <f>IF(Clef_répartition[[#This Row],[Code_Nom]]=D45,F45-1,(COUNTIFS(Clef_répartition[Code_Nom],Clef_répartition[[#This Row],[Code_Nom]],Clef_répartition[Année],Clef_répartition[[#This Row],[Année]])))</f>
        <v>2</v>
      </c>
      <c r="G46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Sarzens_1_2016</v>
      </c>
      <c r="H46">
        <v>5665</v>
      </c>
      <c r="I46" t="s">
        <v>57</v>
      </c>
      <c r="J46">
        <v>2016</v>
      </c>
      <c r="K46">
        <v>0.33653846153846156</v>
      </c>
    </row>
    <row r="47" spans="1:11" x14ac:dyDescent="0.25">
      <c r="A47" t="s">
        <v>433</v>
      </c>
      <c r="B47" t="s">
        <v>701</v>
      </c>
      <c r="C47" t="s">
        <v>702</v>
      </c>
      <c r="D47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47">
        <f>COUNTIFS(D$2:D47,Clef_répartition[[#This Row],[Code_Nom]],J$2:J47,Clef_répartition[[#This Row],[Année]])</f>
        <v>2</v>
      </c>
      <c r="F47">
        <f>IF(Clef_répartition[[#This Row],[Code_Nom]]=D46,F46-1,(COUNTIFS(Clef_répartition[Code_Nom],Clef_répartition[[#This Row],[Code_Nom]],Clef_répartition[Année],Clef_répartition[[#This Row],[Année]])))</f>
        <v>1</v>
      </c>
      <c r="G47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Sarzens_2_2016</v>
      </c>
      <c r="H47">
        <v>5675</v>
      </c>
      <c r="I47" t="s">
        <v>164</v>
      </c>
      <c r="J47">
        <v>2016</v>
      </c>
      <c r="K47">
        <v>0.66346153846153844</v>
      </c>
    </row>
    <row r="48" spans="1:11" x14ac:dyDescent="0.25">
      <c r="A48" t="s">
        <v>433</v>
      </c>
      <c r="B48" t="s">
        <v>689</v>
      </c>
      <c r="C48" t="s">
        <v>690</v>
      </c>
      <c r="D48" t="str">
        <f>Clef_répartition[[#This Row],[Code association]]&amp;"_"&amp;Clef_répartition[[#This Row],[Nom association]]</f>
        <v>AECLC_Association intercommunale des eaux de Chavannes-sur-Moudon, Lucens et Curtilles</v>
      </c>
      <c r="E48">
        <f>COUNTIFS(D$2:D48,Clef_répartition[[#This Row],[Code_Nom]],J$2:J48,Clef_répartition[[#This Row],[Année]])</f>
        <v>1</v>
      </c>
      <c r="F48">
        <f>IF(Clef_répartition[[#This Row],[Code_Nom]]=D47,F47-1,(COUNTIFS(Clef_répartition[Code_Nom],Clef_répartition[[#This Row],[Code_Nom]],Clef_répartition[Année],Clef_répartition[[#This Row],[Année]])))</f>
        <v>3</v>
      </c>
      <c r="G48" t="str">
        <f>Clef_répartition[[#This Row],[Code_Nom]]&amp;"_"&amp;Clef_répartition[[#This Row],[Nombre]]&amp;"_"&amp;Clef_répartition[[#This Row],[Année]]</f>
        <v>AECLC_Association intercommunale des eaux de Chavannes-sur-Moudon, Lucens et Curtilles_1_2016</v>
      </c>
      <c r="H48">
        <v>5665</v>
      </c>
      <c r="I48" t="s">
        <v>57</v>
      </c>
      <c r="J48">
        <v>2016</v>
      </c>
      <c r="K48">
        <v>0.22839506172839505</v>
      </c>
    </row>
    <row r="49" spans="1:11" x14ac:dyDescent="0.25">
      <c r="A49" t="s">
        <v>433</v>
      </c>
      <c r="B49" t="s">
        <v>689</v>
      </c>
      <c r="C49" t="s">
        <v>690</v>
      </c>
      <c r="D49" t="str">
        <f>Clef_répartition[[#This Row],[Code association]]&amp;"_"&amp;Clef_répartition[[#This Row],[Nom association]]</f>
        <v>AECLC_Association intercommunale des eaux de Chavannes-sur-Moudon, Lucens et Curtilles</v>
      </c>
      <c r="E49">
        <f>COUNTIFS(D$2:D49,Clef_répartition[[#This Row],[Code_Nom]],J$2:J49,Clef_répartition[[#This Row],[Année]])</f>
        <v>2</v>
      </c>
      <c r="F49">
        <f>IF(Clef_répartition[[#This Row],[Code_Nom]]=D48,F48-1,(COUNTIFS(Clef_répartition[Code_Nom],Clef_répartition[[#This Row],[Code_Nom]],Clef_répartition[Année],Clef_répartition[[#This Row],[Année]])))</f>
        <v>2</v>
      </c>
      <c r="G49" t="str">
        <f>Clef_répartition[[#This Row],[Code_Nom]]&amp;"_"&amp;Clef_répartition[[#This Row],[Nombre]]&amp;"_"&amp;Clef_répartition[[#This Row],[Année]]</f>
        <v>AECLC_Association intercommunale des eaux de Chavannes-sur-Moudon, Lucens et Curtilles_2_2016</v>
      </c>
      <c r="H49">
        <v>5669</v>
      </c>
      <c r="I49" t="s">
        <v>89</v>
      </c>
      <c r="J49">
        <v>2016</v>
      </c>
      <c r="K49">
        <v>0.30452674897119342</v>
      </c>
    </row>
    <row r="50" spans="1:11" x14ac:dyDescent="0.25">
      <c r="A50" t="s">
        <v>433</v>
      </c>
      <c r="B50" t="s">
        <v>689</v>
      </c>
      <c r="C50" t="s">
        <v>690</v>
      </c>
      <c r="D50" t="str">
        <f>Clef_répartition[[#This Row],[Code association]]&amp;"_"&amp;Clef_répartition[[#This Row],[Nom association]]</f>
        <v>AECLC_Association intercommunale des eaux de Chavannes-sur-Moudon, Lucens et Curtilles</v>
      </c>
      <c r="E50">
        <f>COUNTIFS(D$2:D50,Clef_répartition[[#This Row],[Code_Nom]],J$2:J50,Clef_répartition[[#This Row],[Année]])</f>
        <v>3</v>
      </c>
      <c r="F50">
        <f>IF(Clef_répartition[[#This Row],[Code_Nom]]=D49,F49-1,(COUNTIFS(Clef_répartition[Code_Nom],Clef_répartition[[#This Row],[Code_Nom]],Clef_répartition[Année],Clef_répartition[[#This Row],[Année]])))</f>
        <v>1</v>
      </c>
      <c r="G50" t="str">
        <f>Clef_répartition[[#This Row],[Code_Nom]]&amp;"_"&amp;Clef_répartition[[#This Row],[Nombre]]&amp;"_"&amp;Clef_répartition[[#This Row],[Année]]</f>
        <v>AECLC_Association intercommunale des eaux de Chavannes-sur-Moudon, Lucens et Curtilles_3_2016</v>
      </c>
      <c r="H50">
        <v>5675</v>
      </c>
      <c r="I50" t="s">
        <v>164</v>
      </c>
      <c r="J50">
        <v>2016</v>
      </c>
      <c r="K50">
        <v>0.46707818930041151</v>
      </c>
    </row>
    <row r="51" spans="1:11" x14ac:dyDescent="0.25">
      <c r="A51" t="s">
        <v>433</v>
      </c>
      <c r="B51" t="s">
        <v>691</v>
      </c>
      <c r="C51" t="s">
        <v>692</v>
      </c>
      <c r="D51" t="str">
        <f>Clef_répartition[[#This Row],[Code association]]&amp;"_"&amp;Clef_répartition[[#This Row],[Nom association]]</f>
        <v>AECM_Association intercommunale pour l'épuration des eaux usées de la région Coruz-Menthue</v>
      </c>
      <c r="E51">
        <f>COUNTIFS(D$2:D51,Clef_répartition[[#This Row],[Code_Nom]],J$2:J51,Clef_répartition[[#This Row],[Année]])</f>
        <v>1</v>
      </c>
      <c r="F51">
        <f>IF(Clef_répartition[[#This Row],[Code_Nom]]=D50,F50-1,(COUNTIFS(Clef_répartition[Code_Nom],Clef_répartition[[#This Row],[Code_Nom]],Clef_répartition[Année],Clef_répartition[[#This Row],[Année]])))</f>
        <v>2</v>
      </c>
      <c r="G51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Coruz-Menthue_1_2016</v>
      </c>
      <c r="H51">
        <v>5693</v>
      </c>
      <c r="I51" t="s">
        <v>184</v>
      </c>
      <c r="J51">
        <v>2016</v>
      </c>
      <c r="K51">
        <v>8.9898501691638474E-2</v>
      </c>
    </row>
    <row r="52" spans="1:11" x14ac:dyDescent="0.25">
      <c r="A52" t="s">
        <v>433</v>
      </c>
      <c r="B52" t="s">
        <v>691</v>
      </c>
      <c r="C52" t="s">
        <v>692</v>
      </c>
      <c r="D52" t="str">
        <f>Clef_répartition[[#This Row],[Code association]]&amp;"_"&amp;Clef_répartition[[#This Row],[Nom association]]</f>
        <v>AECM_Association intercommunale pour l'épuration des eaux usées de la région Coruz-Menthue</v>
      </c>
      <c r="E52">
        <f>COUNTIFS(D$2:D52,Clef_répartition[[#This Row],[Code_Nom]],J$2:J52,Clef_répartition[[#This Row],[Année]])</f>
        <v>2</v>
      </c>
      <c r="F52">
        <f>IF(Clef_répartition[[#This Row],[Code_Nom]]=D51,F51-1,(COUNTIFS(Clef_répartition[Code_Nom],Clef_répartition[[#This Row],[Code_Nom]],Clef_répartition[Année],Clef_répartition[[#This Row],[Année]])))</f>
        <v>1</v>
      </c>
      <c r="G52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Coruz-Menthue_2_2016</v>
      </c>
      <c r="H52">
        <v>5540</v>
      </c>
      <c r="I52" t="s">
        <v>186</v>
      </c>
      <c r="J52">
        <v>2016</v>
      </c>
      <c r="K52">
        <v>0.9101014983083614</v>
      </c>
    </row>
    <row r="53" spans="1:11" x14ac:dyDescent="0.25">
      <c r="A53" t="s">
        <v>433</v>
      </c>
      <c r="B53" t="s">
        <v>479</v>
      </c>
      <c r="C53" t="s">
        <v>480</v>
      </c>
      <c r="D53" t="str">
        <f>Clef_répartition[[#This Row],[Code association]]&amp;"_"&amp;Clef_répartition[[#This Row],[Nom association]]</f>
        <v>AEE_Association intercommunale Enfance et Ecole Asse et Boiron</v>
      </c>
      <c r="E53">
        <f>COUNTIFS(D$2:D53,Clef_répartition[[#This Row],[Code_Nom]],J$2:J53,Clef_répartition[[#This Row],[Année]])</f>
        <v>1</v>
      </c>
      <c r="F53">
        <f>IF(Clef_répartition[[#This Row],[Code_Nom]]=D52,F52-1,(COUNTIFS(Clef_répartition[Code_Nom],Clef_répartition[[#This Row],[Code_Nom]],Clef_répartition[Année],Clef_répartition[[#This Row],[Année]])))</f>
        <v>9</v>
      </c>
      <c r="G53" t="str">
        <f>Clef_répartition[[#This Row],[Code_Nom]]&amp;"_"&amp;Clef_répartition[[#This Row],[Nombre]]&amp;"_"&amp;Clef_répartition[[#This Row],[Année]]</f>
        <v>AEE_Association intercommunale Enfance et Ecole Asse et Boiron_1_2016</v>
      </c>
      <c r="H53">
        <v>5701</v>
      </c>
      <c r="I53" t="s">
        <v>5</v>
      </c>
      <c r="J53">
        <v>2016</v>
      </c>
      <c r="K53">
        <v>0.03</v>
      </c>
    </row>
    <row r="54" spans="1:11" x14ac:dyDescent="0.25">
      <c r="A54" t="s">
        <v>433</v>
      </c>
      <c r="B54" t="s">
        <v>479</v>
      </c>
      <c r="C54" t="s">
        <v>480</v>
      </c>
      <c r="D54" t="str">
        <f>Clef_répartition[[#This Row],[Code association]]&amp;"_"&amp;Clef_répartition[[#This Row],[Nom association]]</f>
        <v>AEE_Association intercommunale Enfance et Ecole Asse et Boiron</v>
      </c>
      <c r="E54">
        <f>COUNTIFS(D$2:D54,Clef_répartition[[#This Row],[Code_Nom]],J$2:J54,Clef_répartition[[#This Row],[Année]])</f>
        <v>2</v>
      </c>
      <c r="F54">
        <f>IF(Clef_répartition[[#This Row],[Code_Nom]]=D53,F53-1,(COUNTIFS(Clef_répartition[Code_Nom],Clef_répartition[[#This Row],[Code_Nom]],Clef_répartition[Année],Clef_répartition[[#This Row],[Année]])))</f>
        <v>8</v>
      </c>
      <c r="G54" t="str">
        <f>Clef_répartition[[#This Row],[Code_Nom]]&amp;"_"&amp;Clef_répartition[[#This Row],[Nombre]]&amp;"_"&amp;Clef_répartition[[#This Row],[Année]]</f>
        <v>AEE_Association intercommunale Enfance et Ecole Asse et Boiron_2_2016</v>
      </c>
      <c r="H54">
        <v>5706</v>
      </c>
      <c r="I54" t="s">
        <v>29</v>
      </c>
      <c r="J54">
        <v>2016</v>
      </c>
      <c r="K54">
        <v>0.12</v>
      </c>
    </row>
    <row r="55" spans="1:11" x14ac:dyDescent="0.25">
      <c r="A55" t="s">
        <v>433</v>
      </c>
      <c r="B55" t="s">
        <v>479</v>
      </c>
      <c r="C55" t="s">
        <v>480</v>
      </c>
      <c r="D55" t="str">
        <f>Clef_répartition[[#This Row],[Code association]]&amp;"_"&amp;Clef_répartition[[#This Row],[Nom association]]</f>
        <v>AEE_Association intercommunale Enfance et Ecole Asse et Boiron</v>
      </c>
      <c r="E55">
        <f>COUNTIFS(D$2:D55,Clef_répartition[[#This Row],[Code_Nom]],J$2:J55,Clef_répartition[[#This Row],[Année]])</f>
        <v>3</v>
      </c>
      <c r="F55">
        <f>IF(Clef_répartition[[#This Row],[Code_Nom]]=D54,F54-1,(COUNTIFS(Clef_répartition[Code_Nom],Clef_répartition[[#This Row],[Code_Nom]],Clef_répartition[Année],Clef_répartition[[#This Row],[Année]])))</f>
        <v>7</v>
      </c>
      <c r="G55" t="str">
        <f>Clef_répartition[[#This Row],[Code_Nom]]&amp;"_"&amp;Clef_répartition[[#This Row],[Nombre]]&amp;"_"&amp;Clef_répartition[[#This Row],[Année]]</f>
        <v>AEE_Association intercommunale Enfance et Ecole Asse et Boiron_3_2016</v>
      </c>
      <c r="H55">
        <v>5709</v>
      </c>
      <c r="I55" t="s">
        <v>62</v>
      </c>
      <c r="J55">
        <v>2016</v>
      </c>
      <c r="K55">
        <v>0.14000000000000001</v>
      </c>
    </row>
    <row r="56" spans="1:11" x14ac:dyDescent="0.25">
      <c r="A56" t="s">
        <v>433</v>
      </c>
      <c r="B56" t="s">
        <v>479</v>
      </c>
      <c r="C56" t="s">
        <v>480</v>
      </c>
      <c r="D56" t="str">
        <f>Clef_répartition[[#This Row],[Code association]]&amp;"_"&amp;Clef_répartition[[#This Row],[Nom association]]</f>
        <v>AEE_Association intercommunale Enfance et Ecole Asse et Boiron</v>
      </c>
      <c r="E56">
        <f>COUNTIFS(D$2:D56,Clef_répartition[[#This Row],[Code_Nom]],J$2:J56,Clef_répartition[[#This Row],[Année]])</f>
        <v>4</v>
      </c>
      <c r="F56">
        <f>IF(Clef_répartition[[#This Row],[Code_Nom]]=D55,F55-1,(COUNTIFS(Clef_répartition[Code_Nom],Clef_répartition[[#This Row],[Code_Nom]],Clef_répartition[Année],Clef_répartition[[#This Row],[Année]])))</f>
        <v>6</v>
      </c>
      <c r="G56" t="str">
        <f>Clef_répartition[[#This Row],[Code_Nom]]&amp;"_"&amp;Clef_répartition[[#This Row],[Nombre]]&amp;"_"&amp;Clef_répartition[[#This Row],[Année]]</f>
        <v>AEE_Association intercommunale Enfance et Ecole Asse et Boiron_4_2016</v>
      </c>
      <c r="H56">
        <v>5714</v>
      </c>
      <c r="I56" t="s">
        <v>81</v>
      </c>
      <c r="J56">
        <v>2016</v>
      </c>
      <c r="K56">
        <v>0.15</v>
      </c>
    </row>
    <row r="57" spans="1:11" x14ac:dyDescent="0.25">
      <c r="A57" t="s">
        <v>433</v>
      </c>
      <c r="B57" t="s">
        <v>479</v>
      </c>
      <c r="C57" t="s">
        <v>480</v>
      </c>
      <c r="D57" t="str">
        <f>Clef_répartition[[#This Row],[Code association]]&amp;"_"&amp;Clef_répartition[[#This Row],[Nom association]]</f>
        <v>AEE_Association intercommunale Enfance et Ecole Asse et Boiron</v>
      </c>
      <c r="E57">
        <f>COUNTIFS(D$2:D57,Clef_répartition[[#This Row],[Code_Nom]],J$2:J57,Clef_répartition[[#This Row],[Année]])</f>
        <v>5</v>
      </c>
      <c r="F57">
        <f>IF(Clef_répartition[[#This Row],[Code_Nom]]=D56,F56-1,(COUNTIFS(Clef_répartition[Code_Nom],Clef_répartition[[#This Row],[Code_Nom]],Clef_répartition[Année],Clef_répartition[[#This Row],[Année]])))</f>
        <v>5</v>
      </c>
      <c r="G57" t="str">
        <f>Clef_répartition[[#This Row],[Code_Nom]]&amp;"_"&amp;Clef_répartition[[#This Row],[Nombre]]&amp;"_"&amp;Clef_répartition[[#This Row],[Année]]</f>
        <v>AEE_Association intercommunale Enfance et Ecole Asse et Boiron_5_2016</v>
      </c>
      <c r="H57">
        <v>5716</v>
      </c>
      <c r="I57" t="s">
        <v>110</v>
      </c>
      <c r="J57">
        <v>2016</v>
      </c>
      <c r="K57">
        <v>0.2</v>
      </c>
    </row>
    <row r="58" spans="1:11" x14ac:dyDescent="0.25">
      <c r="A58" t="s">
        <v>433</v>
      </c>
      <c r="B58" t="s">
        <v>479</v>
      </c>
      <c r="C58" t="s">
        <v>480</v>
      </c>
      <c r="D58" t="str">
        <f>Clef_répartition[[#This Row],[Code association]]&amp;"_"&amp;Clef_répartition[[#This Row],[Nom association]]</f>
        <v>AEE_Association intercommunale Enfance et Ecole Asse et Boiron</v>
      </c>
      <c r="E58">
        <f>COUNTIFS(D$2:D58,Clef_répartition[[#This Row],[Code_Nom]],J$2:J58,Clef_répartition[[#This Row],[Année]])</f>
        <v>6</v>
      </c>
      <c r="F58">
        <f>IF(Clef_répartition[[#This Row],[Code_Nom]]=D57,F57-1,(COUNTIFS(Clef_répartition[Code_Nom],Clef_répartition[[#This Row],[Code_Nom]],Clef_répartition[Année],Clef_répartition[[#This Row],[Année]])))</f>
        <v>4</v>
      </c>
      <c r="G58" t="str">
        <f>Clef_répartition[[#This Row],[Code_Nom]]&amp;"_"&amp;Clef_répartition[[#This Row],[Nombre]]&amp;"_"&amp;Clef_répartition[[#This Row],[Année]]</f>
        <v>AEE_Association intercommunale Enfance et Ecole Asse et Boiron_6_2016</v>
      </c>
      <c r="H58">
        <v>5719</v>
      </c>
      <c r="I58" t="s">
        <v>124</v>
      </c>
      <c r="J58">
        <v>2016</v>
      </c>
      <c r="K58">
        <v>0.14000000000000001</v>
      </c>
    </row>
    <row r="59" spans="1:11" x14ac:dyDescent="0.25">
      <c r="A59" t="s">
        <v>433</v>
      </c>
      <c r="B59" t="s">
        <v>479</v>
      </c>
      <c r="C59" t="s">
        <v>480</v>
      </c>
      <c r="D59" t="str">
        <f>Clef_répartition[[#This Row],[Code association]]&amp;"_"&amp;Clef_répartition[[#This Row],[Nom association]]</f>
        <v>AEE_Association intercommunale Enfance et Ecole Asse et Boiron</v>
      </c>
      <c r="E59">
        <f>COUNTIFS(D$2:D59,Clef_répartition[[#This Row],[Code_Nom]],J$2:J59,Clef_répartition[[#This Row],[Année]])</f>
        <v>7</v>
      </c>
      <c r="F59">
        <f>IF(Clef_répartition[[#This Row],[Code_Nom]]=D58,F58-1,(COUNTIFS(Clef_répartition[Code_Nom],Clef_répartition[[#This Row],[Code_Nom]],Clef_répartition[Année],Clef_répartition[[#This Row],[Année]])))</f>
        <v>3</v>
      </c>
      <c r="G59" t="str">
        <f>Clef_répartition[[#This Row],[Code_Nom]]&amp;"_"&amp;Clef_répartition[[#This Row],[Nombre]]&amp;"_"&amp;Clef_répartition[[#This Row],[Année]]</f>
        <v>AEE_Association intercommunale Enfance et Ecole Asse et Boiron_7_2016</v>
      </c>
      <c r="H59">
        <v>5722</v>
      </c>
      <c r="I59" t="s">
        <v>133</v>
      </c>
      <c r="J59">
        <v>2016</v>
      </c>
      <c r="K59">
        <v>0.04</v>
      </c>
    </row>
    <row r="60" spans="1:11" x14ac:dyDescent="0.25">
      <c r="A60" t="s">
        <v>433</v>
      </c>
      <c r="B60" t="s">
        <v>479</v>
      </c>
      <c r="C60" t="s">
        <v>480</v>
      </c>
      <c r="D60" t="str">
        <f>Clef_répartition[[#This Row],[Code association]]&amp;"_"&amp;Clef_répartition[[#This Row],[Nom association]]</f>
        <v>AEE_Association intercommunale Enfance et Ecole Asse et Boiron</v>
      </c>
      <c r="E60">
        <f>COUNTIFS(D$2:D60,Clef_répartition[[#This Row],[Code_Nom]],J$2:J60,Clef_répartition[[#This Row],[Année]])</f>
        <v>8</v>
      </c>
      <c r="F60">
        <f>IF(Clef_répartition[[#This Row],[Code_Nom]]=D59,F59-1,(COUNTIFS(Clef_répartition[Code_Nom],Clef_répartition[[#This Row],[Code_Nom]],Clef_répartition[Année],Clef_répartition[[#This Row],[Année]])))</f>
        <v>2</v>
      </c>
      <c r="G60" t="str">
        <f>Clef_répartition[[#This Row],[Code_Nom]]&amp;"_"&amp;Clef_répartition[[#This Row],[Nombre]]&amp;"_"&amp;Clef_répartition[[#This Row],[Année]]</f>
        <v>AEE_Association intercommunale Enfance et Ecole Asse et Boiron_8_2016</v>
      </c>
      <c r="H60">
        <v>5726</v>
      </c>
      <c r="I60" t="s">
        <v>148</v>
      </c>
      <c r="J60">
        <v>2016</v>
      </c>
      <c r="K60">
        <v>0.13</v>
      </c>
    </row>
    <row r="61" spans="1:11" x14ac:dyDescent="0.25">
      <c r="A61" t="s">
        <v>433</v>
      </c>
      <c r="B61" t="s">
        <v>479</v>
      </c>
      <c r="C61" t="s">
        <v>480</v>
      </c>
      <c r="D61" t="str">
        <f>Clef_répartition[[#This Row],[Code association]]&amp;"_"&amp;Clef_répartition[[#This Row],[Nom association]]</f>
        <v>AEE_Association intercommunale Enfance et Ecole Asse et Boiron</v>
      </c>
      <c r="E61">
        <f>COUNTIFS(D$2:D61,Clef_répartition[[#This Row],[Code_Nom]],J$2:J61,Clef_répartition[[#This Row],[Année]])</f>
        <v>9</v>
      </c>
      <c r="F61">
        <f>IF(Clef_répartition[[#This Row],[Code_Nom]]=D60,F60-1,(COUNTIFS(Clef_répartition[Code_Nom],Clef_répartition[[#This Row],[Code_Nom]],Clef_répartition[Année],Clef_répartition[[#This Row],[Année]])))</f>
        <v>1</v>
      </c>
      <c r="G61" t="str">
        <f>Clef_répartition[[#This Row],[Code_Nom]]&amp;"_"&amp;Clef_répartition[[#This Row],[Nombre]]&amp;"_"&amp;Clef_répartition[[#This Row],[Année]]</f>
        <v>AEE_Association intercommunale Enfance et Ecole Asse et Boiron_9_2016</v>
      </c>
      <c r="H61">
        <v>5728</v>
      </c>
      <c r="I61" t="s">
        <v>255</v>
      </c>
      <c r="J61">
        <v>2016</v>
      </c>
      <c r="K61">
        <v>0.05</v>
      </c>
    </row>
    <row r="62" spans="1:11" x14ac:dyDescent="0.25">
      <c r="A62" t="s">
        <v>433</v>
      </c>
      <c r="B62" t="s">
        <v>677</v>
      </c>
      <c r="C62" t="s">
        <v>678</v>
      </c>
      <c r="D62" t="str">
        <f>Clef_répartition[[#This Row],[Code association]]&amp;"_"&amp;Clef_répartition[[#This Row],[Nom association]]</f>
        <v>AEGE_Association pour l'Epuration Granges et Environs</v>
      </c>
      <c r="E62">
        <f>COUNTIFS(D$2:D62,Clef_répartition[[#This Row],[Code_Nom]],J$2:J62,Clef_répartition[[#This Row],[Année]])</f>
        <v>1</v>
      </c>
      <c r="F62">
        <f>IF(Clef_répartition[[#This Row],[Code_Nom]]=D61,F61-1,(COUNTIFS(Clef_répartition[Code_Nom],Clef_répartition[[#This Row],[Code_Nom]],Clef_répartition[Année],Clef_répartition[[#This Row],[Année]])))</f>
        <v>2</v>
      </c>
      <c r="G62" t="str">
        <f>Clef_répartition[[#This Row],[Code_Nom]]&amp;"_"&amp;Clef_répartition[[#This Row],[Nombre]]&amp;"_"&amp;Clef_répartition[[#This Row],[Année]]</f>
        <v>AEGE_Association pour l'Epuration Granges et Environs_1_2016</v>
      </c>
      <c r="H62">
        <v>5831</v>
      </c>
      <c r="I62" t="s">
        <v>270</v>
      </c>
      <c r="J62">
        <v>2016</v>
      </c>
      <c r="K62">
        <v>0.68</v>
      </c>
    </row>
    <row r="63" spans="1:11" x14ac:dyDescent="0.25">
      <c r="A63" t="s">
        <v>433</v>
      </c>
      <c r="B63" t="s">
        <v>677</v>
      </c>
      <c r="C63" t="s">
        <v>678</v>
      </c>
      <c r="D63" t="str">
        <f>Clef_répartition[[#This Row],[Code association]]&amp;"_"&amp;Clef_répartition[[#This Row],[Nom association]]</f>
        <v>AEGE_Association pour l'Epuration Granges et Environs</v>
      </c>
      <c r="E63">
        <f>COUNTIFS(D$2:D63,Clef_répartition[[#This Row],[Code_Nom]],J$2:J63,Clef_répartition[[#This Row],[Année]])</f>
        <v>2</v>
      </c>
      <c r="F63">
        <f>IF(Clef_répartition[[#This Row],[Code_Nom]]=D62,F62-1,(COUNTIFS(Clef_répartition[Code_Nom],Clef_répartition[[#This Row],[Code_Nom]],Clef_répartition[Année],Clef_répartition[[#This Row],[Année]])))</f>
        <v>1</v>
      </c>
      <c r="G63" t="str">
        <f>Clef_répartition[[#This Row],[Code_Nom]]&amp;"_"&amp;Clef_répartition[[#This Row],[Nombre]]&amp;"_"&amp;Clef_répartition[[#This Row],[Année]]</f>
        <v>AEGE_Association pour l'Epuration Granges et Environs_2_2016</v>
      </c>
      <c r="H63">
        <v>5830</v>
      </c>
      <c r="I63" t="s">
        <v>285</v>
      </c>
      <c r="J63">
        <v>2016</v>
      </c>
      <c r="K63">
        <v>7.0000000000000007E-2</v>
      </c>
    </row>
    <row r="64" spans="1:11" x14ac:dyDescent="0.25">
      <c r="A64" t="s">
        <v>433</v>
      </c>
      <c r="B64" t="s">
        <v>693</v>
      </c>
      <c r="C64" t="s">
        <v>694</v>
      </c>
      <c r="D64" t="str">
        <f>Clef_répartition[[#This Row],[Code association]]&amp;"_"&amp;Clef_répartition[[#This Row],[Nom association]]</f>
        <v>AEM_Association intercommunale pour l'épuration des eaux usées de la région Mortigue</v>
      </c>
      <c r="E64">
        <f>COUNTIFS(D$2:D64,Clef_répartition[[#This Row],[Code_Nom]],J$2:J64,Clef_répartition[[#This Row],[Année]])</f>
        <v>1</v>
      </c>
      <c r="F64">
        <f>IF(Clef_répartition[[#This Row],[Code_Nom]]=D63,F63-1,(COUNTIFS(Clef_répartition[Code_Nom],Clef_répartition[[#This Row],[Code_Nom]],Clef_répartition[Année],Clef_répartition[[#This Row],[Année]])))</f>
        <v>3</v>
      </c>
      <c r="G64" t="str">
        <f>Clef_répartition[[#This Row],[Code_Nom]]&amp;"_"&amp;Clef_répartition[[#This Row],[Nombre]]&amp;"_"&amp;Clef_répartition[[#This Row],[Année]]</f>
        <v>AEM_Association intercommunale pour l'épuration des eaux usées de la région Mortigue_1_2016</v>
      </c>
      <c r="H64">
        <v>5511</v>
      </c>
      <c r="I64" t="s">
        <v>8</v>
      </c>
      <c r="J64">
        <v>2016</v>
      </c>
      <c r="K64">
        <v>0.45386172982354639</v>
      </c>
    </row>
    <row r="65" spans="1:11" x14ac:dyDescent="0.25">
      <c r="A65" t="s">
        <v>433</v>
      </c>
      <c r="B65" t="s">
        <v>693</v>
      </c>
      <c r="C65" t="s">
        <v>694</v>
      </c>
      <c r="D65" t="str">
        <f>Clef_répartition[[#This Row],[Code association]]&amp;"_"&amp;Clef_répartition[[#This Row],[Nom association]]</f>
        <v>AEM_Association intercommunale pour l'épuration des eaux usées de la région Mortigue</v>
      </c>
      <c r="E65">
        <f>COUNTIFS(D$2:D65,Clef_répartition[[#This Row],[Code_Nom]],J$2:J65,Clef_répartition[[#This Row],[Année]])</f>
        <v>2</v>
      </c>
      <c r="F65">
        <f>IF(Clef_répartition[[#This Row],[Code_Nom]]=D64,F64-1,(COUNTIFS(Clef_répartition[Code_Nom],Clef_répartition[[#This Row],[Code_Nom]],Clef_répartition[Année],Clef_répartition[[#This Row],[Année]])))</f>
        <v>2</v>
      </c>
      <c r="G65" t="str">
        <f>Clef_répartition[[#This Row],[Code_Nom]]&amp;"_"&amp;Clef_répartition[[#This Row],[Nombre]]&amp;"_"&amp;Clef_répartition[[#This Row],[Année]]</f>
        <v>AEM_Association intercommunale pour l'épuration des eaux usées de la région Mortigue_2_2016</v>
      </c>
      <c r="H65">
        <v>5521</v>
      </c>
      <c r="I65" t="s">
        <v>108</v>
      </c>
      <c r="J65">
        <v>2016</v>
      </c>
      <c r="K65">
        <v>0.32369106161411626</v>
      </c>
    </row>
    <row r="66" spans="1:11" x14ac:dyDescent="0.25">
      <c r="A66" t="s">
        <v>433</v>
      </c>
      <c r="B66" t="s">
        <v>693</v>
      </c>
      <c r="C66" t="s">
        <v>694</v>
      </c>
      <c r="D66" t="str">
        <f>Clef_répartition[[#This Row],[Code association]]&amp;"_"&amp;Clef_répartition[[#This Row],[Nom association]]</f>
        <v>AEM_Association intercommunale pour l'épuration des eaux usées de la région Mortigue</v>
      </c>
      <c r="E66">
        <f>COUNTIFS(D$2:D66,Clef_répartition[[#This Row],[Code_Nom]],J$2:J66,Clef_répartition[[#This Row],[Année]])</f>
        <v>3</v>
      </c>
      <c r="F66">
        <f>IF(Clef_répartition[[#This Row],[Code_Nom]]=D65,F65-1,(COUNTIFS(Clef_répartition[Code_Nom],Clef_répartition[[#This Row],[Code_Nom]],Clef_répartition[Année],Clef_répartition[[#This Row],[Année]])))</f>
        <v>1</v>
      </c>
      <c r="G66" t="str">
        <f>Clef_répartition[[#This Row],[Code_Nom]]&amp;"_"&amp;Clef_répartition[[#This Row],[Nombre]]&amp;"_"&amp;Clef_répartition[[#This Row],[Année]]</f>
        <v>AEM_Association intercommunale pour l'épuration des eaux usées de la région Mortigue_3_2016</v>
      </c>
      <c r="H66">
        <v>5535</v>
      </c>
      <c r="I66" t="s">
        <v>242</v>
      </c>
      <c r="J66">
        <v>2016</v>
      </c>
      <c r="K66">
        <v>0.2224472085623373</v>
      </c>
    </row>
    <row r="67" spans="1:11" x14ac:dyDescent="0.25">
      <c r="A67" t="s">
        <v>433</v>
      </c>
      <c r="B67" t="s">
        <v>670</v>
      </c>
      <c r="C67" t="s">
        <v>671</v>
      </c>
      <c r="D67" t="str">
        <f>Clef_répartition[[#This Row],[Code association]]&amp;"_"&amp;Clef_répartition[[#This Row],[Nom association]]</f>
        <v>AERA_Association intercommunale pour l'épuration des eaux usées de la région d'Aigle</v>
      </c>
      <c r="E67">
        <f>COUNTIFS(D$2:D67,Clef_répartition[[#This Row],[Code_Nom]],J$2:J67,Clef_répartition[[#This Row],[Année]])</f>
        <v>1</v>
      </c>
      <c r="F67">
        <f>IF(Clef_répartition[[#This Row],[Code_Nom]]=D66,F66-1,(COUNTIFS(Clef_répartition[Code_Nom],Clef_répartition[[#This Row],[Code_Nom]],Clef_répartition[Année],Clef_répartition[[#This Row],[Année]])))</f>
        <v>5</v>
      </c>
      <c r="G67" t="str">
        <f>Clef_répartition[[#This Row],[Code_Nom]]&amp;"_"&amp;Clef_répartition[[#This Row],[Nombre]]&amp;"_"&amp;Clef_répartition[[#This Row],[Année]]</f>
        <v>AERA_Association intercommunale pour l'épuration des eaux usées de la région d'Aigle_1_2016</v>
      </c>
      <c r="H67">
        <v>5401</v>
      </c>
      <c r="I67" t="s">
        <v>3</v>
      </c>
      <c r="J67">
        <v>2016</v>
      </c>
      <c r="K67">
        <v>0</v>
      </c>
    </row>
    <row r="68" spans="1:11" x14ac:dyDescent="0.25">
      <c r="A68" t="s">
        <v>433</v>
      </c>
      <c r="B68" t="s">
        <v>670</v>
      </c>
      <c r="C68" t="s">
        <v>671</v>
      </c>
      <c r="D68" t="str">
        <f>Clef_répartition[[#This Row],[Code association]]&amp;"_"&amp;Clef_répartition[[#This Row],[Nom association]]</f>
        <v>AERA_Association intercommunale pour l'épuration des eaux usées de la région d'Aigle</v>
      </c>
      <c r="E68">
        <f>COUNTIFS(D$2:D68,Clef_répartition[[#This Row],[Code_Nom]],J$2:J68,Clef_répartition[[#This Row],[Année]])</f>
        <v>2</v>
      </c>
      <c r="F68">
        <f>IF(Clef_répartition[[#This Row],[Code_Nom]]=D67,F67-1,(COUNTIFS(Clef_répartition[Code_Nom],Clef_répartition[[#This Row],[Code_Nom]],Clef_répartition[Année],Clef_répartition[[#This Row],[Année]])))</f>
        <v>4</v>
      </c>
      <c r="G68" t="str">
        <f>Clef_répartition[[#This Row],[Code_Nom]]&amp;"_"&amp;Clef_répartition[[#This Row],[Nombre]]&amp;"_"&amp;Clef_répartition[[#This Row],[Année]]</f>
        <v>AERA_Association intercommunale pour l'épuration des eaux usées de la région d'Aigle_2_2016</v>
      </c>
      <c r="H68">
        <v>5404</v>
      </c>
      <c r="I68" t="s">
        <v>73</v>
      </c>
      <c r="J68">
        <v>2016</v>
      </c>
      <c r="K68">
        <v>0</v>
      </c>
    </row>
    <row r="69" spans="1:11" x14ac:dyDescent="0.25">
      <c r="A69" t="s">
        <v>433</v>
      </c>
      <c r="B69" t="s">
        <v>670</v>
      </c>
      <c r="C69" t="s">
        <v>671</v>
      </c>
      <c r="D69" t="str">
        <f>Clef_répartition[[#This Row],[Code association]]&amp;"_"&amp;Clef_répartition[[#This Row],[Nom association]]</f>
        <v>AERA_Association intercommunale pour l'épuration des eaux usées de la région d'Aigle</v>
      </c>
      <c r="E69">
        <f>COUNTIFS(D$2:D69,Clef_répartition[[#This Row],[Code_Nom]],J$2:J69,Clef_répartition[[#This Row],[Année]])</f>
        <v>3</v>
      </c>
      <c r="F69">
        <f>IF(Clef_répartition[[#This Row],[Code_Nom]]=D68,F68-1,(COUNTIFS(Clef_répartition[Code_Nom],Clef_répartition[[#This Row],[Code_Nom]],Clef_répartition[Année],Clef_répartition[[#This Row],[Année]])))</f>
        <v>3</v>
      </c>
      <c r="G69" t="str">
        <f>Clef_répartition[[#This Row],[Code_Nom]]&amp;"_"&amp;Clef_répartition[[#This Row],[Nombre]]&amp;"_"&amp;Clef_répartition[[#This Row],[Année]]</f>
        <v>AERA_Association intercommunale pour l'épuration des eaux usées de la région d'Aigle_3_2016</v>
      </c>
      <c r="H69">
        <v>5407</v>
      </c>
      <c r="I69" t="s">
        <v>159</v>
      </c>
      <c r="J69">
        <v>2016</v>
      </c>
      <c r="K69">
        <v>0</v>
      </c>
    </row>
    <row r="70" spans="1:11" x14ac:dyDescent="0.25">
      <c r="A70" t="s">
        <v>433</v>
      </c>
      <c r="B70" t="s">
        <v>670</v>
      </c>
      <c r="C70" t="s">
        <v>671</v>
      </c>
      <c r="D70" t="str">
        <f>Clef_répartition[[#This Row],[Code association]]&amp;"_"&amp;Clef_répartition[[#This Row],[Nom association]]</f>
        <v>AERA_Association intercommunale pour l'épuration des eaux usées de la région d'Aigle</v>
      </c>
      <c r="E70">
        <f>COUNTIFS(D$2:D70,Clef_répartition[[#This Row],[Code_Nom]],J$2:J70,Clef_répartition[[#This Row],[Année]])</f>
        <v>4</v>
      </c>
      <c r="F70">
        <f>IF(Clef_répartition[[#This Row],[Code_Nom]]=D69,F69-1,(COUNTIFS(Clef_répartition[Code_Nom],Clef_répartition[[#This Row],[Code_Nom]],Clef_répartition[Année],Clef_répartition[[#This Row],[Année]])))</f>
        <v>2</v>
      </c>
      <c r="G70" t="str">
        <f>Clef_répartition[[#This Row],[Code_Nom]]&amp;"_"&amp;Clef_répartition[[#This Row],[Nombre]]&amp;"_"&amp;Clef_répartition[[#This Row],[Année]]</f>
        <v>AERA_Association intercommunale pour l'épuration des eaux usées de la région d'Aigle_4_2016</v>
      </c>
      <c r="H70">
        <v>5409</v>
      </c>
      <c r="I70" t="s">
        <v>198</v>
      </c>
      <c r="J70">
        <v>2016</v>
      </c>
      <c r="K70">
        <v>0</v>
      </c>
    </row>
    <row r="71" spans="1:11" x14ac:dyDescent="0.25">
      <c r="A71" t="s">
        <v>433</v>
      </c>
      <c r="B71" t="s">
        <v>670</v>
      </c>
      <c r="C71" t="s">
        <v>671</v>
      </c>
      <c r="D71" t="str">
        <f>Clef_répartition[[#This Row],[Code association]]&amp;"_"&amp;Clef_répartition[[#This Row],[Nom association]]</f>
        <v>AERA_Association intercommunale pour l'épuration des eaux usées de la région d'Aigle</v>
      </c>
      <c r="E71">
        <f>COUNTIFS(D$2:D71,Clef_répartition[[#This Row],[Code_Nom]],J$2:J71,Clef_répartition[[#This Row],[Année]])</f>
        <v>5</v>
      </c>
      <c r="F71">
        <f>IF(Clef_répartition[[#This Row],[Code_Nom]]=D70,F70-1,(COUNTIFS(Clef_répartition[Code_Nom],Clef_répartition[[#This Row],[Code_Nom]],Clef_répartition[Année],Clef_répartition[[#This Row],[Année]])))</f>
        <v>1</v>
      </c>
      <c r="G71" t="str">
        <f>Clef_répartition[[#This Row],[Code_Nom]]&amp;"_"&amp;Clef_répartition[[#This Row],[Nombre]]&amp;"_"&amp;Clef_répartition[[#This Row],[Année]]</f>
        <v>AERA_Association intercommunale pour l'épuration des eaux usées de la région d'Aigle_5_2016</v>
      </c>
      <c r="H71">
        <v>5415</v>
      </c>
      <c r="I71" t="s">
        <v>300</v>
      </c>
      <c r="J71">
        <v>2016</v>
      </c>
      <c r="K71">
        <v>0</v>
      </c>
    </row>
    <row r="72" spans="1:11" x14ac:dyDescent="0.25">
      <c r="A72" t="s">
        <v>433</v>
      </c>
      <c r="B72" t="s">
        <v>697</v>
      </c>
      <c r="C72" t="s">
        <v>698</v>
      </c>
      <c r="D72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72">
        <f>COUNTIFS(D$2:D72,Clef_répartition[[#This Row],[Code_Nom]],J$2:J72,Clef_répartition[[#This Row],[Année]])</f>
        <v>1</v>
      </c>
      <c r="F72">
        <f>IF(Clef_répartition[[#This Row],[Code_Nom]]=D71,F71-1,(COUNTIFS(Clef_répartition[Code_Nom],Clef_répartition[[#This Row],[Code_Nom]],Clef_répartition[Année],Clef_répartition[[#This Row],[Année]])))</f>
        <v>3</v>
      </c>
      <c r="G72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Talent_1_2016</v>
      </c>
      <c r="H72">
        <v>5515</v>
      </c>
      <c r="I72" t="s">
        <v>37</v>
      </c>
      <c r="J72">
        <v>2016</v>
      </c>
      <c r="K72">
        <v>0.13458401305057097</v>
      </c>
    </row>
    <row r="73" spans="1:11" x14ac:dyDescent="0.25">
      <c r="A73" t="s">
        <v>433</v>
      </c>
      <c r="B73" t="s">
        <v>697</v>
      </c>
      <c r="C73" t="s">
        <v>698</v>
      </c>
      <c r="D73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73">
        <f>COUNTIFS(D$2:D73,Clef_répartition[[#This Row],[Code_Nom]],J$2:J73,Clef_répartition[[#This Row],[Année]])</f>
        <v>2</v>
      </c>
      <c r="F73">
        <f>IF(Clef_répartition[[#This Row],[Code_Nom]]=D72,F72-1,(COUNTIFS(Clef_répartition[Code_Nom],Clef_répartition[[#This Row],[Code_Nom]],Clef_répartition[Année],Clef_répartition[[#This Row],[Année]])))</f>
        <v>2</v>
      </c>
      <c r="G73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Talent_2_2016</v>
      </c>
      <c r="H73">
        <v>5516</v>
      </c>
      <c r="I73" t="s">
        <v>88</v>
      </c>
      <c r="J73">
        <v>2016</v>
      </c>
      <c r="K73">
        <v>0.44763458401305056</v>
      </c>
    </row>
    <row r="74" spans="1:11" x14ac:dyDescent="0.25">
      <c r="A74" t="s">
        <v>433</v>
      </c>
      <c r="B74" t="s">
        <v>697</v>
      </c>
      <c r="C74" t="s">
        <v>698</v>
      </c>
      <c r="D74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74">
        <f>COUNTIFS(D$2:D74,Clef_répartition[[#This Row],[Code_Nom]],J$2:J74,Clef_répartition[[#This Row],[Année]])</f>
        <v>3</v>
      </c>
      <c r="F74">
        <f>IF(Clef_répartition[[#This Row],[Code_Nom]]=D73,F73-1,(COUNTIFS(Clef_répartition[Code_Nom],Clef_répartition[[#This Row],[Code_Nom]],Clef_répartition[Année],Clef_répartition[[#This Row],[Année]])))</f>
        <v>1</v>
      </c>
      <c r="G74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Talent_3_2016</v>
      </c>
      <c r="H74">
        <v>5523</v>
      </c>
      <c r="I74" t="s">
        <v>119</v>
      </c>
      <c r="J74">
        <v>2016</v>
      </c>
      <c r="K74">
        <v>0.41778140293637839</v>
      </c>
    </row>
    <row r="75" spans="1:11" x14ac:dyDescent="0.25">
      <c r="A75" t="s">
        <v>433</v>
      </c>
      <c r="B75" t="s">
        <v>600</v>
      </c>
      <c r="C75" t="s">
        <v>601</v>
      </c>
      <c r="D75" t="str">
        <f>Clef_répartition[[#This Row],[Code association]]&amp;"_"&amp;Clef_répartition[[#This Row],[Nom association]]</f>
        <v>AGMV_Association intercommunale pour l'épuration des eaux usées de de Grandcour - Missy - Vallon</v>
      </c>
      <c r="E75">
        <f>COUNTIFS(D$2:D75,Clef_répartition[[#This Row],[Code_Nom]],J$2:J75,Clef_répartition[[#This Row],[Année]])</f>
        <v>1</v>
      </c>
      <c r="F75">
        <f>IF(Clef_répartition[[#This Row],[Code_Nom]]=D74,F74-1,(COUNTIFS(Clef_répartition[Code_Nom],Clef_répartition[[#This Row],[Code_Nom]],Clef_répartition[Année],Clef_répartition[[#This Row],[Année]])))</f>
        <v>2</v>
      </c>
      <c r="G75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Vallon_1_2016</v>
      </c>
      <c r="H75">
        <v>5817</v>
      </c>
      <c r="I75" t="s">
        <v>130</v>
      </c>
      <c r="J75">
        <v>2016</v>
      </c>
      <c r="K75">
        <v>0.57699999999999996</v>
      </c>
    </row>
    <row r="76" spans="1:11" x14ac:dyDescent="0.25">
      <c r="A76" t="s">
        <v>433</v>
      </c>
      <c r="B76" t="s">
        <v>600</v>
      </c>
      <c r="C76" t="s">
        <v>601</v>
      </c>
      <c r="D76" t="str">
        <f>Clef_répartition[[#This Row],[Code association]]&amp;"_"&amp;Clef_répartition[[#This Row],[Nom association]]</f>
        <v>AGMV_Association intercommunale pour l'épuration des eaux usées de de Grandcour - Missy - Vallon</v>
      </c>
      <c r="E76">
        <f>COUNTIFS(D$2:D76,Clef_répartition[[#This Row],[Code_Nom]],J$2:J76,Clef_répartition[[#This Row],[Année]])</f>
        <v>2</v>
      </c>
      <c r="F76">
        <f>IF(Clef_répartition[[#This Row],[Code_Nom]]=D75,F75-1,(COUNTIFS(Clef_répartition[Code_Nom],Clef_répartition[[#This Row],[Code_Nom]],Clef_répartition[Année],Clef_répartition[[#This Row],[Année]])))</f>
        <v>1</v>
      </c>
      <c r="G76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Vallon_2_2016</v>
      </c>
      <c r="H76">
        <v>5821</v>
      </c>
      <c r="I76" t="s">
        <v>177</v>
      </c>
      <c r="J76">
        <v>2016</v>
      </c>
      <c r="K76">
        <v>0.19900000000000001</v>
      </c>
    </row>
    <row r="77" spans="1:11" x14ac:dyDescent="0.25">
      <c r="A77" t="s">
        <v>433</v>
      </c>
      <c r="B77" t="s">
        <v>456</v>
      </c>
      <c r="C77" t="s">
        <v>457</v>
      </c>
      <c r="D77" t="str">
        <f>Clef_répartition[[#This Row],[Code association]]&amp;"_"&amp;Clef_répartition[[#This Row],[Nom association]]</f>
        <v>AIAB_Association intercommunale Asse et Boiron</v>
      </c>
      <c r="E77">
        <f>COUNTIFS(D$2:D77,Clef_répartition[[#This Row],[Code_Nom]],J$2:J77,Clef_répartition[[#This Row],[Année]])</f>
        <v>1</v>
      </c>
      <c r="F77">
        <f>IF(Clef_répartition[[#This Row],[Code_Nom]]=D76,F76-1,(COUNTIFS(Clef_répartition[Code_Nom],Clef_répartition[[#This Row],[Code_Nom]],Clef_répartition[Année],Clef_répartition[[#This Row],[Année]])))</f>
        <v>9</v>
      </c>
      <c r="G77" t="str">
        <f>Clef_répartition[[#This Row],[Code_Nom]]&amp;"_"&amp;Clef_répartition[[#This Row],[Nombre]]&amp;"_"&amp;Clef_répartition[[#This Row],[Année]]</f>
        <v>AIAB_Association intercommunale Asse et Boiron_1_2016</v>
      </c>
      <c r="H77">
        <v>5701</v>
      </c>
      <c r="I77" t="s">
        <v>5</v>
      </c>
      <c r="J77">
        <v>2016</v>
      </c>
      <c r="K77">
        <v>2.53E-2</v>
      </c>
    </row>
    <row r="78" spans="1:11" x14ac:dyDescent="0.25">
      <c r="A78" t="s">
        <v>433</v>
      </c>
      <c r="B78" t="s">
        <v>456</v>
      </c>
      <c r="C78" t="s">
        <v>457</v>
      </c>
      <c r="D78" t="str">
        <f>Clef_répartition[[#This Row],[Code association]]&amp;"_"&amp;Clef_répartition[[#This Row],[Nom association]]</f>
        <v>AIAB_Association intercommunale Asse et Boiron</v>
      </c>
      <c r="E78">
        <f>COUNTIFS(D$2:D78,Clef_répartition[[#This Row],[Code_Nom]],J$2:J78,Clef_répartition[[#This Row],[Année]])</f>
        <v>2</v>
      </c>
      <c r="F78">
        <f>IF(Clef_répartition[[#This Row],[Code_Nom]]=D77,F77-1,(COUNTIFS(Clef_répartition[Code_Nom],Clef_répartition[[#This Row],[Code_Nom]],Clef_répartition[Année],Clef_répartition[[#This Row],[Année]])))</f>
        <v>8</v>
      </c>
      <c r="G78" t="str">
        <f>Clef_répartition[[#This Row],[Code_Nom]]&amp;"_"&amp;Clef_répartition[[#This Row],[Nombre]]&amp;"_"&amp;Clef_répartition[[#This Row],[Année]]</f>
        <v>AIAB_Association intercommunale Asse et Boiron_2_2016</v>
      </c>
      <c r="H78">
        <v>5706</v>
      </c>
      <c r="I78" t="s">
        <v>29</v>
      </c>
      <c r="J78">
        <v>2016</v>
      </c>
      <c r="K78">
        <v>0.1278</v>
      </c>
    </row>
    <row r="79" spans="1:11" x14ac:dyDescent="0.25">
      <c r="A79" t="s">
        <v>433</v>
      </c>
      <c r="B79" t="s">
        <v>456</v>
      </c>
      <c r="C79" t="s">
        <v>457</v>
      </c>
      <c r="D79" t="str">
        <f>Clef_répartition[[#This Row],[Code association]]&amp;"_"&amp;Clef_répartition[[#This Row],[Nom association]]</f>
        <v>AIAB_Association intercommunale Asse et Boiron</v>
      </c>
      <c r="E79">
        <f>COUNTIFS(D$2:D79,Clef_répartition[[#This Row],[Code_Nom]],J$2:J79,Clef_répartition[[#This Row],[Année]])</f>
        <v>3</v>
      </c>
      <c r="F79">
        <f>IF(Clef_répartition[[#This Row],[Code_Nom]]=D78,F78-1,(COUNTIFS(Clef_répartition[Code_Nom],Clef_répartition[[#This Row],[Code_Nom]],Clef_répartition[Année],Clef_répartition[[#This Row],[Année]])))</f>
        <v>7</v>
      </c>
      <c r="G79" t="str">
        <f>Clef_répartition[[#This Row],[Code_Nom]]&amp;"_"&amp;Clef_répartition[[#This Row],[Nombre]]&amp;"_"&amp;Clef_répartition[[#This Row],[Année]]</f>
        <v>AIAB_Association intercommunale Asse et Boiron_3_2016</v>
      </c>
      <c r="H79">
        <v>5709</v>
      </c>
      <c r="I79" t="s">
        <v>62</v>
      </c>
      <c r="J79">
        <v>2016</v>
      </c>
      <c r="K79">
        <v>0.14299999999999999</v>
      </c>
    </row>
    <row r="80" spans="1:11" x14ac:dyDescent="0.25">
      <c r="A80" t="s">
        <v>433</v>
      </c>
      <c r="B80" t="s">
        <v>456</v>
      </c>
      <c r="C80" t="s">
        <v>457</v>
      </c>
      <c r="D80" t="str">
        <f>Clef_répartition[[#This Row],[Code association]]&amp;"_"&amp;Clef_répartition[[#This Row],[Nom association]]</f>
        <v>AIAB_Association intercommunale Asse et Boiron</v>
      </c>
      <c r="E80">
        <f>COUNTIFS(D$2:D80,Clef_répartition[[#This Row],[Code_Nom]],J$2:J80,Clef_répartition[[#This Row],[Année]])</f>
        <v>4</v>
      </c>
      <c r="F80">
        <f>IF(Clef_répartition[[#This Row],[Code_Nom]]=D79,F79-1,(COUNTIFS(Clef_répartition[Code_Nom],Clef_répartition[[#This Row],[Code_Nom]],Clef_répartition[Année],Clef_répartition[[#This Row],[Année]])))</f>
        <v>6</v>
      </c>
      <c r="G80" t="str">
        <f>Clef_répartition[[#This Row],[Code_Nom]]&amp;"_"&amp;Clef_répartition[[#This Row],[Nombre]]&amp;"_"&amp;Clef_répartition[[#This Row],[Année]]</f>
        <v>AIAB_Association intercommunale Asse et Boiron_4_2016</v>
      </c>
      <c r="H80">
        <v>5714</v>
      </c>
      <c r="I80" t="s">
        <v>81</v>
      </c>
      <c r="J80">
        <v>2016</v>
      </c>
      <c r="K80">
        <v>0.13900000000000001</v>
      </c>
    </row>
    <row r="81" spans="1:11" x14ac:dyDescent="0.25">
      <c r="A81" t="s">
        <v>433</v>
      </c>
      <c r="B81" t="s">
        <v>456</v>
      </c>
      <c r="C81" t="s">
        <v>457</v>
      </c>
      <c r="D81" t="str">
        <f>Clef_répartition[[#This Row],[Code association]]&amp;"_"&amp;Clef_répartition[[#This Row],[Nom association]]</f>
        <v>AIAB_Association intercommunale Asse et Boiron</v>
      </c>
      <c r="E81">
        <f>COUNTIFS(D$2:D81,Clef_répartition[[#This Row],[Code_Nom]],J$2:J81,Clef_répartition[[#This Row],[Année]])</f>
        <v>5</v>
      </c>
      <c r="F81">
        <f>IF(Clef_répartition[[#This Row],[Code_Nom]]=D80,F80-1,(COUNTIFS(Clef_répartition[Code_Nom],Clef_répartition[[#This Row],[Code_Nom]],Clef_répartition[Année],Clef_répartition[[#This Row],[Année]])))</f>
        <v>5</v>
      </c>
      <c r="G81" t="str">
        <f>Clef_répartition[[#This Row],[Code_Nom]]&amp;"_"&amp;Clef_répartition[[#This Row],[Nombre]]&amp;"_"&amp;Clef_répartition[[#This Row],[Année]]</f>
        <v>AIAB_Association intercommunale Asse et Boiron_5_2016</v>
      </c>
      <c r="H81">
        <v>5716</v>
      </c>
      <c r="I81" t="s">
        <v>110</v>
      </c>
      <c r="J81">
        <v>2016</v>
      </c>
      <c r="K81">
        <v>0.1789</v>
      </c>
    </row>
    <row r="82" spans="1:11" x14ac:dyDescent="0.25">
      <c r="A82" t="s">
        <v>433</v>
      </c>
      <c r="B82" t="s">
        <v>456</v>
      </c>
      <c r="C82" t="s">
        <v>457</v>
      </c>
      <c r="D82" t="str">
        <f>Clef_répartition[[#This Row],[Code association]]&amp;"_"&amp;Clef_répartition[[#This Row],[Nom association]]</f>
        <v>AIAB_Association intercommunale Asse et Boiron</v>
      </c>
      <c r="E82">
        <f>COUNTIFS(D$2:D82,Clef_répartition[[#This Row],[Code_Nom]],J$2:J82,Clef_répartition[[#This Row],[Année]])</f>
        <v>6</v>
      </c>
      <c r="F82">
        <f>IF(Clef_répartition[[#This Row],[Code_Nom]]=D81,F81-1,(COUNTIFS(Clef_répartition[Code_Nom],Clef_répartition[[#This Row],[Code_Nom]],Clef_répartition[Année],Clef_répartition[[#This Row],[Année]])))</f>
        <v>4</v>
      </c>
      <c r="G82" t="str">
        <f>Clef_répartition[[#This Row],[Code_Nom]]&amp;"_"&amp;Clef_répartition[[#This Row],[Nombre]]&amp;"_"&amp;Clef_répartition[[#This Row],[Année]]</f>
        <v>AIAB_Association intercommunale Asse et Boiron_6_2016</v>
      </c>
      <c r="H82">
        <v>5719</v>
      </c>
      <c r="I82" t="s">
        <v>124</v>
      </c>
      <c r="J82">
        <v>2016</v>
      </c>
      <c r="K82">
        <v>0.1467</v>
      </c>
    </row>
    <row r="83" spans="1:11" x14ac:dyDescent="0.25">
      <c r="A83" t="s">
        <v>433</v>
      </c>
      <c r="B83" t="s">
        <v>456</v>
      </c>
      <c r="C83" t="s">
        <v>457</v>
      </c>
      <c r="D83" t="str">
        <f>Clef_répartition[[#This Row],[Code association]]&amp;"_"&amp;Clef_répartition[[#This Row],[Nom association]]</f>
        <v>AIAB_Association intercommunale Asse et Boiron</v>
      </c>
      <c r="E83">
        <f>COUNTIFS(D$2:D83,Clef_répartition[[#This Row],[Code_Nom]],J$2:J83,Clef_répartition[[#This Row],[Année]])</f>
        <v>7</v>
      </c>
      <c r="F83">
        <f>IF(Clef_répartition[[#This Row],[Code_Nom]]=D82,F82-1,(COUNTIFS(Clef_répartition[Code_Nom],Clef_répartition[[#This Row],[Code_Nom]],Clef_répartition[Année],Clef_répartition[[#This Row],[Année]])))</f>
        <v>3</v>
      </c>
      <c r="G83" t="str">
        <f>Clef_répartition[[#This Row],[Code_Nom]]&amp;"_"&amp;Clef_répartition[[#This Row],[Nombre]]&amp;"_"&amp;Clef_répartition[[#This Row],[Année]]</f>
        <v>AIAB_Association intercommunale Asse et Boiron_7_2016</v>
      </c>
      <c r="H83">
        <v>5722</v>
      </c>
      <c r="I83" t="s">
        <v>133</v>
      </c>
      <c r="J83">
        <v>2016</v>
      </c>
      <c r="K83">
        <v>4.6300000000000001E-2</v>
      </c>
    </row>
    <row r="84" spans="1:11" x14ac:dyDescent="0.25">
      <c r="A84" t="s">
        <v>433</v>
      </c>
      <c r="B84" t="s">
        <v>456</v>
      </c>
      <c r="C84" t="s">
        <v>457</v>
      </c>
      <c r="D84" t="str">
        <f>Clef_répartition[[#This Row],[Code association]]&amp;"_"&amp;Clef_répartition[[#This Row],[Nom association]]</f>
        <v>AIAB_Association intercommunale Asse et Boiron</v>
      </c>
      <c r="E84">
        <f>COUNTIFS(D$2:D84,Clef_répartition[[#This Row],[Code_Nom]],J$2:J84,Clef_répartition[[#This Row],[Année]])</f>
        <v>8</v>
      </c>
      <c r="F84">
        <f>IF(Clef_répartition[[#This Row],[Code_Nom]]=D83,F83-1,(COUNTIFS(Clef_répartition[Code_Nom],Clef_répartition[[#This Row],[Code_Nom]],Clef_répartition[Année],Clef_répartition[[#This Row],[Année]])))</f>
        <v>2</v>
      </c>
      <c r="G84" t="str">
        <f>Clef_répartition[[#This Row],[Code_Nom]]&amp;"_"&amp;Clef_répartition[[#This Row],[Nombre]]&amp;"_"&amp;Clef_répartition[[#This Row],[Année]]</f>
        <v>AIAB_Association intercommunale Asse et Boiron_8_2016</v>
      </c>
      <c r="H84">
        <v>5726</v>
      </c>
      <c r="I84" t="s">
        <v>148</v>
      </c>
      <c r="J84">
        <v>2016</v>
      </c>
      <c r="K84">
        <v>0.13450000000000001</v>
      </c>
    </row>
    <row r="85" spans="1:11" x14ac:dyDescent="0.25">
      <c r="A85" t="s">
        <v>433</v>
      </c>
      <c r="B85" t="s">
        <v>456</v>
      </c>
      <c r="C85" t="s">
        <v>457</v>
      </c>
      <c r="D85" t="str">
        <f>Clef_répartition[[#This Row],[Code association]]&amp;"_"&amp;Clef_répartition[[#This Row],[Nom association]]</f>
        <v>AIAB_Association intercommunale Asse et Boiron</v>
      </c>
      <c r="E85">
        <f>COUNTIFS(D$2:D85,Clef_répartition[[#This Row],[Code_Nom]],J$2:J85,Clef_répartition[[#This Row],[Année]])</f>
        <v>9</v>
      </c>
      <c r="F85">
        <f>IF(Clef_répartition[[#This Row],[Code_Nom]]=D84,F84-1,(COUNTIFS(Clef_répartition[Code_Nom],Clef_répartition[[#This Row],[Code_Nom]],Clef_répartition[Année],Clef_répartition[[#This Row],[Année]])))</f>
        <v>1</v>
      </c>
      <c r="G85" t="str">
        <f>Clef_répartition[[#This Row],[Code_Nom]]&amp;"_"&amp;Clef_répartition[[#This Row],[Nombre]]&amp;"_"&amp;Clef_répartition[[#This Row],[Année]]</f>
        <v>AIAB_Association intercommunale Asse et Boiron_9_2016</v>
      </c>
      <c r="H85">
        <v>5728</v>
      </c>
      <c r="I85" t="s">
        <v>255</v>
      </c>
      <c r="J85">
        <v>2016</v>
      </c>
      <c r="K85">
        <v>5.8599999999999999E-2</v>
      </c>
    </row>
    <row r="86" spans="1:11" x14ac:dyDescent="0.25">
      <c r="A86" t="s">
        <v>433</v>
      </c>
      <c r="B86" t="s">
        <v>509</v>
      </c>
      <c r="C86" t="s">
        <v>510</v>
      </c>
      <c r="D8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86">
        <f>COUNTIFS(D$2:D86,Clef_répartition[[#This Row],[Code_Nom]],J$2:J86,Clef_répartition[[#This Row],[Année]])</f>
        <v>1</v>
      </c>
      <c r="F86">
        <f>IF(Clef_répartition[[#This Row],[Code_Nom]]=D85,F85-1,(COUNTIFS(Clef_répartition[Code_Nom],Clef_répartition[[#This Row],[Code_Nom]],Clef_répartition[Année],Clef_répartition[[#This Row],[Année]])))</f>
        <v>13</v>
      </c>
      <c r="G8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_1_2016</v>
      </c>
      <c r="H86">
        <v>5514</v>
      </c>
      <c r="I86" t="s">
        <v>30</v>
      </c>
      <c r="J86">
        <v>2016</v>
      </c>
      <c r="K86">
        <v>0.08</v>
      </c>
    </row>
    <row r="87" spans="1:11" x14ac:dyDescent="0.25">
      <c r="A87" t="s">
        <v>433</v>
      </c>
      <c r="B87" t="s">
        <v>509</v>
      </c>
      <c r="C87" t="s">
        <v>510</v>
      </c>
      <c r="D8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87">
        <f>COUNTIFS(D$2:D87,Clef_répartition[[#This Row],[Code_Nom]],J$2:J87,Clef_répartition[[#This Row],[Année]])</f>
        <v>2</v>
      </c>
      <c r="F87">
        <f>IF(Clef_répartition[[#This Row],[Code_Nom]]=D86,F86-1,(COUNTIFS(Clef_répartition[Code_Nom],Clef_répartition[[#This Row],[Code_Nom]],Clef_répartition[Année],Clef_répartition[[#This Row],[Année]])))</f>
        <v>12</v>
      </c>
      <c r="G8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_2_2016</v>
      </c>
      <c r="H87">
        <v>5749</v>
      </c>
      <c r="I87" t="s">
        <v>58</v>
      </c>
      <c r="J87">
        <v>2016</v>
      </c>
      <c r="K87">
        <v>0.02</v>
      </c>
    </row>
    <row r="88" spans="1:11" x14ac:dyDescent="0.25">
      <c r="A88" t="s">
        <v>433</v>
      </c>
      <c r="B88" t="s">
        <v>509</v>
      </c>
      <c r="C88" t="s">
        <v>510</v>
      </c>
      <c r="D8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88">
        <f>COUNTIFS(D$2:D88,Clef_répartition[[#This Row],[Code_Nom]],J$2:J88,Clef_répartition[[#This Row],[Année]])</f>
        <v>3</v>
      </c>
      <c r="F88">
        <f>IF(Clef_répartition[[#This Row],[Code_Nom]]=D87,F87-1,(COUNTIFS(Clef_répartition[Code_Nom],Clef_répartition[[#This Row],[Code_Nom]],Clef_répartition[Année],Clef_répartition[[#This Row],[Année]])))</f>
        <v>11</v>
      </c>
      <c r="G8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_3_2016</v>
      </c>
      <c r="H88">
        <v>5518</v>
      </c>
      <c r="I88" t="s">
        <v>99</v>
      </c>
      <c r="J88">
        <v>2016</v>
      </c>
      <c r="K88">
        <v>0.38</v>
      </c>
    </row>
    <row r="89" spans="1:11" x14ac:dyDescent="0.25">
      <c r="A89" t="s">
        <v>433</v>
      </c>
      <c r="B89" t="s">
        <v>509</v>
      </c>
      <c r="C89" t="s">
        <v>510</v>
      </c>
      <c r="D8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89">
        <f>COUNTIFS(D$2:D89,Clef_répartition[[#This Row],[Code_Nom]],J$2:J89,Clef_répartition[[#This Row],[Année]])</f>
        <v>4</v>
      </c>
      <c r="F89">
        <f>IF(Clef_répartition[[#This Row],[Code_Nom]]=D88,F88-1,(COUNTIFS(Clef_répartition[Code_Nom],Clef_répartition[[#This Row],[Code_Nom]],Clef_répartition[Année],Clef_répartition[[#This Row],[Année]])))</f>
        <v>10</v>
      </c>
      <c r="G8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_4_2016</v>
      </c>
      <c r="H89">
        <v>5522</v>
      </c>
      <c r="I89" t="s">
        <v>114</v>
      </c>
      <c r="J89">
        <v>2016</v>
      </c>
      <c r="K89">
        <v>0.05</v>
      </c>
    </row>
    <row r="90" spans="1:11" x14ac:dyDescent="0.25">
      <c r="A90" t="s">
        <v>433</v>
      </c>
      <c r="B90" t="s">
        <v>509</v>
      </c>
      <c r="C90" t="s">
        <v>510</v>
      </c>
      <c r="D9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0">
        <f>COUNTIFS(D$2:D90,Clef_répartition[[#This Row],[Code_Nom]],J$2:J90,Clef_répartition[[#This Row],[Année]])</f>
        <v>5</v>
      </c>
      <c r="F90">
        <f>IF(Clef_répartition[[#This Row],[Code_Nom]]=D89,F89-1,(COUNTIFS(Clef_répartition[Code_Nom],Clef_répartition[[#This Row],[Code_Nom]],Clef_répartition[Année],Clef_répartition[[#This Row],[Année]])))</f>
        <v>9</v>
      </c>
      <c r="G9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_5_2016</v>
      </c>
      <c r="H90">
        <v>5541</v>
      </c>
      <c r="I90" t="s">
        <v>128</v>
      </c>
      <c r="J90">
        <v>2016</v>
      </c>
      <c r="K90">
        <v>7.0000000000000007E-2</v>
      </c>
    </row>
    <row r="91" spans="1:11" x14ac:dyDescent="0.25">
      <c r="A91" t="s">
        <v>433</v>
      </c>
      <c r="B91" t="s">
        <v>509</v>
      </c>
      <c r="C91" t="s">
        <v>510</v>
      </c>
      <c r="D9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1">
        <f>COUNTIFS(D$2:D91,Clef_répartition[[#This Row],[Code_Nom]],J$2:J91,Clef_répartition[[#This Row],[Année]])</f>
        <v>6</v>
      </c>
      <c r="F91">
        <f>IF(Clef_répartition[[#This Row],[Code_Nom]]=D90,F90-1,(COUNTIFS(Clef_répartition[Code_Nom],Clef_répartition[[#This Row],[Code_Nom]],Clef_répartition[Année],Clef_répartition[[#This Row],[Année]])))</f>
        <v>8</v>
      </c>
      <c r="G9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_6_2016</v>
      </c>
      <c r="H91">
        <v>5540</v>
      </c>
      <c r="I91" t="s">
        <v>186</v>
      </c>
      <c r="J91">
        <v>2016</v>
      </c>
      <c r="K91">
        <v>0.09</v>
      </c>
    </row>
    <row r="92" spans="1:11" x14ac:dyDescent="0.25">
      <c r="A92" t="s">
        <v>433</v>
      </c>
      <c r="B92" t="s">
        <v>509</v>
      </c>
      <c r="C92" t="s">
        <v>510</v>
      </c>
      <c r="D9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2">
        <f>COUNTIFS(D$2:D92,Clef_répartition[[#This Row],[Code_Nom]],J$2:J92,Clef_répartition[[#This Row],[Année]])</f>
        <v>7</v>
      </c>
      <c r="F92">
        <f>IF(Clef_répartition[[#This Row],[Code_Nom]]=D91,F91-1,(COUNTIFS(Clef_répartition[Code_Nom],Clef_répartition[[#This Row],[Code_Nom]],Clef_répartition[Année],Clef_répartition[[#This Row],[Année]])))</f>
        <v>7</v>
      </c>
      <c r="G9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_7_2016</v>
      </c>
      <c r="H92">
        <v>5923</v>
      </c>
      <c r="I92" t="s">
        <v>200</v>
      </c>
      <c r="J92">
        <v>2016</v>
      </c>
      <c r="K92">
        <v>0.01</v>
      </c>
    </row>
    <row r="93" spans="1:11" x14ac:dyDescent="0.25">
      <c r="A93" t="s">
        <v>433</v>
      </c>
      <c r="B93" t="s">
        <v>509</v>
      </c>
      <c r="C93" t="s">
        <v>510</v>
      </c>
      <c r="D9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3">
        <f>COUNTIFS(D$2:D93,Clef_répartition[[#This Row],[Code_Nom]],J$2:J93,Clef_répartition[[#This Row],[Année]])</f>
        <v>8</v>
      </c>
      <c r="F93">
        <f>IF(Clef_répartition[[#This Row],[Code_Nom]]=D92,F92-1,(COUNTIFS(Clef_répartition[Code_Nom],Clef_répartition[[#This Row],[Code_Nom]],Clef_répartition[Année],Clef_répartition[[#This Row],[Année]])))</f>
        <v>6</v>
      </c>
      <c r="G9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_8_2016</v>
      </c>
      <c r="H93">
        <v>5529</v>
      </c>
      <c r="I93" t="s">
        <v>208</v>
      </c>
      <c r="J93">
        <v>2016</v>
      </c>
      <c r="K93">
        <v>0.04</v>
      </c>
    </row>
    <row r="94" spans="1:11" x14ac:dyDescent="0.25">
      <c r="A94" t="s">
        <v>433</v>
      </c>
      <c r="B94" t="s">
        <v>509</v>
      </c>
      <c r="C94" t="s">
        <v>510</v>
      </c>
      <c r="D9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4">
        <f>COUNTIFS(D$2:D94,Clef_répartition[[#This Row],[Code_Nom]],J$2:J94,Clef_répartition[[#This Row],[Année]])</f>
        <v>9</v>
      </c>
      <c r="F94">
        <f>IF(Clef_répartition[[#This Row],[Code_Nom]]=D93,F93-1,(COUNTIFS(Clef_répartition[Code_Nom],Clef_répartition[[#This Row],[Code_Nom]],Clef_répartition[Année],Clef_répartition[[#This Row],[Année]])))</f>
        <v>5</v>
      </c>
      <c r="G9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_9_2016</v>
      </c>
      <c r="H94">
        <v>5530</v>
      </c>
      <c r="I94" t="s">
        <v>209</v>
      </c>
      <c r="J94">
        <v>2016</v>
      </c>
      <c r="K94">
        <v>0.04</v>
      </c>
    </row>
    <row r="95" spans="1:11" x14ac:dyDescent="0.25">
      <c r="A95" t="s">
        <v>433</v>
      </c>
      <c r="B95" t="s">
        <v>509</v>
      </c>
      <c r="C95" t="s">
        <v>510</v>
      </c>
      <c r="D9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">
        <f>COUNTIFS(D$2:D95,Clef_répartition[[#This Row],[Code_Nom]],J$2:J95,Clef_répartition[[#This Row],[Année]])</f>
        <v>10</v>
      </c>
      <c r="F95">
        <f>IF(Clef_répartition[[#This Row],[Code_Nom]]=D94,F94-1,(COUNTIFS(Clef_répartition[Code_Nom],Clef_répartition[[#This Row],[Code_Nom]],Clef_répartition[Année],Clef_répartition[[#This Row],[Année]])))</f>
        <v>4</v>
      </c>
      <c r="G9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_10_2016</v>
      </c>
      <c r="H95">
        <v>5531</v>
      </c>
      <c r="I95" t="s">
        <v>214</v>
      </c>
      <c r="J95">
        <v>2016</v>
      </c>
      <c r="K95">
        <v>0.03</v>
      </c>
    </row>
    <row r="96" spans="1:11" x14ac:dyDescent="0.25">
      <c r="A96" t="s">
        <v>433</v>
      </c>
      <c r="B96" t="s">
        <v>509</v>
      </c>
      <c r="C96" t="s">
        <v>510</v>
      </c>
      <c r="D9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6">
        <f>COUNTIFS(D$2:D96,Clef_répartition[[#This Row],[Code_Nom]],J$2:J96,Clef_répartition[[#This Row],[Année]])</f>
        <v>11</v>
      </c>
      <c r="F96">
        <f>IF(Clef_répartition[[#This Row],[Code_Nom]]=D95,F95-1,(COUNTIFS(Clef_répartition[Code_Nom],Clef_répartition[[#This Row],[Code_Nom]],Clef_répartition[Année],Clef_répartition[[#This Row],[Année]])))</f>
        <v>3</v>
      </c>
      <c r="G9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_11_2016</v>
      </c>
      <c r="H96">
        <v>5535</v>
      </c>
      <c r="I96" t="s">
        <v>242</v>
      </c>
      <c r="J96">
        <v>2016</v>
      </c>
      <c r="K96">
        <v>0.05</v>
      </c>
    </row>
    <row r="97" spans="1:11" x14ac:dyDescent="0.25">
      <c r="A97" t="s">
        <v>433</v>
      </c>
      <c r="B97" t="s">
        <v>509</v>
      </c>
      <c r="C97" t="s">
        <v>510</v>
      </c>
      <c r="D9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7">
        <f>COUNTIFS(D$2:D97,Clef_répartition[[#This Row],[Code_Nom]],J$2:J97,Clef_répartition[[#This Row],[Année]])</f>
        <v>12</v>
      </c>
      <c r="F97">
        <f>IF(Clef_répartition[[#This Row],[Code_Nom]]=D96,F96-1,(COUNTIFS(Clef_répartition[Code_Nom],Clef_répartition[[#This Row],[Code_Nom]],Clef_répartition[Année],Clef_répartition[[#This Row],[Année]])))</f>
        <v>2</v>
      </c>
      <c r="G9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_12_2016</v>
      </c>
      <c r="H97">
        <v>5537</v>
      </c>
      <c r="I97" t="s">
        <v>282</v>
      </c>
      <c r="J97">
        <v>2016</v>
      </c>
      <c r="K97">
        <v>7.0000000000000007E-2</v>
      </c>
    </row>
    <row r="98" spans="1:11" x14ac:dyDescent="0.25">
      <c r="A98" t="s">
        <v>433</v>
      </c>
      <c r="B98" t="s">
        <v>509</v>
      </c>
      <c r="C98" t="s">
        <v>510</v>
      </c>
      <c r="D9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8">
        <f>COUNTIFS(D$2:D98,Clef_répartition[[#This Row],[Code_Nom]],J$2:J98,Clef_répartition[[#This Row],[Année]])</f>
        <v>13</v>
      </c>
      <c r="F98">
        <f>IF(Clef_répartition[[#This Row],[Code_Nom]]=D97,F97-1,(COUNTIFS(Clef_répartition[Code_Nom],Clef_répartition[[#This Row],[Code_Nom]],Clef_répartition[Année],Clef_répartition[[#This Row],[Année]])))</f>
        <v>1</v>
      </c>
      <c r="G9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_13_2016</v>
      </c>
      <c r="H98">
        <v>5539</v>
      </c>
      <c r="I98" t="s">
        <v>288</v>
      </c>
      <c r="J98">
        <v>2016</v>
      </c>
      <c r="K98">
        <v>7.0000000000000007E-2</v>
      </c>
    </row>
    <row r="99" spans="1:11" x14ac:dyDescent="0.25">
      <c r="A99" t="s">
        <v>433</v>
      </c>
      <c r="B99" t="s">
        <v>685</v>
      </c>
      <c r="C99" t="s">
        <v>686</v>
      </c>
      <c r="D99" t="str">
        <f>Clef_répartition[[#This Row],[Code association]]&amp;"_"&amp;Clef_répartition[[#This Row],[Nom association]]</f>
        <v>AIAELM_Association intercommunale d'amenée d'eau "La Menthue"</v>
      </c>
      <c r="E99">
        <f>COUNTIFS(D$2:D99,Clef_répartition[[#This Row],[Code_Nom]],J$2:J99,Clef_répartition[[#This Row],[Année]])</f>
        <v>1</v>
      </c>
      <c r="F99">
        <f>IF(Clef_répartition[[#This Row],[Code_Nom]]=D98,F98-1,(COUNTIFS(Clef_répartition[Code_Nom],Clef_répartition[[#This Row],[Code_Nom]],Clef_répartition[Année],Clef_répartition[[#This Row],[Année]])))</f>
        <v>9</v>
      </c>
      <c r="G99" t="str">
        <f>Clef_répartition[[#This Row],[Code_Nom]]&amp;"_"&amp;Clef_répartition[[#This Row],[Nombre]]&amp;"_"&amp;Clef_répartition[[#This Row],[Année]]</f>
        <v>AIAELM_Association intercommunale d'amenée d'eau "La Menthue"_1_2016</v>
      </c>
      <c r="H99">
        <v>5902</v>
      </c>
      <c r="I99" t="s">
        <v>18</v>
      </c>
      <c r="J99">
        <v>2016</v>
      </c>
      <c r="K99">
        <v>9.1369440774988986E-2</v>
      </c>
    </row>
    <row r="100" spans="1:11" x14ac:dyDescent="0.25">
      <c r="A100" t="s">
        <v>433</v>
      </c>
      <c r="B100" t="s">
        <v>685</v>
      </c>
      <c r="C100" t="s">
        <v>686</v>
      </c>
      <c r="D100" t="str">
        <f>Clef_répartition[[#This Row],[Code association]]&amp;"_"&amp;Clef_répartition[[#This Row],[Nom association]]</f>
        <v>AIAELM_Association intercommunale d'amenée d'eau "La Menthue"</v>
      </c>
      <c r="E100">
        <f>COUNTIFS(D$2:D100,Clef_répartition[[#This Row],[Code_Nom]],J$2:J100,Clef_répartition[[#This Row],[Année]])</f>
        <v>2</v>
      </c>
      <c r="F100">
        <f>IF(Clef_répartition[[#This Row],[Code_Nom]]=D99,F99-1,(COUNTIFS(Clef_répartition[Code_Nom],Clef_répartition[[#This Row],[Code_Nom]],Clef_répartition[Année],Clef_répartition[[#This Row],[Année]])))</f>
        <v>8</v>
      </c>
      <c r="G100" t="str">
        <f>Clef_répartition[[#This Row],[Code_Nom]]&amp;"_"&amp;Clef_répartition[[#This Row],[Nombre]]&amp;"_"&amp;Clef_répartition[[#This Row],[Année]]</f>
        <v>AIAELM_Association intercommunale d'amenée d'eau "La Menthue"_2_2016</v>
      </c>
      <c r="H100">
        <v>5910</v>
      </c>
      <c r="I100" t="s">
        <v>83</v>
      </c>
      <c r="J100">
        <v>2016</v>
      </c>
      <c r="K100">
        <v>8.8727432848965213E-2</v>
      </c>
    </row>
    <row r="101" spans="1:11" x14ac:dyDescent="0.25">
      <c r="A101" t="s">
        <v>433</v>
      </c>
      <c r="B101" t="s">
        <v>685</v>
      </c>
      <c r="C101" t="s">
        <v>686</v>
      </c>
      <c r="D101" t="str">
        <f>Clef_répartition[[#This Row],[Code association]]&amp;"_"&amp;Clef_répartition[[#This Row],[Nom association]]</f>
        <v>AIAELM_Association intercommunale d'amenée d'eau "La Menthue"</v>
      </c>
      <c r="E101">
        <f>COUNTIFS(D$2:D101,Clef_répartition[[#This Row],[Code_Nom]],J$2:J101,Clef_répartition[[#This Row],[Année]])</f>
        <v>3</v>
      </c>
      <c r="F101">
        <f>IF(Clef_répartition[[#This Row],[Code_Nom]]=D100,F100-1,(COUNTIFS(Clef_répartition[Code_Nom],Clef_répartition[[#This Row],[Code_Nom]],Clef_répartition[Année],Clef_répartition[[#This Row],[Année]])))</f>
        <v>7</v>
      </c>
      <c r="G101" t="str">
        <f>Clef_répartition[[#This Row],[Code_Nom]]&amp;"_"&amp;Clef_répartition[[#This Row],[Nombre]]&amp;"_"&amp;Clef_répartition[[#This Row],[Année]]</f>
        <v>AIAELM_Association intercommunale d'amenée d'eau "La Menthue"_3_2016</v>
      </c>
      <c r="H101">
        <v>5912</v>
      </c>
      <c r="I101" t="s">
        <v>91</v>
      </c>
      <c r="J101">
        <v>2016</v>
      </c>
      <c r="K101">
        <v>3.6107441655658302E-2</v>
      </c>
    </row>
    <row r="102" spans="1:11" x14ac:dyDescent="0.25">
      <c r="A102" t="s">
        <v>433</v>
      </c>
      <c r="B102" t="s">
        <v>685</v>
      </c>
      <c r="C102" t="s">
        <v>686</v>
      </c>
      <c r="D102" t="str">
        <f>Clef_répartition[[#This Row],[Code association]]&amp;"_"&amp;Clef_répartition[[#This Row],[Nom association]]</f>
        <v>AIAELM_Association intercommunale d'amenée d'eau "La Menthue"</v>
      </c>
      <c r="E102">
        <f>COUNTIFS(D$2:D102,Clef_répartition[[#This Row],[Code_Nom]],J$2:J102,Clef_répartition[[#This Row],[Année]])</f>
        <v>4</v>
      </c>
      <c r="F102">
        <f>IF(Clef_répartition[[#This Row],[Code_Nom]]=D101,F101-1,(COUNTIFS(Clef_répartition[Code_Nom],Clef_répartition[[#This Row],[Code_Nom]],Clef_répartition[Année],Clef_répartition[[#This Row],[Année]])))</f>
        <v>6</v>
      </c>
      <c r="G102" t="str">
        <f>Clef_répartition[[#This Row],[Code_Nom]]&amp;"_"&amp;Clef_répartition[[#This Row],[Nombre]]&amp;"_"&amp;Clef_répartition[[#This Row],[Année]]</f>
        <v>AIAELM_Association intercommunale d'amenée d'eau "La Menthue"_4_2016</v>
      </c>
      <c r="H102">
        <v>5913</v>
      </c>
      <c r="I102" t="s">
        <v>96</v>
      </c>
      <c r="J102">
        <v>2016</v>
      </c>
      <c r="K102">
        <v>0.19616908850726553</v>
      </c>
    </row>
    <row r="103" spans="1:11" x14ac:dyDescent="0.25">
      <c r="A103" t="s">
        <v>433</v>
      </c>
      <c r="B103" t="s">
        <v>685</v>
      </c>
      <c r="C103" t="s">
        <v>686</v>
      </c>
      <c r="D103" t="str">
        <f>Clef_répartition[[#This Row],[Code association]]&amp;"_"&amp;Clef_répartition[[#This Row],[Nom association]]</f>
        <v>AIAELM_Association intercommunale d'amenée d'eau "La Menthue"</v>
      </c>
      <c r="E103">
        <f>COUNTIFS(D$2:D103,Clef_répartition[[#This Row],[Code_Nom]],J$2:J103,Clef_répartition[[#This Row],[Année]])</f>
        <v>5</v>
      </c>
      <c r="F103">
        <f>IF(Clef_répartition[[#This Row],[Code_Nom]]=D102,F102-1,(COUNTIFS(Clef_répartition[Code_Nom],Clef_répartition[[#This Row],[Code_Nom]],Clef_répartition[Année],Clef_répartition[[#This Row],[Année]])))</f>
        <v>5</v>
      </c>
      <c r="G103" t="str">
        <f>Clef_répartition[[#This Row],[Code_Nom]]&amp;"_"&amp;Clef_répartition[[#This Row],[Nombre]]&amp;"_"&amp;Clef_répartition[[#This Row],[Année]]</f>
        <v>AIAELM_Association intercommunale d'amenée d'eau "La Menthue"_5_2016</v>
      </c>
      <c r="H103">
        <v>5520</v>
      </c>
      <c r="I103" t="s">
        <v>107</v>
      </c>
      <c r="J103">
        <v>2016</v>
      </c>
      <c r="K103">
        <v>0.23315719947159841</v>
      </c>
    </row>
    <row r="104" spans="1:11" x14ac:dyDescent="0.25">
      <c r="A104" t="s">
        <v>433</v>
      </c>
      <c r="B104" t="s">
        <v>685</v>
      </c>
      <c r="C104" t="s">
        <v>686</v>
      </c>
      <c r="D104" t="str">
        <f>Clef_répartition[[#This Row],[Code association]]&amp;"_"&amp;Clef_répartition[[#This Row],[Nom association]]</f>
        <v>AIAELM_Association intercommunale d'amenée d'eau "La Menthue"</v>
      </c>
      <c r="E104">
        <f>COUNTIFS(D$2:D104,Clef_répartition[[#This Row],[Code_Nom]],J$2:J104,Clef_répartition[[#This Row],[Année]])</f>
        <v>6</v>
      </c>
      <c r="F104">
        <f>IF(Clef_répartition[[#This Row],[Code_Nom]]=D103,F103-1,(COUNTIFS(Clef_répartition[Code_Nom],Clef_répartition[[#This Row],[Code_Nom]],Clef_répartition[Année],Clef_répartition[[#This Row],[Année]])))</f>
        <v>4</v>
      </c>
      <c r="G104" t="str">
        <f>Clef_répartition[[#This Row],[Code_Nom]]&amp;"_"&amp;Clef_répartition[[#This Row],[Nombre]]&amp;"_"&amp;Clef_répartition[[#This Row],[Année]]</f>
        <v>AIAELM_Association intercommunale d'amenée d'eau "La Menthue"_6_2016</v>
      </c>
      <c r="H104">
        <v>5693</v>
      </c>
      <c r="I104" t="s">
        <v>184</v>
      </c>
      <c r="J104">
        <v>2016</v>
      </c>
      <c r="K104">
        <v>5.6583003082342577E-2</v>
      </c>
    </row>
    <row r="105" spans="1:11" x14ac:dyDescent="0.25">
      <c r="A105" t="s">
        <v>433</v>
      </c>
      <c r="B105" t="s">
        <v>685</v>
      </c>
      <c r="C105" t="s">
        <v>686</v>
      </c>
      <c r="D105" t="str">
        <f>Clef_répartition[[#This Row],[Code association]]&amp;"_"&amp;Clef_répartition[[#This Row],[Nom association]]</f>
        <v>AIAELM_Association intercommunale d'amenée d'eau "La Menthue"</v>
      </c>
      <c r="E105">
        <f>COUNTIFS(D$2:D105,Clef_répartition[[#This Row],[Code_Nom]],J$2:J105,Clef_répartition[[#This Row],[Année]])</f>
        <v>7</v>
      </c>
      <c r="F105">
        <f>IF(Clef_répartition[[#This Row],[Code_Nom]]=D104,F104-1,(COUNTIFS(Clef_répartition[Code_Nom],Clef_répartition[[#This Row],[Code_Nom]],Clef_répartition[Année],Clef_répartition[[#This Row],[Année]])))</f>
        <v>3</v>
      </c>
      <c r="G105" t="str">
        <f>Clef_répartition[[#This Row],[Code_Nom]]&amp;"_"&amp;Clef_répartition[[#This Row],[Nombre]]&amp;"_"&amp;Clef_répartition[[#This Row],[Année]]</f>
        <v>AIAELM_Association intercommunale d'amenée d'eau "La Menthue"_7_2016</v>
      </c>
      <c r="H105">
        <v>5925</v>
      </c>
      <c r="I105" t="s">
        <v>207</v>
      </c>
      <c r="J105">
        <v>2016</v>
      </c>
      <c r="K105">
        <v>4.447380008806693E-2</v>
      </c>
    </row>
    <row r="106" spans="1:11" x14ac:dyDescent="0.25">
      <c r="A106" t="s">
        <v>433</v>
      </c>
      <c r="B106" t="s">
        <v>685</v>
      </c>
      <c r="C106" t="s">
        <v>686</v>
      </c>
      <c r="D106" t="str">
        <f>Clef_répartition[[#This Row],[Code association]]&amp;"_"&amp;Clef_répartition[[#This Row],[Nom association]]</f>
        <v>AIAELM_Association intercommunale d'amenée d'eau "La Menthue"</v>
      </c>
      <c r="E106">
        <f>COUNTIFS(D$2:D106,Clef_répartition[[#This Row],[Code_Nom]],J$2:J106,Clef_répartition[[#This Row],[Année]])</f>
        <v>8</v>
      </c>
      <c r="F106">
        <f>IF(Clef_répartition[[#This Row],[Code_Nom]]=D105,F105-1,(COUNTIFS(Clef_répartition[Code_Nom],Clef_répartition[[#This Row],[Code_Nom]],Clef_répartition[Année],Clef_répartition[[#This Row],[Année]])))</f>
        <v>2</v>
      </c>
      <c r="G106" t="str">
        <f>Clef_répartition[[#This Row],[Code_Nom]]&amp;"_"&amp;Clef_répartition[[#This Row],[Nombre]]&amp;"_"&amp;Clef_répartition[[#This Row],[Année]]</f>
        <v>AIAELM_Association intercommunale d'amenée d'eau "La Menthue"_8_2016</v>
      </c>
      <c r="H106">
        <v>5929</v>
      </c>
      <c r="I106" t="s">
        <v>257</v>
      </c>
      <c r="J106">
        <v>2016</v>
      </c>
      <c r="K106">
        <v>0.14442976662263321</v>
      </c>
    </row>
    <row r="107" spans="1:11" x14ac:dyDescent="0.25">
      <c r="A107" t="s">
        <v>433</v>
      </c>
      <c r="B107" t="s">
        <v>685</v>
      </c>
      <c r="C107" t="s">
        <v>686</v>
      </c>
      <c r="D107" t="str">
        <f>Clef_répartition[[#This Row],[Code association]]&amp;"_"&amp;Clef_répartition[[#This Row],[Nom association]]</f>
        <v>AIAELM_Association intercommunale d'amenée d'eau "La Menthue"</v>
      </c>
      <c r="E107">
        <f>COUNTIFS(D$2:D107,Clef_répartition[[#This Row],[Code_Nom]],J$2:J107,Clef_répartition[[#This Row],[Année]])</f>
        <v>9</v>
      </c>
      <c r="F107">
        <f>IF(Clef_répartition[[#This Row],[Code_Nom]]=D106,F106-1,(COUNTIFS(Clef_répartition[Code_Nom],Clef_répartition[[#This Row],[Code_Nom]],Clef_répartition[Année],Clef_répartition[[#This Row],[Année]])))</f>
        <v>1</v>
      </c>
      <c r="G107" t="str">
        <f>Clef_répartition[[#This Row],[Code_Nom]]&amp;"_"&amp;Clef_répartition[[#This Row],[Nombre]]&amp;"_"&amp;Clef_répartition[[#This Row],[Année]]</f>
        <v>AIAELM_Association intercommunale d'amenée d'eau "La Menthue"_9_2016</v>
      </c>
      <c r="H107">
        <v>5932</v>
      </c>
      <c r="I107" t="s">
        <v>269</v>
      </c>
      <c r="J107">
        <v>2016</v>
      </c>
      <c r="K107">
        <v>5.0198150594451783E-2</v>
      </c>
    </row>
    <row r="108" spans="1:11" x14ac:dyDescent="0.25">
      <c r="A108" t="s">
        <v>433</v>
      </c>
      <c r="B108" t="s">
        <v>654</v>
      </c>
      <c r="C108" t="s">
        <v>655</v>
      </c>
      <c r="D108" t="str">
        <f>Clef_répartition[[#This Row],[Code association]]&amp;"_"&amp;Clef_répartition[[#This Row],[Nom association]]</f>
        <v>AIDEV_Association intercommunale de distribution d'eau de Vusery</v>
      </c>
      <c r="E108">
        <f>COUNTIFS(D$2:D108,Clef_répartition[[#This Row],[Code_Nom]],J$2:J108,Clef_répartition[[#This Row],[Année]])</f>
        <v>1</v>
      </c>
      <c r="F108">
        <f>IF(Clef_répartition[[#This Row],[Code_Nom]]=D107,F107-1,(COUNTIFS(Clef_répartition[Code_Nom],Clef_répartition[[#This Row],[Code_Nom]],Clef_répartition[Année],Clef_répartition[[#This Row],[Année]])))</f>
        <v>6</v>
      </c>
      <c r="G108" t="str">
        <f>Clef_répartition[[#This Row],[Code_Nom]]&amp;"_"&amp;Clef_répartition[[#This Row],[Nombre]]&amp;"_"&amp;Clef_répartition[[#This Row],[Année]]</f>
        <v>AIDEV_Association intercommunale de distribution d'eau de Vusery_1_2016</v>
      </c>
      <c r="H108">
        <v>5661</v>
      </c>
      <c r="I108" t="s">
        <v>32</v>
      </c>
      <c r="J108">
        <v>2016</v>
      </c>
      <c r="K108">
        <v>0</v>
      </c>
    </row>
    <row r="109" spans="1:11" x14ac:dyDescent="0.25">
      <c r="A109" t="s">
        <v>433</v>
      </c>
      <c r="B109" t="s">
        <v>654</v>
      </c>
      <c r="C109" t="s">
        <v>655</v>
      </c>
      <c r="D109" t="str">
        <f>Clef_répartition[[#This Row],[Code association]]&amp;"_"&amp;Clef_répartition[[#This Row],[Nom association]]</f>
        <v>AIDEV_Association intercommunale de distribution d'eau de Vusery</v>
      </c>
      <c r="E109">
        <f>COUNTIFS(D$2:D109,Clef_répartition[[#This Row],[Code_Nom]],J$2:J109,Clef_répartition[[#This Row],[Année]])</f>
        <v>2</v>
      </c>
      <c r="F109">
        <f>IF(Clef_répartition[[#This Row],[Code_Nom]]=D108,F108-1,(COUNTIFS(Clef_répartition[Code_Nom],Clef_répartition[[#This Row],[Code_Nom]],Clef_répartition[Année],Clef_répartition[[#This Row],[Année]])))</f>
        <v>5</v>
      </c>
      <c r="G109" t="str">
        <f>Clef_répartition[[#This Row],[Code_Nom]]&amp;"_"&amp;Clef_répartition[[#This Row],[Nombre]]&amp;"_"&amp;Clef_répartition[[#This Row],[Année]]</f>
        <v>AIDEV_Association intercommunale de distribution d'eau de Vusery_2_2016</v>
      </c>
      <c r="H109">
        <v>5663</v>
      </c>
      <c r="I109" t="s">
        <v>45</v>
      </c>
      <c r="J109">
        <v>2016</v>
      </c>
      <c r="K109">
        <v>0</v>
      </c>
    </row>
    <row r="110" spans="1:11" x14ac:dyDescent="0.25">
      <c r="A110" t="s">
        <v>433</v>
      </c>
      <c r="B110" t="s">
        <v>654</v>
      </c>
      <c r="C110" t="s">
        <v>655</v>
      </c>
      <c r="D110" t="str">
        <f>Clef_répartition[[#This Row],[Code association]]&amp;"_"&amp;Clef_répartition[[#This Row],[Nom association]]</f>
        <v>AIDEV_Association intercommunale de distribution d'eau de Vusery</v>
      </c>
      <c r="E110">
        <f>COUNTIFS(D$2:D110,Clef_répartition[[#This Row],[Code_Nom]],J$2:J110,Clef_répartition[[#This Row],[Année]])</f>
        <v>3</v>
      </c>
      <c r="F110">
        <f>IF(Clef_répartition[[#This Row],[Code_Nom]]=D109,F109-1,(COUNTIFS(Clef_répartition[Code_Nom],Clef_répartition[[#This Row],[Code_Nom]],Clef_répartition[Année],Clef_répartition[[#This Row],[Année]])))</f>
        <v>4</v>
      </c>
      <c r="G110" t="str">
        <f>Clef_répartition[[#This Row],[Code_Nom]]&amp;"_"&amp;Clef_répartition[[#This Row],[Nombre]]&amp;"_"&amp;Clef_répartition[[#This Row],[Année]]</f>
        <v>AIDEV_Association intercommunale de distribution d'eau de Vusery_3_2016</v>
      </c>
      <c r="H110">
        <v>5675</v>
      </c>
      <c r="I110" t="s">
        <v>164</v>
      </c>
      <c r="J110">
        <v>2016</v>
      </c>
      <c r="K110">
        <v>0</v>
      </c>
    </row>
    <row r="111" spans="1:11" x14ac:dyDescent="0.25">
      <c r="A111" t="s">
        <v>433</v>
      </c>
      <c r="B111" t="s">
        <v>654</v>
      </c>
      <c r="C111" t="s">
        <v>655</v>
      </c>
      <c r="D111" t="str">
        <f>Clef_répartition[[#This Row],[Code association]]&amp;"_"&amp;Clef_répartition[[#This Row],[Nom association]]</f>
        <v>AIDEV_Association intercommunale de distribution d'eau de Vusery</v>
      </c>
      <c r="E111">
        <f>COUNTIFS(D$2:D111,Clef_répartition[[#This Row],[Code_Nom]],J$2:J111,Clef_répartition[[#This Row],[Année]])</f>
        <v>4</v>
      </c>
      <c r="F111">
        <f>IF(Clef_répartition[[#This Row],[Code_Nom]]=D110,F110-1,(COUNTIFS(Clef_répartition[Code_Nom],Clef_répartition[[#This Row],[Code_Nom]],Clef_répartition[Année],Clef_répartition[[#This Row],[Année]])))</f>
        <v>3</v>
      </c>
      <c r="G111" t="str">
        <f>Clef_répartition[[#This Row],[Code_Nom]]&amp;"_"&amp;Clef_répartition[[#This Row],[Nombre]]&amp;"_"&amp;Clef_répartition[[#This Row],[Année]]</f>
        <v>AIDEV_Association intercommunale de distribution d'eau de Vusery_4_2016</v>
      </c>
      <c r="H111">
        <v>5693</v>
      </c>
      <c r="I111" t="s">
        <v>184</v>
      </c>
      <c r="J111">
        <v>2016</v>
      </c>
      <c r="K111">
        <v>0</v>
      </c>
    </row>
    <row r="112" spans="1:11" x14ac:dyDescent="0.25">
      <c r="A112" t="s">
        <v>433</v>
      </c>
      <c r="B112" t="s">
        <v>654</v>
      </c>
      <c r="C112" t="s">
        <v>655</v>
      </c>
      <c r="D112" t="str">
        <f>Clef_répartition[[#This Row],[Code association]]&amp;"_"&amp;Clef_répartition[[#This Row],[Nom association]]</f>
        <v>AIDEV_Association intercommunale de distribution d'eau de Vusery</v>
      </c>
      <c r="E112">
        <f>COUNTIFS(D$2:D112,Clef_répartition[[#This Row],[Code_Nom]],J$2:J112,Clef_répartition[[#This Row],[Année]])</f>
        <v>5</v>
      </c>
      <c r="F112">
        <f>IF(Clef_répartition[[#This Row],[Code_Nom]]=D111,F111-1,(COUNTIFS(Clef_répartition[Code_Nom],Clef_répartition[[#This Row],[Code_Nom]],Clef_répartition[Année],Clef_répartition[[#This Row],[Année]])))</f>
        <v>2</v>
      </c>
      <c r="G112" t="str">
        <f>Clef_répartition[[#This Row],[Code_Nom]]&amp;"_"&amp;Clef_répartition[[#This Row],[Nombre]]&amp;"_"&amp;Clef_répartition[[#This Row],[Année]]</f>
        <v>AIDEV_Association intercommunale de distribution d'eau de Vusery_5_2016</v>
      </c>
      <c r="H112">
        <v>5678</v>
      </c>
      <c r="I112" t="s">
        <v>192</v>
      </c>
      <c r="J112">
        <v>2016</v>
      </c>
      <c r="K112">
        <v>0</v>
      </c>
    </row>
    <row r="113" spans="1:11" x14ac:dyDescent="0.25">
      <c r="A113" t="s">
        <v>433</v>
      </c>
      <c r="B113" t="s">
        <v>654</v>
      </c>
      <c r="C113" t="s">
        <v>655</v>
      </c>
      <c r="D113" t="str">
        <f>Clef_répartition[[#This Row],[Code association]]&amp;"_"&amp;Clef_répartition[[#This Row],[Nom association]]</f>
        <v>AIDEV_Association intercommunale de distribution d'eau de Vusery</v>
      </c>
      <c r="E113">
        <f>COUNTIFS(D$2:D113,Clef_répartition[[#This Row],[Code_Nom]],J$2:J113,Clef_répartition[[#This Row],[Année]])</f>
        <v>6</v>
      </c>
      <c r="F113">
        <f>IF(Clef_répartition[[#This Row],[Code_Nom]]=D112,F112-1,(COUNTIFS(Clef_répartition[Code_Nom],Clef_répartition[[#This Row],[Code_Nom]],Clef_répartition[Année],Clef_répartition[[#This Row],[Année]])))</f>
        <v>1</v>
      </c>
      <c r="G113" t="str">
        <f>Clef_répartition[[#This Row],[Code_Nom]]&amp;"_"&amp;Clef_répartition[[#This Row],[Nombre]]&amp;"_"&amp;Clef_répartition[[#This Row],[Année]]</f>
        <v>AIDEV_Association intercommunale de distribution d'eau de Vusery_6_2016</v>
      </c>
      <c r="H113">
        <v>5690</v>
      </c>
      <c r="I113" t="s">
        <v>281</v>
      </c>
      <c r="J113">
        <v>2016</v>
      </c>
      <c r="K113">
        <v>0</v>
      </c>
    </row>
    <row r="114" spans="1:11" x14ac:dyDescent="0.25">
      <c r="A114" t="s">
        <v>433</v>
      </c>
      <c r="B114" t="s">
        <v>660</v>
      </c>
      <c r="C114" t="s">
        <v>661</v>
      </c>
      <c r="D114" t="str">
        <f>Clef_répartition[[#This Row],[Code association]]&amp;"_"&amp;Clef_répartition[[#This Row],[Nom association]]</f>
        <v>AIEB_Association intercommunale des eaux du Boiron</v>
      </c>
      <c r="E114">
        <f>COUNTIFS(D$2:D114,Clef_répartition[[#This Row],[Code_Nom]],J$2:J114,Clef_répartition[[#This Row],[Année]])</f>
        <v>1</v>
      </c>
      <c r="F114">
        <f>IF(Clef_répartition[[#This Row],[Code_Nom]]=D113,F113-1,(COUNTIFS(Clef_répartition[Code_Nom],Clef_répartition[[#This Row],[Code_Nom]],Clef_répartition[Année],Clef_répartition[[#This Row],[Année]])))</f>
        <v>5</v>
      </c>
      <c r="G114" t="str">
        <f>Clef_répartition[[#This Row],[Code_Nom]]&amp;"_"&amp;Clef_répartition[[#This Row],[Nombre]]&amp;"_"&amp;Clef_répartition[[#This Row],[Année]]</f>
        <v>AIEB_Association intercommunale des eaux du Boiron_1_2016</v>
      </c>
      <c r="H114">
        <v>5631</v>
      </c>
      <c r="I114" t="s">
        <v>92</v>
      </c>
      <c r="J114">
        <v>2016</v>
      </c>
      <c r="K114">
        <v>7.69</v>
      </c>
    </row>
    <row r="115" spans="1:11" x14ac:dyDescent="0.25">
      <c r="A115" t="s">
        <v>433</v>
      </c>
      <c r="B115" t="s">
        <v>660</v>
      </c>
      <c r="C115" t="s">
        <v>661</v>
      </c>
      <c r="D115" t="str">
        <f>Clef_répartition[[#This Row],[Code association]]&amp;"_"&amp;Clef_répartition[[#This Row],[Nom association]]</f>
        <v>AIEB_Association intercommunale des eaux du Boiron</v>
      </c>
      <c r="E115">
        <f>COUNTIFS(D$2:D115,Clef_répartition[[#This Row],[Code_Nom]],J$2:J115,Clef_répartition[[#This Row],[Année]])</f>
        <v>2</v>
      </c>
      <c r="F115">
        <f>IF(Clef_répartition[[#This Row],[Code_Nom]]=D114,F114-1,(COUNTIFS(Clef_répartition[Code_Nom],Clef_répartition[[#This Row],[Code_Nom]],Clef_répartition[Année],Clef_répartition[[#This Row],[Année]])))</f>
        <v>4</v>
      </c>
      <c r="G115" t="str">
        <f>Clef_répartition[[#This Row],[Code_Nom]]&amp;"_"&amp;Clef_répartition[[#This Row],[Nombre]]&amp;"_"&amp;Clef_répartition[[#This Row],[Année]]</f>
        <v>AIEB_Association intercommunale des eaux du Boiron_2_2016</v>
      </c>
      <c r="H115">
        <v>5639</v>
      </c>
      <c r="I115" t="s">
        <v>166</v>
      </c>
      <c r="J115">
        <v>2016</v>
      </c>
      <c r="K115">
        <v>7.85</v>
      </c>
    </row>
    <row r="116" spans="1:11" x14ac:dyDescent="0.25">
      <c r="A116" t="s">
        <v>433</v>
      </c>
      <c r="B116" t="s">
        <v>660</v>
      </c>
      <c r="C116" t="s">
        <v>661</v>
      </c>
      <c r="D116" t="str">
        <f>Clef_répartition[[#This Row],[Code association]]&amp;"_"&amp;Clef_répartition[[#This Row],[Nom association]]</f>
        <v>AIEB_Association intercommunale des eaux du Boiron</v>
      </c>
      <c r="E116">
        <f>COUNTIFS(D$2:D116,Clef_répartition[[#This Row],[Code_Nom]],J$2:J116,Clef_répartition[[#This Row],[Année]])</f>
        <v>3</v>
      </c>
      <c r="F116">
        <f>IF(Clef_répartition[[#This Row],[Code_Nom]]=D115,F115-1,(COUNTIFS(Clef_répartition[Code_Nom],Clef_répartition[[#This Row],[Code_Nom]],Clef_répartition[Année],Clef_répartition[[#This Row],[Année]])))</f>
        <v>3</v>
      </c>
      <c r="G116" t="str">
        <f>Clef_répartition[[#This Row],[Code_Nom]]&amp;"_"&amp;Clef_répartition[[#This Row],[Nombre]]&amp;"_"&amp;Clef_répartition[[#This Row],[Année]]</f>
        <v>AIEB_Association intercommunale des eaux du Boiron_3_2016</v>
      </c>
      <c r="H116">
        <v>5640</v>
      </c>
      <c r="I116" t="s">
        <v>168</v>
      </c>
      <c r="J116">
        <v>2016</v>
      </c>
      <c r="K116">
        <v>6.44</v>
      </c>
    </row>
    <row r="117" spans="1:11" x14ac:dyDescent="0.25">
      <c r="A117" t="s">
        <v>433</v>
      </c>
      <c r="B117" t="s">
        <v>660</v>
      </c>
      <c r="C117" t="s">
        <v>661</v>
      </c>
      <c r="D117" t="str">
        <f>Clef_répartition[[#This Row],[Code association]]&amp;"_"&amp;Clef_répartition[[#This Row],[Nom association]]</f>
        <v>AIEB_Association intercommunale des eaux du Boiron</v>
      </c>
      <c r="E117">
        <f>COUNTIFS(D$2:D117,Clef_répartition[[#This Row],[Code_Nom]],J$2:J117,Clef_répartition[[#This Row],[Année]])</f>
        <v>4</v>
      </c>
      <c r="F117">
        <f>IF(Clef_répartition[[#This Row],[Code_Nom]]=D116,F116-1,(COUNTIFS(Clef_répartition[Code_Nom],Clef_répartition[[#This Row],[Code_Nom]],Clef_répartition[Année],Clef_répartition[[#This Row],[Année]])))</f>
        <v>2</v>
      </c>
      <c r="G117" t="str">
        <f>Clef_répartition[[#This Row],[Code_Nom]]&amp;"_"&amp;Clef_répartition[[#This Row],[Nombre]]&amp;"_"&amp;Clef_répartition[[#This Row],[Année]]</f>
        <v>AIEB_Association intercommunale des eaux du Boiron_4_2016</v>
      </c>
      <c r="H117">
        <v>5649</v>
      </c>
      <c r="I117" t="s">
        <v>264</v>
      </c>
      <c r="J117">
        <v>2016</v>
      </c>
      <c r="K117">
        <v>18.649999999999999</v>
      </c>
    </row>
    <row r="118" spans="1:11" x14ac:dyDescent="0.25">
      <c r="A118" t="s">
        <v>433</v>
      </c>
      <c r="B118" t="s">
        <v>660</v>
      </c>
      <c r="C118" t="s">
        <v>661</v>
      </c>
      <c r="D118" t="str">
        <f>Clef_répartition[[#This Row],[Code association]]&amp;"_"&amp;Clef_répartition[[#This Row],[Nom association]]</f>
        <v>AIEB_Association intercommunale des eaux du Boiron</v>
      </c>
      <c r="E118">
        <f>COUNTIFS(D$2:D118,Clef_répartition[[#This Row],[Code_Nom]],J$2:J118,Clef_répartition[[#This Row],[Année]])</f>
        <v>5</v>
      </c>
      <c r="F118">
        <f>IF(Clef_répartition[[#This Row],[Code_Nom]]=D117,F117-1,(COUNTIFS(Clef_répartition[Code_Nom],Clef_répartition[[#This Row],[Code_Nom]],Clef_répartition[Année],Clef_répartition[[#This Row],[Année]])))</f>
        <v>1</v>
      </c>
      <c r="G118" t="str">
        <f>Clef_répartition[[#This Row],[Code_Nom]]&amp;"_"&amp;Clef_répartition[[#This Row],[Nombre]]&amp;"_"&amp;Clef_répartition[[#This Row],[Année]]</f>
        <v>AIEB_Association intercommunale des eaux du Boiron_5_2016</v>
      </c>
      <c r="H118">
        <v>5652</v>
      </c>
      <c r="I118" t="s">
        <v>284</v>
      </c>
      <c r="J118">
        <v>2016</v>
      </c>
      <c r="K118">
        <v>5.98</v>
      </c>
    </row>
    <row r="119" spans="1:11" x14ac:dyDescent="0.25">
      <c r="A119" t="s">
        <v>433</v>
      </c>
      <c r="B119" t="s">
        <v>547</v>
      </c>
      <c r="C119" t="s">
        <v>548</v>
      </c>
      <c r="D119" t="str">
        <f>Clef_répartition[[#This Row],[Code association]]&amp;"_"&amp;Clef_répartition[[#This Row],[Nom association]]</f>
        <v>AIEBBM_Association intercommunale des Eaux de Ballens - Berolle - Mollens</v>
      </c>
      <c r="E119">
        <f>COUNTIFS(D$2:D119,Clef_répartition[[#This Row],[Code_Nom]],J$2:J119,Clef_répartition[[#This Row],[Année]])</f>
        <v>1</v>
      </c>
      <c r="F119">
        <f>IF(Clef_répartition[[#This Row],[Code_Nom]]=D118,F118-1,(COUNTIFS(Clef_répartition[Code_Nom],Clef_répartition[[#This Row],[Code_Nom]],Clef_répartition[Année],Clef_répartition[[#This Row],[Année]])))</f>
        <v>3</v>
      </c>
      <c r="G119" t="str">
        <f>Clef_répartition[[#This Row],[Code_Nom]]&amp;"_"&amp;Clef_répartition[[#This Row],[Nombre]]&amp;"_"&amp;Clef_répartition[[#This Row],[Année]]</f>
        <v>AIEBBM_Association intercommunale des Eaux de Ballens - Berolle - Mollens_1_2016</v>
      </c>
      <c r="H119">
        <v>5423</v>
      </c>
      <c r="I119" t="s">
        <v>12</v>
      </c>
      <c r="J119">
        <v>2016</v>
      </c>
      <c r="K119">
        <v>0</v>
      </c>
    </row>
    <row r="120" spans="1:11" x14ac:dyDescent="0.25">
      <c r="A120" t="s">
        <v>433</v>
      </c>
      <c r="B120" t="s">
        <v>547</v>
      </c>
      <c r="C120" t="s">
        <v>548</v>
      </c>
      <c r="D120" t="str">
        <f>Clef_répartition[[#This Row],[Code association]]&amp;"_"&amp;Clef_répartition[[#This Row],[Nom association]]</f>
        <v>AIEBBM_Association intercommunale des Eaux de Ballens - Berolle - Mollens</v>
      </c>
      <c r="E120">
        <f>COUNTIFS(D$2:D120,Clef_répartition[[#This Row],[Code_Nom]],J$2:J120,Clef_répartition[[#This Row],[Année]])</f>
        <v>2</v>
      </c>
      <c r="F120">
        <f>IF(Clef_répartition[[#This Row],[Code_Nom]]=D119,F119-1,(COUNTIFS(Clef_répartition[Code_Nom],Clef_répartition[[#This Row],[Code_Nom]],Clef_répartition[Année],Clef_répartition[[#This Row],[Année]])))</f>
        <v>2</v>
      </c>
      <c r="G120" t="str">
        <f>Clef_répartition[[#This Row],[Code_Nom]]&amp;"_"&amp;Clef_répartition[[#This Row],[Nombre]]&amp;"_"&amp;Clef_répartition[[#This Row],[Année]]</f>
        <v>AIEBBM_Association intercommunale des Eaux de Ballens - Berolle - Mollens_2_2016</v>
      </c>
      <c r="H120">
        <v>5424</v>
      </c>
      <c r="I120" t="s">
        <v>20</v>
      </c>
      <c r="J120">
        <v>2016</v>
      </c>
      <c r="K120">
        <v>0</v>
      </c>
    </row>
    <row r="121" spans="1:11" x14ac:dyDescent="0.25">
      <c r="A121" t="s">
        <v>433</v>
      </c>
      <c r="B121" t="s">
        <v>547</v>
      </c>
      <c r="C121" t="s">
        <v>548</v>
      </c>
      <c r="D121" t="str">
        <f>Clef_répartition[[#This Row],[Code association]]&amp;"_"&amp;Clef_répartition[[#This Row],[Nom association]]</f>
        <v>AIEBBM_Association intercommunale des Eaux de Ballens - Berolle - Mollens</v>
      </c>
      <c r="E121">
        <f>COUNTIFS(D$2:D121,Clef_répartition[[#This Row],[Code_Nom]],J$2:J121,Clef_répartition[[#This Row],[Année]])</f>
        <v>3</v>
      </c>
      <c r="F121">
        <f>IF(Clef_répartition[[#This Row],[Code_Nom]]=D120,F120-1,(COUNTIFS(Clef_répartition[Code_Nom],Clef_répartition[[#This Row],[Code_Nom]],Clef_répartition[Année],Clef_répartition[[#This Row],[Année]])))</f>
        <v>1</v>
      </c>
      <c r="G121" t="str">
        <f>Clef_répartition[[#This Row],[Code_Nom]]&amp;"_"&amp;Clef_répartition[[#This Row],[Nombre]]&amp;"_"&amp;Clef_répartition[[#This Row],[Année]]</f>
        <v>AIEBBM_Association intercommunale des Eaux de Ballens - Berolle - Mollens_3_2016</v>
      </c>
      <c r="H121">
        <v>5431</v>
      </c>
      <c r="I121" t="s">
        <v>179</v>
      </c>
      <c r="J121">
        <v>2016</v>
      </c>
      <c r="K121">
        <v>0</v>
      </c>
    </row>
    <row r="122" spans="1:11" x14ac:dyDescent="0.25">
      <c r="A122" t="s">
        <v>433</v>
      </c>
      <c r="B122" t="s">
        <v>627</v>
      </c>
      <c r="C122" t="s">
        <v>628</v>
      </c>
      <c r="D12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2">
        <f>COUNTIFS(D$2:D122,Clef_répartition[[#This Row],[Code_Nom]],J$2:J122,Clef_répartition[[#This Row],[Année]])</f>
        <v>1</v>
      </c>
      <c r="F122">
        <f>IF(Clef_répartition[[#This Row],[Code_Nom]]=D121,F121-1,(COUNTIFS(Clef_répartition[Code_Nom],Clef_répartition[[#This Row],[Code_Nom]],Clef_répartition[Année],Clef_répartition[[#This Row],[Année]])))</f>
        <v>7</v>
      </c>
      <c r="G12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Cossonay-Penthalaz-Penthaz-Daillens-Bettens_1_2016</v>
      </c>
      <c r="H122">
        <v>5471</v>
      </c>
      <c r="I122" t="s">
        <v>21</v>
      </c>
      <c r="J122">
        <v>2016</v>
      </c>
      <c r="K122">
        <v>0.06</v>
      </c>
    </row>
    <row r="123" spans="1:11" x14ac:dyDescent="0.25">
      <c r="A123" t="s">
        <v>433</v>
      </c>
      <c r="B123" t="s">
        <v>627</v>
      </c>
      <c r="C123" t="s">
        <v>628</v>
      </c>
      <c r="D12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3">
        <f>COUNTIFS(D$2:D123,Clef_répartition[[#This Row],[Code_Nom]],J$2:J123,Clef_répartition[[#This Row],[Année]])</f>
        <v>2</v>
      </c>
      <c r="F123">
        <f>IF(Clef_répartition[[#This Row],[Code_Nom]]=D122,F122-1,(COUNTIFS(Clef_répartition[Code_Nom],Clef_répartition[[#This Row],[Code_Nom]],Clef_répartition[Année],Clef_répartition[[#This Row],[Année]])))</f>
        <v>6</v>
      </c>
      <c r="G12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Cossonay-Penthalaz-Penthaz-Daillens-Bettens_2_2016</v>
      </c>
      <c r="H123">
        <v>5472</v>
      </c>
      <c r="I123" t="s">
        <v>34</v>
      </c>
      <c r="J123">
        <v>2016</v>
      </c>
      <c r="K123">
        <v>0</v>
      </c>
    </row>
    <row r="124" spans="1:11" x14ac:dyDescent="0.25">
      <c r="A124" t="s">
        <v>433</v>
      </c>
      <c r="B124" t="s">
        <v>627</v>
      </c>
      <c r="C124" t="s">
        <v>628</v>
      </c>
      <c r="D124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4">
        <f>COUNTIFS(D$2:D124,Clef_répartition[[#This Row],[Code_Nom]],J$2:J124,Clef_répartition[[#This Row],[Année]])</f>
        <v>3</v>
      </c>
      <c r="F124">
        <f>IF(Clef_répartition[[#This Row],[Code_Nom]]=D123,F123-1,(COUNTIFS(Clef_répartition[Code_Nom],Clef_répartition[[#This Row],[Code_Nom]],Clef_répartition[Année],Clef_répartition[[#This Row],[Année]])))</f>
        <v>5</v>
      </c>
      <c r="G124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Cossonay-Penthalaz-Penthaz-Daillens-Bettens_3_2016</v>
      </c>
      <c r="H124">
        <v>5477</v>
      </c>
      <c r="I124" t="s">
        <v>79</v>
      </c>
      <c r="J124">
        <v>2016</v>
      </c>
      <c r="K124">
        <v>0.36</v>
      </c>
    </row>
    <row r="125" spans="1:11" x14ac:dyDescent="0.25">
      <c r="A125" t="s">
        <v>433</v>
      </c>
      <c r="B125" t="s">
        <v>627</v>
      </c>
      <c r="C125" t="s">
        <v>628</v>
      </c>
      <c r="D125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5">
        <f>COUNTIFS(D$2:D125,Clef_répartition[[#This Row],[Code_Nom]],J$2:J125,Clef_répartition[[#This Row],[Année]])</f>
        <v>4</v>
      </c>
      <c r="F125">
        <f>IF(Clef_répartition[[#This Row],[Code_Nom]]=D124,F124-1,(COUNTIFS(Clef_répartition[Code_Nom],Clef_répartition[[#This Row],[Code_Nom]],Clef_répartition[Année],Clef_répartition[[#This Row],[Année]])))</f>
        <v>4</v>
      </c>
      <c r="G125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Cossonay-Penthalaz-Penthaz-Daillens-Bettens_4_2016</v>
      </c>
      <c r="H125">
        <v>5480</v>
      </c>
      <c r="I125" t="s">
        <v>90</v>
      </c>
      <c r="J125">
        <v>2016</v>
      </c>
      <c r="K125">
        <v>0.09</v>
      </c>
    </row>
    <row r="126" spans="1:11" x14ac:dyDescent="0.25">
      <c r="A126" t="s">
        <v>433</v>
      </c>
      <c r="B126" t="s">
        <v>627</v>
      </c>
      <c r="C126" t="s">
        <v>628</v>
      </c>
      <c r="D126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6">
        <f>COUNTIFS(D$2:D126,Clef_répartition[[#This Row],[Code_Nom]],J$2:J126,Clef_répartition[[#This Row],[Année]])</f>
        <v>5</v>
      </c>
      <c r="F126">
        <f>IF(Clef_répartition[[#This Row],[Code_Nom]]=D125,F125-1,(COUNTIFS(Clef_répartition[Code_Nom],Clef_répartition[[#This Row],[Code_Nom]],Clef_répartition[Année],Clef_répartition[[#This Row],[Année]])))</f>
        <v>3</v>
      </c>
      <c r="G126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Cossonay-Penthalaz-Penthaz-Daillens-Bettens_5_2016</v>
      </c>
      <c r="H126">
        <v>5495</v>
      </c>
      <c r="I126" t="s">
        <v>212</v>
      </c>
      <c r="J126">
        <v>2016</v>
      </c>
      <c r="K126">
        <v>0.32</v>
      </c>
    </row>
    <row r="127" spans="1:11" x14ac:dyDescent="0.25">
      <c r="A127" t="s">
        <v>433</v>
      </c>
      <c r="B127" t="s">
        <v>627</v>
      </c>
      <c r="C127" t="s">
        <v>628</v>
      </c>
      <c r="D12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7">
        <f>COUNTIFS(D$2:D127,Clef_répartition[[#This Row],[Code_Nom]],J$2:J127,Clef_répartition[[#This Row],[Année]])</f>
        <v>6</v>
      </c>
      <c r="F127">
        <f>IF(Clef_répartition[[#This Row],[Code_Nom]]=D126,F126-1,(COUNTIFS(Clef_répartition[Code_Nom],Clef_répartition[[#This Row],[Code_Nom]],Clef_répartition[Année],Clef_répartition[[#This Row],[Année]])))</f>
        <v>2</v>
      </c>
      <c r="G12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Cossonay-Penthalaz-Penthaz-Daillens-Bettens_6_2016</v>
      </c>
      <c r="H127">
        <v>5496</v>
      </c>
      <c r="I127" t="s">
        <v>213</v>
      </c>
      <c r="J127">
        <v>2016</v>
      </c>
      <c r="K127">
        <v>0.17</v>
      </c>
    </row>
    <row r="128" spans="1:11" x14ac:dyDescent="0.25">
      <c r="A128" t="s">
        <v>433</v>
      </c>
      <c r="B128" t="s">
        <v>627</v>
      </c>
      <c r="C128" t="s">
        <v>628</v>
      </c>
      <c r="D12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28">
        <f>COUNTIFS(D$2:D128,Clef_répartition[[#This Row],[Code_Nom]],J$2:J128,Clef_répartition[[#This Row],[Année]])</f>
        <v>7</v>
      </c>
      <c r="F128">
        <f>IF(Clef_répartition[[#This Row],[Code_Nom]]=D127,F127-1,(COUNTIFS(Clef_répartition[Code_Nom],Clef_répartition[[#This Row],[Code_Nom]],Clef_répartition[Année],Clef_répartition[[#This Row],[Année]])))</f>
        <v>1</v>
      </c>
      <c r="G12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Cossonay-Penthalaz-Penthaz-Daillens-Bettens_7_2016</v>
      </c>
      <c r="H128">
        <v>5501</v>
      </c>
      <c r="I128" t="s">
        <v>258</v>
      </c>
      <c r="J128">
        <v>2016</v>
      </c>
      <c r="K128">
        <v>0</v>
      </c>
    </row>
    <row r="129" spans="1:11" x14ac:dyDescent="0.25">
      <c r="A129" t="s">
        <v>433</v>
      </c>
      <c r="B129" t="s">
        <v>695</v>
      </c>
      <c r="C129" t="s">
        <v>696</v>
      </c>
      <c r="D129" t="str">
        <f>Clef_répartition[[#This Row],[Code association]]&amp;"_"&amp;Clef_répartition[[#This Row],[Nom association]]</f>
        <v>AIEE Nyon_Association intercommunale pour l'épuration des eaux Bougy-Féchy-Perroy</v>
      </c>
      <c r="E129">
        <f>COUNTIFS(D$2:D129,Clef_répartition[[#This Row],[Code_Nom]],J$2:J129,Clef_répartition[[#This Row],[Année]])</f>
        <v>1</v>
      </c>
      <c r="F129">
        <f>IF(Clef_répartition[[#This Row],[Code_Nom]]=D128,F128-1,(COUNTIFS(Clef_répartition[Code_Nom],Clef_répartition[[#This Row],[Code_Nom]],Clef_répartition[Année],Clef_répartition[[#This Row],[Année]])))</f>
        <v>3</v>
      </c>
      <c r="G129" t="str">
        <f>Clef_répartition[[#This Row],[Code_Nom]]&amp;"_"&amp;Clef_répartition[[#This Row],[Nombre]]&amp;"_"&amp;Clef_répartition[[#This Row],[Année]]</f>
        <v>AIEE Nyon_Association intercommunale pour l'épuration des eaux Bougy-Féchy-Perroy_1_2016</v>
      </c>
      <c r="H129">
        <v>5426</v>
      </c>
      <c r="I129" t="s">
        <v>31</v>
      </c>
      <c r="J129">
        <v>2016</v>
      </c>
      <c r="K129">
        <v>0.16701244813278007</v>
      </c>
    </row>
    <row r="130" spans="1:11" x14ac:dyDescent="0.25">
      <c r="A130" t="s">
        <v>433</v>
      </c>
      <c r="B130" t="s">
        <v>695</v>
      </c>
      <c r="C130" t="s">
        <v>696</v>
      </c>
      <c r="D130" t="str">
        <f>Clef_répartition[[#This Row],[Code association]]&amp;"_"&amp;Clef_répartition[[#This Row],[Nom association]]</f>
        <v>AIEE Nyon_Association intercommunale pour l'épuration des eaux Bougy-Féchy-Perroy</v>
      </c>
      <c r="E130">
        <f>COUNTIFS(D$2:D130,Clef_répartition[[#This Row],[Code_Nom]],J$2:J130,Clef_répartition[[#This Row],[Année]])</f>
        <v>2</v>
      </c>
      <c r="F130">
        <f>IF(Clef_répartition[[#This Row],[Code_Nom]]=D129,F129-1,(COUNTIFS(Clef_répartition[Code_Nom],Clef_répartition[[#This Row],[Code_Nom]],Clef_répartition[Année],Clef_répartition[[#This Row],[Année]])))</f>
        <v>2</v>
      </c>
      <c r="G130" t="str">
        <f>Clef_répartition[[#This Row],[Code_Nom]]&amp;"_"&amp;Clef_répartition[[#This Row],[Nombre]]&amp;"_"&amp;Clef_répartition[[#This Row],[Année]]</f>
        <v>AIEE Nyon_Association intercommunale pour l'épuration des eaux Bougy-Féchy-Perroy_2_2016</v>
      </c>
      <c r="H130">
        <v>5427</v>
      </c>
      <c r="I130" t="s">
        <v>112</v>
      </c>
      <c r="J130">
        <v>2016</v>
      </c>
      <c r="K130">
        <v>0.30947441217150762</v>
      </c>
    </row>
    <row r="131" spans="1:11" x14ac:dyDescent="0.25">
      <c r="A131" t="s">
        <v>433</v>
      </c>
      <c r="B131" t="s">
        <v>695</v>
      </c>
      <c r="C131" t="s">
        <v>696</v>
      </c>
      <c r="D131" t="str">
        <f>Clef_répartition[[#This Row],[Code association]]&amp;"_"&amp;Clef_répartition[[#This Row],[Nom association]]</f>
        <v>AIEE Nyon_Association intercommunale pour l'épuration des eaux Bougy-Féchy-Perroy</v>
      </c>
      <c r="E131">
        <f>COUNTIFS(D$2:D131,Clef_répartition[[#This Row],[Code_Nom]],J$2:J131,Clef_répartition[[#This Row],[Année]])</f>
        <v>3</v>
      </c>
      <c r="F131">
        <f>IF(Clef_répartition[[#This Row],[Code_Nom]]=D130,F130-1,(COUNTIFS(Clef_répartition[Code_Nom],Clef_répartition[[#This Row],[Code_Nom]],Clef_répartition[Année],Clef_répartition[[#This Row],[Année]])))</f>
        <v>1</v>
      </c>
      <c r="G131" t="str">
        <f>Clef_répartition[[#This Row],[Code_Nom]]&amp;"_"&amp;Clef_répartition[[#This Row],[Nombre]]&amp;"_"&amp;Clef_répartition[[#This Row],[Année]]</f>
        <v>AIEE Nyon_Association intercommunale pour l'épuration des eaux Bougy-Féchy-Perroy_3_2016</v>
      </c>
      <c r="H131">
        <v>5860</v>
      </c>
      <c r="I131" t="s">
        <v>215</v>
      </c>
      <c r="J131">
        <v>2016</v>
      </c>
      <c r="K131">
        <v>0.52351313969571234</v>
      </c>
    </row>
    <row r="132" spans="1:11" x14ac:dyDescent="0.25">
      <c r="A132" t="s">
        <v>433</v>
      </c>
      <c r="B132" t="s">
        <v>507</v>
      </c>
      <c r="C132" t="s">
        <v>508</v>
      </c>
      <c r="D132" t="str">
        <f>Clef_répartition[[#This Row],[Code association]]&amp;"_"&amp;Clef_répartition[[#This Row],[Nom association]]</f>
        <v>AIEHJ_Association intercommunale des eaux  du Haut-Jorat</v>
      </c>
      <c r="E132">
        <f>COUNTIFS(D$2:D132,Clef_répartition[[#This Row],[Code_Nom]],J$2:J132,Clef_répartition[[#This Row],[Année]])</f>
        <v>1</v>
      </c>
      <c r="F132">
        <f>IF(Clef_répartition[[#This Row],[Code_Nom]]=D131,F131-1,(COUNTIFS(Clef_répartition[Code_Nom],Clef_répartition[[#This Row],[Code_Nom]],Clef_répartition[Année],Clef_répartition[[#This Row],[Année]])))</f>
        <v>5</v>
      </c>
      <c r="G132" t="str">
        <f>Clef_répartition[[#This Row],[Code_Nom]]&amp;"_"&amp;Clef_répartition[[#This Row],[Nombre]]&amp;"_"&amp;Clef_répartition[[#This Row],[Année]]</f>
        <v>AIEHJ_Association intercommunale des eaux  du Haut-Jorat_1_2016</v>
      </c>
      <c r="H132">
        <v>5673</v>
      </c>
      <c r="I132" t="s">
        <v>137</v>
      </c>
      <c r="J132">
        <v>2016</v>
      </c>
      <c r="K132">
        <v>0.11</v>
      </c>
    </row>
    <row r="133" spans="1:11" x14ac:dyDescent="0.25">
      <c r="A133" t="s">
        <v>433</v>
      </c>
      <c r="B133" t="s">
        <v>507</v>
      </c>
      <c r="C133" t="s">
        <v>508</v>
      </c>
      <c r="D133" t="str">
        <f>Clef_répartition[[#This Row],[Code association]]&amp;"_"&amp;Clef_répartition[[#This Row],[Nom association]]</f>
        <v>AIEHJ_Association intercommunale des eaux  du Haut-Jorat</v>
      </c>
      <c r="E133">
        <f>COUNTIFS(D$2:D133,Clef_répartition[[#This Row],[Code_Nom]],J$2:J133,Clef_répartition[[#This Row],[Année]])</f>
        <v>2</v>
      </c>
      <c r="F133">
        <f>IF(Clef_répartition[[#This Row],[Code_Nom]]=D132,F132-1,(COUNTIFS(Clef_répartition[Code_Nom],Clef_répartition[[#This Row],[Code_Nom]],Clef_répartition[Année],Clef_répartition[[#This Row],[Année]])))</f>
        <v>4</v>
      </c>
      <c r="G133" t="str">
        <f>Clef_répartition[[#This Row],[Code_Nom]]&amp;"_"&amp;Clef_répartition[[#This Row],[Nombre]]&amp;"_"&amp;Clef_répartition[[#This Row],[Année]]</f>
        <v>AIEHJ_Association intercommunale des eaux  du Haut-Jorat_2_2016</v>
      </c>
      <c r="H133">
        <v>5804</v>
      </c>
      <c r="I133" t="s">
        <v>139</v>
      </c>
      <c r="J133">
        <v>2016</v>
      </c>
      <c r="K133">
        <v>0.45</v>
      </c>
    </row>
    <row r="134" spans="1:11" x14ac:dyDescent="0.25">
      <c r="A134" t="s">
        <v>433</v>
      </c>
      <c r="B134" t="s">
        <v>507</v>
      </c>
      <c r="C134" t="s">
        <v>508</v>
      </c>
      <c r="D134" t="str">
        <f>Clef_répartition[[#This Row],[Code association]]&amp;"_"&amp;Clef_répartition[[#This Row],[Nom association]]</f>
        <v>AIEHJ_Association intercommunale des eaux  du Haut-Jorat</v>
      </c>
      <c r="E134">
        <f>COUNTIFS(D$2:D134,Clef_répartition[[#This Row],[Code_Nom]],J$2:J134,Clef_répartition[[#This Row],[Année]])</f>
        <v>3</v>
      </c>
      <c r="F134">
        <f>IF(Clef_répartition[[#This Row],[Code_Nom]]=D133,F133-1,(COUNTIFS(Clef_répartition[Code_Nom],Clef_répartition[[#This Row],[Code_Nom]],Clef_répartition[Année],Clef_répartition[[#This Row],[Année]])))</f>
        <v>3</v>
      </c>
      <c r="G134" t="str">
        <f>Clef_répartition[[#This Row],[Code_Nom]]&amp;"_"&amp;Clef_répartition[[#This Row],[Nombre]]&amp;"_"&amp;Clef_répartition[[#This Row],[Année]]</f>
        <v>AIEHJ_Association intercommunale des eaux  du Haut-Jorat_3_2016</v>
      </c>
      <c r="H134">
        <v>5540</v>
      </c>
      <c r="I134" t="s">
        <v>186</v>
      </c>
      <c r="J134">
        <v>2016</v>
      </c>
      <c r="K134">
        <v>0.11</v>
      </c>
    </row>
    <row r="135" spans="1:11" x14ac:dyDescent="0.25">
      <c r="A135" t="s">
        <v>433</v>
      </c>
      <c r="B135" t="s">
        <v>507</v>
      </c>
      <c r="C135" t="s">
        <v>508</v>
      </c>
      <c r="D135" t="str">
        <f>Clef_répartition[[#This Row],[Code association]]&amp;"_"&amp;Clef_répartition[[#This Row],[Nom association]]</f>
        <v>AIEHJ_Association intercommunale des eaux  du Haut-Jorat</v>
      </c>
      <c r="E135">
        <f>COUNTIFS(D$2:D135,Clef_répartition[[#This Row],[Code_Nom]],J$2:J135,Clef_répartition[[#This Row],[Année]])</f>
        <v>4</v>
      </c>
      <c r="F135">
        <f>IF(Clef_répartition[[#This Row],[Code_Nom]]=D134,F134-1,(COUNTIFS(Clef_répartition[Code_Nom],Clef_répartition[[#This Row],[Code_Nom]],Clef_répartition[Année],Clef_répartition[[#This Row],[Année]])))</f>
        <v>2</v>
      </c>
      <c r="G135" t="str">
        <f>Clef_répartition[[#This Row],[Code_Nom]]&amp;"_"&amp;Clef_répartition[[#This Row],[Nombre]]&amp;"_"&amp;Clef_répartition[[#This Row],[Année]]</f>
        <v>AIEHJ_Association intercommunale des eaux  du Haut-Jorat_4_2016</v>
      </c>
      <c r="H135">
        <v>5533</v>
      </c>
      <c r="I135" t="s">
        <v>216</v>
      </c>
      <c r="J135">
        <v>2016</v>
      </c>
      <c r="K135">
        <v>0.33</v>
      </c>
    </row>
    <row r="136" spans="1:11" x14ac:dyDescent="0.25">
      <c r="A136" t="s">
        <v>433</v>
      </c>
      <c r="B136" t="s">
        <v>507</v>
      </c>
      <c r="C136" t="s">
        <v>508</v>
      </c>
      <c r="D136" t="str">
        <f>Clef_répartition[[#This Row],[Code association]]&amp;"_"&amp;Clef_répartition[[#This Row],[Nom association]]</f>
        <v>AIEHJ_Association intercommunale des eaux  du Haut-Jorat</v>
      </c>
      <c r="E136">
        <f>COUNTIFS(D$2:D136,Clef_répartition[[#This Row],[Code_Nom]],J$2:J136,Clef_répartition[[#This Row],[Année]])</f>
        <v>5</v>
      </c>
      <c r="F136">
        <f>IF(Clef_répartition[[#This Row],[Code_Nom]]=D135,F135-1,(COUNTIFS(Clef_répartition[Code_Nom],Clef_répartition[[#This Row],[Code_Nom]],Clef_répartition[Année],Clef_répartition[[#This Row],[Année]])))</f>
        <v>1</v>
      </c>
      <c r="G136" t="str">
        <f>Clef_répartition[[#This Row],[Code_Nom]]&amp;"_"&amp;Clef_répartition[[#This Row],[Nombre]]&amp;"_"&amp;Clef_répartition[[#This Row],[Année]]</f>
        <v>AIEHJ_Association intercommunale des eaux  du Haut-Jorat_5_2016</v>
      </c>
      <c r="H136">
        <v>5684</v>
      </c>
      <c r="I136" t="s">
        <v>237</v>
      </c>
      <c r="J136">
        <v>2016</v>
      </c>
      <c r="K136">
        <v>0</v>
      </c>
    </row>
    <row r="137" spans="1:11" x14ac:dyDescent="0.25">
      <c r="A137" t="s">
        <v>433</v>
      </c>
      <c r="B137" t="s">
        <v>581</v>
      </c>
      <c r="C137" t="s">
        <v>582</v>
      </c>
      <c r="D137" t="str">
        <f>Clef_répartition[[#This Row],[Code association]]&amp;"_"&amp;Clef_répartition[[#This Row],[Nom association]]</f>
        <v>AIEJ_Association Intercommunale des Eaux du Jorat</v>
      </c>
      <c r="E137">
        <f>COUNTIFS(D$2:D137,Clef_répartition[[#This Row],[Code_Nom]],J$2:J137,Clef_répartition[[#This Row],[Année]])</f>
        <v>1</v>
      </c>
      <c r="F137">
        <f>IF(Clef_répartition[[#This Row],[Code_Nom]]=D136,F136-1,(COUNTIFS(Clef_répartition[Code_Nom],Clef_répartition[[#This Row],[Code_Nom]],Clef_répartition[Année],Clef_répartition[[#This Row],[Année]])))</f>
        <v>11</v>
      </c>
      <c r="G137" t="str">
        <f>Clef_répartition[[#This Row],[Code_Nom]]&amp;"_"&amp;Clef_répartition[[#This Row],[Nombre]]&amp;"_"&amp;Clef_répartition[[#This Row],[Année]]</f>
        <v>AIEJ_Association Intercommunale des Eaux du Jorat_1_2016</v>
      </c>
      <c r="H137">
        <v>5613</v>
      </c>
      <c r="I137" t="s">
        <v>33</v>
      </c>
      <c r="J137">
        <v>2016</v>
      </c>
      <c r="K137">
        <v>0.12</v>
      </c>
    </row>
    <row r="138" spans="1:11" x14ac:dyDescent="0.25">
      <c r="A138" t="s">
        <v>433</v>
      </c>
      <c r="B138" t="s">
        <v>581</v>
      </c>
      <c r="C138" t="s">
        <v>582</v>
      </c>
      <c r="D138" t="str">
        <f>Clef_répartition[[#This Row],[Code association]]&amp;"_"&amp;Clef_répartition[[#This Row],[Nom association]]</f>
        <v>AIEJ_Association Intercommunale des Eaux du Jorat</v>
      </c>
      <c r="E138">
        <f>COUNTIFS(D$2:D138,Clef_répartition[[#This Row],[Code_Nom]],J$2:J138,Clef_répartition[[#This Row],[Année]])</f>
        <v>2</v>
      </c>
      <c r="F138">
        <f>IF(Clef_répartition[[#This Row],[Code_Nom]]=D137,F137-1,(COUNTIFS(Clef_répartition[Code_Nom],Clef_répartition[[#This Row],[Code_Nom]],Clef_répartition[Année],Clef_répartition[[#This Row],[Année]])))</f>
        <v>10</v>
      </c>
      <c r="G138" t="str">
        <f>Clef_répartition[[#This Row],[Code_Nom]]&amp;"_"&amp;Clef_répartition[[#This Row],[Nombre]]&amp;"_"&amp;Clef_répartition[[#This Row],[Année]]</f>
        <v>AIEJ_Association Intercommunale des Eaux du Jorat_2_2016</v>
      </c>
      <c r="H138">
        <v>5785</v>
      </c>
      <c r="I138" t="s">
        <v>74</v>
      </c>
      <c r="J138">
        <v>2016</v>
      </c>
      <c r="K138">
        <v>0.04</v>
      </c>
    </row>
    <row r="139" spans="1:11" x14ac:dyDescent="0.25">
      <c r="A139" t="s">
        <v>433</v>
      </c>
      <c r="B139" t="s">
        <v>581</v>
      </c>
      <c r="C139" t="s">
        <v>582</v>
      </c>
      <c r="D139" t="str">
        <f>Clef_répartition[[#This Row],[Code association]]&amp;"_"&amp;Clef_répartition[[#This Row],[Nom association]]</f>
        <v>AIEJ_Association Intercommunale des Eaux du Jorat</v>
      </c>
      <c r="E139">
        <f>COUNTIFS(D$2:D139,Clef_répartition[[#This Row],[Code_Nom]],J$2:J139,Clef_répartition[[#This Row],[Année]])</f>
        <v>3</v>
      </c>
      <c r="F139">
        <f>IF(Clef_répartition[[#This Row],[Code_Nom]]=D138,F138-1,(COUNTIFS(Clef_répartition[Code_Nom],Clef_répartition[[#This Row],[Code_Nom]],Clef_répartition[Année],Clef_répartition[[#This Row],[Année]])))</f>
        <v>9</v>
      </c>
      <c r="G139" t="str">
        <f>Clef_répartition[[#This Row],[Code_Nom]]&amp;"_"&amp;Clef_répartition[[#This Row],[Nombre]]&amp;"_"&amp;Clef_répartition[[#This Row],[Année]]</f>
        <v>AIEJ_Association Intercommunale des Eaux du Jorat_3_2016</v>
      </c>
      <c r="H139">
        <v>5604</v>
      </c>
      <c r="I139" t="s">
        <v>117</v>
      </c>
      <c r="J139">
        <v>2016</v>
      </c>
      <c r="K139">
        <v>0.17</v>
      </c>
    </row>
    <row r="140" spans="1:11" x14ac:dyDescent="0.25">
      <c r="A140" t="s">
        <v>433</v>
      </c>
      <c r="B140" t="s">
        <v>581</v>
      </c>
      <c r="C140" t="s">
        <v>582</v>
      </c>
      <c r="D140" t="str">
        <f>Clef_répartition[[#This Row],[Code association]]&amp;"_"&amp;Clef_répartition[[#This Row],[Nom association]]</f>
        <v>AIEJ_Association Intercommunale des Eaux du Jorat</v>
      </c>
      <c r="E140">
        <f>COUNTIFS(D$2:D140,Clef_répartition[[#This Row],[Code_Nom]],J$2:J140,Clef_répartition[[#This Row],[Année]])</f>
        <v>4</v>
      </c>
      <c r="F140">
        <f>IF(Clef_répartition[[#This Row],[Code_Nom]]=D139,F139-1,(COUNTIFS(Clef_répartition[Code_Nom],Clef_répartition[[#This Row],[Code_Nom]],Clef_répartition[Année],Clef_répartition[[#This Row],[Année]])))</f>
        <v>8</v>
      </c>
      <c r="G140" t="str">
        <f>Clef_répartition[[#This Row],[Code_Nom]]&amp;"_"&amp;Clef_répartition[[#This Row],[Nombre]]&amp;"_"&amp;Clef_répartition[[#This Row],[Année]]</f>
        <v>AIEJ_Association Intercommunale des Eaux du Jorat_4_2016</v>
      </c>
      <c r="H140">
        <v>5804</v>
      </c>
      <c r="I140" t="s">
        <v>139</v>
      </c>
      <c r="J140">
        <v>2016</v>
      </c>
      <c r="K140">
        <v>0.02</v>
      </c>
    </row>
    <row r="141" spans="1:11" x14ac:dyDescent="0.25">
      <c r="A141" t="s">
        <v>433</v>
      </c>
      <c r="B141" t="s">
        <v>581</v>
      </c>
      <c r="C141" t="s">
        <v>582</v>
      </c>
      <c r="D141" t="str">
        <f>Clef_répartition[[#This Row],[Code association]]&amp;"_"&amp;Clef_répartition[[#This Row],[Nom association]]</f>
        <v>AIEJ_Association Intercommunale des Eaux du Jorat</v>
      </c>
      <c r="E141">
        <f>COUNTIFS(D$2:D141,Clef_répartition[[#This Row],[Code_Nom]],J$2:J141,Clef_répartition[[#This Row],[Année]])</f>
        <v>5</v>
      </c>
      <c r="F141">
        <f>IF(Clef_répartition[[#This Row],[Code_Nom]]=D140,F140-1,(COUNTIFS(Clef_répartition[Code_Nom],Clef_répartition[[#This Row],[Code_Nom]],Clef_répartition[Année],Clef_répartition[[#This Row],[Année]])))</f>
        <v>7</v>
      </c>
      <c r="G141" t="str">
        <f>Clef_répartition[[#This Row],[Code_Nom]]&amp;"_"&amp;Clef_répartition[[#This Row],[Nombre]]&amp;"_"&amp;Clef_répartition[[#This Row],[Année]]</f>
        <v>AIEJ_Association Intercommunale des Eaux du Jorat_5_2016</v>
      </c>
      <c r="H141">
        <v>5806</v>
      </c>
      <c r="I141" t="s">
        <v>140</v>
      </c>
      <c r="J141">
        <v>2016</v>
      </c>
      <c r="K141">
        <v>0.25</v>
      </c>
    </row>
    <row r="142" spans="1:11" x14ac:dyDescent="0.25">
      <c r="A142" t="s">
        <v>433</v>
      </c>
      <c r="B142" t="s">
        <v>581</v>
      </c>
      <c r="C142" t="s">
        <v>582</v>
      </c>
      <c r="D142" t="str">
        <f>Clef_répartition[[#This Row],[Code association]]&amp;"_"&amp;Clef_répartition[[#This Row],[Nom association]]</f>
        <v>AIEJ_Association Intercommunale des Eaux du Jorat</v>
      </c>
      <c r="E142">
        <f>COUNTIFS(D$2:D142,Clef_répartition[[#This Row],[Code_Nom]],J$2:J142,Clef_répartition[[#This Row],[Année]])</f>
        <v>6</v>
      </c>
      <c r="F142">
        <f>IF(Clef_répartition[[#This Row],[Code_Nom]]=D141,F141-1,(COUNTIFS(Clef_répartition[Code_Nom],Clef_répartition[[#This Row],[Code_Nom]],Clef_répartition[Année],Clef_répartition[[#This Row],[Année]])))</f>
        <v>6</v>
      </c>
      <c r="G142" t="str">
        <f>Clef_répartition[[#This Row],[Code_Nom]]&amp;"_"&amp;Clef_répartition[[#This Row],[Nombre]]&amp;"_"&amp;Clef_répartition[[#This Row],[Année]]</f>
        <v>AIEJ_Association Intercommunale des Eaux du Jorat_6_2016</v>
      </c>
      <c r="H142">
        <v>5792</v>
      </c>
      <c r="I142" t="s">
        <v>187</v>
      </c>
      <c r="J142">
        <v>2016</v>
      </c>
      <c r="K142">
        <v>0.05</v>
      </c>
    </row>
    <row r="143" spans="1:11" x14ac:dyDescent="0.25">
      <c r="A143" t="s">
        <v>433</v>
      </c>
      <c r="B143" t="s">
        <v>581</v>
      </c>
      <c r="C143" t="s">
        <v>582</v>
      </c>
      <c r="D143" t="str">
        <f>Clef_répartition[[#This Row],[Code association]]&amp;"_"&amp;Clef_répartition[[#This Row],[Nom association]]</f>
        <v>AIEJ_Association Intercommunale des Eaux du Jorat</v>
      </c>
      <c r="E143">
        <f>COUNTIFS(D$2:D143,Clef_répartition[[#This Row],[Code_Nom]],J$2:J143,Clef_répartition[[#This Row],[Année]])</f>
        <v>7</v>
      </c>
      <c r="F143">
        <f>IF(Clef_répartition[[#This Row],[Code_Nom]]=D142,F142-1,(COUNTIFS(Clef_répartition[Code_Nom],Clef_répartition[[#This Row],[Code_Nom]],Clef_répartition[Année],Clef_répartition[[#This Row],[Année]])))</f>
        <v>5</v>
      </c>
      <c r="G143" t="str">
        <f>Clef_répartition[[#This Row],[Code_Nom]]&amp;"_"&amp;Clef_répartition[[#This Row],[Nombre]]&amp;"_"&amp;Clef_répartition[[#This Row],[Année]]</f>
        <v>AIEJ_Association Intercommunale des Eaux du Jorat_7_2016</v>
      </c>
      <c r="H143">
        <v>5805</v>
      </c>
      <c r="I143" t="s">
        <v>206</v>
      </c>
      <c r="J143">
        <v>2016</v>
      </c>
      <c r="K143">
        <v>0.03</v>
      </c>
    </row>
    <row r="144" spans="1:11" x14ac:dyDescent="0.25">
      <c r="A144" t="s">
        <v>433</v>
      </c>
      <c r="B144" t="s">
        <v>581</v>
      </c>
      <c r="C144" t="s">
        <v>582</v>
      </c>
      <c r="D144" t="str">
        <f>Clef_répartition[[#This Row],[Code association]]&amp;"_"&amp;Clef_répartition[[#This Row],[Nom association]]</f>
        <v>AIEJ_Association Intercommunale des Eaux du Jorat</v>
      </c>
      <c r="E144">
        <f>COUNTIFS(D$2:D144,Clef_répartition[[#This Row],[Code_Nom]],J$2:J144,Clef_répartition[[#This Row],[Année]])</f>
        <v>8</v>
      </c>
      <c r="F144">
        <f>IF(Clef_répartition[[#This Row],[Code_Nom]]=D143,F143-1,(COUNTIFS(Clef_répartition[Code_Nom],Clef_répartition[[#This Row],[Code_Nom]],Clef_répartition[Année],Clef_répartition[[#This Row],[Année]])))</f>
        <v>4</v>
      </c>
      <c r="G144" t="str">
        <f>Clef_répartition[[#This Row],[Code_Nom]]&amp;"_"&amp;Clef_répartition[[#This Row],[Nombre]]&amp;"_"&amp;Clef_répartition[[#This Row],[Année]]</f>
        <v>AIEJ_Association Intercommunale des Eaux du Jorat_8_2016</v>
      </c>
      <c r="H144">
        <v>5798</v>
      </c>
      <c r="I144" t="s">
        <v>236</v>
      </c>
      <c r="J144">
        <v>2016</v>
      </c>
      <c r="K144">
        <v>0.04</v>
      </c>
    </row>
    <row r="145" spans="1:11" x14ac:dyDescent="0.25">
      <c r="A145" t="s">
        <v>433</v>
      </c>
      <c r="B145" t="s">
        <v>581</v>
      </c>
      <c r="C145" t="s">
        <v>582</v>
      </c>
      <c r="D145" t="str">
        <f>Clef_répartition[[#This Row],[Code association]]&amp;"_"&amp;Clef_répartition[[#This Row],[Nom association]]</f>
        <v>AIEJ_Association Intercommunale des Eaux du Jorat</v>
      </c>
      <c r="E145">
        <f>COUNTIFS(D$2:D145,Clef_répartition[[#This Row],[Code_Nom]],J$2:J145,Clef_répartition[[#This Row],[Année]])</f>
        <v>9</v>
      </c>
      <c r="F145">
        <f>IF(Clef_répartition[[#This Row],[Code_Nom]]=D144,F144-1,(COUNTIFS(Clef_répartition[Code_Nom],Clef_répartition[[#This Row],[Code_Nom]],Clef_répartition[Année],Clef_répartition[[#This Row],[Année]])))</f>
        <v>3</v>
      </c>
      <c r="G145" t="str">
        <f>Clef_répartition[[#This Row],[Code_Nom]]&amp;"_"&amp;Clef_répartition[[#This Row],[Nombre]]&amp;"_"&amp;Clef_répartition[[#This Row],[Année]]</f>
        <v>AIEJ_Association Intercommunale des Eaux du Jorat_9_2016</v>
      </c>
      <c r="H145">
        <v>5799</v>
      </c>
      <c r="I145" t="s">
        <v>254</v>
      </c>
      <c r="J145">
        <v>2016</v>
      </c>
      <c r="K145">
        <v>0.18</v>
      </c>
    </row>
    <row r="146" spans="1:11" x14ac:dyDescent="0.25">
      <c r="A146" t="s">
        <v>433</v>
      </c>
      <c r="B146" t="s">
        <v>581</v>
      </c>
      <c r="C146" t="s">
        <v>582</v>
      </c>
      <c r="D146" t="str">
        <f>Clef_répartition[[#This Row],[Code association]]&amp;"_"&amp;Clef_répartition[[#This Row],[Nom association]]</f>
        <v>AIEJ_Association Intercommunale des Eaux du Jorat</v>
      </c>
      <c r="E146">
        <f>COUNTIFS(D$2:D146,Clef_répartition[[#This Row],[Code_Nom]],J$2:J146,Clef_répartition[[#This Row],[Année]])</f>
        <v>10</v>
      </c>
      <c r="F146">
        <f>IF(Clef_répartition[[#This Row],[Code_Nom]]=D145,F145-1,(COUNTIFS(Clef_répartition[Code_Nom],Clef_répartition[[#This Row],[Code_Nom]],Clef_répartition[Année],Clef_répartition[[#This Row],[Année]])))</f>
        <v>2</v>
      </c>
      <c r="G146" t="str">
        <f>Clef_répartition[[#This Row],[Code_Nom]]&amp;"_"&amp;Clef_répartition[[#This Row],[Nombre]]&amp;"_"&amp;Clef_répartition[[#This Row],[Année]]</f>
        <v>AIEJ_Association Intercommunale des Eaux du Jorat_10_2016</v>
      </c>
      <c r="H146">
        <v>5692</v>
      </c>
      <c r="I146" t="s">
        <v>289</v>
      </c>
      <c r="J146">
        <v>2016</v>
      </c>
      <c r="K146">
        <v>0.05</v>
      </c>
    </row>
    <row r="147" spans="1:11" x14ac:dyDescent="0.25">
      <c r="A147" t="s">
        <v>433</v>
      </c>
      <c r="B147" t="s">
        <v>581</v>
      </c>
      <c r="C147" t="s">
        <v>582</v>
      </c>
      <c r="D147" t="str">
        <f>Clef_répartition[[#This Row],[Code association]]&amp;"_"&amp;Clef_répartition[[#This Row],[Nom association]]</f>
        <v>AIEJ_Association Intercommunale des Eaux du Jorat</v>
      </c>
      <c r="E147">
        <f>COUNTIFS(D$2:D147,Clef_répartition[[#This Row],[Code_Nom]],J$2:J147,Clef_répartition[[#This Row],[Année]])</f>
        <v>11</v>
      </c>
      <c r="F147">
        <f>IF(Clef_répartition[[#This Row],[Code_Nom]]=D146,F146-1,(COUNTIFS(Clef_répartition[Code_Nom],Clef_répartition[[#This Row],[Code_Nom]],Clef_répartition[Année],Clef_répartition[[#This Row],[Année]])))</f>
        <v>1</v>
      </c>
      <c r="G147" t="str">
        <f>Clef_répartition[[#This Row],[Code_Nom]]&amp;"_"&amp;Clef_répartition[[#This Row],[Nombre]]&amp;"_"&amp;Clef_répartition[[#This Row],[Année]]</f>
        <v>AIEJ_Association Intercommunale des Eaux du Jorat_11_2016</v>
      </c>
      <c r="H147">
        <v>5803</v>
      </c>
      <c r="I147" t="s">
        <v>294</v>
      </c>
      <c r="J147">
        <v>2016</v>
      </c>
      <c r="K147">
        <v>0.05</v>
      </c>
    </row>
    <row r="148" spans="1:11" x14ac:dyDescent="0.25">
      <c r="A148" t="s">
        <v>433</v>
      </c>
      <c r="B148" t="s">
        <v>681</v>
      </c>
      <c r="C148" t="s">
        <v>682</v>
      </c>
      <c r="D148" t="str">
        <f>Clef_répartition[[#This Row],[Code association]]&amp;"_"&amp;Clef_répartition[[#This Row],[Nom association]]</f>
        <v>AIEM_Association intercommunale des Eaux du Mormont</v>
      </c>
      <c r="E148">
        <f>COUNTIFS(D$2:D148,Clef_répartition[[#This Row],[Code_Nom]],J$2:J148,Clef_répartition[[#This Row],[Année]])</f>
        <v>1</v>
      </c>
      <c r="F148">
        <f>IF(Clef_répartition[[#This Row],[Code_Nom]]=D147,F147-1,(COUNTIFS(Clef_répartition[Code_Nom],Clef_répartition[[#This Row],[Code_Nom]],Clef_répartition[Année],Clef_répartition[[#This Row],[Année]])))</f>
        <v>4</v>
      </c>
      <c r="G148" t="str">
        <f>Clef_répartition[[#This Row],[Code_Nom]]&amp;"_"&amp;Clef_répartition[[#This Row],[Nombre]]&amp;"_"&amp;Clef_répartition[[#This Row],[Année]]</f>
        <v>AIEM_Association intercommunale des Eaux du Mormont_1_2016</v>
      </c>
      <c r="H148">
        <v>5482</v>
      </c>
      <c r="I148" t="s">
        <v>102</v>
      </c>
      <c r="J148">
        <v>2016</v>
      </c>
      <c r="K148">
        <v>0.22219959266802444</v>
      </c>
    </row>
    <row r="149" spans="1:11" x14ac:dyDescent="0.25">
      <c r="A149" t="s">
        <v>433</v>
      </c>
      <c r="B149" t="s">
        <v>681</v>
      </c>
      <c r="C149" t="s">
        <v>682</v>
      </c>
      <c r="D149" t="str">
        <f>Clef_répartition[[#This Row],[Code association]]&amp;"_"&amp;Clef_répartition[[#This Row],[Nom association]]</f>
        <v>AIEM_Association intercommunale des Eaux du Mormont</v>
      </c>
      <c r="E149">
        <f>COUNTIFS(D$2:D149,Clef_répartition[[#This Row],[Code_Nom]],J$2:J149,Clef_répartition[[#This Row],[Année]])</f>
        <v>2</v>
      </c>
      <c r="F149">
        <f>IF(Clef_répartition[[#This Row],[Code_Nom]]=D148,F148-1,(COUNTIFS(Clef_répartition[Code_Nom],Clef_répartition[[#This Row],[Code_Nom]],Clef_répartition[Année],Clef_répartition[[#This Row],[Année]])))</f>
        <v>3</v>
      </c>
      <c r="G149" t="str">
        <f>Clef_répartition[[#This Row],[Code_Nom]]&amp;"_"&amp;Clef_répartition[[#This Row],[Nombre]]&amp;"_"&amp;Clef_répartition[[#This Row],[Année]]</f>
        <v>AIEM_Association intercommunale des Eaux du Mormont_2_2016</v>
      </c>
      <c r="H149">
        <v>5498</v>
      </c>
      <c r="I149" t="s">
        <v>149</v>
      </c>
      <c r="J149">
        <v>2016</v>
      </c>
      <c r="K149">
        <v>0.53136456211812633</v>
      </c>
    </row>
    <row r="150" spans="1:11" x14ac:dyDescent="0.25">
      <c r="A150" t="s">
        <v>433</v>
      </c>
      <c r="B150" t="s">
        <v>681</v>
      </c>
      <c r="C150" t="s">
        <v>682</v>
      </c>
      <c r="D150" t="str">
        <f>Clef_répartition[[#This Row],[Code association]]&amp;"_"&amp;Clef_répartition[[#This Row],[Nom association]]</f>
        <v>AIEM_Association intercommunale des Eaux du Mormont</v>
      </c>
      <c r="E150">
        <f>COUNTIFS(D$2:D150,Clef_répartition[[#This Row],[Code_Nom]],J$2:J150,Clef_répartition[[#This Row],[Année]])</f>
        <v>3</v>
      </c>
      <c r="F150">
        <f>IF(Clef_répartition[[#This Row],[Code_Nom]]=D149,F149-1,(COUNTIFS(Clef_répartition[Code_Nom],Clef_répartition[[#This Row],[Code_Nom]],Clef_répartition[Année],Clef_répartition[[#This Row],[Année]])))</f>
        <v>2</v>
      </c>
      <c r="G150" t="str">
        <f>Clef_répartition[[#This Row],[Code_Nom]]&amp;"_"&amp;Clef_répartition[[#This Row],[Nombre]]&amp;"_"&amp;Clef_répartition[[#This Row],[Année]]</f>
        <v>AIEM_Association intercommunale des Eaux du Mormont_3_2016</v>
      </c>
      <c r="H150">
        <v>5493</v>
      </c>
      <c r="I150" t="s">
        <v>205</v>
      </c>
      <c r="J150">
        <v>2016</v>
      </c>
      <c r="K150">
        <v>7.25050916496945E-2</v>
      </c>
    </row>
    <row r="151" spans="1:11" x14ac:dyDescent="0.25">
      <c r="A151" t="s">
        <v>433</v>
      </c>
      <c r="B151" t="s">
        <v>681</v>
      </c>
      <c r="C151" t="s">
        <v>682</v>
      </c>
      <c r="D151" t="str">
        <f>Clef_répartition[[#This Row],[Code association]]&amp;"_"&amp;Clef_répartition[[#This Row],[Nom association]]</f>
        <v>AIEM_Association intercommunale des Eaux du Mormont</v>
      </c>
      <c r="E151">
        <f>COUNTIFS(D$2:D151,Clef_répartition[[#This Row],[Code_Nom]],J$2:J151,Clef_répartition[[#This Row],[Année]])</f>
        <v>4</v>
      </c>
      <c r="F151">
        <f>IF(Clef_répartition[[#This Row],[Code_Nom]]=D150,F150-1,(COUNTIFS(Clef_répartition[Code_Nom],Clef_répartition[[#This Row],[Code_Nom]],Clef_répartition[Année],Clef_répartition[[#This Row],[Année]])))</f>
        <v>1</v>
      </c>
      <c r="G151" t="str">
        <f>Clef_répartition[[#This Row],[Code_Nom]]&amp;"_"&amp;Clef_répartition[[#This Row],[Nombre]]&amp;"_"&amp;Clef_répartition[[#This Row],[Année]]</f>
        <v>AIEM_Association intercommunale des Eaux du Mormont_4_2016</v>
      </c>
      <c r="H151">
        <v>5497</v>
      </c>
      <c r="I151" t="s">
        <v>217</v>
      </c>
      <c r="J151">
        <v>2016</v>
      </c>
      <c r="K151">
        <v>0.1739307535641548</v>
      </c>
    </row>
    <row r="152" spans="1:11" x14ac:dyDescent="0.25">
      <c r="A152" t="s">
        <v>433</v>
      </c>
      <c r="B152" t="s">
        <v>561</v>
      </c>
      <c r="C152" t="s">
        <v>562</v>
      </c>
      <c r="D152" t="str">
        <f>Clef_répartition[[#This Row],[Code association]]&amp;"_"&amp;Clef_répartition[[#This Row],[Nom association]]</f>
        <v>AIEMGF_Association Intercommunale des Eaux du Mont et de la Grande Fontaine</v>
      </c>
      <c r="E152">
        <f>COUNTIFS(D$2:D152,Clef_répartition[[#This Row],[Code_Nom]],J$2:J152,Clef_répartition[[#This Row],[Année]])</f>
        <v>1</v>
      </c>
      <c r="F152">
        <f>IF(Clef_répartition[[#This Row],[Code_Nom]]=D151,F151-1,(COUNTIFS(Clef_répartition[Code_Nom],Clef_répartition[[#This Row],[Code_Nom]],Clef_répartition[Année],Clef_répartition[[#This Row],[Année]])))</f>
        <v>6</v>
      </c>
      <c r="G152" t="str">
        <f>Clef_répartition[[#This Row],[Code_Nom]]&amp;"_"&amp;Clef_répartition[[#This Row],[Nombre]]&amp;"_"&amp;Clef_répartition[[#This Row],[Année]]</f>
        <v>AIEMGF_Association Intercommunale des Eaux du Mont et de la Grande Fontaine_1_2016</v>
      </c>
      <c r="H152">
        <v>5812</v>
      </c>
      <c r="I152" t="s">
        <v>48</v>
      </c>
      <c r="J152">
        <v>2016</v>
      </c>
      <c r="K152">
        <v>3.2372281234193223E-2</v>
      </c>
    </row>
    <row r="153" spans="1:11" x14ac:dyDescent="0.25">
      <c r="A153" t="s">
        <v>433</v>
      </c>
      <c r="B153" t="s">
        <v>561</v>
      </c>
      <c r="C153" t="s">
        <v>562</v>
      </c>
      <c r="D153" t="str">
        <f>Clef_répartition[[#This Row],[Code association]]&amp;"_"&amp;Clef_répartition[[#This Row],[Nom association]]</f>
        <v>AIEMGF_Association Intercommunale des Eaux du Mont et de la Grande Fontaine</v>
      </c>
      <c r="E153">
        <f>COUNTIFS(D$2:D153,Clef_répartition[[#This Row],[Code_Nom]],J$2:J153,Clef_répartition[[#This Row],[Année]])</f>
        <v>2</v>
      </c>
      <c r="F153">
        <f>IF(Clef_répartition[[#This Row],[Code_Nom]]=D152,F152-1,(COUNTIFS(Clef_répartition[Code_Nom],Clef_répartition[[#This Row],[Code_Nom]],Clef_répartition[Année],Clef_répartition[[#This Row],[Année]])))</f>
        <v>5</v>
      </c>
      <c r="G153" t="str">
        <f>Clef_répartition[[#This Row],[Code_Nom]]&amp;"_"&amp;Clef_répartition[[#This Row],[Nombre]]&amp;"_"&amp;Clef_répartition[[#This Row],[Année]]</f>
        <v>AIEMGF_Association Intercommunale des Eaux du Mont et de la Grande Fontaine_2_2016</v>
      </c>
      <c r="H153">
        <v>5907</v>
      </c>
      <c r="I153" t="s">
        <v>54</v>
      </c>
      <c r="J153">
        <v>2016</v>
      </c>
      <c r="K153">
        <v>7.5366717248356099E-2</v>
      </c>
    </row>
    <row r="154" spans="1:11" x14ac:dyDescent="0.25">
      <c r="A154" t="s">
        <v>433</v>
      </c>
      <c r="B154" t="s">
        <v>561</v>
      </c>
      <c r="C154" t="s">
        <v>562</v>
      </c>
      <c r="D154" t="str">
        <f>Clef_répartition[[#This Row],[Code association]]&amp;"_"&amp;Clef_répartition[[#This Row],[Nom association]]</f>
        <v>AIEMGF_Association Intercommunale des Eaux du Mont et de la Grande Fontaine</v>
      </c>
      <c r="E154">
        <f>COUNTIFS(D$2:D154,Clef_répartition[[#This Row],[Code_Nom]],J$2:J154,Clef_répartition[[#This Row],[Année]])</f>
        <v>3</v>
      </c>
      <c r="F154">
        <f>IF(Clef_répartition[[#This Row],[Code_Nom]]=D153,F153-1,(COUNTIFS(Clef_répartition[Code_Nom],Clef_répartition[[#This Row],[Code_Nom]],Clef_répartition[Année],Clef_répartition[[#This Row],[Année]])))</f>
        <v>4</v>
      </c>
      <c r="G154" t="str">
        <f>Clef_répartition[[#This Row],[Code_Nom]]&amp;"_"&amp;Clef_répartition[[#This Row],[Nombre]]&amp;"_"&amp;Clef_répartition[[#This Row],[Année]]</f>
        <v>AIEMGF_Association Intercommunale des Eaux du Mont et de la Grande Fontaine_3_2016</v>
      </c>
      <c r="H154">
        <v>5908</v>
      </c>
      <c r="I154" t="s">
        <v>59</v>
      </c>
      <c r="J154">
        <v>2016</v>
      </c>
      <c r="K154">
        <v>3.5154274152756702E-2</v>
      </c>
    </row>
    <row r="155" spans="1:11" x14ac:dyDescent="0.25">
      <c r="A155" t="s">
        <v>433</v>
      </c>
      <c r="B155" t="s">
        <v>561</v>
      </c>
      <c r="C155" t="s">
        <v>562</v>
      </c>
      <c r="D155" t="str">
        <f>Clef_répartition[[#This Row],[Code association]]&amp;"_"&amp;Clef_répartition[[#This Row],[Nom association]]</f>
        <v>AIEMGF_Association Intercommunale des Eaux du Mont et de la Grande Fontaine</v>
      </c>
      <c r="E155">
        <f>COUNTIFS(D$2:D155,Clef_répartition[[#This Row],[Code_Nom]],J$2:J155,Clef_répartition[[#This Row],[Année]])</f>
        <v>4</v>
      </c>
      <c r="F155">
        <f>IF(Clef_répartition[[#This Row],[Code_Nom]]=D154,F154-1,(COUNTIFS(Clef_répartition[Code_Nom],Clef_répartition[[#This Row],[Code_Nom]],Clef_répartition[Année],Clef_répartition[[#This Row],[Année]])))</f>
        <v>3</v>
      </c>
      <c r="G155" t="str">
        <f>Clef_répartition[[#This Row],[Code_Nom]]&amp;"_"&amp;Clef_répartition[[#This Row],[Nombre]]&amp;"_"&amp;Clef_répartition[[#This Row],[Année]]</f>
        <v>AIEMGF_Association Intercommunale des Eaux du Mont et de la Grande Fontaine_4_2016</v>
      </c>
      <c r="H155">
        <v>5921</v>
      </c>
      <c r="I155" t="s">
        <v>180</v>
      </c>
      <c r="J155">
        <v>2016</v>
      </c>
      <c r="K155">
        <v>5.8674759736975217E-2</v>
      </c>
    </row>
    <row r="156" spans="1:11" x14ac:dyDescent="0.25">
      <c r="A156" t="s">
        <v>433</v>
      </c>
      <c r="B156" t="s">
        <v>561</v>
      </c>
      <c r="C156" t="s">
        <v>562</v>
      </c>
      <c r="D156" t="str">
        <f>Clef_répartition[[#This Row],[Code association]]&amp;"_"&amp;Clef_répartition[[#This Row],[Nom association]]</f>
        <v>AIEMGF_Association Intercommunale des Eaux du Mont et de la Grande Fontaine</v>
      </c>
      <c r="E156">
        <f>COUNTIFS(D$2:D156,Clef_répartition[[#This Row],[Code_Nom]],J$2:J156,Clef_répartition[[#This Row],[Année]])</f>
        <v>5</v>
      </c>
      <c r="F156">
        <f>IF(Clef_répartition[[#This Row],[Code_Nom]]=D155,F155-1,(COUNTIFS(Clef_répartition[Code_Nom],Clef_répartition[[#This Row],[Code_Nom]],Clef_répartition[Année],Clef_répartition[[#This Row],[Année]])))</f>
        <v>2</v>
      </c>
      <c r="G156" t="str">
        <f>Clef_répartition[[#This Row],[Code_Nom]]&amp;"_"&amp;Clef_répartition[[#This Row],[Nombre]]&amp;"_"&amp;Clef_répartition[[#This Row],[Année]]</f>
        <v>AIEMGF_Association Intercommunale des Eaux du Mont et de la Grande Fontaine_5_2016</v>
      </c>
      <c r="H156">
        <v>5828</v>
      </c>
      <c r="I156" t="s">
        <v>268</v>
      </c>
      <c r="J156">
        <v>2016</v>
      </c>
      <c r="K156">
        <v>3.0854830551340418E-2</v>
      </c>
    </row>
    <row r="157" spans="1:11" x14ac:dyDescent="0.25">
      <c r="A157" t="s">
        <v>433</v>
      </c>
      <c r="B157" t="s">
        <v>561</v>
      </c>
      <c r="C157" t="s">
        <v>562</v>
      </c>
      <c r="D157" t="str">
        <f>Clef_répartition[[#This Row],[Code association]]&amp;"_"&amp;Clef_répartition[[#This Row],[Nom association]]</f>
        <v>AIEMGF_Association Intercommunale des Eaux du Mont et de la Grande Fontaine</v>
      </c>
      <c r="E157">
        <f>COUNTIFS(D$2:D157,Clef_répartition[[#This Row],[Code_Nom]],J$2:J157,Clef_répartition[[#This Row],[Année]])</f>
        <v>6</v>
      </c>
      <c r="F157">
        <f>IF(Clef_répartition[[#This Row],[Code_Nom]]=D156,F156-1,(COUNTIFS(Clef_répartition[Code_Nom],Clef_répartition[[#This Row],[Code_Nom]],Clef_répartition[Année],Clef_répartition[[#This Row],[Année]])))</f>
        <v>1</v>
      </c>
      <c r="G157" t="str">
        <f>Clef_répartition[[#This Row],[Code_Nom]]&amp;"_"&amp;Clef_répartition[[#This Row],[Nombre]]&amp;"_"&amp;Clef_répartition[[#This Row],[Année]]</f>
        <v>AIEMGF_Association Intercommunale des Eaux du Mont et de la Grande Fontaine_6_2016</v>
      </c>
      <c r="H157">
        <v>5831</v>
      </c>
      <c r="I157" t="s">
        <v>270</v>
      </c>
      <c r="J157">
        <v>2016</v>
      </c>
      <c r="K157">
        <v>0.7675771370763782</v>
      </c>
    </row>
    <row r="158" spans="1:11" x14ac:dyDescent="0.25">
      <c r="A158" t="s">
        <v>433</v>
      </c>
      <c r="B158" t="s">
        <v>481</v>
      </c>
      <c r="C158" t="s">
        <v>482</v>
      </c>
      <c r="D158" t="str">
        <f>Clef_répartition[[#This Row],[Code association]]&amp;"_"&amp;Clef_répartition[[#This Row],[Nom association]]</f>
        <v>AIEPV_Association Intercommunale des Eaux du Puits de la Vernaz</v>
      </c>
      <c r="E158">
        <f>COUNTIFS(D$2:D158,Clef_répartition[[#This Row],[Code_Nom]],J$2:J158,Clef_répartition[[#This Row],[Année]])</f>
        <v>1</v>
      </c>
      <c r="F158">
        <f>IF(Clef_répartition[[#This Row],[Code_Nom]]=D157,F157-1,(COUNTIFS(Clef_répartition[Code_Nom],Clef_répartition[[#This Row],[Code_Nom]],Clef_répartition[Année],Clef_répartition[[#This Row],[Année]])))</f>
        <v>2</v>
      </c>
      <c r="G158" t="str">
        <f>Clef_répartition[[#This Row],[Code_Nom]]&amp;"_"&amp;Clef_répartition[[#This Row],[Nombre]]&amp;"_"&amp;Clef_répartition[[#This Row],[Année]]</f>
        <v>AIEPV_Association Intercommunale des Eaux du Puits de la Vernaz_1_2016</v>
      </c>
      <c r="H158">
        <v>5816</v>
      </c>
      <c r="I158" t="s">
        <v>76</v>
      </c>
      <c r="J158">
        <v>2016</v>
      </c>
      <c r="K158">
        <v>0</v>
      </c>
    </row>
    <row r="159" spans="1:11" x14ac:dyDescent="0.25">
      <c r="A159" t="s">
        <v>433</v>
      </c>
      <c r="B159" t="s">
        <v>481</v>
      </c>
      <c r="C159" t="s">
        <v>482</v>
      </c>
      <c r="D159" t="str">
        <f>Clef_répartition[[#This Row],[Code association]]&amp;"_"&amp;Clef_répartition[[#This Row],[Nom association]]</f>
        <v>AIEPV_Association Intercommunale des Eaux du Puits de la Vernaz</v>
      </c>
      <c r="E159">
        <f>COUNTIFS(D$2:D159,Clef_répartition[[#This Row],[Code_Nom]],J$2:J159,Clef_répartition[[#This Row],[Année]])</f>
        <v>2</v>
      </c>
      <c r="F159">
        <f>IF(Clef_répartition[[#This Row],[Code_Nom]]=D158,F158-1,(COUNTIFS(Clef_répartition[Code_Nom],Clef_répartition[[#This Row],[Code_Nom]],Clef_répartition[Année],Clef_répartition[[#This Row],[Année]])))</f>
        <v>1</v>
      </c>
      <c r="G159" t="str">
        <f>Clef_répartition[[#This Row],[Code_Nom]]&amp;"_"&amp;Clef_répartition[[#This Row],[Nombre]]&amp;"_"&amp;Clef_répartition[[#This Row],[Année]]</f>
        <v>AIEPV_Association Intercommunale des Eaux du Puits de la Vernaz_2_2016</v>
      </c>
      <c r="H159">
        <v>5822</v>
      </c>
      <c r="I159" t="s">
        <v>211</v>
      </c>
      <c r="J159">
        <v>2016</v>
      </c>
      <c r="K159">
        <v>0</v>
      </c>
    </row>
    <row r="160" spans="1:11" x14ac:dyDescent="0.25">
      <c r="A160" t="s">
        <v>433</v>
      </c>
      <c r="B160" t="s">
        <v>630</v>
      </c>
      <c r="C160" t="s">
        <v>631</v>
      </c>
      <c r="D160" t="str">
        <f>Clef_répartition[[#This Row],[Code association]]&amp;"_"&amp;Clef_répartition[[#This Row],[Nom association]]</f>
        <v>AIER_Association intercommunale pour l'épuration des eaux usées de Rolle</v>
      </c>
      <c r="E160">
        <f>COUNTIFS(D$2:D160,Clef_répartition[[#This Row],[Code_Nom]],J$2:J160,Clef_répartition[[#This Row],[Année]])</f>
        <v>1</v>
      </c>
      <c r="F160">
        <f>IF(Clef_répartition[[#This Row],[Code_Nom]]=D159,F159-1,(COUNTIFS(Clef_répartition[Code_Nom],Clef_répartition[[#This Row],[Code_Nom]],Clef_répartition[Année],Clef_répartition[[#This Row],[Année]])))</f>
        <v>6</v>
      </c>
      <c r="G160" t="str">
        <f>Clef_répartition[[#This Row],[Code_Nom]]&amp;"_"&amp;Clef_répartition[[#This Row],[Nombre]]&amp;"_"&amp;Clef_répartition[[#This Row],[Année]]</f>
        <v>AIER_Association intercommunale pour l'épuration des eaux usées de Rolle_1_2016</v>
      </c>
      <c r="H160">
        <v>5856</v>
      </c>
      <c r="I160" t="s">
        <v>106</v>
      </c>
      <c r="J160">
        <v>2016</v>
      </c>
      <c r="K160">
        <v>5.28E-2</v>
      </c>
    </row>
    <row r="161" spans="1:11" x14ac:dyDescent="0.25">
      <c r="A161" t="s">
        <v>433</v>
      </c>
      <c r="B161" t="s">
        <v>630</v>
      </c>
      <c r="C161" t="s">
        <v>631</v>
      </c>
      <c r="D161" t="str">
        <f>Clef_répartition[[#This Row],[Code association]]&amp;"_"&amp;Clef_répartition[[#This Row],[Nom association]]</f>
        <v>AIER_Association intercommunale pour l'épuration des eaux usées de Rolle</v>
      </c>
      <c r="E161">
        <f>COUNTIFS(D$2:D161,Clef_répartition[[#This Row],[Code_Nom]],J$2:J161,Clef_répartition[[#This Row],[Année]])</f>
        <v>2</v>
      </c>
      <c r="F161">
        <f>IF(Clef_répartition[[#This Row],[Code_Nom]]=D160,F160-1,(COUNTIFS(Clef_répartition[Code_Nom],Clef_répartition[[#This Row],[Code_Nom]],Clef_répartition[Année],Clef_répartition[[#This Row],[Année]])))</f>
        <v>5</v>
      </c>
      <c r="G161" t="str">
        <f>Clef_répartition[[#This Row],[Code_Nom]]&amp;"_"&amp;Clef_répartition[[#This Row],[Nombre]]&amp;"_"&amp;Clef_répartition[[#This Row],[Année]]</f>
        <v>AIER_Association intercommunale pour l'épuration des eaux usées de Rolle_2_2016</v>
      </c>
      <c r="H161">
        <v>5859</v>
      </c>
      <c r="I161" t="s">
        <v>182</v>
      </c>
      <c r="J161">
        <v>2016</v>
      </c>
      <c r="K161">
        <v>0.21929999999999999</v>
      </c>
    </row>
    <row r="162" spans="1:11" x14ac:dyDescent="0.25">
      <c r="A162" t="s">
        <v>433</v>
      </c>
      <c r="B162" t="s">
        <v>630</v>
      </c>
      <c r="C162" t="s">
        <v>631</v>
      </c>
      <c r="D162" t="str">
        <f>Clef_répartition[[#This Row],[Code association]]&amp;"_"&amp;Clef_répartition[[#This Row],[Nom association]]</f>
        <v>AIER_Association intercommunale pour l'épuration des eaux usées de Rolle</v>
      </c>
      <c r="E162">
        <f>COUNTIFS(D$2:D162,Clef_répartition[[#This Row],[Code_Nom]],J$2:J162,Clef_répartition[[#This Row],[Année]])</f>
        <v>3</v>
      </c>
      <c r="F162">
        <f>IF(Clef_répartition[[#This Row],[Code_Nom]]=D161,F161-1,(COUNTIFS(Clef_répartition[Code_Nom],Clef_répartition[[#This Row],[Code_Nom]],Clef_répartition[Année],Clef_répartition[[#This Row],[Année]])))</f>
        <v>4</v>
      </c>
      <c r="G162" t="str">
        <f>Clef_répartition[[#This Row],[Code_Nom]]&amp;"_"&amp;Clef_répartition[[#This Row],[Nombre]]&amp;"_"&amp;Clef_répartition[[#This Row],[Année]]</f>
        <v>AIER_Association intercommunale pour l'épuration des eaux usées de Rolle_3_2016</v>
      </c>
      <c r="H162">
        <v>5860</v>
      </c>
      <c r="I162" t="s">
        <v>215</v>
      </c>
      <c r="J162">
        <v>2016</v>
      </c>
      <c r="K162">
        <v>1.5699999999999999E-2</v>
      </c>
    </row>
    <row r="163" spans="1:11" x14ac:dyDescent="0.25">
      <c r="A163" t="s">
        <v>433</v>
      </c>
      <c r="B163" t="s">
        <v>630</v>
      </c>
      <c r="C163" t="s">
        <v>631</v>
      </c>
      <c r="D163" t="str">
        <f>Clef_répartition[[#This Row],[Code association]]&amp;"_"&amp;Clef_répartition[[#This Row],[Nom association]]</f>
        <v>AIER_Association intercommunale pour l'épuration des eaux usées de Rolle</v>
      </c>
      <c r="E163">
        <f>COUNTIFS(D$2:D163,Clef_répartition[[#This Row],[Code_Nom]],J$2:J163,Clef_répartition[[#This Row],[Année]])</f>
        <v>4</v>
      </c>
      <c r="F163">
        <f>IF(Clef_répartition[[#This Row],[Code_Nom]]=D162,F162-1,(COUNTIFS(Clef_répartition[Code_Nom],Clef_répartition[[#This Row],[Code_Nom]],Clef_répartition[Année],Clef_répartition[[#This Row],[Année]])))</f>
        <v>3</v>
      </c>
      <c r="G163" t="str">
        <f>Clef_répartition[[#This Row],[Code_Nom]]&amp;"_"&amp;Clef_répartition[[#This Row],[Nombre]]&amp;"_"&amp;Clef_répartition[[#This Row],[Année]]</f>
        <v>AIER_Association intercommunale pour l'épuration des eaux usées de Rolle_4_2016</v>
      </c>
      <c r="H163">
        <v>5861</v>
      </c>
      <c r="I163" t="s">
        <v>232</v>
      </c>
      <c r="J163">
        <v>2016</v>
      </c>
      <c r="K163">
        <v>0.66779999999999995</v>
      </c>
    </row>
    <row r="164" spans="1:11" x14ac:dyDescent="0.25">
      <c r="A164" t="s">
        <v>433</v>
      </c>
      <c r="B164" t="s">
        <v>630</v>
      </c>
      <c r="C164" t="s">
        <v>631</v>
      </c>
      <c r="D164" t="str">
        <f>Clef_répartition[[#This Row],[Code association]]&amp;"_"&amp;Clef_répartition[[#This Row],[Nom association]]</f>
        <v>AIER_Association intercommunale pour l'épuration des eaux usées de Rolle</v>
      </c>
      <c r="E164">
        <f>COUNTIFS(D$2:D164,Clef_répartition[[#This Row],[Code_Nom]],J$2:J164,Clef_répartition[[#This Row],[Année]])</f>
        <v>5</v>
      </c>
      <c r="F164">
        <f>IF(Clef_répartition[[#This Row],[Code_Nom]]=D163,F163-1,(COUNTIFS(Clef_répartition[Code_Nom],Clef_répartition[[#This Row],[Code_Nom]],Clef_répartition[Année],Clef_répartition[[#This Row],[Année]])))</f>
        <v>2</v>
      </c>
      <c r="G164" t="str">
        <f>Clef_répartition[[#This Row],[Code_Nom]]&amp;"_"&amp;Clef_répartition[[#This Row],[Nombre]]&amp;"_"&amp;Clef_répartition[[#This Row],[Année]]</f>
        <v>AIER_Association intercommunale pour l'épuration des eaux usées de Rolle_5_2016</v>
      </c>
      <c r="H164">
        <v>5436</v>
      </c>
      <c r="I164" t="s">
        <v>246</v>
      </c>
      <c r="J164">
        <v>2016</v>
      </c>
      <c r="K164">
        <v>2.1700000000000001E-2</v>
      </c>
    </row>
    <row r="165" spans="1:11" x14ac:dyDescent="0.25">
      <c r="A165" t="s">
        <v>433</v>
      </c>
      <c r="B165" t="s">
        <v>630</v>
      </c>
      <c r="C165" t="s">
        <v>631</v>
      </c>
      <c r="D165" t="str">
        <f>Clef_répartition[[#This Row],[Code association]]&amp;"_"&amp;Clef_répartition[[#This Row],[Nom association]]</f>
        <v>AIER_Association intercommunale pour l'épuration des eaux usées de Rolle</v>
      </c>
      <c r="E165">
        <f>COUNTIFS(D$2:D165,Clef_répartition[[#This Row],[Code_Nom]],J$2:J165,Clef_répartition[[#This Row],[Année]])</f>
        <v>6</v>
      </c>
      <c r="F165">
        <f>IF(Clef_répartition[[#This Row],[Code_Nom]]=D164,F164-1,(COUNTIFS(Clef_répartition[Code_Nom],Clef_répartition[[#This Row],[Code_Nom]],Clef_répartition[Année],Clef_répartition[[#This Row],[Année]])))</f>
        <v>1</v>
      </c>
      <c r="G165" t="str">
        <f>Clef_répartition[[#This Row],[Code_Nom]]&amp;"_"&amp;Clef_répartition[[#This Row],[Nombre]]&amp;"_"&amp;Clef_répartition[[#This Row],[Année]]</f>
        <v>AIER_Association intercommunale pour l'épuration des eaux usées de Rolle_6_2016</v>
      </c>
      <c r="H165">
        <v>5862</v>
      </c>
      <c r="I165" t="s">
        <v>262</v>
      </c>
      <c r="J165">
        <v>2016</v>
      </c>
      <c r="K165">
        <v>2.2700000000000001E-2</v>
      </c>
    </row>
    <row r="166" spans="1:11" x14ac:dyDescent="0.25">
      <c r="A166" t="s">
        <v>433</v>
      </c>
      <c r="B166" t="s">
        <v>553</v>
      </c>
      <c r="C166" t="s">
        <v>554</v>
      </c>
      <c r="D166" t="str">
        <f>Clef_répartition[[#This Row],[Code association]]&amp;"_"&amp;Clef_répartition[[#This Row],[Nom association]]</f>
        <v>AIERG_Association intercommunale pour l'épuration région Grandson</v>
      </c>
      <c r="E166">
        <f>COUNTIFS(D$2:D166,Clef_répartition[[#This Row],[Code_Nom]],J$2:J166,Clef_répartition[[#This Row],[Année]])</f>
        <v>1</v>
      </c>
      <c r="F166">
        <f>IF(Clef_répartition[[#This Row],[Code_Nom]]=D165,F165-1,(COUNTIFS(Clef_répartition[Code_Nom],Clef_répartition[[#This Row],[Code_Nom]],Clef_répartition[Année],Clef_répartition[[#This Row],[Année]])))</f>
        <v>4</v>
      </c>
      <c r="G166" t="str">
        <f>Clef_répartition[[#This Row],[Code_Nom]]&amp;"_"&amp;Clef_répartition[[#This Row],[Nombre]]&amp;"_"&amp;Clef_répartition[[#This Row],[Année]]</f>
        <v>AIERG_Association intercommunale pour l'épuration région Grandson_1_2016</v>
      </c>
      <c r="H166">
        <v>5553</v>
      </c>
      <c r="I166" t="s">
        <v>47</v>
      </c>
      <c r="J166">
        <v>2016</v>
      </c>
      <c r="K166">
        <v>0</v>
      </c>
    </row>
    <row r="167" spans="1:11" x14ac:dyDescent="0.25">
      <c r="A167" t="s">
        <v>433</v>
      </c>
      <c r="B167" t="s">
        <v>553</v>
      </c>
      <c r="C167" t="s">
        <v>554</v>
      </c>
      <c r="D167" t="str">
        <f>Clef_répartition[[#This Row],[Code association]]&amp;"_"&amp;Clef_répartition[[#This Row],[Nom association]]</f>
        <v>AIERG_Association intercommunale pour l'épuration région Grandson</v>
      </c>
      <c r="E167">
        <f>COUNTIFS(D$2:D167,Clef_répartition[[#This Row],[Code_Nom]],J$2:J167,Clef_répartition[[#This Row],[Année]])</f>
        <v>2</v>
      </c>
      <c r="F167">
        <f>IF(Clef_répartition[[#This Row],[Code_Nom]]=D166,F166-1,(COUNTIFS(Clef_répartition[Code_Nom],Clef_répartition[[#This Row],[Code_Nom]],Clef_répartition[Année],Clef_répartition[[#This Row],[Année]])))</f>
        <v>3</v>
      </c>
      <c r="G167" t="str">
        <f>Clef_répartition[[#This Row],[Code_Nom]]&amp;"_"&amp;Clef_répartition[[#This Row],[Nombre]]&amp;"_"&amp;Clef_répartition[[#This Row],[Année]]</f>
        <v>AIERG_Association intercommunale pour l'épuration région Grandson_2_2016</v>
      </c>
      <c r="H167">
        <v>5554</v>
      </c>
      <c r="I167" t="s">
        <v>71</v>
      </c>
      <c r="J167">
        <v>2016</v>
      </c>
      <c r="K167">
        <v>0</v>
      </c>
    </row>
    <row r="168" spans="1:11" x14ac:dyDescent="0.25">
      <c r="A168" t="s">
        <v>433</v>
      </c>
      <c r="B168" t="s">
        <v>553</v>
      </c>
      <c r="C168" t="s">
        <v>554</v>
      </c>
      <c r="D168" t="str">
        <f>Clef_répartition[[#This Row],[Code association]]&amp;"_"&amp;Clef_répartition[[#This Row],[Nom association]]</f>
        <v>AIERG_Association intercommunale pour l'épuration région Grandson</v>
      </c>
      <c r="E168">
        <f>COUNTIFS(D$2:D168,Clef_répartition[[#This Row],[Code_Nom]],J$2:J168,Clef_répartition[[#This Row],[Année]])</f>
        <v>3</v>
      </c>
      <c r="F168">
        <f>IF(Clef_répartition[[#This Row],[Code_Nom]]=D167,F167-1,(COUNTIFS(Clef_répartition[Code_Nom],Clef_répartition[[#This Row],[Code_Nom]],Clef_répartition[Année],Clef_répartition[[#This Row],[Année]])))</f>
        <v>2</v>
      </c>
      <c r="G168" t="str">
        <f>Clef_répartition[[#This Row],[Code_Nom]]&amp;"_"&amp;Clef_répartition[[#This Row],[Nombre]]&amp;"_"&amp;Clef_répartition[[#This Row],[Année]]</f>
        <v>AIERG_Association intercommunale pour l'épuration région Grandson_3_2016</v>
      </c>
      <c r="H168">
        <v>5561</v>
      </c>
      <c r="I168" t="s">
        <v>132</v>
      </c>
      <c r="J168">
        <v>2016</v>
      </c>
      <c r="K168">
        <v>0</v>
      </c>
    </row>
    <row r="169" spans="1:11" x14ac:dyDescent="0.25">
      <c r="A169" t="s">
        <v>433</v>
      </c>
      <c r="B169" t="s">
        <v>553</v>
      </c>
      <c r="C169" t="s">
        <v>554</v>
      </c>
      <c r="D169" t="str">
        <f>Clef_répartition[[#This Row],[Code association]]&amp;"_"&amp;Clef_répartition[[#This Row],[Nom association]]</f>
        <v>AIERG_Association intercommunale pour l'épuration région Grandson</v>
      </c>
      <c r="E169">
        <f>COUNTIFS(D$2:D169,Clef_répartition[[#This Row],[Code_Nom]],J$2:J169,Clef_répartition[[#This Row],[Année]])</f>
        <v>4</v>
      </c>
      <c r="F169">
        <f>IF(Clef_répartition[[#This Row],[Code_Nom]]=D168,F168-1,(COUNTIFS(Clef_répartition[Code_Nom],Clef_répartition[[#This Row],[Code_Nom]],Clef_répartition[Année],Clef_répartition[[#This Row],[Année]])))</f>
        <v>1</v>
      </c>
      <c r="G169" t="str">
        <f>Clef_répartition[[#This Row],[Code_Nom]]&amp;"_"&amp;Clef_répartition[[#This Row],[Nombre]]&amp;"_"&amp;Clef_répartition[[#This Row],[Année]]</f>
        <v>AIERG_Association intercommunale pour l'épuration région Grandson_4_2016</v>
      </c>
      <c r="H169">
        <v>5565</v>
      </c>
      <c r="I169" t="s">
        <v>199</v>
      </c>
      <c r="J169">
        <v>2016</v>
      </c>
      <c r="K169">
        <v>0</v>
      </c>
    </row>
    <row r="170" spans="1:11" x14ac:dyDescent="0.25">
      <c r="A170" t="s">
        <v>433</v>
      </c>
      <c r="B170" t="s">
        <v>585</v>
      </c>
      <c r="C170" t="s">
        <v>586</v>
      </c>
      <c r="D170" t="str">
        <f>Clef_répartition[[#This Row],[Code association]]&amp;"_"&amp;Clef_répartition[[#This Row],[Nom association]]</f>
        <v>AIESFE_Association de distribution d'eau Servion-Jorat-Mézières-Oron</v>
      </c>
      <c r="E170">
        <f>COUNTIFS(D$2:D170,Clef_répartition[[#This Row],[Code_Nom]],J$2:J170,Clef_répartition[[#This Row],[Année]])</f>
        <v>1</v>
      </c>
      <c r="F170">
        <f>IF(Clef_répartition[[#This Row],[Code_Nom]]=D169,F169-1,(COUNTIFS(Clef_répartition[Code_Nom],Clef_répartition[[#This Row],[Code_Nom]],Clef_répartition[Année],Clef_répartition[[#This Row],[Année]])))</f>
        <v>3</v>
      </c>
      <c r="G170" t="str">
        <f>Clef_répartition[[#This Row],[Code_Nom]]&amp;"_"&amp;Clef_répartition[[#This Row],[Nombre]]&amp;"_"&amp;Clef_répartition[[#This Row],[Année]]</f>
        <v>AIESFE_Association de distribution d'eau Servion-Jorat-Mézières-Oron_1_2016</v>
      </c>
      <c r="H170">
        <v>5806</v>
      </c>
      <c r="I170" t="s">
        <v>140</v>
      </c>
      <c r="J170">
        <v>2016</v>
      </c>
      <c r="K170">
        <v>0.13</v>
      </c>
    </row>
    <row r="171" spans="1:11" x14ac:dyDescent="0.25">
      <c r="A171" t="s">
        <v>433</v>
      </c>
      <c r="B171" t="s">
        <v>585</v>
      </c>
      <c r="C171" t="s">
        <v>586</v>
      </c>
      <c r="D171" t="str">
        <f>Clef_répartition[[#This Row],[Code association]]&amp;"_"&amp;Clef_répartition[[#This Row],[Nom association]]</f>
        <v>AIESFE_Association de distribution d'eau Servion-Jorat-Mézières-Oron</v>
      </c>
      <c r="E171">
        <f>COUNTIFS(D$2:D171,Clef_répartition[[#This Row],[Code_Nom]],J$2:J171,Clef_répartition[[#This Row],[Année]])</f>
        <v>2</v>
      </c>
      <c r="F171">
        <f>IF(Clef_répartition[[#This Row],[Code_Nom]]=D170,F170-1,(COUNTIFS(Clef_répartition[Code_Nom],Clef_répartition[[#This Row],[Code_Nom]],Clef_répartition[Année],Clef_répartition[[#This Row],[Année]])))</f>
        <v>2</v>
      </c>
      <c r="G171" t="str">
        <f>Clef_répartition[[#This Row],[Code_Nom]]&amp;"_"&amp;Clef_répartition[[#This Row],[Nombre]]&amp;"_"&amp;Clef_répartition[[#This Row],[Année]]</f>
        <v>AIESFE_Association de distribution d'eau Servion-Jorat-Mézières-Oron_2_2016</v>
      </c>
      <c r="H171">
        <v>5805</v>
      </c>
      <c r="I171" t="s">
        <v>206</v>
      </c>
      <c r="J171">
        <v>2016</v>
      </c>
      <c r="K171">
        <v>0.13</v>
      </c>
    </row>
    <row r="172" spans="1:11" x14ac:dyDescent="0.25">
      <c r="A172" t="s">
        <v>433</v>
      </c>
      <c r="B172" t="s">
        <v>585</v>
      </c>
      <c r="C172" t="s">
        <v>586</v>
      </c>
      <c r="D172" t="str">
        <f>Clef_répartition[[#This Row],[Code association]]&amp;"_"&amp;Clef_répartition[[#This Row],[Nom association]]</f>
        <v>AIESFE_Association de distribution d'eau Servion-Jorat-Mézières-Oron</v>
      </c>
      <c r="E172">
        <f>COUNTIFS(D$2:D172,Clef_répartition[[#This Row],[Code_Nom]],J$2:J172,Clef_répartition[[#This Row],[Année]])</f>
        <v>3</v>
      </c>
      <c r="F172">
        <f>IF(Clef_répartition[[#This Row],[Code_Nom]]=D171,F171-1,(COUNTIFS(Clef_répartition[Code_Nom],Clef_répartition[[#This Row],[Code_Nom]],Clef_répartition[Année],Clef_répartition[[#This Row],[Année]])))</f>
        <v>1</v>
      </c>
      <c r="G172" t="str">
        <f>Clef_répartition[[#This Row],[Code_Nom]]&amp;"_"&amp;Clef_répartition[[#This Row],[Nombre]]&amp;"_"&amp;Clef_répartition[[#This Row],[Année]]</f>
        <v>AIESFE_Association de distribution d'eau Servion-Jorat-Mézières-Oron_3_2016</v>
      </c>
      <c r="H172">
        <v>5799</v>
      </c>
      <c r="I172" t="s">
        <v>254</v>
      </c>
      <c r="J172">
        <v>2016</v>
      </c>
      <c r="K172">
        <v>0.74</v>
      </c>
    </row>
    <row r="173" spans="1:11" x14ac:dyDescent="0.25">
      <c r="A173" t="s">
        <v>433</v>
      </c>
      <c r="B173" t="s">
        <v>499</v>
      </c>
      <c r="C173" t="s">
        <v>500</v>
      </c>
      <c r="D173" t="str">
        <f>Clef_répartition[[#This Row],[Code association]]&amp;"_"&amp;Clef_répartition[[#This Row],[Nom association]]</f>
        <v>AIEV_Association intercommunale des eaux usées Vufflens-la-Ville</v>
      </c>
      <c r="E173">
        <f>COUNTIFS(D$2:D173,Clef_répartition[[#This Row],[Code_Nom]],J$2:J173,Clef_répartition[[#This Row],[Année]])</f>
        <v>1</v>
      </c>
      <c r="F173">
        <f>IF(Clef_répartition[[#This Row],[Code_Nom]]=D172,F172-1,(COUNTIFS(Clef_répartition[Code_Nom],Clef_répartition[[#This Row],[Code_Nom]],Clef_répartition[Année],Clef_répartition[[#This Row],[Année]])))</f>
        <v>7</v>
      </c>
      <c r="G173" t="str">
        <f>Clef_répartition[[#This Row],[Code_Nom]]&amp;"_"&amp;Clef_répartition[[#This Row],[Nombre]]&amp;"_"&amp;Clef_répartition[[#This Row],[Année]]</f>
        <v>AIEV_Association intercommunale des eaux usées Vufflens-la-Ville_1_2016</v>
      </c>
      <c r="H173">
        <v>5621</v>
      </c>
      <c r="I173" t="s">
        <v>1</v>
      </c>
      <c r="J173">
        <v>2016</v>
      </c>
      <c r="K173">
        <v>0.25850000000000001</v>
      </c>
    </row>
    <row r="174" spans="1:11" x14ac:dyDescent="0.25">
      <c r="A174" t="s">
        <v>433</v>
      </c>
      <c r="B174" t="s">
        <v>499</v>
      </c>
      <c r="C174" t="s">
        <v>500</v>
      </c>
      <c r="D174" t="str">
        <f>Clef_répartition[[#This Row],[Code association]]&amp;"_"&amp;Clef_répartition[[#This Row],[Nom association]]</f>
        <v>AIEV_Association intercommunale des eaux usées Vufflens-la-Ville</v>
      </c>
      <c r="E174">
        <f>COUNTIFS(D$2:D174,Clef_répartition[[#This Row],[Code_Nom]],J$2:J174,Clef_répartition[[#This Row],[Année]])</f>
        <v>2</v>
      </c>
      <c r="F174">
        <f>IF(Clef_répartition[[#This Row],[Code_Nom]]=D173,F173-1,(COUNTIFS(Clef_répartition[Code_Nom],Clef_répartition[[#This Row],[Code_Nom]],Clef_répartition[Année],Clef_répartition[[#This Row],[Année]])))</f>
        <v>6</v>
      </c>
      <c r="G174" t="str">
        <f>Clef_répartition[[#This Row],[Code_Nom]]&amp;"_"&amp;Clef_répartition[[#This Row],[Nombre]]&amp;"_"&amp;Clef_répartition[[#This Row],[Année]]</f>
        <v>AIEV_Association intercommunale des eaux usées Vufflens-la-Ville_2_2016</v>
      </c>
      <c r="H174">
        <v>5622</v>
      </c>
      <c r="I174" t="s">
        <v>36</v>
      </c>
      <c r="J174">
        <v>2016</v>
      </c>
      <c r="K174">
        <v>7.9399999999999998E-2</v>
      </c>
    </row>
    <row r="175" spans="1:11" x14ac:dyDescent="0.25">
      <c r="A175" t="s">
        <v>433</v>
      </c>
      <c r="B175" t="s">
        <v>499</v>
      </c>
      <c r="C175" t="s">
        <v>500</v>
      </c>
      <c r="D175" t="str">
        <f>Clef_répartition[[#This Row],[Code association]]&amp;"_"&amp;Clef_répartition[[#This Row],[Nom association]]</f>
        <v>AIEV_Association intercommunale des eaux usées Vufflens-la-Ville</v>
      </c>
      <c r="E175">
        <f>COUNTIFS(D$2:D175,Clef_répartition[[#This Row],[Code_Nom]],J$2:J175,Clef_répartition[[#This Row],[Année]])</f>
        <v>3</v>
      </c>
      <c r="F175">
        <f>IF(Clef_répartition[[#This Row],[Code_Nom]]=D174,F174-1,(COUNTIFS(Clef_répartition[Code_Nom],Clef_répartition[[#This Row],[Code_Nom]],Clef_répartition[Année],Clef_répartition[[#This Row],[Année]])))</f>
        <v>5</v>
      </c>
      <c r="G175" t="str">
        <f>Clef_répartition[[#This Row],[Code_Nom]]&amp;"_"&amp;Clef_répartition[[#This Row],[Nombre]]&amp;"_"&amp;Clef_répartition[[#This Row],[Année]]</f>
        <v>AIEV_Association intercommunale des eaux usées Vufflens-la-Ville_3_2016</v>
      </c>
      <c r="H175">
        <v>5634</v>
      </c>
      <c r="I175" t="s">
        <v>101</v>
      </c>
      <c r="J175">
        <v>2016</v>
      </c>
      <c r="K175">
        <v>8.2500000000000004E-2</v>
      </c>
    </row>
    <row r="176" spans="1:11" x14ac:dyDescent="0.25">
      <c r="A176" t="s">
        <v>433</v>
      </c>
      <c r="B176" t="s">
        <v>499</v>
      </c>
      <c r="C176" t="s">
        <v>500</v>
      </c>
      <c r="D176" t="str">
        <f>Clef_répartition[[#This Row],[Code association]]&amp;"_"&amp;Clef_répartition[[#This Row],[Nom association]]</f>
        <v>AIEV_Association intercommunale des eaux usées Vufflens-la-Ville</v>
      </c>
      <c r="E176">
        <f>COUNTIFS(D$2:D176,Clef_répartition[[#This Row],[Code_Nom]],J$2:J176,Clef_répartition[[#This Row],[Année]])</f>
        <v>4</v>
      </c>
      <c r="F176">
        <f>IF(Clef_répartition[[#This Row],[Code_Nom]]=D175,F175-1,(COUNTIFS(Clef_répartition[Code_Nom],Clef_répartition[[#This Row],[Code_Nom]],Clef_répartition[Année],Clef_répartition[[#This Row],[Année]])))</f>
        <v>4</v>
      </c>
      <c r="G176" t="str">
        <f>Clef_répartition[[#This Row],[Code_Nom]]&amp;"_"&amp;Clef_répartition[[#This Row],[Nombre]]&amp;"_"&amp;Clef_répartition[[#This Row],[Année]]</f>
        <v>AIEV_Association intercommunale des eaux usées Vufflens-la-Ville_4_2016</v>
      </c>
      <c r="H176">
        <v>5484</v>
      </c>
      <c r="I176" t="s">
        <v>127</v>
      </c>
      <c r="J176">
        <v>2016</v>
      </c>
      <c r="K176">
        <v>0.12039999999999999</v>
      </c>
    </row>
    <row r="177" spans="1:11" x14ac:dyDescent="0.25">
      <c r="A177" t="s">
        <v>433</v>
      </c>
      <c r="B177" t="s">
        <v>499</v>
      </c>
      <c r="C177" t="s">
        <v>500</v>
      </c>
      <c r="D177" t="str">
        <f>Clef_répartition[[#This Row],[Code association]]&amp;"_"&amp;Clef_répartition[[#This Row],[Nom association]]</f>
        <v>AIEV_Association intercommunale des eaux usées Vufflens-la-Ville</v>
      </c>
      <c r="E177">
        <f>COUNTIFS(D$2:D177,Clef_répartition[[#This Row],[Code_Nom]],J$2:J177,Clef_répartition[[#This Row],[Année]])</f>
        <v>5</v>
      </c>
      <c r="F177">
        <f>IF(Clef_répartition[[#This Row],[Code_Nom]]=D176,F176-1,(COUNTIFS(Clef_répartition[Code_Nom],Clef_répartition[[#This Row],[Code_Nom]],Clef_répartition[Année],Clef_répartition[[#This Row],[Année]])))</f>
        <v>3</v>
      </c>
      <c r="G177" t="str">
        <f>Clef_répartition[[#This Row],[Code_Nom]]&amp;"_"&amp;Clef_répartition[[#This Row],[Nombre]]&amp;"_"&amp;Clef_répartition[[#This Row],[Année]]</f>
        <v>AIEV_Association intercommunale des eaux usées Vufflens-la-Ville_5_2016</v>
      </c>
      <c r="H177">
        <v>5489</v>
      </c>
      <c r="I177" t="s">
        <v>175</v>
      </c>
      <c r="J177">
        <v>2016</v>
      </c>
      <c r="K177">
        <v>0.1923</v>
      </c>
    </row>
    <row r="178" spans="1:11" x14ac:dyDescent="0.25">
      <c r="A178" t="s">
        <v>433</v>
      </c>
      <c r="B178" t="s">
        <v>499</v>
      </c>
      <c r="C178" t="s">
        <v>500</v>
      </c>
      <c r="D178" t="str">
        <f>Clef_répartition[[#This Row],[Code association]]&amp;"_"&amp;Clef_répartition[[#This Row],[Nom association]]</f>
        <v>AIEV_Association intercommunale des eaux usées Vufflens-la-Ville</v>
      </c>
      <c r="E178">
        <f>COUNTIFS(D$2:D178,Clef_répartition[[#This Row],[Code_Nom]],J$2:J178,Clef_répartition[[#This Row],[Année]])</f>
        <v>6</v>
      </c>
      <c r="F178">
        <f>IF(Clef_répartition[[#This Row],[Code_Nom]]=D177,F177-1,(COUNTIFS(Clef_répartition[Code_Nom],Clef_répartition[[#This Row],[Code_Nom]],Clef_répartition[Année],Clef_répartition[[#This Row],[Année]])))</f>
        <v>2</v>
      </c>
      <c r="G178" t="str">
        <f>Clef_répartition[[#This Row],[Code_Nom]]&amp;"_"&amp;Clef_répartition[[#This Row],[Nombre]]&amp;"_"&amp;Clef_répartition[[#This Row],[Année]]</f>
        <v>AIEV_Association intercommunale des eaux usées Vufflens-la-Ville_6_2016</v>
      </c>
      <c r="H178">
        <v>5645</v>
      </c>
      <c r="I178" t="s">
        <v>235</v>
      </c>
      <c r="J178">
        <v>2016</v>
      </c>
      <c r="K178">
        <v>9.4799999999999995E-2</v>
      </c>
    </row>
    <row r="179" spans="1:11" x14ac:dyDescent="0.25">
      <c r="A179" t="s">
        <v>433</v>
      </c>
      <c r="B179" t="s">
        <v>499</v>
      </c>
      <c r="C179" t="s">
        <v>500</v>
      </c>
      <c r="D179" t="str">
        <f>Clef_répartition[[#This Row],[Code association]]&amp;"_"&amp;Clef_répartition[[#This Row],[Nom association]]</f>
        <v>AIEV_Association intercommunale des eaux usées Vufflens-la-Ville</v>
      </c>
      <c r="E179">
        <f>COUNTIFS(D$2:D179,Clef_répartition[[#This Row],[Code_Nom]],J$2:J179,Clef_répartition[[#This Row],[Année]])</f>
        <v>7</v>
      </c>
      <c r="F179">
        <f>IF(Clef_répartition[[#This Row],[Code_Nom]]=D178,F178-1,(COUNTIFS(Clef_répartition[Code_Nom],Clef_répartition[[#This Row],[Code_Nom]],Clef_répartition[Année],Clef_répartition[[#This Row],[Année]])))</f>
        <v>1</v>
      </c>
      <c r="G179" t="str">
        <f>Clef_répartition[[#This Row],[Code_Nom]]&amp;"_"&amp;Clef_répartition[[#This Row],[Nombre]]&amp;"_"&amp;Clef_répartition[[#This Row],[Année]]</f>
        <v>AIEV_Association intercommunale des eaux usées Vufflens-la-Ville_7_2016</v>
      </c>
      <c r="H179">
        <v>5503</v>
      </c>
      <c r="I179" t="s">
        <v>290</v>
      </c>
      <c r="J179">
        <v>2016</v>
      </c>
      <c r="K179">
        <v>0.1721</v>
      </c>
    </row>
    <row r="180" spans="1:11" x14ac:dyDescent="0.25">
      <c r="A180" t="s">
        <v>433</v>
      </c>
      <c r="B180" t="s">
        <v>634</v>
      </c>
      <c r="C180" t="s">
        <v>635</v>
      </c>
      <c r="D180" t="str">
        <f>Clef_répartition[[#This Row],[Code association]]&amp;"_"&amp;Clef_répartition[[#This Row],[Nom association]]</f>
        <v>AIML_Association intercommunale pour l'épuration et le traitement des eaux usées de Moudon-Lucens</v>
      </c>
      <c r="E180">
        <f>COUNTIFS(D$2:D180,Clef_répartition[[#This Row],[Code_Nom]],J$2:J180,Clef_répartition[[#This Row],[Année]])</f>
        <v>1</v>
      </c>
      <c r="F180">
        <f>IF(Clef_répartition[[#This Row],[Code_Nom]]=D179,F179-1,(COUNTIFS(Clef_répartition[Code_Nom],Clef_répartition[[#This Row],[Code_Nom]],Clef_répartition[Année],Clef_répartition[[#This Row],[Année]])))</f>
        <v>2</v>
      </c>
      <c r="G180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Moudon-Lucens_1_2016</v>
      </c>
      <c r="H180">
        <v>5675</v>
      </c>
      <c r="I180" t="s">
        <v>164</v>
      </c>
      <c r="J180">
        <v>2016</v>
      </c>
      <c r="K180">
        <v>0.40195320054148126</v>
      </c>
    </row>
    <row r="181" spans="1:11" x14ac:dyDescent="0.25">
      <c r="A181" t="s">
        <v>433</v>
      </c>
      <c r="B181" t="s">
        <v>634</v>
      </c>
      <c r="C181" t="s">
        <v>635</v>
      </c>
      <c r="D181" t="str">
        <f>Clef_répartition[[#This Row],[Code association]]&amp;"_"&amp;Clef_répartition[[#This Row],[Nom association]]</f>
        <v>AIML_Association intercommunale pour l'épuration et le traitement des eaux usées de Moudon-Lucens</v>
      </c>
      <c r="E181">
        <f>COUNTIFS(D$2:D181,Clef_répartition[[#This Row],[Code_Nom]],J$2:J181,Clef_répartition[[#This Row],[Année]])</f>
        <v>2</v>
      </c>
      <c r="F181">
        <f>IF(Clef_répartition[[#This Row],[Code_Nom]]=D180,F180-1,(COUNTIFS(Clef_répartition[Code_Nom],Clef_répartition[[#This Row],[Code_Nom]],Clef_répartition[Année],Clef_répartition[[#This Row],[Année]])))</f>
        <v>1</v>
      </c>
      <c r="G181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Moudon-Lucens_2_2016</v>
      </c>
      <c r="H181">
        <v>5678</v>
      </c>
      <c r="I181" t="s">
        <v>192</v>
      </c>
      <c r="J181">
        <v>2016</v>
      </c>
      <c r="K181">
        <v>0.59804679945851869</v>
      </c>
    </row>
    <row r="182" spans="1:11" x14ac:dyDescent="0.25">
      <c r="A182" t="s">
        <v>433</v>
      </c>
      <c r="B182" t="s">
        <v>463</v>
      </c>
      <c r="C182" t="s">
        <v>464</v>
      </c>
      <c r="D182" t="str">
        <f>Clef_répartition[[#This Row],[Code association]]&amp;"_"&amp;Clef_répartition[[#This Row],[Nom association]]</f>
        <v>AIPCV_Association intercommunale de la piscine et du camping de la Venoge</v>
      </c>
      <c r="E182">
        <f>COUNTIFS(D$2:D182,Clef_répartition[[#This Row],[Code_Nom]],J$2:J182,Clef_répartition[[#This Row],[Année]])</f>
        <v>1</v>
      </c>
      <c r="F182">
        <f>IF(Clef_répartition[[#This Row],[Code_Nom]]=D181,F181-1,(COUNTIFS(Clef_répartition[Code_Nom],Clef_répartition[[#This Row],[Code_Nom]],Clef_répartition[Année],Clef_répartition[[#This Row],[Année]])))</f>
        <v>19</v>
      </c>
      <c r="G182" t="str">
        <f>Clef_répartition[[#This Row],[Code_Nom]]&amp;"_"&amp;Clef_répartition[[#This Row],[Nombre]]&amp;"_"&amp;Clef_répartition[[#This Row],[Année]]</f>
        <v>AIPCV_Association intercommunale de la piscine et du camping de la Venoge_1_2016</v>
      </c>
      <c r="H182">
        <v>5475</v>
      </c>
      <c r="I182" t="s">
        <v>55</v>
      </c>
      <c r="J182">
        <v>2016</v>
      </c>
      <c r="K182">
        <v>7.6914516944865952E-3</v>
      </c>
    </row>
    <row r="183" spans="1:11" x14ac:dyDescent="0.25">
      <c r="A183" t="s">
        <v>433</v>
      </c>
      <c r="B183" t="s">
        <v>463</v>
      </c>
      <c r="C183" t="s">
        <v>464</v>
      </c>
      <c r="D183" t="str">
        <f>Clef_répartition[[#This Row],[Code association]]&amp;"_"&amp;Clef_répartition[[#This Row],[Nom association]]</f>
        <v>AIPCV_Association intercommunale de la piscine et du camping de la Venoge</v>
      </c>
      <c r="E183">
        <f>COUNTIFS(D$2:D183,Clef_répartition[[#This Row],[Code_Nom]],J$2:J183,Clef_répartition[[#This Row],[Année]])</f>
        <v>2</v>
      </c>
      <c r="F183">
        <f>IF(Clef_répartition[[#This Row],[Code_Nom]]=D182,F182-1,(COUNTIFS(Clef_répartition[Code_Nom],Clef_répartition[[#This Row],[Code_Nom]],Clef_répartition[Année],Clef_répartition[[#This Row],[Année]])))</f>
        <v>18</v>
      </c>
      <c r="G183" t="str">
        <f>Clef_répartition[[#This Row],[Code_Nom]]&amp;"_"&amp;Clef_répartition[[#This Row],[Nombre]]&amp;"_"&amp;Clef_répartition[[#This Row],[Année]]</f>
        <v>AIPCV_Association intercommunale de la piscine et du camping de la Venoge_2_2016</v>
      </c>
      <c r="H183">
        <v>5476</v>
      </c>
      <c r="I183" t="s">
        <v>64</v>
      </c>
      <c r="J183">
        <v>2016</v>
      </c>
      <c r="K183">
        <v>2.9924380374304498E-2</v>
      </c>
    </row>
    <row r="184" spans="1:11" x14ac:dyDescent="0.25">
      <c r="A184" t="s">
        <v>433</v>
      </c>
      <c r="B184" t="s">
        <v>463</v>
      </c>
      <c r="C184" t="s">
        <v>464</v>
      </c>
      <c r="D184" t="str">
        <f>Clef_répartition[[#This Row],[Code association]]&amp;"_"&amp;Clef_répartition[[#This Row],[Nom association]]</f>
        <v>AIPCV_Association intercommunale de la piscine et du camping de la Venoge</v>
      </c>
      <c r="E184">
        <f>COUNTIFS(D$2:D184,Clef_répartition[[#This Row],[Code_Nom]],J$2:J184,Clef_répartition[[#This Row],[Année]])</f>
        <v>3</v>
      </c>
      <c r="F184">
        <f>IF(Clef_répartition[[#This Row],[Code_Nom]]=D183,F183-1,(COUNTIFS(Clef_répartition[Code_Nom],Clef_répartition[[#This Row],[Code_Nom]],Clef_répartition[Année],Clef_répartition[[#This Row],[Année]])))</f>
        <v>17</v>
      </c>
      <c r="G184" t="str">
        <f>Clef_répartition[[#This Row],[Code_Nom]]&amp;"_"&amp;Clef_répartition[[#This Row],[Nombre]]&amp;"_"&amp;Clef_répartition[[#This Row],[Année]]</f>
        <v>AIPCV_Association intercommunale de la piscine et du camping de la Venoge_3_2016</v>
      </c>
      <c r="H184">
        <v>5477</v>
      </c>
      <c r="I184" t="s">
        <v>79</v>
      </c>
      <c r="J184">
        <v>2016</v>
      </c>
      <c r="K184">
        <v>0.10840035407182598</v>
      </c>
    </row>
    <row r="185" spans="1:11" x14ac:dyDescent="0.25">
      <c r="A185" t="s">
        <v>433</v>
      </c>
      <c r="B185" t="s">
        <v>463</v>
      </c>
      <c r="C185" t="s">
        <v>464</v>
      </c>
      <c r="D185" t="str">
        <f>Clef_répartition[[#This Row],[Code association]]&amp;"_"&amp;Clef_répartition[[#This Row],[Nom association]]</f>
        <v>AIPCV_Association intercommunale de la piscine et du camping de la Venoge</v>
      </c>
      <c r="E185">
        <f>COUNTIFS(D$2:D185,Clef_répartition[[#This Row],[Code_Nom]],J$2:J185,Clef_répartition[[#This Row],[Année]])</f>
        <v>4</v>
      </c>
      <c r="F185">
        <f>IF(Clef_répartition[[#This Row],[Code_Nom]]=D184,F184-1,(COUNTIFS(Clef_répartition[Code_Nom],Clef_répartition[[#This Row],[Code_Nom]],Clef_répartition[Année],Clef_répartition[[#This Row],[Année]])))</f>
        <v>16</v>
      </c>
      <c r="G185" t="str">
        <f>Clef_répartition[[#This Row],[Code_Nom]]&amp;"_"&amp;Clef_répartition[[#This Row],[Nombre]]&amp;"_"&amp;Clef_répartition[[#This Row],[Année]]</f>
        <v>AIPCV_Association intercommunale de la piscine et du camping de la Venoge_4_2016</v>
      </c>
      <c r="H185">
        <v>5479</v>
      </c>
      <c r="I185" t="s">
        <v>85</v>
      </c>
      <c r="J185">
        <v>2016</v>
      </c>
      <c r="K185">
        <v>2.6198786039453713E-2</v>
      </c>
    </row>
    <row r="186" spans="1:11" x14ac:dyDescent="0.25">
      <c r="A186" t="s">
        <v>433</v>
      </c>
      <c r="B186" t="s">
        <v>463</v>
      </c>
      <c r="C186" t="s">
        <v>464</v>
      </c>
      <c r="D186" t="str">
        <f>Clef_répartition[[#This Row],[Code association]]&amp;"_"&amp;Clef_répartition[[#This Row],[Nom association]]</f>
        <v>AIPCV_Association intercommunale de la piscine et du camping de la Venoge</v>
      </c>
      <c r="E186">
        <f>COUNTIFS(D$2:D186,Clef_répartition[[#This Row],[Code_Nom]],J$2:J186,Clef_répartition[[#This Row],[Année]])</f>
        <v>5</v>
      </c>
      <c r="F186">
        <f>IF(Clef_répartition[[#This Row],[Code_Nom]]=D185,F185-1,(COUNTIFS(Clef_répartition[Code_Nom],Clef_répartition[[#This Row],[Code_Nom]],Clef_répartition[Année],Clef_répartition[[#This Row],[Année]])))</f>
        <v>15</v>
      </c>
      <c r="G186" t="str">
        <f>Clef_répartition[[#This Row],[Code_Nom]]&amp;"_"&amp;Clef_répartition[[#This Row],[Nombre]]&amp;"_"&amp;Clef_répartition[[#This Row],[Année]]</f>
        <v>AIPCV_Association intercommunale de la piscine et du camping de la Venoge_5_2016</v>
      </c>
      <c r="H186">
        <v>5481</v>
      </c>
      <c r="I186" t="s">
        <v>94</v>
      </c>
      <c r="J186">
        <v>2016</v>
      </c>
      <c r="K186">
        <v>2.691982802225594E-2</v>
      </c>
    </row>
    <row r="187" spans="1:11" x14ac:dyDescent="0.25">
      <c r="A187" t="s">
        <v>433</v>
      </c>
      <c r="B187" t="s">
        <v>463</v>
      </c>
      <c r="C187" t="s">
        <v>464</v>
      </c>
      <c r="D187" t="str">
        <f>Clef_répartition[[#This Row],[Code association]]&amp;"_"&amp;Clef_répartition[[#This Row],[Nom association]]</f>
        <v>AIPCV_Association intercommunale de la piscine et du camping de la Venoge</v>
      </c>
      <c r="E187">
        <f>COUNTIFS(D$2:D187,Clef_répartition[[#This Row],[Code_Nom]],J$2:J187,Clef_répartition[[#This Row],[Année]])</f>
        <v>6</v>
      </c>
      <c r="F187">
        <f>IF(Clef_répartition[[#This Row],[Code_Nom]]=D186,F186-1,(COUNTIFS(Clef_répartition[Code_Nom],Clef_répartition[[#This Row],[Code_Nom]],Clef_répartition[Année],Clef_répartition[[#This Row],[Année]])))</f>
        <v>14</v>
      </c>
      <c r="G187" t="str">
        <f>Clef_répartition[[#This Row],[Code_Nom]]&amp;"_"&amp;Clef_répartition[[#This Row],[Nombre]]&amp;"_"&amp;Clef_répartition[[#This Row],[Année]]</f>
        <v>AIPCV_Association intercommunale de la piscine et du camping de la Venoge_6_2016</v>
      </c>
      <c r="H187">
        <v>5482</v>
      </c>
      <c r="I187" t="s">
        <v>102</v>
      </c>
      <c r="J187">
        <v>2016</v>
      </c>
      <c r="K187">
        <v>0.12137961557916031</v>
      </c>
    </row>
    <row r="188" spans="1:11" x14ac:dyDescent="0.25">
      <c r="A188" t="s">
        <v>433</v>
      </c>
      <c r="B188" t="s">
        <v>463</v>
      </c>
      <c r="C188" t="s">
        <v>464</v>
      </c>
      <c r="D188" t="str">
        <f>Clef_répartition[[#This Row],[Code association]]&amp;"_"&amp;Clef_répartition[[#This Row],[Nom association]]</f>
        <v>AIPCV_Association intercommunale de la piscine et du camping de la Venoge</v>
      </c>
      <c r="E188">
        <f>COUNTIFS(D$2:D188,Clef_répartition[[#This Row],[Code_Nom]],J$2:J188,Clef_répartition[[#This Row],[Année]])</f>
        <v>7</v>
      </c>
      <c r="F188">
        <f>IF(Clef_répartition[[#This Row],[Code_Nom]]=D187,F187-1,(COUNTIFS(Clef_répartition[Code_Nom],Clef_répartition[[#This Row],[Code_Nom]],Clef_répartition[Année],Clef_répartition[[#This Row],[Année]])))</f>
        <v>13</v>
      </c>
      <c r="G188" t="str">
        <f>Clef_répartition[[#This Row],[Code_Nom]]&amp;"_"&amp;Clef_répartition[[#This Row],[Nombre]]&amp;"_"&amp;Clef_répartition[[#This Row],[Année]]</f>
        <v>AIPCV_Association intercommunale de la piscine et du camping de la Venoge_7_2016</v>
      </c>
      <c r="H188">
        <v>5483</v>
      </c>
      <c r="I188" t="s">
        <v>113</v>
      </c>
      <c r="J188">
        <v>2016</v>
      </c>
      <c r="K188">
        <v>3.6293626707132015E-2</v>
      </c>
    </row>
    <row r="189" spans="1:11" x14ac:dyDescent="0.25">
      <c r="A189" t="s">
        <v>433</v>
      </c>
      <c r="B189" t="s">
        <v>463</v>
      </c>
      <c r="C189" t="s">
        <v>464</v>
      </c>
      <c r="D189" t="str">
        <f>Clef_répartition[[#This Row],[Code association]]&amp;"_"&amp;Clef_répartition[[#This Row],[Nom association]]</f>
        <v>AIPCV_Association intercommunale de la piscine et du camping de la Venoge</v>
      </c>
      <c r="E189">
        <f>COUNTIFS(D$2:D189,Clef_répartition[[#This Row],[Code_Nom]],J$2:J189,Clef_répartition[[#This Row],[Année]])</f>
        <v>8</v>
      </c>
      <c r="F189">
        <f>IF(Clef_répartition[[#This Row],[Code_Nom]]=D188,F188-1,(COUNTIFS(Clef_répartition[Code_Nom],Clef_répartition[[#This Row],[Code_Nom]],Clef_répartition[Année],Clef_répartition[[#This Row],[Année]])))</f>
        <v>12</v>
      </c>
      <c r="G189" t="str">
        <f>Clef_répartition[[#This Row],[Code_Nom]]&amp;"_"&amp;Clef_répartition[[#This Row],[Nombre]]&amp;"_"&amp;Clef_répartition[[#This Row],[Année]]</f>
        <v>AIPCV_Association intercommunale de la piscine et du camping de la Venoge_8_2016</v>
      </c>
      <c r="H189">
        <v>5484</v>
      </c>
      <c r="I189" t="s">
        <v>127</v>
      </c>
      <c r="J189">
        <v>2016</v>
      </c>
      <c r="K189">
        <v>9.7344461305007568E-3</v>
      </c>
    </row>
    <row r="190" spans="1:11" x14ac:dyDescent="0.25">
      <c r="A190" t="s">
        <v>433</v>
      </c>
      <c r="B190" t="s">
        <v>463</v>
      </c>
      <c r="C190" t="s">
        <v>464</v>
      </c>
      <c r="D190" t="str">
        <f>Clef_répartition[[#This Row],[Code association]]&amp;"_"&amp;Clef_répartition[[#This Row],[Nom association]]</f>
        <v>AIPCV_Association intercommunale de la piscine et du camping de la Venoge</v>
      </c>
      <c r="E190">
        <f>COUNTIFS(D$2:D190,Clef_répartition[[#This Row],[Code_Nom]],J$2:J190,Clef_répartition[[#This Row],[Année]])</f>
        <v>9</v>
      </c>
      <c r="F190">
        <f>IF(Clef_répartition[[#This Row],[Code_Nom]]=D189,F189-1,(COUNTIFS(Clef_répartition[Code_Nom],Clef_répartition[[#This Row],[Code_Nom]],Clef_répartition[Année],Clef_répartition[[#This Row],[Année]])))</f>
        <v>11</v>
      </c>
      <c r="G190" t="str">
        <f>Clef_répartition[[#This Row],[Code_Nom]]&amp;"_"&amp;Clef_répartition[[#This Row],[Nombre]]&amp;"_"&amp;Clef_répartition[[#This Row],[Année]]</f>
        <v>AIPCV_Association intercommunale de la piscine et du camping de la Venoge_9_2016</v>
      </c>
      <c r="H190">
        <v>5485</v>
      </c>
      <c r="I190" t="s">
        <v>129</v>
      </c>
      <c r="J190">
        <v>2016</v>
      </c>
      <c r="K190">
        <v>6.9704097116843697E-3</v>
      </c>
    </row>
    <row r="191" spans="1:11" x14ac:dyDescent="0.25">
      <c r="A191" t="s">
        <v>433</v>
      </c>
      <c r="B191" t="s">
        <v>463</v>
      </c>
      <c r="C191" t="s">
        <v>464</v>
      </c>
      <c r="D191" t="str">
        <f>Clef_répartition[[#This Row],[Code association]]&amp;"_"&amp;Clef_répartition[[#This Row],[Nom association]]</f>
        <v>AIPCV_Association intercommunale de la piscine et du camping de la Venoge</v>
      </c>
      <c r="E191">
        <f>COUNTIFS(D$2:D191,Clef_répartition[[#This Row],[Code_Nom]],J$2:J191,Clef_répartition[[#This Row],[Année]])</f>
        <v>10</v>
      </c>
      <c r="F191">
        <f>IF(Clef_répartition[[#This Row],[Code_Nom]]=D190,F190-1,(COUNTIFS(Clef_répartition[Code_Nom],Clef_répartition[[#This Row],[Code_Nom]],Clef_répartition[Année],Clef_répartition[[#This Row],[Année]])))</f>
        <v>10</v>
      </c>
      <c r="G191" t="str">
        <f>Clef_répartition[[#This Row],[Code_Nom]]&amp;"_"&amp;Clef_répartition[[#This Row],[Nombre]]&amp;"_"&amp;Clef_répartition[[#This Row],[Année]]</f>
        <v>AIPCV_Association intercommunale de la piscine et du camping de la Venoge_10_2016</v>
      </c>
      <c r="H191">
        <v>5754</v>
      </c>
      <c r="I191" t="s">
        <v>142</v>
      </c>
      <c r="J191">
        <v>2016</v>
      </c>
      <c r="K191">
        <v>5.5280728376327767E-3</v>
      </c>
    </row>
    <row r="192" spans="1:11" x14ac:dyDescent="0.25">
      <c r="A192" t="s">
        <v>433</v>
      </c>
      <c r="B192" t="s">
        <v>463</v>
      </c>
      <c r="C192" t="s">
        <v>464</v>
      </c>
      <c r="D192" t="str">
        <f>Clef_répartition[[#This Row],[Code association]]&amp;"_"&amp;Clef_répartition[[#This Row],[Nom association]]</f>
        <v>AIPCV_Association intercommunale de la piscine et du camping de la Venoge</v>
      </c>
      <c r="E192">
        <f>COUNTIFS(D$2:D192,Clef_répartition[[#This Row],[Code_Nom]],J$2:J192,Clef_répartition[[#This Row],[Année]])</f>
        <v>11</v>
      </c>
      <c r="F192">
        <f>IF(Clef_répartition[[#This Row],[Code_Nom]]=D191,F191-1,(COUNTIFS(Clef_répartition[Code_Nom],Clef_répartition[[#This Row],[Code_Nom]],Clef_répartition[Année],Clef_répartition[[#This Row],[Année]])))</f>
        <v>9</v>
      </c>
      <c r="G192" t="str">
        <f>Clef_répartition[[#This Row],[Code_Nom]]&amp;"_"&amp;Clef_répartition[[#This Row],[Nombre]]&amp;"_"&amp;Clef_répartition[[#This Row],[Année]]</f>
        <v>AIPCV_Association intercommunale de la piscine et du camping de la Venoge_11_2016</v>
      </c>
      <c r="H192">
        <v>5474</v>
      </c>
      <c r="I192" t="s">
        <v>146</v>
      </c>
      <c r="J192">
        <v>2016</v>
      </c>
      <c r="K192">
        <v>2.535761254425898E-2</v>
      </c>
    </row>
    <row r="193" spans="1:11" x14ac:dyDescent="0.25">
      <c r="A193" t="s">
        <v>433</v>
      </c>
      <c r="B193" t="s">
        <v>463</v>
      </c>
      <c r="C193" t="s">
        <v>464</v>
      </c>
      <c r="D193" t="str">
        <f>Clef_répartition[[#This Row],[Code association]]&amp;"_"&amp;Clef_répartition[[#This Row],[Nom association]]</f>
        <v>AIPCV_Association intercommunale de la piscine et du camping de la Venoge</v>
      </c>
      <c r="E193">
        <f>COUNTIFS(D$2:D193,Clef_répartition[[#This Row],[Code_Nom]],J$2:J193,Clef_répartition[[#This Row],[Année]])</f>
        <v>12</v>
      </c>
      <c r="F193">
        <f>IF(Clef_répartition[[#This Row],[Code_Nom]]=D192,F192-1,(COUNTIFS(Clef_répartition[Code_Nom],Clef_répartition[[#This Row],[Code_Nom]],Clef_répartition[Année],Clef_répartition[[#This Row],[Année]])))</f>
        <v>8</v>
      </c>
      <c r="G193" t="str">
        <f>Clef_répartition[[#This Row],[Code_Nom]]&amp;"_"&amp;Clef_répartition[[#This Row],[Nombre]]&amp;"_"&amp;Clef_répartition[[#This Row],[Année]]</f>
        <v>AIPCV_Association intercommunale de la piscine et du camping de la Venoge_12_2016</v>
      </c>
      <c r="H193">
        <v>5758</v>
      </c>
      <c r="I193" t="s">
        <v>147</v>
      </c>
      <c r="J193">
        <v>2016</v>
      </c>
      <c r="K193">
        <v>0</v>
      </c>
    </row>
    <row r="194" spans="1:11" x14ac:dyDescent="0.25">
      <c r="A194" t="s">
        <v>433</v>
      </c>
      <c r="B194" t="s">
        <v>463</v>
      </c>
      <c r="C194" t="s">
        <v>464</v>
      </c>
      <c r="D194" t="str">
        <f>Clef_répartition[[#This Row],[Code association]]&amp;"_"&amp;Clef_répartition[[#This Row],[Nom association]]</f>
        <v>AIPCV_Association intercommunale de la piscine et du camping de la Venoge</v>
      </c>
      <c r="E194">
        <f>COUNTIFS(D$2:D194,Clef_répartition[[#This Row],[Code_Nom]],J$2:J194,Clef_répartition[[#This Row],[Année]])</f>
        <v>13</v>
      </c>
      <c r="F194">
        <f>IF(Clef_répartition[[#This Row],[Code_Nom]]=D193,F193-1,(COUNTIFS(Clef_répartition[Code_Nom],Clef_répartition[[#This Row],[Code_Nom]],Clef_répartition[Année],Clef_répartition[[#This Row],[Année]])))</f>
        <v>7</v>
      </c>
      <c r="G194" t="str">
        <f>Clef_répartition[[#This Row],[Code_Nom]]&amp;"_"&amp;Clef_répartition[[#This Row],[Nombre]]&amp;"_"&amp;Clef_répartition[[#This Row],[Année]]</f>
        <v>AIPCV_Association intercommunale de la piscine et du camping de la Venoge_13_2016</v>
      </c>
      <c r="H194">
        <v>5498</v>
      </c>
      <c r="I194" t="s">
        <v>149</v>
      </c>
      <c r="J194">
        <v>2016</v>
      </c>
      <c r="K194">
        <v>0.37711785533636816</v>
      </c>
    </row>
    <row r="195" spans="1:11" x14ac:dyDescent="0.25">
      <c r="A195" t="s">
        <v>433</v>
      </c>
      <c r="B195" t="s">
        <v>463</v>
      </c>
      <c r="C195" t="s">
        <v>464</v>
      </c>
      <c r="D195" t="str">
        <f>Clef_répartition[[#This Row],[Code association]]&amp;"_"&amp;Clef_répartition[[#This Row],[Nom association]]</f>
        <v>AIPCV_Association intercommunale de la piscine et du camping de la Venoge</v>
      </c>
      <c r="E195">
        <f>COUNTIFS(D$2:D195,Clef_répartition[[#This Row],[Code_Nom]],J$2:J195,Clef_répartition[[#This Row],[Année]])</f>
        <v>14</v>
      </c>
      <c r="F195">
        <f>IF(Clef_répartition[[#This Row],[Code_Nom]]=D194,F194-1,(COUNTIFS(Clef_répartition[Code_Nom],Clef_répartition[[#This Row],[Code_Nom]],Clef_répartition[Année],Clef_répartition[[#This Row],[Année]])))</f>
        <v>6</v>
      </c>
      <c r="G195" t="str">
        <f>Clef_répartition[[#This Row],[Code_Nom]]&amp;"_"&amp;Clef_répartition[[#This Row],[Nombre]]&amp;"_"&amp;Clef_répartition[[#This Row],[Année]]</f>
        <v>AIPCV_Association intercommunale de la piscine et du camping de la Venoge_14_2016</v>
      </c>
      <c r="H195">
        <v>5487</v>
      </c>
      <c r="I195" t="s">
        <v>167</v>
      </c>
      <c r="J195">
        <v>2016</v>
      </c>
      <c r="K195">
        <v>1.2138088012139604E-2</v>
      </c>
    </row>
    <row r="196" spans="1:11" x14ac:dyDescent="0.25">
      <c r="A196" t="s">
        <v>433</v>
      </c>
      <c r="B196" t="s">
        <v>463</v>
      </c>
      <c r="C196" t="s">
        <v>464</v>
      </c>
      <c r="D196" t="str">
        <f>Clef_répartition[[#This Row],[Code association]]&amp;"_"&amp;Clef_répartition[[#This Row],[Nom association]]</f>
        <v>AIPCV_Association intercommunale de la piscine et du camping de la Venoge</v>
      </c>
      <c r="E196">
        <f>COUNTIFS(D$2:D196,Clef_répartition[[#This Row],[Code_Nom]],J$2:J196,Clef_répartition[[#This Row],[Année]])</f>
        <v>15</v>
      </c>
      <c r="F196">
        <f>IF(Clef_répartition[[#This Row],[Code_Nom]]=D195,F195-1,(COUNTIFS(Clef_répartition[Code_Nom],Clef_répartition[[#This Row],[Code_Nom]],Clef_répartition[Année],Clef_répartition[[#This Row],[Année]])))</f>
        <v>5</v>
      </c>
      <c r="G196" t="str">
        <f>Clef_répartition[[#This Row],[Code_Nom]]&amp;"_"&amp;Clef_répartition[[#This Row],[Nombre]]&amp;"_"&amp;Clef_répartition[[#This Row],[Année]]</f>
        <v>AIPCV_Association intercommunale de la piscine et du camping de la Venoge_15_2016</v>
      </c>
      <c r="H196">
        <v>5490</v>
      </c>
      <c r="I196" t="s">
        <v>178</v>
      </c>
      <c r="J196">
        <v>2016</v>
      </c>
      <c r="K196">
        <v>3.1606727364693978E-2</v>
      </c>
    </row>
    <row r="197" spans="1:11" x14ac:dyDescent="0.25">
      <c r="A197" t="s">
        <v>433</v>
      </c>
      <c r="B197" t="s">
        <v>463</v>
      </c>
      <c r="C197" t="s">
        <v>464</v>
      </c>
      <c r="D197" t="str">
        <f>Clef_répartition[[#This Row],[Code association]]&amp;"_"&amp;Clef_répartition[[#This Row],[Nom association]]</f>
        <v>AIPCV_Association intercommunale de la piscine et du camping de la Venoge</v>
      </c>
      <c r="E197">
        <f>COUNTIFS(D$2:D197,Clef_répartition[[#This Row],[Code_Nom]],J$2:J197,Clef_répartition[[#This Row],[Année]])</f>
        <v>16</v>
      </c>
      <c r="F197">
        <f>IF(Clef_répartition[[#This Row],[Code_Nom]]=D196,F196-1,(COUNTIFS(Clef_répartition[Code_Nom],Clef_répartition[[#This Row],[Code_Nom]],Clef_répartition[Année],Clef_répartition[[#This Row],[Année]])))</f>
        <v>4</v>
      </c>
      <c r="G197" t="str">
        <f>Clef_répartition[[#This Row],[Code_Nom]]&amp;"_"&amp;Clef_répartition[[#This Row],[Nombre]]&amp;"_"&amp;Clef_répartition[[#This Row],[Année]]</f>
        <v>AIPCV_Association intercommunale de la piscine et du camping de la Venoge_16_2016</v>
      </c>
      <c r="H197">
        <v>5491</v>
      </c>
      <c r="I197" t="s">
        <v>181</v>
      </c>
      <c r="J197">
        <v>2016</v>
      </c>
      <c r="K197">
        <v>2.2353060192210415E-2</v>
      </c>
    </row>
    <row r="198" spans="1:11" x14ac:dyDescent="0.25">
      <c r="A198" t="s">
        <v>433</v>
      </c>
      <c r="B198" t="s">
        <v>463</v>
      </c>
      <c r="C198" t="s">
        <v>464</v>
      </c>
      <c r="D198" t="str">
        <f>Clef_répartition[[#This Row],[Code association]]&amp;"_"&amp;Clef_répartition[[#This Row],[Nom association]]</f>
        <v>AIPCV_Association intercommunale de la piscine et du camping de la Venoge</v>
      </c>
      <c r="E198">
        <f>COUNTIFS(D$2:D198,Clef_répartition[[#This Row],[Code_Nom]],J$2:J198,Clef_répartition[[#This Row],[Année]])</f>
        <v>17</v>
      </c>
      <c r="F198">
        <f>IF(Clef_répartition[[#This Row],[Code_Nom]]=D197,F197-1,(COUNTIFS(Clef_répartition[Code_Nom],Clef_répartition[[#This Row],[Code_Nom]],Clef_répartition[Année],Clef_répartition[[#This Row],[Année]])))</f>
        <v>3</v>
      </c>
      <c r="G198" t="str">
        <f>Clef_répartition[[#This Row],[Code_Nom]]&amp;"_"&amp;Clef_répartition[[#This Row],[Nombre]]&amp;"_"&amp;Clef_répartition[[#This Row],[Année]]</f>
        <v>AIPCV_Association intercommunale de la piscine et du camping de la Venoge_17_2016</v>
      </c>
      <c r="H198">
        <v>5493</v>
      </c>
      <c r="I198" t="s">
        <v>205</v>
      </c>
      <c r="J198">
        <v>2016</v>
      </c>
      <c r="K198">
        <v>4.3744815376833585E-2</v>
      </c>
    </row>
    <row r="199" spans="1:11" x14ac:dyDescent="0.25">
      <c r="A199" t="s">
        <v>433</v>
      </c>
      <c r="B199" t="s">
        <v>463</v>
      </c>
      <c r="C199" t="s">
        <v>464</v>
      </c>
      <c r="D199" t="str">
        <f>Clef_répartition[[#This Row],[Code association]]&amp;"_"&amp;Clef_répartition[[#This Row],[Nom association]]</f>
        <v>AIPCV_Association intercommunale de la piscine et du camping de la Venoge</v>
      </c>
      <c r="E199">
        <f>COUNTIFS(D$2:D199,Clef_répartition[[#This Row],[Code_Nom]],J$2:J199,Clef_répartition[[#This Row],[Année]])</f>
        <v>18</v>
      </c>
      <c r="F199">
        <f>IF(Clef_répartition[[#This Row],[Code_Nom]]=D198,F198-1,(COUNTIFS(Clef_répartition[Code_Nom],Clef_répartition[[#This Row],[Code_Nom]],Clef_répartition[Année],Clef_répartition[[#This Row],[Année]])))</f>
        <v>2</v>
      </c>
      <c r="G199" t="str">
        <f>Clef_répartition[[#This Row],[Code_Nom]]&amp;"_"&amp;Clef_répartition[[#This Row],[Nombre]]&amp;"_"&amp;Clef_répartition[[#This Row],[Année]]</f>
        <v>AIPCV_Association intercommunale de la piscine et du camping de la Venoge_18_2016</v>
      </c>
      <c r="H199">
        <v>5497</v>
      </c>
      <c r="I199" t="s">
        <v>217</v>
      </c>
      <c r="J199">
        <v>2016</v>
      </c>
      <c r="K199">
        <v>0.10082928679817904</v>
      </c>
    </row>
    <row r="200" spans="1:11" x14ac:dyDescent="0.25">
      <c r="A200" t="s">
        <v>433</v>
      </c>
      <c r="B200" t="s">
        <v>463</v>
      </c>
      <c r="C200" t="s">
        <v>464</v>
      </c>
      <c r="D200" t="str">
        <f>Clef_répartition[[#This Row],[Code association]]&amp;"_"&amp;Clef_répartition[[#This Row],[Nom association]]</f>
        <v>AIPCV_Association intercommunale de la piscine et du camping de la Venoge</v>
      </c>
      <c r="E200">
        <f>COUNTIFS(D$2:D200,Clef_répartition[[#This Row],[Code_Nom]],J$2:J200,Clef_répartition[[#This Row],[Année]])</f>
        <v>19</v>
      </c>
      <c r="F200">
        <f>IF(Clef_répartition[[#This Row],[Code_Nom]]=D199,F199-1,(COUNTIFS(Clef_répartition[Code_Nom],Clef_répartition[[#This Row],[Code_Nom]],Clef_répartition[Année],Clef_répartition[[#This Row],[Année]])))</f>
        <v>1</v>
      </c>
      <c r="G200" t="str">
        <f>Clef_répartition[[#This Row],[Code_Nom]]&amp;"_"&amp;Clef_répartition[[#This Row],[Nombre]]&amp;"_"&amp;Clef_répartition[[#This Row],[Année]]</f>
        <v>AIPCV_Association intercommunale de la piscine et du camping de la Venoge_19_2016</v>
      </c>
      <c r="H200">
        <v>5499</v>
      </c>
      <c r="I200" t="s">
        <v>252</v>
      </c>
      <c r="J200">
        <v>2016</v>
      </c>
      <c r="K200">
        <v>7.8115832068791089E-3</v>
      </c>
    </row>
    <row r="201" spans="1:11" x14ac:dyDescent="0.25">
      <c r="A201" t="s">
        <v>433</v>
      </c>
      <c r="B201" t="s">
        <v>448</v>
      </c>
      <c r="C201" t="s">
        <v>449</v>
      </c>
      <c r="D201" t="str">
        <f>Clef_répartition[[#This Row],[Code association]]&amp;"_"&amp;Clef_répartition[[#This Row],[Nom association]]</f>
        <v>AIRADT_Association intercommunale du Réseau d'accueil de jour Dame Tartine</v>
      </c>
      <c r="E201">
        <f>COUNTIFS(D$2:D201,Clef_répartition[[#This Row],[Code_Nom]],J$2:J201,Clef_répartition[[#This Row],[Année]])</f>
        <v>1</v>
      </c>
      <c r="F201">
        <f>IF(Clef_répartition[[#This Row],[Code_Nom]]=D200,F200-1,(COUNTIFS(Clef_répartition[Code_Nom],Clef_répartition[[#This Row],[Code_Nom]],Clef_répartition[Année],Clef_répartition[[#This Row],[Année]])))</f>
        <v>4</v>
      </c>
      <c r="G201" t="str">
        <f>Clef_répartition[[#This Row],[Code_Nom]]&amp;"_"&amp;Clef_répartition[[#This Row],[Nombre]]&amp;"_"&amp;Clef_répartition[[#This Row],[Année]]</f>
        <v>AIRADT_Association intercommunale du Réseau d'accueil de jour Dame Tartine_1_2016</v>
      </c>
      <c r="H201">
        <v>5631</v>
      </c>
      <c r="I201" t="s">
        <v>92</v>
      </c>
      <c r="J201">
        <v>2016</v>
      </c>
      <c r="K201">
        <v>0</v>
      </c>
    </row>
    <row r="202" spans="1:11" x14ac:dyDescent="0.25">
      <c r="A202" t="s">
        <v>433</v>
      </c>
      <c r="B202" t="s">
        <v>448</v>
      </c>
      <c r="C202" t="s">
        <v>449</v>
      </c>
      <c r="D202" t="str">
        <f>Clef_répartition[[#This Row],[Code association]]&amp;"_"&amp;Clef_répartition[[#This Row],[Nom association]]</f>
        <v>AIRADT_Association intercommunale du Réseau d'accueil de jour Dame Tartine</v>
      </c>
      <c r="E202">
        <f>COUNTIFS(D$2:D202,Clef_répartition[[#This Row],[Code_Nom]],J$2:J202,Clef_répartition[[#This Row],[Année]])</f>
        <v>2</v>
      </c>
      <c r="F202">
        <f>IF(Clef_répartition[[#This Row],[Code_Nom]]=D201,F201-1,(COUNTIFS(Clef_répartition[Code_Nom],Clef_répartition[[#This Row],[Code_Nom]],Clef_répartition[Année],Clef_répartition[[#This Row],[Année]])))</f>
        <v>3</v>
      </c>
      <c r="G202" t="str">
        <f>Clef_répartition[[#This Row],[Code_Nom]]&amp;"_"&amp;Clef_répartition[[#This Row],[Nombre]]&amp;"_"&amp;Clef_répartition[[#This Row],[Année]]</f>
        <v>AIRADT_Association intercommunale du Réseau d'accueil de jour Dame Tartine_2_2016</v>
      </c>
      <c r="H202">
        <v>5640</v>
      </c>
      <c r="I202" t="s">
        <v>168</v>
      </c>
      <c r="J202">
        <v>2016</v>
      </c>
      <c r="K202">
        <v>0</v>
      </c>
    </row>
    <row r="203" spans="1:11" x14ac:dyDescent="0.25">
      <c r="A203" t="s">
        <v>433</v>
      </c>
      <c r="B203" t="s">
        <v>448</v>
      </c>
      <c r="C203" t="s">
        <v>449</v>
      </c>
      <c r="D203" t="str">
        <f>Clef_répartition[[#This Row],[Code association]]&amp;"_"&amp;Clef_répartition[[#This Row],[Nom association]]</f>
        <v>AIRADT_Association intercommunale du Réseau d'accueil de jour Dame Tartine</v>
      </c>
      <c r="E203">
        <f>COUNTIFS(D$2:D203,Clef_répartition[[#This Row],[Code_Nom]],J$2:J203,Clef_répartition[[#This Row],[Année]])</f>
        <v>3</v>
      </c>
      <c r="F203">
        <f>IF(Clef_répartition[[#This Row],[Code_Nom]]=D202,F202-1,(COUNTIFS(Clef_répartition[Code_Nom],Clef_répartition[[#This Row],[Code_Nom]],Clef_répartition[Année],Clef_répartition[[#This Row],[Année]])))</f>
        <v>2</v>
      </c>
      <c r="G203" t="str">
        <f>Clef_répartition[[#This Row],[Code_Nom]]&amp;"_"&amp;Clef_répartition[[#This Row],[Nombre]]&amp;"_"&amp;Clef_répartition[[#This Row],[Année]]</f>
        <v>AIRADT_Association intercommunale du Réseau d'accueil de jour Dame Tartine_3_2016</v>
      </c>
      <c r="H203">
        <v>5652</v>
      </c>
      <c r="I203" t="s">
        <v>284</v>
      </c>
      <c r="J203">
        <v>2016</v>
      </c>
      <c r="K203">
        <v>0</v>
      </c>
    </row>
    <row r="204" spans="1:11" x14ac:dyDescent="0.25">
      <c r="A204" t="s">
        <v>433</v>
      </c>
      <c r="B204" t="s">
        <v>448</v>
      </c>
      <c r="C204" t="s">
        <v>449</v>
      </c>
      <c r="D204" t="str">
        <f>Clef_répartition[[#This Row],[Code association]]&amp;"_"&amp;Clef_répartition[[#This Row],[Nom association]]</f>
        <v>AIRADT_Association intercommunale du Réseau d'accueil de jour Dame Tartine</v>
      </c>
      <c r="E204">
        <f>COUNTIFS(D$2:D204,Clef_répartition[[#This Row],[Code_Nom]],J$2:J204,Clef_répartition[[#This Row],[Année]])</f>
        <v>4</v>
      </c>
      <c r="F204">
        <f>IF(Clef_répartition[[#This Row],[Code_Nom]]=D203,F203-1,(COUNTIFS(Clef_répartition[Code_Nom],Clef_répartition[[#This Row],[Code_Nom]],Clef_répartition[Année],Clef_répartition[[#This Row],[Année]])))</f>
        <v>1</v>
      </c>
      <c r="G204" t="str">
        <f>Clef_répartition[[#This Row],[Code_Nom]]&amp;"_"&amp;Clef_répartition[[#This Row],[Nombre]]&amp;"_"&amp;Clef_répartition[[#This Row],[Année]]</f>
        <v>AIRADT_Association intercommunale du Réseau d'accueil de jour Dame Tartine_4_2016</v>
      </c>
      <c r="H204">
        <v>5655</v>
      </c>
      <c r="I204" t="s">
        <v>297</v>
      </c>
      <c r="J204">
        <v>2016</v>
      </c>
      <c r="K204">
        <v>0</v>
      </c>
    </row>
    <row r="205" spans="1:11" x14ac:dyDescent="0.25">
      <c r="A205" t="s">
        <v>433</v>
      </c>
      <c r="B205" t="s">
        <v>668</v>
      </c>
      <c r="C205" t="s">
        <v>669</v>
      </c>
      <c r="D205" t="str">
        <f>Clef_répartition[[#This Row],[Code association]]&amp;"_"&amp;Clef_répartition[[#This Row],[Nom association]]</f>
        <v>AIRV_Association intercommunale pour l'épuration des eaux usées du Rio des Vaux</v>
      </c>
      <c r="E205">
        <f>COUNTIFS(D$2:D205,Clef_répartition[[#This Row],[Code_Nom]],J$2:J205,Clef_répartition[[#This Row],[Année]])</f>
        <v>1</v>
      </c>
      <c r="F205">
        <f>IF(Clef_répartition[[#This Row],[Code_Nom]]=D204,F204-1,(COUNTIFS(Clef_répartition[Code_Nom],Clef_répartition[[#This Row],[Code_Nom]],Clef_répartition[Année],Clef_répartition[[#This Row],[Année]])))</f>
        <v>3</v>
      </c>
      <c r="G205" t="str">
        <f>Clef_répartition[[#This Row],[Code_Nom]]&amp;"_"&amp;Clef_répartition[[#This Row],[Nombre]]&amp;"_"&amp;Clef_répartition[[#This Row],[Année]]</f>
        <v>AIRV_Association intercommunale pour l'épuration des eaux usées du Rio des Vaux_1_2016</v>
      </c>
      <c r="H205">
        <v>5669</v>
      </c>
      <c r="I205" t="s">
        <v>89</v>
      </c>
      <c r="J205">
        <v>2016</v>
      </c>
      <c r="K205">
        <v>0.34</v>
      </c>
    </row>
    <row r="206" spans="1:11" x14ac:dyDescent="0.25">
      <c r="A206" t="s">
        <v>433</v>
      </c>
      <c r="B206" t="s">
        <v>668</v>
      </c>
      <c r="C206" t="s">
        <v>669</v>
      </c>
      <c r="D206" t="str">
        <f>Clef_répartition[[#This Row],[Code association]]&amp;"_"&amp;Clef_répartition[[#This Row],[Nom association]]</f>
        <v>AIRV_Association intercommunale pour l'épuration des eaux usées du Rio des Vaux</v>
      </c>
      <c r="E206">
        <f>COUNTIFS(D$2:D206,Clef_répartition[[#This Row],[Code_Nom]],J$2:J206,Clef_répartition[[#This Row],[Année]])</f>
        <v>2</v>
      </c>
      <c r="F206">
        <f>IF(Clef_répartition[[#This Row],[Code_Nom]]=D205,F205-1,(COUNTIFS(Clef_répartition[Code_Nom],Clef_répartition[[#This Row],[Code_Nom]],Clef_répartition[Année],Clef_répartition[[#This Row],[Année]])))</f>
        <v>2</v>
      </c>
      <c r="G206" t="str">
        <f>Clef_répartition[[#This Row],[Code_Nom]]&amp;"_"&amp;Clef_répartition[[#This Row],[Nombre]]&amp;"_"&amp;Clef_répartition[[#This Row],[Année]]</f>
        <v>AIRV_Association intercommunale pour l'épuration des eaux usées du Rio des Vaux_2_2016</v>
      </c>
      <c r="H206">
        <v>5674</v>
      </c>
      <c r="I206" t="s">
        <v>163</v>
      </c>
      <c r="J206">
        <v>2016</v>
      </c>
      <c r="K206">
        <v>0.16</v>
      </c>
    </row>
    <row r="207" spans="1:11" x14ac:dyDescent="0.25">
      <c r="A207" t="s">
        <v>433</v>
      </c>
      <c r="B207" t="s">
        <v>668</v>
      </c>
      <c r="C207" t="s">
        <v>669</v>
      </c>
      <c r="D207" t="str">
        <f>Clef_répartition[[#This Row],[Code association]]&amp;"_"&amp;Clef_répartition[[#This Row],[Nom association]]</f>
        <v>AIRV_Association intercommunale pour l'épuration des eaux usées du Rio des Vaux</v>
      </c>
      <c r="E207">
        <f>COUNTIFS(D$2:D207,Clef_répartition[[#This Row],[Code_Nom]],J$2:J207,Clef_répartition[[#This Row],[Année]])</f>
        <v>3</v>
      </c>
      <c r="F207">
        <f>IF(Clef_répartition[[#This Row],[Code_Nom]]=D206,F206-1,(COUNTIFS(Clef_répartition[Code_Nom],Clef_répartition[[#This Row],[Code_Nom]],Clef_répartition[Année],Clef_répartition[[#This Row],[Année]])))</f>
        <v>1</v>
      </c>
      <c r="G207" t="str">
        <f>Clef_répartition[[#This Row],[Code_Nom]]&amp;"_"&amp;Clef_répartition[[#This Row],[Nombre]]&amp;"_"&amp;Clef_répartition[[#This Row],[Année]]</f>
        <v>AIRV_Association intercommunale pour l'épuration des eaux usées du Rio des Vaux_3_2016</v>
      </c>
      <c r="H207">
        <v>5675</v>
      </c>
      <c r="I207" t="s">
        <v>164</v>
      </c>
      <c r="J207">
        <v>2016</v>
      </c>
      <c r="K207">
        <v>0.5</v>
      </c>
    </row>
    <row r="208" spans="1:11" x14ac:dyDescent="0.25">
      <c r="A208" t="s">
        <v>433</v>
      </c>
      <c r="B208" t="s">
        <v>465</v>
      </c>
      <c r="C208" t="s">
        <v>466</v>
      </c>
      <c r="D208" t="str">
        <f>Clef_répartition[[#This Row],[Code association]]&amp;"_"&amp;Clef_répartition[[#This Row],[Nom association]]</f>
        <v>AISE_Assocition intercommunale scolaire de l'Esplanade</v>
      </c>
      <c r="E208">
        <f>COUNTIFS(D$2:D208,Clef_répartition[[#This Row],[Code_Nom]],J$2:J208,Clef_répartition[[#This Row],[Année]])</f>
        <v>1</v>
      </c>
      <c r="F208">
        <f>IF(Clef_répartition[[#This Row],[Code_Nom]]=D207,F207-1,(COUNTIFS(Clef_répartition[Code_Nom],Clef_répartition[[#This Row],[Code_Nom]],Clef_répartition[Année],Clef_répartition[[#This Row],[Année]])))</f>
        <v>10</v>
      </c>
      <c r="G208" t="str">
        <f>Clef_répartition[[#This Row],[Code_Nom]]&amp;"_"&amp;Clef_répartition[[#This Row],[Nombre]]&amp;"_"&amp;Clef_répartition[[#This Row],[Année]]</f>
        <v>AISE_Assocition intercommunale scolaire de l'Esplanade_1_2016</v>
      </c>
      <c r="H208">
        <v>5703</v>
      </c>
      <c r="I208" t="s">
        <v>13</v>
      </c>
      <c r="J208">
        <v>2016</v>
      </c>
      <c r="K208">
        <v>0.15</v>
      </c>
    </row>
    <row r="209" spans="1:11" x14ac:dyDescent="0.25">
      <c r="A209" t="s">
        <v>433</v>
      </c>
      <c r="B209" t="s">
        <v>465</v>
      </c>
      <c r="C209" t="s">
        <v>466</v>
      </c>
      <c r="D209" t="str">
        <f>Clef_répartition[[#This Row],[Code association]]&amp;"_"&amp;Clef_répartition[[#This Row],[Nom association]]</f>
        <v>AISE_Assocition intercommunale scolaire de l'Esplanade</v>
      </c>
      <c r="E209">
        <f>COUNTIFS(D$2:D209,Clef_répartition[[#This Row],[Code_Nom]],J$2:J209,Clef_répartition[[#This Row],[Année]])</f>
        <v>2</v>
      </c>
      <c r="F209">
        <f>IF(Clef_répartition[[#This Row],[Code_Nom]]=D208,F208-1,(COUNTIFS(Clef_répartition[Code_Nom],Clef_répartition[[#This Row],[Code_Nom]],Clef_répartition[Année],Clef_répartition[[#This Row],[Année]])))</f>
        <v>9</v>
      </c>
      <c r="G209" t="str">
        <f>Clef_répartition[[#This Row],[Code_Nom]]&amp;"_"&amp;Clef_répartition[[#This Row],[Nombre]]&amp;"_"&amp;Clef_répartition[[#This Row],[Année]]</f>
        <v>AISE_Assocition intercommunale scolaire de l'Esplanade_2_2016</v>
      </c>
      <c r="H209">
        <v>5704</v>
      </c>
      <c r="I209" t="s">
        <v>16</v>
      </c>
      <c r="J209">
        <v>2016</v>
      </c>
      <c r="K209">
        <v>0.19</v>
      </c>
    </row>
    <row r="210" spans="1:11" x14ac:dyDescent="0.25">
      <c r="A210" t="s">
        <v>433</v>
      </c>
      <c r="B210" t="s">
        <v>465</v>
      </c>
      <c r="C210" t="s">
        <v>466</v>
      </c>
      <c r="D210" t="str">
        <f>Clef_répartition[[#This Row],[Code association]]&amp;"_"&amp;Clef_répartition[[#This Row],[Nom association]]</f>
        <v>AISE_Assocition intercommunale scolaire de l'Esplanade</v>
      </c>
      <c r="E210">
        <f>COUNTIFS(D$2:D210,Clef_répartition[[#This Row],[Code_Nom]],J$2:J210,Clef_répartition[[#This Row],[Année]])</f>
        <v>3</v>
      </c>
      <c r="F210">
        <f>IF(Clef_répartition[[#This Row],[Code_Nom]]=D209,F209-1,(COUNTIFS(Clef_répartition[Code_Nom],Clef_répartition[[#This Row],[Code_Nom]],Clef_répartition[Année],Clef_répartition[[#This Row],[Année]])))</f>
        <v>8</v>
      </c>
      <c r="G210" t="str">
        <f>Clef_répartition[[#This Row],[Code_Nom]]&amp;"_"&amp;Clef_répartition[[#This Row],[Nombre]]&amp;"_"&amp;Clef_répartition[[#This Row],[Année]]</f>
        <v>AISE_Assocition intercommunale scolaire de l'Esplanade_3_2016</v>
      </c>
      <c r="H210">
        <v>5854</v>
      </c>
      <c r="I210" t="s">
        <v>43</v>
      </c>
      <c r="J210">
        <v>2016</v>
      </c>
      <c r="K210">
        <v>0.04</v>
      </c>
    </row>
    <row r="211" spans="1:11" x14ac:dyDescent="0.25">
      <c r="A211" t="s">
        <v>433</v>
      </c>
      <c r="B211" t="s">
        <v>465</v>
      </c>
      <c r="C211" t="s">
        <v>466</v>
      </c>
      <c r="D211" t="str">
        <f>Clef_répartition[[#This Row],[Code association]]&amp;"_"&amp;Clef_répartition[[#This Row],[Nom association]]</f>
        <v>AISE_Assocition intercommunale scolaire de l'Esplanade</v>
      </c>
      <c r="E211">
        <f>COUNTIFS(D$2:D211,Clef_répartition[[#This Row],[Code_Nom]],J$2:J211,Clef_répartition[[#This Row],[Année]])</f>
        <v>4</v>
      </c>
      <c r="F211">
        <f>IF(Clef_répartition[[#This Row],[Code_Nom]]=D210,F210-1,(COUNTIFS(Clef_répartition[Code_Nom],Clef_répartition[[#This Row],[Code_Nom]],Clef_répartition[Année],Clef_répartition[[#This Row],[Année]])))</f>
        <v>7</v>
      </c>
      <c r="G211" t="str">
        <f>Clef_répartition[[#This Row],[Code_Nom]]&amp;"_"&amp;Clef_répartition[[#This Row],[Nombre]]&amp;"_"&amp;Clef_répartition[[#This Row],[Année]]</f>
        <v>AISE_Assocition intercommunale scolaire de l'Esplanade_4_2016</v>
      </c>
      <c r="H211">
        <v>5710</v>
      </c>
      <c r="I211" t="s">
        <v>69</v>
      </c>
      <c r="J211">
        <v>2016</v>
      </c>
      <c r="K211">
        <v>0.05</v>
      </c>
    </row>
    <row r="212" spans="1:11" x14ac:dyDescent="0.25">
      <c r="A212" t="s">
        <v>433</v>
      </c>
      <c r="B212" t="s">
        <v>465</v>
      </c>
      <c r="C212" t="s">
        <v>466</v>
      </c>
      <c r="D212" t="str">
        <f>Clef_répartition[[#This Row],[Code association]]&amp;"_"&amp;Clef_répartition[[#This Row],[Nom association]]</f>
        <v>AISE_Assocition intercommunale scolaire de l'Esplanade</v>
      </c>
      <c r="E212">
        <f>COUNTIFS(D$2:D212,Clef_répartition[[#This Row],[Code_Nom]],J$2:J212,Clef_répartition[[#This Row],[Année]])</f>
        <v>5</v>
      </c>
      <c r="F212">
        <f>IF(Clef_répartition[[#This Row],[Code_Nom]]=D211,F211-1,(COUNTIFS(Clef_répartition[Code_Nom],Clef_répartition[[#This Row],[Code_Nom]],Clef_répartition[Année],Clef_répartition[[#This Row],[Année]])))</f>
        <v>6</v>
      </c>
      <c r="G212" t="str">
        <f>Clef_répartition[[#This Row],[Code_Nom]]&amp;"_"&amp;Clef_répartition[[#This Row],[Nombre]]&amp;"_"&amp;Clef_répartition[[#This Row],[Année]]</f>
        <v>AISE_Assocition intercommunale scolaire de l'Esplanade_5_2016</v>
      </c>
      <c r="H212">
        <v>5715</v>
      </c>
      <c r="I212" t="s">
        <v>97</v>
      </c>
      <c r="J212">
        <v>2016</v>
      </c>
      <c r="K212">
        <v>0.11</v>
      </c>
    </row>
    <row r="213" spans="1:11" x14ac:dyDescent="0.25">
      <c r="A213" t="s">
        <v>433</v>
      </c>
      <c r="B213" t="s">
        <v>465</v>
      </c>
      <c r="C213" t="s">
        <v>466</v>
      </c>
      <c r="D213" t="str">
        <f>Clef_répartition[[#This Row],[Code association]]&amp;"_"&amp;Clef_répartition[[#This Row],[Nom association]]</f>
        <v>AISE_Assocition intercommunale scolaire de l'Esplanade</v>
      </c>
      <c r="E213">
        <f>COUNTIFS(D$2:D213,Clef_répartition[[#This Row],[Code_Nom]],J$2:J213,Clef_répartition[[#This Row],[Année]])</f>
        <v>6</v>
      </c>
      <c r="F213">
        <f>IF(Clef_répartition[[#This Row],[Code_Nom]]=D212,F212-1,(COUNTIFS(Clef_répartition[Code_Nom],Clef_répartition[[#This Row],[Code_Nom]],Clef_répartition[Année],Clef_répartition[[#This Row],[Année]])))</f>
        <v>5</v>
      </c>
      <c r="G213" t="str">
        <f>Clef_répartition[[#This Row],[Code_Nom]]&amp;"_"&amp;Clef_répartition[[#This Row],[Nombre]]&amp;"_"&amp;Clef_répartition[[#This Row],[Année]]</f>
        <v>AISE_Assocition intercommunale scolaire de l'Esplanade_6_2016</v>
      </c>
      <c r="H213">
        <v>5731</v>
      </c>
      <c r="I213" t="s">
        <v>157</v>
      </c>
      <c r="J213">
        <v>2016</v>
      </c>
      <c r="K213">
        <v>0.16</v>
      </c>
    </row>
    <row r="214" spans="1:11" x14ac:dyDescent="0.25">
      <c r="A214" t="s">
        <v>433</v>
      </c>
      <c r="B214" t="s">
        <v>465</v>
      </c>
      <c r="C214" t="s">
        <v>466</v>
      </c>
      <c r="D214" t="str">
        <f>Clef_répartition[[#This Row],[Code association]]&amp;"_"&amp;Clef_répartition[[#This Row],[Nom association]]</f>
        <v>AISE_Assocition intercommunale scolaire de l'Esplanade</v>
      </c>
      <c r="E214">
        <f>COUNTIFS(D$2:D214,Clef_répartition[[#This Row],[Code_Nom]],J$2:J214,Clef_répartition[[#This Row],[Année]])</f>
        <v>7</v>
      </c>
      <c r="F214">
        <f>IF(Clef_répartition[[#This Row],[Code_Nom]]=D213,F213-1,(COUNTIFS(Clef_répartition[Code_Nom],Clef_répartition[[#This Row],[Code_Nom]],Clef_répartition[Année],Clef_répartition[[#This Row],[Année]])))</f>
        <v>4</v>
      </c>
      <c r="G214" t="str">
        <f>Clef_répartition[[#This Row],[Code_Nom]]&amp;"_"&amp;Clef_répartition[[#This Row],[Nombre]]&amp;"_"&amp;Clef_répartition[[#This Row],[Année]]</f>
        <v>AISE_Assocition intercommunale scolaire de l'Esplanade_7_2016</v>
      </c>
      <c r="H214">
        <v>5429</v>
      </c>
      <c r="I214" t="s">
        <v>162</v>
      </c>
      <c r="J214">
        <v>2016</v>
      </c>
      <c r="K214">
        <v>0.05</v>
      </c>
    </row>
    <row r="215" spans="1:11" x14ac:dyDescent="0.25">
      <c r="A215" t="s">
        <v>433</v>
      </c>
      <c r="B215" t="s">
        <v>465</v>
      </c>
      <c r="C215" t="s">
        <v>466</v>
      </c>
      <c r="D215" t="str">
        <f>Clef_répartition[[#This Row],[Code association]]&amp;"_"&amp;Clef_répartition[[#This Row],[Nom association]]</f>
        <v>AISE_Assocition intercommunale scolaire de l'Esplanade</v>
      </c>
      <c r="E215">
        <f>COUNTIFS(D$2:D215,Clef_répartition[[#This Row],[Code_Nom]],J$2:J215,Clef_répartition[[#This Row],[Année]])</f>
        <v>8</v>
      </c>
      <c r="F215">
        <f>IF(Clef_répartition[[#This Row],[Code_Nom]]=D214,F214-1,(COUNTIFS(Clef_répartition[Code_Nom],Clef_répartition[[#This Row],[Code_Nom]],Clef_répartition[Année],Clef_répartition[[#This Row],[Année]])))</f>
        <v>3</v>
      </c>
      <c r="G215" t="str">
        <f>Clef_répartition[[#This Row],[Code_Nom]]&amp;"_"&amp;Clef_répartition[[#This Row],[Nombre]]&amp;"_"&amp;Clef_répartition[[#This Row],[Année]]</f>
        <v>AISE_Assocition intercommunale scolaire de l'Esplanade_8_2016</v>
      </c>
      <c r="H215">
        <v>5430</v>
      </c>
      <c r="I215" t="s">
        <v>171</v>
      </c>
      <c r="J215">
        <v>2016</v>
      </c>
      <c r="K215">
        <v>0.05</v>
      </c>
    </row>
    <row r="216" spans="1:11" x14ac:dyDescent="0.25">
      <c r="A216" t="s">
        <v>433</v>
      </c>
      <c r="B216" t="s">
        <v>465</v>
      </c>
      <c r="C216" t="s">
        <v>466</v>
      </c>
      <c r="D216" t="str">
        <f>Clef_répartition[[#This Row],[Code association]]&amp;"_"&amp;Clef_répartition[[#This Row],[Nom association]]</f>
        <v>AISE_Assocition intercommunale scolaire de l'Esplanade</v>
      </c>
      <c r="E216">
        <f>COUNTIFS(D$2:D216,Clef_répartition[[#This Row],[Code_Nom]],J$2:J216,Clef_répartition[[#This Row],[Année]])</f>
        <v>9</v>
      </c>
      <c r="F216">
        <f>IF(Clef_répartition[[#This Row],[Code_Nom]]=D215,F215-1,(COUNTIFS(Clef_répartition[Code_Nom],Clef_répartition[[#This Row],[Code_Nom]],Clef_répartition[Année],Clef_répartition[[#This Row],[Année]])))</f>
        <v>2</v>
      </c>
      <c r="G216" t="str">
        <f>Clef_répartition[[#This Row],[Code_Nom]]&amp;"_"&amp;Clef_répartition[[#This Row],[Nombre]]&amp;"_"&amp;Clef_répartition[[#This Row],[Année]]</f>
        <v>AISE_Assocition intercommunale scolaire de l'Esplanade_9_2016</v>
      </c>
      <c r="H216">
        <v>5434</v>
      </c>
      <c r="I216" t="s">
        <v>244</v>
      </c>
      <c r="J216">
        <v>2016</v>
      </c>
      <c r="K216">
        <v>0.11</v>
      </c>
    </row>
    <row r="217" spans="1:11" x14ac:dyDescent="0.25">
      <c r="A217" t="s">
        <v>433</v>
      </c>
      <c r="B217" t="s">
        <v>465</v>
      </c>
      <c r="C217" t="s">
        <v>466</v>
      </c>
      <c r="D217" t="str">
        <f>Clef_répartition[[#This Row],[Code association]]&amp;"_"&amp;Clef_répartition[[#This Row],[Nom association]]</f>
        <v>AISE_Assocition intercommunale scolaire de l'Esplanade</v>
      </c>
      <c r="E217">
        <f>COUNTIFS(D$2:D217,Clef_répartition[[#This Row],[Code_Nom]],J$2:J217,Clef_répartition[[#This Row],[Année]])</f>
        <v>10</v>
      </c>
      <c r="F217">
        <f>IF(Clef_répartition[[#This Row],[Code_Nom]]=D216,F216-1,(COUNTIFS(Clef_répartition[Code_Nom],Clef_répartition[[#This Row],[Code_Nom]],Clef_répartition[Année],Clef_répartition[[#This Row],[Année]])))</f>
        <v>1</v>
      </c>
      <c r="G217" t="str">
        <f>Clef_répartition[[#This Row],[Code_Nom]]&amp;"_"&amp;Clef_répartition[[#This Row],[Nombre]]&amp;"_"&amp;Clef_répartition[[#This Row],[Année]]</f>
        <v>AISE_Assocition intercommunale scolaire de l'Esplanade_10_2016</v>
      </c>
      <c r="H217">
        <v>5732</v>
      </c>
      <c r="I217" t="s">
        <v>279</v>
      </c>
      <c r="J217">
        <v>2016</v>
      </c>
      <c r="K217">
        <v>0.09</v>
      </c>
    </row>
    <row r="218" spans="1:11" x14ac:dyDescent="0.25">
      <c r="A218" t="s">
        <v>433</v>
      </c>
      <c r="B218" t="s">
        <v>589</v>
      </c>
      <c r="C218" t="s">
        <v>590</v>
      </c>
      <c r="D218" t="str">
        <f>Clef_répartition[[#This Row],[Code association]]&amp;"_"&amp;Clef_répartition[[#This Row],[Nom association]]</f>
        <v>AISGE_Association intercommunale scolaire de genolier et environs</v>
      </c>
      <c r="E218">
        <f>COUNTIFS(D$2:D218,Clef_répartition[[#This Row],[Code_Nom]],J$2:J218,Clef_répartition[[#This Row],[Année]])</f>
        <v>1</v>
      </c>
      <c r="F218">
        <f>IF(Clef_répartition[[#This Row],[Code_Nom]]=D217,F217-1,(COUNTIFS(Clef_répartition[Code_Nom],Clef_répartition[[#This Row],[Code_Nom]],Clef_répartition[Année],Clef_répartition[[#This Row],[Année]])))</f>
        <v>5</v>
      </c>
      <c r="G218" t="str">
        <f>Clef_répartition[[#This Row],[Code_Nom]]&amp;"_"&amp;Clef_répartition[[#This Row],[Nombre]]&amp;"_"&amp;Clef_répartition[[#This Row],[Année]]</f>
        <v>AISGE_Association intercommunale scolaire de genolier et environs_1_2016</v>
      </c>
      <c r="H218">
        <v>5702</v>
      </c>
      <c r="I218" t="s">
        <v>7</v>
      </c>
      <c r="J218">
        <v>2016</v>
      </c>
      <c r="K218">
        <v>0.29880000000000001</v>
      </c>
    </row>
    <row r="219" spans="1:11" x14ac:dyDescent="0.25">
      <c r="A219" t="s">
        <v>433</v>
      </c>
      <c r="B219" t="s">
        <v>589</v>
      </c>
      <c r="C219" t="s">
        <v>590</v>
      </c>
      <c r="D219" t="str">
        <f>Clef_répartition[[#This Row],[Code association]]&amp;"_"&amp;Clef_répartition[[#This Row],[Nom association]]</f>
        <v>AISGE_Association intercommunale scolaire de genolier et environs</v>
      </c>
      <c r="E219">
        <f>COUNTIFS(D$2:D219,Clef_répartition[[#This Row],[Code_Nom]],J$2:J219,Clef_répartition[[#This Row],[Année]])</f>
        <v>2</v>
      </c>
      <c r="F219">
        <f>IF(Clef_répartition[[#This Row],[Code_Nom]]=D218,F218-1,(COUNTIFS(Clef_répartition[Code_Nom],Clef_répartition[[#This Row],[Code_Nom]],Clef_répartition[Année],Clef_répartition[[#This Row],[Année]])))</f>
        <v>4</v>
      </c>
      <c r="G219" t="str">
        <f>Clef_répartition[[#This Row],[Code_Nom]]&amp;"_"&amp;Clef_répartition[[#This Row],[Nombre]]&amp;"_"&amp;Clef_répartition[[#This Row],[Année]]</f>
        <v>AISGE_Association intercommunale scolaire de genolier et environs_2_2016</v>
      </c>
      <c r="H219">
        <v>5718</v>
      </c>
      <c r="I219" t="s">
        <v>120</v>
      </c>
      <c r="J219">
        <v>2016</v>
      </c>
      <c r="K219">
        <v>0.23799999999999999</v>
      </c>
    </row>
    <row r="220" spans="1:11" x14ac:dyDescent="0.25">
      <c r="A220" t="s">
        <v>433</v>
      </c>
      <c r="B220" t="s">
        <v>589</v>
      </c>
      <c r="C220" t="s">
        <v>590</v>
      </c>
      <c r="D220" t="str">
        <f>Clef_répartition[[#This Row],[Code association]]&amp;"_"&amp;Clef_répartition[[#This Row],[Nom association]]</f>
        <v>AISGE_Association intercommunale scolaire de genolier et environs</v>
      </c>
      <c r="E220">
        <f>COUNTIFS(D$2:D220,Clef_répartition[[#This Row],[Code_Nom]],J$2:J220,Clef_répartition[[#This Row],[Année]])</f>
        <v>3</v>
      </c>
      <c r="F220">
        <f>IF(Clef_répartition[[#This Row],[Code_Nom]]=D219,F219-1,(COUNTIFS(Clef_répartition[Code_Nom],Clef_répartition[[#This Row],[Code_Nom]],Clef_répartition[Année],Clef_répartition[[#This Row],[Année]])))</f>
        <v>3</v>
      </c>
      <c r="G220" t="str">
        <f>Clef_répartition[[#This Row],[Code_Nom]]&amp;"_"&amp;Clef_répartition[[#This Row],[Nombre]]&amp;"_"&amp;Clef_répartition[[#This Row],[Année]]</f>
        <v>AISGE_Association intercommunale scolaire de genolier et environs_3_2016</v>
      </c>
      <c r="H220">
        <v>5720</v>
      </c>
      <c r="I220" t="s">
        <v>125</v>
      </c>
      <c r="J220">
        <v>2016</v>
      </c>
      <c r="K220">
        <v>9.4600000000000004E-2</v>
      </c>
    </row>
    <row r="221" spans="1:11" x14ac:dyDescent="0.25">
      <c r="A221" t="s">
        <v>433</v>
      </c>
      <c r="B221" t="s">
        <v>589</v>
      </c>
      <c r="C221" t="s">
        <v>590</v>
      </c>
      <c r="D221" t="str">
        <f>Clef_répartition[[#This Row],[Code association]]&amp;"_"&amp;Clef_répartition[[#This Row],[Nom association]]</f>
        <v>AISGE_Association intercommunale scolaire de genolier et environs</v>
      </c>
      <c r="E221">
        <f>COUNTIFS(D$2:D221,Clef_répartition[[#This Row],[Code_Nom]],J$2:J221,Clef_répartition[[#This Row],[Année]])</f>
        <v>4</v>
      </c>
      <c r="F221">
        <f>IF(Clef_répartition[[#This Row],[Code_Nom]]=D220,F220-1,(COUNTIFS(Clef_répartition[Code_Nom],Clef_répartition[[#This Row],[Code_Nom]],Clef_répartition[Année],Clef_répartition[[#This Row],[Année]])))</f>
        <v>2</v>
      </c>
      <c r="G221" t="str">
        <f>Clef_répartition[[#This Row],[Code_Nom]]&amp;"_"&amp;Clef_répartition[[#This Row],[Nombre]]&amp;"_"&amp;Clef_répartition[[#This Row],[Année]]</f>
        <v>AISGE_Association intercommunale scolaire de genolier et environs_4_2016</v>
      </c>
      <c r="H221">
        <v>5727</v>
      </c>
      <c r="I221" t="s">
        <v>243</v>
      </c>
      <c r="J221">
        <v>2016</v>
      </c>
      <c r="K221">
        <v>0.2477</v>
      </c>
    </row>
    <row r="222" spans="1:11" x14ac:dyDescent="0.25">
      <c r="A222" t="s">
        <v>433</v>
      </c>
      <c r="B222" t="s">
        <v>589</v>
      </c>
      <c r="C222" t="s">
        <v>590</v>
      </c>
      <c r="D222" t="str">
        <f>Clef_répartition[[#This Row],[Code association]]&amp;"_"&amp;Clef_répartition[[#This Row],[Nom association]]</f>
        <v>AISGE_Association intercommunale scolaire de genolier et environs</v>
      </c>
      <c r="E222">
        <f>COUNTIFS(D$2:D222,Clef_répartition[[#This Row],[Code_Nom]],J$2:J222,Clef_répartition[[#This Row],[Année]])</f>
        <v>5</v>
      </c>
      <c r="F222">
        <f>IF(Clef_répartition[[#This Row],[Code_Nom]]=D221,F221-1,(COUNTIFS(Clef_répartition[Code_Nom],Clef_répartition[[#This Row],[Code_Nom]],Clef_répartition[Année],Clef_répartition[[#This Row],[Année]])))</f>
        <v>1</v>
      </c>
      <c r="G222" t="str">
        <f>Clef_répartition[[#This Row],[Code_Nom]]&amp;"_"&amp;Clef_répartition[[#This Row],[Nombre]]&amp;"_"&amp;Clef_répartition[[#This Row],[Année]]</f>
        <v>AISGE_Association intercommunale scolaire de genolier et environs_5_2016</v>
      </c>
      <c r="H222">
        <v>5730</v>
      </c>
      <c r="I222" t="s">
        <v>265</v>
      </c>
      <c r="J222">
        <v>2016</v>
      </c>
      <c r="K222">
        <v>0.12089999999999999</v>
      </c>
    </row>
    <row r="223" spans="1:11" x14ac:dyDescent="0.25">
      <c r="A223" t="s">
        <v>433</v>
      </c>
      <c r="B223" t="s">
        <v>444</v>
      </c>
      <c r="C223" t="s">
        <v>445</v>
      </c>
      <c r="D223" t="str">
        <f>Clef_répartition[[#This Row],[Code association]]&amp;"_"&amp;Clef_répartition[[#This Row],[Nom association]]</f>
        <v>AISGIA_Association Intercommunale du Stand des Grandes Iles d'Amont</v>
      </c>
      <c r="E223">
        <f>COUNTIFS(D$2:D223,Clef_répartition[[#This Row],[Code_Nom]],J$2:J223,Clef_répartition[[#This Row],[Année]])</f>
        <v>1</v>
      </c>
      <c r="F223">
        <f>IF(Clef_répartition[[#This Row],[Code_Nom]]=D222,F222-1,(COUNTIFS(Clef_répartition[Code_Nom],Clef_répartition[[#This Row],[Code_Nom]],Clef_répartition[Année],Clef_répartition[[#This Row],[Année]])))</f>
        <v>4</v>
      </c>
      <c r="G223" t="str">
        <f>Clef_répartition[[#This Row],[Code_Nom]]&amp;"_"&amp;Clef_répartition[[#This Row],[Nombre]]&amp;"_"&amp;Clef_répartition[[#This Row],[Année]]</f>
        <v>AISGIA_Association Intercommunale du Stand des Grandes Iles d'Amont_1_2016</v>
      </c>
      <c r="H223">
        <v>5401</v>
      </c>
      <c r="I223" t="s">
        <v>3</v>
      </c>
      <c r="J223">
        <v>2016</v>
      </c>
      <c r="K223">
        <v>0.39</v>
      </c>
    </row>
    <row r="224" spans="1:11" x14ac:dyDescent="0.25">
      <c r="A224" t="s">
        <v>433</v>
      </c>
      <c r="B224" t="s">
        <v>444</v>
      </c>
      <c r="C224" t="s">
        <v>445</v>
      </c>
      <c r="D224" t="str">
        <f>Clef_répartition[[#This Row],[Code association]]&amp;"_"&amp;Clef_répartition[[#This Row],[Nom association]]</f>
        <v>AISGIA_Association Intercommunale du Stand des Grandes Iles d'Amont</v>
      </c>
      <c r="E224">
        <f>COUNTIFS(D$2:D224,Clef_répartition[[#This Row],[Code_Nom]],J$2:J224,Clef_répartition[[#This Row],[Année]])</f>
        <v>2</v>
      </c>
      <c r="F224">
        <f>IF(Clef_répartition[[#This Row],[Code_Nom]]=D223,F223-1,(COUNTIFS(Clef_répartition[Code_Nom],Clef_répartition[[#This Row],[Code_Nom]],Clef_répartition[Année],Clef_répartition[[#This Row],[Année]])))</f>
        <v>3</v>
      </c>
      <c r="G224" t="str">
        <f>Clef_répartition[[#This Row],[Code_Nom]]&amp;"_"&amp;Clef_répartition[[#This Row],[Nombre]]&amp;"_"&amp;Clef_répartition[[#This Row],[Année]]</f>
        <v>AISGIA_Association Intercommunale du Stand des Grandes Iles d'Amont_2_2016</v>
      </c>
      <c r="H224">
        <v>5402</v>
      </c>
      <c r="I224" t="s">
        <v>22</v>
      </c>
      <c r="J224">
        <v>2016</v>
      </c>
      <c r="K224">
        <v>0.28000000000000003</v>
      </c>
    </row>
    <row r="225" spans="1:11" x14ac:dyDescent="0.25">
      <c r="A225" t="s">
        <v>433</v>
      </c>
      <c r="B225" t="s">
        <v>444</v>
      </c>
      <c r="C225" t="s">
        <v>445</v>
      </c>
      <c r="D225" t="str">
        <f>Clef_répartition[[#This Row],[Code association]]&amp;"_"&amp;Clef_répartition[[#This Row],[Nom association]]</f>
        <v>AISGIA_Association Intercommunale du Stand des Grandes Iles d'Amont</v>
      </c>
      <c r="E225">
        <f>COUNTIFS(D$2:D225,Clef_répartition[[#This Row],[Code_Nom]],J$2:J225,Clef_répartition[[#This Row],[Année]])</f>
        <v>3</v>
      </c>
      <c r="F225">
        <f>IF(Clef_répartition[[#This Row],[Code_Nom]]=D224,F224-1,(COUNTIFS(Clef_répartition[Code_Nom],Clef_répartition[[#This Row],[Code_Nom]],Clef_répartition[Année],Clef_répartition[[#This Row],[Année]])))</f>
        <v>2</v>
      </c>
      <c r="G225" t="str">
        <f>Clef_répartition[[#This Row],[Code_Nom]]&amp;"_"&amp;Clef_répartition[[#This Row],[Nombre]]&amp;"_"&amp;Clef_répartition[[#This Row],[Année]]</f>
        <v>AISGIA_Association Intercommunale du Stand des Grandes Iles d'Amont_3_2016</v>
      </c>
      <c r="H225">
        <v>5409</v>
      </c>
      <c r="I225" t="s">
        <v>198</v>
      </c>
      <c r="J225">
        <v>2016</v>
      </c>
      <c r="K225">
        <v>0.28999999999999998</v>
      </c>
    </row>
    <row r="226" spans="1:11" x14ac:dyDescent="0.25">
      <c r="A226" t="s">
        <v>433</v>
      </c>
      <c r="B226" t="s">
        <v>444</v>
      </c>
      <c r="C226" t="s">
        <v>445</v>
      </c>
      <c r="D226" t="str">
        <f>Clef_répartition[[#This Row],[Code association]]&amp;"_"&amp;Clef_répartition[[#This Row],[Nom association]]</f>
        <v>AISGIA_Association Intercommunale du Stand des Grandes Iles d'Amont</v>
      </c>
      <c r="E226">
        <f>COUNTIFS(D$2:D226,Clef_répartition[[#This Row],[Code_Nom]],J$2:J226,Clef_répartition[[#This Row],[Année]])</f>
        <v>4</v>
      </c>
      <c r="F226">
        <f>IF(Clef_répartition[[#This Row],[Code_Nom]]=D225,F225-1,(COUNTIFS(Clef_répartition[Code_Nom],Clef_répartition[[#This Row],[Code_Nom]],Clef_répartition[Année],Clef_répartition[[#This Row],[Année]])))</f>
        <v>1</v>
      </c>
      <c r="G226" t="str">
        <f>Clef_répartition[[#This Row],[Code_Nom]]&amp;"_"&amp;Clef_répartition[[#This Row],[Nombre]]&amp;"_"&amp;Clef_répartition[[#This Row],[Année]]</f>
        <v>AISGIA_Association Intercommunale du Stand des Grandes Iles d'Amont_4_2016</v>
      </c>
      <c r="H226">
        <v>5415</v>
      </c>
      <c r="I226" t="s">
        <v>300</v>
      </c>
      <c r="J226">
        <v>2016</v>
      </c>
      <c r="K226">
        <v>0.04</v>
      </c>
    </row>
    <row r="227" spans="1:11" x14ac:dyDescent="0.25">
      <c r="A227" t="s">
        <v>433</v>
      </c>
      <c r="B227" t="s">
        <v>612</v>
      </c>
      <c r="C227" t="s">
        <v>613</v>
      </c>
      <c r="D227" t="str">
        <f>Clef_répartition[[#This Row],[Code association]]&amp;"_"&amp;Clef_répartition[[#This Row],[Nom association]]</f>
        <v>AISM_Association intercommunale d'amenée d'eau de la Source Mercier</v>
      </c>
      <c r="E227">
        <f>COUNTIFS(D$2:D227,Clef_répartition[[#This Row],[Code_Nom]],J$2:J227,Clef_répartition[[#This Row],[Année]])</f>
        <v>1</v>
      </c>
      <c r="F227">
        <f>IF(Clef_répartition[[#This Row],[Code_Nom]]=D226,F226-1,(COUNTIFS(Clef_répartition[Code_Nom],Clef_répartition[[#This Row],[Code_Nom]],Clef_répartition[Année],Clef_répartition[[#This Row],[Année]])))</f>
        <v>6</v>
      </c>
      <c r="G227" t="str">
        <f>Clef_répartition[[#This Row],[Code_Nom]]&amp;"_"&amp;Clef_répartition[[#This Row],[Nombre]]&amp;"_"&amp;Clef_répartition[[#This Row],[Année]]</f>
        <v>AISM_Association intercommunale d'amenée d'eau de la Source Mercier_1_2016</v>
      </c>
      <c r="H227">
        <v>5748</v>
      </c>
      <c r="I227" t="s">
        <v>38</v>
      </c>
      <c r="J227">
        <v>2016</v>
      </c>
      <c r="K227">
        <v>0.18</v>
      </c>
    </row>
    <row r="228" spans="1:11" x14ac:dyDescent="0.25">
      <c r="A228" t="s">
        <v>433</v>
      </c>
      <c r="B228" t="s">
        <v>612</v>
      </c>
      <c r="C228" t="s">
        <v>613</v>
      </c>
      <c r="D228" t="str">
        <f>Clef_répartition[[#This Row],[Code association]]&amp;"_"&amp;Clef_répartition[[#This Row],[Nom association]]</f>
        <v>AISM_Association intercommunale d'amenée d'eau de la Source Mercier</v>
      </c>
      <c r="E228">
        <f>COUNTIFS(D$2:D228,Clef_répartition[[#This Row],[Code_Nom]],J$2:J228,Clef_répartition[[#This Row],[Année]])</f>
        <v>2</v>
      </c>
      <c r="F228">
        <f>IF(Clef_répartition[[#This Row],[Code_Nom]]=D227,F227-1,(COUNTIFS(Clef_répartition[Code_Nom],Clef_répartition[[#This Row],[Code_Nom]],Clef_répartition[Année],Clef_répartition[[#This Row],[Année]])))</f>
        <v>5</v>
      </c>
      <c r="G228" t="str">
        <f>Clef_répartition[[#This Row],[Code_Nom]]&amp;"_"&amp;Clef_répartition[[#This Row],[Nombre]]&amp;"_"&amp;Clef_répartition[[#This Row],[Année]]</f>
        <v>AISM_Association intercommunale d'amenée d'eau de la Source Mercier_2_2016</v>
      </c>
      <c r="H228">
        <v>5741</v>
      </c>
      <c r="I228" t="s">
        <v>144</v>
      </c>
      <c r="J228">
        <v>2016</v>
      </c>
      <c r="K228">
        <v>0.17</v>
      </c>
    </row>
    <row r="229" spans="1:11" x14ac:dyDescent="0.25">
      <c r="A229" t="s">
        <v>433</v>
      </c>
      <c r="B229" t="s">
        <v>612</v>
      </c>
      <c r="C229" t="s">
        <v>613</v>
      </c>
      <c r="D229" t="str">
        <f>Clef_répartition[[#This Row],[Code association]]&amp;"_"&amp;Clef_répartition[[#This Row],[Nom association]]</f>
        <v>AISM_Association intercommunale d'amenée d'eau de la Source Mercier</v>
      </c>
      <c r="E229">
        <f>COUNTIFS(D$2:D229,Clef_répartition[[#This Row],[Code_Nom]],J$2:J229,Clef_répartition[[#This Row],[Année]])</f>
        <v>3</v>
      </c>
      <c r="F229">
        <f>IF(Clef_répartition[[#This Row],[Code_Nom]]=D228,F228-1,(COUNTIFS(Clef_répartition[Code_Nom],Clef_répartition[[#This Row],[Code_Nom]],Clef_répartition[Année],Clef_répartition[[#This Row],[Année]])))</f>
        <v>4</v>
      </c>
      <c r="G229" t="str">
        <f>Clef_répartition[[#This Row],[Code_Nom]]&amp;"_"&amp;Clef_répartition[[#This Row],[Nombre]]&amp;"_"&amp;Clef_répartition[[#This Row],[Année]]</f>
        <v>AISM_Association intercommunale d'amenée d'eau de la Source Mercier_3_2016</v>
      </c>
      <c r="H229">
        <v>5750</v>
      </c>
      <c r="I229" t="s">
        <v>158</v>
      </c>
      <c r="J229">
        <v>2016</v>
      </c>
      <c r="K229">
        <v>0.12</v>
      </c>
    </row>
    <row r="230" spans="1:11" x14ac:dyDescent="0.25">
      <c r="A230" t="s">
        <v>433</v>
      </c>
      <c r="B230" t="s">
        <v>612</v>
      </c>
      <c r="C230" t="s">
        <v>613</v>
      </c>
      <c r="D230" t="str">
        <f>Clef_répartition[[#This Row],[Code association]]&amp;"_"&amp;Clef_répartition[[#This Row],[Nom association]]</f>
        <v>AISM_Association intercommunale d'amenée d'eau de la Source Mercier</v>
      </c>
      <c r="E230">
        <f>COUNTIFS(D$2:D230,Clef_répartition[[#This Row],[Code_Nom]],J$2:J230,Clef_répartition[[#This Row],[Année]])</f>
        <v>4</v>
      </c>
      <c r="F230">
        <f>IF(Clef_répartition[[#This Row],[Code_Nom]]=D229,F229-1,(COUNTIFS(Clef_répartition[Code_Nom],Clef_répartition[[#This Row],[Code_Nom]],Clef_répartition[Année],Clef_répartition[[#This Row],[Année]])))</f>
        <v>3</v>
      </c>
      <c r="G230" t="str">
        <f>Clef_répartition[[#This Row],[Code_Nom]]&amp;"_"&amp;Clef_répartition[[#This Row],[Nombre]]&amp;"_"&amp;Clef_répartition[[#This Row],[Année]]</f>
        <v>AISM_Association intercommunale d'amenée d'eau de la Source Mercier_4_2016</v>
      </c>
      <c r="H230">
        <v>5755</v>
      </c>
      <c r="I230" t="s">
        <v>160</v>
      </c>
      <c r="J230">
        <v>2016</v>
      </c>
      <c r="K230">
        <v>0.28999999999999998</v>
      </c>
    </row>
    <row r="231" spans="1:11" x14ac:dyDescent="0.25">
      <c r="A231" t="s">
        <v>433</v>
      </c>
      <c r="B231" t="s">
        <v>612</v>
      </c>
      <c r="C231" t="s">
        <v>613</v>
      </c>
      <c r="D231" t="str">
        <f>Clef_répartition[[#This Row],[Code association]]&amp;"_"&amp;Clef_répartition[[#This Row],[Nom association]]</f>
        <v>AISM_Association intercommunale d'amenée d'eau de la Source Mercier</v>
      </c>
      <c r="E231">
        <f>COUNTIFS(D$2:D231,Clef_répartition[[#This Row],[Code_Nom]],J$2:J231,Clef_répartition[[#This Row],[Année]])</f>
        <v>5</v>
      </c>
      <c r="F231">
        <f>IF(Clef_répartition[[#This Row],[Code_Nom]]=D230,F230-1,(COUNTIFS(Clef_répartition[Code_Nom],Clef_répartition[[#This Row],[Code_Nom]],Clef_répartition[Année],Clef_répartition[[#This Row],[Année]])))</f>
        <v>2</v>
      </c>
      <c r="G231" t="str">
        <f>Clef_répartition[[#This Row],[Code_Nom]]&amp;"_"&amp;Clef_répartition[[#This Row],[Nombre]]&amp;"_"&amp;Clef_répartition[[#This Row],[Année]]</f>
        <v>AISM_Association intercommunale d'amenée d'eau de la Source Mercier_5_2016</v>
      </c>
      <c r="H231">
        <v>5759</v>
      </c>
      <c r="I231" t="s">
        <v>220</v>
      </c>
      <c r="J231">
        <v>2016</v>
      </c>
      <c r="K231">
        <v>0.14000000000000001</v>
      </c>
    </row>
    <row r="232" spans="1:11" x14ac:dyDescent="0.25">
      <c r="A232" t="s">
        <v>433</v>
      </c>
      <c r="B232" t="s">
        <v>612</v>
      </c>
      <c r="C232" t="s">
        <v>613</v>
      </c>
      <c r="D232" t="str">
        <f>Clef_répartition[[#This Row],[Code association]]&amp;"_"&amp;Clef_répartition[[#This Row],[Nom association]]</f>
        <v>AISM_Association intercommunale d'amenée d'eau de la Source Mercier</v>
      </c>
      <c r="E232">
        <f>COUNTIFS(D$2:D232,Clef_répartition[[#This Row],[Code_Nom]],J$2:J232,Clef_répartition[[#This Row],[Année]])</f>
        <v>6</v>
      </c>
      <c r="F232">
        <f>IF(Clef_répartition[[#This Row],[Code_Nom]]=D231,F231-1,(COUNTIFS(Clef_répartition[Code_Nom],Clef_répartition[[#This Row],[Code_Nom]],Clef_répartition[Année],Clef_répartition[[#This Row],[Année]])))</f>
        <v>1</v>
      </c>
      <c r="G232" t="str">
        <f>Clef_répartition[[#This Row],[Code_Nom]]&amp;"_"&amp;Clef_répartition[[#This Row],[Nombre]]&amp;"_"&amp;Clef_répartition[[#This Row],[Année]]</f>
        <v>AISM_Association intercommunale d'amenée d'eau de la Source Mercier_6_2016</v>
      </c>
      <c r="H232">
        <v>5762</v>
      </c>
      <c r="I232" t="s">
        <v>253</v>
      </c>
      <c r="J232">
        <v>2016</v>
      </c>
      <c r="K232">
        <v>0.1</v>
      </c>
    </row>
    <row r="233" spans="1:11" x14ac:dyDescent="0.25">
      <c r="A233" t="s">
        <v>433</v>
      </c>
      <c r="B233" t="s">
        <v>551</v>
      </c>
      <c r="C233" t="s">
        <v>552</v>
      </c>
      <c r="D233" t="str">
        <f>Clef_répartition[[#This Row],[Code association]]&amp;"_"&amp;Clef_répartition[[#This Row],[Nom association]]</f>
        <v>AISMLE_Association Intercommunale Scolaire de Moudon-Lucens et Environs</v>
      </c>
      <c r="E233">
        <f>COUNTIFS(D$2:D233,Clef_répartition[[#This Row],[Code_Nom]],J$2:J233,Clef_répartition[[#This Row],[Année]])</f>
        <v>1</v>
      </c>
      <c r="F233">
        <f>IF(Clef_répartition[[#This Row],[Code_Nom]]=D232,F232-1,(COUNTIFS(Clef_répartition[Code_Nom],Clef_répartition[[#This Row],[Code_Nom]],Clef_répartition[Année],Clef_répartition[[#This Row],[Année]])))</f>
        <v>11</v>
      </c>
      <c r="G233" t="str">
        <f>Clef_répartition[[#This Row],[Code_Nom]]&amp;"_"&amp;Clef_répartition[[#This Row],[Nombre]]&amp;"_"&amp;Clef_répartition[[#This Row],[Année]]</f>
        <v>AISMLE_Association Intercommunale Scolaire de Moudon-Lucens et Environs_1_2016</v>
      </c>
      <c r="H233">
        <v>5663</v>
      </c>
      <c r="I233" t="s">
        <v>45</v>
      </c>
      <c r="J233">
        <v>2016</v>
      </c>
      <c r="K233">
        <v>1.7000000000000001E-2</v>
      </c>
    </row>
    <row r="234" spans="1:11" x14ac:dyDescent="0.25">
      <c r="A234" t="s">
        <v>433</v>
      </c>
      <c r="B234" t="s">
        <v>551</v>
      </c>
      <c r="C234" t="s">
        <v>552</v>
      </c>
      <c r="D234" t="str">
        <f>Clef_répartition[[#This Row],[Code association]]&amp;"_"&amp;Clef_répartition[[#This Row],[Nom association]]</f>
        <v>AISMLE_Association Intercommunale Scolaire de Moudon-Lucens et Environs</v>
      </c>
      <c r="E234">
        <f>COUNTIFS(D$2:D234,Clef_répartition[[#This Row],[Code_Nom]],J$2:J234,Clef_répartition[[#This Row],[Année]])</f>
        <v>2</v>
      </c>
      <c r="F234">
        <f>IF(Clef_répartition[[#This Row],[Code_Nom]]=D233,F233-1,(COUNTIFS(Clef_répartition[Code_Nom],Clef_répartition[[#This Row],[Code_Nom]],Clef_répartition[Année],Clef_répartition[[#This Row],[Année]])))</f>
        <v>10</v>
      </c>
      <c r="G234" t="str">
        <f>Clef_répartition[[#This Row],[Code_Nom]]&amp;"_"&amp;Clef_répartition[[#This Row],[Nombre]]&amp;"_"&amp;Clef_répartition[[#This Row],[Année]]</f>
        <v>AISMLE_Association Intercommunale Scolaire de Moudon-Lucens et Environs_2_2016</v>
      </c>
      <c r="H234">
        <v>5665</v>
      </c>
      <c r="I234" t="s">
        <v>57</v>
      </c>
      <c r="J234">
        <v>2016</v>
      </c>
      <c r="K234">
        <v>1.77E-2</v>
      </c>
    </row>
    <row r="235" spans="1:11" x14ac:dyDescent="0.25">
      <c r="A235" t="s">
        <v>433</v>
      </c>
      <c r="B235" t="s">
        <v>551</v>
      </c>
      <c r="C235" t="s">
        <v>552</v>
      </c>
      <c r="D235" t="str">
        <f>Clef_répartition[[#This Row],[Code association]]&amp;"_"&amp;Clef_répartition[[#This Row],[Nom association]]</f>
        <v>AISMLE_Association Intercommunale Scolaire de Moudon-Lucens et Environs</v>
      </c>
      <c r="E235">
        <f>COUNTIFS(D$2:D235,Clef_répartition[[#This Row],[Code_Nom]],J$2:J235,Clef_répartition[[#This Row],[Année]])</f>
        <v>3</v>
      </c>
      <c r="F235">
        <f>IF(Clef_répartition[[#This Row],[Code_Nom]]=D234,F234-1,(COUNTIFS(Clef_répartition[Code_Nom],Clef_répartition[[#This Row],[Code_Nom]],Clef_répartition[Année],Clef_répartition[[#This Row],[Année]])))</f>
        <v>9</v>
      </c>
      <c r="G235" t="str">
        <f>Clef_répartition[[#This Row],[Code_Nom]]&amp;"_"&amp;Clef_répartition[[#This Row],[Nombre]]&amp;"_"&amp;Clef_répartition[[#This Row],[Année]]</f>
        <v>AISMLE_Association Intercommunale Scolaire de Moudon-Lucens et Environs_3_2016</v>
      </c>
      <c r="H235">
        <v>5669</v>
      </c>
      <c r="I235" t="s">
        <v>89</v>
      </c>
      <c r="J235">
        <v>2016</v>
      </c>
      <c r="K235">
        <v>2.5700000000000001E-2</v>
      </c>
    </row>
    <row r="236" spans="1:11" x14ac:dyDescent="0.25">
      <c r="A236" t="s">
        <v>433</v>
      </c>
      <c r="B236" t="s">
        <v>551</v>
      </c>
      <c r="C236" t="s">
        <v>552</v>
      </c>
      <c r="D236" t="str">
        <f>Clef_répartition[[#This Row],[Code association]]&amp;"_"&amp;Clef_répartition[[#This Row],[Nom association]]</f>
        <v>AISMLE_Association Intercommunale Scolaire de Moudon-Lucens et Environs</v>
      </c>
      <c r="E236">
        <f>COUNTIFS(D$2:D236,Clef_répartition[[#This Row],[Code_Nom]],J$2:J236,Clef_répartition[[#This Row],[Année]])</f>
        <v>4</v>
      </c>
      <c r="F236">
        <f>IF(Clef_répartition[[#This Row],[Code_Nom]]=D235,F235-1,(COUNTIFS(Clef_répartition[Code_Nom],Clef_répartition[[#This Row],[Code_Nom]],Clef_répartition[Année],Clef_répartition[[#This Row],[Année]])))</f>
        <v>8</v>
      </c>
      <c r="G236" t="str">
        <f>Clef_répartition[[#This Row],[Code_Nom]]&amp;"_"&amp;Clef_répartition[[#This Row],[Nombre]]&amp;"_"&amp;Clef_répartition[[#This Row],[Année]]</f>
        <v>AISMLE_Association Intercommunale Scolaire de Moudon-Lucens et Environs_4_2016</v>
      </c>
      <c r="H236">
        <v>5671</v>
      </c>
      <c r="I236" t="s">
        <v>95</v>
      </c>
      <c r="J236">
        <v>2016</v>
      </c>
      <c r="K236">
        <v>0</v>
      </c>
    </row>
    <row r="237" spans="1:11" x14ac:dyDescent="0.25">
      <c r="A237" t="s">
        <v>433</v>
      </c>
      <c r="B237" t="s">
        <v>551</v>
      </c>
      <c r="C237" t="s">
        <v>552</v>
      </c>
      <c r="D237" t="str">
        <f>Clef_répartition[[#This Row],[Code association]]&amp;"_"&amp;Clef_répartition[[#This Row],[Nom association]]</f>
        <v>AISMLE_Association Intercommunale Scolaire de Moudon-Lucens et Environs</v>
      </c>
      <c r="E237">
        <f>COUNTIFS(D$2:D237,Clef_répartition[[#This Row],[Code_Nom]],J$2:J237,Clef_répartition[[#This Row],[Année]])</f>
        <v>5</v>
      </c>
      <c r="F237">
        <f>IF(Clef_répartition[[#This Row],[Code_Nom]]=D236,F236-1,(COUNTIFS(Clef_répartition[Code_Nom],Clef_répartition[[#This Row],[Code_Nom]],Clef_répartition[Année],Clef_répartition[[#This Row],[Année]])))</f>
        <v>7</v>
      </c>
      <c r="G237" t="str">
        <f>Clef_répartition[[#This Row],[Code_Nom]]&amp;"_"&amp;Clef_répartition[[#This Row],[Nombre]]&amp;"_"&amp;Clef_répartition[[#This Row],[Année]]</f>
        <v>AISMLE_Association Intercommunale Scolaire de Moudon-Lucens et Environs_5_2016</v>
      </c>
      <c r="H237">
        <v>5673</v>
      </c>
      <c r="I237" t="s">
        <v>137</v>
      </c>
      <c r="J237">
        <v>2016</v>
      </c>
      <c r="K237">
        <v>3.1399999999999997E-2</v>
      </c>
    </row>
    <row r="238" spans="1:11" x14ac:dyDescent="0.25">
      <c r="A238" t="s">
        <v>433</v>
      </c>
      <c r="B238" t="s">
        <v>551</v>
      </c>
      <c r="C238" t="s">
        <v>552</v>
      </c>
      <c r="D238" t="str">
        <f>Clef_répartition[[#This Row],[Code association]]&amp;"_"&amp;Clef_répartition[[#This Row],[Nom association]]</f>
        <v>AISMLE_Association Intercommunale Scolaire de Moudon-Lucens et Environs</v>
      </c>
      <c r="E238">
        <f>COUNTIFS(D$2:D238,Clef_répartition[[#This Row],[Code_Nom]],J$2:J238,Clef_répartition[[#This Row],[Année]])</f>
        <v>6</v>
      </c>
      <c r="F238">
        <f>IF(Clef_répartition[[#This Row],[Code_Nom]]=D237,F237-1,(COUNTIFS(Clef_répartition[Code_Nom],Clef_répartition[[#This Row],[Code_Nom]],Clef_répartition[Année],Clef_répartition[[#This Row],[Année]])))</f>
        <v>6</v>
      </c>
      <c r="G238" t="str">
        <f>Clef_répartition[[#This Row],[Code_Nom]]&amp;"_"&amp;Clef_répartition[[#This Row],[Nombre]]&amp;"_"&amp;Clef_répartition[[#This Row],[Année]]</f>
        <v>AISMLE_Association Intercommunale Scolaire de Moudon-Lucens et Environs_6_2016</v>
      </c>
      <c r="H238">
        <v>5674</v>
      </c>
      <c r="I238" t="s">
        <v>163</v>
      </c>
      <c r="J238">
        <v>2016</v>
      </c>
      <c r="K238">
        <v>1.01E-2</v>
      </c>
    </row>
    <row r="239" spans="1:11" x14ac:dyDescent="0.25">
      <c r="A239" t="s">
        <v>433</v>
      </c>
      <c r="B239" t="s">
        <v>551</v>
      </c>
      <c r="C239" t="s">
        <v>552</v>
      </c>
      <c r="D239" t="str">
        <f>Clef_répartition[[#This Row],[Code association]]&amp;"_"&amp;Clef_répartition[[#This Row],[Nom association]]</f>
        <v>AISMLE_Association Intercommunale Scolaire de Moudon-Lucens et Environs</v>
      </c>
      <c r="E239">
        <f>COUNTIFS(D$2:D239,Clef_répartition[[#This Row],[Code_Nom]],J$2:J239,Clef_répartition[[#This Row],[Année]])</f>
        <v>7</v>
      </c>
      <c r="F239">
        <f>IF(Clef_répartition[[#This Row],[Code_Nom]]=D238,F238-1,(COUNTIFS(Clef_répartition[Code_Nom],Clef_répartition[[#This Row],[Code_Nom]],Clef_répartition[Année],Clef_répartition[[#This Row],[Année]])))</f>
        <v>5</v>
      </c>
      <c r="G239" t="str">
        <f>Clef_répartition[[#This Row],[Code_Nom]]&amp;"_"&amp;Clef_répartition[[#This Row],[Nombre]]&amp;"_"&amp;Clef_répartition[[#This Row],[Année]]</f>
        <v>AISMLE_Association Intercommunale Scolaire de Moudon-Lucens et Environs_7_2016</v>
      </c>
      <c r="H239">
        <v>5675</v>
      </c>
      <c r="I239" t="s">
        <v>164</v>
      </c>
      <c r="J239">
        <v>2016</v>
      </c>
      <c r="K239">
        <v>0.34129999999999999</v>
      </c>
    </row>
    <row r="240" spans="1:11" x14ac:dyDescent="0.25">
      <c r="A240" t="s">
        <v>433</v>
      </c>
      <c r="B240" t="s">
        <v>551</v>
      </c>
      <c r="C240" t="s">
        <v>552</v>
      </c>
      <c r="D240" t="str">
        <f>Clef_répartition[[#This Row],[Code association]]&amp;"_"&amp;Clef_répartition[[#This Row],[Nom association]]</f>
        <v>AISMLE_Association Intercommunale Scolaire de Moudon-Lucens et Environs</v>
      </c>
      <c r="E240">
        <f>COUNTIFS(D$2:D240,Clef_répartition[[#This Row],[Code_Nom]],J$2:J240,Clef_répartition[[#This Row],[Année]])</f>
        <v>8</v>
      </c>
      <c r="F240">
        <f>IF(Clef_répartition[[#This Row],[Code_Nom]]=D239,F239-1,(COUNTIFS(Clef_répartition[Code_Nom],Clef_répartition[[#This Row],[Code_Nom]],Clef_répartition[Année],Clef_répartition[[#This Row],[Année]])))</f>
        <v>4</v>
      </c>
      <c r="G240" t="str">
        <f>Clef_répartition[[#This Row],[Code_Nom]]&amp;"_"&amp;Clef_répartition[[#This Row],[Nombre]]&amp;"_"&amp;Clef_répartition[[#This Row],[Année]]</f>
        <v>AISMLE_Association Intercommunale Scolaire de Moudon-Lucens et Environs_8_2016</v>
      </c>
      <c r="H240">
        <v>5678</v>
      </c>
      <c r="I240" t="s">
        <v>192</v>
      </c>
      <c r="J240">
        <v>2016</v>
      </c>
      <c r="K240">
        <v>0.52410000000000001</v>
      </c>
    </row>
    <row r="241" spans="1:11" x14ac:dyDescent="0.25">
      <c r="A241" t="s">
        <v>433</v>
      </c>
      <c r="B241" t="s">
        <v>551</v>
      </c>
      <c r="C241" t="s">
        <v>552</v>
      </c>
      <c r="D241" t="str">
        <f>Clef_répartition[[#This Row],[Code association]]&amp;"_"&amp;Clef_répartition[[#This Row],[Nom association]]</f>
        <v>AISMLE_Association Intercommunale Scolaire de Moudon-Lucens et Environs</v>
      </c>
      <c r="E241">
        <f>COUNTIFS(D$2:D241,Clef_répartition[[#This Row],[Code_Nom]],J$2:J241,Clef_répartition[[#This Row],[Année]])</f>
        <v>9</v>
      </c>
      <c r="F241">
        <f>IF(Clef_répartition[[#This Row],[Code_Nom]]=D240,F240-1,(COUNTIFS(Clef_répartition[Code_Nom],Clef_répartition[[#This Row],[Code_Nom]],Clef_répartition[Année],Clef_répartition[[#This Row],[Année]])))</f>
        <v>3</v>
      </c>
      <c r="G241" t="str">
        <f>Clef_répartition[[#This Row],[Code_Nom]]&amp;"_"&amp;Clef_répartition[[#This Row],[Nombre]]&amp;"_"&amp;Clef_répartition[[#This Row],[Année]]</f>
        <v>AISMLE_Association Intercommunale Scolaire de Moudon-Lucens et Environs_9_2016</v>
      </c>
      <c r="H241">
        <v>5683</v>
      </c>
      <c r="I241" t="s">
        <v>222</v>
      </c>
      <c r="J241">
        <v>2016</v>
      </c>
      <c r="K241">
        <v>1.6199999999999999E-2</v>
      </c>
    </row>
    <row r="242" spans="1:11" x14ac:dyDescent="0.25">
      <c r="A242" t="s">
        <v>433</v>
      </c>
      <c r="B242" t="s">
        <v>551</v>
      </c>
      <c r="C242" t="s">
        <v>552</v>
      </c>
      <c r="D242" t="str">
        <f>Clef_répartition[[#This Row],[Code association]]&amp;"_"&amp;Clef_répartition[[#This Row],[Nom association]]</f>
        <v>AISMLE_Association Intercommunale Scolaire de Moudon-Lucens et Environs</v>
      </c>
      <c r="E242">
        <f>COUNTIFS(D$2:D242,Clef_répartition[[#This Row],[Code_Nom]],J$2:J242,Clef_répartition[[#This Row],[Année]])</f>
        <v>10</v>
      </c>
      <c r="F242">
        <f>IF(Clef_répartition[[#This Row],[Code_Nom]]=D241,F241-1,(COUNTIFS(Clef_répartition[Code_Nom],Clef_répartition[[#This Row],[Code_Nom]],Clef_répartition[Année],Clef_répartition[[#This Row],[Année]])))</f>
        <v>2</v>
      </c>
      <c r="G242" t="str">
        <f>Clef_répartition[[#This Row],[Code_Nom]]&amp;"_"&amp;Clef_répartition[[#This Row],[Nombre]]&amp;"_"&amp;Clef_répartition[[#This Row],[Année]]</f>
        <v>AISMLE_Association Intercommunale Scolaire de Moudon-Lucens et Environs_10_2016</v>
      </c>
      <c r="H242">
        <v>5684</v>
      </c>
      <c r="I242" t="s">
        <v>237</v>
      </c>
      <c r="J242">
        <v>2016</v>
      </c>
      <c r="K242">
        <v>4.7000000000000002E-3</v>
      </c>
    </row>
    <row r="243" spans="1:11" x14ac:dyDescent="0.25">
      <c r="A243" t="s">
        <v>433</v>
      </c>
      <c r="B243" t="s">
        <v>551</v>
      </c>
      <c r="C243" t="s">
        <v>552</v>
      </c>
      <c r="D243" t="str">
        <f>Clef_répartition[[#This Row],[Code association]]&amp;"_"&amp;Clef_répartition[[#This Row],[Nom association]]</f>
        <v>AISMLE_Association Intercommunale Scolaire de Moudon-Lucens et Environs</v>
      </c>
      <c r="E243">
        <f>COUNTIFS(D$2:D243,Clef_répartition[[#This Row],[Code_Nom]],J$2:J243,Clef_répartition[[#This Row],[Année]])</f>
        <v>11</v>
      </c>
      <c r="F243">
        <f>IF(Clef_répartition[[#This Row],[Code_Nom]]=D242,F242-1,(COUNTIFS(Clef_répartition[Code_Nom],Clef_répartition[[#This Row],[Code_Nom]],Clef_répartition[Année],Clef_répartition[[#This Row],[Année]])))</f>
        <v>1</v>
      </c>
      <c r="G243" t="str">
        <f>Clef_répartition[[#This Row],[Code_Nom]]&amp;"_"&amp;Clef_répartition[[#This Row],[Nombre]]&amp;"_"&amp;Clef_répartition[[#This Row],[Année]]</f>
        <v>AISMLE_Association Intercommunale Scolaire de Moudon-Lucens et Environs_11_2016</v>
      </c>
      <c r="H243">
        <v>5690</v>
      </c>
      <c r="I243" t="s">
        <v>281</v>
      </c>
      <c r="J243">
        <v>2016</v>
      </c>
      <c r="K243">
        <v>1.18E-2</v>
      </c>
    </row>
    <row r="244" spans="1:11" x14ac:dyDescent="0.25">
      <c r="A244" t="s">
        <v>433</v>
      </c>
      <c r="B244" t="s">
        <v>475</v>
      </c>
      <c r="C244" t="s">
        <v>476</v>
      </c>
      <c r="D244" t="str">
        <f>Clef_répartition[[#This Row],[Code association]]&amp;"_"&amp;Clef_répartition[[#This Row],[Nom association]]</f>
        <v>AISOL_Association intercommunale scolaire des Ormonts et Leysin</v>
      </c>
      <c r="E244">
        <f>COUNTIFS(D$2:D244,Clef_répartition[[#This Row],[Code_Nom]],J$2:J244,Clef_répartition[[#This Row],[Année]])</f>
        <v>1</v>
      </c>
      <c r="F244">
        <f>IF(Clef_répartition[[#This Row],[Code_Nom]]=D243,F243-1,(COUNTIFS(Clef_répartition[Code_Nom],Clef_répartition[[#This Row],[Code_Nom]],Clef_répartition[Année],Clef_répartition[[#This Row],[Année]])))</f>
        <v>3</v>
      </c>
      <c r="G244" t="str">
        <f>Clef_répartition[[#This Row],[Code_Nom]]&amp;"_"&amp;Clef_répartition[[#This Row],[Nombre]]&amp;"_"&amp;Clef_répartition[[#This Row],[Année]]</f>
        <v>AISOL_Association intercommunale scolaire des Ormonts et Leysin_1_2016</v>
      </c>
      <c r="H244">
        <v>5407</v>
      </c>
      <c r="I244" t="s">
        <v>159</v>
      </c>
      <c r="J244">
        <v>2016</v>
      </c>
      <c r="K244">
        <v>0.61470000000000002</v>
      </c>
    </row>
    <row r="245" spans="1:11" x14ac:dyDescent="0.25">
      <c r="A245" t="s">
        <v>433</v>
      </c>
      <c r="B245" t="s">
        <v>475</v>
      </c>
      <c r="C245" t="s">
        <v>476</v>
      </c>
      <c r="D245" t="str">
        <f>Clef_répartition[[#This Row],[Code association]]&amp;"_"&amp;Clef_répartition[[#This Row],[Nom association]]</f>
        <v>AISOL_Association intercommunale scolaire des Ormonts et Leysin</v>
      </c>
      <c r="E245">
        <f>COUNTIFS(D$2:D245,Clef_répartition[[#This Row],[Code_Nom]],J$2:J245,Clef_répartition[[#This Row],[Année]])</f>
        <v>2</v>
      </c>
      <c r="F245">
        <f>IF(Clef_répartition[[#This Row],[Code_Nom]]=D244,F244-1,(COUNTIFS(Clef_répartition[Code_Nom],Clef_répartition[[#This Row],[Code_Nom]],Clef_répartition[Année],Clef_répartition[[#This Row],[Année]])))</f>
        <v>2</v>
      </c>
      <c r="G245" t="str">
        <f>Clef_répartition[[#This Row],[Code_Nom]]&amp;"_"&amp;Clef_répartition[[#This Row],[Nombre]]&amp;"_"&amp;Clef_répartition[[#This Row],[Année]]</f>
        <v>AISOL_Association intercommunale scolaire des Ormonts et Leysin_2_2016</v>
      </c>
      <c r="H245">
        <v>5410</v>
      </c>
      <c r="I245" t="s">
        <v>203</v>
      </c>
      <c r="J245">
        <v>2016</v>
      </c>
      <c r="K245">
        <v>0.1658</v>
      </c>
    </row>
    <row r="246" spans="1:11" x14ac:dyDescent="0.25">
      <c r="A246" t="s">
        <v>433</v>
      </c>
      <c r="B246" t="s">
        <v>475</v>
      </c>
      <c r="C246" t="s">
        <v>476</v>
      </c>
      <c r="D246" t="str">
        <f>Clef_répartition[[#This Row],[Code association]]&amp;"_"&amp;Clef_répartition[[#This Row],[Nom association]]</f>
        <v>AISOL_Association intercommunale scolaire des Ormonts et Leysin</v>
      </c>
      <c r="E246">
        <f>COUNTIFS(D$2:D246,Clef_répartition[[#This Row],[Code_Nom]],J$2:J246,Clef_répartition[[#This Row],[Année]])</f>
        <v>3</v>
      </c>
      <c r="F246">
        <f>IF(Clef_répartition[[#This Row],[Code_Nom]]=D245,F245-1,(COUNTIFS(Clef_répartition[Code_Nom],Clef_répartition[[#This Row],[Code_Nom]],Clef_répartition[Année],Clef_répartition[[#This Row],[Année]])))</f>
        <v>1</v>
      </c>
      <c r="G246" t="str">
        <f>Clef_répartition[[#This Row],[Code_Nom]]&amp;"_"&amp;Clef_répartition[[#This Row],[Nombre]]&amp;"_"&amp;Clef_répartition[[#This Row],[Année]]</f>
        <v>AISOL_Association intercommunale scolaire des Ormonts et Leysin_3_2016</v>
      </c>
      <c r="H246">
        <v>5411</v>
      </c>
      <c r="I246" t="s">
        <v>204</v>
      </c>
      <c r="J246">
        <v>2016</v>
      </c>
      <c r="K246">
        <v>0.2195</v>
      </c>
    </row>
    <row r="247" spans="1:11" x14ac:dyDescent="0.25">
      <c r="A247" t="s">
        <v>433</v>
      </c>
      <c r="B247" t="s">
        <v>565</v>
      </c>
      <c r="C247" t="s">
        <v>566</v>
      </c>
      <c r="D247" t="str">
        <f>Clef_répartition[[#This Row],[Code association]]&amp;"_"&amp;Clef_répartition[[#This Row],[Nom association]]</f>
        <v>AIVB_Association intercommunale du Vallon de la Baumine</v>
      </c>
      <c r="E247">
        <f>COUNTIFS(D$2:D247,Clef_répartition[[#This Row],[Code_Nom]],J$2:J247,Clef_répartition[[#This Row],[Année]])</f>
        <v>1</v>
      </c>
      <c r="F247">
        <f>IF(Clef_répartition[[#This Row],[Code_Nom]]=D246,F246-1,(COUNTIFS(Clef_répartition[Code_Nom],Clef_répartition[[#This Row],[Code_Nom]],Clef_répartition[Année],Clef_répartition[[#This Row],[Année]])))</f>
        <v>3</v>
      </c>
      <c r="G247" t="str">
        <f>Clef_répartition[[#This Row],[Code_Nom]]&amp;"_"&amp;Clef_répartition[[#This Row],[Nombre]]&amp;"_"&amp;Clef_répartition[[#This Row],[Année]]</f>
        <v>AIVB_Association intercommunale du Vallon de la Baumine_1_2016</v>
      </c>
      <c r="H247">
        <v>5745</v>
      </c>
      <c r="I247" t="s">
        <v>14</v>
      </c>
      <c r="J247">
        <v>2016</v>
      </c>
      <c r="K247">
        <v>0</v>
      </c>
    </row>
    <row r="248" spans="1:11" x14ac:dyDescent="0.25">
      <c r="A248" t="s">
        <v>433</v>
      </c>
      <c r="B248" t="s">
        <v>565</v>
      </c>
      <c r="C248" t="s">
        <v>566</v>
      </c>
      <c r="D248" t="str">
        <f>Clef_répartition[[#This Row],[Code association]]&amp;"_"&amp;Clef_répartition[[#This Row],[Nom association]]</f>
        <v>AIVB_Association intercommunale du Vallon de la Baumine</v>
      </c>
      <c r="E248">
        <f>COUNTIFS(D$2:D248,Clef_répartition[[#This Row],[Code_Nom]],J$2:J248,Clef_répartition[[#This Row],[Année]])</f>
        <v>2</v>
      </c>
      <c r="F248">
        <f>IF(Clef_répartition[[#This Row],[Code_Nom]]=D247,F247-1,(COUNTIFS(Clef_répartition[Code_Nom],Clef_répartition[[#This Row],[Code_Nom]],Clef_répartition[Année],Clef_répartition[[#This Row],[Année]])))</f>
        <v>2</v>
      </c>
      <c r="G248" t="str">
        <f>Clef_répartition[[#This Row],[Code_Nom]]&amp;"_"&amp;Clef_répartition[[#This Row],[Nombre]]&amp;"_"&amp;Clef_répartition[[#This Row],[Année]]</f>
        <v>AIVB_Association intercommunale du Vallon de la Baumine_2_2016</v>
      </c>
      <c r="H248">
        <v>5905</v>
      </c>
      <c r="I248" t="s">
        <v>49</v>
      </c>
      <c r="J248">
        <v>2016</v>
      </c>
      <c r="K248">
        <v>0</v>
      </c>
    </row>
    <row r="249" spans="1:11" x14ac:dyDescent="0.25">
      <c r="A249" t="s">
        <v>433</v>
      </c>
      <c r="B249" t="s">
        <v>565</v>
      </c>
      <c r="C249" t="s">
        <v>566</v>
      </c>
      <c r="D249" t="str">
        <f>Clef_répartition[[#This Row],[Code association]]&amp;"_"&amp;Clef_répartition[[#This Row],[Nom association]]</f>
        <v>AIVB_Association intercommunale du Vallon de la Baumine</v>
      </c>
      <c r="E249">
        <f>COUNTIFS(D$2:D249,Clef_répartition[[#This Row],[Code_Nom]],J$2:J249,Clef_répartition[[#This Row],[Année]])</f>
        <v>3</v>
      </c>
      <c r="F249">
        <f>IF(Clef_répartition[[#This Row],[Code_Nom]]=D248,F248-1,(COUNTIFS(Clef_répartition[Code_Nom],Clef_répartition[[#This Row],[Code_Nom]],Clef_répartition[Année],Clef_répartition[[#This Row],[Année]])))</f>
        <v>1</v>
      </c>
      <c r="G249" t="str">
        <f>Clef_répartition[[#This Row],[Code_Nom]]&amp;"_"&amp;Clef_répartition[[#This Row],[Nombre]]&amp;"_"&amp;Clef_répartition[[#This Row],[Année]]</f>
        <v>AIVB_Association intercommunale du Vallon de la Baumine_3_2016</v>
      </c>
      <c r="H249">
        <v>5766</v>
      </c>
      <c r="I249" t="s">
        <v>293</v>
      </c>
      <c r="J249">
        <v>2016</v>
      </c>
      <c r="K249">
        <v>0</v>
      </c>
    </row>
    <row r="250" spans="1:11" x14ac:dyDescent="0.25">
      <c r="A250" t="s">
        <v>433</v>
      </c>
      <c r="B250" t="s">
        <v>614</v>
      </c>
      <c r="C250" t="s">
        <v>615</v>
      </c>
      <c r="D250" t="str">
        <f>Clef_répartition[[#This Row],[Code association]]&amp;"_"&amp;Clef_répartition[[#This Row],[Nom association]]</f>
        <v xml:space="preserve">AIVM_Association Intercommunale du Vallon du Mujon </v>
      </c>
      <c r="E250">
        <f>COUNTIFS(D$2:D250,Clef_répartition[[#This Row],[Code_Nom]],J$2:J250,Clef_répartition[[#This Row],[Année]])</f>
        <v>1</v>
      </c>
      <c r="F250">
        <f>IF(Clef_répartition[[#This Row],[Code_Nom]]=D249,F249-1,(COUNTIFS(Clef_répartition[Code_Nom],Clef_répartition[[#This Row],[Code_Nom]],Clef_répartition[Année],Clef_répartition[[#This Row],[Année]])))</f>
        <v>6</v>
      </c>
      <c r="G250" t="str">
        <f>Clef_répartition[[#This Row],[Code_Nom]]&amp;"_"&amp;Clef_répartition[[#This Row],[Nombre]]&amp;"_"&amp;Clef_répartition[[#This Row],[Année]]</f>
        <v>AIVM_Association Intercommunale du Vallon du Mujon _1_2016</v>
      </c>
      <c r="H250">
        <v>5741</v>
      </c>
      <c r="I250" t="s">
        <v>144</v>
      </c>
      <c r="J250">
        <v>2016</v>
      </c>
      <c r="K250">
        <v>0.12</v>
      </c>
    </row>
    <row r="251" spans="1:11" x14ac:dyDescent="0.25">
      <c r="A251" t="s">
        <v>433</v>
      </c>
      <c r="B251" t="s">
        <v>614</v>
      </c>
      <c r="C251" t="s">
        <v>615</v>
      </c>
      <c r="D251" t="str">
        <f>Clef_répartition[[#This Row],[Code association]]&amp;"_"&amp;Clef_répartition[[#This Row],[Nom association]]</f>
        <v xml:space="preserve">AIVM_Association Intercommunale du Vallon du Mujon </v>
      </c>
      <c r="E251">
        <f>COUNTIFS(D$2:D251,Clef_répartition[[#This Row],[Code_Nom]],J$2:J251,Clef_répartition[[#This Row],[Année]])</f>
        <v>2</v>
      </c>
      <c r="F251">
        <f>IF(Clef_répartition[[#This Row],[Code_Nom]]=D250,F250-1,(COUNTIFS(Clef_répartition[Code_Nom],Clef_répartition[[#This Row],[Code_Nom]],Clef_répartition[Année],Clef_répartition[[#This Row],[Année]])))</f>
        <v>5</v>
      </c>
      <c r="G251" t="str">
        <f>Clef_répartition[[#This Row],[Code_Nom]]&amp;"_"&amp;Clef_répartition[[#This Row],[Nombre]]&amp;"_"&amp;Clef_répartition[[#This Row],[Année]]</f>
        <v>AIVM_Association Intercommunale du Vallon du Mujon _2_2016</v>
      </c>
      <c r="H251">
        <v>5750</v>
      </c>
      <c r="I251" t="s">
        <v>158</v>
      </c>
      <c r="J251">
        <v>2016</v>
      </c>
      <c r="K251">
        <v>0.09</v>
      </c>
    </row>
    <row r="252" spans="1:11" x14ac:dyDescent="0.25">
      <c r="A252" t="s">
        <v>433</v>
      </c>
      <c r="B252" t="s">
        <v>614</v>
      </c>
      <c r="C252" t="s">
        <v>615</v>
      </c>
      <c r="D252" t="str">
        <f>Clef_répartition[[#This Row],[Code association]]&amp;"_"&amp;Clef_répartition[[#This Row],[Nom association]]</f>
        <v xml:space="preserve">AIVM_Association Intercommunale du Vallon du Mujon </v>
      </c>
      <c r="E252">
        <f>COUNTIFS(D$2:D252,Clef_répartition[[#This Row],[Code_Nom]],J$2:J252,Clef_répartition[[#This Row],[Année]])</f>
        <v>3</v>
      </c>
      <c r="F252">
        <f>IF(Clef_répartition[[#This Row],[Code_Nom]]=D251,F251-1,(COUNTIFS(Clef_répartition[Code_Nom],Clef_répartition[[#This Row],[Code_Nom]],Clef_répartition[Année],Clef_répartition[[#This Row],[Année]])))</f>
        <v>4</v>
      </c>
      <c r="G252" t="str">
        <f>Clef_répartition[[#This Row],[Code_Nom]]&amp;"_"&amp;Clef_répartition[[#This Row],[Nombre]]&amp;"_"&amp;Clef_répartition[[#This Row],[Année]]</f>
        <v>AIVM_Association Intercommunale du Vallon du Mujon _3_2016</v>
      </c>
      <c r="H252">
        <v>5755</v>
      </c>
      <c r="I252" t="s">
        <v>160</v>
      </c>
      <c r="J252">
        <v>2016</v>
      </c>
      <c r="K252">
        <v>0.19</v>
      </c>
    </row>
    <row r="253" spans="1:11" x14ac:dyDescent="0.25">
      <c r="A253" t="s">
        <v>433</v>
      </c>
      <c r="B253" t="s">
        <v>614</v>
      </c>
      <c r="C253" t="s">
        <v>615</v>
      </c>
      <c r="D253" t="str">
        <f>Clef_répartition[[#This Row],[Code association]]&amp;"_"&amp;Clef_répartition[[#This Row],[Nom association]]</f>
        <v xml:space="preserve">AIVM_Association Intercommunale du Vallon du Mujon </v>
      </c>
      <c r="E253">
        <f>COUNTIFS(D$2:D253,Clef_répartition[[#This Row],[Code_Nom]],J$2:J253,Clef_répartition[[#This Row],[Année]])</f>
        <v>4</v>
      </c>
      <c r="F253">
        <f>IF(Clef_répartition[[#This Row],[Code_Nom]]=D252,F252-1,(COUNTIFS(Clef_répartition[Code_Nom],Clef_répartition[[#This Row],[Code_Nom]],Clef_répartition[Année],Clef_répartition[[#This Row],[Année]])))</f>
        <v>3</v>
      </c>
      <c r="G253" t="str">
        <f>Clef_répartition[[#This Row],[Code_Nom]]&amp;"_"&amp;Clef_répartition[[#This Row],[Nombre]]&amp;"_"&amp;Clef_répartition[[#This Row],[Année]]</f>
        <v>AIVM_Association Intercommunale du Vallon du Mujon _4_2016</v>
      </c>
      <c r="H253">
        <v>5760</v>
      </c>
      <c r="I253" t="s">
        <v>227</v>
      </c>
      <c r="J253">
        <v>2016</v>
      </c>
      <c r="K253">
        <v>0.23</v>
      </c>
    </row>
    <row r="254" spans="1:11" x14ac:dyDescent="0.25">
      <c r="A254" t="s">
        <v>433</v>
      </c>
      <c r="B254" t="s">
        <v>614</v>
      </c>
      <c r="C254" t="s">
        <v>615</v>
      </c>
      <c r="D254" t="str">
        <f>Clef_répartition[[#This Row],[Code association]]&amp;"_"&amp;Clef_répartition[[#This Row],[Nom association]]</f>
        <v xml:space="preserve">AIVM_Association Intercommunale du Vallon du Mujon </v>
      </c>
      <c r="E254">
        <f>COUNTIFS(D$2:D254,Clef_répartition[[#This Row],[Code_Nom]],J$2:J254,Clef_répartition[[#This Row],[Année]])</f>
        <v>5</v>
      </c>
      <c r="F254">
        <f>IF(Clef_répartition[[#This Row],[Code_Nom]]=D253,F253-1,(COUNTIFS(Clef_répartition[Code_Nom],Clef_répartition[[#This Row],[Code_Nom]],Clef_répartition[Année],Clef_répartition[[#This Row],[Année]])))</f>
        <v>2</v>
      </c>
      <c r="G254" t="str">
        <f>Clef_répartition[[#This Row],[Code_Nom]]&amp;"_"&amp;Clef_répartition[[#This Row],[Nombre]]&amp;"_"&amp;Clef_répartition[[#This Row],[Année]]</f>
        <v>AIVM_Association Intercommunale du Vallon du Mujon _5_2016</v>
      </c>
      <c r="H254">
        <v>5762</v>
      </c>
      <c r="I254" t="s">
        <v>253</v>
      </c>
      <c r="J254">
        <v>2016</v>
      </c>
      <c r="K254">
        <v>7.0000000000000007E-2</v>
      </c>
    </row>
    <row r="255" spans="1:11" x14ac:dyDescent="0.25">
      <c r="A255" t="s">
        <v>433</v>
      </c>
      <c r="B255" t="s">
        <v>614</v>
      </c>
      <c r="C255" t="s">
        <v>615</v>
      </c>
      <c r="D255" t="str">
        <f>Clef_répartition[[#This Row],[Code association]]&amp;"_"&amp;Clef_répartition[[#This Row],[Nom association]]</f>
        <v xml:space="preserve">AIVM_Association Intercommunale du Vallon du Mujon </v>
      </c>
      <c r="E255">
        <f>COUNTIFS(D$2:D255,Clef_répartition[[#This Row],[Code_Nom]],J$2:J255,Clef_répartition[[#This Row],[Année]])</f>
        <v>6</v>
      </c>
      <c r="F255">
        <f>IF(Clef_répartition[[#This Row],[Code_Nom]]=D254,F254-1,(COUNTIFS(Clef_répartition[Code_Nom],Clef_répartition[[#This Row],[Code_Nom]],Clef_répartition[Année],Clef_répartition[[#This Row],[Année]])))</f>
        <v>1</v>
      </c>
      <c r="G255" t="str">
        <f>Clef_répartition[[#This Row],[Code_Nom]]&amp;"_"&amp;Clef_répartition[[#This Row],[Nombre]]&amp;"_"&amp;Clef_répartition[[#This Row],[Année]]</f>
        <v>AIVM_Association Intercommunale du Vallon du Mujon _6_2016</v>
      </c>
      <c r="H255">
        <v>5763</v>
      </c>
      <c r="I255" t="s">
        <v>272</v>
      </c>
      <c r="J255">
        <v>2016</v>
      </c>
      <c r="K255">
        <v>0.3</v>
      </c>
    </row>
    <row r="256" spans="1:11" x14ac:dyDescent="0.25">
      <c r="A256" t="s">
        <v>433</v>
      </c>
      <c r="B256" t="s">
        <v>438</v>
      </c>
      <c r="C256" t="s">
        <v>439</v>
      </c>
      <c r="D256" t="str">
        <f>Clef_répartition[[#This Row],[Code association]]&amp;"_"&amp;Clef_répartition[[#This Row],[Nom association]]</f>
        <v>AIVN_Association intercommunale du Vallon du Nozon</v>
      </c>
      <c r="E256">
        <f>COUNTIFS(D$2:D256,Clef_répartition[[#This Row],[Code_Nom]],J$2:J256,Clef_répartition[[#This Row],[Année]])</f>
        <v>1</v>
      </c>
      <c r="F256">
        <f>IF(Clef_répartition[[#This Row],[Code_Nom]]=D255,F255-1,(COUNTIFS(Clef_répartition[Code_Nom],Clef_répartition[[#This Row],[Code_Nom]],Clef_répartition[Année],Clef_répartition[[#This Row],[Année]])))</f>
        <v>5</v>
      </c>
      <c r="G256" t="str">
        <f>Clef_répartition[[#This Row],[Code_Nom]]&amp;"_"&amp;Clef_répartition[[#This Row],[Nombre]]&amp;"_"&amp;Clef_répartition[[#This Row],[Année]]</f>
        <v>AIVN_Association intercommunale du Vallon du Nozon_1_2016</v>
      </c>
      <c r="H256">
        <v>5748</v>
      </c>
      <c r="I256" t="s">
        <v>38</v>
      </c>
      <c r="J256">
        <v>2016</v>
      </c>
      <c r="K256">
        <v>0.15129999999999999</v>
      </c>
    </row>
    <row r="257" spans="1:11" x14ac:dyDescent="0.25">
      <c r="A257" t="s">
        <v>433</v>
      </c>
      <c r="B257" t="s">
        <v>438</v>
      </c>
      <c r="C257" t="s">
        <v>439</v>
      </c>
      <c r="D257" t="str">
        <f>Clef_répartition[[#This Row],[Code association]]&amp;"_"&amp;Clef_répartition[[#This Row],[Nom association]]</f>
        <v>AIVN_Association intercommunale du Vallon du Nozon</v>
      </c>
      <c r="E257">
        <f>COUNTIFS(D$2:D257,Clef_répartition[[#This Row],[Code_Nom]],J$2:J257,Clef_répartition[[#This Row],[Année]])</f>
        <v>2</v>
      </c>
      <c r="F257">
        <f>IF(Clef_répartition[[#This Row],[Code_Nom]]=D256,F256-1,(COUNTIFS(Clef_répartition[Code_Nom],Clef_répartition[[#This Row],[Code_Nom]],Clef_répartition[Année],Clef_répartition[[#This Row],[Année]])))</f>
        <v>4</v>
      </c>
      <c r="G257" t="str">
        <f>Clef_répartition[[#This Row],[Code_Nom]]&amp;"_"&amp;Clef_répartition[[#This Row],[Nombre]]&amp;"_"&amp;Clef_répartition[[#This Row],[Année]]</f>
        <v>AIVN_Association intercommunale du Vallon du Nozon_2_2016</v>
      </c>
      <c r="H257">
        <v>5752</v>
      </c>
      <c r="I257" t="s">
        <v>84</v>
      </c>
      <c r="J257">
        <v>2016</v>
      </c>
      <c r="K257">
        <v>0.21940000000000001</v>
      </c>
    </row>
    <row r="258" spans="1:11" x14ac:dyDescent="0.25">
      <c r="A258" t="s">
        <v>433</v>
      </c>
      <c r="B258" t="s">
        <v>438</v>
      </c>
      <c r="C258" t="s">
        <v>439</v>
      </c>
      <c r="D258" t="str">
        <f>Clef_répartition[[#This Row],[Code association]]&amp;"_"&amp;Clef_répartition[[#This Row],[Nom association]]</f>
        <v>AIVN_Association intercommunale du Vallon du Nozon</v>
      </c>
      <c r="E258">
        <f>COUNTIFS(D$2:D258,Clef_répartition[[#This Row],[Code_Nom]],J$2:J258,Clef_répartition[[#This Row],[Année]])</f>
        <v>3</v>
      </c>
      <c r="F258">
        <f>IF(Clef_répartition[[#This Row],[Code_Nom]]=D257,F257-1,(COUNTIFS(Clef_répartition[Code_Nom],Clef_répartition[[#This Row],[Code_Nom]],Clef_répartition[Année],Clef_répartition[[#This Row],[Année]])))</f>
        <v>3</v>
      </c>
      <c r="G258" t="str">
        <f>Clef_répartition[[#This Row],[Code_Nom]]&amp;"_"&amp;Clef_répartition[[#This Row],[Nombre]]&amp;"_"&amp;Clef_répartition[[#This Row],[Année]]</f>
        <v>AIVN_Association intercommunale du Vallon du Nozon_3_2016</v>
      </c>
      <c r="H258">
        <v>5754</v>
      </c>
      <c r="I258" t="s">
        <v>142</v>
      </c>
      <c r="J258">
        <v>2016</v>
      </c>
      <c r="K258">
        <v>0.1618</v>
      </c>
    </row>
    <row r="259" spans="1:11" x14ac:dyDescent="0.25">
      <c r="A259" t="s">
        <v>433</v>
      </c>
      <c r="B259" t="s">
        <v>438</v>
      </c>
      <c r="C259" t="s">
        <v>439</v>
      </c>
      <c r="D259" t="str">
        <f>Clef_répartition[[#This Row],[Code association]]&amp;"_"&amp;Clef_répartition[[#This Row],[Nom association]]</f>
        <v>AIVN_Association intercommunale du Vallon du Nozon</v>
      </c>
      <c r="E259">
        <f>COUNTIFS(D$2:D259,Clef_répartition[[#This Row],[Code_Nom]],J$2:J259,Clef_répartition[[#This Row],[Année]])</f>
        <v>4</v>
      </c>
      <c r="F259">
        <f>IF(Clef_répartition[[#This Row],[Code_Nom]]=D258,F258-1,(COUNTIFS(Clef_répartition[Code_Nom],Clef_répartition[[#This Row],[Code_Nom]],Clef_répartition[Année],Clef_répartition[[#This Row],[Année]])))</f>
        <v>2</v>
      </c>
      <c r="G259" t="str">
        <f>Clef_répartition[[#This Row],[Code_Nom]]&amp;"_"&amp;Clef_répartition[[#This Row],[Nombre]]&amp;"_"&amp;Clef_répartition[[#This Row],[Année]]</f>
        <v>AIVN_Association intercommunale du Vallon du Nozon_4_2016</v>
      </c>
      <c r="H259">
        <v>5759</v>
      </c>
      <c r="I259" t="s">
        <v>220</v>
      </c>
      <c r="J259">
        <v>2016</v>
      </c>
      <c r="K259">
        <v>0.1147</v>
      </c>
    </row>
    <row r="260" spans="1:11" x14ac:dyDescent="0.25">
      <c r="A260" t="s">
        <v>433</v>
      </c>
      <c r="B260" t="s">
        <v>438</v>
      </c>
      <c r="C260" t="s">
        <v>439</v>
      </c>
      <c r="D260" t="str">
        <f>Clef_répartition[[#This Row],[Code association]]&amp;"_"&amp;Clef_répartition[[#This Row],[Nom association]]</f>
        <v>AIVN_Association intercommunale du Vallon du Nozon</v>
      </c>
      <c r="E260">
        <f>COUNTIFS(D$2:D260,Clef_répartition[[#This Row],[Code_Nom]],J$2:J260,Clef_répartition[[#This Row],[Année]])</f>
        <v>5</v>
      </c>
      <c r="F260">
        <f>IF(Clef_répartition[[#This Row],[Code_Nom]]=D259,F259-1,(COUNTIFS(Clef_répartition[Code_Nom],Clef_répartition[[#This Row],[Code_Nom]],Clef_répartition[Année],Clef_répartition[[#This Row],[Année]])))</f>
        <v>1</v>
      </c>
      <c r="G260" t="str">
        <f>Clef_répartition[[#This Row],[Code_Nom]]&amp;"_"&amp;Clef_répartition[[#This Row],[Nombre]]&amp;"_"&amp;Clef_répartition[[#This Row],[Année]]</f>
        <v>AIVN_Association intercommunale du Vallon du Nozon_5_2016</v>
      </c>
      <c r="H260">
        <v>5761</v>
      </c>
      <c r="I260" t="s">
        <v>233</v>
      </c>
      <c r="J260">
        <v>2016</v>
      </c>
      <c r="K260">
        <v>0.3528</v>
      </c>
    </row>
    <row r="261" spans="1:11" x14ac:dyDescent="0.25">
      <c r="A261" t="s">
        <v>433</v>
      </c>
      <c r="B261" t="s">
        <v>535</v>
      </c>
      <c r="C261" t="s">
        <v>536</v>
      </c>
      <c r="D261" t="str">
        <f>Clef_répartition[[#This Row],[Code association]]&amp;"_"&amp;Clef_répartition[[#This Row],[Nom association]]</f>
        <v>AJERCO_Réseau d’accueil de jour des enfants Cossonay et région</v>
      </c>
      <c r="E261">
        <f>COUNTIFS(D$2:D261,Clef_répartition[[#This Row],[Code_Nom]],J$2:J261,Clef_répartition[[#This Row],[Année]])</f>
        <v>1</v>
      </c>
      <c r="F261">
        <f>IF(Clef_répartition[[#This Row],[Code_Nom]]=D260,F260-1,(COUNTIFS(Clef_répartition[Code_Nom],Clef_répartition[[#This Row],[Code_Nom]],Clef_répartition[Année],Clef_répartition[[#This Row],[Année]])))</f>
        <v>25</v>
      </c>
      <c r="G261" t="str">
        <f>Clef_répartition[[#This Row],[Code_Nom]]&amp;"_"&amp;Clef_répartition[[#This Row],[Nombre]]&amp;"_"&amp;Clef_répartition[[#This Row],[Année]]</f>
        <v>AJERCO_Réseau d’accueil de jour des enfants Cossonay et région_1_2016</v>
      </c>
      <c r="H261">
        <v>5475</v>
      </c>
      <c r="I261" t="s">
        <v>55</v>
      </c>
      <c r="J261">
        <v>2016</v>
      </c>
      <c r="K261">
        <v>4.8038190754446522E-3</v>
      </c>
    </row>
    <row r="262" spans="1:11" x14ac:dyDescent="0.25">
      <c r="A262" t="s">
        <v>433</v>
      </c>
      <c r="B262" t="s">
        <v>535</v>
      </c>
      <c r="C262" t="s">
        <v>536</v>
      </c>
      <c r="D262" t="str">
        <f>Clef_répartition[[#This Row],[Code association]]&amp;"_"&amp;Clef_répartition[[#This Row],[Nom association]]</f>
        <v>AJERCO_Réseau d’accueil de jour des enfants Cossonay et région</v>
      </c>
      <c r="E262">
        <f>COUNTIFS(D$2:D262,Clef_répartition[[#This Row],[Code_Nom]],J$2:J262,Clef_répartition[[#This Row],[Année]])</f>
        <v>2</v>
      </c>
      <c r="F262">
        <f>IF(Clef_répartition[[#This Row],[Code_Nom]]=D261,F261-1,(COUNTIFS(Clef_répartition[Code_Nom],Clef_répartition[[#This Row],[Code_Nom]],Clef_répartition[Année],Clef_répartition[[#This Row],[Année]])))</f>
        <v>24</v>
      </c>
      <c r="G262" t="str">
        <f>Clef_répartition[[#This Row],[Code_Nom]]&amp;"_"&amp;Clef_répartition[[#This Row],[Nombre]]&amp;"_"&amp;Clef_répartition[[#This Row],[Année]]</f>
        <v>AJERCO_Réseau d’accueil de jour des enfants Cossonay et région_2_2016</v>
      </c>
      <c r="H262">
        <v>5476</v>
      </c>
      <c r="I262" t="s">
        <v>64</v>
      </c>
      <c r="J262">
        <v>2016</v>
      </c>
      <c r="K262">
        <v>1.1449102129809752E-2</v>
      </c>
    </row>
    <row r="263" spans="1:11" x14ac:dyDescent="0.25">
      <c r="A263" t="s">
        <v>433</v>
      </c>
      <c r="B263" t="s">
        <v>535</v>
      </c>
      <c r="C263" t="s">
        <v>536</v>
      </c>
      <c r="D263" t="str">
        <f>Clef_répartition[[#This Row],[Code association]]&amp;"_"&amp;Clef_répartition[[#This Row],[Nom association]]</f>
        <v>AJERCO_Réseau d’accueil de jour des enfants Cossonay et région</v>
      </c>
      <c r="E263">
        <f>COUNTIFS(D$2:D263,Clef_répartition[[#This Row],[Code_Nom]],J$2:J263,Clef_répartition[[#This Row],[Année]])</f>
        <v>3</v>
      </c>
      <c r="F263">
        <f>IF(Clef_répartition[[#This Row],[Code_Nom]]=D262,F262-1,(COUNTIFS(Clef_répartition[Code_Nom],Clef_répartition[[#This Row],[Code_Nom]],Clef_répartition[Année],Clef_répartition[[#This Row],[Année]])))</f>
        <v>23</v>
      </c>
      <c r="G263" t="str">
        <f>Clef_répartition[[#This Row],[Code_Nom]]&amp;"_"&amp;Clef_répartition[[#This Row],[Nombre]]&amp;"_"&amp;Clef_répartition[[#This Row],[Année]]</f>
        <v>AJERCO_Réseau d’accueil de jour des enfants Cossonay et région_3_2016</v>
      </c>
      <c r="H263">
        <v>5477</v>
      </c>
      <c r="I263" t="s">
        <v>79</v>
      </c>
      <c r="J263">
        <v>2016</v>
      </c>
      <c r="K263">
        <v>0.1457959089397452</v>
      </c>
    </row>
    <row r="264" spans="1:11" x14ac:dyDescent="0.25">
      <c r="A264" t="s">
        <v>433</v>
      </c>
      <c r="B264" t="s">
        <v>535</v>
      </c>
      <c r="C264" t="s">
        <v>536</v>
      </c>
      <c r="D264" t="str">
        <f>Clef_répartition[[#This Row],[Code association]]&amp;"_"&amp;Clef_répartition[[#This Row],[Nom association]]</f>
        <v>AJERCO_Réseau d’accueil de jour des enfants Cossonay et région</v>
      </c>
      <c r="E264">
        <f>COUNTIFS(D$2:D264,Clef_répartition[[#This Row],[Code_Nom]],J$2:J264,Clef_répartition[[#This Row],[Année]])</f>
        <v>4</v>
      </c>
      <c r="F264">
        <f>IF(Clef_répartition[[#This Row],[Code_Nom]]=D263,F263-1,(COUNTIFS(Clef_répartition[Code_Nom],Clef_répartition[[#This Row],[Code_Nom]],Clef_répartition[Année],Clef_répartition[[#This Row],[Année]])))</f>
        <v>22</v>
      </c>
      <c r="G264" t="str">
        <f>Clef_répartition[[#This Row],[Code_Nom]]&amp;"_"&amp;Clef_répartition[[#This Row],[Nombre]]&amp;"_"&amp;Clef_répartition[[#This Row],[Année]]</f>
        <v>AJERCO_Réseau d’accueil de jour des enfants Cossonay et région_4_2016</v>
      </c>
      <c r="H264">
        <v>5479</v>
      </c>
      <c r="I264" t="s">
        <v>85</v>
      </c>
      <c r="J264">
        <v>2016</v>
      </c>
      <c r="K264">
        <v>1.7573971451001688E-2</v>
      </c>
    </row>
    <row r="265" spans="1:11" x14ac:dyDescent="0.25">
      <c r="A265" t="s">
        <v>433</v>
      </c>
      <c r="B265" t="s">
        <v>535</v>
      </c>
      <c r="C265" t="s">
        <v>536</v>
      </c>
      <c r="D265" t="str">
        <f>Clef_répartition[[#This Row],[Code association]]&amp;"_"&amp;Clef_répartition[[#This Row],[Nom association]]</f>
        <v>AJERCO_Réseau d’accueil de jour des enfants Cossonay et région</v>
      </c>
      <c r="E265">
        <f>COUNTIFS(D$2:D265,Clef_répartition[[#This Row],[Code_Nom]],J$2:J265,Clef_répartition[[#This Row],[Année]])</f>
        <v>5</v>
      </c>
      <c r="F265">
        <f>IF(Clef_répartition[[#This Row],[Code_Nom]]=D264,F264-1,(COUNTIFS(Clef_répartition[Code_Nom],Clef_répartition[[#This Row],[Code_Nom]],Clef_répartition[Année],Clef_répartition[[#This Row],[Année]])))</f>
        <v>21</v>
      </c>
      <c r="G265" t="str">
        <f>Clef_répartition[[#This Row],[Code_Nom]]&amp;"_"&amp;Clef_répartition[[#This Row],[Nombre]]&amp;"_"&amp;Clef_répartition[[#This Row],[Année]]</f>
        <v>AJERCO_Réseau d’accueil de jour des enfants Cossonay et région_5_2016</v>
      </c>
      <c r="H265">
        <v>5480</v>
      </c>
      <c r="I265" t="s">
        <v>90</v>
      </c>
      <c r="J265">
        <v>2016</v>
      </c>
      <c r="K265">
        <v>3.7968105446614525E-2</v>
      </c>
    </row>
    <row r="266" spans="1:11" x14ac:dyDescent="0.25">
      <c r="A266" t="s">
        <v>433</v>
      </c>
      <c r="B266" t="s">
        <v>535</v>
      </c>
      <c r="C266" t="s">
        <v>536</v>
      </c>
      <c r="D266" t="str">
        <f>Clef_répartition[[#This Row],[Code association]]&amp;"_"&amp;Clef_répartition[[#This Row],[Nom association]]</f>
        <v>AJERCO_Réseau d’accueil de jour des enfants Cossonay et région</v>
      </c>
      <c r="E266">
        <f>COUNTIFS(D$2:D266,Clef_répartition[[#This Row],[Code_Nom]],J$2:J266,Clef_répartition[[#This Row],[Année]])</f>
        <v>6</v>
      </c>
      <c r="F266">
        <f>IF(Clef_répartition[[#This Row],[Code_Nom]]=D265,F265-1,(COUNTIFS(Clef_répartition[Code_Nom],Clef_répartition[[#This Row],[Code_Nom]],Clef_répartition[Année],Clef_répartition[[#This Row],[Année]])))</f>
        <v>20</v>
      </c>
      <c r="G266" t="str">
        <f>Clef_répartition[[#This Row],[Code_Nom]]&amp;"_"&amp;Clef_répartition[[#This Row],[Nombre]]&amp;"_"&amp;Clef_répartition[[#This Row],[Année]]</f>
        <v>AJERCO_Réseau d’accueil de jour des enfants Cossonay et région_6_2016</v>
      </c>
      <c r="H266">
        <v>5481</v>
      </c>
      <c r="I266" t="s">
        <v>94</v>
      </c>
      <c r="J266">
        <v>2016</v>
      </c>
      <c r="K266">
        <v>8.8470334639438996E-3</v>
      </c>
    </row>
    <row r="267" spans="1:11" x14ac:dyDescent="0.25">
      <c r="A267" t="s">
        <v>433</v>
      </c>
      <c r="B267" t="s">
        <v>535</v>
      </c>
      <c r="C267" t="s">
        <v>536</v>
      </c>
      <c r="D267" t="str">
        <f>Clef_répartition[[#This Row],[Code association]]&amp;"_"&amp;Clef_répartition[[#This Row],[Nom association]]</f>
        <v>AJERCO_Réseau d’accueil de jour des enfants Cossonay et région</v>
      </c>
      <c r="E267">
        <f>COUNTIFS(D$2:D267,Clef_répartition[[#This Row],[Code_Nom]],J$2:J267,Clef_répartition[[#This Row],[Année]])</f>
        <v>7</v>
      </c>
      <c r="F267">
        <f>IF(Clef_répartition[[#This Row],[Code_Nom]]=D266,F266-1,(COUNTIFS(Clef_répartition[Code_Nom],Clef_répartition[[#This Row],[Code_Nom]],Clef_répartition[Année],Clef_répartition[[#This Row],[Année]])))</f>
        <v>19</v>
      </c>
      <c r="G267" t="str">
        <f>Clef_répartition[[#This Row],[Code_Nom]]&amp;"_"&amp;Clef_répartition[[#This Row],[Nombre]]&amp;"_"&amp;Clef_répartition[[#This Row],[Année]]</f>
        <v>AJERCO_Réseau d’accueil de jour des enfants Cossonay et région_7_2016</v>
      </c>
      <c r="H267">
        <v>5482</v>
      </c>
      <c r="I267" t="s">
        <v>102</v>
      </c>
      <c r="J267">
        <v>2016</v>
      </c>
      <c r="K267">
        <v>4.3974439436310755E-2</v>
      </c>
    </row>
    <row r="268" spans="1:11" x14ac:dyDescent="0.25">
      <c r="A268" t="s">
        <v>433</v>
      </c>
      <c r="B268" t="s">
        <v>535</v>
      </c>
      <c r="C268" t="s">
        <v>536</v>
      </c>
      <c r="D268" t="str">
        <f>Clef_répartition[[#This Row],[Code association]]&amp;"_"&amp;Clef_répartition[[#This Row],[Nom association]]</f>
        <v>AJERCO_Réseau d’accueil de jour des enfants Cossonay et région</v>
      </c>
      <c r="E268">
        <f>COUNTIFS(D$2:D268,Clef_répartition[[#This Row],[Code_Nom]],J$2:J268,Clef_répartition[[#This Row],[Année]])</f>
        <v>8</v>
      </c>
      <c r="F268">
        <f>IF(Clef_répartition[[#This Row],[Code_Nom]]=D267,F267-1,(COUNTIFS(Clef_répartition[Code_Nom],Clef_répartition[[#This Row],[Code_Nom]],Clef_répartition[Année],Clef_répartition[[#This Row],[Année]])))</f>
        <v>18</v>
      </c>
      <c r="G268" t="str">
        <f>Clef_répartition[[#This Row],[Code_Nom]]&amp;"_"&amp;Clef_répartition[[#This Row],[Nombre]]&amp;"_"&amp;Clef_répartition[[#This Row],[Année]]</f>
        <v>AJERCO_Réseau d’accueil de jour des enfants Cossonay et région_8_2016</v>
      </c>
      <c r="H268">
        <v>5483</v>
      </c>
      <c r="I268" t="s">
        <v>113</v>
      </c>
      <c r="J268">
        <v>2016</v>
      </c>
      <c r="K268">
        <v>1.2529961421784801E-2</v>
      </c>
    </row>
    <row r="269" spans="1:11" x14ac:dyDescent="0.25">
      <c r="A269" t="s">
        <v>433</v>
      </c>
      <c r="B269" t="s">
        <v>535</v>
      </c>
      <c r="C269" t="s">
        <v>536</v>
      </c>
      <c r="D269" t="str">
        <f>Clef_répartition[[#This Row],[Code association]]&amp;"_"&amp;Clef_répartition[[#This Row],[Nom association]]</f>
        <v>AJERCO_Réseau d’accueil de jour des enfants Cossonay et région</v>
      </c>
      <c r="E269">
        <f>COUNTIFS(D$2:D269,Clef_répartition[[#This Row],[Code_Nom]],J$2:J269,Clef_répartition[[#This Row],[Année]])</f>
        <v>9</v>
      </c>
      <c r="F269">
        <f>IF(Clef_répartition[[#This Row],[Code_Nom]]=D268,F268-1,(COUNTIFS(Clef_répartition[Code_Nom],Clef_répartition[[#This Row],[Code_Nom]],Clef_répartition[Année],Clef_répartition[[#This Row],[Année]])))</f>
        <v>17</v>
      </c>
      <c r="G269" t="str">
        <f>Clef_répartition[[#This Row],[Code_Nom]]&amp;"_"&amp;Clef_répartition[[#This Row],[Nombre]]&amp;"_"&amp;Clef_répartition[[#This Row],[Année]]</f>
        <v>AJERCO_Réseau d’accueil de jour des enfants Cossonay et région_9_2016</v>
      </c>
      <c r="H269">
        <v>5485</v>
      </c>
      <c r="I269" t="s">
        <v>129</v>
      </c>
      <c r="J269">
        <v>2016</v>
      </c>
      <c r="K269">
        <v>1.585260294896735E-2</v>
      </c>
    </row>
    <row r="270" spans="1:11" x14ac:dyDescent="0.25">
      <c r="A270" t="s">
        <v>433</v>
      </c>
      <c r="B270" t="s">
        <v>535</v>
      </c>
      <c r="C270" t="s">
        <v>536</v>
      </c>
      <c r="D270" t="str">
        <f>Clef_répartition[[#This Row],[Code association]]&amp;"_"&amp;Clef_répartition[[#This Row],[Nom association]]</f>
        <v>AJERCO_Réseau d’accueil de jour des enfants Cossonay et région</v>
      </c>
      <c r="E270">
        <f>COUNTIFS(D$2:D270,Clef_répartition[[#This Row],[Code_Nom]],J$2:J270,Clef_répartition[[#This Row],[Année]])</f>
        <v>10</v>
      </c>
      <c r="F270">
        <f>IF(Clef_répartition[[#This Row],[Code_Nom]]=D269,F269-1,(COUNTIFS(Clef_répartition[Code_Nom],Clef_répartition[[#This Row],[Code_Nom]],Clef_répartition[Année],Clef_répartition[[#This Row],[Année]])))</f>
        <v>16</v>
      </c>
      <c r="G270" t="str">
        <f>Clef_répartition[[#This Row],[Code_Nom]]&amp;"_"&amp;Clef_répartition[[#This Row],[Nombre]]&amp;"_"&amp;Clef_répartition[[#This Row],[Année]]</f>
        <v>AJERCO_Réseau d’accueil de jour des enfants Cossonay et région_10_2016</v>
      </c>
      <c r="H270">
        <v>5656</v>
      </c>
      <c r="I270" t="s">
        <v>135</v>
      </c>
      <c r="J270">
        <v>2016</v>
      </c>
      <c r="K270">
        <v>7.3178177249273529E-2</v>
      </c>
    </row>
    <row r="271" spans="1:11" x14ac:dyDescent="0.25">
      <c r="A271" t="s">
        <v>433</v>
      </c>
      <c r="B271" t="s">
        <v>535</v>
      </c>
      <c r="C271" t="s">
        <v>536</v>
      </c>
      <c r="D271" t="str">
        <f>Clef_répartition[[#This Row],[Code association]]&amp;"_"&amp;Clef_répartition[[#This Row],[Nom association]]</f>
        <v>AJERCO_Réseau d’accueil de jour des enfants Cossonay et région</v>
      </c>
      <c r="E271">
        <f>COUNTIFS(D$2:D271,Clef_répartition[[#This Row],[Code_Nom]],J$2:J271,Clef_répartition[[#This Row],[Année]])</f>
        <v>11</v>
      </c>
      <c r="F271">
        <f>IF(Clef_répartition[[#This Row],[Code_Nom]]=D270,F270-1,(COUNTIFS(Clef_répartition[Code_Nom],Clef_répartition[[#This Row],[Code_Nom]],Clef_répartition[Année],Clef_répartition[[#This Row],[Année]])))</f>
        <v>15</v>
      </c>
      <c r="G271" t="str">
        <f>Clef_répartition[[#This Row],[Code_Nom]]&amp;"_"&amp;Clef_répartition[[#This Row],[Nombre]]&amp;"_"&amp;Clef_répartition[[#This Row],[Année]]</f>
        <v>AJERCO_Réseau d’accueil de jour des enfants Cossonay et région_11_2016</v>
      </c>
      <c r="H271">
        <v>5474</v>
      </c>
      <c r="I271" t="s">
        <v>146</v>
      </c>
      <c r="J271">
        <v>2016</v>
      </c>
      <c r="K271">
        <v>1.6853398589684983E-2</v>
      </c>
    </row>
    <row r="272" spans="1:11" x14ac:dyDescent="0.25">
      <c r="A272" t="s">
        <v>433</v>
      </c>
      <c r="B272" t="s">
        <v>535</v>
      </c>
      <c r="C272" t="s">
        <v>536</v>
      </c>
      <c r="D272" t="str">
        <f>Clef_répartition[[#This Row],[Code association]]&amp;"_"&amp;Clef_répartition[[#This Row],[Nom association]]</f>
        <v>AJERCO_Réseau d’accueil de jour des enfants Cossonay et région</v>
      </c>
      <c r="E272">
        <f>COUNTIFS(D$2:D272,Clef_répartition[[#This Row],[Code_Nom]],J$2:J272,Clef_répartition[[#This Row],[Année]])</f>
        <v>12</v>
      </c>
      <c r="F272">
        <f>IF(Clef_répartition[[#This Row],[Code_Nom]]=D271,F271-1,(COUNTIFS(Clef_répartition[Code_Nom],Clef_répartition[[#This Row],[Code_Nom]],Clef_répartition[Année],Clef_répartition[[#This Row],[Année]])))</f>
        <v>14</v>
      </c>
      <c r="G272" t="str">
        <f>Clef_répartition[[#This Row],[Code_Nom]]&amp;"_"&amp;Clef_répartition[[#This Row],[Nombre]]&amp;"_"&amp;Clef_répartition[[#This Row],[Année]]</f>
        <v>AJERCO_Réseau d’accueil de jour des enfants Cossonay et région_12_2016</v>
      </c>
      <c r="H272">
        <v>5498</v>
      </c>
      <c r="I272" t="s">
        <v>149</v>
      </c>
      <c r="J272">
        <v>2016</v>
      </c>
      <c r="K272">
        <v>0.1062950422851192</v>
      </c>
    </row>
    <row r="273" spans="1:11" x14ac:dyDescent="0.25">
      <c r="A273" t="s">
        <v>433</v>
      </c>
      <c r="B273" t="s">
        <v>535</v>
      </c>
      <c r="C273" t="s">
        <v>536</v>
      </c>
      <c r="D273" t="str">
        <f>Clef_répartition[[#This Row],[Code association]]&amp;"_"&amp;Clef_répartition[[#This Row],[Nom association]]</f>
        <v>AJERCO_Réseau d’accueil de jour des enfants Cossonay et région</v>
      </c>
      <c r="E273">
        <f>COUNTIFS(D$2:D273,Clef_répartition[[#This Row],[Code_Nom]],J$2:J273,Clef_répartition[[#This Row],[Année]])</f>
        <v>13</v>
      </c>
      <c r="F273">
        <f>IF(Clef_répartition[[#This Row],[Code_Nom]]=D272,F272-1,(COUNTIFS(Clef_répartition[Code_Nom],Clef_répartition[[#This Row],[Code_Nom]],Clef_répartition[Année],Clef_répartition[[#This Row],[Année]])))</f>
        <v>13</v>
      </c>
      <c r="G273" t="str">
        <f>Clef_répartition[[#This Row],[Code_Nom]]&amp;"_"&amp;Clef_répartition[[#This Row],[Nombre]]&amp;"_"&amp;Clef_répartition[[#This Row],[Année]]</f>
        <v>AJERCO_Réseau d’accueil de jour des enfants Cossonay et région_13_2016</v>
      </c>
      <c r="H273">
        <v>5486</v>
      </c>
      <c r="I273" t="s">
        <v>145</v>
      </c>
      <c r="J273">
        <v>2016</v>
      </c>
      <c r="K273">
        <v>4.1312844048824009E-2</v>
      </c>
    </row>
    <row r="274" spans="1:11" x14ac:dyDescent="0.25">
      <c r="A274" t="s">
        <v>433</v>
      </c>
      <c r="B274" t="s">
        <v>535</v>
      </c>
      <c r="C274" t="s">
        <v>536</v>
      </c>
      <c r="D274" t="str">
        <f>Clef_répartition[[#This Row],[Code association]]&amp;"_"&amp;Clef_répartition[[#This Row],[Nom association]]</f>
        <v>AJERCO_Réseau d’accueil de jour des enfants Cossonay et région</v>
      </c>
      <c r="E274">
        <f>COUNTIFS(D$2:D274,Clef_répartition[[#This Row],[Code_Nom]],J$2:J274,Clef_répartition[[#This Row],[Année]])</f>
        <v>14</v>
      </c>
      <c r="F274">
        <f>IF(Clef_répartition[[#This Row],[Code_Nom]]=D273,F273-1,(COUNTIFS(Clef_répartition[Code_Nom],Clef_répartition[[#This Row],[Code_Nom]],Clef_répartition[Année],Clef_répartition[[#This Row],[Année]])))</f>
        <v>12</v>
      </c>
      <c r="G274" t="str">
        <f>Clef_répartition[[#This Row],[Code_Nom]]&amp;"_"&amp;Clef_répartition[[#This Row],[Nombre]]&amp;"_"&amp;Clef_répartition[[#This Row],[Année]]</f>
        <v>AJERCO_Réseau d’accueil de jour des enfants Cossonay et région_14_2016</v>
      </c>
      <c r="H274">
        <v>5487</v>
      </c>
      <c r="I274" t="s">
        <v>538</v>
      </c>
      <c r="J274">
        <v>2016</v>
      </c>
      <c r="K274">
        <v>1.9135719116304156E-2</v>
      </c>
    </row>
    <row r="275" spans="1:11" x14ac:dyDescent="0.25">
      <c r="A275" t="s">
        <v>433</v>
      </c>
      <c r="B275" t="s">
        <v>535</v>
      </c>
      <c r="C275" t="s">
        <v>536</v>
      </c>
      <c r="D275" t="str">
        <f>Clef_répartition[[#This Row],[Code association]]&amp;"_"&amp;Clef_répartition[[#This Row],[Nom association]]</f>
        <v>AJERCO_Réseau d’accueil de jour des enfants Cossonay et région</v>
      </c>
      <c r="E275">
        <f>COUNTIFS(D$2:D275,Clef_répartition[[#This Row],[Code_Nom]],J$2:J275,Clef_répartition[[#This Row],[Année]])</f>
        <v>15</v>
      </c>
      <c r="F275">
        <f>IF(Clef_répartition[[#This Row],[Code_Nom]]=D274,F274-1,(COUNTIFS(Clef_répartition[Code_Nom],Clef_répartition[[#This Row],[Code_Nom]],Clef_répartition[Année],Clef_répartition[[#This Row],[Année]])))</f>
        <v>11</v>
      </c>
      <c r="G275" t="str">
        <f>Clef_répartition[[#This Row],[Code_Nom]]&amp;"_"&amp;Clef_répartition[[#This Row],[Nombre]]&amp;"_"&amp;Clef_répartition[[#This Row],[Année]]</f>
        <v>AJERCO_Réseau d’accueil de jour des enfants Cossonay et région_15_2016</v>
      </c>
      <c r="H275">
        <v>5488</v>
      </c>
      <c r="I275" t="s">
        <v>174</v>
      </c>
      <c r="J275">
        <v>2016</v>
      </c>
      <c r="K275">
        <v>1.9615594558065668E-3</v>
      </c>
    </row>
    <row r="276" spans="1:11" x14ac:dyDescent="0.25">
      <c r="A276" t="s">
        <v>433</v>
      </c>
      <c r="B276" t="s">
        <v>535</v>
      </c>
      <c r="C276" t="s">
        <v>536</v>
      </c>
      <c r="D276" t="str">
        <f>Clef_répartition[[#This Row],[Code association]]&amp;"_"&amp;Clef_répartition[[#This Row],[Nom association]]</f>
        <v>AJERCO_Réseau d’accueil de jour des enfants Cossonay et région</v>
      </c>
      <c r="E276">
        <f>COUNTIFS(D$2:D276,Clef_répartition[[#This Row],[Code_Nom]],J$2:J276,Clef_répartition[[#This Row],[Année]])</f>
        <v>16</v>
      </c>
      <c r="F276">
        <f>IF(Clef_répartition[[#This Row],[Code_Nom]]=D275,F275-1,(COUNTIFS(Clef_répartition[Code_Nom],Clef_répartition[[#This Row],[Code_Nom]],Clef_répartition[Année],Clef_répartition[[#This Row],[Année]])))</f>
        <v>10</v>
      </c>
      <c r="G276" t="str">
        <f>Clef_répartition[[#This Row],[Code_Nom]]&amp;"_"&amp;Clef_répartition[[#This Row],[Nombre]]&amp;"_"&amp;Clef_répartition[[#This Row],[Année]]</f>
        <v>AJERCO_Réseau d’accueil de jour des enfants Cossonay et région_16_2016</v>
      </c>
      <c r="H276">
        <v>5489</v>
      </c>
      <c r="I276" t="s">
        <v>175</v>
      </c>
      <c r="J276">
        <v>2016</v>
      </c>
      <c r="K276">
        <v>2.7141577776262287E-2</v>
      </c>
    </row>
    <row r="277" spans="1:11" x14ac:dyDescent="0.25">
      <c r="A277" t="s">
        <v>433</v>
      </c>
      <c r="B277" t="s">
        <v>535</v>
      </c>
      <c r="C277" t="s">
        <v>536</v>
      </c>
      <c r="D277" t="str">
        <f>Clef_répartition[[#This Row],[Code association]]&amp;"_"&amp;Clef_répartition[[#This Row],[Nom association]]</f>
        <v>AJERCO_Réseau d’accueil de jour des enfants Cossonay et région</v>
      </c>
      <c r="E277">
        <f>COUNTIFS(D$2:D277,Clef_répartition[[#This Row],[Code_Nom]],J$2:J277,Clef_répartition[[#This Row],[Année]])</f>
        <v>17</v>
      </c>
      <c r="F277">
        <f>IF(Clef_répartition[[#This Row],[Code_Nom]]=D276,F276-1,(COUNTIFS(Clef_répartition[Code_Nom],Clef_répartition[[#This Row],[Code_Nom]],Clef_répartition[Année],Clef_répartition[[#This Row],[Année]])))</f>
        <v>9</v>
      </c>
      <c r="G277" t="str">
        <f>Clef_répartition[[#This Row],[Code_Nom]]&amp;"_"&amp;Clef_répartition[[#This Row],[Nombre]]&amp;"_"&amp;Clef_répartition[[#This Row],[Année]]</f>
        <v>AJERCO_Réseau d’accueil de jour des enfants Cossonay et région_17_2016</v>
      </c>
      <c r="H277">
        <v>5490</v>
      </c>
      <c r="I277" t="s">
        <v>178</v>
      </c>
      <c r="J277">
        <v>2016</v>
      </c>
      <c r="K277">
        <v>1.1609229432324574E-2</v>
      </c>
    </row>
    <row r="278" spans="1:11" x14ac:dyDescent="0.25">
      <c r="A278" t="s">
        <v>433</v>
      </c>
      <c r="B278" t="s">
        <v>535</v>
      </c>
      <c r="C278" t="s">
        <v>536</v>
      </c>
      <c r="D278" t="str">
        <f>Clef_répartition[[#This Row],[Code association]]&amp;"_"&amp;Clef_répartition[[#This Row],[Nom association]]</f>
        <v>AJERCO_Réseau d’accueil de jour des enfants Cossonay et région</v>
      </c>
      <c r="E278">
        <f>COUNTIFS(D$2:D278,Clef_répartition[[#This Row],[Code_Nom]],J$2:J278,Clef_répartition[[#This Row],[Année]])</f>
        <v>18</v>
      </c>
      <c r="F278">
        <f>IF(Clef_répartition[[#This Row],[Code_Nom]]=D277,F277-1,(COUNTIFS(Clef_répartition[Code_Nom],Clef_répartition[[#This Row],[Code_Nom]],Clef_répartition[Année],Clef_répartition[[#This Row],[Année]])))</f>
        <v>8</v>
      </c>
      <c r="G278" t="str">
        <f>Clef_répartition[[#This Row],[Code_Nom]]&amp;"_"&amp;Clef_répartition[[#This Row],[Nombre]]&amp;"_"&amp;Clef_répartition[[#This Row],[Année]]</f>
        <v>AJERCO_Réseau d’accueil de jour des enfants Cossonay et région_18_2016</v>
      </c>
      <c r="H278">
        <v>5491</v>
      </c>
      <c r="I278" t="s">
        <v>537</v>
      </c>
      <c r="J278">
        <v>2016</v>
      </c>
      <c r="K278">
        <v>1.5292157390165475E-2</v>
      </c>
    </row>
    <row r="279" spans="1:11" x14ac:dyDescent="0.25">
      <c r="A279" t="s">
        <v>433</v>
      </c>
      <c r="B279" t="s">
        <v>535</v>
      </c>
      <c r="C279" t="s">
        <v>536</v>
      </c>
      <c r="D279" t="str">
        <f>Clef_répartition[[#This Row],[Code association]]&amp;"_"&amp;Clef_répartition[[#This Row],[Nom association]]</f>
        <v>AJERCO_Réseau d’accueil de jour des enfants Cossonay et région</v>
      </c>
      <c r="E279">
        <f>COUNTIFS(D$2:D279,Clef_répartition[[#This Row],[Code_Nom]],J$2:J279,Clef_répartition[[#This Row],[Année]])</f>
        <v>19</v>
      </c>
      <c r="F279">
        <f>IF(Clef_répartition[[#This Row],[Code_Nom]]=D278,F278-1,(COUNTIFS(Clef_répartition[Code_Nom],Clef_répartition[[#This Row],[Code_Nom]],Clef_répartition[Année],Clef_répartition[[#This Row],[Année]])))</f>
        <v>7</v>
      </c>
      <c r="G279" t="str">
        <f>Clef_répartition[[#This Row],[Code_Nom]]&amp;"_"&amp;Clef_répartition[[#This Row],[Nombre]]&amp;"_"&amp;Clef_répartition[[#This Row],[Année]]</f>
        <v>AJERCO_Réseau d’accueil de jour des enfants Cossonay et région_19_2016</v>
      </c>
      <c r="H279">
        <v>5492</v>
      </c>
      <c r="I279" t="s">
        <v>189</v>
      </c>
      <c r="J279">
        <v>2016</v>
      </c>
      <c r="K279">
        <v>3.8470584429185925E-2</v>
      </c>
    </row>
    <row r="280" spans="1:11" x14ac:dyDescent="0.25">
      <c r="A280" t="s">
        <v>433</v>
      </c>
      <c r="B280" t="s">
        <v>535</v>
      </c>
      <c r="C280" t="s">
        <v>536</v>
      </c>
      <c r="D280" t="str">
        <f>Clef_répartition[[#This Row],[Code association]]&amp;"_"&amp;Clef_répartition[[#This Row],[Nom association]]</f>
        <v>AJERCO_Réseau d’accueil de jour des enfants Cossonay et région</v>
      </c>
      <c r="E280">
        <f>COUNTIFS(D$2:D280,Clef_répartition[[#This Row],[Code_Nom]],J$2:J280,Clef_répartition[[#This Row],[Année]])</f>
        <v>20</v>
      </c>
      <c r="F280">
        <f>IF(Clef_répartition[[#This Row],[Code_Nom]]=D279,F279-1,(COUNTIFS(Clef_répartition[Code_Nom],Clef_répartition[[#This Row],[Code_Nom]],Clef_répartition[Année],Clef_répartition[[#This Row],[Année]])))</f>
        <v>6</v>
      </c>
      <c r="G280" t="str">
        <f>Clef_répartition[[#This Row],[Code_Nom]]&amp;"_"&amp;Clef_répartition[[#This Row],[Nombre]]&amp;"_"&amp;Clef_répartition[[#This Row],[Année]]</f>
        <v>AJERCO_Réseau d’accueil de jour des enfants Cossonay et région_20_2016</v>
      </c>
      <c r="H280">
        <v>5493</v>
      </c>
      <c r="I280" t="s">
        <v>205</v>
      </c>
      <c r="J280">
        <v>2016</v>
      </c>
      <c r="K280">
        <v>1.5011934610764536E-2</v>
      </c>
    </row>
    <row r="281" spans="1:11" x14ac:dyDescent="0.25">
      <c r="A281" t="s">
        <v>433</v>
      </c>
      <c r="B281" t="s">
        <v>535</v>
      </c>
      <c r="C281" t="s">
        <v>536</v>
      </c>
      <c r="D281" t="str">
        <f>Clef_répartition[[#This Row],[Code association]]&amp;"_"&amp;Clef_répartition[[#This Row],[Nom association]]</f>
        <v>AJERCO_Réseau d’accueil de jour des enfants Cossonay et région</v>
      </c>
      <c r="E281">
        <f>COUNTIFS(D$2:D281,Clef_répartition[[#This Row],[Code_Nom]],J$2:J281,Clef_répartition[[#This Row],[Année]])</f>
        <v>21</v>
      </c>
      <c r="F281">
        <f>IF(Clef_répartition[[#This Row],[Code_Nom]]=D280,F280-1,(COUNTIFS(Clef_répartition[Code_Nom],Clef_répartition[[#This Row],[Code_Nom]],Clef_répartition[Année],Clef_répartition[[#This Row],[Année]])))</f>
        <v>5</v>
      </c>
      <c r="G281" t="str">
        <f>Clef_répartition[[#This Row],[Code_Nom]]&amp;"_"&amp;Clef_répartition[[#This Row],[Nombre]]&amp;"_"&amp;Clef_répartition[[#This Row],[Année]]</f>
        <v>AJERCO_Réseau d’accueil de jour des enfants Cossonay et région_21_2016</v>
      </c>
      <c r="H281">
        <v>5495</v>
      </c>
      <c r="I281" t="s">
        <v>212</v>
      </c>
      <c r="J281">
        <v>2016</v>
      </c>
      <c r="K281">
        <v>0.16462999583745783</v>
      </c>
    </row>
    <row r="282" spans="1:11" x14ac:dyDescent="0.25">
      <c r="A282" t="s">
        <v>433</v>
      </c>
      <c r="B282" t="s">
        <v>535</v>
      </c>
      <c r="C282" t="s">
        <v>536</v>
      </c>
      <c r="D282" t="str">
        <f>Clef_répartition[[#This Row],[Code association]]&amp;"_"&amp;Clef_répartition[[#This Row],[Nom association]]</f>
        <v>AJERCO_Réseau d’accueil de jour des enfants Cossonay et région</v>
      </c>
      <c r="E282">
        <f>COUNTIFS(D$2:D282,Clef_répartition[[#This Row],[Code_Nom]],J$2:J282,Clef_répartition[[#This Row],[Année]])</f>
        <v>22</v>
      </c>
      <c r="F282">
        <f>IF(Clef_répartition[[#This Row],[Code_Nom]]=D281,F281-1,(COUNTIFS(Clef_répartition[Code_Nom],Clef_répartition[[#This Row],[Code_Nom]],Clef_répartition[Année],Clef_répartition[[#This Row],[Année]])))</f>
        <v>4</v>
      </c>
      <c r="G282" t="str">
        <f>Clef_répartition[[#This Row],[Code_Nom]]&amp;"_"&amp;Clef_répartition[[#This Row],[Nombre]]&amp;"_"&amp;Clef_répartition[[#This Row],[Année]]</f>
        <v>AJERCO_Réseau d’accueil de jour des enfants Cossonay et région_22_2016</v>
      </c>
      <c r="H282">
        <v>5496</v>
      </c>
      <c r="I282" t="s">
        <v>213</v>
      </c>
      <c r="J282">
        <v>2016</v>
      </c>
      <c r="K282">
        <v>6.9035139095844633E-2</v>
      </c>
    </row>
    <row r="283" spans="1:11" x14ac:dyDescent="0.25">
      <c r="A283" t="s">
        <v>433</v>
      </c>
      <c r="B283" t="s">
        <v>535</v>
      </c>
      <c r="C283" t="s">
        <v>536</v>
      </c>
      <c r="D283" t="str">
        <f>Clef_répartition[[#This Row],[Code association]]&amp;"_"&amp;Clef_répartition[[#This Row],[Nom association]]</f>
        <v>AJERCO_Réseau d’accueil de jour des enfants Cossonay et région</v>
      </c>
      <c r="E283">
        <f>COUNTIFS(D$2:D283,Clef_répartition[[#This Row],[Code_Nom]],J$2:J283,Clef_répartition[[#This Row],[Année]])</f>
        <v>23</v>
      </c>
      <c r="F283">
        <f>IF(Clef_répartition[[#This Row],[Code_Nom]]=D282,F282-1,(COUNTIFS(Clef_répartition[Code_Nom],Clef_répartition[[#This Row],[Code_Nom]],Clef_répartition[Année],Clef_répartition[[#This Row],[Année]])))</f>
        <v>3</v>
      </c>
      <c r="G283" t="str">
        <f>Clef_répartition[[#This Row],[Code_Nom]]&amp;"_"&amp;Clef_répartition[[#This Row],[Nombre]]&amp;"_"&amp;Clef_répartition[[#This Row],[Année]]</f>
        <v>AJERCO_Réseau d’accueil de jour des enfants Cossonay et région_23_2016</v>
      </c>
      <c r="H283">
        <v>5497</v>
      </c>
      <c r="I283" t="s">
        <v>217</v>
      </c>
      <c r="J283">
        <v>2016</v>
      </c>
      <c r="K283">
        <v>3.4544643046307624E-2</v>
      </c>
    </row>
    <row r="284" spans="1:11" x14ac:dyDescent="0.25">
      <c r="A284" t="s">
        <v>433</v>
      </c>
      <c r="B284" t="s">
        <v>535</v>
      </c>
      <c r="C284" t="s">
        <v>536</v>
      </c>
      <c r="D284" t="str">
        <f>Clef_répartition[[#This Row],[Code association]]&amp;"_"&amp;Clef_répartition[[#This Row],[Nom association]]</f>
        <v>AJERCO_Réseau d’accueil de jour des enfants Cossonay et région</v>
      </c>
      <c r="E284">
        <f>COUNTIFS(D$2:D284,Clef_répartition[[#This Row],[Code_Nom]],J$2:J284,Clef_répartition[[#This Row],[Année]])</f>
        <v>24</v>
      </c>
      <c r="F284">
        <f>IF(Clef_répartition[[#This Row],[Code_Nom]]=D283,F283-1,(COUNTIFS(Clef_répartition[Code_Nom],Clef_répartition[[#This Row],[Code_Nom]],Clef_répartition[Année],Clef_répartition[[#This Row],[Année]])))</f>
        <v>2</v>
      </c>
      <c r="G284" t="str">
        <f>Clef_répartition[[#This Row],[Code_Nom]]&amp;"_"&amp;Clef_répartition[[#This Row],[Nombre]]&amp;"_"&amp;Clef_répartition[[#This Row],[Année]]</f>
        <v>AJERCO_Réseau d’accueil de jour des enfants Cossonay et région_24_2016</v>
      </c>
      <c r="H284">
        <v>5499</v>
      </c>
      <c r="I284" t="s">
        <v>252</v>
      </c>
      <c r="J284">
        <v>2016</v>
      </c>
      <c r="K284">
        <v>1.805435335854615E-2</v>
      </c>
    </row>
    <row r="285" spans="1:11" x14ac:dyDescent="0.25">
      <c r="A285" t="s">
        <v>433</v>
      </c>
      <c r="B285" t="s">
        <v>535</v>
      </c>
      <c r="C285" t="s">
        <v>536</v>
      </c>
      <c r="D285" t="str">
        <f>Clef_répartition[[#This Row],[Code association]]&amp;"_"&amp;Clef_répartition[[#This Row],[Nom association]]</f>
        <v>AJERCO_Réseau d’accueil de jour des enfants Cossonay et région</v>
      </c>
      <c r="E285">
        <f>COUNTIFS(D$2:D285,Clef_répartition[[#This Row],[Code_Nom]],J$2:J285,Clef_répartition[[#This Row],[Année]])</f>
        <v>25</v>
      </c>
      <c r="F285">
        <f>IF(Clef_répartition[[#This Row],[Code_Nom]]=D284,F284-1,(COUNTIFS(Clef_répartition[Code_Nom],Clef_répartition[[#This Row],[Code_Nom]],Clef_répartition[Année],Clef_répartition[[#This Row],[Année]])))</f>
        <v>1</v>
      </c>
      <c r="G285" t="str">
        <f>Clef_répartition[[#This Row],[Code_Nom]]&amp;"_"&amp;Clef_répartition[[#This Row],[Nombre]]&amp;"_"&amp;Clef_répartition[[#This Row],[Année]]</f>
        <v>AJERCO_Réseau d’accueil de jour des enfants Cossonay et région_25_2016</v>
      </c>
      <c r="H285">
        <v>5503</v>
      </c>
      <c r="I285" t="s">
        <v>539</v>
      </c>
      <c r="J285">
        <v>2016</v>
      </c>
      <c r="K285">
        <v>4.8678699964505807E-2</v>
      </c>
    </row>
    <row r="286" spans="1:11" x14ac:dyDescent="0.25">
      <c r="A286" t="s">
        <v>433</v>
      </c>
      <c r="B286" t="s">
        <v>707</v>
      </c>
      <c r="C286" t="s">
        <v>708</v>
      </c>
      <c r="D286" t="str">
        <f>Clef_répartition[[#This Row],[Code association]]&amp;"_"&amp;Clef_répartition[[#This Row],[Nom association]]</f>
        <v>AJET_Association intercommunale du réseau pour l'accueil de jour des enfants de Terre Sainte</v>
      </c>
      <c r="E286">
        <f>COUNTIFS(D$2:D286,Clef_répartition[[#This Row],[Code_Nom]],J$2:J286,Clef_répartition[[#This Row],[Année]])</f>
        <v>1</v>
      </c>
      <c r="F286">
        <f>IF(Clef_répartition[[#This Row],[Code_Nom]]=D285,F285-1,(COUNTIFS(Clef_répartition[Code_Nom],Clef_répartition[[#This Row],[Code_Nom]],Clef_répartition[Année],Clef_répartition[[#This Row],[Année]])))</f>
        <v>9</v>
      </c>
      <c r="G286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Sainte_1_2016</v>
      </c>
      <c r="H286">
        <v>5705</v>
      </c>
      <c r="I286" t="s">
        <v>27</v>
      </c>
      <c r="J286">
        <v>2016</v>
      </c>
      <c r="K286">
        <v>0.05</v>
      </c>
    </row>
    <row r="287" spans="1:11" x14ac:dyDescent="0.25">
      <c r="A287" t="s">
        <v>433</v>
      </c>
      <c r="B287" t="s">
        <v>707</v>
      </c>
      <c r="C287" t="s">
        <v>708</v>
      </c>
      <c r="D287" t="str">
        <f>Clef_répartition[[#This Row],[Code association]]&amp;"_"&amp;Clef_répartition[[#This Row],[Nom association]]</f>
        <v>AJET_Association intercommunale du réseau pour l'accueil de jour des enfants de Terre Sainte</v>
      </c>
      <c r="E287">
        <f>COUNTIFS(D$2:D287,Clef_répartition[[#This Row],[Code_Nom]],J$2:J287,Clef_répartition[[#This Row],[Année]])</f>
        <v>2</v>
      </c>
      <c r="F287">
        <f>IF(Clef_répartition[[#This Row],[Code_Nom]]=D286,F286-1,(COUNTIFS(Clef_répartition[Code_Nom],Clef_répartition[[#This Row],[Code_Nom]],Clef_répartition[Année],Clef_répartition[[#This Row],[Année]])))</f>
        <v>8</v>
      </c>
      <c r="G287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Sainte_2_2016</v>
      </c>
      <c r="H287">
        <v>5707</v>
      </c>
      <c r="I287" t="s">
        <v>52</v>
      </c>
      <c r="J287">
        <v>2016</v>
      </c>
      <c r="K287">
        <v>7.0000000000000007E-2</v>
      </c>
    </row>
    <row r="288" spans="1:11" x14ac:dyDescent="0.25">
      <c r="A288" t="s">
        <v>433</v>
      </c>
      <c r="B288" t="s">
        <v>707</v>
      </c>
      <c r="C288" t="s">
        <v>708</v>
      </c>
      <c r="D288" t="str">
        <f>Clef_répartition[[#This Row],[Code association]]&amp;"_"&amp;Clef_répartition[[#This Row],[Nom association]]</f>
        <v>AJET_Association intercommunale du réseau pour l'accueil de jour des enfants de Terre Sainte</v>
      </c>
      <c r="E288">
        <f>COUNTIFS(D$2:D288,Clef_répartition[[#This Row],[Code_Nom]],J$2:J288,Clef_répartition[[#This Row],[Année]])</f>
        <v>3</v>
      </c>
      <c r="F288">
        <f>IF(Clef_répartition[[#This Row],[Code_Nom]]=D287,F287-1,(COUNTIFS(Clef_répartition[Code_Nom],Clef_répartition[[#This Row],[Code_Nom]],Clef_répartition[Année],Clef_répartition[[#This Row],[Année]])))</f>
        <v>7</v>
      </c>
      <c r="G288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Sainte_3_2016</v>
      </c>
      <c r="H288">
        <v>5708</v>
      </c>
      <c r="I288" t="s">
        <v>53</v>
      </c>
      <c r="J288">
        <v>2016</v>
      </c>
      <c r="K288">
        <v>0.05</v>
      </c>
    </row>
    <row r="289" spans="1:11" x14ac:dyDescent="0.25">
      <c r="A289" t="s">
        <v>433</v>
      </c>
      <c r="B289" t="s">
        <v>707</v>
      </c>
      <c r="C289" t="s">
        <v>708</v>
      </c>
      <c r="D289" t="str">
        <f>Clef_répartition[[#This Row],[Code association]]&amp;"_"&amp;Clef_répartition[[#This Row],[Nom association]]</f>
        <v>AJET_Association intercommunale du réseau pour l'accueil de jour des enfants de Terre Sainte</v>
      </c>
      <c r="E289">
        <f>COUNTIFS(D$2:D289,Clef_répartition[[#This Row],[Code_Nom]],J$2:J289,Clef_répartition[[#This Row],[Année]])</f>
        <v>4</v>
      </c>
      <c r="F289">
        <f>IF(Clef_répartition[[#This Row],[Code_Nom]]=D288,F288-1,(COUNTIFS(Clef_répartition[Code_Nom],Clef_répartition[[#This Row],[Code_Nom]],Clef_répartition[Année],Clef_répartition[[#This Row],[Année]])))</f>
        <v>6</v>
      </c>
      <c r="G289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Sainte_4_2016</v>
      </c>
      <c r="H289">
        <v>5711</v>
      </c>
      <c r="I289" t="s">
        <v>70</v>
      </c>
      <c r="J289">
        <v>2016</v>
      </c>
      <c r="K289">
        <v>0.15</v>
      </c>
    </row>
    <row r="290" spans="1:11" x14ac:dyDescent="0.25">
      <c r="A290" t="s">
        <v>433</v>
      </c>
      <c r="B290" t="s">
        <v>707</v>
      </c>
      <c r="C290" t="s">
        <v>708</v>
      </c>
      <c r="D290" t="str">
        <f>Clef_répartition[[#This Row],[Code association]]&amp;"_"&amp;Clef_répartition[[#This Row],[Nom association]]</f>
        <v>AJET_Association intercommunale du réseau pour l'accueil de jour des enfants de Terre Sainte</v>
      </c>
      <c r="E290">
        <f>COUNTIFS(D$2:D290,Clef_répartition[[#This Row],[Code_Nom]],J$2:J290,Clef_répartition[[#This Row],[Année]])</f>
        <v>5</v>
      </c>
      <c r="F290">
        <f>IF(Clef_répartition[[#This Row],[Code_Nom]]=D289,F289-1,(COUNTIFS(Clef_répartition[Code_Nom],Clef_répartition[[#This Row],[Code_Nom]],Clef_répartition[Année],Clef_répartition[[#This Row],[Année]])))</f>
        <v>5</v>
      </c>
      <c r="G290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Sainte_5_2016</v>
      </c>
      <c r="H290">
        <v>5712</v>
      </c>
      <c r="I290" t="s">
        <v>72</v>
      </c>
      <c r="J290">
        <v>2016</v>
      </c>
      <c r="K290">
        <v>0.17</v>
      </c>
    </row>
    <row r="291" spans="1:11" x14ac:dyDescent="0.25">
      <c r="A291" t="s">
        <v>433</v>
      </c>
      <c r="B291" t="s">
        <v>707</v>
      </c>
      <c r="C291" t="s">
        <v>708</v>
      </c>
      <c r="D291" t="str">
        <f>Clef_répartition[[#This Row],[Code association]]&amp;"_"&amp;Clef_répartition[[#This Row],[Nom association]]</f>
        <v>AJET_Association intercommunale du réseau pour l'accueil de jour des enfants de Terre Sainte</v>
      </c>
      <c r="E291">
        <f>COUNTIFS(D$2:D291,Clef_répartition[[#This Row],[Code_Nom]],J$2:J291,Clef_répartition[[#This Row],[Année]])</f>
        <v>6</v>
      </c>
      <c r="F291">
        <f>IF(Clef_répartition[[#This Row],[Code_Nom]]=D290,F290-1,(COUNTIFS(Clef_répartition[Code_Nom],Clef_répartition[[#This Row],[Code_Nom]],Clef_répartition[Année],Clef_répartition[[#This Row],[Année]])))</f>
        <v>4</v>
      </c>
      <c r="G291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Sainte_6_2016</v>
      </c>
      <c r="H291">
        <v>5713</v>
      </c>
      <c r="I291" t="s">
        <v>80</v>
      </c>
      <c r="J291">
        <v>2016</v>
      </c>
      <c r="K291">
        <v>0.12</v>
      </c>
    </row>
    <row r="292" spans="1:11" x14ac:dyDescent="0.25">
      <c r="A292" t="s">
        <v>433</v>
      </c>
      <c r="B292" t="s">
        <v>707</v>
      </c>
      <c r="C292" t="s">
        <v>708</v>
      </c>
      <c r="D292" t="str">
        <f>Clef_répartition[[#This Row],[Code association]]&amp;"_"&amp;Clef_répartition[[#This Row],[Nom association]]</f>
        <v>AJET_Association intercommunale du réseau pour l'accueil de jour des enfants de Terre Sainte</v>
      </c>
      <c r="E292">
        <f>COUNTIFS(D$2:D292,Clef_répartition[[#This Row],[Code_Nom]],J$2:J292,Clef_répartition[[#This Row],[Année]])</f>
        <v>7</v>
      </c>
      <c r="F292">
        <f>IF(Clef_répartition[[#This Row],[Code_Nom]]=D291,F291-1,(COUNTIFS(Clef_répartition[Code_Nom],Clef_répartition[[#This Row],[Code_Nom]],Clef_répartition[Année],Clef_répartition[[#This Row],[Année]])))</f>
        <v>3</v>
      </c>
      <c r="G292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Sainte_7_2016</v>
      </c>
      <c r="H292">
        <v>5717</v>
      </c>
      <c r="I292" t="s">
        <v>118</v>
      </c>
      <c r="J292">
        <v>2016</v>
      </c>
      <c r="K292">
        <v>0.2</v>
      </c>
    </row>
    <row r="293" spans="1:11" x14ac:dyDescent="0.25">
      <c r="A293" t="s">
        <v>433</v>
      </c>
      <c r="B293" t="s">
        <v>707</v>
      </c>
      <c r="C293" t="s">
        <v>708</v>
      </c>
      <c r="D293" t="str">
        <f>Clef_répartition[[#This Row],[Code association]]&amp;"_"&amp;Clef_répartition[[#This Row],[Nom association]]</f>
        <v>AJET_Association intercommunale du réseau pour l'accueil de jour des enfants de Terre Sainte</v>
      </c>
      <c r="E293">
        <f>COUNTIFS(D$2:D293,Clef_répartition[[#This Row],[Code_Nom]],J$2:J293,Clef_répartition[[#This Row],[Année]])</f>
        <v>8</v>
      </c>
      <c r="F293">
        <f>IF(Clef_répartition[[#This Row],[Code_Nom]]=D292,F292-1,(COUNTIFS(Clef_répartition[Code_Nom],Clef_répartition[[#This Row],[Code_Nom]],Clef_répartition[Année],Clef_répartition[[#This Row],[Année]])))</f>
        <v>2</v>
      </c>
      <c r="G293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Sainte_8_2016</v>
      </c>
      <c r="H293">
        <v>5723</v>
      </c>
      <c r="I293" t="s">
        <v>176</v>
      </c>
      <c r="J293">
        <v>2016</v>
      </c>
      <c r="K293">
        <v>0.11</v>
      </c>
    </row>
    <row r="294" spans="1:11" x14ac:dyDescent="0.25">
      <c r="A294" t="s">
        <v>433</v>
      </c>
      <c r="B294" t="s">
        <v>707</v>
      </c>
      <c r="C294" t="s">
        <v>708</v>
      </c>
      <c r="D294" t="str">
        <f>Clef_répartition[[#This Row],[Code association]]&amp;"_"&amp;Clef_répartition[[#This Row],[Nom association]]</f>
        <v>AJET_Association intercommunale du réseau pour l'accueil de jour des enfants de Terre Sainte</v>
      </c>
      <c r="E294">
        <f>COUNTIFS(D$2:D294,Clef_répartition[[#This Row],[Code_Nom]],J$2:J294,Clef_répartition[[#This Row],[Année]])</f>
        <v>9</v>
      </c>
      <c r="F294">
        <f>IF(Clef_répartition[[#This Row],[Code_Nom]]=D293,F293-1,(COUNTIFS(Clef_répartition[Code_Nom],Clef_répartition[[#This Row],[Code_Nom]],Clef_répartition[Année],Clef_répartition[[#This Row],[Année]])))</f>
        <v>1</v>
      </c>
      <c r="G294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Sainte_9_2016</v>
      </c>
      <c r="H294">
        <v>5729</v>
      </c>
      <c r="I294" t="s">
        <v>261</v>
      </c>
      <c r="J294">
        <v>2016</v>
      </c>
      <c r="K294">
        <v>0.08</v>
      </c>
    </row>
    <row r="295" spans="1:11" x14ac:dyDescent="0.25">
      <c r="A295" t="s">
        <v>433</v>
      </c>
      <c r="B295" t="s">
        <v>450</v>
      </c>
      <c r="C295" t="s">
        <v>451</v>
      </c>
      <c r="D295" t="str">
        <f>Clef_répartition[[#This Row],[Code association]]&amp;"_"&amp;Clef_répartition[[#This Row],[Nom association]]</f>
        <v xml:space="preserve">APEC_Association Intercommunale pour l'épuration des eaux usées de la Côte </v>
      </c>
      <c r="E295">
        <f>COUNTIFS(D$2:D295,Clef_répartition[[#This Row],[Code_Nom]],J$2:J295,Clef_répartition[[#This Row],[Année]])</f>
        <v>1</v>
      </c>
      <c r="F295">
        <f>IF(Clef_répartition[[#This Row],[Code_Nom]]=D294,F294-1,(COUNTIFS(Clef_répartition[Code_Nom],Clef_répartition[[#This Row],[Code_Nom]],Clef_répartition[Année],Clef_répartition[[#This Row],[Année]])))</f>
        <v>22</v>
      </c>
      <c r="G295" t="str">
        <f>Clef_répartition[[#This Row],[Code_Nom]]&amp;"_"&amp;Clef_répartition[[#This Row],[Nombre]]&amp;"_"&amp;Clef_répartition[[#This Row],[Année]]</f>
        <v>APEC_Association Intercommunale pour l'épuration des eaux usées de la Côte _1_2016</v>
      </c>
      <c r="H295">
        <v>5702</v>
      </c>
      <c r="I295" t="s">
        <v>7</v>
      </c>
      <c r="J295">
        <v>2016</v>
      </c>
      <c r="K295">
        <v>7.1499999999999994E-2</v>
      </c>
    </row>
    <row r="296" spans="1:11" x14ac:dyDescent="0.25">
      <c r="A296" t="s">
        <v>433</v>
      </c>
      <c r="B296" t="s">
        <v>450</v>
      </c>
      <c r="C296" t="s">
        <v>451</v>
      </c>
      <c r="D296" t="str">
        <f>Clef_répartition[[#This Row],[Code association]]&amp;"_"&amp;Clef_répartition[[#This Row],[Nom association]]</f>
        <v xml:space="preserve">APEC_Association Intercommunale pour l'épuration des eaux usées de la Côte </v>
      </c>
      <c r="E296">
        <f>COUNTIFS(D$2:D296,Clef_répartition[[#This Row],[Code_Nom]],J$2:J296,Clef_répartition[[#This Row],[Année]])</f>
        <v>2</v>
      </c>
      <c r="F296">
        <f>IF(Clef_répartition[[#This Row],[Code_Nom]]=D295,F295-1,(COUNTIFS(Clef_répartition[Code_Nom],Clef_répartition[[#This Row],[Code_Nom]],Clef_répartition[Année],Clef_répartition[[#This Row],[Année]])))</f>
        <v>21</v>
      </c>
      <c r="G296" t="str">
        <f>Clef_répartition[[#This Row],[Code_Nom]]&amp;"_"&amp;Clef_répartition[[#This Row],[Nombre]]&amp;"_"&amp;Clef_répartition[[#This Row],[Année]]</f>
        <v>APEC_Association Intercommunale pour l'épuration des eaux usées de la Côte _2_2016</v>
      </c>
      <c r="H296">
        <v>5703</v>
      </c>
      <c r="I296" t="s">
        <v>13</v>
      </c>
      <c r="J296">
        <v>2016</v>
      </c>
      <c r="K296">
        <v>3.6999999999999998E-2</v>
      </c>
    </row>
    <row r="297" spans="1:11" x14ac:dyDescent="0.25">
      <c r="A297" t="s">
        <v>433</v>
      </c>
      <c r="B297" t="s">
        <v>450</v>
      </c>
      <c r="C297" t="s">
        <v>451</v>
      </c>
      <c r="D297" t="str">
        <f>Clef_répartition[[#This Row],[Code association]]&amp;"_"&amp;Clef_répartition[[#This Row],[Nom association]]</f>
        <v xml:space="preserve">APEC_Association Intercommunale pour l'épuration des eaux usées de la Côte </v>
      </c>
      <c r="E297">
        <f>COUNTIFS(D$2:D297,Clef_répartition[[#This Row],[Code_Nom]],J$2:J297,Clef_répartition[[#This Row],[Année]])</f>
        <v>3</v>
      </c>
      <c r="F297">
        <f>IF(Clef_répartition[[#This Row],[Code_Nom]]=D296,F296-1,(COUNTIFS(Clef_répartition[Code_Nom],Clef_répartition[[#This Row],[Code_Nom]],Clef_répartition[Année],Clef_répartition[[#This Row],[Année]])))</f>
        <v>20</v>
      </c>
      <c r="G297" t="str">
        <f>Clef_répartition[[#This Row],[Code_Nom]]&amp;"_"&amp;Clef_répartition[[#This Row],[Nombre]]&amp;"_"&amp;Clef_répartition[[#This Row],[Année]]</f>
        <v>APEC_Association Intercommunale pour l'épuration des eaux usées de la Côte _3_2016</v>
      </c>
      <c r="H297">
        <v>5704</v>
      </c>
      <c r="I297" t="s">
        <v>16</v>
      </c>
      <c r="J297">
        <v>2016</v>
      </c>
      <c r="K297">
        <v>5.3499999999999999E-2</v>
      </c>
    </row>
    <row r="298" spans="1:11" x14ac:dyDescent="0.25">
      <c r="A298" t="s">
        <v>433</v>
      </c>
      <c r="B298" t="s">
        <v>450</v>
      </c>
      <c r="C298" t="s">
        <v>451</v>
      </c>
      <c r="D298" t="str">
        <f>Clef_répartition[[#This Row],[Code association]]&amp;"_"&amp;Clef_répartition[[#This Row],[Nom association]]</f>
        <v xml:space="preserve">APEC_Association Intercommunale pour l'épuration des eaux usées de la Côte </v>
      </c>
      <c r="E298">
        <f>COUNTIFS(D$2:D298,Clef_répartition[[#This Row],[Code_Nom]],J$2:J298,Clef_répartition[[#This Row],[Année]])</f>
        <v>4</v>
      </c>
      <c r="F298">
        <f>IF(Clef_répartition[[#This Row],[Code_Nom]]=D297,F297-1,(COUNTIFS(Clef_répartition[Code_Nom],Clef_répartition[[#This Row],[Code_Nom]],Clef_répartition[Année],Clef_répartition[[#This Row],[Année]])))</f>
        <v>19</v>
      </c>
      <c r="G298" t="str">
        <f>Clef_répartition[[#This Row],[Code_Nom]]&amp;"_"&amp;Clef_répartition[[#This Row],[Nombre]]&amp;"_"&amp;Clef_répartition[[#This Row],[Année]]</f>
        <v>APEC_Association Intercommunale pour l'épuration des eaux usées de la Côte _4_2016</v>
      </c>
      <c r="H298">
        <v>5852</v>
      </c>
      <c r="I298" t="s">
        <v>41</v>
      </c>
      <c r="J298">
        <v>2016</v>
      </c>
      <c r="K298">
        <v>1.35E-2</v>
      </c>
    </row>
    <row r="299" spans="1:11" x14ac:dyDescent="0.25">
      <c r="A299" t="s">
        <v>433</v>
      </c>
      <c r="B299" t="s">
        <v>450</v>
      </c>
      <c r="C299" t="s">
        <v>451</v>
      </c>
      <c r="D299" t="str">
        <f>Clef_répartition[[#This Row],[Code association]]&amp;"_"&amp;Clef_répartition[[#This Row],[Nom association]]</f>
        <v xml:space="preserve">APEC_Association Intercommunale pour l'épuration des eaux usées de la Côte </v>
      </c>
      <c r="E299">
        <f>COUNTIFS(D$2:D299,Clef_répartition[[#This Row],[Code_Nom]],J$2:J299,Clef_répartition[[#This Row],[Année]])</f>
        <v>5</v>
      </c>
      <c r="F299">
        <f>IF(Clef_répartition[[#This Row],[Code_Nom]]=D298,F298-1,(COUNTIFS(Clef_répartition[Code_Nom],Clef_répartition[[#This Row],[Code_Nom]],Clef_répartition[Année],Clef_répartition[[#This Row],[Année]])))</f>
        <v>18</v>
      </c>
      <c r="G299" t="str">
        <f>Clef_répartition[[#This Row],[Code_Nom]]&amp;"_"&amp;Clef_répartition[[#This Row],[Nombre]]&amp;"_"&amp;Clef_répartition[[#This Row],[Année]]</f>
        <v>APEC_Association Intercommunale pour l'épuration des eaux usées de la Côte _5_2016</v>
      </c>
      <c r="H299">
        <v>5853</v>
      </c>
      <c r="I299" t="s">
        <v>42</v>
      </c>
      <c r="J299">
        <v>2016</v>
      </c>
      <c r="K299">
        <v>2.5999999999999999E-2</v>
      </c>
    </row>
    <row r="300" spans="1:11" x14ac:dyDescent="0.25">
      <c r="A300" t="s">
        <v>433</v>
      </c>
      <c r="B300" t="s">
        <v>450</v>
      </c>
      <c r="C300" t="s">
        <v>451</v>
      </c>
      <c r="D300" t="str">
        <f>Clef_répartition[[#This Row],[Code association]]&amp;"_"&amp;Clef_répartition[[#This Row],[Nom association]]</f>
        <v xml:space="preserve">APEC_Association Intercommunale pour l'épuration des eaux usées de la Côte </v>
      </c>
      <c r="E300">
        <f>COUNTIFS(D$2:D300,Clef_répartition[[#This Row],[Code_Nom]],J$2:J300,Clef_répartition[[#This Row],[Année]])</f>
        <v>6</v>
      </c>
      <c r="F300">
        <f>IF(Clef_répartition[[#This Row],[Code_Nom]]=D299,F299-1,(COUNTIFS(Clef_répartition[Code_Nom],Clef_répartition[[#This Row],[Code_Nom]],Clef_répartition[Année],Clef_répartition[[#This Row],[Année]])))</f>
        <v>17</v>
      </c>
      <c r="G300" t="str">
        <f>Clef_répartition[[#This Row],[Code_Nom]]&amp;"_"&amp;Clef_répartition[[#This Row],[Nombre]]&amp;"_"&amp;Clef_répartition[[#This Row],[Année]]</f>
        <v>APEC_Association Intercommunale pour l'épuration des eaux usées de la Côte _6_2016</v>
      </c>
      <c r="H300">
        <v>5854</v>
      </c>
      <c r="I300" t="s">
        <v>43</v>
      </c>
      <c r="J300">
        <v>2016</v>
      </c>
      <c r="K300">
        <v>0.01</v>
      </c>
    </row>
    <row r="301" spans="1:11" x14ac:dyDescent="0.25">
      <c r="A301" t="s">
        <v>433</v>
      </c>
      <c r="B301" t="s">
        <v>450</v>
      </c>
      <c r="C301" t="s">
        <v>451</v>
      </c>
      <c r="D301" t="str">
        <f>Clef_répartition[[#This Row],[Code association]]&amp;"_"&amp;Clef_répartition[[#This Row],[Nom association]]</f>
        <v xml:space="preserve">APEC_Association Intercommunale pour l'épuration des eaux usées de la Côte </v>
      </c>
      <c r="E301">
        <f>COUNTIFS(D$2:D301,Clef_répartition[[#This Row],[Code_Nom]],J$2:J301,Clef_répartition[[#This Row],[Année]])</f>
        <v>7</v>
      </c>
      <c r="F301">
        <f>IF(Clef_répartition[[#This Row],[Code_Nom]]=D300,F300-1,(COUNTIFS(Clef_répartition[Code_Nom],Clef_répartition[[#This Row],[Code_Nom]],Clef_répartition[Année],Clef_répartition[[#This Row],[Année]])))</f>
        <v>16</v>
      </c>
      <c r="G301" t="str">
        <f>Clef_répartition[[#This Row],[Code_Nom]]&amp;"_"&amp;Clef_répartition[[#This Row],[Nombre]]&amp;"_"&amp;Clef_répartition[[#This Row],[Année]]</f>
        <v>APEC_Association Intercommunale pour l'épuration des eaux usées de la Côte _7_2016</v>
      </c>
      <c r="H301">
        <v>5710</v>
      </c>
      <c r="I301" t="s">
        <v>69</v>
      </c>
      <c r="J301">
        <v>2016</v>
      </c>
      <c r="K301">
        <v>1.35E-2</v>
      </c>
    </row>
    <row r="302" spans="1:11" x14ac:dyDescent="0.25">
      <c r="A302" t="s">
        <v>433</v>
      </c>
      <c r="B302" t="s">
        <v>450</v>
      </c>
      <c r="C302" t="s">
        <v>451</v>
      </c>
      <c r="D302" t="str">
        <f>Clef_répartition[[#This Row],[Code association]]&amp;"_"&amp;Clef_répartition[[#This Row],[Nom association]]</f>
        <v xml:space="preserve">APEC_Association Intercommunale pour l'épuration des eaux usées de la Côte </v>
      </c>
      <c r="E302">
        <f>COUNTIFS(D$2:D302,Clef_répartition[[#This Row],[Code_Nom]],J$2:J302,Clef_répartition[[#This Row],[Année]])</f>
        <v>8</v>
      </c>
      <c r="F302">
        <f>IF(Clef_répartition[[#This Row],[Code_Nom]]=D301,F301-1,(COUNTIFS(Clef_répartition[Code_Nom],Clef_répartition[[#This Row],[Code_Nom]],Clef_répartition[Année],Clef_répartition[[#This Row],[Année]])))</f>
        <v>15</v>
      </c>
      <c r="G302" t="str">
        <f>Clef_répartition[[#This Row],[Code_Nom]]&amp;"_"&amp;Clef_répartition[[#This Row],[Nombre]]&amp;"_"&amp;Clef_répartition[[#This Row],[Année]]</f>
        <v>APEC_Association Intercommunale pour l'épuration des eaux usées de la Côte _8_2016</v>
      </c>
      <c r="H302">
        <v>5715</v>
      </c>
      <c r="I302" t="s">
        <v>97</v>
      </c>
      <c r="J302">
        <v>2016</v>
      </c>
      <c r="K302">
        <v>2.9000000000000001E-2</v>
      </c>
    </row>
    <row r="303" spans="1:11" x14ac:dyDescent="0.25">
      <c r="A303" t="s">
        <v>433</v>
      </c>
      <c r="B303" t="s">
        <v>450</v>
      </c>
      <c r="C303" t="s">
        <v>451</v>
      </c>
      <c r="D303" t="str">
        <f>Clef_répartition[[#This Row],[Code association]]&amp;"_"&amp;Clef_répartition[[#This Row],[Nom association]]</f>
        <v xml:space="preserve">APEC_Association Intercommunale pour l'épuration des eaux usées de la Côte </v>
      </c>
      <c r="E303">
        <f>COUNTIFS(D$2:D303,Clef_répartition[[#This Row],[Code_Nom]],J$2:J303,Clef_répartition[[#This Row],[Année]])</f>
        <v>9</v>
      </c>
      <c r="F303">
        <f>IF(Clef_répartition[[#This Row],[Code_Nom]]=D302,F302-1,(COUNTIFS(Clef_répartition[Code_Nom],Clef_répartition[[#This Row],[Code_Nom]],Clef_répartition[Année],Clef_répartition[[#This Row],[Année]])))</f>
        <v>14</v>
      </c>
      <c r="G303" t="str">
        <f>Clef_répartition[[#This Row],[Code_Nom]]&amp;"_"&amp;Clef_répartition[[#This Row],[Nombre]]&amp;"_"&amp;Clef_répartition[[#This Row],[Année]]</f>
        <v>APEC_Association Intercommunale pour l'épuration des eaux usées de la Côte _9_2016</v>
      </c>
      <c r="H303">
        <v>5855</v>
      </c>
      <c r="I303" t="s">
        <v>98</v>
      </c>
      <c r="J303">
        <v>2016</v>
      </c>
      <c r="K303">
        <v>1.7999999999999999E-2</v>
      </c>
    </row>
    <row r="304" spans="1:11" x14ac:dyDescent="0.25">
      <c r="A304" t="s">
        <v>433</v>
      </c>
      <c r="B304" t="s">
        <v>450</v>
      </c>
      <c r="C304" t="s">
        <v>451</v>
      </c>
      <c r="D304" t="str">
        <f>Clef_répartition[[#This Row],[Code association]]&amp;"_"&amp;Clef_répartition[[#This Row],[Nom association]]</f>
        <v xml:space="preserve">APEC_Association Intercommunale pour l'épuration des eaux usées de la Côte </v>
      </c>
      <c r="E304">
        <f>COUNTIFS(D$2:D304,Clef_répartition[[#This Row],[Code_Nom]],J$2:J304,Clef_répartition[[#This Row],[Année]])</f>
        <v>10</v>
      </c>
      <c r="F304">
        <f>IF(Clef_répartition[[#This Row],[Code_Nom]]=D303,F303-1,(COUNTIFS(Clef_répartition[Code_Nom],Clef_répartition[[#This Row],[Code_Nom]],Clef_répartition[Année],Clef_répartition[[#This Row],[Année]])))</f>
        <v>13</v>
      </c>
      <c r="G304" t="str">
        <f>Clef_répartition[[#This Row],[Code_Nom]]&amp;"_"&amp;Clef_répartition[[#This Row],[Nombre]]&amp;"_"&amp;Clef_répartition[[#This Row],[Année]]</f>
        <v>APEC_Association Intercommunale pour l'épuration des eaux usées de la Côte _10_2016</v>
      </c>
      <c r="H304">
        <v>5718</v>
      </c>
      <c r="I304" t="s">
        <v>120</v>
      </c>
      <c r="J304">
        <v>2016</v>
      </c>
      <c r="K304">
        <v>6.25E-2</v>
      </c>
    </row>
    <row r="305" spans="1:11" x14ac:dyDescent="0.25">
      <c r="A305" t="s">
        <v>433</v>
      </c>
      <c r="B305" t="s">
        <v>450</v>
      </c>
      <c r="C305" t="s">
        <v>451</v>
      </c>
      <c r="D305" t="str">
        <f>Clef_répartition[[#This Row],[Code association]]&amp;"_"&amp;Clef_répartition[[#This Row],[Nom association]]</f>
        <v xml:space="preserve">APEC_Association Intercommunale pour l'épuration des eaux usées de la Côte </v>
      </c>
      <c r="E305">
        <f>COUNTIFS(D$2:D305,Clef_répartition[[#This Row],[Code_Nom]],J$2:J305,Clef_répartition[[#This Row],[Année]])</f>
        <v>11</v>
      </c>
      <c r="F305">
        <f>IF(Clef_répartition[[#This Row],[Code_Nom]]=D304,F304-1,(COUNTIFS(Clef_répartition[Code_Nom],Clef_répartition[[#This Row],[Code_Nom]],Clef_répartition[Année],Clef_répartition[[#This Row],[Année]])))</f>
        <v>12</v>
      </c>
      <c r="G305" t="str">
        <f>Clef_répartition[[#This Row],[Code_Nom]]&amp;"_"&amp;Clef_répartition[[#This Row],[Nombre]]&amp;"_"&amp;Clef_répartition[[#This Row],[Année]]</f>
        <v>APEC_Association Intercommunale pour l'épuration des eaux usées de la Côte _11_2016</v>
      </c>
      <c r="H305">
        <v>5857</v>
      </c>
      <c r="I305" t="s">
        <v>122</v>
      </c>
      <c r="J305">
        <v>2016</v>
      </c>
      <c r="K305">
        <v>3.1E-2</v>
      </c>
    </row>
    <row r="306" spans="1:11" x14ac:dyDescent="0.25">
      <c r="A306" t="s">
        <v>433</v>
      </c>
      <c r="B306" t="s">
        <v>450</v>
      </c>
      <c r="C306" t="s">
        <v>451</v>
      </c>
      <c r="D306" t="str">
        <f>Clef_répartition[[#This Row],[Code association]]&amp;"_"&amp;Clef_répartition[[#This Row],[Nom association]]</f>
        <v xml:space="preserve">APEC_Association Intercommunale pour l'épuration des eaux usées de la Côte </v>
      </c>
      <c r="E306">
        <f>COUNTIFS(D$2:D306,Clef_répartition[[#This Row],[Code_Nom]],J$2:J306,Clef_répartition[[#This Row],[Année]])</f>
        <v>12</v>
      </c>
      <c r="F306">
        <f>IF(Clef_répartition[[#This Row],[Code_Nom]]=D305,F305-1,(COUNTIFS(Clef_répartition[Code_Nom],Clef_répartition[[#This Row],[Code_Nom]],Clef_répartition[Année],Clef_répartition[[#This Row],[Année]])))</f>
        <v>11</v>
      </c>
      <c r="G306" t="str">
        <f>Clef_répartition[[#This Row],[Code_Nom]]&amp;"_"&amp;Clef_répartition[[#This Row],[Nombre]]&amp;"_"&amp;Clef_répartition[[#This Row],[Année]]</f>
        <v>APEC_Association Intercommunale pour l'épuration des eaux usées de la Côte _12_2016</v>
      </c>
      <c r="H306">
        <v>5720</v>
      </c>
      <c r="I306" t="s">
        <v>125</v>
      </c>
      <c r="J306">
        <v>2016</v>
      </c>
      <c r="K306">
        <v>2.7E-2</v>
      </c>
    </row>
    <row r="307" spans="1:11" x14ac:dyDescent="0.25">
      <c r="A307" t="s">
        <v>433</v>
      </c>
      <c r="B307" t="s">
        <v>450</v>
      </c>
      <c r="C307" t="s">
        <v>451</v>
      </c>
      <c r="D307" t="str">
        <f>Clef_répartition[[#This Row],[Code association]]&amp;"_"&amp;Clef_répartition[[#This Row],[Nom association]]</f>
        <v xml:space="preserve">APEC_Association Intercommunale pour l'épuration des eaux usées de la Côte </v>
      </c>
      <c r="E307">
        <f>COUNTIFS(D$2:D307,Clef_répartition[[#This Row],[Code_Nom]],J$2:J307,Clef_répartition[[#This Row],[Année]])</f>
        <v>13</v>
      </c>
      <c r="F307">
        <f>IF(Clef_répartition[[#This Row],[Code_Nom]]=D306,F306-1,(COUNTIFS(Clef_répartition[Code_Nom],Clef_répartition[[#This Row],[Code_Nom]],Clef_répartition[Année],Clef_répartition[[#This Row],[Année]])))</f>
        <v>10</v>
      </c>
      <c r="G307" t="str">
        <f>Clef_répartition[[#This Row],[Code_Nom]]&amp;"_"&amp;Clef_répartition[[#This Row],[Nombre]]&amp;"_"&amp;Clef_répartition[[#This Row],[Année]]</f>
        <v>APEC_Association Intercommunale pour l'épuration des eaux usées de la Côte _13_2016</v>
      </c>
      <c r="H307">
        <v>5721</v>
      </c>
      <c r="I307" t="s">
        <v>126</v>
      </c>
      <c r="J307">
        <v>2016</v>
      </c>
      <c r="K307">
        <v>0.38</v>
      </c>
    </row>
    <row r="308" spans="1:11" x14ac:dyDescent="0.25">
      <c r="A308" t="s">
        <v>433</v>
      </c>
      <c r="B308" t="s">
        <v>450</v>
      </c>
      <c r="C308" t="s">
        <v>451</v>
      </c>
      <c r="D308" t="str">
        <f>Clef_répartition[[#This Row],[Code association]]&amp;"_"&amp;Clef_répartition[[#This Row],[Nom association]]</f>
        <v xml:space="preserve">APEC_Association Intercommunale pour l'épuration des eaux usées de la Côte </v>
      </c>
      <c r="E308">
        <f>COUNTIFS(D$2:D308,Clef_répartition[[#This Row],[Code_Nom]],J$2:J308,Clef_répartition[[#This Row],[Année]])</f>
        <v>14</v>
      </c>
      <c r="F308">
        <f>IF(Clef_répartition[[#This Row],[Code_Nom]]=D307,F307-1,(COUNTIFS(Clef_répartition[Code_Nom],Clef_répartition[[#This Row],[Code_Nom]],Clef_répartition[Année],Clef_répartition[[#This Row],[Année]])))</f>
        <v>9</v>
      </c>
      <c r="G308" t="str">
        <f>Clef_répartition[[#This Row],[Code_Nom]]&amp;"_"&amp;Clef_répartition[[#This Row],[Nombre]]&amp;"_"&amp;Clef_répartition[[#This Row],[Année]]</f>
        <v>APEC_Association Intercommunale pour l'épuration des eaux usées de la Côte _14_2016</v>
      </c>
      <c r="H308">
        <v>5731</v>
      </c>
      <c r="I308" t="s">
        <v>157</v>
      </c>
      <c r="J308">
        <v>2016</v>
      </c>
      <c r="K308">
        <v>3.5499999999999997E-2</v>
      </c>
    </row>
    <row r="309" spans="1:11" x14ac:dyDescent="0.25">
      <c r="A309" t="s">
        <v>433</v>
      </c>
      <c r="B309" t="s">
        <v>450</v>
      </c>
      <c r="C309" t="s">
        <v>451</v>
      </c>
      <c r="D309" t="str">
        <f>Clef_répartition[[#This Row],[Code association]]&amp;"_"&amp;Clef_répartition[[#This Row],[Nom association]]</f>
        <v xml:space="preserve">APEC_Association Intercommunale pour l'épuration des eaux usées de la Côte </v>
      </c>
      <c r="E309">
        <f>COUNTIFS(D$2:D309,Clef_répartition[[#This Row],[Code_Nom]],J$2:J309,Clef_répartition[[#This Row],[Année]])</f>
        <v>15</v>
      </c>
      <c r="F309">
        <f>IF(Clef_répartition[[#This Row],[Code_Nom]]=D308,F308-1,(COUNTIFS(Clef_répartition[Code_Nom],Clef_répartition[[#This Row],[Code_Nom]],Clef_répartition[Année],Clef_répartition[[#This Row],[Année]])))</f>
        <v>8</v>
      </c>
      <c r="G309" t="str">
        <f>Clef_répartition[[#This Row],[Code_Nom]]&amp;"_"&amp;Clef_répartition[[#This Row],[Nombre]]&amp;"_"&amp;Clef_répartition[[#This Row],[Année]]</f>
        <v>APEC_Association Intercommunale pour l'épuration des eaux usées de la Côte _15_2016</v>
      </c>
      <c r="H309">
        <v>5429</v>
      </c>
      <c r="I309" t="s">
        <v>162</v>
      </c>
      <c r="J309">
        <v>2016</v>
      </c>
      <c r="K309">
        <v>1.2E-2</v>
      </c>
    </row>
    <row r="310" spans="1:11" x14ac:dyDescent="0.25">
      <c r="A310" t="s">
        <v>433</v>
      </c>
      <c r="B310" t="s">
        <v>450</v>
      </c>
      <c r="C310" t="s">
        <v>451</v>
      </c>
      <c r="D310" t="str">
        <f>Clef_répartition[[#This Row],[Code association]]&amp;"_"&amp;Clef_répartition[[#This Row],[Nom association]]</f>
        <v xml:space="preserve">APEC_Association Intercommunale pour l'épuration des eaux usées de la Côte </v>
      </c>
      <c r="E310">
        <f>COUNTIFS(D$2:D310,Clef_répartition[[#This Row],[Code_Nom]],J$2:J310,Clef_répartition[[#This Row],[Année]])</f>
        <v>16</v>
      </c>
      <c r="F310">
        <f>IF(Clef_répartition[[#This Row],[Code_Nom]]=D309,F309-1,(COUNTIFS(Clef_répartition[Code_Nom],Clef_répartition[[#This Row],[Code_Nom]],Clef_répartition[Année],Clef_répartition[[#This Row],[Année]])))</f>
        <v>7</v>
      </c>
      <c r="G310" t="str">
        <f>Clef_répartition[[#This Row],[Code_Nom]]&amp;"_"&amp;Clef_répartition[[#This Row],[Nombre]]&amp;"_"&amp;Clef_répartition[[#This Row],[Année]]</f>
        <v>APEC_Association Intercommunale pour l'épuration des eaux usées de la Côte _16_2016</v>
      </c>
      <c r="H310">
        <v>5858</v>
      </c>
      <c r="I310" t="s">
        <v>165</v>
      </c>
      <c r="J310">
        <v>2016</v>
      </c>
      <c r="K310">
        <v>1.7999999999999999E-2</v>
      </c>
    </row>
    <row r="311" spans="1:11" x14ac:dyDescent="0.25">
      <c r="A311" t="s">
        <v>433</v>
      </c>
      <c r="B311" t="s">
        <v>450</v>
      </c>
      <c r="C311" t="s">
        <v>451</v>
      </c>
      <c r="D311" t="str">
        <f>Clef_répartition[[#This Row],[Code association]]&amp;"_"&amp;Clef_répartition[[#This Row],[Nom association]]</f>
        <v xml:space="preserve">APEC_Association Intercommunale pour l'épuration des eaux usées de la Côte </v>
      </c>
      <c r="E311">
        <f>COUNTIFS(D$2:D311,Clef_répartition[[#This Row],[Code_Nom]],J$2:J311,Clef_répartition[[#This Row],[Année]])</f>
        <v>17</v>
      </c>
      <c r="F311">
        <f>IF(Clef_répartition[[#This Row],[Code_Nom]]=D310,F310-1,(COUNTIFS(Clef_répartition[Code_Nom],Clef_répartition[[#This Row],[Code_Nom]],Clef_répartition[Année],Clef_répartition[[#This Row],[Année]])))</f>
        <v>6</v>
      </c>
      <c r="G311" t="str">
        <f>Clef_répartition[[#This Row],[Code_Nom]]&amp;"_"&amp;Clef_répartition[[#This Row],[Nombre]]&amp;"_"&amp;Clef_répartition[[#This Row],[Année]]</f>
        <v>APEC_Association Intercommunale pour l'épuration des eaux usées de la Côte _17_2016</v>
      </c>
      <c r="H311">
        <v>5430</v>
      </c>
      <c r="I311" t="s">
        <v>171</v>
      </c>
      <c r="J311">
        <v>2016</v>
      </c>
      <c r="K311">
        <v>1.2E-2</v>
      </c>
    </row>
    <row r="312" spans="1:11" x14ac:dyDescent="0.25">
      <c r="A312" t="s">
        <v>433</v>
      </c>
      <c r="B312" t="s">
        <v>450</v>
      </c>
      <c r="C312" t="s">
        <v>451</v>
      </c>
      <c r="D312" t="str">
        <f>Clef_répartition[[#This Row],[Code association]]&amp;"_"&amp;Clef_répartition[[#This Row],[Nom association]]</f>
        <v xml:space="preserve">APEC_Association Intercommunale pour l'épuration des eaux usées de la Côte </v>
      </c>
      <c r="E312">
        <f>COUNTIFS(D$2:D312,Clef_répartition[[#This Row],[Code_Nom]],J$2:J312,Clef_répartition[[#This Row],[Année]])</f>
        <v>18</v>
      </c>
      <c r="F312">
        <f>IF(Clef_répartition[[#This Row],[Code_Nom]]=D311,F311-1,(COUNTIFS(Clef_répartition[Code_Nom],Clef_répartition[[#This Row],[Code_Nom]],Clef_répartition[Année],Clef_répartition[[#This Row],[Année]])))</f>
        <v>5</v>
      </c>
      <c r="G312" t="str">
        <f>Clef_répartition[[#This Row],[Code_Nom]]&amp;"_"&amp;Clef_répartition[[#This Row],[Nombre]]&amp;"_"&amp;Clef_répartition[[#This Row],[Année]]</f>
        <v>APEC_Association Intercommunale pour l'épuration des eaux usées de la Côte _18_2016</v>
      </c>
      <c r="H312">
        <v>5725</v>
      </c>
      <c r="I312" t="s">
        <v>219</v>
      </c>
      <c r="J312">
        <v>2016</v>
      </c>
      <c r="K312">
        <v>0</v>
      </c>
    </row>
    <row r="313" spans="1:11" x14ac:dyDescent="0.25">
      <c r="A313" t="s">
        <v>433</v>
      </c>
      <c r="B313" t="s">
        <v>450</v>
      </c>
      <c r="C313" t="s">
        <v>451</v>
      </c>
      <c r="D313" t="str">
        <f>Clef_répartition[[#This Row],[Code association]]&amp;"_"&amp;Clef_répartition[[#This Row],[Nom association]]</f>
        <v xml:space="preserve">APEC_Association Intercommunale pour l'épuration des eaux usées de la Côte </v>
      </c>
      <c r="E313">
        <f>COUNTIFS(D$2:D313,Clef_répartition[[#This Row],[Code_Nom]],J$2:J313,Clef_répartition[[#This Row],[Année]])</f>
        <v>19</v>
      </c>
      <c r="F313">
        <f>IF(Clef_répartition[[#This Row],[Code_Nom]]=D312,F312-1,(COUNTIFS(Clef_répartition[Code_Nom],Clef_répartition[[#This Row],[Code_Nom]],Clef_répartition[Année],Clef_répartition[[#This Row],[Année]])))</f>
        <v>4</v>
      </c>
      <c r="G313" t="str">
        <f>Clef_répartition[[#This Row],[Code_Nom]]&amp;"_"&amp;Clef_répartition[[#This Row],[Nombre]]&amp;"_"&amp;Clef_répartition[[#This Row],[Année]]</f>
        <v>APEC_Association Intercommunale pour l'épuration des eaux usées de la Côte _19_2016</v>
      </c>
      <c r="H313">
        <v>5727</v>
      </c>
      <c r="I313" t="s">
        <v>243</v>
      </c>
      <c r="J313">
        <v>2016</v>
      </c>
      <c r="K313">
        <v>6.7500000000000004E-2</v>
      </c>
    </row>
    <row r="314" spans="1:11" x14ac:dyDescent="0.25">
      <c r="A314" t="s">
        <v>433</v>
      </c>
      <c r="B314" t="s">
        <v>450</v>
      </c>
      <c r="C314" t="s">
        <v>451</v>
      </c>
      <c r="D314" t="str">
        <f>Clef_répartition[[#This Row],[Code association]]&amp;"_"&amp;Clef_répartition[[#This Row],[Nom association]]</f>
        <v xml:space="preserve">APEC_Association Intercommunale pour l'épuration des eaux usées de la Côte </v>
      </c>
      <c r="E314">
        <f>COUNTIFS(D$2:D314,Clef_répartition[[#This Row],[Code_Nom]],J$2:J314,Clef_répartition[[#This Row],[Année]])</f>
        <v>20</v>
      </c>
      <c r="F314">
        <f>IF(Clef_répartition[[#This Row],[Code_Nom]]=D313,F313-1,(COUNTIFS(Clef_répartition[Code_Nom],Clef_répartition[[#This Row],[Code_Nom]],Clef_répartition[Année],Clef_répartition[[#This Row],[Année]])))</f>
        <v>3</v>
      </c>
      <c r="G314" t="str">
        <f>Clef_répartition[[#This Row],[Code_Nom]]&amp;"_"&amp;Clef_répartition[[#This Row],[Nombre]]&amp;"_"&amp;Clef_répartition[[#This Row],[Année]]</f>
        <v>APEC_Association Intercommunale pour l'épuration des eaux usées de la Côte _20_2016</v>
      </c>
      <c r="H314">
        <v>5730</v>
      </c>
      <c r="I314" t="s">
        <v>265</v>
      </c>
      <c r="J314">
        <v>2016</v>
      </c>
      <c r="K314">
        <v>3.95E-2</v>
      </c>
    </row>
    <row r="315" spans="1:11" x14ac:dyDescent="0.25">
      <c r="A315" t="s">
        <v>433</v>
      </c>
      <c r="B315" t="s">
        <v>450</v>
      </c>
      <c r="C315" t="s">
        <v>451</v>
      </c>
      <c r="D315" t="str">
        <f>Clef_répartition[[#This Row],[Code association]]&amp;"_"&amp;Clef_répartition[[#This Row],[Nom association]]</f>
        <v xml:space="preserve">APEC_Association Intercommunale pour l'épuration des eaux usées de la Côte </v>
      </c>
      <c r="E315">
        <f>COUNTIFS(D$2:D315,Clef_répartition[[#This Row],[Code_Nom]],J$2:J315,Clef_répartition[[#This Row],[Année]])</f>
        <v>21</v>
      </c>
      <c r="F315">
        <f>IF(Clef_répartition[[#This Row],[Code_Nom]]=D314,F314-1,(COUNTIFS(Clef_répartition[Code_Nom],Clef_répartition[[#This Row],[Code_Nom]],Clef_répartition[Année],Clef_répartition[[#This Row],[Année]])))</f>
        <v>2</v>
      </c>
      <c r="G315" t="str">
        <f>Clef_répartition[[#This Row],[Code_Nom]]&amp;"_"&amp;Clef_répartition[[#This Row],[Nombre]]&amp;"_"&amp;Clef_répartition[[#This Row],[Année]]</f>
        <v>APEC_Association Intercommunale pour l'épuration des eaux usées de la Côte _21_2016</v>
      </c>
      <c r="H315">
        <v>5732</v>
      </c>
      <c r="I315" t="s">
        <v>279</v>
      </c>
      <c r="J315">
        <v>2016</v>
      </c>
      <c r="K315">
        <v>3.3000000000000002E-2</v>
      </c>
    </row>
    <row r="316" spans="1:11" x14ac:dyDescent="0.25">
      <c r="A316" t="s">
        <v>433</v>
      </c>
      <c r="B316" t="s">
        <v>450</v>
      </c>
      <c r="C316" t="s">
        <v>451</v>
      </c>
      <c r="D316" t="str">
        <f>Clef_répartition[[#This Row],[Code association]]&amp;"_"&amp;Clef_répartition[[#This Row],[Nom association]]</f>
        <v xml:space="preserve">APEC_Association Intercommunale pour l'épuration des eaux usées de la Côte </v>
      </c>
      <c r="E316">
        <f>COUNTIFS(D$2:D316,Clef_répartition[[#This Row],[Code_Nom]],J$2:J316,Clef_répartition[[#This Row],[Année]])</f>
        <v>22</v>
      </c>
      <c r="F316">
        <f>IF(Clef_répartition[[#This Row],[Code_Nom]]=D315,F315-1,(COUNTIFS(Clef_répartition[Code_Nom],Clef_répartition[[#This Row],[Code_Nom]],Clef_répartition[Année],Clef_répartition[[#This Row],[Année]])))</f>
        <v>1</v>
      </c>
      <c r="G316" t="str">
        <f>Clef_répartition[[#This Row],[Code_Nom]]&amp;"_"&amp;Clef_répartition[[#This Row],[Nombre]]&amp;"_"&amp;Clef_répartition[[#This Row],[Année]]</f>
        <v>APEC_Association Intercommunale pour l'épuration des eaux usées de la Côte _22_2016</v>
      </c>
      <c r="H316">
        <v>5863</v>
      </c>
      <c r="I316" t="s">
        <v>287</v>
      </c>
      <c r="J316">
        <v>2016</v>
      </c>
      <c r="K316">
        <v>0.01</v>
      </c>
    </row>
    <row r="317" spans="1:11" x14ac:dyDescent="0.25">
      <c r="A317" t="s">
        <v>433</v>
      </c>
      <c r="B317" t="s">
        <v>596</v>
      </c>
      <c r="C317" t="s">
        <v>597</v>
      </c>
      <c r="D317" t="str">
        <f>Clef_répartition[[#This Row],[Code association]]&amp;"_"&amp;Clef_répartition[[#This Row],[Nom association]]</f>
        <v>APEJ_Association pour l'enfance et la jeunesse de Terre Sainte</v>
      </c>
      <c r="E317">
        <f>COUNTIFS(D$2:D317,Clef_répartition[[#This Row],[Code_Nom]],J$2:J317,Clef_répartition[[#This Row],[Année]])</f>
        <v>1</v>
      </c>
      <c r="F317">
        <f>IF(Clef_répartition[[#This Row],[Code_Nom]]=D316,F316-1,(COUNTIFS(Clef_répartition[Code_Nom],Clef_répartition[[#This Row],[Code_Nom]],Clef_répartition[Année],Clef_répartition[[#This Row],[Année]])))</f>
        <v>9</v>
      </c>
      <c r="G317" t="str">
        <f>Clef_répartition[[#This Row],[Code_Nom]]&amp;"_"&amp;Clef_répartition[[#This Row],[Nombre]]&amp;"_"&amp;Clef_répartition[[#This Row],[Année]]</f>
        <v>APEJ_Association pour l'enfance et la jeunesse de Terre Sainte_1_2016</v>
      </c>
      <c r="H317">
        <v>5705</v>
      </c>
      <c r="I317" t="s">
        <v>27</v>
      </c>
      <c r="J317">
        <v>2016</v>
      </c>
      <c r="K317">
        <v>0</v>
      </c>
    </row>
    <row r="318" spans="1:11" x14ac:dyDescent="0.25">
      <c r="A318" t="s">
        <v>433</v>
      </c>
      <c r="B318" t="s">
        <v>596</v>
      </c>
      <c r="C318" t="s">
        <v>597</v>
      </c>
      <c r="D318" t="str">
        <f>Clef_répartition[[#This Row],[Code association]]&amp;"_"&amp;Clef_répartition[[#This Row],[Nom association]]</f>
        <v>APEJ_Association pour l'enfance et la jeunesse de Terre Sainte</v>
      </c>
      <c r="E318">
        <f>COUNTIFS(D$2:D318,Clef_répartition[[#This Row],[Code_Nom]],J$2:J318,Clef_répartition[[#This Row],[Année]])</f>
        <v>2</v>
      </c>
      <c r="F318">
        <f>IF(Clef_répartition[[#This Row],[Code_Nom]]=D317,F317-1,(COUNTIFS(Clef_répartition[Code_Nom],Clef_répartition[[#This Row],[Code_Nom]],Clef_répartition[Année],Clef_répartition[[#This Row],[Année]])))</f>
        <v>8</v>
      </c>
      <c r="G318" t="str">
        <f>Clef_répartition[[#This Row],[Code_Nom]]&amp;"_"&amp;Clef_répartition[[#This Row],[Nombre]]&amp;"_"&amp;Clef_répartition[[#This Row],[Année]]</f>
        <v>APEJ_Association pour l'enfance et la jeunesse de Terre Sainte_2_2016</v>
      </c>
      <c r="H318">
        <v>5707</v>
      </c>
      <c r="I318" t="s">
        <v>52</v>
      </c>
      <c r="J318">
        <v>2016</v>
      </c>
      <c r="K318">
        <v>0</v>
      </c>
    </row>
    <row r="319" spans="1:11" x14ac:dyDescent="0.25">
      <c r="A319" t="s">
        <v>433</v>
      </c>
      <c r="B319" t="s">
        <v>596</v>
      </c>
      <c r="C319" t="s">
        <v>597</v>
      </c>
      <c r="D319" t="str">
        <f>Clef_répartition[[#This Row],[Code association]]&amp;"_"&amp;Clef_répartition[[#This Row],[Nom association]]</f>
        <v>APEJ_Association pour l'enfance et la jeunesse de Terre Sainte</v>
      </c>
      <c r="E319">
        <f>COUNTIFS(D$2:D319,Clef_répartition[[#This Row],[Code_Nom]],J$2:J319,Clef_répartition[[#This Row],[Année]])</f>
        <v>3</v>
      </c>
      <c r="F319">
        <f>IF(Clef_répartition[[#This Row],[Code_Nom]]=D318,F318-1,(COUNTIFS(Clef_répartition[Code_Nom],Clef_répartition[[#This Row],[Code_Nom]],Clef_répartition[Année],Clef_répartition[[#This Row],[Année]])))</f>
        <v>7</v>
      </c>
      <c r="G319" t="str">
        <f>Clef_répartition[[#This Row],[Code_Nom]]&amp;"_"&amp;Clef_répartition[[#This Row],[Nombre]]&amp;"_"&amp;Clef_répartition[[#This Row],[Année]]</f>
        <v>APEJ_Association pour l'enfance et la jeunesse de Terre Sainte_3_2016</v>
      </c>
      <c r="H319">
        <v>5708</v>
      </c>
      <c r="I319" t="s">
        <v>53</v>
      </c>
      <c r="J319">
        <v>2016</v>
      </c>
      <c r="K319">
        <v>0</v>
      </c>
    </row>
    <row r="320" spans="1:11" x14ac:dyDescent="0.25">
      <c r="A320" t="s">
        <v>433</v>
      </c>
      <c r="B320" t="s">
        <v>596</v>
      </c>
      <c r="C320" t="s">
        <v>597</v>
      </c>
      <c r="D320" t="str">
        <f>Clef_répartition[[#This Row],[Code association]]&amp;"_"&amp;Clef_répartition[[#This Row],[Nom association]]</f>
        <v>APEJ_Association pour l'enfance et la jeunesse de Terre Sainte</v>
      </c>
      <c r="E320">
        <f>COUNTIFS(D$2:D320,Clef_répartition[[#This Row],[Code_Nom]],J$2:J320,Clef_répartition[[#This Row],[Année]])</f>
        <v>4</v>
      </c>
      <c r="F320">
        <f>IF(Clef_répartition[[#This Row],[Code_Nom]]=D319,F319-1,(COUNTIFS(Clef_répartition[Code_Nom],Clef_répartition[[#This Row],[Code_Nom]],Clef_répartition[Année],Clef_répartition[[#This Row],[Année]])))</f>
        <v>6</v>
      </c>
      <c r="G320" t="str">
        <f>Clef_répartition[[#This Row],[Code_Nom]]&amp;"_"&amp;Clef_répartition[[#This Row],[Nombre]]&amp;"_"&amp;Clef_répartition[[#This Row],[Année]]</f>
        <v>APEJ_Association pour l'enfance et la jeunesse de Terre Sainte_4_2016</v>
      </c>
      <c r="H320">
        <v>5711</v>
      </c>
      <c r="I320" t="s">
        <v>70</v>
      </c>
      <c r="J320">
        <v>2016</v>
      </c>
      <c r="K320">
        <v>0</v>
      </c>
    </row>
    <row r="321" spans="1:11" x14ac:dyDescent="0.25">
      <c r="A321" t="s">
        <v>433</v>
      </c>
      <c r="B321" t="s">
        <v>596</v>
      </c>
      <c r="C321" t="s">
        <v>597</v>
      </c>
      <c r="D321" t="str">
        <f>Clef_répartition[[#This Row],[Code association]]&amp;"_"&amp;Clef_répartition[[#This Row],[Nom association]]</f>
        <v>APEJ_Association pour l'enfance et la jeunesse de Terre Sainte</v>
      </c>
      <c r="E321">
        <f>COUNTIFS(D$2:D321,Clef_répartition[[#This Row],[Code_Nom]],J$2:J321,Clef_répartition[[#This Row],[Année]])</f>
        <v>5</v>
      </c>
      <c r="F321">
        <f>IF(Clef_répartition[[#This Row],[Code_Nom]]=D320,F320-1,(COUNTIFS(Clef_répartition[Code_Nom],Clef_répartition[[#This Row],[Code_Nom]],Clef_répartition[Année],Clef_répartition[[#This Row],[Année]])))</f>
        <v>5</v>
      </c>
      <c r="G321" t="str">
        <f>Clef_répartition[[#This Row],[Code_Nom]]&amp;"_"&amp;Clef_répartition[[#This Row],[Nombre]]&amp;"_"&amp;Clef_répartition[[#This Row],[Année]]</f>
        <v>APEJ_Association pour l'enfance et la jeunesse de Terre Sainte_5_2016</v>
      </c>
      <c r="H321">
        <v>5712</v>
      </c>
      <c r="I321" t="s">
        <v>72</v>
      </c>
      <c r="J321">
        <v>2016</v>
      </c>
      <c r="K321">
        <v>0</v>
      </c>
    </row>
    <row r="322" spans="1:11" x14ac:dyDescent="0.25">
      <c r="A322" t="s">
        <v>433</v>
      </c>
      <c r="B322" t="s">
        <v>596</v>
      </c>
      <c r="C322" t="s">
        <v>597</v>
      </c>
      <c r="D322" t="str">
        <f>Clef_répartition[[#This Row],[Code association]]&amp;"_"&amp;Clef_répartition[[#This Row],[Nom association]]</f>
        <v>APEJ_Association pour l'enfance et la jeunesse de Terre Sainte</v>
      </c>
      <c r="E322">
        <f>COUNTIFS(D$2:D322,Clef_répartition[[#This Row],[Code_Nom]],J$2:J322,Clef_répartition[[#This Row],[Année]])</f>
        <v>6</v>
      </c>
      <c r="F322">
        <f>IF(Clef_répartition[[#This Row],[Code_Nom]]=D321,F321-1,(COUNTIFS(Clef_répartition[Code_Nom],Clef_répartition[[#This Row],[Code_Nom]],Clef_répartition[Année],Clef_répartition[[#This Row],[Année]])))</f>
        <v>4</v>
      </c>
      <c r="G322" t="str">
        <f>Clef_répartition[[#This Row],[Code_Nom]]&amp;"_"&amp;Clef_répartition[[#This Row],[Nombre]]&amp;"_"&amp;Clef_répartition[[#This Row],[Année]]</f>
        <v>APEJ_Association pour l'enfance et la jeunesse de Terre Sainte_6_2016</v>
      </c>
      <c r="H322">
        <v>5713</v>
      </c>
      <c r="I322" t="s">
        <v>80</v>
      </c>
      <c r="J322">
        <v>2016</v>
      </c>
      <c r="K322">
        <v>0</v>
      </c>
    </row>
    <row r="323" spans="1:11" x14ac:dyDescent="0.25">
      <c r="A323" t="s">
        <v>433</v>
      </c>
      <c r="B323" t="s">
        <v>596</v>
      </c>
      <c r="C323" t="s">
        <v>597</v>
      </c>
      <c r="D323" t="str">
        <f>Clef_répartition[[#This Row],[Code association]]&amp;"_"&amp;Clef_répartition[[#This Row],[Nom association]]</f>
        <v>APEJ_Association pour l'enfance et la jeunesse de Terre Sainte</v>
      </c>
      <c r="E323">
        <f>COUNTIFS(D$2:D323,Clef_répartition[[#This Row],[Code_Nom]],J$2:J323,Clef_répartition[[#This Row],[Année]])</f>
        <v>7</v>
      </c>
      <c r="F323">
        <f>IF(Clef_répartition[[#This Row],[Code_Nom]]=D322,F322-1,(COUNTIFS(Clef_répartition[Code_Nom],Clef_répartition[[#This Row],[Code_Nom]],Clef_répartition[Année],Clef_répartition[[#This Row],[Année]])))</f>
        <v>3</v>
      </c>
      <c r="G323" t="str">
        <f>Clef_répartition[[#This Row],[Code_Nom]]&amp;"_"&amp;Clef_répartition[[#This Row],[Nombre]]&amp;"_"&amp;Clef_répartition[[#This Row],[Année]]</f>
        <v>APEJ_Association pour l'enfance et la jeunesse de Terre Sainte_7_2016</v>
      </c>
      <c r="H323">
        <v>5717</v>
      </c>
      <c r="I323" t="s">
        <v>118</v>
      </c>
      <c r="J323">
        <v>2016</v>
      </c>
      <c r="K323">
        <v>0</v>
      </c>
    </row>
    <row r="324" spans="1:11" x14ac:dyDescent="0.25">
      <c r="A324" t="s">
        <v>433</v>
      </c>
      <c r="B324" t="s">
        <v>596</v>
      </c>
      <c r="C324" t="s">
        <v>597</v>
      </c>
      <c r="D324" t="str">
        <f>Clef_répartition[[#This Row],[Code association]]&amp;"_"&amp;Clef_répartition[[#This Row],[Nom association]]</f>
        <v>APEJ_Association pour l'enfance et la jeunesse de Terre Sainte</v>
      </c>
      <c r="E324">
        <f>COUNTIFS(D$2:D324,Clef_répartition[[#This Row],[Code_Nom]],J$2:J324,Clef_répartition[[#This Row],[Année]])</f>
        <v>8</v>
      </c>
      <c r="F324">
        <f>IF(Clef_répartition[[#This Row],[Code_Nom]]=D323,F323-1,(COUNTIFS(Clef_répartition[Code_Nom],Clef_répartition[[#This Row],[Code_Nom]],Clef_répartition[Année],Clef_répartition[[#This Row],[Année]])))</f>
        <v>2</v>
      </c>
      <c r="G324" t="str">
        <f>Clef_répartition[[#This Row],[Code_Nom]]&amp;"_"&amp;Clef_répartition[[#This Row],[Nombre]]&amp;"_"&amp;Clef_répartition[[#This Row],[Année]]</f>
        <v>APEJ_Association pour l'enfance et la jeunesse de Terre Sainte_8_2016</v>
      </c>
      <c r="H324">
        <v>5723</v>
      </c>
      <c r="I324" t="s">
        <v>176</v>
      </c>
      <c r="J324">
        <v>2016</v>
      </c>
      <c r="K324">
        <v>0</v>
      </c>
    </row>
    <row r="325" spans="1:11" x14ac:dyDescent="0.25">
      <c r="A325" t="s">
        <v>433</v>
      </c>
      <c r="B325" t="s">
        <v>596</v>
      </c>
      <c r="C325" t="s">
        <v>597</v>
      </c>
      <c r="D325" t="str">
        <f>Clef_répartition[[#This Row],[Code association]]&amp;"_"&amp;Clef_répartition[[#This Row],[Nom association]]</f>
        <v>APEJ_Association pour l'enfance et la jeunesse de Terre Sainte</v>
      </c>
      <c r="E325">
        <f>COUNTIFS(D$2:D325,Clef_répartition[[#This Row],[Code_Nom]],J$2:J325,Clef_répartition[[#This Row],[Année]])</f>
        <v>9</v>
      </c>
      <c r="F325">
        <f>IF(Clef_répartition[[#This Row],[Code_Nom]]=D324,F324-1,(COUNTIFS(Clef_répartition[Code_Nom],Clef_répartition[[#This Row],[Code_Nom]],Clef_répartition[Année],Clef_répartition[[#This Row],[Année]])))</f>
        <v>1</v>
      </c>
      <c r="G325" t="str">
        <f>Clef_répartition[[#This Row],[Code_Nom]]&amp;"_"&amp;Clef_répartition[[#This Row],[Nombre]]&amp;"_"&amp;Clef_répartition[[#This Row],[Année]]</f>
        <v>APEJ_Association pour l'enfance et la jeunesse de Terre Sainte_9_2016</v>
      </c>
      <c r="H325">
        <v>5729</v>
      </c>
      <c r="I325" t="s">
        <v>261</v>
      </c>
      <c r="J325">
        <v>2016</v>
      </c>
      <c r="K325">
        <v>0</v>
      </c>
    </row>
    <row r="326" spans="1:11" x14ac:dyDescent="0.25">
      <c r="A326" t="s">
        <v>433</v>
      </c>
      <c r="B326" t="s">
        <v>434</v>
      </c>
      <c r="C326" t="s">
        <v>435</v>
      </c>
      <c r="D326" t="str">
        <f>Clef_répartition[[#This Row],[Code association]]&amp;"_"&amp;Clef_répartition[[#This Row],[Nom association]]</f>
        <v>APOL_Association Police Lavaux</v>
      </c>
      <c r="E326">
        <f>COUNTIFS(D$2:D326,Clef_répartition[[#This Row],[Code_Nom]],J$2:J326,Clef_répartition[[#This Row],[Année]])</f>
        <v>1</v>
      </c>
      <c r="F326">
        <f>IF(Clef_répartition[[#This Row],[Code_Nom]]=D325,F325-1,(COUNTIFS(Clef_répartition[Code_Nom],Clef_répartition[[#This Row],[Code_Nom]],Clef_répartition[Année],Clef_répartition[[#This Row],[Année]])))</f>
        <v>6</v>
      </c>
      <c r="G326" t="str">
        <f>Clef_répartition[[#This Row],[Code_Nom]]&amp;"_"&amp;Clef_répartition[[#This Row],[Nombre]]&amp;"_"&amp;Clef_répartition[[#This Row],[Année]]</f>
        <v>APOL_Association Police Lavaux_1_2016</v>
      </c>
      <c r="H326">
        <v>5613</v>
      </c>
      <c r="I326" t="s">
        <v>33</v>
      </c>
      <c r="J326">
        <v>2016</v>
      </c>
      <c r="K326">
        <v>0.20982999999999999</v>
      </c>
    </row>
    <row r="327" spans="1:11" x14ac:dyDescent="0.25">
      <c r="A327" t="s">
        <v>433</v>
      </c>
      <c r="B327" t="s">
        <v>434</v>
      </c>
      <c r="C327" t="s">
        <v>435</v>
      </c>
      <c r="D327" t="str">
        <f>Clef_répartition[[#This Row],[Code association]]&amp;"_"&amp;Clef_répartition[[#This Row],[Nom association]]</f>
        <v>APOL_Association Police Lavaux</v>
      </c>
      <c r="E327">
        <f>COUNTIFS(D$2:D327,Clef_répartition[[#This Row],[Code_Nom]],J$2:J327,Clef_répartition[[#This Row],[Année]])</f>
        <v>2</v>
      </c>
      <c r="F327">
        <f>IF(Clef_répartition[[#This Row],[Code_Nom]]=D326,F326-1,(COUNTIFS(Clef_répartition[Code_Nom],Clef_répartition[[#This Row],[Code_Nom]],Clef_répartition[Année],Clef_répartition[[#This Row],[Année]])))</f>
        <v>5</v>
      </c>
      <c r="G327" t="str">
        <f>Clef_répartition[[#This Row],[Code_Nom]]&amp;"_"&amp;Clef_répartition[[#This Row],[Nombre]]&amp;"_"&amp;Clef_répartition[[#This Row],[Année]]</f>
        <v>APOL_Association Police Lavaux_2_2016</v>
      </c>
      <c r="H327">
        <v>5601</v>
      </c>
      <c r="I327" t="s">
        <v>66</v>
      </c>
      <c r="J327">
        <v>2016</v>
      </c>
      <c r="K327">
        <v>6.4079999999999998E-2</v>
      </c>
    </row>
    <row r="328" spans="1:11" x14ac:dyDescent="0.25">
      <c r="A328" t="s">
        <v>433</v>
      </c>
      <c r="B328" t="s">
        <v>434</v>
      </c>
      <c r="C328" t="s">
        <v>435</v>
      </c>
      <c r="D328" t="str">
        <f>Clef_répartition[[#This Row],[Code association]]&amp;"_"&amp;Clef_répartition[[#This Row],[Nom association]]</f>
        <v>APOL_Association Police Lavaux</v>
      </c>
      <c r="E328">
        <f>COUNTIFS(D$2:D328,Clef_répartition[[#This Row],[Code_Nom]],J$2:J328,Clef_répartition[[#This Row],[Année]])</f>
        <v>3</v>
      </c>
      <c r="F328">
        <f>IF(Clef_répartition[[#This Row],[Code_Nom]]=D327,F327-1,(COUNTIFS(Clef_répartition[Code_Nom],Clef_répartition[[#This Row],[Code_Nom]],Clef_répartition[Année],Clef_répartition[[#This Row],[Année]])))</f>
        <v>4</v>
      </c>
      <c r="G328" t="str">
        <f>Clef_répartition[[#This Row],[Code_Nom]]&amp;"_"&amp;Clef_répartition[[#This Row],[Nombre]]&amp;"_"&amp;Clef_répartition[[#This Row],[Année]]</f>
        <v>APOL_Association Police Lavaux_3_2016</v>
      </c>
      <c r="H328">
        <v>5606</v>
      </c>
      <c r="I328" t="s">
        <v>169</v>
      </c>
      <c r="J328">
        <v>2016</v>
      </c>
      <c r="K328">
        <v>0.63751000000000002</v>
      </c>
    </row>
    <row r="329" spans="1:11" x14ac:dyDescent="0.25">
      <c r="A329" t="s">
        <v>433</v>
      </c>
      <c r="B329" t="s">
        <v>434</v>
      </c>
      <c r="C329" t="s">
        <v>435</v>
      </c>
      <c r="D329" t="str">
        <f>Clef_répartition[[#This Row],[Code association]]&amp;"_"&amp;Clef_répartition[[#This Row],[Nom association]]</f>
        <v>APOL_Association Police Lavaux</v>
      </c>
      <c r="E329">
        <f>COUNTIFS(D$2:D329,Clef_répartition[[#This Row],[Code_Nom]],J$2:J329,Clef_répartition[[#This Row],[Année]])</f>
        <v>4</v>
      </c>
      <c r="F329">
        <f>IF(Clef_répartition[[#This Row],[Code_Nom]]=D328,F328-1,(COUNTIFS(Clef_répartition[Code_Nom],Clef_répartition[[#This Row],[Code_Nom]],Clef_répartition[Année],Clef_répartition[[#This Row],[Année]])))</f>
        <v>3</v>
      </c>
      <c r="G329" t="str">
        <f>Clef_répartition[[#This Row],[Code_Nom]]&amp;"_"&amp;Clef_répartition[[#This Row],[Nombre]]&amp;"_"&amp;Clef_répartition[[#This Row],[Année]]</f>
        <v>APOL_Association Police Lavaux_4_2016</v>
      </c>
      <c r="H329">
        <v>5607</v>
      </c>
      <c r="I329" t="s">
        <v>225</v>
      </c>
      <c r="J329">
        <v>2016</v>
      </c>
      <c r="K329">
        <v>7.0319999999999994E-2</v>
      </c>
    </row>
    <row r="330" spans="1:11" x14ac:dyDescent="0.25">
      <c r="A330" t="s">
        <v>433</v>
      </c>
      <c r="B330" t="s">
        <v>434</v>
      </c>
      <c r="C330" t="s">
        <v>435</v>
      </c>
      <c r="D330" t="str">
        <f>Clef_répartition[[#This Row],[Code association]]&amp;"_"&amp;Clef_répartition[[#This Row],[Nom association]]</f>
        <v>APOL_Association Police Lavaux</v>
      </c>
      <c r="E330">
        <f>COUNTIFS(D$2:D330,Clef_répartition[[#This Row],[Code_Nom]],J$2:J330,Clef_répartition[[#This Row],[Année]])</f>
        <v>5</v>
      </c>
      <c r="F330">
        <f>IF(Clef_répartition[[#This Row],[Code_Nom]]=D329,F329-1,(COUNTIFS(Clef_répartition[Code_Nom],Clef_répartition[[#This Row],[Code_Nom]],Clef_répartition[Année],Clef_répartition[[#This Row],[Année]])))</f>
        <v>2</v>
      </c>
      <c r="G330" t="str">
        <f>Clef_répartition[[#This Row],[Code_Nom]]&amp;"_"&amp;Clef_répartition[[#This Row],[Nombre]]&amp;"_"&amp;Clef_répartition[[#This Row],[Année]]</f>
        <v>APOL_Association Police Lavaux_5_2016</v>
      </c>
      <c r="H330">
        <v>5609</v>
      </c>
      <c r="I330" t="s">
        <v>230</v>
      </c>
      <c r="J330">
        <v>2016</v>
      </c>
      <c r="K330">
        <v>7.4700000000000001E-3</v>
      </c>
    </row>
    <row r="331" spans="1:11" x14ac:dyDescent="0.25">
      <c r="A331" t="s">
        <v>433</v>
      </c>
      <c r="B331" t="s">
        <v>434</v>
      </c>
      <c r="C331" t="s">
        <v>435</v>
      </c>
      <c r="D331" t="str">
        <f>Clef_répartition[[#This Row],[Code association]]&amp;"_"&amp;Clef_répartition[[#This Row],[Nom association]]</f>
        <v>APOL_Association Police Lavaux</v>
      </c>
      <c r="E331">
        <f>COUNTIFS(D$2:D331,Clef_répartition[[#This Row],[Code_Nom]],J$2:J331,Clef_répartition[[#This Row],[Année]])</f>
        <v>6</v>
      </c>
      <c r="F331">
        <f>IF(Clef_répartition[[#This Row],[Code_Nom]]=D330,F330-1,(COUNTIFS(Clef_répartition[Code_Nom],Clef_répartition[[#This Row],[Code_Nom]],Clef_répartition[Année],Clef_répartition[[#This Row],[Année]])))</f>
        <v>1</v>
      </c>
      <c r="G331" t="str">
        <f>Clef_répartition[[#This Row],[Code_Nom]]&amp;"_"&amp;Clef_répartition[[#This Row],[Nombre]]&amp;"_"&amp;Clef_répartition[[#This Row],[Année]]</f>
        <v>APOL_Association Police Lavaux_6_2016</v>
      </c>
      <c r="H331">
        <v>5610</v>
      </c>
      <c r="I331" t="s">
        <v>256</v>
      </c>
      <c r="J331">
        <v>2016</v>
      </c>
      <c r="K331">
        <v>1.0789999999999999E-2</v>
      </c>
    </row>
    <row r="332" spans="1:11" x14ac:dyDescent="0.25">
      <c r="A332" t="s">
        <v>433</v>
      </c>
      <c r="B332" t="s">
        <v>459</v>
      </c>
      <c r="C332" t="s">
        <v>460</v>
      </c>
      <c r="D332" t="str">
        <f>Clef_répartition[[#This Row],[Code association]]&amp;"_"&amp;Clef_répartition[[#This Row],[Nom association]]</f>
        <v>ARAS Broye-Vully_Association Régionale d'Action Sociale Broye-Vully</v>
      </c>
      <c r="E332">
        <f>COUNTIFS(D$2:D332,Clef_répartition[[#This Row],[Code_Nom]],J$2:J332,Clef_répartition[[#This Row],[Année]])</f>
        <v>1</v>
      </c>
      <c r="F332">
        <f>IF(Clef_répartition[[#This Row],[Code_Nom]]=D331,F331-1,(COUNTIFS(Clef_répartition[Code_Nom],Clef_répartition[[#This Row],[Code_Nom]],Clef_répartition[Année],Clef_répartition[[#This Row],[Année]])))</f>
        <v>32</v>
      </c>
      <c r="G332" t="str">
        <f>Clef_répartition[[#This Row],[Code_Nom]]&amp;"_"&amp;Clef_répartition[[#This Row],[Nombre]]&amp;"_"&amp;Clef_répartition[[#This Row],[Année]]</f>
        <v>ARAS Broye-Vully_Association Régionale d'Action Sociale Broye-Vully_1_2016</v>
      </c>
      <c r="H332">
        <v>5451</v>
      </c>
      <c r="I332" t="s">
        <v>10</v>
      </c>
      <c r="J332">
        <v>2016</v>
      </c>
      <c r="K332">
        <v>0.1003</v>
      </c>
    </row>
    <row r="333" spans="1:11" x14ac:dyDescent="0.25">
      <c r="A333" t="s">
        <v>433</v>
      </c>
      <c r="B333" t="s">
        <v>459</v>
      </c>
      <c r="C333" t="s">
        <v>460</v>
      </c>
      <c r="D333" t="str">
        <f>Clef_répartition[[#This Row],[Code association]]&amp;"_"&amp;Clef_répartition[[#This Row],[Nom association]]</f>
        <v>ARAS Broye-Vully_Association Régionale d'Action Sociale Broye-Vully</v>
      </c>
      <c r="E333">
        <f>COUNTIFS(D$2:D333,Clef_répartition[[#This Row],[Code_Nom]],J$2:J333,Clef_répartition[[#This Row],[Année]])</f>
        <v>2</v>
      </c>
      <c r="F333">
        <f>IF(Clef_répartition[[#This Row],[Code_Nom]]=D332,F332-1,(COUNTIFS(Clef_répartition[Code_Nom],Clef_répartition[[#This Row],[Code_Nom]],Clef_répartition[Année],Clef_répartition[[#This Row],[Année]])))</f>
        <v>31</v>
      </c>
      <c r="G333" t="str">
        <f>Clef_répartition[[#This Row],[Code_Nom]]&amp;"_"&amp;Clef_répartition[[#This Row],[Nombre]]&amp;"_"&amp;Clef_répartition[[#This Row],[Année]]</f>
        <v>ARAS Broye-Vully_Association Régionale d'Action Sociale Broye-Vully_2_2016</v>
      </c>
      <c r="H333">
        <v>5663</v>
      </c>
      <c r="I333" t="s">
        <v>461</v>
      </c>
      <c r="J333">
        <v>2016</v>
      </c>
      <c r="K333">
        <v>4.8999999999999998E-3</v>
      </c>
    </row>
    <row r="334" spans="1:11" x14ac:dyDescent="0.25">
      <c r="A334" t="s">
        <v>433</v>
      </c>
      <c r="B334" t="s">
        <v>459</v>
      </c>
      <c r="C334" t="s">
        <v>460</v>
      </c>
      <c r="D334" t="str">
        <f>Clef_répartition[[#This Row],[Code association]]&amp;"_"&amp;Clef_répartition[[#This Row],[Nom association]]</f>
        <v>ARAS Broye-Vully_Association Régionale d'Action Sociale Broye-Vully</v>
      </c>
      <c r="E334">
        <f>COUNTIFS(D$2:D334,Clef_répartition[[#This Row],[Code_Nom]],J$2:J334,Clef_répartition[[#This Row],[Année]])</f>
        <v>3</v>
      </c>
      <c r="F334">
        <f>IF(Clef_répartition[[#This Row],[Code_Nom]]=D333,F333-1,(COUNTIFS(Clef_répartition[Code_Nom],Clef_répartition[[#This Row],[Code_Nom]],Clef_répartition[Année],Clef_répartition[[#This Row],[Année]])))</f>
        <v>30</v>
      </c>
      <c r="G334" t="str">
        <f>Clef_répartition[[#This Row],[Code_Nom]]&amp;"_"&amp;Clef_répartition[[#This Row],[Nombre]]&amp;"_"&amp;Clef_répartition[[#This Row],[Année]]</f>
        <v>ARAS Broye-Vully_Association Régionale d'Action Sociale Broye-Vully_3_2016</v>
      </c>
      <c r="H334">
        <v>5812</v>
      </c>
      <c r="I334" t="s">
        <v>48</v>
      </c>
      <c r="J334">
        <v>2016</v>
      </c>
      <c r="K334">
        <v>3.3999999999999998E-3</v>
      </c>
    </row>
    <row r="335" spans="1:11" x14ac:dyDescent="0.25">
      <c r="A335" t="s">
        <v>433</v>
      </c>
      <c r="B335" t="s">
        <v>459</v>
      </c>
      <c r="C335" t="s">
        <v>460</v>
      </c>
      <c r="D335" t="str">
        <f>Clef_répartition[[#This Row],[Code association]]&amp;"_"&amp;Clef_répartition[[#This Row],[Nom association]]</f>
        <v>ARAS Broye-Vully_Association Régionale d'Action Sociale Broye-Vully</v>
      </c>
      <c r="E335">
        <f>COUNTIFS(D$2:D335,Clef_répartition[[#This Row],[Code_Nom]],J$2:J335,Clef_répartition[[#This Row],[Année]])</f>
        <v>4</v>
      </c>
      <c r="F335">
        <f>IF(Clef_répartition[[#This Row],[Code_Nom]]=D334,F334-1,(COUNTIFS(Clef_répartition[Code_Nom],Clef_répartition[[#This Row],[Code_Nom]],Clef_répartition[Année],Clef_répartition[[#This Row],[Année]])))</f>
        <v>29</v>
      </c>
      <c r="G335" t="str">
        <f>Clef_répartition[[#This Row],[Code_Nom]]&amp;"_"&amp;Clef_répartition[[#This Row],[Nombre]]&amp;"_"&amp;Clef_répartition[[#This Row],[Année]]</f>
        <v>ARAS Broye-Vully_Association Régionale d'Action Sociale Broye-Vully_4_2016</v>
      </c>
      <c r="H335">
        <v>5665</v>
      </c>
      <c r="I335" t="s">
        <v>57</v>
      </c>
      <c r="J335">
        <v>2016</v>
      </c>
      <c r="K335">
        <v>5.7999999999999996E-3</v>
      </c>
    </row>
    <row r="336" spans="1:11" x14ac:dyDescent="0.25">
      <c r="A336" t="s">
        <v>433</v>
      </c>
      <c r="B336" t="s">
        <v>459</v>
      </c>
      <c r="C336" t="s">
        <v>460</v>
      </c>
      <c r="D336" t="str">
        <f>Clef_répartition[[#This Row],[Code association]]&amp;"_"&amp;Clef_répartition[[#This Row],[Nom association]]</f>
        <v>ARAS Broye-Vully_Association Régionale d'Action Sociale Broye-Vully</v>
      </c>
      <c r="E336">
        <f>COUNTIFS(D$2:D336,Clef_répartition[[#This Row],[Code_Nom]],J$2:J336,Clef_répartition[[#This Row],[Année]])</f>
        <v>5</v>
      </c>
      <c r="F336">
        <f>IF(Clef_répartition[[#This Row],[Code_Nom]]=D335,F335-1,(COUNTIFS(Clef_répartition[Code_Nom],Clef_répartition[[#This Row],[Code_Nom]],Clef_répartition[Année],Clef_répartition[[#This Row],[Année]])))</f>
        <v>28</v>
      </c>
      <c r="G336" t="str">
        <f>Clef_répartition[[#This Row],[Code_Nom]]&amp;"_"&amp;Clef_répartition[[#This Row],[Nombre]]&amp;"_"&amp;Clef_répartition[[#This Row],[Année]]</f>
        <v>ARAS Broye-Vully_Association Régionale d'Action Sociale Broye-Vully_5_2016</v>
      </c>
      <c r="H336">
        <v>5813</v>
      </c>
      <c r="I336" t="s">
        <v>65</v>
      </c>
      <c r="J336">
        <v>2016</v>
      </c>
      <c r="K336">
        <v>1.04E-2</v>
      </c>
    </row>
    <row r="337" spans="1:11" x14ac:dyDescent="0.25">
      <c r="A337" t="s">
        <v>433</v>
      </c>
      <c r="B337" t="s">
        <v>459</v>
      </c>
      <c r="C337" t="s">
        <v>460</v>
      </c>
      <c r="D337" t="str">
        <f>Clef_répartition[[#This Row],[Code association]]&amp;"_"&amp;Clef_répartition[[#This Row],[Nom association]]</f>
        <v>ARAS Broye-Vully_Association Régionale d'Action Sociale Broye-Vully</v>
      </c>
      <c r="E337">
        <f>COUNTIFS(D$2:D337,Clef_répartition[[#This Row],[Code_Nom]],J$2:J337,Clef_répartition[[#This Row],[Année]])</f>
        <v>6</v>
      </c>
      <c r="F337">
        <f>IF(Clef_répartition[[#This Row],[Code_Nom]]=D336,F336-1,(COUNTIFS(Clef_répartition[Code_Nom],Clef_répartition[[#This Row],[Code_Nom]],Clef_répartition[Année],Clef_répartition[[#This Row],[Année]])))</f>
        <v>27</v>
      </c>
      <c r="G337" t="str">
        <f>Clef_répartition[[#This Row],[Code_Nom]]&amp;"_"&amp;Clef_répartition[[#This Row],[Nombre]]&amp;"_"&amp;Clef_répartition[[#This Row],[Année]]</f>
        <v>ARAS Broye-Vully_Association Régionale d'Action Sociale Broye-Vully_6_2016</v>
      </c>
      <c r="H337">
        <v>5785</v>
      </c>
      <c r="I337" t="s">
        <v>74</v>
      </c>
      <c r="J337">
        <v>2016</v>
      </c>
      <c r="K337">
        <v>1.0999999999999999E-2</v>
      </c>
    </row>
    <row r="338" spans="1:11" x14ac:dyDescent="0.25">
      <c r="A338" t="s">
        <v>433</v>
      </c>
      <c r="B338" t="s">
        <v>459</v>
      </c>
      <c r="C338" t="s">
        <v>460</v>
      </c>
      <c r="D338" t="str">
        <f>Clef_répartition[[#This Row],[Code association]]&amp;"_"&amp;Clef_répartition[[#This Row],[Nom association]]</f>
        <v>ARAS Broye-Vully_Association Régionale d'Action Sociale Broye-Vully</v>
      </c>
      <c r="E338">
        <f>COUNTIFS(D$2:D338,Clef_répartition[[#This Row],[Code_Nom]],J$2:J338,Clef_répartition[[#This Row],[Année]])</f>
        <v>7</v>
      </c>
      <c r="F338">
        <f>IF(Clef_répartition[[#This Row],[Code_Nom]]=D337,F337-1,(COUNTIFS(Clef_répartition[Code_Nom],Clef_répartition[[#This Row],[Code_Nom]],Clef_répartition[Année],Clef_répartition[[#This Row],[Année]])))</f>
        <v>26</v>
      </c>
      <c r="G338" t="str">
        <f>Clef_répartition[[#This Row],[Code_Nom]]&amp;"_"&amp;Clef_répartition[[#This Row],[Nombre]]&amp;"_"&amp;Clef_répartition[[#This Row],[Année]]</f>
        <v>ARAS Broye-Vully_Association Régionale d'Action Sociale Broye-Vully_7_2016</v>
      </c>
      <c r="H338">
        <v>5816</v>
      </c>
      <c r="I338" t="s">
        <v>76</v>
      </c>
      <c r="J338">
        <v>2016</v>
      </c>
      <c r="K338">
        <v>5.1999999999999998E-2</v>
      </c>
    </row>
    <row r="339" spans="1:11" x14ac:dyDescent="0.25">
      <c r="A339" t="s">
        <v>433</v>
      </c>
      <c r="B339" t="s">
        <v>459</v>
      </c>
      <c r="C339" t="s">
        <v>460</v>
      </c>
      <c r="D339" t="str">
        <f>Clef_répartition[[#This Row],[Code association]]&amp;"_"&amp;Clef_répartition[[#This Row],[Nom association]]</f>
        <v>ARAS Broye-Vully_Association Régionale d'Action Sociale Broye-Vully</v>
      </c>
      <c r="E339">
        <f>COUNTIFS(D$2:D339,Clef_répartition[[#This Row],[Code_Nom]],J$2:J339,Clef_répartition[[#This Row],[Année]])</f>
        <v>8</v>
      </c>
      <c r="F339">
        <f>IF(Clef_répartition[[#This Row],[Code_Nom]]=D338,F338-1,(COUNTIFS(Clef_répartition[Code_Nom],Clef_répartition[[#This Row],[Code_Nom]],Clef_répartition[Année],Clef_répartition[[#This Row],[Année]])))</f>
        <v>25</v>
      </c>
      <c r="G339" t="str">
        <f>Clef_répartition[[#This Row],[Code_Nom]]&amp;"_"&amp;Clef_répartition[[#This Row],[Nombre]]&amp;"_"&amp;Clef_répartition[[#This Row],[Année]]</f>
        <v>ARAS Broye-Vully_Association Régionale d'Action Sociale Broye-Vully_8_2016</v>
      </c>
      <c r="H339">
        <v>5456</v>
      </c>
      <c r="I339" t="s">
        <v>87</v>
      </c>
      <c r="J339">
        <v>2016</v>
      </c>
      <c r="K339">
        <v>3.6400000000000002E-2</v>
      </c>
    </row>
    <row r="340" spans="1:11" x14ac:dyDescent="0.25">
      <c r="A340" t="s">
        <v>433</v>
      </c>
      <c r="B340" t="s">
        <v>459</v>
      </c>
      <c r="C340" t="s">
        <v>460</v>
      </c>
      <c r="D340" t="str">
        <f>Clef_répartition[[#This Row],[Code association]]&amp;"_"&amp;Clef_répartition[[#This Row],[Nom association]]</f>
        <v>ARAS Broye-Vully_Association Régionale d'Action Sociale Broye-Vully</v>
      </c>
      <c r="E340">
        <f>COUNTIFS(D$2:D340,Clef_répartition[[#This Row],[Code_Nom]],J$2:J340,Clef_répartition[[#This Row],[Année]])</f>
        <v>9</v>
      </c>
      <c r="F340">
        <f>IF(Clef_répartition[[#This Row],[Code_Nom]]=D339,F339-1,(COUNTIFS(Clef_répartition[Code_Nom],Clef_répartition[[#This Row],[Code_Nom]],Clef_répartition[Année],Clef_répartition[[#This Row],[Année]])))</f>
        <v>24</v>
      </c>
      <c r="G340" t="str">
        <f>Clef_répartition[[#This Row],[Code_Nom]]&amp;"_"&amp;Clef_répartition[[#This Row],[Nombre]]&amp;"_"&amp;Clef_répartition[[#This Row],[Année]]</f>
        <v>ARAS Broye-Vully_Association Régionale d'Action Sociale Broye-Vully_9_2016</v>
      </c>
      <c r="H340">
        <v>5669</v>
      </c>
      <c r="I340" t="s">
        <v>89</v>
      </c>
      <c r="J340">
        <v>2016</v>
      </c>
      <c r="K340">
        <v>7.6E-3</v>
      </c>
    </row>
    <row r="341" spans="1:11" x14ac:dyDescent="0.25">
      <c r="A341" t="s">
        <v>433</v>
      </c>
      <c r="B341" t="s">
        <v>459</v>
      </c>
      <c r="C341" t="s">
        <v>460</v>
      </c>
      <c r="D341" t="str">
        <f>Clef_répartition[[#This Row],[Code association]]&amp;"_"&amp;Clef_répartition[[#This Row],[Nom association]]</f>
        <v>ARAS Broye-Vully_Association Régionale d'Action Sociale Broye-Vully</v>
      </c>
      <c r="E341">
        <f>COUNTIFS(D$2:D341,Clef_répartition[[#This Row],[Code_Nom]],J$2:J341,Clef_répartition[[#This Row],[Année]])</f>
        <v>10</v>
      </c>
      <c r="F341">
        <f>IF(Clef_répartition[[#This Row],[Code_Nom]]=D340,F340-1,(COUNTIFS(Clef_répartition[Code_Nom],Clef_répartition[[#This Row],[Code_Nom]],Clef_répartition[Année],Clef_répartition[[#This Row],[Année]])))</f>
        <v>23</v>
      </c>
      <c r="G341" t="str">
        <f>Clef_répartition[[#This Row],[Code_Nom]]&amp;"_"&amp;Clef_répartition[[#This Row],[Nombre]]&amp;"_"&amp;Clef_répartition[[#This Row],[Année]]</f>
        <v>ARAS Broye-Vully_Association Régionale d'Action Sociale Broye-Vully_10_2016</v>
      </c>
      <c r="H341">
        <v>5671</v>
      </c>
      <c r="I341" t="s">
        <v>95</v>
      </c>
      <c r="J341">
        <v>2016</v>
      </c>
      <c r="K341">
        <v>6.1000000000000004E-3</v>
      </c>
    </row>
    <row r="342" spans="1:11" x14ac:dyDescent="0.25">
      <c r="A342" t="s">
        <v>433</v>
      </c>
      <c r="B342" t="s">
        <v>459</v>
      </c>
      <c r="C342" t="s">
        <v>460</v>
      </c>
      <c r="D342" t="str">
        <f>Clef_répartition[[#This Row],[Code association]]&amp;"_"&amp;Clef_répartition[[#This Row],[Nom association]]</f>
        <v>ARAS Broye-Vully_Association Régionale d'Action Sociale Broye-Vully</v>
      </c>
      <c r="E342">
        <f>COUNTIFS(D$2:D342,Clef_répartition[[#This Row],[Code_Nom]],J$2:J342,Clef_répartition[[#This Row],[Année]])</f>
        <v>11</v>
      </c>
      <c r="F342">
        <f>IF(Clef_répartition[[#This Row],[Code_Nom]]=D341,F341-1,(COUNTIFS(Clef_répartition[Code_Nom],Clef_répartition[[#This Row],[Code_Nom]],Clef_répartition[Année],Clef_répartition[[#This Row],[Année]])))</f>
        <v>22</v>
      </c>
      <c r="G342" t="str">
        <f>Clef_répartition[[#This Row],[Code_Nom]]&amp;"_"&amp;Clef_répartition[[#This Row],[Nombre]]&amp;"_"&amp;Clef_répartition[[#This Row],[Année]]</f>
        <v>ARAS Broye-Vully_Association Régionale d'Action Sociale Broye-Vully_11_2016</v>
      </c>
      <c r="H342">
        <v>5458</v>
      </c>
      <c r="I342" t="s">
        <v>111</v>
      </c>
      <c r="J342">
        <v>2016</v>
      </c>
      <c r="K342">
        <v>2.0500000000000001E-2</v>
      </c>
    </row>
    <row r="343" spans="1:11" x14ac:dyDescent="0.25">
      <c r="A343" t="s">
        <v>433</v>
      </c>
      <c r="B343" t="s">
        <v>459</v>
      </c>
      <c r="C343" t="s">
        <v>460</v>
      </c>
      <c r="D343" t="str">
        <f>Clef_répartition[[#This Row],[Code association]]&amp;"_"&amp;Clef_répartition[[#This Row],[Nom association]]</f>
        <v>ARAS Broye-Vully_Association Régionale d'Action Sociale Broye-Vully</v>
      </c>
      <c r="E343">
        <f>COUNTIFS(D$2:D343,Clef_répartition[[#This Row],[Code_Nom]],J$2:J343,Clef_répartition[[#This Row],[Année]])</f>
        <v>12</v>
      </c>
      <c r="F343">
        <f>IF(Clef_répartition[[#This Row],[Code_Nom]]=D342,F342-1,(COUNTIFS(Clef_répartition[Code_Nom],Clef_répartition[[#This Row],[Code_Nom]],Clef_répartition[Année],Clef_répartition[[#This Row],[Année]])))</f>
        <v>21</v>
      </c>
      <c r="G343" t="str">
        <f>Clef_répartition[[#This Row],[Code_Nom]]&amp;"_"&amp;Clef_répartition[[#This Row],[Nombre]]&amp;"_"&amp;Clef_répartition[[#This Row],[Année]]</f>
        <v>ARAS Broye-Vully_Association Régionale d'Action Sociale Broye-Vully_12_2016</v>
      </c>
      <c r="H343">
        <v>5817</v>
      </c>
      <c r="I343" t="s">
        <v>130</v>
      </c>
      <c r="J343">
        <v>2016</v>
      </c>
      <c r="K343">
        <v>2.1499999999999998E-2</v>
      </c>
    </row>
    <row r="344" spans="1:11" x14ac:dyDescent="0.25">
      <c r="A344" t="s">
        <v>433</v>
      </c>
      <c r="B344" t="s">
        <v>459</v>
      </c>
      <c r="C344" t="s">
        <v>460</v>
      </c>
      <c r="D344" t="str">
        <f>Clef_répartition[[#This Row],[Code association]]&amp;"_"&amp;Clef_répartition[[#This Row],[Nom association]]</f>
        <v>ARAS Broye-Vully_Association Régionale d'Action Sociale Broye-Vully</v>
      </c>
      <c r="E344">
        <f>COUNTIFS(D$2:D344,Clef_répartition[[#This Row],[Code_Nom]],J$2:J344,Clef_répartition[[#This Row],[Année]])</f>
        <v>13</v>
      </c>
      <c r="F344">
        <f>IF(Clef_répartition[[#This Row],[Code_Nom]]=D343,F343-1,(COUNTIFS(Clef_répartition[Code_Nom],Clef_répartition[[#This Row],[Code_Nom]],Clef_répartition[Année],Clef_répartition[[#This Row],[Année]])))</f>
        <v>20</v>
      </c>
      <c r="G344" t="str">
        <f>Clef_répartition[[#This Row],[Code_Nom]]&amp;"_"&amp;Clef_répartition[[#This Row],[Nombre]]&amp;"_"&amp;Clef_répartition[[#This Row],[Année]]</f>
        <v>ARAS Broye-Vully_Association Régionale d'Action Sociale Broye-Vully_13_2016</v>
      </c>
      <c r="H344">
        <v>5819</v>
      </c>
      <c r="I344" t="s">
        <v>136</v>
      </c>
      <c r="J344">
        <v>2016</v>
      </c>
      <c r="K344">
        <v>7.1000000000000004E-3</v>
      </c>
    </row>
    <row r="345" spans="1:11" x14ac:dyDescent="0.25">
      <c r="A345" t="s">
        <v>433</v>
      </c>
      <c r="B345" t="s">
        <v>459</v>
      </c>
      <c r="C345" t="s">
        <v>460</v>
      </c>
      <c r="D345" t="str">
        <f>Clef_répartition[[#This Row],[Code association]]&amp;"_"&amp;Clef_répartition[[#This Row],[Nom association]]</f>
        <v>ARAS Broye-Vully_Association Régionale d'Action Sociale Broye-Vully</v>
      </c>
      <c r="E345">
        <f>COUNTIFS(D$2:D345,Clef_répartition[[#This Row],[Code_Nom]],J$2:J345,Clef_répartition[[#This Row],[Année]])</f>
        <v>14</v>
      </c>
      <c r="F345">
        <f>IF(Clef_répartition[[#This Row],[Code_Nom]]=D344,F344-1,(COUNTIFS(Clef_répartition[Code_Nom],Clef_répartition[[#This Row],[Code_Nom]],Clef_répartition[Année],Clef_répartition[[#This Row],[Année]])))</f>
        <v>19</v>
      </c>
      <c r="G345" t="str">
        <f>Clef_répartition[[#This Row],[Code_Nom]]&amp;"_"&amp;Clef_répartition[[#This Row],[Nombre]]&amp;"_"&amp;Clef_répartition[[#This Row],[Année]]</f>
        <v>ARAS Broye-Vully_Association Régionale d'Action Sociale Broye-Vully_14_2016</v>
      </c>
      <c r="H345">
        <v>5673</v>
      </c>
      <c r="I345" t="s">
        <v>137</v>
      </c>
      <c r="J345">
        <v>2016</v>
      </c>
      <c r="K345">
        <v>9.4000000000000004E-3</v>
      </c>
    </row>
    <row r="346" spans="1:11" x14ac:dyDescent="0.25">
      <c r="A346" t="s">
        <v>433</v>
      </c>
      <c r="B346" t="s">
        <v>459</v>
      </c>
      <c r="C346" t="s">
        <v>460</v>
      </c>
      <c r="D346" t="str">
        <f>Clef_répartition[[#This Row],[Code association]]&amp;"_"&amp;Clef_répartition[[#This Row],[Nom association]]</f>
        <v>ARAS Broye-Vully_Association Régionale d'Action Sociale Broye-Vully</v>
      </c>
      <c r="E346">
        <f>COUNTIFS(D$2:D346,Clef_répartition[[#This Row],[Code_Nom]],J$2:J346,Clef_répartition[[#This Row],[Année]])</f>
        <v>15</v>
      </c>
      <c r="F346">
        <f>IF(Clef_répartition[[#This Row],[Code_Nom]]=D345,F345-1,(COUNTIFS(Clef_répartition[Code_Nom],Clef_répartition[[#This Row],[Code_Nom]],Clef_répartition[Année],Clef_répartition[[#This Row],[Année]])))</f>
        <v>18</v>
      </c>
      <c r="G346" t="str">
        <f>Clef_répartition[[#This Row],[Code_Nom]]&amp;"_"&amp;Clef_répartition[[#This Row],[Nombre]]&amp;"_"&amp;Clef_répartition[[#This Row],[Année]]</f>
        <v>ARAS Broye-Vully_Association Régionale d'Action Sociale Broye-Vully_15_2016</v>
      </c>
      <c r="H346">
        <v>5806</v>
      </c>
      <c r="I346" t="s">
        <v>140</v>
      </c>
      <c r="J346">
        <v>2016</v>
      </c>
      <c r="K346">
        <v>1.6E-2</v>
      </c>
    </row>
    <row r="347" spans="1:11" x14ac:dyDescent="0.25">
      <c r="A347" t="s">
        <v>433</v>
      </c>
      <c r="B347" t="s">
        <v>459</v>
      </c>
      <c r="C347" t="s">
        <v>460</v>
      </c>
      <c r="D347" t="str">
        <f>Clef_répartition[[#This Row],[Code association]]&amp;"_"&amp;Clef_répartition[[#This Row],[Nom association]]</f>
        <v>ARAS Broye-Vully_Association Régionale d'Action Sociale Broye-Vully</v>
      </c>
      <c r="E347">
        <f>COUNTIFS(D$2:D347,Clef_répartition[[#This Row],[Code_Nom]],J$2:J347,Clef_répartition[[#This Row],[Année]])</f>
        <v>16</v>
      </c>
      <c r="F347">
        <f>IF(Clef_répartition[[#This Row],[Code_Nom]]=D346,F346-1,(COUNTIFS(Clef_répartition[Code_Nom],Clef_répartition[[#This Row],[Code_Nom]],Clef_répartition[Année],Clef_répartition[[#This Row],[Année]])))</f>
        <v>17</v>
      </c>
      <c r="G347" t="str">
        <f>Clef_répartition[[#This Row],[Code_Nom]]&amp;"_"&amp;Clef_répartition[[#This Row],[Nombre]]&amp;"_"&amp;Clef_répartition[[#This Row],[Année]]</f>
        <v>ARAS Broye-Vully_Association Régionale d'Action Sociale Broye-Vully_16_2016</v>
      </c>
      <c r="H347">
        <v>5674</v>
      </c>
      <c r="I347" t="s">
        <v>163</v>
      </c>
      <c r="J347">
        <v>2016</v>
      </c>
      <c r="K347">
        <v>3.5000000000000001E-3</v>
      </c>
    </row>
    <row r="348" spans="1:11" x14ac:dyDescent="0.25">
      <c r="A348" t="s">
        <v>433</v>
      </c>
      <c r="B348" t="s">
        <v>459</v>
      </c>
      <c r="C348" t="s">
        <v>460</v>
      </c>
      <c r="D348" t="str">
        <f>Clef_répartition[[#This Row],[Code association]]&amp;"_"&amp;Clef_répartition[[#This Row],[Nom association]]</f>
        <v>ARAS Broye-Vully_Association Régionale d'Action Sociale Broye-Vully</v>
      </c>
      <c r="E348">
        <f>COUNTIFS(D$2:D348,Clef_répartition[[#This Row],[Code_Nom]],J$2:J348,Clef_répartition[[#This Row],[Année]])</f>
        <v>17</v>
      </c>
      <c r="F348">
        <f>IF(Clef_répartition[[#This Row],[Code_Nom]]=D347,F347-1,(COUNTIFS(Clef_répartition[Code_Nom],Clef_répartition[[#This Row],[Code_Nom]],Clef_répartition[Année],Clef_répartition[[#This Row],[Année]])))</f>
        <v>16</v>
      </c>
      <c r="G348" t="str">
        <f>Clef_répartition[[#This Row],[Code_Nom]]&amp;"_"&amp;Clef_répartition[[#This Row],[Nombre]]&amp;"_"&amp;Clef_répartition[[#This Row],[Année]]</f>
        <v>ARAS Broye-Vully_Association Régionale d'Action Sociale Broye-Vully_17_2016</v>
      </c>
      <c r="H348">
        <v>5675</v>
      </c>
      <c r="I348" t="s">
        <v>164</v>
      </c>
      <c r="J348">
        <v>2016</v>
      </c>
      <c r="K348">
        <v>9.6100000000000005E-2</v>
      </c>
    </row>
    <row r="349" spans="1:11" x14ac:dyDescent="0.25">
      <c r="A349" t="s">
        <v>433</v>
      </c>
      <c r="B349" t="s">
        <v>459</v>
      </c>
      <c r="C349" t="s">
        <v>460</v>
      </c>
      <c r="D349" t="str">
        <f>Clef_répartition[[#This Row],[Code association]]&amp;"_"&amp;Clef_répartition[[#This Row],[Nom association]]</f>
        <v>ARAS Broye-Vully_Association Régionale d'Action Sociale Broye-Vully</v>
      </c>
      <c r="E349">
        <f>COUNTIFS(D$2:D349,Clef_répartition[[#This Row],[Code_Nom]],J$2:J349,Clef_répartition[[#This Row],[Année]])</f>
        <v>18</v>
      </c>
      <c r="F349">
        <f>IF(Clef_répartition[[#This Row],[Code_Nom]]=D348,F348-1,(COUNTIFS(Clef_répartition[Code_Nom],Clef_répartition[[#This Row],[Code_Nom]],Clef_répartition[Année],Clef_répartition[[#This Row],[Année]])))</f>
        <v>15</v>
      </c>
      <c r="G349" t="str">
        <f>Clef_répartition[[#This Row],[Code_Nom]]&amp;"_"&amp;Clef_répartition[[#This Row],[Nombre]]&amp;"_"&amp;Clef_répartition[[#This Row],[Année]]</f>
        <v>ARAS Broye-Vully_Association Régionale d'Action Sociale Broye-Vully_18_2016</v>
      </c>
      <c r="H349">
        <v>5821</v>
      </c>
      <c r="I349" t="s">
        <v>177</v>
      </c>
      <c r="J349">
        <v>2016</v>
      </c>
      <c r="K349">
        <v>8.3000000000000001E-3</v>
      </c>
    </row>
    <row r="350" spans="1:11" x14ac:dyDescent="0.25">
      <c r="A350" t="s">
        <v>433</v>
      </c>
      <c r="B350" t="s">
        <v>459</v>
      </c>
      <c r="C350" t="s">
        <v>460</v>
      </c>
      <c r="D350" t="str">
        <f>Clef_répartition[[#This Row],[Code association]]&amp;"_"&amp;Clef_répartition[[#This Row],[Nom association]]</f>
        <v>ARAS Broye-Vully_Association Régionale d'Action Sociale Broye-Vully</v>
      </c>
      <c r="E350">
        <f>COUNTIFS(D$2:D350,Clef_répartition[[#This Row],[Code_Nom]],J$2:J350,Clef_répartition[[#This Row],[Année]])</f>
        <v>19</v>
      </c>
      <c r="F350">
        <f>IF(Clef_répartition[[#This Row],[Code_Nom]]=D349,F349-1,(COUNTIFS(Clef_répartition[Code_Nom],Clef_répartition[[#This Row],[Code_Nom]],Clef_répartition[Année],Clef_répartition[[#This Row],[Année]])))</f>
        <v>14</v>
      </c>
      <c r="G350" t="str">
        <f>Clef_répartition[[#This Row],[Code_Nom]]&amp;"_"&amp;Clef_répartition[[#This Row],[Nombre]]&amp;"_"&amp;Clef_répartition[[#This Row],[Année]]</f>
        <v>ARAS Broye-Vully_Association Régionale d'Action Sociale Broye-Vully_19_2016</v>
      </c>
      <c r="H350">
        <v>5678</v>
      </c>
      <c r="I350" t="s">
        <v>192</v>
      </c>
      <c r="J350">
        <v>2016</v>
      </c>
      <c r="K350">
        <v>0.14080000000000001</v>
      </c>
    </row>
    <row r="351" spans="1:11" x14ac:dyDescent="0.25">
      <c r="A351" t="s">
        <v>433</v>
      </c>
      <c r="B351" t="s">
        <v>459</v>
      </c>
      <c r="C351" t="s">
        <v>460</v>
      </c>
      <c r="D351" t="str">
        <f>Clef_répartition[[#This Row],[Code association]]&amp;"_"&amp;Clef_répartition[[#This Row],[Nom association]]</f>
        <v>ARAS Broye-Vully_Association Régionale d'Action Sociale Broye-Vully</v>
      </c>
      <c r="E351">
        <f>COUNTIFS(D$2:D351,Clef_répartition[[#This Row],[Code_Nom]],J$2:J351,Clef_répartition[[#This Row],[Année]])</f>
        <v>20</v>
      </c>
      <c r="F351">
        <f>IF(Clef_répartition[[#This Row],[Code_Nom]]=D350,F350-1,(COUNTIFS(Clef_répartition[Code_Nom],Clef_répartition[[#This Row],[Code_Nom]],Clef_répartition[Année],Clef_répartition[[#This Row],[Année]])))</f>
        <v>13</v>
      </c>
      <c r="G351" t="str">
        <f>Clef_répartition[[#This Row],[Code_Nom]]&amp;"_"&amp;Clef_répartition[[#This Row],[Nombre]]&amp;"_"&amp;Clef_répartition[[#This Row],[Année]]</f>
        <v>ARAS Broye-Vully_Association Régionale d'Action Sociale Broye-Vully_20_2016</v>
      </c>
      <c r="H351">
        <v>5822</v>
      </c>
      <c r="I351" t="s">
        <v>211</v>
      </c>
      <c r="J351">
        <v>2016</v>
      </c>
      <c r="K351">
        <v>0.2291</v>
      </c>
    </row>
    <row r="352" spans="1:11" x14ac:dyDescent="0.25">
      <c r="A352" t="s">
        <v>433</v>
      </c>
      <c r="B352" t="s">
        <v>459</v>
      </c>
      <c r="C352" t="s">
        <v>460</v>
      </c>
      <c r="D352" t="str">
        <f>Clef_répartition[[#This Row],[Code association]]&amp;"_"&amp;Clef_répartition[[#This Row],[Nom association]]</f>
        <v>ARAS Broye-Vully_Association Régionale d'Action Sociale Broye-Vully</v>
      </c>
      <c r="E352">
        <f>COUNTIFS(D$2:D352,Clef_répartition[[#This Row],[Code_Nom]],J$2:J352,Clef_répartition[[#This Row],[Année]])</f>
        <v>21</v>
      </c>
      <c r="F352">
        <f>IF(Clef_répartition[[#This Row],[Code_Nom]]=D351,F351-1,(COUNTIFS(Clef_répartition[Code_Nom],Clef_répartition[[#This Row],[Code_Nom]],Clef_répartition[Année],Clef_répartition[[#This Row],[Année]])))</f>
        <v>12</v>
      </c>
      <c r="G352" t="str">
        <f>Clef_répartition[[#This Row],[Code_Nom]]&amp;"_"&amp;Clef_répartition[[#This Row],[Nombre]]&amp;"_"&amp;Clef_répartition[[#This Row],[Année]]</f>
        <v>ARAS Broye-Vully_Association Régionale d'Action Sociale Broye-Vully_21_2016</v>
      </c>
      <c r="H352">
        <v>5683</v>
      </c>
      <c r="I352" t="s">
        <v>222</v>
      </c>
      <c r="J352">
        <v>2016</v>
      </c>
      <c r="K352">
        <v>4.3E-3</v>
      </c>
    </row>
    <row r="353" spans="1:11" x14ac:dyDescent="0.25">
      <c r="A353" t="s">
        <v>433</v>
      </c>
      <c r="B353" t="s">
        <v>459</v>
      </c>
      <c r="C353" t="s">
        <v>460</v>
      </c>
      <c r="D353" t="str">
        <f>Clef_répartition[[#This Row],[Code association]]&amp;"_"&amp;Clef_répartition[[#This Row],[Nom association]]</f>
        <v>ARAS Broye-Vully_Association Régionale d'Action Sociale Broye-Vully</v>
      </c>
      <c r="E353">
        <f>COUNTIFS(D$2:D353,Clef_répartition[[#This Row],[Code_Nom]],J$2:J353,Clef_répartition[[#This Row],[Année]])</f>
        <v>22</v>
      </c>
      <c r="F353">
        <f>IF(Clef_répartition[[#This Row],[Code_Nom]]=D352,F352-1,(COUNTIFS(Clef_répartition[Code_Nom],Clef_répartition[[#This Row],[Code_Nom]],Clef_répartition[Année],Clef_répartition[[#This Row],[Année]])))</f>
        <v>11</v>
      </c>
      <c r="G353" t="str">
        <f>Clef_répartition[[#This Row],[Code_Nom]]&amp;"_"&amp;Clef_répartition[[#This Row],[Nombre]]&amp;"_"&amp;Clef_répartition[[#This Row],[Année]]</f>
        <v>ARAS Broye-Vully_Association Régionale d'Action Sociale Broye-Vully_22_2016</v>
      </c>
      <c r="H353">
        <v>5798</v>
      </c>
      <c r="I353" t="s">
        <v>236</v>
      </c>
      <c r="J353">
        <v>2016</v>
      </c>
      <c r="K353">
        <v>1.0200000000000001E-2</v>
      </c>
    </row>
    <row r="354" spans="1:11" x14ac:dyDescent="0.25">
      <c r="A354" t="s">
        <v>433</v>
      </c>
      <c r="B354" t="s">
        <v>459</v>
      </c>
      <c r="C354" t="s">
        <v>460</v>
      </c>
      <c r="D354" t="str">
        <f>Clef_répartition[[#This Row],[Code association]]&amp;"_"&amp;Clef_répartition[[#This Row],[Nom association]]</f>
        <v>ARAS Broye-Vully_Association Régionale d'Action Sociale Broye-Vully</v>
      </c>
      <c r="E354">
        <f>COUNTIFS(D$2:D354,Clef_répartition[[#This Row],[Code_Nom]],J$2:J354,Clef_répartition[[#This Row],[Année]])</f>
        <v>23</v>
      </c>
      <c r="F354">
        <f>IF(Clef_répartition[[#This Row],[Code_Nom]]=D353,F353-1,(COUNTIFS(Clef_répartition[Code_Nom],Clef_répartition[[#This Row],[Code_Nom]],Clef_répartition[Année],Clef_répartition[[#This Row],[Année]])))</f>
        <v>10</v>
      </c>
      <c r="G354" t="str">
        <f>Clef_répartition[[#This Row],[Code_Nom]]&amp;"_"&amp;Clef_répartition[[#This Row],[Nombre]]&amp;"_"&amp;Clef_répartition[[#This Row],[Année]]</f>
        <v>ARAS Broye-Vully_Association Régionale d'Action Sociale Broye-Vully_23_2016</v>
      </c>
      <c r="H354">
        <v>5684</v>
      </c>
      <c r="I354" t="s">
        <v>237</v>
      </c>
      <c r="J354">
        <v>2016</v>
      </c>
      <c r="K354">
        <v>1.6000000000000001E-3</v>
      </c>
    </row>
    <row r="355" spans="1:11" x14ac:dyDescent="0.25">
      <c r="A355" t="s">
        <v>433</v>
      </c>
      <c r="B355" t="s">
        <v>459</v>
      </c>
      <c r="C355" t="s">
        <v>460</v>
      </c>
      <c r="D355" t="str">
        <f>Clef_répartition[[#This Row],[Code association]]&amp;"_"&amp;Clef_répartition[[#This Row],[Nom association]]</f>
        <v>ARAS Broye-Vully_Association Régionale d'Action Sociale Broye-Vully</v>
      </c>
      <c r="E355">
        <f>COUNTIFS(D$2:D355,Clef_répartition[[#This Row],[Code_Nom]],J$2:J355,Clef_répartition[[#This Row],[Année]])</f>
        <v>24</v>
      </c>
      <c r="F355">
        <f>IF(Clef_répartition[[#This Row],[Code_Nom]]=D354,F354-1,(COUNTIFS(Clef_répartition[Code_Nom],Clef_répartition[[#This Row],[Code_Nom]],Clef_répartition[Année],Clef_répartition[[#This Row],[Année]])))</f>
        <v>9</v>
      </c>
      <c r="G355" t="str">
        <f>Clef_répartition[[#This Row],[Code_Nom]]&amp;"_"&amp;Clef_répartition[[#This Row],[Nombre]]&amp;"_"&amp;Clef_répartition[[#This Row],[Année]]</f>
        <v>ARAS Broye-Vully_Association Régionale d'Action Sociale Broye-Vully_24_2016</v>
      </c>
      <c r="H355">
        <v>5688</v>
      </c>
      <c r="I355" t="s">
        <v>260</v>
      </c>
      <c r="J355">
        <v>2016</v>
      </c>
      <c r="K355">
        <v>3.0999999999999999E-3</v>
      </c>
    </row>
    <row r="356" spans="1:11" x14ac:dyDescent="0.25">
      <c r="A356" t="s">
        <v>433</v>
      </c>
      <c r="B356" t="s">
        <v>459</v>
      </c>
      <c r="C356" t="s">
        <v>460</v>
      </c>
      <c r="D356" t="str">
        <f>Clef_répartition[[#This Row],[Code association]]&amp;"_"&amp;Clef_répartition[[#This Row],[Nom association]]</f>
        <v>ARAS Broye-Vully_Association Régionale d'Action Sociale Broye-Vully</v>
      </c>
      <c r="E356">
        <f>COUNTIFS(D$2:D356,Clef_répartition[[#This Row],[Code_Nom]],J$2:J356,Clef_répartition[[#This Row],[Année]])</f>
        <v>25</v>
      </c>
      <c r="F356">
        <f>IF(Clef_répartition[[#This Row],[Code_Nom]]=D355,F355-1,(COUNTIFS(Clef_répartition[Code_Nom],Clef_répartition[[#This Row],[Code_Nom]],Clef_répartition[Année],Clef_répartition[[#This Row],[Année]])))</f>
        <v>8</v>
      </c>
      <c r="G356" t="str">
        <f>Clef_répartition[[#This Row],[Code_Nom]]&amp;"_"&amp;Clef_répartition[[#This Row],[Nombre]]&amp;"_"&amp;Clef_répartition[[#This Row],[Année]]</f>
        <v>ARAS Broye-Vully_Association Régionale d'Action Sociale Broye-Vully_25_2016</v>
      </c>
      <c r="H356">
        <v>5827</v>
      </c>
      <c r="I356" t="s">
        <v>266</v>
      </c>
      <c r="J356">
        <v>2016</v>
      </c>
      <c r="K356">
        <v>6.6E-3</v>
      </c>
    </row>
    <row r="357" spans="1:11" x14ac:dyDescent="0.25">
      <c r="A357" t="s">
        <v>433</v>
      </c>
      <c r="B357" t="s">
        <v>459</v>
      </c>
      <c r="C357" t="s">
        <v>460</v>
      </c>
      <c r="D357" t="str">
        <f>Clef_répartition[[#This Row],[Code association]]&amp;"_"&amp;Clef_répartition[[#This Row],[Nom association]]</f>
        <v>ARAS Broye-Vully_Association Régionale d'Action Sociale Broye-Vully</v>
      </c>
      <c r="E357">
        <f>COUNTIFS(D$2:D357,Clef_répartition[[#This Row],[Code_Nom]],J$2:J357,Clef_répartition[[#This Row],[Année]])</f>
        <v>26</v>
      </c>
      <c r="F357">
        <f>IF(Clef_répartition[[#This Row],[Code_Nom]]=D356,F356-1,(COUNTIFS(Clef_répartition[Code_Nom],Clef_répartition[[#This Row],[Code_Nom]],Clef_répartition[Année],Clef_répartition[[#This Row],[Année]])))</f>
        <v>7</v>
      </c>
      <c r="G357" t="str">
        <f>Clef_répartition[[#This Row],[Code_Nom]]&amp;"_"&amp;Clef_répartition[[#This Row],[Nombre]]&amp;"_"&amp;Clef_répartition[[#This Row],[Année]]</f>
        <v>ARAS Broye-Vully_Association Régionale d'Action Sociale Broye-Vully_26_2016</v>
      </c>
      <c r="H357">
        <v>5828</v>
      </c>
      <c r="I357" t="s">
        <v>268</v>
      </c>
      <c r="J357">
        <v>2016</v>
      </c>
      <c r="K357">
        <v>3.0000000000000001E-3</v>
      </c>
    </row>
    <row r="358" spans="1:11" x14ac:dyDescent="0.25">
      <c r="A358" t="s">
        <v>433</v>
      </c>
      <c r="B358" t="s">
        <v>459</v>
      </c>
      <c r="C358" t="s">
        <v>460</v>
      </c>
      <c r="D358" t="str">
        <f>Clef_répartition[[#This Row],[Code association]]&amp;"_"&amp;Clef_répartition[[#This Row],[Nom association]]</f>
        <v>ARAS Broye-Vully_Association Régionale d'Action Sociale Broye-Vully</v>
      </c>
      <c r="E358">
        <f>COUNTIFS(D$2:D358,Clef_répartition[[#This Row],[Code_Nom]],J$2:J358,Clef_répartition[[#This Row],[Année]])</f>
        <v>27</v>
      </c>
      <c r="F358">
        <f>IF(Clef_répartition[[#This Row],[Code_Nom]]=D357,F357-1,(COUNTIFS(Clef_répartition[Code_Nom],Clef_répartition[[#This Row],[Code_Nom]],Clef_répartition[Année],Clef_répartition[[#This Row],[Année]])))</f>
        <v>6</v>
      </c>
      <c r="G358" t="str">
        <f>Clef_répartition[[#This Row],[Code_Nom]]&amp;"_"&amp;Clef_répartition[[#This Row],[Nombre]]&amp;"_"&amp;Clef_répartition[[#This Row],[Année]]</f>
        <v>ARAS Broye-Vully_Association Régionale d'Action Sociale Broye-Vully_27_2016</v>
      </c>
      <c r="H358">
        <v>5831</v>
      </c>
      <c r="I358" t="s">
        <v>270</v>
      </c>
      <c r="J358">
        <v>2016</v>
      </c>
      <c r="K358">
        <v>7.2900000000000006E-2</v>
      </c>
    </row>
    <row r="359" spans="1:11" x14ac:dyDescent="0.25">
      <c r="A359" t="s">
        <v>433</v>
      </c>
      <c r="B359" t="s">
        <v>459</v>
      </c>
      <c r="C359" t="s">
        <v>460</v>
      </c>
      <c r="D359" t="str">
        <f>Clef_répartition[[#This Row],[Code association]]&amp;"_"&amp;Clef_répartition[[#This Row],[Nom association]]</f>
        <v>ARAS Broye-Vully_Association Régionale d'Action Sociale Broye-Vully</v>
      </c>
      <c r="E359">
        <f>COUNTIFS(D$2:D359,Clef_répartition[[#This Row],[Code_Nom]],J$2:J359,Clef_répartition[[#This Row],[Année]])</f>
        <v>28</v>
      </c>
      <c r="F359">
        <f>IF(Clef_répartition[[#This Row],[Code_Nom]]=D358,F358-1,(COUNTIFS(Clef_répartition[Code_Nom],Clef_répartition[[#This Row],[Code_Nom]],Clef_répartition[Année],Clef_répartition[[#This Row],[Année]])))</f>
        <v>5</v>
      </c>
      <c r="G359" t="str">
        <f>Clef_répartition[[#This Row],[Code_Nom]]&amp;"_"&amp;Clef_répartition[[#This Row],[Nombre]]&amp;"_"&amp;Clef_répartition[[#This Row],[Année]]</f>
        <v>ARAS Broye-Vully_Association Régionale d'Action Sociale Broye-Vully_28_2016</v>
      </c>
      <c r="H359">
        <v>5690</v>
      </c>
      <c r="I359" t="s">
        <v>462</v>
      </c>
      <c r="J359">
        <v>2016</v>
      </c>
      <c r="K359">
        <v>3.8E-3</v>
      </c>
    </row>
    <row r="360" spans="1:11" x14ac:dyDescent="0.25">
      <c r="A360" t="s">
        <v>433</v>
      </c>
      <c r="B360" t="s">
        <v>459</v>
      </c>
      <c r="C360" t="s">
        <v>460</v>
      </c>
      <c r="D360" t="str">
        <f>Clef_répartition[[#This Row],[Code association]]&amp;"_"&amp;Clef_répartition[[#This Row],[Nom association]]</f>
        <v>ARAS Broye-Vully_Association Régionale d'Action Sociale Broye-Vully</v>
      </c>
      <c r="E360">
        <f>COUNTIFS(D$2:D360,Clef_répartition[[#This Row],[Code_Nom]],J$2:J360,Clef_répartition[[#This Row],[Année]])</f>
        <v>29</v>
      </c>
      <c r="F360">
        <f>IF(Clef_répartition[[#This Row],[Code_Nom]]=D359,F359-1,(COUNTIFS(Clef_répartition[Code_Nom],Clef_répartition[[#This Row],[Code_Nom]],Clef_répartition[Année],Clef_répartition[[#This Row],[Année]])))</f>
        <v>4</v>
      </c>
      <c r="G360" t="str">
        <f>Clef_répartition[[#This Row],[Code_Nom]]&amp;"_"&amp;Clef_répartition[[#This Row],[Nombre]]&amp;"_"&amp;Clef_répartition[[#This Row],[Année]]</f>
        <v>ARAS Broye-Vully_Association Régionale d'Action Sociale Broye-Vully_29_2016</v>
      </c>
      <c r="H360">
        <v>5830</v>
      </c>
      <c r="I360" t="s">
        <v>285</v>
      </c>
      <c r="J360">
        <v>2016</v>
      </c>
      <c r="K360">
        <v>1.03E-2</v>
      </c>
    </row>
    <row r="361" spans="1:11" x14ac:dyDescent="0.25">
      <c r="A361" t="s">
        <v>433</v>
      </c>
      <c r="B361" t="s">
        <v>459</v>
      </c>
      <c r="C361" t="s">
        <v>460</v>
      </c>
      <c r="D361" t="str">
        <f>Clef_répartition[[#This Row],[Code association]]&amp;"_"&amp;Clef_répartition[[#This Row],[Nom association]]</f>
        <v>ARAS Broye-Vully_Association Régionale d'Action Sociale Broye-Vully</v>
      </c>
      <c r="E361">
        <f>COUNTIFS(D$2:D361,Clef_répartition[[#This Row],[Code_Nom]],J$2:J361,Clef_répartition[[#This Row],[Année]])</f>
        <v>30</v>
      </c>
      <c r="F361">
        <f>IF(Clef_répartition[[#This Row],[Code_Nom]]=D360,F360-1,(COUNTIFS(Clef_répartition[Code_Nom],Clef_répartition[[#This Row],[Code_Nom]],Clef_répartition[Année],Clef_répartition[[#This Row],[Année]])))</f>
        <v>3</v>
      </c>
      <c r="G361" t="str">
        <f>Clef_répartition[[#This Row],[Code_Nom]]&amp;"_"&amp;Clef_répartition[[#This Row],[Nombre]]&amp;"_"&amp;Clef_répartition[[#This Row],[Année]]</f>
        <v>ARAS Broye-Vully_Association Régionale d'Action Sociale Broye-Vully_30_2016</v>
      </c>
      <c r="H361">
        <v>5692</v>
      </c>
      <c r="I361" t="s">
        <v>289</v>
      </c>
      <c r="J361">
        <v>2016</v>
      </c>
      <c r="K361">
        <v>1.32E-2</v>
      </c>
    </row>
    <row r="362" spans="1:11" x14ac:dyDescent="0.25">
      <c r="A362" t="s">
        <v>433</v>
      </c>
      <c r="B362" t="s">
        <v>459</v>
      </c>
      <c r="C362" t="s">
        <v>460</v>
      </c>
      <c r="D362" t="str">
        <f>Clef_répartition[[#This Row],[Code association]]&amp;"_"&amp;Clef_répartition[[#This Row],[Nom association]]</f>
        <v>ARAS Broye-Vully_Association Régionale d'Action Sociale Broye-Vully</v>
      </c>
      <c r="E362">
        <f>COUNTIFS(D$2:D362,Clef_répartition[[#This Row],[Code_Nom]],J$2:J362,Clef_répartition[[#This Row],[Année]])</f>
        <v>31</v>
      </c>
      <c r="F362">
        <f>IF(Clef_répartition[[#This Row],[Code_Nom]]=D361,F361-1,(COUNTIFS(Clef_répartition[Code_Nom],Clef_répartition[[#This Row],[Code_Nom]],Clef_répartition[Année],Clef_répartition[[#This Row],[Année]])))</f>
        <v>2</v>
      </c>
      <c r="G362" t="str">
        <f>Clef_répartition[[#This Row],[Code_Nom]]&amp;"_"&amp;Clef_répartition[[#This Row],[Nombre]]&amp;"_"&amp;Clef_répartition[[#This Row],[Année]]</f>
        <v>ARAS Broye-Vully_Association Régionale d'Action Sociale Broye-Vully_31_2016</v>
      </c>
      <c r="H362">
        <v>5803</v>
      </c>
      <c r="I362" t="s">
        <v>294</v>
      </c>
      <c r="J362">
        <v>2016</v>
      </c>
      <c r="K362">
        <v>1.0999999999999999E-2</v>
      </c>
    </row>
    <row r="363" spans="1:11" x14ac:dyDescent="0.25">
      <c r="A363" t="s">
        <v>433</v>
      </c>
      <c r="B363" t="s">
        <v>459</v>
      </c>
      <c r="C363" t="s">
        <v>460</v>
      </c>
      <c r="D363" t="str">
        <f>Clef_répartition[[#This Row],[Code association]]&amp;"_"&amp;Clef_répartition[[#This Row],[Nom association]]</f>
        <v>ARAS Broye-Vully_Association Régionale d'Action Sociale Broye-Vully</v>
      </c>
      <c r="E363">
        <f>COUNTIFS(D$2:D363,Clef_répartition[[#This Row],[Code_Nom]],J$2:J363,Clef_répartition[[#This Row],[Année]])</f>
        <v>32</v>
      </c>
      <c r="F363">
        <f>IF(Clef_répartition[[#This Row],[Code_Nom]]=D362,F362-1,(COUNTIFS(Clef_répartition[Code_Nom],Clef_répartition[[#This Row],[Code_Nom]],Clef_répartition[Année],Clef_répartition[[#This Row],[Année]])))</f>
        <v>1</v>
      </c>
      <c r="G363" t="str">
        <f>Clef_répartition[[#This Row],[Code_Nom]]&amp;"_"&amp;Clef_répartition[[#This Row],[Nombre]]&amp;"_"&amp;Clef_répartition[[#This Row],[Année]]</f>
        <v>ARAS Broye-Vully_Association Régionale d'Action Sociale Broye-Vully_32_2016</v>
      </c>
      <c r="H363">
        <v>5464</v>
      </c>
      <c r="I363" t="s">
        <v>296</v>
      </c>
      <c r="J363">
        <v>2016</v>
      </c>
      <c r="K363">
        <v>6.9800000000000001E-2</v>
      </c>
    </row>
    <row r="364" spans="1:11" x14ac:dyDescent="0.25">
      <c r="A364" t="s">
        <v>433</v>
      </c>
      <c r="B364" t="s">
        <v>442</v>
      </c>
      <c r="C364" t="s">
        <v>443</v>
      </c>
      <c r="D36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64">
        <f>COUNTIFS(D$2:D364,Clef_répartition[[#This Row],[Code_Nom]],J$2:J364,Clef_répartition[[#This Row],[Année]])</f>
        <v>1</v>
      </c>
      <c r="F364">
        <f>IF(Clef_répartition[[#This Row],[Code_Nom]]=D363,F363-1,(COUNTIFS(Clef_répartition[Code_Nom],Clef_répartition[[#This Row],[Code_Nom]],Clef_répartition[Année],Clef_répartition[[#This Row],[Année]])))</f>
        <v>13</v>
      </c>
      <c r="G36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lausannois-Oron-Lavaux_1_2016</v>
      </c>
      <c r="H364">
        <v>5581</v>
      </c>
      <c r="I364" t="s">
        <v>17</v>
      </c>
      <c r="J364">
        <v>2016</v>
      </c>
      <c r="K364">
        <v>5.6500000000000002E-2</v>
      </c>
    </row>
    <row r="365" spans="1:11" x14ac:dyDescent="0.25">
      <c r="A365" t="s">
        <v>433</v>
      </c>
      <c r="B365" t="s">
        <v>442</v>
      </c>
      <c r="C365" t="s">
        <v>443</v>
      </c>
      <c r="D36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65">
        <f>COUNTIFS(D$2:D365,Clef_répartition[[#This Row],[Code_Nom]],J$2:J365,Clef_répartition[[#This Row],[Année]])</f>
        <v>2</v>
      </c>
      <c r="F365">
        <f>IF(Clef_répartition[[#This Row],[Code_Nom]]=D364,F364-1,(COUNTIFS(Clef_répartition[Code_Nom],Clef_répartition[[#This Row],[Code_Nom]],Clef_répartition[Année],Clef_répartition[[#This Row],[Année]])))</f>
        <v>12</v>
      </c>
      <c r="G36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lausannois-Oron-Lavaux_2_2016</v>
      </c>
      <c r="H365">
        <v>5613</v>
      </c>
      <c r="I365" t="s">
        <v>33</v>
      </c>
      <c r="J365">
        <v>2016</v>
      </c>
      <c r="K365">
        <v>0.08</v>
      </c>
    </row>
    <row r="366" spans="1:11" x14ac:dyDescent="0.25">
      <c r="A366" t="s">
        <v>433</v>
      </c>
      <c r="B366" t="s">
        <v>442</v>
      </c>
      <c r="C366" t="s">
        <v>443</v>
      </c>
      <c r="D36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66">
        <f>COUNTIFS(D$2:D366,Clef_répartition[[#This Row],[Code_Nom]],J$2:J366,Clef_répartition[[#This Row],[Année]])</f>
        <v>3</v>
      </c>
      <c r="F366">
        <f>IF(Clef_répartition[[#This Row],[Code_Nom]]=D365,F365-1,(COUNTIFS(Clef_répartition[Code_Nom],Clef_répartition[[#This Row],[Code_Nom]],Clef_répartition[Année],Clef_répartition[[#This Row],[Année]])))</f>
        <v>11</v>
      </c>
      <c r="G36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lausannois-Oron-Lavaux_3_2016</v>
      </c>
      <c r="H366">
        <v>5584</v>
      </c>
      <c r="I366" t="s">
        <v>104</v>
      </c>
      <c r="J366">
        <v>2016</v>
      </c>
      <c r="K366">
        <v>0.1452</v>
      </c>
    </row>
    <row r="367" spans="1:11" x14ac:dyDescent="0.25">
      <c r="A367" t="s">
        <v>433</v>
      </c>
      <c r="B367" t="s">
        <v>442</v>
      </c>
      <c r="C367" t="s">
        <v>443</v>
      </c>
      <c r="D36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67">
        <f>COUNTIFS(D$2:D367,Clef_répartition[[#This Row],[Code_Nom]],J$2:J367,Clef_répartition[[#This Row],[Année]])</f>
        <v>4</v>
      </c>
      <c r="F367">
        <f>IF(Clef_répartition[[#This Row],[Code_Nom]]=D366,F366-1,(COUNTIFS(Clef_répartition[Code_Nom],Clef_répartition[[#This Row],[Code_Nom]],Clef_répartition[Année],Clef_répartition[[#This Row],[Année]])))</f>
        <v>10</v>
      </c>
      <c r="G36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lausannois-Oron-Lavaux_4_2016</v>
      </c>
      <c r="H367">
        <v>5604</v>
      </c>
      <c r="I367" t="s">
        <v>117</v>
      </c>
      <c r="J367">
        <v>2016</v>
      </c>
      <c r="K367">
        <v>3.09E-2</v>
      </c>
    </row>
    <row r="368" spans="1:11" x14ac:dyDescent="0.25">
      <c r="A368" t="s">
        <v>433</v>
      </c>
      <c r="B368" t="s">
        <v>442</v>
      </c>
      <c r="C368" t="s">
        <v>443</v>
      </c>
      <c r="D36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68">
        <f>COUNTIFS(D$2:D368,Clef_répartition[[#This Row],[Code_Nom]],J$2:J368,Clef_répartition[[#This Row],[Année]])</f>
        <v>5</v>
      </c>
      <c r="F368">
        <f>IF(Clef_répartition[[#This Row],[Code_Nom]]=D367,F367-1,(COUNTIFS(Clef_répartition[Code_Nom],Clef_répartition[[#This Row],[Code_Nom]],Clef_répartition[Année],Clef_répartition[[#This Row],[Année]])))</f>
        <v>9</v>
      </c>
      <c r="G36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lausannois-Oron-Lavaux_5_2016</v>
      </c>
      <c r="H368">
        <v>5806</v>
      </c>
      <c r="I368" t="s">
        <v>140</v>
      </c>
      <c r="J368">
        <v>2016</v>
      </c>
      <c r="K368">
        <v>4.41E-2</v>
      </c>
    </row>
    <row r="369" spans="1:11" x14ac:dyDescent="0.25">
      <c r="A369" t="s">
        <v>433</v>
      </c>
      <c r="B369" t="s">
        <v>442</v>
      </c>
      <c r="C369" t="s">
        <v>443</v>
      </c>
      <c r="D36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69">
        <f>COUNTIFS(D$2:D369,Clef_répartition[[#This Row],[Code_Nom]],J$2:J369,Clef_répartition[[#This Row],[Année]])</f>
        <v>6</v>
      </c>
      <c r="F369">
        <f>IF(Clef_répartition[[#This Row],[Code_Nom]]=D368,F368-1,(COUNTIFS(Clef_répartition[Code_Nom],Clef_répartition[[#This Row],[Code_Nom]],Clef_répartition[Année],Clef_répartition[[#This Row],[Année]])))</f>
        <v>8</v>
      </c>
      <c r="G36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lausannois-Oron-Lavaux_6_2016</v>
      </c>
      <c r="H369">
        <v>5606</v>
      </c>
      <c r="I369" t="s">
        <v>169</v>
      </c>
      <c r="J369">
        <v>2016</v>
      </c>
      <c r="K369">
        <v>0.155</v>
      </c>
    </row>
    <row r="370" spans="1:11" x14ac:dyDescent="0.25">
      <c r="A370" t="s">
        <v>433</v>
      </c>
      <c r="B370" t="s">
        <v>442</v>
      </c>
      <c r="C370" t="s">
        <v>443</v>
      </c>
      <c r="D37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0">
        <f>COUNTIFS(D$2:D370,Clef_répartition[[#This Row],[Code_Nom]],J$2:J370,Clef_répartition[[#This Row],[Année]])</f>
        <v>7</v>
      </c>
      <c r="F370">
        <f>IF(Clef_répartition[[#This Row],[Code_Nom]]=D369,F369-1,(COUNTIFS(Clef_répartition[Code_Nom],Clef_répartition[[#This Row],[Code_Nom]],Clef_répartition[Année],Clef_répartition[[#This Row],[Année]])))</f>
        <v>7</v>
      </c>
      <c r="G37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lausannois-Oron-Lavaux_7_2016</v>
      </c>
      <c r="H370">
        <v>5790</v>
      </c>
      <c r="I370" t="s">
        <v>170</v>
      </c>
      <c r="J370">
        <v>2016</v>
      </c>
      <c r="K370">
        <v>8.0999999999999996E-3</v>
      </c>
    </row>
    <row r="371" spans="1:11" x14ac:dyDescent="0.25">
      <c r="A371" t="s">
        <v>433</v>
      </c>
      <c r="B371" t="s">
        <v>442</v>
      </c>
      <c r="C371" t="s">
        <v>443</v>
      </c>
      <c r="D37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1">
        <f>COUNTIFS(D$2:D371,Clef_répartition[[#This Row],[Code_Nom]],J$2:J371,Clef_répartition[[#This Row],[Année]])</f>
        <v>8</v>
      </c>
      <c r="F371">
        <f>IF(Clef_répartition[[#This Row],[Code_Nom]]=D370,F370-1,(COUNTIFS(Clef_répartition[Code_Nom],Clef_répartition[[#This Row],[Code_Nom]],Clef_répartition[Année],Clef_répartition[[#This Row],[Année]])))</f>
        <v>6</v>
      </c>
      <c r="G37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lausannois-Oron-Lavaux_8_2016</v>
      </c>
      <c r="H371">
        <v>5792</v>
      </c>
      <c r="I371" t="s">
        <v>187</v>
      </c>
      <c r="J371">
        <v>2016</v>
      </c>
      <c r="K371">
        <v>9.7999999999999997E-3</v>
      </c>
    </row>
    <row r="372" spans="1:11" x14ac:dyDescent="0.25">
      <c r="A372" t="s">
        <v>433</v>
      </c>
      <c r="B372" t="s">
        <v>442</v>
      </c>
      <c r="C372" t="s">
        <v>443</v>
      </c>
      <c r="D37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2">
        <f>COUNTIFS(D$2:D372,Clef_répartition[[#This Row],[Code_Nom]],J$2:J372,Clef_répartition[[#This Row],[Année]])</f>
        <v>9</v>
      </c>
      <c r="F372">
        <f>IF(Clef_répartition[[#This Row],[Code_Nom]]=D371,F371-1,(COUNTIFS(Clef_répartition[Code_Nom],Clef_répartition[[#This Row],[Code_Nom]],Clef_répartition[Année],Clef_répartition[[#This Row],[Année]])))</f>
        <v>5</v>
      </c>
      <c r="G37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lausannois-Oron-Lavaux_9_2016</v>
      </c>
      <c r="H372">
        <v>5805</v>
      </c>
      <c r="I372" t="s">
        <v>206</v>
      </c>
      <c r="J372">
        <v>2016</v>
      </c>
      <c r="K372">
        <v>9.0499999999999997E-2</v>
      </c>
    </row>
    <row r="373" spans="1:11" x14ac:dyDescent="0.25">
      <c r="A373" t="s">
        <v>433</v>
      </c>
      <c r="B373" t="s">
        <v>442</v>
      </c>
      <c r="C373" t="s">
        <v>443</v>
      </c>
      <c r="D37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3">
        <f>COUNTIFS(D$2:D373,Clef_répartition[[#This Row],[Code_Nom]],J$2:J373,Clef_répartition[[#This Row],[Année]])</f>
        <v>10</v>
      </c>
      <c r="F373">
        <f>IF(Clef_répartition[[#This Row],[Code_Nom]]=D372,F372-1,(COUNTIFS(Clef_répartition[Code_Nom],Clef_répartition[[#This Row],[Code_Nom]],Clef_répartition[Année],Clef_répartition[[#This Row],[Année]])))</f>
        <v>4</v>
      </c>
      <c r="G37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lausannois-Oron-Lavaux_10_2016</v>
      </c>
      <c r="H373">
        <v>5588</v>
      </c>
      <c r="I373" t="s">
        <v>210</v>
      </c>
      <c r="J373">
        <v>2016</v>
      </c>
      <c r="K373">
        <v>2.29E-2</v>
      </c>
    </row>
    <row r="374" spans="1:11" x14ac:dyDescent="0.25">
      <c r="A374" t="s">
        <v>433</v>
      </c>
      <c r="B374" t="s">
        <v>442</v>
      </c>
      <c r="C374" t="s">
        <v>443</v>
      </c>
      <c r="D37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4">
        <f>COUNTIFS(D$2:D374,Clef_répartition[[#This Row],[Code_Nom]],J$2:J374,Clef_répartition[[#This Row],[Année]])</f>
        <v>11</v>
      </c>
      <c r="F374">
        <f>IF(Clef_répartition[[#This Row],[Code_Nom]]=D373,F373-1,(COUNTIFS(Clef_répartition[Code_Nom],Clef_répartition[[#This Row],[Code_Nom]],Clef_répartition[Année],Clef_répartition[[#This Row],[Année]])))</f>
        <v>3</v>
      </c>
      <c r="G37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lausannois-Oron-Lavaux_11_2016</v>
      </c>
      <c r="H374">
        <v>5590</v>
      </c>
      <c r="I374" t="s">
        <v>226</v>
      </c>
      <c r="J374">
        <v>2016</v>
      </c>
      <c r="K374">
        <v>0.27679999999999999</v>
      </c>
    </row>
    <row r="375" spans="1:11" x14ac:dyDescent="0.25">
      <c r="A375" t="s">
        <v>433</v>
      </c>
      <c r="B375" t="s">
        <v>442</v>
      </c>
      <c r="C375" t="s">
        <v>443</v>
      </c>
      <c r="D37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5">
        <f>COUNTIFS(D$2:D375,Clef_répartition[[#This Row],[Code_Nom]],J$2:J375,Clef_répartition[[#This Row],[Année]])</f>
        <v>12</v>
      </c>
      <c r="F375">
        <f>IF(Clef_répartition[[#This Row],[Code_Nom]]=D374,F374-1,(COUNTIFS(Clef_répartition[Code_Nom],Clef_répartition[[#This Row],[Code_Nom]],Clef_répartition[Année],Clef_répartition[[#This Row],[Année]])))</f>
        <v>2</v>
      </c>
      <c r="G37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lausannois-Oron-Lavaux_12_2016</v>
      </c>
      <c r="H375">
        <v>5611</v>
      </c>
      <c r="I375" t="s">
        <v>251</v>
      </c>
      <c r="J375">
        <v>2016</v>
      </c>
      <c r="K375">
        <v>5.0299999999999997E-2</v>
      </c>
    </row>
    <row r="376" spans="1:11" x14ac:dyDescent="0.25">
      <c r="A376" t="s">
        <v>433</v>
      </c>
      <c r="B376" t="s">
        <v>442</v>
      </c>
      <c r="C376" t="s">
        <v>443</v>
      </c>
      <c r="D37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376">
        <f>COUNTIFS(D$2:D376,Clef_répartition[[#This Row],[Code_Nom]],J$2:J376,Clef_répartition[[#This Row],[Année]])</f>
        <v>13</v>
      </c>
      <c r="F376">
        <f>IF(Clef_répartition[[#This Row],[Code_Nom]]=D375,F375-1,(COUNTIFS(Clef_répartition[Code_Nom],Clef_répartition[[#This Row],[Code_Nom]],Clef_répartition[Année],Clef_répartition[[#This Row],[Année]])))</f>
        <v>1</v>
      </c>
      <c r="G37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lausannois-Oron-Lavaux_13_2016</v>
      </c>
      <c r="H376">
        <v>5799</v>
      </c>
      <c r="I376" t="s">
        <v>254</v>
      </c>
      <c r="J376">
        <v>2016</v>
      </c>
      <c r="K376">
        <v>2.9899999999999999E-2</v>
      </c>
    </row>
    <row r="377" spans="1:11" x14ac:dyDescent="0.25">
      <c r="A377" t="s">
        <v>433</v>
      </c>
      <c r="B377" t="s">
        <v>533</v>
      </c>
      <c r="C377" t="s">
        <v>534</v>
      </c>
      <c r="D377" t="str">
        <f>Clef_répartition[[#This Row],[Code association]]&amp;"_"&amp;Clef_répartition[[#This Row],[Nom association]]</f>
        <v>ARAS JUNOVA_Association de communes RAS Jura-Nord vaudois</v>
      </c>
      <c r="E377">
        <f>COUNTIFS(D$2:D377,Clef_répartition[[#This Row],[Code_Nom]],J$2:J377,Clef_répartition[[#This Row],[Année]])</f>
        <v>1</v>
      </c>
      <c r="F377">
        <f>IF(Clef_répartition[[#This Row],[Code_Nom]]=D376,F376-1,(COUNTIFS(Clef_répartition[Code_Nom],Clef_répartition[[#This Row],[Code_Nom]],Clef_répartition[Année],Clef_répartition[[#This Row],[Année]])))</f>
        <v>76</v>
      </c>
      <c r="G377" t="str">
        <f>Clef_répartition[[#This Row],[Code_Nom]]&amp;"_"&amp;Clef_répartition[[#This Row],[Nombre]]&amp;"_"&amp;Clef_répartition[[#This Row],[Année]]</f>
        <v>ARAS JUNOVA_Association de communes RAS Jura-Nord vaudois_1_2016</v>
      </c>
      <c r="H377">
        <v>5742</v>
      </c>
      <c r="I377" t="s">
        <v>2</v>
      </c>
      <c r="J377">
        <v>2016</v>
      </c>
      <c r="K377">
        <v>1.0767765828099012E-2</v>
      </c>
    </row>
    <row r="378" spans="1:11" x14ac:dyDescent="0.25">
      <c r="A378" t="s">
        <v>433</v>
      </c>
      <c r="B378" t="s">
        <v>533</v>
      </c>
      <c r="C378" t="s">
        <v>534</v>
      </c>
      <c r="D378" t="str">
        <f>Clef_répartition[[#This Row],[Code association]]&amp;"_"&amp;Clef_répartition[[#This Row],[Nom association]]</f>
        <v>ARAS JUNOVA_Association de communes RAS Jura-Nord vaudois</v>
      </c>
      <c r="E378">
        <f>COUNTIFS(D$2:D378,Clef_répartition[[#This Row],[Code_Nom]],J$2:J378,Clef_répartition[[#This Row],[Année]])</f>
        <v>2</v>
      </c>
      <c r="F378">
        <f>IF(Clef_répartition[[#This Row],[Code_Nom]]=D377,F377-1,(COUNTIFS(Clef_répartition[Code_Nom],Clef_répartition[[#This Row],[Code_Nom]],Clef_répartition[Année],Clef_répartition[[#This Row],[Année]])))</f>
        <v>75</v>
      </c>
      <c r="G378" t="str">
        <f>Clef_répartition[[#This Row],[Code_Nom]]&amp;"_"&amp;Clef_répartition[[#This Row],[Nombre]]&amp;"_"&amp;Clef_répartition[[#This Row],[Année]]</f>
        <v>ARAS JUNOVA_Association de communes RAS Jura-Nord vaudois_2_2016</v>
      </c>
      <c r="H378">
        <v>5743</v>
      </c>
      <c r="I378" t="s">
        <v>6</v>
      </c>
      <c r="J378">
        <v>2016</v>
      </c>
      <c r="K378">
        <v>1.3977301466716422E-2</v>
      </c>
    </row>
    <row r="379" spans="1:11" x14ac:dyDescent="0.25">
      <c r="A379" t="s">
        <v>433</v>
      </c>
      <c r="B379" t="s">
        <v>533</v>
      </c>
      <c r="C379" t="s">
        <v>534</v>
      </c>
      <c r="D379" t="str">
        <f>Clef_répartition[[#This Row],[Code association]]&amp;"_"&amp;Clef_répartition[[#This Row],[Nom association]]</f>
        <v>ARAS JUNOVA_Association de communes RAS Jura-Nord vaudois</v>
      </c>
      <c r="E379">
        <f>COUNTIFS(D$2:D379,Clef_répartition[[#This Row],[Code_Nom]],J$2:J379,Clef_répartition[[#This Row],[Année]])</f>
        <v>3</v>
      </c>
      <c r="F379">
        <f>IF(Clef_répartition[[#This Row],[Code_Nom]]=D378,F378-1,(COUNTIFS(Clef_répartition[Code_Nom],Clef_répartition[[#This Row],[Code_Nom]],Clef_répartition[Année],Clef_répartition[[#This Row],[Année]])))</f>
        <v>74</v>
      </c>
      <c r="G379" t="str">
        <f>Clef_répartition[[#This Row],[Code_Nom]]&amp;"_"&amp;Clef_répartition[[#This Row],[Nombre]]&amp;"_"&amp;Clef_répartition[[#This Row],[Année]]</f>
        <v>ARAS JUNOVA_Association de communes RAS Jura-Nord vaudois_3_2016</v>
      </c>
      <c r="H379">
        <v>5744</v>
      </c>
      <c r="I379" t="s">
        <v>11</v>
      </c>
      <c r="J379">
        <v>2016</v>
      </c>
      <c r="K379">
        <v>2.0420967562336648E-2</v>
      </c>
    </row>
    <row r="380" spans="1:11" x14ac:dyDescent="0.25">
      <c r="A380" t="s">
        <v>433</v>
      </c>
      <c r="B380" t="s">
        <v>533</v>
      </c>
      <c r="C380" t="s">
        <v>534</v>
      </c>
      <c r="D380" t="str">
        <f>Clef_répartition[[#This Row],[Code association]]&amp;"_"&amp;Clef_répartition[[#This Row],[Nom association]]</f>
        <v>ARAS JUNOVA_Association de communes RAS Jura-Nord vaudois</v>
      </c>
      <c r="E380">
        <f>COUNTIFS(D$2:D380,Clef_répartition[[#This Row],[Code_Nom]],J$2:J380,Clef_répartition[[#This Row],[Année]])</f>
        <v>4</v>
      </c>
      <c r="F380">
        <f>IF(Clef_répartition[[#This Row],[Code_Nom]]=D379,F379-1,(COUNTIFS(Clef_répartition[Code_Nom],Clef_répartition[[#This Row],[Code_Nom]],Clef_répartition[Année],Clef_répartition[[#This Row],[Année]])))</f>
        <v>73</v>
      </c>
      <c r="G380" t="str">
        <f>Clef_répartition[[#This Row],[Code_Nom]]&amp;"_"&amp;Clef_répartition[[#This Row],[Nombre]]&amp;"_"&amp;Clef_répartition[[#This Row],[Année]]</f>
        <v>ARAS JUNOVA_Association de communes RAS Jura-Nord vaudois_4_2016</v>
      </c>
      <c r="H380">
        <v>5745</v>
      </c>
      <c r="I380" t="s">
        <v>14</v>
      </c>
      <c r="J380">
        <v>2016</v>
      </c>
      <c r="K380">
        <v>3.687079008863304E-3</v>
      </c>
    </row>
    <row r="381" spans="1:11" x14ac:dyDescent="0.25">
      <c r="A381" t="s">
        <v>433</v>
      </c>
      <c r="B381" t="s">
        <v>533</v>
      </c>
      <c r="C381" t="s">
        <v>534</v>
      </c>
      <c r="D381" t="str">
        <f>Clef_répartition[[#This Row],[Code association]]&amp;"_"&amp;Clef_répartition[[#This Row],[Nom association]]</f>
        <v>ARAS JUNOVA_Association de communes RAS Jura-Nord vaudois</v>
      </c>
      <c r="E381">
        <f>COUNTIFS(D$2:D381,Clef_répartition[[#This Row],[Code_Nom]],J$2:J381,Clef_répartition[[#This Row],[Année]])</f>
        <v>5</v>
      </c>
      <c r="F381">
        <f>IF(Clef_répartition[[#This Row],[Code_Nom]]=D380,F380-1,(COUNTIFS(Clef_répartition[Code_Nom],Clef_répartition[[#This Row],[Code_Nom]],Clef_répartition[Année],Clef_répartition[[#This Row],[Année]])))</f>
        <v>72</v>
      </c>
      <c r="G381" t="str">
        <f>Clef_répartition[[#This Row],[Code_Nom]]&amp;"_"&amp;Clef_répartition[[#This Row],[Nombre]]&amp;"_"&amp;Clef_répartition[[#This Row],[Année]]</f>
        <v>ARAS JUNOVA_Association de communes RAS Jura-Nord vaudois_5_2016</v>
      </c>
      <c r="H381">
        <v>5746</v>
      </c>
      <c r="I381" t="s">
        <v>15</v>
      </c>
      <c r="J381">
        <v>2016</v>
      </c>
      <c r="K381">
        <v>2.6913211055295476E-2</v>
      </c>
    </row>
    <row r="382" spans="1:11" x14ac:dyDescent="0.25">
      <c r="A382" t="s">
        <v>433</v>
      </c>
      <c r="B382" t="s">
        <v>533</v>
      </c>
      <c r="C382" t="s">
        <v>534</v>
      </c>
      <c r="D382" t="str">
        <f>Clef_répartition[[#This Row],[Code association]]&amp;"_"&amp;Clef_répartition[[#This Row],[Nom association]]</f>
        <v>ARAS JUNOVA_Association de communes RAS Jura-Nord vaudois</v>
      </c>
      <c r="E382">
        <f>COUNTIFS(D$2:D382,Clef_répartition[[#This Row],[Code_Nom]],J$2:J382,Clef_répartition[[#This Row],[Année]])</f>
        <v>6</v>
      </c>
      <c r="F382">
        <f>IF(Clef_répartition[[#This Row],[Code_Nom]]=D381,F381-1,(COUNTIFS(Clef_répartition[Code_Nom],Clef_répartition[[#This Row],[Code_Nom]],Clef_répartition[Année],Clef_répartition[[#This Row],[Année]])))</f>
        <v>71</v>
      </c>
      <c r="G382" t="str">
        <f>Clef_répartition[[#This Row],[Code_Nom]]&amp;"_"&amp;Clef_répartition[[#This Row],[Nombre]]&amp;"_"&amp;Clef_répartition[[#This Row],[Année]]</f>
        <v>ARAS JUNOVA_Association de communes RAS Jura-Nord vaudois_6_2016</v>
      </c>
      <c r="H382">
        <v>5902</v>
      </c>
      <c r="I382" t="s">
        <v>18</v>
      </c>
      <c r="J382">
        <v>2016</v>
      </c>
      <c r="K382">
        <v>1.4449330580209978E-3</v>
      </c>
    </row>
    <row r="383" spans="1:11" x14ac:dyDescent="0.25">
      <c r="A383" t="s">
        <v>433</v>
      </c>
      <c r="B383" t="s">
        <v>533</v>
      </c>
      <c r="C383" t="s">
        <v>534</v>
      </c>
      <c r="D383" t="str">
        <f>Clef_répartition[[#This Row],[Code association]]&amp;"_"&amp;Clef_répartition[[#This Row],[Nom association]]</f>
        <v>ARAS JUNOVA_Association de communes RAS Jura-Nord vaudois</v>
      </c>
      <c r="E383">
        <f>COUNTIFS(D$2:D383,Clef_répartition[[#This Row],[Code_Nom]],J$2:J383,Clef_répartition[[#This Row],[Année]])</f>
        <v>7</v>
      </c>
      <c r="F383">
        <f>IF(Clef_répartition[[#This Row],[Code_Nom]]=D382,F382-1,(COUNTIFS(Clef_répartition[Code_Nom],Clef_répartition[[#This Row],[Code_Nom]],Clef_répartition[Année],Clef_répartition[[#This Row],[Année]])))</f>
        <v>70</v>
      </c>
      <c r="G383" t="str">
        <f>Clef_répartition[[#This Row],[Code_Nom]]&amp;"_"&amp;Clef_répartition[[#This Row],[Nombre]]&amp;"_"&amp;Clef_répartition[[#This Row],[Année]]</f>
        <v>ARAS JUNOVA_Association de communes RAS Jura-Nord vaudois_7_2016</v>
      </c>
      <c r="H383">
        <v>5903</v>
      </c>
      <c r="I383" t="s">
        <v>24</v>
      </c>
      <c r="J383">
        <v>2016</v>
      </c>
      <c r="K383">
        <v>8.0332162436615889E-4</v>
      </c>
    </row>
    <row r="384" spans="1:11" x14ac:dyDescent="0.25">
      <c r="A384" t="s">
        <v>433</v>
      </c>
      <c r="B384" t="s">
        <v>533</v>
      </c>
      <c r="C384" t="s">
        <v>534</v>
      </c>
      <c r="D384" t="str">
        <f>Clef_répartition[[#This Row],[Code association]]&amp;"_"&amp;Clef_répartition[[#This Row],[Nom association]]</f>
        <v>ARAS JUNOVA_Association de communes RAS Jura-Nord vaudois</v>
      </c>
      <c r="E384">
        <f>COUNTIFS(D$2:D384,Clef_répartition[[#This Row],[Code_Nom]],J$2:J384,Clef_répartition[[#This Row],[Année]])</f>
        <v>8</v>
      </c>
      <c r="F384">
        <f>IF(Clef_répartition[[#This Row],[Code_Nom]]=D383,F383-1,(COUNTIFS(Clef_répartition[Code_Nom],Clef_répartition[[#This Row],[Code_Nom]],Clef_répartition[Année],Clef_répartition[[#This Row],[Année]])))</f>
        <v>69</v>
      </c>
      <c r="G384" t="str">
        <f>Clef_répartition[[#This Row],[Code_Nom]]&amp;"_"&amp;Clef_répartition[[#This Row],[Nombre]]&amp;"_"&amp;Clef_répartition[[#This Row],[Année]]</f>
        <v>ARAS JUNOVA_Association de communes RAS Jura-Nord vaudois_8_2016</v>
      </c>
      <c r="H384">
        <v>5747</v>
      </c>
      <c r="I384" t="s">
        <v>26</v>
      </c>
      <c r="J384">
        <v>2016</v>
      </c>
      <c r="K384">
        <v>5.2917764077951525E-3</v>
      </c>
    </row>
    <row r="385" spans="1:11" x14ac:dyDescent="0.25">
      <c r="A385" t="s">
        <v>433</v>
      </c>
      <c r="B385" t="s">
        <v>533</v>
      </c>
      <c r="C385" t="s">
        <v>534</v>
      </c>
      <c r="D385" t="str">
        <f>Clef_répartition[[#This Row],[Code association]]&amp;"_"&amp;Clef_répartition[[#This Row],[Nom association]]</f>
        <v>ARAS JUNOVA_Association de communes RAS Jura-Nord vaudois</v>
      </c>
      <c r="E385">
        <f>COUNTIFS(D$2:D385,Clef_répartition[[#This Row],[Code_Nom]],J$2:J385,Clef_répartition[[#This Row],[Année]])</f>
        <v>9</v>
      </c>
      <c r="F385">
        <f>IF(Clef_répartition[[#This Row],[Code_Nom]]=D384,F384-1,(COUNTIFS(Clef_répartition[Code_Nom],Clef_répartition[[#This Row],[Code_Nom]],Clef_répartition[Année],Clef_répartition[[#This Row],[Année]])))</f>
        <v>68</v>
      </c>
      <c r="G385" t="str">
        <f>Clef_répartition[[#This Row],[Code_Nom]]&amp;"_"&amp;Clef_répartition[[#This Row],[Nombre]]&amp;"_"&amp;Clef_répartition[[#This Row],[Année]]</f>
        <v>ARAS JUNOVA_Association de communes RAS Jura-Nord vaudois_9_2016</v>
      </c>
      <c r="H385">
        <v>5551</v>
      </c>
      <c r="I385" t="s">
        <v>28</v>
      </c>
      <c r="J385">
        <v>2016</v>
      </c>
      <c r="K385">
        <v>2.003831279090075E-3</v>
      </c>
    </row>
    <row r="386" spans="1:11" x14ac:dyDescent="0.25">
      <c r="A386" t="s">
        <v>433</v>
      </c>
      <c r="B386" t="s">
        <v>533</v>
      </c>
      <c r="C386" t="s">
        <v>534</v>
      </c>
      <c r="D386" t="str">
        <f>Clef_répartition[[#This Row],[Code association]]&amp;"_"&amp;Clef_répartition[[#This Row],[Nom association]]</f>
        <v>ARAS JUNOVA_Association de communes RAS Jura-Nord vaudois</v>
      </c>
      <c r="E386">
        <f>COUNTIFS(D$2:D386,Clef_répartition[[#This Row],[Code_Nom]],J$2:J386,Clef_répartition[[#This Row],[Année]])</f>
        <v>10</v>
      </c>
      <c r="F386">
        <f>IF(Clef_répartition[[#This Row],[Code_Nom]]=D385,F385-1,(COUNTIFS(Clef_répartition[Code_Nom],Clef_répartition[[#This Row],[Code_Nom]],Clef_répartition[Année],Clef_répartition[[#This Row],[Année]])))</f>
        <v>67</v>
      </c>
      <c r="G386" t="str">
        <f>Clef_répartition[[#This Row],[Code_Nom]]&amp;"_"&amp;Clef_répartition[[#This Row],[Nombre]]&amp;"_"&amp;Clef_répartition[[#This Row],[Année]]</f>
        <v>ARAS JUNOVA_Association de communes RAS Jura-Nord vaudois_10_2016</v>
      </c>
      <c r="H386">
        <v>5748</v>
      </c>
      <c r="I386" t="s">
        <v>38</v>
      </c>
      <c r="J386">
        <v>2016</v>
      </c>
      <c r="K386">
        <v>5.3480530978100571E-3</v>
      </c>
    </row>
    <row r="387" spans="1:11" x14ac:dyDescent="0.25">
      <c r="A387" t="s">
        <v>433</v>
      </c>
      <c r="B387" t="s">
        <v>533</v>
      </c>
      <c r="C387" t="s">
        <v>534</v>
      </c>
      <c r="D387" t="str">
        <f>Clef_répartition[[#This Row],[Code association]]&amp;"_"&amp;Clef_répartition[[#This Row],[Nom association]]</f>
        <v>ARAS JUNOVA_Association de communes RAS Jura-Nord vaudois</v>
      </c>
      <c r="E387">
        <f>COUNTIFS(D$2:D387,Clef_répartition[[#This Row],[Code_Nom]],J$2:J387,Clef_répartition[[#This Row],[Année]])</f>
        <v>11</v>
      </c>
      <c r="F387">
        <f>IF(Clef_répartition[[#This Row],[Code_Nom]]=D386,F386-1,(COUNTIFS(Clef_répartition[Code_Nom],Clef_répartition[[#This Row],[Code_Nom]],Clef_répartition[Année],Clef_répartition[[#This Row],[Année]])))</f>
        <v>66</v>
      </c>
      <c r="G387" t="str">
        <f>Clef_répartition[[#This Row],[Code_Nom]]&amp;"_"&amp;Clef_répartition[[#This Row],[Nombre]]&amp;"_"&amp;Clef_répartition[[#This Row],[Année]]</f>
        <v>ARAS JUNOVA_Association de communes RAS Jura-Nord vaudois_11_2016</v>
      </c>
      <c r="H387">
        <v>5552</v>
      </c>
      <c r="I387" t="s">
        <v>40</v>
      </c>
      <c r="J387">
        <v>2016</v>
      </c>
      <c r="K387">
        <v>2.385742846741765E-3</v>
      </c>
    </row>
    <row r="388" spans="1:11" x14ac:dyDescent="0.25">
      <c r="A388" t="s">
        <v>433</v>
      </c>
      <c r="B388" t="s">
        <v>533</v>
      </c>
      <c r="C388" t="s">
        <v>534</v>
      </c>
      <c r="D388" t="str">
        <f>Clef_répartition[[#This Row],[Code association]]&amp;"_"&amp;Clef_répartition[[#This Row],[Nom association]]</f>
        <v>ARAS JUNOVA_Association de communes RAS Jura-Nord vaudois</v>
      </c>
      <c r="E388">
        <f>COUNTIFS(D$2:D388,Clef_répartition[[#This Row],[Code_Nom]],J$2:J388,Clef_répartition[[#This Row],[Année]])</f>
        <v>12</v>
      </c>
      <c r="F388">
        <f>IF(Clef_répartition[[#This Row],[Code_Nom]]=D387,F387-1,(COUNTIFS(Clef_répartition[Code_Nom],Clef_répartition[[#This Row],[Code_Nom]],Clef_répartition[Année],Clef_répartition[[#This Row],[Année]])))</f>
        <v>65</v>
      </c>
      <c r="G388" t="str">
        <f>Clef_répartition[[#This Row],[Code_Nom]]&amp;"_"&amp;Clef_répartition[[#This Row],[Nombre]]&amp;"_"&amp;Clef_répartition[[#This Row],[Année]]</f>
        <v>ARAS JUNOVA_Association de communes RAS Jura-Nord vaudois_12_2016</v>
      </c>
      <c r="H388">
        <v>5904</v>
      </c>
      <c r="I388" t="s">
        <v>46</v>
      </c>
      <c r="J388">
        <v>2016</v>
      </c>
      <c r="K388">
        <v>2.2406164510341228E-3</v>
      </c>
    </row>
    <row r="389" spans="1:11" x14ac:dyDescent="0.25">
      <c r="A389" t="s">
        <v>433</v>
      </c>
      <c r="B389" t="s">
        <v>533</v>
      </c>
      <c r="C389" t="s">
        <v>534</v>
      </c>
      <c r="D389" t="str">
        <f>Clef_répartition[[#This Row],[Code association]]&amp;"_"&amp;Clef_répartition[[#This Row],[Nom association]]</f>
        <v>ARAS JUNOVA_Association de communes RAS Jura-Nord vaudois</v>
      </c>
      <c r="E389">
        <f>COUNTIFS(D$2:D389,Clef_répartition[[#This Row],[Code_Nom]],J$2:J389,Clef_répartition[[#This Row],[Année]])</f>
        <v>13</v>
      </c>
      <c r="F389">
        <f>IF(Clef_répartition[[#This Row],[Code_Nom]]=D388,F388-1,(COUNTIFS(Clef_répartition[Code_Nom],Clef_répartition[[#This Row],[Code_Nom]],Clef_répartition[Année],Clef_répartition[[#This Row],[Année]])))</f>
        <v>64</v>
      </c>
      <c r="G389" t="str">
        <f>Clef_répartition[[#This Row],[Code_Nom]]&amp;"_"&amp;Clef_répartition[[#This Row],[Nombre]]&amp;"_"&amp;Clef_répartition[[#This Row],[Année]]</f>
        <v>ARAS JUNOVA_Association de communes RAS Jura-Nord vaudois_13_2016</v>
      </c>
      <c r="H389">
        <v>5553</v>
      </c>
      <c r="I389" t="s">
        <v>47</v>
      </c>
      <c r="J389">
        <v>2016</v>
      </c>
      <c r="K389">
        <v>4.1094713491484965E-3</v>
      </c>
    </row>
    <row r="390" spans="1:11" x14ac:dyDescent="0.25">
      <c r="A390" t="s">
        <v>433</v>
      </c>
      <c r="B390" t="s">
        <v>533</v>
      </c>
      <c r="C390" t="s">
        <v>534</v>
      </c>
      <c r="D390" t="str">
        <f>Clef_répartition[[#This Row],[Code association]]&amp;"_"&amp;Clef_répartition[[#This Row],[Nom association]]</f>
        <v>ARAS JUNOVA_Association de communes RAS Jura-Nord vaudois</v>
      </c>
      <c r="E390">
        <f>COUNTIFS(D$2:D390,Clef_répartition[[#This Row],[Code_Nom]],J$2:J390,Clef_répartition[[#This Row],[Année]])</f>
        <v>14</v>
      </c>
      <c r="F390">
        <f>IF(Clef_répartition[[#This Row],[Code_Nom]]=D389,F389-1,(COUNTIFS(Clef_répartition[Code_Nom],Clef_répartition[[#This Row],[Code_Nom]],Clef_répartition[Année],Clef_répartition[[#This Row],[Année]])))</f>
        <v>63</v>
      </c>
      <c r="G390" t="str">
        <f>Clef_répartition[[#This Row],[Code_Nom]]&amp;"_"&amp;Clef_répartition[[#This Row],[Nombre]]&amp;"_"&amp;Clef_répartition[[#This Row],[Année]]</f>
        <v>ARAS JUNOVA_Association de communes RAS Jura-Nord vaudois_14_2016</v>
      </c>
      <c r="H390">
        <v>5905</v>
      </c>
      <c r="I390" t="s">
        <v>49</v>
      </c>
      <c r="J390">
        <v>2016</v>
      </c>
      <c r="K390">
        <v>2.4277531191834508E-3</v>
      </c>
    </row>
    <row r="391" spans="1:11" x14ac:dyDescent="0.25">
      <c r="A391" t="s">
        <v>433</v>
      </c>
      <c r="B391" t="s">
        <v>533</v>
      </c>
      <c r="C391" t="s">
        <v>534</v>
      </c>
      <c r="D391" t="str">
        <f>Clef_répartition[[#This Row],[Code association]]&amp;"_"&amp;Clef_répartition[[#This Row],[Nom association]]</f>
        <v>ARAS JUNOVA_Association de communes RAS Jura-Nord vaudois</v>
      </c>
      <c r="E391">
        <f>COUNTIFS(D$2:D391,Clef_répartition[[#This Row],[Code_Nom]],J$2:J391,Clef_répartition[[#This Row],[Année]])</f>
        <v>15</v>
      </c>
      <c r="F391">
        <f>IF(Clef_répartition[[#This Row],[Code_Nom]]=D390,F390-1,(COUNTIFS(Clef_répartition[Code_Nom],Clef_répartition[[#This Row],[Code_Nom]],Clef_répartition[Année],Clef_répartition[[#This Row],[Année]])))</f>
        <v>62</v>
      </c>
      <c r="G391" t="str">
        <f>Clef_répartition[[#This Row],[Code_Nom]]&amp;"_"&amp;Clef_répartition[[#This Row],[Nombre]]&amp;"_"&amp;Clef_répartition[[#This Row],[Année]]</f>
        <v>ARAS JUNOVA_Association de communes RAS Jura-Nord vaudois_15_2016</v>
      </c>
      <c r="H391">
        <v>5907</v>
      </c>
      <c r="I391" t="s">
        <v>54</v>
      </c>
      <c r="J391">
        <v>2016</v>
      </c>
      <c r="K391">
        <v>1.09739353145796E-3</v>
      </c>
    </row>
    <row r="392" spans="1:11" x14ac:dyDescent="0.25">
      <c r="A392" t="s">
        <v>433</v>
      </c>
      <c r="B392" t="s">
        <v>533</v>
      </c>
      <c r="C392" t="s">
        <v>534</v>
      </c>
      <c r="D392" t="str">
        <f>Clef_répartition[[#This Row],[Code association]]&amp;"_"&amp;Clef_répartition[[#This Row],[Nom association]]</f>
        <v>ARAS JUNOVA_Association de communes RAS Jura-Nord vaudois</v>
      </c>
      <c r="E392">
        <f>COUNTIFS(D$2:D392,Clef_répartition[[#This Row],[Code_Nom]],J$2:J392,Clef_répartition[[#This Row],[Année]])</f>
        <v>16</v>
      </c>
      <c r="F392">
        <f>IF(Clef_répartition[[#This Row],[Code_Nom]]=D391,F391-1,(COUNTIFS(Clef_répartition[Code_Nom],Clef_répartition[[#This Row],[Code_Nom]],Clef_répartition[Année],Clef_répartition[[#This Row],[Année]])))</f>
        <v>61</v>
      </c>
      <c r="G392" t="str">
        <f>Clef_répartition[[#This Row],[Code_Nom]]&amp;"_"&amp;Clef_répartition[[#This Row],[Nombre]]&amp;"_"&amp;Clef_répartition[[#This Row],[Année]]</f>
        <v>ARAS JUNOVA_Association de communes RAS Jura-Nord vaudois_16_2016</v>
      </c>
      <c r="H392">
        <v>5749</v>
      </c>
      <c r="I392" t="s">
        <v>58</v>
      </c>
      <c r="J392">
        <v>2016</v>
      </c>
      <c r="K392">
        <v>0.11654573426084835</v>
      </c>
    </row>
    <row r="393" spans="1:11" x14ac:dyDescent="0.25">
      <c r="A393" t="s">
        <v>433</v>
      </c>
      <c r="B393" t="s">
        <v>533</v>
      </c>
      <c r="C393" t="s">
        <v>534</v>
      </c>
      <c r="D393" t="str">
        <f>Clef_répartition[[#This Row],[Code association]]&amp;"_"&amp;Clef_répartition[[#This Row],[Nom association]]</f>
        <v>ARAS JUNOVA_Association de communes RAS Jura-Nord vaudois</v>
      </c>
      <c r="E393">
        <f>COUNTIFS(D$2:D393,Clef_répartition[[#This Row],[Code_Nom]],J$2:J393,Clef_répartition[[#This Row],[Année]])</f>
        <v>17</v>
      </c>
      <c r="F393">
        <f>IF(Clef_répartition[[#This Row],[Code_Nom]]=D392,F392-1,(COUNTIFS(Clef_répartition[Code_Nom],Clef_répartition[[#This Row],[Code_Nom]],Clef_répartition[Année],Clef_répartition[[#This Row],[Année]])))</f>
        <v>60</v>
      </c>
      <c r="G393" t="str">
        <f>Clef_répartition[[#This Row],[Code_Nom]]&amp;"_"&amp;Clef_répartition[[#This Row],[Nombre]]&amp;"_"&amp;Clef_répartition[[#This Row],[Année]]</f>
        <v>ARAS JUNOVA_Association de communes RAS Jura-Nord vaudois_17_2016</v>
      </c>
      <c r="H393">
        <v>5908</v>
      </c>
      <c r="I393" t="s">
        <v>59</v>
      </c>
      <c r="J393">
        <v>2016</v>
      </c>
      <c r="K393">
        <v>4.6846961621804637E-4</v>
      </c>
    </row>
    <row r="394" spans="1:11" x14ac:dyDescent="0.25">
      <c r="A394" t="s">
        <v>433</v>
      </c>
      <c r="B394" t="s">
        <v>533</v>
      </c>
      <c r="C394" t="s">
        <v>534</v>
      </c>
      <c r="D394" t="str">
        <f>Clef_répartition[[#This Row],[Code association]]&amp;"_"&amp;Clef_répartition[[#This Row],[Nom association]]</f>
        <v>ARAS JUNOVA_Association de communes RAS Jura-Nord vaudois</v>
      </c>
      <c r="E394">
        <f>COUNTIFS(D$2:D394,Clef_répartition[[#This Row],[Code_Nom]],J$2:J394,Clef_répartition[[#This Row],[Année]])</f>
        <v>18</v>
      </c>
      <c r="F394">
        <f>IF(Clef_répartition[[#This Row],[Code_Nom]]=D393,F393-1,(COUNTIFS(Clef_répartition[Code_Nom],Clef_répartition[[#This Row],[Code_Nom]],Clef_répartition[Année],Clef_répartition[[#This Row],[Année]])))</f>
        <v>59</v>
      </c>
      <c r="G394" t="str">
        <f>Clef_répartition[[#This Row],[Code_Nom]]&amp;"_"&amp;Clef_répartition[[#This Row],[Nombre]]&amp;"_"&amp;Clef_répartition[[#This Row],[Année]]</f>
        <v>ARAS JUNOVA_Association de communes RAS Jura-Nord vaudois_18_2016</v>
      </c>
      <c r="H394">
        <v>5909</v>
      </c>
      <c r="I394" t="s">
        <v>60</v>
      </c>
      <c r="J394">
        <v>2016</v>
      </c>
      <c r="K394">
        <v>2.607251555979745E-3</v>
      </c>
    </row>
    <row r="395" spans="1:11" x14ac:dyDescent="0.25">
      <c r="A395" t="s">
        <v>433</v>
      </c>
      <c r="B395" t="s">
        <v>533</v>
      </c>
      <c r="C395" t="s">
        <v>534</v>
      </c>
      <c r="D395" t="str">
        <f>Clef_répartition[[#This Row],[Code association]]&amp;"_"&amp;Clef_répartition[[#This Row],[Nom association]]</f>
        <v>ARAS JUNOVA_Association de communes RAS Jura-Nord vaudois</v>
      </c>
      <c r="E395">
        <f>COUNTIFS(D$2:D395,Clef_répartition[[#This Row],[Code_Nom]],J$2:J395,Clef_répartition[[#This Row],[Année]])</f>
        <v>19</v>
      </c>
      <c r="F395">
        <f>IF(Clef_répartition[[#This Row],[Code_Nom]]=D394,F394-1,(COUNTIFS(Clef_répartition[Code_Nom],Clef_répartition[[#This Row],[Code_Nom]],Clef_répartition[Année],Clef_répartition[[#This Row],[Année]])))</f>
        <v>58</v>
      </c>
      <c r="G395" t="str">
        <f>Clef_répartition[[#This Row],[Code_Nom]]&amp;"_"&amp;Clef_répartition[[#This Row],[Nombre]]&amp;"_"&amp;Clef_répartition[[#This Row],[Année]]</f>
        <v>ARAS JUNOVA_Association de communes RAS Jura-Nord vaudois_19_2016</v>
      </c>
      <c r="H395">
        <v>5554</v>
      </c>
      <c r="I395" t="s">
        <v>71</v>
      </c>
      <c r="J395">
        <v>2016</v>
      </c>
      <c r="K395">
        <v>3.714795102169645E-3</v>
      </c>
    </row>
    <row r="396" spans="1:11" x14ac:dyDescent="0.25">
      <c r="A396" t="s">
        <v>433</v>
      </c>
      <c r="B396" t="s">
        <v>533</v>
      </c>
      <c r="C396" t="s">
        <v>534</v>
      </c>
      <c r="D396" t="str">
        <f>Clef_répartition[[#This Row],[Code association]]&amp;"_"&amp;Clef_répartition[[#This Row],[Nom association]]</f>
        <v>ARAS JUNOVA_Association de communes RAS Jura-Nord vaudois</v>
      </c>
      <c r="E396">
        <f>COUNTIFS(D$2:D396,Clef_répartition[[#This Row],[Code_Nom]],J$2:J396,Clef_répartition[[#This Row],[Année]])</f>
        <v>20</v>
      </c>
      <c r="F396">
        <f>IF(Clef_répartition[[#This Row],[Code_Nom]]=D395,F395-1,(COUNTIFS(Clef_répartition[Code_Nom],Clef_répartition[[#This Row],[Code_Nom]],Clef_répartition[Année],Clef_répartition[[#This Row],[Année]])))</f>
        <v>57</v>
      </c>
      <c r="G396" t="str">
        <f>Clef_répartition[[#This Row],[Code_Nom]]&amp;"_"&amp;Clef_répartition[[#This Row],[Nombre]]&amp;"_"&amp;Clef_répartition[[#This Row],[Année]]</f>
        <v>ARAS JUNOVA_Association de communes RAS Jura-Nord vaudois_20_2016</v>
      </c>
      <c r="H396">
        <v>5555</v>
      </c>
      <c r="I396" t="s">
        <v>75</v>
      </c>
      <c r="J396">
        <v>2016</v>
      </c>
      <c r="K396">
        <v>1.3227213563724567E-3</v>
      </c>
    </row>
    <row r="397" spans="1:11" x14ac:dyDescent="0.25">
      <c r="A397" t="s">
        <v>433</v>
      </c>
      <c r="B397" t="s">
        <v>533</v>
      </c>
      <c r="C397" t="s">
        <v>534</v>
      </c>
      <c r="D397" t="str">
        <f>Clef_répartition[[#This Row],[Code association]]&amp;"_"&amp;Clef_répartition[[#This Row],[Nom association]]</f>
        <v>ARAS JUNOVA_Association de communes RAS Jura-Nord vaudois</v>
      </c>
      <c r="E397">
        <f>COUNTIFS(D$2:D397,Clef_répartition[[#This Row],[Code_Nom]],J$2:J397,Clef_répartition[[#This Row],[Année]])</f>
        <v>21</v>
      </c>
      <c r="F397">
        <f>IF(Clef_répartition[[#This Row],[Code_Nom]]=D396,F396-1,(COUNTIFS(Clef_répartition[Code_Nom],Clef_répartition[[#This Row],[Code_Nom]],Clef_répartition[Année],Clef_répartition[[#This Row],[Année]])))</f>
        <v>56</v>
      </c>
      <c r="G397" t="str">
        <f>Clef_répartition[[#This Row],[Code_Nom]]&amp;"_"&amp;Clef_répartition[[#This Row],[Nombre]]&amp;"_"&amp;Clef_répartition[[#This Row],[Année]]</f>
        <v>ARAS JUNOVA_Association de communes RAS Jura-Nord vaudois_21_2016</v>
      </c>
      <c r="H397">
        <v>5910</v>
      </c>
      <c r="I397" t="s">
        <v>83</v>
      </c>
      <c r="J397">
        <v>2016</v>
      </c>
      <c r="K397">
        <v>1.295964560512417E-3</v>
      </c>
    </row>
    <row r="398" spans="1:11" x14ac:dyDescent="0.25">
      <c r="A398" t="s">
        <v>433</v>
      </c>
      <c r="B398" t="s">
        <v>533</v>
      </c>
      <c r="C398" t="s">
        <v>534</v>
      </c>
      <c r="D398" t="str">
        <f>Clef_répartition[[#This Row],[Code association]]&amp;"_"&amp;Clef_répartition[[#This Row],[Nom association]]</f>
        <v>ARAS JUNOVA_Association de communes RAS Jura-Nord vaudois</v>
      </c>
      <c r="E398">
        <f>COUNTIFS(D$2:D398,Clef_répartition[[#This Row],[Code_Nom]],J$2:J398,Clef_répartition[[#This Row],[Année]])</f>
        <v>22</v>
      </c>
      <c r="F398">
        <f>IF(Clef_répartition[[#This Row],[Code_Nom]]=D397,F397-1,(COUNTIFS(Clef_répartition[Code_Nom],Clef_répartition[[#This Row],[Code_Nom]],Clef_répartition[Année],Clef_répartition[[#This Row],[Année]])))</f>
        <v>55</v>
      </c>
      <c r="G398" t="str">
        <f>Clef_répartition[[#This Row],[Code_Nom]]&amp;"_"&amp;Clef_répartition[[#This Row],[Nombre]]&amp;"_"&amp;Clef_répartition[[#This Row],[Année]]</f>
        <v>ARAS JUNOVA_Association de communes RAS Jura-Nord vaudois_22_2016</v>
      </c>
      <c r="H398">
        <v>5752</v>
      </c>
      <c r="I398" t="s">
        <v>84</v>
      </c>
      <c r="J398">
        <v>2016</v>
      </c>
      <c r="K398">
        <v>5.6559756595920656E-3</v>
      </c>
    </row>
    <row r="399" spans="1:11" x14ac:dyDescent="0.25">
      <c r="A399" t="s">
        <v>433</v>
      </c>
      <c r="B399" t="s">
        <v>533</v>
      </c>
      <c r="C399" t="s">
        <v>534</v>
      </c>
      <c r="D399" t="str">
        <f>Clef_répartition[[#This Row],[Code association]]&amp;"_"&amp;Clef_répartition[[#This Row],[Nom association]]</f>
        <v>ARAS JUNOVA_Association de communes RAS Jura-Nord vaudois</v>
      </c>
      <c r="E399">
        <f>COUNTIFS(D$2:D399,Clef_répartition[[#This Row],[Code_Nom]],J$2:J399,Clef_répartition[[#This Row],[Année]])</f>
        <v>23</v>
      </c>
      <c r="F399">
        <f>IF(Clef_répartition[[#This Row],[Code_Nom]]=D398,F398-1,(COUNTIFS(Clef_répartition[Code_Nom],Clef_répartition[[#This Row],[Code_Nom]],Clef_répartition[Année],Clef_répartition[[#This Row],[Année]])))</f>
        <v>54</v>
      </c>
      <c r="G399" t="str">
        <f>Clef_répartition[[#This Row],[Code_Nom]]&amp;"_"&amp;Clef_répartition[[#This Row],[Nombre]]&amp;"_"&amp;Clef_répartition[[#This Row],[Année]]</f>
        <v>ARAS JUNOVA_Association de communes RAS Jura-Nord vaudois_23_2016</v>
      </c>
      <c r="H399">
        <v>5911</v>
      </c>
      <c r="I399" t="s">
        <v>86</v>
      </c>
      <c r="J399">
        <v>2016</v>
      </c>
      <c r="K399">
        <v>7.83540912999585E-4</v>
      </c>
    </row>
    <row r="400" spans="1:11" x14ac:dyDescent="0.25">
      <c r="A400" t="s">
        <v>433</v>
      </c>
      <c r="B400" t="s">
        <v>533</v>
      </c>
      <c r="C400" t="s">
        <v>534</v>
      </c>
      <c r="D400" t="str">
        <f>Clef_répartition[[#This Row],[Code association]]&amp;"_"&amp;Clef_répartition[[#This Row],[Nom association]]</f>
        <v>ARAS JUNOVA_Association de communes RAS Jura-Nord vaudois</v>
      </c>
      <c r="E400">
        <f>COUNTIFS(D$2:D400,Clef_répartition[[#This Row],[Code_Nom]],J$2:J400,Clef_répartition[[#This Row],[Année]])</f>
        <v>24</v>
      </c>
      <c r="F400">
        <f>IF(Clef_répartition[[#This Row],[Code_Nom]]=D399,F399-1,(COUNTIFS(Clef_répartition[Code_Nom],Clef_répartition[[#This Row],[Code_Nom]],Clef_répartition[Année],Clef_répartition[[#This Row],[Année]])))</f>
        <v>53</v>
      </c>
      <c r="G400" t="str">
        <f>Clef_répartition[[#This Row],[Code_Nom]]&amp;"_"&amp;Clef_répartition[[#This Row],[Nombre]]&amp;"_"&amp;Clef_répartition[[#This Row],[Année]]</f>
        <v>ARAS JUNOVA_Association de communes RAS Jura-Nord vaudois_24_2016</v>
      </c>
      <c r="H400">
        <v>5912</v>
      </c>
      <c r="I400" t="s">
        <v>91</v>
      </c>
      <c r="J400">
        <v>2016</v>
      </c>
      <c r="K400">
        <v>4.6154497233273791E-4</v>
      </c>
    </row>
    <row r="401" spans="1:11" x14ac:dyDescent="0.25">
      <c r="A401" t="s">
        <v>433</v>
      </c>
      <c r="B401" t="s">
        <v>533</v>
      </c>
      <c r="C401" t="s">
        <v>534</v>
      </c>
      <c r="D401" t="str">
        <f>Clef_répartition[[#This Row],[Code association]]&amp;"_"&amp;Clef_répartition[[#This Row],[Nom association]]</f>
        <v>ARAS JUNOVA_Association de communes RAS Jura-Nord vaudois</v>
      </c>
      <c r="E401">
        <f>COUNTIFS(D$2:D401,Clef_répartition[[#This Row],[Code_Nom]],J$2:J401,Clef_répartition[[#This Row],[Année]])</f>
        <v>25</v>
      </c>
      <c r="F401">
        <f>IF(Clef_répartition[[#This Row],[Code_Nom]]=D400,F400-1,(COUNTIFS(Clef_répartition[Code_Nom],Clef_répartition[[#This Row],[Code_Nom]],Clef_répartition[Année],Clef_répartition[[#This Row],[Année]])))</f>
        <v>52</v>
      </c>
      <c r="G401" t="str">
        <f>Clef_répartition[[#This Row],[Code_Nom]]&amp;"_"&amp;Clef_répartition[[#This Row],[Nombre]]&amp;"_"&amp;Clef_répartition[[#This Row],[Année]]</f>
        <v>ARAS JUNOVA_Association de communes RAS Jura-Nord vaudois_25_2016</v>
      </c>
      <c r="H401">
        <v>5913</v>
      </c>
      <c r="I401" t="s">
        <v>96</v>
      </c>
      <c r="J401">
        <v>2016</v>
      </c>
      <c r="K401">
        <v>1.7854637604955105E-3</v>
      </c>
    </row>
    <row r="402" spans="1:11" x14ac:dyDescent="0.25">
      <c r="A402" t="s">
        <v>433</v>
      </c>
      <c r="B402" t="s">
        <v>533</v>
      </c>
      <c r="C402" t="s">
        <v>534</v>
      </c>
      <c r="D402" t="str">
        <f>Clef_répartition[[#This Row],[Code association]]&amp;"_"&amp;Clef_répartition[[#This Row],[Nom association]]</f>
        <v>ARAS JUNOVA_Association de communes RAS Jura-Nord vaudois</v>
      </c>
      <c r="E402">
        <f>COUNTIFS(D$2:D402,Clef_répartition[[#This Row],[Code_Nom]],J$2:J402,Clef_répartition[[#This Row],[Année]])</f>
        <v>26</v>
      </c>
      <c r="F402">
        <f>IF(Clef_répartition[[#This Row],[Code_Nom]]=D401,F401-1,(COUNTIFS(Clef_répartition[Code_Nom],Clef_répartition[[#This Row],[Code_Nom]],Clef_répartition[Année],Clef_répartition[[#This Row],[Année]])))</f>
        <v>51</v>
      </c>
      <c r="G402" t="str">
        <f>Clef_répartition[[#This Row],[Code_Nom]]&amp;"_"&amp;Clef_répartition[[#This Row],[Nombre]]&amp;"_"&amp;Clef_répartition[[#This Row],[Année]]</f>
        <v>ARAS JUNOVA_Association de communes RAS Jura-Nord vaudois_26_2016</v>
      </c>
      <c r="H402">
        <v>5914</v>
      </c>
      <c r="I402" t="s">
        <v>105</v>
      </c>
      <c r="J402">
        <v>2016</v>
      </c>
      <c r="K402">
        <v>1.353274281784592E-3</v>
      </c>
    </row>
    <row r="403" spans="1:11" x14ac:dyDescent="0.25">
      <c r="A403" t="s">
        <v>433</v>
      </c>
      <c r="B403" t="s">
        <v>533</v>
      </c>
      <c r="C403" t="s">
        <v>534</v>
      </c>
      <c r="D403" t="str">
        <f>Clef_répartition[[#This Row],[Code association]]&amp;"_"&amp;Clef_répartition[[#This Row],[Nom association]]</f>
        <v>ARAS JUNOVA_Association de communes RAS Jura-Nord vaudois</v>
      </c>
      <c r="E403">
        <f>COUNTIFS(D$2:D403,Clef_répartition[[#This Row],[Code_Nom]],J$2:J403,Clef_répartition[[#This Row],[Année]])</f>
        <v>27</v>
      </c>
      <c r="F403">
        <f>IF(Clef_répartition[[#This Row],[Code_Nom]]=D402,F402-1,(COUNTIFS(Clef_répartition[Code_Nom],Clef_répartition[[#This Row],[Code_Nom]],Clef_répartition[Année],Clef_répartition[[#This Row],[Année]])))</f>
        <v>50</v>
      </c>
      <c r="G403" t="str">
        <f>Clef_répartition[[#This Row],[Code_Nom]]&amp;"_"&amp;Clef_répartition[[#This Row],[Nombre]]&amp;"_"&amp;Clef_répartition[[#This Row],[Année]]</f>
        <v>ARAS JUNOVA_Association de communes RAS Jura-Nord vaudois_27_2016</v>
      </c>
      <c r="H403">
        <v>5556</v>
      </c>
      <c r="I403" t="s">
        <v>115</v>
      </c>
      <c r="J403">
        <v>2016</v>
      </c>
      <c r="K403">
        <v>1.6435270731998759E-3</v>
      </c>
    </row>
    <row r="404" spans="1:11" x14ac:dyDescent="0.25">
      <c r="A404" t="s">
        <v>433</v>
      </c>
      <c r="B404" t="s">
        <v>533</v>
      </c>
      <c r="C404" t="s">
        <v>534</v>
      </c>
      <c r="D404" t="str">
        <f>Clef_répartition[[#This Row],[Code association]]&amp;"_"&amp;Clef_répartition[[#This Row],[Nom association]]</f>
        <v>ARAS JUNOVA_Association de communes RAS Jura-Nord vaudois</v>
      </c>
      <c r="E404">
        <f>COUNTIFS(D$2:D404,Clef_répartition[[#This Row],[Code_Nom]],J$2:J404,Clef_répartition[[#This Row],[Année]])</f>
        <v>28</v>
      </c>
      <c r="F404">
        <f>IF(Clef_répartition[[#This Row],[Code_Nom]]=D403,F403-1,(COUNTIFS(Clef_répartition[Code_Nom],Clef_répartition[[#This Row],[Code_Nom]],Clef_répartition[Année],Clef_répartition[[#This Row],[Année]])))</f>
        <v>49</v>
      </c>
      <c r="G404" t="str">
        <f>Clef_répartition[[#This Row],[Code_Nom]]&amp;"_"&amp;Clef_répartition[[#This Row],[Nombre]]&amp;"_"&amp;Clef_répartition[[#This Row],[Année]]</f>
        <v>ARAS JUNOVA_Association de communes RAS Jura-Nord vaudois_28_2016</v>
      </c>
      <c r="H404">
        <v>5557</v>
      </c>
      <c r="I404" t="s">
        <v>116</v>
      </c>
      <c r="J404">
        <v>2016</v>
      </c>
      <c r="K404">
        <v>6.969828644332283E-4</v>
      </c>
    </row>
    <row r="405" spans="1:11" x14ac:dyDescent="0.25">
      <c r="A405" t="s">
        <v>433</v>
      </c>
      <c r="B405" t="s">
        <v>533</v>
      </c>
      <c r="C405" t="s">
        <v>534</v>
      </c>
      <c r="D405" t="str">
        <f>Clef_répartition[[#This Row],[Code association]]&amp;"_"&amp;Clef_répartition[[#This Row],[Nom association]]</f>
        <v>ARAS JUNOVA_Association de communes RAS Jura-Nord vaudois</v>
      </c>
      <c r="E405">
        <f>COUNTIFS(D$2:D405,Clef_répartition[[#This Row],[Code_Nom]],J$2:J405,Clef_répartition[[#This Row],[Année]])</f>
        <v>29</v>
      </c>
      <c r="F405">
        <f>IF(Clef_répartition[[#This Row],[Code_Nom]]=D404,F404-1,(COUNTIFS(Clef_répartition[Code_Nom],Clef_répartition[[#This Row],[Code_Nom]],Clef_répartition[Année],Clef_répartition[[#This Row],[Année]])))</f>
        <v>48</v>
      </c>
      <c r="G405" t="str">
        <f>Clef_répartition[[#This Row],[Code_Nom]]&amp;"_"&amp;Clef_répartition[[#This Row],[Nombre]]&amp;"_"&amp;Clef_répartition[[#This Row],[Année]]</f>
        <v>ARAS JUNOVA_Association de communes RAS Jura-Nord vaudois_29_2016</v>
      </c>
      <c r="H405">
        <v>5559</v>
      </c>
      <c r="I405" t="s">
        <v>121</v>
      </c>
      <c r="J405">
        <v>2016</v>
      </c>
      <c r="K405">
        <v>1.5213153715513356E-3</v>
      </c>
    </row>
    <row r="406" spans="1:11" x14ac:dyDescent="0.25">
      <c r="A406" t="s">
        <v>433</v>
      </c>
      <c r="B406" t="s">
        <v>533</v>
      </c>
      <c r="C406" t="s">
        <v>534</v>
      </c>
      <c r="D406" t="str">
        <f>Clef_répartition[[#This Row],[Code association]]&amp;"_"&amp;Clef_répartition[[#This Row],[Nom association]]</f>
        <v>ARAS JUNOVA_Association de communes RAS Jura-Nord vaudois</v>
      </c>
      <c r="E406">
        <f>COUNTIFS(D$2:D406,Clef_répartition[[#This Row],[Code_Nom]],J$2:J406,Clef_répartition[[#This Row],[Année]])</f>
        <v>30</v>
      </c>
      <c r="F406">
        <f>IF(Clef_répartition[[#This Row],[Code_Nom]]=D405,F405-1,(COUNTIFS(Clef_répartition[Code_Nom],Clef_répartition[[#This Row],[Code_Nom]],Clef_répartition[Année],Clef_répartition[[#This Row],[Année]])))</f>
        <v>47</v>
      </c>
      <c r="G406" t="str">
        <f>Clef_répartition[[#This Row],[Code_Nom]]&amp;"_"&amp;Clef_répartition[[#This Row],[Nombre]]&amp;"_"&amp;Clef_répartition[[#This Row],[Année]]</f>
        <v>ARAS JUNOVA_Association de communes RAS Jura-Nord vaudois_30_2016</v>
      </c>
      <c r="H406">
        <v>5560</v>
      </c>
      <c r="I406" t="s">
        <v>131</v>
      </c>
      <c r="J406">
        <v>2016</v>
      </c>
      <c r="K406">
        <v>9.2171421033818276E-4</v>
      </c>
    </row>
    <row r="407" spans="1:11" x14ac:dyDescent="0.25">
      <c r="A407" t="s">
        <v>433</v>
      </c>
      <c r="B407" t="s">
        <v>533</v>
      </c>
      <c r="C407" t="s">
        <v>534</v>
      </c>
      <c r="D407" t="str">
        <f>Clef_répartition[[#This Row],[Code association]]&amp;"_"&amp;Clef_répartition[[#This Row],[Nom association]]</f>
        <v>ARAS JUNOVA_Association de communes RAS Jura-Nord vaudois</v>
      </c>
      <c r="E407">
        <f>COUNTIFS(D$2:D407,Clef_répartition[[#This Row],[Code_Nom]],J$2:J407,Clef_répartition[[#This Row],[Année]])</f>
        <v>31</v>
      </c>
      <c r="F407">
        <f>IF(Clef_répartition[[#This Row],[Code_Nom]]=D406,F406-1,(COUNTIFS(Clef_répartition[Code_Nom],Clef_répartition[[#This Row],[Code_Nom]],Clef_répartition[Année],Clef_répartition[[#This Row],[Année]])))</f>
        <v>46</v>
      </c>
      <c r="G407" t="str">
        <f>Clef_répartition[[#This Row],[Code_Nom]]&amp;"_"&amp;Clef_répartition[[#This Row],[Nombre]]&amp;"_"&amp;Clef_répartition[[#This Row],[Année]]</f>
        <v>ARAS JUNOVA_Association de communes RAS Jura-Nord vaudois_31_2016</v>
      </c>
      <c r="H407">
        <v>5561</v>
      </c>
      <c r="I407" t="s">
        <v>132</v>
      </c>
      <c r="J407">
        <v>2016</v>
      </c>
      <c r="K407">
        <v>1.2864294693239148E-2</v>
      </c>
    </row>
    <row r="408" spans="1:11" x14ac:dyDescent="0.25">
      <c r="A408" t="s">
        <v>433</v>
      </c>
      <c r="B408" t="s">
        <v>533</v>
      </c>
      <c r="C408" t="s">
        <v>534</v>
      </c>
      <c r="D408" t="str">
        <f>Clef_répartition[[#This Row],[Code association]]&amp;"_"&amp;Clef_répartition[[#This Row],[Nom association]]</f>
        <v>ARAS JUNOVA_Association de communes RAS Jura-Nord vaudois</v>
      </c>
      <c r="E408">
        <f>COUNTIFS(D$2:D408,Clef_répartition[[#This Row],[Code_Nom]],J$2:J408,Clef_répartition[[#This Row],[Année]])</f>
        <v>32</v>
      </c>
      <c r="F408">
        <f>IF(Clef_répartition[[#This Row],[Code_Nom]]=D407,F407-1,(COUNTIFS(Clef_répartition[Code_Nom],Clef_répartition[[#This Row],[Code_Nom]],Clef_répartition[Année],Clef_répartition[[#This Row],[Année]])))</f>
        <v>45</v>
      </c>
      <c r="G408" t="str">
        <f>Clef_répartition[[#This Row],[Code_Nom]]&amp;"_"&amp;Clef_répartition[[#This Row],[Nombre]]&amp;"_"&amp;Clef_répartition[[#This Row],[Année]]</f>
        <v>ARAS JUNOVA_Association de communes RAS Jura-Nord vaudois_32_2016</v>
      </c>
      <c r="H408">
        <v>5754</v>
      </c>
      <c r="I408" t="s">
        <v>142</v>
      </c>
      <c r="J408">
        <v>2016</v>
      </c>
      <c r="K408">
        <v>5.6874888773017175E-3</v>
      </c>
    </row>
    <row r="409" spans="1:11" x14ac:dyDescent="0.25">
      <c r="A409" t="s">
        <v>433</v>
      </c>
      <c r="B409" t="s">
        <v>533</v>
      </c>
      <c r="C409" t="s">
        <v>534</v>
      </c>
      <c r="D409" t="str">
        <f>Clef_répartition[[#This Row],[Code association]]&amp;"_"&amp;Clef_répartition[[#This Row],[Nom association]]</f>
        <v>ARAS JUNOVA_Association de communes RAS Jura-Nord vaudois</v>
      </c>
      <c r="E409">
        <f>COUNTIFS(D$2:D409,Clef_répartition[[#This Row],[Code_Nom]],J$2:J409,Clef_répartition[[#This Row],[Année]])</f>
        <v>33</v>
      </c>
      <c r="F409">
        <f>IF(Clef_répartition[[#This Row],[Code_Nom]]=D408,F408-1,(COUNTIFS(Clef_répartition[Code_Nom],Clef_répartition[[#This Row],[Code_Nom]],Clef_répartition[Année],Clef_répartition[[#This Row],[Année]])))</f>
        <v>44</v>
      </c>
      <c r="G409" t="str">
        <f>Clef_répartition[[#This Row],[Code_Nom]]&amp;"_"&amp;Clef_répartition[[#This Row],[Nombre]]&amp;"_"&amp;Clef_répartition[[#This Row],[Année]]</f>
        <v>ARAS JUNOVA_Association de communes RAS Jura-Nord vaudois_33_2016</v>
      </c>
      <c r="H409">
        <v>5758</v>
      </c>
      <c r="I409" t="s">
        <v>147</v>
      </c>
      <c r="J409">
        <v>2016</v>
      </c>
      <c r="K409">
        <v>3.8769698106455087E-3</v>
      </c>
    </row>
    <row r="410" spans="1:11" x14ac:dyDescent="0.25">
      <c r="A410" t="s">
        <v>433</v>
      </c>
      <c r="B410" t="s">
        <v>533</v>
      </c>
      <c r="C410" t="s">
        <v>534</v>
      </c>
      <c r="D410" t="str">
        <f>Clef_répartition[[#This Row],[Code association]]&amp;"_"&amp;Clef_répartition[[#This Row],[Nom association]]</f>
        <v>ARAS JUNOVA_Association de communes RAS Jura-Nord vaudois</v>
      </c>
      <c r="E410">
        <f>COUNTIFS(D$2:D410,Clef_répartition[[#This Row],[Code_Nom]],J$2:J410,Clef_répartition[[#This Row],[Année]])</f>
        <v>34</v>
      </c>
      <c r="F410">
        <f>IF(Clef_répartition[[#This Row],[Code_Nom]]=D409,F409-1,(COUNTIFS(Clef_répartition[Code_Nom],Clef_répartition[[#This Row],[Code_Nom]],Clef_répartition[Année],Clef_répartition[[#This Row],[Année]])))</f>
        <v>43</v>
      </c>
      <c r="G410" t="str">
        <f>Clef_répartition[[#This Row],[Code_Nom]]&amp;"_"&amp;Clef_répartition[[#This Row],[Nombre]]&amp;"_"&amp;Clef_répartition[[#This Row],[Année]]</f>
        <v>ARAS JUNOVA_Association de communes RAS Jura-Nord vaudois_34_2016</v>
      </c>
      <c r="H410">
        <v>5871</v>
      </c>
      <c r="I410" t="s">
        <v>143</v>
      </c>
      <c r="J410">
        <v>2016</v>
      </c>
      <c r="K410">
        <v>3.4675461957536242E-2</v>
      </c>
    </row>
    <row r="411" spans="1:11" x14ac:dyDescent="0.25">
      <c r="A411" t="s">
        <v>433</v>
      </c>
      <c r="B411" t="s">
        <v>533</v>
      </c>
      <c r="C411" t="s">
        <v>534</v>
      </c>
      <c r="D411" t="str">
        <f>Clef_répartition[[#This Row],[Code association]]&amp;"_"&amp;Clef_répartition[[#This Row],[Nom association]]</f>
        <v>ARAS JUNOVA_Association de communes RAS Jura-Nord vaudois</v>
      </c>
      <c r="E411">
        <f>COUNTIFS(D$2:D411,Clef_répartition[[#This Row],[Code_Nom]],J$2:J411,Clef_répartition[[#This Row],[Année]])</f>
        <v>35</v>
      </c>
      <c r="F411">
        <f>IF(Clef_répartition[[#This Row],[Code_Nom]]=D410,F410-1,(COUNTIFS(Clef_répartition[Code_Nom],Clef_répartition[[#This Row],[Code_Nom]],Clef_répartition[Année],Clef_répartition[[#This Row],[Année]])))</f>
        <v>42</v>
      </c>
      <c r="G411" t="str">
        <f>Clef_répartition[[#This Row],[Code_Nom]]&amp;"_"&amp;Clef_répartition[[#This Row],[Nombre]]&amp;"_"&amp;Clef_répartition[[#This Row],[Année]]</f>
        <v>ARAS JUNOVA_Association de communes RAS Jura-Nord vaudois_35_2016</v>
      </c>
      <c r="H411">
        <v>5871</v>
      </c>
      <c r="I411" t="s">
        <v>143</v>
      </c>
      <c r="J411">
        <v>2016</v>
      </c>
      <c r="K411">
        <v>0</v>
      </c>
    </row>
    <row r="412" spans="1:11" x14ac:dyDescent="0.25">
      <c r="A412" t="s">
        <v>433</v>
      </c>
      <c r="B412" t="s">
        <v>533</v>
      </c>
      <c r="C412" t="s">
        <v>534</v>
      </c>
      <c r="D412" t="str">
        <f>Clef_répartition[[#This Row],[Code association]]&amp;"_"&amp;Clef_répartition[[#This Row],[Nom association]]</f>
        <v>ARAS JUNOVA_Association de communes RAS Jura-Nord vaudois</v>
      </c>
      <c r="E412">
        <f>COUNTIFS(D$2:D412,Clef_répartition[[#This Row],[Code_Nom]],J$2:J412,Clef_répartition[[#This Row],[Année]])</f>
        <v>36</v>
      </c>
      <c r="F412">
        <f>IF(Clef_répartition[[#This Row],[Code_Nom]]=D411,F411-1,(COUNTIFS(Clef_répartition[Code_Nom],Clef_répartition[[#This Row],[Code_Nom]],Clef_répartition[Année],Clef_répartition[[#This Row],[Année]])))</f>
        <v>41</v>
      </c>
      <c r="G412" t="str">
        <f>Clef_répartition[[#This Row],[Code_Nom]]&amp;"_"&amp;Clef_répartition[[#This Row],[Nombre]]&amp;"_"&amp;Clef_répartition[[#This Row],[Année]]</f>
        <v>ARAS JUNOVA_Association de communes RAS Jura-Nord vaudois_36_2016</v>
      </c>
      <c r="H412">
        <v>5741</v>
      </c>
      <c r="I412" t="s">
        <v>144</v>
      </c>
      <c r="J412">
        <v>2016</v>
      </c>
      <c r="K412">
        <v>4.8443726207525973E-3</v>
      </c>
    </row>
    <row r="413" spans="1:11" x14ac:dyDescent="0.25">
      <c r="A413" t="s">
        <v>433</v>
      </c>
      <c r="B413" t="s">
        <v>533</v>
      </c>
      <c r="C413" t="s">
        <v>534</v>
      </c>
      <c r="D413" t="str">
        <f>Clef_répartition[[#This Row],[Code association]]&amp;"_"&amp;Clef_répartition[[#This Row],[Nom association]]</f>
        <v>ARAS JUNOVA_Association de communes RAS Jura-Nord vaudois</v>
      </c>
      <c r="E413">
        <f>COUNTIFS(D$2:D413,Clef_répartition[[#This Row],[Code_Nom]],J$2:J413,Clef_répartition[[#This Row],[Année]])</f>
        <v>37</v>
      </c>
      <c r="F413">
        <f>IF(Clef_répartition[[#This Row],[Code_Nom]]=D412,F412-1,(COUNTIFS(Clef_répartition[Code_Nom],Clef_répartition[[#This Row],[Code_Nom]],Clef_répartition[Année],Clef_répartition[[#This Row],[Année]])))</f>
        <v>40</v>
      </c>
      <c r="G413" t="str">
        <f>Clef_répartition[[#This Row],[Code_Nom]]&amp;"_"&amp;Clef_répartition[[#This Row],[Nombre]]&amp;"_"&amp;Clef_répartition[[#This Row],[Année]]</f>
        <v>ARAS JUNOVA_Association de communes RAS Jura-Nord vaudois_37_2016</v>
      </c>
      <c r="H413">
        <v>5872</v>
      </c>
      <c r="I413" t="s">
        <v>154</v>
      </c>
      <c r="J413">
        <v>2016</v>
      </c>
      <c r="K413">
        <v>0.10456968754347702</v>
      </c>
    </row>
    <row r="414" spans="1:11" x14ac:dyDescent="0.25">
      <c r="A414" t="s">
        <v>433</v>
      </c>
      <c r="B414" t="s">
        <v>533</v>
      </c>
      <c r="C414" t="s">
        <v>534</v>
      </c>
      <c r="D414" t="str">
        <f>Clef_répartition[[#This Row],[Code association]]&amp;"_"&amp;Clef_répartition[[#This Row],[Nom association]]</f>
        <v>ARAS JUNOVA_Association de communes RAS Jura-Nord vaudois</v>
      </c>
      <c r="E414">
        <f>COUNTIFS(D$2:D414,Clef_répartition[[#This Row],[Code_Nom]],J$2:J414,Clef_répartition[[#This Row],[Année]])</f>
        <v>38</v>
      </c>
      <c r="F414">
        <f>IF(Clef_répartition[[#This Row],[Code_Nom]]=D413,F413-1,(COUNTIFS(Clef_répartition[Code_Nom],Clef_répartition[[#This Row],[Code_Nom]],Clef_répartition[Année],Clef_répartition[[#This Row],[Année]])))</f>
        <v>39</v>
      </c>
      <c r="G414" t="str">
        <f>Clef_répartition[[#This Row],[Code_Nom]]&amp;"_"&amp;Clef_répartition[[#This Row],[Nombre]]&amp;"_"&amp;Clef_répartition[[#This Row],[Année]]</f>
        <v>ARAS JUNOVA_Association de communes RAS Jura-Nord vaudois_38_2016</v>
      </c>
      <c r="H414">
        <v>5872</v>
      </c>
      <c r="I414" t="s">
        <v>154</v>
      </c>
      <c r="J414">
        <v>2016</v>
      </c>
      <c r="K414">
        <v>0</v>
      </c>
    </row>
    <row r="415" spans="1:11" x14ac:dyDescent="0.25">
      <c r="A415" t="s">
        <v>433</v>
      </c>
      <c r="B415" t="s">
        <v>533</v>
      </c>
      <c r="C415" t="s">
        <v>534</v>
      </c>
      <c r="D415" t="str">
        <f>Clef_répartition[[#This Row],[Code association]]&amp;"_"&amp;Clef_répartition[[#This Row],[Nom association]]</f>
        <v>ARAS JUNOVA_Association de communes RAS Jura-Nord vaudois</v>
      </c>
      <c r="E415">
        <f>COUNTIFS(D$2:D415,Clef_répartition[[#This Row],[Code_Nom]],J$2:J415,Clef_répartition[[#This Row],[Année]])</f>
        <v>39</v>
      </c>
      <c r="F415">
        <f>IF(Clef_répartition[[#This Row],[Code_Nom]]=D414,F414-1,(COUNTIFS(Clef_répartition[Code_Nom],Clef_répartition[[#This Row],[Code_Nom]],Clef_répartition[Année],Clef_répartition[[#This Row],[Année]])))</f>
        <v>38</v>
      </c>
      <c r="G415" t="str">
        <f>Clef_répartition[[#This Row],[Code_Nom]]&amp;"_"&amp;Clef_répartition[[#This Row],[Nombre]]&amp;"_"&amp;Clef_répartition[[#This Row],[Année]]</f>
        <v>ARAS JUNOVA_Association de communes RAS Jura-Nord vaudois_39_2016</v>
      </c>
      <c r="H415">
        <v>5873</v>
      </c>
      <c r="I415" t="s">
        <v>155</v>
      </c>
      <c r="J415">
        <v>2016</v>
      </c>
      <c r="K415">
        <v>1.4780455075301378E-2</v>
      </c>
    </row>
    <row r="416" spans="1:11" x14ac:dyDescent="0.25">
      <c r="A416" t="s">
        <v>433</v>
      </c>
      <c r="B416" t="s">
        <v>533</v>
      </c>
      <c r="C416" t="s">
        <v>534</v>
      </c>
      <c r="D416" t="str">
        <f>Clef_répartition[[#This Row],[Code association]]&amp;"_"&amp;Clef_répartition[[#This Row],[Nom association]]</f>
        <v>ARAS JUNOVA_Association de communes RAS Jura-Nord vaudois</v>
      </c>
      <c r="E416">
        <f>COUNTIFS(D$2:D416,Clef_répartition[[#This Row],[Code_Nom]],J$2:J416,Clef_répartition[[#This Row],[Année]])</f>
        <v>40</v>
      </c>
      <c r="F416">
        <f>IF(Clef_répartition[[#This Row],[Code_Nom]]=D415,F415-1,(COUNTIFS(Clef_répartition[Code_Nom],Clef_répartition[[#This Row],[Code_Nom]],Clef_répartition[Année],Clef_répartition[[#This Row],[Année]])))</f>
        <v>37</v>
      </c>
      <c r="G416" t="str">
        <f>Clef_répartition[[#This Row],[Code_Nom]]&amp;"_"&amp;Clef_répartition[[#This Row],[Nombre]]&amp;"_"&amp;Clef_répartition[[#This Row],[Année]]</f>
        <v>ARAS JUNOVA_Association de communes RAS Jura-Nord vaudois_40_2016</v>
      </c>
      <c r="H416">
        <v>5873</v>
      </c>
      <c r="I416" t="s">
        <v>155</v>
      </c>
      <c r="J416">
        <v>2016</v>
      </c>
      <c r="K416">
        <v>0</v>
      </c>
    </row>
    <row r="417" spans="1:11" x14ac:dyDescent="0.25">
      <c r="A417" t="s">
        <v>433</v>
      </c>
      <c r="B417" t="s">
        <v>533</v>
      </c>
      <c r="C417" t="s">
        <v>534</v>
      </c>
      <c r="D417" t="str">
        <f>Clef_répartition[[#This Row],[Code association]]&amp;"_"&amp;Clef_répartition[[#This Row],[Nom association]]</f>
        <v>ARAS JUNOVA_Association de communes RAS Jura-Nord vaudois</v>
      </c>
      <c r="E417">
        <f>COUNTIFS(D$2:D417,Clef_répartition[[#This Row],[Code_Nom]],J$2:J417,Clef_répartition[[#This Row],[Année]])</f>
        <v>41</v>
      </c>
      <c r="F417">
        <f>IF(Clef_répartition[[#This Row],[Code_Nom]]=D416,F416-1,(COUNTIFS(Clef_répartition[Code_Nom],Clef_répartition[[#This Row],[Code_Nom]],Clef_répartition[Année],Clef_répartition[[#This Row],[Année]])))</f>
        <v>36</v>
      </c>
      <c r="G417" t="str">
        <f>Clef_répartition[[#This Row],[Code_Nom]]&amp;"_"&amp;Clef_répartition[[#This Row],[Nombre]]&amp;"_"&amp;Clef_répartition[[#This Row],[Année]]</f>
        <v>ARAS JUNOVA_Association de communes RAS Jura-Nord vaudois_41_2016</v>
      </c>
      <c r="H417">
        <v>5750</v>
      </c>
      <c r="I417" t="s">
        <v>158</v>
      </c>
      <c r="J417">
        <v>2016</v>
      </c>
      <c r="K417">
        <v>4.1930323545189187E-3</v>
      </c>
    </row>
    <row r="418" spans="1:11" x14ac:dyDescent="0.25">
      <c r="A418" t="s">
        <v>433</v>
      </c>
      <c r="B418" t="s">
        <v>533</v>
      </c>
      <c r="C418" t="s">
        <v>534</v>
      </c>
      <c r="D418" t="str">
        <f>Clef_répartition[[#This Row],[Code association]]&amp;"_"&amp;Clef_répartition[[#This Row],[Nom association]]</f>
        <v>ARAS JUNOVA_Association de communes RAS Jura-Nord vaudois</v>
      </c>
      <c r="E418">
        <f>COUNTIFS(D$2:D418,Clef_répartition[[#This Row],[Code_Nom]],J$2:J418,Clef_répartition[[#This Row],[Année]])</f>
        <v>42</v>
      </c>
      <c r="F418">
        <f>IF(Clef_répartition[[#This Row],[Code_Nom]]=D417,F417-1,(COUNTIFS(Clef_répartition[Code_Nom],Clef_répartition[[#This Row],[Code_Nom]],Clef_répartition[Année],Clef_répartition[[#This Row],[Année]])))</f>
        <v>35</v>
      </c>
      <c r="G418" t="str">
        <f>Clef_répartition[[#This Row],[Code_Nom]]&amp;"_"&amp;Clef_répartition[[#This Row],[Nombre]]&amp;"_"&amp;Clef_répartition[[#This Row],[Année]]</f>
        <v>ARAS JUNOVA_Association de communes RAS Jura-Nord vaudois_42_2016</v>
      </c>
      <c r="H418">
        <v>5755</v>
      </c>
      <c r="I418" t="s">
        <v>160</v>
      </c>
      <c r="J418">
        <v>2016</v>
      </c>
      <c r="K418">
        <v>7.2987016378997117E-3</v>
      </c>
    </row>
    <row r="419" spans="1:11" x14ac:dyDescent="0.25">
      <c r="A419" t="s">
        <v>433</v>
      </c>
      <c r="B419" t="s">
        <v>533</v>
      </c>
      <c r="C419" t="s">
        <v>534</v>
      </c>
      <c r="D419" t="str">
        <f>Clef_répartition[[#This Row],[Code association]]&amp;"_"&amp;Clef_répartition[[#This Row],[Nom association]]</f>
        <v>ARAS JUNOVA_Association de communes RAS Jura-Nord vaudois</v>
      </c>
      <c r="E419">
        <f>COUNTIFS(D$2:D419,Clef_répartition[[#This Row],[Code_Nom]],J$2:J419,Clef_répartition[[#This Row],[Année]])</f>
        <v>43</v>
      </c>
      <c r="F419">
        <f>IF(Clef_répartition[[#This Row],[Code_Nom]]=D418,F418-1,(COUNTIFS(Clef_répartition[Code_Nom],Clef_répartition[[#This Row],[Code_Nom]],Clef_répartition[Année],Clef_répartition[[#This Row],[Année]])))</f>
        <v>34</v>
      </c>
      <c r="G419" t="str">
        <f>Clef_répartition[[#This Row],[Code_Nom]]&amp;"_"&amp;Clef_répartition[[#This Row],[Nombre]]&amp;"_"&amp;Clef_répartition[[#This Row],[Année]]</f>
        <v>ARAS JUNOVA_Association de communes RAS Jura-Nord vaudois_43_2016</v>
      </c>
      <c r="H419">
        <v>5919</v>
      </c>
      <c r="I419" t="s">
        <v>172</v>
      </c>
      <c r="J419">
        <v>2016</v>
      </c>
      <c r="K419">
        <v>2.2902649548288425E-3</v>
      </c>
    </row>
    <row r="420" spans="1:11" x14ac:dyDescent="0.25">
      <c r="A420" t="s">
        <v>433</v>
      </c>
      <c r="B420" t="s">
        <v>533</v>
      </c>
      <c r="C420" t="s">
        <v>534</v>
      </c>
      <c r="D420" t="str">
        <f>Clef_répartition[[#This Row],[Code association]]&amp;"_"&amp;Clef_répartition[[#This Row],[Nom association]]</f>
        <v>ARAS JUNOVA_Association de communes RAS Jura-Nord vaudois</v>
      </c>
      <c r="E420">
        <f>COUNTIFS(D$2:D420,Clef_répartition[[#This Row],[Code_Nom]],J$2:J420,Clef_répartition[[#This Row],[Année]])</f>
        <v>44</v>
      </c>
      <c r="F420">
        <f>IF(Clef_répartition[[#This Row],[Code_Nom]]=D419,F419-1,(COUNTIFS(Clef_répartition[Code_Nom],Clef_répartition[[#This Row],[Code_Nom]],Clef_répartition[Année],Clef_répartition[[#This Row],[Année]])))</f>
        <v>33</v>
      </c>
      <c r="G420" t="str">
        <f>Clef_répartition[[#This Row],[Code_Nom]]&amp;"_"&amp;Clef_répartition[[#This Row],[Nombre]]&amp;"_"&amp;Clef_répartition[[#This Row],[Année]]</f>
        <v>ARAS JUNOVA_Association de communes RAS Jura-Nord vaudois_44_2016</v>
      </c>
      <c r="H420">
        <v>5562</v>
      </c>
      <c r="I420" t="s">
        <v>173</v>
      </c>
      <c r="J420">
        <v>2016</v>
      </c>
      <c r="K420">
        <v>4.9015413889177332E-4</v>
      </c>
    </row>
    <row r="421" spans="1:11" x14ac:dyDescent="0.25">
      <c r="A421" t="s">
        <v>433</v>
      </c>
      <c r="B421" t="s">
        <v>533</v>
      </c>
      <c r="C421" t="s">
        <v>534</v>
      </c>
      <c r="D421" t="str">
        <f>Clef_répartition[[#This Row],[Code association]]&amp;"_"&amp;Clef_répartition[[#This Row],[Nom association]]</f>
        <v>ARAS JUNOVA_Association de communes RAS Jura-Nord vaudois</v>
      </c>
      <c r="E421">
        <f>COUNTIFS(D$2:D421,Clef_répartition[[#This Row],[Code_Nom]],J$2:J421,Clef_répartition[[#This Row],[Année]])</f>
        <v>45</v>
      </c>
      <c r="F421">
        <f>IF(Clef_répartition[[#This Row],[Code_Nom]]=D420,F420-1,(COUNTIFS(Clef_répartition[Code_Nom],Clef_répartition[[#This Row],[Code_Nom]],Clef_répartition[Année],Clef_répartition[[#This Row],[Année]])))</f>
        <v>32</v>
      </c>
      <c r="G421" t="str">
        <f>Clef_répartition[[#This Row],[Code_Nom]]&amp;"_"&amp;Clef_répartition[[#This Row],[Nombre]]&amp;"_"&amp;Clef_répartition[[#This Row],[Année]]</f>
        <v>ARAS JUNOVA_Association de communes RAS Jura-Nord vaudois_45_2016</v>
      </c>
      <c r="H421">
        <v>5921</v>
      </c>
      <c r="I421" t="s">
        <v>180</v>
      </c>
      <c r="J421">
        <v>2016</v>
      </c>
      <c r="K421">
        <v>8.9116128492604751E-4</v>
      </c>
    </row>
    <row r="422" spans="1:11" x14ac:dyDescent="0.25">
      <c r="A422" t="s">
        <v>433</v>
      </c>
      <c r="B422" t="s">
        <v>533</v>
      </c>
      <c r="C422" t="s">
        <v>534</v>
      </c>
      <c r="D422" t="str">
        <f>Clef_répartition[[#This Row],[Code association]]&amp;"_"&amp;Clef_répartition[[#This Row],[Nom association]]</f>
        <v>ARAS JUNOVA_Association de communes RAS Jura-Nord vaudois</v>
      </c>
      <c r="E422">
        <f>COUNTIFS(D$2:D422,Clef_répartition[[#This Row],[Code_Nom]],J$2:J422,Clef_répartition[[#This Row],[Année]])</f>
        <v>46</v>
      </c>
      <c r="F422">
        <f>IF(Clef_répartition[[#This Row],[Code_Nom]]=D421,F421-1,(COUNTIFS(Clef_répartition[Code_Nom],Clef_répartition[[#This Row],[Code_Nom]],Clef_répartition[Année],Clef_répartition[[#This Row],[Année]])))</f>
        <v>31</v>
      </c>
      <c r="G422" t="str">
        <f>Clef_répartition[[#This Row],[Code_Nom]]&amp;"_"&amp;Clef_répartition[[#This Row],[Nombre]]&amp;"_"&amp;Clef_répartition[[#This Row],[Année]]</f>
        <v>ARAS JUNOVA_Association de communes RAS Jura-Nord vaudois_46_2016</v>
      </c>
      <c r="H422">
        <v>5922</v>
      </c>
      <c r="I422" t="s">
        <v>183</v>
      </c>
      <c r="J422">
        <v>2016</v>
      </c>
      <c r="K422">
        <v>2.7943882241290726E-3</v>
      </c>
    </row>
    <row r="423" spans="1:11" x14ac:dyDescent="0.25">
      <c r="A423" t="s">
        <v>433</v>
      </c>
      <c r="B423" t="s">
        <v>533</v>
      </c>
      <c r="C423" t="s">
        <v>534</v>
      </c>
      <c r="D423" t="str">
        <f>Clef_répartition[[#This Row],[Code association]]&amp;"_"&amp;Clef_répartition[[#This Row],[Nom association]]</f>
        <v>ARAS JUNOVA_Association de communes RAS Jura-Nord vaudois</v>
      </c>
      <c r="E423">
        <f>COUNTIFS(D$2:D423,Clef_répartition[[#This Row],[Code_Nom]],J$2:J423,Clef_répartition[[#This Row],[Année]])</f>
        <v>47</v>
      </c>
      <c r="F423">
        <f>IF(Clef_répartition[[#This Row],[Code_Nom]]=D422,F422-1,(COUNTIFS(Clef_répartition[Code_Nom],Clef_répartition[[#This Row],[Code_Nom]],Clef_répartition[Année],Clef_répartition[[#This Row],[Année]])))</f>
        <v>30</v>
      </c>
      <c r="G423" t="str">
        <f>Clef_répartition[[#This Row],[Code_Nom]]&amp;"_"&amp;Clef_répartition[[#This Row],[Nombre]]&amp;"_"&amp;Clef_répartition[[#This Row],[Année]]</f>
        <v>ARAS JUNOVA_Association de communes RAS Jura-Nord vaudois_47_2016</v>
      </c>
      <c r="H423">
        <v>5756</v>
      </c>
      <c r="I423" t="s">
        <v>185</v>
      </c>
      <c r="J423">
        <v>2016</v>
      </c>
      <c r="K423">
        <v>1.020017941083684E-2</v>
      </c>
    </row>
    <row r="424" spans="1:11" x14ac:dyDescent="0.25">
      <c r="A424" t="s">
        <v>433</v>
      </c>
      <c r="B424" t="s">
        <v>533</v>
      </c>
      <c r="C424" t="s">
        <v>534</v>
      </c>
      <c r="D424" t="str">
        <f>Clef_répartition[[#This Row],[Code association]]&amp;"_"&amp;Clef_répartition[[#This Row],[Nom association]]</f>
        <v>ARAS JUNOVA_Association de communes RAS Jura-Nord vaudois</v>
      </c>
      <c r="E424">
        <f>COUNTIFS(D$2:D424,Clef_répartition[[#This Row],[Code_Nom]],J$2:J424,Clef_répartition[[#This Row],[Année]])</f>
        <v>48</v>
      </c>
      <c r="F424">
        <f>IF(Clef_répartition[[#This Row],[Code_Nom]]=D423,F423-1,(COUNTIFS(Clef_répartition[Code_Nom],Clef_répartition[[#This Row],[Code_Nom]],Clef_répartition[Année],Clef_répartition[[#This Row],[Année]])))</f>
        <v>29</v>
      </c>
      <c r="G424" t="str">
        <f>Clef_répartition[[#This Row],[Code_Nom]]&amp;"_"&amp;Clef_répartition[[#This Row],[Nombre]]&amp;"_"&amp;Clef_répartition[[#This Row],[Année]]</f>
        <v>ARAS JUNOVA_Association de communes RAS Jura-Nord vaudois_48_2016</v>
      </c>
      <c r="H424">
        <v>5563</v>
      </c>
      <c r="I424" t="s">
        <v>193</v>
      </c>
      <c r="J424">
        <v>2016</v>
      </c>
      <c r="K424">
        <v>6.2000407189334789E-4</v>
      </c>
    </row>
    <row r="425" spans="1:11" x14ac:dyDescent="0.25">
      <c r="A425" t="s">
        <v>433</v>
      </c>
      <c r="B425" t="s">
        <v>533</v>
      </c>
      <c r="C425" t="s">
        <v>534</v>
      </c>
      <c r="D425" t="str">
        <f>Clef_répartition[[#This Row],[Code association]]&amp;"_"&amp;Clef_répartition[[#This Row],[Nom association]]</f>
        <v>ARAS JUNOVA_Association de communes RAS Jura-Nord vaudois</v>
      </c>
      <c r="E425">
        <f>COUNTIFS(D$2:D425,Clef_répartition[[#This Row],[Code_Nom]],J$2:J425,Clef_répartition[[#This Row],[Année]])</f>
        <v>49</v>
      </c>
      <c r="F425">
        <f>IF(Clef_répartition[[#This Row],[Code_Nom]]=D424,F424-1,(COUNTIFS(Clef_répartition[Code_Nom],Clef_répartition[[#This Row],[Code_Nom]],Clef_répartition[Année],Clef_répartition[[#This Row],[Année]])))</f>
        <v>28</v>
      </c>
      <c r="G425" t="str">
        <f>Clef_répartition[[#This Row],[Code_Nom]]&amp;"_"&amp;Clef_répartition[[#This Row],[Nombre]]&amp;"_"&amp;Clef_répartition[[#This Row],[Année]]</f>
        <v>ARAS JUNOVA_Association de communes RAS Jura-Nord vaudois_49_2016</v>
      </c>
      <c r="H425">
        <v>5564</v>
      </c>
      <c r="I425" t="s">
        <v>194</v>
      </c>
      <c r="J425">
        <v>2016</v>
      </c>
      <c r="K425">
        <v>4.2522917239098609E-4</v>
      </c>
    </row>
    <row r="426" spans="1:11" x14ac:dyDescent="0.25">
      <c r="A426" t="s">
        <v>433</v>
      </c>
      <c r="B426" t="s">
        <v>533</v>
      </c>
      <c r="C426" t="s">
        <v>534</v>
      </c>
      <c r="D426" t="str">
        <f>Clef_répartition[[#This Row],[Code association]]&amp;"_"&amp;Clef_répartition[[#This Row],[Nom association]]</f>
        <v>ARAS JUNOVA_Association de communes RAS Jura-Nord vaudois</v>
      </c>
      <c r="E426">
        <f>COUNTIFS(D$2:D426,Clef_répartition[[#This Row],[Code_Nom]],J$2:J426,Clef_répartition[[#This Row],[Année]])</f>
        <v>50</v>
      </c>
      <c r="F426">
        <f>IF(Clef_répartition[[#This Row],[Code_Nom]]=D425,F425-1,(COUNTIFS(Clef_répartition[Code_Nom],Clef_répartition[[#This Row],[Code_Nom]],Clef_répartition[Année],Clef_répartition[[#This Row],[Année]])))</f>
        <v>27</v>
      </c>
      <c r="G426" t="str">
        <f>Clef_répartition[[#This Row],[Code_Nom]]&amp;"_"&amp;Clef_répartition[[#This Row],[Nombre]]&amp;"_"&amp;Clef_répartition[[#This Row],[Année]]</f>
        <v>ARAS JUNOVA_Association de communes RAS Jura-Nord vaudois_50_2016</v>
      </c>
      <c r="H426">
        <v>5565</v>
      </c>
      <c r="I426" t="s">
        <v>199</v>
      </c>
      <c r="J426">
        <v>2016</v>
      </c>
      <c r="K426">
        <v>1.918503401909093E-3</v>
      </c>
    </row>
    <row r="427" spans="1:11" x14ac:dyDescent="0.25">
      <c r="A427" t="s">
        <v>433</v>
      </c>
      <c r="B427" t="s">
        <v>533</v>
      </c>
      <c r="C427" t="s">
        <v>534</v>
      </c>
      <c r="D427" t="str">
        <f>Clef_répartition[[#This Row],[Code association]]&amp;"_"&amp;Clef_répartition[[#This Row],[Nom association]]</f>
        <v>ARAS JUNOVA_Association de communes RAS Jura-Nord vaudois</v>
      </c>
      <c r="E427">
        <f>COUNTIFS(D$2:D427,Clef_répartition[[#This Row],[Code_Nom]],J$2:J427,Clef_répartition[[#This Row],[Année]])</f>
        <v>51</v>
      </c>
      <c r="F427">
        <f>IF(Clef_répartition[[#This Row],[Code_Nom]]=D426,F426-1,(COUNTIFS(Clef_répartition[Code_Nom],Clef_répartition[[#This Row],[Code_Nom]],Clef_répartition[Année],Clef_répartition[[#This Row],[Année]])))</f>
        <v>26</v>
      </c>
      <c r="G427" t="str">
        <f>Clef_répartition[[#This Row],[Code_Nom]]&amp;"_"&amp;Clef_répartition[[#This Row],[Nombre]]&amp;"_"&amp;Clef_répartition[[#This Row],[Année]]</f>
        <v>ARAS JUNOVA_Association de communes RAS Jura-Nord vaudois_51_2016</v>
      </c>
      <c r="H427">
        <v>5757</v>
      </c>
      <c r="I427" t="s">
        <v>201</v>
      </c>
      <c r="J427">
        <v>2016</v>
      </c>
      <c r="K427">
        <v>0.20406112553347333</v>
      </c>
    </row>
    <row r="428" spans="1:11" x14ac:dyDescent="0.25">
      <c r="A428" t="s">
        <v>433</v>
      </c>
      <c r="B428" t="s">
        <v>533</v>
      </c>
      <c r="C428" t="s">
        <v>534</v>
      </c>
      <c r="D428" t="str">
        <f>Clef_répartition[[#This Row],[Code association]]&amp;"_"&amp;Clef_répartition[[#This Row],[Nom association]]</f>
        <v>ARAS JUNOVA_Association de communes RAS Jura-Nord vaudois</v>
      </c>
      <c r="E428">
        <f>COUNTIFS(D$2:D428,Clef_répartition[[#This Row],[Code_Nom]],J$2:J428,Clef_répartition[[#This Row],[Année]])</f>
        <v>52</v>
      </c>
      <c r="F428">
        <f>IF(Clef_répartition[[#This Row],[Code_Nom]]=D427,F427-1,(COUNTIFS(Clef_répartition[Code_Nom],Clef_répartition[[#This Row],[Code_Nom]],Clef_répartition[Année],Clef_répartition[[#This Row],[Année]])))</f>
        <v>25</v>
      </c>
      <c r="G428" t="str">
        <f>Clef_répartition[[#This Row],[Code_Nom]]&amp;"_"&amp;Clef_répartition[[#This Row],[Nombre]]&amp;"_"&amp;Clef_répartition[[#This Row],[Année]]</f>
        <v>ARAS JUNOVA_Association de communes RAS Jura-Nord vaudois_52_2016</v>
      </c>
      <c r="H428">
        <v>5924</v>
      </c>
      <c r="I428" t="s">
        <v>202</v>
      </c>
      <c r="J428">
        <v>2016</v>
      </c>
      <c r="K428">
        <v>1.0859361844284092E-3</v>
      </c>
    </row>
    <row r="429" spans="1:11" x14ac:dyDescent="0.25">
      <c r="A429" t="s">
        <v>433</v>
      </c>
      <c r="B429" t="s">
        <v>533</v>
      </c>
      <c r="C429" t="s">
        <v>534</v>
      </c>
      <c r="D429" t="str">
        <f>Clef_répartition[[#This Row],[Code association]]&amp;"_"&amp;Clef_répartition[[#This Row],[Nom association]]</f>
        <v>ARAS JUNOVA_Association de communes RAS Jura-Nord vaudois</v>
      </c>
      <c r="E429">
        <f>COUNTIFS(D$2:D429,Clef_répartition[[#This Row],[Code_Nom]],J$2:J429,Clef_répartition[[#This Row],[Année]])</f>
        <v>53</v>
      </c>
      <c r="F429">
        <f>IF(Clef_répartition[[#This Row],[Code_Nom]]=D428,F428-1,(COUNTIFS(Clef_répartition[Code_Nom],Clef_répartition[[#This Row],[Code_Nom]],Clef_répartition[Année],Clef_répartition[[#This Row],[Année]])))</f>
        <v>24</v>
      </c>
      <c r="G429" t="str">
        <f>Clef_répartition[[#This Row],[Code_Nom]]&amp;"_"&amp;Clef_répartition[[#This Row],[Nombre]]&amp;"_"&amp;Clef_répartition[[#This Row],[Année]]</f>
        <v>ARAS JUNOVA_Association de communes RAS Jura-Nord vaudois_53_2016</v>
      </c>
      <c r="H429">
        <v>5925</v>
      </c>
      <c r="I429" t="s">
        <v>207</v>
      </c>
      <c r="J429">
        <v>2016</v>
      </c>
      <c r="K429">
        <v>4.331751869079803E-4</v>
      </c>
    </row>
    <row r="430" spans="1:11" x14ac:dyDescent="0.25">
      <c r="A430" t="s">
        <v>433</v>
      </c>
      <c r="B430" t="s">
        <v>533</v>
      </c>
      <c r="C430" t="s">
        <v>534</v>
      </c>
      <c r="D430" t="str">
        <f>Clef_répartition[[#This Row],[Code association]]&amp;"_"&amp;Clef_répartition[[#This Row],[Nom association]]</f>
        <v>ARAS JUNOVA_Association de communes RAS Jura-Nord vaudois</v>
      </c>
      <c r="E430">
        <f>COUNTIFS(D$2:D430,Clef_répartition[[#This Row],[Code_Nom]],J$2:J430,Clef_répartition[[#This Row],[Année]])</f>
        <v>54</v>
      </c>
      <c r="F430">
        <f>IF(Clef_répartition[[#This Row],[Code_Nom]]=D429,F429-1,(COUNTIFS(Clef_répartition[Code_Nom],Clef_répartition[[#This Row],[Code_Nom]],Clef_répartition[Année],Clef_répartition[[#This Row],[Année]])))</f>
        <v>23</v>
      </c>
      <c r="G430" t="str">
        <f>Clef_répartition[[#This Row],[Code_Nom]]&amp;"_"&amp;Clef_répartition[[#This Row],[Nombre]]&amp;"_"&amp;Clef_répartition[[#This Row],[Année]]</f>
        <v>ARAS JUNOVA_Association de communes RAS Jura-Nord vaudois_54_2016</v>
      </c>
      <c r="H430">
        <v>5926</v>
      </c>
      <c r="I430" t="s">
        <v>218</v>
      </c>
      <c r="J430">
        <v>2016</v>
      </c>
      <c r="K430">
        <v>2.85931319062986E-3</v>
      </c>
    </row>
    <row r="431" spans="1:11" x14ac:dyDescent="0.25">
      <c r="A431" t="s">
        <v>433</v>
      </c>
      <c r="B431" t="s">
        <v>533</v>
      </c>
      <c r="C431" t="s">
        <v>534</v>
      </c>
      <c r="D431" t="str">
        <f>Clef_répartition[[#This Row],[Code association]]&amp;"_"&amp;Clef_répartition[[#This Row],[Nom association]]</f>
        <v>ARAS JUNOVA_Association de communes RAS Jura-Nord vaudois</v>
      </c>
      <c r="E431">
        <f>COUNTIFS(D$2:D431,Clef_répartition[[#This Row],[Code_Nom]],J$2:J431,Clef_répartition[[#This Row],[Année]])</f>
        <v>55</v>
      </c>
      <c r="F431">
        <f>IF(Clef_répartition[[#This Row],[Code_Nom]]=D430,F430-1,(COUNTIFS(Clef_répartition[Code_Nom],Clef_répartition[[#This Row],[Code_Nom]],Clef_répartition[Année],Clef_répartition[[#This Row],[Année]])))</f>
        <v>22</v>
      </c>
      <c r="G431" t="str">
        <f>Clef_répartition[[#This Row],[Code_Nom]]&amp;"_"&amp;Clef_répartition[[#This Row],[Nombre]]&amp;"_"&amp;Clef_répartition[[#This Row],[Année]]</f>
        <v>ARAS JUNOVA_Association de communes RAS Jura-Nord vaudois_55_2016</v>
      </c>
      <c r="H431">
        <v>5759</v>
      </c>
      <c r="I431" t="s">
        <v>220</v>
      </c>
      <c r="J431">
        <v>2016</v>
      </c>
      <c r="K431">
        <v>5.8688762402889644E-3</v>
      </c>
    </row>
    <row r="432" spans="1:11" x14ac:dyDescent="0.25">
      <c r="A432" t="s">
        <v>433</v>
      </c>
      <c r="B432" t="s">
        <v>533</v>
      </c>
      <c r="C432" t="s">
        <v>534</v>
      </c>
      <c r="D432" t="str">
        <f>Clef_répartition[[#This Row],[Code association]]&amp;"_"&amp;Clef_répartition[[#This Row],[Nom association]]</f>
        <v>ARAS JUNOVA_Association de communes RAS Jura-Nord vaudois</v>
      </c>
      <c r="E432">
        <f>COUNTIFS(D$2:D432,Clef_répartition[[#This Row],[Code_Nom]],J$2:J432,Clef_répartition[[#This Row],[Année]])</f>
        <v>56</v>
      </c>
      <c r="F432">
        <f>IF(Clef_répartition[[#This Row],[Code_Nom]]=D431,F431-1,(COUNTIFS(Clef_répartition[Code_Nom],Clef_répartition[[#This Row],[Code_Nom]],Clef_répartition[Année],Clef_répartition[[#This Row],[Année]])))</f>
        <v>21</v>
      </c>
      <c r="G432" t="str">
        <f>Clef_répartition[[#This Row],[Code_Nom]]&amp;"_"&amp;Clef_répartition[[#This Row],[Nombre]]&amp;"_"&amp;Clef_répartition[[#This Row],[Année]]</f>
        <v>ARAS JUNOVA_Association de communes RAS Jura-Nord vaudois_56_2016</v>
      </c>
      <c r="H432">
        <v>5566</v>
      </c>
      <c r="I432" t="s">
        <v>224</v>
      </c>
      <c r="J432">
        <v>2016</v>
      </c>
      <c r="K432">
        <v>1.506038908845268E-3</v>
      </c>
    </row>
    <row r="433" spans="1:11" x14ac:dyDescent="0.25">
      <c r="A433" t="s">
        <v>433</v>
      </c>
      <c r="B433" t="s">
        <v>533</v>
      </c>
      <c r="C433" t="s">
        <v>534</v>
      </c>
      <c r="D433" t="str">
        <f>Clef_répartition[[#This Row],[Code association]]&amp;"_"&amp;Clef_répartition[[#This Row],[Nom association]]</f>
        <v>ARAS JUNOVA_Association de communes RAS Jura-Nord vaudois</v>
      </c>
      <c r="E433">
        <f>COUNTIFS(D$2:D433,Clef_répartition[[#This Row],[Code_Nom]],J$2:J433,Clef_répartition[[#This Row],[Année]])</f>
        <v>57</v>
      </c>
      <c r="F433">
        <f>IF(Clef_répartition[[#This Row],[Code_Nom]]=D432,F432-1,(COUNTIFS(Clef_répartition[Code_Nom],Clef_répartition[[#This Row],[Code_Nom]],Clef_répartition[Année],Clef_répartition[[#This Row],[Année]])))</f>
        <v>20</v>
      </c>
      <c r="G433" t="str">
        <f>Clef_répartition[[#This Row],[Code_Nom]]&amp;"_"&amp;Clef_répartition[[#This Row],[Nombre]]&amp;"_"&amp;Clef_répartition[[#This Row],[Année]]</f>
        <v>ARAS JUNOVA_Association de communes RAS Jura-Nord vaudois_57_2016</v>
      </c>
      <c r="H433">
        <v>5760</v>
      </c>
      <c r="I433" t="s">
        <v>227</v>
      </c>
      <c r="J433">
        <v>2016</v>
      </c>
      <c r="K433">
        <v>8.1328721859502875E-3</v>
      </c>
    </row>
    <row r="434" spans="1:11" x14ac:dyDescent="0.25">
      <c r="A434" t="s">
        <v>433</v>
      </c>
      <c r="B434" t="s">
        <v>533</v>
      </c>
      <c r="C434" t="s">
        <v>534</v>
      </c>
      <c r="D434" t="str">
        <f>Clef_répartition[[#This Row],[Code association]]&amp;"_"&amp;Clef_répartition[[#This Row],[Nom association]]</f>
        <v>ARAS JUNOVA_Association de communes RAS Jura-Nord vaudois</v>
      </c>
      <c r="E434">
        <f>COUNTIFS(D$2:D434,Clef_répartition[[#This Row],[Code_Nom]],J$2:J434,Clef_répartition[[#This Row],[Année]])</f>
        <v>58</v>
      </c>
      <c r="F434">
        <f>IF(Clef_répartition[[#This Row],[Code_Nom]]=D433,F433-1,(COUNTIFS(Clef_répartition[Code_Nom],Clef_répartition[[#This Row],[Code_Nom]],Clef_répartition[Année],Clef_répartition[[#This Row],[Année]])))</f>
        <v>19</v>
      </c>
      <c r="G434" t="str">
        <f>Clef_répartition[[#This Row],[Code_Nom]]&amp;"_"&amp;Clef_répartition[[#This Row],[Nombre]]&amp;"_"&amp;Clef_répartition[[#This Row],[Année]]</f>
        <v>ARAS JUNOVA_Association de communes RAS Jura-Nord vaudois_58_2016</v>
      </c>
      <c r="H434">
        <v>5761</v>
      </c>
      <c r="I434" t="s">
        <v>233</v>
      </c>
      <c r="J434">
        <v>2016</v>
      </c>
      <c r="K434">
        <v>1.6670602062516492E-2</v>
      </c>
    </row>
    <row r="435" spans="1:11" x14ac:dyDescent="0.25">
      <c r="A435" t="s">
        <v>433</v>
      </c>
      <c r="B435" t="s">
        <v>533</v>
      </c>
      <c r="C435" t="s">
        <v>534</v>
      </c>
      <c r="D435" t="str">
        <f>Clef_répartition[[#This Row],[Code association]]&amp;"_"&amp;Clef_répartition[[#This Row],[Nom association]]</f>
        <v>ARAS JUNOVA_Association de communes RAS Jura-Nord vaudois</v>
      </c>
      <c r="E435">
        <f>COUNTIFS(D$2:D435,Clef_répartition[[#This Row],[Code_Nom]],J$2:J435,Clef_répartition[[#This Row],[Année]])</f>
        <v>59</v>
      </c>
      <c r="F435">
        <f>IF(Clef_répartition[[#This Row],[Code_Nom]]=D434,F434-1,(COUNTIFS(Clef_répartition[Code_Nom],Clef_répartition[[#This Row],[Code_Nom]],Clef_répartition[Année],Clef_répartition[[#This Row],[Année]])))</f>
        <v>18</v>
      </c>
      <c r="G435" t="str">
        <f>Clef_répartition[[#This Row],[Code_Nom]]&amp;"_"&amp;Clef_répartition[[#This Row],[Nombre]]&amp;"_"&amp;Clef_répartition[[#This Row],[Année]]</f>
        <v>ARAS JUNOVA_Association de communes RAS Jura-Nord vaudois_59_2016</v>
      </c>
      <c r="H435">
        <v>5928</v>
      </c>
      <c r="I435" t="s">
        <v>240</v>
      </c>
      <c r="J435">
        <v>2016</v>
      </c>
      <c r="K435">
        <v>7.0784373245323651E-4</v>
      </c>
    </row>
    <row r="436" spans="1:11" x14ac:dyDescent="0.25">
      <c r="A436" t="s">
        <v>433</v>
      </c>
      <c r="B436" t="s">
        <v>533</v>
      </c>
      <c r="C436" t="s">
        <v>534</v>
      </c>
      <c r="D436" t="str">
        <f>Clef_répartition[[#This Row],[Code association]]&amp;"_"&amp;Clef_répartition[[#This Row],[Nom association]]</f>
        <v>ARAS JUNOVA_Association de communes RAS Jura-Nord vaudois</v>
      </c>
      <c r="E436">
        <f>COUNTIFS(D$2:D436,Clef_répartition[[#This Row],[Code_Nom]],J$2:J436,Clef_répartition[[#This Row],[Année]])</f>
        <v>60</v>
      </c>
      <c r="F436">
        <f>IF(Clef_répartition[[#This Row],[Code_Nom]]=D435,F435-1,(COUNTIFS(Clef_répartition[Code_Nom],Clef_répartition[[#This Row],[Code_Nom]],Clef_répartition[Année],Clef_répartition[[#This Row],[Année]])))</f>
        <v>17</v>
      </c>
      <c r="G436" t="str">
        <f>Clef_répartition[[#This Row],[Code_Nom]]&amp;"_"&amp;Clef_répartition[[#This Row],[Nombre]]&amp;"_"&amp;Clef_répartition[[#This Row],[Année]]</f>
        <v>ARAS JUNOVA_Association de communes RAS Jura-Nord vaudois_60_2016</v>
      </c>
      <c r="H436">
        <v>5568</v>
      </c>
      <c r="I436" t="s">
        <v>249</v>
      </c>
      <c r="J436">
        <v>2016</v>
      </c>
      <c r="K436">
        <v>1.8547241701112605E-2</v>
      </c>
    </row>
    <row r="437" spans="1:11" x14ac:dyDescent="0.25">
      <c r="A437" t="s">
        <v>433</v>
      </c>
      <c r="B437" t="s">
        <v>533</v>
      </c>
      <c r="C437" t="s">
        <v>534</v>
      </c>
      <c r="D437" t="str">
        <f>Clef_répartition[[#This Row],[Code association]]&amp;"_"&amp;Clef_répartition[[#This Row],[Nom association]]</f>
        <v>ARAS JUNOVA_Association de communes RAS Jura-Nord vaudois</v>
      </c>
      <c r="E437">
        <f>COUNTIFS(D$2:D437,Clef_répartition[[#This Row],[Code_Nom]],J$2:J437,Clef_répartition[[#This Row],[Année]])</f>
        <v>61</v>
      </c>
      <c r="F437">
        <f>IF(Clef_répartition[[#This Row],[Code_Nom]]=D436,F436-1,(COUNTIFS(Clef_répartition[Code_Nom],Clef_répartition[[#This Row],[Code_Nom]],Clef_répartition[Année],Clef_répartition[[#This Row],[Année]])))</f>
        <v>16</v>
      </c>
      <c r="G437" t="str">
        <f>Clef_répartition[[#This Row],[Code_Nom]]&amp;"_"&amp;Clef_répartition[[#This Row],[Nombre]]&amp;"_"&amp;Clef_répartition[[#This Row],[Année]]</f>
        <v>ARAS JUNOVA_Association de communes RAS Jura-Nord vaudois_61_2016</v>
      </c>
      <c r="H437">
        <v>5762</v>
      </c>
      <c r="I437" t="s">
        <v>253</v>
      </c>
      <c r="J437">
        <v>2016</v>
      </c>
      <c r="K437">
        <v>2.1324574169469014E-3</v>
      </c>
    </row>
    <row r="438" spans="1:11" x14ac:dyDescent="0.25">
      <c r="A438" t="s">
        <v>433</v>
      </c>
      <c r="B438" t="s">
        <v>533</v>
      </c>
      <c r="C438" t="s">
        <v>534</v>
      </c>
      <c r="D438" t="str">
        <f>Clef_répartition[[#This Row],[Code association]]&amp;"_"&amp;Clef_répartition[[#This Row],[Nom association]]</f>
        <v>ARAS JUNOVA_Association de communes RAS Jura-Nord vaudois</v>
      </c>
      <c r="E438">
        <f>COUNTIFS(D$2:D438,Clef_répartition[[#This Row],[Code_Nom]],J$2:J438,Clef_répartition[[#This Row],[Année]])</f>
        <v>62</v>
      </c>
      <c r="F438">
        <f>IF(Clef_répartition[[#This Row],[Code_Nom]]=D437,F437-1,(COUNTIFS(Clef_répartition[Code_Nom],Clef_répartition[[#This Row],[Code_Nom]],Clef_répartition[Année],Clef_répartition[[#This Row],[Année]])))</f>
        <v>15</v>
      </c>
      <c r="G438" t="str">
        <f>Clef_répartition[[#This Row],[Code_Nom]]&amp;"_"&amp;Clef_répartition[[#This Row],[Nombre]]&amp;"_"&amp;Clef_répartition[[#This Row],[Année]]</f>
        <v>ARAS JUNOVA_Association de communes RAS Jura-Nord vaudois_62_2016</v>
      </c>
      <c r="H438">
        <v>5929</v>
      </c>
      <c r="I438" t="s">
        <v>257</v>
      </c>
      <c r="J438">
        <v>2016</v>
      </c>
      <c r="K438">
        <v>2.1413194434446838E-3</v>
      </c>
    </row>
    <row r="439" spans="1:11" x14ac:dyDescent="0.25">
      <c r="A439" t="s">
        <v>433</v>
      </c>
      <c r="B439" t="s">
        <v>533</v>
      </c>
      <c r="C439" t="s">
        <v>534</v>
      </c>
      <c r="D439" t="str">
        <f>Clef_répartition[[#This Row],[Code association]]&amp;"_"&amp;Clef_répartition[[#This Row],[Nom association]]</f>
        <v>ARAS JUNOVA_Association de communes RAS Jura-Nord vaudois</v>
      </c>
      <c r="E439">
        <f>COUNTIFS(D$2:D439,Clef_répartition[[#This Row],[Code_Nom]],J$2:J439,Clef_répartition[[#This Row],[Année]])</f>
        <v>63</v>
      </c>
      <c r="F439">
        <f>IF(Clef_répartition[[#This Row],[Code_Nom]]=D438,F438-1,(COUNTIFS(Clef_répartition[Code_Nom],Clef_répartition[[#This Row],[Code_Nom]],Clef_répartition[Année],Clef_répartition[[#This Row],[Année]])))</f>
        <v>14</v>
      </c>
      <c r="G439" t="str">
        <f>Clef_répartition[[#This Row],[Code_Nom]]&amp;"_"&amp;Clef_répartition[[#This Row],[Nombre]]&amp;"_"&amp;Clef_répartition[[#This Row],[Année]]</f>
        <v>ARAS JUNOVA_Association de communes RAS Jura-Nord vaudois_63_2016</v>
      </c>
      <c r="H439">
        <v>5930</v>
      </c>
      <c r="I439" t="s">
        <v>259</v>
      </c>
      <c r="J439">
        <v>2016</v>
      </c>
      <c r="K439">
        <v>7.9568339301312513E-4</v>
      </c>
    </row>
    <row r="440" spans="1:11" x14ac:dyDescent="0.25">
      <c r="A440" t="s">
        <v>433</v>
      </c>
      <c r="B440" t="s">
        <v>533</v>
      </c>
      <c r="C440" t="s">
        <v>534</v>
      </c>
      <c r="D440" t="str">
        <f>Clef_répartition[[#This Row],[Code association]]&amp;"_"&amp;Clef_répartition[[#This Row],[Nom association]]</f>
        <v>ARAS JUNOVA_Association de communes RAS Jura-Nord vaudois</v>
      </c>
      <c r="E440">
        <f>COUNTIFS(D$2:D440,Clef_répartition[[#This Row],[Code_Nom]],J$2:J440,Clef_répartition[[#This Row],[Année]])</f>
        <v>64</v>
      </c>
      <c r="F440">
        <f>IF(Clef_répartition[[#This Row],[Code_Nom]]=D439,F439-1,(COUNTIFS(Clef_répartition[Code_Nom],Clef_répartition[[#This Row],[Code_Nom]],Clef_répartition[Année],Clef_répartition[[#This Row],[Année]])))</f>
        <v>13</v>
      </c>
      <c r="G440" t="str">
        <f>Clef_répartition[[#This Row],[Code_Nom]]&amp;"_"&amp;Clef_répartition[[#This Row],[Nombre]]&amp;"_"&amp;Clef_répartition[[#This Row],[Année]]</f>
        <v>ARAS JUNOVA_Association de communes RAS Jura-Nord vaudois_64_2016</v>
      </c>
      <c r="H440">
        <v>5571</v>
      </c>
      <c r="I440" t="s">
        <v>263</v>
      </c>
      <c r="J440">
        <v>2016</v>
      </c>
      <c r="K440">
        <v>3.1686615604277287E-3</v>
      </c>
    </row>
    <row r="441" spans="1:11" x14ac:dyDescent="0.25">
      <c r="A441" t="s">
        <v>433</v>
      </c>
      <c r="B441" t="s">
        <v>533</v>
      </c>
      <c r="C441" t="s">
        <v>534</v>
      </c>
      <c r="D441" t="str">
        <f>Clef_répartition[[#This Row],[Code association]]&amp;"_"&amp;Clef_répartition[[#This Row],[Nom association]]</f>
        <v>ARAS JUNOVA_Association de communes RAS Jura-Nord vaudois</v>
      </c>
      <c r="E441">
        <f>COUNTIFS(D$2:D441,Clef_répartition[[#This Row],[Code_Nom]],J$2:J441,Clef_répartition[[#This Row],[Année]])</f>
        <v>65</v>
      </c>
      <c r="F441">
        <f>IF(Clef_répartition[[#This Row],[Code_Nom]]=D440,F440-1,(COUNTIFS(Clef_répartition[Code_Nom],Clef_répartition[[#This Row],[Code_Nom]],Clef_répartition[Année],Clef_répartition[[#This Row],[Année]])))</f>
        <v>12</v>
      </c>
      <c r="G441" t="str">
        <f>Clef_répartition[[#This Row],[Code_Nom]]&amp;"_"&amp;Clef_répartition[[#This Row],[Nombre]]&amp;"_"&amp;Clef_répartition[[#This Row],[Année]]</f>
        <v>ARAS JUNOVA_Association de communes RAS Jura-Nord vaudois_65_2016</v>
      </c>
      <c r="H441">
        <v>5931</v>
      </c>
      <c r="I441" t="s">
        <v>267</v>
      </c>
      <c r="J441">
        <v>2016</v>
      </c>
      <c r="K441">
        <v>1.8001108159370687E-3</v>
      </c>
    </row>
    <row r="442" spans="1:11" x14ac:dyDescent="0.25">
      <c r="A442" t="s">
        <v>433</v>
      </c>
      <c r="B442" t="s">
        <v>533</v>
      </c>
      <c r="C442" t="s">
        <v>534</v>
      </c>
      <c r="D442" t="str">
        <f>Clef_répartition[[#This Row],[Code association]]&amp;"_"&amp;Clef_répartition[[#This Row],[Nom association]]</f>
        <v>ARAS JUNOVA_Association de communes RAS Jura-Nord vaudois</v>
      </c>
      <c r="E442">
        <f>COUNTIFS(D$2:D442,Clef_répartition[[#This Row],[Code_Nom]],J$2:J442,Clef_répartition[[#This Row],[Année]])</f>
        <v>66</v>
      </c>
      <c r="F442">
        <f>IF(Clef_répartition[[#This Row],[Code_Nom]]=D441,F441-1,(COUNTIFS(Clef_répartition[Code_Nom],Clef_répartition[[#This Row],[Code_Nom]],Clef_répartition[Année],Clef_répartition[[#This Row],[Année]])))</f>
        <v>11</v>
      </c>
      <c r="G442" t="str">
        <f>Clef_répartition[[#This Row],[Code_Nom]]&amp;"_"&amp;Clef_répartition[[#This Row],[Nombre]]&amp;"_"&amp;Clef_répartition[[#This Row],[Année]]</f>
        <v>ARAS JUNOVA_Association de communes RAS Jura-Nord vaudois_66_2016</v>
      </c>
      <c r="H442">
        <v>5932</v>
      </c>
      <c r="I442" t="s">
        <v>269</v>
      </c>
      <c r="J442">
        <v>2016</v>
      </c>
      <c r="K442">
        <v>7.5238001551569667E-4</v>
      </c>
    </row>
    <row r="443" spans="1:11" x14ac:dyDescent="0.25">
      <c r="A443" t="s">
        <v>433</v>
      </c>
      <c r="B443" t="s">
        <v>533</v>
      </c>
      <c r="C443" t="s">
        <v>534</v>
      </c>
      <c r="D443" t="str">
        <f>Clef_répartition[[#This Row],[Code association]]&amp;"_"&amp;Clef_répartition[[#This Row],[Nom association]]</f>
        <v>ARAS JUNOVA_Association de communes RAS Jura-Nord vaudois</v>
      </c>
      <c r="E443">
        <f>COUNTIFS(D$2:D443,Clef_répartition[[#This Row],[Code_Nom]],J$2:J443,Clef_répartition[[#This Row],[Année]])</f>
        <v>67</v>
      </c>
      <c r="F443">
        <f>IF(Clef_répartition[[#This Row],[Code_Nom]]=D442,F442-1,(COUNTIFS(Clef_répartition[Code_Nom],Clef_répartition[[#This Row],[Code_Nom]],Clef_répartition[Année],Clef_répartition[[#This Row],[Année]])))</f>
        <v>10</v>
      </c>
      <c r="G443" t="str">
        <f>Clef_répartition[[#This Row],[Code_Nom]]&amp;"_"&amp;Clef_répartition[[#This Row],[Nombre]]&amp;"_"&amp;Clef_répartition[[#This Row],[Année]]</f>
        <v>ARAS JUNOVA_Association de communes RAS Jura-Nord vaudois_67_2016</v>
      </c>
      <c r="H443">
        <v>5933</v>
      </c>
      <c r="I443" t="s">
        <v>271</v>
      </c>
      <c r="J443">
        <v>2016</v>
      </c>
      <c r="K443">
        <v>2.5957942089501946E-3</v>
      </c>
    </row>
    <row r="444" spans="1:11" x14ac:dyDescent="0.25">
      <c r="A444" t="s">
        <v>433</v>
      </c>
      <c r="B444" t="s">
        <v>533</v>
      </c>
      <c r="C444" t="s">
        <v>534</v>
      </c>
      <c r="D444" t="str">
        <f>Clef_répartition[[#This Row],[Code association]]&amp;"_"&amp;Clef_répartition[[#This Row],[Nom association]]</f>
        <v>ARAS JUNOVA_Association de communes RAS Jura-Nord vaudois</v>
      </c>
      <c r="E444">
        <f>COUNTIFS(D$2:D444,Clef_répartition[[#This Row],[Code_Nom]],J$2:J444,Clef_répartition[[#This Row],[Année]])</f>
        <v>68</v>
      </c>
      <c r="F444">
        <f>IF(Clef_répartition[[#This Row],[Code_Nom]]=D443,F443-1,(COUNTIFS(Clef_répartition[Code_Nom],Clef_répartition[[#This Row],[Code_Nom]],Clef_répartition[Année],Clef_répartition[[#This Row],[Année]])))</f>
        <v>9</v>
      </c>
      <c r="G444" t="str">
        <f>Clef_répartition[[#This Row],[Code_Nom]]&amp;"_"&amp;Clef_répartition[[#This Row],[Nombre]]&amp;"_"&amp;Clef_répartition[[#This Row],[Année]]</f>
        <v>ARAS JUNOVA_Association de communes RAS Jura-Nord vaudois_68_2016</v>
      </c>
      <c r="H444">
        <v>5763</v>
      </c>
      <c r="I444" t="s">
        <v>272</v>
      </c>
      <c r="J444">
        <v>2016</v>
      </c>
      <c r="K444">
        <v>1.985173370412209E-2</v>
      </c>
    </row>
    <row r="445" spans="1:11" x14ac:dyDescent="0.25">
      <c r="A445" t="s">
        <v>433</v>
      </c>
      <c r="B445" t="s">
        <v>533</v>
      </c>
      <c r="C445" t="s">
        <v>534</v>
      </c>
      <c r="D445" t="str">
        <f>Clef_répartition[[#This Row],[Code association]]&amp;"_"&amp;Clef_répartition[[#This Row],[Nom association]]</f>
        <v>ARAS JUNOVA_Association de communes RAS Jura-Nord vaudois</v>
      </c>
      <c r="E445">
        <f>COUNTIFS(D$2:D445,Clef_répartition[[#This Row],[Code_Nom]],J$2:J445,Clef_répartition[[#This Row],[Année]])</f>
        <v>69</v>
      </c>
      <c r="F445">
        <f>IF(Clef_répartition[[#This Row],[Code_Nom]]=D444,F444-1,(COUNTIFS(Clef_répartition[Code_Nom],Clef_répartition[[#This Row],[Code_Nom]],Clef_répartition[Année],Clef_répartition[[#This Row],[Année]])))</f>
        <v>8</v>
      </c>
      <c r="G445" t="str">
        <f>Clef_répartition[[#This Row],[Code_Nom]]&amp;"_"&amp;Clef_répartition[[#This Row],[Nombre]]&amp;"_"&amp;Clef_répartition[[#This Row],[Année]]</f>
        <v>ARAS JUNOVA_Association de communes RAS Jura-Nord vaudois_69_2016</v>
      </c>
      <c r="H445">
        <v>5934</v>
      </c>
      <c r="I445" t="s">
        <v>273</v>
      </c>
      <c r="J445">
        <v>2016</v>
      </c>
      <c r="K445">
        <v>8.8394824933655906E-4</v>
      </c>
    </row>
    <row r="446" spans="1:11" x14ac:dyDescent="0.25">
      <c r="A446" t="s">
        <v>433</v>
      </c>
      <c r="B446" t="s">
        <v>533</v>
      </c>
      <c r="C446" t="s">
        <v>534</v>
      </c>
      <c r="D446" t="str">
        <f>Clef_répartition[[#This Row],[Code association]]&amp;"_"&amp;Clef_répartition[[#This Row],[Nom association]]</f>
        <v>ARAS JUNOVA_Association de communes RAS Jura-Nord vaudois</v>
      </c>
      <c r="E446">
        <f>COUNTIFS(D$2:D446,Clef_répartition[[#This Row],[Code_Nom]],J$2:J446,Clef_répartition[[#This Row],[Année]])</f>
        <v>70</v>
      </c>
      <c r="F446">
        <f>IF(Clef_répartition[[#This Row],[Code_Nom]]=D445,F445-1,(COUNTIFS(Clef_répartition[Code_Nom],Clef_répartition[[#This Row],[Code_Nom]],Clef_répartition[Année],Clef_répartition[[#This Row],[Année]])))</f>
        <v>7</v>
      </c>
      <c r="G446" t="str">
        <f>Clef_répartition[[#This Row],[Code_Nom]]&amp;"_"&amp;Clef_répartition[[#This Row],[Nombre]]&amp;"_"&amp;Clef_répartition[[#This Row],[Année]]</f>
        <v>ARAS JUNOVA_Association de communes RAS Jura-Nord vaudois_70_2016</v>
      </c>
      <c r="H446">
        <v>5764</v>
      </c>
      <c r="I446" t="s">
        <v>274</v>
      </c>
      <c r="J446">
        <v>2016</v>
      </c>
      <c r="K446">
        <v>0.11024877826677486</v>
      </c>
    </row>
    <row r="447" spans="1:11" x14ac:dyDescent="0.25">
      <c r="A447" t="s">
        <v>433</v>
      </c>
      <c r="B447" t="s">
        <v>533</v>
      </c>
      <c r="C447" t="s">
        <v>534</v>
      </c>
      <c r="D447" t="str">
        <f>Clef_répartition[[#This Row],[Code association]]&amp;"_"&amp;Clef_répartition[[#This Row],[Nom association]]</f>
        <v>ARAS JUNOVA_Association de communes RAS Jura-Nord vaudois</v>
      </c>
      <c r="E447">
        <f>COUNTIFS(D$2:D447,Clef_répartition[[#This Row],[Code_Nom]],J$2:J447,Clef_répartition[[#This Row],[Année]])</f>
        <v>71</v>
      </c>
      <c r="F447">
        <f>IF(Clef_répartition[[#This Row],[Code_Nom]]=D446,F446-1,(COUNTIFS(Clef_répartition[Code_Nom],Clef_répartition[[#This Row],[Code_Nom]],Clef_répartition[Année],Clef_répartition[[#This Row],[Année]])))</f>
        <v>6</v>
      </c>
      <c r="G447" t="str">
        <f>Clef_répartition[[#This Row],[Code_Nom]]&amp;"_"&amp;Clef_répartition[[#This Row],[Nombre]]&amp;"_"&amp;Clef_répartition[[#This Row],[Année]]</f>
        <v>ARAS JUNOVA_Association de communes RAS Jura-Nord vaudois_71_2016</v>
      </c>
      <c r="H447">
        <v>5765</v>
      </c>
      <c r="I447" t="s">
        <v>275</v>
      </c>
      <c r="J447">
        <v>2016</v>
      </c>
      <c r="K447">
        <v>1.0916870498410766E-2</v>
      </c>
    </row>
    <row r="448" spans="1:11" x14ac:dyDescent="0.25">
      <c r="A448" t="s">
        <v>433</v>
      </c>
      <c r="B448" t="s">
        <v>533</v>
      </c>
      <c r="C448" t="s">
        <v>534</v>
      </c>
      <c r="D448" t="str">
        <f>Clef_répartition[[#This Row],[Code association]]&amp;"_"&amp;Clef_répartition[[#This Row],[Nom association]]</f>
        <v>ARAS JUNOVA_Association de communes RAS Jura-Nord vaudois</v>
      </c>
      <c r="E448">
        <f>COUNTIFS(D$2:D448,Clef_répartition[[#This Row],[Code_Nom]],J$2:J448,Clef_répartition[[#This Row],[Année]])</f>
        <v>72</v>
      </c>
      <c r="F448">
        <f>IF(Clef_répartition[[#This Row],[Code_Nom]]=D447,F447-1,(COUNTIFS(Clef_répartition[Code_Nom],Clef_répartition[[#This Row],[Code_Nom]],Clef_répartition[Année],Clef_répartition[[#This Row],[Année]])))</f>
        <v>5</v>
      </c>
      <c r="G448" t="str">
        <f>Clef_répartition[[#This Row],[Code_Nom]]&amp;"_"&amp;Clef_répartition[[#This Row],[Nombre]]&amp;"_"&amp;Clef_répartition[[#This Row],[Année]]</f>
        <v>ARAS JUNOVA_Association de communes RAS Jura-Nord vaudois_72_2016</v>
      </c>
      <c r="H448">
        <v>5935</v>
      </c>
      <c r="I448" t="s">
        <v>280</v>
      </c>
      <c r="J448">
        <v>2016</v>
      </c>
      <c r="K448">
        <v>3.7939978427278337E-4</v>
      </c>
    </row>
    <row r="449" spans="1:11" x14ac:dyDescent="0.25">
      <c r="A449" t="s">
        <v>433</v>
      </c>
      <c r="B449" t="s">
        <v>533</v>
      </c>
      <c r="C449" t="s">
        <v>534</v>
      </c>
      <c r="D449" t="str">
        <f>Clef_répartition[[#This Row],[Code association]]&amp;"_"&amp;Clef_répartition[[#This Row],[Nom association]]</f>
        <v>ARAS JUNOVA_Association de communes RAS Jura-Nord vaudois</v>
      </c>
      <c r="E449">
        <f>COUNTIFS(D$2:D449,Clef_répartition[[#This Row],[Code_Nom]],J$2:J449,Clef_répartition[[#This Row],[Année]])</f>
        <v>73</v>
      </c>
      <c r="F449">
        <f>IF(Clef_répartition[[#This Row],[Code_Nom]]=D448,F448-1,(COUNTIFS(Clef_répartition[Code_Nom],Clef_répartition[[#This Row],[Code_Nom]],Clef_répartition[Année],Clef_répartition[[#This Row],[Année]])))</f>
        <v>4</v>
      </c>
      <c r="G449" t="str">
        <f>Clef_répartition[[#This Row],[Code_Nom]]&amp;"_"&amp;Clef_répartition[[#This Row],[Nombre]]&amp;"_"&amp;Clef_répartition[[#This Row],[Année]]</f>
        <v>ARAS JUNOVA_Association de communes RAS Jura-Nord vaudois_73_2016</v>
      </c>
      <c r="H449">
        <v>5937</v>
      </c>
      <c r="I449" t="s">
        <v>292</v>
      </c>
      <c r="J449">
        <v>2016</v>
      </c>
      <c r="K449">
        <v>5.5125998971604373E-4</v>
      </c>
    </row>
    <row r="450" spans="1:11" x14ac:dyDescent="0.25">
      <c r="A450" t="s">
        <v>433</v>
      </c>
      <c r="B450" t="s">
        <v>533</v>
      </c>
      <c r="C450" t="s">
        <v>534</v>
      </c>
      <c r="D450" t="str">
        <f>Clef_répartition[[#This Row],[Code association]]&amp;"_"&amp;Clef_répartition[[#This Row],[Nom association]]</f>
        <v>ARAS JUNOVA_Association de communes RAS Jura-Nord vaudois</v>
      </c>
      <c r="E450">
        <f>COUNTIFS(D$2:D450,Clef_répartition[[#This Row],[Code_Nom]],J$2:J450,Clef_répartition[[#This Row],[Année]])</f>
        <v>74</v>
      </c>
      <c r="F450">
        <f>IF(Clef_répartition[[#This Row],[Code_Nom]]=D449,F449-1,(COUNTIFS(Clef_répartition[Code_Nom],Clef_répartition[[#This Row],[Code_Nom]],Clef_répartition[Année],Clef_répartition[[#This Row],[Année]])))</f>
        <v>3</v>
      </c>
      <c r="G450" t="str">
        <f>Clef_répartition[[#This Row],[Code_Nom]]&amp;"_"&amp;Clef_répartition[[#This Row],[Nombre]]&amp;"_"&amp;Clef_répartition[[#This Row],[Année]]</f>
        <v>ARAS JUNOVA_Association de communes RAS Jura-Nord vaudois_74_2016</v>
      </c>
      <c r="H450">
        <v>5766</v>
      </c>
      <c r="I450" t="s">
        <v>293</v>
      </c>
      <c r="J450">
        <v>2016</v>
      </c>
      <c r="K450">
        <v>1.9340879519205228E-3</v>
      </c>
    </row>
    <row r="451" spans="1:11" x14ac:dyDescent="0.25">
      <c r="A451" t="s">
        <v>433</v>
      </c>
      <c r="B451" t="s">
        <v>533</v>
      </c>
      <c r="C451" t="s">
        <v>534</v>
      </c>
      <c r="D451" t="str">
        <f>Clef_répartition[[#This Row],[Code association]]&amp;"_"&amp;Clef_répartition[[#This Row],[Nom association]]</f>
        <v>ARAS JUNOVA_Association de communes RAS Jura-Nord vaudois</v>
      </c>
      <c r="E451">
        <f>COUNTIFS(D$2:D451,Clef_répartition[[#This Row],[Code_Nom]],J$2:J451,Clef_répartition[[#This Row],[Année]])</f>
        <v>75</v>
      </c>
      <c r="F451">
        <f>IF(Clef_répartition[[#This Row],[Code_Nom]]=D450,F450-1,(COUNTIFS(Clef_répartition[Code_Nom],Clef_répartition[[#This Row],[Code_Nom]],Clef_répartition[Année],Clef_répartition[[#This Row],[Année]])))</f>
        <v>2</v>
      </c>
      <c r="G451" t="str">
        <f>Clef_répartition[[#This Row],[Code_Nom]]&amp;"_"&amp;Clef_répartition[[#This Row],[Nombre]]&amp;"_"&amp;Clef_répartition[[#This Row],[Année]]</f>
        <v>ARAS JUNOVA_Association de communes RAS Jura-Nord vaudois_75_2016</v>
      </c>
      <c r="H451">
        <v>5938</v>
      </c>
      <c r="I451" t="s">
        <v>298</v>
      </c>
      <c r="J451">
        <v>2016</v>
      </c>
      <c r="K451">
        <v>0.1135690390732544</v>
      </c>
    </row>
    <row r="452" spans="1:11" x14ac:dyDescent="0.25">
      <c r="A452" t="s">
        <v>433</v>
      </c>
      <c r="B452" t="s">
        <v>533</v>
      </c>
      <c r="C452" t="s">
        <v>534</v>
      </c>
      <c r="D452" t="str">
        <f>Clef_répartition[[#This Row],[Code association]]&amp;"_"&amp;Clef_répartition[[#This Row],[Nom association]]</f>
        <v>ARAS JUNOVA_Association de communes RAS Jura-Nord vaudois</v>
      </c>
      <c r="E452">
        <f>COUNTIFS(D$2:D452,Clef_répartition[[#This Row],[Code_Nom]],J$2:J452,Clef_répartition[[#This Row],[Année]])</f>
        <v>76</v>
      </c>
      <c r="F452">
        <f>IF(Clef_répartition[[#This Row],[Code_Nom]]=D451,F451-1,(COUNTIFS(Clef_répartition[Code_Nom],Clef_répartition[[#This Row],[Code_Nom]],Clef_répartition[Année],Clef_répartition[[#This Row],[Année]])))</f>
        <v>1</v>
      </c>
      <c r="G452" t="str">
        <f>Clef_répartition[[#This Row],[Code_Nom]]&amp;"_"&amp;Clef_répartition[[#This Row],[Nombre]]&amp;"_"&amp;Clef_répartition[[#This Row],[Année]]</f>
        <v>ARAS JUNOVA_Association de communes RAS Jura-Nord vaudois_76_2016</v>
      </c>
      <c r="H452">
        <v>5939</v>
      </c>
      <c r="I452" t="s">
        <v>299</v>
      </c>
      <c r="J452">
        <v>2016</v>
      </c>
      <c r="K452">
        <v>1.2287608226085095E-2</v>
      </c>
    </row>
    <row r="453" spans="1:11" x14ac:dyDescent="0.25">
      <c r="A453" t="s">
        <v>433</v>
      </c>
      <c r="B453" t="s">
        <v>467</v>
      </c>
      <c r="C453" t="s">
        <v>468</v>
      </c>
      <c r="D453" t="str">
        <f>Clef_répartition[[#This Row],[Code association]]&amp;"_"&amp;Clef_répartition[[#This Row],[Nom association]]</f>
        <v>ARAS Nyon-Rolle_Association régionale pour l'action sociale Nyon-Rolle</v>
      </c>
      <c r="E453">
        <f>COUNTIFS(D$2:D453,Clef_répartition[[#This Row],[Code_Nom]],J$2:J453,Clef_répartition[[#This Row],[Année]])</f>
        <v>1</v>
      </c>
      <c r="F453">
        <f>IF(Clef_répartition[[#This Row],[Code_Nom]]=D452,F452-1,(COUNTIFS(Clef_répartition[Code_Nom],Clef_répartition[[#This Row],[Code_Nom]],Clef_répartition[Année],Clef_répartition[[#This Row],[Année]])))</f>
        <v>47</v>
      </c>
      <c r="G453" t="str">
        <f>Clef_répartition[[#This Row],[Code_Nom]]&amp;"_"&amp;Clef_répartition[[#This Row],[Nombre]]&amp;"_"&amp;Clef_répartition[[#This Row],[Année]]</f>
        <v>ARAS Nyon-Rolle_Association régionale pour l'action sociale Nyon-Rolle_1_2016</v>
      </c>
      <c r="H453">
        <v>5701</v>
      </c>
      <c r="I453" t="s">
        <v>5</v>
      </c>
      <c r="J453">
        <v>2016</v>
      </c>
      <c r="K453">
        <v>2.1949495056087292E-3</v>
      </c>
    </row>
    <row r="454" spans="1:11" x14ac:dyDescent="0.25">
      <c r="A454" t="s">
        <v>433</v>
      </c>
      <c r="B454" t="s">
        <v>467</v>
      </c>
      <c r="C454" t="s">
        <v>468</v>
      </c>
      <c r="D454" t="str">
        <f>Clef_répartition[[#This Row],[Code association]]&amp;"_"&amp;Clef_répartition[[#This Row],[Nom association]]</f>
        <v>ARAS Nyon-Rolle_Association régionale pour l'action sociale Nyon-Rolle</v>
      </c>
      <c r="E454">
        <f>COUNTIFS(D$2:D454,Clef_répartition[[#This Row],[Code_Nom]],J$2:J454,Clef_répartition[[#This Row],[Année]])</f>
        <v>2</v>
      </c>
      <c r="F454">
        <f>IF(Clef_répartition[[#This Row],[Code_Nom]]=D453,F453-1,(COUNTIFS(Clef_répartition[Code_Nom],Clef_répartition[[#This Row],[Code_Nom]],Clef_répartition[Année],Clef_répartition[[#This Row],[Année]])))</f>
        <v>46</v>
      </c>
      <c r="G454" t="str">
        <f>Clef_répartition[[#This Row],[Code_Nom]]&amp;"_"&amp;Clef_répartition[[#This Row],[Nombre]]&amp;"_"&amp;Clef_répartition[[#This Row],[Année]]</f>
        <v>ARAS Nyon-Rolle_Association régionale pour l'action sociale Nyon-Rolle_2_2016</v>
      </c>
      <c r="H454">
        <v>5702</v>
      </c>
      <c r="I454" t="s">
        <v>7</v>
      </c>
      <c r="J454">
        <v>2016</v>
      </c>
      <c r="K454">
        <v>2.6444920485843629E-2</v>
      </c>
    </row>
    <row r="455" spans="1:11" x14ac:dyDescent="0.25">
      <c r="A455" t="s">
        <v>433</v>
      </c>
      <c r="B455" t="s">
        <v>467</v>
      </c>
      <c r="C455" t="s">
        <v>468</v>
      </c>
      <c r="D455" t="str">
        <f>Clef_répartition[[#This Row],[Code association]]&amp;"_"&amp;Clef_répartition[[#This Row],[Nom association]]</f>
        <v>ARAS Nyon-Rolle_Association régionale pour l'action sociale Nyon-Rolle</v>
      </c>
      <c r="E455">
        <f>COUNTIFS(D$2:D455,Clef_répartition[[#This Row],[Code_Nom]],J$2:J455,Clef_répartition[[#This Row],[Année]])</f>
        <v>3</v>
      </c>
      <c r="F455">
        <f>IF(Clef_répartition[[#This Row],[Code_Nom]]=D454,F454-1,(COUNTIFS(Clef_répartition[Code_Nom],Clef_répartition[[#This Row],[Code_Nom]],Clef_répartition[Année],Clef_répartition[[#This Row],[Année]])))</f>
        <v>45</v>
      </c>
      <c r="G455" t="str">
        <f>Clef_répartition[[#This Row],[Code_Nom]]&amp;"_"&amp;Clef_répartition[[#This Row],[Nombre]]&amp;"_"&amp;Clef_répartition[[#This Row],[Année]]</f>
        <v>ARAS Nyon-Rolle_Association régionale pour l'action sociale Nyon-Rolle_3_2016</v>
      </c>
      <c r="H455">
        <v>5703</v>
      </c>
      <c r="I455" t="s">
        <v>13</v>
      </c>
      <c r="J455">
        <v>2016</v>
      </c>
      <c r="K455">
        <v>1.3929487247132321E-2</v>
      </c>
    </row>
    <row r="456" spans="1:11" x14ac:dyDescent="0.25">
      <c r="A456" t="s">
        <v>433</v>
      </c>
      <c r="B456" t="s">
        <v>467</v>
      </c>
      <c r="C456" t="s">
        <v>468</v>
      </c>
      <c r="D456" t="str">
        <f>Clef_répartition[[#This Row],[Code association]]&amp;"_"&amp;Clef_répartition[[#This Row],[Nom association]]</f>
        <v>ARAS Nyon-Rolle_Association régionale pour l'action sociale Nyon-Rolle</v>
      </c>
      <c r="E456">
        <f>COUNTIFS(D$2:D456,Clef_répartition[[#This Row],[Code_Nom]],J$2:J456,Clef_répartition[[#This Row],[Année]])</f>
        <v>4</v>
      </c>
      <c r="F456">
        <f>IF(Clef_répartition[[#This Row],[Code_Nom]]=D455,F455-1,(COUNTIFS(Clef_répartition[Code_Nom],Clef_répartition[[#This Row],[Code_Nom]],Clef_répartition[Année],Clef_répartition[[#This Row],[Année]])))</f>
        <v>44</v>
      </c>
      <c r="G456" t="str">
        <f>Clef_répartition[[#This Row],[Code_Nom]]&amp;"_"&amp;Clef_répartition[[#This Row],[Nombre]]&amp;"_"&amp;Clef_répartition[[#This Row],[Année]]</f>
        <v>ARAS Nyon-Rolle_Association régionale pour l'action sociale Nyon-Rolle_4_2016</v>
      </c>
      <c r="H456">
        <v>5704</v>
      </c>
      <c r="I456" t="s">
        <v>16</v>
      </c>
      <c r="J456">
        <v>2016</v>
      </c>
      <c r="K456">
        <v>1.9015860620706395E-2</v>
      </c>
    </row>
    <row r="457" spans="1:11" x14ac:dyDescent="0.25">
      <c r="A457" t="s">
        <v>433</v>
      </c>
      <c r="B457" t="s">
        <v>467</v>
      </c>
      <c r="C457" t="s">
        <v>468</v>
      </c>
      <c r="D457" t="str">
        <f>Clef_répartition[[#This Row],[Code association]]&amp;"_"&amp;Clef_répartition[[#This Row],[Nom association]]</f>
        <v>ARAS Nyon-Rolle_Association régionale pour l'action sociale Nyon-Rolle</v>
      </c>
      <c r="E457">
        <f>COUNTIFS(D$2:D457,Clef_répartition[[#This Row],[Code_Nom]],J$2:J457,Clef_répartition[[#This Row],[Année]])</f>
        <v>5</v>
      </c>
      <c r="F457">
        <f>IF(Clef_répartition[[#This Row],[Code_Nom]]=D456,F456-1,(COUNTIFS(Clef_répartition[Code_Nom],Clef_répartition[[#This Row],[Code_Nom]],Clef_répartition[Année],Clef_répartition[[#This Row],[Année]])))</f>
        <v>43</v>
      </c>
      <c r="G457" t="str">
        <f>Clef_répartition[[#This Row],[Code_Nom]]&amp;"_"&amp;Clef_répartition[[#This Row],[Nombre]]&amp;"_"&amp;Clef_répartition[[#This Row],[Année]]</f>
        <v>ARAS Nyon-Rolle_Association régionale pour l'action sociale Nyon-Rolle_5_2016</v>
      </c>
      <c r="H457">
        <v>5705</v>
      </c>
      <c r="I457" t="s">
        <v>27</v>
      </c>
      <c r="J457">
        <v>2016</v>
      </c>
      <c r="K457">
        <v>8.7586927387271404E-3</v>
      </c>
    </row>
    <row r="458" spans="1:11" x14ac:dyDescent="0.25">
      <c r="A458" t="s">
        <v>433</v>
      </c>
      <c r="B458" t="s">
        <v>467</v>
      </c>
      <c r="C458" t="s">
        <v>468</v>
      </c>
      <c r="D458" t="str">
        <f>Clef_répartition[[#This Row],[Code association]]&amp;"_"&amp;Clef_répartition[[#This Row],[Nom association]]</f>
        <v>ARAS Nyon-Rolle_Association régionale pour l'action sociale Nyon-Rolle</v>
      </c>
      <c r="E458">
        <f>COUNTIFS(D$2:D458,Clef_répartition[[#This Row],[Code_Nom]],J$2:J458,Clef_répartition[[#This Row],[Année]])</f>
        <v>6</v>
      </c>
      <c r="F458">
        <f>IF(Clef_répartition[[#This Row],[Code_Nom]]=D457,F457-1,(COUNTIFS(Clef_répartition[Code_Nom],Clef_répartition[[#This Row],[Code_Nom]],Clef_répartition[Année],Clef_répartition[[#This Row],[Année]])))</f>
        <v>42</v>
      </c>
      <c r="G458" t="str">
        <f>Clef_répartition[[#This Row],[Code_Nom]]&amp;"_"&amp;Clef_répartition[[#This Row],[Nombre]]&amp;"_"&amp;Clef_répartition[[#This Row],[Année]]</f>
        <v>ARAS Nyon-Rolle_Association régionale pour l'action sociale Nyon-Rolle_6_2016</v>
      </c>
      <c r="H458">
        <v>5706</v>
      </c>
      <c r="I458" t="s">
        <v>29</v>
      </c>
      <c r="J458">
        <v>2016</v>
      </c>
      <c r="K458">
        <v>1.1069721304728639E-2</v>
      </c>
    </row>
    <row r="459" spans="1:11" x14ac:dyDescent="0.25">
      <c r="A459" t="s">
        <v>433</v>
      </c>
      <c r="B459" t="s">
        <v>467</v>
      </c>
      <c r="C459" t="s">
        <v>468</v>
      </c>
      <c r="D459" t="str">
        <f>Clef_répartition[[#This Row],[Code association]]&amp;"_"&amp;Clef_répartition[[#This Row],[Nom association]]</f>
        <v>ARAS Nyon-Rolle_Association régionale pour l'action sociale Nyon-Rolle</v>
      </c>
      <c r="E459">
        <f>COUNTIFS(D$2:D459,Clef_répartition[[#This Row],[Code_Nom]],J$2:J459,Clef_répartition[[#This Row],[Année]])</f>
        <v>7</v>
      </c>
      <c r="F459">
        <f>IF(Clef_répartition[[#This Row],[Code_Nom]]=D458,F458-1,(COUNTIFS(Clef_répartition[Code_Nom],Clef_répartition[[#This Row],[Code_Nom]],Clef_répartition[Année],Clef_répartition[[#This Row],[Année]])))</f>
        <v>41</v>
      </c>
      <c r="G459" t="str">
        <f>Clef_répartition[[#This Row],[Code_Nom]]&amp;"_"&amp;Clef_répartition[[#This Row],[Nombre]]&amp;"_"&amp;Clef_répartition[[#This Row],[Année]]</f>
        <v>ARAS Nyon-Rolle_Association régionale pour l'action sociale Nyon-Rolle_7_2016</v>
      </c>
      <c r="H459">
        <v>5852</v>
      </c>
      <c r="I459" t="s">
        <v>41</v>
      </c>
      <c r="J459">
        <v>2016</v>
      </c>
      <c r="K459">
        <v>5.0336101643046333E-3</v>
      </c>
    </row>
    <row r="460" spans="1:11" x14ac:dyDescent="0.25">
      <c r="A460" t="s">
        <v>433</v>
      </c>
      <c r="B460" t="s">
        <v>467</v>
      </c>
      <c r="C460" t="s">
        <v>468</v>
      </c>
      <c r="D460" t="str">
        <f>Clef_répartition[[#This Row],[Code association]]&amp;"_"&amp;Clef_répartition[[#This Row],[Nom association]]</f>
        <v>ARAS Nyon-Rolle_Association régionale pour l'action sociale Nyon-Rolle</v>
      </c>
      <c r="E460">
        <f>COUNTIFS(D$2:D460,Clef_répartition[[#This Row],[Code_Nom]],J$2:J460,Clef_répartition[[#This Row],[Année]])</f>
        <v>8</v>
      </c>
      <c r="F460">
        <f>IF(Clef_répartition[[#This Row],[Code_Nom]]=D459,F459-1,(COUNTIFS(Clef_répartition[Code_Nom],Clef_répartition[[#This Row],[Code_Nom]],Clef_répartition[Année],Clef_répartition[[#This Row],[Année]])))</f>
        <v>40</v>
      </c>
      <c r="G460" t="str">
        <f>Clef_répartition[[#This Row],[Code_Nom]]&amp;"_"&amp;Clef_répartition[[#This Row],[Nombre]]&amp;"_"&amp;Clef_répartition[[#This Row],[Année]]</f>
        <v>ARAS Nyon-Rolle_Association régionale pour l'action sociale Nyon-Rolle_8_2016</v>
      </c>
      <c r="H460">
        <v>5853</v>
      </c>
      <c r="I460" t="s">
        <v>42</v>
      </c>
      <c r="J460">
        <v>2016</v>
      </c>
      <c r="K460">
        <v>8.1466395112016286E-3</v>
      </c>
    </row>
    <row r="461" spans="1:11" x14ac:dyDescent="0.25">
      <c r="A461" t="s">
        <v>433</v>
      </c>
      <c r="B461" t="s">
        <v>467</v>
      </c>
      <c r="C461" t="s">
        <v>468</v>
      </c>
      <c r="D461" t="str">
        <f>Clef_répartition[[#This Row],[Code association]]&amp;"_"&amp;Clef_répartition[[#This Row],[Nom association]]</f>
        <v>ARAS Nyon-Rolle_Association régionale pour l'action sociale Nyon-Rolle</v>
      </c>
      <c r="E461">
        <f>COUNTIFS(D$2:D461,Clef_répartition[[#This Row],[Code_Nom]],J$2:J461,Clef_répartition[[#This Row],[Année]])</f>
        <v>9</v>
      </c>
      <c r="F461">
        <f>IF(Clef_répartition[[#This Row],[Code_Nom]]=D460,F460-1,(COUNTIFS(Clef_répartition[Code_Nom],Clef_répartition[[#This Row],[Code_Nom]],Clef_répartition[Année],Clef_répartition[[#This Row],[Année]])))</f>
        <v>39</v>
      </c>
      <c r="G461" t="str">
        <f>Clef_répartition[[#This Row],[Code_Nom]]&amp;"_"&amp;Clef_répartition[[#This Row],[Nombre]]&amp;"_"&amp;Clef_répartition[[#This Row],[Année]]</f>
        <v>ARAS Nyon-Rolle_Association régionale pour l'action sociale Nyon-Rolle_9_2016</v>
      </c>
      <c r="H461">
        <v>5854</v>
      </c>
      <c r="I461" t="s">
        <v>43</v>
      </c>
      <c r="J461">
        <v>2016</v>
      </c>
      <c r="K461">
        <v>3.7145299325686185E-3</v>
      </c>
    </row>
    <row r="462" spans="1:11" x14ac:dyDescent="0.25">
      <c r="A462" t="s">
        <v>433</v>
      </c>
      <c r="B462" t="s">
        <v>467</v>
      </c>
      <c r="C462" t="s">
        <v>468</v>
      </c>
      <c r="D462" t="str">
        <f>Clef_répartition[[#This Row],[Code association]]&amp;"_"&amp;Clef_répartition[[#This Row],[Nom association]]</f>
        <v>ARAS Nyon-Rolle_Association régionale pour l'action sociale Nyon-Rolle</v>
      </c>
      <c r="E462">
        <f>COUNTIFS(D$2:D462,Clef_répartition[[#This Row],[Code_Nom]],J$2:J462,Clef_répartition[[#This Row],[Année]])</f>
        <v>10</v>
      </c>
      <c r="F462">
        <f>IF(Clef_répartition[[#This Row],[Code_Nom]]=D461,F461-1,(COUNTIFS(Clef_répartition[Code_Nom],Clef_répartition[[#This Row],[Code_Nom]],Clef_répartition[Année],Clef_répartition[[#This Row],[Année]])))</f>
        <v>38</v>
      </c>
      <c r="G462" t="str">
        <f>Clef_répartition[[#This Row],[Code_Nom]]&amp;"_"&amp;Clef_répartition[[#This Row],[Nombre]]&amp;"_"&amp;Clef_répartition[[#This Row],[Année]]</f>
        <v>ARAS Nyon-Rolle_Association régionale pour l'action sociale Nyon-Rolle_10_2016</v>
      </c>
      <c r="H462">
        <v>5707</v>
      </c>
      <c r="I462" t="s">
        <v>52</v>
      </c>
      <c r="J462">
        <v>2016</v>
      </c>
      <c r="K462">
        <v>1.2188301341240781E-2</v>
      </c>
    </row>
    <row r="463" spans="1:11" x14ac:dyDescent="0.25">
      <c r="A463" t="s">
        <v>433</v>
      </c>
      <c r="B463" t="s">
        <v>467</v>
      </c>
      <c r="C463" t="s">
        <v>468</v>
      </c>
      <c r="D463" t="str">
        <f>Clef_répartition[[#This Row],[Code association]]&amp;"_"&amp;Clef_répartition[[#This Row],[Nom association]]</f>
        <v>ARAS Nyon-Rolle_Association régionale pour l'action sociale Nyon-Rolle</v>
      </c>
      <c r="E463">
        <f>COUNTIFS(D$2:D463,Clef_répartition[[#This Row],[Code_Nom]],J$2:J463,Clef_répartition[[#This Row],[Année]])</f>
        <v>11</v>
      </c>
      <c r="F463">
        <f>IF(Clef_répartition[[#This Row],[Code_Nom]]=D462,F462-1,(COUNTIFS(Clef_répartition[Code_Nom],Clef_répartition[[#This Row],[Code_Nom]],Clef_répartition[Année],Clef_répartition[[#This Row],[Année]])))</f>
        <v>37</v>
      </c>
      <c r="G463" t="str">
        <f>Clef_répartition[[#This Row],[Code_Nom]]&amp;"_"&amp;Clef_répartition[[#This Row],[Nombre]]&amp;"_"&amp;Clef_répartition[[#This Row],[Année]]</f>
        <v>ARAS Nyon-Rolle_Association régionale pour l'action sociale Nyon-Rolle_11_2016</v>
      </c>
      <c r="H463">
        <v>5708</v>
      </c>
      <c r="I463" t="s">
        <v>53</v>
      </c>
      <c r="J463">
        <v>2016</v>
      </c>
      <c r="K463">
        <v>8.515981976087713E-3</v>
      </c>
    </row>
    <row r="464" spans="1:11" x14ac:dyDescent="0.25">
      <c r="A464" t="s">
        <v>433</v>
      </c>
      <c r="B464" t="s">
        <v>467</v>
      </c>
      <c r="C464" t="s">
        <v>468</v>
      </c>
      <c r="D464" t="str">
        <f>Clef_répartition[[#This Row],[Code association]]&amp;"_"&amp;Clef_répartition[[#This Row],[Nom association]]</f>
        <v>ARAS Nyon-Rolle_Association régionale pour l'action sociale Nyon-Rolle</v>
      </c>
      <c r="E464">
        <f>COUNTIFS(D$2:D464,Clef_répartition[[#This Row],[Code_Nom]],J$2:J464,Clef_répartition[[#This Row],[Année]])</f>
        <v>12</v>
      </c>
      <c r="F464">
        <f>IF(Clef_répartition[[#This Row],[Code_Nom]]=D463,F463-1,(COUNTIFS(Clef_répartition[Code_Nom],Clef_répartition[[#This Row],[Code_Nom]],Clef_répartition[Année],Clef_répartition[[#This Row],[Année]])))</f>
        <v>36</v>
      </c>
      <c r="G464" t="str">
        <f>Clef_répartition[[#This Row],[Code_Nom]]&amp;"_"&amp;Clef_répartition[[#This Row],[Nombre]]&amp;"_"&amp;Clef_répartition[[#This Row],[Année]]</f>
        <v>ARAS Nyon-Rolle_Association régionale pour l'action sociale Nyon-Rolle_12_2016</v>
      </c>
      <c r="H464">
        <v>5709</v>
      </c>
      <c r="I464" t="s">
        <v>62</v>
      </c>
      <c r="J464">
        <v>2016</v>
      </c>
      <c r="K464">
        <v>1.2388801536464654E-2</v>
      </c>
    </row>
    <row r="465" spans="1:11" x14ac:dyDescent="0.25">
      <c r="A465" t="s">
        <v>433</v>
      </c>
      <c r="B465" t="s">
        <v>467</v>
      </c>
      <c r="C465" t="s">
        <v>468</v>
      </c>
      <c r="D465" t="str">
        <f>Clef_répartition[[#This Row],[Code association]]&amp;"_"&amp;Clef_répartition[[#This Row],[Nom association]]</f>
        <v>ARAS Nyon-Rolle_Association régionale pour l'action sociale Nyon-Rolle</v>
      </c>
      <c r="E465">
        <f>COUNTIFS(D$2:D465,Clef_répartition[[#This Row],[Code_Nom]],J$2:J465,Clef_répartition[[#This Row],[Année]])</f>
        <v>13</v>
      </c>
      <c r="F465">
        <f>IF(Clef_répartition[[#This Row],[Code_Nom]]=D464,F464-1,(COUNTIFS(Clef_répartition[Code_Nom],Clef_répartition[[#This Row],[Code_Nom]],Clef_répartition[Année],Clef_répartition[[#This Row],[Année]])))</f>
        <v>35</v>
      </c>
      <c r="G465" t="str">
        <f>Clef_répartition[[#This Row],[Code_Nom]]&amp;"_"&amp;Clef_répartition[[#This Row],[Nombre]]&amp;"_"&amp;Clef_répartition[[#This Row],[Année]]</f>
        <v>ARAS Nyon-Rolle_Association régionale pour l'action sociale Nyon-Rolle_13_2016</v>
      </c>
      <c r="H465">
        <v>5710</v>
      </c>
      <c r="I465" t="s">
        <v>69</v>
      </c>
      <c r="J465">
        <v>2016</v>
      </c>
      <c r="K465">
        <v>4.590399206441333E-3</v>
      </c>
    </row>
    <row r="466" spans="1:11" x14ac:dyDescent="0.25">
      <c r="A466" t="s">
        <v>433</v>
      </c>
      <c r="B466" t="s">
        <v>467</v>
      </c>
      <c r="C466" t="s">
        <v>468</v>
      </c>
      <c r="D466" t="str">
        <f>Clef_répartition[[#This Row],[Code association]]&amp;"_"&amp;Clef_répartition[[#This Row],[Nom association]]</f>
        <v>ARAS Nyon-Rolle_Association régionale pour l'action sociale Nyon-Rolle</v>
      </c>
      <c r="E466">
        <f>COUNTIFS(D$2:D466,Clef_répartition[[#This Row],[Code_Nom]],J$2:J466,Clef_répartition[[#This Row],[Année]])</f>
        <v>14</v>
      </c>
      <c r="F466">
        <f>IF(Clef_répartition[[#This Row],[Code_Nom]]=D465,F465-1,(COUNTIFS(Clef_répartition[Code_Nom],Clef_répartition[[#This Row],[Code_Nom]],Clef_répartition[Année],Clef_répartition[[#This Row],[Année]])))</f>
        <v>34</v>
      </c>
      <c r="G466" t="str">
        <f>Clef_répartition[[#This Row],[Code_Nom]]&amp;"_"&amp;Clef_répartition[[#This Row],[Nombre]]&amp;"_"&amp;Clef_répartition[[#This Row],[Année]]</f>
        <v>ARAS Nyon-Rolle_Association régionale pour l'action sociale Nyon-Rolle_14_2016</v>
      </c>
      <c r="H466">
        <v>5711</v>
      </c>
      <c r="I466" t="s">
        <v>70</v>
      </c>
      <c r="J466">
        <v>2016</v>
      </c>
      <c r="K466">
        <v>2.734189504342412E-2</v>
      </c>
    </row>
    <row r="467" spans="1:11" x14ac:dyDescent="0.25">
      <c r="A467" t="s">
        <v>433</v>
      </c>
      <c r="B467" t="s">
        <v>467</v>
      </c>
      <c r="C467" t="s">
        <v>468</v>
      </c>
      <c r="D467" t="str">
        <f>Clef_répartition[[#This Row],[Code association]]&amp;"_"&amp;Clef_répartition[[#This Row],[Nom association]]</f>
        <v>ARAS Nyon-Rolle_Association régionale pour l'action sociale Nyon-Rolle</v>
      </c>
      <c r="E467">
        <f>COUNTIFS(D$2:D467,Clef_répartition[[#This Row],[Code_Nom]],J$2:J467,Clef_répartition[[#This Row],[Année]])</f>
        <v>15</v>
      </c>
      <c r="F467">
        <f>IF(Clef_répartition[[#This Row],[Code_Nom]]=D466,F466-1,(COUNTIFS(Clef_répartition[Code_Nom],Clef_répartition[[#This Row],[Code_Nom]],Clef_répartition[Année],Clef_répartition[[#This Row],[Année]])))</f>
        <v>33</v>
      </c>
      <c r="G467" t="str">
        <f>Clef_répartition[[#This Row],[Code_Nom]]&amp;"_"&amp;Clef_répartition[[#This Row],[Nombre]]&amp;"_"&amp;Clef_répartition[[#This Row],[Année]]</f>
        <v>ARAS Nyon-Rolle_Association régionale pour l'action sociale Nyon-Rolle_15_2016</v>
      </c>
      <c r="H467">
        <v>5712</v>
      </c>
      <c r="I467" t="s">
        <v>72</v>
      </c>
      <c r="J467">
        <v>2016</v>
      </c>
      <c r="K467">
        <v>3.0982556483015521E-2</v>
      </c>
    </row>
    <row r="468" spans="1:11" x14ac:dyDescent="0.25">
      <c r="A468" t="s">
        <v>433</v>
      </c>
      <c r="B468" t="s">
        <v>467</v>
      </c>
      <c r="C468" t="s">
        <v>468</v>
      </c>
      <c r="D468" t="str">
        <f>Clef_répartition[[#This Row],[Code association]]&amp;"_"&amp;Clef_répartition[[#This Row],[Nom association]]</f>
        <v>ARAS Nyon-Rolle_Association régionale pour l'action sociale Nyon-Rolle</v>
      </c>
      <c r="E468">
        <f>COUNTIFS(D$2:D468,Clef_répartition[[#This Row],[Code_Nom]],J$2:J468,Clef_répartition[[#This Row],[Année]])</f>
        <v>16</v>
      </c>
      <c r="F468">
        <f>IF(Clef_répartition[[#This Row],[Code_Nom]]=D467,F467-1,(COUNTIFS(Clef_répartition[Code_Nom],Clef_répartition[[#This Row],[Code_Nom]],Clef_répartition[Année],Clef_répartition[[#This Row],[Année]])))</f>
        <v>32</v>
      </c>
      <c r="G468" t="str">
        <f>Clef_répartition[[#This Row],[Code_Nom]]&amp;"_"&amp;Clef_répartition[[#This Row],[Nombre]]&amp;"_"&amp;Clef_répartition[[#This Row],[Année]]</f>
        <v>ARAS Nyon-Rolle_Association régionale pour l'action sociale Nyon-Rolle_16_2016</v>
      </c>
      <c r="H468">
        <v>5713</v>
      </c>
      <c r="I468" t="s">
        <v>80</v>
      </c>
      <c r="J468">
        <v>2016</v>
      </c>
      <c r="K468">
        <v>2.1569599949347321E-2</v>
      </c>
    </row>
    <row r="469" spans="1:11" x14ac:dyDescent="0.25">
      <c r="A469" t="s">
        <v>433</v>
      </c>
      <c r="B469" t="s">
        <v>467</v>
      </c>
      <c r="C469" t="s">
        <v>468</v>
      </c>
      <c r="D469" t="str">
        <f>Clef_répartition[[#This Row],[Code association]]&amp;"_"&amp;Clef_répartition[[#This Row],[Nom association]]</f>
        <v>ARAS Nyon-Rolle_Association régionale pour l'action sociale Nyon-Rolle</v>
      </c>
      <c r="E469">
        <f>COUNTIFS(D$2:D469,Clef_répartition[[#This Row],[Code_Nom]],J$2:J469,Clef_répartition[[#This Row],[Année]])</f>
        <v>17</v>
      </c>
      <c r="F469">
        <f>IF(Clef_répartition[[#This Row],[Code_Nom]]=D468,F468-1,(COUNTIFS(Clef_répartition[Code_Nom],Clef_répartition[[#This Row],[Code_Nom]],Clef_répartition[Année],Clef_répartition[[#This Row],[Année]])))</f>
        <v>31</v>
      </c>
      <c r="G469" t="str">
        <f>Clef_répartition[[#This Row],[Code_Nom]]&amp;"_"&amp;Clef_répartition[[#This Row],[Nombre]]&amp;"_"&amp;Clef_répartition[[#This Row],[Année]]</f>
        <v>ARAS Nyon-Rolle_Association régionale pour l'action sociale Nyon-Rolle_17_2016</v>
      </c>
      <c r="H469">
        <v>5714</v>
      </c>
      <c r="I469" t="s">
        <v>81</v>
      </c>
      <c r="J469">
        <v>2016</v>
      </c>
      <c r="K469">
        <v>1.2040564355286346E-2</v>
      </c>
    </row>
    <row r="470" spans="1:11" x14ac:dyDescent="0.25">
      <c r="A470" t="s">
        <v>433</v>
      </c>
      <c r="B470" t="s">
        <v>467</v>
      </c>
      <c r="C470" t="s">
        <v>468</v>
      </c>
      <c r="D470" t="str">
        <f>Clef_répartition[[#This Row],[Code association]]&amp;"_"&amp;Clef_répartition[[#This Row],[Nom association]]</f>
        <v>ARAS Nyon-Rolle_Association régionale pour l'action sociale Nyon-Rolle</v>
      </c>
      <c r="E470">
        <f>COUNTIFS(D$2:D470,Clef_répartition[[#This Row],[Code_Nom]],J$2:J470,Clef_répartition[[#This Row],[Année]])</f>
        <v>18</v>
      </c>
      <c r="F470">
        <f>IF(Clef_répartition[[#This Row],[Code_Nom]]=D469,F469-1,(COUNTIFS(Clef_répartition[Code_Nom],Clef_répartition[[#This Row],[Code_Nom]],Clef_répartition[Année],Clef_répartition[[#This Row],[Année]])))</f>
        <v>30</v>
      </c>
      <c r="G470" t="str">
        <f>Clef_répartition[[#This Row],[Code_Nom]]&amp;"_"&amp;Clef_répartition[[#This Row],[Nombre]]&amp;"_"&amp;Clef_répartition[[#This Row],[Année]]</f>
        <v>ARAS Nyon-Rolle_Association régionale pour l'action sociale Nyon-Rolle_18_2016</v>
      </c>
      <c r="H470">
        <v>5715</v>
      </c>
      <c r="I470" t="s">
        <v>97</v>
      </c>
      <c r="J470">
        <v>2016</v>
      </c>
      <c r="K470">
        <v>1.0531536570180343E-2</v>
      </c>
    </row>
    <row r="471" spans="1:11" x14ac:dyDescent="0.25">
      <c r="A471" t="s">
        <v>433</v>
      </c>
      <c r="B471" t="s">
        <v>467</v>
      </c>
      <c r="C471" t="s">
        <v>468</v>
      </c>
      <c r="D471" t="str">
        <f>Clef_répartition[[#This Row],[Code association]]&amp;"_"&amp;Clef_répartition[[#This Row],[Nom association]]</f>
        <v>ARAS Nyon-Rolle_Association régionale pour l'action sociale Nyon-Rolle</v>
      </c>
      <c r="E471">
        <f>COUNTIFS(D$2:D471,Clef_répartition[[#This Row],[Code_Nom]],J$2:J471,Clef_répartition[[#This Row],[Année]])</f>
        <v>19</v>
      </c>
      <c r="F471">
        <f>IF(Clef_répartition[[#This Row],[Code_Nom]]=D470,F470-1,(COUNTIFS(Clef_répartition[Code_Nom],Clef_répartition[[#This Row],[Code_Nom]],Clef_répartition[Année],Clef_répartition[[#This Row],[Année]])))</f>
        <v>29</v>
      </c>
      <c r="G471" t="str">
        <f>Clef_répartition[[#This Row],[Code_Nom]]&amp;"_"&amp;Clef_répartition[[#This Row],[Nombre]]&amp;"_"&amp;Clef_répartition[[#This Row],[Année]]</f>
        <v>ARAS Nyon-Rolle_Association régionale pour l'action sociale Nyon-Rolle_19_2016</v>
      </c>
      <c r="H471">
        <v>5855</v>
      </c>
      <c r="I471" t="s">
        <v>98</v>
      </c>
      <c r="J471">
        <v>2016</v>
      </c>
      <c r="K471">
        <v>6.7114802190728446E-3</v>
      </c>
    </row>
    <row r="472" spans="1:11" x14ac:dyDescent="0.25">
      <c r="A472" t="s">
        <v>433</v>
      </c>
      <c r="B472" t="s">
        <v>467</v>
      </c>
      <c r="C472" t="s">
        <v>468</v>
      </c>
      <c r="D472" t="str">
        <f>Clef_répartition[[#This Row],[Code association]]&amp;"_"&amp;Clef_répartition[[#This Row],[Nom association]]</f>
        <v>ARAS Nyon-Rolle_Association régionale pour l'action sociale Nyon-Rolle</v>
      </c>
      <c r="E472">
        <f>COUNTIFS(D$2:D472,Clef_répartition[[#This Row],[Code_Nom]],J$2:J472,Clef_répartition[[#This Row],[Année]])</f>
        <v>20</v>
      </c>
      <c r="F472">
        <f>IF(Clef_répartition[[#This Row],[Code_Nom]]=D471,F471-1,(COUNTIFS(Clef_répartition[Code_Nom],Clef_répartition[[#This Row],[Code_Nom]],Clef_répartition[Année],Clef_répartition[[#This Row],[Année]])))</f>
        <v>28</v>
      </c>
      <c r="G472" t="str">
        <f>Clef_répartition[[#This Row],[Code_Nom]]&amp;"_"&amp;Clef_répartition[[#This Row],[Nombre]]&amp;"_"&amp;Clef_répartition[[#This Row],[Année]]</f>
        <v>ARAS Nyon-Rolle_Association régionale pour l'action sociale Nyon-Rolle_20_2016</v>
      </c>
      <c r="H472">
        <v>5856</v>
      </c>
      <c r="I472" t="s">
        <v>106</v>
      </c>
      <c r="J472">
        <v>2016</v>
      </c>
      <c r="K472">
        <v>7.386849297721685E-3</v>
      </c>
    </row>
    <row r="473" spans="1:11" x14ac:dyDescent="0.25">
      <c r="A473" t="s">
        <v>433</v>
      </c>
      <c r="B473" t="s">
        <v>467</v>
      </c>
      <c r="C473" t="s">
        <v>468</v>
      </c>
      <c r="D473" t="str">
        <f>Clef_répartition[[#This Row],[Code association]]&amp;"_"&amp;Clef_répartition[[#This Row],[Nom association]]</f>
        <v>ARAS Nyon-Rolle_Association régionale pour l'action sociale Nyon-Rolle</v>
      </c>
      <c r="E473">
        <f>COUNTIFS(D$2:D473,Clef_répartition[[#This Row],[Code_Nom]],J$2:J473,Clef_répartition[[#This Row],[Année]])</f>
        <v>21</v>
      </c>
      <c r="F473">
        <f>IF(Clef_répartition[[#This Row],[Code_Nom]]=D472,F472-1,(COUNTIFS(Clef_répartition[Code_Nom],Clef_répartition[[#This Row],[Code_Nom]],Clef_répartition[Année],Clef_répartition[[#This Row],[Année]])))</f>
        <v>27</v>
      </c>
      <c r="G473" t="str">
        <f>Clef_répartition[[#This Row],[Code_Nom]]&amp;"_"&amp;Clef_répartition[[#This Row],[Nombre]]&amp;"_"&amp;Clef_répartition[[#This Row],[Année]]</f>
        <v>ARAS Nyon-Rolle_Association régionale pour l'action sociale Nyon-Rolle_21_2016</v>
      </c>
      <c r="H473">
        <v>5716</v>
      </c>
      <c r="I473" t="s">
        <v>110</v>
      </c>
      <c r="J473">
        <v>2016</v>
      </c>
      <c r="K473">
        <v>1.5501830883361647E-2</v>
      </c>
    </row>
    <row r="474" spans="1:11" x14ac:dyDescent="0.25">
      <c r="A474" t="s">
        <v>433</v>
      </c>
      <c r="B474" t="s">
        <v>467</v>
      </c>
      <c r="C474" t="s">
        <v>468</v>
      </c>
      <c r="D474" t="str">
        <f>Clef_répartition[[#This Row],[Code association]]&amp;"_"&amp;Clef_répartition[[#This Row],[Nom association]]</f>
        <v>ARAS Nyon-Rolle_Association régionale pour l'action sociale Nyon-Rolle</v>
      </c>
      <c r="E474">
        <f>COUNTIFS(D$2:D474,Clef_répartition[[#This Row],[Code_Nom]],J$2:J474,Clef_répartition[[#This Row],[Année]])</f>
        <v>22</v>
      </c>
      <c r="F474">
        <f>IF(Clef_répartition[[#This Row],[Code_Nom]]=D473,F473-1,(COUNTIFS(Clef_répartition[Code_Nom],Clef_répartition[[#This Row],[Code_Nom]],Clef_répartition[Année],Clef_répartition[[#This Row],[Année]])))</f>
        <v>26</v>
      </c>
      <c r="G474" t="str">
        <f>Clef_répartition[[#This Row],[Code_Nom]]&amp;"_"&amp;Clef_répartition[[#This Row],[Nombre]]&amp;"_"&amp;Clef_répartition[[#This Row],[Année]]</f>
        <v>ARAS Nyon-Rolle_Association régionale pour l'action sociale Nyon-Rolle_22_2016</v>
      </c>
      <c r="H474">
        <v>5717</v>
      </c>
      <c r="I474" t="s">
        <v>118</v>
      </c>
      <c r="J474">
        <v>2016</v>
      </c>
      <c r="K474">
        <v>3.5583508331310743E-2</v>
      </c>
    </row>
    <row r="475" spans="1:11" x14ac:dyDescent="0.25">
      <c r="A475" t="s">
        <v>433</v>
      </c>
      <c r="B475" t="s">
        <v>467</v>
      </c>
      <c r="C475" t="s">
        <v>468</v>
      </c>
      <c r="D475" t="str">
        <f>Clef_répartition[[#This Row],[Code association]]&amp;"_"&amp;Clef_répartition[[#This Row],[Nom association]]</f>
        <v>ARAS Nyon-Rolle_Association régionale pour l'action sociale Nyon-Rolle</v>
      </c>
      <c r="E475">
        <f>COUNTIFS(D$2:D475,Clef_répartition[[#This Row],[Code_Nom]],J$2:J475,Clef_répartition[[#This Row],[Année]])</f>
        <v>23</v>
      </c>
      <c r="F475">
        <f>IF(Clef_répartition[[#This Row],[Code_Nom]]=D474,F474-1,(COUNTIFS(Clef_répartition[Code_Nom],Clef_répartition[[#This Row],[Code_Nom]],Clef_répartition[Année],Clef_répartition[[#This Row],[Année]])))</f>
        <v>25</v>
      </c>
      <c r="G475" t="str">
        <f>Clef_répartition[[#This Row],[Code_Nom]]&amp;"_"&amp;Clef_répartition[[#This Row],[Nombre]]&amp;"_"&amp;Clef_répartition[[#This Row],[Année]]</f>
        <v>ARAS Nyon-Rolle_Association régionale pour l'action sociale Nyon-Rolle_23_2016</v>
      </c>
      <c r="H475">
        <v>5718</v>
      </c>
      <c r="I475" t="s">
        <v>120</v>
      </c>
      <c r="J475">
        <v>2016</v>
      </c>
      <c r="K475">
        <v>1.9944493103848548E-2</v>
      </c>
    </row>
    <row r="476" spans="1:11" x14ac:dyDescent="0.25">
      <c r="A476" t="s">
        <v>433</v>
      </c>
      <c r="B476" t="s">
        <v>467</v>
      </c>
      <c r="C476" t="s">
        <v>468</v>
      </c>
      <c r="D476" t="str">
        <f>Clef_répartition[[#This Row],[Code association]]&amp;"_"&amp;Clef_répartition[[#This Row],[Nom association]]</f>
        <v>ARAS Nyon-Rolle_Association régionale pour l'action sociale Nyon-Rolle</v>
      </c>
      <c r="E476">
        <f>COUNTIFS(D$2:D476,Clef_répartition[[#This Row],[Code_Nom]],J$2:J476,Clef_répartition[[#This Row],[Année]])</f>
        <v>24</v>
      </c>
      <c r="F476">
        <f>IF(Clef_répartition[[#This Row],[Code_Nom]]=D475,F475-1,(COUNTIFS(Clef_répartition[Code_Nom],Clef_répartition[[#This Row],[Code_Nom]],Clef_répartition[Année],Clef_répartition[[#This Row],[Année]])))</f>
        <v>24</v>
      </c>
      <c r="G476" t="str">
        <f>Clef_répartition[[#This Row],[Code_Nom]]&amp;"_"&amp;Clef_répartition[[#This Row],[Nombre]]&amp;"_"&amp;Clef_répartition[[#This Row],[Année]]</f>
        <v>ARAS Nyon-Rolle_Association régionale pour l'action sociale Nyon-Rolle_24_2016</v>
      </c>
      <c r="H476">
        <v>5857</v>
      </c>
      <c r="I476" t="s">
        <v>122</v>
      </c>
      <c r="J476">
        <v>2016</v>
      </c>
      <c r="K476">
        <v>1.1935037936747463E-2</v>
      </c>
    </row>
    <row r="477" spans="1:11" x14ac:dyDescent="0.25">
      <c r="A477" t="s">
        <v>433</v>
      </c>
      <c r="B477" t="s">
        <v>467</v>
      </c>
      <c r="C477" t="s">
        <v>468</v>
      </c>
      <c r="D477" t="str">
        <f>Clef_répartition[[#This Row],[Code association]]&amp;"_"&amp;Clef_répartition[[#This Row],[Nom association]]</f>
        <v>ARAS Nyon-Rolle_Association régionale pour l'action sociale Nyon-Rolle</v>
      </c>
      <c r="E477">
        <f>COUNTIFS(D$2:D477,Clef_répartition[[#This Row],[Code_Nom]],J$2:J477,Clef_répartition[[#This Row],[Année]])</f>
        <v>25</v>
      </c>
      <c r="F477">
        <f>IF(Clef_répartition[[#This Row],[Code_Nom]]=D476,F476-1,(COUNTIFS(Clef_répartition[Code_Nom],Clef_répartition[[#This Row],[Code_Nom]],Clef_répartition[Année],Clef_répartition[[#This Row],[Année]])))</f>
        <v>23</v>
      </c>
      <c r="G477" t="str">
        <f>Clef_répartition[[#This Row],[Code_Nom]]&amp;"_"&amp;Clef_répartition[[#This Row],[Nombre]]&amp;"_"&amp;Clef_répartition[[#This Row],[Année]]</f>
        <v>ARAS Nyon-Rolle_Association régionale pour l'action sociale Nyon-Rolle_25_2016</v>
      </c>
      <c r="H477">
        <v>5719</v>
      </c>
      <c r="I477" t="s">
        <v>124</v>
      </c>
      <c r="J477">
        <v>2016</v>
      </c>
      <c r="K477">
        <v>1.2705380792081295E-2</v>
      </c>
    </row>
    <row r="478" spans="1:11" x14ac:dyDescent="0.25">
      <c r="A478" t="s">
        <v>433</v>
      </c>
      <c r="B478" t="s">
        <v>467</v>
      </c>
      <c r="C478" t="s">
        <v>468</v>
      </c>
      <c r="D478" t="str">
        <f>Clef_répartition[[#This Row],[Code association]]&amp;"_"&amp;Clef_répartition[[#This Row],[Nom association]]</f>
        <v>ARAS Nyon-Rolle_Association régionale pour l'action sociale Nyon-Rolle</v>
      </c>
      <c r="E478">
        <f>COUNTIFS(D$2:D478,Clef_répartition[[#This Row],[Code_Nom]],J$2:J478,Clef_répartition[[#This Row],[Année]])</f>
        <v>26</v>
      </c>
      <c r="F478">
        <f>IF(Clef_répartition[[#This Row],[Code_Nom]]=D477,F477-1,(COUNTIFS(Clef_répartition[Code_Nom],Clef_répartition[[#This Row],[Code_Nom]],Clef_répartition[Année],Clef_répartition[[#This Row],[Année]])))</f>
        <v>22</v>
      </c>
      <c r="G478" t="str">
        <f>Clef_répartition[[#This Row],[Code_Nom]]&amp;"_"&amp;Clef_répartition[[#This Row],[Nombre]]&amp;"_"&amp;Clef_répartition[[#This Row],[Année]]</f>
        <v>ARAS Nyon-Rolle_Association régionale pour l'action sociale Nyon-Rolle_26_2016</v>
      </c>
      <c r="H478">
        <v>5720</v>
      </c>
      <c r="I478" t="s">
        <v>125</v>
      </c>
      <c r="J478">
        <v>2016</v>
      </c>
      <c r="K478">
        <v>1.0246615240125365E-2</v>
      </c>
    </row>
    <row r="479" spans="1:11" x14ac:dyDescent="0.25">
      <c r="A479" t="s">
        <v>433</v>
      </c>
      <c r="B479" t="s">
        <v>467</v>
      </c>
      <c r="C479" t="s">
        <v>468</v>
      </c>
      <c r="D479" t="str">
        <f>Clef_répartition[[#This Row],[Code association]]&amp;"_"&amp;Clef_répartition[[#This Row],[Nom association]]</f>
        <v>ARAS Nyon-Rolle_Association régionale pour l'action sociale Nyon-Rolle</v>
      </c>
      <c r="E479">
        <f>COUNTIFS(D$2:D479,Clef_répartition[[#This Row],[Code_Nom]],J$2:J479,Clef_répartition[[#This Row],[Année]])</f>
        <v>27</v>
      </c>
      <c r="F479">
        <f>IF(Clef_répartition[[#This Row],[Code_Nom]]=D478,F478-1,(COUNTIFS(Clef_répartition[Code_Nom],Clef_répartition[[#This Row],[Code_Nom]],Clef_répartition[Année],Clef_répartition[[#This Row],[Année]])))</f>
        <v>21</v>
      </c>
      <c r="G479" t="str">
        <f>Clef_répartition[[#This Row],[Code_Nom]]&amp;"_"&amp;Clef_répartition[[#This Row],[Nombre]]&amp;"_"&amp;Clef_répartition[[#This Row],[Année]]</f>
        <v>ARAS Nyon-Rolle_Association régionale pour l'action sociale Nyon-Rolle_27_2016</v>
      </c>
      <c r="H479">
        <v>5721</v>
      </c>
      <c r="I479" t="s">
        <v>126</v>
      </c>
      <c r="J479">
        <v>2016</v>
      </c>
      <c r="K479">
        <v>0.13362810379578527</v>
      </c>
    </row>
    <row r="480" spans="1:11" x14ac:dyDescent="0.25">
      <c r="A480" t="s">
        <v>433</v>
      </c>
      <c r="B480" t="s">
        <v>467</v>
      </c>
      <c r="C480" t="s">
        <v>468</v>
      </c>
      <c r="D480" t="str">
        <f>Clef_répartition[[#This Row],[Code association]]&amp;"_"&amp;Clef_répartition[[#This Row],[Nom association]]</f>
        <v>ARAS Nyon-Rolle_Association régionale pour l'action sociale Nyon-Rolle</v>
      </c>
      <c r="E480">
        <f>COUNTIFS(D$2:D480,Clef_répartition[[#This Row],[Code_Nom]],J$2:J480,Clef_répartition[[#This Row],[Année]])</f>
        <v>28</v>
      </c>
      <c r="F480">
        <f>IF(Clef_répartition[[#This Row],[Code_Nom]]=D479,F479-1,(COUNTIFS(Clef_répartition[Code_Nom],Clef_répartition[[#This Row],[Code_Nom]],Clef_répartition[Année],Clef_répartition[[#This Row],[Année]])))</f>
        <v>20</v>
      </c>
      <c r="G480" t="str">
        <f>Clef_répartition[[#This Row],[Code_Nom]]&amp;"_"&amp;Clef_répartition[[#This Row],[Nombre]]&amp;"_"&amp;Clef_répartition[[#This Row],[Année]]</f>
        <v>ARAS Nyon-Rolle_Association régionale pour l'action sociale Nyon-Rolle_28_2016</v>
      </c>
      <c r="H480">
        <v>5722</v>
      </c>
      <c r="I480" t="s">
        <v>133</v>
      </c>
      <c r="J480">
        <v>2016</v>
      </c>
      <c r="K480">
        <v>4.0100039044774858E-3</v>
      </c>
    </row>
    <row r="481" spans="1:11" x14ac:dyDescent="0.25">
      <c r="A481" t="s">
        <v>433</v>
      </c>
      <c r="B481" t="s">
        <v>467</v>
      </c>
      <c r="C481" t="s">
        <v>468</v>
      </c>
      <c r="D481" t="str">
        <f>Clef_répartition[[#This Row],[Code association]]&amp;"_"&amp;Clef_répartition[[#This Row],[Nom association]]</f>
        <v>ARAS Nyon-Rolle_Association régionale pour l'action sociale Nyon-Rolle</v>
      </c>
      <c r="E481">
        <f>COUNTIFS(D$2:D481,Clef_répartition[[#This Row],[Code_Nom]],J$2:J481,Clef_répartition[[#This Row],[Année]])</f>
        <v>29</v>
      </c>
      <c r="F481">
        <f>IF(Clef_répartition[[#This Row],[Code_Nom]]=D480,F480-1,(COUNTIFS(Clef_répartition[Code_Nom],Clef_répartition[[#This Row],[Code_Nom]],Clef_répartition[Année],Clef_répartition[[#This Row],[Année]])))</f>
        <v>19</v>
      </c>
      <c r="G481" t="str">
        <f>Clef_répartition[[#This Row],[Code_Nom]]&amp;"_"&amp;Clef_répartition[[#This Row],[Nombre]]&amp;"_"&amp;Clef_répartition[[#This Row],[Année]]</f>
        <v>ARAS Nyon-Rolle_Association régionale pour l'action sociale Nyon-Rolle_29_2016</v>
      </c>
      <c r="H481">
        <v>5726</v>
      </c>
      <c r="I481" t="s">
        <v>148</v>
      </c>
      <c r="J481">
        <v>2016</v>
      </c>
      <c r="K481">
        <v>1.1650116606692485E-2</v>
      </c>
    </row>
    <row r="482" spans="1:11" x14ac:dyDescent="0.25">
      <c r="A482" t="s">
        <v>433</v>
      </c>
      <c r="B482" t="s">
        <v>467</v>
      </c>
      <c r="C482" t="s">
        <v>468</v>
      </c>
      <c r="D482" t="str">
        <f>Clef_répartition[[#This Row],[Code association]]&amp;"_"&amp;Clef_répartition[[#This Row],[Nom association]]</f>
        <v>ARAS Nyon-Rolle_Association régionale pour l'action sociale Nyon-Rolle</v>
      </c>
      <c r="E482">
        <f>COUNTIFS(D$2:D482,Clef_répartition[[#This Row],[Code_Nom]],J$2:J482,Clef_répartition[[#This Row],[Année]])</f>
        <v>30</v>
      </c>
      <c r="F482">
        <f>IF(Clef_répartition[[#This Row],[Code_Nom]]=D481,F481-1,(COUNTIFS(Clef_répartition[Code_Nom],Clef_répartition[[#This Row],[Code_Nom]],Clef_répartition[Année],Clef_répartition[[#This Row],[Année]])))</f>
        <v>18</v>
      </c>
      <c r="G482" t="str">
        <f>Clef_répartition[[#This Row],[Code_Nom]]&amp;"_"&amp;Clef_répartition[[#This Row],[Nombre]]&amp;"_"&amp;Clef_répartition[[#This Row],[Année]]</f>
        <v>ARAS Nyon-Rolle_Association régionale pour l'action sociale Nyon-Rolle_30_2016</v>
      </c>
      <c r="H482">
        <v>5731</v>
      </c>
      <c r="I482" t="s">
        <v>157</v>
      </c>
      <c r="J482">
        <v>2016</v>
      </c>
      <c r="K482">
        <v>1.3116933824382934E-2</v>
      </c>
    </row>
    <row r="483" spans="1:11" x14ac:dyDescent="0.25">
      <c r="A483" t="s">
        <v>433</v>
      </c>
      <c r="B483" t="s">
        <v>467</v>
      </c>
      <c r="C483" t="s">
        <v>468</v>
      </c>
      <c r="D483" t="str">
        <f>Clef_répartition[[#This Row],[Code association]]&amp;"_"&amp;Clef_répartition[[#This Row],[Nom association]]</f>
        <v>ARAS Nyon-Rolle_Association régionale pour l'action sociale Nyon-Rolle</v>
      </c>
      <c r="E483">
        <f>COUNTIFS(D$2:D483,Clef_répartition[[#This Row],[Code_Nom]],J$2:J483,Clef_répartition[[#This Row],[Année]])</f>
        <v>31</v>
      </c>
      <c r="F483">
        <f>IF(Clef_répartition[[#This Row],[Code_Nom]]=D482,F482-1,(COUNTIFS(Clef_répartition[Code_Nom],Clef_répartition[[#This Row],[Code_Nom]],Clef_répartition[Année],Clef_répartition[[#This Row],[Année]])))</f>
        <v>17</v>
      </c>
      <c r="G483" t="str">
        <f>Clef_répartition[[#This Row],[Code_Nom]]&amp;"_"&amp;Clef_répartition[[#This Row],[Nombre]]&amp;"_"&amp;Clef_répartition[[#This Row],[Année]]</f>
        <v>ARAS Nyon-Rolle_Association régionale pour l'action sociale Nyon-Rolle_31_2016</v>
      </c>
      <c r="H483">
        <v>5429</v>
      </c>
      <c r="I483" t="s">
        <v>162</v>
      </c>
      <c r="J483">
        <v>2016</v>
      </c>
      <c r="K483">
        <v>4.8858731783501998E-3</v>
      </c>
    </row>
    <row r="484" spans="1:11" x14ac:dyDescent="0.25">
      <c r="A484" t="s">
        <v>433</v>
      </c>
      <c r="B484" t="s">
        <v>467</v>
      </c>
      <c r="C484" t="s">
        <v>468</v>
      </c>
      <c r="D484" t="str">
        <f>Clef_répartition[[#This Row],[Code association]]&amp;"_"&amp;Clef_répartition[[#This Row],[Nom association]]</f>
        <v>ARAS Nyon-Rolle_Association régionale pour l'action sociale Nyon-Rolle</v>
      </c>
      <c r="E484">
        <f>COUNTIFS(D$2:D484,Clef_répartition[[#This Row],[Code_Nom]],J$2:J484,Clef_répartition[[#This Row],[Année]])</f>
        <v>32</v>
      </c>
      <c r="F484">
        <f>IF(Clef_répartition[[#This Row],[Code_Nom]]=D483,F483-1,(COUNTIFS(Clef_répartition[Code_Nom],Clef_répartition[[#This Row],[Code_Nom]],Clef_répartition[Année],Clef_répartition[[#This Row],[Année]])))</f>
        <v>16</v>
      </c>
      <c r="G484" t="str">
        <f>Clef_répartition[[#This Row],[Code_Nom]]&amp;"_"&amp;Clef_répartition[[#This Row],[Nombre]]&amp;"_"&amp;Clef_répartition[[#This Row],[Année]]</f>
        <v>ARAS Nyon-Rolle_Association régionale pour l'action sociale Nyon-Rolle_32_2016</v>
      </c>
      <c r="H484">
        <v>5858</v>
      </c>
      <c r="I484" t="s">
        <v>165</v>
      </c>
      <c r="J484">
        <v>2016</v>
      </c>
      <c r="K484">
        <v>6.6798222935111808E-3</v>
      </c>
    </row>
    <row r="485" spans="1:11" x14ac:dyDescent="0.25">
      <c r="A485" t="s">
        <v>433</v>
      </c>
      <c r="B485" t="s">
        <v>467</v>
      </c>
      <c r="C485" t="s">
        <v>468</v>
      </c>
      <c r="D485" t="str">
        <f>Clef_répartition[[#This Row],[Code association]]&amp;"_"&amp;Clef_répartition[[#This Row],[Nom association]]</f>
        <v>ARAS Nyon-Rolle_Association régionale pour l'action sociale Nyon-Rolle</v>
      </c>
      <c r="E485">
        <f>COUNTIFS(D$2:D485,Clef_répartition[[#This Row],[Code_Nom]],J$2:J485,Clef_répartition[[#This Row],[Année]])</f>
        <v>33</v>
      </c>
      <c r="F485">
        <f>IF(Clef_répartition[[#This Row],[Code_Nom]]=D484,F484-1,(COUNTIFS(Clef_répartition[Code_Nom],Clef_répartition[[#This Row],[Code_Nom]],Clef_répartition[Année],Clef_répartition[[#This Row],[Année]])))</f>
        <v>15</v>
      </c>
      <c r="G485" t="str">
        <f>Clef_répartition[[#This Row],[Code_Nom]]&amp;"_"&amp;Clef_répartition[[#This Row],[Nombre]]&amp;"_"&amp;Clef_répartition[[#This Row],[Année]]</f>
        <v>ARAS Nyon-Rolle_Association régionale pour l'action sociale Nyon-Rolle_33_2016</v>
      </c>
      <c r="H485">
        <v>5430</v>
      </c>
      <c r="I485" t="s">
        <v>171</v>
      </c>
      <c r="J485">
        <v>2016</v>
      </c>
      <c r="K485">
        <v>4.7275835505418782E-3</v>
      </c>
    </row>
    <row r="486" spans="1:11" x14ac:dyDescent="0.25">
      <c r="A486" t="s">
        <v>433</v>
      </c>
      <c r="B486" t="s">
        <v>467</v>
      </c>
      <c r="C486" t="s">
        <v>468</v>
      </c>
      <c r="D486" t="str">
        <f>Clef_répartition[[#This Row],[Code association]]&amp;"_"&amp;Clef_répartition[[#This Row],[Nom association]]</f>
        <v>ARAS Nyon-Rolle_Association régionale pour l'action sociale Nyon-Rolle</v>
      </c>
      <c r="E486">
        <f>COUNTIFS(D$2:D486,Clef_répartition[[#This Row],[Code_Nom]],J$2:J486,Clef_répartition[[#This Row],[Année]])</f>
        <v>34</v>
      </c>
      <c r="F486">
        <f>IF(Clef_répartition[[#This Row],[Code_Nom]]=D485,F485-1,(COUNTIFS(Clef_répartition[Code_Nom],Clef_répartition[[#This Row],[Code_Nom]],Clef_répartition[Année],Clef_répartition[[#This Row],[Année]])))</f>
        <v>14</v>
      </c>
      <c r="G486" t="str">
        <f>Clef_répartition[[#This Row],[Code_Nom]]&amp;"_"&amp;Clef_répartition[[#This Row],[Nombre]]&amp;"_"&amp;Clef_répartition[[#This Row],[Année]]</f>
        <v>ARAS Nyon-Rolle_Association régionale pour l'action sociale Nyon-Rolle_34_2016</v>
      </c>
      <c r="H486">
        <v>5723</v>
      </c>
      <c r="I486" t="s">
        <v>176</v>
      </c>
      <c r="J486">
        <v>2016</v>
      </c>
      <c r="K486">
        <v>1.8762597216213081E-2</v>
      </c>
    </row>
    <row r="487" spans="1:11" x14ac:dyDescent="0.25">
      <c r="A487" t="s">
        <v>433</v>
      </c>
      <c r="B487" t="s">
        <v>467</v>
      </c>
      <c r="C487" t="s">
        <v>468</v>
      </c>
      <c r="D487" t="str">
        <f>Clef_répartition[[#This Row],[Code association]]&amp;"_"&amp;Clef_répartition[[#This Row],[Nom association]]</f>
        <v>ARAS Nyon-Rolle_Association régionale pour l'action sociale Nyon-Rolle</v>
      </c>
      <c r="E487">
        <f>COUNTIFS(D$2:D487,Clef_répartition[[#This Row],[Code_Nom]],J$2:J487,Clef_répartition[[#This Row],[Année]])</f>
        <v>35</v>
      </c>
      <c r="F487">
        <f>IF(Clef_répartition[[#This Row],[Code_Nom]]=D486,F486-1,(COUNTIFS(Clef_répartition[Code_Nom],Clef_répartition[[#This Row],[Code_Nom]],Clef_répartition[Année],Clef_répartition[[#This Row],[Année]])))</f>
        <v>13</v>
      </c>
      <c r="G487" t="str">
        <f>Clef_répartition[[#This Row],[Code_Nom]]&amp;"_"&amp;Clef_répartition[[#This Row],[Nombre]]&amp;"_"&amp;Clef_répartition[[#This Row],[Année]]</f>
        <v>ARAS Nyon-Rolle_Association régionale pour l'action sociale Nyon-Rolle_35_2016</v>
      </c>
      <c r="H487">
        <v>5859</v>
      </c>
      <c r="I487" t="s">
        <v>182</v>
      </c>
      <c r="J487">
        <v>2016</v>
      </c>
      <c r="K487">
        <v>2.7373552968985783E-2</v>
      </c>
    </row>
    <row r="488" spans="1:11" x14ac:dyDescent="0.25">
      <c r="A488" t="s">
        <v>433</v>
      </c>
      <c r="B488" t="s">
        <v>467</v>
      </c>
      <c r="C488" t="s">
        <v>468</v>
      </c>
      <c r="D488" t="str">
        <f>Clef_répartition[[#This Row],[Code association]]&amp;"_"&amp;Clef_répartition[[#This Row],[Nom association]]</f>
        <v>ARAS Nyon-Rolle_Association régionale pour l'action sociale Nyon-Rolle</v>
      </c>
      <c r="E488">
        <f>COUNTIFS(D$2:D488,Clef_répartition[[#This Row],[Code_Nom]],J$2:J488,Clef_répartition[[#This Row],[Année]])</f>
        <v>36</v>
      </c>
      <c r="F488">
        <f>IF(Clef_répartition[[#This Row],[Code_Nom]]=D487,F487-1,(COUNTIFS(Clef_répartition[Code_Nom],Clef_répartition[[#This Row],[Code_Nom]],Clef_répartition[Année],Clef_répartition[[#This Row],[Année]])))</f>
        <v>12</v>
      </c>
      <c r="G488" t="str">
        <f>Clef_répartition[[#This Row],[Code_Nom]]&amp;"_"&amp;Clef_répartition[[#This Row],[Nombre]]&amp;"_"&amp;Clef_répartition[[#This Row],[Année]]</f>
        <v>ARAS Nyon-Rolle_Association régionale pour l'action sociale Nyon-Rolle_36_2016</v>
      </c>
      <c r="H488">
        <v>5724</v>
      </c>
      <c r="I488" t="s">
        <v>196</v>
      </c>
      <c r="J488">
        <v>2016</v>
      </c>
      <c r="K488">
        <v>0.20958601986007197</v>
      </c>
    </row>
    <row r="489" spans="1:11" x14ac:dyDescent="0.25">
      <c r="A489" t="s">
        <v>433</v>
      </c>
      <c r="B489" t="s">
        <v>467</v>
      </c>
      <c r="C489" t="s">
        <v>468</v>
      </c>
      <c r="D489" t="str">
        <f>Clef_répartition[[#This Row],[Code association]]&amp;"_"&amp;Clef_répartition[[#This Row],[Nom association]]</f>
        <v>ARAS Nyon-Rolle_Association régionale pour l'action sociale Nyon-Rolle</v>
      </c>
      <c r="E489">
        <f>COUNTIFS(D$2:D489,Clef_répartition[[#This Row],[Code_Nom]],J$2:J489,Clef_répartition[[#This Row],[Année]])</f>
        <v>37</v>
      </c>
      <c r="F489">
        <f>IF(Clef_répartition[[#This Row],[Code_Nom]]=D488,F488-1,(COUNTIFS(Clef_répartition[Code_Nom],Clef_répartition[[#This Row],[Code_Nom]],Clef_répartition[Année],Clef_répartition[[#This Row],[Année]])))</f>
        <v>11</v>
      </c>
      <c r="G489" t="str">
        <f>Clef_répartition[[#This Row],[Code_Nom]]&amp;"_"&amp;Clef_répartition[[#This Row],[Nombre]]&amp;"_"&amp;Clef_répartition[[#This Row],[Année]]</f>
        <v>ARAS Nyon-Rolle_Association régionale pour l'action sociale Nyon-Rolle_37_2016</v>
      </c>
      <c r="H489">
        <v>5860</v>
      </c>
      <c r="I489" t="s">
        <v>215</v>
      </c>
      <c r="J489">
        <v>2016</v>
      </c>
      <c r="K489">
        <v>1.5449067674092208E-2</v>
      </c>
    </row>
    <row r="490" spans="1:11" x14ac:dyDescent="0.25">
      <c r="A490" t="s">
        <v>433</v>
      </c>
      <c r="B490" t="s">
        <v>467</v>
      </c>
      <c r="C490" t="s">
        <v>468</v>
      </c>
      <c r="D490" t="str">
        <f>Clef_répartition[[#This Row],[Code association]]&amp;"_"&amp;Clef_répartition[[#This Row],[Nom association]]</f>
        <v>ARAS Nyon-Rolle_Association régionale pour l'action sociale Nyon-Rolle</v>
      </c>
      <c r="E490">
        <f>COUNTIFS(D$2:D490,Clef_répartition[[#This Row],[Code_Nom]],J$2:J490,Clef_répartition[[#This Row],[Année]])</f>
        <v>38</v>
      </c>
      <c r="F490">
        <f>IF(Clef_répartition[[#This Row],[Code_Nom]]=D489,F489-1,(COUNTIFS(Clef_répartition[Code_Nom],Clef_répartition[[#This Row],[Code_Nom]],Clef_répartition[Année],Clef_répartition[[#This Row],[Année]])))</f>
        <v>10</v>
      </c>
      <c r="G490" t="str">
        <f>Clef_répartition[[#This Row],[Code_Nom]]&amp;"_"&amp;Clef_répartition[[#This Row],[Nombre]]&amp;"_"&amp;Clef_répartition[[#This Row],[Année]]</f>
        <v>ARAS Nyon-Rolle_Association régionale pour l'action sociale Nyon-Rolle_38_2016</v>
      </c>
      <c r="H490">
        <v>5725</v>
      </c>
      <c r="I490" t="s">
        <v>219</v>
      </c>
      <c r="J490">
        <v>2016</v>
      </c>
      <c r="K490">
        <v>4.1957304011059168E-2</v>
      </c>
    </row>
    <row r="491" spans="1:11" x14ac:dyDescent="0.25">
      <c r="A491" t="s">
        <v>433</v>
      </c>
      <c r="B491" t="s">
        <v>467</v>
      </c>
      <c r="C491" t="s">
        <v>468</v>
      </c>
      <c r="D491" t="str">
        <f>Clef_répartition[[#This Row],[Code association]]&amp;"_"&amp;Clef_répartition[[#This Row],[Nom association]]</f>
        <v>ARAS Nyon-Rolle_Association régionale pour l'action sociale Nyon-Rolle</v>
      </c>
      <c r="E491">
        <f>COUNTIFS(D$2:D491,Clef_répartition[[#This Row],[Code_Nom]],J$2:J491,Clef_répartition[[#This Row],[Année]])</f>
        <v>39</v>
      </c>
      <c r="F491">
        <f>IF(Clef_répartition[[#This Row],[Code_Nom]]=D490,F490-1,(COUNTIFS(Clef_répartition[Code_Nom],Clef_répartition[[#This Row],[Code_Nom]],Clef_répartition[Année],Clef_répartition[[#This Row],[Année]])))</f>
        <v>9</v>
      </c>
      <c r="G491" t="str">
        <f>Clef_répartition[[#This Row],[Code_Nom]]&amp;"_"&amp;Clef_répartition[[#This Row],[Nombre]]&amp;"_"&amp;Clef_répartition[[#This Row],[Année]]</f>
        <v>ARAS Nyon-Rolle_Association régionale pour l'action sociale Nyon-Rolle_39_2016</v>
      </c>
      <c r="H491">
        <v>5861</v>
      </c>
      <c r="I491" t="s">
        <v>232</v>
      </c>
      <c r="J491">
        <v>2016</v>
      </c>
      <c r="K491">
        <v>6.3811825290461463E-2</v>
      </c>
    </row>
    <row r="492" spans="1:11" x14ac:dyDescent="0.25">
      <c r="A492" t="s">
        <v>433</v>
      </c>
      <c r="B492" t="s">
        <v>467</v>
      </c>
      <c r="C492" t="s">
        <v>468</v>
      </c>
      <c r="D492" t="str">
        <f>Clef_répartition[[#This Row],[Code association]]&amp;"_"&amp;Clef_répartition[[#This Row],[Nom association]]</f>
        <v>ARAS Nyon-Rolle_Association régionale pour l'action sociale Nyon-Rolle</v>
      </c>
      <c r="E492">
        <f>COUNTIFS(D$2:D492,Clef_répartition[[#This Row],[Code_Nom]],J$2:J492,Clef_répartition[[#This Row],[Année]])</f>
        <v>40</v>
      </c>
      <c r="F492">
        <f>IF(Clef_répartition[[#This Row],[Code_Nom]]=D491,F491-1,(COUNTIFS(Clef_répartition[Code_Nom],Clef_répartition[[#This Row],[Code_Nom]],Clef_répartition[Année],Clef_répartition[[#This Row],[Année]])))</f>
        <v>8</v>
      </c>
      <c r="G492" t="str">
        <f>Clef_répartition[[#This Row],[Code_Nom]]&amp;"_"&amp;Clef_répartition[[#This Row],[Nombre]]&amp;"_"&amp;Clef_répartition[[#This Row],[Année]]</f>
        <v>ARAS Nyon-Rolle_Association régionale pour l'action sociale Nyon-Rolle_40_2016</v>
      </c>
      <c r="H492">
        <v>5727</v>
      </c>
      <c r="I492" t="s">
        <v>243</v>
      </c>
      <c r="J492">
        <v>2016</v>
      </c>
      <c r="K492">
        <v>2.5389656300454817E-2</v>
      </c>
    </row>
    <row r="493" spans="1:11" x14ac:dyDescent="0.25">
      <c r="A493" t="s">
        <v>433</v>
      </c>
      <c r="B493" t="s">
        <v>467</v>
      </c>
      <c r="C493" t="s">
        <v>468</v>
      </c>
      <c r="D493" t="str">
        <f>Clef_répartition[[#This Row],[Code association]]&amp;"_"&amp;Clef_répartition[[#This Row],[Nom association]]</f>
        <v>ARAS Nyon-Rolle_Association régionale pour l'action sociale Nyon-Rolle</v>
      </c>
      <c r="E493">
        <f>COUNTIFS(D$2:D493,Clef_répartition[[#This Row],[Code_Nom]],J$2:J493,Clef_répartition[[#This Row],[Année]])</f>
        <v>41</v>
      </c>
      <c r="F493">
        <f>IF(Clef_répartition[[#This Row],[Code_Nom]]=D492,F492-1,(COUNTIFS(Clef_répartition[Code_Nom],Clef_répartition[[#This Row],[Code_Nom]],Clef_répartition[Année],Clef_répartition[[#This Row],[Année]])))</f>
        <v>7</v>
      </c>
      <c r="G493" t="str">
        <f>Clef_répartition[[#This Row],[Code_Nom]]&amp;"_"&amp;Clef_répartition[[#This Row],[Nombre]]&amp;"_"&amp;Clef_répartition[[#This Row],[Année]]</f>
        <v>ARAS Nyon-Rolle_Association régionale pour l'action sociale Nyon-Rolle_41_2016</v>
      </c>
      <c r="H493">
        <v>5434</v>
      </c>
      <c r="I493" t="s">
        <v>244</v>
      </c>
      <c r="J493">
        <v>2016</v>
      </c>
      <c r="K493">
        <v>1.0014457119339829E-2</v>
      </c>
    </row>
    <row r="494" spans="1:11" x14ac:dyDescent="0.25">
      <c r="A494" t="s">
        <v>433</v>
      </c>
      <c r="B494" t="s">
        <v>467</v>
      </c>
      <c r="C494" t="s">
        <v>468</v>
      </c>
      <c r="D494" t="str">
        <f>Clef_répartition[[#This Row],[Code association]]&amp;"_"&amp;Clef_répartition[[#This Row],[Nom association]]</f>
        <v>ARAS Nyon-Rolle_Association régionale pour l'action sociale Nyon-Rolle</v>
      </c>
      <c r="E494">
        <f>COUNTIFS(D$2:D494,Clef_répartition[[#This Row],[Code_Nom]],J$2:J494,Clef_répartition[[#This Row],[Année]])</f>
        <v>42</v>
      </c>
      <c r="F494">
        <f>IF(Clef_répartition[[#This Row],[Code_Nom]]=D493,F493-1,(COUNTIFS(Clef_répartition[Code_Nom],Clef_répartition[[#This Row],[Code_Nom]],Clef_répartition[Année],Clef_répartition[[#This Row],[Année]])))</f>
        <v>6</v>
      </c>
      <c r="G494" t="str">
        <f>Clef_répartition[[#This Row],[Code_Nom]]&amp;"_"&amp;Clef_répartition[[#This Row],[Nombre]]&amp;"_"&amp;Clef_répartition[[#This Row],[Année]]</f>
        <v>ARAS Nyon-Rolle_Association régionale pour l'action sociale Nyon-Rolle_42_2016</v>
      </c>
      <c r="H494">
        <v>5728</v>
      </c>
      <c r="I494" t="s">
        <v>255</v>
      </c>
      <c r="J494">
        <v>2016</v>
      </c>
      <c r="K494">
        <v>5.0758207317201862E-3</v>
      </c>
    </row>
    <row r="495" spans="1:11" x14ac:dyDescent="0.25">
      <c r="A495" t="s">
        <v>433</v>
      </c>
      <c r="B495" t="s">
        <v>467</v>
      </c>
      <c r="C495" t="s">
        <v>468</v>
      </c>
      <c r="D495" t="str">
        <f>Clef_répartition[[#This Row],[Code association]]&amp;"_"&amp;Clef_répartition[[#This Row],[Nom association]]</f>
        <v>ARAS Nyon-Rolle_Association régionale pour l'action sociale Nyon-Rolle</v>
      </c>
      <c r="E495">
        <f>COUNTIFS(D$2:D495,Clef_répartition[[#This Row],[Code_Nom]],J$2:J495,Clef_répartition[[#This Row],[Année]])</f>
        <v>43</v>
      </c>
      <c r="F495">
        <f>IF(Clef_répartition[[#This Row],[Code_Nom]]=D494,F494-1,(COUNTIFS(Clef_répartition[Code_Nom],Clef_répartition[[#This Row],[Code_Nom]],Clef_répartition[Année],Clef_répartition[[#This Row],[Année]])))</f>
        <v>5</v>
      </c>
      <c r="G495" t="str">
        <f>Clef_répartition[[#This Row],[Code_Nom]]&amp;"_"&amp;Clef_répartition[[#This Row],[Nombre]]&amp;"_"&amp;Clef_répartition[[#This Row],[Année]]</f>
        <v>ARAS Nyon-Rolle_Association régionale pour l'action sociale Nyon-Rolle_43_2016</v>
      </c>
      <c r="H495">
        <v>5729</v>
      </c>
      <c r="I495" t="s">
        <v>261</v>
      </c>
      <c r="J495">
        <v>2016</v>
      </c>
      <c r="K495">
        <v>1.528022540443E-2</v>
      </c>
    </row>
    <row r="496" spans="1:11" x14ac:dyDescent="0.25">
      <c r="A496" t="s">
        <v>433</v>
      </c>
      <c r="B496" t="s">
        <v>467</v>
      </c>
      <c r="C496" t="s">
        <v>468</v>
      </c>
      <c r="D496" t="str">
        <f>Clef_répartition[[#This Row],[Code association]]&amp;"_"&amp;Clef_répartition[[#This Row],[Nom association]]</f>
        <v>ARAS Nyon-Rolle_Association régionale pour l'action sociale Nyon-Rolle</v>
      </c>
      <c r="E496">
        <f>COUNTIFS(D$2:D496,Clef_répartition[[#This Row],[Code_Nom]],J$2:J496,Clef_répartition[[#This Row],[Année]])</f>
        <v>44</v>
      </c>
      <c r="F496">
        <f>IF(Clef_répartition[[#This Row],[Code_Nom]]=D495,F495-1,(COUNTIFS(Clef_répartition[Code_Nom],Clef_répartition[[#This Row],[Code_Nom]],Clef_répartition[Année],Clef_répartition[[#This Row],[Année]])))</f>
        <v>4</v>
      </c>
      <c r="G496" t="str">
        <f>Clef_répartition[[#This Row],[Code_Nom]]&amp;"_"&amp;Clef_répartition[[#This Row],[Nombre]]&amp;"_"&amp;Clef_répartition[[#This Row],[Année]]</f>
        <v>ARAS Nyon-Rolle_Association régionale pour l'action sociale Nyon-Rolle_44_2016</v>
      </c>
      <c r="H496">
        <v>5862</v>
      </c>
      <c r="I496" t="s">
        <v>262</v>
      </c>
      <c r="J496">
        <v>2016</v>
      </c>
      <c r="K496">
        <v>2.427107626394268E-3</v>
      </c>
    </row>
    <row r="497" spans="1:11" x14ac:dyDescent="0.25">
      <c r="A497" t="s">
        <v>433</v>
      </c>
      <c r="B497" t="s">
        <v>467</v>
      </c>
      <c r="C497" t="s">
        <v>468</v>
      </c>
      <c r="D497" t="str">
        <f>Clef_répartition[[#This Row],[Code association]]&amp;"_"&amp;Clef_répartition[[#This Row],[Nom association]]</f>
        <v>ARAS Nyon-Rolle_Association régionale pour l'action sociale Nyon-Rolle</v>
      </c>
      <c r="E497">
        <f>COUNTIFS(D$2:D497,Clef_répartition[[#This Row],[Code_Nom]],J$2:J497,Clef_répartition[[#This Row],[Année]])</f>
        <v>45</v>
      </c>
      <c r="F497">
        <f>IF(Clef_répartition[[#This Row],[Code_Nom]]=D496,F496-1,(COUNTIFS(Clef_répartition[Code_Nom],Clef_répartition[[#This Row],[Code_Nom]],Clef_répartition[Année],Clef_répartition[[#This Row],[Année]])))</f>
        <v>3</v>
      </c>
      <c r="G497" t="str">
        <f>Clef_répartition[[#This Row],[Code_Nom]]&amp;"_"&amp;Clef_répartition[[#This Row],[Nombre]]&amp;"_"&amp;Clef_répartition[[#This Row],[Année]]</f>
        <v>ARAS Nyon-Rolle_Association régionale pour l'action sociale Nyon-Rolle_45_2016</v>
      </c>
      <c r="H497">
        <v>5730</v>
      </c>
      <c r="I497" t="s">
        <v>265</v>
      </c>
      <c r="J497">
        <v>2016</v>
      </c>
      <c r="K497">
        <v>1.4710382744320041E-2</v>
      </c>
    </row>
    <row r="498" spans="1:11" x14ac:dyDescent="0.25">
      <c r="A498" t="s">
        <v>433</v>
      </c>
      <c r="B498" t="s">
        <v>467</v>
      </c>
      <c r="C498" t="s">
        <v>468</v>
      </c>
      <c r="D498" t="str">
        <f>Clef_répartition[[#This Row],[Code association]]&amp;"_"&amp;Clef_répartition[[#This Row],[Nom association]]</f>
        <v>ARAS Nyon-Rolle_Association régionale pour l'action sociale Nyon-Rolle</v>
      </c>
      <c r="E498">
        <f>COUNTIFS(D$2:D498,Clef_répartition[[#This Row],[Code_Nom]],J$2:J498,Clef_répartition[[#This Row],[Année]])</f>
        <v>46</v>
      </c>
      <c r="F498">
        <f>IF(Clef_répartition[[#This Row],[Code_Nom]]=D497,F497-1,(COUNTIFS(Clef_répartition[Code_Nom],Clef_répartition[[#This Row],[Code_Nom]],Clef_répartition[Année],Clef_répartition[[#This Row],[Année]])))</f>
        <v>2</v>
      </c>
      <c r="G498" t="str">
        <f>Clef_répartition[[#This Row],[Code_Nom]]&amp;"_"&amp;Clef_répartition[[#This Row],[Nombre]]&amp;"_"&amp;Clef_répartition[[#This Row],[Année]]</f>
        <v>ARAS Nyon-Rolle_Association régionale pour l'action sociale Nyon-Rolle_46_2016</v>
      </c>
      <c r="H498">
        <v>5732</v>
      </c>
      <c r="I498" t="s">
        <v>279</v>
      </c>
      <c r="J498">
        <v>2016</v>
      </c>
      <c r="K498">
        <v>9.3074301151293247E-3</v>
      </c>
    </row>
    <row r="499" spans="1:11" x14ac:dyDescent="0.25">
      <c r="A499" t="s">
        <v>433</v>
      </c>
      <c r="B499" t="s">
        <v>467</v>
      </c>
      <c r="C499" t="s">
        <v>468</v>
      </c>
      <c r="D499" t="str">
        <f>Clef_répartition[[#This Row],[Code association]]&amp;"_"&amp;Clef_répartition[[#This Row],[Nom association]]</f>
        <v>ARAS Nyon-Rolle_Association régionale pour l'action sociale Nyon-Rolle</v>
      </c>
      <c r="E499">
        <f>COUNTIFS(D$2:D499,Clef_répartition[[#This Row],[Code_Nom]],J$2:J499,Clef_répartition[[#This Row],[Année]])</f>
        <v>47</v>
      </c>
      <c r="F499">
        <f>IF(Clef_répartition[[#This Row],[Code_Nom]]=D498,F498-1,(COUNTIFS(Clef_répartition[Code_Nom],Clef_répartition[[#This Row],[Code_Nom]],Clef_répartition[Année],Clef_répartition[[#This Row],[Année]])))</f>
        <v>1</v>
      </c>
      <c r="G499" t="str">
        <f>Clef_répartition[[#This Row],[Code_Nom]]&amp;"_"&amp;Clef_répartition[[#This Row],[Nombre]]&amp;"_"&amp;Clef_répartition[[#This Row],[Année]]</f>
        <v>ARAS Nyon-Rolle_Association régionale pour l'action sociale Nyon-Rolle_47_2016</v>
      </c>
      <c r="H499">
        <v>5863</v>
      </c>
      <c r="I499" t="s">
        <v>287</v>
      </c>
      <c r="J499">
        <v>2016</v>
      </c>
      <c r="K499">
        <v>3.6828720070069543E-3</v>
      </c>
    </row>
    <row r="500" spans="1:11" x14ac:dyDescent="0.25">
      <c r="A500" t="s">
        <v>433</v>
      </c>
      <c r="B500" t="s">
        <v>540</v>
      </c>
      <c r="C500" t="s">
        <v>541</v>
      </c>
      <c r="D500" t="str">
        <f>Clef_répartition[[#This Row],[Code association]]&amp;"_"&amp;Clef_répartition[[#This Row],[Nom association]]</f>
        <v>ARAS Riviera PdE_Association Régionale d’Action Sociale Riviera Pays-d'Enhaut</v>
      </c>
      <c r="E500">
        <f>COUNTIFS(D$2:D500,Clef_répartition[[#This Row],[Code_Nom]],J$2:J500,Clef_répartition[[#This Row],[Année]])</f>
        <v>1</v>
      </c>
      <c r="F500">
        <f>IF(Clef_répartition[[#This Row],[Code_Nom]]=D499,F499-1,(COUNTIFS(Clef_répartition[Code_Nom],Clef_répartition[[#This Row],[Code_Nom]],Clef_répartition[Année],Clef_répartition[[#This Row],[Année]])))</f>
        <v>13</v>
      </c>
      <c r="G500" t="str">
        <f>Clef_répartition[[#This Row],[Code_Nom]]&amp;"_"&amp;Clef_répartition[[#This Row],[Nombre]]&amp;"_"&amp;Clef_répartition[[#This Row],[Année]]</f>
        <v>ARAS Riviera PdE_Association Régionale d’Action Sociale Riviera Pays-d'Enhaut_1_2016</v>
      </c>
      <c r="H500">
        <v>5892</v>
      </c>
      <c r="I500" t="s">
        <v>25</v>
      </c>
      <c r="J500">
        <v>2016</v>
      </c>
      <c r="K500">
        <v>0.13134321385609007</v>
      </c>
    </row>
    <row r="501" spans="1:11" x14ac:dyDescent="0.25">
      <c r="A501" t="s">
        <v>433</v>
      </c>
      <c r="B501" t="s">
        <v>540</v>
      </c>
      <c r="C501" t="s">
        <v>541</v>
      </c>
      <c r="D501" t="str">
        <f>Clef_répartition[[#This Row],[Code association]]&amp;"_"&amp;Clef_répartition[[#This Row],[Nom association]]</f>
        <v>ARAS Riviera PdE_Association Régionale d’Action Sociale Riviera Pays-d'Enhaut</v>
      </c>
      <c r="E501">
        <f>COUNTIFS(D$2:D501,Clef_répartition[[#This Row],[Code_Nom]],J$2:J501,Clef_répartition[[#This Row],[Année]])</f>
        <v>2</v>
      </c>
      <c r="F501">
        <f>IF(Clef_répartition[[#This Row],[Code_Nom]]=D500,F500-1,(COUNTIFS(Clef_répartition[Code_Nom],Clef_répartition[[#This Row],[Code_Nom]],Clef_répartition[Année],Clef_répartition[[#This Row],[Année]])))</f>
        <v>12</v>
      </c>
      <c r="G501" t="str">
        <f>Clef_répartition[[#This Row],[Code_Nom]]&amp;"_"&amp;Clef_répartition[[#This Row],[Nombre]]&amp;"_"&amp;Clef_répartition[[#This Row],[Année]]</f>
        <v>ARAS Riviera PdE_Association Régionale d’Action Sociale Riviera Pays-d'Enhaut_2_2016</v>
      </c>
      <c r="H501">
        <v>5882</v>
      </c>
      <c r="I501" t="s">
        <v>50</v>
      </c>
      <c r="J501">
        <v>2016</v>
      </c>
      <c r="K501">
        <v>3.4056269927472758E-2</v>
      </c>
    </row>
    <row r="502" spans="1:11" x14ac:dyDescent="0.25">
      <c r="A502" t="s">
        <v>433</v>
      </c>
      <c r="B502" t="s">
        <v>540</v>
      </c>
      <c r="C502" t="s">
        <v>541</v>
      </c>
      <c r="D502" t="str">
        <f>Clef_répartition[[#This Row],[Code association]]&amp;"_"&amp;Clef_répartition[[#This Row],[Nom association]]</f>
        <v>ARAS Riviera PdE_Association Régionale d’Action Sociale Riviera Pays-d'Enhaut</v>
      </c>
      <c r="E502">
        <f>COUNTIFS(D$2:D502,Clef_répartition[[#This Row],[Code_Nom]],J$2:J502,Clef_répartition[[#This Row],[Année]])</f>
        <v>3</v>
      </c>
      <c r="F502">
        <f>IF(Clef_répartition[[#This Row],[Code_Nom]]=D501,F501-1,(COUNTIFS(Clef_répartition[Code_Nom],Clef_répartition[[#This Row],[Code_Nom]],Clef_répartition[Année],Clef_répartition[[#This Row],[Année]])))</f>
        <v>11</v>
      </c>
      <c r="G502" t="str">
        <f>Clef_répartition[[#This Row],[Code_Nom]]&amp;"_"&amp;Clef_répartition[[#This Row],[Nombre]]&amp;"_"&amp;Clef_répartition[[#This Row],[Année]]</f>
        <v>ARAS Riviera PdE_Association Régionale d’Action Sociale Riviera Pays-d'Enhaut_3_2016</v>
      </c>
      <c r="H502">
        <v>5601</v>
      </c>
      <c r="I502" t="s">
        <v>66</v>
      </c>
      <c r="J502">
        <v>2016</v>
      </c>
      <c r="K502">
        <v>2.6102799481447746E-2</v>
      </c>
    </row>
    <row r="503" spans="1:11" x14ac:dyDescent="0.25">
      <c r="A503" t="s">
        <v>433</v>
      </c>
      <c r="B503" t="s">
        <v>540</v>
      </c>
      <c r="C503" t="s">
        <v>541</v>
      </c>
      <c r="D503" t="str">
        <f>Clef_répartition[[#This Row],[Code association]]&amp;"_"&amp;Clef_répartition[[#This Row],[Nom association]]</f>
        <v>ARAS Riviera PdE_Association Régionale d’Action Sociale Riviera Pays-d'Enhaut</v>
      </c>
      <c r="E503">
        <f>COUNTIFS(D$2:D503,Clef_répartition[[#This Row],[Code_Nom]],J$2:J503,Clef_répartition[[#This Row],[Année]])</f>
        <v>4</v>
      </c>
      <c r="F503">
        <f>IF(Clef_répartition[[#This Row],[Code_Nom]]=D502,F502-1,(COUNTIFS(Clef_répartition[Code_Nom],Clef_répartition[[#This Row],[Code_Nom]],Clef_répartition[Année],Clef_répartition[[#This Row],[Année]])))</f>
        <v>10</v>
      </c>
      <c r="G503" t="str">
        <f>Clef_répartition[[#This Row],[Code_Nom]]&amp;"_"&amp;Clef_répartition[[#This Row],[Nombre]]&amp;"_"&amp;Clef_répartition[[#This Row],[Année]]</f>
        <v>ARAS Riviera PdE_Association Régionale d’Action Sociale Riviera Pays-d'Enhaut_4_2016</v>
      </c>
      <c r="H503">
        <v>5883</v>
      </c>
      <c r="I503" t="s">
        <v>77</v>
      </c>
      <c r="J503">
        <v>2016</v>
      </c>
      <c r="K503">
        <v>2.5834180068439551E-2</v>
      </c>
    </row>
    <row r="504" spans="1:11" x14ac:dyDescent="0.25">
      <c r="A504" t="s">
        <v>433</v>
      </c>
      <c r="B504" t="s">
        <v>540</v>
      </c>
      <c r="C504" t="s">
        <v>541</v>
      </c>
      <c r="D504" t="str">
        <f>Clef_répartition[[#This Row],[Code association]]&amp;"_"&amp;Clef_répartition[[#This Row],[Nom association]]</f>
        <v>ARAS Riviera PdE_Association Régionale d’Action Sociale Riviera Pays-d'Enhaut</v>
      </c>
      <c r="E504">
        <f>COUNTIFS(D$2:D504,Clef_répartition[[#This Row],[Code_Nom]],J$2:J504,Clef_répartition[[#This Row],[Année]])</f>
        <v>5</v>
      </c>
      <c r="F504">
        <f>IF(Clef_répartition[[#This Row],[Code_Nom]]=D503,F503-1,(COUNTIFS(Clef_répartition[Code_Nom],Clef_répartition[[#This Row],[Code_Nom]],Clef_répartition[Année],Clef_répartition[[#This Row],[Année]])))</f>
        <v>9</v>
      </c>
      <c r="G504" t="str">
        <f>Clef_répartition[[#This Row],[Code_Nom]]&amp;"_"&amp;Clef_répartition[[#This Row],[Nombre]]&amp;"_"&amp;Clef_répartition[[#This Row],[Année]]</f>
        <v>ARAS Riviera PdE_Association Régionale d’Action Sociale Riviera Pays-d'Enhaut_5_2016</v>
      </c>
      <c r="H504">
        <v>5884</v>
      </c>
      <c r="I504" t="s">
        <v>78</v>
      </c>
      <c r="J504">
        <v>2016</v>
      </c>
      <c r="K504">
        <v>3.9743994020298282E-2</v>
      </c>
    </row>
    <row r="505" spans="1:11" x14ac:dyDescent="0.25">
      <c r="A505" t="s">
        <v>433</v>
      </c>
      <c r="B505" t="s">
        <v>540</v>
      </c>
      <c r="C505" t="s">
        <v>541</v>
      </c>
      <c r="D505" t="str">
        <f>Clef_répartition[[#This Row],[Code association]]&amp;"_"&amp;Clef_répartition[[#This Row],[Nom association]]</f>
        <v>ARAS Riviera PdE_Association Régionale d’Action Sociale Riviera Pays-d'Enhaut</v>
      </c>
      <c r="E505">
        <f>COUNTIFS(D$2:D505,Clef_répartition[[#This Row],[Code_Nom]],J$2:J505,Clef_répartition[[#This Row],[Année]])</f>
        <v>6</v>
      </c>
      <c r="F505">
        <f>IF(Clef_répartition[[#This Row],[Code_Nom]]=D504,F504-1,(COUNTIFS(Clef_répartition[Code_Nom],Clef_répartition[[#This Row],[Code_Nom]],Clef_répartition[Année],Clef_répartition[[#This Row],[Année]])))</f>
        <v>8</v>
      </c>
      <c r="G505" t="str">
        <f>Clef_répartition[[#This Row],[Code_Nom]]&amp;"_"&amp;Clef_répartition[[#This Row],[Nombre]]&amp;"_"&amp;Clef_répartition[[#This Row],[Année]]</f>
        <v>ARAS Riviera PdE_Association Régionale d’Action Sociale Riviera Pays-d'Enhaut_6_2016</v>
      </c>
      <c r="H505">
        <v>5885</v>
      </c>
      <c r="I505" t="s">
        <v>138</v>
      </c>
      <c r="J505">
        <v>2016</v>
      </c>
      <c r="K505">
        <v>1.7378508111138363E-2</v>
      </c>
    </row>
    <row r="506" spans="1:11" x14ac:dyDescent="0.25">
      <c r="A506" t="s">
        <v>433</v>
      </c>
      <c r="B506" t="s">
        <v>540</v>
      </c>
      <c r="C506" t="s">
        <v>541</v>
      </c>
      <c r="D506" t="str">
        <f>Clef_répartition[[#This Row],[Code association]]&amp;"_"&amp;Clef_répartition[[#This Row],[Nom association]]</f>
        <v>ARAS Riviera PdE_Association Régionale d’Action Sociale Riviera Pays-d'Enhaut</v>
      </c>
      <c r="E506">
        <f>COUNTIFS(D$2:D506,Clef_répartition[[#This Row],[Code_Nom]],J$2:J506,Clef_répartition[[#This Row],[Année]])</f>
        <v>7</v>
      </c>
      <c r="F506">
        <f>IF(Clef_répartition[[#This Row],[Code_Nom]]=D505,F505-1,(COUNTIFS(Clef_répartition[Code_Nom],Clef_répartition[[#This Row],[Code_Nom]],Clef_répartition[Année],Clef_répartition[[#This Row],[Année]])))</f>
        <v>7</v>
      </c>
      <c r="G506" t="str">
        <f>Clef_répartition[[#This Row],[Code_Nom]]&amp;"_"&amp;Clef_répartition[[#This Row],[Nombre]]&amp;"_"&amp;Clef_répartition[[#This Row],[Année]]</f>
        <v>ARAS Riviera PdE_Association Régionale d’Action Sociale Riviera Pays-d'Enhaut_7_2016</v>
      </c>
      <c r="H506">
        <v>5889</v>
      </c>
      <c r="I506" t="s">
        <v>150</v>
      </c>
      <c r="J506">
        <v>2016</v>
      </c>
      <c r="K506">
        <v>0.13590974387722926</v>
      </c>
    </row>
    <row r="507" spans="1:11" x14ac:dyDescent="0.25">
      <c r="A507" t="s">
        <v>433</v>
      </c>
      <c r="B507" t="s">
        <v>540</v>
      </c>
      <c r="C507" t="s">
        <v>541</v>
      </c>
      <c r="D507" t="str">
        <f>Clef_répartition[[#This Row],[Code association]]&amp;"_"&amp;Clef_répartition[[#This Row],[Nom association]]</f>
        <v>ARAS Riviera PdE_Association Régionale d’Action Sociale Riviera Pays-d'Enhaut</v>
      </c>
      <c r="E507">
        <f>COUNTIFS(D$2:D507,Clef_répartition[[#This Row],[Code_Nom]],J$2:J507,Clef_répartition[[#This Row],[Année]])</f>
        <v>8</v>
      </c>
      <c r="F507">
        <f>IF(Clef_répartition[[#This Row],[Code_Nom]]=D506,F506-1,(COUNTIFS(Clef_répartition[Code_Nom],Clef_répartition[[#This Row],[Code_Nom]],Clef_répartition[Année],Clef_répartition[[#This Row],[Année]])))</f>
        <v>6</v>
      </c>
      <c r="G507" t="str">
        <f>Clef_répartition[[#This Row],[Code_Nom]]&amp;"_"&amp;Clef_répartition[[#This Row],[Nombre]]&amp;"_"&amp;Clef_répartition[[#This Row],[Année]]</f>
        <v>ARAS Riviera PdE_Association Régionale d’Action Sociale Riviera Pays-d'Enhaut_8_2016</v>
      </c>
      <c r="H507">
        <v>5886</v>
      </c>
      <c r="I507" t="s">
        <v>188</v>
      </c>
      <c r="J507">
        <v>2016</v>
      </c>
      <c r="K507">
        <v>0.30835172792357196</v>
      </c>
    </row>
    <row r="508" spans="1:11" x14ac:dyDescent="0.25">
      <c r="A508" t="s">
        <v>433</v>
      </c>
      <c r="B508" t="s">
        <v>540</v>
      </c>
      <c r="C508" t="s">
        <v>541</v>
      </c>
      <c r="D508" t="str">
        <f>Clef_répartition[[#This Row],[Code association]]&amp;"_"&amp;Clef_répartition[[#This Row],[Nom association]]</f>
        <v>ARAS Riviera PdE_Association Régionale d’Action Sociale Riviera Pays-d'Enhaut</v>
      </c>
      <c r="E508">
        <f>COUNTIFS(D$2:D508,Clef_répartition[[#This Row],[Code_Nom]],J$2:J508,Clef_répartition[[#This Row],[Année]])</f>
        <v>9</v>
      </c>
      <c r="F508">
        <f>IF(Clef_répartition[[#This Row],[Code_Nom]]=D507,F507-1,(COUNTIFS(Clef_répartition[Code_Nom],Clef_répartition[[#This Row],[Code_Nom]],Clef_répartition[Année],Clef_répartition[[#This Row],[Année]])))</f>
        <v>5</v>
      </c>
      <c r="G508" t="str">
        <f>Clef_répartition[[#This Row],[Code_Nom]]&amp;"_"&amp;Clef_répartition[[#This Row],[Nombre]]&amp;"_"&amp;Clef_répartition[[#This Row],[Année]]</f>
        <v>ARAS Riviera PdE_Association Régionale d’Action Sociale Riviera Pays-d'Enhaut_9_2016</v>
      </c>
      <c r="H508">
        <v>5607</v>
      </c>
      <c r="I508" t="s">
        <v>225</v>
      </c>
      <c r="J508">
        <v>2016</v>
      </c>
      <c r="K508">
        <v>3.3565747521109981E-2</v>
      </c>
    </row>
    <row r="509" spans="1:11" x14ac:dyDescent="0.25">
      <c r="A509" t="s">
        <v>433</v>
      </c>
      <c r="B509" t="s">
        <v>540</v>
      </c>
      <c r="C509" t="s">
        <v>541</v>
      </c>
      <c r="D509" t="str">
        <f>Clef_répartition[[#This Row],[Code association]]&amp;"_"&amp;Clef_répartition[[#This Row],[Nom association]]</f>
        <v>ARAS Riviera PdE_Association Régionale d’Action Sociale Riviera Pays-d'Enhaut</v>
      </c>
      <c r="E509">
        <f>COUNTIFS(D$2:D509,Clef_répartition[[#This Row],[Code_Nom]],J$2:J509,Clef_répartition[[#This Row],[Année]])</f>
        <v>10</v>
      </c>
      <c r="F509">
        <f>IF(Clef_répartition[[#This Row],[Code_Nom]]=D508,F508-1,(COUNTIFS(Clef_répartition[Code_Nom],Clef_répartition[[#This Row],[Code_Nom]],Clef_répartition[Année],Clef_répartition[[#This Row],[Année]])))</f>
        <v>4</v>
      </c>
      <c r="G509" t="str">
        <f>Clef_répartition[[#This Row],[Code_Nom]]&amp;"_"&amp;Clef_répartition[[#This Row],[Nombre]]&amp;"_"&amp;Clef_répartition[[#This Row],[Année]]</f>
        <v>ARAS Riviera PdE_Association Régionale d’Action Sociale Riviera Pays-d'Enhaut_10_2016</v>
      </c>
      <c r="H509">
        <v>5609</v>
      </c>
      <c r="I509" t="s">
        <v>230</v>
      </c>
      <c r="J509">
        <v>2016</v>
      </c>
      <c r="K509">
        <v>4.1694404540835988E-3</v>
      </c>
    </row>
    <row r="510" spans="1:11" x14ac:dyDescent="0.25">
      <c r="A510" t="s">
        <v>433</v>
      </c>
      <c r="B510" t="s">
        <v>540</v>
      </c>
      <c r="C510" t="s">
        <v>541</v>
      </c>
      <c r="D510" t="str">
        <f>Clef_répartition[[#This Row],[Code association]]&amp;"_"&amp;Clef_répartition[[#This Row],[Nom association]]</f>
        <v>ARAS Riviera PdE_Association Régionale d’Action Sociale Riviera Pays-d'Enhaut</v>
      </c>
      <c r="E510">
        <f>COUNTIFS(D$2:D510,Clef_répartition[[#This Row],[Code_Nom]],J$2:J510,Clef_répartition[[#This Row],[Année]])</f>
        <v>11</v>
      </c>
      <c r="F510">
        <f>IF(Clef_répartition[[#This Row],[Code_Nom]]=D509,F509-1,(COUNTIFS(Clef_répartition[Code_Nom],Clef_répartition[[#This Row],[Code_Nom]],Clef_répartition[Année],Clef_répartition[[#This Row],[Année]])))</f>
        <v>3</v>
      </c>
      <c r="G510" t="str">
        <f>Clef_répartition[[#This Row],[Code_Nom]]&amp;"_"&amp;Clef_répartition[[#This Row],[Nombre]]&amp;"_"&amp;Clef_répartition[[#This Row],[Année]]</f>
        <v>ARAS Riviera PdE_Association Régionale d’Action Sociale Riviera Pays-d'Enhaut_11_2016</v>
      </c>
      <c r="H510">
        <v>5610</v>
      </c>
      <c r="I510" t="s">
        <v>256</v>
      </c>
      <c r="J510">
        <v>2016</v>
      </c>
      <c r="K510">
        <v>4.648283755532976E-3</v>
      </c>
    </row>
    <row r="511" spans="1:11" x14ac:dyDescent="0.25">
      <c r="A511" t="s">
        <v>433</v>
      </c>
      <c r="B511" t="s">
        <v>540</v>
      </c>
      <c r="C511" t="s">
        <v>541</v>
      </c>
      <c r="D511" t="str">
        <f>Clef_répartition[[#This Row],[Code association]]&amp;"_"&amp;Clef_répartition[[#This Row],[Nom association]]</f>
        <v>ARAS Riviera PdE_Association Régionale d’Action Sociale Riviera Pays-d'Enhaut</v>
      </c>
      <c r="E511">
        <f>COUNTIFS(D$2:D511,Clef_répartition[[#This Row],[Code_Nom]],J$2:J511,Clef_répartition[[#This Row],[Année]])</f>
        <v>12</v>
      </c>
      <c r="F511">
        <f>IF(Clef_répartition[[#This Row],[Code_Nom]]=D510,F510-1,(COUNTIFS(Clef_répartition[Code_Nom],Clef_répartition[[#This Row],[Code_Nom]],Clef_répartition[Année],Clef_répartition[[#This Row],[Année]])))</f>
        <v>2</v>
      </c>
      <c r="G511" t="str">
        <f>Clef_répartition[[#This Row],[Code_Nom]]&amp;"_"&amp;Clef_répartition[[#This Row],[Nombre]]&amp;"_"&amp;Clef_répartition[[#This Row],[Année]]</f>
        <v>ARAS Riviera PdE_Association Régionale d’Action Sociale Riviera Pays-d'Enhaut_12_2016</v>
      </c>
      <c r="H511">
        <v>5890</v>
      </c>
      <c r="I511" t="s">
        <v>277</v>
      </c>
      <c r="J511">
        <v>2016</v>
      </c>
      <c r="K511">
        <v>0.22896885182719595</v>
      </c>
    </row>
    <row r="512" spans="1:11" x14ac:dyDescent="0.25">
      <c r="A512" t="s">
        <v>433</v>
      </c>
      <c r="B512" t="s">
        <v>540</v>
      </c>
      <c r="C512" t="s">
        <v>541</v>
      </c>
      <c r="D512" t="str">
        <f>Clef_répartition[[#This Row],[Code association]]&amp;"_"&amp;Clef_répartition[[#This Row],[Nom association]]</f>
        <v>ARAS Riviera PdE_Association Régionale d’Action Sociale Riviera Pays-d'Enhaut</v>
      </c>
      <c r="E512">
        <f>COUNTIFS(D$2:D512,Clef_répartition[[#This Row],[Code_Nom]],J$2:J512,Clef_répartition[[#This Row],[Année]])</f>
        <v>13</v>
      </c>
      <c r="F512">
        <f>IF(Clef_répartition[[#This Row],[Code_Nom]]=D511,F511-1,(COUNTIFS(Clef_répartition[Code_Nom],Clef_répartition[[#This Row],[Code_Nom]],Clef_répartition[Année],Clef_répartition[[#This Row],[Année]])))</f>
        <v>1</v>
      </c>
      <c r="G512" t="str">
        <f>Clef_répartition[[#This Row],[Code_Nom]]&amp;"_"&amp;Clef_répartition[[#This Row],[Nombre]]&amp;"_"&amp;Clef_répartition[[#This Row],[Année]]</f>
        <v>ARAS Riviera PdE_Association Régionale d’Action Sociale Riviera Pays-d'Enhaut_13_2016</v>
      </c>
      <c r="H512">
        <v>5891</v>
      </c>
      <c r="I512" t="s">
        <v>278</v>
      </c>
      <c r="J512">
        <v>2016</v>
      </c>
      <c r="K512">
        <v>9.9272391763895219E-3</v>
      </c>
    </row>
    <row r="513" spans="1:11" x14ac:dyDescent="0.25">
      <c r="A513" t="s">
        <v>433</v>
      </c>
      <c r="B513" t="s">
        <v>513</v>
      </c>
      <c r="C513" t="s">
        <v>514</v>
      </c>
      <c r="D513" t="str">
        <f>Clef_répartition[[#This Row],[Code association]]&amp;"_"&amp;Clef_répartition[[#This Row],[Nom association]]</f>
        <v>ARASAPE_Association régionale d'action sociale pour le district d'Aigle et le Pays d'Enhaut</v>
      </c>
      <c r="E513">
        <f>COUNTIFS(D$2:D513,Clef_répartition[[#This Row],[Code_Nom]],J$2:J513,Clef_répartition[[#This Row],[Année]])</f>
        <v>1</v>
      </c>
      <c r="F513">
        <f>IF(Clef_répartition[[#This Row],[Code_Nom]]=D512,F512-1,(COUNTIFS(Clef_répartition[Code_Nom],Clef_répartition[[#This Row],[Code_Nom]],Clef_répartition[Année],Clef_répartition[[#This Row],[Année]])))</f>
        <v>18</v>
      </c>
      <c r="G513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d'Enhaut_1_2016</v>
      </c>
      <c r="H513">
        <v>5401</v>
      </c>
      <c r="I513" t="s">
        <v>3</v>
      </c>
      <c r="J513">
        <v>2016</v>
      </c>
      <c r="K513">
        <v>0.24610000000000001</v>
      </c>
    </row>
    <row r="514" spans="1:11" x14ac:dyDescent="0.25">
      <c r="A514" t="s">
        <v>433</v>
      </c>
      <c r="B514" t="s">
        <v>513</v>
      </c>
      <c r="C514" t="s">
        <v>514</v>
      </c>
      <c r="D514" t="str">
        <f>Clef_répartition[[#This Row],[Code association]]&amp;"_"&amp;Clef_répartition[[#This Row],[Nom association]]</f>
        <v>ARASAPE_Association régionale d'action sociale pour le district d'Aigle et le Pays d'Enhaut</v>
      </c>
      <c r="E514">
        <f>COUNTIFS(D$2:D514,Clef_répartition[[#This Row],[Code_Nom]],J$2:J514,Clef_répartition[[#This Row],[Année]])</f>
        <v>2</v>
      </c>
      <c r="F514">
        <f>IF(Clef_répartition[[#This Row],[Code_Nom]]=D513,F513-1,(COUNTIFS(Clef_répartition[Code_Nom],Clef_répartition[[#This Row],[Code_Nom]],Clef_répartition[Année],Clef_répartition[[#This Row],[Année]])))</f>
        <v>17</v>
      </c>
      <c r="G514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d'Enhaut_2_2016</v>
      </c>
      <c r="H514">
        <v>5402</v>
      </c>
      <c r="I514" t="s">
        <v>22</v>
      </c>
      <c r="J514">
        <v>2016</v>
      </c>
      <c r="K514">
        <v>0.1958</v>
      </c>
    </row>
    <row r="515" spans="1:11" x14ac:dyDescent="0.25">
      <c r="A515" t="s">
        <v>433</v>
      </c>
      <c r="B515" t="s">
        <v>513</v>
      </c>
      <c r="C515" t="s">
        <v>514</v>
      </c>
      <c r="D515" t="str">
        <f>Clef_répartition[[#This Row],[Code association]]&amp;"_"&amp;Clef_répartition[[#This Row],[Nom association]]</f>
        <v>ARASAPE_Association régionale d'action sociale pour le district d'Aigle et le Pays d'Enhaut</v>
      </c>
      <c r="E515">
        <f>COUNTIFS(D$2:D515,Clef_répartition[[#This Row],[Code_Nom]],J$2:J515,Clef_répartition[[#This Row],[Année]])</f>
        <v>3</v>
      </c>
      <c r="F515">
        <f>IF(Clef_répartition[[#This Row],[Code_Nom]]=D514,F514-1,(COUNTIFS(Clef_répartition[Code_Nom],Clef_répartition[[#This Row],[Code_Nom]],Clef_répartition[Année],Clef_répartition[[#This Row],[Année]])))</f>
        <v>16</v>
      </c>
      <c r="G515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d'Enhaut_3_2016</v>
      </c>
      <c r="H515">
        <v>5841</v>
      </c>
      <c r="I515" t="s">
        <v>51</v>
      </c>
      <c r="J515">
        <v>2016</v>
      </c>
      <c r="K515">
        <v>4.48E-2</v>
      </c>
    </row>
    <row r="516" spans="1:11" x14ac:dyDescent="0.25">
      <c r="A516" t="s">
        <v>433</v>
      </c>
      <c r="B516" t="s">
        <v>513</v>
      </c>
      <c r="C516" t="s">
        <v>514</v>
      </c>
      <c r="D516" t="str">
        <f>Clef_répartition[[#This Row],[Code association]]&amp;"_"&amp;Clef_répartition[[#This Row],[Nom association]]</f>
        <v>ARASAPE_Association régionale d'action sociale pour le district d'Aigle et le Pays d'Enhaut</v>
      </c>
      <c r="E516">
        <f>COUNTIFS(D$2:D516,Clef_répartition[[#This Row],[Code_Nom]],J$2:J516,Clef_répartition[[#This Row],[Année]])</f>
        <v>4</v>
      </c>
      <c r="F516">
        <f>IF(Clef_répartition[[#This Row],[Code_Nom]]=D515,F515-1,(COUNTIFS(Clef_répartition[Code_Nom],Clef_répartition[[#This Row],[Code_Nom]],Clef_répartition[Année],Clef_répartition[[#This Row],[Année]])))</f>
        <v>15</v>
      </c>
      <c r="G516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d'Enhaut_4_2016</v>
      </c>
      <c r="H516">
        <v>5403</v>
      </c>
      <c r="I516" t="s">
        <v>63</v>
      </c>
      <c r="J516">
        <v>2016</v>
      </c>
      <c r="K516">
        <v>7.7000000000000002E-3</v>
      </c>
    </row>
    <row r="517" spans="1:11" x14ac:dyDescent="0.25">
      <c r="A517" t="s">
        <v>433</v>
      </c>
      <c r="B517" t="s">
        <v>513</v>
      </c>
      <c r="C517" t="s">
        <v>514</v>
      </c>
      <c r="D517" t="str">
        <f>Clef_répartition[[#This Row],[Code association]]&amp;"_"&amp;Clef_répartition[[#This Row],[Nom association]]</f>
        <v>ARASAPE_Association régionale d'action sociale pour le district d'Aigle et le Pays d'Enhaut</v>
      </c>
      <c r="E517">
        <f>COUNTIFS(D$2:D517,Clef_répartition[[#This Row],[Code_Nom]],J$2:J517,Clef_répartition[[#This Row],[Année]])</f>
        <v>5</v>
      </c>
      <c r="F517">
        <f>IF(Clef_répartition[[#This Row],[Code_Nom]]=D516,F516-1,(COUNTIFS(Clef_répartition[Code_Nom],Clef_répartition[[#This Row],[Code_Nom]],Clef_répartition[Année],Clef_répartition[[#This Row],[Année]])))</f>
        <v>14</v>
      </c>
      <c r="G517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d'Enhaut_5_2016</v>
      </c>
      <c r="H517">
        <v>5404</v>
      </c>
      <c r="I517" t="s">
        <v>73</v>
      </c>
      <c r="J517">
        <v>2016</v>
      </c>
      <c r="K517">
        <v>8.5000000000000006E-3</v>
      </c>
    </row>
    <row r="518" spans="1:11" x14ac:dyDescent="0.25">
      <c r="A518" t="s">
        <v>433</v>
      </c>
      <c r="B518" t="s">
        <v>513</v>
      </c>
      <c r="C518" t="s">
        <v>514</v>
      </c>
      <c r="D518" t="str">
        <f>Clef_répartition[[#This Row],[Code association]]&amp;"_"&amp;Clef_répartition[[#This Row],[Nom association]]</f>
        <v>ARASAPE_Association régionale d'action sociale pour le district d'Aigle et le Pays d'Enhaut</v>
      </c>
      <c r="E518">
        <f>COUNTIFS(D$2:D518,Clef_répartition[[#This Row],[Code_Nom]],J$2:J518,Clef_répartition[[#This Row],[Année]])</f>
        <v>6</v>
      </c>
      <c r="F518">
        <f>IF(Clef_répartition[[#This Row],[Code_Nom]]=D517,F517-1,(COUNTIFS(Clef_répartition[Code_Nom],Clef_répartition[[#This Row],[Code_Nom]],Clef_répartition[Année],Clef_répartition[[#This Row],[Année]])))</f>
        <v>13</v>
      </c>
      <c r="G518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d'Enhaut_6_2016</v>
      </c>
      <c r="H518">
        <v>5405</v>
      </c>
      <c r="I518" t="s">
        <v>134</v>
      </c>
      <c r="J518">
        <v>2016</v>
      </c>
      <c r="K518">
        <v>2.4299999999999999E-2</v>
      </c>
    </row>
    <row r="519" spans="1:11" x14ac:dyDescent="0.25">
      <c r="A519" t="s">
        <v>433</v>
      </c>
      <c r="B519" t="s">
        <v>513</v>
      </c>
      <c r="C519" t="s">
        <v>514</v>
      </c>
      <c r="D519" t="str">
        <f>Clef_répartition[[#This Row],[Code association]]&amp;"_"&amp;Clef_répartition[[#This Row],[Nom association]]</f>
        <v>ARASAPE_Association régionale d'action sociale pour le district d'Aigle et le Pays d'Enhaut</v>
      </c>
      <c r="E519">
        <f>COUNTIFS(D$2:D519,Clef_répartition[[#This Row],[Code_Nom]],J$2:J519,Clef_répartition[[#This Row],[Année]])</f>
        <v>7</v>
      </c>
      <c r="F519">
        <f>IF(Clef_répartition[[#This Row],[Code_Nom]]=D518,F518-1,(COUNTIFS(Clef_répartition[Code_Nom],Clef_répartition[[#This Row],[Code_Nom]],Clef_répartition[Année],Clef_répartition[[#This Row],[Année]])))</f>
        <v>12</v>
      </c>
      <c r="G519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d'Enhaut_7_2016</v>
      </c>
      <c r="H519">
        <v>5406</v>
      </c>
      <c r="I519" t="s">
        <v>152</v>
      </c>
      <c r="J519">
        <v>2016</v>
      </c>
      <c r="K519">
        <v>2.1700000000000001E-2</v>
      </c>
    </row>
    <row r="520" spans="1:11" x14ac:dyDescent="0.25">
      <c r="A520" t="s">
        <v>433</v>
      </c>
      <c r="B520" t="s">
        <v>513</v>
      </c>
      <c r="C520" t="s">
        <v>514</v>
      </c>
      <c r="D520" t="str">
        <f>Clef_répartition[[#This Row],[Code association]]&amp;"_"&amp;Clef_répartition[[#This Row],[Nom association]]</f>
        <v>ARASAPE_Association régionale d'action sociale pour le district d'Aigle et le Pays d'Enhaut</v>
      </c>
      <c r="E520">
        <f>COUNTIFS(D$2:D520,Clef_répartition[[#This Row],[Code_Nom]],J$2:J520,Clef_répartition[[#This Row],[Année]])</f>
        <v>8</v>
      </c>
      <c r="F520">
        <f>IF(Clef_répartition[[#This Row],[Code_Nom]]=D519,F519-1,(COUNTIFS(Clef_répartition[Code_Nom],Clef_répartition[[#This Row],[Code_Nom]],Clef_répartition[Année],Clef_répartition[[#This Row],[Année]])))</f>
        <v>11</v>
      </c>
      <c r="G520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d'Enhaut_8_2016</v>
      </c>
      <c r="H520">
        <v>5407</v>
      </c>
      <c r="I520" t="s">
        <v>159</v>
      </c>
      <c r="J520">
        <v>2016</v>
      </c>
      <c r="K520">
        <v>6.3899999999999998E-2</v>
      </c>
    </row>
    <row r="521" spans="1:11" x14ac:dyDescent="0.25">
      <c r="A521" t="s">
        <v>433</v>
      </c>
      <c r="B521" t="s">
        <v>513</v>
      </c>
      <c r="C521" t="s">
        <v>514</v>
      </c>
      <c r="D521" t="str">
        <f>Clef_répartition[[#This Row],[Code association]]&amp;"_"&amp;Clef_répartition[[#This Row],[Nom association]]</f>
        <v>ARASAPE_Association régionale d'action sociale pour le district d'Aigle et le Pays d'Enhaut</v>
      </c>
      <c r="E521">
        <f>COUNTIFS(D$2:D521,Clef_répartition[[#This Row],[Code_Nom]],J$2:J521,Clef_répartition[[#This Row],[Année]])</f>
        <v>9</v>
      </c>
      <c r="F521">
        <f>IF(Clef_répartition[[#This Row],[Code_Nom]]=D520,F520-1,(COUNTIFS(Clef_répartition[Code_Nom],Clef_répartition[[#This Row],[Code_Nom]],Clef_répartition[Année],Clef_répartition[[#This Row],[Année]])))</f>
        <v>10</v>
      </c>
      <c r="G521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d'Enhaut_9_2016</v>
      </c>
      <c r="H521">
        <v>5408</v>
      </c>
      <c r="I521" t="s">
        <v>195</v>
      </c>
      <c r="J521">
        <v>2016</v>
      </c>
      <c r="K521">
        <v>1.6400000000000001E-2</v>
      </c>
    </row>
    <row r="522" spans="1:11" x14ac:dyDescent="0.25">
      <c r="A522" t="s">
        <v>433</v>
      </c>
      <c r="B522" t="s">
        <v>513</v>
      </c>
      <c r="C522" t="s">
        <v>514</v>
      </c>
      <c r="D522" t="str">
        <f>Clef_répartition[[#This Row],[Code association]]&amp;"_"&amp;Clef_répartition[[#This Row],[Nom association]]</f>
        <v>ARASAPE_Association régionale d'action sociale pour le district d'Aigle et le Pays d'Enhaut</v>
      </c>
      <c r="E522">
        <f>COUNTIFS(D$2:D522,Clef_répartition[[#This Row],[Code_Nom]],J$2:J522,Clef_répartition[[#This Row],[Année]])</f>
        <v>10</v>
      </c>
      <c r="F522">
        <f>IF(Clef_répartition[[#This Row],[Code_Nom]]=D521,F521-1,(COUNTIFS(Clef_répartition[Code_Nom],Clef_répartition[[#This Row],[Code_Nom]],Clef_répartition[Année],Clef_répartition[[#This Row],[Année]])))</f>
        <v>9</v>
      </c>
      <c r="G522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d'Enhaut_10_2016</v>
      </c>
      <c r="H522">
        <v>5409</v>
      </c>
      <c r="I522" t="s">
        <v>198</v>
      </c>
      <c r="J522">
        <v>2016</v>
      </c>
      <c r="K522">
        <v>0.1062</v>
      </c>
    </row>
    <row r="523" spans="1:11" x14ac:dyDescent="0.25">
      <c r="A523" t="s">
        <v>433</v>
      </c>
      <c r="B523" t="s">
        <v>513</v>
      </c>
      <c r="C523" t="s">
        <v>514</v>
      </c>
      <c r="D523" t="str">
        <f>Clef_répartition[[#This Row],[Code association]]&amp;"_"&amp;Clef_répartition[[#This Row],[Nom association]]</f>
        <v>ARASAPE_Association régionale d'action sociale pour le district d'Aigle et le Pays d'Enhaut</v>
      </c>
      <c r="E523">
        <f>COUNTIFS(D$2:D523,Clef_répartition[[#This Row],[Code_Nom]],J$2:J523,Clef_répartition[[#This Row],[Année]])</f>
        <v>11</v>
      </c>
      <c r="F523">
        <f>IF(Clef_répartition[[#This Row],[Code_Nom]]=D522,F522-1,(COUNTIFS(Clef_répartition[Code_Nom],Clef_répartition[[#This Row],[Code_Nom]],Clef_répartition[Année],Clef_répartition[[#This Row],[Année]])))</f>
        <v>8</v>
      </c>
      <c r="G523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d'Enhaut_11_2016</v>
      </c>
      <c r="H523">
        <v>5410</v>
      </c>
      <c r="I523" t="s">
        <v>515</v>
      </c>
      <c r="J523">
        <v>2016</v>
      </c>
      <c r="K523">
        <v>2.06E-2</v>
      </c>
    </row>
    <row r="524" spans="1:11" x14ac:dyDescent="0.25">
      <c r="A524" t="s">
        <v>433</v>
      </c>
      <c r="B524" t="s">
        <v>513</v>
      </c>
      <c r="C524" t="s">
        <v>514</v>
      </c>
      <c r="D524" t="str">
        <f>Clef_répartition[[#This Row],[Code association]]&amp;"_"&amp;Clef_répartition[[#This Row],[Nom association]]</f>
        <v>ARASAPE_Association régionale d'action sociale pour le district d'Aigle et le Pays d'Enhaut</v>
      </c>
      <c r="E524">
        <f>COUNTIFS(D$2:D524,Clef_répartition[[#This Row],[Code_Nom]],J$2:J524,Clef_répartition[[#This Row],[Année]])</f>
        <v>12</v>
      </c>
      <c r="F524">
        <f>IF(Clef_répartition[[#This Row],[Code_Nom]]=D523,F523-1,(COUNTIFS(Clef_répartition[Code_Nom],Clef_répartition[[#This Row],[Code_Nom]],Clef_répartition[Année],Clef_répartition[[#This Row],[Année]])))</f>
        <v>7</v>
      </c>
      <c r="G524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d'Enhaut_12_2016</v>
      </c>
      <c r="H524">
        <v>5411</v>
      </c>
      <c r="I524" t="s">
        <v>516</v>
      </c>
      <c r="J524">
        <v>2016</v>
      </c>
      <c r="K524">
        <v>2.0299999999999999E-2</v>
      </c>
    </row>
    <row r="525" spans="1:11" x14ac:dyDescent="0.25">
      <c r="A525" t="s">
        <v>433</v>
      </c>
      <c r="B525" t="s">
        <v>513</v>
      </c>
      <c r="C525" t="s">
        <v>514</v>
      </c>
      <c r="D525" t="str">
        <f>Clef_répartition[[#This Row],[Code association]]&amp;"_"&amp;Clef_répartition[[#This Row],[Nom association]]</f>
        <v>ARASAPE_Association régionale d'action sociale pour le district d'Aigle et le Pays d'Enhaut</v>
      </c>
      <c r="E525">
        <f>COUNTIFS(D$2:D525,Clef_répartition[[#This Row],[Code_Nom]],J$2:J525,Clef_répartition[[#This Row],[Année]])</f>
        <v>13</v>
      </c>
      <c r="F525">
        <f>IF(Clef_répartition[[#This Row],[Code_Nom]]=D524,F524-1,(COUNTIFS(Clef_répartition[Code_Nom],Clef_répartition[[#This Row],[Code_Nom]],Clef_répartition[Année],Clef_répartition[[#This Row],[Année]])))</f>
        <v>6</v>
      </c>
      <c r="G525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d'Enhaut_13_2016</v>
      </c>
      <c r="H525">
        <v>5412</v>
      </c>
      <c r="I525" t="s">
        <v>229</v>
      </c>
      <c r="J525">
        <v>2016</v>
      </c>
      <c r="K525">
        <v>1.83E-2</v>
      </c>
    </row>
    <row r="526" spans="1:11" x14ac:dyDescent="0.25">
      <c r="A526" t="s">
        <v>433</v>
      </c>
      <c r="B526" t="s">
        <v>513</v>
      </c>
      <c r="C526" t="s">
        <v>514</v>
      </c>
      <c r="D526" t="str">
        <f>Clef_répartition[[#This Row],[Code association]]&amp;"_"&amp;Clef_répartition[[#This Row],[Nom association]]</f>
        <v>ARASAPE_Association régionale d'action sociale pour le district d'Aigle et le Pays d'Enhaut</v>
      </c>
      <c r="E526">
        <f>COUNTIFS(D$2:D526,Clef_répartition[[#This Row],[Code_Nom]],J$2:J526,Clef_répartition[[#This Row],[Année]])</f>
        <v>14</v>
      </c>
      <c r="F526">
        <f>IF(Clef_répartition[[#This Row],[Code_Nom]]=D525,F525-1,(COUNTIFS(Clef_répartition[Code_Nom],Clef_répartition[[#This Row],[Code_Nom]],Clef_répartition[Année],Clef_répartition[[#This Row],[Année]])))</f>
        <v>5</v>
      </c>
      <c r="G526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d'Enhaut_14_2016</v>
      </c>
      <c r="H526">
        <v>5413</v>
      </c>
      <c r="I526" t="s">
        <v>231</v>
      </c>
      <c r="J526">
        <v>2016</v>
      </c>
      <c r="K526">
        <v>3.6299999999999999E-2</v>
      </c>
    </row>
    <row r="527" spans="1:11" x14ac:dyDescent="0.25">
      <c r="A527" t="s">
        <v>433</v>
      </c>
      <c r="B527" t="s">
        <v>513</v>
      </c>
      <c r="C527" t="s">
        <v>514</v>
      </c>
      <c r="D527" t="str">
        <f>Clef_répartition[[#This Row],[Code association]]&amp;"_"&amp;Clef_répartition[[#This Row],[Nom association]]</f>
        <v>ARASAPE_Association régionale d'action sociale pour le district d'Aigle et le Pays d'Enhaut</v>
      </c>
      <c r="E527">
        <f>COUNTIFS(D$2:D527,Clef_répartition[[#This Row],[Code_Nom]],J$2:J527,Clef_répartition[[#This Row],[Année]])</f>
        <v>15</v>
      </c>
      <c r="F527">
        <f>IF(Clef_répartition[[#This Row],[Code_Nom]]=D526,F526-1,(COUNTIFS(Clef_répartition[Code_Nom],Clef_répartition[[#This Row],[Code_Nom]],Clef_répartition[Année],Clef_répartition[[#This Row],[Année]])))</f>
        <v>4</v>
      </c>
      <c r="G527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d'Enhaut_15_2016</v>
      </c>
      <c r="H527">
        <v>5842</v>
      </c>
      <c r="I527" t="s">
        <v>238</v>
      </c>
      <c r="J527">
        <v>2016</v>
      </c>
      <c r="K527">
        <v>7.9000000000000008E-3</v>
      </c>
    </row>
    <row r="528" spans="1:11" x14ac:dyDescent="0.25">
      <c r="A528" t="s">
        <v>433</v>
      </c>
      <c r="B528" t="s">
        <v>513</v>
      </c>
      <c r="C528" t="s">
        <v>514</v>
      </c>
      <c r="D528" t="str">
        <f>Clef_répartition[[#This Row],[Code association]]&amp;"_"&amp;Clef_répartition[[#This Row],[Nom association]]</f>
        <v>ARASAPE_Association régionale d'action sociale pour le district d'Aigle et le Pays d'Enhaut</v>
      </c>
      <c r="E528">
        <f>COUNTIFS(D$2:D528,Clef_répartition[[#This Row],[Code_Nom]],J$2:J528,Clef_répartition[[#This Row],[Année]])</f>
        <v>16</v>
      </c>
      <c r="F528">
        <f>IF(Clef_répartition[[#This Row],[Code_Nom]]=D527,F527-1,(COUNTIFS(Clef_répartition[Code_Nom],Clef_répartition[[#This Row],[Code_Nom]],Clef_répartition[Année],Clef_répartition[[#This Row],[Année]])))</f>
        <v>3</v>
      </c>
      <c r="G528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d'Enhaut_16_2016</v>
      </c>
      <c r="H528">
        <v>5843</v>
      </c>
      <c r="I528" t="s">
        <v>239</v>
      </c>
      <c r="J528">
        <v>2016</v>
      </c>
      <c r="K528">
        <v>1.0999999999999999E-2</v>
      </c>
    </row>
    <row r="529" spans="1:11" x14ac:dyDescent="0.25">
      <c r="A529" t="s">
        <v>433</v>
      </c>
      <c r="B529" t="s">
        <v>513</v>
      </c>
      <c r="C529" t="s">
        <v>514</v>
      </c>
      <c r="D529" t="str">
        <f>Clef_répartition[[#This Row],[Code association]]&amp;"_"&amp;Clef_répartition[[#This Row],[Nom association]]</f>
        <v>ARASAPE_Association régionale d'action sociale pour le district d'Aigle et le Pays d'Enhaut</v>
      </c>
      <c r="E529">
        <f>COUNTIFS(D$2:D529,Clef_répartition[[#This Row],[Code_Nom]],J$2:J529,Clef_répartition[[#This Row],[Année]])</f>
        <v>17</v>
      </c>
      <c r="F529">
        <f>IF(Clef_répartition[[#This Row],[Code_Nom]]=D528,F528-1,(COUNTIFS(Clef_répartition[Code_Nom],Clef_répartition[[#This Row],[Code_Nom]],Clef_répartition[Année],Clef_répartition[[#This Row],[Année]])))</f>
        <v>2</v>
      </c>
      <c r="G529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d'Enhaut_17_2016</v>
      </c>
      <c r="H529">
        <v>5414</v>
      </c>
      <c r="I529" t="s">
        <v>286</v>
      </c>
      <c r="J529">
        <v>2016</v>
      </c>
      <c r="K529">
        <v>0.12870000000000001</v>
      </c>
    </row>
    <row r="530" spans="1:11" x14ac:dyDescent="0.25">
      <c r="A530" t="s">
        <v>433</v>
      </c>
      <c r="B530" t="s">
        <v>513</v>
      </c>
      <c r="C530" t="s">
        <v>514</v>
      </c>
      <c r="D530" t="str">
        <f>Clef_répartition[[#This Row],[Code association]]&amp;"_"&amp;Clef_répartition[[#This Row],[Nom association]]</f>
        <v>ARASAPE_Association régionale d'action sociale pour le district d'Aigle et le Pays d'Enhaut</v>
      </c>
      <c r="E530">
        <f>COUNTIFS(D$2:D530,Clef_répartition[[#This Row],[Code_Nom]],J$2:J530,Clef_répartition[[#This Row],[Année]])</f>
        <v>18</v>
      </c>
      <c r="F530">
        <f>IF(Clef_répartition[[#This Row],[Code_Nom]]=D529,F529-1,(COUNTIFS(Clef_répartition[Code_Nom],Clef_répartition[[#This Row],[Code_Nom]],Clef_répartition[Année],Clef_répartition[[#This Row],[Année]])))</f>
        <v>1</v>
      </c>
      <c r="G530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d'Enhaut_18_2016</v>
      </c>
      <c r="H530">
        <v>5415</v>
      </c>
      <c r="I530" t="s">
        <v>300</v>
      </c>
      <c r="J530">
        <v>2016</v>
      </c>
      <c r="K530">
        <v>2.1499999999999998E-2</v>
      </c>
    </row>
    <row r="531" spans="1:11" x14ac:dyDescent="0.25">
      <c r="A531" t="s">
        <v>433</v>
      </c>
      <c r="B531" t="s">
        <v>650</v>
      </c>
      <c r="C531" t="s">
        <v>651</v>
      </c>
      <c r="D531" t="str">
        <f>Clef_répartition[[#This Row],[Code association]]&amp;"_"&amp;Clef_répartition[[#This Row],[Nom association]]</f>
        <v>ARASMAC_Association régionale pour l'action sociale Morges-Aubonne-Cossonay</v>
      </c>
      <c r="E531">
        <f>COUNTIFS(D$2:D531,Clef_répartition[[#This Row],[Code_Nom]],J$2:J531,Clef_répartition[[#This Row],[Année]])</f>
        <v>1</v>
      </c>
      <c r="F531">
        <f>IF(Clef_répartition[[#This Row],[Code_Nom]]=D530,F530-1,(COUNTIFS(Clef_répartition[Code_Nom],Clef_répartition[[#This Row],[Code_Nom]],Clef_répartition[Année],Clef_répartition[[#This Row],[Année]])))</f>
        <v>56</v>
      </c>
      <c r="G531" t="str">
        <f>Clef_répartition[[#This Row],[Code_Nom]]&amp;"_"&amp;Clef_répartition[[#This Row],[Nombre]]&amp;"_"&amp;Clef_répartition[[#This Row],[Année]]</f>
        <v>ARASMAC_Association régionale pour l'action sociale Morges-Aubonne-Cossonay_1_2016</v>
      </c>
      <c r="H531">
        <v>5621</v>
      </c>
      <c r="I531" t="s">
        <v>1</v>
      </c>
      <c r="J531">
        <v>2016</v>
      </c>
      <c r="K531">
        <v>6.6064412802482424E-3</v>
      </c>
    </row>
    <row r="532" spans="1:11" x14ac:dyDescent="0.25">
      <c r="A532" t="s">
        <v>433</v>
      </c>
      <c r="B532" t="s">
        <v>650</v>
      </c>
      <c r="C532" t="s">
        <v>651</v>
      </c>
      <c r="D532" t="str">
        <f>Clef_répartition[[#This Row],[Code association]]&amp;"_"&amp;Clef_répartition[[#This Row],[Nom association]]</f>
        <v>ARASMAC_Association régionale pour l'action sociale Morges-Aubonne-Cossonay</v>
      </c>
      <c r="E532">
        <f>COUNTIFS(D$2:D532,Clef_répartition[[#This Row],[Code_Nom]],J$2:J532,Clef_répartition[[#This Row],[Année]])</f>
        <v>2</v>
      </c>
      <c r="F532">
        <f>IF(Clef_répartition[[#This Row],[Code_Nom]]=D531,F531-1,(COUNTIFS(Clef_répartition[Code_Nom],Clef_répartition[[#This Row],[Code_Nom]],Clef_répartition[Année],Clef_répartition[[#This Row],[Année]])))</f>
        <v>55</v>
      </c>
      <c r="G532" t="str">
        <f>Clef_répartition[[#This Row],[Code_Nom]]&amp;"_"&amp;Clef_répartition[[#This Row],[Nombre]]&amp;"_"&amp;Clef_répartition[[#This Row],[Année]]</f>
        <v>ARASMAC_Association régionale pour l'action sociale Morges-Aubonne-Cossonay_2_2016</v>
      </c>
      <c r="H532">
        <v>5851</v>
      </c>
      <c r="I532" t="s">
        <v>4</v>
      </c>
      <c r="J532">
        <v>2016</v>
      </c>
      <c r="K532">
        <v>4.9172943620029528E-3</v>
      </c>
    </row>
    <row r="533" spans="1:11" x14ac:dyDescent="0.25">
      <c r="A533" t="s">
        <v>433</v>
      </c>
      <c r="B533" t="s">
        <v>650</v>
      </c>
      <c r="C533" t="s">
        <v>651</v>
      </c>
      <c r="D533" t="str">
        <f>Clef_répartition[[#This Row],[Code association]]&amp;"_"&amp;Clef_répartition[[#This Row],[Nom association]]</f>
        <v>ARASMAC_Association régionale pour l'action sociale Morges-Aubonne-Cossonay</v>
      </c>
      <c r="E533">
        <f>COUNTIFS(D$2:D533,Clef_répartition[[#This Row],[Code_Nom]],J$2:J533,Clef_répartition[[#This Row],[Année]])</f>
        <v>3</v>
      </c>
      <c r="F533">
        <f>IF(Clef_répartition[[#This Row],[Code_Nom]]=D532,F532-1,(COUNTIFS(Clef_répartition[Code_Nom],Clef_répartition[[#This Row],[Code_Nom]],Clef_répartition[Année],Clef_répartition[[#This Row],[Année]])))</f>
        <v>54</v>
      </c>
      <c r="G533" t="str">
        <f>Clef_répartition[[#This Row],[Code_Nom]]&amp;"_"&amp;Clef_répartition[[#This Row],[Nombre]]&amp;"_"&amp;Clef_répartition[[#This Row],[Année]]</f>
        <v>ARASMAC_Association régionale pour l'action sociale Morges-Aubonne-Cossonay_3_2016</v>
      </c>
      <c r="H533">
        <v>5422</v>
      </c>
      <c r="I533" t="s">
        <v>9</v>
      </c>
      <c r="J533">
        <v>2016</v>
      </c>
      <c r="K533">
        <v>4.685818673206376E-2</v>
      </c>
    </row>
    <row r="534" spans="1:11" x14ac:dyDescent="0.25">
      <c r="A534" t="s">
        <v>433</v>
      </c>
      <c r="B534" t="s">
        <v>650</v>
      </c>
      <c r="C534" t="s">
        <v>651</v>
      </c>
      <c r="D534" t="str">
        <f>Clef_répartition[[#This Row],[Code association]]&amp;"_"&amp;Clef_répartition[[#This Row],[Nom association]]</f>
        <v>ARASMAC_Association régionale pour l'action sociale Morges-Aubonne-Cossonay</v>
      </c>
      <c r="E534">
        <f>COUNTIFS(D$2:D534,Clef_répartition[[#This Row],[Code_Nom]],J$2:J534,Clef_répartition[[#This Row],[Année]])</f>
        <v>4</v>
      </c>
      <c r="F534">
        <f>IF(Clef_répartition[[#This Row],[Code_Nom]]=D533,F533-1,(COUNTIFS(Clef_répartition[Code_Nom],Clef_répartition[[#This Row],[Code_Nom]],Clef_répartition[Année],Clef_répartition[[#This Row],[Année]])))</f>
        <v>53</v>
      </c>
      <c r="G534" t="str">
        <f>Clef_répartition[[#This Row],[Code_Nom]]&amp;"_"&amp;Clef_répartition[[#This Row],[Nombre]]&amp;"_"&amp;Clef_répartition[[#This Row],[Année]]</f>
        <v>ARASMAC_Association régionale pour l'action sociale Morges-Aubonne-Cossonay_4_2016</v>
      </c>
      <c r="H534">
        <v>5423</v>
      </c>
      <c r="I534" t="s">
        <v>12</v>
      </c>
      <c r="J534">
        <v>2016</v>
      </c>
      <c r="K534">
        <v>6.3687094917544611E-3</v>
      </c>
    </row>
    <row r="535" spans="1:11" x14ac:dyDescent="0.25">
      <c r="A535" t="s">
        <v>433</v>
      </c>
      <c r="B535" t="s">
        <v>650</v>
      </c>
      <c r="C535" t="s">
        <v>651</v>
      </c>
      <c r="D535" t="str">
        <f>Clef_répartition[[#This Row],[Code association]]&amp;"_"&amp;Clef_répartition[[#This Row],[Nom association]]</f>
        <v>ARASMAC_Association régionale pour l'action sociale Morges-Aubonne-Cossonay</v>
      </c>
      <c r="E535">
        <f>COUNTIFS(D$2:D535,Clef_répartition[[#This Row],[Code_Nom]],J$2:J535,Clef_répartition[[#This Row],[Année]])</f>
        <v>5</v>
      </c>
      <c r="F535">
        <f>IF(Clef_répartition[[#This Row],[Code_Nom]]=D534,F534-1,(COUNTIFS(Clef_répartition[Code_Nom],Clef_répartition[[#This Row],[Code_Nom]],Clef_répartition[Année],Clef_répartition[[#This Row],[Année]])))</f>
        <v>52</v>
      </c>
      <c r="G535" t="str">
        <f>Clef_répartition[[#This Row],[Code_Nom]]&amp;"_"&amp;Clef_répartition[[#This Row],[Nombre]]&amp;"_"&amp;Clef_répartition[[#This Row],[Année]]</f>
        <v>ARASMAC_Association régionale pour l'action sociale Morges-Aubonne-Cossonay_5_2016</v>
      </c>
      <c r="H535">
        <v>5424</v>
      </c>
      <c r="I535" t="s">
        <v>20</v>
      </c>
      <c r="J535">
        <v>2016</v>
      </c>
      <c r="K535">
        <v>3.6535622231675881E-3</v>
      </c>
    </row>
    <row r="536" spans="1:11" x14ac:dyDescent="0.25">
      <c r="A536" t="s">
        <v>433</v>
      </c>
      <c r="B536" t="s">
        <v>650</v>
      </c>
      <c r="C536" t="s">
        <v>651</v>
      </c>
      <c r="D536" t="str">
        <f>Clef_répartition[[#This Row],[Code association]]&amp;"_"&amp;Clef_répartition[[#This Row],[Nom association]]</f>
        <v>ARASMAC_Association régionale pour l'action sociale Morges-Aubonne-Cossonay</v>
      </c>
      <c r="E536">
        <f>COUNTIFS(D$2:D536,Clef_répartition[[#This Row],[Code_Nom]],J$2:J536,Clef_répartition[[#This Row],[Année]])</f>
        <v>6</v>
      </c>
      <c r="F536">
        <f>IF(Clef_répartition[[#This Row],[Code_Nom]]=D535,F535-1,(COUNTIFS(Clef_répartition[Code_Nom],Clef_répartition[[#This Row],[Code_Nom]],Clef_répartition[Année],Clef_répartition[[#This Row],[Année]])))</f>
        <v>51</v>
      </c>
      <c r="G536" t="str">
        <f>Clef_répartition[[#This Row],[Code_Nom]]&amp;"_"&amp;Clef_répartition[[#This Row],[Nombre]]&amp;"_"&amp;Clef_répartition[[#This Row],[Année]]</f>
        <v>ARASMAC_Association régionale pour l'action sociale Morges-Aubonne-Cossonay_6_2016</v>
      </c>
      <c r="H536">
        <v>5425</v>
      </c>
      <c r="I536" t="s">
        <v>23</v>
      </c>
      <c r="J536">
        <v>2016</v>
      </c>
      <c r="K536">
        <v>1.9393909061334799E-2</v>
      </c>
    </row>
    <row r="537" spans="1:11" x14ac:dyDescent="0.25">
      <c r="A537" t="s">
        <v>433</v>
      </c>
      <c r="B537" t="s">
        <v>650</v>
      </c>
      <c r="C537" t="s">
        <v>651</v>
      </c>
      <c r="D537" t="str">
        <f>Clef_répartition[[#This Row],[Code association]]&amp;"_"&amp;Clef_répartition[[#This Row],[Nom association]]</f>
        <v>ARASMAC_Association régionale pour l'action sociale Morges-Aubonne-Cossonay</v>
      </c>
      <c r="E537">
        <f>COUNTIFS(D$2:D537,Clef_répartition[[#This Row],[Code_Nom]],J$2:J537,Clef_répartition[[#This Row],[Année]])</f>
        <v>7</v>
      </c>
      <c r="F537">
        <f>IF(Clef_répartition[[#This Row],[Code_Nom]]=D536,F536-1,(COUNTIFS(Clef_répartition[Code_Nom],Clef_répartition[[#This Row],[Code_Nom]],Clef_répartition[Année],Clef_répartition[[#This Row],[Année]])))</f>
        <v>50</v>
      </c>
      <c r="G537" t="str">
        <f>Clef_répartition[[#This Row],[Code_Nom]]&amp;"_"&amp;Clef_répartition[[#This Row],[Nombre]]&amp;"_"&amp;Clef_répartition[[#This Row],[Année]]</f>
        <v>ARASMAC_Association régionale pour l'action sociale Morges-Aubonne-Cossonay_7_2016</v>
      </c>
      <c r="H537">
        <v>5426</v>
      </c>
      <c r="I537" t="s">
        <v>31</v>
      </c>
      <c r="J537">
        <v>2016</v>
      </c>
      <c r="K537">
        <v>6.0183679087109929E-3</v>
      </c>
    </row>
    <row r="538" spans="1:11" x14ac:dyDescent="0.25">
      <c r="A538" t="s">
        <v>433</v>
      </c>
      <c r="B538" t="s">
        <v>650</v>
      </c>
      <c r="C538" t="s">
        <v>651</v>
      </c>
      <c r="D538" t="str">
        <f>Clef_répartition[[#This Row],[Code association]]&amp;"_"&amp;Clef_répartition[[#This Row],[Nom association]]</f>
        <v>ARASMAC_Association régionale pour l'action sociale Morges-Aubonne-Cossonay</v>
      </c>
      <c r="E538">
        <f>COUNTIFS(D$2:D538,Clef_répartition[[#This Row],[Code_Nom]],J$2:J538,Clef_répartition[[#This Row],[Année]])</f>
        <v>8</v>
      </c>
      <c r="F538">
        <f>IF(Clef_répartition[[#This Row],[Code_Nom]]=D537,F537-1,(COUNTIFS(Clef_répartition[Code_Nom],Clef_répartition[[#This Row],[Code_Nom]],Clef_répartition[Année],Clef_répartition[[#This Row],[Année]])))</f>
        <v>49</v>
      </c>
      <c r="G538" t="str">
        <f>Clef_répartition[[#This Row],[Code_Nom]]&amp;"_"&amp;Clef_répartition[[#This Row],[Nombre]]&amp;"_"&amp;Clef_répartition[[#This Row],[Année]]</f>
        <v>ARASMAC_Association régionale pour l'action sociale Morges-Aubonne-Cossonay_8_2016</v>
      </c>
      <c r="H538">
        <v>5622</v>
      </c>
      <c r="I538" t="s">
        <v>36</v>
      </c>
      <c r="J538">
        <v>2016</v>
      </c>
      <c r="K538">
        <v>6.3937338905432793E-3</v>
      </c>
    </row>
    <row r="539" spans="1:11" x14ac:dyDescent="0.25">
      <c r="A539" t="s">
        <v>433</v>
      </c>
      <c r="B539" t="s">
        <v>650</v>
      </c>
      <c r="C539" t="s">
        <v>651</v>
      </c>
      <c r="D539" t="str">
        <f>Clef_répartition[[#This Row],[Code association]]&amp;"_"&amp;Clef_répartition[[#This Row],[Nom association]]</f>
        <v>ARASMAC_Association régionale pour l'action sociale Morges-Aubonne-Cossonay</v>
      </c>
      <c r="E539">
        <f>COUNTIFS(D$2:D539,Clef_répartition[[#This Row],[Code_Nom]],J$2:J539,Clef_répartition[[#This Row],[Année]])</f>
        <v>9</v>
      </c>
      <c r="F539">
        <f>IF(Clef_répartition[[#This Row],[Code_Nom]]=D538,F538-1,(COUNTIFS(Clef_répartition[Code_Nom],Clef_répartition[[#This Row],[Code_Nom]],Clef_répartition[Année],Clef_répartition[[#This Row],[Année]])))</f>
        <v>48</v>
      </c>
      <c r="G539" t="str">
        <f>Clef_répartition[[#This Row],[Code_Nom]]&amp;"_"&amp;Clef_répartition[[#This Row],[Nombre]]&amp;"_"&amp;Clef_répartition[[#This Row],[Année]]</f>
        <v>ARASMAC_Association régionale pour l'action sociale Morges-Aubonne-Cossonay_9_2016</v>
      </c>
      <c r="H539">
        <v>5623</v>
      </c>
      <c r="I539" t="s">
        <v>39</v>
      </c>
      <c r="J539">
        <v>2016</v>
      </c>
      <c r="K539">
        <v>7.8076124221115586E-3</v>
      </c>
    </row>
    <row r="540" spans="1:11" x14ac:dyDescent="0.25">
      <c r="A540" t="s">
        <v>433</v>
      </c>
      <c r="B540" t="s">
        <v>650</v>
      </c>
      <c r="C540" t="s">
        <v>651</v>
      </c>
      <c r="D540" t="str">
        <f>Clef_répartition[[#This Row],[Code association]]&amp;"_"&amp;Clef_répartition[[#This Row],[Nom association]]</f>
        <v>ARASMAC_Association régionale pour l'action sociale Morges-Aubonne-Cossonay</v>
      </c>
      <c r="E540">
        <f>COUNTIFS(D$2:D540,Clef_répartition[[#This Row],[Code_Nom]],J$2:J540,Clef_répartition[[#This Row],[Année]])</f>
        <v>10</v>
      </c>
      <c r="F540">
        <f>IF(Clef_répartition[[#This Row],[Code_Nom]]=D539,F539-1,(COUNTIFS(Clef_répartition[Code_Nom],Clef_répartition[[#This Row],[Code_Nom]],Clef_répartition[Année],Clef_répartition[[#This Row],[Année]])))</f>
        <v>47</v>
      </c>
      <c r="G540" t="str">
        <f>Clef_répartition[[#This Row],[Code_Nom]]&amp;"_"&amp;Clef_répartition[[#This Row],[Nombre]]&amp;"_"&amp;Clef_répartition[[#This Row],[Année]]</f>
        <v>ARASMAC_Association régionale pour l'action sociale Morges-Aubonne-Cossonay_10_2016</v>
      </c>
      <c r="H540">
        <v>5475</v>
      </c>
      <c r="I540" t="s">
        <v>55</v>
      </c>
      <c r="J540">
        <v>2016</v>
      </c>
      <c r="K540">
        <v>1.501463927329146E-3</v>
      </c>
    </row>
    <row r="541" spans="1:11" x14ac:dyDescent="0.25">
      <c r="A541" t="s">
        <v>433</v>
      </c>
      <c r="B541" t="s">
        <v>650</v>
      </c>
      <c r="C541" t="s">
        <v>651</v>
      </c>
      <c r="D541" t="str">
        <f>Clef_répartition[[#This Row],[Code association]]&amp;"_"&amp;Clef_répartition[[#This Row],[Nom association]]</f>
        <v>ARASMAC_Association régionale pour l'action sociale Morges-Aubonne-Cossonay</v>
      </c>
      <c r="E541">
        <f>COUNTIFS(D$2:D541,Clef_répartition[[#This Row],[Code_Nom]],J$2:J541,Clef_répartition[[#This Row],[Année]])</f>
        <v>11</v>
      </c>
      <c r="F541">
        <f>IF(Clef_répartition[[#This Row],[Code_Nom]]=D540,F540-1,(COUNTIFS(Clef_répartition[Code_Nom],Clef_répartition[[#This Row],[Code_Nom]],Clef_répartition[Année],Clef_répartition[[#This Row],[Année]])))</f>
        <v>46</v>
      </c>
      <c r="G541" t="str">
        <f>Clef_répartition[[#This Row],[Code_Nom]]&amp;"_"&amp;Clef_répartition[[#This Row],[Nombre]]&amp;"_"&amp;Clef_répartition[[#This Row],[Année]]</f>
        <v>ARASMAC_Association régionale pour l'action sociale Morges-Aubonne-Cossonay_11_2016</v>
      </c>
      <c r="H541">
        <v>5476</v>
      </c>
      <c r="I541" t="s">
        <v>64</v>
      </c>
      <c r="J541">
        <v>2016</v>
      </c>
      <c r="K541">
        <v>3.578489026801131E-3</v>
      </c>
    </row>
    <row r="542" spans="1:11" x14ac:dyDescent="0.25">
      <c r="A542" t="s">
        <v>433</v>
      </c>
      <c r="B542" t="s">
        <v>650</v>
      </c>
      <c r="C542" t="s">
        <v>651</v>
      </c>
      <c r="D542" t="str">
        <f>Clef_répartition[[#This Row],[Code association]]&amp;"_"&amp;Clef_répartition[[#This Row],[Nom association]]</f>
        <v>ARASMAC_Association régionale pour l'action sociale Morges-Aubonne-Cossonay</v>
      </c>
      <c r="E542">
        <f>COUNTIFS(D$2:D542,Clef_répartition[[#This Row],[Code_Nom]],J$2:J542,Clef_répartition[[#This Row],[Année]])</f>
        <v>12</v>
      </c>
      <c r="F542">
        <f>IF(Clef_répartition[[#This Row],[Code_Nom]]=D541,F541-1,(COUNTIFS(Clef_répartition[Code_Nom],Clef_répartition[[#This Row],[Code_Nom]],Clef_répartition[Année],Clef_répartition[[#This Row],[Année]])))</f>
        <v>45</v>
      </c>
      <c r="G542" t="str">
        <f>Clef_répartition[[#This Row],[Code_Nom]]&amp;"_"&amp;Clef_répartition[[#This Row],[Nombre]]&amp;"_"&amp;Clef_répartition[[#This Row],[Année]]</f>
        <v>ARASMAC_Association régionale pour l'action sociale Morges-Aubonne-Cossonay_12_2016</v>
      </c>
      <c r="H542">
        <v>5628</v>
      </c>
      <c r="I542" t="s">
        <v>67</v>
      </c>
      <c r="J542">
        <v>2016</v>
      </c>
      <c r="K542">
        <v>4.141537999549561E-3</v>
      </c>
    </row>
    <row r="543" spans="1:11" x14ac:dyDescent="0.25">
      <c r="A543" t="s">
        <v>433</v>
      </c>
      <c r="B543" t="s">
        <v>650</v>
      </c>
      <c r="C543" t="s">
        <v>651</v>
      </c>
      <c r="D543" t="str">
        <f>Clef_répartition[[#This Row],[Code association]]&amp;"_"&amp;Clef_répartition[[#This Row],[Nom association]]</f>
        <v>ARASMAC_Association régionale pour l'action sociale Morges-Aubonne-Cossonay</v>
      </c>
      <c r="E543">
        <f>COUNTIFS(D$2:D543,Clef_répartition[[#This Row],[Code_Nom]],J$2:J543,Clef_répartition[[#This Row],[Année]])</f>
        <v>13</v>
      </c>
      <c r="F543">
        <f>IF(Clef_répartition[[#This Row],[Code_Nom]]=D542,F542-1,(COUNTIFS(Clef_répartition[Code_Nom],Clef_répartition[[#This Row],[Code_Nom]],Clef_répartition[Année],Clef_répartition[[#This Row],[Année]])))</f>
        <v>44</v>
      </c>
      <c r="G543" t="str">
        <f>Clef_répartition[[#This Row],[Code_Nom]]&amp;"_"&amp;Clef_répartition[[#This Row],[Nombre]]&amp;"_"&amp;Clef_répartition[[#This Row],[Année]]</f>
        <v>ARASMAC_Association régionale pour l'action sociale Morges-Aubonne-Cossonay_13_2016</v>
      </c>
      <c r="H543">
        <v>5629</v>
      </c>
      <c r="I543" t="s">
        <v>68</v>
      </c>
      <c r="J543">
        <v>2016</v>
      </c>
      <c r="K543">
        <v>2.0019519031055279E-3</v>
      </c>
    </row>
    <row r="544" spans="1:11" x14ac:dyDescent="0.25">
      <c r="A544" t="s">
        <v>433</v>
      </c>
      <c r="B544" t="s">
        <v>650</v>
      </c>
      <c r="C544" t="s">
        <v>651</v>
      </c>
      <c r="D544" t="str">
        <f>Clef_répartition[[#This Row],[Code association]]&amp;"_"&amp;Clef_répartition[[#This Row],[Nom association]]</f>
        <v>ARASMAC_Association régionale pour l'action sociale Morges-Aubonne-Cossonay</v>
      </c>
      <c r="E544">
        <f>COUNTIFS(D$2:D544,Clef_répartition[[#This Row],[Code_Nom]],J$2:J544,Clef_répartition[[#This Row],[Année]])</f>
        <v>14</v>
      </c>
      <c r="F544">
        <f>IF(Clef_répartition[[#This Row],[Code_Nom]]=D543,F543-1,(COUNTIFS(Clef_répartition[Code_Nom],Clef_répartition[[#This Row],[Code_Nom]],Clef_répartition[Année],Clef_répartition[[#This Row],[Année]])))</f>
        <v>43</v>
      </c>
      <c r="G544" t="str">
        <f>Clef_répartition[[#This Row],[Code_Nom]]&amp;"_"&amp;Clef_répartition[[#This Row],[Nombre]]&amp;"_"&amp;Clef_répartition[[#This Row],[Année]]</f>
        <v>ARASMAC_Association régionale pour l'action sociale Morges-Aubonne-Cossonay_14_2016</v>
      </c>
      <c r="H544">
        <v>5477</v>
      </c>
      <c r="I544" t="s">
        <v>79</v>
      </c>
      <c r="J544">
        <v>2016</v>
      </c>
      <c r="K544">
        <v>4.5569430194439577E-2</v>
      </c>
    </row>
    <row r="545" spans="1:11" x14ac:dyDescent="0.25">
      <c r="A545" t="s">
        <v>433</v>
      </c>
      <c r="B545" t="s">
        <v>650</v>
      </c>
      <c r="C545" t="s">
        <v>651</v>
      </c>
      <c r="D545" t="str">
        <f>Clef_répartition[[#This Row],[Code association]]&amp;"_"&amp;Clef_répartition[[#This Row],[Nom association]]</f>
        <v>ARASMAC_Association régionale pour l'action sociale Morges-Aubonne-Cossonay</v>
      </c>
      <c r="E545">
        <f>COUNTIFS(D$2:D545,Clef_répartition[[#This Row],[Code_Nom]],J$2:J545,Clef_répartition[[#This Row],[Année]])</f>
        <v>15</v>
      </c>
      <c r="F545">
        <f>IF(Clef_répartition[[#This Row],[Code_Nom]]=D544,F544-1,(COUNTIFS(Clef_répartition[Code_Nom],Clef_répartition[[#This Row],[Code_Nom]],Clef_répartition[Année],Clef_répartition[[#This Row],[Année]])))</f>
        <v>42</v>
      </c>
      <c r="G545" t="str">
        <f>Clef_répartition[[#This Row],[Code_Nom]]&amp;"_"&amp;Clef_répartition[[#This Row],[Nombre]]&amp;"_"&amp;Clef_répartition[[#This Row],[Année]]</f>
        <v>ARASMAC_Association régionale pour l'action sociale Morges-Aubonne-Cossonay_15_2016</v>
      </c>
      <c r="H545">
        <v>5479</v>
      </c>
      <c r="I545" t="s">
        <v>85</v>
      </c>
      <c r="J545">
        <v>2016</v>
      </c>
      <c r="K545">
        <v>5.4928555341457923E-3</v>
      </c>
    </row>
    <row r="546" spans="1:11" x14ac:dyDescent="0.25">
      <c r="A546" t="s">
        <v>433</v>
      </c>
      <c r="B546" t="s">
        <v>650</v>
      </c>
      <c r="C546" t="s">
        <v>651</v>
      </c>
      <c r="D546" t="str">
        <f>Clef_répartition[[#This Row],[Code association]]&amp;"_"&amp;Clef_répartition[[#This Row],[Nom association]]</f>
        <v>ARASMAC_Association régionale pour l'action sociale Morges-Aubonne-Cossonay</v>
      </c>
      <c r="E546">
        <f>COUNTIFS(D$2:D546,Clef_répartition[[#This Row],[Code_Nom]],J$2:J546,Clef_répartition[[#This Row],[Année]])</f>
        <v>16</v>
      </c>
      <c r="F546">
        <f>IF(Clef_répartition[[#This Row],[Code_Nom]]=D545,F545-1,(COUNTIFS(Clef_répartition[Code_Nom],Clef_répartition[[#This Row],[Code_Nom]],Clef_répartition[Année],Clef_répartition[[#This Row],[Année]])))</f>
        <v>41</v>
      </c>
      <c r="G546" t="str">
        <f>Clef_répartition[[#This Row],[Code_Nom]]&amp;"_"&amp;Clef_répartition[[#This Row],[Nombre]]&amp;"_"&amp;Clef_répartition[[#This Row],[Année]]</f>
        <v>ARASMAC_Association régionale pour l'action sociale Morges-Aubonne-Cossonay_16_2016</v>
      </c>
      <c r="H546">
        <v>5631</v>
      </c>
      <c r="I546" t="s">
        <v>92</v>
      </c>
      <c r="J546">
        <v>2016</v>
      </c>
      <c r="K546">
        <v>8.9337103676084186E-3</v>
      </c>
    </row>
    <row r="547" spans="1:11" x14ac:dyDescent="0.25">
      <c r="A547" t="s">
        <v>433</v>
      </c>
      <c r="B547" t="s">
        <v>650</v>
      </c>
      <c r="C547" t="s">
        <v>651</v>
      </c>
      <c r="D547" t="str">
        <f>Clef_répartition[[#This Row],[Code association]]&amp;"_"&amp;Clef_répartition[[#This Row],[Nom association]]</f>
        <v>ARASMAC_Association régionale pour l'action sociale Morges-Aubonne-Cossonay</v>
      </c>
      <c r="E547">
        <f>COUNTIFS(D$2:D547,Clef_répartition[[#This Row],[Code_Nom]],J$2:J547,Clef_répartition[[#This Row],[Année]])</f>
        <v>17</v>
      </c>
      <c r="F547">
        <f>IF(Clef_répartition[[#This Row],[Code_Nom]]=D546,F546-1,(COUNTIFS(Clef_répartition[Code_Nom],Clef_répartition[[#This Row],[Code_Nom]],Clef_répartition[Année],Clef_répartition[[#This Row],[Année]])))</f>
        <v>40</v>
      </c>
      <c r="G547" t="str">
        <f>Clef_répartition[[#This Row],[Code_Nom]]&amp;"_"&amp;Clef_répartition[[#This Row],[Nombre]]&amp;"_"&amp;Clef_répartition[[#This Row],[Année]]</f>
        <v>ARASMAC_Association régionale pour l'action sociale Morges-Aubonne-Cossonay_17_2016</v>
      </c>
      <c r="H547">
        <v>5632</v>
      </c>
      <c r="I547" t="s">
        <v>93</v>
      </c>
      <c r="J547">
        <v>2016</v>
      </c>
      <c r="K547">
        <v>2.065764120017017E-2</v>
      </c>
    </row>
    <row r="548" spans="1:11" x14ac:dyDescent="0.25">
      <c r="A548" t="s">
        <v>433</v>
      </c>
      <c r="B548" t="s">
        <v>650</v>
      </c>
      <c r="C548" t="s">
        <v>651</v>
      </c>
      <c r="D548" t="str">
        <f>Clef_répartition[[#This Row],[Code association]]&amp;"_"&amp;Clef_répartition[[#This Row],[Nom association]]</f>
        <v>ARASMAC_Association régionale pour l'action sociale Morges-Aubonne-Cossonay</v>
      </c>
      <c r="E548">
        <f>COUNTIFS(D$2:D548,Clef_répartition[[#This Row],[Code_Nom]],J$2:J548,Clef_répartition[[#This Row],[Année]])</f>
        <v>18</v>
      </c>
      <c r="F548">
        <f>IF(Clef_répartition[[#This Row],[Code_Nom]]=D547,F547-1,(COUNTIFS(Clef_répartition[Code_Nom],Clef_répartition[[#This Row],[Code_Nom]],Clef_répartition[Année],Clef_répartition[[#This Row],[Année]])))</f>
        <v>39</v>
      </c>
      <c r="G548" t="str">
        <f>Clef_répartition[[#This Row],[Code_Nom]]&amp;"_"&amp;Clef_répartition[[#This Row],[Nombre]]&amp;"_"&amp;Clef_répartition[[#This Row],[Année]]</f>
        <v>ARASMAC_Association régionale pour l'action sociale Morges-Aubonne-Cossonay_18_2016</v>
      </c>
      <c r="H548">
        <v>5481</v>
      </c>
      <c r="I548" t="s">
        <v>94</v>
      </c>
      <c r="J548">
        <v>2016</v>
      </c>
      <c r="K548">
        <v>2.7651960661645102E-3</v>
      </c>
    </row>
    <row r="549" spans="1:11" x14ac:dyDescent="0.25">
      <c r="A549" t="s">
        <v>433</v>
      </c>
      <c r="B549" t="s">
        <v>650</v>
      </c>
      <c r="C549" t="s">
        <v>651</v>
      </c>
      <c r="D549" t="str">
        <f>Clef_répartition[[#This Row],[Code association]]&amp;"_"&amp;Clef_répartition[[#This Row],[Nom association]]</f>
        <v>ARASMAC_Association régionale pour l'action sociale Morges-Aubonne-Cossonay</v>
      </c>
      <c r="E549">
        <f>COUNTIFS(D$2:D549,Clef_répartition[[#This Row],[Code_Nom]],J$2:J549,Clef_répartition[[#This Row],[Année]])</f>
        <v>19</v>
      </c>
      <c r="F549">
        <f>IF(Clef_répartition[[#This Row],[Code_Nom]]=D548,F548-1,(COUNTIFS(Clef_répartition[Code_Nom],Clef_répartition[[#This Row],[Code_Nom]],Clef_répartition[Année],Clef_répartition[[#This Row],[Année]])))</f>
        <v>38</v>
      </c>
      <c r="G549" t="str">
        <f>Clef_répartition[[#This Row],[Code_Nom]]&amp;"_"&amp;Clef_répartition[[#This Row],[Nombre]]&amp;"_"&amp;Clef_répartition[[#This Row],[Année]]</f>
        <v>ARASMAC_Association régionale pour l'action sociale Morges-Aubonne-Cossonay_19_2016</v>
      </c>
      <c r="H549">
        <v>5633</v>
      </c>
      <c r="I549" t="s">
        <v>100</v>
      </c>
      <c r="J549">
        <v>2016</v>
      </c>
      <c r="K549">
        <v>3.2919596606691526E-2</v>
      </c>
    </row>
    <row r="550" spans="1:11" x14ac:dyDescent="0.25">
      <c r="A550" t="s">
        <v>433</v>
      </c>
      <c r="B550" t="s">
        <v>650</v>
      </c>
      <c r="C550" t="s">
        <v>651</v>
      </c>
      <c r="D550" t="str">
        <f>Clef_répartition[[#This Row],[Code association]]&amp;"_"&amp;Clef_répartition[[#This Row],[Nom association]]</f>
        <v>ARASMAC_Association régionale pour l'action sociale Morges-Aubonne-Cossonay</v>
      </c>
      <c r="E550">
        <f>COUNTIFS(D$2:D550,Clef_répartition[[#This Row],[Code_Nom]],J$2:J550,Clef_répartition[[#This Row],[Année]])</f>
        <v>20</v>
      </c>
      <c r="F550">
        <f>IF(Clef_répartition[[#This Row],[Code_Nom]]=D549,F549-1,(COUNTIFS(Clef_répartition[Code_Nom],Clef_répartition[[#This Row],[Code_Nom]],Clef_répartition[Année],Clef_répartition[[#This Row],[Année]])))</f>
        <v>37</v>
      </c>
      <c r="G550" t="str">
        <f>Clef_répartition[[#This Row],[Code_Nom]]&amp;"_"&amp;Clef_répartition[[#This Row],[Nombre]]&amp;"_"&amp;Clef_répartition[[#This Row],[Année]]</f>
        <v>ARASMAC_Association régionale pour l'action sociale Morges-Aubonne-Cossonay_20_2016</v>
      </c>
      <c r="H550">
        <v>5634</v>
      </c>
      <c r="I550" t="s">
        <v>101</v>
      </c>
      <c r="J550">
        <v>2016</v>
      </c>
      <c r="K550">
        <v>3.2344035434548682E-2</v>
      </c>
    </row>
    <row r="551" spans="1:11" x14ac:dyDescent="0.25">
      <c r="A551" t="s">
        <v>433</v>
      </c>
      <c r="B551" t="s">
        <v>650</v>
      </c>
      <c r="C551" t="s">
        <v>651</v>
      </c>
      <c r="D551" t="str">
        <f>Clef_répartition[[#This Row],[Code association]]&amp;"_"&amp;Clef_répartition[[#This Row],[Nom association]]</f>
        <v>ARASMAC_Association régionale pour l'action sociale Morges-Aubonne-Cossonay</v>
      </c>
      <c r="E551">
        <f>COUNTIFS(D$2:D551,Clef_répartition[[#This Row],[Code_Nom]],J$2:J551,Clef_répartition[[#This Row],[Année]])</f>
        <v>21</v>
      </c>
      <c r="F551">
        <f>IF(Clef_répartition[[#This Row],[Code_Nom]]=D550,F550-1,(COUNTIFS(Clef_répartition[Code_Nom],Clef_répartition[[#This Row],[Code_Nom]],Clef_répartition[Année],Clef_répartition[[#This Row],[Année]])))</f>
        <v>36</v>
      </c>
      <c r="G551" t="str">
        <f>Clef_répartition[[#This Row],[Code_Nom]]&amp;"_"&amp;Clef_répartition[[#This Row],[Nombre]]&amp;"_"&amp;Clef_répartition[[#This Row],[Année]]</f>
        <v>ARASMAC_Association régionale pour l'action sociale Morges-Aubonne-Cossonay_21_2016</v>
      </c>
      <c r="H551">
        <v>5482</v>
      </c>
      <c r="I551" t="s">
        <v>102</v>
      </c>
      <c r="J551">
        <v>2016</v>
      </c>
      <c r="K551">
        <v>1.3000175170791524E-2</v>
      </c>
    </row>
    <row r="552" spans="1:11" x14ac:dyDescent="0.25">
      <c r="A552" t="s">
        <v>433</v>
      </c>
      <c r="B552" t="s">
        <v>650</v>
      </c>
      <c r="C552" t="s">
        <v>651</v>
      </c>
      <c r="D552" t="str">
        <f>Clef_répartition[[#This Row],[Code association]]&amp;"_"&amp;Clef_répartition[[#This Row],[Nom association]]</f>
        <v>ARASMAC_Association régionale pour l'action sociale Morges-Aubonne-Cossonay</v>
      </c>
      <c r="E552">
        <f>COUNTIFS(D$2:D552,Clef_répartition[[#This Row],[Code_Nom]],J$2:J552,Clef_répartition[[#This Row],[Année]])</f>
        <v>22</v>
      </c>
      <c r="F552">
        <f>IF(Clef_répartition[[#This Row],[Code_Nom]]=D551,F551-1,(COUNTIFS(Clef_répartition[Code_Nom],Clef_répartition[[#This Row],[Code_Nom]],Clef_répartition[Année],Clef_répartition[[#This Row],[Année]])))</f>
        <v>35</v>
      </c>
      <c r="G552" t="str">
        <f>Clef_répartition[[#This Row],[Code_Nom]]&amp;"_"&amp;Clef_répartition[[#This Row],[Nombre]]&amp;"_"&amp;Clef_répartition[[#This Row],[Année]]</f>
        <v>ARASMAC_Association régionale pour l'action sociale Morges-Aubonne-Cossonay_22_2016</v>
      </c>
      <c r="H552">
        <v>5636</v>
      </c>
      <c r="I552" t="s">
        <v>109</v>
      </c>
      <c r="J552">
        <v>2016</v>
      </c>
      <c r="K552">
        <v>3.6685768624408803E-2</v>
      </c>
    </row>
    <row r="553" spans="1:11" x14ac:dyDescent="0.25">
      <c r="A553" t="s">
        <v>433</v>
      </c>
      <c r="B553" t="s">
        <v>650</v>
      </c>
      <c r="C553" t="s">
        <v>651</v>
      </c>
      <c r="D553" t="str">
        <f>Clef_répartition[[#This Row],[Code association]]&amp;"_"&amp;Clef_répartition[[#This Row],[Nom association]]</f>
        <v>ARASMAC_Association régionale pour l'action sociale Morges-Aubonne-Cossonay</v>
      </c>
      <c r="E553">
        <f>COUNTIFS(D$2:D553,Clef_répartition[[#This Row],[Code_Nom]],J$2:J553,Clef_répartition[[#This Row],[Année]])</f>
        <v>23</v>
      </c>
      <c r="F553">
        <f>IF(Clef_répartition[[#This Row],[Code_Nom]]=D552,F552-1,(COUNTIFS(Clef_répartition[Code_Nom],Clef_répartition[[#This Row],[Code_Nom]],Clef_répartition[Année],Clef_répartition[[#This Row],[Année]])))</f>
        <v>34</v>
      </c>
      <c r="G553" t="str">
        <f>Clef_répartition[[#This Row],[Code_Nom]]&amp;"_"&amp;Clef_répartition[[#This Row],[Nombre]]&amp;"_"&amp;Clef_répartition[[#This Row],[Année]]</f>
        <v>ARASMAC_Association régionale pour l'action sociale Morges-Aubonne-Cossonay_23_2016</v>
      </c>
      <c r="H553">
        <v>5427</v>
      </c>
      <c r="I553" t="s">
        <v>112</v>
      </c>
      <c r="J553">
        <v>2016</v>
      </c>
      <c r="K553">
        <v>1.0760491479192212E-2</v>
      </c>
    </row>
    <row r="554" spans="1:11" x14ac:dyDescent="0.25">
      <c r="A554" t="s">
        <v>433</v>
      </c>
      <c r="B554" t="s">
        <v>650</v>
      </c>
      <c r="C554" t="s">
        <v>651</v>
      </c>
      <c r="D554" t="str">
        <f>Clef_répartition[[#This Row],[Code association]]&amp;"_"&amp;Clef_répartition[[#This Row],[Nom association]]</f>
        <v>ARASMAC_Association régionale pour l'action sociale Morges-Aubonne-Cossonay</v>
      </c>
      <c r="E554">
        <f>COUNTIFS(D$2:D554,Clef_répartition[[#This Row],[Code_Nom]],J$2:J554,Clef_répartition[[#This Row],[Année]])</f>
        <v>24</v>
      </c>
      <c r="F554">
        <f>IF(Clef_répartition[[#This Row],[Code_Nom]]=D553,F553-1,(COUNTIFS(Clef_répartition[Code_Nom],Clef_répartition[[#This Row],[Code_Nom]],Clef_répartition[Année],Clef_répartition[[#This Row],[Année]])))</f>
        <v>33</v>
      </c>
      <c r="G554" t="str">
        <f>Clef_répartition[[#This Row],[Code_Nom]]&amp;"_"&amp;Clef_répartition[[#This Row],[Nombre]]&amp;"_"&amp;Clef_répartition[[#This Row],[Année]]</f>
        <v>ARASMAC_Association régionale pour l'action sociale Morges-Aubonne-Cossonay_24_2016</v>
      </c>
      <c r="H554">
        <v>5483</v>
      </c>
      <c r="I554" t="s">
        <v>113</v>
      </c>
      <c r="J554">
        <v>2016</v>
      </c>
      <c r="K554">
        <v>3.9163184104501888E-3</v>
      </c>
    </row>
    <row r="555" spans="1:11" x14ac:dyDescent="0.25">
      <c r="A555" t="s">
        <v>433</v>
      </c>
      <c r="B555" t="s">
        <v>650</v>
      </c>
      <c r="C555" t="s">
        <v>651</v>
      </c>
      <c r="D555" t="str">
        <f>Clef_répartition[[#This Row],[Code association]]&amp;"_"&amp;Clef_répartition[[#This Row],[Nom association]]</f>
        <v>ARASMAC_Association régionale pour l'action sociale Morges-Aubonne-Cossonay</v>
      </c>
      <c r="E555">
        <f>COUNTIFS(D$2:D555,Clef_répartition[[#This Row],[Code_Nom]],J$2:J555,Clef_répartition[[#This Row],[Année]])</f>
        <v>25</v>
      </c>
      <c r="F555">
        <f>IF(Clef_répartition[[#This Row],[Code_Nom]]=D554,F554-1,(COUNTIFS(Clef_répartition[Code_Nom],Clef_répartition[[#This Row],[Code_Nom]],Clef_répartition[Année],Clef_répartition[[#This Row],[Année]])))</f>
        <v>32</v>
      </c>
      <c r="G555" t="str">
        <f>Clef_répartition[[#This Row],[Code_Nom]]&amp;"_"&amp;Clef_répartition[[#This Row],[Nombre]]&amp;"_"&amp;Clef_répartition[[#This Row],[Année]]</f>
        <v>ARASMAC_Association régionale pour l'action sociale Morges-Aubonne-Cossonay_25_2016</v>
      </c>
      <c r="H555">
        <v>5428</v>
      </c>
      <c r="I555" t="s">
        <v>123</v>
      </c>
      <c r="J555">
        <v>2016</v>
      </c>
      <c r="K555">
        <v>2.3860764245139009E-2</v>
      </c>
    </row>
    <row r="556" spans="1:11" x14ac:dyDescent="0.25">
      <c r="A556" t="s">
        <v>433</v>
      </c>
      <c r="B556" t="s">
        <v>650</v>
      </c>
      <c r="C556" t="s">
        <v>651</v>
      </c>
      <c r="D556" t="str">
        <f>Clef_répartition[[#This Row],[Code association]]&amp;"_"&amp;Clef_répartition[[#This Row],[Nom association]]</f>
        <v>ARASMAC_Association régionale pour l'action sociale Morges-Aubonne-Cossonay</v>
      </c>
      <c r="E556">
        <f>COUNTIFS(D$2:D556,Clef_répartition[[#This Row],[Code_Nom]],J$2:J556,Clef_répartition[[#This Row],[Année]])</f>
        <v>26</v>
      </c>
      <c r="F556">
        <f>IF(Clef_répartition[[#This Row],[Code_Nom]]=D555,F555-1,(COUNTIFS(Clef_répartition[Code_Nom],Clef_répartition[[#This Row],[Code_Nom]],Clef_répartition[Année],Clef_répartition[[#This Row],[Année]])))</f>
        <v>31</v>
      </c>
      <c r="G556" t="str">
        <f>Clef_répartition[[#This Row],[Code_Nom]]&amp;"_"&amp;Clef_répartition[[#This Row],[Nombre]]&amp;"_"&amp;Clef_répartition[[#This Row],[Année]]</f>
        <v>ARASMAC_Association régionale pour l'action sociale Morges-Aubonne-Cossonay_26_2016</v>
      </c>
      <c r="H556">
        <v>5484</v>
      </c>
      <c r="I556" t="s">
        <v>127</v>
      </c>
      <c r="J556">
        <v>2016</v>
      </c>
      <c r="K556">
        <v>1.0722954881008984E-2</v>
      </c>
    </row>
    <row r="557" spans="1:11" x14ac:dyDescent="0.25">
      <c r="A557" t="s">
        <v>433</v>
      </c>
      <c r="B557" t="s">
        <v>650</v>
      </c>
      <c r="C557" t="s">
        <v>651</v>
      </c>
      <c r="D557" t="str">
        <f>Clef_répartition[[#This Row],[Code association]]&amp;"_"&amp;Clef_répartition[[#This Row],[Nom association]]</f>
        <v>ARASMAC_Association régionale pour l'action sociale Morges-Aubonne-Cossonay</v>
      </c>
      <c r="E557">
        <f>COUNTIFS(D$2:D557,Clef_répartition[[#This Row],[Code_Nom]],J$2:J557,Clef_répartition[[#This Row],[Année]])</f>
        <v>27</v>
      </c>
      <c r="F557">
        <f>IF(Clef_répartition[[#This Row],[Code_Nom]]=D556,F556-1,(COUNTIFS(Clef_répartition[Code_Nom],Clef_répartition[[#This Row],[Code_Nom]],Clef_répartition[Année],Clef_répartition[[#This Row],[Année]])))</f>
        <v>30</v>
      </c>
      <c r="G557" t="str">
        <f>Clef_répartition[[#This Row],[Code_Nom]]&amp;"_"&amp;Clef_répartition[[#This Row],[Nombre]]&amp;"_"&amp;Clef_répartition[[#This Row],[Année]]</f>
        <v>ARASMAC_Association régionale pour l'action sociale Morges-Aubonne-Cossonay_27_2016</v>
      </c>
      <c r="H557">
        <v>5485</v>
      </c>
      <c r="I557" t="s">
        <v>129</v>
      </c>
      <c r="J557">
        <v>2016</v>
      </c>
      <c r="K557">
        <v>4.9548309601861818E-3</v>
      </c>
    </row>
    <row r="558" spans="1:11" x14ac:dyDescent="0.25">
      <c r="A558" t="s">
        <v>433</v>
      </c>
      <c r="B558" t="s">
        <v>650</v>
      </c>
      <c r="C558" t="s">
        <v>651</v>
      </c>
      <c r="D558" t="str">
        <f>Clef_répartition[[#This Row],[Code association]]&amp;"_"&amp;Clef_répartition[[#This Row],[Nom association]]</f>
        <v>ARASMAC_Association régionale pour l'action sociale Morges-Aubonne-Cossonay</v>
      </c>
      <c r="E558">
        <f>COUNTIFS(D$2:D558,Clef_répartition[[#This Row],[Code_Nom]],J$2:J558,Clef_répartition[[#This Row],[Année]])</f>
        <v>28</v>
      </c>
      <c r="F558">
        <f>IF(Clef_répartition[[#This Row],[Code_Nom]]=D557,F557-1,(COUNTIFS(Clef_répartition[Code_Nom],Clef_répartition[[#This Row],[Code_Nom]],Clef_répartition[Année],Clef_répartition[[#This Row],[Année]])))</f>
        <v>29</v>
      </c>
      <c r="G558" t="str">
        <f>Clef_répartition[[#This Row],[Code_Nom]]&amp;"_"&amp;Clef_répartition[[#This Row],[Nombre]]&amp;"_"&amp;Clef_répartition[[#This Row],[Année]]</f>
        <v>ARASMAC_Association régionale pour l'action sociale Morges-Aubonne-Cossonay_28_2016</v>
      </c>
      <c r="H558">
        <v>5656</v>
      </c>
      <c r="I558" t="s">
        <v>135</v>
      </c>
      <c r="J558">
        <v>2016</v>
      </c>
      <c r="K558">
        <v>4.9147919221240705E-2</v>
      </c>
    </row>
    <row r="559" spans="1:11" x14ac:dyDescent="0.25">
      <c r="A559" t="s">
        <v>433</v>
      </c>
      <c r="B559" t="s">
        <v>650</v>
      </c>
      <c r="C559" t="s">
        <v>651</v>
      </c>
      <c r="D559" t="str">
        <f>Clef_répartition[[#This Row],[Code association]]&amp;"_"&amp;Clef_répartition[[#This Row],[Nom association]]</f>
        <v>ARASMAC_Association régionale pour l'action sociale Morges-Aubonne-Cossonay</v>
      </c>
      <c r="E559">
        <f>COUNTIFS(D$2:D559,Clef_répartition[[#This Row],[Code_Nom]],J$2:J559,Clef_répartition[[#This Row],[Année]])</f>
        <v>29</v>
      </c>
      <c r="F559">
        <f>IF(Clef_répartition[[#This Row],[Code_Nom]]=D558,F558-1,(COUNTIFS(Clef_répartition[Code_Nom],Clef_répartition[[#This Row],[Code_Nom]],Clef_répartition[Année],Clef_répartition[[#This Row],[Année]])))</f>
        <v>28</v>
      </c>
      <c r="G559" t="str">
        <f>Clef_répartition[[#This Row],[Code_Nom]]&amp;"_"&amp;Clef_répartition[[#This Row],[Nombre]]&amp;"_"&amp;Clef_répartition[[#This Row],[Année]]</f>
        <v>ARASMAC_Association régionale pour l'action sociale Morges-Aubonne-Cossonay_29_2016</v>
      </c>
      <c r="H559">
        <v>5474</v>
      </c>
      <c r="I559" t="s">
        <v>146</v>
      </c>
      <c r="J559">
        <v>2016</v>
      </c>
      <c r="K559">
        <v>5.2676359450464201E-3</v>
      </c>
    </row>
    <row r="560" spans="1:11" x14ac:dyDescent="0.25">
      <c r="A560" t="s">
        <v>433</v>
      </c>
      <c r="B560" t="s">
        <v>650</v>
      </c>
      <c r="C560" t="s">
        <v>651</v>
      </c>
      <c r="D560" t="str">
        <f>Clef_répartition[[#This Row],[Code association]]&amp;"_"&amp;Clef_répartition[[#This Row],[Nom association]]</f>
        <v>ARASMAC_Association régionale pour l'action sociale Morges-Aubonne-Cossonay</v>
      </c>
      <c r="E560">
        <f>COUNTIFS(D$2:D560,Clef_répartition[[#This Row],[Code_Nom]],J$2:J560,Clef_répartition[[#This Row],[Année]])</f>
        <v>30</v>
      </c>
      <c r="F560">
        <f>IF(Clef_répartition[[#This Row],[Code_Nom]]=D559,F559-1,(COUNTIFS(Clef_répartition[Code_Nom],Clef_répartition[[#This Row],[Code_Nom]],Clef_répartition[Année],Clef_répartition[[#This Row],[Année]])))</f>
        <v>27</v>
      </c>
      <c r="G560" t="str">
        <f>Clef_répartition[[#This Row],[Code_Nom]]&amp;"_"&amp;Clef_répartition[[#This Row],[Nombre]]&amp;"_"&amp;Clef_répartition[[#This Row],[Année]]</f>
        <v>ARASMAC_Association régionale pour l'action sociale Morges-Aubonne-Cossonay_30_2016</v>
      </c>
      <c r="H560">
        <v>5498</v>
      </c>
      <c r="I560" t="s">
        <v>149</v>
      </c>
      <c r="J560">
        <v>2016</v>
      </c>
      <c r="K560">
        <v>3.2018718250294037E-2</v>
      </c>
    </row>
    <row r="561" spans="1:11" x14ac:dyDescent="0.25">
      <c r="A561" t="s">
        <v>433</v>
      </c>
      <c r="B561" t="s">
        <v>650</v>
      </c>
      <c r="C561" t="s">
        <v>651</v>
      </c>
      <c r="D561" t="str">
        <f>Clef_répartition[[#This Row],[Code association]]&amp;"_"&amp;Clef_répartition[[#This Row],[Nom association]]</f>
        <v>ARASMAC_Association régionale pour l'action sociale Morges-Aubonne-Cossonay</v>
      </c>
      <c r="E561">
        <f>COUNTIFS(D$2:D561,Clef_répartition[[#This Row],[Code_Nom]],J$2:J561,Clef_répartition[[#This Row],[Année]])</f>
        <v>31</v>
      </c>
      <c r="F561">
        <f>IF(Clef_répartition[[#This Row],[Code_Nom]]=D560,F560-1,(COUNTIFS(Clef_répartition[Code_Nom],Clef_répartition[[#This Row],[Code_Nom]],Clef_répartition[Année],Clef_répartition[[#This Row],[Année]])))</f>
        <v>26</v>
      </c>
      <c r="G561" t="str">
        <f>Clef_répartition[[#This Row],[Code_Nom]]&amp;"_"&amp;Clef_répartition[[#This Row],[Nombre]]&amp;"_"&amp;Clef_répartition[[#This Row],[Année]]</f>
        <v>ARASMAC_Association régionale pour l'action sociale Morges-Aubonne-Cossonay_31_2016</v>
      </c>
      <c r="H561">
        <v>5637</v>
      </c>
      <c r="I561" t="s">
        <v>153</v>
      </c>
      <c r="J561">
        <v>2016</v>
      </c>
      <c r="K561">
        <v>1.2274467605915768E-2</v>
      </c>
    </row>
    <row r="562" spans="1:11" x14ac:dyDescent="0.25">
      <c r="A562" t="s">
        <v>433</v>
      </c>
      <c r="B562" t="s">
        <v>650</v>
      </c>
      <c r="C562" t="s">
        <v>651</v>
      </c>
      <c r="D562" t="str">
        <f>Clef_répartition[[#This Row],[Code association]]&amp;"_"&amp;Clef_répartition[[#This Row],[Nom association]]</f>
        <v>ARASMAC_Association régionale pour l'action sociale Morges-Aubonne-Cossonay</v>
      </c>
      <c r="E562">
        <f>COUNTIFS(D$2:D562,Clef_répartition[[#This Row],[Code_Nom]],J$2:J562,Clef_répartition[[#This Row],[Année]])</f>
        <v>32</v>
      </c>
      <c r="F562">
        <f>IF(Clef_répartition[[#This Row],[Code_Nom]]=D561,F561-1,(COUNTIFS(Clef_répartition[Code_Nom],Clef_répartition[[#This Row],[Code_Nom]],Clef_répartition[Année],Clef_répartition[[#This Row],[Année]])))</f>
        <v>25</v>
      </c>
      <c r="G562" t="str">
        <f>Clef_répartition[[#This Row],[Code_Nom]]&amp;"_"&amp;Clef_répartition[[#This Row],[Nombre]]&amp;"_"&amp;Clef_répartition[[#This Row],[Année]]</f>
        <v>ARASMAC_Association régionale pour l'action sociale Morges-Aubonne-Cossonay_32_2016</v>
      </c>
      <c r="H562">
        <v>5486</v>
      </c>
      <c r="I562" t="s">
        <v>145</v>
      </c>
      <c r="J562">
        <v>2016</v>
      </c>
      <c r="K562">
        <v>1.2912589775030653E-2</v>
      </c>
    </row>
    <row r="563" spans="1:11" x14ac:dyDescent="0.25">
      <c r="A563" t="s">
        <v>433</v>
      </c>
      <c r="B563" t="s">
        <v>650</v>
      </c>
      <c r="C563" t="s">
        <v>651</v>
      </c>
      <c r="D563" t="str">
        <f>Clef_répartition[[#This Row],[Code association]]&amp;"_"&amp;Clef_répartition[[#This Row],[Nom association]]</f>
        <v>ARASMAC_Association régionale pour l'action sociale Morges-Aubonne-Cossonay</v>
      </c>
      <c r="E563">
        <f>COUNTIFS(D$2:D563,Clef_répartition[[#This Row],[Code_Nom]],J$2:J563,Clef_répartition[[#This Row],[Année]])</f>
        <v>33</v>
      </c>
      <c r="F563">
        <f>IF(Clef_répartition[[#This Row],[Code_Nom]]=D562,F562-1,(COUNTIFS(Clef_répartition[Code_Nom],Clef_répartition[[#This Row],[Code_Nom]],Clef_répartition[Année],Clef_répartition[[#This Row],[Année]])))</f>
        <v>24</v>
      </c>
      <c r="G563" t="str">
        <f>Clef_répartition[[#This Row],[Code_Nom]]&amp;"_"&amp;Clef_répartition[[#This Row],[Nombre]]&amp;"_"&amp;Clef_répartition[[#This Row],[Année]]</f>
        <v>ARASMAC_Association régionale pour l'action sociale Morges-Aubonne-Cossonay_33_2016</v>
      </c>
      <c r="H563">
        <v>5638</v>
      </c>
      <c r="I563" t="s">
        <v>161</v>
      </c>
      <c r="J563">
        <v>2016</v>
      </c>
      <c r="K563">
        <v>3.1730937664222615E-2</v>
      </c>
    </row>
    <row r="564" spans="1:11" x14ac:dyDescent="0.25">
      <c r="A564" t="s">
        <v>433</v>
      </c>
      <c r="B564" t="s">
        <v>650</v>
      </c>
      <c r="C564" t="s">
        <v>651</v>
      </c>
      <c r="D564" t="str">
        <f>Clef_répartition[[#This Row],[Code association]]&amp;"_"&amp;Clef_répartition[[#This Row],[Nom association]]</f>
        <v>ARASMAC_Association régionale pour l'action sociale Morges-Aubonne-Cossonay</v>
      </c>
      <c r="E564">
        <f>COUNTIFS(D$2:D564,Clef_répartition[[#This Row],[Code_Nom]],J$2:J564,Clef_répartition[[#This Row],[Année]])</f>
        <v>34</v>
      </c>
      <c r="F564">
        <f>IF(Clef_répartition[[#This Row],[Code_Nom]]=D563,F563-1,(COUNTIFS(Clef_répartition[Code_Nom],Clef_répartition[[#This Row],[Code_Nom]],Clef_répartition[Année],Clef_répartition[[#This Row],[Année]])))</f>
        <v>23</v>
      </c>
      <c r="G564" t="str">
        <f>Clef_répartition[[#This Row],[Code_Nom]]&amp;"_"&amp;Clef_répartition[[#This Row],[Nombre]]&amp;"_"&amp;Clef_répartition[[#This Row],[Année]]</f>
        <v>ARASMAC_Association régionale pour l'action sociale Morges-Aubonne-Cossonay_34_2016</v>
      </c>
      <c r="H564">
        <v>5639</v>
      </c>
      <c r="I564" t="s">
        <v>166</v>
      </c>
      <c r="J564">
        <v>2016</v>
      </c>
      <c r="K564">
        <v>9.5092715397512573E-3</v>
      </c>
    </row>
    <row r="565" spans="1:11" x14ac:dyDescent="0.25">
      <c r="A565" t="s">
        <v>433</v>
      </c>
      <c r="B565" t="s">
        <v>650</v>
      </c>
      <c r="C565" t="s">
        <v>651</v>
      </c>
      <c r="D565" t="str">
        <f>Clef_répartition[[#This Row],[Code association]]&amp;"_"&amp;Clef_répartition[[#This Row],[Nom association]]</f>
        <v>ARASMAC_Association régionale pour l'action sociale Morges-Aubonne-Cossonay</v>
      </c>
      <c r="E565">
        <f>COUNTIFS(D$2:D565,Clef_répartition[[#This Row],[Code_Nom]],J$2:J565,Clef_répartition[[#This Row],[Année]])</f>
        <v>35</v>
      </c>
      <c r="F565">
        <f>IF(Clef_répartition[[#This Row],[Code_Nom]]=D564,F564-1,(COUNTIFS(Clef_répartition[Code_Nom],Clef_répartition[[#This Row],[Code_Nom]],Clef_répartition[Année],Clef_répartition[[#This Row],[Année]])))</f>
        <v>22</v>
      </c>
      <c r="G565" t="str">
        <f>Clef_répartition[[#This Row],[Code_Nom]]&amp;"_"&amp;Clef_répartition[[#This Row],[Nombre]]&amp;"_"&amp;Clef_répartition[[#This Row],[Année]]</f>
        <v>ARASMAC_Association régionale pour l'action sociale Morges-Aubonne-Cossonay_35_2016</v>
      </c>
      <c r="H565">
        <v>5640</v>
      </c>
      <c r="I565" t="s">
        <v>168</v>
      </c>
      <c r="J565">
        <v>2016</v>
      </c>
      <c r="K565">
        <v>8.082880808788568E-3</v>
      </c>
    </row>
    <row r="566" spans="1:11" x14ac:dyDescent="0.25">
      <c r="A566" t="s">
        <v>433</v>
      </c>
      <c r="B566" t="s">
        <v>650</v>
      </c>
      <c r="C566" t="s">
        <v>651</v>
      </c>
      <c r="D566" t="str">
        <f>Clef_répartition[[#This Row],[Code association]]&amp;"_"&amp;Clef_répartition[[#This Row],[Nom association]]</f>
        <v>ARASMAC_Association régionale pour l'action sociale Morges-Aubonne-Cossonay</v>
      </c>
      <c r="E566">
        <f>COUNTIFS(D$2:D566,Clef_répartition[[#This Row],[Code_Nom]],J$2:J566,Clef_répartition[[#This Row],[Année]])</f>
        <v>36</v>
      </c>
      <c r="F566">
        <f>IF(Clef_répartition[[#This Row],[Code_Nom]]=D565,F565-1,(COUNTIFS(Clef_répartition[Code_Nom],Clef_répartition[[#This Row],[Code_Nom]],Clef_répartition[Année],Clef_répartition[[#This Row],[Année]])))</f>
        <v>21</v>
      </c>
      <c r="G566" t="str">
        <f>Clef_répartition[[#This Row],[Code_Nom]]&amp;"_"&amp;Clef_répartition[[#This Row],[Nombre]]&amp;"_"&amp;Clef_répartition[[#This Row],[Année]]</f>
        <v>ARASMAC_Association régionale pour l'action sociale Morges-Aubonne-Cossonay_36_2016</v>
      </c>
      <c r="H566">
        <v>5488</v>
      </c>
      <c r="I566" t="s">
        <v>174</v>
      </c>
      <c r="J566">
        <v>2016</v>
      </c>
      <c r="K566">
        <v>6.1309777032606786E-4</v>
      </c>
    </row>
    <row r="567" spans="1:11" x14ac:dyDescent="0.25">
      <c r="A567" t="s">
        <v>433</v>
      </c>
      <c r="B567" t="s">
        <v>650</v>
      </c>
      <c r="C567" t="s">
        <v>651</v>
      </c>
      <c r="D567" t="str">
        <f>Clef_répartition[[#This Row],[Code association]]&amp;"_"&amp;Clef_répartition[[#This Row],[Nom association]]</f>
        <v>ARASMAC_Association régionale pour l'action sociale Morges-Aubonne-Cossonay</v>
      </c>
      <c r="E567">
        <f>COUNTIFS(D$2:D567,Clef_répartition[[#This Row],[Code_Nom]],J$2:J567,Clef_répartition[[#This Row],[Année]])</f>
        <v>37</v>
      </c>
      <c r="F567">
        <f>IF(Clef_répartition[[#This Row],[Code_Nom]]=D566,F566-1,(COUNTIFS(Clef_répartition[Code_Nom],Clef_répartition[[#This Row],[Code_Nom]],Clef_répartition[Année],Clef_répartition[[#This Row],[Année]])))</f>
        <v>20</v>
      </c>
      <c r="G567" t="str">
        <f>Clef_répartition[[#This Row],[Code_Nom]]&amp;"_"&amp;Clef_répartition[[#This Row],[Nombre]]&amp;"_"&amp;Clef_répartition[[#This Row],[Année]]</f>
        <v>ARASMAC_Association régionale pour l'action sociale Morges-Aubonne-Cossonay_37_2016</v>
      </c>
      <c r="H567">
        <v>5490</v>
      </c>
      <c r="I567" t="s">
        <v>178</v>
      </c>
      <c r="J567">
        <v>2016</v>
      </c>
      <c r="K567">
        <v>3.6285378243787695E-3</v>
      </c>
    </row>
    <row r="568" spans="1:11" x14ac:dyDescent="0.25">
      <c r="A568" t="s">
        <v>433</v>
      </c>
      <c r="B568" t="s">
        <v>650</v>
      </c>
      <c r="C568" t="s">
        <v>651</v>
      </c>
      <c r="D568" t="str">
        <f>Clef_répartition[[#This Row],[Code association]]&amp;"_"&amp;Clef_répartition[[#This Row],[Nom association]]</f>
        <v>ARASMAC_Association régionale pour l'action sociale Morges-Aubonne-Cossonay</v>
      </c>
      <c r="E568">
        <f>COUNTIFS(D$2:D568,Clef_répartition[[#This Row],[Code_Nom]],J$2:J568,Clef_répartition[[#This Row],[Année]])</f>
        <v>38</v>
      </c>
      <c r="F568">
        <f>IF(Clef_répartition[[#This Row],[Code_Nom]]=D567,F567-1,(COUNTIFS(Clef_répartition[Code_Nom],Clef_répartition[[#This Row],[Code_Nom]],Clef_répartition[Année],Clef_répartition[[#This Row],[Année]])))</f>
        <v>19</v>
      </c>
      <c r="G568" t="str">
        <f>Clef_répartition[[#This Row],[Code_Nom]]&amp;"_"&amp;Clef_répartition[[#This Row],[Nombre]]&amp;"_"&amp;Clef_répartition[[#This Row],[Année]]</f>
        <v>ARASMAC_Association régionale pour l'action sociale Morges-Aubonne-Cossonay_38_2016</v>
      </c>
      <c r="H568">
        <v>5431</v>
      </c>
      <c r="I568" t="s">
        <v>179</v>
      </c>
      <c r="J568">
        <v>2016</v>
      </c>
      <c r="K568">
        <v>3.678586621956408E-3</v>
      </c>
    </row>
    <row r="569" spans="1:11" x14ac:dyDescent="0.25">
      <c r="A569" t="s">
        <v>433</v>
      </c>
      <c r="B569" t="s">
        <v>650</v>
      </c>
      <c r="C569" t="s">
        <v>651</v>
      </c>
      <c r="D569" t="str">
        <f>Clef_répartition[[#This Row],[Code association]]&amp;"_"&amp;Clef_répartition[[#This Row],[Nom association]]</f>
        <v>ARASMAC_Association régionale pour l'action sociale Morges-Aubonne-Cossonay</v>
      </c>
      <c r="E569">
        <f>COUNTIFS(D$2:D569,Clef_répartition[[#This Row],[Code_Nom]],J$2:J569,Clef_répartition[[#This Row],[Année]])</f>
        <v>39</v>
      </c>
      <c r="F569">
        <f>IF(Clef_répartition[[#This Row],[Code_Nom]]=D568,F568-1,(COUNTIFS(Clef_répartition[Code_Nom],Clef_répartition[[#This Row],[Code_Nom]],Clef_répartition[Année],Clef_répartition[[#This Row],[Année]])))</f>
        <v>18</v>
      </c>
      <c r="G569" t="str">
        <f>Clef_répartition[[#This Row],[Code_Nom]]&amp;"_"&amp;Clef_répartition[[#This Row],[Nombre]]&amp;"_"&amp;Clef_répartition[[#This Row],[Année]]</f>
        <v>ARASMAC_Association régionale pour l'action sociale Morges-Aubonne-Cossonay_39_2016</v>
      </c>
      <c r="H569">
        <v>5491</v>
      </c>
      <c r="I569" t="s">
        <v>181</v>
      </c>
      <c r="J569">
        <v>2016</v>
      </c>
      <c r="K569">
        <v>4.7796601686644477E-3</v>
      </c>
    </row>
    <row r="570" spans="1:11" x14ac:dyDescent="0.25">
      <c r="A570" t="s">
        <v>433</v>
      </c>
      <c r="B570" t="s">
        <v>650</v>
      </c>
      <c r="C570" t="s">
        <v>651</v>
      </c>
      <c r="D570" t="str">
        <f>Clef_répartition[[#This Row],[Code association]]&amp;"_"&amp;Clef_répartition[[#This Row],[Nom association]]</f>
        <v>ARASMAC_Association régionale pour l'action sociale Morges-Aubonne-Cossonay</v>
      </c>
      <c r="E570">
        <f>COUNTIFS(D$2:D570,Clef_répartition[[#This Row],[Code_Nom]],J$2:J570,Clef_répartition[[#This Row],[Année]])</f>
        <v>40</v>
      </c>
      <c r="F570">
        <f>IF(Clef_répartition[[#This Row],[Code_Nom]]=D569,F569-1,(COUNTIFS(Clef_répartition[Code_Nom],Clef_répartition[[#This Row],[Code_Nom]],Clef_répartition[Année],Clef_répartition[[#This Row],[Année]])))</f>
        <v>17</v>
      </c>
      <c r="G570" t="str">
        <f>Clef_répartition[[#This Row],[Code_Nom]]&amp;"_"&amp;Clef_répartition[[#This Row],[Nombre]]&amp;"_"&amp;Clef_répartition[[#This Row],[Année]]</f>
        <v>ARASMAC_Association régionale pour l'action sociale Morges-Aubonne-Cossonay_40_2016</v>
      </c>
      <c r="H570">
        <v>5492</v>
      </c>
      <c r="I570" t="s">
        <v>189</v>
      </c>
      <c r="J570">
        <v>2016</v>
      </c>
      <c r="K570">
        <v>1.2024223618027578E-2</v>
      </c>
    </row>
    <row r="571" spans="1:11" x14ac:dyDescent="0.25">
      <c r="A571" t="s">
        <v>433</v>
      </c>
      <c r="B571" t="s">
        <v>650</v>
      </c>
      <c r="C571" t="s">
        <v>651</v>
      </c>
      <c r="D571" t="str">
        <f>Clef_répartition[[#This Row],[Code association]]&amp;"_"&amp;Clef_répartition[[#This Row],[Nom association]]</f>
        <v>ARASMAC_Association régionale pour l'action sociale Morges-Aubonne-Cossonay</v>
      </c>
      <c r="E571">
        <f>COUNTIFS(D$2:D571,Clef_répartition[[#This Row],[Code_Nom]],J$2:J571,Clef_répartition[[#This Row],[Année]])</f>
        <v>41</v>
      </c>
      <c r="F571">
        <f>IF(Clef_répartition[[#This Row],[Code_Nom]]=D570,F570-1,(COUNTIFS(Clef_répartition[Code_Nom],Clef_répartition[[#This Row],[Code_Nom]],Clef_répartition[Année],Clef_répartition[[#This Row],[Année]])))</f>
        <v>16</v>
      </c>
      <c r="G571" t="str">
        <f>Clef_répartition[[#This Row],[Code_Nom]]&amp;"_"&amp;Clef_répartition[[#This Row],[Nombre]]&amp;"_"&amp;Clef_répartition[[#This Row],[Année]]</f>
        <v>ARASMAC_Association régionale pour l'action sociale Morges-Aubonne-Cossonay_41_2016</v>
      </c>
      <c r="H571">
        <v>5642</v>
      </c>
      <c r="I571" t="s">
        <v>190</v>
      </c>
      <c r="J571">
        <v>2016</v>
      </c>
      <c r="K571">
        <v>0.19547809113886039</v>
      </c>
    </row>
    <row r="572" spans="1:11" x14ac:dyDescent="0.25">
      <c r="A572" t="s">
        <v>433</v>
      </c>
      <c r="B572" t="s">
        <v>650</v>
      </c>
      <c r="C572" t="s">
        <v>651</v>
      </c>
      <c r="D572" t="str">
        <f>Clef_répartition[[#This Row],[Code association]]&amp;"_"&amp;Clef_répartition[[#This Row],[Nom association]]</f>
        <v>ARASMAC_Association régionale pour l'action sociale Morges-Aubonne-Cossonay</v>
      </c>
      <c r="E572">
        <f>COUNTIFS(D$2:D572,Clef_répartition[[#This Row],[Code_Nom]],J$2:J572,Clef_répartition[[#This Row],[Année]])</f>
        <v>42</v>
      </c>
      <c r="F572">
        <f>IF(Clef_répartition[[#This Row],[Code_Nom]]=D571,F571-1,(COUNTIFS(Clef_répartition[Code_Nom],Clef_répartition[[#This Row],[Code_Nom]],Clef_répartition[Année],Clef_répartition[[#This Row],[Année]])))</f>
        <v>15</v>
      </c>
      <c r="G572" t="str">
        <f>Clef_répartition[[#This Row],[Code_Nom]]&amp;"_"&amp;Clef_répartition[[#This Row],[Nombre]]&amp;"_"&amp;Clef_répartition[[#This Row],[Année]]</f>
        <v>ARASMAC_Association régionale pour l'action sociale Morges-Aubonne-Cossonay_42_2016</v>
      </c>
      <c r="H572">
        <v>5493</v>
      </c>
      <c r="I572" t="s">
        <v>205</v>
      </c>
      <c r="J572">
        <v>2016</v>
      </c>
      <c r="K572">
        <v>4.6920747729035806E-3</v>
      </c>
    </row>
    <row r="573" spans="1:11" x14ac:dyDescent="0.25">
      <c r="A573" t="s">
        <v>433</v>
      </c>
      <c r="B573" t="s">
        <v>650</v>
      </c>
      <c r="C573" t="s">
        <v>651</v>
      </c>
      <c r="D573" t="str">
        <f>Clef_répartition[[#This Row],[Code association]]&amp;"_"&amp;Clef_répartition[[#This Row],[Nom association]]</f>
        <v>ARASMAC_Association régionale pour l'action sociale Morges-Aubonne-Cossonay</v>
      </c>
      <c r="E573">
        <f>COUNTIFS(D$2:D573,Clef_répartition[[#This Row],[Code_Nom]],J$2:J573,Clef_répartition[[#This Row],[Année]])</f>
        <v>43</v>
      </c>
      <c r="F573">
        <f>IF(Clef_répartition[[#This Row],[Code_Nom]]=D572,F572-1,(COUNTIFS(Clef_répartition[Code_Nom],Clef_répartition[[#This Row],[Code_Nom]],Clef_répartition[Année],Clef_répartition[[#This Row],[Année]])))</f>
        <v>14</v>
      </c>
      <c r="G573" t="str">
        <f>Clef_répartition[[#This Row],[Code_Nom]]&amp;"_"&amp;Clef_répartition[[#This Row],[Nombre]]&amp;"_"&amp;Clef_répartition[[#This Row],[Année]]</f>
        <v>ARASMAC_Association régionale pour l'action sociale Morges-Aubonne-Cossonay_43_2016</v>
      </c>
      <c r="H573">
        <v>5497</v>
      </c>
      <c r="I573" t="s">
        <v>217</v>
      </c>
      <c r="J573">
        <v>2016</v>
      </c>
      <c r="K573">
        <v>1.0435174294937564E-2</v>
      </c>
    </row>
    <row r="574" spans="1:11" x14ac:dyDescent="0.25">
      <c r="A574" t="s">
        <v>433</v>
      </c>
      <c r="B574" t="s">
        <v>650</v>
      </c>
      <c r="C574" t="s">
        <v>651</v>
      </c>
      <c r="D574" t="str">
        <f>Clef_répartition[[#This Row],[Code association]]&amp;"_"&amp;Clef_répartition[[#This Row],[Nom association]]</f>
        <v>ARASMAC_Association régionale pour l'action sociale Morges-Aubonne-Cossonay</v>
      </c>
      <c r="E574">
        <f>COUNTIFS(D$2:D574,Clef_répartition[[#This Row],[Code_Nom]],J$2:J574,Clef_répartition[[#This Row],[Année]])</f>
        <v>44</v>
      </c>
      <c r="F574">
        <f>IF(Clef_répartition[[#This Row],[Code_Nom]]=D573,F573-1,(COUNTIFS(Clef_répartition[Code_Nom],Clef_répartition[[#This Row],[Code_Nom]],Clef_répartition[Année],Clef_répartition[[#This Row],[Année]])))</f>
        <v>13</v>
      </c>
      <c r="G574" t="str">
        <f>Clef_répartition[[#This Row],[Code_Nom]]&amp;"_"&amp;Clef_répartition[[#This Row],[Nombre]]&amp;"_"&amp;Clef_répartition[[#This Row],[Année]]</f>
        <v>ARASMAC_Association régionale pour l'action sociale Morges-Aubonne-Cossonay_44_2016</v>
      </c>
      <c r="H574">
        <v>5643</v>
      </c>
      <c r="I574" t="s">
        <v>221</v>
      </c>
      <c r="J574">
        <v>2016</v>
      </c>
      <c r="K574">
        <v>6.5851705412777461E-2</v>
      </c>
    </row>
    <row r="575" spans="1:11" x14ac:dyDescent="0.25">
      <c r="A575" t="s">
        <v>433</v>
      </c>
      <c r="B575" t="s">
        <v>650</v>
      </c>
      <c r="C575" t="s">
        <v>651</v>
      </c>
      <c r="D575" t="str">
        <f>Clef_répartition[[#This Row],[Code association]]&amp;"_"&amp;Clef_répartition[[#This Row],[Nom association]]</f>
        <v>ARASMAC_Association régionale pour l'action sociale Morges-Aubonne-Cossonay</v>
      </c>
      <c r="E575">
        <f>COUNTIFS(D$2:D575,Clef_répartition[[#This Row],[Code_Nom]],J$2:J575,Clef_répartition[[#This Row],[Année]])</f>
        <v>45</v>
      </c>
      <c r="F575">
        <f>IF(Clef_répartition[[#This Row],[Code_Nom]]=D574,F574-1,(COUNTIFS(Clef_répartition[Code_Nom],Clef_répartition[[#This Row],[Code_Nom]],Clef_répartition[Année],Clef_répartition[[#This Row],[Année]])))</f>
        <v>12</v>
      </c>
      <c r="G575" t="str">
        <f>Clef_répartition[[#This Row],[Code_Nom]]&amp;"_"&amp;Clef_répartition[[#This Row],[Nombre]]&amp;"_"&amp;Clef_répartition[[#This Row],[Année]]</f>
        <v>ARASMAC_Association régionale pour l'action sociale Morges-Aubonne-Cossonay_45_2016</v>
      </c>
      <c r="H575">
        <v>5645</v>
      </c>
      <c r="I575" t="s">
        <v>235</v>
      </c>
      <c r="J575">
        <v>2016</v>
      </c>
      <c r="K575">
        <v>5.7430995220339835E-3</v>
      </c>
    </row>
    <row r="576" spans="1:11" x14ac:dyDescent="0.25">
      <c r="A576" t="s">
        <v>433</v>
      </c>
      <c r="B576" t="s">
        <v>650</v>
      </c>
      <c r="C576" t="s">
        <v>651</v>
      </c>
      <c r="D576" t="str">
        <f>Clef_répartition[[#This Row],[Code association]]&amp;"_"&amp;Clef_répartition[[#This Row],[Nom association]]</f>
        <v>ARASMAC_Association régionale pour l'action sociale Morges-Aubonne-Cossonay</v>
      </c>
      <c r="E576">
        <f>COUNTIFS(D$2:D576,Clef_répartition[[#This Row],[Code_Nom]],J$2:J576,Clef_répartition[[#This Row],[Année]])</f>
        <v>46</v>
      </c>
      <c r="F576">
        <f>IF(Clef_répartition[[#This Row],[Code_Nom]]=D575,F575-1,(COUNTIFS(Clef_répartition[Code_Nom],Clef_répartition[[#This Row],[Code_Nom]],Clef_répartition[Année],Clef_répartition[[#This Row],[Année]])))</f>
        <v>11</v>
      </c>
      <c r="G576" t="str">
        <f>Clef_répartition[[#This Row],[Code_Nom]]&amp;"_"&amp;Clef_répartition[[#This Row],[Nombre]]&amp;"_"&amp;Clef_répartition[[#This Row],[Année]]</f>
        <v>ARASMAC_Association régionale pour l'action sociale Morges-Aubonne-Cossonay_46_2016</v>
      </c>
      <c r="H576">
        <v>5435</v>
      </c>
      <c r="I576" t="s">
        <v>245</v>
      </c>
      <c r="J576">
        <v>2016</v>
      </c>
      <c r="K576">
        <v>8.9211981682140087E-3</v>
      </c>
    </row>
    <row r="577" spans="1:11" x14ac:dyDescent="0.25">
      <c r="A577" t="s">
        <v>433</v>
      </c>
      <c r="B577" t="s">
        <v>650</v>
      </c>
      <c r="C577" t="s">
        <v>651</v>
      </c>
      <c r="D577" t="str">
        <f>Clef_répartition[[#This Row],[Code association]]&amp;"_"&amp;Clef_répartition[[#This Row],[Nom association]]</f>
        <v>ARASMAC_Association régionale pour l'action sociale Morges-Aubonne-Cossonay</v>
      </c>
      <c r="E577">
        <f>COUNTIFS(D$2:D577,Clef_répartition[[#This Row],[Code_Nom]],J$2:J577,Clef_répartition[[#This Row],[Année]])</f>
        <v>47</v>
      </c>
      <c r="F577">
        <f>IF(Clef_répartition[[#This Row],[Code_Nom]]=D576,F576-1,(COUNTIFS(Clef_répartition[Code_Nom],Clef_répartition[[#This Row],[Code_Nom]],Clef_répartition[Année],Clef_répartition[[#This Row],[Année]])))</f>
        <v>10</v>
      </c>
      <c r="G577" t="str">
        <f>Clef_répartition[[#This Row],[Code_Nom]]&amp;"_"&amp;Clef_répartition[[#This Row],[Nombre]]&amp;"_"&amp;Clef_répartition[[#This Row],[Année]]</f>
        <v>ARASMAC_Association régionale pour l'action sociale Morges-Aubonne-Cossonay_47_2016</v>
      </c>
      <c r="H577">
        <v>5436</v>
      </c>
      <c r="I577" t="s">
        <v>246</v>
      </c>
      <c r="J577">
        <v>2016</v>
      </c>
      <c r="K577">
        <v>4.3167087910712942E-3</v>
      </c>
    </row>
    <row r="578" spans="1:11" x14ac:dyDescent="0.25">
      <c r="A578" t="s">
        <v>433</v>
      </c>
      <c r="B578" t="s">
        <v>650</v>
      </c>
      <c r="C578" t="s">
        <v>651</v>
      </c>
      <c r="D578" t="str">
        <f>Clef_répartition[[#This Row],[Code association]]&amp;"_"&amp;Clef_répartition[[#This Row],[Nom association]]</f>
        <v>ARASMAC_Association régionale pour l'action sociale Morges-Aubonne-Cossonay</v>
      </c>
      <c r="E578">
        <f>COUNTIFS(D$2:D578,Clef_répartition[[#This Row],[Code_Nom]],J$2:J578,Clef_répartition[[#This Row],[Année]])</f>
        <v>48</v>
      </c>
      <c r="F578">
        <f>IF(Clef_répartition[[#This Row],[Code_Nom]]=D577,F577-1,(COUNTIFS(Clef_répartition[Code_Nom],Clef_répartition[[#This Row],[Code_Nom]],Clef_répartition[Année],Clef_répartition[[#This Row],[Année]])))</f>
        <v>9</v>
      </c>
      <c r="G578" t="str">
        <f>Clef_répartition[[#This Row],[Code_Nom]]&amp;"_"&amp;Clef_répartition[[#This Row],[Nombre]]&amp;"_"&amp;Clef_répartition[[#This Row],[Année]]</f>
        <v>ARASMAC_Association régionale pour l'action sociale Morges-Aubonne-Cossonay_48_2016</v>
      </c>
      <c r="H578">
        <v>5646</v>
      </c>
      <c r="I578" t="s">
        <v>247</v>
      </c>
      <c r="J578">
        <v>2016</v>
      </c>
      <c r="K578">
        <v>7.0118365406271116E-2</v>
      </c>
    </row>
    <row r="579" spans="1:11" x14ac:dyDescent="0.25">
      <c r="A579" t="s">
        <v>433</v>
      </c>
      <c r="B579" t="s">
        <v>650</v>
      </c>
      <c r="C579" t="s">
        <v>651</v>
      </c>
      <c r="D579" t="str">
        <f>Clef_répartition[[#This Row],[Code association]]&amp;"_"&amp;Clef_répartition[[#This Row],[Nom association]]</f>
        <v>ARASMAC_Association régionale pour l'action sociale Morges-Aubonne-Cossonay</v>
      </c>
      <c r="E579">
        <f>COUNTIFS(D$2:D579,Clef_répartition[[#This Row],[Code_Nom]],J$2:J579,Clef_répartition[[#This Row],[Année]])</f>
        <v>49</v>
      </c>
      <c r="F579">
        <f>IF(Clef_répartition[[#This Row],[Code_Nom]]=D578,F578-1,(COUNTIFS(Clef_répartition[Code_Nom],Clef_répartition[[#This Row],[Code_Nom]],Clef_répartition[Année],Clef_répartition[[#This Row],[Année]])))</f>
        <v>8</v>
      </c>
      <c r="G579" t="str">
        <f>Clef_répartition[[#This Row],[Code_Nom]]&amp;"_"&amp;Clef_répartition[[#This Row],[Nombre]]&amp;"_"&amp;Clef_répartition[[#This Row],[Année]]</f>
        <v>ARASMAC_Association régionale pour l'action sociale Morges-Aubonne-Cossonay_49_2016</v>
      </c>
      <c r="H579">
        <v>5437</v>
      </c>
      <c r="I579" t="s">
        <v>250</v>
      </c>
      <c r="J579">
        <v>2016</v>
      </c>
      <c r="K579">
        <v>4.8922699632141338E-3</v>
      </c>
    </row>
    <row r="580" spans="1:11" x14ac:dyDescent="0.25">
      <c r="A580" t="s">
        <v>433</v>
      </c>
      <c r="B580" t="s">
        <v>650</v>
      </c>
      <c r="C580" t="s">
        <v>651</v>
      </c>
      <c r="D580" t="str">
        <f>Clef_répartition[[#This Row],[Code association]]&amp;"_"&amp;Clef_répartition[[#This Row],[Nom association]]</f>
        <v>ARASMAC_Association régionale pour l'action sociale Morges-Aubonne-Cossonay</v>
      </c>
      <c r="E580">
        <f>COUNTIFS(D$2:D580,Clef_répartition[[#This Row],[Code_Nom]],J$2:J580,Clef_répartition[[#This Row],[Année]])</f>
        <v>50</v>
      </c>
      <c r="F580">
        <f>IF(Clef_répartition[[#This Row],[Code_Nom]]=D579,F579-1,(COUNTIFS(Clef_répartition[Code_Nom],Clef_répartition[[#This Row],[Code_Nom]],Clef_répartition[Année],Clef_répartition[[#This Row],[Année]])))</f>
        <v>7</v>
      </c>
      <c r="G580" t="str">
        <f>Clef_répartition[[#This Row],[Code_Nom]]&amp;"_"&amp;Clef_répartition[[#This Row],[Nombre]]&amp;"_"&amp;Clef_répartition[[#This Row],[Année]]</f>
        <v>ARASMAC_Association régionale pour l'action sociale Morges-Aubonne-Cossonay_50_2016</v>
      </c>
      <c r="H580">
        <v>5499</v>
      </c>
      <c r="I580" t="s">
        <v>252</v>
      </c>
      <c r="J580">
        <v>2016</v>
      </c>
      <c r="K580">
        <v>5.6430019268787065E-3</v>
      </c>
    </row>
    <row r="581" spans="1:11" x14ac:dyDescent="0.25">
      <c r="A581" t="s">
        <v>433</v>
      </c>
      <c r="B581" t="s">
        <v>650</v>
      </c>
      <c r="C581" t="s">
        <v>651</v>
      </c>
      <c r="D581" t="str">
        <f>Clef_répartition[[#This Row],[Code association]]&amp;"_"&amp;Clef_répartition[[#This Row],[Nom association]]</f>
        <v>ARASMAC_Association régionale pour l'action sociale Morges-Aubonne-Cossonay</v>
      </c>
      <c r="E581">
        <f>COUNTIFS(D$2:D581,Clef_répartition[[#This Row],[Code_Nom]],J$2:J581,Clef_répartition[[#This Row],[Année]])</f>
        <v>51</v>
      </c>
      <c r="F581">
        <f>IF(Clef_répartition[[#This Row],[Code_Nom]]=D580,F580-1,(COUNTIFS(Clef_répartition[Code_Nom],Clef_répartition[[#This Row],[Code_Nom]],Clef_répartition[Année],Clef_répartition[[#This Row],[Année]])))</f>
        <v>6</v>
      </c>
      <c r="G581" t="str">
        <f>Clef_répartition[[#This Row],[Code_Nom]]&amp;"_"&amp;Clef_répartition[[#This Row],[Nombre]]&amp;"_"&amp;Clef_répartition[[#This Row],[Année]]</f>
        <v>ARASMAC_Association régionale pour l'action sociale Morges-Aubonne-Cossonay_51_2016</v>
      </c>
      <c r="H581">
        <v>5649</v>
      </c>
      <c r="I581" t="s">
        <v>264</v>
      </c>
      <c r="J581">
        <v>2016</v>
      </c>
      <c r="K581">
        <v>2.3210129876629713E-2</v>
      </c>
    </row>
    <row r="582" spans="1:11" x14ac:dyDescent="0.25">
      <c r="A582" t="s">
        <v>433</v>
      </c>
      <c r="B582" t="s">
        <v>650</v>
      </c>
      <c r="C582" t="s">
        <v>651</v>
      </c>
      <c r="D582" t="str">
        <f>Clef_répartition[[#This Row],[Code association]]&amp;"_"&amp;Clef_répartition[[#This Row],[Nom association]]</f>
        <v>ARASMAC_Association régionale pour l'action sociale Morges-Aubonne-Cossonay</v>
      </c>
      <c r="E582">
        <f>COUNTIFS(D$2:D582,Clef_répartition[[#This Row],[Code_Nom]],J$2:J582,Clef_répartition[[#This Row],[Année]])</f>
        <v>52</v>
      </c>
      <c r="F582">
        <f>IF(Clef_répartition[[#This Row],[Code_Nom]]=D581,F581-1,(COUNTIFS(Clef_répartition[Code_Nom],Clef_répartition[[#This Row],[Code_Nom]],Clef_répartition[Année],Clef_répartition[[#This Row],[Année]])))</f>
        <v>5</v>
      </c>
      <c r="G582" t="str">
        <f>Clef_répartition[[#This Row],[Code_Nom]]&amp;"_"&amp;Clef_répartition[[#This Row],[Nombre]]&amp;"_"&amp;Clef_répartition[[#This Row],[Année]]</f>
        <v>ARASMAC_Association régionale pour l'action sociale Morges-Aubonne-Cossonay_52_2016</v>
      </c>
      <c r="H582">
        <v>5650</v>
      </c>
      <c r="I582" t="s">
        <v>276</v>
      </c>
      <c r="J582">
        <v>2016</v>
      </c>
      <c r="K582">
        <v>2.5399764770651385E-3</v>
      </c>
    </row>
    <row r="583" spans="1:11" x14ac:dyDescent="0.25">
      <c r="A583" t="s">
        <v>433</v>
      </c>
      <c r="B583" t="s">
        <v>650</v>
      </c>
      <c r="C583" t="s">
        <v>651</v>
      </c>
      <c r="D583" t="str">
        <f>Clef_répartition[[#This Row],[Code association]]&amp;"_"&amp;Clef_répartition[[#This Row],[Nom association]]</f>
        <v>ARASMAC_Association régionale pour l'action sociale Morges-Aubonne-Cossonay</v>
      </c>
      <c r="E583">
        <f>COUNTIFS(D$2:D583,Clef_répartition[[#This Row],[Code_Nom]],J$2:J583,Clef_répartition[[#This Row],[Année]])</f>
        <v>53</v>
      </c>
      <c r="F583">
        <f>IF(Clef_répartition[[#This Row],[Code_Nom]]=D582,F582-1,(COUNTIFS(Clef_répartition[Code_Nom],Clef_répartition[[#This Row],[Code_Nom]],Clef_répartition[Année],Clef_répartition[[#This Row],[Année]])))</f>
        <v>4</v>
      </c>
      <c r="G583" t="str">
        <f>Clef_répartition[[#This Row],[Code_Nom]]&amp;"_"&amp;Clef_répartition[[#This Row],[Nombre]]&amp;"_"&amp;Clef_répartition[[#This Row],[Année]]</f>
        <v>ARASMAC_Association régionale pour l'action sociale Morges-Aubonne-Cossonay_53_2016</v>
      </c>
      <c r="H583">
        <v>5652</v>
      </c>
      <c r="I583" t="s">
        <v>284</v>
      </c>
      <c r="J583">
        <v>2016</v>
      </c>
      <c r="K583">
        <v>7.056880458446985E-3</v>
      </c>
    </row>
    <row r="584" spans="1:11" x14ac:dyDescent="0.25">
      <c r="A584" t="s">
        <v>433</v>
      </c>
      <c r="B584" t="s">
        <v>650</v>
      </c>
      <c r="C584" t="s">
        <v>651</v>
      </c>
      <c r="D584" t="str">
        <f>Clef_répartition[[#This Row],[Code association]]&amp;"_"&amp;Clef_répartition[[#This Row],[Nom association]]</f>
        <v>ARASMAC_Association régionale pour l'action sociale Morges-Aubonne-Cossonay</v>
      </c>
      <c r="E584">
        <f>COUNTIFS(D$2:D584,Clef_répartition[[#This Row],[Code_Nom]],J$2:J584,Clef_répartition[[#This Row],[Année]])</f>
        <v>54</v>
      </c>
      <c r="F584">
        <f>IF(Clef_répartition[[#This Row],[Code_Nom]]=D583,F583-1,(COUNTIFS(Clef_répartition[Code_Nom],Clef_répartition[[#This Row],[Code_Nom]],Clef_répartition[Année],Clef_répartition[[#This Row],[Année]])))</f>
        <v>3</v>
      </c>
      <c r="G584" t="str">
        <f>Clef_répartition[[#This Row],[Code_Nom]]&amp;"_"&amp;Clef_répartition[[#This Row],[Nombre]]&amp;"_"&amp;Clef_répartition[[#This Row],[Année]]</f>
        <v>ARASMAC_Association régionale pour l'action sociale Morges-Aubonne-Cossonay_54_2016</v>
      </c>
      <c r="H584">
        <v>5653</v>
      </c>
      <c r="I584" t="s">
        <v>291</v>
      </c>
      <c r="J584">
        <v>2016</v>
      </c>
      <c r="K584">
        <v>1.027251570281024E-2</v>
      </c>
    </row>
    <row r="585" spans="1:11" x14ac:dyDescent="0.25">
      <c r="A585" t="s">
        <v>433</v>
      </c>
      <c r="B585" t="s">
        <v>650</v>
      </c>
      <c r="C585" t="s">
        <v>651</v>
      </c>
      <c r="D585" t="str">
        <f>Clef_répartition[[#This Row],[Code association]]&amp;"_"&amp;Clef_répartition[[#This Row],[Nom association]]</f>
        <v>ARASMAC_Association régionale pour l'action sociale Morges-Aubonne-Cossonay</v>
      </c>
      <c r="E585">
        <f>COUNTIFS(D$2:D585,Clef_répartition[[#This Row],[Code_Nom]],J$2:J585,Clef_répartition[[#This Row],[Année]])</f>
        <v>55</v>
      </c>
      <c r="F585">
        <f>IF(Clef_répartition[[#This Row],[Code_Nom]]=D584,F584-1,(COUNTIFS(Clef_répartition[Code_Nom],Clef_répartition[[#This Row],[Code_Nom]],Clef_répartition[Année],Clef_répartition[[#This Row],[Année]])))</f>
        <v>2</v>
      </c>
      <c r="G585" t="str">
        <f>Clef_répartition[[#This Row],[Code_Nom]]&amp;"_"&amp;Clef_répartition[[#This Row],[Nombre]]&amp;"_"&amp;Clef_répartition[[#This Row],[Année]]</f>
        <v>ARASMAC_Association régionale pour l'action sociale Morges-Aubonne-Cossonay_55_2016</v>
      </c>
      <c r="H585">
        <v>5654</v>
      </c>
      <c r="I585" t="s">
        <v>295</v>
      </c>
      <c r="J585">
        <v>2016</v>
      </c>
      <c r="K585">
        <v>5.7556117214283926E-3</v>
      </c>
    </row>
    <row r="586" spans="1:11" x14ac:dyDescent="0.25">
      <c r="A586" t="s">
        <v>433</v>
      </c>
      <c r="B586" t="s">
        <v>650</v>
      </c>
      <c r="C586" t="s">
        <v>651</v>
      </c>
      <c r="D586" t="str">
        <f>Clef_répartition[[#This Row],[Code association]]&amp;"_"&amp;Clef_répartition[[#This Row],[Nom association]]</f>
        <v>ARASMAC_Association régionale pour l'action sociale Morges-Aubonne-Cossonay</v>
      </c>
      <c r="E586">
        <f>COUNTIFS(D$2:D586,Clef_répartition[[#This Row],[Code_Nom]],J$2:J586,Clef_répartition[[#This Row],[Année]])</f>
        <v>56</v>
      </c>
      <c r="F586">
        <f>IF(Clef_répartition[[#This Row],[Code_Nom]]=D585,F585-1,(COUNTIFS(Clef_répartition[Code_Nom],Clef_répartition[[#This Row],[Code_Nom]],Clef_répartition[Année],Clef_répartition[[#This Row],[Année]])))</f>
        <v>1</v>
      </c>
      <c r="G586" t="str">
        <f>Clef_répartition[[#This Row],[Code_Nom]]&amp;"_"&amp;Clef_répartition[[#This Row],[Nombre]]&amp;"_"&amp;Clef_répartition[[#This Row],[Année]]</f>
        <v>ARASMAC_Association régionale pour l'action sociale Morges-Aubonne-Cossonay_56_2016</v>
      </c>
      <c r="H586">
        <v>5655</v>
      </c>
      <c r="I586" t="s">
        <v>297</v>
      </c>
      <c r="J586">
        <v>2016</v>
      </c>
      <c r="K586">
        <v>1.7579640149145415E-2</v>
      </c>
    </row>
    <row r="587" spans="1:11" x14ac:dyDescent="0.25">
      <c r="A587" t="s">
        <v>433</v>
      </c>
      <c r="B587" t="s">
        <v>629</v>
      </c>
      <c r="C587" t="s">
        <v>754</v>
      </c>
      <c r="D587" t="str">
        <f>Clef_répartition[[#This Row],[Code association]]&amp;"_"&amp;Clef_répartition[[#This Row],[Nom association]]</f>
        <v>ARASOL_Association régionale pour l’action sociale dans l’ouest lausannois</v>
      </c>
      <c r="E587">
        <f>COUNTIFS(D$2:D587,Clef_répartition[[#This Row],[Code_Nom]],J$2:J587,Clef_répartition[[#This Row],[Année]])</f>
        <v>1</v>
      </c>
      <c r="F587">
        <f>IF(Clef_répartition[[#This Row],[Code_Nom]]=D586,F586-1,(COUNTIFS(Clef_répartition[Code_Nom],Clef_répartition[[#This Row],[Code_Nom]],Clef_répartition[Année],Clef_répartition[[#This Row],[Année]])))</f>
        <v>7</v>
      </c>
      <c r="G587" t="str">
        <f>Clef_répartition[[#This Row],[Code_Nom]]&amp;"_"&amp;Clef_répartition[[#This Row],[Nombre]]&amp;"_"&amp;Clef_répartition[[#This Row],[Année]]</f>
        <v>ARASOL_Association régionale pour l’action sociale dans l’ouest lausannois_1_2016</v>
      </c>
      <c r="H587">
        <v>5624</v>
      </c>
      <c r="I587" t="s">
        <v>44</v>
      </c>
      <c r="J587">
        <v>2016</v>
      </c>
      <c r="K587">
        <v>0.13670810291314142</v>
      </c>
    </row>
    <row r="588" spans="1:11" x14ac:dyDescent="0.25">
      <c r="A588" t="s">
        <v>433</v>
      </c>
      <c r="B588" t="s">
        <v>629</v>
      </c>
      <c r="C588" t="s">
        <v>754</v>
      </c>
      <c r="D588" t="str">
        <f>Clef_répartition[[#This Row],[Code association]]&amp;"_"&amp;Clef_répartition[[#This Row],[Nom association]]</f>
        <v>ARASOL_Association régionale pour l’action sociale dans l’ouest lausannois</v>
      </c>
      <c r="E588">
        <f>COUNTIFS(D$2:D588,Clef_répartition[[#This Row],[Code_Nom]],J$2:J588,Clef_répartition[[#This Row],[Année]])</f>
        <v>2</v>
      </c>
      <c r="F588">
        <f>IF(Clef_répartition[[#This Row],[Code_Nom]]=D587,F587-1,(COUNTIFS(Clef_répartition[Code_Nom],Clef_répartition[[#This Row],[Code_Nom]],Clef_répartition[Année],Clef_répartition[[#This Row],[Année]])))</f>
        <v>6</v>
      </c>
      <c r="G588" t="str">
        <f>Clef_répartition[[#This Row],[Code_Nom]]&amp;"_"&amp;Clef_répartition[[#This Row],[Nombre]]&amp;"_"&amp;Clef_répartition[[#This Row],[Année]]</f>
        <v>ARASOL_Association régionale pour l’action sociale dans l’ouest lausannois_2_2016</v>
      </c>
      <c r="H588">
        <v>5627</v>
      </c>
      <c r="I588" t="s">
        <v>56</v>
      </c>
      <c r="J588">
        <v>2016</v>
      </c>
      <c r="K588">
        <v>0.12057475067353594</v>
      </c>
    </row>
    <row r="589" spans="1:11" x14ac:dyDescent="0.25">
      <c r="A589" t="s">
        <v>433</v>
      </c>
      <c r="B589" t="s">
        <v>629</v>
      </c>
      <c r="C589" t="s">
        <v>754</v>
      </c>
      <c r="D589" t="str">
        <f>Clef_répartition[[#This Row],[Code association]]&amp;"_"&amp;Clef_répartition[[#This Row],[Nom association]]</f>
        <v>ARASOL_Association régionale pour l’action sociale dans l’ouest lausannois</v>
      </c>
      <c r="E589">
        <f>COUNTIFS(D$2:D589,Clef_répartition[[#This Row],[Code_Nom]],J$2:J589,Clef_répartition[[#This Row],[Année]])</f>
        <v>3</v>
      </c>
      <c r="F589">
        <f>IF(Clef_répartition[[#This Row],[Code_Nom]]=D588,F588-1,(COUNTIFS(Clef_répartition[Code_Nom],Clef_répartition[[#This Row],[Code_Nom]],Clef_répartition[Année],Clef_répartition[[#This Row],[Année]])))</f>
        <v>5</v>
      </c>
      <c r="G589" t="str">
        <f>Clef_répartition[[#This Row],[Code_Nom]]&amp;"_"&amp;Clef_répartition[[#This Row],[Nombre]]&amp;"_"&amp;Clef_répartition[[#This Row],[Année]]</f>
        <v>ARASOL_Association régionale pour l’action sociale dans l’ouest lausannois_3_2016</v>
      </c>
      <c r="H589">
        <v>5583</v>
      </c>
      <c r="I589" t="s">
        <v>82</v>
      </c>
      <c r="J589">
        <v>2016</v>
      </c>
      <c r="K589">
        <v>0.12616785618628981</v>
      </c>
    </row>
    <row r="590" spans="1:11" x14ac:dyDescent="0.25">
      <c r="A590" t="s">
        <v>433</v>
      </c>
      <c r="B590" t="s">
        <v>629</v>
      </c>
      <c r="C590" t="s">
        <v>754</v>
      </c>
      <c r="D590" t="str">
        <f>Clef_répartition[[#This Row],[Code association]]&amp;"_"&amp;Clef_répartition[[#This Row],[Nom association]]</f>
        <v>ARASOL_Association régionale pour l’action sociale dans l’ouest lausannois</v>
      </c>
      <c r="E590">
        <f>COUNTIFS(D$2:D590,Clef_répartition[[#This Row],[Code_Nom]],J$2:J590,Clef_répartition[[#This Row],[Année]])</f>
        <v>4</v>
      </c>
      <c r="F590">
        <f>IF(Clef_répartition[[#This Row],[Code_Nom]]=D589,F589-1,(COUNTIFS(Clef_répartition[Code_Nom],Clef_répartition[[#This Row],[Code_Nom]],Clef_répartition[Année],Clef_répartition[[#This Row],[Année]])))</f>
        <v>4</v>
      </c>
      <c r="G590" t="str">
        <f>Clef_répartition[[#This Row],[Code_Nom]]&amp;"_"&amp;Clef_répartition[[#This Row],[Nombre]]&amp;"_"&amp;Clef_répartition[[#This Row],[Année]]</f>
        <v>ARASOL_Association régionale pour l’action sociale dans l’ouest lausannois_4_2016</v>
      </c>
      <c r="H590">
        <v>5635</v>
      </c>
      <c r="I590" t="s">
        <v>103</v>
      </c>
      <c r="J590">
        <v>2016</v>
      </c>
      <c r="K590">
        <v>0.19788564856391108</v>
      </c>
    </row>
    <row r="591" spans="1:11" x14ac:dyDescent="0.25">
      <c r="A591" t="s">
        <v>433</v>
      </c>
      <c r="B591" t="s">
        <v>629</v>
      </c>
      <c r="C591" t="s">
        <v>754</v>
      </c>
      <c r="D591" t="str">
        <f>Clef_répartition[[#This Row],[Code association]]&amp;"_"&amp;Clef_répartition[[#This Row],[Nom association]]</f>
        <v>ARASOL_Association régionale pour l’action sociale dans l’ouest lausannois</v>
      </c>
      <c r="E591">
        <f>COUNTIFS(D$2:D591,Clef_répartition[[#This Row],[Code_Nom]],J$2:J591,Clef_répartition[[#This Row],[Année]])</f>
        <v>5</v>
      </c>
      <c r="F591">
        <f>IF(Clef_répartition[[#This Row],[Code_Nom]]=D590,F590-1,(COUNTIFS(Clef_répartition[Code_Nom],Clef_répartition[[#This Row],[Code_Nom]],Clef_répartition[Année],Clef_répartition[[#This Row],[Année]])))</f>
        <v>3</v>
      </c>
      <c r="G591" t="str">
        <f>Clef_répartition[[#This Row],[Code_Nom]]&amp;"_"&amp;Clef_répartition[[#This Row],[Nombre]]&amp;"_"&amp;Clef_répartition[[#This Row],[Année]]</f>
        <v>ARASOL_Association régionale pour l’action sociale dans l’ouest lausannois_5_2016</v>
      </c>
      <c r="H591">
        <v>5591</v>
      </c>
      <c r="I591" t="s">
        <v>228</v>
      </c>
      <c r="J591">
        <v>2016</v>
      </c>
      <c r="K591">
        <v>0.33265585858108426</v>
      </c>
    </row>
    <row r="592" spans="1:11" x14ac:dyDescent="0.25">
      <c r="A592" t="s">
        <v>433</v>
      </c>
      <c r="B592" t="s">
        <v>629</v>
      </c>
      <c r="C592" t="s">
        <v>754</v>
      </c>
      <c r="D592" t="str">
        <f>Clef_répartition[[#This Row],[Code association]]&amp;"_"&amp;Clef_répartition[[#This Row],[Nom association]]</f>
        <v>ARASOL_Association régionale pour l’action sociale dans l’ouest lausannois</v>
      </c>
      <c r="E592">
        <f>COUNTIFS(D$2:D592,Clef_répartition[[#This Row],[Code_Nom]],J$2:J592,Clef_répartition[[#This Row],[Année]])</f>
        <v>6</v>
      </c>
      <c r="F592">
        <f>IF(Clef_répartition[[#This Row],[Code_Nom]]=D591,F591-1,(COUNTIFS(Clef_répartition[Code_Nom],Clef_répartition[[#This Row],[Code_Nom]],Clef_répartition[Année],Clef_répartition[[#This Row],[Année]])))</f>
        <v>2</v>
      </c>
      <c r="G592" t="str">
        <f>Clef_répartition[[#This Row],[Code_Nom]]&amp;"_"&amp;Clef_répartition[[#This Row],[Nombre]]&amp;"_"&amp;Clef_répartition[[#This Row],[Année]]</f>
        <v>ARASOL_Association régionale pour l’action sociale dans l’ouest lausannois_6_2016</v>
      </c>
      <c r="H592">
        <v>5648</v>
      </c>
      <c r="I592" t="s">
        <v>248</v>
      </c>
      <c r="J592">
        <v>2016</v>
      </c>
      <c r="K592">
        <v>7.1276646027319562E-2</v>
      </c>
    </row>
    <row r="593" spans="1:11" x14ac:dyDescent="0.25">
      <c r="A593" t="s">
        <v>433</v>
      </c>
      <c r="B593" t="s">
        <v>629</v>
      </c>
      <c r="C593" t="s">
        <v>754</v>
      </c>
      <c r="D593" t="str">
        <f>Clef_répartition[[#This Row],[Code association]]&amp;"_"&amp;Clef_répartition[[#This Row],[Nom association]]</f>
        <v>ARASOL_Association régionale pour l’action sociale dans l’ouest lausannois</v>
      </c>
      <c r="E593">
        <f>COUNTIFS(D$2:D593,Clef_répartition[[#This Row],[Code_Nom]],J$2:J593,Clef_répartition[[#This Row],[Année]])</f>
        <v>7</v>
      </c>
      <c r="F593">
        <f>IF(Clef_répartition[[#This Row],[Code_Nom]]=D592,F592-1,(COUNTIFS(Clef_répartition[Code_Nom],Clef_répartition[[#This Row],[Code_Nom]],Clef_répartition[Année],Clef_répartition[[#This Row],[Année]])))</f>
        <v>1</v>
      </c>
      <c r="G593" t="str">
        <f>Clef_répartition[[#This Row],[Code_Nom]]&amp;"_"&amp;Clef_répartition[[#This Row],[Nombre]]&amp;"_"&amp;Clef_répartition[[#This Row],[Année]]</f>
        <v>ARASOL_Association régionale pour l’action sociale dans l’ouest lausannois_7_2016</v>
      </c>
      <c r="H593">
        <v>5651</v>
      </c>
      <c r="I593" t="s">
        <v>283</v>
      </c>
      <c r="J593">
        <v>2016</v>
      </c>
      <c r="K593">
        <v>1.4731137054717902E-2</v>
      </c>
    </row>
    <row r="594" spans="1:11" x14ac:dyDescent="0.25">
      <c r="A594" t="s">
        <v>433</v>
      </c>
      <c r="B594" t="s">
        <v>525</v>
      </c>
      <c r="C594" t="s">
        <v>526</v>
      </c>
      <c r="D594" t="str">
        <f>Clef_répartition[[#This Row],[Code association]]&amp;"_"&amp;Clef_répartition[[#This Row],[Nom association]]</f>
        <v>ARASPE_Association régionale de l'Action sociale Prilly-Echallens</v>
      </c>
      <c r="E594">
        <f>COUNTIFS(D$2:D594,Clef_répartition[[#This Row],[Code_Nom]],J$2:J594,Clef_répartition[[#This Row],[Année]])</f>
        <v>1</v>
      </c>
      <c r="F594">
        <f>IF(Clef_répartition[[#This Row],[Code_Nom]]=D593,F593-1,(COUNTIFS(Clef_répartition[Code_Nom],Clef_répartition[[#This Row],[Code_Nom]],Clef_répartition[Année],Clef_répartition[[#This Row],[Année]])))</f>
        <v>41</v>
      </c>
      <c r="G594" t="str">
        <f>Clef_répartition[[#This Row],[Code_Nom]]&amp;"_"&amp;Clef_répartition[[#This Row],[Nombre]]&amp;"_"&amp;Clef_répartition[[#This Row],[Année]]</f>
        <v>ARASPE_Association régionale de l'Action sociale Prilly-Echallens_1_2016</v>
      </c>
      <c r="H594">
        <v>5511</v>
      </c>
      <c r="I594" t="s">
        <v>8</v>
      </c>
      <c r="J594">
        <v>2016</v>
      </c>
      <c r="K594">
        <v>1.4500000000000001E-2</v>
      </c>
    </row>
    <row r="595" spans="1:11" x14ac:dyDescent="0.25">
      <c r="A595" t="s">
        <v>433</v>
      </c>
      <c r="B595" t="s">
        <v>525</v>
      </c>
      <c r="C595" t="s">
        <v>526</v>
      </c>
      <c r="D595" t="str">
        <f>Clef_répartition[[#This Row],[Code association]]&amp;"_"&amp;Clef_répartition[[#This Row],[Nom association]]</f>
        <v>ARASPE_Association régionale de l'Action sociale Prilly-Echallens</v>
      </c>
      <c r="E595">
        <f>COUNTIFS(D$2:D595,Clef_répartition[[#This Row],[Code_Nom]],J$2:J595,Clef_répartition[[#This Row],[Année]])</f>
        <v>2</v>
      </c>
      <c r="F595">
        <f>IF(Clef_répartition[[#This Row],[Code_Nom]]=D594,F594-1,(COUNTIFS(Clef_répartition[Code_Nom],Clef_répartition[[#This Row],[Code_Nom]],Clef_répartition[Année],Clef_répartition[[#This Row],[Année]])))</f>
        <v>40</v>
      </c>
      <c r="G595" t="str">
        <f>Clef_répartition[[#This Row],[Code_Nom]]&amp;"_"&amp;Clef_répartition[[#This Row],[Nombre]]&amp;"_"&amp;Clef_répartition[[#This Row],[Année]]</f>
        <v>ARASPE_Association régionale de l'Action sociale Prilly-Echallens_2_2016</v>
      </c>
      <c r="H595">
        <v>5512</v>
      </c>
      <c r="I595" t="s">
        <v>19</v>
      </c>
      <c r="J595">
        <v>2016</v>
      </c>
      <c r="K595">
        <v>1.6199999999999999E-2</v>
      </c>
    </row>
    <row r="596" spans="1:11" x14ac:dyDescent="0.25">
      <c r="A596" t="s">
        <v>433</v>
      </c>
      <c r="B596" t="s">
        <v>525</v>
      </c>
      <c r="C596" t="s">
        <v>526</v>
      </c>
      <c r="D596" t="str">
        <f>Clef_répartition[[#This Row],[Code association]]&amp;"_"&amp;Clef_répartition[[#This Row],[Nom association]]</f>
        <v>ARASPE_Association régionale de l'Action sociale Prilly-Echallens</v>
      </c>
      <c r="E596">
        <f>COUNTIFS(D$2:D596,Clef_répartition[[#This Row],[Code_Nom]],J$2:J596,Clef_répartition[[#This Row],[Année]])</f>
        <v>3</v>
      </c>
      <c r="F596">
        <f>IF(Clef_répartition[[#This Row],[Code_Nom]]=D595,F595-1,(COUNTIFS(Clef_répartition[Code_Nom],Clef_répartition[[#This Row],[Code_Nom]],Clef_répartition[Année],Clef_répartition[[#This Row],[Année]])))</f>
        <v>39</v>
      </c>
      <c r="G596" t="str">
        <f>Clef_répartition[[#This Row],[Code_Nom]]&amp;"_"&amp;Clef_répartition[[#This Row],[Nombre]]&amp;"_"&amp;Clef_répartition[[#This Row],[Année]]</f>
        <v>ARASPE_Association régionale de l'Action sociale Prilly-Echallens_3_2016</v>
      </c>
      <c r="H596">
        <v>5471</v>
      </c>
      <c r="I596" t="s">
        <v>21</v>
      </c>
      <c r="J596">
        <v>2016</v>
      </c>
      <c r="K596">
        <v>7.7999999999999996E-3</v>
      </c>
    </row>
    <row r="597" spans="1:11" x14ac:dyDescent="0.25">
      <c r="A597" t="s">
        <v>433</v>
      </c>
      <c r="B597" t="s">
        <v>525</v>
      </c>
      <c r="C597" t="s">
        <v>526</v>
      </c>
      <c r="D597" t="str">
        <f>Clef_répartition[[#This Row],[Code association]]&amp;"_"&amp;Clef_répartition[[#This Row],[Nom association]]</f>
        <v>ARASPE_Association régionale de l'Action sociale Prilly-Echallens</v>
      </c>
      <c r="E597">
        <f>COUNTIFS(D$2:D597,Clef_répartition[[#This Row],[Code_Nom]],J$2:J597,Clef_répartition[[#This Row],[Année]])</f>
        <v>4</v>
      </c>
      <c r="F597">
        <f>IF(Clef_répartition[[#This Row],[Code_Nom]]=D596,F596-1,(COUNTIFS(Clef_répartition[Code_Nom],Clef_répartition[[#This Row],[Code_Nom]],Clef_répartition[Année],Clef_répartition[[#This Row],[Année]])))</f>
        <v>38</v>
      </c>
      <c r="G597" t="str">
        <f>Clef_répartition[[#This Row],[Code_Nom]]&amp;"_"&amp;Clef_répartition[[#This Row],[Nombre]]&amp;"_"&amp;Clef_répartition[[#This Row],[Année]]</f>
        <v>ARASPE_Association régionale de l'Action sociale Prilly-Echallens_4_2016</v>
      </c>
      <c r="H597">
        <v>5514</v>
      </c>
      <c r="I597" t="s">
        <v>30</v>
      </c>
      <c r="J597">
        <v>2016</v>
      </c>
      <c r="K597">
        <v>2.3800000000000002E-2</v>
      </c>
    </row>
    <row r="598" spans="1:11" x14ac:dyDescent="0.25">
      <c r="A598" t="s">
        <v>433</v>
      </c>
      <c r="B598" t="s">
        <v>525</v>
      </c>
      <c r="C598" t="s">
        <v>526</v>
      </c>
      <c r="D598" t="str">
        <f>Clef_répartition[[#This Row],[Code association]]&amp;"_"&amp;Clef_répartition[[#This Row],[Nom association]]</f>
        <v>ARASPE_Association régionale de l'Action sociale Prilly-Echallens</v>
      </c>
      <c r="E598">
        <f>COUNTIFS(D$2:D598,Clef_répartition[[#This Row],[Code_Nom]],J$2:J598,Clef_répartition[[#This Row],[Année]])</f>
        <v>5</v>
      </c>
      <c r="F598">
        <f>IF(Clef_répartition[[#This Row],[Code_Nom]]=D597,F597-1,(COUNTIFS(Clef_répartition[Code_Nom],Clef_répartition[[#This Row],[Code_Nom]],Clef_répartition[Année],Clef_répartition[[#This Row],[Année]])))</f>
        <v>37</v>
      </c>
      <c r="G598" t="str">
        <f>Clef_répartition[[#This Row],[Code_Nom]]&amp;"_"&amp;Clef_répartition[[#This Row],[Nombre]]&amp;"_"&amp;Clef_répartition[[#This Row],[Année]]</f>
        <v>ARASPE_Association régionale de l'Action sociale Prilly-Echallens_5_2016</v>
      </c>
      <c r="H598">
        <v>5661</v>
      </c>
      <c r="I598" t="s">
        <v>32</v>
      </c>
      <c r="J598">
        <v>2016</v>
      </c>
      <c r="K598">
        <v>4.5999999999999999E-3</v>
      </c>
    </row>
    <row r="599" spans="1:11" x14ac:dyDescent="0.25">
      <c r="A599" t="s">
        <v>433</v>
      </c>
      <c r="B599" t="s">
        <v>525</v>
      </c>
      <c r="C599" t="s">
        <v>526</v>
      </c>
      <c r="D599" t="str">
        <f>Clef_répartition[[#This Row],[Code association]]&amp;"_"&amp;Clef_répartition[[#This Row],[Nom association]]</f>
        <v>ARASPE_Association régionale de l'Action sociale Prilly-Echallens</v>
      </c>
      <c r="E599">
        <f>COUNTIFS(D$2:D599,Clef_répartition[[#This Row],[Code_Nom]],J$2:J599,Clef_répartition[[#This Row],[Année]])</f>
        <v>6</v>
      </c>
      <c r="F599">
        <f>IF(Clef_répartition[[#This Row],[Code_Nom]]=D598,F598-1,(COUNTIFS(Clef_répartition[Code_Nom],Clef_répartition[[#This Row],[Code_Nom]],Clef_répartition[Année],Clef_répartition[[#This Row],[Année]])))</f>
        <v>36</v>
      </c>
      <c r="G599" t="str">
        <f>Clef_répartition[[#This Row],[Code_Nom]]&amp;"_"&amp;Clef_répartition[[#This Row],[Nombre]]&amp;"_"&amp;Clef_répartition[[#This Row],[Année]]</f>
        <v>ARASPE_Association régionale de l'Action sociale Prilly-Echallens_6_2016</v>
      </c>
      <c r="H599">
        <v>5472</v>
      </c>
      <c r="I599" t="s">
        <v>34</v>
      </c>
      <c r="J599">
        <v>2016</v>
      </c>
      <c r="K599">
        <v>5.3E-3</v>
      </c>
    </row>
    <row r="600" spans="1:11" x14ac:dyDescent="0.25">
      <c r="A600" t="s">
        <v>433</v>
      </c>
      <c r="B600" t="s">
        <v>525</v>
      </c>
      <c r="C600" t="s">
        <v>526</v>
      </c>
      <c r="D600" t="str">
        <f>Clef_répartition[[#This Row],[Code association]]&amp;"_"&amp;Clef_répartition[[#This Row],[Nom association]]</f>
        <v>ARASPE_Association régionale de l'Action sociale Prilly-Echallens</v>
      </c>
      <c r="E600">
        <f>COUNTIFS(D$2:D600,Clef_répartition[[#This Row],[Code_Nom]],J$2:J600,Clef_répartition[[#This Row],[Année]])</f>
        <v>7</v>
      </c>
      <c r="F600">
        <f>IF(Clef_répartition[[#This Row],[Code_Nom]]=D599,F599-1,(COUNTIFS(Clef_répartition[Code_Nom],Clef_répartition[[#This Row],[Code_Nom]],Clef_répartition[Année],Clef_répartition[[#This Row],[Année]])))</f>
        <v>35</v>
      </c>
      <c r="G600" t="str">
        <f>Clef_répartition[[#This Row],[Code_Nom]]&amp;"_"&amp;Clef_répartition[[#This Row],[Nombre]]&amp;"_"&amp;Clef_répartition[[#This Row],[Année]]</f>
        <v>ARASPE_Association régionale de l'Action sociale Prilly-Echallens_7_2016</v>
      </c>
      <c r="H600">
        <v>5473</v>
      </c>
      <c r="I600" t="s">
        <v>35</v>
      </c>
      <c r="J600">
        <v>2016</v>
      </c>
      <c r="K600">
        <v>1.35E-2</v>
      </c>
    </row>
    <row r="601" spans="1:11" x14ac:dyDescent="0.25">
      <c r="A601" t="s">
        <v>433</v>
      </c>
      <c r="B601" t="s">
        <v>525</v>
      </c>
      <c r="C601" t="s">
        <v>526</v>
      </c>
      <c r="D601" t="str">
        <f>Clef_répartition[[#This Row],[Code association]]&amp;"_"&amp;Clef_répartition[[#This Row],[Nom association]]</f>
        <v>ARASPE_Association régionale de l'Action sociale Prilly-Echallens</v>
      </c>
      <c r="E601">
        <f>COUNTIFS(D$2:D601,Clef_répartition[[#This Row],[Code_Nom]],J$2:J601,Clef_répartition[[#This Row],[Année]])</f>
        <v>8</v>
      </c>
      <c r="F601">
        <f>IF(Clef_répartition[[#This Row],[Code_Nom]]=D600,F600-1,(COUNTIFS(Clef_répartition[Code_Nom],Clef_répartition[[#This Row],[Code_Nom]],Clef_répartition[Année],Clef_répartition[[#This Row],[Année]])))</f>
        <v>34</v>
      </c>
      <c r="G601" t="str">
        <f>Clef_répartition[[#This Row],[Code_Nom]]&amp;"_"&amp;Clef_répartition[[#This Row],[Nombre]]&amp;"_"&amp;Clef_répartition[[#This Row],[Année]]</f>
        <v>ARASPE_Association régionale de l'Action sociale Prilly-Echallens_8_2016</v>
      </c>
      <c r="H601">
        <v>5515</v>
      </c>
      <c r="I601" t="s">
        <v>37</v>
      </c>
      <c r="J601">
        <v>2016</v>
      </c>
      <c r="K601">
        <v>1.12E-2</v>
      </c>
    </row>
    <row r="602" spans="1:11" x14ac:dyDescent="0.25">
      <c r="A602" t="s">
        <v>433</v>
      </c>
      <c r="B602" t="s">
        <v>525</v>
      </c>
      <c r="C602" t="s">
        <v>526</v>
      </c>
      <c r="D602" t="str">
        <f>Clef_répartition[[#This Row],[Code association]]&amp;"_"&amp;Clef_répartition[[#This Row],[Nom association]]</f>
        <v>ARASPE_Association régionale de l'Action sociale Prilly-Echallens</v>
      </c>
      <c r="E602">
        <f>COUNTIFS(D$2:D602,Clef_répartition[[#This Row],[Code_Nom]],J$2:J602,Clef_répartition[[#This Row],[Année]])</f>
        <v>9</v>
      </c>
      <c r="F602">
        <f>IF(Clef_répartition[[#This Row],[Code_Nom]]=D601,F601-1,(COUNTIFS(Clef_répartition[Code_Nom],Clef_répartition[[#This Row],[Code_Nom]],Clef_répartition[Année],Clef_répartition[[#This Row],[Année]])))</f>
        <v>33</v>
      </c>
      <c r="G602" t="str">
        <f>Clef_répartition[[#This Row],[Code_Nom]]&amp;"_"&amp;Clef_répartition[[#This Row],[Nombre]]&amp;"_"&amp;Clef_répartition[[#This Row],[Année]]</f>
        <v>ARASPE_Association régionale de l'Action sociale Prilly-Echallens_9_2016</v>
      </c>
      <c r="H602">
        <v>5582</v>
      </c>
      <c r="I602" t="s">
        <v>61</v>
      </c>
      <c r="J602">
        <v>2016</v>
      </c>
      <c r="K602">
        <v>6.0499999999999998E-2</v>
      </c>
    </row>
    <row r="603" spans="1:11" x14ac:dyDescent="0.25">
      <c r="A603" t="s">
        <v>433</v>
      </c>
      <c r="B603" t="s">
        <v>525</v>
      </c>
      <c r="C603" t="s">
        <v>526</v>
      </c>
      <c r="D603" t="str">
        <f>Clef_répartition[[#This Row],[Code association]]&amp;"_"&amp;Clef_répartition[[#This Row],[Nom association]]</f>
        <v>ARASPE_Association régionale de l'Action sociale Prilly-Echallens</v>
      </c>
      <c r="E603">
        <f>COUNTIFS(D$2:D603,Clef_répartition[[#This Row],[Code_Nom]],J$2:J603,Clef_répartition[[#This Row],[Année]])</f>
        <v>10</v>
      </c>
      <c r="F603">
        <f>IF(Clef_répartition[[#This Row],[Code_Nom]]=D602,F602-1,(COUNTIFS(Clef_répartition[Code_Nom],Clef_répartition[[#This Row],[Code_Nom]],Clef_répartition[Année],Clef_répartition[[#This Row],[Année]])))</f>
        <v>32</v>
      </c>
      <c r="G603" t="str">
        <f>Clef_répartition[[#This Row],[Code_Nom]]&amp;"_"&amp;Clef_répartition[[#This Row],[Nombre]]&amp;"_"&amp;Clef_répartition[[#This Row],[Année]]</f>
        <v>ARASPE_Association régionale de l'Action sociale Prilly-Echallens_10_2016</v>
      </c>
      <c r="H603">
        <v>5516</v>
      </c>
      <c r="I603" t="s">
        <v>88</v>
      </c>
      <c r="J603">
        <v>2016</v>
      </c>
      <c r="K603">
        <v>3.8800000000000001E-2</v>
      </c>
    </row>
    <row r="604" spans="1:11" x14ac:dyDescent="0.25">
      <c r="A604" t="s">
        <v>433</v>
      </c>
      <c r="B604" t="s">
        <v>525</v>
      </c>
      <c r="C604" t="s">
        <v>526</v>
      </c>
      <c r="D604" t="str">
        <f>Clef_répartition[[#This Row],[Code association]]&amp;"_"&amp;Clef_répartition[[#This Row],[Nom association]]</f>
        <v>ARASPE_Association régionale de l'Action sociale Prilly-Echallens</v>
      </c>
      <c r="E604">
        <f>COUNTIFS(D$2:D604,Clef_répartition[[#This Row],[Code_Nom]],J$2:J604,Clef_répartition[[#This Row],[Année]])</f>
        <v>11</v>
      </c>
      <c r="F604">
        <f>IF(Clef_répartition[[#This Row],[Code_Nom]]=D603,F603-1,(COUNTIFS(Clef_répartition[Code_Nom],Clef_répartition[[#This Row],[Code_Nom]],Clef_répartition[Année],Clef_répartition[[#This Row],[Année]])))</f>
        <v>31</v>
      </c>
      <c r="G604" t="str">
        <f>Clef_répartition[[#This Row],[Code_Nom]]&amp;"_"&amp;Clef_répartition[[#This Row],[Nombre]]&amp;"_"&amp;Clef_répartition[[#This Row],[Année]]</f>
        <v>ARASPE_Association régionale de l'Action sociale Prilly-Echallens_11_2016</v>
      </c>
      <c r="H604">
        <v>5480</v>
      </c>
      <c r="I604" t="s">
        <v>90</v>
      </c>
      <c r="J604">
        <v>2016</v>
      </c>
      <c r="K604">
        <v>1.32E-2</v>
      </c>
    </row>
    <row r="605" spans="1:11" x14ac:dyDescent="0.25">
      <c r="A605" t="s">
        <v>433</v>
      </c>
      <c r="B605" t="s">
        <v>525</v>
      </c>
      <c r="C605" t="s">
        <v>526</v>
      </c>
      <c r="D605" t="str">
        <f>Clef_répartition[[#This Row],[Code association]]&amp;"_"&amp;Clef_répartition[[#This Row],[Nom association]]</f>
        <v>ARASPE_Association régionale de l'Action sociale Prilly-Echallens</v>
      </c>
      <c r="E605">
        <f>COUNTIFS(D$2:D605,Clef_répartition[[#This Row],[Code_Nom]],J$2:J605,Clef_répartition[[#This Row],[Année]])</f>
        <v>12</v>
      </c>
      <c r="F605">
        <f>IF(Clef_répartition[[#This Row],[Code_Nom]]=D604,F604-1,(COUNTIFS(Clef_répartition[Code_Nom],Clef_répartition[[#This Row],[Code_Nom]],Clef_répartition[Année],Clef_répartition[[#This Row],[Année]])))</f>
        <v>30</v>
      </c>
      <c r="G605" t="str">
        <f>Clef_répartition[[#This Row],[Code_Nom]]&amp;"_"&amp;Clef_répartition[[#This Row],[Nombre]]&amp;"_"&amp;Clef_répartition[[#This Row],[Année]]</f>
        <v>ARASPE_Association régionale de l'Action sociale Prilly-Echallens_12_2016</v>
      </c>
      <c r="H605">
        <v>5518</v>
      </c>
      <c r="I605" t="s">
        <v>99</v>
      </c>
      <c r="J605">
        <v>2016</v>
      </c>
      <c r="K605">
        <v>7.8899999999999998E-2</v>
      </c>
    </row>
    <row r="606" spans="1:11" x14ac:dyDescent="0.25">
      <c r="A606" t="s">
        <v>433</v>
      </c>
      <c r="B606" t="s">
        <v>525</v>
      </c>
      <c r="C606" t="s">
        <v>526</v>
      </c>
      <c r="D606" t="str">
        <f>Clef_répartition[[#This Row],[Code association]]&amp;"_"&amp;Clef_répartition[[#This Row],[Nom association]]</f>
        <v>ARASPE_Association régionale de l'Action sociale Prilly-Echallens</v>
      </c>
      <c r="E606">
        <f>COUNTIFS(D$2:D606,Clef_répartition[[#This Row],[Code_Nom]],J$2:J606,Clef_répartition[[#This Row],[Année]])</f>
        <v>13</v>
      </c>
      <c r="F606">
        <f>IF(Clef_répartition[[#This Row],[Code_Nom]]=D605,F605-1,(COUNTIFS(Clef_répartition[Code_Nom],Clef_répartition[[#This Row],[Code_Nom]],Clef_répartition[Année],Clef_répartition[[#This Row],[Année]])))</f>
        <v>29</v>
      </c>
      <c r="G606" t="str">
        <f>Clef_répartition[[#This Row],[Code_Nom]]&amp;"_"&amp;Clef_répartition[[#This Row],[Nombre]]&amp;"_"&amp;Clef_répartition[[#This Row],[Année]]</f>
        <v>ARASPE_Association régionale de l'Action sociale Prilly-Echallens_13_2016</v>
      </c>
      <c r="H606">
        <v>5520</v>
      </c>
      <c r="I606" t="s">
        <v>107</v>
      </c>
      <c r="J606">
        <v>2016</v>
      </c>
      <c r="K606">
        <v>1.3299999999999999E-2</v>
      </c>
    </row>
    <row r="607" spans="1:11" x14ac:dyDescent="0.25">
      <c r="A607" t="s">
        <v>433</v>
      </c>
      <c r="B607" t="s">
        <v>525</v>
      </c>
      <c r="C607" t="s">
        <v>526</v>
      </c>
      <c r="D607" t="str">
        <f>Clef_répartition[[#This Row],[Code association]]&amp;"_"&amp;Clef_répartition[[#This Row],[Nom association]]</f>
        <v>ARASPE_Association régionale de l'Action sociale Prilly-Echallens</v>
      </c>
      <c r="E607">
        <f>COUNTIFS(D$2:D607,Clef_répartition[[#This Row],[Code_Nom]],J$2:J607,Clef_répartition[[#This Row],[Année]])</f>
        <v>14</v>
      </c>
      <c r="F607">
        <f>IF(Clef_répartition[[#This Row],[Code_Nom]]=D606,F606-1,(COUNTIFS(Clef_répartition[Code_Nom],Clef_répartition[[#This Row],[Code_Nom]],Clef_répartition[Année],Clef_répartition[[#This Row],[Année]])))</f>
        <v>28</v>
      </c>
      <c r="G607" t="str">
        <f>Clef_répartition[[#This Row],[Code_Nom]]&amp;"_"&amp;Clef_répartition[[#This Row],[Nombre]]&amp;"_"&amp;Clef_répartition[[#This Row],[Année]]</f>
        <v>ARASPE_Association régionale de l'Action sociale Prilly-Echallens_14_2016</v>
      </c>
      <c r="H607">
        <v>5521</v>
      </c>
      <c r="I607" t="s">
        <v>108</v>
      </c>
      <c r="J607">
        <v>2016</v>
      </c>
      <c r="K607">
        <v>1.61E-2</v>
      </c>
    </row>
    <row r="608" spans="1:11" x14ac:dyDescent="0.25">
      <c r="A608" t="s">
        <v>433</v>
      </c>
      <c r="B608" t="s">
        <v>525</v>
      </c>
      <c r="C608" t="s">
        <v>526</v>
      </c>
      <c r="D608" t="str">
        <f>Clef_répartition[[#This Row],[Code association]]&amp;"_"&amp;Clef_répartition[[#This Row],[Nom association]]</f>
        <v>ARASPE_Association régionale de l'Action sociale Prilly-Echallens</v>
      </c>
      <c r="E608">
        <f>COUNTIFS(D$2:D608,Clef_répartition[[#This Row],[Code_Nom]],J$2:J608,Clef_répartition[[#This Row],[Année]])</f>
        <v>15</v>
      </c>
      <c r="F608">
        <f>IF(Clef_répartition[[#This Row],[Code_Nom]]=D607,F607-1,(COUNTIFS(Clef_répartition[Code_Nom],Clef_répartition[[#This Row],[Code_Nom]],Clef_répartition[Année],Clef_répartition[[#This Row],[Année]])))</f>
        <v>27</v>
      </c>
      <c r="G608" t="str">
        <f>Clef_répartition[[#This Row],[Code_Nom]]&amp;"_"&amp;Clef_répartition[[#This Row],[Nombre]]&amp;"_"&amp;Clef_répartition[[#This Row],[Année]]</f>
        <v>ARASPE_Association régionale de l'Action sociale Prilly-Echallens_15_2016</v>
      </c>
      <c r="H608">
        <v>5522</v>
      </c>
      <c r="I608" t="s">
        <v>114</v>
      </c>
      <c r="J608">
        <v>2016</v>
      </c>
      <c r="K608">
        <v>8.8999999999999999E-3</v>
      </c>
    </row>
    <row r="609" spans="1:11" x14ac:dyDescent="0.25">
      <c r="A609" t="s">
        <v>433</v>
      </c>
      <c r="B609" t="s">
        <v>525</v>
      </c>
      <c r="C609" t="s">
        <v>526</v>
      </c>
      <c r="D609" t="str">
        <f>Clef_répartition[[#This Row],[Code association]]&amp;"_"&amp;Clef_répartition[[#This Row],[Nom association]]</f>
        <v>ARASPE_Association régionale de l'Action sociale Prilly-Echallens</v>
      </c>
      <c r="E609">
        <f>COUNTIFS(D$2:D609,Clef_répartition[[#This Row],[Code_Nom]],J$2:J609,Clef_répartition[[#This Row],[Année]])</f>
        <v>16</v>
      </c>
      <c r="F609">
        <f>IF(Clef_répartition[[#This Row],[Code_Nom]]=D608,F608-1,(COUNTIFS(Clef_répartition[Code_Nom],Clef_répartition[[#This Row],[Code_Nom]],Clef_répartition[Année],Clef_répartition[[#This Row],[Année]])))</f>
        <v>26</v>
      </c>
      <c r="G609" t="str">
        <f>Clef_répartition[[#This Row],[Code_Nom]]&amp;"_"&amp;Clef_répartition[[#This Row],[Nombre]]&amp;"_"&amp;Clef_répartition[[#This Row],[Année]]</f>
        <v>ARASPE_Association régionale de l'Action sociale Prilly-Echallens_16_2016</v>
      </c>
      <c r="H609">
        <v>5523</v>
      </c>
      <c r="I609" t="s">
        <v>119</v>
      </c>
      <c r="J609">
        <v>2016</v>
      </c>
      <c r="K609">
        <v>3.4099999999999998E-2</v>
      </c>
    </row>
    <row r="610" spans="1:11" x14ac:dyDescent="0.25">
      <c r="A610" t="s">
        <v>433</v>
      </c>
      <c r="B610" t="s">
        <v>525</v>
      </c>
      <c r="C610" t="s">
        <v>526</v>
      </c>
      <c r="D610" t="str">
        <f>Clef_répartition[[#This Row],[Code association]]&amp;"_"&amp;Clef_répartition[[#This Row],[Nom association]]</f>
        <v>ARASPE_Association régionale de l'Action sociale Prilly-Echallens</v>
      </c>
      <c r="E610">
        <f>COUNTIFS(D$2:D610,Clef_répartition[[#This Row],[Code_Nom]],J$2:J610,Clef_répartition[[#This Row],[Année]])</f>
        <v>17</v>
      </c>
      <c r="F610">
        <f>IF(Clef_répartition[[#This Row],[Code_Nom]]=D609,F609-1,(COUNTIFS(Clef_répartition[Code_Nom],Clef_répartition[[#This Row],[Code_Nom]],Clef_répartition[Année],Clef_répartition[[#This Row],[Année]])))</f>
        <v>25</v>
      </c>
      <c r="G610" t="str">
        <f>Clef_répartition[[#This Row],[Code_Nom]]&amp;"_"&amp;Clef_répartition[[#This Row],[Nombre]]&amp;"_"&amp;Clef_répartition[[#This Row],[Année]]</f>
        <v>ARASPE_Association régionale de l'Action sociale Prilly-Echallens_17_2016</v>
      </c>
      <c r="H610">
        <v>5541</v>
      </c>
      <c r="I610" t="s">
        <v>128</v>
      </c>
      <c r="J610">
        <v>2016</v>
      </c>
      <c r="K610">
        <v>1.49E-2</v>
      </c>
    </row>
    <row r="611" spans="1:11" x14ac:dyDescent="0.25">
      <c r="A611" t="s">
        <v>433</v>
      </c>
      <c r="B611" t="s">
        <v>525</v>
      </c>
      <c r="C611" t="s">
        <v>526</v>
      </c>
      <c r="D611" t="str">
        <f>Clef_répartition[[#This Row],[Code association]]&amp;"_"&amp;Clef_répartition[[#This Row],[Nom association]]</f>
        <v>ARASPE_Association régionale de l'Action sociale Prilly-Echallens</v>
      </c>
      <c r="E611">
        <f>COUNTIFS(D$2:D611,Clef_répartition[[#This Row],[Code_Nom]],J$2:J611,Clef_répartition[[#This Row],[Année]])</f>
        <v>18</v>
      </c>
      <c r="F611">
        <f>IF(Clef_répartition[[#This Row],[Code_Nom]]=D610,F610-1,(COUNTIFS(Clef_répartition[Code_Nom],Clef_répartition[[#This Row],[Code_Nom]],Clef_répartition[Année],Clef_répartition[[#This Row],[Année]])))</f>
        <v>24</v>
      </c>
      <c r="G611" t="str">
        <f>Clef_répartition[[#This Row],[Code_Nom]]&amp;"_"&amp;Clef_répartition[[#This Row],[Nombre]]&amp;"_"&amp;Clef_répartition[[#This Row],[Année]]</f>
        <v>ARASPE_Association régionale de l'Action sociale Prilly-Echallens_18_2016</v>
      </c>
      <c r="H611">
        <v>5804</v>
      </c>
      <c r="I611" t="s">
        <v>139</v>
      </c>
      <c r="J611">
        <v>2016</v>
      </c>
      <c r="K611">
        <v>2.1399999999999999E-2</v>
      </c>
    </row>
    <row r="612" spans="1:11" x14ac:dyDescent="0.25">
      <c r="A612" t="s">
        <v>433</v>
      </c>
      <c r="B612" t="s">
        <v>525</v>
      </c>
      <c r="C612" t="s">
        <v>526</v>
      </c>
      <c r="D612" t="str">
        <f>Clef_répartition[[#This Row],[Code association]]&amp;"_"&amp;Clef_répartition[[#This Row],[Nom association]]</f>
        <v>ARASPE_Association régionale de l'Action sociale Prilly-Echallens</v>
      </c>
      <c r="E612">
        <f>COUNTIFS(D$2:D612,Clef_répartition[[#This Row],[Code_Nom]],J$2:J612,Clef_répartition[[#This Row],[Année]])</f>
        <v>19</v>
      </c>
      <c r="F612">
        <f>IF(Clef_répartition[[#This Row],[Code_Nom]]=D611,F611-1,(COUNTIFS(Clef_répartition[Code_Nom],Clef_répartition[[#This Row],[Code_Nom]],Clef_répartition[Année],Clef_répartition[[#This Row],[Année]])))</f>
        <v>23</v>
      </c>
      <c r="G612" t="str">
        <f>Clef_répartition[[#This Row],[Code_Nom]]&amp;"_"&amp;Clef_répartition[[#This Row],[Nombre]]&amp;"_"&amp;Clef_répartition[[#This Row],[Année]]</f>
        <v>ARASPE_Association régionale de l'Action sociale Prilly-Echallens_19_2016</v>
      </c>
      <c r="H612">
        <v>5585</v>
      </c>
      <c r="I612" t="s">
        <v>141</v>
      </c>
      <c r="J612">
        <v>2016</v>
      </c>
      <c r="K612">
        <v>1.9800000000000002E-2</v>
      </c>
    </row>
    <row r="613" spans="1:11" x14ac:dyDescent="0.25">
      <c r="A613" t="s">
        <v>433</v>
      </c>
      <c r="B613" t="s">
        <v>525</v>
      </c>
      <c r="C613" t="s">
        <v>526</v>
      </c>
      <c r="D613" t="str">
        <f>Clef_répartition[[#This Row],[Code association]]&amp;"_"&amp;Clef_répartition[[#This Row],[Nom association]]</f>
        <v>ARASPE_Association régionale de l'Action sociale Prilly-Echallens</v>
      </c>
      <c r="E613">
        <f>COUNTIFS(D$2:D613,Clef_répartition[[#This Row],[Code_Nom]],J$2:J613,Clef_répartition[[#This Row],[Année]])</f>
        <v>20</v>
      </c>
      <c r="F613">
        <f>IF(Clef_répartition[[#This Row],[Code_Nom]]=D612,F612-1,(COUNTIFS(Clef_répartition[Code_Nom],Clef_répartition[[#This Row],[Code_Nom]],Clef_répartition[Année],Clef_répartition[[#This Row],[Année]])))</f>
        <v>22</v>
      </c>
      <c r="G613" t="str">
        <f>Clef_répartition[[#This Row],[Code_Nom]]&amp;"_"&amp;Clef_répartition[[#This Row],[Nombre]]&amp;"_"&amp;Clef_répartition[[#This Row],[Année]]</f>
        <v>ARASPE_Association régionale de l'Action sociale Prilly-Echallens_20_2016</v>
      </c>
      <c r="H613">
        <v>5587</v>
      </c>
      <c r="I613" t="s">
        <v>156</v>
      </c>
      <c r="J613">
        <v>2016</v>
      </c>
      <c r="K613">
        <v>0.1024</v>
      </c>
    </row>
    <row r="614" spans="1:11" x14ac:dyDescent="0.25">
      <c r="A614" t="s">
        <v>433</v>
      </c>
      <c r="B614" t="s">
        <v>525</v>
      </c>
      <c r="C614" t="s">
        <v>526</v>
      </c>
      <c r="D614" t="str">
        <f>Clef_répartition[[#This Row],[Code association]]&amp;"_"&amp;Clef_répartition[[#This Row],[Nom association]]</f>
        <v>ARASPE_Association régionale de l'Action sociale Prilly-Echallens</v>
      </c>
      <c r="E614">
        <f>COUNTIFS(D$2:D614,Clef_répartition[[#This Row],[Code_Nom]],J$2:J614,Clef_répartition[[#This Row],[Année]])</f>
        <v>21</v>
      </c>
      <c r="F614">
        <f>IF(Clef_répartition[[#This Row],[Code_Nom]]=D613,F613-1,(COUNTIFS(Clef_répartition[Code_Nom],Clef_répartition[[#This Row],[Code_Nom]],Clef_répartition[Année],Clef_répartition[[#This Row],[Année]])))</f>
        <v>21</v>
      </c>
      <c r="G614" t="str">
        <f>Clef_répartition[[#This Row],[Code_Nom]]&amp;"_"&amp;Clef_répartition[[#This Row],[Nombre]]&amp;"_"&amp;Clef_répartition[[#This Row],[Année]]</f>
        <v>ARASPE_Association régionale de l'Action sociale Prilly-Echallens_21_2016</v>
      </c>
      <c r="H614">
        <v>5487</v>
      </c>
      <c r="I614" t="s">
        <v>167</v>
      </c>
      <c r="J614">
        <v>2016</v>
      </c>
      <c r="K614">
        <v>6.0000000000000001E-3</v>
      </c>
    </row>
    <row r="615" spans="1:11" x14ac:dyDescent="0.25">
      <c r="A615" t="s">
        <v>433</v>
      </c>
      <c r="B615" t="s">
        <v>525</v>
      </c>
      <c r="C615" t="s">
        <v>526</v>
      </c>
      <c r="D615" t="str">
        <f>Clef_répartition[[#This Row],[Code association]]&amp;"_"&amp;Clef_répartition[[#This Row],[Nom association]]</f>
        <v>ARASPE_Association régionale de l'Action sociale Prilly-Echallens</v>
      </c>
      <c r="E615">
        <f>COUNTIFS(D$2:D615,Clef_répartition[[#This Row],[Code_Nom]],J$2:J615,Clef_répartition[[#This Row],[Année]])</f>
        <v>22</v>
      </c>
      <c r="F615">
        <f>IF(Clef_répartition[[#This Row],[Code_Nom]]=D614,F614-1,(COUNTIFS(Clef_répartition[Code_Nom],Clef_répartition[[#This Row],[Code_Nom]],Clef_répartition[Année],Clef_répartition[[#This Row],[Année]])))</f>
        <v>20</v>
      </c>
      <c r="G615" t="str">
        <f>Clef_répartition[[#This Row],[Code_Nom]]&amp;"_"&amp;Clef_répartition[[#This Row],[Nombre]]&amp;"_"&amp;Clef_répartition[[#This Row],[Année]]</f>
        <v>ARASPE_Association régionale de l'Action sociale Prilly-Echallens_22_2016</v>
      </c>
      <c r="H615">
        <v>5489</v>
      </c>
      <c r="I615" t="s">
        <v>175</v>
      </c>
      <c r="J615">
        <v>2016</v>
      </c>
      <c r="K615">
        <v>9.4999999999999998E-3</v>
      </c>
    </row>
    <row r="616" spans="1:11" x14ac:dyDescent="0.25">
      <c r="A616" t="s">
        <v>433</v>
      </c>
      <c r="B616" t="s">
        <v>525</v>
      </c>
      <c r="C616" t="s">
        <v>526</v>
      </c>
      <c r="D616" t="str">
        <f>Clef_répartition[[#This Row],[Code association]]&amp;"_"&amp;Clef_répartition[[#This Row],[Nom association]]</f>
        <v>ARASPE_Association régionale de l'Action sociale Prilly-Echallens</v>
      </c>
      <c r="E616">
        <f>COUNTIFS(D$2:D616,Clef_répartition[[#This Row],[Code_Nom]],J$2:J616,Clef_répartition[[#This Row],[Année]])</f>
        <v>23</v>
      </c>
      <c r="F616">
        <f>IF(Clef_répartition[[#This Row],[Code_Nom]]=D615,F615-1,(COUNTIFS(Clef_répartition[Code_Nom],Clef_répartition[[#This Row],[Code_Nom]],Clef_répartition[Année],Clef_répartition[[#This Row],[Année]])))</f>
        <v>19</v>
      </c>
      <c r="G616" t="str">
        <f>Clef_répartition[[#This Row],[Code_Nom]]&amp;"_"&amp;Clef_répartition[[#This Row],[Nombre]]&amp;"_"&amp;Clef_répartition[[#This Row],[Année]]</f>
        <v>ARASPE_Association régionale de l'Action sociale Prilly-Echallens_23_2016</v>
      </c>
      <c r="H616">
        <v>5693</v>
      </c>
      <c r="I616" t="s">
        <v>184</v>
      </c>
      <c r="J616">
        <v>2016</v>
      </c>
      <c r="K616">
        <v>3.4099999999999998E-2</v>
      </c>
    </row>
    <row r="617" spans="1:11" x14ac:dyDescent="0.25">
      <c r="A617" t="s">
        <v>433</v>
      </c>
      <c r="B617" t="s">
        <v>525</v>
      </c>
      <c r="C617" t="s">
        <v>526</v>
      </c>
      <c r="D617" t="str">
        <f>Clef_répartition[[#This Row],[Code association]]&amp;"_"&amp;Clef_répartition[[#This Row],[Nom association]]</f>
        <v>ARASPE_Association régionale de l'Action sociale Prilly-Echallens</v>
      </c>
      <c r="E617">
        <f>COUNTIFS(D$2:D617,Clef_répartition[[#This Row],[Code_Nom]],J$2:J617,Clef_répartition[[#This Row],[Année]])</f>
        <v>24</v>
      </c>
      <c r="F617">
        <f>IF(Clef_répartition[[#This Row],[Code_Nom]]=D616,F616-1,(COUNTIFS(Clef_répartition[Code_Nom],Clef_répartition[[#This Row],[Code_Nom]],Clef_répartition[Année],Clef_répartition[[#This Row],[Année]])))</f>
        <v>18</v>
      </c>
      <c r="G617" t="str">
        <f>Clef_répartition[[#This Row],[Code_Nom]]&amp;"_"&amp;Clef_répartition[[#This Row],[Nombre]]&amp;"_"&amp;Clef_répartition[[#This Row],[Année]]</f>
        <v>ARASPE_Association régionale de l'Action sociale Prilly-Echallens_24_2016</v>
      </c>
      <c r="H617">
        <v>5540</v>
      </c>
      <c r="I617" t="s">
        <v>186</v>
      </c>
      <c r="J617">
        <v>2016</v>
      </c>
      <c r="K617">
        <v>2.3300000000000001E-2</v>
      </c>
    </row>
    <row r="618" spans="1:11" x14ac:dyDescent="0.25">
      <c r="A618" t="s">
        <v>433</v>
      </c>
      <c r="B618" t="s">
        <v>525</v>
      </c>
      <c r="C618" t="s">
        <v>526</v>
      </c>
      <c r="D618" t="str">
        <f>Clef_répartition[[#This Row],[Code association]]&amp;"_"&amp;Clef_répartition[[#This Row],[Nom association]]</f>
        <v>ARASPE_Association régionale de l'Action sociale Prilly-Echallens</v>
      </c>
      <c r="E618">
        <f>COUNTIFS(D$2:D618,Clef_répartition[[#This Row],[Code_Nom]],J$2:J618,Clef_répartition[[#This Row],[Année]])</f>
        <v>25</v>
      </c>
      <c r="F618">
        <f>IF(Clef_répartition[[#This Row],[Code_Nom]]=D617,F617-1,(COUNTIFS(Clef_répartition[Code_Nom],Clef_répartition[[#This Row],[Code_Nom]],Clef_répartition[Année],Clef_répartition[[#This Row],[Année]])))</f>
        <v>17</v>
      </c>
      <c r="G618" t="str">
        <f>Clef_répartition[[#This Row],[Code_Nom]]&amp;"_"&amp;Clef_répartition[[#This Row],[Nombre]]&amp;"_"&amp;Clef_répartition[[#This Row],[Année]]</f>
        <v>ARASPE_Association régionale de l'Action sociale Prilly-Echallens_25_2016</v>
      </c>
      <c r="H618">
        <v>5527</v>
      </c>
      <c r="I618" t="s">
        <v>191</v>
      </c>
      <c r="J618">
        <v>2016</v>
      </c>
      <c r="K618">
        <v>1.49E-2</v>
      </c>
    </row>
    <row r="619" spans="1:11" x14ac:dyDescent="0.25">
      <c r="A619" t="s">
        <v>433</v>
      </c>
      <c r="B619" t="s">
        <v>525</v>
      </c>
      <c r="C619" t="s">
        <v>526</v>
      </c>
      <c r="D619" t="str">
        <f>Clef_répartition[[#This Row],[Code association]]&amp;"_"&amp;Clef_répartition[[#This Row],[Nom association]]</f>
        <v>ARASPE_Association régionale de l'Action sociale Prilly-Echallens</v>
      </c>
      <c r="E619">
        <f>COUNTIFS(D$2:D619,Clef_répartition[[#This Row],[Code_Nom]],J$2:J619,Clef_répartition[[#This Row],[Année]])</f>
        <v>26</v>
      </c>
      <c r="F619">
        <f>IF(Clef_répartition[[#This Row],[Code_Nom]]=D618,F618-1,(COUNTIFS(Clef_répartition[Code_Nom],Clef_répartition[[#This Row],[Code_Nom]],Clef_répartition[Année],Clef_répartition[[#This Row],[Année]])))</f>
        <v>16</v>
      </c>
      <c r="G619" t="str">
        <f>Clef_répartition[[#This Row],[Code_Nom]]&amp;"_"&amp;Clef_répartition[[#This Row],[Nombre]]&amp;"_"&amp;Clef_répartition[[#This Row],[Année]]</f>
        <v>ARASPE_Association régionale de l'Action sociale Prilly-Echallens_26_2016</v>
      </c>
      <c r="H619">
        <v>5680</v>
      </c>
      <c r="I619" t="s">
        <v>197</v>
      </c>
      <c r="J619">
        <v>2016</v>
      </c>
      <c r="K619">
        <v>4.0000000000000001E-3</v>
      </c>
    </row>
    <row r="620" spans="1:11" x14ac:dyDescent="0.25">
      <c r="A620" t="s">
        <v>433</v>
      </c>
      <c r="B620" t="s">
        <v>525</v>
      </c>
      <c r="C620" t="s">
        <v>526</v>
      </c>
      <c r="D620" t="str">
        <f>Clef_répartition[[#This Row],[Code association]]&amp;"_"&amp;Clef_répartition[[#This Row],[Nom association]]</f>
        <v>ARASPE_Association régionale de l'Action sociale Prilly-Echallens</v>
      </c>
      <c r="E620">
        <f>COUNTIFS(D$2:D620,Clef_répartition[[#This Row],[Code_Nom]],J$2:J620,Clef_répartition[[#This Row],[Année]])</f>
        <v>27</v>
      </c>
      <c r="F620">
        <f>IF(Clef_répartition[[#This Row],[Code_Nom]]=D619,F619-1,(COUNTIFS(Clef_répartition[Code_Nom],Clef_répartition[[#This Row],[Code_Nom]],Clef_répartition[Année],Clef_répartition[[#This Row],[Année]])))</f>
        <v>15</v>
      </c>
      <c r="G620" t="str">
        <f>Clef_répartition[[#This Row],[Code_Nom]]&amp;"_"&amp;Clef_répartition[[#This Row],[Nombre]]&amp;"_"&amp;Clef_répartition[[#This Row],[Année]]</f>
        <v>ARASPE_Association régionale de l'Action sociale Prilly-Echallens_27_2016</v>
      </c>
      <c r="H620">
        <v>5923</v>
      </c>
      <c r="I620" t="s">
        <v>200</v>
      </c>
      <c r="J620">
        <v>2016</v>
      </c>
      <c r="K620">
        <v>2.5999999999999999E-3</v>
      </c>
    </row>
    <row r="621" spans="1:11" x14ac:dyDescent="0.25">
      <c r="A621" t="s">
        <v>433</v>
      </c>
      <c r="B621" t="s">
        <v>525</v>
      </c>
      <c r="C621" t="s">
        <v>526</v>
      </c>
      <c r="D621" t="str">
        <f>Clef_répartition[[#This Row],[Code association]]&amp;"_"&amp;Clef_répartition[[#This Row],[Nom association]]</f>
        <v>ARASPE_Association régionale de l'Action sociale Prilly-Echallens</v>
      </c>
      <c r="E621">
        <f>COUNTIFS(D$2:D621,Clef_répartition[[#This Row],[Code_Nom]],J$2:J621,Clef_répartition[[#This Row],[Année]])</f>
        <v>28</v>
      </c>
      <c r="F621">
        <f>IF(Clef_répartition[[#This Row],[Code_Nom]]=D620,F620-1,(COUNTIFS(Clef_répartition[Code_Nom],Clef_répartition[[#This Row],[Code_Nom]],Clef_répartition[Année],Clef_répartition[[#This Row],[Année]])))</f>
        <v>14</v>
      </c>
      <c r="G621" t="str">
        <f>Clef_répartition[[#This Row],[Code_Nom]]&amp;"_"&amp;Clef_répartition[[#This Row],[Nombre]]&amp;"_"&amp;Clef_répartition[[#This Row],[Année]]</f>
        <v>ARASPE_Association régionale de l'Action sociale Prilly-Echallens_28_2016</v>
      </c>
      <c r="H621">
        <v>5529</v>
      </c>
      <c r="I621" t="s">
        <v>208</v>
      </c>
      <c r="J621">
        <v>2016</v>
      </c>
      <c r="K621">
        <v>7.4999999999999997E-3</v>
      </c>
    </row>
    <row r="622" spans="1:11" x14ac:dyDescent="0.25">
      <c r="A622" t="s">
        <v>433</v>
      </c>
      <c r="B622" t="s">
        <v>525</v>
      </c>
      <c r="C622" t="s">
        <v>526</v>
      </c>
      <c r="D622" t="str">
        <f>Clef_répartition[[#This Row],[Code association]]&amp;"_"&amp;Clef_répartition[[#This Row],[Nom association]]</f>
        <v>ARASPE_Association régionale de l'Action sociale Prilly-Echallens</v>
      </c>
      <c r="E622">
        <f>COUNTIFS(D$2:D622,Clef_répartition[[#This Row],[Code_Nom]],J$2:J622,Clef_répartition[[#This Row],[Année]])</f>
        <v>29</v>
      </c>
      <c r="F622">
        <f>IF(Clef_répartition[[#This Row],[Code_Nom]]=D621,F621-1,(COUNTIFS(Clef_répartition[Code_Nom],Clef_répartition[[#This Row],[Code_Nom]],Clef_répartition[Année],Clef_répartition[[#This Row],[Année]])))</f>
        <v>13</v>
      </c>
      <c r="G622" t="str">
        <f>Clef_répartition[[#This Row],[Code_Nom]]&amp;"_"&amp;Clef_répartition[[#This Row],[Nombre]]&amp;"_"&amp;Clef_répartition[[#This Row],[Année]]</f>
        <v>ARASPE_Association régionale de l'Action sociale Prilly-Echallens_29_2016</v>
      </c>
      <c r="H622">
        <v>5530</v>
      </c>
      <c r="I622" t="s">
        <v>209</v>
      </c>
      <c r="J622">
        <v>2016</v>
      </c>
      <c r="K622">
        <v>7.4999999999999997E-3</v>
      </c>
    </row>
    <row r="623" spans="1:11" x14ac:dyDescent="0.25">
      <c r="A623" t="s">
        <v>433</v>
      </c>
      <c r="B623" t="s">
        <v>525</v>
      </c>
      <c r="C623" t="s">
        <v>526</v>
      </c>
      <c r="D623" t="str">
        <f>Clef_répartition[[#This Row],[Code association]]&amp;"_"&amp;Clef_répartition[[#This Row],[Nom association]]</f>
        <v>ARASPE_Association régionale de l'Action sociale Prilly-Echallens</v>
      </c>
      <c r="E623">
        <f>COUNTIFS(D$2:D623,Clef_répartition[[#This Row],[Code_Nom]],J$2:J623,Clef_répartition[[#This Row],[Année]])</f>
        <v>30</v>
      </c>
      <c r="F623">
        <f>IF(Clef_répartition[[#This Row],[Code_Nom]]=D622,F622-1,(COUNTIFS(Clef_répartition[Code_Nom],Clef_répartition[[#This Row],[Code_Nom]],Clef_répartition[Année],Clef_répartition[[#This Row],[Année]])))</f>
        <v>12</v>
      </c>
      <c r="G623" t="str">
        <f>Clef_répartition[[#This Row],[Code_Nom]]&amp;"_"&amp;Clef_répartition[[#This Row],[Nombre]]&amp;"_"&amp;Clef_répartition[[#This Row],[Année]]</f>
        <v>ARASPE_Association régionale de l'Action sociale Prilly-Echallens_30_2016</v>
      </c>
      <c r="H623">
        <v>5495</v>
      </c>
      <c r="I623" t="s">
        <v>212</v>
      </c>
      <c r="J623">
        <v>2016</v>
      </c>
      <c r="K623">
        <v>4.5600000000000002E-2</v>
      </c>
    </row>
    <row r="624" spans="1:11" x14ac:dyDescent="0.25">
      <c r="A624" t="s">
        <v>433</v>
      </c>
      <c r="B624" t="s">
        <v>525</v>
      </c>
      <c r="C624" t="s">
        <v>526</v>
      </c>
      <c r="D624" t="str">
        <f>Clef_répartition[[#This Row],[Code association]]&amp;"_"&amp;Clef_répartition[[#This Row],[Nom association]]</f>
        <v>ARASPE_Association régionale de l'Action sociale Prilly-Echallens</v>
      </c>
      <c r="E624">
        <f>COUNTIFS(D$2:D624,Clef_répartition[[#This Row],[Code_Nom]],J$2:J624,Clef_répartition[[#This Row],[Année]])</f>
        <v>31</v>
      </c>
      <c r="F624">
        <f>IF(Clef_répartition[[#This Row],[Code_Nom]]=D623,F623-1,(COUNTIFS(Clef_répartition[Code_Nom],Clef_répartition[[#This Row],[Code_Nom]],Clef_répartition[Année],Clef_répartition[[#This Row],[Année]])))</f>
        <v>11</v>
      </c>
      <c r="G624" t="str">
        <f>Clef_répartition[[#This Row],[Code_Nom]]&amp;"_"&amp;Clef_répartition[[#This Row],[Nombre]]&amp;"_"&amp;Clef_répartition[[#This Row],[Année]]</f>
        <v>ARASPE_Association régionale de l'Action sociale Prilly-Echallens_31_2016</v>
      </c>
      <c r="H624">
        <v>5496</v>
      </c>
      <c r="I624" t="s">
        <v>213</v>
      </c>
      <c r="J624">
        <v>2016</v>
      </c>
      <c r="K624">
        <v>2.3300000000000001E-2</v>
      </c>
    </row>
    <row r="625" spans="1:11" x14ac:dyDescent="0.25">
      <c r="A625" t="s">
        <v>433</v>
      </c>
      <c r="B625" t="s">
        <v>525</v>
      </c>
      <c r="C625" t="s">
        <v>526</v>
      </c>
      <c r="D625" t="str">
        <f>Clef_répartition[[#This Row],[Code association]]&amp;"_"&amp;Clef_répartition[[#This Row],[Nom association]]</f>
        <v>ARASPE_Association régionale de l'Action sociale Prilly-Echallens</v>
      </c>
      <c r="E625">
        <f>COUNTIFS(D$2:D625,Clef_répartition[[#This Row],[Code_Nom]],J$2:J625,Clef_répartition[[#This Row],[Année]])</f>
        <v>32</v>
      </c>
      <c r="F625">
        <f>IF(Clef_répartition[[#This Row],[Code_Nom]]=D624,F624-1,(COUNTIFS(Clef_répartition[Code_Nom],Clef_répartition[[#This Row],[Code_Nom]],Clef_répartition[Année],Clef_répartition[[#This Row],[Année]])))</f>
        <v>10</v>
      </c>
      <c r="G625" t="str">
        <f>Clef_répartition[[#This Row],[Code_Nom]]&amp;"_"&amp;Clef_répartition[[#This Row],[Nombre]]&amp;"_"&amp;Clef_répartition[[#This Row],[Année]]</f>
        <v>ARASPE_Association régionale de l'Action sociale Prilly-Echallens_32_2016</v>
      </c>
      <c r="H625">
        <v>5531</v>
      </c>
      <c r="I625" t="s">
        <v>214</v>
      </c>
      <c r="J625">
        <v>2016</v>
      </c>
      <c r="K625">
        <v>5.4999999999999997E-3</v>
      </c>
    </row>
    <row r="626" spans="1:11" x14ac:dyDescent="0.25">
      <c r="A626" t="s">
        <v>433</v>
      </c>
      <c r="B626" t="s">
        <v>525</v>
      </c>
      <c r="C626" t="s">
        <v>526</v>
      </c>
      <c r="D626" t="str">
        <f>Clef_répartition[[#This Row],[Code association]]&amp;"_"&amp;Clef_répartition[[#This Row],[Nom association]]</f>
        <v>ARASPE_Association régionale de l'Action sociale Prilly-Echallens</v>
      </c>
      <c r="E626">
        <f>COUNTIFS(D$2:D626,Clef_répartition[[#This Row],[Code_Nom]],J$2:J626,Clef_répartition[[#This Row],[Année]])</f>
        <v>33</v>
      </c>
      <c r="F626">
        <f>IF(Clef_répartition[[#This Row],[Code_Nom]]=D625,F625-1,(COUNTIFS(Clef_répartition[Code_Nom],Clef_répartition[[#This Row],[Code_Nom]],Clef_répartition[Année],Clef_répartition[[#This Row],[Année]])))</f>
        <v>9</v>
      </c>
      <c r="G626" t="str">
        <f>Clef_répartition[[#This Row],[Code_Nom]]&amp;"_"&amp;Clef_répartition[[#This Row],[Nombre]]&amp;"_"&amp;Clef_répartition[[#This Row],[Année]]</f>
        <v>ARASPE_Association régionale de l'Action sociale Prilly-Echallens_33_2016</v>
      </c>
      <c r="H626">
        <v>5533</v>
      </c>
      <c r="I626" t="s">
        <v>216</v>
      </c>
      <c r="J626">
        <v>2016</v>
      </c>
      <c r="K626">
        <v>1.15E-2</v>
      </c>
    </row>
    <row r="627" spans="1:11" x14ac:dyDescent="0.25">
      <c r="A627" t="s">
        <v>433</v>
      </c>
      <c r="B627" t="s">
        <v>525</v>
      </c>
      <c r="C627" t="s">
        <v>526</v>
      </c>
      <c r="D627" t="str">
        <f>Clef_répartition[[#This Row],[Code association]]&amp;"_"&amp;Clef_répartition[[#This Row],[Nom association]]</f>
        <v>ARASPE_Association régionale de l'Action sociale Prilly-Echallens</v>
      </c>
      <c r="E627">
        <f>COUNTIFS(D$2:D627,Clef_répartition[[#This Row],[Code_Nom]],J$2:J627,Clef_répartition[[#This Row],[Année]])</f>
        <v>34</v>
      </c>
      <c r="F627">
        <f>IF(Clef_répartition[[#This Row],[Code_Nom]]=D626,F626-1,(COUNTIFS(Clef_répartition[Code_Nom],Clef_répartition[[#This Row],[Code_Nom]],Clef_répartition[Année],Clef_répartition[[#This Row],[Année]])))</f>
        <v>8</v>
      </c>
      <c r="G627" t="str">
        <f>Clef_répartition[[#This Row],[Code_Nom]]&amp;"_"&amp;Clef_répartition[[#This Row],[Nombre]]&amp;"_"&amp;Clef_répartition[[#This Row],[Année]]</f>
        <v>ARASPE_Association régionale de l'Action sociale Prilly-Echallens_34_2016</v>
      </c>
      <c r="H627">
        <v>5589</v>
      </c>
      <c r="I627" t="s">
        <v>223</v>
      </c>
      <c r="J627">
        <v>2016</v>
      </c>
      <c r="K627">
        <v>0.16589999999999999</v>
      </c>
    </row>
    <row r="628" spans="1:11" x14ac:dyDescent="0.25">
      <c r="A628" t="s">
        <v>433</v>
      </c>
      <c r="B628" t="s">
        <v>525</v>
      </c>
      <c r="C628" t="s">
        <v>526</v>
      </c>
      <c r="D628" t="str">
        <f>Clef_répartition[[#This Row],[Code association]]&amp;"_"&amp;Clef_répartition[[#This Row],[Nom association]]</f>
        <v>ARASPE_Association régionale de l'Action sociale Prilly-Echallens</v>
      </c>
      <c r="E628">
        <f>COUNTIFS(D$2:D628,Clef_répartition[[#This Row],[Code_Nom]],J$2:J628,Clef_répartition[[#This Row],[Année]])</f>
        <v>35</v>
      </c>
      <c r="F628">
        <f>IF(Clef_répartition[[#This Row],[Code_Nom]]=D627,F627-1,(COUNTIFS(Clef_répartition[Code_Nom],Clef_répartition[[#This Row],[Code_Nom]],Clef_répartition[Année],Clef_répartition[[#This Row],[Année]])))</f>
        <v>7</v>
      </c>
      <c r="G628" t="str">
        <f>Clef_répartition[[#This Row],[Code_Nom]]&amp;"_"&amp;Clef_répartition[[#This Row],[Nombre]]&amp;"_"&amp;Clef_répartition[[#This Row],[Année]]</f>
        <v>ARASPE_Association régionale de l'Action sociale Prilly-Echallens_35_2016</v>
      </c>
      <c r="H628">
        <v>5592</v>
      </c>
      <c r="I628" t="s">
        <v>234</v>
      </c>
      <c r="J628">
        <v>2016</v>
      </c>
      <c r="K628">
        <v>4.7199999999999999E-2</v>
      </c>
    </row>
    <row r="629" spans="1:11" x14ac:dyDescent="0.25">
      <c r="A629" t="s">
        <v>433</v>
      </c>
      <c r="B629" t="s">
        <v>525</v>
      </c>
      <c r="C629" t="s">
        <v>526</v>
      </c>
      <c r="D629" t="str">
        <f>Clef_répartition[[#This Row],[Code association]]&amp;"_"&amp;Clef_répartition[[#This Row],[Nom association]]</f>
        <v>ARASPE_Association régionale de l'Action sociale Prilly-Echallens</v>
      </c>
      <c r="E629">
        <f>COUNTIFS(D$2:D629,Clef_répartition[[#This Row],[Code_Nom]],J$2:J629,Clef_répartition[[#This Row],[Année]])</f>
        <v>36</v>
      </c>
      <c r="F629">
        <f>IF(Clef_répartition[[#This Row],[Code_Nom]]=D628,F628-1,(COUNTIFS(Clef_répartition[Code_Nom],Clef_répartition[[#This Row],[Code_Nom]],Clef_répartition[Année],Clef_répartition[[#This Row],[Année]])))</f>
        <v>6</v>
      </c>
      <c r="G629" t="str">
        <f>Clef_répartition[[#This Row],[Code_Nom]]&amp;"_"&amp;Clef_répartition[[#This Row],[Nombre]]&amp;"_"&amp;Clef_répartition[[#This Row],[Année]]</f>
        <v>ARASPE_Association régionale de l'Action sociale Prilly-Echallens_36_2016</v>
      </c>
      <c r="H629">
        <v>5534</v>
      </c>
      <c r="I629" t="s">
        <v>241</v>
      </c>
      <c r="J629">
        <v>2016</v>
      </c>
      <c r="K629">
        <v>3.7000000000000002E-3</v>
      </c>
    </row>
    <row r="630" spans="1:11" x14ac:dyDescent="0.25">
      <c r="A630" t="s">
        <v>433</v>
      </c>
      <c r="B630" t="s">
        <v>525</v>
      </c>
      <c r="C630" t="s">
        <v>526</v>
      </c>
      <c r="D630" t="str">
        <f>Clef_répartition[[#This Row],[Code association]]&amp;"_"&amp;Clef_répartition[[#This Row],[Nom association]]</f>
        <v>ARASPE_Association régionale de l'Action sociale Prilly-Echallens</v>
      </c>
      <c r="E630">
        <f>COUNTIFS(D$2:D630,Clef_répartition[[#This Row],[Code_Nom]],J$2:J630,Clef_répartition[[#This Row],[Année]])</f>
        <v>37</v>
      </c>
      <c r="F630">
        <f>IF(Clef_répartition[[#This Row],[Code_Nom]]=D629,F629-1,(COUNTIFS(Clef_répartition[Code_Nom],Clef_répartition[[#This Row],[Code_Nom]],Clef_répartition[Année],Clef_répartition[[#This Row],[Année]])))</f>
        <v>5</v>
      </c>
      <c r="G630" t="str">
        <f>Clef_répartition[[#This Row],[Code_Nom]]&amp;"_"&amp;Clef_répartition[[#This Row],[Nombre]]&amp;"_"&amp;Clef_répartition[[#This Row],[Année]]</f>
        <v>ARASPE_Association régionale de l'Action sociale Prilly-Echallens_37_2016</v>
      </c>
      <c r="H630">
        <v>5535</v>
      </c>
      <c r="I630" t="s">
        <v>242</v>
      </c>
      <c r="J630">
        <v>2016</v>
      </c>
      <c r="K630">
        <v>1.0999999999999999E-2</v>
      </c>
    </row>
    <row r="631" spans="1:11" x14ac:dyDescent="0.25">
      <c r="A631" t="s">
        <v>433</v>
      </c>
      <c r="B631" t="s">
        <v>525</v>
      </c>
      <c r="C631" t="s">
        <v>526</v>
      </c>
      <c r="D631" t="str">
        <f>Clef_répartition[[#This Row],[Code association]]&amp;"_"&amp;Clef_répartition[[#This Row],[Nom association]]</f>
        <v>ARASPE_Association régionale de l'Action sociale Prilly-Echallens</v>
      </c>
      <c r="E631">
        <f>COUNTIFS(D$2:D631,Clef_répartition[[#This Row],[Code_Nom]],J$2:J631,Clef_répartition[[#This Row],[Année]])</f>
        <v>38</v>
      </c>
      <c r="F631">
        <f>IF(Clef_répartition[[#This Row],[Code_Nom]]=D630,F630-1,(COUNTIFS(Clef_répartition[Code_Nom],Clef_répartition[[#This Row],[Code_Nom]],Clef_répartition[Année],Clef_répartition[[#This Row],[Année]])))</f>
        <v>4</v>
      </c>
      <c r="G631" t="str">
        <f>Clef_répartition[[#This Row],[Code_Nom]]&amp;"_"&amp;Clef_répartition[[#This Row],[Nombre]]&amp;"_"&amp;Clef_répartition[[#This Row],[Année]]</f>
        <v>ARASPE_Association régionale de l'Action sociale Prilly-Echallens_38_2016</v>
      </c>
      <c r="H631">
        <v>5501</v>
      </c>
      <c r="I631" t="s">
        <v>258</v>
      </c>
      <c r="J631">
        <v>2016</v>
      </c>
      <c r="K631">
        <v>1.2999999999999999E-2</v>
      </c>
    </row>
    <row r="632" spans="1:11" x14ac:dyDescent="0.25">
      <c r="A632" t="s">
        <v>433</v>
      </c>
      <c r="B632" t="s">
        <v>525</v>
      </c>
      <c r="C632" t="s">
        <v>526</v>
      </c>
      <c r="D632" t="str">
        <f>Clef_répartition[[#This Row],[Code association]]&amp;"_"&amp;Clef_répartition[[#This Row],[Nom association]]</f>
        <v>ARASPE_Association régionale de l'Action sociale Prilly-Echallens</v>
      </c>
      <c r="E632">
        <f>COUNTIFS(D$2:D632,Clef_répartition[[#This Row],[Code_Nom]],J$2:J632,Clef_répartition[[#This Row],[Année]])</f>
        <v>39</v>
      </c>
      <c r="F632">
        <f>IF(Clef_répartition[[#This Row],[Code_Nom]]=D631,F631-1,(COUNTIFS(Clef_répartition[Code_Nom],Clef_répartition[[#This Row],[Code_Nom]],Clef_répartition[Année],Clef_répartition[[#This Row],[Année]])))</f>
        <v>3</v>
      </c>
      <c r="G632" t="str">
        <f>Clef_répartition[[#This Row],[Code_Nom]]&amp;"_"&amp;Clef_répartition[[#This Row],[Nombre]]&amp;"_"&amp;Clef_répartition[[#This Row],[Année]]</f>
        <v>ARASPE_Association régionale de l'Action sociale Prilly-Echallens_39_2016</v>
      </c>
      <c r="H632">
        <v>5537</v>
      </c>
      <c r="I632" t="s">
        <v>282</v>
      </c>
      <c r="J632">
        <v>2016</v>
      </c>
      <c r="K632">
        <v>1.4500000000000001E-2</v>
      </c>
    </row>
    <row r="633" spans="1:11" x14ac:dyDescent="0.25">
      <c r="A633" t="s">
        <v>433</v>
      </c>
      <c r="B633" t="s">
        <v>525</v>
      </c>
      <c r="C633" t="s">
        <v>526</v>
      </c>
      <c r="D633" t="str">
        <f>Clef_répartition[[#This Row],[Code association]]&amp;"_"&amp;Clef_répartition[[#This Row],[Nom association]]</f>
        <v>ARASPE_Association régionale de l'Action sociale Prilly-Echallens</v>
      </c>
      <c r="E633">
        <f>COUNTIFS(D$2:D633,Clef_répartition[[#This Row],[Code_Nom]],J$2:J633,Clef_répartition[[#This Row],[Année]])</f>
        <v>40</v>
      </c>
      <c r="F633">
        <f>IF(Clef_répartition[[#This Row],[Code_Nom]]=D632,F632-1,(COUNTIFS(Clef_répartition[Code_Nom],Clef_répartition[[#This Row],[Code_Nom]],Clef_répartition[Année],Clef_répartition[[#This Row],[Année]])))</f>
        <v>2</v>
      </c>
      <c r="G633" t="str">
        <f>Clef_répartition[[#This Row],[Code_Nom]]&amp;"_"&amp;Clef_répartition[[#This Row],[Nombre]]&amp;"_"&amp;Clef_répartition[[#This Row],[Année]]</f>
        <v>ARASPE_Association régionale de l'Action sociale Prilly-Echallens_40_2016</v>
      </c>
      <c r="H633">
        <v>5539</v>
      </c>
      <c r="I633" t="s">
        <v>288</v>
      </c>
      <c r="J633">
        <v>2016</v>
      </c>
      <c r="K633">
        <v>1.32E-2</v>
      </c>
    </row>
    <row r="634" spans="1:11" x14ac:dyDescent="0.25">
      <c r="A634" t="s">
        <v>433</v>
      </c>
      <c r="B634" t="s">
        <v>525</v>
      </c>
      <c r="C634" t="s">
        <v>526</v>
      </c>
      <c r="D634" t="str">
        <f>Clef_répartition[[#This Row],[Code association]]&amp;"_"&amp;Clef_répartition[[#This Row],[Nom association]]</f>
        <v>ARASPE_Association régionale de l'Action sociale Prilly-Echallens</v>
      </c>
      <c r="E634">
        <f>COUNTIFS(D$2:D634,Clef_répartition[[#This Row],[Code_Nom]],J$2:J634,Clef_répartition[[#This Row],[Année]])</f>
        <v>41</v>
      </c>
      <c r="F634">
        <f>IF(Clef_répartition[[#This Row],[Code_Nom]]=D633,F633-1,(COUNTIFS(Clef_répartition[Code_Nom],Clef_répartition[[#This Row],[Code_Nom]],Clef_répartition[Année],Clef_répartition[[#This Row],[Année]])))</f>
        <v>1</v>
      </c>
      <c r="G634" t="str">
        <f>Clef_répartition[[#This Row],[Code_Nom]]&amp;"_"&amp;Clef_répartition[[#This Row],[Nombre]]&amp;"_"&amp;Clef_répartition[[#This Row],[Année]]</f>
        <v>ARASPE_Association régionale de l'Action sociale Prilly-Echallens_41_2016</v>
      </c>
      <c r="H634">
        <v>5503</v>
      </c>
      <c r="I634" t="s">
        <v>290</v>
      </c>
      <c r="J634">
        <v>2016</v>
      </c>
      <c r="K634">
        <v>1.7000000000000001E-2</v>
      </c>
    </row>
    <row r="635" spans="1:11" x14ac:dyDescent="0.25">
      <c r="A635" t="s">
        <v>433</v>
      </c>
      <c r="B635" t="s">
        <v>656</v>
      </c>
      <c r="C635" t="s">
        <v>657</v>
      </c>
      <c r="D635" t="str">
        <f>Clef_répartition[[#This Row],[Code association]]&amp;"_"&amp;Clef_répartition[[#This Row],[Nom association]]</f>
        <v>ARCC_Association intercommunale pour l'épuration des eaux de la Région des côtes de Chalamont</v>
      </c>
      <c r="E635">
        <f>COUNTIFS(D$2:D635,Clef_répartition[[#This Row],[Code_Nom]],J$2:J635,Clef_répartition[[#This Row],[Année]])</f>
        <v>1</v>
      </c>
      <c r="F635">
        <f>IF(Clef_répartition[[#This Row],[Code_Nom]]=D634,F634-1,(COUNTIFS(Clef_répartition[Code_Nom],Clef_répartition[[#This Row],[Code_Nom]],Clef_répartition[Année],Clef_répartition[[#This Row],[Année]])))</f>
        <v>4</v>
      </c>
      <c r="G635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Chalamont_1_2016</v>
      </c>
      <c r="H635">
        <v>5902</v>
      </c>
      <c r="I635" t="s">
        <v>18</v>
      </c>
      <c r="J635">
        <v>2016</v>
      </c>
      <c r="K635">
        <v>0</v>
      </c>
    </row>
    <row r="636" spans="1:11" x14ac:dyDescent="0.25">
      <c r="A636" t="s">
        <v>433</v>
      </c>
      <c r="B636" t="s">
        <v>656</v>
      </c>
      <c r="C636" t="s">
        <v>657</v>
      </c>
      <c r="D636" t="str">
        <f>Clef_répartition[[#This Row],[Code association]]&amp;"_"&amp;Clef_répartition[[#This Row],[Nom association]]</f>
        <v>ARCC_Association intercommunale pour l'épuration des eaux de la Région des côtes de Chalamont</v>
      </c>
      <c r="E636">
        <f>COUNTIFS(D$2:D636,Clef_répartition[[#This Row],[Code_Nom]],J$2:J636,Clef_répartition[[#This Row],[Année]])</f>
        <v>2</v>
      </c>
      <c r="F636">
        <f>IF(Clef_répartition[[#This Row],[Code_Nom]]=D635,F635-1,(COUNTIFS(Clef_répartition[Code_Nom],Clef_répartition[[#This Row],[Code_Nom]],Clef_répartition[Année],Clef_répartition[[#This Row],[Année]])))</f>
        <v>3</v>
      </c>
      <c r="G636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Chalamont_2_2016</v>
      </c>
      <c r="H636">
        <v>5749</v>
      </c>
      <c r="I636" t="s">
        <v>58</v>
      </c>
      <c r="J636">
        <v>2016</v>
      </c>
      <c r="K636">
        <v>0.15</v>
      </c>
    </row>
    <row r="637" spans="1:11" x14ac:dyDescent="0.25">
      <c r="A637" t="s">
        <v>433</v>
      </c>
      <c r="B637" t="s">
        <v>656</v>
      </c>
      <c r="C637" t="s">
        <v>657</v>
      </c>
      <c r="D637" t="str">
        <f>Clef_répartition[[#This Row],[Code association]]&amp;"_"&amp;Clef_répartition[[#This Row],[Nom association]]</f>
        <v>ARCC_Association intercommunale pour l'épuration des eaux de la Région des côtes de Chalamont</v>
      </c>
      <c r="E637">
        <f>COUNTIFS(D$2:D637,Clef_répartition[[#This Row],[Code_Nom]],J$2:J637,Clef_répartition[[#This Row],[Année]])</f>
        <v>3</v>
      </c>
      <c r="F637">
        <f>IF(Clef_répartition[[#This Row],[Code_Nom]]=D636,F636-1,(COUNTIFS(Clef_répartition[Code_Nom],Clef_répartition[[#This Row],[Code_Nom]],Clef_répartition[Année],Clef_répartition[[#This Row],[Année]])))</f>
        <v>2</v>
      </c>
      <c r="G637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Chalamont_3_2016</v>
      </c>
      <c r="H637">
        <v>5914</v>
      </c>
      <c r="I637" t="s">
        <v>105</v>
      </c>
      <c r="J637">
        <v>2016</v>
      </c>
      <c r="K637">
        <v>0.33</v>
      </c>
    </row>
    <row r="638" spans="1:11" x14ac:dyDescent="0.25">
      <c r="A638" t="s">
        <v>433</v>
      </c>
      <c r="B638" t="s">
        <v>656</v>
      </c>
      <c r="C638" t="s">
        <v>657</v>
      </c>
      <c r="D638" t="str">
        <f>Clef_répartition[[#This Row],[Code association]]&amp;"_"&amp;Clef_répartition[[#This Row],[Nom association]]</f>
        <v>ARCC_Association intercommunale pour l'épuration des eaux de la Région des côtes de Chalamont</v>
      </c>
      <c r="E638">
        <f>COUNTIFS(D$2:D638,Clef_répartition[[#This Row],[Code_Nom]],J$2:J638,Clef_répartition[[#This Row],[Année]])</f>
        <v>4</v>
      </c>
      <c r="F638">
        <f>IF(Clef_répartition[[#This Row],[Code_Nom]]=D637,F637-1,(COUNTIFS(Clef_répartition[Code_Nom],Clef_répartition[[#This Row],[Code_Nom]],Clef_répartition[Année],Clef_répartition[[#This Row],[Année]])))</f>
        <v>1</v>
      </c>
      <c r="G638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Chalamont_4_2016</v>
      </c>
      <c r="H638">
        <v>5929</v>
      </c>
      <c r="I638" t="s">
        <v>257</v>
      </c>
      <c r="J638">
        <v>2016</v>
      </c>
      <c r="K638">
        <v>0.52</v>
      </c>
    </row>
    <row r="639" spans="1:11" x14ac:dyDescent="0.25">
      <c r="A639" t="s">
        <v>433</v>
      </c>
      <c r="B639" t="s">
        <v>636</v>
      </c>
      <c r="C639" t="s">
        <v>637</v>
      </c>
      <c r="D639" t="str">
        <f>Clef_répartition[[#This Row],[Code association]]&amp;"_"&amp;Clef_répartition[[#This Row],[Nom association]]</f>
        <v>ARPEJE _Association Régionale Pour l’Enfance et la Jeunesse</v>
      </c>
      <c r="E639">
        <f>COUNTIFS(D$2:D639,Clef_répartition[[#This Row],[Code_Nom]],J$2:J639,Clef_répartition[[#This Row],[Année]])</f>
        <v>1</v>
      </c>
      <c r="F639">
        <f>IF(Clef_répartition[[#This Row],[Code_Nom]]=D638,F638-1,(COUNTIFS(Clef_répartition[Code_Nom],Clef_répartition[[#This Row],[Code_Nom]],Clef_répartition[Année],Clef_répartition[[#This Row],[Année]])))</f>
        <v>4</v>
      </c>
      <c r="G639" t="str">
        <f>Clef_répartition[[#This Row],[Code_Nom]]&amp;"_"&amp;Clef_répartition[[#This Row],[Nombre]]&amp;"_"&amp;Clef_répartition[[#This Row],[Année]]</f>
        <v>ARPEJE _Association Régionale Pour l’Enfance et la Jeunesse_1_2016</v>
      </c>
      <c r="H639">
        <v>5451</v>
      </c>
      <c r="I639" t="s">
        <v>10</v>
      </c>
      <c r="J639">
        <v>2016</v>
      </c>
      <c r="K639">
        <v>0.44240000000000002</v>
      </c>
    </row>
    <row r="640" spans="1:11" x14ac:dyDescent="0.25">
      <c r="A640" t="s">
        <v>433</v>
      </c>
      <c r="B640" t="s">
        <v>636</v>
      </c>
      <c r="C640" t="s">
        <v>637</v>
      </c>
      <c r="D640" t="str">
        <f>Clef_répartition[[#This Row],[Code association]]&amp;"_"&amp;Clef_répartition[[#This Row],[Nom association]]</f>
        <v>ARPEJE _Association Régionale Pour l’Enfance et la Jeunesse</v>
      </c>
      <c r="E640">
        <f>COUNTIFS(D$2:D640,Clef_répartition[[#This Row],[Code_Nom]],J$2:J640,Clef_répartition[[#This Row],[Année]])</f>
        <v>2</v>
      </c>
      <c r="F640">
        <f>IF(Clef_répartition[[#This Row],[Code_Nom]]=D639,F639-1,(COUNTIFS(Clef_répartition[Code_Nom],Clef_répartition[[#This Row],[Code_Nom]],Clef_répartition[Année],Clef_répartition[[#This Row],[Année]])))</f>
        <v>3</v>
      </c>
      <c r="G640" t="str">
        <f>Clef_répartition[[#This Row],[Code_Nom]]&amp;"_"&amp;Clef_répartition[[#This Row],[Nombre]]&amp;"_"&amp;Clef_répartition[[#This Row],[Année]]</f>
        <v>ARPEJE _Association Régionale Pour l’Enfance et la Jeunesse_2_2016</v>
      </c>
      <c r="H640">
        <v>5456</v>
      </c>
      <c r="I640" t="s">
        <v>87</v>
      </c>
      <c r="J640">
        <v>2016</v>
      </c>
      <c r="K640">
        <v>0.17960000000000001</v>
      </c>
    </row>
    <row r="641" spans="1:11" x14ac:dyDescent="0.25">
      <c r="A641" t="s">
        <v>433</v>
      </c>
      <c r="B641" t="s">
        <v>636</v>
      </c>
      <c r="C641" t="s">
        <v>637</v>
      </c>
      <c r="D641" t="str">
        <f>Clef_répartition[[#This Row],[Code association]]&amp;"_"&amp;Clef_répartition[[#This Row],[Nom association]]</f>
        <v>ARPEJE _Association Régionale Pour l’Enfance et la Jeunesse</v>
      </c>
      <c r="E641">
        <f>COUNTIFS(D$2:D641,Clef_répartition[[#This Row],[Code_Nom]],J$2:J641,Clef_répartition[[#This Row],[Année]])</f>
        <v>3</v>
      </c>
      <c r="F641">
        <f>IF(Clef_répartition[[#This Row],[Code_Nom]]=D640,F640-1,(COUNTIFS(Clef_répartition[Code_Nom],Clef_répartition[[#This Row],[Code_Nom]],Clef_répartition[Année],Clef_répartition[[#This Row],[Année]])))</f>
        <v>2</v>
      </c>
      <c r="G641" t="str">
        <f>Clef_répartition[[#This Row],[Code_Nom]]&amp;"_"&amp;Clef_répartition[[#This Row],[Nombre]]&amp;"_"&amp;Clef_répartition[[#This Row],[Année]]</f>
        <v>ARPEJE _Association Régionale Pour l’Enfance et la Jeunesse_3_2016</v>
      </c>
      <c r="H641">
        <v>5458</v>
      </c>
      <c r="I641" t="s">
        <v>111</v>
      </c>
      <c r="J641">
        <v>2016</v>
      </c>
      <c r="K641">
        <v>9.01E-2</v>
      </c>
    </row>
    <row r="642" spans="1:11" x14ac:dyDescent="0.25">
      <c r="A642" t="s">
        <v>433</v>
      </c>
      <c r="B642" t="s">
        <v>636</v>
      </c>
      <c r="C642" t="s">
        <v>637</v>
      </c>
      <c r="D642" t="str">
        <f>Clef_répartition[[#This Row],[Code association]]&amp;"_"&amp;Clef_répartition[[#This Row],[Nom association]]</f>
        <v>ARPEJE _Association Régionale Pour l’Enfance et la Jeunesse</v>
      </c>
      <c r="E642">
        <f>COUNTIFS(D$2:D642,Clef_répartition[[#This Row],[Code_Nom]],J$2:J642,Clef_répartition[[#This Row],[Année]])</f>
        <v>4</v>
      </c>
      <c r="F642">
        <f>IF(Clef_répartition[[#This Row],[Code_Nom]]=D641,F641-1,(COUNTIFS(Clef_répartition[Code_Nom],Clef_répartition[[#This Row],[Code_Nom]],Clef_répartition[Année],Clef_répartition[[#This Row],[Année]])))</f>
        <v>1</v>
      </c>
      <c r="G642" t="str">
        <f>Clef_répartition[[#This Row],[Code_Nom]]&amp;"_"&amp;Clef_répartition[[#This Row],[Nombre]]&amp;"_"&amp;Clef_répartition[[#This Row],[Année]]</f>
        <v>ARPEJE _Association Régionale Pour l’Enfance et la Jeunesse_4_2016</v>
      </c>
      <c r="H642">
        <v>5464</v>
      </c>
      <c r="I642" t="s">
        <v>296</v>
      </c>
      <c r="J642">
        <v>2016</v>
      </c>
      <c r="K642">
        <v>0.28789999999999999</v>
      </c>
    </row>
    <row r="643" spans="1:11" x14ac:dyDescent="0.25">
      <c r="A643" t="s">
        <v>433</v>
      </c>
      <c r="B643" t="s">
        <v>487</v>
      </c>
      <c r="C643" t="s">
        <v>488</v>
      </c>
      <c r="D643" t="str">
        <f>Clef_répartition[[#This Row],[Code association]]&amp;"_"&amp;Clef_répartition[[#This Row],[Nom association]]</f>
        <v>ASAICE_Association scolaire et d'accueil de jour des enfants intercommunale Chavornay et environs</v>
      </c>
      <c r="E643">
        <f>COUNTIFS(D$2:D643,Clef_répartition[[#This Row],[Code_Nom]],J$2:J643,Clef_répartition[[#This Row],[Année]])</f>
        <v>1</v>
      </c>
      <c r="F643">
        <f>IF(Clef_répartition[[#This Row],[Code_Nom]]=D642,F642-1,(COUNTIFS(Clef_répartition[Code_Nom],Clef_répartition[[#This Row],[Code_Nom]],Clef_répartition[Année],Clef_répartition[[#This Row],[Année]])))</f>
        <v>5</v>
      </c>
      <c r="G643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environs_1_2016</v>
      </c>
      <c r="H643">
        <v>5746</v>
      </c>
      <c r="I643" t="s">
        <v>15</v>
      </c>
      <c r="J643">
        <v>2016</v>
      </c>
      <c r="K643">
        <v>0</v>
      </c>
    </row>
    <row r="644" spans="1:11" x14ac:dyDescent="0.25">
      <c r="A644" t="s">
        <v>433</v>
      </c>
      <c r="B644" t="s">
        <v>487</v>
      </c>
      <c r="C644" t="s">
        <v>488</v>
      </c>
      <c r="D644" t="str">
        <f>Clef_répartition[[#This Row],[Code association]]&amp;"_"&amp;Clef_répartition[[#This Row],[Nom association]]</f>
        <v>ASAICE_Association scolaire et d'accueil de jour des enfants intercommunale Chavornay et environs</v>
      </c>
      <c r="E644">
        <f>COUNTIFS(D$2:D644,Clef_répartition[[#This Row],[Code_Nom]],J$2:J644,Clef_répartition[[#This Row],[Année]])</f>
        <v>2</v>
      </c>
      <c r="F644">
        <f>IF(Clef_répartition[[#This Row],[Code_Nom]]=D643,F643-1,(COUNTIFS(Clef_répartition[Code_Nom],Clef_répartition[[#This Row],[Code_Nom]],Clef_répartition[Année],Clef_répartition[[#This Row],[Année]])))</f>
        <v>4</v>
      </c>
      <c r="G644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environs_2_2016</v>
      </c>
      <c r="H644">
        <v>5902</v>
      </c>
      <c r="I644" t="s">
        <v>18</v>
      </c>
      <c r="J644">
        <v>2016</v>
      </c>
      <c r="K644">
        <v>0</v>
      </c>
    </row>
    <row r="645" spans="1:11" x14ac:dyDescent="0.25">
      <c r="A645" t="s">
        <v>433</v>
      </c>
      <c r="B645" t="s">
        <v>487</v>
      </c>
      <c r="C645" t="s">
        <v>488</v>
      </c>
      <c r="D645" t="str">
        <f>Clef_répartition[[#This Row],[Code association]]&amp;"_"&amp;Clef_répartition[[#This Row],[Nom association]]</f>
        <v>ASAICE_Association scolaire et d'accueil de jour des enfants intercommunale Chavornay et environs</v>
      </c>
      <c r="E645">
        <f>COUNTIFS(D$2:D645,Clef_répartition[[#This Row],[Code_Nom]],J$2:J645,Clef_répartition[[#This Row],[Année]])</f>
        <v>3</v>
      </c>
      <c r="F645">
        <f>IF(Clef_répartition[[#This Row],[Code_Nom]]=D644,F644-1,(COUNTIFS(Clef_répartition[Code_Nom],Clef_répartition[[#This Row],[Code_Nom]],Clef_répartition[Année],Clef_répartition[[#This Row],[Année]])))</f>
        <v>3</v>
      </c>
      <c r="G645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environs_3_2016</v>
      </c>
      <c r="H645">
        <v>5749</v>
      </c>
      <c r="I645" t="s">
        <v>58</v>
      </c>
      <c r="J645">
        <v>2016</v>
      </c>
      <c r="K645">
        <v>0</v>
      </c>
    </row>
    <row r="646" spans="1:11" x14ac:dyDescent="0.25">
      <c r="A646" t="s">
        <v>433</v>
      </c>
      <c r="B646" t="s">
        <v>487</v>
      </c>
      <c r="C646" t="s">
        <v>488</v>
      </c>
      <c r="D646" t="str">
        <f>Clef_répartition[[#This Row],[Code association]]&amp;"_"&amp;Clef_répartition[[#This Row],[Nom association]]</f>
        <v>ASAICE_Association scolaire et d'accueil de jour des enfants intercommunale Chavornay et environs</v>
      </c>
      <c r="E646">
        <f>COUNTIFS(D$2:D646,Clef_répartition[[#This Row],[Code_Nom]],J$2:J646,Clef_répartition[[#This Row],[Année]])</f>
        <v>4</v>
      </c>
      <c r="F646">
        <f>IF(Clef_répartition[[#This Row],[Code_Nom]]=D645,F645-1,(COUNTIFS(Clef_répartition[Code_Nom],Clef_répartition[[#This Row],[Code_Nom]],Clef_répartition[Année],Clef_répartition[[#This Row],[Année]])))</f>
        <v>2</v>
      </c>
      <c r="G646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environs_4_2016</v>
      </c>
      <c r="H646">
        <v>5914</v>
      </c>
      <c r="I646" t="s">
        <v>105</v>
      </c>
      <c r="J646">
        <v>2016</v>
      </c>
      <c r="K646">
        <v>0</v>
      </c>
    </row>
    <row r="647" spans="1:11" x14ac:dyDescent="0.25">
      <c r="A647" t="s">
        <v>433</v>
      </c>
      <c r="B647" t="s">
        <v>487</v>
      </c>
      <c r="C647" t="s">
        <v>488</v>
      </c>
      <c r="D647" t="str">
        <f>Clef_répartition[[#This Row],[Code association]]&amp;"_"&amp;Clef_répartition[[#This Row],[Nom association]]</f>
        <v>ASAICE_Association scolaire et d'accueil de jour des enfants intercommunale Chavornay et environs</v>
      </c>
      <c r="E647">
        <f>COUNTIFS(D$2:D647,Clef_répartition[[#This Row],[Code_Nom]],J$2:J647,Clef_répartition[[#This Row],[Année]])</f>
        <v>5</v>
      </c>
      <c r="F647">
        <f>IF(Clef_répartition[[#This Row],[Code_Nom]]=D646,F646-1,(COUNTIFS(Clef_répartition[Code_Nom],Clef_répartition[[#This Row],[Code_Nom]],Clef_répartition[Année],Clef_répartition[[#This Row],[Année]])))</f>
        <v>1</v>
      </c>
      <c r="G647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environs_5_2016</v>
      </c>
      <c r="H647">
        <v>5929</v>
      </c>
      <c r="I647" t="s">
        <v>257</v>
      </c>
      <c r="J647">
        <v>2016</v>
      </c>
      <c r="K647">
        <v>0</v>
      </c>
    </row>
    <row r="648" spans="1:11" x14ac:dyDescent="0.25">
      <c r="A648" t="s">
        <v>433</v>
      </c>
      <c r="B648" t="s">
        <v>519</v>
      </c>
      <c r="C648" t="s">
        <v>520</v>
      </c>
      <c r="D648" t="str">
        <f>Clef_répartition[[#This Row],[Code association]]&amp;"_"&amp;Clef_répartition[[#This Row],[Nom association]]</f>
        <v>ASCL_Association Scolaire Centre Lavaux</v>
      </c>
      <c r="E648">
        <f>COUNTIFS(D$2:D648,Clef_répartition[[#This Row],[Code_Nom]],J$2:J648,Clef_répartition[[#This Row],[Année]])</f>
        <v>1</v>
      </c>
      <c r="F648">
        <f>IF(Clef_répartition[[#This Row],[Code_Nom]]=D647,F647-1,(COUNTIFS(Clef_répartition[Code_Nom],Clef_répartition[[#This Row],[Code_Nom]],Clef_répartition[Année],Clef_répartition[[#This Row],[Année]])))</f>
        <v>5</v>
      </c>
      <c r="G648" t="str">
        <f>Clef_répartition[[#This Row],[Code_Nom]]&amp;"_"&amp;Clef_répartition[[#This Row],[Nombre]]&amp;"_"&amp;Clef_répartition[[#This Row],[Année]]</f>
        <v>ASCL_Association Scolaire Centre Lavaux_1_2016</v>
      </c>
      <c r="H648">
        <v>5613</v>
      </c>
      <c r="I648" t="s">
        <v>33</v>
      </c>
      <c r="J648">
        <v>2016</v>
      </c>
      <c r="K648">
        <v>0.41370000000000001</v>
      </c>
    </row>
    <row r="649" spans="1:11" x14ac:dyDescent="0.25">
      <c r="A649" t="s">
        <v>433</v>
      </c>
      <c r="B649" t="s">
        <v>519</v>
      </c>
      <c r="C649" t="s">
        <v>520</v>
      </c>
      <c r="D649" t="str">
        <f>Clef_répartition[[#This Row],[Code association]]&amp;"_"&amp;Clef_répartition[[#This Row],[Nom association]]</f>
        <v>ASCL_Association Scolaire Centre Lavaux</v>
      </c>
      <c r="E649">
        <f>COUNTIFS(D$2:D649,Clef_répartition[[#This Row],[Code_Nom]],J$2:J649,Clef_répartition[[#This Row],[Année]])</f>
        <v>2</v>
      </c>
      <c r="F649">
        <f>IF(Clef_répartition[[#This Row],[Code_Nom]]=D648,F648-1,(COUNTIFS(Clef_répartition[Code_Nom],Clef_répartition[[#This Row],[Code_Nom]],Clef_répartition[Année],Clef_répartition[[#This Row],[Année]])))</f>
        <v>4</v>
      </c>
      <c r="G649" t="str">
        <f>Clef_répartition[[#This Row],[Code_Nom]]&amp;"_"&amp;Clef_répartition[[#This Row],[Nombre]]&amp;"_"&amp;Clef_répartition[[#This Row],[Année]]</f>
        <v>ASCL_Association Scolaire Centre Lavaux_2_2016</v>
      </c>
      <c r="H649">
        <v>5601</v>
      </c>
      <c r="I649" t="s">
        <v>66</v>
      </c>
      <c r="J649">
        <v>2016</v>
      </c>
      <c r="K649">
        <v>0.18010000000000001</v>
      </c>
    </row>
    <row r="650" spans="1:11" x14ac:dyDescent="0.25">
      <c r="A650" t="s">
        <v>433</v>
      </c>
      <c r="B650" t="s">
        <v>519</v>
      </c>
      <c r="C650" t="s">
        <v>520</v>
      </c>
      <c r="D650" t="str">
        <f>Clef_répartition[[#This Row],[Code association]]&amp;"_"&amp;Clef_répartition[[#This Row],[Nom association]]</f>
        <v>ASCL_Association Scolaire Centre Lavaux</v>
      </c>
      <c r="E650">
        <f>COUNTIFS(D$2:D650,Clef_répartition[[#This Row],[Code_Nom]],J$2:J650,Clef_répartition[[#This Row],[Année]])</f>
        <v>3</v>
      </c>
      <c r="F650">
        <f>IF(Clef_répartition[[#This Row],[Code_Nom]]=D649,F649-1,(COUNTIFS(Clef_répartition[Code_Nom],Clef_répartition[[#This Row],[Code_Nom]],Clef_répartition[Année],Clef_répartition[[#This Row],[Année]])))</f>
        <v>3</v>
      </c>
      <c r="G650" t="str">
        <f>Clef_répartition[[#This Row],[Code_Nom]]&amp;"_"&amp;Clef_répartition[[#This Row],[Nombre]]&amp;"_"&amp;Clef_répartition[[#This Row],[Année]]</f>
        <v>ASCL_Association Scolaire Centre Lavaux_3_2016</v>
      </c>
      <c r="H650">
        <v>5607</v>
      </c>
      <c r="I650" t="s">
        <v>225</v>
      </c>
      <c r="J650">
        <v>2016</v>
      </c>
      <c r="K650">
        <v>0.33040000000000003</v>
      </c>
    </row>
    <row r="651" spans="1:11" x14ac:dyDescent="0.25">
      <c r="A651" t="s">
        <v>433</v>
      </c>
      <c r="B651" t="s">
        <v>519</v>
      </c>
      <c r="C651" t="s">
        <v>520</v>
      </c>
      <c r="D651" t="str">
        <f>Clef_répartition[[#This Row],[Code association]]&amp;"_"&amp;Clef_répartition[[#This Row],[Nom association]]</f>
        <v>ASCL_Association Scolaire Centre Lavaux</v>
      </c>
      <c r="E651">
        <f>COUNTIFS(D$2:D651,Clef_répartition[[#This Row],[Code_Nom]],J$2:J651,Clef_répartition[[#This Row],[Année]])</f>
        <v>4</v>
      </c>
      <c r="F651">
        <f>IF(Clef_répartition[[#This Row],[Code_Nom]]=D650,F650-1,(COUNTIFS(Clef_répartition[Code_Nom],Clef_répartition[[#This Row],[Code_Nom]],Clef_répartition[Année],Clef_répartition[[#This Row],[Année]])))</f>
        <v>2</v>
      </c>
      <c r="G651" t="str">
        <f>Clef_répartition[[#This Row],[Code_Nom]]&amp;"_"&amp;Clef_répartition[[#This Row],[Nombre]]&amp;"_"&amp;Clef_répartition[[#This Row],[Année]]</f>
        <v>ASCL_Association Scolaire Centre Lavaux_4_2016</v>
      </c>
      <c r="H651">
        <v>5609</v>
      </c>
      <c r="I651" t="s">
        <v>230</v>
      </c>
      <c r="J651">
        <v>2016</v>
      </c>
      <c r="K651">
        <v>3.3000000000000002E-2</v>
      </c>
    </row>
    <row r="652" spans="1:11" x14ac:dyDescent="0.25">
      <c r="A652" t="s">
        <v>433</v>
      </c>
      <c r="B652" t="s">
        <v>519</v>
      </c>
      <c r="C652" t="s">
        <v>520</v>
      </c>
      <c r="D652" t="str">
        <f>Clef_répartition[[#This Row],[Code association]]&amp;"_"&amp;Clef_répartition[[#This Row],[Nom association]]</f>
        <v>ASCL_Association Scolaire Centre Lavaux</v>
      </c>
      <c r="E652">
        <f>COUNTIFS(D$2:D652,Clef_répartition[[#This Row],[Code_Nom]],J$2:J652,Clef_répartition[[#This Row],[Année]])</f>
        <v>5</v>
      </c>
      <c r="F652">
        <f>IF(Clef_répartition[[#This Row],[Code_Nom]]=D651,F651-1,(COUNTIFS(Clef_répartition[Code_Nom],Clef_répartition[[#This Row],[Code_Nom]],Clef_répartition[Année],Clef_répartition[[#This Row],[Année]])))</f>
        <v>1</v>
      </c>
      <c r="G652" t="str">
        <f>Clef_répartition[[#This Row],[Code_Nom]]&amp;"_"&amp;Clef_répartition[[#This Row],[Nombre]]&amp;"_"&amp;Clef_répartition[[#This Row],[Année]]</f>
        <v>ASCL_Association Scolaire Centre Lavaux_5_2016</v>
      </c>
      <c r="H652">
        <v>5610</v>
      </c>
      <c r="I652" t="s">
        <v>256</v>
      </c>
      <c r="J652">
        <v>2016</v>
      </c>
      <c r="K652">
        <v>4.2799999999999998E-2</v>
      </c>
    </row>
    <row r="653" spans="1:11" x14ac:dyDescent="0.25">
      <c r="A653" t="s">
        <v>433</v>
      </c>
      <c r="B653" t="s">
        <v>709</v>
      </c>
      <c r="C653" t="s">
        <v>710</v>
      </c>
      <c r="D653" t="str">
        <f>Clef_répartition[[#This Row],[Code association]]&amp;"_"&amp;Clef_répartition[[#This Row],[Nom association]]</f>
        <v>ASCOT_Association scolaire intercommunale de Terre-Sainte</v>
      </c>
      <c r="E653">
        <f>COUNTIFS(D$2:D653,Clef_répartition[[#This Row],[Code_Nom]],J$2:J653,Clef_répartition[[#This Row],[Année]])</f>
        <v>1</v>
      </c>
      <c r="F653">
        <f>IF(Clef_répartition[[#This Row],[Code_Nom]]=D652,F652-1,(COUNTIFS(Clef_répartition[Code_Nom],Clef_répartition[[#This Row],[Code_Nom]],Clef_répartition[Année],Clef_répartition[[#This Row],[Année]])))</f>
        <v>9</v>
      </c>
      <c r="G653" t="str">
        <f>Clef_répartition[[#This Row],[Code_Nom]]&amp;"_"&amp;Clef_répartition[[#This Row],[Nombre]]&amp;"_"&amp;Clef_répartition[[#This Row],[Année]]</f>
        <v>ASCOT_Association scolaire intercommunale de Terre-Sainte_1_2016</v>
      </c>
      <c r="H653">
        <v>5705</v>
      </c>
      <c r="I653" t="s">
        <v>27</v>
      </c>
      <c r="J653">
        <v>2016</v>
      </c>
      <c r="K653">
        <v>0.05</v>
      </c>
    </row>
    <row r="654" spans="1:11" x14ac:dyDescent="0.25">
      <c r="A654" t="s">
        <v>433</v>
      </c>
      <c r="B654" t="s">
        <v>709</v>
      </c>
      <c r="C654" t="s">
        <v>710</v>
      </c>
      <c r="D654" t="str">
        <f>Clef_répartition[[#This Row],[Code association]]&amp;"_"&amp;Clef_répartition[[#This Row],[Nom association]]</f>
        <v>ASCOT_Association scolaire intercommunale de Terre-Sainte</v>
      </c>
      <c r="E654">
        <f>COUNTIFS(D$2:D654,Clef_répartition[[#This Row],[Code_Nom]],J$2:J654,Clef_répartition[[#This Row],[Année]])</f>
        <v>2</v>
      </c>
      <c r="F654">
        <f>IF(Clef_répartition[[#This Row],[Code_Nom]]=D653,F653-1,(COUNTIFS(Clef_répartition[Code_Nom],Clef_répartition[[#This Row],[Code_Nom]],Clef_répartition[Année],Clef_répartition[[#This Row],[Année]])))</f>
        <v>8</v>
      </c>
      <c r="G654" t="str">
        <f>Clef_répartition[[#This Row],[Code_Nom]]&amp;"_"&amp;Clef_répartition[[#This Row],[Nombre]]&amp;"_"&amp;Clef_répartition[[#This Row],[Année]]</f>
        <v>ASCOT_Association scolaire intercommunale de Terre-Sainte_2_2016</v>
      </c>
      <c r="H654">
        <v>5707</v>
      </c>
      <c r="I654" t="s">
        <v>52</v>
      </c>
      <c r="J654">
        <v>2016</v>
      </c>
      <c r="K654">
        <v>7.0000000000000007E-2</v>
      </c>
    </row>
    <row r="655" spans="1:11" x14ac:dyDescent="0.25">
      <c r="A655" t="s">
        <v>433</v>
      </c>
      <c r="B655" t="s">
        <v>709</v>
      </c>
      <c r="C655" t="s">
        <v>710</v>
      </c>
      <c r="D655" t="str">
        <f>Clef_répartition[[#This Row],[Code association]]&amp;"_"&amp;Clef_répartition[[#This Row],[Nom association]]</f>
        <v>ASCOT_Association scolaire intercommunale de Terre-Sainte</v>
      </c>
      <c r="E655">
        <f>COUNTIFS(D$2:D655,Clef_répartition[[#This Row],[Code_Nom]],J$2:J655,Clef_répartition[[#This Row],[Année]])</f>
        <v>3</v>
      </c>
      <c r="F655">
        <f>IF(Clef_répartition[[#This Row],[Code_Nom]]=D654,F654-1,(COUNTIFS(Clef_répartition[Code_Nom],Clef_répartition[[#This Row],[Code_Nom]],Clef_répartition[Année],Clef_répartition[[#This Row],[Année]])))</f>
        <v>7</v>
      </c>
      <c r="G655" t="str">
        <f>Clef_répartition[[#This Row],[Code_Nom]]&amp;"_"&amp;Clef_répartition[[#This Row],[Nombre]]&amp;"_"&amp;Clef_répartition[[#This Row],[Année]]</f>
        <v>ASCOT_Association scolaire intercommunale de Terre-Sainte_3_2016</v>
      </c>
      <c r="H655">
        <v>5708</v>
      </c>
      <c r="I655" t="s">
        <v>53</v>
      </c>
      <c r="J655">
        <v>2016</v>
      </c>
      <c r="K655">
        <v>0.05</v>
      </c>
    </row>
    <row r="656" spans="1:11" x14ac:dyDescent="0.25">
      <c r="A656" t="s">
        <v>433</v>
      </c>
      <c r="B656" t="s">
        <v>709</v>
      </c>
      <c r="C656" t="s">
        <v>710</v>
      </c>
      <c r="D656" t="str">
        <f>Clef_répartition[[#This Row],[Code association]]&amp;"_"&amp;Clef_répartition[[#This Row],[Nom association]]</f>
        <v>ASCOT_Association scolaire intercommunale de Terre-Sainte</v>
      </c>
      <c r="E656">
        <f>COUNTIFS(D$2:D656,Clef_répartition[[#This Row],[Code_Nom]],J$2:J656,Clef_répartition[[#This Row],[Année]])</f>
        <v>4</v>
      </c>
      <c r="F656">
        <f>IF(Clef_répartition[[#This Row],[Code_Nom]]=D655,F655-1,(COUNTIFS(Clef_répartition[Code_Nom],Clef_répartition[[#This Row],[Code_Nom]],Clef_répartition[Année],Clef_répartition[[#This Row],[Année]])))</f>
        <v>6</v>
      </c>
      <c r="G656" t="str">
        <f>Clef_répartition[[#This Row],[Code_Nom]]&amp;"_"&amp;Clef_répartition[[#This Row],[Nombre]]&amp;"_"&amp;Clef_répartition[[#This Row],[Année]]</f>
        <v>ASCOT_Association scolaire intercommunale de Terre-Sainte_4_2016</v>
      </c>
      <c r="H656">
        <v>5711</v>
      </c>
      <c r="I656" t="s">
        <v>70</v>
      </c>
      <c r="J656">
        <v>2016</v>
      </c>
      <c r="K656">
        <v>0.15</v>
      </c>
    </row>
    <row r="657" spans="1:11" x14ac:dyDescent="0.25">
      <c r="A657" t="s">
        <v>433</v>
      </c>
      <c r="B657" t="s">
        <v>709</v>
      </c>
      <c r="C657" t="s">
        <v>710</v>
      </c>
      <c r="D657" t="str">
        <f>Clef_répartition[[#This Row],[Code association]]&amp;"_"&amp;Clef_répartition[[#This Row],[Nom association]]</f>
        <v>ASCOT_Association scolaire intercommunale de Terre-Sainte</v>
      </c>
      <c r="E657">
        <f>COUNTIFS(D$2:D657,Clef_répartition[[#This Row],[Code_Nom]],J$2:J657,Clef_répartition[[#This Row],[Année]])</f>
        <v>5</v>
      </c>
      <c r="F657">
        <f>IF(Clef_répartition[[#This Row],[Code_Nom]]=D656,F656-1,(COUNTIFS(Clef_répartition[Code_Nom],Clef_répartition[[#This Row],[Code_Nom]],Clef_répartition[Année],Clef_répartition[[#This Row],[Année]])))</f>
        <v>5</v>
      </c>
      <c r="G657" t="str">
        <f>Clef_répartition[[#This Row],[Code_Nom]]&amp;"_"&amp;Clef_répartition[[#This Row],[Nombre]]&amp;"_"&amp;Clef_répartition[[#This Row],[Année]]</f>
        <v>ASCOT_Association scolaire intercommunale de Terre-Sainte_5_2016</v>
      </c>
      <c r="H657">
        <v>5712</v>
      </c>
      <c r="I657" t="s">
        <v>72</v>
      </c>
      <c r="J657">
        <v>2016</v>
      </c>
      <c r="K657">
        <v>0.17</v>
      </c>
    </row>
    <row r="658" spans="1:11" x14ac:dyDescent="0.25">
      <c r="A658" t="s">
        <v>433</v>
      </c>
      <c r="B658" t="s">
        <v>709</v>
      </c>
      <c r="C658" t="s">
        <v>710</v>
      </c>
      <c r="D658" t="str">
        <f>Clef_répartition[[#This Row],[Code association]]&amp;"_"&amp;Clef_répartition[[#This Row],[Nom association]]</f>
        <v>ASCOT_Association scolaire intercommunale de Terre-Sainte</v>
      </c>
      <c r="E658">
        <f>COUNTIFS(D$2:D658,Clef_répartition[[#This Row],[Code_Nom]],J$2:J658,Clef_répartition[[#This Row],[Année]])</f>
        <v>6</v>
      </c>
      <c r="F658">
        <f>IF(Clef_répartition[[#This Row],[Code_Nom]]=D657,F657-1,(COUNTIFS(Clef_répartition[Code_Nom],Clef_répartition[[#This Row],[Code_Nom]],Clef_répartition[Année],Clef_répartition[[#This Row],[Année]])))</f>
        <v>4</v>
      </c>
      <c r="G658" t="str">
        <f>Clef_répartition[[#This Row],[Code_Nom]]&amp;"_"&amp;Clef_répartition[[#This Row],[Nombre]]&amp;"_"&amp;Clef_répartition[[#This Row],[Année]]</f>
        <v>ASCOT_Association scolaire intercommunale de Terre-Sainte_6_2016</v>
      </c>
      <c r="H658">
        <v>5713</v>
      </c>
      <c r="I658" t="s">
        <v>80</v>
      </c>
      <c r="J658">
        <v>2016</v>
      </c>
      <c r="K658">
        <v>0.12</v>
      </c>
    </row>
    <row r="659" spans="1:11" x14ac:dyDescent="0.25">
      <c r="A659" t="s">
        <v>433</v>
      </c>
      <c r="B659" t="s">
        <v>709</v>
      </c>
      <c r="C659" t="s">
        <v>710</v>
      </c>
      <c r="D659" t="str">
        <f>Clef_répartition[[#This Row],[Code association]]&amp;"_"&amp;Clef_répartition[[#This Row],[Nom association]]</f>
        <v>ASCOT_Association scolaire intercommunale de Terre-Sainte</v>
      </c>
      <c r="E659">
        <f>COUNTIFS(D$2:D659,Clef_répartition[[#This Row],[Code_Nom]],J$2:J659,Clef_répartition[[#This Row],[Année]])</f>
        <v>7</v>
      </c>
      <c r="F659">
        <f>IF(Clef_répartition[[#This Row],[Code_Nom]]=D658,F658-1,(COUNTIFS(Clef_répartition[Code_Nom],Clef_répartition[[#This Row],[Code_Nom]],Clef_répartition[Année],Clef_répartition[[#This Row],[Année]])))</f>
        <v>3</v>
      </c>
      <c r="G659" t="str">
        <f>Clef_répartition[[#This Row],[Code_Nom]]&amp;"_"&amp;Clef_répartition[[#This Row],[Nombre]]&amp;"_"&amp;Clef_répartition[[#This Row],[Année]]</f>
        <v>ASCOT_Association scolaire intercommunale de Terre-Sainte_7_2016</v>
      </c>
      <c r="H659">
        <v>5717</v>
      </c>
      <c r="I659" t="s">
        <v>118</v>
      </c>
      <c r="J659">
        <v>2016</v>
      </c>
      <c r="K659">
        <v>0.2</v>
      </c>
    </row>
    <row r="660" spans="1:11" x14ac:dyDescent="0.25">
      <c r="A660" t="s">
        <v>433</v>
      </c>
      <c r="B660" t="s">
        <v>709</v>
      </c>
      <c r="C660" t="s">
        <v>710</v>
      </c>
      <c r="D660" t="str">
        <f>Clef_répartition[[#This Row],[Code association]]&amp;"_"&amp;Clef_répartition[[#This Row],[Nom association]]</f>
        <v>ASCOT_Association scolaire intercommunale de Terre-Sainte</v>
      </c>
      <c r="E660">
        <f>COUNTIFS(D$2:D660,Clef_répartition[[#This Row],[Code_Nom]],J$2:J660,Clef_répartition[[#This Row],[Année]])</f>
        <v>8</v>
      </c>
      <c r="F660">
        <f>IF(Clef_répartition[[#This Row],[Code_Nom]]=D659,F659-1,(COUNTIFS(Clef_répartition[Code_Nom],Clef_répartition[[#This Row],[Code_Nom]],Clef_répartition[Année],Clef_répartition[[#This Row],[Année]])))</f>
        <v>2</v>
      </c>
      <c r="G660" t="str">
        <f>Clef_répartition[[#This Row],[Code_Nom]]&amp;"_"&amp;Clef_répartition[[#This Row],[Nombre]]&amp;"_"&amp;Clef_répartition[[#This Row],[Année]]</f>
        <v>ASCOT_Association scolaire intercommunale de Terre-Sainte_8_2016</v>
      </c>
      <c r="H660">
        <v>5723</v>
      </c>
      <c r="I660" t="s">
        <v>176</v>
      </c>
      <c r="J660">
        <v>2016</v>
      </c>
      <c r="K660">
        <v>0.11</v>
      </c>
    </row>
    <row r="661" spans="1:11" x14ac:dyDescent="0.25">
      <c r="A661" t="s">
        <v>433</v>
      </c>
      <c r="B661" t="s">
        <v>709</v>
      </c>
      <c r="C661" t="s">
        <v>710</v>
      </c>
      <c r="D661" t="str">
        <f>Clef_répartition[[#This Row],[Code association]]&amp;"_"&amp;Clef_répartition[[#This Row],[Nom association]]</f>
        <v>ASCOT_Association scolaire intercommunale de Terre-Sainte</v>
      </c>
      <c r="E661">
        <f>COUNTIFS(D$2:D661,Clef_répartition[[#This Row],[Code_Nom]],J$2:J661,Clef_répartition[[#This Row],[Année]])</f>
        <v>9</v>
      </c>
      <c r="F661">
        <f>IF(Clef_répartition[[#This Row],[Code_Nom]]=D660,F660-1,(COUNTIFS(Clef_répartition[Code_Nom],Clef_répartition[[#This Row],[Code_Nom]],Clef_répartition[Année],Clef_répartition[[#This Row],[Année]])))</f>
        <v>1</v>
      </c>
      <c r="G661" t="str">
        <f>Clef_répartition[[#This Row],[Code_Nom]]&amp;"_"&amp;Clef_répartition[[#This Row],[Nombre]]&amp;"_"&amp;Clef_répartition[[#This Row],[Année]]</f>
        <v>ASCOT_Association scolaire intercommunale de Terre-Sainte_9_2016</v>
      </c>
      <c r="H661">
        <v>5729</v>
      </c>
      <c r="I661" t="s">
        <v>261</v>
      </c>
      <c r="J661">
        <v>2016</v>
      </c>
      <c r="K661">
        <v>0.08</v>
      </c>
    </row>
    <row r="662" spans="1:11" x14ac:dyDescent="0.25">
      <c r="A662" t="s">
        <v>433</v>
      </c>
      <c r="B662" t="s">
        <v>544</v>
      </c>
      <c r="C662" t="s">
        <v>545</v>
      </c>
      <c r="D662" t="str">
        <f>Clef_répartition[[#This Row],[Code association]]&amp;"_"&amp;Clef_répartition[[#This Row],[Nom association]]</f>
        <v>ASCOVABANO_Association scolaire intercommunale de Vallorbe, Ballaigues, Vallon du Nozon</v>
      </c>
      <c r="E662">
        <f>COUNTIFS(D$2:D662,Clef_répartition[[#This Row],[Code_Nom]],J$2:J662,Clef_répartition[[#This Row],[Année]])</f>
        <v>1</v>
      </c>
      <c r="F662">
        <f>IF(Clef_répartition[[#This Row],[Code_Nom]]=D661,F661-1,(COUNTIFS(Clef_répartition[Code_Nom],Clef_répartition[[#This Row],[Code_Nom]],Clef_répartition[Année],Clef_répartition[[#This Row],[Année]])))</f>
        <v>10</v>
      </c>
      <c r="G662" t="str">
        <f>Clef_répartition[[#This Row],[Code_Nom]]&amp;"_"&amp;Clef_répartition[[#This Row],[Nombre]]&amp;"_"&amp;Clef_répartition[[#This Row],[Année]]</f>
        <v>ASCOVABANO_Association scolaire intercommunale de Vallorbe, Ballaigues, Vallon du Nozon_1_2016</v>
      </c>
      <c r="H662">
        <v>5744</v>
      </c>
      <c r="I662" t="s">
        <v>11</v>
      </c>
      <c r="J662">
        <v>2016</v>
      </c>
      <c r="K662">
        <v>0.16</v>
      </c>
    </row>
    <row r="663" spans="1:11" x14ac:dyDescent="0.25">
      <c r="A663" t="s">
        <v>433</v>
      </c>
      <c r="B663" t="s">
        <v>544</v>
      </c>
      <c r="C663" t="s">
        <v>545</v>
      </c>
      <c r="D663" t="str">
        <f>Clef_répartition[[#This Row],[Code association]]&amp;"_"&amp;Clef_répartition[[#This Row],[Nom association]]</f>
        <v>ASCOVABANO_Association scolaire intercommunale de Vallorbe, Ballaigues, Vallon du Nozon</v>
      </c>
      <c r="E663">
        <f>COUNTIFS(D$2:D663,Clef_répartition[[#This Row],[Code_Nom]],J$2:J663,Clef_répartition[[#This Row],[Année]])</f>
        <v>2</v>
      </c>
      <c r="F663">
        <f>IF(Clef_répartition[[#This Row],[Code_Nom]]=D662,F662-1,(COUNTIFS(Clef_répartition[Code_Nom],Clef_répartition[[#This Row],[Code_Nom]],Clef_répartition[Année],Clef_répartition[[#This Row],[Année]])))</f>
        <v>9</v>
      </c>
      <c r="G663" t="str">
        <f>Clef_répartition[[#This Row],[Code_Nom]]&amp;"_"&amp;Clef_répartition[[#This Row],[Nombre]]&amp;"_"&amp;Clef_répartition[[#This Row],[Année]]</f>
        <v>ASCOVABANO_Association scolaire intercommunale de Vallorbe, Ballaigues, Vallon du Nozon_2_2016</v>
      </c>
      <c r="H663">
        <v>5747</v>
      </c>
      <c r="I663" t="s">
        <v>26</v>
      </c>
      <c r="J663">
        <v>2016</v>
      </c>
      <c r="K663">
        <v>0.03</v>
      </c>
    </row>
    <row r="664" spans="1:11" x14ac:dyDescent="0.25">
      <c r="A664" t="s">
        <v>433</v>
      </c>
      <c r="B664" t="s">
        <v>544</v>
      </c>
      <c r="C664" t="s">
        <v>545</v>
      </c>
      <c r="D664" t="str">
        <f>Clef_répartition[[#This Row],[Code association]]&amp;"_"&amp;Clef_répartition[[#This Row],[Nom association]]</f>
        <v>ASCOVABANO_Association scolaire intercommunale de Vallorbe, Ballaigues, Vallon du Nozon</v>
      </c>
      <c r="E664">
        <f>COUNTIFS(D$2:D664,Clef_répartition[[#This Row],[Code_Nom]],J$2:J664,Clef_répartition[[#This Row],[Année]])</f>
        <v>3</v>
      </c>
      <c r="F664">
        <f>IF(Clef_répartition[[#This Row],[Code_Nom]]=D663,F663-1,(COUNTIFS(Clef_répartition[Code_Nom],Clef_répartition[[#This Row],[Code_Nom]],Clef_répartition[Année],Clef_répartition[[#This Row],[Année]])))</f>
        <v>8</v>
      </c>
      <c r="G664" t="str">
        <f>Clef_répartition[[#This Row],[Code_Nom]]&amp;"_"&amp;Clef_répartition[[#This Row],[Nombre]]&amp;"_"&amp;Clef_répartition[[#This Row],[Année]]</f>
        <v>ASCOVABANO_Association scolaire intercommunale de Vallorbe, Ballaigues, Vallon du Nozon_3_2016</v>
      </c>
      <c r="H664">
        <v>5748</v>
      </c>
      <c r="I664" t="s">
        <v>38</v>
      </c>
      <c r="J664">
        <v>2016</v>
      </c>
      <c r="K664">
        <v>0.04</v>
      </c>
    </row>
    <row r="665" spans="1:11" x14ac:dyDescent="0.25">
      <c r="A665" t="s">
        <v>433</v>
      </c>
      <c r="B665" t="s">
        <v>544</v>
      </c>
      <c r="C665" t="s">
        <v>545</v>
      </c>
      <c r="D665" t="str">
        <f>Clef_répartition[[#This Row],[Code association]]&amp;"_"&amp;Clef_répartition[[#This Row],[Nom association]]</f>
        <v>ASCOVABANO_Association scolaire intercommunale de Vallorbe, Ballaigues, Vallon du Nozon</v>
      </c>
      <c r="E665">
        <f>COUNTIFS(D$2:D665,Clef_répartition[[#This Row],[Code_Nom]],J$2:J665,Clef_répartition[[#This Row],[Année]])</f>
        <v>4</v>
      </c>
      <c r="F665">
        <f>IF(Clef_répartition[[#This Row],[Code_Nom]]=D664,F664-1,(COUNTIFS(Clef_répartition[Code_Nom],Clef_répartition[[#This Row],[Code_Nom]],Clef_répartition[Année],Clef_répartition[[#This Row],[Année]])))</f>
        <v>7</v>
      </c>
      <c r="G665" t="str">
        <f>Clef_répartition[[#This Row],[Code_Nom]]&amp;"_"&amp;Clef_répartition[[#This Row],[Nombre]]&amp;"_"&amp;Clef_répartition[[#This Row],[Année]]</f>
        <v>ASCOVABANO_Association scolaire intercommunale de Vallorbe, Ballaigues, Vallon du Nozon_4_2016</v>
      </c>
      <c r="H665">
        <v>5752</v>
      </c>
      <c r="I665" t="s">
        <v>84</v>
      </c>
      <c r="J665">
        <v>2016</v>
      </c>
      <c r="K665">
        <v>0.04</v>
      </c>
    </row>
    <row r="666" spans="1:11" x14ac:dyDescent="0.25">
      <c r="A666" t="s">
        <v>433</v>
      </c>
      <c r="B666" t="s">
        <v>544</v>
      </c>
      <c r="C666" t="s">
        <v>545</v>
      </c>
      <c r="D666" t="str">
        <f>Clef_répartition[[#This Row],[Code association]]&amp;"_"&amp;Clef_répartition[[#This Row],[Nom association]]</f>
        <v>ASCOVABANO_Association scolaire intercommunale de Vallorbe, Ballaigues, Vallon du Nozon</v>
      </c>
      <c r="E666">
        <f>COUNTIFS(D$2:D666,Clef_répartition[[#This Row],[Code_Nom]],J$2:J666,Clef_répartition[[#This Row],[Année]])</f>
        <v>5</v>
      </c>
      <c r="F666">
        <f>IF(Clef_répartition[[#This Row],[Code_Nom]]=D665,F665-1,(COUNTIFS(Clef_répartition[Code_Nom],Clef_répartition[[#This Row],[Code_Nom]],Clef_répartition[Année],Clef_répartition[[#This Row],[Année]])))</f>
        <v>6</v>
      </c>
      <c r="G666" t="str">
        <f>Clef_répartition[[#This Row],[Code_Nom]]&amp;"_"&amp;Clef_répartition[[#This Row],[Nombre]]&amp;"_"&amp;Clef_répartition[[#This Row],[Année]]</f>
        <v>ASCOVABANO_Association scolaire intercommunale de Vallorbe, Ballaigues, Vallon du Nozon_5_2016</v>
      </c>
      <c r="H666">
        <v>5754</v>
      </c>
      <c r="I666" t="s">
        <v>142</v>
      </c>
      <c r="J666">
        <v>2016</v>
      </c>
      <c r="K666">
        <v>0.03</v>
      </c>
    </row>
    <row r="667" spans="1:11" x14ac:dyDescent="0.25">
      <c r="A667" t="s">
        <v>433</v>
      </c>
      <c r="B667" t="s">
        <v>544</v>
      </c>
      <c r="C667" t="s">
        <v>545</v>
      </c>
      <c r="D667" t="str">
        <f>Clef_répartition[[#This Row],[Code association]]&amp;"_"&amp;Clef_répartition[[#This Row],[Nom association]]</f>
        <v>ASCOVABANO_Association scolaire intercommunale de Vallorbe, Ballaigues, Vallon du Nozon</v>
      </c>
      <c r="E667">
        <f>COUNTIFS(D$2:D667,Clef_répartition[[#This Row],[Code_Nom]],J$2:J667,Clef_répartition[[#This Row],[Année]])</f>
        <v>6</v>
      </c>
      <c r="F667">
        <f>IF(Clef_répartition[[#This Row],[Code_Nom]]=D666,F666-1,(COUNTIFS(Clef_répartition[Code_Nom],Clef_répartition[[#This Row],[Code_Nom]],Clef_répartition[Année],Clef_répartition[[#This Row],[Année]])))</f>
        <v>5</v>
      </c>
      <c r="G667" t="str">
        <f>Clef_répartition[[#This Row],[Code_Nom]]&amp;"_"&amp;Clef_répartition[[#This Row],[Nombre]]&amp;"_"&amp;Clef_répartition[[#This Row],[Année]]</f>
        <v>ASCOVABANO_Association scolaire intercommunale de Vallorbe, Ballaigues, Vallon du Nozon_6_2016</v>
      </c>
      <c r="H667">
        <v>5758</v>
      </c>
      <c r="I667" t="s">
        <v>147</v>
      </c>
      <c r="J667">
        <v>2016</v>
      </c>
      <c r="K667">
        <v>0.02</v>
      </c>
    </row>
    <row r="668" spans="1:11" x14ac:dyDescent="0.25">
      <c r="A668" t="s">
        <v>433</v>
      </c>
      <c r="B668" t="s">
        <v>544</v>
      </c>
      <c r="C668" t="s">
        <v>545</v>
      </c>
      <c r="D668" t="str">
        <f>Clef_répartition[[#This Row],[Code association]]&amp;"_"&amp;Clef_répartition[[#This Row],[Nom association]]</f>
        <v>ASCOVABANO_Association scolaire intercommunale de Vallorbe, Ballaigues, Vallon du Nozon</v>
      </c>
      <c r="E668">
        <f>COUNTIFS(D$2:D668,Clef_répartition[[#This Row],[Code_Nom]],J$2:J668,Clef_répartition[[#This Row],[Année]])</f>
        <v>7</v>
      </c>
      <c r="F668">
        <f>IF(Clef_répartition[[#This Row],[Code_Nom]]=D667,F667-1,(COUNTIFS(Clef_répartition[Code_Nom],Clef_répartition[[#This Row],[Code_Nom]],Clef_répartition[Année],Clef_répartition[[#This Row],[Année]])))</f>
        <v>4</v>
      </c>
      <c r="G668" t="str">
        <f>Clef_répartition[[#This Row],[Code_Nom]]&amp;"_"&amp;Clef_répartition[[#This Row],[Nombre]]&amp;"_"&amp;Clef_répartition[[#This Row],[Année]]</f>
        <v>ASCOVABANO_Association scolaire intercommunale de Vallorbe, Ballaigues, Vallon du Nozon_7_2016</v>
      </c>
      <c r="H668">
        <v>5759</v>
      </c>
      <c r="I668" t="s">
        <v>220</v>
      </c>
      <c r="J668">
        <v>2016</v>
      </c>
      <c r="K668">
        <v>0.02</v>
      </c>
    </row>
    <row r="669" spans="1:11" x14ac:dyDescent="0.25">
      <c r="A669" t="s">
        <v>433</v>
      </c>
      <c r="B669" t="s">
        <v>544</v>
      </c>
      <c r="C669" t="s">
        <v>545</v>
      </c>
      <c r="D669" t="str">
        <f>Clef_répartition[[#This Row],[Code association]]&amp;"_"&amp;Clef_répartition[[#This Row],[Nom association]]</f>
        <v>ASCOVABANO_Association scolaire intercommunale de Vallorbe, Ballaigues, Vallon du Nozon</v>
      </c>
      <c r="E669">
        <f>COUNTIFS(D$2:D669,Clef_répartition[[#This Row],[Code_Nom]],J$2:J669,Clef_répartition[[#This Row],[Année]])</f>
        <v>8</v>
      </c>
      <c r="F669">
        <f>IF(Clef_répartition[[#This Row],[Code_Nom]]=D668,F668-1,(COUNTIFS(Clef_répartition[Code_Nom],Clef_répartition[[#This Row],[Code_Nom]],Clef_répartition[Année],Clef_répartition[[#This Row],[Année]])))</f>
        <v>3</v>
      </c>
      <c r="G669" t="str">
        <f>Clef_répartition[[#This Row],[Code_Nom]]&amp;"_"&amp;Clef_répartition[[#This Row],[Nombre]]&amp;"_"&amp;Clef_répartition[[#This Row],[Année]]</f>
        <v>ASCOVABANO_Association scolaire intercommunale de Vallorbe, Ballaigues, Vallon du Nozon_8_2016</v>
      </c>
      <c r="H669">
        <v>5761</v>
      </c>
      <c r="I669" t="s">
        <v>233</v>
      </c>
      <c r="J669">
        <v>2016</v>
      </c>
      <c r="K669">
        <v>0.08</v>
      </c>
    </row>
    <row r="670" spans="1:11" x14ac:dyDescent="0.25">
      <c r="A670" t="s">
        <v>433</v>
      </c>
      <c r="B670" t="s">
        <v>544</v>
      </c>
      <c r="C670" t="s">
        <v>545</v>
      </c>
      <c r="D670" t="str">
        <f>Clef_répartition[[#This Row],[Code association]]&amp;"_"&amp;Clef_répartition[[#This Row],[Nom association]]</f>
        <v>ASCOVABANO_Association scolaire intercommunale de Vallorbe, Ballaigues, Vallon du Nozon</v>
      </c>
      <c r="E670">
        <f>COUNTIFS(D$2:D670,Clef_répartition[[#This Row],[Code_Nom]],J$2:J670,Clef_répartition[[#This Row],[Année]])</f>
        <v>9</v>
      </c>
      <c r="F670">
        <f>IF(Clef_répartition[[#This Row],[Code_Nom]]=D669,F669-1,(COUNTIFS(Clef_répartition[Code_Nom],Clef_répartition[[#This Row],[Code_Nom]],Clef_répartition[Année],Clef_répartition[[#This Row],[Année]])))</f>
        <v>2</v>
      </c>
      <c r="G670" t="str">
        <f>Clef_répartition[[#This Row],[Code_Nom]]&amp;"_"&amp;Clef_répartition[[#This Row],[Nombre]]&amp;"_"&amp;Clef_répartition[[#This Row],[Année]]</f>
        <v>ASCOVABANO_Association scolaire intercommunale de Vallorbe, Ballaigues, Vallon du Nozon_9_2016</v>
      </c>
      <c r="H670">
        <v>5764</v>
      </c>
      <c r="I670" t="s">
        <v>274</v>
      </c>
      <c r="J670">
        <v>2016</v>
      </c>
      <c r="K670">
        <v>0.51</v>
      </c>
    </row>
    <row r="671" spans="1:11" x14ac:dyDescent="0.25">
      <c r="A671" t="s">
        <v>433</v>
      </c>
      <c r="B671" t="s">
        <v>544</v>
      </c>
      <c r="C671" t="s">
        <v>545</v>
      </c>
      <c r="D671" t="str">
        <f>Clef_répartition[[#This Row],[Code association]]&amp;"_"&amp;Clef_répartition[[#This Row],[Nom association]]</f>
        <v>ASCOVABANO_Association scolaire intercommunale de Vallorbe, Ballaigues, Vallon du Nozon</v>
      </c>
      <c r="E671">
        <f>COUNTIFS(D$2:D671,Clef_répartition[[#This Row],[Code_Nom]],J$2:J671,Clef_répartition[[#This Row],[Année]])</f>
        <v>10</v>
      </c>
      <c r="F671">
        <f>IF(Clef_répartition[[#This Row],[Code_Nom]]=D670,F670-1,(COUNTIFS(Clef_répartition[Code_Nom],Clef_répartition[[#This Row],[Code_Nom]],Clef_répartition[Année],Clef_répartition[[#This Row],[Année]])))</f>
        <v>1</v>
      </c>
      <c r="G671" t="str">
        <f>Clef_répartition[[#This Row],[Code_Nom]]&amp;"_"&amp;Clef_répartition[[#This Row],[Nombre]]&amp;"_"&amp;Clef_répartition[[#This Row],[Année]]</f>
        <v>ASCOVABANO_Association scolaire intercommunale de Vallorbe, Ballaigues, Vallon du Nozon_10_2016</v>
      </c>
      <c r="H671">
        <v>5765</v>
      </c>
      <c r="I671" t="s">
        <v>275</v>
      </c>
      <c r="J671">
        <v>2016</v>
      </c>
      <c r="K671">
        <v>7.0000000000000007E-2</v>
      </c>
    </row>
    <row r="672" spans="1:11" x14ac:dyDescent="0.25">
      <c r="A672" t="s">
        <v>433</v>
      </c>
      <c r="B672" t="s">
        <v>505</v>
      </c>
      <c r="C672" t="s">
        <v>506</v>
      </c>
      <c r="D672" t="str">
        <f>Clef_répartition[[#This Row],[Code association]]&amp;"_"&amp;Clef_répartition[[#This Row],[Nom association]]</f>
        <v>ASEL_Association "Sécurité Est lausannois"</v>
      </c>
      <c r="E672">
        <f>COUNTIFS(D$2:D672,Clef_répartition[[#This Row],[Code_Nom]],J$2:J672,Clef_répartition[[#This Row],[Année]])</f>
        <v>1</v>
      </c>
      <c r="F672">
        <f>IF(Clef_répartition[[#This Row],[Code_Nom]]=D671,F671-1,(COUNTIFS(Clef_répartition[Code_Nom],Clef_répartition[[#This Row],[Code_Nom]],Clef_répartition[Année],Clef_répartition[[#This Row],[Année]])))</f>
        <v>4</v>
      </c>
      <c r="G672" t="str">
        <f>Clef_répartition[[#This Row],[Code_Nom]]&amp;"_"&amp;Clef_répartition[[#This Row],[Nombre]]&amp;"_"&amp;Clef_répartition[[#This Row],[Année]]</f>
        <v>ASEL_Association "Sécurité Est lausannois"_1_2016</v>
      </c>
      <c r="H672">
        <v>5581</v>
      </c>
      <c r="I672" t="s">
        <v>17</v>
      </c>
      <c r="J672">
        <v>2016</v>
      </c>
      <c r="K672">
        <v>6.5000000000000002E-2</v>
      </c>
    </row>
    <row r="673" spans="1:11" x14ac:dyDescent="0.25">
      <c r="A673" t="s">
        <v>433</v>
      </c>
      <c r="B673" t="s">
        <v>505</v>
      </c>
      <c r="C673" t="s">
        <v>506</v>
      </c>
      <c r="D673" t="str">
        <f>Clef_répartition[[#This Row],[Code association]]&amp;"_"&amp;Clef_répartition[[#This Row],[Nom association]]</f>
        <v>ASEL_Association "Sécurité Est lausannois"</v>
      </c>
      <c r="E673">
        <f>COUNTIFS(D$2:D673,Clef_répartition[[#This Row],[Code_Nom]],J$2:J673,Clef_répartition[[#This Row],[Année]])</f>
        <v>2</v>
      </c>
      <c r="F673">
        <f>IF(Clef_répartition[[#This Row],[Code_Nom]]=D672,F672-1,(COUNTIFS(Clef_répartition[Code_Nom],Clef_répartition[[#This Row],[Code_Nom]],Clef_répartition[Année],Clef_répartition[[#This Row],[Année]])))</f>
        <v>3</v>
      </c>
      <c r="G673" t="str">
        <f>Clef_répartition[[#This Row],[Code_Nom]]&amp;"_"&amp;Clef_répartition[[#This Row],[Nombre]]&amp;"_"&amp;Clef_répartition[[#This Row],[Année]]</f>
        <v>ASEL_Association "Sécurité Est lausannois"_2_2016</v>
      </c>
      <c r="H673">
        <v>5588</v>
      </c>
      <c r="I673" t="s">
        <v>210</v>
      </c>
      <c r="J673">
        <v>2016</v>
      </c>
      <c r="K673">
        <v>0.03</v>
      </c>
    </row>
    <row r="674" spans="1:11" x14ac:dyDescent="0.25">
      <c r="A674" t="s">
        <v>433</v>
      </c>
      <c r="B674" t="s">
        <v>505</v>
      </c>
      <c r="C674" t="s">
        <v>506</v>
      </c>
      <c r="D674" t="str">
        <f>Clef_répartition[[#This Row],[Code association]]&amp;"_"&amp;Clef_répartition[[#This Row],[Nom association]]</f>
        <v>ASEL_Association "Sécurité Est lausannois"</v>
      </c>
      <c r="E674">
        <f>COUNTIFS(D$2:D674,Clef_répartition[[#This Row],[Code_Nom]],J$2:J674,Clef_répartition[[#This Row],[Année]])</f>
        <v>3</v>
      </c>
      <c r="F674">
        <f>IF(Clef_répartition[[#This Row],[Code_Nom]]=D673,F673-1,(COUNTIFS(Clef_répartition[Code_Nom],Clef_répartition[[#This Row],[Code_Nom]],Clef_répartition[Année],Clef_répartition[[#This Row],[Année]])))</f>
        <v>2</v>
      </c>
      <c r="G674" t="str">
        <f>Clef_répartition[[#This Row],[Code_Nom]]&amp;"_"&amp;Clef_répartition[[#This Row],[Nombre]]&amp;"_"&amp;Clef_répartition[[#This Row],[Année]]</f>
        <v>ASEL_Association "Sécurité Est lausannois"_3_2016</v>
      </c>
      <c r="H674">
        <v>5590</v>
      </c>
      <c r="I674" t="s">
        <v>226</v>
      </c>
      <c r="J674">
        <v>2016</v>
      </c>
      <c r="K674">
        <v>0.84399999999999997</v>
      </c>
    </row>
    <row r="675" spans="1:11" x14ac:dyDescent="0.25">
      <c r="A675" t="s">
        <v>433</v>
      </c>
      <c r="B675" t="s">
        <v>505</v>
      </c>
      <c r="C675" t="s">
        <v>506</v>
      </c>
      <c r="D675" t="str">
        <f>Clef_répartition[[#This Row],[Code association]]&amp;"_"&amp;Clef_répartition[[#This Row],[Nom association]]</f>
        <v>ASEL_Association "Sécurité Est lausannois"</v>
      </c>
      <c r="E675">
        <f>COUNTIFS(D$2:D675,Clef_répartition[[#This Row],[Code_Nom]],J$2:J675,Clef_répartition[[#This Row],[Année]])</f>
        <v>4</v>
      </c>
      <c r="F675">
        <f>IF(Clef_répartition[[#This Row],[Code_Nom]]=D674,F674-1,(COUNTIFS(Clef_répartition[Code_Nom],Clef_répartition[[#This Row],[Code_Nom]],Clef_répartition[Année],Clef_répartition[[#This Row],[Année]])))</f>
        <v>1</v>
      </c>
      <c r="G675" t="str">
        <f>Clef_répartition[[#This Row],[Code_Nom]]&amp;"_"&amp;Clef_répartition[[#This Row],[Nombre]]&amp;"_"&amp;Clef_répartition[[#This Row],[Année]]</f>
        <v>ASEL_Association "Sécurité Est lausannois"_4_2016</v>
      </c>
      <c r="H675">
        <v>5611</v>
      </c>
      <c r="I675" t="s">
        <v>251</v>
      </c>
      <c r="J675">
        <v>2016</v>
      </c>
      <c r="K675">
        <v>6.0999999999999999E-2</v>
      </c>
    </row>
    <row r="676" spans="1:11" x14ac:dyDescent="0.25">
      <c r="A676" t="s">
        <v>433</v>
      </c>
      <c r="B676" t="s">
        <v>569</v>
      </c>
      <c r="C676" t="s">
        <v>570</v>
      </c>
      <c r="D676" t="str">
        <f>Clef_répartition[[#This Row],[Code association]]&amp;"_"&amp;Clef_répartition[[#This Row],[Nom association]]</f>
        <v>ASET_Association intercommunale STEP Echallens Talent</v>
      </c>
      <c r="E676">
        <f>COUNTIFS(D$2:D676,Clef_répartition[[#This Row],[Code_Nom]],J$2:J676,Clef_répartition[[#This Row],[Année]])</f>
        <v>1</v>
      </c>
      <c r="F676">
        <f>IF(Clef_répartition[[#This Row],[Code_Nom]]=D675,F675-1,(COUNTIFS(Clef_répartition[Code_Nom],Clef_répartition[[#This Row],[Code_Nom]],Clef_répartition[Année],Clef_répartition[[#This Row],[Année]])))</f>
        <v>9</v>
      </c>
      <c r="G676" t="str">
        <f>Clef_répartition[[#This Row],[Code_Nom]]&amp;"_"&amp;Clef_répartition[[#This Row],[Nombre]]&amp;"_"&amp;Clef_répartition[[#This Row],[Année]]</f>
        <v>ASET_Association intercommunale STEP Echallens Talent_1_2016</v>
      </c>
      <c r="H676">
        <v>5514</v>
      </c>
      <c r="I676" t="s">
        <v>30</v>
      </c>
      <c r="J676">
        <v>2016</v>
      </c>
      <c r="K676">
        <v>0</v>
      </c>
    </row>
    <row r="677" spans="1:11" x14ac:dyDescent="0.25">
      <c r="A677" t="s">
        <v>433</v>
      </c>
      <c r="B677" t="s">
        <v>569</v>
      </c>
      <c r="C677" t="s">
        <v>570</v>
      </c>
      <c r="D677" t="str">
        <f>Clef_répartition[[#This Row],[Code association]]&amp;"_"&amp;Clef_répartition[[#This Row],[Nom association]]</f>
        <v>ASET_Association intercommunale STEP Echallens Talent</v>
      </c>
      <c r="E677">
        <f>COUNTIFS(D$2:D677,Clef_répartition[[#This Row],[Code_Nom]],J$2:J677,Clef_répartition[[#This Row],[Année]])</f>
        <v>2</v>
      </c>
      <c r="F677">
        <f>IF(Clef_répartition[[#This Row],[Code_Nom]]=D676,F676-1,(COUNTIFS(Clef_répartition[Code_Nom],Clef_répartition[[#This Row],[Code_Nom]],Clef_répartition[Année],Clef_répartition[[#This Row],[Année]])))</f>
        <v>8</v>
      </c>
      <c r="G677" t="str">
        <f>Clef_répartition[[#This Row],[Code_Nom]]&amp;"_"&amp;Clef_répartition[[#This Row],[Nombre]]&amp;"_"&amp;Clef_répartition[[#This Row],[Année]]</f>
        <v>ASET_Association intercommunale STEP Echallens Talent_2_2016</v>
      </c>
      <c r="H677">
        <v>5516</v>
      </c>
      <c r="I677" t="s">
        <v>88</v>
      </c>
      <c r="J677">
        <v>2016</v>
      </c>
      <c r="K677">
        <v>0</v>
      </c>
    </row>
    <row r="678" spans="1:11" x14ac:dyDescent="0.25">
      <c r="A678" t="s">
        <v>433</v>
      </c>
      <c r="B678" t="s">
        <v>569</v>
      </c>
      <c r="C678" t="s">
        <v>570</v>
      </c>
      <c r="D678" t="str">
        <f>Clef_répartition[[#This Row],[Code association]]&amp;"_"&amp;Clef_répartition[[#This Row],[Nom association]]</f>
        <v>ASET_Association intercommunale STEP Echallens Talent</v>
      </c>
      <c r="E678">
        <f>COUNTIFS(D$2:D678,Clef_répartition[[#This Row],[Code_Nom]],J$2:J678,Clef_répartition[[#This Row],[Année]])</f>
        <v>3</v>
      </c>
      <c r="F678">
        <f>IF(Clef_répartition[[#This Row],[Code_Nom]]=D677,F677-1,(COUNTIFS(Clef_répartition[Code_Nom],Clef_répartition[[#This Row],[Code_Nom]],Clef_répartition[Année],Clef_répartition[[#This Row],[Année]])))</f>
        <v>7</v>
      </c>
      <c r="G678" t="str">
        <f>Clef_répartition[[#This Row],[Code_Nom]]&amp;"_"&amp;Clef_répartition[[#This Row],[Nombre]]&amp;"_"&amp;Clef_répartition[[#This Row],[Année]]</f>
        <v>ASET_Association intercommunale STEP Echallens Talent_3_2016</v>
      </c>
      <c r="H678">
        <v>5518</v>
      </c>
      <c r="I678" t="s">
        <v>99</v>
      </c>
      <c r="J678">
        <v>2016</v>
      </c>
      <c r="K678">
        <v>0</v>
      </c>
    </row>
    <row r="679" spans="1:11" x14ac:dyDescent="0.25">
      <c r="A679" t="s">
        <v>433</v>
      </c>
      <c r="B679" t="s">
        <v>569</v>
      </c>
      <c r="C679" t="s">
        <v>570</v>
      </c>
      <c r="D679" t="str">
        <f>Clef_répartition[[#This Row],[Code association]]&amp;"_"&amp;Clef_répartition[[#This Row],[Nom association]]</f>
        <v>ASET_Association intercommunale STEP Echallens Talent</v>
      </c>
      <c r="E679">
        <f>COUNTIFS(D$2:D679,Clef_répartition[[#This Row],[Code_Nom]],J$2:J679,Clef_répartition[[#This Row],[Année]])</f>
        <v>4</v>
      </c>
      <c r="F679">
        <f>IF(Clef_répartition[[#This Row],[Code_Nom]]=D678,F678-1,(COUNTIFS(Clef_répartition[Code_Nom],Clef_répartition[[#This Row],[Code_Nom]],Clef_répartition[Année],Clef_répartition[[#This Row],[Année]])))</f>
        <v>6</v>
      </c>
      <c r="G679" t="str">
        <f>Clef_répartition[[#This Row],[Code_Nom]]&amp;"_"&amp;Clef_répartition[[#This Row],[Nombre]]&amp;"_"&amp;Clef_répartition[[#This Row],[Année]]</f>
        <v>ASET_Association intercommunale STEP Echallens Talent_4_2016</v>
      </c>
      <c r="H679">
        <v>5522</v>
      </c>
      <c r="I679" t="s">
        <v>114</v>
      </c>
      <c r="J679">
        <v>2016</v>
      </c>
      <c r="K679">
        <v>0</v>
      </c>
    </row>
    <row r="680" spans="1:11" x14ac:dyDescent="0.25">
      <c r="A680" t="s">
        <v>433</v>
      </c>
      <c r="B680" t="s">
        <v>569</v>
      </c>
      <c r="C680" t="s">
        <v>570</v>
      </c>
      <c r="D680" t="str">
        <f>Clef_répartition[[#This Row],[Code association]]&amp;"_"&amp;Clef_répartition[[#This Row],[Nom association]]</f>
        <v>ASET_Association intercommunale STEP Echallens Talent</v>
      </c>
      <c r="E680">
        <f>COUNTIFS(D$2:D680,Clef_répartition[[#This Row],[Code_Nom]],J$2:J680,Clef_répartition[[#This Row],[Année]])</f>
        <v>5</v>
      </c>
      <c r="F680">
        <f>IF(Clef_répartition[[#This Row],[Code_Nom]]=D679,F679-1,(COUNTIFS(Clef_répartition[Code_Nom],Clef_répartition[[#This Row],[Code_Nom]],Clef_répartition[Année],Clef_répartition[[#This Row],[Année]])))</f>
        <v>5</v>
      </c>
      <c r="G680" t="str">
        <f>Clef_répartition[[#This Row],[Code_Nom]]&amp;"_"&amp;Clef_répartition[[#This Row],[Nombre]]&amp;"_"&amp;Clef_répartition[[#This Row],[Année]]</f>
        <v>ASET_Association intercommunale STEP Echallens Talent_5_2016</v>
      </c>
      <c r="H680">
        <v>5541</v>
      </c>
      <c r="I680" t="s">
        <v>128</v>
      </c>
      <c r="J680">
        <v>2016</v>
      </c>
      <c r="K680">
        <v>0</v>
      </c>
    </row>
    <row r="681" spans="1:11" x14ac:dyDescent="0.25">
      <c r="A681" t="s">
        <v>433</v>
      </c>
      <c r="B681" t="s">
        <v>569</v>
      </c>
      <c r="C681" t="s">
        <v>570</v>
      </c>
      <c r="D681" t="str">
        <f>Clef_répartition[[#This Row],[Code association]]&amp;"_"&amp;Clef_répartition[[#This Row],[Nom association]]</f>
        <v>ASET_Association intercommunale STEP Echallens Talent</v>
      </c>
      <c r="E681">
        <f>COUNTIFS(D$2:D681,Clef_répartition[[#This Row],[Code_Nom]],J$2:J681,Clef_répartition[[#This Row],[Année]])</f>
        <v>6</v>
      </c>
      <c r="F681">
        <f>IF(Clef_répartition[[#This Row],[Code_Nom]]=D680,F680-1,(COUNTIFS(Clef_répartition[Code_Nom],Clef_répartition[[#This Row],[Code_Nom]],Clef_répartition[Année],Clef_répartition[[#This Row],[Année]])))</f>
        <v>4</v>
      </c>
      <c r="G681" t="str">
        <f>Clef_répartition[[#This Row],[Code_Nom]]&amp;"_"&amp;Clef_répartition[[#This Row],[Nombre]]&amp;"_"&amp;Clef_répartition[[#This Row],[Année]]</f>
        <v>ASET_Association intercommunale STEP Echallens Talent_6_2016</v>
      </c>
      <c r="H681">
        <v>5540</v>
      </c>
      <c r="I681" t="s">
        <v>186</v>
      </c>
      <c r="J681">
        <v>2016</v>
      </c>
      <c r="K681">
        <v>0</v>
      </c>
    </row>
    <row r="682" spans="1:11" x14ac:dyDescent="0.25">
      <c r="A682" t="s">
        <v>433</v>
      </c>
      <c r="B682" t="s">
        <v>569</v>
      </c>
      <c r="C682" t="s">
        <v>570</v>
      </c>
      <c r="D682" t="str">
        <f>Clef_répartition[[#This Row],[Code association]]&amp;"_"&amp;Clef_répartition[[#This Row],[Nom association]]</f>
        <v>ASET_Association intercommunale STEP Echallens Talent</v>
      </c>
      <c r="E682">
        <f>COUNTIFS(D$2:D682,Clef_répartition[[#This Row],[Code_Nom]],J$2:J682,Clef_répartition[[#This Row],[Année]])</f>
        <v>7</v>
      </c>
      <c r="F682">
        <f>IF(Clef_répartition[[#This Row],[Code_Nom]]=D681,F681-1,(COUNTIFS(Clef_répartition[Code_Nom],Clef_répartition[[#This Row],[Code_Nom]],Clef_répartition[Année],Clef_répartition[[#This Row],[Année]])))</f>
        <v>3</v>
      </c>
      <c r="G682" t="str">
        <f>Clef_répartition[[#This Row],[Code_Nom]]&amp;"_"&amp;Clef_répartition[[#This Row],[Nombre]]&amp;"_"&amp;Clef_répartition[[#This Row],[Année]]</f>
        <v>ASET_Association intercommunale STEP Echallens Talent_7_2016</v>
      </c>
      <c r="H682">
        <v>5527</v>
      </c>
      <c r="I682" t="s">
        <v>191</v>
      </c>
      <c r="J682">
        <v>2016</v>
      </c>
      <c r="K682">
        <v>0</v>
      </c>
    </row>
    <row r="683" spans="1:11" x14ac:dyDescent="0.25">
      <c r="A683" t="s">
        <v>433</v>
      </c>
      <c r="B683" t="s">
        <v>569</v>
      </c>
      <c r="C683" t="s">
        <v>570</v>
      </c>
      <c r="D683" t="str">
        <f>Clef_répartition[[#This Row],[Code association]]&amp;"_"&amp;Clef_répartition[[#This Row],[Nom association]]</f>
        <v>ASET_Association intercommunale STEP Echallens Talent</v>
      </c>
      <c r="E683">
        <f>COUNTIFS(D$2:D683,Clef_répartition[[#This Row],[Code_Nom]],J$2:J683,Clef_répartition[[#This Row],[Année]])</f>
        <v>8</v>
      </c>
      <c r="F683">
        <f>IF(Clef_répartition[[#This Row],[Code_Nom]]=D682,F682-1,(COUNTIFS(Clef_répartition[Code_Nom],Clef_répartition[[#This Row],[Code_Nom]],Clef_répartition[Année],Clef_répartition[[#This Row],[Année]])))</f>
        <v>2</v>
      </c>
      <c r="G683" t="str">
        <f>Clef_répartition[[#This Row],[Code_Nom]]&amp;"_"&amp;Clef_répartition[[#This Row],[Nombre]]&amp;"_"&amp;Clef_répartition[[#This Row],[Année]]</f>
        <v>ASET_Association intercommunale STEP Echallens Talent_8_2016</v>
      </c>
      <c r="H683">
        <v>5529</v>
      </c>
      <c r="I683" t="s">
        <v>208</v>
      </c>
      <c r="J683">
        <v>2016</v>
      </c>
      <c r="K683">
        <v>0</v>
      </c>
    </row>
    <row r="684" spans="1:11" x14ac:dyDescent="0.25">
      <c r="A684" t="s">
        <v>433</v>
      </c>
      <c r="B684" t="s">
        <v>569</v>
      </c>
      <c r="C684" t="s">
        <v>570</v>
      </c>
      <c r="D684" t="str">
        <f>Clef_répartition[[#This Row],[Code association]]&amp;"_"&amp;Clef_répartition[[#This Row],[Nom association]]</f>
        <v>ASET_Association intercommunale STEP Echallens Talent</v>
      </c>
      <c r="E684">
        <f>COUNTIFS(D$2:D684,Clef_répartition[[#This Row],[Code_Nom]],J$2:J684,Clef_répartition[[#This Row],[Année]])</f>
        <v>9</v>
      </c>
      <c r="F684">
        <f>IF(Clef_répartition[[#This Row],[Code_Nom]]=D683,F683-1,(COUNTIFS(Clef_répartition[Code_Nom],Clef_répartition[[#This Row],[Code_Nom]],Clef_répartition[Année],Clef_répartition[[#This Row],[Année]])))</f>
        <v>1</v>
      </c>
      <c r="G684" t="str">
        <f>Clef_répartition[[#This Row],[Code_Nom]]&amp;"_"&amp;Clef_répartition[[#This Row],[Nombre]]&amp;"_"&amp;Clef_répartition[[#This Row],[Année]]</f>
        <v>ASET_Association intercommunale STEP Echallens Talent_9_2016</v>
      </c>
      <c r="H684">
        <v>5537</v>
      </c>
      <c r="I684" t="s">
        <v>282</v>
      </c>
      <c r="J684">
        <v>2016</v>
      </c>
      <c r="K684">
        <v>0</v>
      </c>
    </row>
    <row r="685" spans="1:11" x14ac:dyDescent="0.25">
      <c r="A685" t="s">
        <v>433</v>
      </c>
      <c r="B685" t="s">
        <v>542</v>
      </c>
      <c r="C685" t="s">
        <v>543</v>
      </c>
      <c r="D685" t="str">
        <f>Clef_répartition[[#This Row],[Code association]]&amp;"_"&amp;Clef_répartition[[#This Row],[Nom association]]</f>
        <v>ASI7_Association scolaire de la Sarraz et environs</v>
      </c>
      <c r="E685">
        <f>COUNTIFS(D$2:D685,Clef_répartition[[#This Row],[Code_Nom]],J$2:J685,Clef_répartition[[#This Row],[Année]])</f>
        <v>1</v>
      </c>
      <c r="F685">
        <f>IF(Clef_répartition[[#This Row],[Code_Nom]]=D684,F684-1,(COUNTIFS(Clef_répartition[Code_Nom],Clef_répartition[[#This Row],[Code_Nom]],Clef_répartition[Année],Clef_répartition[[#This Row],[Année]])))</f>
        <v>7</v>
      </c>
      <c r="G685" t="str">
        <f>Clef_répartition[[#This Row],[Code_Nom]]&amp;"_"&amp;Clef_répartition[[#This Row],[Nombre]]&amp;"_"&amp;Clef_répartition[[#This Row],[Année]]</f>
        <v>ASI7_Association scolaire de la Sarraz et environs_1_2016</v>
      </c>
      <c r="H685">
        <v>5476</v>
      </c>
      <c r="I685" t="s">
        <v>64</v>
      </c>
      <c r="J685">
        <v>2016</v>
      </c>
      <c r="K685">
        <v>5.1999999999999998E-2</v>
      </c>
    </row>
    <row r="686" spans="1:11" x14ac:dyDescent="0.25">
      <c r="A686" t="s">
        <v>433</v>
      </c>
      <c r="B686" t="s">
        <v>542</v>
      </c>
      <c r="C686" t="s">
        <v>543</v>
      </c>
      <c r="D686" t="str">
        <f>Clef_répartition[[#This Row],[Code association]]&amp;"_"&amp;Clef_répartition[[#This Row],[Nom association]]</f>
        <v>ASI7_Association scolaire de la Sarraz et environs</v>
      </c>
      <c r="E686">
        <f>COUNTIFS(D$2:D686,Clef_répartition[[#This Row],[Code_Nom]],J$2:J686,Clef_répartition[[#This Row],[Année]])</f>
        <v>2</v>
      </c>
      <c r="F686">
        <f>IF(Clef_répartition[[#This Row],[Code_Nom]]=D685,F685-1,(COUNTIFS(Clef_répartition[Code_Nom],Clef_répartition[[#This Row],[Code_Nom]],Clef_répartition[Année],Clef_répartition[[#This Row],[Année]])))</f>
        <v>6</v>
      </c>
      <c r="G686" t="str">
        <f>Clef_répartition[[#This Row],[Code_Nom]]&amp;"_"&amp;Clef_répartition[[#This Row],[Nombre]]&amp;"_"&amp;Clef_répartition[[#This Row],[Année]]</f>
        <v>ASI7_Association scolaire de la Sarraz et environs_2_2016</v>
      </c>
      <c r="H686">
        <v>5482</v>
      </c>
      <c r="I686" t="s">
        <v>102</v>
      </c>
      <c r="J686">
        <v>2016</v>
      </c>
      <c r="K686">
        <v>0.18099999999999999</v>
      </c>
    </row>
    <row r="687" spans="1:11" x14ac:dyDescent="0.25">
      <c r="A687" t="s">
        <v>433</v>
      </c>
      <c r="B687" t="s">
        <v>542</v>
      </c>
      <c r="C687" t="s">
        <v>543</v>
      </c>
      <c r="D687" t="str">
        <f>Clef_répartition[[#This Row],[Code association]]&amp;"_"&amp;Clef_répartition[[#This Row],[Nom association]]</f>
        <v>ASI7_Association scolaire de la Sarraz et environs</v>
      </c>
      <c r="E687">
        <f>COUNTIFS(D$2:D687,Clef_répartition[[#This Row],[Code_Nom]],J$2:J687,Clef_répartition[[#This Row],[Année]])</f>
        <v>3</v>
      </c>
      <c r="F687">
        <f>IF(Clef_répartition[[#This Row],[Code_Nom]]=D686,F686-1,(COUNTIFS(Clef_répartition[Code_Nom],Clef_répartition[[#This Row],[Code_Nom]],Clef_répartition[Année],Clef_répartition[[#This Row],[Année]])))</f>
        <v>5</v>
      </c>
      <c r="G687" t="str">
        <f>Clef_répartition[[#This Row],[Code_Nom]]&amp;"_"&amp;Clef_répartition[[#This Row],[Nombre]]&amp;"_"&amp;Clef_répartition[[#This Row],[Année]]</f>
        <v>ASI7_Association scolaire de la Sarraz et environs_3_2016</v>
      </c>
      <c r="H687">
        <v>5483</v>
      </c>
      <c r="I687" t="s">
        <v>113</v>
      </c>
      <c r="J687">
        <v>2016</v>
      </c>
      <c r="K687">
        <v>5.5E-2</v>
      </c>
    </row>
    <row r="688" spans="1:11" x14ac:dyDescent="0.25">
      <c r="A688" t="s">
        <v>433</v>
      </c>
      <c r="B688" t="s">
        <v>542</v>
      </c>
      <c r="C688" t="s">
        <v>543</v>
      </c>
      <c r="D688" t="str">
        <f>Clef_répartition[[#This Row],[Code association]]&amp;"_"&amp;Clef_répartition[[#This Row],[Nom association]]</f>
        <v>ASI7_Association scolaire de la Sarraz et environs</v>
      </c>
      <c r="E688">
        <f>COUNTIFS(D$2:D688,Clef_répartition[[#This Row],[Code_Nom]],J$2:J688,Clef_répartition[[#This Row],[Année]])</f>
        <v>4</v>
      </c>
      <c r="F688">
        <f>IF(Clef_répartition[[#This Row],[Code_Nom]]=D687,F687-1,(COUNTIFS(Clef_répartition[Code_Nom],Clef_répartition[[#This Row],[Code_Nom]],Clef_répartition[Année],Clef_répartition[[#This Row],[Année]])))</f>
        <v>4</v>
      </c>
      <c r="G688" t="str">
        <f>Clef_répartition[[#This Row],[Code_Nom]]&amp;"_"&amp;Clef_répartition[[#This Row],[Nombre]]&amp;"_"&amp;Clef_répartition[[#This Row],[Année]]</f>
        <v>ASI7_Association scolaire de la Sarraz et environs_4_2016</v>
      </c>
      <c r="H688">
        <v>5498</v>
      </c>
      <c r="I688" t="s">
        <v>149</v>
      </c>
      <c r="J688">
        <v>2016</v>
      </c>
      <c r="K688">
        <v>0.44600000000000001</v>
      </c>
    </row>
    <row r="689" spans="1:11" x14ac:dyDescent="0.25">
      <c r="A689" t="s">
        <v>433</v>
      </c>
      <c r="B689" t="s">
        <v>542</v>
      </c>
      <c r="C689" t="s">
        <v>543</v>
      </c>
      <c r="D689" t="str">
        <f>Clef_répartition[[#This Row],[Code association]]&amp;"_"&amp;Clef_répartition[[#This Row],[Nom association]]</f>
        <v>ASI7_Association scolaire de la Sarraz et environs</v>
      </c>
      <c r="E689">
        <f>COUNTIFS(D$2:D689,Clef_répartition[[#This Row],[Code_Nom]],J$2:J689,Clef_répartition[[#This Row],[Année]])</f>
        <v>5</v>
      </c>
      <c r="F689">
        <f>IF(Clef_répartition[[#This Row],[Code_Nom]]=D688,F688-1,(COUNTIFS(Clef_répartition[Code_Nom],Clef_répartition[[#This Row],[Code_Nom]],Clef_répartition[Année],Clef_répartition[[#This Row],[Année]])))</f>
        <v>3</v>
      </c>
      <c r="G689" t="str">
        <f>Clef_répartition[[#This Row],[Code_Nom]]&amp;"_"&amp;Clef_répartition[[#This Row],[Nombre]]&amp;"_"&amp;Clef_répartition[[#This Row],[Année]]</f>
        <v>ASI7_Association scolaire de la Sarraz et environs_5_2016</v>
      </c>
      <c r="H689">
        <v>5490</v>
      </c>
      <c r="I689" t="s">
        <v>178</v>
      </c>
      <c r="J689">
        <v>2016</v>
      </c>
      <c r="K689">
        <v>5.2999999999999999E-2</v>
      </c>
    </row>
    <row r="690" spans="1:11" x14ac:dyDescent="0.25">
      <c r="A690" t="s">
        <v>433</v>
      </c>
      <c r="B690" t="s">
        <v>542</v>
      </c>
      <c r="C690" t="s">
        <v>543</v>
      </c>
      <c r="D690" t="str">
        <f>Clef_répartition[[#This Row],[Code association]]&amp;"_"&amp;Clef_répartition[[#This Row],[Nom association]]</f>
        <v>ASI7_Association scolaire de la Sarraz et environs</v>
      </c>
      <c r="E690">
        <f>COUNTIFS(D$2:D690,Clef_répartition[[#This Row],[Code_Nom]],J$2:J690,Clef_répartition[[#This Row],[Année]])</f>
        <v>6</v>
      </c>
      <c r="F690">
        <f>IF(Clef_répartition[[#This Row],[Code_Nom]]=D689,F689-1,(COUNTIFS(Clef_répartition[Code_Nom],Clef_répartition[[#This Row],[Code_Nom]],Clef_répartition[Année],Clef_répartition[[#This Row],[Année]])))</f>
        <v>2</v>
      </c>
      <c r="G690" t="str">
        <f>Clef_répartition[[#This Row],[Code_Nom]]&amp;"_"&amp;Clef_répartition[[#This Row],[Nombre]]&amp;"_"&amp;Clef_répartition[[#This Row],[Année]]</f>
        <v>ASI7_Association scolaire de la Sarraz et environs_6_2016</v>
      </c>
      <c r="H690">
        <v>5493</v>
      </c>
      <c r="I690" t="s">
        <v>205</v>
      </c>
      <c r="J690">
        <v>2016</v>
      </c>
      <c r="K690">
        <v>6.4000000000000001E-2</v>
      </c>
    </row>
    <row r="691" spans="1:11" x14ac:dyDescent="0.25">
      <c r="A691" t="s">
        <v>433</v>
      </c>
      <c r="B691" t="s">
        <v>542</v>
      </c>
      <c r="C691" t="s">
        <v>543</v>
      </c>
      <c r="D691" t="str">
        <f>Clef_répartition[[#This Row],[Code association]]&amp;"_"&amp;Clef_répartition[[#This Row],[Nom association]]</f>
        <v>ASI7_Association scolaire de la Sarraz et environs</v>
      </c>
      <c r="E691">
        <f>COUNTIFS(D$2:D691,Clef_répartition[[#This Row],[Code_Nom]],J$2:J691,Clef_répartition[[#This Row],[Année]])</f>
        <v>7</v>
      </c>
      <c r="F691">
        <f>IF(Clef_répartition[[#This Row],[Code_Nom]]=D690,F690-1,(COUNTIFS(Clef_répartition[Code_Nom],Clef_répartition[[#This Row],[Code_Nom]],Clef_répartition[Année],Clef_répartition[[#This Row],[Année]])))</f>
        <v>1</v>
      </c>
      <c r="G691" t="str">
        <f>Clef_répartition[[#This Row],[Code_Nom]]&amp;"_"&amp;Clef_répartition[[#This Row],[Nombre]]&amp;"_"&amp;Clef_répartition[[#This Row],[Année]]</f>
        <v>ASI7_Association scolaire de la Sarraz et environs_7_2016</v>
      </c>
      <c r="H691">
        <v>5497</v>
      </c>
      <c r="I691" t="s">
        <v>217</v>
      </c>
      <c r="J691">
        <v>2016</v>
      </c>
      <c r="K691">
        <v>0.14899999999999999</v>
      </c>
    </row>
    <row r="692" spans="1:11" x14ac:dyDescent="0.25">
      <c r="A692" t="s">
        <v>433</v>
      </c>
      <c r="B692" t="s">
        <v>503</v>
      </c>
      <c r="C692" t="s">
        <v>504</v>
      </c>
      <c r="D692" t="str">
        <f>Clef_répartition[[#This Row],[Code association]]&amp;"_"&amp;Clef_répartition[[#This Row],[Nom association]]</f>
        <v>ASIABE_Association scolaire intercommunale Apples-Bière et environs</v>
      </c>
      <c r="E692">
        <f>COUNTIFS(D$2:D692,Clef_répartition[[#This Row],[Code_Nom]],J$2:J692,Clef_répartition[[#This Row],[Année]])</f>
        <v>1</v>
      </c>
      <c r="F692">
        <f>IF(Clef_répartition[[#This Row],[Code_Nom]]=D691,F691-1,(COUNTIFS(Clef_répartition[Code_Nom],Clef_répartition[[#This Row],[Code_Nom]],Clef_répartition[Année],Clef_répartition[[#This Row],[Année]])))</f>
        <v>8</v>
      </c>
      <c r="G692" t="str">
        <f>Clef_répartition[[#This Row],[Code_Nom]]&amp;"_"&amp;Clef_répartition[[#This Row],[Nombre]]&amp;"_"&amp;Clef_répartition[[#This Row],[Année]]</f>
        <v>ASIABE_Association scolaire intercommunale Apples-Bière et environs_1_2016</v>
      </c>
      <c r="H692">
        <v>5423</v>
      </c>
      <c r="I692" t="s">
        <v>12</v>
      </c>
      <c r="J692">
        <v>2016</v>
      </c>
      <c r="K692">
        <v>7.8200000000000006E-2</v>
      </c>
    </row>
    <row r="693" spans="1:11" x14ac:dyDescent="0.25">
      <c r="A693" t="s">
        <v>433</v>
      </c>
      <c r="B693" t="s">
        <v>503</v>
      </c>
      <c r="C693" t="s">
        <v>504</v>
      </c>
      <c r="D693" t="str">
        <f>Clef_répartition[[#This Row],[Code association]]&amp;"_"&amp;Clef_répartition[[#This Row],[Nom association]]</f>
        <v>ASIABE_Association scolaire intercommunale Apples-Bière et environs</v>
      </c>
      <c r="E693">
        <f>COUNTIFS(D$2:D693,Clef_répartition[[#This Row],[Code_Nom]],J$2:J693,Clef_répartition[[#This Row],[Année]])</f>
        <v>2</v>
      </c>
      <c r="F693">
        <f>IF(Clef_répartition[[#This Row],[Code_Nom]]=D692,F692-1,(COUNTIFS(Clef_répartition[Code_Nom],Clef_répartition[[#This Row],[Code_Nom]],Clef_répartition[Année],Clef_répartition[[#This Row],[Année]])))</f>
        <v>7</v>
      </c>
      <c r="G693" t="str">
        <f>Clef_répartition[[#This Row],[Code_Nom]]&amp;"_"&amp;Clef_répartition[[#This Row],[Nombre]]&amp;"_"&amp;Clef_répartition[[#This Row],[Année]]</f>
        <v>ASIABE_Association scolaire intercommunale Apples-Bière et environs_2_2016</v>
      </c>
      <c r="H693">
        <v>5424</v>
      </c>
      <c r="I693" t="s">
        <v>20</v>
      </c>
      <c r="J693">
        <v>2016</v>
      </c>
      <c r="K693">
        <v>4.1200000000000001E-2</v>
      </c>
    </row>
    <row r="694" spans="1:11" x14ac:dyDescent="0.25">
      <c r="A694" t="s">
        <v>433</v>
      </c>
      <c r="B694" t="s">
        <v>503</v>
      </c>
      <c r="C694" t="s">
        <v>504</v>
      </c>
      <c r="D694" t="str">
        <f>Clef_répartition[[#This Row],[Code association]]&amp;"_"&amp;Clef_répartition[[#This Row],[Nom association]]</f>
        <v>ASIABE_Association scolaire intercommunale Apples-Bière et environs</v>
      </c>
      <c r="E694">
        <f>COUNTIFS(D$2:D694,Clef_répartition[[#This Row],[Code_Nom]],J$2:J694,Clef_répartition[[#This Row],[Année]])</f>
        <v>3</v>
      </c>
      <c r="F694">
        <f>IF(Clef_répartition[[#This Row],[Code_Nom]]=D693,F693-1,(COUNTIFS(Clef_répartition[Code_Nom],Clef_répartition[[#This Row],[Code_Nom]],Clef_répartition[Année],Clef_répartition[[#This Row],[Année]])))</f>
        <v>6</v>
      </c>
      <c r="G694" t="str">
        <f>Clef_répartition[[#This Row],[Code_Nom]]&amp;"_"&amp;Clef_répartition[[#This Row],[Nombre]]&amp;"_"&amp;Clef_répartition[[#This Row],[Année]]</f>
        <v>ASIABE_Association scolaire intercommunale Apples-Bière et environs_3_2016</v>
      </c>
      <c r="H694">
        <v>5425</v>
      </c>
      <c r="I694" t="s">
        <v>23</v>
      </c>
      <c r="J694">
        <v>2016</v>
      </c>
      <c r="K694">
        <v>0.21540000000000001</v>
      </c>
    </row>
    <row r="695" spans="1:11" x14ac:dyDescent="0.25">
      <c r="A695" t="s">
        <v>433</v>
      </c>
      <c r="B695" t="s">
        <v>503</v>
      </c>
      <c r="C695" t="s">
        <v>504</v>
      </c>
      <c r="D695" t="str">
        <f>Clef_répartition[[#This Row],[Code association]]&amp;"_"&amp;Clef_répartition[[#This Row],[Nom association]]</f>
        <v>ASIABE_Association scolaire intercommunale Apples-Bière et environs</v>
      </c>
      <c r="E695">
        <f>COUNTIFS(D$2:D695,Clef_répartition[[#This Row],[Code_Nom]],J$2:J695,Clef_répartition[[#This Row],[Année]])</f>
        <v>4</v>
      </c>
      <c r="F695">
        <f>IF(Clef_répartition[[#This Row],[Code_Nom]]=D694,F694-1,(COUNTIFS(Clef_répartition[Code_Nom],Clef_répartition[[#This Row],[Code_Nom]],Clef_répartition[Année],Clef_répartition[[#This Row],[Année]])))</f>
        <v>5</v>
      </c>
      <c r="G695" t="str">
        <f>Clef_répartition[[#This Row],[Code_Nom]]&amp;"_"&amp;Clef_répartition[[#This Row],[Nombre]]&amp;"_"&amp;Clef_répartition[[#This Row],[Année]]</f>
        <v>ASIABE_Association scolaire intercommunale Apples-Bière et environs_4_2016</v>
      </c>
      <c r="H695">
        <v>5629</v>
      </c>
      <c r="I695" t="s">
        <v>68</v>
      </c>
      <c r="J695">
        <v>2016</v>
      </c>
      <c r="K695">
        <v>2.2200000000000001E-2</v>
      </c>
    </row>
    <row r="696" spans="1:11" x14ac:dyDescent="0.25">
      <c r="A696" t="s">
        <v>433</v>
      </c>
      <c r="B696" t="s">
        <v>503</v>
      </c>
      <c r="C696" t="s">
        <v>504</v>
      </c>
      <c r="D696" t="str">
        <f>Clef_répartition[[#This Row],[Code association]]&amp;"_"&amp;Clef_répartition[[#This Row],[Nom association]]</f>
        <v>ASIABE_Association scolaire intercommunale Apples-Bière et environs</v>
      </c>
      <c r="E696">
        <f>COUNTIFS(D$2:D696,Clef_répartition[[#This Row],[Code_Nom]],J$2:J696,Clef_répartition[[#This Row],[Année]])</f>
        <v>5</v>
      </c>
      <c r="F696">
        <f>IF(Clef_répartition[[#This Row],[Code_Nom]]=D695,F695-1,(COUNTIFS(Clef_répartition[Code_Nom],Clef_répartition[[#This Row],[Code_Nom]],Clef_répartition[Année],Clef_répartition[[#This Row],[Année]])))</f>
        <v>4</v>
      </c>
      <c r="G696" t="str">
        <f>Clef_répartition[[#This Row],[Code_Nom]]&amp;"_"&amp;Clef_répartition[[#This Row],[Nombre]]&amp;"_"&amp;Clef_répartition[[#This Row],[Année]]</f>
        <v>ASIABE_Association scolaire intercommunale Apples-Bière et environs_5_2016</v>
      </c>
      <c r="H696">
        <v>5656</v>
      </c>
      <c r="I696" t="s">
        <v>135</v>
      </c>
      <c r="J696">
        <v>2016</v>
      </c>
      <c r="K696">
        <v>0.58079999999999998</v>
      </c>
    </row>
    <row r="697" spans="1:11" x14ac:dyDescent="0.25">
      <c r="A697" t="s">
        <v>433</v>
      </c>
      <c r="B697" t="s">
        <v>503</v>
      </c>
      <c r="C697" t="s">
        <v>504</v>
      </c>
      <c r="D697" t="str">
        <f>Clef_répartition[[#This Row],[Code association]]&amp;"_"&amp;Clef_répartition[[#This Row],[Nom association]]</f>
        <v>ASIABE_Association scolaire intercommunale Apples-Bière et environs</v>
      </c>
      <c r="E697">
        <f>COUNTIFS(D$2:D697,Clef_répartition[[#This Row],[Code_Nom]],J$2:J697,Clef_répartition[[#This Row],[Année]])</f>
        <v>6</v>
      </c>
      <c r="F697">
        <f>IF(Clef_répartition[[#This Row],[Code_Nom]]=D696,F696-1,(COUNTIFS(Clef_répartition[Code_Nom],Clef_répartition[[#This Row],[Code_Nom]],Clef_répartition[Année],Clef_répartition[[#This Row],[Année]])))</f>
        <v>3</v>
      </c>
      <c r="G697" t="str">
        <f>Clef_répartition[[#This Row],[Code_Nom]]&amp;"_"&amp;Clef_répartition[[#This Row],[Nombre]]&amp;"_"&amp;Clef_répartition[[#This Row],[Année]]</f>
        <v>ASIABE_Association scolaire intercommunale Apples-Bière et environs_6_2016</v>
      </c>
      <c r="H697">
        <v>5431</v>
      </c>
      <c r="I697" t="s">
        <v>179</v>
      </c>
      <c r="J697">
        <v>2016</v>
      </c>
      <c r="K697">
        <v>3.5799999999999998E-2</v>
      </c>
    </row>
    <row r="698" spans="1:11" x14ac:dyDescent="0.25">
      <c r="A698" t="s">
        <v>433</v>
      </c>
      <c r="B698" t="s">
        <v>503</v>
      </c>
      <c r="C698" t="s">
        <v>504</v>
      </c>
      <c r="D698" t="str">
        <f>Clef_répartition[[#This Row],[Code association]]&amp;"_"&amp;Clef_répartition[[#This Row],[Nom association]]</f>
        <v>ASIABE_Association scolaire intercommunale Apples-Bière et environs</v>
      </c>
      <c r="E698">
        <f>COUNTIFS(D$2:D698,Clef_répartition[[#This Row],[Code_Nom]],J$2:J698,Clef_répartition[[#This Row],[Année]])</f>
        <v>7</v>
      </c>
      <c r="F698">
        <f>IF(Clef_répartition[[#This Row],[Code_Nom]]=D697,F697-1,(COUNTIFS(Clef_répartition[Code_Nom],Clef_répartition[[#This Row],[Code_Nom]],Clef_répartition[Année],Clef_répartition[[#This Row],[Année]])))</f>
        <v>2</v>
      </c>
      <c r="G698" t="str">
        <f>Clef_répartition[[#This Row],[Code_Nom]]&amp;"_"&amp;Clef_répartition[[#This Row],[Nombre]]&amp;"_"&amp;Clef_répartition[[#This Row],[Année]]</f>
        <v>ASIABE_Association scolaire intercommunale Apples-Bière et environs_7_2016</v>
      </c>
      <c r="H698">
        <v>5492</v>
      </c>
      <c r="I698" t="s">
        <v>189</v>
      </c>
      <c r="J698">
        <v>2016</v>
      </c>
      <c r="K698">
        <v>0</v>
      </c>
    </row>
    <row r="699" spans="1:11" x14ac:dyDescent="0.25">
      <c r="A699" t="s">
        <v>433</v>
      </c>
      <c r="B699" t="s">
        <v>503</v>
      </c>
      <c r="C699" t="s">
        <v>504</v>
      </c>
      <c r="D699" t="str">
        <f>Clef_répartition[[#This Row],[Code association]]&amp;"_"&amp;Clef_répartition[[#This Row],[Nom association]]</f>
        <v>ASIABE_Association scolaire intercommunale Apples-Bière et environs</v>
      </c>
      <c r="E699">
        <f>COUNTIFS(D$2:D699,Clef_répartition[[#This Row],[Code_Nom]],J$2:J699,Clef_répartition[[#This Row],[Année]])</f>
        <v>8</v>
      </c>
      <c r="F699">
        <f>IF(Clef_répartition[[#This Row],[Code_Nom]]=D698,F698-1,(COUNTIFS(Clef_répartition[Code_Nom],Clef_répartition[[#This Row],[Code_Nom]],Clef_répartition[Année],Clef_répartition[[#This Row],[Année]])))</f>
        <v>1</v>
      </c>
      <c r="G699" t="str">
        <f>Clef_répartition[[#This Row],[Code_Nom]]&amp;"_"&amp;Clef_répartition[[#This Row],[Nombre]]&amp;"_"&amp;Clef_répartition[[#This Row],[Année]]</f>
        <v>ASIABE_Association scolaire intercommunale Apples-Bière et environs_8_2016</v>
      </c>
      <c r="H699">
        <v>5650</v>
      </c>
      <c r="I699" t="s">
        <v>276</v>
      </c>
      <c r="J699">
        <v>2016</v>
      </c>
      <c r="K699">
        <v>2.64E-2</v>
      </c>
    </row>
    <row r="700" spans="1:11" x14ac:dyDescent="0.25">
      <c r="A700" t="s">
        <v>433</v>
      </c>
      <c r="B700" t="s">
        <v>658</v>
      </c>
      <c r="C700" t="s">
        <v>659</v>
      </c>
      <c r="D700" t="str">
        <f>Clef_répartition[[#This Row],[Code association]]&amp;"_"&amp;Clef_répartition[[#This Row],[Nom association]]</f>
        <v>ASICC_Association scolaire intercommunale de Corsier</v>
      </c>
      <c r="E700">
        <f>COUNTIFS(D$2:D700,Clef_répartition[[#This Row],[Code_Nom]],J$2:J700,Clef_répartition[[#This Row],[Année]])</f>
        <v>1</v>
      </c>
      <c r="F700">
        <f>IF(Clef_répartition[[#This Row],[Code_Nom]]=D699,F699-1,(COUNTIFS(Clef_répartition[Code_Nom],Clef_répartition[[#This Row],[Code_Nom]],Clef_répartition[Année],Clef_répartition[[#This Row],[Année]])))</f>
        <v>4</v>
      </c>
      <c r="G700" t="str">
        <f>Clef_répartition[[#This Row],[Code_Nom]]&amp;"_"&amp;Clef_répartition[[#This Row],[Nombre]]&amp;"_"&amp;Clef_répartition[[#This Row],[Année]]</f>
        <v>ASICC_Association scolaire intercommunale de Corsier_1_2016</v>
      </c>
      <c r="H700">
        <v>5882</v>
      </c>
      <c r="I700" t="s">
        <v>50</v>
      </c>
      <c r="J700">
        <v>2016</v>
      </c>
      <c r="K700">
        <v>0.28000000000000003</v>
      </c>
    </row>
    <row r="701" spans="1:11" x14ac:dyDescent="0.25">
      <c r="A701" t="s">
        <v>433</v>
      </c>
      <c r="B701" t="s">
        <v>658</v>
      </c>
      <c r="C701" t="s">
        <v>659</v>
      </c>
      <c r="D701" t="str">
        <f>Clef_répartition[[#This Row],[Code association]]&amp;"_"&amp;Clef_répartition[[#This Row],[Nom association]]</f>
        <v>ASICC_Association scolaire intercommunale de Corsier</v>
      </c>
      <c r="E701">
        <f>COUNTIFS(D$2:D701,Clef_répartition[[#This Row],[Code_Nom]],J$2:J701,Clef_répartition[[#This Row],[Année]])</f>
        <v>2</v>
      </c>
      <c r="F701">
        <f>IF(Clef_répartition[[#This Row],[Code_Nom]]=D700,F700-1,(COUNTIFS(Clef_répartition[Code_Nom],Clef_répartition[[#This Row],[Code_Nom]],Clef_répartition[Année],Clef_répartition[[#This Row],[Année]])))</f>
        <v>3</v>
      </c>
      <c r="G701" t="str">
        <f>Clef_répartition[[#This Row],[Code_Nom]]&amp;"_"&amp;Clef_répartition[[#This Row],[Nombre]]&amp;"_"&amp;Clef_répartition[[#This Row],[Année]]</f>
        <v>ASICC_Association scolaire intercommunale de Corsier_2_2016</v>
      </c>
      <c r="H701">
        <v>5883</v>
      </c>
      <c r="I701" t="s">
        <v>77</v>
      </c>
      <c r="J701">
        <v>2016</v>
      </c>
      <c r="K701">
        <v>0.2</v>
      </c>
    </row>
    <row r="702" spans="1:11" x14ac:dyDescent="0.25">
      <c r="A702" t="s">
        <v>433</v>
      </c>
      <c r="B702" t="s">
        <v>658</v>
      </c>
      <c r="C702" t="s">
        <v>659</v>
      </c>
      <c r="D702" t="str">
        <f>Clef_répartition[[#This Row],[Code association]]&amp;"_"&amp;Clef_répartition[[#This Row],[Nom association]]</f>
        <v>ASICC_Association scolaire intercommunale de Corsier</v>
      </c>
      <c r="E702">
        <f>COUNTIFS(D$2:D702,Clef_répartition[[#This Row],[Code_Nom]],J$2:J702,Clef_répartition[[#This Row],[Année]])</f>
        <v>3</v>
      </c>
      <c r="F702">
        <f>IF(Clef_répartition[[#This Row],[Code_Nom]]=D701,F701-1,(COUNTIFS(Clef_répartition[Code_Nom],Clef_répartition[[#This Row],[Code_Nom]],Clef_répartition[Année],Clef_répartition[[#This Row],[Année]])))</f>
        <v>2</v>
      </c>
      <c r="G702" t="str">
        <f>Clef_répartition[[#This Row],[Code_Nom]]&amp;"_"&amp;Clef_répartition[[#This Row],[Nombre]]&amp;"_"&amp;Clef_répartition[[#This Row],[Année]]</f>
        <v>ASICC_Association scolaire intercommunale de Corsier_3_2016</v>
      </c>
      <c r="H702">
        <v>5884</v>
      </c>
      <c r="I702" t="s">
        <v>78</v>
      </c>
      <c r="J702">
        <v>2016</v>
      </c>
      <c r="K702">
        <v>0.35</v>
      </c>
    </row>
    <row r="703" spans="1:11" x14ac:dyDescent="0.25">
      <c r="A703" t="s">
        <v>433</v>
      </c>
      <c r="B703" t="s">
        <v>658</v>
      </c>
      <c r="C703" t="s">
        <v>659</v>
      </c>
      <c r="D703" t="str">
        <f>Clef_répartition[[#This Row],[Code association]]&amp;"_"&amp;Clef_répartition[[#This Row],[Nom association]]</f>
        <v>ASICC_Association scolaire intercommunale de Corsier</v>
      </c>
      <c r="E703">
        <f>COUNTIFS(D$2:D703,Clef_répartition[[#This Row],[Code_Nom]],J$2:J703,Clef_répartition[[#This Row],[Année]])</f>
        <v>4</v>
      </c>
      <c r="F703">
        <f>IF(Clef_répartition[[#This Row],[Code_Nom]]=D702,F702-1,(COUNTIFS(Clef_répartition[Code_Nom],Clef_répartition[[#This Row],[Code_Nom]],Clef_répartition[Année],Clef_répartition[[#This Row],[Année]])))</f>
        <v>1</v>
      </c>
      <c r="G703" t="str">
        <f>Clef_répartition[[#This Row],[Code_Nom]]&amp;"_"&amp;Clef_répartition[[#This Row],[Nombre]]&amp;"_"&amp;Clef_répartition[[#This Row],[Année]]</f>
        <v>ASICC_Association scolaire intercommunale de Corsier_4_2016</v>
      </c>
      <c r="H703">
        <v>5885</v>
      </c>
      <c r="I703" t="s">
        <v>138</v>
      </c>
      <c r="J703">
        <v>2016</v>
      </c>
      <c r="K703">
        <v>0.17</v>
      </c>
    </row>
    <row r="704" spans="1:11" x14ac:dyDescent="0.25">
      <c r="A704" t="s">
        <v>433</v>
      </c>
      <c r="B704" t="s">
        <v>598</v>
      </c>
      <c r="C704" t="s">
        <v>599</v>
      </c>
      <c r="D704" t="str">
        <f>Clef_répartition[[#This Row],[Code association]]&amp;"_"&amp;Clef_répartition[[#This Row],[Nom association]]</f>
        <v>ASICE_Association scolaire intercommunale de l'établissement de Cugy et environs</v>
      </c>
      <c r="E704">
        <f>COUNTIFS(D$2:D704,Clef_répartition[[#This Row],[Code_Nom]],J$2:J704,Clef_répartition[[#This Row],[Année]])</f>
        <v>1</v>
      </c>
      <c r="F704">
        <f>IF(Clef_répartition[[#This Row],[Code_Nom]]=D703,F703-1,(COUNTIFS(Clef_répartition[Code_Nom],Clef_répartition[[#This Row],[Code_Nom]],Clef_répartition[Année],Clef_répartition[[#This Row],[Année]])))</f>
        <v>4</v>
      </c>
      <c r="G704" t="str">
        <f>Clef_répartition[[#This Row],[Code_Nom]]&amp;"_"&amp;Clef_répartition[[#This Row],[Nombre]]&amp;"_"&amp;Clef_répartition[[#This Row],[Année]]</f>
        <v>ASICE_Association scolaire intercommunale de l'établissement de Cugy et environs_1_2016</v>
      </c>
      <c r="H704">
        <v>5515</v>
      </c>
      <c r="I704" t="s">
        <v>37</v>
      </c>
      <c r="J704">
        <v>2016</v>
      </c>
      <c r="K704">
        <v>0.10439024454230957</v>
      </c>
    </row>
    <row r="705" spans="1:11" x14ac:dyDescent="0.25">
      <c r="A705" t="s">
        <v>433</v>
      </c>
      <c r="B705" t="s">
        <v>598</v>
      </c>
      <c r="C705" t="s">
        <v>599</v>
      </c>
      <c r="D705" t="str">
        <f>Clef_répartition[[#This Row],[Code association]]&amp;"_"&amp;Clef_répartition[[#This Row],[Nom association]]</f>
        <v>ASICE_Association scolaire intercommunale de l'établissement de Cugy et environs</v>
      </c>
      <c r="E705">
        <f>COUNTIFS(D$2:D705,Clef_répartition[[#This Row],[Code_Nom]],J$2:J705,Clef_répartition[[#This Row],[Année]])</f>
        <v>2</v>
      </c>
      <c r="F705">
        <f>IF(Clef_répartition[[#This Row],[Code_Nom]]=D704,F704-1,(COUNTIFS(Clef_répartition[Code_Nom],Clef_répartition[[#This Row],[Code_Nom]],Clef_répartition[Année],Clef_répartition[[#This Row],[Année]])))</f>
        <v>3</v>
      </c>
      <c r="G705" t="str">
        <f>Clef_répartition[[#This Row],[Code_Nom]]&amp;"_"&amp;Clef_répartition[[#This Row],[Nombre]]&amp;"_"&amp;Clef_répartition[[#This Row],[Année]]</f>
        <v>ASICE_Association scolaire intercommunale de l'établissement de Cugy et environs_2_2016</v>
      </c>
      <c r="H705">
        <v>5516</v>
      </c>
      <c r="I705" t="s">
        <v>88</v>
      </c>
      <c r="J705">
        <v>2016</v>
      </c>
      <c r="K705">
        <v>0.40292682969487303</v>
      </c>
    </row>
    <row r="706" spans="1:11" x14ac:dyDescent="0.25">
      <c r="A706" t="s">
        <v>433</v>
      </c>
      <c r="B706" t="s">
        <v>598</v>
      </c>
      <c r="C706" t="s">
        <v>599</v>
      </c>
      <c r="D706" t="str">
        <f>Clef_répartition[[#This Row],[Code association]]&amp;"_"&amp;Clef_répartition[[#This Row],[Nom association]]</f>
        <v>ASICE_Association scolaire intercommunale de l'établissement de Cugy et environs</v>
      </c>
      <c r="E706">
        <f>COUNTIFS(D$2:D706,Clef_répartition[[#This Row],[Code_Nom]],J$2:J706,Clef_répartition[[#This Row],[Année]])</f>
        <v>3</v>
      </c>
      <c r="F706">
        <f>IF(Clef_répartition[[#This Row],[Code_Nom]]=D705,F705-1,(COUNTIFS(Clef_répartition[Code_Nom],Clef_répartition[[#This Row],[Code_Nom]],Clef_répartition[Année],Clef_répartition[[#This Row],[Année]])))</f>
        <v>2</v>
      </c>
      <c r="G706" t="str">
        <f>Clef_répartition[[#This Row],[Code_Nom]]&amp;"_"&amp;Clef_répartition[[#This Row],[Nombre]]&amp;"_"&amp;Clef_répartition[[#This Row],[Année]]</f>
        <v>ASICE_Association scolaire intercommunale de l'établissement de Cugy et environs_3_2016</v>
      </c>
      <c r="H706">
        <v>5523</v>
      </c>
      <c r="I706" t="s">
        <v>119</v>
      </c>
      <c r="J706">
        <v>2016</v>
      </c>
      <c r="K706">
        <v>0.36195121396665048</v>
      </c>
    </row>
    <row r="707" spans="1:11" x14ac:dyDescent="0.25">
      <c r="A707" t="s">
        <v>433</v>
      </c>
      <c r="B707" t="s">
        <v>598</v>
      </c>
      <c r="C707" t="s">
        <v>599</v>
      </c>
      <c r="D707" t="str">
        <f>Clef_répartition[[#This Row],[Code association]]&amp;"_"&amp;Clef_répartition[[#This Row],[Nom association]]</f>
        <v>ASICE_Association scolaire intercommunale de l'établissement de Cugy et environs</v>
      </c>
      <c r="E707">
        <f>COUNTIFS(D$2:D707,Clef_répartition[[#This Row],[Code_Nom]],J$2:J707,Clef_répartition[[#This Row],[Année]])</f>
        <v>4</v>
      </c>
      <c r="F707">
        <f>IF(Clef_répartition[[#This Row],[Code_Nom]]=D706,F706-1,(COUNTIFS(Clef_répartition[Code_Nom],Clef_répartition[[#This Row],[Code_Nom]],Clef_répartition[Année],Clef_répartition[[#This Row],[Année]])))</f>
        <v>1</v>
      </c>
      <c r="G707" t="str">
        <f>Clef_répartition[[#This Row],[Code_Nom]]&amp;"_"&amp;Clef_répartition[[#This Row],[Nombre]]&amp;"_"&amp;Clef_répartition[[#This Row],[Année]]</f>
        <v>ASICE_Association scolaire intercommunale de l'établissement de Cugy et environs_4_2016</v>
      </c>
      <c r="H707">
        <v>5527</v>
      </c>
      <c r="I707" t="s">
        <v>191</v>
      </c>
      <c r="J707">
        <v>2016</v>
      </c>
      <c r="K707">
        <v>0.13073171179616694</v>
      </c>
    </row>
    <row r="708" spans="1:11" x14ac:dyDescent="0.25">
      <c r="A708" t="s">
        <v>433</v>
      </c>
      <c r="B708" t="s">
        <v>625</v>
      </c>
      <c r="C708" t="s">
        <v>626</v>
      </c>
      <c r="D708" t="str">
        <f>Clef_répartition[[#This Row],[Code association]]&amp;"_"&amp;Clef_répartition[[#This Row],[Nom association]]</f>
        <v>ASICOPE_Association scolaire intercommunale de Cossonay, Penthalaz et environs</v>
      </c>
      <c r="E708">
        <f>COUNTIFS(D$2:D708,Clef_répartition[[#This Row],[Code_Nom]],J$2:J708,Clef_répartition[[#This Row],[Année]])</f>
        <v>1</v>
      </c>
      <c r="F708">
        <f>IF(Clef_répartition[[#This Row],[Code_Nom]]=D707,F707-1,(COUNTIFS(Clef_répartition[Code_Nom],Clef_répartition[[#This Row],[Code_Nom]],Clef_répartition[Année],Clef_répartition[[#This Row],[Année]])))</f>
        <v>18</v>
      </c>
      <c r="G708" t="str">
        <f>Clef_répartition[[#This Row],[Code_Nom]]&amp;"_"&amp;Clef_répartition[[#This Row],[Nombre]]&amp;"_"&amp;Clef_répartition[[#This Row],[Année]]</f>
        <v>ASICOPE_Association scolaire intercommunale de Cossonay, Penthalaz et environs_1_2016</v>
      </c>
      <c r="H708">
        <v>5475</v>
      </c>
      <c r="I708" t="s">
        <v>55</v>
      </c>
      <c r="J708">
        <v>2016</v>
      </c>
      <c r="K708">
        <v>0</v>
      </c>
    </row>
    <row r="709" spans="1:11" x14ac:dyDescent="0.25">
      <c r="A709" t="s">
        <v>433</v>
      </c>
      <c r="B709" t="s">
        <v>625</v>
      </c>
      <c r="C709" t="s">
        <v>626</v>
      </c>
      <c r="D709" t="str">
        <f>Clef_répartition[[#This Row],[Code association]]&amp;"_"&amp;Clef_répartition[[#This Row],[Nom association]]</f>
        <v>ASICOPE_Association scolaire intercommunale de Cossonay, Penthalaz et environs</v>
      </c>
      <c r="E709">
        <f>COUNTIFS(D$2:D709,Clef_répartition[[#This Row],[Code_Nom]],J$2:J709,Clef_répartition[[#This Row],[Année]])</f>
        <v>2</v>
      </c>
      <c r="F709">
        <f>IF(Clef_répartition[[#This Row],[Code_Nom]]=D708,F708-1,(COUNTIFS(Clef_répartition[Code_Nom],Clef_répartition[[#This Row],[Code_Nom]],Clef_répartition[Année],Clef_répartition[[#This Row],[Année]])))</f>
        <v>17</v>
      </c>
      <c r="G709" t="str">
        <f>Clef_répartition[[#This Row],[Code_Nom]]&amp;"_"&amp;Clef_répartition[[#This Row],[Nombre]]&amp;"_"&amp;Clef_répartition[[#This Row],[Année]]</f>
        <v>ASICOPE_Association scolaire intercommunale de Cossonay, Penthalaz et environs_2_2016</v>
      </c>
      <c r="H709">
        <v>5477</v>
      </c>
      <c r="I709" t="s">
        <v>79</v>
      </c>
      <c r="J709">
        <v>2016</v>
      </c>
      <c r="K709">
        <v>0.25580000000000003</v>
      </c>
    </row>
    <row r="710" spans="1:11" x14ac:dyDescent="0.25">
      <c r="A710" t="s">
        <v>433</v>
      </c>
      <c r="B710" t="s">
        <v>625</v>
      </c>
      <c r="C710" t="s">
        <v>626</v>
      </c>
      <c r="D710" t="str">
        <f>Clef_répartition[[#This Row],[Code association]]&amp;"_"&amp;Clef_répartition[[#This Row],[Nom association]]</f>
        <v>ASICOPE_Association scolaire intercommunale de Cossonay, Penthalaz et environs</v>
      </c>
      <c r="E710">
        <f>COUNTIFS(D$2:D710,Clef_répartition[[#This Row],[Code_Nom]],J$2:J710,Clef_répartition[[#This Row],[Année]])</f>
        <v>3</v>
      </c>
      <c r="F710">
        <f>IF(Clef_répartition[[#This Row],[Code_Nom]]=D709,F709-1,(COUNTIFS(Clef_répartition[Code_Nom],Clef_répartition[[#This Row],[Code_Nom]],Clef_répartition[Année],Clef_répartition[[#This Row],[Année]])))</f>
        <v>16</v>
      </c>
      <c r="G710" t="str">
        <f>Clef_répartition[[#This Row],[Code_Nom]]&amp;"_"&amp;Clef_répartition[[#This Row],[Nombre]]&amp;"_"&amp;Clef_répartition[[#This Row],[Année]]</f>
        <v>ASICOPE_Association scolaire intercommunale de Cossonay, Penthalaz et environs_3_2016</v>
      </c>
      <c r="H710">
        <v>5479</v>
      </c>
      <c r="I710" t="s">
        <v>85</v>
      </c>
      <c r="J710">
        <v>2016</v>
      </c>
      <c r="K710">
        <v>0</v>
      </c>
    </row>
    <row r="711" spans="1:11" x14ac:dyDescent="0.25">
      <c r="A711" t="s">
        <v>433</v>
      </c>
      <c r="B711" t="s">
        <v>625</v>
      </c>
      <c r="C711" t="s">
        <v>626</v>
      </c>
      <c r="D711" t="str">
        <f>Clef_répartition[[#This Row],[Code association]]&amp;"_"&amp;Clef_répartition[[#This Row],[Nom association]]</f>
        <v>ASICOPE_Association scolaire intercommunale de Cossonay, Penthalaz et environs</v>
      </c>
      <c r="E711">
        <f>COUNTIFS(D$2:D711,Clef_répartition[[#This Row],[Code_Nom]],J$2:J711,Clef_répartition[[#This Row],[Année]])</f>
        <v>4</v>
      </c>
      <c r="F711">
        <f>IF(Clef_répartition[[#This Row],[Code_Nom]]=D710,F710-1,(COUNTIFS(Clef_répartition[Code_Nom],Clef_répartition[[#This Row],[Code_Nom]],Clef_répartition[Année],Clef_répartition[[#This Row],[Année]])))</f>
        <v>15</v>
      </c>
      <c r="G711" t="str">
        <f>Clef_répartition[[#This Row],[Code_Nom]]&amp;"_"&amp;Clef_répartition[[#This Row],[Nombre]]&amp;"_"&amp;Clef_répartition[[#This Row],[Année]]</f>
        <v>ASICOPE_Association scolaire intercommunale de Cossonay, Penthalaz et environs_4_2016</v>
      </c>
      <c r="H711">
        <v>5480</v>
      </c>
      <c r="I711" t="s">
        <v>90</v>
      </c>
      <c r="J711">
        <v>2016</v>
      </c>
      <c r="K711">
        <v>6.7900000000000002E-2</v>
      </c>
    </row>
    <row r="712" spans="1:11" x14ac:dyDescent="0.25">
      <c r="A712" t="s">
        <v>433</v>
      </c>
      <c r="B712" t="s">
        <v>625</v>
      </c>
      <c r="C712" t="s">
        <v>626</v>
      </c>
      <c r="D712" t="str">
        <f>Clef_répartition[[#This Row],[Code association]]&amp;"_"&amp;Clef_répartition[[#This Row],[Nom association]]</f>
        <v>ASICOPE_Association scolaire intercommunale de Cossonay, Penthalaz et environs</v>
      </c>
      <c r="E712">
        <f>COUNTIFS(D$2:D712,Clef_répartition[[#This Row],[Code_Nom]],J$2:J712,Clef_répartition[[#This Row],[Année]])</f>
        <v>5</v>
      </c>
      <c r="F712">
        <f>IF(Clef_répartition[[#This Row],[Code_Nom]]=D711,F711-1,(COUNTIFS(Clef_répartition[Code_Nom],Clef_répartition[[#This Row],[Code_Nom]],Clef_répartition[Année],Clef_répartition[[#This Row],[Année]])))</f>
        <v>14</v>
      </c>
      <c r="G712" t="str">
        <f>Clef_répartition[[#This Row],[Code_Nom]]&amp;"_"&amp;Clef_répartition[[#This Row],[Nombre]]&amp;"_"&amp;Clef_répartition[[#This Row],[Année]]</f>
        <v>ASICOPE_Association scolaire intercommunale de Cossonay, Penthalaz et environs_5_2016</v>
      </c>
      <c r="H712">
        <v>5481</v>
      </c>
      <c r="I712" t="s">
        <v>94</v>
      </c>
      <c r="J712">
        <v>2016</v>
      </c>
      <c r="K712">
        <v>1.6199999999999999E-2</v>
      </c>
    </row>
    <row r="713" spans="1:11" x14ac:dyDescent="0.25">
      <c r="A713" t="s">
        <v>433</v>
      </c>
      <c r="B713" t="s">
        <v>625</v>
      </c>
      <c r="C713" t="s">
        <v>626</v>
      </c>
      <c r="D713" t="str">
        <f>Clef_répartition[[#This Row],[Code association]]&amp;"_"&amp;Clef_répartition[[#This Row],[Nom association]]</f>
        <v>ASICOPE_Association scolaire intercommunale de Cossonay, Penthalaz et environs</v>
      </c>
      <c r="E713">
        <f>COUNTIFS(D$2:D713,Clef_répartition[[#This Row],[Code_Nom]],J$2:J713,Clef_répartition[[#This Row],[Année]])</f>
        <v>6</v>
      </c>
      <c r="F713">
        <f>IF(Clef_répartition[[#This Row],[Code_Nom]]=D712,F712-1,(COUNTIFS(Clef_répartition[Code_Nom],Clef_répartition[[#This Row],[Code_Nom]],Clef_répartition[Année],Clef_répartition[[#This Row],[Année]])))</f>
        <v>13</v>
      </c>
      <c r="G713" t="str">
        <f>Clef_répartition[[#This Row],[Code_Nom]]&amp;"_"&amp;Clef_répartition[[#This Row],[Nombre]]&amp;"_"&amp;Clef_répartition[[#This Row],[Année]]</f>
        <v>ASICOPE_Association scolaire intercommunale de Cossonay, Penthalaz et environs_6_2016</v>
      </c>
      <c r="H713">
        <v>5484</v>
      </c>
      <c r="I713" t="s">
        <v>127</v>
      </c>
      <c r="J713">
        <v>2016</v>
      </c>
      <c r="K713">
        <v>5.2699999999999997E-2</v>
      </c>
    </row>
    <row r="714" spans="1:11" x14ac:dyDescent="0.25">
      <c r="A714" t="s">
        <v>433</v>
      </c>
      <c r="B714" t="s">
        <v>625</v>
      </c>
      <c r="C714" t="s">
        <v>626</v>
      </c>
      <c r="D714" t="str">
        <f>Clef_répartition[[#This Row],[Code association]]&amp;"_"&amp;Clef_répartition[[#This Row],[Nom association]]</f>
        <v>ASICOPE_Association scolaire intercommunale de Cossonay, Penthalaz et environs</v>
      </c>
      <c r="E714">
        <f>COUNTIFS(D$2:D714,Clef_répartition[[#This Row],[Code_Nom]],J$2:J714,Clef_répartition[[#This Row],[Année]])</f>
        <v>7</v>
      </c>
      <c r="F714">
        <f>IF(Clef_répartition[[#This Row],[Code_Nom]]=D713,F713-1,(COUNTIFS(Clef_répartition[Code_Nom],Clef_répartition[[#This Row],[Code_Nom]],Clef_répartition[Année],Clef_répartition[[#This Row],[Année]])))</f>
        <v>12</v>
      </c>
      <c r="G714" t="str">
        <f>Clef_répartition[[#This Row],[Code_Nom]]&amp;"_"&amp;Clef_répartition[[#This Row],[Nombre]]&amp;"_"&amp;Clef_répartition[[#This Row],[Année]]</f>
        <v>ASICOPE_Association scolaire intercommunale de Cossonay, Penthalaz et environs_7_2016</v>
      </c>
      <c r="H714">
        <v>5485</v>
      </c>
      <c r="I714" t="s">
        <v>129</v>
      </c>
      <c r="J714">
        <v>2016</v>
      </c>
      <c r="K714">
        <v>2.5100000000000001E-2</v>
      </c>
    </row>
    <row r="715" spans="1:11" x14ac:dyDescent="0.25">
      <c r="A715" t="s">
        <v>433</v>
      </c>
      <c r="B715" t="s">
        <v>625</v>
      </c>
      <c r="C715" t="s">
        <v>626</v>
      </c>
      <c r="D715" t="str">
        <f>Clef_répartition[[#This Row],[Code association]]&amp;"_"&amp;Clef_répartition[[#This Row],[Nom association]]</f>
        <v>ASICOPE_Association scolaire intercommunale de Cossonay, Penthalaz et environs</v>
      </c>
      <c r="E715">
        <f>COUNTIFS(D$2:D715,Clef_répartition[[#This Row],[Code_Nom]],J$2:J715,Clef_répartition[[#This Row],[Année]])</f>
        <v>8</v>
      </c>
      <c r="F715">
        <f>IF(Clef_répartition[[#This Row],[Code_Nom]]=D714,F714-1,(COUNTIFS(Clef_répartition[Code_Nom],Clef_répartition[[#This Row],[Code_Nom]],Clef_répartition[Année],Clef_répartition[[#This Row],[Année]])))</f>
        <v>11</v>
      </c>
      <c r="G715" t="str">
        <f>Clef_répartition[[#This Row],[Code_Nom]]&amp;"_"&amp;Clef_répartition[[#This Row],[Nombre]]&amp;"_"&amp;Clef_répartition[[#This Row],[Année]]</f>
        <v>ASICOPE_Association scolaire intercommunale de Cossonay, Penthalaz et environs_8_2016</v>
      </c>
      <c r="H715">
        <v>5474</v>
      </c>
      <c r="I715" t="s">
        <v>146</v>
      </c>
      <c r="J715">
        <v>2016</v>
      </c>
      <c r="K715">
        <v>3.0800000000000001E-2</v>
      </c>
    </row>
    <row r="716" spans="1:11" x14ac:dyDescent="0.25">
      <c r="A716" t="s">
        <v>433</v>
      </c>
      <c r="B716" t="s">
        <v>625</v>
      </c>
      <c r="C716" t="s">
        <v>626</v>
      </c>
      <c r="D716" t="str">
        <f>Clef_répartition[[#This Row],[Code association]]&amp;"_"&amp;Clef_répartition[[#This Row],[Nom association]]</f>
        <v>ASICOPE_Association scolaire intercommunale de Cossonay, Penthalaz et environs</v>
      </c>
      <c r="E716">
        <f>COUNTIFS(D$2:D716,Clef_répartition[[#This Row],[Code_Nom]],J$2:J716,Clef_répartition[[#This Row],[Année]])</f>
        <v>9</v>
      </c>
      <c r="F716">
        <f>IF(Clef_répartition[[#This Row],[Code_Nom]]=D715,F715-1,(COUNTIFS(Clef_répartition[Code_Nom],Clef_répartition[[#This Row],[Code_Nom]],Clef_répartition[Année],Clef_répartition[[#This Row],[Année]])))</f>
        <v>10</v>
      </c>
      <c r="G716" t="str">
        <f>Clef_répartition[[#This Row],[Code_Nom]]&amp;"_"&amp;Clef_répartition[[#This Row],[Nombre]]&amp;"_"&amp;Clef_répartition[[#This Row],[Année]]</f>
        <v>ASICOPE_Association scolaire intercommunale de Cossonay, Penthalaz et environs_9_2016</v>
      </c>
      <c r="H716">
        <v>5486</v>
      </c>
      <c r="I716" t="s">
        <v>145</v>
      </c>
      <c r="J716">
        <v>2016</v>
      </c>
      <c r="K716">
        <v>0</v>
      </c>
    </row>
    <row r="717" spans="1:11" x14ac:dyDescent="0.25">
      <c r="A717" t="s">
        <v>433</v>
      </c>
      <c r="B717" t="s">
        <v>625</v>
      </c>
      <c r="C717" t="s">
        <v>626</v>
      </c>
      <c r="D717" t="str">
        <f>Clef_répartition[[#This Row],[Code association]]&amp;"_"&amp;Clef_répartition[[#This Row],[Nom association]]</f>
        <v>ASICOPE_Association scolaire intercommunale de Cossonay, Penthalaz et environs</v>
      </c>
      <c r="E717">
        <f>COUNTIFS(D$2:D717,Clef_répartition[[#This Row],[Code_Nom]],J$2:J717,Clef_répartition[[#This Row],[Année]])</f>
        <v>10</v>
      </c>
      <c r="F717">
        <f>IF(Clef_répartition[[#This Row],[Code_Nom]]=D716,F716-1,(COUNTIFS(Clef_répartition[Code_Nom],Clef_répartition[[#This Row],[Code_Nom]],Clef_répartition[Année],Clef_répartition[[#This Row],[Année]])))</f>
        <v>9</v>
      </c>
      <c r="G717" t="str">
        <f>Clef_répartition[[#This Row],[Code_Nom]]&amp;"_"&amp;Clef_répartition[[#This Row],[Nombre]]&amp;"_"&amp;Clef_répartition[[#This Row],[Année]]</f>
        <v>ASICOPE_Association scolaire intercommunale de Cossonay, Penthalaz et environs_10_2016</v>
      </c>
      <c r="H717">
        <v>5487</v>
      </c>
      <c r="I717" t="s">
        <v>167</v>
      </c>
      <c r="J717">
        <v>2016</v>
      </c>
      <c r="K717">
        <v>2.6599999999999999E-2</v>
      </c>
    </row>
    <row r="718" spans="1:11" x14ac:dyDescent="0.25">
      <c r="A718" t="s">
        <v>433</v>
      </c>
      <c r="B718" t="s">
        <v>625</v>
      </c>
      <c r="C718" t="s">
        <v>626</v>
      </c>
      <c r="D718" t="str">
        <f>Clef_répartition[[#This Row],[Code association]]&amp;"_"&amp;Clef_répartition[[#This Row],[Nom association]]</f>
        <v>ASICOPE_Association scolaire intercommunale de Cossonay, Penthalaz et environs</v>
      </c>
      <c r="E718">
        <f>COUNTIFS(D$2:D718,Clef_répartition[[#This Row],[Code_Nom]],J$2:J718,Clef_répartition[[#This Row],[Année]])</f>
        <v>11</v>
      </c>
      <c r="F718">
        <f>IF(Clef_répartition[[#This Row],[Code_Nom]]=D717,F717-1,(COUNTIFS(Clef_répartition[Code_Nom],Clef_répartition[[#This Row],[Code_Nom]],Clef_répartition[Année],Clef_répartition[[#This Row],[Année]])))</f>
        <v>8</v>
      </c>
      <c r="G718" t="str">
        <f>Clef_répartition[[#This Row],[Code_Nom]]&amp;"_"&amp;Clef_répartition[[#This Row],[Nombre]]&amp;"_"&amp;Clef_répartition[[#This Row],[Année]]</f>
        <v>ASICOPE_Association scolaire intercommunale de Cossonay, Penthalaz et environs_11_2016</v>
      </c>
      <c r="H718">
        <v>5488</v>
      </c>
      <c r="I718" t="s">
        <v>174</v>
      </c>
      <c r="J718">
        <v>2016</v>
      </c>
      <c r="K718">
        <v>0</v>
      </c>
    </row>
    <row r="719" spans="1:11" x14ac:dyDescent="0.25">
      <c r="A719" t="s">
        <v>433</v>
      </c>
      <c r="B719" t="s">
        <v>625</v>
      </c>
      <c r="C719" t="s">
        <v>626</v>
      </c>
      <c r="D719" t="str">
        <f>Clef_répartition[[#This Row],[Code association]]&amp;"_"&amp;Clef_répartition[[#This Row],[Nom association]]</f>
        <v>ASICOPE_Association scolaire intercommunale de Cossonay, Penthalaz et environs</v>
      </c>
      <c r="E719">
        <f>COUNTIFS(D$2:D719,Clef_répartition[[#This Row],[Code_Nom]],J$2:J719,Clef_répartition[[#This Row],[Année]])</f>
        <v>12</v>
      </c>
      <c r="F719">
        <f>IF(Clef_répartition[[#This Row],[Code_Nom]]=D718,F718-1,(COUNTIFS(Clef_répartition[Code_Nom],Clef_répartition[[#This Row],[Code_Nom]],Clef_répartition[Année],Clef_répartition[[#This Row],[Année]])))</f>
        <v>7</v>
      </c>
      <c r="G719" t="str">
        <f>Clef_répartition[[#This Row],[Code_Nom]]&amp;"_"&amp;Clef_répartition[[#This Row],[Nombre]]&amp;"_"&amp;Clef_répartition[[#This Row],[Année]]</f>
        <v>ASICOPE_Association scolaire intercommunale de Cossonay, Penthalaz et environs_12_2016</v>
      </c>
      <c r="H719">
        <v>5489</v>
      </c>
      <c r="I719" t="s">
        <v>175</v>
      </c>
      <c r="J719">
        <v>2016</v>
      </c>
      <c r="K719">
        <v>3.0800000000000001E-2</v>
      </c>
    </row>
    <row r="720" spans="1:11" x14ac:dyDescent="0.25">
      <c r="A720" t="s">
        <v>433</v>
      </c>
      <c r="B720" t="s">
        <v>625</v>
      </c>
      <c r="C720" t="s">
        <v>626</v>
      </c>
      <c r="D720" t="str">
        <f>Clef_répartition[[#This Row],[Code association]]&amp;"_"&amp;Clef_répartition[[#This Row],[Nom association]]</f>
        <v>ASICOPE_Association scolaire intercommunale de Cossonay, Penthalaz et environs</v>
      </c>
      <c r="E720">
        <f>COUNTIFS(D$2:D720,Clef_répartition[[#This Row],[Code_Nom]],J$2:J720,Clef_répartition[[#This Row],[Année]])</f>
        <v>13</v>
      </c>
      <c r="F720">
        <f>IF(Clef_répartition[[#This Row],[Code_Nom]]=D719,F719-1,(COUNTIFS(Clef_répartition[Code_Nom],Clef_répartition[[#This Row],[Code_Nom]],Clef_répartition[Année],Clef_répartition[[#This Row],[Année]])))</f>
        <v>6</v>
      </c>
      <c r="G720" t="str">
        <f>Clef_répartition[[#This Row],[Code_Nom]]&amp;"_"&amp;Clef_répartition[[#This Row],[Nombre]]&amp;"_"&amp;Clef_répartition[[#This Row],[Année]]</f>
        <v>ASICOPE_Association scolaire intercommunale de Cossonay, Penthalaz et environs_13_2016</v>
      </c>
      <c r="H720">
        <v>5491</v>
      </c>
      <c r="I720" t="s">
        <v>181</v>
      </c>
      <c r="J720">
        <v>2016</v>
      </c>
      <c r="K720">
        <v>0</v>
      </c>
    </row>
    <row r="721" spans="1:11" x14ac:dyDescent="0.25">
      <c r="A721" t="s">
        <v>433</v>
      </c>
      <c r="B721" t="s">
        <v>625</v>
      </c>
      <c r="C721" t="s">
        <v>626</v>
      </c>
      <c r="D721" t="str">
        <f>Clef_répartition[[#This Row],[Code association]]&amp;"_"&amp;Clef_répartition[[#This Row],[Nom association]]</f>
        <v>ASICOPE_Association scolaire intercommunale de Cossonay, Penthalaz et environs</v>
      </c>
      <c r="E721">
        <f>COUNTIFS(D$2:D721,Clef_répartition[[#This Row],[Code_Nom]],J$2:J721,Clef_répartition[[#This Row],[Année]])</f>
        <v>14</v>
      </c>
      <c r="F721">
        <f>IF(Clef_répartition[[#This Row],[Code_Nom]]=D720,F720-1,(COUNTIFS(Clef_répartition[Code_Nom],Clef_répartition[[#This Row],[Code_Nom]],Clef_répartition[Année],Clef_répartition[[#This Row],[Année]])))</f>
        <v>5</v>
      </c>
      <c r="G721" t="str">
        <f>Clef_répartition[[#This Row],[Code_Nom]]&amp;"_"&amp;Clef_répartition[[#This Row],[Nombre]]&amp;"_"&amp;Clef_répartition[[#This Row],[Année]]</f>
        <v>ASICOPE_Association scolaire intercommunale de Cossonay, Penthalaz et environs_14_2016</v>
      </c>
      <c r="H721">
        <v>5495</v>
      </c>
      <c r="I721" t="s">
        <v>212</v>
      </c>
      <c r="J721">
        <v>2016</v>
      </c>
      <c r="K721">
        <v>0.21260000000000001</v>
      </c>
    </row>
    <row r="722" spans="1:11" x14ac:dyDescent="0.25">
      <c r="A722" t="s">
        <v>433</v>
      </c>
      <c r="B722" t="s">
        <v>625</v>
      </c>
      <c r="C722" t="s">
        <v>626</v>
      </c>
      <c r="D722" t="str">
        <f>Clef_répartition[[#This Row],[Code association]]&amp;"_"&amp;Clef_répartition[[#This Row],[Nom association]]</f>
        <v>ASICOPE_Association scolaire intercommunale de Cossonay, Penthalaz et environs</v>
      </c>
      <c r="E722">
        <f>COUNTIFS(D$2:D722,Clef_répartition[[#This Row],[Code_Nom]],J$2:J722,Clef_répartition[[#This Row],[Année]])</f>
        <v>15</v>
      </c>
      <c r="F722">
        <f>IF(Clef_répartition[[#This Row],[Code_Nom]]=D721,F721-1,(COUNTIFS(Clef_répartition[Code_Nom],Clef_répartition[[#This Row],[Code_Nom]],Clef_répartition[Année],Clef_répartition[[#This Row],[Année]])))</f>
        <v>4</v>
      </c>
      <c r="G722" t="str">
        <f>Clef_répartition[[#This Row],[Code_Nom]]&amp;"_"&amp;Clef_répartition[[#This Row],[Nombre]]&amp;"_"&amp;Clef_répartition[[#This Row],[Année]]</f>
        <v>ASICOPE_Association scolaire intercommunale de Cossonay, Penthalaz et environs_15_2016</v>
      </c>
      <c r="H722">
        <v>5496</v>
      </c>
      <c r="I722" t="s">
        <v>213</v>
      </c>
      <c r="J722">
        <v>2016</v>
      </c>
      <c r="K722">
        <v>0.1241</v>
      </c>
    </row>
    <row r="723" spans="1:11" x14ac:dyDescent="0.25">
      <c r="A723" t="s">
        <v>433</v>
      </c>
      <c r="B723" t="s">
        <v>625</v>
      </c>
      <c r="C723" t="s">
        <v>626</v>
      </c>
      <c r="D723" t="str">
        <f>Clef_répartition[[#This Row],[Code association]]&amp;"_"&amp;Clef_répartition[[#This Row],[Nom association]]</f>
        <v>ASICOPE_Association scolaire intercommunale de Cossonay, Penthalaz et environs</v>
      </c>
      <c r="E723">
        <f>COUNTIFS(D$2:D723,Clef_répartition[[#This Row],[Code_Nom]],J$2:J723,Clef_répartition[[#This Row],[Année]])</f>
        <v>16</v>
      </c>
      <c r="F723">
        <f>IF(Clef_répartition[[#This Row],[Code_Nom]]=D722,F722-1,(COUNTIFS(Clef_répartition[Code_Nom],Clef_répartition[[#This Row],[Code_Nom]],Clef_répartition[Année],Clef_répartition[[#This Row],[Année]])))</f>
        <v>3</v>
      </c>
      <c r="G723" t="str">
        <f>Clef_répartition[[#This Row],[Code_Nom]]&amp;"_"&amp;Clef_répartition[[#This Row],[Nombre]]&amp;"_"&amp;Clef_répartition[[#This Row],[Année]]</f>
        <v>ASICOPE_Association scolaire intercommunale de Cossonay, Penthalaz et environs_16_2016</v>
      </c>
      <c r="H723">
        <v>5499</v>
      </c>
      <c r="I723" t="s">
        <v>252</v>
      </c>
      <c r="J723">
        <v>2016</v>
      </c>
      <c r="K723">
        <v>3.4299999999999997E-2</v>
      </c>
    </row>
    <row r="724" spans="1:11" x14ac:dyDescent="0.25">
      <c r="A724" t="s">
        <v>433</v>
      </c>
      <c r="B724" t="s">
        <v>625</v>
      </c>
      <c r="C724" t="s">
        <v>626</v>
      </c>
      <c r="D724" t="str">
        <f>Clef_répartition[[#This Row],[Code association]]&amp;"_"&amp;Clef_répartition[[#This Row],[Nom association]]</f>
        <v>ASICOPE_Association scolaire intercommunale de Cossonay, Penthalaz et environs</v>
      </c>
      <c r="E724">
        <f>COUNTIFS(D$2:D724,Clef_répartition[[#This Row],[Code_Nom]],J$2:J724,Clef_répartition[[#This Row],[Année]])</f>
        <v>17</v>
      </c>
      <c r="F724">
        <f>IF(Clef_répartition[[#This Row],[Code_Nom]]=D723,F723-1,(COUNTIFS(Clef_répartition[Code_Nom],Clef_répartition[[#This Row],[Code_Nom]],Clef_répartition[Année],Clef_répartition[[#This Row],[Année]])))</f>
        <v>2</v>
      </c>
      <c r="G724" t="str">
        <f>Clef_répartition[[#This Row],[Code_Nom]]&amp;"_"&amp;Clef_répartition[[#This Row],[Nombre]]&amp;"_"&amp;Clef_répartition[[#This Row],[Année]]</f>
        <v>ASICOPE_Association scolaire intercommunale de Cossonay, Penthalaz et environs_17_2016</v>
      </c>
      <c r="H724">
        <v>5503</v>
      </c>
      <c r="I724" t="s">
        <v>290</v>
      </c>
      <c r="J724">
        <v>2016</v>
      </c>
      <c r="K724">
        <v>8.9499999999999996E-2</v>
      </c>
    </row>
    <row r="725" spans="1:11" x14ac:dyDescent="0.25">
      <c r="A725" t="s">
        <v>433</v>
      </c>
      <c r="B725" t="s">
        <v>625</v>
      </c>
      <c r="C725" t="s">
        <v>626</v>
      </c>
      <c r="D725" t="str">
        <f>Clef_répartition[[#This Row],[Code association]]&amp;"_"&amp;Clef_répartition[[#This Row],[Nom association]]</f>
        <v>ASICOPE_Association scolaire intercommunale de Cossonay, Penthalaz et environs</v>
      </c>
      <c r="E725">
        <f>COUNTIFS(D$2:D725,Clef_répartition[[#This Row],[Code_Nom]],J$2:J725,Clef_répartition[[#This Row],[Année]])</f>
        <v>18</v>
      </c>
      <c r="F725">
        <f>IF(Clef_répartition[[#This Row],[Code_Nom]]=D724,F724-1,(COUNTIFS(Clef_répartition[Code_Nom],Clef_répartition[[#This Row],[Code_Nom]],Clef_répartition[Année],Clef_répartition[[#This Row],[Année]])))</f>
        <v>1</v>
      </c>
      <c r="G725" t="str">
        <f>Clef_répartition[[#This Row],[Code_Nom]]&amp;"_"&amp;Clef_répartition[[#This Row],[Nombre]]&amp;"_"&amp;Clef_répartition[[#This Row],[Année]]</f>
        <v>ASICOPE_Association scolaire intercommunale de Cossonay, Penthalaz et environs_18_2016</v>
      </c>
      <c r="H725">
        <v>5654</v>
      </c>
      <c r="I725" t="s">
        <v>295</v>
      </c>
      <c r="J725">
        <v>2016</v>
      </c>
      <c r="K725">
        <v>2.6499999999999999E-2</v>
      </c>
    </row>
    <row r="726" spans="1:11" x14ac:dyDescent="0.25">
      <c r="A726" t="s">
        <v>433</v>
      </c>
      <c r="B726" t="s">
        <v>454</v>
      </c>
      <c r="C726" t="s">
        <v>455</v>
      </c>
      <c r="D726" t="str">
        <f>Clef_répartition[[#This Row],[Code association]]&amp;"_"&amp;Clef_répartition[[#This Row],[Nom association]]</f>
        <v xml:space="preserve">ASICOVV_Association Scolaire intercommunale de Cossonay, Veyron et Venoge </v>
      </c>
      <c r="E726">
        <f>COUNTIFS(D$2:D726,Clef_répartition[[#This Row],[Code_Nom]],J$2:J726,Clef_répartition[[#This Row],[Année]])</f>
        <v>1</v>
      </c>
      <c r="F726">
        <f>IF(Clef_répartition[[#This Row],[Code_Nom]]=D725,F725-1,(COUNTIFS(Clef_répartition[Code_Nom],Clef_répartition[[#This Row],[Code_Nom]],Clef_répartition[Année],Clef_répartition[[#This Row],[Année]])))</f>
        <v>11</v>
      </c>
      <c r="G726" t="str">
        <f>Clef_répartition[[#This Row],[Code_Nom]]&amp;"_"&amp;Clef_répartition[[#This Row],[Nombre]]&amp;"_"&amp;Clef_répartition[[#This Row],[Année]]</f>
        <v>ASICOVV_Association Scolaire intercommunale de Cossonay, Veyron et Venoge _1_2016</v>
      </c>
      <c r="H726">
        <v>5475</v>
      </c>
      <c r="I726" t="s">
        <v>55</v>
      </c>
      <c r="J726">
        <v>2016</v>
      </c>
      <c r="K726">
        <v>0</v>
      </c>
    </row>
    <row r="727" spans="1:11" x14ac:dyDescent="0.25">
      <c r="A727" t="s">
        <v>433</v>
      </c>
      <c r="B727" t="s">
        <v>454</v>
      </c>
      <c r="C727" t="s">
        <v>455</v>
      </c>
      <c r="D727" t="str">
        <f>Clef_répartition[[#This Row],[Code association]]&amp;"_"&amp;Clef_répartition[[#This Row],[Nom association]]</f>
        <v xml:space="preserve">ASICOVV_Association Scolaire intercommunale de Cossonay, Veyron et Venoge </v>
      </c>
      <c r="E727">
        <f>COUNTIFS(D$2:D727,Clef_répartition[[#This Row],[Code_Nom]],J$2:J727,Clef_répartition[[#This Row],[Année]])</f>
        <v>2</v>
      </c>
      <c r="F727">
        <f>IF(Clef_répartition[[#This Row],[Code_Nom]]=D726,F726-1,(COUNTIFS(Clef_répartition[Code_Nom],Clef_répartition[[#This Row],[Code_Nom]],Clef_répartition[Année],Clef_répartition[[#This Row],[Année]])))</f>
        <v>10</v>
      </c>
      <c r="G727" t="str">
        <f>Clef_répartition[[#This Row],[Code_Nom]]&amp;"_"&amp;Clef_répartition[[#This Row],[Nombre]]&amp;"_"&amp;Clef_répartition[[#This Row],[Année]]</f>
        <v>ASICOVV_Association Scolaire intercommunale de Cossonay, Veyron et Venoge _2_2016</v>
      </c>
      <c r="H727">
        <v>5477</v>
      </c>
      <c r="I727" t="s">
        <v>79</v>
      </c>
      <c r="J727">
        <v>2016</v>
      </c>
      <c r="K727">
        <v>0</v>
      </c>
    </row>
    <row r="728" spans="1:11" x14ac:dyDescent="0.25">
      <c r="A728" t="s">
        <v>433</v>
      </c>
      <c r="B728" t="s">
        <v>454</v>
      </c>
      <c r="C728" t="s">
        <v>455</v>
      </c>
      <c r="D728" t="str">
        <f>Clef_répartition[[#This Row],[Code association]]&amp;"_"&amp;Clef_répartition[[#This Row],[Nom association]]</f>
        <v xml:space="preserve">ASICOVV_Association Scolaire intercommunale de Cossonay, Veyron et Venoge </v>
      </c>
      <c r="E728">
        <f>COUNTIFS(D$2:D728,Clef_répartition[[#This Row],[Code_Nom]],J$2:J728,Clef_répartition[[#This Row],[Année]])</f>
        <v>3</v>
      </c>
      <c r="F728">
        <f>IF(Clef_répartition[[#This Row],[Code_Nom]]=D727,F727-1,(COUNTIFS(Clef_répartition[Code_Nom],Clef_répartition[[#This Row],[Code_Nom]],Clef_répartition[Année],Clef_répartition[[#This Row],[Année]])))</f>
        <v>9</v>
      </c>
      <c r="G728" t="str">
        <f>Clef_répartition[[#This Row],[Code_Nom]]&amp;"_"&amp;Clef_répartition[[#This Row],[Nombre]]&amp;"_"&amp;Clef_répartition[[#This Row],[Année]]</f>
        <v>ASICOVV_Association Scolaire intercommunale de Cossonay, Veyron et Venoge _3_2016</v>
      </c>
      <c r="H728">
        <v>5479</v>
      </c>
      <c r="I728" t="s">
        <v>85</v>
      </c>
      <c r="J728">
        <v>2016</v>
      </c>
      <c r="K728">
        <v>0</v>
      </c>
    </row>
    <row r="729" spans="1:11" x14ac:dyDescent="0.25">
      <c r="A729" t="s">
        <v>433</v>
      </c>
      <c r="B729" t="s">
        <v>454</v>
      </c>
      <c r="C729" t="s">
        <v>455</v>
      </c>
      <c r="D729" t="str">
        <f>Clef_répartition[[#This Row],[Code association]]&amp;"_"&amp;Clef_répartition[[#This Row],[Nom association]]</f>
        <v xml:space="preserve">ASICOVV_Association Scolaire intercommunale de Cossonay, Veyron et Venoge </v>
      </c>
      <c r="E729">
        <f>COUNTIFS(D$2:D729,Clef_répartition[[#This Row],[Code_Nom]],J$2:J729,Clef_répartition[[#This Row],[Année]])</f>
        <v>4</v>
      </c>
      <c r="F729">
        <f>IF(Clef_répartition[[#This Row],[Code_Nom]]=D728,F728-1,(COUNTIFS(Clef_répartition[Code_Nom],Clef_répartition[[#This Row],[Code_Nom]],Clef_répartition[Année],Clef_répartition[[#This Row],[Année]])))</f>
        <v>8</v>
      </c>
      <c r="G729" t="str">
        <f>Clef_répartition[[#This Row],[Code_Nom]]&amp;"_"&amp;Clef_répartition[[#This Row],[Nombre]]&amp;"_"&amp;Clef_répartition[[#This Row],[Année]]</f>
        <v>ASICOVV_Association Scolaire intercommunale de Cossonay, Veyron et Venoge _4_2016</v>
      </c>
      <c r="H729">
        <v>5481</v>
      </c>
      <c r="I729" t="s">
        <v>94</v>
      </c>
      <c r="J729">
        <v>2016</v>
      </c>
      <c r="K729">
        <v>0</v>
      </c>
    </row>
    <row r="730" spans="1:11" x14ac:dyDescent="0.25">
      <c r="A730" t="s">
        <v>433</v>
      </c>
      <c r="B730" t="s">
        <v>454</v>
      </c>
      <c r="C730" t="s">
        <v>455</v>
      </c>
      <c r="D730" t="str">
        <f>Clef_répartition[[#This Row],[Code association]]&amp;"_"&amp;Clef_répartition[[#This Row],[Nom association]]</f>
        <v xml:space="preserve">ASICOVV_Association Scolaire intercommunale de Cossonay, Veyron et Venoge </v>
      </c>
      <c r="E730">
        <f>COUNTIFS(D$2:D730,Clef_répartition[[#This Row],[Code_Nom]],J$2:J730,Clef_répartition[[#This Row],[Année]])</f>
        <v>5</v>
      </c>
      <c r="F730">
        <f>IF(Clef_répartition[[#This Row],[Code_Nom]]=D729,F729-1,(COUNTIFS(Clef_répartition[Code_Nom],Clef_répartition[[#This Row],[Code_Nom]],Clef_répartition[Année],Clef_répartition[[#This Row],[Année]])))</f>
        <v>7</v>
      </c>
      <c r="G730" t="str">
        <f>Clef_répartition[[#This Row],[Code_Nom]]&amp;"_"&amp;Clef_répartition[[#This Row],[Nombre]]&amp;"_"&amp;Clef_répartition[[#This Row],[Année]]</f>
        <v>ASICOVV_Association Scolaire intercommunale de Cossonay, Veyron et Venoge _5_2016</v>
      </c>
      <c r="H730">
        <v>5484</v>
      </c>
      <c r="I730" t="s">
        <v>127</v>
      </c>
      <c r="J730">
        <v>2016</v>
      </c>
      <c r="K730">
        <v>0</v>
      </c>
    </row>
    <row r="731" spans="1:11" x14ac:dyDescent="0.25">
      <c r="A731" t="s">
        <v>433</v>
      </c>
      <c r="B731" t="s">
        <v>454</v>
      </c>
      <c r="C731" t="s">
        <v>455</v>
      </c>
      <c r="D731" t="str">
        <f>Clef_répartition[[#This Row],[Code association]]&amp;"_"&amp;Clef_répartition[[#This Row],[Nom association]]</f>
        <v xml:space="preserve">ASICOVV_Association Scolaire intercommunale de Cossonay, Veyron et Venoge </v>
      </c>
      <c r="E731">
        <f>COUNTIFS(D$2:D731,Clef_répartition[[#This Row],[Code_Nom]],J$2:J731,Clef_répartition[[#This Row],[Année]])</f>
        <v>6</v>
      </c>
      <c r="F731">
        <f>IF(Clef_répartition[[#This Row],[Code_Nom]]=D730,F730-1,(COUNTIFS(Clef_répartition[Code_Nom],Clef_répartition[[#This Row],[Code_Nom]],Clef_répartition[Année],Clef_répartition[[#This Row],[Année]])))</f>
        <v>6</v>
      </c>
      <c r="G731" t="str">
        <f>Clef_répartition[[#This Row],[Code_Nom]]&amp;"_"&amp;Clef_répartition[[#This Row],[Nombre]]&amp;"_"&amp;Clef_répartition[[#This Row],[Année]]</f>
        <v>ASICOVV_Association Scolaire intercommunale de Cossonay, Veyron et Venoge _6_2016</v>
      </c>
      <c r="H731">
        <v>5485</v>
      </c>
      <c r="I731" t="s">
        <v>129</v>
      </c>
      <c r="J731">
        <v>2016</v>
      </c>
      <c r="K731">
        <v>0</v>
      </c>
    </row>
    <row r="732" spans="1:11" x14ac:dyDescent="0.25">
      <c r="A732" t="s">
        <v>433</v>
      </c>
      <c r="B732" t="s">
        <v>454</v>
      </c>
      <c r="C732" t="s">
        <v>455</v>
      </c>
      <c r="D732" t="str">
        <f>Clef_répartition[[#This Row],[Code association]]&amp;"_"&amp;Clef_répartition[[#This Row],[Nom association]]</f>
        <v xml:space="preserve">ASICOVV_Association Scolaire intercommunale de Cossonay, Veyron et Venoge </v>
      </c>
      <c r="E732">
        <f>COUNTIFS(D$2:D732,Clef_répartition[[#This Row],[Code_Nom]],J$2:J732,Clef_répartition[[#This Row],[Année]])</f>
        <v>7</v>
      </c>
      <c r="F732">
        <f>IF(Clef_répartition[[#This Row],[Code_Nom]]=D731,F731-1,(COUNTIFS(Clef_répartition[Code_Nom],Clef_répartition[[#This Row],[Code_Nom]],Clef_répartition[Année],Clef_répartition[[#This Row],[Année]])))</f>
        <v>5</v>
      </c>
      <c r="G732" t="str">
        <f>Clef_répartition[[#This Row],[Code_Nom]]&amp;"_"&amp;Clef_répartition[[#This Row],[Nombre]]&amp;"_"&amp;Clef_répartition[[#This Row],[Année]]</f>
        <v>ASICOVV_Association Scolaire intercommunale de Cossonay, Veyron et Venoge _7_2016</v>
      </c>
      <c r="H732">
        <v>5474</v>
      </c>
      <c r="I732" t="s">
        <v>146</v>
      </c>
      <c r="J732">
        <v>2016</v>
      </c>
      <c r="K732">
        <v>0</v>
      </c>
    </row>
    <row r="733" spans="1:11" x14ac:dyDescent="0.25">
      <c r="A733" t="s">
        <v>433</v>
      </c>
      <c r="B733" t="s">
        <v>454</v>
      </c>
      <c r="C733" t="s">
        <v>455</v>
      </c>
      <c r="D733" t="str">
        <f>Clef_répartition[[#This Row],[Code association]]&amp;"_"&amp;Clef_répartition[[#This Row],[Nom association]]</f>
        <v xml:space="preserve">ASICOVV_Association Scolaire intercommunale de Cossonay, Veyron et Venoge </v>
      </c>
      <c r="E733">
        <f>COUNTIFS(D$2:D733,Clef_répartition[[#This Row],[Code_Nom]],J$2:J733,Clef_répartition[[#This Row],[Année]])</f>
        <v>8</v>
      </c>
      <c r="F733">
        <f>IF(Clef_répartition[[#This Row],[Code_Nom]]=D732,F732-1,(COUNTIFS(Clef_répartition[Code_Nom],Clef_répartition[[#This Row],[Code_Nom]],Clef_répartition[Année],Clef_répartition[[#This Row],[Année]])))</f>
        <v>4</v>
      </c>
      <c r="G733" t="str">
        <f>Clef_répartition[[#This Row],[Code_Nom]]&amp;"_"&amp;Clef_répartition[[#This Row],[Nombre]]&amp;"_"&amp;Clef_répartition[[#This Row],[Année]]</f>
        <v>ASICOVV_Association Scolaire intercommunale de Cossonay, Veyron et Venoge _8_2016</v>
      </c>
      <c r="H733">
        <v>5486</v>
      </c>
      <c r="I733" t="s">
        <v>145</v>
      </c>
      <c r="J733">
        <v>2016</v>
      </c>
      <c r="K733">
        <v>0</v>
      </c>
    </row>
    <row r="734" spans="1:11" x14ac:dyDescent="0.25">
      <c r="A734" t="s">
        <v>433</v>
      </c>
      <c r="B734" t="s">
        <v>454</v>
      </c>
      <c r="C734" t="s">
        <v>455</v>
      </c>
      <c r="D734" t="str">
        <f>Clef_répartition[[#This Row],[Code association]]&amp;"_"&amp;Clef_répartition[[#This Row],[Nom association]]</f>
        <v xml:space="preserve">ASICOVV_Association Scolaire intercommunale de Cossonay, Veyron et Venoge </v>
      </c>
      <c r="E734">
        <f>COUNTIFS(D$2:D734,Clef_répartition[[#This Row],[Code_Nom]],J$2:J734,Clef_répartition[[#This Row],[Année]])</f>
        <v>9</v>
      </c>
      <c r="F734">
        <f>IF(Clef_répartition[[#This Row],[Code_Nom]]=D733,F733-1,(COUNTIFS(Clef_répartition[Code_Nom],Clef_répartition[[#This Row],[Code_Nom]],Clef_répartition[Année],Clef_répartition[[#This Row],[Année]])))</f>
        <v>3</v>
      </c>
      <c r="G734" t="str">
        <f>Clef_répartition[[#This Row],[Code_Nom]]&amp;"_"&amp;Clef_répartition[[#This Row],[Nombre]]&amp;"_"&amp;Clef_répartition[[#This Row],[Année]]</f>
        <v>ASICOVV_Association Scolaire intercommunale de Cossonay, Veyron et Venoge _9_2016</v>
      </c>
      <c r="H734">
        <v>5488</v>
      </c>
      <c r="I734" t="s">
        <v>174</v>
      </c>
      <c r="J734">
        <v>2016</v>
      </c>
      <c r="K734">
        <v>0</v>
      </c>
    </row>
    <row r="735" spans="1:11" x14ac:dyDescent="0.25">
      <c r="A735" t="s">
        <v>433</v>
      </c>
      <c r="B735" t="s">
        <v>454</v>
      </c>
      <c r="C735" t="s">
        <v>455</v>
      </c>
      <c r="D735" t="str">
        <f>Clef_répartition[[#This Row],[Code association]]&amp;"_"&amp;Clef_répartition[[#This Row],[Nom association]]</f>
        <v xml:space="preserve">ASICOVV_Association Scolaire intercommunale de Cossonay, Veyron et Venoge </v>
      </c>
      <c r="E735">
        <f>COUNTIFS(D$2:D735,Clef_répartition[[#This Row],[Code_Nom]],J$2:J735,Clef_répartition[[#This Row],[Année]])</f>
        <v>10</v>
      </c>
      <c r="F735">
        <f>IF(Clef_répartition[[#This Row],[Code_Nom]]=D734,F734-1,(COUNTIFS(Clef_répartition[Code_Nom],Clef_répartition[[#This Row],[Code_Nom]],Clef_répartition[Année],Clef_répartition[[#This Row],[Année]])))</f>
        <v>2</v>
      </c>
      <c r="G735" t="str">
        <f>Clef_répartition[[#This Row],[Code_Nom]]&amp;"_"&amp;Clef_répartition[[#This Row],[Nombre]]&amp;"_"&amp;Clef_répartition[[#This Row],[Année]]</f>
        <v>ASICOVV_Association Scolaire intercommunale de Cossonay, Veyron et Venoge _10_2016</v>
      </c>
      <c r="H735">
        <v>5491</v>
      </c>
      <c r="I735" t="s">
        <v>181</v>
      </c>
      <c r="J735">
        <v>2016</v>
      </c>
      <c r="K735">
        <v>0</v>
      </c>
    </row>
    <row r="736" spans="1:11" x14ac:dyDescent="0.25">
      <c r="A736" t="s">
        <v>433</v>
      </c>
      <c r="B736" t="s">
        <v>454</v>
      </c>
      <c r="C736" t="s">
        <v>455</v>
      </c>
      <c r="D736" t="str">
        <f>Clef_répartition[[#This Row],[Code association]]&amp;"_"&amp;Clef_répartition[[#This Row],[Nom association]]</f>
        <v xml:space="preserve">ASICOVV_Association Scolaire intercommunale de Cossonay, Veyron et Venoge </v>
      </c>
      <c r="E736">
        <f>COUNTIFS(D$2:D736,Clef_répartition[[#This Row],[Code_Nom]],J$2:J736,Clef_répartition[[#This Row],[Année]])</f>
        <v>11</v>
      </c>
      <c r="F736">
        <f>IF(Clef_répartition[[#This Row],[Code_Nom]]=D735,F735-1,(COUNTIFS(Clef_répartition[Code_Nom],Clef_répartition[[#This Row],[Code_Nom]],Clef_répartition[Année],Clef_répartition[[#This Row],[Année]])))</f>
        <v>1</v>
      </c>
      <c r="G736" t="str">
        <f>Clef_répartition[[#This Row],[Code_Nom]]&amp;"_"&amp;Clef_répartition[[#This Row],[Nombre]]&amp;"_"&amp;Clef_répartition[[#This Row],[Année]]</f>
        <v>ASICOVV_Association Scolaire intercommunale de Cossonay, Veyron et Venoge _11_2016</v>
      </c>
      <c r="H736">
        <v>5499</v>
      </c>
      <c r="I736" t="s">
        <v>252</v>
      </c>
      <c r="J736">
        <v>2016</v>
      </c>
      <c r="K736">
        <v>0</v>
      </c>
    </row>
    <row r="737" spans="1:11" x14ac:dyDescent="0.25">
      <c r="A737" t="s">
        <v>433</v>
      </c>
      <c r="B737" t="s">
        <v>675</v>
      </c>
      <c r="C737" t="s">
        <v>676</v>
      </c>
      <c r="D737" t="str">
        <f>Clef_répartition[[#This Row],[Code association]]&amp;"_"&amp;Clef_répartition[[#This Row],[Nom association]]</f>
        <v>ASIEGE_Association scolaire intercommunale de l'Etablissement de Granges et Environs</v>
      </c>
      <c r="E737">
        <f>COUNTIFS(D$2:D737,Clef_répartition[[#This Row],[Code_Nom]],J$2:J737,Clef_répartition[[#This Row],[Année]])</f>
        <v>1</v>
      </c>
      <c r="F737">
        <f>IF(Clef_répartition[[#This Row],[Code_Nom]]=D736,F736-1,(COUNTIFS(Clef_répartition[Code_Nom],Clef_répartition[[#This Row],[Code_Nom]],Clef_répartition[Année],Clef_répartition[[#This Row],[Année]])))</f>
        <v>6</v>
      </c>
      <c r="G737" t="str">
        <f>Clef_répartition[[#This Row],[Code_Nom]]&amp;"_"&amp;Clef_répartition[[#This Row],[Nombre]]&amp;"_"&amp;Clef_répartition[[#This Row],[Année]]</f>
        <v>ASIEGE_Association scolaire intercommunale de l'Etablissement de Granges et Environs_1_2016</v>
      </c>
      <c r="H737">
        <v>5812</v>
      </c>
      <c r="I737" t="s">
        <v>48</v>
      </c>
      <c r="J737">
        <v>2016</v>
      </c>
      <c r="K737">
        <v>3.5200000000000002E-2</v>
      </c>
    </row>
    <row r="738" spans="1:11" x14ac:dyDescent="0.25">
      <c r="A738" t="s">
        <v>433</v>
      </c>
      <c r="B738" t="s">
        <v>675</v>
      </c>
      <c r="C738" t="s">
        <v>676</v>
      </c>
      <c r="D738" t="str">
        <f>Clef_répartition[[#This Row],[Code association]]&amp;"_"&amp;Clef_répartition[[#This Row],[Nom association]]</f>
        <v>ASIEGE_Association scolaire intercommunale de l'Etablissement de Granges et Environs</v>
      </c>
      <c r="E738">
        <f>COUNTIFS(D$2:D738,Clef_répartition[[#This Row],[Code_Nom]],J$2:J738,Clef_répartition[[#This Row],[Année]])</f>
        <v>2</v>
      </c>
      <c r="F738">
        <f>IF(Clef_répartition[[#This Row],[Code_Nom]]=D737,F737-1,(COUNTIFS(Clef_répartition[Code_Nom],Clef_répartition[[#This Row],[Code_Nom]],Clef_répartition[Année],Clef_répartition[[#This Row],[Année]])))</f>
        <v>5</v>
      </c>
      <c r="G738" t="str">
        <f>Clef_répartition[[#This Row],[Code_Nom]]&amp;"_"&amp;Clef_répartition[[#This Row],[Nombre]]&amp;"_"&amp;Clef_répartition[[#This Row],[Année]]</f>
        <v>ASIEGE_Association scolaire intercommunale de l'Etablissement de Granges et Environs_2_2016</v>
      </c>
      <c r="H738">
        <v>5671</v>
      </c>
      <c r="I738" t="s">
        <v>95</v>
      </c>
      <c r="J738">
        <v>2016</v>
      </c>
      <c r="K738">
        <v>4.6199999999999998E-2</v>
      </c>
    </row>
    <row r="739" spans="1:11" x14ac:dyDescent="0.25">
      <c r="A739" t="s">
        <v>433</v>
      </c>
      <c r="B739" t="s">
        <v>675</v>
      </c>
      <c r="C739" t="s">
        <v>676</v>
      </c>
      <c r="D739" t="str">
        <f>Clef_répartition[[#This Row],[Code association]]&amp;"_"&amp;Clef_répartition[[#This Row],[Nom association]]</f>
        <v>ASIEGE_Association scolaire intercommunale de l'Etablissement de Granges et Environs</v>
      </c>
      <c r="E739">
        <f>COUNTIFS(D$2:D739,Clef_répartition[[#This Row],[Code_Nom]],J$2:J739,Clef_répartition[[#This Row],[Année]])</f>
        <v>3</v>
      </c>
      <c r="F739">
        <f>IF(Clef_répartition[[#This Row],[Code_Nom]]=D738,F738-1,(COUNTIFS(Clef_répartition[Code_Nom],Clef_répartition[[#This Row],[Code_Nom]],Clef_répartition[Année],Clef_répartition[[#This Row],[Année]])))</f>
        <v>4</v>
      </c>
      <c r="G739" t="str">
        <f>Clef_répartition[[#This Row],[Code_Nom]]&amp;"_"&amp;Clef_répartition[[#This Row],[Nombre]]&amp;"_"&amp;Clef_répartition[[#This Row],[Année]]</f>
        <v>ASIEGE_Association scolaire intercommunale de l'Etablissement de Granges et Environs_3_2016</v>
      </c>
      <c r="H739">
        <v>5819</v>
      </c>
      <c r="I739" t="s">
        <v>136</v>
      </c>
      <c r="J739">
        <v>2016</v>
      </c>
      <c r="K739">
        <v>7.7899999999999997E-2</v>
      </c>
    </row>
    <row r="740" spans="1:11" x14ac:dyDescent="0.25">
      <c r="A740" t="s">
        <v>433</v>
      </c>
      <c r="B740" t="s">
        <v>675</v>
      </c>
      <c r="C740" t="s">
        <v>676</v>
      </c>
      <c r="D740" t="str">
        <f>Clef_répartition[[#This Row],[Code association]]&amp;"_"&amp;Clef_répartition[[#This Row],[Nom association]]</f>
        <v>ASIEGE_Association scolaire intercommunale de l'Etablissement de Granges et Environs</v>
      </c>
      <c r="E740">
        <f>COUNTIFS(D$2:D740,Clef_répartition[[#This Row],[Code_Nom]],J$2:J740,Clef_répartition[[#This Row],[Année]])</f>
        <v>4</v>
      </c>
      <c r="F740">
        <f>IF(Clef_répartition[[#This Row],[Code_Nom]]=D739,F739-1,(COUNTIFS(Clef_répartition[Code_Nom],Clef_répartition[[#This Row],[Code_Nom]],Clef_répartition[Année],Clef_répartition[[#This Row],[Année]])))</f>
        <v>3</v>
      </c>
      <c r="G740" t="str">
        <f>Clef_répartition[[#This Row],[Code_Nom]]&amp;"_"&amp;Clef_répartition[[#This Row],[Nombre]]&amp;"_"&amp;Clef_répartition[[#This Row],[Année]]</f>
        <v>ASIEGE_Association scolaire intercommunale de l'Etablissement de Granges et Environs_4_2016</v>
      </c>
      <c r="H740">
        <v>5828</v>
      </c>
      <c r="I740" t="s">
        <v>268</v>
      </c>
      <c r="J740">
        <v>2016</v>
      </c>
      <c r="K740">
        <v>3.1E-2</v>
      </c>
    </row>
    <row r="741" spans="1:11" x14ac:dyDescent="0.25">
      <c r="A741" t="s">
        <v>433</v>
      </c>
      <c r="B741" t="s">
        <v>675</v>
      </c>
      <c r="C741" t="s">
        <v>676</v>
      </c>
      <c r="D741" t="str">
        <f>Clef_répartition[[#This Row],[Code association]]&amp;"_"&amp;Clef_répartition[[#This Row],[Nom association]]</f>
        <v>ASIEGE_Association scolaire intercommunale de l'Etablissement de Granges et Environs</v>
      </c>
      <c r="E741">
        <f>COUNTIFS(D$2:D741,Clef_répartition[[#This Row],[Code_Nom]],J$2:J741,Clef_répartition[[#This Row],[Année]])</f>
        <v>5</v>
      </c>
      <c r="F741">
        <f>IF(Clef_répartition[[#This Row],[Code_Nom]]=D740,F740-1,(COUNTIFS(Clef_répartition[Code_Nom],Clef_répartition[[#This Row],[Code_Nom]],Clef_répartition[Année],Clef_répartition[[#This Row],[Année]])))</f>
        <v>2</v>
      </c>
      <c r="G741" t="str">
        <f>Clef_répartition[[#This Row],[Code_Nom]]&amp;"_"&amp;Clef_répartition[[#This Row],[Nombre]]&amp;"_"&amp;Clef_répartition[[#This Row],[Année]]</f>
        <v>ASIEGE_Association scolaire intercommunale de l'Etablissement de Granges et Environs_5_2016</v>
      </c>
      <c r="H741">
        <v>5831</v>
      </c>
      <c r="I741" t="s">
        <v>270</v>
      </c>
      <c r="J741">
        <v>2016</v>
      </c>
      <c r="K741">
        <v>0.70369999999999999</v>
      </c>
    </row>
    <row r="742" spans="1:11" x14ac:dyDescent="0.25">
      <c r="A742" t="s">
        <v>433</v>
      </c>
      <c r="B742" t="s">
        <v>675</v>
      </c>
      <c r="C742" t="s">
        <v>676</v>
      </c>
      <c r="D742" t="str">
        <f>Clef_répartition[[#This Row],[Code association]]&amp;"_"&amp;Clef_répartition[[#This Row],[Nom association]]</f>
        <v>ASIEGE_Association scolaire intercommunale de l'Etablissement de Granges et Environs</v>
      </c>
      <c r="E742">
        <f>COUNTIFS(D$2:D742,Clef_répartition[[#This Row],[Code_Nom]],J$2:J742,Clef_répartition[[#This Row],[Année]])</f>
        <v>6</v>
      </c>
      <c r="F742">
        <f>IF(Clef_répartition[[#This Row],[Code_Nom]]=D741,F741-1,(COUNTIFS(Clef_répartition[Code_Nom],Clef_répartition[[#This Row],[Code_Nom]],Clef_répartition[Année],Clef_répartition[[#This Row],[Année]])))</f>
        <v>1</v>
      </c>
      <c r="G742" t="str">
        <f>Clef_répartition[[#This Row],[Code_Nom]]&amp;"_"&amp;Clef_répartition[[#This Row],[Nombre]]&amp;"_"&amp;Clef_répartition[[#This Row],[Année]]</f>
        <v>ASIEGE_Association scolaire intercommunale de l'Etablissement de Granges et Environs_6_2016</v>
      </c>
      <c r="H742">
        <v>5830</v>
      </c>
      <c r="I742" t="s">
        <v>285</v>
      </c>
      <c r="J742">
        <v>2016</v>
      </c>
      <c r="K742">
        <v>0.106</v>
      </c>
    </row>
    <row r="743" spans="1:11" x14ac:dyDescent="0.25">
      <c r="A743" t="s">
        <v>433</v>
      </c>
      <c r="B743" t="s">
        <v>583</v>
      </c>
      <c r="C743" t="s">
        <v>584</v>
      </c>
      <c r="D743" t="str">
        <f>Clef_répartition[[#This Row],[Code association]]&amp;"_"&amp;Clef_répartition[[#This Row],[Nom association]]</f>
        <v>ASIGE_Association intercommunale du groupement et de l'arrondissement scolaires de Grandson</v>
      </c>
      <c r="E743">
        <f>COUNTIFS(D$2:D743,Clef_répartition[[#This Row],[Code_Nom]],J$2:J743,Clef_répartition[[#This Row],[Année]])</f>
        <v>1</v>
      </c>
      <c r="F743">
        <f>IF(Clef_répartition[[#This Row],[Code_Nom]]=D742,F742-1,(COUNTIFS(Clef_répartition[Code_Nom],Clef_répartition[[#This Row],[Code_Nom]],Clef_répartition[Année],Clef_répartition[[#This Row],[Année]])))</f>
        <v>18</v>
      </c>
      <c r="G743" t="str">
        <f>Clef_répartition[[#This Row],[Code_Nom]]&amp;"_"&amp;Clef_répartition[[#This Row],[Nombre]]&amp;"_"&amp;Clef_répartition[[#This Row],[Année]]</f>
        <v>ASIGE_Association intercommunale du groupement et de l'arrondissement scolaires de Grandson_1_2016</v>
      </c>
      <c r="H743">
        <v>5551</v>
      </c>
      <c r="I743" t="s">
        <v>28</v>
      </c>
      <c r="J743">
        <v>2016</v>
      </c>
      <c r="K743">
        <v>0.04</v>
      </c>
    </row>
    <row r="744" spans="1:11" x14ac:dyDescent="0.25">
      <c r="A744" t="s">
        <v>433</v>
      </c>
      <c r="B744" t="s">
        <v>583</v>
      </c>
      <c r="C744" t="s">
        <v>584</v>
      </c>
      <c r="D744" t="str">
        <f>Clef_répartition[[#This Row],[Code association]]&amp;"_"&amp;Clef_répartition[[#This Row],[Nom association]]</f>
        <v>ASIGE_Association intercommunale du groupement et de l'arrondissement scolaires de Grandson</v>
      </c>
      <c r="E744">
        <f>COUNTIFS(D$2:D744,Clef_répartition[[#This Row],[Code_Nom]],J$2:J744,Clef_répartition[[#This Row],[Année]])</f>
        <v>2</v>
      </c>
      <c r="F744">
        <f>IF(Clef_répartition[[#This Row],[Code_Nom]]=D743,F743-1,(COUNTIFS(Clef_répartition[Code_Nom],Clef_répartition[[#This Row],[Code_Nom]],Clef_répartition[Année],Clef_répartition[[#This Row],[Année]])))</f>
        <v>17</v>
      </c>
      <c r="G744" t="str">
        <f>Clef_répartition[[#This Row],[Code_Nom]]&amp;"_"&amp;Clef_répartition[[#This Row],[Nombre]]&amp;"_"&amp;Clef_répartition[[#This Row],[Année]]</f>
        <v>ASIGE_Association intercommunale du groupement et de l'arrondissement scolaires de Grandson_2_2016</v>
      </c>
      <c r="H744">
        <v>5553</v>
      </c>
      <c r="I744" t="s">
        <v>47</v>
      </c>
      <c r="J744">
        <v>2016</v>
      </c>
      <c r="K744">
        <v>0.1</v>
      </c>
    </row>
    <row r="745" spans="1:11" x14ac:dyDescent="0.25">
      <c r="A745" t="s">
        <v>433</v>
      </c>
      <c r="B745" t="s">
        <v>583</v>
      </c>
      <c r="C745" t="s">
        <v>584</v>
      </c>
      <c r="D745" t="str">
        <f>Clef_répartition[[#This Row],[Code association]]&amp;"_"&amp;Clef_répartition[[#This Row],[Nom association]]</f>
        <v>ASIGE_Association intercommunale du groupement et de l'arrondissement scolaires de Grandson</v>
      </c>
      <c r="E745">
        <f>COUNTIFS(D$2:D745,Clef_répartition[[#This Row],[Code_Nom]],J$2:J745,Clef_répartition[[#This Row],[Année]])</f>
        <v>3</v>
      </c>
      <c r="F745">
        <f>IF(Clef_répartition[[#This Row],[Code_Nom]]=D744,F744-1,(COUNTIFS(Clef_répartition[Code_Nom],Clef_répartition[[#This Row],[Code_Nom]],Clef_répartition[Année],Clef_répartition[[#This Row],[Année]])))</f>
        <v>16</v>
      </c>
      <c r="G745" t="str">
        <f>Clef_répartition[[#This Row],[Code_Nom]]&amp;"_"&amp;Clef_répartition[[#This Row],[Nombre]]&amp;"_"&amp;Clef_répartition[[#This Row],[Année]]</f>
        <v>ASIGE_Association intercommunale du groupement et de l'arrondissement scolaires de Grandson_3_2016</v>
      </c>
      <c r="H745">
        <v>5554</v>
      </c>
      <c r="I745" t="s">
        <v>71</v>
      </c>
      <c r="J745">
        <v>2016</v>
      </c>
      <c r="K745">
        <v>0.08</v>
      </c>
    </row>
    <row r="746" spans="1:11" x14ac:dyDescent="0.25">
      <c r="A746" t="s">
        <v>433</v>
      </c>
      <c r="B746" t="s">
        <v>583</v>
      </c>
      <c r="C746" t="s">
        <v>584</v>
      </c>
      <c r="D746" t="str">
        <f>Clef_répartition[[#This Row],[Code association]]&amp;"_"&amp;Clef_répartition[[#This Row],[Nom association]]</f>
        <v>ASIGE_Association intercommunale du groupement et de l'arrondissement scolaires de Grandson</v>
      </c>
      <c r="E746">
        <f>COUNTIFS(D$2:D746,Clef_répartition[[#This Row],[Code_Nom]],J$2:J746,Clef_répartition[[#This Row],[Année]])</f>
        <v>4</v>
      </c>
      <c r="F746">
        <f>IF(Clef_répartition[[#This Row],[Code_Nom]]=D745,F745-1,(COUNTIFS(Clef_répartition[Code_Nom],Clef_répartition[[#This Row],[Code_Nom]],Clef_répartition[Année],Clef_répartition[[#This Row],[Année]])))</f>
        <v>15</v>
      </c>
      <c r="G746" t="str">
        <f>Clef_répartition[[#This Row],[Code_Nom]]&amp;"_"&amp;Clef_répartition[[#This Row],[Nombre]]&amp;"_"&amp;Clef_répartition[[#This Row],[Année]]</f>
        <v>ASIGE_Association intercommunale du groupement et de l'arrondissement scolaires de Grandson_4_2016</v>
      </c>
      <c r="H746">
        <v>5555</v>
      </c>
      <c r="I746" t="s">
        <v>75</v>
      </c>
      <c r="J746">
        <v>2016</v>
      </c>
      <c r="K746">
        <v>0.03</v>
      </c>
    </row>
    <row r="747" spans="1:11" x14ac:dyDescent="0.25">
      <c r="A747" t="s">
        <v>433</v>
      </c>
      <c r="B747" t="s">
        <v>583</v>
      </c>
      <c r="C747" t="s">
        <v>584</v>
      </c>
      <c r="D747" t="str">
        <f>Clef_répartition[[#This Row],[Code association]]&amp;"_"&amp;Clef_répartition[[#This Row],[Nom association]]</f>
        <v>ASIGE_Association intercommunale du groupement et de l'arrondissement scolaires de Grandson</v>
      </c>
      <c r="E747">
        <f>COUNTIFS(D$2:D747,Clef_répartition[[#This Row],[Code_Nom]],J$2:J747,Clef_répartition[[#This Row],[Année]])</f>
        <v>5</v>
      </c>
      <c r="F747">
        <f>IF(Clef_répartition[[#This Row],[Code_Nom]]=D746,F746-1,(COUNTIFS(Clef_répartition[Code_Nom],Clef_répartition[[#This Row],[Code_Nom]],Clef_répartition[Année],Clef_répartition[[#This Row],[Année]])))</f>
        <v>14</v>
      </c>
      <c r="G747" t="str">
        <f>Clef_répartition[[#This Row],[Code_Nom]]&amp;"_"&amp;Clef_répartition[[#This Row],[Nombre]]&amp;"_"&amp;Clef_répartition[[#This Row],[Année]]</f>
        <v>ASIGE_Association intercommunale du groupement et de l'arrondissement scolaires de Grandson_5_2016</v>
      </c>
      <c r="H747">
        <v>5556</v>
      </c>
      <c r="I747" t="s">
        <v>115</v>
      </c>
      <c r="J747">
        <v>2016</v>
      </c>
      <c r="K747">
        <v>0.05</v>
      </c>
    </row>
    <row r="748" spans="1:11" x14ac:dyDescent="0.25">
      <c r="A748" t="s">
        <v>433</v>
      </c>
      <c r="B748" t="s">
        <v>583</v>
      </c>
      <c r="C748" t="s">
        <v>584</v>
      </c>
      <c r="D748" t="str">
        <f>Clef_répartition[[#This Row],[Code association]]&amp;"_"&amp;Clef_répartition[[#This Row],[Nom association]]</f>
        <v>ASIGE_Association intercommunale du groupement et de l'arrondissement scolaires de Grandson</v>
      </c>
      <c r="E748">
        <f>COUNTIFS(D$2:D748,Clef_répartition[[#This Row],[Code_Nom]],J$2:J748,Clef_répartition[[#This Row],[Année]])</f>
        <v>6</v>
      </c>
      <c r="F748">
        <f>IF(Clef_répartition[[#This Row],[Code_Nom]]=D747,F747-1,(COUNTIFS(Clef_répartition[Code_Nom],Clef_répartition[[#This Row],[Code_Nom]],Clef_répartition[Année],Clef_répartition[[#This Row],[Année]])))</f>
        <v>13</v>
      </c>
      <c r="G748" t="str">
        <f>Clef_répartition[[#This Row],[Code_Nom]]&amp;"_"&amp;Clef_répartition[[#This Row],[Nombre]]&amp;"_"&amp;Clef_répartition[[#This Row],[Année]]</f>
        <v>ASIGE_Association intercommunale du groupement et de l'arrondissement scolaires de Grandson_6_2016</v>
      </c>
      <c r="H748">
        <v>5557</v>
      </c>
      <c r="I748" t="s">
        <v>116</v>
      </c>
      <c r="J748">
        <v>2016</v>
      </c>
      <c r="K748">
        <v>0.02</v>
      </c>
    </row>
    <row r="749" spans="1:11" x14ac:dyDescent="0.25">
      <c r="A749" t="s">
        <v>433</v>
      </c>
      <c r="B749" t="s">
        <v>583</v>
      </c>
      <c r="C749" t="s">
        <v>584</v>
      </c>
      <c r="D749" t="str">
        <f>Clef_répartition[[#This Row],[Code association]]&amp;"_"&amp;Clef_répartition[[#This Row],[Nom association]]</f>
        <v>ASIGE_Association intercommunale du groupement et de l'arrondissement scolaires de Grandson</v>
      </c>
      <c r="E749">
        <f>COUNTIFS(D$2:D749,Clef_répartition[[#This Row],[Code_Nom]],J$2:J749,Clef_répartition[[#This Row],[Année]])</f>
        <v>7</v>
      </c>
      <c r="F749">
        <f>IF(Clef_répartition[[#This Row],[Code_Nom]]=D748,F748-1,(COUNTIFS(Clef_répartition[Code_Nom],Clef_répartition[[#This Row],[Code_Nom]],Clef_répartition[Année],Clef_répartition[[#This Row],[Année]])))</f>
        <v>12</v>
      </c>
      <c r="G749" t="str">
        <f>Clef_répartition[[#This Row],[Code_Nom]]&amp;"_"&amp;Clef_répartition[[#This Row],[Nombre]]&amp;"_"&amp;Clef_répartition[[#This Row],[Année]]</f>
        <v>ASIGE_Association intercommunale du groupement et de l'arrondissement scolaires de Grandson_7_2016</v>
      </c>
      <c r="H749">
        <v>5559</v>
      </c>
      <c r="I749" t="s">
        <v>121</v>
      </c>
      <c r="J749">
        <v>2016</v>
      </c>
      <c r="K749">
        <v>0.04</v>
      </c>
    </row>
    <row r="750" spans="1:11" x14ac:dyDescent="0.25">
      <c r="A750" t="s">
        <v>433</v>
      </c>
      <c r="B750" t="s">
        <v>583</v>
      </c>
      <c r="C750" t="s">
        <v>584</v>
      </c>
      <c r="D750" t="str">
        <f>Clef_répartition[[#This Row],[Code association]]&amp;"_"&amp;Clef_répartition[[#This Row],[Nom association]]</f>
        <v>ASIGE_Association intercommunale du groupement et de l'arrondissement scolaires de Grandson</v>
      </c>
      <c r="E750">
        <f>COUNTIFS(D$2:D750,Clef_répartition[[#This Row],[Code_Nom]],J$2:J750,Clef_répartition[[#This Row],[Année]])</f>
        <v>8</v>
      </c>
      <c r="F750">
        <f>IF(Clef_répartition[[#This Row],[Code_Nom]]=D749,F749-1,(COUNTIFS(Clef_répartition[Code_Nom],Clef_répartition[[#This Row],[Code_Nom]],Clef_répartition[Année],Clef_répartition[[#This Row],[Année]])))</f>
        <v>11</v>
      </c>
      <c r="G750" t="str">
        <f>Clef_répartition[[#This Row],[Code_Nom]]&amp;"_"&amp;Clef_répartition[[#This Row],[Nombre]]&amp;"_"&amp;Clef_répartition[[#This Row],[Année]]</f>
        <v>ASIGE_Association intercommunale du groupement et de l'arrondissement scolaires de Grandson_8_2016</v>
      </c>
      <c r="H750">
        <v>5560</v>
      </c>
      <c r="I750" t="s">
        <v>131</v>
      </c>
      <c r="J750">
        <v>2016</v>
      </c>
      <c r="K750">
        <v>0.02</v>
      </c>
    </row>
    <row r="751" spans="1:11" x14ac:dyDescent="0.25">
      <c r="A751" t="s">
        <v>433</v>
      </c>
      <c r="B751" t="s">
        <v>583</v>
      </c>
      <c r="C751" t="s">
        <v>584</v>
      </c>
      <c r="D751" t="str">
        <f>Clef_répartition[[#This Row],[Code association]]&amp;"_"&amp;Clef_répartition[[#This Row],[Nom association]]</f>
        <v>ASIGE_Association intercommunale du groupement et de l'arrondissement scolaires de Grandson</v>
      </c>
      <c r="E751">
        <f>COUNTIFS(D$2:D751,Clef_répartition[[#This Row],[Code_Nom]],J$2:J751,Clef_répartition[[#This Row],[Année]])</f>
        <v>9</v>
      </c>
      <c r="F751">
        <f>IF(Clef_répartition[[#This Row],[Code_Nom]]=D750,F750-1,(COUNTIFS(Clef_répartition[Code_Nom],Clef_répartition[[#This Row],[Code_Nom]],Clef_répartition[Année],Clef_répartition[[#This Row],[Année]])))</f>
        <v>10</v>
      </c>
      <c r="G751" t="str">
        <f>Clef_répartition[[#This Row],[Code_Nom]]&amp;"_"&amp;Clef_répartition[[#This Row],[Nombre]]&amp;"_"&amp;Clef_répartition[[#This Row],[Année]]</f>
        <v>ASIGE_Association intercommunale du groupement et de l'arrondissement scolaires de Grandson_9_2016</v>
      </c>
      <c r="H751">
        <v>5561</v>
      </c>
      <c r="I751" t="s">
        <v>132</v>
      </c>
      <c r="J751">
        <v>2016</v>
      </c>
      <c r="K751">
        <v>0.28000000000000003</v>
      </c>
    </row>
    <row r="752" spans="1:11" x14ac:dyDescent="0.25">
      <c r="A752" t="s">
        <v>433</v>
      </c>
      <c r="B752" t="s">
        <v>583</v>
      </c>
      <c r="C752" t="s">
        <v>584</v>
      </c>
      <c r="D752" t="str">
        <f>Clef_répartition[[#This Row],[Code association]]&amp;"_"&amp;Clef_répartition[[#This Row],[Nom association]]</f>
        <v>ASIGE_Association intercommunale du groupement et de l'arrondissement scolaires de Grandson</v>
      </c>
      <c r="E752">
        <f>COUNTIFS(D$2:D752,Clef_répartition[[#This Row],[Code_Nom]],J$2:J752,Clef_répartition[[#This Row],[Année]])</f>
        <v>10</v>
      </c>
      <c r="F752">
        <f>IF(Clef_répartition[[#This Row],[Code_Nom]]=D751,F751-1,(COUNTIFS(Clef_répartition[Code_Nom],Clef_répartition[[#This Row],[Code_Nom]],Clef_répartition[Année],Clef_répartition[[#This Row],[Année]])))</f>
        <v>9</v>
      </c>
      <c r="G752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Grandson_10_2016</v>
      </c>
      <c r="H752">
        <v>5922</v>
      </c>
      <c r="I752" t="s">
        <v>183</v>
      </c>
      <c r="J752">
        <v>2016</v>
      </c>
      <c r="K752">
        <v>7.0000000000000007E-2</v>
      </c>
    </row>
    <row r="753" spans="1:11" x14ac:dyDescent="0.25">
      <c r="A753" t="s">
        <v>433</v>
      </c>
      <c r="B753" t="s">
        <v>583</v>
      </c>
      <c r="C753" t="s">
        <v>584</v>
      </c>
      <c r="D753" t="str">
        <f>Clef_répartition[[#This Row],[Code association]]&amp;"_"&amp;Clef_répartition[[#This Row],[Nom association]]</f>
        <v>ASIGE_Association intercommunale du groupement et de l'arrondissement scolaires de Grandson</v>
      </c>
      <c r="E753">
        <f>COUNTIFS(D$2:D753,Clef_répartition[[#This Row],[Code_Nom]],J$2:J753,Clef_répartition[[#This Row],[Année]])</f>
        <v>11</v>
      </c>
      <c r="F753">
        <f>IF(Clef_répartition[[#This Row],[Code_Nom]]=D752,F752-1,(COUNTIFS(Clef_répartition[Code_Nom],Clef_répartition[[#This Row],[Code_Nom]],Clef_répartition[Année],Clef_répartition[[#This Row],[Année]])))</f>
        <v>8</v>
      </c>
      <c r="G753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Grandson_11_2016</v>
      </c>
      <c r="H753">
        <v>5563</v>
      </c>
      <c r="I753" t="s">
        <v>193</v>
      </c>
      <c r="J753">
        <v>2016</v>
      </c>
      <c r="K753">
        <v>0.02</v>
      </c>
    </row>
    <row r="754" spans="1:11" x14ac:dyDescent="0.25">
      <c r="A754" t="s">
        <v>433</v>
      </c>
      <c r="B754" t="s">
        <v>583</v>
      </c>
      <c r="C754" t="s">
        <v>584</v>
      </c>
      <c r="D754" t="str">
        <f>Clef_répartition[[#This Row],[Code association]]&amp;"_"&amp;Clef_répartition[[#This Row],[Nom association]]</f>
        <v>ASIGE_Association intercommunale du groupement et de l'arrondissement scolaires de Grandson</v>
      </c>
      <c r="E754">
        <f>COUNTIFS(D$2:D754,Clef_répartition[[#This Row],[Code_Nom]],J$2:J754,Clef_répartition[[#This Row],[Année]])</f>
        <v>12</v>
      </c>
      <c r="F754">
        <f>IF(Clef_répartition[[#This Row],[Code_Nom]]=D753,F753-1,(COUNTIFS(Clef_répartition[Code_Nom],Clef_répartition[[#This Row],[Code_Nom]],Clef_répartition[Année],Clef_répartition[[#This Row],[Année]])))</f>
        <v>7</v>
      </c>
      <c r="G754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Grandson_12_2016</v>
      </c>
      <c r="H754">
        <v>5564</v>
      </c>
      <c r="I754" t="s">
        <v>194</v>
      </c>
      <c r="J754">
        <v>2016</v>
      </c>
      <c r="K754">
        <v>0.01</v>
      </c>
    </row>
    <row r="755" spans="1:11" x14ac:dyDescent="0.25">
      <c r="A755" t="s">
        <v>433</v>
      </c>
      <c r="B755" t="s">
        <v>583</v>
      </c>
      <c r="C755" t="s">
        <v>584</v>
      </c>
      <c r="D755" t="str">
        <f>Clef_répartition[[#This Row],[Code association]]&amp;"_"&amp;Clef_répartition[[#This Row],[Nom association]]</f>
        <v>ASIGE_Association intercommunale du groupement et de l'arrondissement scolaires de Grandson</v>
      </c>
      <c r="E755">
        <f>COUNTIFS(D$2:D755,Clef_répartition[[#This Row],[Code_Nom]],J$2:J755,Clef_répartition[[#This Row],[Année]])</f>
        <v>13</v>
      </c>
      <c r="F755">
        <f>IF(Clef_répartition[[#This Row],[Code_Nom]]=D754,F754-1,(COUNTIFS(Clef_répartition[Code_Nom],Clef_répartition[[#This Row],[Code_Nom]],Clef_répartition[Année],Clef_répartition[[#This Row],[Année]])))</f>
        <v>6</v>
      </c>
      <c r="G755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Grandson_13_2016</v>
      </c>
      <c r="H755">
        <v>5565</v>
      </c>
      <c r="I755" t="s">
        <v>199</v>
      </c>
      <c r="J755">
        <v>2016</v>
      </c>
      <c r="K755">
        <v>0.05</v>
      </c>
    </row>
    <row r="756" spans="1:11" x14ac:dyDescent="0.25">
      <c r="A756" t="s">
        <v>433</v>
      </c>
      <c r="B756" t="s">
        <v>583</v>
      </c>
      <c r="C756" t="s">
        <v>584</v>
      </c>
      <c r="D756" t="str">
        <f>Clef_répartition[[#This Row],[Code association]]&amp;"_"&amp;Clef_répartition[[#This Row],[Nom association]]</f>
        <v>ASIGE_Association intercommunale du groupement et de l'arrondissement scolaires de Grandson</v>
      </c>
      <c r="E756">
        <f>COUNTIFS(D$2:D756,Clef_répartition[[#This Row],[Code_Nom]],J$2:J756,Clef_répartition[[#This Row],[Année]])</f>
        <v>14</v>
      </c>
      <c r="F756">
        <f>IF(Clef_répartition[[#This Row],[Code_Nom]]=D755,F755-1,(COUNTIFS(Clef_répartition[Code_Nom],Clef_répartition[[#This Row],[Code_Nom]],Clef_répartition[Année],Clef_répartition[[#This Row],[Année]])))</f>
        <v>5</v>
      </c>
      <c r="G756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Grandson_14_2016</v>
      </c>
      <c r="H756">
        <v>5924</v>
      </c>
      <c r="I756" t="s">
        <v>202</v>
      </c>
      <c r="J756">
        <v>2016</v>
      </c>
      <c r="K756">
        <v>0.02</v>
      </c>
    </row>
    <row r="757" spans="1:11" x14ac:dyDescent="0.25">
      <c r="A757" t="s">
        <v>433</v>
      </c>
      <c r="B757" t="s">
        <v>583</v>
      </c>
      <c r="C757" t="s">
        <v>584</v>
      </c>
      <c r="D757" t="str">
        <f>Clef_répartition[[#This Row],[Code association]]&amp;"_"&amp;Clef_répartition[[#This Row],[Nom association]]</f>
        <v>ASIGE_Association intercommunale du groupement et de l'arrondissement scolaires de Grandson</v>
      </c>
      <c r="E757">
        <f>COUNTIFS(D$2:D757,Clef_répartition[[#This Row],[Code_Nom]],J$2:J757,Clef_répartition[[#This Row],[Année]])</f>
        <v>15</v>
      </c>
      <c r="F757">
        <f>IF(Clef_répartition[[#This Row],[Code_Nom]]=D756,F756-1,(COUNTIFS(Clef_répartition[Code_Nom],Clef_répartition[[#This Row],[Code_Nom]],Clef_répartition[Année],Clef_répartition[[#This Row],[Année]])))</f>
        <v>4</v>
      </c>
      <c r="G757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Grandson_15_2016</v>
      </c>
      <c r="H757">
        <v>5566</v>
      </c>
      <c r="I757" t="s">
        <v>224</v>
      </c>
      <c r="J757">
        <v>2016</v>
      </c>
      <c r="K757">
        <v>0.03</v>
      </c>
    </row>
    <row r="758" spans="1:11" x14ac:dyDescent="0.25">
      <c r="A758" t="s">
        <v>433</v>
      </c>
      <c r="B758" t="s">
        <v>583</v>
      </c>
      <c r="C758" t="s">
        <v>584</v>
      </c>
      <c r="D758" t="str">
        <f>Clef_répartition[[#This Row],[Code association]]&amp;"_"&amp;Clef_répartition[[#This Row],[Nom association]]</f>
        <v>ASIGE_Association intercommunale du groupement et de l'arrondissement scolaires de Grandson</v>
      </c>
      <c r="E758">
        <f>COUNTIFS(D$2:D758,Clef_répartition[[#This Row],[Code_Nom]],J$2:J758,Clef_répartition[[#This Row],[Année]])</f>
        <v>16</v>
      </c>
      <c r="F758">
        <f>IF(Clef_répartition[[#This Row],[Code_Nom]]=D757,F757-1,(COUNTIFS(Clef_répartition[Code_Nom],Clef_répartition[[#This Row],[Code_Nom]],Clef_répartition[Année],Clef_répartition[[#This Row],[Année]])))</f>
        <v>3</v>
      </c>
      <c r="G758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Grandson_16_2016</v>
      </c>
      <c r="H758">
        <v>5571</v>
      </c>
      <c r="I758" t="s">
        <v>263</v>
      </c>
      <c r="J758">
        <v>2016</v>
      </c>
      <c r="K758">
        <v>0.08</v>
      </c>
    </row>
    <row r="759" spans="1:11" x14ac:dyDescent="0.25">
      <c r="A759" t="s">
        <v>433</v>
      </c>
      <c r="B759" t="s">
        <v>583</v>
      </c>
      <c r="C759" t="s">
        <v>584</v>
      </c>
      <c r="D759" t="str">
        <f>Clef_répartition[[#This Row],[Code association]]&amp;"_"&amp;Clef_répartition[[#This Row],[Nom association]]</f>
        <v>ASIGE_Association intercommunale du groupement et de l'arrondissement scolaires de Grandson</v>
      </c>
      <c r="E759">
        <f>COUNTIFS(D$2:D759,Clef_répartition[[#This Row],[Code_Nom]],J$2:J759,Clef_répartition[[#This Row],[Année]])</f>
        <v>17</v>
      </c>
      <c r="F759">
        <f>IF(Clef_répartition[[#This Row],[Code_Nom]]=D758,F758-1,(COUNTIFS(Clef_répartition[Code_Nom],Clef_répartition[[#This Row],[Code_Nom]],Clef_répartition[Année],Clef_répartition[[#This Row],[Année]])))</f>
        <v>2</v>
      </c>
      <c r="G759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Grandson_17_2016</v>
      </c>
      <c r="H759">
        <v>5933</v>
      </c>
      <c r="I759" t="s">
        <v>271</v>
      </c>
      <c r="J759">
        <v>2016</v>
      </c>
      <c r="K759">
        <v>0.05</v>
      </c>
    </row>
    <row r="760" spans="1:11" x14ac:dyDescent="0.25">
      <c r="A760" t="s">
        <v>433</v>
      </c>
      <c r="B760" t="s">
        <v>583</v>
      </c>
      <c r="C760" t="s">
        <v>584</v>
      </c>
      <c r="D760" t="str">
        <f>Clef_répartition[[#This Row],[Code association]]&amp;"_"&amp;Clef_répartition[[#This Row],[Nom association]]</f>
        <v>ASIGE_Association intercommunale du groupement et de l'arrondissement scolaires de Grandson</v>
      </c>
      <c r="E760">
        <f>COUNTIFS(D$2:D760,Clef_répartition[[#This Row],[Code_Nom]],J$2:J760,Clef_répartition[[#This Row],[Année]])</f>
        <v>18</v>
      </c>
      <c r="F760">
        <f>IF(Clef_répartition[[#This Row],[Code_Nom]]=D759,F759-1,(COUNTIFS(Clef_répartition[Code_Nom],Clef_répartition[[#This Row],[Code_Nom]],Clef_répartition[Année],Clef_répartition[[#This Row],[Année]])))</f>
        <v>1</v>
      </c>
      <c r="G760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Grandson_18_2016</v>
      </c>
      <c r="H760">
        <v>5937</v>
      </c>
      <c r="I760" t="s">
        <v>292</v>
      </c>
      <c r="J760">
        <v>2016</v>
      </c>
      <c r="K760">
        <v>0.01</v>
      </c>
    </row>
    <row r="761" spans="1:11" x14ac:dyDescent="0.25">
      <c r="A761" t="s">
        <v>433</v>
      </c>
      <c r="B761" t="s">
        <v>610</v>
      </c>
      <c r="C761" t="s">
        <v>611</v>
      </c>
      <c r="D76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1">
        <f>COUNTIFS(D$2:D761,Clef_répartition[[#This Row],[Code_Nom]],J$2:J761,Clef_répartition[[#This Row],[Année]])</f>
        <v>1</v>
      </c>
      <c r="F761">
        <f>IF(Clef_répartition[[#This Row],[Code_Nom]]=D760,F760-1,(COUNTIFS(Clef_répartition[Code_Nom],Clef_répartition[[#This Row],[Code_Nom]],Clef_répartition[Année],Clef_répartition[[#This Row],[Année]])))</f>
        <v>7</v>
      </c>
      <c r="G76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Prilly_1_2016</v>
      </c>
      <c r="H761">
        <v>5472</v>
      </c>
      <c r="I761" t="s">
        <v>34</v>
      </c>
      <c r="J761">
        <v>2016</v>
      </c>
      <c r="K761">
        <v>4.4000000000000003E-3</v>
      </c>
    </row>
    <row r="762" spans="1:11" x14ac:dyDescent="0.25">
      <c r="A762" t="s">
        <v>433</v>
      </c>
      <c r="B762" t="s">
        <v>610</v>
      </c>
      <c r="C762" t="s">
        <v>611</v>
      </c>
      <c r="D76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2">
        <f>COUNTIFS(D$2:D762,Clef_répartition[[#This Row],[Code_Nom]],J$2:J762,Clef_répartition[[#This Row],[Année]])</f>
        <v>2</v>
      </c>
      <c r="F762">
        <f>IF(Clef_répartition[[#This Row],[Code_Nom]]=D761,F761-1,(COUNTIFS(Clef_répartition[Code_Nom],Clef_répartition[[#This Row],[Code_Nom]],Clef_répartition[Année],Clef_répartition[[#This Row],[Année]])))</f>
        <v>6</v>
      </c>
      <c r="G76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Prilly_2_2016</v>
      </c>
      <c r="H762">
        <v>5473</v>
      </c>
      <c r="I762" t="s">
        <v>35</v>
      </c>
      <c r="J762">
        <v>2016</v>
      </c>
      <c r="K762">
        <v>1.44E-2</v>
      </c>
    </row>
    <row r="763" spans="1:11" x14ac:dyDescent="0.25">
      <c r="A763" t="s">
        <v>433</v>
      </c>
      <c r="B763" t="s">
        <v>610</v>
      </c>
      <c r="C763" t="s">
        <v>611</v>
      </c>
      <c r="D763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3">
        <f>COUNTIFS(D$2:D763,Clef_répartition[[#This Row],[Code_Nom]],J$2:J763,Clef_répartition[[#This Row],[Année]])</f>
        <v>3</v>
      </c>
      <c r="F763">
        <f>IF(Clef_répartition[[#This Row],[Code_Nom]]=D762,F762-1,(COUNTIFS(Clef_répartition[Code_Nom],Clef_répartition[[#This Row],[Code_Nom]],Clef_répartition[Année],Clef_répartition[[#This Row],[Année]])))</f>
        <v>5</v>
      </c>
      <c r="G763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Prilly_3_2016</v>
      </c>
      <c r="H763">
        <v>5582</v>
      </c>
      <c r="I763" t="s">
        <v>61</v>
      </c>
      <c r="J763">
        <v>2016</v>
      </c>
      <c r="K763">
        <v>7.6600000000000001E-2</v>
      </c>
    </row>
    <row r="764" spans="1:11" x14ac:dyDescent="0.25">
      <c r="A764" t="s">
        <v>433</v>
      </c>
      <c r="B764" t="s">
        <v>610</v>
      </c>
      <c r="C764" t="s">
        <v>611</v>
      </c>
      <c r="D764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4">
        <f>COUNTIFS(D$2:D764,Clef_répartition[[#This Row],[Code_Nom]],J$2:J764,Clef_répartition[[#This Row],[Année]])</f>
        <v>4</v>
      </c>
      <c r="F764">
        <f>IF(Clef_répartition[[#This Row],[Code_Nom]]=D763,F763-1,(COUNTIFS(Clef_répartition[Code_Nom],Clef_répartition[[#This Row],[Code_Nom]],Clef_répartition[Année],Clef_répartition[[#This Row],[Année]])))</f>
        <v>4</v>
      </c>
      <c r="G764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Prilly_4_2016</v>
      </c>
      <c r="H764">
        <v>5585</v>
      </c>
      <c r="I764" t="s">
        <v>141</v>
      </c>
      <c r="J764">
        <v>2016</v>
      </c>
      <c r="K764">
        <v>8.1500000000000003E-2</v>
      </c>
    </row>
    <row r="765" spans="1:11" x14ac:dyDescent="0.25">
      <c r="A765" t="s">
        <v>433</v>
      </c>
      <c r="B765" t="s">
        <v>610</v>
      </c>
      <c r="C765" t="s">
        <v>611</v>
      </c>
      <c r="D765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5">
        <f>COUNTIFS(D$2:D765,Clef_répartition[[#This Row],[Code_Nom]],J$2:J765,Clef_répartition[[#This Row],[Année]])</f>
        <v>5</v>
      </c>
      <c r="F765">
        <f>IF(Clef_répartition[[#This Row],[Code_Nom]]=D764,F764-1,(COUNTIFS(Clef_répartition[Code_Nom],Clef_répartition[[#This Row],[Code_Nom]],Clef_répartition[Année],Clef_répartition[[#This Row],[Année]])))</f>
        <v>3</v>
      </c>
      <c r="G765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Prilly_5_2016</v>
      </c>
      <c r="H765">
        <v>5589</v>
      </c>
      <c r="I765" t="s">
        <v>223</v>
      </c>
      <c r="J765">
        <v>2016</v>
      </c>
      <c r="K765">
        <v>0.58660000000000001</v>
      </c>
    </row>
    <row r="766" spans="1:11" x14ac:dyDescent="0.25">
      <c r="A766" t="s">
        <v>433</v>
      </c>
      <c r="B766" t="s">
        <v>610</v>
      </c>
      <c r="C766" t="s">
        <v>611</v>
      </c>
      <c r="D76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6">
        <f>COUNTIFS(D$2:D766,Clef_répartition[[#This Row],[Code_Nom]],J$2:J766,Clef_répartition[[#This Row],[Année]])</f>
        <v>6</v>
      </c>
      <c r="F766">
        <f>IF(Clef_répartition[[#This Row],[Code_Nom]]=D765,F765-1,(COUNTIFS(Clef_répartition[Code_Nom],Clef_répartition[[#This Row],[Code_Nom]],Clef_répartition[Année],Clef_répartition[[#This Row],[Année]])))</f>
        <v>2</v>
      </c>
      <c r="G76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Prilly_6_2016</v>
      </c>
      <c r="H766">
        <v>5592</v>
      </c>
      <c r="I766" t="s">
        <v>234</v>
      </c>
      <c r="J766">
        <v>2016</v>
      </c>
      <c r="K766">
        <v>0.2235</v>
      </c>
    </row>
    <row r="767" spans="1:11" x14ac:dyDescent="0.25">
      <c r="A767" t="s">
        <v>433</v>
      </c>
      <c r="B767" t="s">
        <v>610</v>
      </c>
      <c r="C767" t="s">
        <v>611</v>
      </c>
      <c r="D76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767">
        <f>COUNTIFS(D$2:D767,Clef_répartition[[#This Row],[Code_Nom]],J$2:J767,Clef_répartition[[#This Row],[Année]])</f>
        <v>7</v>
      </c>
      <c r="F767">
        <f>IF(Clef_répartition[[#This Row],[Code_Nom]]=D766,F766-1,(COUNTIFS(Clef_répartition[Code_Nom],Clef_répartition[[#This Row],[Code_Nom]],Clef_répartition[Année],Clef_répartition[[#This Row],[Année]])))</f>
        <v>1</v>
      </c>
      <c r="G76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Prilly_7_2016</v>
      </c>
      <c r="H767">
        <v>5501</v>
      </c>
      <c r="I767" t="s">
        <v>258</v>
      </c>
      <c r="J767">
        <v>2016</v>
      </c>
      <c r="K767">
        <v>1.2999999999999999E-2</v>
      </c>
    </row>
    <row r="768" spans="1:11" x14ac:dyDescent="0.25">
      <c r="A768" t="s">
        <v>713</v>
      </c>
      <c r="B768" t="s">
        <v>740</v>
      </c>
      <c r="C768" t="s">
        <v>741</v>
      </c>
      <c r="D768" t="str">
        <f>Clef_répartition[[#This Row],[Code association]]&amp;"_"&amp;Clef_répartition[[#This Row],[Nom association]]</f>
        <v>ASIJ_Association scolaire intercommunale du Jorat</v>
      </c>
      <c r="E768">
        <f>COUNTIFS(D$2:D768,Clef_répartition[[#This Row],[Code_Nom]],J$2:J768,Clef_répartition[[#This Row],[Année]])</f>
        <v>1</v>
      </c>
      <c r="F768">
        <f>IF(Clef_répartition[[#This Row],[Code_Nom]]=D767,F767-1,(COUNTIFS(Clef_répartition[Code_Nom],Clef_répartition[[#This Row],[Code_Nom]],Clef_répartition[Année],Clef_répartition[[#This Row],[Année]])))</f>
        <v>10</v>
      </c>
      <c r="G768" t="str">
        <f>Clef_répartition[[#This Row],[Code_Nom]]&amp;"_"&amp;Clef_répartition[[#This Row],[Nombre]]&amp;"_"&amp;Clef_répartition[[#This Row],[Année]]</f>
        <v>ASIJ_Association scolaire intercommunale du Jorat_1_2016</v>
      </c>
      <c r="H768">
        <v>5785</v>
      </c>
      <c r="I768" t="s">
        <v>74</v>
      </c>
      <c r="J768">
        <v>2016</v>
      </c>
      <c r="K768">
        <v>3.2800000000000003E-2</v>
      </c>
    </row>
    <row r="769" spans="1:11" x14ac:dyDescent="0.25">
      <c r="A769" t="s">
        <v>713</v>
      </c>
      <c r="B769" t="s">
        <v>740</v>
      </c>
      <c r="C769" t="s">
        <v>741</v>
      </c>
      <c r="D769" t="str">
        <f>Clef_répartition[[#This Row],[Code association]]&amp;"_"&amp;Clef_répartition[[#This Row],[Nom association]]</f>
        <v>ASIJ_Association scolaire intercommunale du Jorat</v>
      </c>
      <c r="E769">
        <f>COUNTIFS(D$2:D769,Clef_répartition[[#This Row],[Code_Nom]],J$2:J769,Clef_répartition[[#This Row],[Année]])</f>
        <v>2</v>
      </c>
      <c r="F769">
        <f>IF(Clef_répartition[[#This Row],[Code_Nom]]=D768,F768-1,(COUNTIFS(Clef_répartition[Code_Nom],Clef_répartition[[#This Row],[Code_Nom]],Clef_répartition[Année],Clef_répartition[[#This Row],[Année]])))</f>
        <v>9</v>
      </c>
      <c r="G769" t="str">
        <f>Clef_répartition[[#This Row],[Code_Nom]]&amp;"_"&amp;Clef_répartition[[#This Row],[Nombre]]&amp;"_"&amp;Clef_répartition[[#This Row],[Année]]</f>
        <v>ASIJ_Association scolaire intercommunale du Jorat_2_2016</v>
      </c>
      <c r="H769">
        <v>5604</v>
      </c>
      <c r="I769" t="s">
        <v>117</v>
      </c>
      <c r="J769">
        <v>2016</v>
      </c>
      <c r="K769">
        <v>0.16259999999999999</v>
      </c>
    </row>
    <row r="770" spans="1:11" x14ac:dyDescent="0.25">
      <c r="A770" t="s">
        <v>713</v>
      </c>
      <c r="B770" t="s">
        <v>740</v>
      </c>
      <c r="C770" t="s">
        <v>741</v>
      </c>
      <c r="D770" t="str">
        <f>Clef_répartition[[#This Row],[Code association]]&amp;"_"&amp;Clef_répartition[[#This Row],[Nom association]]</f>
        <v>ASIJ_Association scolaire intercommunale du Jorat</v>
      </c>
      <c r="E770">
        <f>COUNTIFS(D$2:D770,Clef_répartition[[#This Row],[Code_Nom]],J$2:J770,Clef_répartition[[#This Row],[Année]])</f>
        <v>3</v>
      </c>
      <c r="F770">
        <f>IF(Clef_répartition[[#This Row],[Code_Nom]]=D769,F769-1,(COUNTIFS(Clef_répartition[Code_Nom],Clef_répartition[[#This Row],[Code_Nom]],Clef_répartition[Année],Clef_répartition[[#This Row],[Année]])))</f>
        <v>8</v>
      </c>
      <c r="G770" t="str">
        <f>Clef_répartition[[#This Row],[Code_Nom]]&amp;"_"&amp;Clef_répartition[[#This Row],[Nombre]]&amp;"_"&amp;Clef_répartition[[#This Row],[Année]]</f>
        <v>ASIJ_Association scolaire intercommunale du Jorat_3_2016</v>
      </c>
      <c r="H770">
        <v>5806</v>
      </c>
      <c r="I770" t="s">
        <v>140</v>
      </c>
      <c r="J770">
        <v>2016</v>
      </c>
      <c r="K770">
        <v>0.2379</v>
      </c>
    </row>
    <row r="771" spans="1:11" x14ac:dyDescent="0.25">
      <c r="A771" t="s">
        <v>713</v>
      </c>
      <c r="B771" t="s">
        <v>740</v>
      </c>
      <c r="C771" t="s">
        <v>741</v>
      </c>
      <c r="D771" t="str">
        <f>Clef_répartition[[#This Row],[Code association]]&amp;"_"&amp;Clef_répartition[[#This Row],[Nom association]]</f>
        <v>ASIJ_Association scolaire intercommunale du Jorat</v>
      </c>
      <c r="E771">
        <f>COUNTIFS(D$2:D771,Clef_répartition[[#This Row],[Code_Nom]],J$2:J771,Clef_répartition[[#This Row],[Année]])</f>
        <v>4</v>
      </c>
      <c r="F771">
        <f>IF(Clef_répartition[[#This Row],[Code_Nom]]=D770,F770-1,(COUNTIFS(Clef_répartition[Code_Nom],Clef_répartition[[#This Row],[Code_Nom]],Clef_répartition[Année],Clef_répartition[[#This Row],[Année]])))</f>
        <v>7</v>
      </c>
      <c r="G771" t="str">
        <f>Clef_répartition[[#This Row],[Code_Nom]]&amp;"_"&amp;Clef_répartition[[#This Row],[Nombre]]&amp;"_"&amp;Clef_répartition[[#This Row],[Année]]</f>
        <v>ASIJ_Association scolaire intercommunale du Jorat_4_2016</v>
      </c>
      <c r="H771">
        <v>5792</v>
      </c>
      <c r="I771" t="s">
        <v>187</v>
      </c>
      <c r="J771">
        <v>2016</v>
      </c>
      <c r="K771">
        <v>5.3800000000000001E-2</v>
      </c>
    </row>
    <row r="772" spans="1:11" x14ac:dyDescent="0.25">
      <c r="A772" t="s">
        <v>713</v>
      </c>
      <c r="B772" t="s">
        <v>740</v>
      </c>
      <c r="C772" t="s">
        <v>741</v>
      </c>
      <c r="D772" t="str">
        <f>Clef_répartition[[#This Row],[Code association]]&amp;"_"&amp;Clef_répartition[[#This Row],[Nom association]]</f>
        <v>ASIJ_Association scolaire intercommunale du Jorat</v>
      </c>
      <c r="E772">
        <f>COUNTIFS(D$2:D772,Clef_répartition[[#This Row],[Code_Nom]],J$2:J772,Clef_répartition[[#This Row],[Année]])</f>
        <v>5</v>
      </c>
      <c r="F772">
        <f>IF(Clef_répartition[[#This Row],[Code_Nom]]=D771,F771-1,(COUNTIFS(Clef_répartition[Code_Nom],Clef_répartition[[#This Row],[Code_Nom]],Clef_répartition[Année],Clef_répartition[[#This Row],[Année]])))</f>
        <v>6</v>
      </c>
      <c r="G772" t="str">
        <f>Clef_répartition[[#This Row],[Code_Nom]]&amp;"_"&amp;Clef_répartition[[#This Row],[Nombre]]&amp;"_"&amp;Clef_répartition[[#This Row],[Année]]</f>
        <v>ASIJ_Association scolaire intercommunale du Jorat_5_2016</v>
      </c>
      <c r="H772">
        <v>5798</v>
      </c>
      <c r="I772" t="s">
        <v>236</v>
      </c>
      <c r="J772">
        <v>2016</v>
      </c>
      <c r="K772">
        <v>3.0800000000000001E-2</v>
      </c>
    </row>
    <row r="773" spans="1:11" x14ac:dyDescent="0.25">
      <c r="A773" t="s">
        <v>713</v>
      </c>
      <c r="B773" t="s">
        <v>740</v>
      </c>
      <c r="C773" t="s">
        <v>741</v>
      </c>
      <c r="D773" t="str">
        <f>Clef_répartition[[#This Row],[Code association]]&amp;"_"&amp;Clef_répartition[[#This Row],[Nom association]]</f>
        <v>ASIJ_Association scolaire intercommunale du Jorat</v>
      </c>
      <c r="E773">
        <f>COUNTIFS(D$2:D773,Clef_répartition[[#This Row],[Code_Nom]],J$2:J773,Clef_répartition[[#This Row],[Année]])</f>
        <v>6</v>
      </c>
      <c r="F773">
        <f>IF(Clef_répartition[[#This Row],[Code_Nom]]=D772,F772-1,(COUNTIFS(Clef_répartition[Code_Nom],Clef_répartition[[#This Row],[Code_Nom]],Clef_répartition[Année],Clef_répartition[[#This Row],[Année]])))</f>
        <v>5</v>
      </c>
      <c r="G773" t="str">
        <f>Clef_répartition[[#This Row],[Code_Nom]]&amp;"_"&amp;Clef_répartition[[#This Row],[Nombre]]&amp;"_"&amp;Clef_répartition[[#This Row],[Année]]</f>
        <v>ASIJ_Association scolaire intercommunale du Jorat_6_2016</v>
      </c>
      <c r="H773">
        <v>5611</v>
      </c>
      <c r="I773" t="s">
        <v>251</v>
      </c>
      <c r="J773">
        <v>2016</v>
      </c>
      <c r="K773">
        <v>0.24679999999999999</v>
      </c>
    </row>
    <row r="774" spans="1:11" x14ac:dyDescent="0.25">
      <c r="A774" t="s">
        <v>713</v>
      </c>
      <c r="B774" t="s">
        <v>740</v>
      </c>
      <c r="C774" t="s">
        <v>741</v>
      </c>
      <c r="D774" t="str">
        <f>Clef_répartition[[#This Row],[Code association]]&amp;"_"&amp;Clef_répartition[[#This Row],[Nom association]]</f>
        <v>ASIJ_Association scolaire intercommunale du Jorat</v>
      </c>
      <c r="E774">
        <f>COUNTIFS(D$2:D774,Clef_répartition[[#This Row],[Code_Nom]],J$2:J774,Clef_répartition[[#This Row],[Année]])</f>
        <v>7</v>
      </c>
      <c r="F774">
        <f>IF(Clef_répartition[[#This Row],[Code_Nom]]=D773,F773-1,(COUNTIFS(Clef_répartition[Code_Nom],Clef_répartition[[#This Row],[Code_Nom]],Clef_répartition[Année],Clef_répartition[[#This Row],[Année]])))</f>
        <v>4</v>
      </c>
      <c r="G774" t="str">
        <f>Clef_répartition[[#This Row],[Code_Nom]]&amp;"_"&amp;Clef_répartition[[#This Row],[Nombre]]&amp;"_"&amp;Clef_répartition[[#This Row],[Année]]</f>
        <v>ASIJ_Association scolaire intercommunale du Jorat_7_2016</v>
      </c>
      <c r="H774">
        <v>5799</v>
      </c>
      <c r="I774" t="s">
        <v>254</v>
      </c>
      <c r="J774">
        <v>2016</v>
      </c>
      <c r="K774">
        <v>0.15429999999999999</v>
      </c>
    </row>
    <row r="775" spans="1:11" x14ac:dyDescent="0.25">
      <c r="A775" t="s">
        <v>713</v>
      </c>
      <c r="B775" t="s">
        <v>740</v>
      </c>
      <c r="C775" t="s">
        <v>741</v>
      </c>
      <c r="D775" t="str">
        <f>Clef_répartition[[#This Row],[Code association]]&amp;"_"&amp;Clef_répartition[[#This Row],[Nom association]]</f>
        <v>ASIJ_Association scolaire intercommunale du Jorat</v>
      </c>
      <c r="E775">
        <f>COUNTIFS(D$2:D775,Clef_répartition[[#This Row],[Code_Nom]],J$2:J775,Clef_répartition[[#This Row],[Année]])</f>
        <v>8</v>
      </c>
      <c r="F775">
        <f>IF(Clef_répartition[[#This Row],[Code_Nom]]=D774,F774-1,(COUNTIFS(Clef_répartition[Code_Nom],Clef_répartition[[#This Row],[Code_Nom]],Clef_répartition[Année],Clef_répartition[[#This Row],[Année]])))</f>
        <v>3</v>
      </c>
      <c r="G775" t="str">
        <f>Clef_répartition[[#This Row],[Code_Nom]]&amp;"_"&amp;Clef_répartition[[#This Row],[Nombre]]&amp;"_"&amp;Clef_répartition[[#This Row],[Année]]</f>
        <v>ASIJ_Association scolaire intercommunale du Jorat_8_2016</v>
      </c>
      <c r="H775">
        <v>5688</v>
      </c>
      <c r="I775" t="s">
        <v>260</v>
      </c>
      <c r="J775">
        <v>2016</v>
      </c>
      <c r="K775">
        <v>4.3E-3</v>
      </c>
    </row>
    <row r="776" spans="1:11" x14ac:dyDescent="0.25">
      <c r="A776" t="s">
        <v>713</v>
      </c>
      <c r="B776" t="s">
        <v>740</v>
      </c>
      <c r="C776" t="s">
        <v>741</v>
      </c>
      <c r="D776" t="str">
        <f>Clef_répartition[[#This Row],[Code association]]&amp;"_"&amp;Clef_répartition[[#This Row],[Nom association]]</f>
        <v>ASIJ_Association scolaire intercommunale du Jorat</v>
      </c>
      <c r="E776">
        <f>COUNTIFS(D$2:D776,Clef_répartition[[#This Row],[Code_Nom]],J$2:J776,Clef_répartition[[#This Row],[Année]])</f>
        <v>9</v>
      </c>
      <c r="F776">
        <f>IF(Clef_répartition[[#This Row],[Code_Nom]]=D775,F775-1,(COUNTIFS(Clef_répartition[Code_Nom],Clef_répartition[[#This Row],[Code_Nom]],Clef_répartition[Année],Clef_répartition[[#This Row],[Année]])))</f>
        <v>2</v>
      </c>
      <c r="G776" t="str">
        <f>Clef_répartition[[#This Row],[Code_Nom]]&amp;"_"&amp;Clef_répartition[[#This Row],[Nombre]]&amp;"_"&amp;Clef_répartition[[#This Row],[Année]]</f>
        <v>ASIJ_Association scolaire intercommunale du Jorat_9_2016</v>
      </c>
      <c r="H776">
        <v>5692</v>
      </c>
      <c r="I776" t="s">
        <v>289</v>
      </c>
      <c r="J776">
        <v>2016</v>
      </c>
      <c r="K776">
        <v>4.1399999999999999E-2</v>
      </c>
    </row>
    <row r="777" spans="1:11" x14ac:dyDescent="0.25">
      <c r="A777" t="s">
        <v>713</v>
      </c>
      <c r="B777" t="s">
        <v>740</v>
      </c>
      <c r="C777" t="s">
        <v>741</v>
      </c>
      <c r="D777" t="str">
        <f>Clef_répartition[[#This Row],[Code association]]&amp;"_"&amp;Clef_répartition[[#This Row],[Nom association]]</f>
        <v>ASIJ_Association scolaire intercommunale du Jorat</v>
      </c>
      <c r="E777">
        <f>COUNTIFS(D$2:D777,Clef_répartition[[#This Row],[Code_Nom]],J$2:J777,Clef_répartition[[#This Row],[Année]])</f>
        <v>10</v>
      </c>
      <c r="F777">
        <f>IF(Clef_répartition[[#This Row],[Code_Nom]]=D776,F776-1,(COUNTIFS(Clef_répartition[Code_Nom],Clef_répartition[[#This Row],[Code_Nom]],Clef_répartition[Année],Clef_répartition[[#This Row],[Année]])))</f>
        <v>1</v>
      </c>
      <c r="G777" t="str">
        <f>Clef_répartition[[#This Row],[Code_Nom]]&amp;"_"&amp;Clef_répartition[[#This Row],[Nombre]]&amp;"_"&amp;Clef_répartition[[#This Row],[Année]]</f>
        <v>ASIJ_Association scolaire intercommunale du Jorat_10_2016</v>
      </c>
      <c r="H777">
        <v>5803</v>
      </c>
      <c r="I777" t="s">
        <v>294</v>
      </c>
      <c r="J777">
        <v>2016</v>
      </c>
      <c r="K777">
        <v>3.5299999999999998E-2</v>
      </c>
    </row>
    <row r="778" spans="1:11" x14ac:dyDescent="0.25">
      <c r="A778" t="s">
        <v>433</v>
      </c>
      <c r="B778" t="s">
        <v>511</v>
      </c>
      <c r="C778" t="s">
        <v>512</v>
      </c>
      <c r="D778" t="str">
        <f>Clef_répartition[[#This Row],[Code association]]&amp;"_"&amp;Clef_répartition[[#This Row],[Nom association]]</f>
        <v>ASIME_Association scolaire intercommunale de Morges et environs</v>
      </c>
      <c r="E778">
        <f>COUNTIFS(D$2:D778,Clef_répartition[[#This Row],[Code_Nom]],J$2:J778,Clef_répartition[[#This Row],[Année]])</f>
        <v>1</v>
      </c>
      <c r="F778">
        <f>IF(Clef_répartition[[#This Row],[Code_Nom]]=D777,F777-1,(COUNTIFS(Clef_répartition[Code_Nom],Clef_répartition[[#This Row],[Code_Nom]],Clef_répartition[Année],Clef_répartition[[#This Row],[Année]])))</f>
        <v>10</v>
      </c>
      <c r="G778" t="str">
        <f>Clef_répartition[[#This Row],[Code_Nom]]&amp;"_"&amp;Clef_répartition[[#This Row],[Nombre]]&amp;"_"&amp;Clef_répartition[[#This Row],[Année]]</f>
        <v>ASIME_Association scolaire intercommunale de Morges et environs_1_2016</v>
      </c>
      <c r="H778">
        <v>5621</v>
      </c>
      <c r="I778" t="s">
        <v>1</v>
      </c>
      <c r="J778">
        <v>2016</v>
      </c>
      <c r="K778">
        <v>0</v>
      </c>
    </row>
    <row r="779" spans="1:11" x14ac:dyDescent="0.25">
      <c r="A779" t="s">
        <v>433</v>
      </c>
      <c r="B779" t="s">
        <v>511</v>
      </c>
      <c r="C779" t="s">
        <v>512</v>
      </c>
      <c r="D779" t="str">
        <f>Clef_répartition[[#This Row],[Code association]]&amp;"_"&amp;Clef_répartition[[#This Row],[Nom association]]</f>
        <v>ASIME_Association scolaire intercommunale de Morges et environs</v>
      </c>
      <c r="E779">
        <f>COUNTIFS(D$2:D779,Clef_répartition[[#This Row],[Code_Nom]],J$2:J779,Clef_répartition[[#This Row],[Année]])</f>
        <v>2</v>
      </c>
      <c r="F779">
        <f>IF(Clef_répartition[[#This Row],[Code_Nom]]=D778,F778-1,(COUNTIFS(Clef_répartition[Code_Nom],Clef_répartition[[#This Row],[Code_Nom]],Clef_répartition[Année],Clef_répartition[[#This Row],[Année]])))</f>
        <v>9</v>
      </c>
      <c r="G779" t="str">
        <f>Clef_répartition[[#This Row],[Code_Nom]]&amp;"_"&amp;Clef_répartition[[#This Row],[Nombre]]&amp;"_"&amp;Clef_répartition[[#This Row],[Année]]</f>
        <v>ASIME_Association scolaire intercommunale de Morges et environs_2_2016</v>
      </c>
      <c r="H779">
        <v>5622</v>
      </c>
      <c r="I779" t="s">
        <v>36</v>
      </c>
      <c r="J779">
        <v>2016</v>
      </c>
      <c r="K779">
        <v>0</v>
      </c>
    </row>
    <row r="780" spans="1:11" x14ac:dyDescent="0.25">
      <c r="A780" t="s">
        <v>433</v>
      </c>
      <c r="B780" t="s">
        <v>511</v>
      </c>
      <c r="C780" t="s">
        <v>512</v>
      </c>
      <c r="D780" t="str">
        <f>Clef_répartition[[#This Row],[Code association]]&amp;"_"&amp;Clef_répartition[[#This Row],[Nom association]]</f>
        <v>ASIME_Association scolaire intercommunale de Morges et environs</v>
      </c>
      <c r="E780">
        <f>COUNTIFS(D$2:D780,Clef_répartition[[#This Row],[Code_Nom]],J$2:J780,Clef_répartition[[#This Row],[Année]])</f>
        <v>3</v>
      </c>
      <c r="F780">
        <f>IF(Clef_répartition[[#This Row],[Code_Nom]]=D779,F779-1,(COUNTIFS(Clef_répartition[Code_Nom],Clef_répartition[[#This Row],[Code_Nom]],Clef_répartition[Année],Clef_répartition[[#This Row],[Année]])))</f>
        <v>8</v>
      </c>
      <c r="G780" t="str">
        <f>Clef_répartition[[#This Row],[Code_Nom]]&amp;"_"&amp;Clef_répartition[[#This Row],[Nombre]]&amp;"_"&amp;Clef_répartition[[#This Row],[Année]]</f>
        <v>ASIME_Association scolaire intercommunale de Morges et environs_3_2016</v>
      </c>
      <c r="H780">
        <v>5628</v>
      </c>
      <c r="I780" t="s">
        <v>67</v>
      </c>
      <c r="J780">
        <v>2016</v>
      </c>
      <c r="K780">
        <v>0</v>
      </c>
    </row>
    <row r="781" spans="1:11" x14ac:dyDescent="0.25">
      <c r="A781" t="s">
        <v>433</v>
      </c>
      <c r="B781" t="s">
        <v>511</v>
      </c>
      <c r="C781" t="s">
        <v>512</v>
      </c>
      <c r="D781" t="str">
        <f>Clef_répartition[[#This Row],[Code association]]&amp;"_"&amp;Clef_répartition[[#This Row],[Nom association]]</f>
        <v>ASIME_Association scolaire intercommunale de Morges et environs</v>
      </c>
      <c r="E781">
        <f>COUNTIFS(D$2:D781,Clef_répartition[[#This Row],[Code_Nom]],J$2:J781,Clef_répartition[[#This Row],[Année]])</f>
        <v>4</v>
      </c>
      <c r="F781">
        <f>IF(Clef_répartition[[#This Row],[Code_Nom]]=D780,F780-1,(COUNTIFS(Clef_répartition[Code_Nom],Clef_répartition[[#This Row],[Code_Nom]],Clef_répartition[Année],Clef_répartition[[#This Row],[Année]])))</f>
        <v>7</v>
      </c>
      <c r="G781" t="str">
        <f>Clef_répartition[[#This Row],[Code_Nom]]&amp;"_"&amp;Clef_répartition[[#This Row],[Nombre]]&amp;"_"&amp;Clef_répartition[[#This Row],[Année]]</f>
        <v>ASIME_Association scolaire intercommunale de Morges et environs_4_2016</v>
      </c>
      <c r="H781">
        <v>5634</v>
      </c>
      <c r="I781" t="s">
        <v>101</v>
      </c>
      <c r="J781">
        <v>2016</v>
      </c>
      <c r="K781">
        <v>0</v>
      </c>
    </row>
    <row r="782" spans="1:11" x14ac:dyDescent="0.25">
      <c r="A782" t="s">
        <v>433</v>
      </c>
      <c r="B782" t="s">
        <v>511</v>
      </c>
      <c r="C782" t="s">
        <v>512</v>
      </c>
      <c r="D782" t="str">
        <f>Clef_répartition[[#This Row],[Code association]]&amp;"_"&amp;Clef_répartition[[#This Row],[Nom association]]</f>
        <v>ASIME_Association scolaire intercommunale de Morges et environs</v>
      </c>
      <c r="E782">
        <f>COUNTIFS(D$2:D782,Clef_répartition[[#This Row],[Code_Nom]],J$2:J782,Clef_répartition[[#This Row],[Année]])</f>
        <v>5</v>
      </c>
      <c r="F782">
        <f>IF(Clef_répartition[[#This Row],[Code_Nom]]=D781,F781-1,(COUNTIFS(Clef_répartition[Code_Nom],Clef_répartition[[#This Row],[Code_Nom]],Clef_répartition[Année],Clef_répartition[[#This Row],[Année]])))</f>
        <v>6</v>
      </c>
      <c r="G782" t="str">
        <f>Clef_répartition[[#This Row],[Code_Nom]]&amp;"_"&amp;Clef_répartition[[#This Row],[Nombre]]&amp;"_"&amp;Clef_répartition[[#This Row],[Année]]</f>
        <v>ASIME_Association scolaire intercommunale de Morges et environs_5_2016</v>
      </c>
      <c r="H782">
        <v>5639</v>
      </c>
      <c r="I782" t="s">
        <v>166</v>
      </c>
      <c r="J782">
        <v>2016</v>
      </c>
      <c r="K782">
        <v>0</v>
      </c>
    </row>
    <row r="783" spans="1:11" x14ac:dyDescent="0.25">
      <c r="A783" t="s">
        <v>433</v>
      </c>
      <c r="B783" t="s">
        <v>511</v>
      </c>
      <c r="C783" t="s">
        <v>512</v>
      </c>
      <c r="D783" t="str">
        <f>Clef_répartition[[#This Row],[Code association]]&amp;"_"&amp;Clef_répartition[[#This Row],[Nom association]]</f>
        <v>ASIME_Association scolaire intercommunale de Morges et environs</v>
      </c>
      <c r="E783">
        <f>COUNTIFS(D$2:D783,Clef_répartition[[#This Row],[Code_Nom]],J$2:J783,Clef_répartition[[#This Row],[Année]])</f>
        <v>6</v>
      </c>
      <c r="F783">
        <f>IF(Clef_répartition[[#This Row],[Code_Nom]]=D782,F782-1,(COUNTIFS(Clef_répartition[Code_Nom],Clef_répartition[[#This Row],[Code_Nom]],Clef_répartition[Année],Clef_répartition[[#This Row],[Année]])))</f>
        <v>5</v>
      </c>
      <c r="G783" t="str">
        <f>Clef_répartition[[#This Row],[Code_Nom]]&amp;"_"&amp;Clef_répartition[[#This Row],[Nombre]]&amp;"_"&amp;Clef_répartition[[#This Row],[Année]]</f>
        <v>ASIME_Association scolaire intercommunale de Morges et environs_6_2016</v>
      </c>
      <c r="H783">
        <v>5642</v>
      </c>
      <c r="I783" t="s">
        <v>190</v>
      </c>
      <c r="J783">
        <v>2016</v>
      </c>
      <c r="K783">
        <v>0</v>
      </c>
    </row>
    <row r="784" spans="1:11" x14ac:dyDescent="0.25">
      <c r="A784" t="s">
        <v>433</v>
      </c>
      <c r="B784" t="s">
        <v>511</v>
      </c>
      <c r="C784" t="s">
        <v>512</v>
      </c>
      <c r="D784" t="str">
        <f>Clef_répartition[[#This Row],[Code association]]&amp;"_"&amp;Clef_répartition[[#This Row],[Nom association]]</f>
        <v>ASIME_Association scolaire intercommunale de Morges et environs</v>
      </c>
      <c r="E784">
        <f>COUNTIFS(D$2:D784,Clef_répartition[[#This Row],[Code_Nom]],J$2:J784,Clef_répartition[[#This Row],[Année]])</f>
        <v>7</v>
      </c>
      <c r="F784">
        <f>IF(Clef_répartition[[#This Row],[Code_Nom]]=D783,F783-1,(COUNTIFS(Clef_répartition[Code_Nom],Clef_répartition[[#This Row],[Code_Nom]],Clef_répartition[Année],Clef_répartition[[#This Row],[Année]])))</f>
        <v>4</v>
      </c>
      <c r="G784" t="str">
        <f>Clef_répartition[[#This Row],[Code_Nom]]&amp;"_"&amp;Clef_répartition[[#This Row],[Nombre]]&amp;"_"&amp;Clef_répartition[[#This Row],[Année]]</f>
        <v>ASIME_Association scolaire intercommunale de Morges et environs_7_2016</v>
      </c>
      <c r="H784">
        <v>5645</v>
      </c>
      <c r="I784" t="s">
        <v>235</v>
      </c>
      <c r="J784">
        <v>2016</v>
      </c>
      <c r="K784">
        <v>0</v>
      </c>
    </row>
    <row r="785" spans="1:11" x14ac:dyDescent="0.25">
      <c r="A785" t="s">
        <v>433</v>
      </c>
      <c r="B785" t="s">
        <v>511</v>
      </c>
      <c r="C785" t="s">
        <v>512</v>
      </c>
      <c r="D785" t="str">
        <f>Clef_répartition[[#This Row],[Code association]]&amp;"_"&amp;Clef_répartition[[#This Row],[Nom association]]</f>
        <v>ASIME_Association scolaire intercommunale de Morges et environs</v>
      </c>
      <c r="E785">
        <f>COUNTIFS(D$2:D785,Clef_répartition[[#This Row],[Code_Nom]],J$2:J785,Clef_répartition[[#This Row],[Année]])</f>
        <v>8</v>
      </c>
      <c r="F785">
        <f>IF(Clef_répartition[[#This Row],[Code_Nom]]=D784,F784-1,(COUNTIFS(Clef_répartition[Code_Nom],Clef_répartition[[#This Row],[Code_Nom]],Clef_répartition[Année],Clef_répartition[[#This Row],[Année]])))</f>
        <v>3</v>
      </c>
      <c r="G785" t="str">
        <f>Clef_répartition[[#This Row],[Code_Nom]]&amp;"_"&amp;Clef_répartition[[#This Row],[Nombre]]&amp;"_"&amp;Clef_répartition[[#This Row],[Année]]</f>
        <v>ASIME_Association scolaire intercommunale de Morges et environs_8_2016</v>
      </c>
      <c r="H785">
        <v>5649</v>
      </c>
      <c r="I785" t="s">
        <v>264</v>
      </c>
      <c r="J785">
        <v>2016</v>
      </c>
      <c r="K785">
        <v>0</v>
      </c>
    </row>
    <row r="786" spans="1:11" x14ac:dyDescent="0.25">
      <c r="A786" t="s">
        <v>433</v>
      </c>
      <c r="B786" t="s">
        <v>511</v>
      </c>
      <c r="C786" t="s">
        <v>512</v>
      </c>
      <c r="D786" t="str">
        <f>Clef_répartition[[#This Row],[Code association]]&amp;"_"&amp;Clef_répartition[[#This Row],[Nom association]]</f>
        <v>ASIME_Association scolaire intercommunale de Morges et environs</v>
      </c>
      <c r="E786">
        <f>COUNTIFS(D$2:D786,Clef_répartition[[#This Row],[Code_Nom]],J$2:J786,Clef_répartition[[#This Row],[Année]])</f>
        <v>9</v>
      </c>
      <c r="F786">
        <f>IF(Clef_répartition[[#This Row],[Code_Nom]]=D785,F785-1,(COUNTIFS(Clef_répartition[Code_Nom],Clef_répartition[[#This Row],[Code_Nom]],Clef_répartition[Année],Clef_répartition[[#This Row],[Année]])))</f>
        <v>2</v>
      </c>
      <c r="G786" t="str">
        <f>Clef_répartition[[#This Row],[Code_Nom]]&amp;"_"&amp;Clef_répartition[[#This Row],[Nombre]]&amp;"_"&amp;Clef_répartition[[#This Row],[Année]]</f>
        <v>ASIME_Association scolaire intercommunale de Morges et environs_9_2016</v>
      </c>
      <c r="H786">
        <v>5653</v>
      </c>
      <c r="I786" t="s">
        <v>291</v>
      </c>
      <c r="J786">
        <v>2016</v>
      </c>
      <c r="K786">
        <v>0</v>
      </c>
    </row>
    <row r="787" spans="1:11" x14ac:dyDescent="0.25">
      <c r="A787" t="s">
        <v>433</v>
      </c>
      <c r="B787" t="s">
        <v>511</v>
      </c>
      <c r="C787" t="s">
        <v>512</v>
      </c>
      <c r="D787" t="str">
        <f>Clef_répartition[[#This Row],[Code association]]&amp;"_"&amp;Clef_répartition[[#This Row],[Nom association]]</f>
        <v>ASIME_Association scolaire intercommunale de Morges et environs</v>
      </c>
      <c r="E787">
        <f>COUNTIFS(D$2:D787,Clef_répartition[[#This Row],[Code_Nom]],J$2:J787,Clef_répartition[[#This Row],[Année]])</f>
        <v>10</v>
      </c>
      <c r="F787">
        <f>IF(Clef_répartition[[#This Row],[Code_Nom]]=D786,F786-1,(COUNTIFS(Clef_répartition[Code_Nom],Clef_répartition[[#This Row],[Code_Nom]],Clef_répartition[Année],Clef_répartition[[#This Row],[Année]])))</f>
        <v>1</v>
      </c>
      <c r="G787" t="str">
        <f>Clef_répartition[[#This Row],[Code_Nom]]&amp;"_"&amp;Clef_répartition[[#This Row],[Nombre]]&amp;"_"&amp;Clef_répartition[[#This Row],[Année]]</f>
        <v>ASIME_Association scolaire intercommunale de Morges et environs_10_2016</v>
      </c>
      <c r="H787">
        <v>5654</v>
      </c>
      <c r="I787" t="s">
        <v>295</v>
      </c>
      <c r="J787">
        <v>2016</v>
      </c>
      <c r="K787">
        <v>0</v>
      </c>
    </row>
    <row r="788" spans="1:11" x14ac:dyDescent="0.25">
      <c r="A788" t="s">
        <v>433</v>
      </c>
      <c r="B788" t="s">
        <v>753</v>
      </c>
      <c r="C788" t="s">
        <v>458</v>
      </c>
      <c r="D788" t="str">
        <f>Clef_répartition[[#This Row],[Code association]]&amp;"_"&amp;Clef_répartition[[#This Row],[Nom association]]</f>
        <v>ASIOR_Association Scolaire Intercommunale d'Orbe et région</v>
      </c>
      <c r="E788">
        <f>COUNTIFS(D$2:D788,Clef_répartition[[#This Row],[Code_Nom]],J$2:J788,Clef_répartition[[#This Row],[Année]])</f>
        <v>1</v>
      </c>
      <c r="F788">
        <f>IF(Clef_répartition[[#This Row],[Code_Nom]]=D787,F787-1,(COUNTIFS(Clef_répartition[Code_Nom],Clef_répartition[[#This Row],[Code_Nom]],Clef_répartition[Année],Clef_répartition[[#This Row],[Année]])))</f>
        <v>10</v>
      </c>
      <c r="G788" t="str">
        <f>Clef_répartition[[#This Row],[Code_Nom]]&amp;"_"&amp;Clef_répartition[[#This Row],[Nombre]]&amp;"_"&amp;Clef_répartition[[#This Row],[Année]]</f>
        <v>ASIOR_Association Scolaire Intercommunale d'Orbe et région_1_2016</v>
      </c>
      <c r="H788">
        <v>5742</v>
      </c>
      <c r="I788" t="s">
        <v>2</v>
      </c>
      <c r="J788">
        <v>2016</v>
      </c>
      <c r="K788">
        <v>2.8823603468711361E-2</v>
      </c>
    </row>
    <row r="789" spans="1:11" x14ac:dyDescent="0.25">
      <c r="A789" t="s">
        <v>433</v>
      </c>
      <c r="B789" t="s">
        <v>753</v>
      </c>
      <c r="C789" t="s">
        <v>458</v>
      </c>
      <c r="D789" t="str">
        <f>Clef_répartition[[#This Row],[Code association]]&amp;"_"&amp;Clef_répartition[[#This Row],[Nom association]]</f>
        <v>ASIOR_Association Scolaire Intercommunale d'Orbe et région</v>
      </c>
      <c r="E789">
        <f>COUNTIFS(D$2:D789,Clef_répartition[[#This Row],[Code_Nom]],J$2:J789,Clef_répartition[[#This Row],[Année]])</f>
        <v>2</v>
      </c>
      <c r="F789">
        <f>IF(Clef_répartition[[#This Row],[Code_Nom]]=D788,F788-1,(COUNTIFS(Clef_répartition[Code_Nom],Clef_répartition[[#This Row],[Code_Nom]],Clef_répartition[Année],Clef_répartition[[#This Row],[Année]])))</f>
        <v>9</v>
      </c>
      <c r="G789" t="str">
        <f>Clef_répartition[[#This Row],[Code_Nom]]&amp;"_"&amp;Clef_répartition[[#This Row],[Nombre]]&amp;"_"&amp;Clef_répartition[[#This Row],[Année]]</f>
        <v>ASIOR_Association Scolaire Intercommunale d'Orbe et région_2_2016</v>
      </c>
      <c r="H789">
        <v>5743</v>
      </c>
      <c r="I789" t="s">
        <v>6</v>
      </c>
      <c r="J789">
        <v>2016</v>
      </c>
      <c r="K789">
        <v>5.7700273649633441E-2</v>
      </c>
    </row>
    <row r="790" spans="1:11" x14ac:dyDescent="0.25">
      <c r="A790" t="s">
        <v>433</v>
      </c>
      <c r="B790" t="s">
        <v>753</v>
      </c>
      <c r="C790" t="s">
        <v>458</v>
      </c>
      <c r="D790" t="str">
        <f>Clef_répartition[[#This Row],[Code association]]&amp;"_"&amp;Clef_répartition[[#This Row],[Nom association]]</f>
        <v>ASIOR_Association Scolaire Intercommunale d'Orbe et région</v>
      </c>
      <c r="E790">
        <f>COUNTIFS(D$2:D790,Clef_répartition[[#This Row],[Code_Nom]],J$2:J790,Clef_répartition[[#This Row],[Année]])</f>
        <v>3</v>
      </c>
      <c r="F790">
        <f>IF(Clef_répartition[[#This Row],[Code_Nom]]=D789,F789-1,(COUNTIFS(Clef_répartition[Code_Nom],Clef_répartition[[#This Row],[Code_Nom]],Clef_répartition[Année],Clef_répartition[[#This Row],[Année]])))</f>
        <v>8</v>
      </c>
      <c r="G790" t="str">
        <f>Clef_répartition[[#This Row],[Code_Nom]]&amp;"_"&amp;Clef_répartition[[#This Row],[Nombre]]&amp;"_"&amp;Clef_répartition[[#This Row],[Année]]</f>
        <v>ASIOR_Association Scolaire Intercommunale d'Orbe et région_3_2016</v>
      </c>
      <c r="H790">
        <v>5741</v>
      </c>
      <c r="I790" t="s">
        <v>144</v>
      </c>
      <c r="J790">
        <v>2016</v>
      </c>
      <c r="K790">
        <v>2.5423483530298576E-2</v>
      </c>
    </row>
    <row r="791" spans="1:11" x14ac:dyDescent="0.25">
      <c r="A791" t="s">
        <v>433</v>
      </c>
      <c r="B791" t="s">
        <v>753</v>
      </c>
      <c r="C791" t="s">
        <v>458</v>
      </c>
      <c r="D791" t="str">
        <f>Clef_répartition[[#This Row],[Code association]]&amp;"_"&amp;Clef_répartition[[#This Row],[Nom association]]</f>
        <v>ASIOR_Association Scolaire Intercommunale d'Orbe et région</v>
      </c>
      <c r="E791">
        <f>COUNTIFS(D$2:D791,Clef_répartition[[#This Row],[Code_Nom]],J$2:J791,Clef_répartition[[#This Row],[Année]])</f>
        <v>4</v>
      </c>
      <c r="F791">
        <f>IF(Clef_répartition[[#This Row],[Code_Nom]]=D790,F790-1,(COUNTIFS(Clef_répartition[Code_Nom],Clef_répartition[[#This Row],[Code_Nom]],Clef_répartition[Année],Clef_répartition[[#This Row],[Année]])))</f>
        <v>7</v>
      </c>
      <c r="G791" t="str">
        <f>Clef_répartition[[#This Row],[Code_Nom]]&amp;"_"&amp;Clef_répartition[[#This Row],[Nombre]]&amp;"_"&amp;Clef_répartition[[#This Row],[Année]]</f>
        <v>ASIOR_Association Scolaire Intercommunale d'Orbe et région_4_2016</v>
      </c>
      <c r="H791">
        <v>5750</v>
      </c>
      <c r="I791" t="s">
        <v>158</v>
      </c>
      <c r="J791">
        <v>2016</v>
      </c>
      <c r="K791">
        <v>1.6238937864454184E-2</v>
      </c>
    </row>
    <row r="792" spans="1:11" x14ac:dyDescent="0.25">
      <c r="A792" t="s">
        <v>433</v>
      </c>
      <c r="B792" t="s">
        <v>753</v>
      </c>
      <c r="C792" t="s">
        <v>458</v>
      </c>
      <c r="D792" t="str">
        <f>Clef_répartition[[#This Row],[Code association]]&amp;"_"&amp;Clef_répartition[[#This Row],[Nom association]]</f>
        <v>ASIOR_Association Scolaire Intercommunale d'Orbe et région</v>
      </c>
      <c r="E792">
        <f>COUNTIFS(D$2:D792,Clef_répartition[[#This Row],[Code_Nom]],J$2:J792,Clef_répartition[[#This Row],[Année]])</f>
        <v>5</v>
      </c>
      <c r="F792">
        <f>IF(Clef_répartition[[#This Row],[Code_Nom]]=D791,F791-1,(COUNTIFS(Clef_répartition[Code_Nom],Clef_répartition[[#This Row],[Code_Nom]],Clef_répartition[Année],Clef_répartition[[#This Row],[Année]])))</f>
        <v>6</v>
      </c>
      <c r="G792" t="str">
        <f>Clef_répartition[[#This Row],[Code_Nom]]&amp;"_"&amp;Clef_répartition[[#This Row],[Nombre]]&amp;"_"&amp;Clef_répartition[[#This Row],[Année]]</f>
        <v>ASIOR_Association Scolaire Intercommunale d'Orbe et région_5_2016</v>
      </c>
      <c r="H792">
        <v>5755</v>
      </c>
      <c r="I792" t="s">
        <v>160</v>
      </c>
      <c r="J792">
        <v>2016</v>
      </c>
      <c r="K792">
        <v>3.4522304307124517E-2</v>
      </c>
    </row>
    <row r="793" spans="1:11" x14ac:dyDescent="0.25">
      <c r="A793" t="s">
        <v>433</v>
      </c>
      <c r="B793" t="s">
        <v>753</v>
      </c>
      <c r="C793" t="s">
        <v>458</v>
      </c>
      <c r="D793" t="str">
        <f>Clef_répartition[[#This Row],[Code association]]&amp;"_"&amp;Clef_répartition[[#This Row],[Nom association]]</f>
        <v>ASIOR_Association Scolaire Intercommunale d'Orbe et région</v>
      </c>
      <c r="E793">
        <f>COUNTIFS(D$2:D793,Clef_répartition[[#This Row],[Code_Nom]],J$2:J793,Clef_répartition[[#This Row],[Année]])</f>
        <v>6</v>
      </c>
      <c r="F793">
        <f>IF(Clef_répartition[[#This Row],[Code_Nom]]=D792,F792-1,(COUNTIFS(Clef_répartition[Code_Nom],Clef_répartition[[#This Row],[Code_Nom]],Clef_répartition[Année],Clef_répartition[[#This Row],[Année]])))</f>
        <v>5</v>
      </c>
      <c r="G793" t="str">
        <f>Clef_répartition[[#This Row],[Code_Nom]]&amp;"_"&amp;Clef_répartition[[#This Row],[Nombre]]&amp;"_"&amp;Clef_répartition[[#This Row],[Année]]</f>
        <v>ASIOR_Association Scolaire Intercommunale d'Orbe et région_6_2016</v>
      </c>
      <c r="H793">
        <v>5756</v>
      </c>
      <c r="I793" t="s">
        <v>185</v>
      </c>
      <c r="J793">
        <v>2016</v>
      </c>
      <c r="K793">
        <v>4.8909769073610589E-2</v>
      </c>
    </row>
    <row r="794" spans="1:11" x14ac:dyDescent="0.25">
      <c r="A794" t="s">
        <v>433</v>
      </c>
      <c r="B794" t="s">
        <v>753</v>
      </c>
      <c r="C794" t="s">
        <v>458</v>
      </c>
      <c r="D794" t="str">
        <f>Clef_répartition[[#This Row],[Code association]]&amp;"_"&amp;Clef_répartition[[#This Row],[Nom association]]</f>
        <v>ASIOR_Association Scolaire Intercommunale d'Orbe et région</v>
      </c>
      <c r="E794">
        <f>COUNTIFS(D$2:D794,Clef_répartition[[#This Row],[Code_Nom]],J$2:J794,Clef_répartition[[#This Row],[Année]])</f>
        <v>7</v>
      </c>
      <c r="F794">
        <f>IF(Clef_répartition[[#This Row],[Code_Nom]]=D793,F793-1,(COUNTIFS(Clef_répartition[Code_Nom],Clef_répartition[[#This Row],[Code_Nom]],Clef_répartition[Année],Clef_répartition[[#This Row],[Année]])))</f>
        <v>4</v>
      </c>
      <c r="G794" t="str">
        <f>Clef_répartition[[#This Row],[Code_Nom]]&amp;"_"&amp;Clef_répartition[[#This Row],[Nombre]]&amp;"_"&amp;Clef_répartition[[#This Row],[Année]]</f>
        <v>ASIOR_Association Scolaire Intercommunale d'Orbe et région_7_2016</v>
      </c>
      <c r="H794">
        <v>5757</v>
      </c>
      <c r="I794" t="s">
        <v>201</v>
      </c>
      <c r="J794">
        <v>2016</v>
      </c>
      <c r="K794">
        <v>0.66648261522241903</v>
      </c>
    </row>
    <row r="795" spans="1:11" x14ac:dyDescent="0.25">
      <c r="A795" t="s">
        <v>433</v>
      </c>
      <c r="B795" t="s">
        <v>753</v>
      </c>
      <c r="C795" t="s">
        <v>458</v>
      </c>
      <c r="D795" t="str">
        <f>Clef_répartition[[#This Row],[Code association]]&amp;"_"&amp;Clef_répartition[[#This Row],[Nom association]]</f>
        <v>ASIOR_Association Scolaire Intercommunale d'Orbe et région</v>
      </c>
      <c r="E795">
        <f>COUNTIFS(D$2:D795,Clef_répartition[[#This Row],[Code_Nom]],J$2:J795,Clef_répartition[[#This Row],[Année]])</f>
        <v>8</v>
      </c>
      <c r="F795">
        <f>IF(Clef_répartition[[#This Row],[Code_Nom]]=D794,F794-1,(COUNTIFS(Clef_répartition[Code_Nom],Clef_répartition[[#This Row],[Code_Nom]],Clef_répartition[Année],Clef_répartition[[#This Row],[Année]])))</f>
        <v>3</v>
      </c>
      <c r="G795" t="str">
        <f>Clef_répartition[[#This Row],[Code_Nom]]&amp;"_"&amp;Clef_répartition[[#This Row],[Nombre]]&amp;"_"&amp;Clef_répartition[[#This Row],[Année]]</f>
        <v>ASIOR_Association Scolaire Intercommunale d'Orbe et région_8_2016</v>
      </c>
      <c r="H795">
        <v>5760</v>
      </c>
      <c r="I795" t="s">
        <v>227</v>
      </c>
      <c r="J795">
        <v>2016</v>
      </c>
      <c r="K795">
        <v>4.5435343821309745E-2</v>
      </c>
    </row>
    <row r="796" spans="1:11" x14ac:dyDescent="0.25">
      <c r="A796" t="s">
        <v>433</v>
      </c>
      <c r="B796" t="s">
        <v>753</v>
      </c>
      <c r="C796" t="s">
        <v>458</v>
      </c>
      <c r="D796" t="str">
        <f>Clef_répartition[[#This Row],[Code association]]&amp;"_"&amp;Clef_répartition[[#This Row],[Nom association]]</f>
        <v>ASIOR_Association Scolaire Intercommunale d'Orbe et région</v>
      </c>
      <c r="E796">
        <f>COUNTIFS(D$2:D796,Clef_répartition[[#This Row],[Code_Nom]],J$2:J796,Clef_répartition[[#This Row],[Année]])</f>
        <v>9</v>
      </c>
      <c r="F796">
        <f>IF(Clef_répartition[[#This Row],[Code_Nom]]=D795,F795-1,(COUNTIFS(Clef_répartition[Code_Nom],Clef_répartition[[#This Row],[Code_Nom]],Clef_répartition[Année],Clef_répartition[[#This Row],[Année]])))</f>
        <v>2</v>
      </c>
      <c r="G796" t="str">
        <f>Clef_répartition[[#This Row],[Code_Nom]]&amp;"_"&amp;Clef_répartition[[#This Row],[Nombre]]&amp;"_"&amp;Clef_répartition[[#This Row],[Année]]</f>
        <v>ASIOR_Association Scolaire Intercommunale d'Orbe et région_9_2016</v>
      </c>
      <c r="H796">
        <v>5762</v>
      </c>
      <c r="I796" t="s">
        <v>253</v>
      </c>
      <c r="J796">
        <v>2016</v>
      </c>
      <c r="K796">
        <v>1.4385543697262092E-2</v>
      </c>
    </row>
    <row r="797" spans="1:11" x14ac:dyDescent="0.25">
      <c r="A797" t="s">
        <v>433</v>
      </c>
      <c r="B797" t="s">
        <v>753</v>
      </c>
      <c r="C797" t="s">
        <v>458</v>
      </c>
      <c r="D797" t="str">
        <f>Clef_répartition[[#This Row],[Code association]]&amp;"_"&amp;Clef_répartition[[#This Row],[Nom association]]</f>
        <v>ASIOR_Association Scolaire Intercommunale d'Orbe et région</v>
      </c>
      <c r="E797">
        <f>COUNTIFS(D$2:D797,Clef_répartition[[#This Row],[Code_Nom]],J$2:J797,Clef_répartition[[#This Row],[Année]])</f>
        <v>10</v>
      </c>
      <c r="F797">
        <f>IF(Clef_répartition[[#This Row],[Code_Nom]]=D796,F796-1,(COUNTIFS(Clef_répartition[Code_Nom],Clef_répartition[[#This Row],[Code_Nom]],Clef_répartition[Année],Clef_répartition[[#This Row],[Année]])))</f>
        <v>1</v>
      </c>
      <c r="G797" t="str">
        <f>Clef_répartition[[#This Row],[Code_Nom]]&amp;"_"&amp;Clef_répartition[[#This Row],[Nombre]]&amp;"_"&amp;Clef_répartition[[#This Row],[Année]]</f>
        <v>ASIOR_Association Scolaire Intercommunale d'Orbe et région_10_2016</v>
      </c>
      <c r="H797">
        <v>5763</v>
      </c>
      <c r="I797" t="s">
        <v>272</v>
      </c>
      <c r="J797">
        <v>2016</v>
      </c>
      <c r="K797">
        <v>6.2078125365176519E-2</v>
      </c>
    </row>
    <row r="798" spans="1:11" x14ac:dyDescent="0.25">
      <c r="A798" t="s">
        <v>433</v>
      </c>
      <c r="B798" t="s">
        <v>664</v>
      </c>
      <c r="C798" t="s">
        <v>665</v>
      </c>
      <c r="D798" t="str">
        <f>Clef_répartition[[#This Row],[Code association]]&amp;"_"&amp;Clef_répartition[[#This Row],[Nom association]]</f>
        <v>ASIPE Payerne_Association scolaire intercommunale de Payerne et environs</v>
      </c>
      <c r="E798">
        <f>COUNTIFS(D$2:D798,Clef_répartition[[#This Row],[Code_Nom]],J$2:J798,Clef_répartition[[#This Row],[Année]])</f>
        <v>1</v>
      </c>
      <c r="F798">
        <f>IF(Clef_répartition[[#This Row],[Code_Nom]]=D797,F797-1,(COUNTIFS(Clef_répartition[Code_Nom],Clef_répartition[[#This Row],[Code_Nom]],Clef_répartition[Année],Clef_répartition[[#This Row],[Année]])))</f>
        <v>6</v>
      </c>
      <c r="G798" t="str">
        <f>Clef_répartition[[#This Row],[Code_Nom]]&amp;"_"&amp;Clef_répartition[[#This Row],[Nombre]]&amp;"_"&amp;Clef_répartition[[#This Row],[Année]]</f>
        <v>ASIPE Payerne_Association scolaire intercommunale de Payerne et environs_1_2016</v>
      </c>
      <c r="H798">
        <v>5813</v>
      </c>
      <c r="I798" t="s">
        <v>65</v>
      </c>
      <c r="J798">
        <v>2016</v>
      </c>
      <c r="K798">
        <v>2.7400000000000001E-2</v>
      </c>
    </row>
    <row r="799" spans="1:11" x14ac:dyDescent="0.25">
      <c r="A799" t="s">
        <v>433</v>
      </c>
      <c r="B799" t="s">
        <v>664</v>
      </c>
      <c r="C799" t="s">
        <v>665</v>
      </c>
      <c r="D799" t="str">
        <f>Clef_répartition[[#This Row],[Code association]]&amp;"_"&amp;Clef_répartition[[#This Row],[Nom association]]</f>
        <v>ASIPE Payerne_Association scolaire intercommunale de Payerne et environs</v>
      </c>
      <c r="E799">
        <f>COUNTIFS(D$2:D799,Clef_répartition[[#This Row],[Code_Nom]],J$2:J799,Clef_répartition[[#This Row],[Année]])</f>
        <v>2</v>
      </c>
      <c r="F799">
        <f>IF(Clef_répartition[[#This Row],[Code_Nom]]=D798,F798-1,(COUNTIFS(Clef_répartition[Code_Nom],Clef_répartition[[#This Row],[Code_Nom]],Clef_répartition[Année],Clef_répartition[[#This Row],[Année]])))</f>
        <v>5</v>
      </c>
      <c r="G799" t="str">
        <f>Clef_répartition[[#This Row],[Code_Nom]]&amp;"_"&amp;Clef_répartition[[#This Row],[Nombre]]&amp;"_"&amp;Clef_répartition[[#This Row],[Année]]</f>
        <v>ASIPE Payerne_Association scolaire intercommunale de Payerne et environs_2_2016</v>
      </c>
      <c r="H799">
        <v>5816</v>
      </c>
      <c r="I799" t="s">
        <v>76</v>
      </c>
      <c r="J799">
        <v>2016</v>
      </c>
      <c r="K799">
        <v>0.16</v>
      </c>
    </row>
    <row r="800" spans="1:11" x14ac:dyDescent="0.25">
      <c r="A800" t="s">
        <v>433</v>
      </c>
      <c r="B800" t="s">
        <v>664</v>
      </c>
      <c r="C800" t="s">
        <v>665</v>
      </c>
      <c r="D800" t="str">
        <f>Clef_répartition[[#This Row],[Code association]]&amp;"_"&amp;Clef_répartition[[#This Row],[Nom association]]</f>
        <v>ASIPE Payerne_Association scolaire intercommunale de Payerne et environs</v>
      </c>
      <c r="E800">
        <f>COUNTIFS(D$2:D800,Clef_répartition[[#This Row],[Code_Nom]],J$2:J800,Clef_répartition[[#This Row],[Année]])</f>
        <v>3</v>
      </c>
      <c r="F800">
        <f>IF(Clef_répartition[[#This Row],[Code_Nom]]=D799,F799-1,(COUNTIFS(Clef_répartition[Code_Nom],Clef_répartition[[#This Row],[Code_Nom]],Clef_répartition[Année],Clef_répartition[[#This Row],[Année]])))</f>
        <v>4</v>
      </c>
      <c r="G800" t="str">
        <f>Clef_répartition[[#This Row],[Code_Nom]]&amp;"_"&amp;Clef_répartition[[#This Row],[Nombre]]&amp;"_"&amp;Clef_répartition[[#This Row],[Année]]</f>
        <v>ASIPE Payerne_Association scolaire intercommunale de Payerne et environs_3_2016</v>
      </c>
      <c r="H800">
        <v>5817</v>
      </c>
      <c r="I800" t="s">
        <v>130</v>
      </c>
      <c r="J800">
        <v>2016</v>
      </c>
      <c r="K800">
        <v>6.0299999999999999E-2</v>
      </c>
    </row>
    <row r="801" spans="1:11" x14ac:dyDescent="0.25">
      <c r="A801" t="s">
        <v>433</v>
      </c>
      <c r="B801" t="s">
        <v>664</v>
      </c>
      <c r="C801" t="s">
        <v>665</v>
      </c>
      <c r="D801" t="str">
        <f>Clef_répartition[[#This Row],[Code association]]&amp;"_"&amp;Clef_répartition[[#This Row],[Nom association]]</f>
        <v>ASIPE Payerne_Association scolaire intercommunale de Payerne et environs</v>
      </c>
      <c r="E801">
        <f>COUNTIFS(D$2:D801,Clef_répartition[[#This Row],[Code_Nom]],J$2:J801,Clef_répartition[[#This Row],[Année]])</f>
        <v>4</v>
      </c>
      <c r="F801">
        <f>IF(Clef_répartition[[#This Row],[Code_Nom]]=D800,F800-1,(COUNTIFS(Clef_répartition[Code_Nom],Clef_répartition[[#This Row],[Code_Nom]],Clef_répartition[Année],Clef_répartition[[#This Row],[Année]])))</f>
        <v>3</v>
      </c>
      <c r="G801" t="str">
        <f>Clef_répartition[[#This Row],[Code_Nom]]&amp;"_"&amp;Clef_répartition[[#This Row],[Nombre]]&amp;"_"&amp;Clef_répartition[[#This Row],[Année]]</f>
        <v>ASIPE Payerne_Association scolaire intercommunale de Payerne et environs_4_2016</v>
      </c>
      <c r="H801">
        <v>5821</v>
      </c>
      <c r="I801" t="s">
        <v>177</v>
      </c>
      <c r="J801">
        <v>2016</v>
      </c>
      <c r="K801">
        <v>1.9099999999999999E-2</v>
      </c>
    </row>
    <row r="802" spans="1:11" x14ac:dyDescent="0.25">
      <c r="A802" t="s">
        <v>433</v>
      </c>
      <c r="B802" t="s">
        <v>664</v>
      </c>
      <c r="C802" t="s">
        <v>665</v>
      </c>
      <c r="D802" t="str">
        <f>Clef_répartition[[#This Row],[Code association]]&amp;"_"&amp;Clef_répartition[[#This Row],[Nom association]]</f>
        <v>ASIPE Payerne_Association scolaire intercommunale de Payerne et environs</v>
      </c>
      <c r="E802">
        <f>COUNTIFS(D$2:D802,Clef_répartition[[#This Row],[Code_Nom]],J$2:J802,Clef_répartition[[#This Row],[Année]])</f>
        <v>5</v>
      </c>
      <c r="F802">
        <f>IF(Clef_répartition[[#This Row],[Code_Nom]]=D801,F801-1,(COUNTIFS(Clef_répartition[Code_Nom],Clef_répartition[[#This Row],[Code_Nom]],Clef_répartition[Année],Clef_répartition[[#This Row],[Année]])))</f>
        <v>2</v>
      </c>
      <c r="G802" t="str">
        <f>Clef_répartition[[#This Row],[Code_Nom]]&amp;"_"&amp;Clef_répartition[[#This Row],[Nombre]]&amp;"_"&amp;Clef_répartition[[#This Row],[Année]]</f>
        <v>ASIPE Payerne_Association scolaire intercommunale de Payerne et environs_5_2016</v>
      </c>
      <c r="H802">
        <v>5822</v>
      </c>
      <c r="I802" t="s">
        <v>211</v>
      </c>
      <c r="J802">
        <v>2016</v>
      </c>
      <c r="K802">
        <v>0.62770000000000004</v>
      </c>
    </row>
    <row r="803" spans="1:11" x14ac:dyDescent="0.25">
      <c r="A803" t="s">
        <v>433</v>
      </c>
      <c r="B803" t="s">
        <v>664</v>
      </c>
      <c r="C803" t="s">
        <v>665</v>
      </c>
      <c r="D803" t="str">
        <f>Clef_répartition[[#This Row],[Code association]]&amp;"_"&amp;Clef_répartition[[#This Row],[Nom association]]</f>
        <v>ASIPE Payerne_Association scolaire intercommunale de Payerne et environs</v>
      </c>
      <c r="E803">
        <f>COUNTIFS(D$2:D803,Clef_répartition[[#This Row],[Code_Nom]],J$2:J803,Clef_répartition[[#This Row],[Année]])</f>
        <v>6</v>
      </c>
      <c r="F803">
        <f>IF(Clef_répartition[[#This Row],[Code_Nom]]=D802,F802-1,(COUNTIFS(Clef_répartition[Code_Nom],Clef_répartition[[#This Row],[Code_Nom]],Clef_répartition[Année],Clef_répartition[[#This Row],[Année]])))</f>
        <v>1</v>
      </c>
      <c r="G803" t="str">
        <f>Clef_répartition[[#This Row],[Code_Nom]]&amp;"_"&amp;Clef_répartition[[#This Row],[Nombre]]&amp;"_"&amp;Clef_répartition[[#This Row],[Année]]</f>
        <v>ASIPE Payerne_Association scolaire intercommunale de Payerne et environs_6_2016</v>
      </c>
      <c r="H803">
        <v>5827</v>
      </c>
      <c r="I803" t="s">
        <v>266</v>
      </c>
      <c r="J803">
        <v>2016</v>
      </c>
      <c r="K803">
        <v>1.9599999999999999E-2</v>
      </c>
    </row>
    <row r="804" spans="1:11" x14ac:dyDescent="0.25">
      <c r="A804" t="s">
        <v>433</v>
      </c>
      <c r="B804" t="s">
        <v>497</v>
      </c>
      <c r="C804" t="s">
        <v>498</v>
      </c>
      <c r="D804" t="str">
        <f>Clef_répartition[[#This Row],[Code association]]&amp;"_"&amp;Clef_répartition[[#This Row],[Nom association]]</f>
        <v>ASIPE PdE_Association scolaire intercommunale du Pays-d'Enhaut</v>
      </c>
      <c r="E804">
        <f>COUNTIFS(D$2:D804,Clef_répartition[[#This Row],[Code_Nom]],J$2:J804,Clef_répartition[[#This Row],[Année]])</f>
        <v>1</v>
      </c>
      <c r="F804">
        <f>IF(Clef_répartition[[#This Row],[Code_Nom]]=D803,F803-1,(COUNTIFS(Clef_répartition[Code_Nom],Clef_répartition[[#This Row],[Code_Nom]],Clef_répartition[Année],Clef_répartition[[#This Row],[Année]])))</f>
        <v>3</v>
      </c>
      <c r="G804" t="str">
        <f>Clef_répartition[[#This Row],[Code_Nom]]&amp;"_"&amp;Clef_répartition[[#This Row],[Nombre]]&amp;"_"&amp;Clef_répartition[[#This Row],[Année]]</f>
        <v>ASIPE PdE_Association scolaire intercommunale du Pays-d'Enhaut_1_2016</v>
      </c>
      <c r="H804">
        <v>5841</v>
      </c>
      <c r="I804" t="s">
        <v>51</v>
      </c>
      <c r="J804">
        <v>2016</v>
      </c>
      <c r="K804">
        <v>0.71</v>
      </c>
    </row>
    <row r="805" spans="1:11" x14ac:dyDescent="0.25">
      <c r="A805" t="s">
        <v>433</v>
      </c>
      <c r="B805" t="s">
        <v>497</v>
      </c>
      <c r="C805" t="s">
        <v>498</v>
      </c>
      <c r="D805" t="str">
        <f>Clef_répartition[[#This Row],[Code association]]&amp;"_"&amp;Clef_répartition[[#This Row],[Nom association]]</f>
        <v>ASIPE PdE_Association scolaire intercommunale du Pays-d'Enhaut</v>
      </c>
      <c r="E805">
        <f>COUNTIFS(D$2:D805,Clef_répartition[[#This Row],[Code_Nom]],J$2:J805,Clef_répartition[[#This Row],[Année]])</f>
        <v>2</v>
      </c>
      <c r="F805">
        <f>IF(Clef_répartition[[#This Row],[Code_Nom]]=D804,F804-1,(COUNTIFS(Clef_répartition[Code_Nom],Clef_répartition[[#This Row],[Code_Nom]],Clef_répartition[Année],Clef_répartition[[#This Row],[Année]])))</f>
        <v>2</v>
      </c>
      <c r="G805" t="str">
        <f>Clef_répartition[[#This Row],[Code_Nom]]&amp;"_"&amp;Clef_répartition[[#This Row],[Nombre]]&amp;"_"&amp;Clef_répartition[[#This Row],[Année]]</f>
        <v>ASIPE PdE_Association scolaire intercommunale du Pays-d'Enhaut_2_2016</v>
      </c>
      <c r="H805">
        <v>5842</v>
      </c>
      <c r="I805" t="s">
        <v>238</v>
      </c>
      <c r="J805">
        <v>2016</v>
      </c>
      <c r="K805">
        <v>0.12</v>
      </c>
    </row>
    <row r="806" spans="1:11" x14ac:dyDescent="0.25">
      <c r="A806" t="s">
        <v>433</v>
      </c>
      <c r="B806" t="s">
        <v>497</v>
      </c>
      <c r="C806" t="s">
        <v>498</v>
      </c>
      <c r="D806" t="str">
        <f>Clef_répartition[[#This Row],[Code association]]&amp;"_"&amp;Clef_répartition[[#This Row],[Nom association]]</f>
        <v>ASIPE PdE_Association scolaire intercommunale du Pays-d'Enhaut</v>
      </c>
      <c r="E806">
        <f>COUNTIFS(D$2:D806,Clef_répartition[[#This Row],[Code_Nom]],J$2:J806,Clef_répartition[[#This Row],[Année]])</f>
        <v>3</v>
      </c>
      <c r="F806">
        <f>IF(Clef_répartition[[#This Row],[Code_Nom]]=D805,F805-1,(COUNTIFS(Clef_répartition[Code_Nom],Clef_répartition[[#This Row],[Code_Nom]],Clef_répartition[Année],Clef_répartition[[#This Row],[Année]])))</f>
        <v>1</v>
      </c>
      <c r="G806" t="str">
        <f>Clef_répartition[[#This Row],[Code_Nom]]&amp;"_"&amp;Clef_répartition[[#This Row],[Nombre]]&amp;"_"&amp;Clef_répartition[[#This Row],[Année]]</f>
        <v>ASIPE PdE_Association scolaire intercommunale du Pays-d'Enhaut_3_2016</v>
      </c>
      <c r="H806">
        <v>5843</v>
      </c>
      <c r="I806" t="s">
        <v>239</v>
      </c>
      <c r="J806">
        <v>2016</v>
      </c>
      <c r="K806">
        <v>0.17</v>
      </c>
    </row>
    <row r="807" spans="1:11" x14ac:dyDescent="0.25">
      <c r="A807" t="s">
        <v>433</v>
      </c>
      <c r="B807" t="s">
        <v>602</v>
      </c>
      <c r="C807" t="s">
        <v>603</v>
      </c>
      <c r="D807" t="str">
        <f>Clef_répartition[[#This Row],[Code association]]&amp;"_"&amp;Clef_répartition[[#This Row],[Nom association]]</f>
        <v>ASIRE_Association scolaire intercommunale de la région d'Echallens</v>
      </c>
      <c r="E807">
        <f>COUNTIFS(D$2:D807,Clef_répartition[[#This Row],[Code_Nom]],J$2:J807,Clef_répartition[[#This Row],[Année]])</f>
        <v>1</v>
      </c>
      <c r="F807">
        <f>IF(Clef_répartition[[#This Row],[Code_Nom]]=D806,F806-1,(COUNTIFS(Clef_répartition[Code_Nom],Clef_répartition[[#This Row],[Code_Nom]],Clef_répartition[Année],Clef_répartition[[#This Row],[Année]])))</f>
        <v>26</v>
      </c>
      <c r="G807" t="str">
        <f>Clef_répartition[[#This Row],[Code_Nom]]&amp;"_"&amp;Clef_répartition[[#This Row],[Nombre]]&amp;"_"&amp;Clef_répartition[[#This Row],[Année]]</f>
        <v>ASIRE_Association scolaire intercommunale de la région d'Echallens_1_2016</v>
      </c>
      <c r="H807">
        <v>5511</v>
      </c>
      <c r="I807" t="s">
        <v>8</v>
      </c>
      <c r="J807">
        <v>2016</v>
      </c>
      <c r="K807">
        <v>5.6596852877526319E-2</v>
      </c>
    </row>
    <row r="808" spans="1:11" x14ac:dyDescent="0.25">
      <c r="A808" t="s">
        <v>433</v>
      </c>
      <c r="B808" t="s">
        <v>602</v>
      </c>
      <c r="C808" t="s">
        <v>603</v>
      </c>
      <c r="D808" t="str">
        <f>Clef_répartition[[#This Row],[Code association]]&amp;"_"&amp;Clef_répartition[[#This Row],[Nom association]]</f>
        <v>ASIRE_Association scolaire intercommunale de la région d'Echallens</v>
      </c>
      <c r="E808">
        <f>COUNTIFS(D$2:D808,Clef_répartition[[#This Row],[Code_Nom]],J$2:J808,Clef_répartition[[#This Row],[Année]])</f>
        <v>2</v>
      </c>
      <c r="F808">
        <f>IF(Clef_répartition[[#This Row],[Code_Nom]]=D807,F807-1,(COUNTIFS(Clef_répartition[Code_Nom],Clef_répartition[[#This Row],[Code_Nom]],Clef_répartition[Année],Clef_répartition[[#This Row],[Année]])))</f>
        <v>25</v>
      </c>
      <c r="G808" t="str">
        <f>Clef_répartition[[#This Row],[Code_Nom]]&amp;"_"&amp;Clef_répartition[[#This Row],[Nombre]]&amp;"_"&amp;Clef_répartition[[#This Row],[Année]]</f>
        <v>ASIRE_Association scolaire intercommunale de la région d'Echallens_2_2016</v>
      </c>
      <c r="H808">
        <v>5512</v>
      </c>
      <c r="I808" t="s">
        <v>19</v>
      </c>
      <c r="J808">
        <v>2016</v>
      </c>
      <c r="K808">
        <v>4.2438469720867109E-2</v>
      </c>
    </row>
    <row r="809" spans="1:11" x14ac:dyDescent="0.25">
      <c r="A809" t="s">
        <v>433</v>
      </c>
      <c r="B809" t="s">
        <v>602</v>
      </c>
      <c r="C809" t="s">
        <v>603</v>
      </c>
      <c r="D809" t="str">
        <f>Clef_répartition[[#This Row],[Code association]]&amp;"_"&amp;Clef_répartition[[#This Row],[Nom association]]</f>
        <v>ASIRE_Association scolaire intercommunale de la région d'Echallens</v>
      </c>
      <c r="E809">
        <f>COUNTIFS(D$2:D809,Clef_répartition[[#This Row],[Code_Nom]],J$2:J809,Clef_répartition[[#This Row],[Année]])</f>
        <v>3</v>
      </c>
      <c r="F809">
        <f>IF(Clef_répartition[[#This Row],[Code_Nom]]=D808,F808-1,(COUNTIFS(Clef_répartition[Code_Nom],Clef_répartition[[#This Row],[Code_Nom]],Clef_répartition[Année],Clef_répartition[[#This Row],[Année]])))</f>
        <v>24</v>
      </c>
      <c r="G809" t="str">
        <f>Clef_répartition[[#This Row],[Code_Nom]]&amp;"_"&amp;Clef_répartition[[#This Row],[Nombre]]&amp;"_"&amp;Clef_répartition[[#This Row],[Année]]</f>
        <v>ASIRE_Association scolaire intercommunale de la région d'Echallens_3_2016</v>
      </c>
      <c r="H809">
        <v>5471</v>
      </c>
      <c r="I809" t="s">
        <v>21</v>
      </c>
      <c r="J809">
        <v>2016</v>
      </c>
      <c r="K809">
        <v>2.1420973480541391E-2</v>
      </c>
    </row>
    <row r="810" spans="1:11" x14ac:dyDescent="0.25">
      <c r="A810" t="s">
        <v>433</v>
      </c>
      <c r="B810" t="s">
        <v>602</v>
      </c>
      <c r="C810" t="s">
        <v>603</v>
      </c>
      <c r="D810" t="str">
        <f>Clef_répartition[[#This Row],[Code association]]&amp;"_"&amp;Clef_répartition[[#This Row],[Nom association]]</f>
        <v>ASIRE_Association scolaire intercommunale de la région d'Echallens</v>
      </c>
      <c r="E810">
        <f>COUNTIFS(D$2:D810,Clef_répartition[[#This Row],[Code_Nom]],J$2:J810,Clef_répartition[[#This Row],[Année]])</f>
        <v>4</v>
      </c>
      <c r="F810">
        <f>IF(Clef_répartition[[#This Row],[Code_Nom]]=D809,F809-1,(COUNTIFS(Clef_répartition[Code_Nom],Clef_répartition[[#This Row],[Code_Nom]],Clef_répartition[Année],Clef_répartition[[#This Row],[Année]])))</f>
        <v>23</v>
      </c>
      <c r="G810" t="str">
        <f>Clef_répartition[[#This Row],[Code_Nom]]&amp;"_"&amp;Clef_répartition[[#This Row],[Nombre]]&amp;"_"&amp;Clef_répartition[[#This Row],[Année]]</f>
        <v>ASIRE_Association scolaire intercommunale de la région d'Echallens_4_2016</v>
      </c>
      <c r="H810">
        <v>5903</v>
      </c>
      <c r="I810" t="s">
        <v>24</v>
      </c>
      <c r="J810">
        <v>2016</v>
      </c>
      <c r="K810">
        <v>8.4363422954186994E-3</v>
      </c>
    </row>
    <row r="811" spans="1:11" x14ac:dyDescent="0.25">
      <c r="A811" t="s">
        <v>433</v>
      </c>
      <c r="B811" t="s">
        <v>602</v>
      </c>
      <c r="C811" t="s">
        <v>603</v>
      </c>
      <c r="D811" t="str">
        <f>Clef_répartition[[#This Row],[Code association]]&amp;"_"&amp;Clef_répartition[[#This Row],[Nom association]]</f>
        <v>ASIRE_Association scolaire intercommunale de la région d'Echallens</v>
      </c>
      <c r="E811">
        <f>COUNTIFS(D$2:D811,Clef_répartition[[#This Row],[Code_Nom]],J$2:J811,Clef_répartition[[#This Row],[Année]])</f>
        <v>5</v>
      </c>
      <c r="F811">
        <f>IF(Clef_répartition[[#This Row],[Code_Nom]]=D810,F810-1,(COUNTIFS(Clef_répartition[Code_Nom],Clef_répartition[[#This Row],[Code_Nom]],Clef_répartition[Année],Clef_répartition[[#This Row],[Année]])))</f>
        <v>22</v>
      </c>
      <c r="G811" t="str">
        <f>Clef_répartition[[#This Row],[Code_Nom]]&amp;"_"&amp;Clef_répartition[[#This Row],[Nombre]]&amp;"_"&amp;Clef_répartition[[#This Row],[Année]]</f>
        <v>ASIRE_Association scolaire intercommunale de la région d'Echallens_5_2016</v>
      </c>
      <c r="H811">
        <v>5514</v>
      </c>
      <c r="I811" t="s">
        <v>30</v>
      </c>
      <c r="J811">
        <v>2016</v>
      </c>
      <c r="K811">
        <v>4.5482888897039941E-2</v>
      </c>
    </row>
    <row r="812" spans="1:11" x14ac:dyDescent="0.25">
      <c r="A812" t="s">
        <v>433</v>
      </c>
      <c r="B812" t="s">
        <v>602</v>
      </c>
      <c r="C812" t="s">
        <v>603</v>
      </c>
      <c r="D812" t="str">
        <f>Clef_répartition[[#This Row],[Code association]]&amp;"_"&amp;Clef_répartition[[#This Row],[Nom association]]</f>
        <v>ASIRE_Association scolaire intercommunale de la région d'Echallens</v>
      </c>
      <c r="E812">
        <f>COUNTIFS(D$2:D812,Clef_répartition[[#This Row],[Code_Nom]],J$2:J812,Clef_répartition[[#This Row],[Année]])</f>
        <v>6</v>
      </c>
      <c r="F812">
        <f>IF(Clef_répartition[[#This Row],[Code_Nom]]=D811,F811-1,(COUNTIFS(Clef_répartition[Code_Nom],Clef_répartition[[#This Row],[Code_Nom]],Clef_répartition[Année],Clef_répartition[[#This Row],[Année]])))</f>
        <v>21</v>
      </c>
      <c r="G812" t="str">
        <f>Clef_répartition[[#This Row],[Code_Nom]]&amp;"_"&amp;Clef_répartition[[#This Row],[Nombre]]&amp;"_"&amp;Clef_répartition[[#This Row],[Année]]</f>
        <v>ASIRE_Association scolaire intercommunale de la région d'Echallens_6_2016</v>
      </c>
      <c r="H812">
        <v>5661</v>
      </c>
      <c r="I812" t="s">
        <v>32</v>
      </c>
      <c r="J812">
        <v>2016</v>
      </c>
      <c r="K812">
        <v>1.3498147672669918E-2</v>
      </c>
    </row>
    <row r="813" spans="1:11" x14ac:dyDescent="0.25">
      <c r="A813" t="s">
        <v>433</v>
      </c>
      <c r="B813" t="s">
        <v>602</v>
      </c>
      <c r="C813" t="s">
        <v>603</v>
      </c>
      <c r="D813" t="str">
        <f>Clef_répartition[[#This Row],[Code association]]&amp;"_"&amp;Clef_répartition[[#This Row],[Nom association]]</f>
        <v>ASIRE_Association scolaire intercommunale de la région d'Echallens</v>
      </c>
      <c r="E813">
        <f>COUNTIFS(D$2:D813,Clef_répartition[[#This Row],[Code_Nom]],J$2:J813,Clef_répartition[[#This Row],[Année]])</f>
        <v>7</v>
      </c>
      <c r="F813">
        <f>IF(Clef_répartition[[#This Row],[Code_Nom]]=D812,F812-1,(COUNTIFS(Clef_répartition[Code_Nom],Clef_répartition[[#This Row],[Code_Nom]],Clef_répartition[Année],Clef_répartition[[#This Row],[Année]])))</f>
        <v>20</v>
      </c>
      <c r="G813" t="str">
        <f>Clef_répartition[[#This Row],[Code_Nom]]&amp;"_"&amp;Clef_répartition[[#This Row],[Nombre]]&amp;"_"&amp;Clef_répartition[[#This Row],[Année]]</f>
        <v>ASIRE_Association scolaire intercommunale de la région d'Echallens_7_2016</v>
      </c>
      <c r="H813">
        <v>5913</v>
      </c>
      <c r="I813" t="s">
        <v>96</v>
      </c>
      <c r="J813">
        <v>2016</v>
      </c>
      <c r="K813">
        <v>2.8573524557092028E-2</v>
      </c>
    </row>
    <row r="814" spans="1:11" x14ac:dyDescent="0.25">
      <c r="A814" t="s">
        <v>433</v>
      </c>
      <c r="B814" t="s">
        <v>602</v>
      </c>
      <c r="C814" t="s">
        <v>603</v>
      </c>
      <c r="D814" t="str">
        <f>Clef_répartition[[#This Row],[Code association]]&amp;"_"&amp;Clef_répartition[[#This Row],[Nom association]]</f>
        <v>ASIRE_Association scolaire intercommunale de la région d'Echallens</v>
      </c>
      <c r="E814">
        <f>COUNTIFS(D$2:D814,Clef_répartition[[#This Row],[Code_Nom]],J$2:J814,Clef_répartition[[#This Row],[Année]])</f>
        <v>8</v>
      </c>
      <c r="F814">
        <f>IF(Clef_répartition[[#This Row],[Code_Nom]]=D813,F813-1,(COUNTIFS(Clef_répartition[Code_Nom],Clef_répartition[[#This Row],[Code_Nom]],Clef_répartition[Année],Clef_répartition[[#This Row],[Année]])))</f>
        <v>19</v>
      </c>
      <c r="G814" t="str">
        <f>Clef_répartition[[#This Row],[Code_Nom]]&amp;"_"&amp;Clef_répartition[[#This Row],[Nombre]]&amp;"_"&amp;Clef_répartition[[#This Row],[Année]]</f>
        <v>ASIRE_Association scolaire intercommunale de la région d'Echallens_8_2016</v>
      </c>
      <c r="H814">
        <v>5518</v>
      </c>
      <c r="I814" t="s">
        <v>99</v>
      </c>
      <c r="J814">
        <v>2016</v>
      </c>
      <c r="K814">
        <v>0.2082309357003998</v>
      </c>
    </row>
    <row r="815" spans="1:11" x14ac:dyDescent="0.25">
      <c r="A815" t="s">
        <v>433</v>
      </c>
      <c r="B815" t="s">
        <v>602</v>
      </c>
      <c r="C815" t="s">
        <v>603</v>
      </c>
      <c r="D815" t="str">
        <f>Clef_répartition[[#This Row],[Code association]]&amp;"_"&amp;Clef_répartition[[#This Row],[Nom association]]</f>
        <v>ASIRE_Association scolaire intercommunale de la région d'Echallens</v>
      </c>
      <c r="E815">
        <f>COUNTIFS(D$2:D815,Clef_répartition[[#This Row],[Code_Nom]],J$2:J815,Clef_répartition[[#This Row],[Année]])</f>
        <v>9</v>
      </c>
      <c r="F815">
        <f>IF(Clef_répartition[[#This Row],[Code_Nom]]=D814,F814-1,(COUNTIFS(Clef_répartition[Code_Nom],Clef_répartition[[#This Row],[Code_Nom]],Clef_répartition[Année],Clef_répartition[[#This Row],[Année]])))</f>
        <v>18</v>
      </c>
      <c r="G815" t="str">
        <f>Clef_répartition[[#This Row],[Code_Nom]]&amp;"_"&amp;Clef_répartition[[#This Row],[Nombre]]&amp;"_"&amp;Clef_répartition[[#This Row],[Année]]</f>
        <v>ASIRE_Association scolaire intercommunale de la région d'Echallens_9_2016</v>
      </c>
      <c r="H815">
        <v>5520</v>
      </c>
      <c r="I815" t="s">
        <v>107</v>
      </c>
      <c r="J815">
        <v>2016</v>
      </c>
      <c r="K815">
        <v>3.4589003411216665E-2</v>
      </c>
    </row>
    <row r="816" spans="1:11" x14ac:dyDescent="0.25">
      <c r="A816" t="s">
        <v>433</v>
      </c>
      <c r="B816" t="s">
        <v>602</v>
      </c>
      <c r="C816" t="s">
        <v>603</v>
      </c>
      <c r="D816" t="str">
        <f>Clef_répartition[[#This Row],[Code association]]&amp;"_"&amp;Clef_répartition[[#This Row],[Nom association]]</f>
        <v>ASIRE_Association scolaire intercommunale de la région d'Echallens</v>
      </c>
      <c r="E816">
        <f>COUNTIFS(D$2:D816,Clef_répartition[[#This Row],[Code_Nom]],J$2:J816,Clef_répartition[[#This Row],[Année]])</f>
        <v>10</v>
      </c>
      <c r="F816">
        <f>IF(Clef_répartition[[#This Row],[Code_Nom]]=D815,F815-1,(COUNTIFS(Clef_répartition[Code_Nom],Clef_répartition[[#This Row],[Code_Nom]],Clef_répartition[Année],Clef_répartition[[#This Row],[Année]])))</f>
        <v>17</v>
      </c>
      <c r="G816" t="str">
        <f>Clef_répartition[[#This Row],[Code_Nom]]&amp;"_"&amp;Clef_répartition[[#This Row],[Nombre]]&amp;"_"&amp;Clef_répartition[[#This Row],[Année]]</f>
        <v>ASIRE_Association scolaire intercommunale de la région d'Echallens_10_2016</v>
      </c>
      <c r="H816">
        <v>5521</v>
      </c>
      <c r="I816" t="s">
        <v>108</v>
      </c>
      <c r="J816">
        <v>2016</v>
      </c>
      <c r="K816">
        <v>4.1007959505556982E-2</v>
      </c>
    </row>
    <row r="817" spans="1:11" x14ac:dyDescent="0.25">
      <c r="A817" t="s">
        <v>433</v>
      </c>
      <c r="B817" t="s">
        <v>602</v>
      </c>
      <c r="C817" t="s">
        <v>603</v>
      </c>
      <c r="D817" t="str">
        <f>Clef_répartition[[#This Row],[Code association]]&amp;"_"&amp;Clef_répartition[[#This Row],[Nom association]]</f>
        <v>ASIRE_Association scolaire intercommunale de la région d'Echallens</v>
      </c>
      <c r="E817">
        <f>COUNTIFS(D$2:D817,Clef_répartition[[#This Row],[Code_Nom]],J$2:J817,Clef_répartition[[#This Row],[Année]])</f>
        <v>11</v>
      </c>
      <c r="F817">
        <f>IF(Clef_répartition[[#This Row],[Code_Nom]]=D816,F816-1,(COUNTIFS(Clef_répartition[Code_Nom],Clef_répartition[[#This Row],[Code_Nom]],Clef_répartition[Année],Clef_répartition[[#This Row],[Année]])))</f>
        <v>16</v>
      </c>
      <c r="G817" t="str">
        <f>Clef_répartition[[#This Row],[Code_Nom]]&amp;"_"&amp;Clef_répartition[[#This Row],[Nombre]]&amp;"_"&amp;Clef_répartition[[#This Row],[Année]]</f>
        <v>ASIRE_Association scolaire intercommunale de la région d'Echallens_11_2016</v>
      </c>
      <c r="H817">
        <v>5522</v>
      </c>
      <c r="I817" t="s">
        <v>114</v>
      </c>
      <c r="J817">
        <v>2016</v>
      </c>
      <c r="K817">
        <v>2.5529105380919195E-2</v>
      </c>
    </row>
    <row r="818" spans="1:11" x14ac:dyDescent="0.25">
      <c r="A818" t="s">
        <v>433</v>
      </c>
      <c r="B818" t="s">
        <v>602</v>
      </c>
      <c r="C818" t="s">
        <v>603</v>
      </c>
      <c r="D818" t="str">
        <f>Clef_répartition[[#This Row],[Code association]]&amp;"_"&amp;Clef_répartition[[#This Row],[Nom association]]</f>
        <v>ASIRE_Association scolaire intercommunale de la région d'Echallens</v>
      </c>
      <c r="E818">
        <f>COUNTIFS(D$2:D818,Clef_répartition[[#This Row],[Code_Nom]],J$2:J818,Clef_répartition[[#This Row],[Année]])</f>
        <v>12</v>
      </c>
      <c r="F818">
        <f>IF(Clef_répartition[[#This Row],[Code_Nom]]=D817,F817-1,(COUNTIFS(Clef_répartition[Code_Nom],Clef_répartition[[#This Row],[Code_Nom]],Clef_répartition[Année],Clef_répartition[[#This Row],[Année]])))</f>
        <v>15</v>
      </c>
      <c r="G818" t="str">
        <f>Clef_répartition[[#This Row],[Code_Nom]]&amp;"_"&amp;Clef_répartition[[#This Row],[Nombre]]&amp;"_"&amp;Clef_répartition[[#This Row],[Année]]</f>
        <v>ASIRE_Association scolaire intercommunale de la région d'Echallens_12_2016</v>
      </c>
      <c r="H818">
        <v>5541</v>
      </c>
      <c r="I818" t="s">
        <v>128</v>
      </c>
      <c r="J818">
        <v>2016</v>
      </c>
      <c r="K818">
        <v>3.8550416315152401E-2</v>
      </c>
    </row>
    <row r="819" spans="1:11" x14ac:dyDescent="0.25">
      <c r="A819" t="s">
        <v>433</v>
      </c>
      <c r="B819" t="s">
        <v>602</v>
      </c>
      <c r="C819" t="s">
        <v>603</v>
      </c>
      <c r="D819" t="str">
        <f>Clef_répartition[[#This Row],[Code association]]&amp;"_"&amp;Clef_répartition[[#This Row],[Nom association]]</f>
        <v>ASIRE_Association scolaire intercommunale de la région d'Echallens</v>
      </c>
      <c r="E819">
        <f>COUNTIFS(D$2:D819,Clef_répartition[[#This Row],[Code_Nom]],J$2:J819,Clef_répartition[[#This Row],[Année]])</f>
        <v>13</v>
      </c>
      <c r="F819">
        <f>IF(Clef_répartition[[#This Row],[Code_Nom]]=D818,F818-1,(COUNTIFS(Clef_répartition[Code_Nom],Clef_répartition[[#This Row],[Code_Nom]],Clef_répartition[Année],Clef_répartition[[#This Row],[Année]])))</f>
        <v>14</v>
      </c>
      <c r="G819" t="str">
        <f>Clef_répartition[[#This Row],[Code_Nom]]&amp;"_"&amp;Clef_répartition[[#This Row],[Nombre]]&amp;"_"&amp;Clef_répartition[[#This Row],[Année]]</f>
        <v>ASIRE_Association scolaire intercommunale de la région d'Echallens_13_2016</v>
      </c>
      <c r="H819">
        <v>5804</v>
      </c>
      <c r="I819" t="s">
        <v>139</v>
      </c>
      <c r="J819">
        <v>2016</v>
      </c>
      <c r="K819">
        <v>5.6670212375747341E-2</v>
      </c>
    </row>
    <row r="820" spans="1:11" x14ac:dyDescent="0.25">
      <c r="A820" t="s">
        <v>433</v>
      </c>
      <c r="B820" t="s">
        <v>602</v>
      </c>
      <c r="C820" t="s">
        <v>603</v>
      </c>
      <c r="D820" t="str">
        <f>Clef_répartition[[#This Row],[Code association]]&amp;"_"&amp;Clef_répartition[[#This Row],[Nom association]]</f>
        <v>ASIRE_Association scolaire intercommunale de la région d'Echallens</v>
      </c>
      <c r="E820">
        <f>COUNTIFS(D$2:D820,Clef_répartition[[#This Row],[Code_Nom]],J$2:J820,Clef_répartition[[#This Row],[Année]])</f>
        <v>14</v>
      </c>
      <c r="F820">
        <f>IF(Clef_répartition[[#This Row],[Code_Nom]]=D819,F819-1,(COUNTIFS(Clef_répartition[Code_Nom],Clef_répartition[[#This Row],[Code_Nom]],Clef_répartition[Année],Clef_répartition[[#This Row],[Année]])))</f>
        <v>13</v>
      </c>
      <c r="G820" t="str">
        <f>Clef_répartition[[#This Row],[Code_Nom]]&amp;"_"&amp;Clef_répartition[[#This Row],[Nombre]]&amp;"_"&amp;Clef_répartition[[#This Row],[Année]]</f>
        <v>ASIRE_Association scolaire intercommunale de la région d'Echallens_14_2016</v>
      </c>
      <c r="H820">
        <v>5693</v>
      </c>
      <c r="I820" t="s">
        <v>184</v>
      </c>
      <c r="J820">
        <v>2016</v>
      </c>
      <c r="K820">
        <v>9.1699372776290214E-2</v>
      </c>
    </row>
    <row r="821" spans="1:11" x14ac:dyDescent="0.25">
      <c r="A821" t="s">
        <v>433</v>
      </c>
      <c r="B821" t="s">
        <v>602</v>
      </c>
      <c r="C821" t="s">
        <v>603</v>
      </c>
      <c r="D821" t="str">
        <f>Clef_répartition[[#This Row],[Code association]]&amp;"_"&amp;Clef_répartition[[#This Row],[Nom association]]</f>
        <v>ASIRE_Association scolaire intercommunale de la région d'Echallens</v>
      </c>
      <c r="E821">
        <f>COUNTIFS(D$2:D821,Clef_répartition[[#This Row],[Code_Nom]],J$2:J821,Clef_répartition[[#This Row],[Année]])</f>
        <v>15</v>
      </c>
      <c r="F821">
        <f>IF(Clef_répartition[[#This Row],[Code_Nom]]=D820,F820-1,(COUNTIFS(Clef_répartition[Code_Nom],Clef_répartition[[#This Row],[Code_Nom]],Clef_répartition[Année],Clef_répartition[[#This Row],[Année]])))</f>
        <v>12</v>
      </c>
      <c r="G821" t="str">
        <f>Clef_répartition[[#This Row],[Code_Nom]]&amp;"_"&amp;Clef_répartition[[#This Row],[Nombre]]&amp;"_"&amp;Clef_répartition[[#This Row],[Année]]</f>
        <v>ASIRE_Association scolaire intercommunale de la région d'Echallens_15_2016</v>
      </c>
      <c r="H821">
        <v>5540</v>
      </c>
      <c r="I821" t="s">
        <v>186</v>
      </c>
      <c r="J821">
        <v>2016</v>
      </c>
      <c r="K821">
        <v>6.2282213989656311E-2</v>
      </c>
    </row>
    <row r="822" spans="1:11" x14ac:dyDescent="0.25">
      <c r="A822" t="s">
        <v>433</v>
      </c>
      <c r="B822" t="s">
        <v>602</v>
      </c>
      <c r="C822" t="s">
        <v>603</v>
      </c>
      <c r="D822" t="str">
        <f>Clef_répartition[[#This Row],[Code association]]&amp;"_"&amp;Clef_répartition[[#This Row],[Nom association]]</f>
        <v>ASIRE_Association scolaire intercommunale de la région d'Echallens</v>
      </c>
      <c r="E822">
        <f>COUNTIFS(D$2:D822,Clef_répartition[[#This Row],[Code_Nom]],J$2:J822,Clef_répartition[[#This Row],[Année]])</f>
        <v>16</v>
      </c>
      <c r="F822">
        <f>IF(Clef_répartition[[#This Row],[Code_Nom]]=D821,F821-1,(COUNTIFS(Clef_répartition[Code_Nom],Clef_répartition[[#This Row],[Code_Nom]],Clef_répartition[Année],Clef_répartition[[#This Row],[Année]])))</f>
        <v>11</v>
      </c>
      <c r="G822" t="str">
        <f>Clef_répartition[[#This Row],[Code_Nom]]&amp;"_"&amp;Clef_répartition[[#This Row],[Nombre]]&amp;"_"&amp;Clef_répartition[[#This Row],[Année]]</f>
        <v>ASIRE_Association scolaire intercommunale de la région d'Echallens_16_2016</v>
      </c>
      <c r="H822">
        <v>5680</v>
      </c>
      <c r="I822" t="s">
        <v>197</v>
      </c>
      <c r="J822">
        <v>2016</v>
      </c>
      <c r="K822">
        <v>1.085720573671276E-2</v>
      </c>
    </row>
    <row r="823" spans="1:11" x14ac:dyDescent="0.25">
      <c r="A823" t="s">
        <v>433</v>
      </c>
      <c r="B823" t="s">
        <v>602</v>
      </c>
      <c r="C823" t="s">
        <v>603</v>
      </c>
      <c r="D823" t="str">
        <f>Clef_répartition[[#This Row],[Code association]]&amp;"_"&amp;Clef_répartition[[#This Row],[Nom association]]</f>
        <v>ASIRE_Association scolaire intercommunale de la région d'Echallens</v>
      </c>
      <c r="E823">
        <f>COUNTIFS(D$2:D823,Clef_répartition[[#This Row],[Code_Nom]],J$2:J823,Clef_répartition[[#This Row],[Année]])</f>
        <v>17</v>
      </c>
      <c r="F823">
        <f>IF(Clef_répartition[[#This Row],[Code_Nom]]=D822,F822-1,(COUNTIFS(Clef_répartition[Code_Nom],Clef_répartition[[#This Row],[Code_Nom]],Clef_répartition[Année],Clef_répartition[[#This Row],[Année]])))</f>
        <v>10</v>
      </c>
      <c r="G823" t="str">
        <f>Clef_répartition[[#This Row],[Code_Nom]]&amp;"_"&amp;Clef_répartition[[#This Row],[Nombre]]&amp;"_"&amp;Clef_répartition[[#This Row],[Année]]</f>
        <v>ASIRE_Association scolaire intercommunale de la région d'Echallens_17_2016</v>
      </c>
      <c r="H823">
        <v>5923</v>
      </c>
      <c r="I823" t="s">
        <v>200</v>
      </c>
      <c r="J823">
        <v>2016</v>
      </c>
      <c r="K823">
        <v>6.6757143381139276E-3</v>
      </c>
    </row>
    <row r="824" spans="1:11" x14ac:dyDescent="0.25">
      <c r="A824" t="s">
        <v>433</v>
      </c>
      <c r="B824" t="s">
        <v>602</v>
      </c>
      <c r="C824" t="s">
        <v>603</v>
      </c>
      <c r="D824" t="str">
        <f>Clef_répartition[[#This Row],[Code association]]&amp;"_"&amp;Clef_répartition[[#This Row],[Nom association]]</f>
        <v>ASIRE_Association scolaire intercommunale de la région d'Echallens</v>
      </c>
      <c r="E824">
        <f>COUNTIFS(D$2:D824,Clef_répartition[[#This Row],[Code_Nom]],J$2:J824,Clef_répartition[[#This Row],[Année]])</f>
        <v>18</v>
      </c>
      <c r="F824">
        <f>IF(Clef_répartition[[#This Row],[Code_Nom]]=D823,F823-1,(COUNTIFS(Clef_répartition[Code_Nom],Clef_répartition[[#This Row],[Code_Nom]],Clef_répartition[Année],Clef_répartition[[#This Row],[Année]])))</f>
        <v>9</v>
      </c>
      <c r="G824" t="str">
        <f>Clef_répartition[[#This Row],[Code_Nom]]&amp;"_"&amp;Clef_répartition[[#This Row],[Nombre]]&amp;"_"&amp;Clef_répartition[[#This Row],[Année]]</f>
        <v>ASIRE_Association scolaire intercommunale de la région d'Echallens_18_2016</v>
      </c>
      <c r="H824">
        <v>5925</v>
      </c>
      <c r="I824" t="s">
        <v>207</v>
      </c>
      <c r="J824">
        <v>2016</v>
      </c>
      <c r="K824">
        <v>7.3359498221032158E-3</v>
      </c>
    </row>
    <row r="825" spans="1:11" x14ac:dyDescent="0.25">
      <c r="A825" t="s">
        <v>433</v>
      </c>
      <c r="B825" t="s">
        <v>602</v>
      </c>
      <c r="C825" t="s">
        <v>603</v>
      </c>
      <c r="D825" t="str">
        <f>Clef_répartition[[#This Row],[Code association]]&amp;"_"&amp;Clef_répartition[[#This Row],[Nom association]]</f>
        <v>ASIRE_Association scolaire intercommunale de la région d'Echallens</v>
      </c>
      <c r="E825">
        <f>COUNTIFS(D$2:D825,Clef_répartition[[#This Row],[Code_Nom]],J$2:J825,Clef_répartition[[#This Row],[Année]])</f>
        <v>19</v>
      </c>
      <c r="F825">
        <f>IF(Clef_répartition[[#This Row],[Code_Nom]]=D824,F824-1,(COUNTIFS(Clef_répartition[Code_Nom],Clef_répartition[[#This Row],[Code_Nom]],Clef_répartition[Année],Clef_répartition[[#This Row],[Année]])))</f>
        <v>8</v>
      </c>
      <c r="G825" t="str">
        <f>Clef_répartition[[#This Row],[Code_Nom]]&amp;"_"&amp;Clef_répartition[[#This Row],[Nombre]]&amp;"_"&amp;Clef_répartition[[#This Row],[Année]]</f>
        <v>ASIRE_Association scolaire intercommunale de la région d'Echallens_19_2016</v>
      </c>
      <c r="H825">
        <v>5529</v>
      </c>
      <c r="I825" t="s">
        <v>208</v>
      </c>
      <c r="J825">
        <v>2016</v>
      </c>
      <c r="K825">
        <v>2.0540659501889005E-2</v>
      </c>
    </row>
    <row r="826" spans="1:11" x14ac:dyDescent="0.25">
      <c r="A826" t="s">
        <v>433</v>
      </c>
      <c r="B826" t="s">
        <v>602</v>
      </c>
      <c r="C826" t="s">
        <v>603</v>
      </c>
      <c r="D826" t="str">
        <f>Clef_répartition[[#This Row],[Code association]]&amp;"_"&amp;Clef_répartition[[#This Row],[Nom association]]</f>
        <v>ASIRE_Association scolaire intercommunale de la région d'Echallens</v>
      </c>
      <c r="E826">
        <f>COUNTIFS(D$2:D826,Clef_répartition[[#This Row],[Code_Nom]],J$2:J826,Clef_répartition[[#This Row],[Année]])</f>
        <v>20</v>
      </c>
      <c r="F826">
        <f>IF(Clef_répartition[[#This Row],[Code_Nom]]=D825,F825-1,(COUNTIFS(Clef_répartition[Code_Nom],Clef_répartition[[#This Row],[Code_Nom]],Clef_répartition[Année],Clef_répartition[[#This Row],[Année]])))</f>
        <v>7</v>
      </c>
      <c r="G826" t="str">
        <f>Clef_répartition[[#This Row],[Code_Nom]]&amp;"_"&amp;Clef_répartition[[#This Row],[Nombre]]&amp;"_"&amp;Clef_répartition[[#This Row],[Année]]</f>
        <v>ASIRE_Association scolaire intercommunale de la région d'Echallens_20_2016</v>
      </c>
      <c r="H826">
        <v>5530</v>
      </c>
      <c r="I826" t="s">
        <v>209</v>
      </c>
      <c r="J826">
        <v>2016</v>
      </c>
      <c r="K826">
        <v>1.9586986025015587E-2</v>
      </c>
    </row>
    <row r="827" spans="1:11" x14ac:dyDescent="0.25">
      <c r="A827" t="s">
        <v>433</v>
      </c>
      <c r="B827" t="s">
        <v>602</v>
      </c>
      <c r="C827" t="s">
        <v>603</v>
      </c>
      <c r="D827" t="str">
        <f>Clef_répartition[[#This Row],[Code association]]&amp;"_"&amp;Clef_répartition[[#This Row],[Nom association]]</f>
        <v>ASIRE_Association scolaire intercommunale de la région d'Echallens</v>
      </c>
      <c r="E827">
        <f>COUNTIFS(D$2:D827,Clef_répartition[[#This Row],[Code_Nom]],J$2:J827,Clef_répartition[[#This Row],[Année]])</f>
        <v>21</v>
      </c>
      <c r="F827">
        <f>IF(Clef_répartition[[#This Row],[Code_Nom]]=D826,F826-1,(COUNTIFS(Clef_répartition[Code_Nom],Clef_répartition[[#This Row],[Code_Nom]],Clef_répartition[Année],Clef_répartition[[#This Row],[Année]])))</f>
        <v>6</v>
      </c>
      <c r="G827" t="str">
        <f>Clef_répartition[[#This Row],[Code_Nom]]&amp;"_"&amp;Clef_répartition[[#This Row],[Nombre]]&amp;"_"&amp;Clef_répartition[[#This Row],[Année]]</f>
        <v>ASIRE_Association scolaire intercommunale de la région d'Echallens_21_2016</v>
      </c>
      <c r="H827">
        <v>5531</v>
      </c>
      <c r="I827" t="s">
        <v>214</v>
      </c>
      <c r="J827">
        <v>2016</v>
      </c>
      <c r="K827">
        <v>1.507537688442211E-2</v>
      </c>
    </row>
    <row r="828" spans="1:11" x14ac:dyDescent="0.25">
      <c r="A828" t="s">
        <v>433</v>
      </c>
      <c r="B828" t="s">
        <v>602</v>
      </c>
      <c r="C828" t="s">
        <v>603</v>
      </c>
      <c r="D828" t="str">
        <f>Clef_répartition[[#This Row],[Code association]]&amp;"_"&amp;Clef_répartition[[#This Row],[Nom association]]</f>
        <v>ASIRE_Association scolaire intercommunale de la région d'Echallens</v>
      </c>
      <c r="E828">
        <f>COUNTIFS(D$2:D828,Clef_répartition[[#This Row],[Code_Nom]],J$2:J828,Clef_répartition[[#This Row],[Année]])</f>
        <v>22</v>
      </c>
      <c r="F828">
        <f>IF(Clef_répartition[[#This Row],[Code_Nom]]=D827,F827-1,(COUNTIFS(Clef_répartition[Code_Nom],Clef_répartition[[#This Row],[Code_Nom]],Clef_répartition[Année],Clef_répartition[[#This Row],[Année]])))</f>
        <v>5</v>
      </c>
      <c r="G828" t="str">
        <f>Clef_répartition[[#This Row],[Code_Nom]]&amp;"_"&amp;Clef_répartition[[#This Row],[Nombre]]&amp;"_"&amp;Clef_répartition[[#This Row],[Année]]</f>
        <v>ASIRE_Association scolaire intercommunale de la région d'Echallens_22_2016</v>
      </c>
      <c r="H828">
        <v>5533</v>
      </c>
      <c r="I828" t="s">
        <v>216</v>
      </c>
      <c r="J828">
        <v>2016</v>
      </c>
      <c r="K828">
        <v>3.0957708249275576E-2</v>
      </c>
    </row>
    <row r="829" spans="1:11" x14ac:dyDescent="0.25">
      <c r="A829" t="s">
        <v>433</v>
      </c>
      <c r="B829" t="s">
        <v>602</v>
      </c>
      <c r="C829" t="s">
        <v>603</v>
      </c>
      <c r="D829" t="str">
        <f>Clef_répartition[[#This Row],[Code association]]&amp;"_"&amp;Clef_répartition[[#This Row],[Nom association]]</f>
        <v>ASIRE_Association scolaire intercommunale de la région d'Echallens</v>
      </c>
      <c r="E829">
        <f>COUNTIFS(D$2:D829,Clef_répartition[[#This Row],[Code_Nom]],J$2:J829,Clef_répartition[[#This Row],[Année]])</f>
        <v>23</v>
      </c>
      <c r="F829">
        <f>IF(Clef_répartition[[#This Row],[Code_Nom]]=D828,F828-1,(COUNTIFS(Clef_répartition[Code_Nom],Clef_répartition[[#This Row],[Code_Nom]],Clef_répartition[Année],Clef_répartition[[#This Row],[Année]])))</f>
        <v>4</v>
      </c>
      <c r="G829" t="str">
        <f>Clef_répartition[[#This Row],[Code_Nom]]&amp;"_"&amp;Clef_répartition[[#This Row],[Nombre]]&amp;"_"&amp;Clef_répartition[[#This Row],[Année]]</f>
        <v>ASIRE_Association scolaire intercommunale de la région d'Echallens_23_2016</v>
      </c>
      <c r="H829">
        <v>5534</v>
      </c>
      <c r="I829" t="s">
        <v>241</v>
      </c>
      <c r="J829">
        <v>2016</v>
      </c>
      <c r="K829">
        <v>9.9402120089498586E-3</v>
      </c>
    </row>
    <row r="830" spans="1:11" x14ac:dyDescent="0.25">
      <c r="A830" t="s">
        <v>433</v>
      </c>
      <c r="B830" t="s">
        <v>602</v>
      </c>
      <c r="C830" t="s">
        <v>603</v>
      </c>
      <c r="D830" t="str">
        <f>Clef_répartition[[#This Row],[Code association]]&amp;"_"&amp;Clef_répartition[[#This Row],[Nom association]]</f>
        <v>ASIRE_Association scolaire intercommunale de la région d'Echallens</v>
      </c>
      <c r="E830">
        <f>COUNTIFS(D$2:D830,Clef_répartition[[#This Row],[Code_Nom]],J$2:J830,Clef_répartition[[#This Row],[Année]])</f>
        <v>24</v>
      </c>
      <c r="F830">
        <f>IF(Clef_répartition[[#This Row],[Code_Nom]]=D829,F829-1,(COUNTIFS(Clef_répartition[Code_Nom],Clef_répartition[[#This Row],[Code_Nom]],Clef_répartition[Année],Clef_répartition[[#This Row],[Année]])))</f>
        <v>3</v>
      </c>
      <c r="G830" t="str">
        <f>Clef_répartition[[#This Row],[Code_Nom]]&amp;"_"&amp;Clef_répartition[[#This Row],[Nombre]]&amp;"_"&amp;Clef_répartition[[#This Row],[Année]]</f>
        <v>ASIRE_Association scolaire intercommunale de la région d'Echallens_24_2016</v>
      </c>
      <c r="H830">
        <v>5535</v>
      </c>
      <c r="I830" t="s">
        <v>242</v>
      </c>
      <c r="J830">
        <v>2016</v>
      </c>
      <c r="K830">
        <v>2.8500165058870996E-2</v>
      </c>
    </row>
    <row r="831" spans="1:11" x14ac:dyDescent="0.25">
      <c r="A831" t="s">
        <v>433</v>
      </c>
      <c r="B831" t="s">
        <v>602</v>
      </c>
      <c r="C831" t="s">
        <v>603</v>
      </c>
      <c r="D831" t="str">
        <f>Clef_répartition[[#This Row],[Code association]]&amp;"_"&amp;Clef_répartition[[#This Row],[Nom association]]</f>
        <v>ASIRE_Association scolaire intercommunale de la région d'Echallens</v>
      </c>
      <c r="E831">
        <f>COUNTIFS(D$2:D831,Clef_répartition[[#This Row],[Code_Nom]],J$2:J831,Clef_répartition[[#This Row],[Année]])</f>
        <v>25</v>
      </c>
      <c r="F831">
        <f>IF(Clef_répartition[[#This Row],[Code_Nom]]=D830,F830-1,(COUNTIFS(Clef_répartition[Code_Nom],Clef_répartition[[#This Row],[Code_Nom]],Clef_répartition[Année],Clef_répartition[[#This Row],[Année]])))</f>
        <v>2</v>
      </c>
      <c r="G831" t="str">
        <f>Clef_répartition[[#This Row],[Code_Nom]]&amp;"_"&amp;Clef_répartition[[#This Row],[Nombre]]&amp;"_"&amp;Clef_répartition[[#This Row],[Année]]</f>
        <v>ASIRE_Association scolaire intercommunale de la région d'Echallens_25_2016</v>
      </c>
      <c r="H831">
        <v>5537</v>
      </c>
      <c r="I831" t="s">
        <v>282</v>
      </c>
      <c r="J831">
        <v>2016</v>
      </c>
      <c r="K831">
        <v>3.9100612551810146E-2</v>
      </c>
    </row>
    <row r="832" spans="1:11" x14ac:dyDescent="0.25">
      <c r="A832" t="s">
        <v>433</v>
      </c>
      <c r="B832" t="s">
        <v>602</v>
      </c>
      <c r="C832" t="s">
        <v>603</v>
      </c>
      <c r="D832" t="str">
        <f>Clef_répartition[[#This Row],[Code association]]&amp;"_"&amp;Clef_répartition[[#This Row],[Nom association]]</f>
        <v>ASIRE_Association scolaire intercommunale de la région d'Echallens</v>
      </c>
      <c r="E832">
        <f>COUNTIFS(D$2:D832,Clef_répartition[[#This Row],[Code_Nom]],J$2:J832,Clef_répartition[[#This Row],[Année]])</f>
        <v>26</v>
      </c>
      <c r="F832">
        <f>IF(Clef_répartition[[#This Row],[Code_Nom]]=D831,F831-1,(COUNTIFS(Clef_répartition[Code_Nom],Clef_répartition[[#This Row],[Code_Nom]],Clef_répartition[Année],Clef_répartition[[#This Row],[Année]])))</f>
        <v>1</v>
      </c>
      <c r="G832" t="str">
        <f>Clef_répartition[[#This Row],[Code_Nom]]&amp;"_"&amp;Clef_répartition[[#This Row],[Nombre]]&amp;"_"&amp;Clef_répartition[[#This Row],[Année]]</f>
        <v>ASIRE_Association scolaire intercommunale de la région d'Echallens_26_2016</v>
      </c>
      <c r="H832">
        <v>5539</v>
      </c>
      <c r="I832" t="s">
        <v>288</v>
      </c>
      <c r="J832">
        <v>2016</v>
      </c>
      <c r="K832">
        <v>3.6422990866742472E-2</v>
      </c>
    </row>
    <row r="833" spans="1:11" x14ac:dyDescent="0.25">
      <c r="A833" t="s">
        <v>713</v>
      </c>
      <c r="B833" t="s">
        <v>714</v>
      </c>
      <c r="C833" t="s">
        <v>715</v>
      </c>
      <c r="D833" t="str">
        <f>Clef_répartition[[#This Row],[Code association]]&amp;"_"&amp;Clef_répartition[[#This Row],[Nom association]]</f>
        <v>ASISE_Association scolaire intercommunale de Saint-Prex et environs</v>
      </c>
      <c r="E833">
        <f>COUNTIFS(D$2:D833,Clef_répartition[[#This Row],[Code_Nom]],J$2:J833,Clef_répartition[[#This Row],[Année]])</f>
        <v>1</v>
      </c>
      <c r="F833">
        <f>IF(Clef_répartition[[#This Row],[Code_Nom]]=D832,F832-1,(COUNTIFS(Clef_répartition[Code_Nom],Clef_répartition[[#This Row],[Code_Nom]],Clef_répartition[Année],Clef_répartition[[#This Row],[Année]])))</f>
        <v>5</v>
      </c>
      <c r="G833" t="str">
        <f>Clef_répartition[[#This Row],[Code_Nom]]&amp;"_"&amp;Clef_répartition[[#This Row],[Nombre]]&amp;"_"&amp;Clef_répartition[[#This Row],[Année]]</f>
        <v>ASISE_Association scolaire intercommunale de Saint-Prex et environs_1_2016</v>
      </c>
      <c r="H833">
        <v>5631</v>
      </c>
      <c r="I833" t="s">
        <v>92</v>
      </c>
      <c r="J833">
        <v>2016</v>
      </c>
      <c r="K833">
        <v>7.9724361641390351E-2</v>
      </c>
    </row>
    <row r="834" spans="1:11" x14ac:dyDescent="0.25">
      <c r="A834" t="s">
        <v>713</v>
      </c>
      <c r="B834" t="s">
        <v>714</v>
      </c>
      <c r="C834" t="s">
        <v>715</v>
      </c>
      <c r="D834" t="str">
        <f>Clef_répartition[[#This Row],[Code association]]&amp;"_"&amp;Clef_répartition[[#This Row],[Nom association]]</f>
        <v>ASISE_Association scolaire intercommunale de Saint-Prex et environs</v>
      </c>
      <c r="E834">
        <f>COUNTIFS(D$2:D834,Clef_répartition[[#This Row],[Code_Nom]],J$2:J834,Clef_répartition[[#This Row],[Année]])</f>
        <v>2</v>
      </c>
      <c r="F834">
        <f>IF(Clef_répartition[[#This Row],[Code_Nom]]=D833,F833-1,(COUNTIFS(Clef_répartition[Code_Nom],Clef_répartition[[#This Row],[Code_Nom]],Clef_répartition[Année],Clef_répartition[[#This Row],[Année]])))</f>
        <v>4</v>
      </c>
      <c r="G834" t="str">
        <f>Clef_répartition[[#This Row],[Code_Nom]]&amp;"_"&amp;Clef_répartition[[#This Row],[Nombre]]&amp;"_"&amp;Clef_répartition[[#This Row],[Année]]</f>
        <v>ASISE_Association scolaire intercommunale de Saint-Prex et environs_2_2016</v>
      </c>
      <c r="H834">
        <v>5640</v>
      </c>
      <c r="I834" t="s">
        <v>168</v>
      </c>
      <c r="J834">
        <v>2016</v>
      </c>
      <c r="K834">
        <v>7.7470179345823426E-2</v>
      </c>
    </row>
    <row r="835" spans="1:11" x14ac:dyDescent="0.25">
      <c r="A835" t="s">
        <v>713</v>
      </c>
      <c r="B835" t="s">
        <v>714</v>
      </c>
      <c r="C835" t="s">
        <v>715</v>
      </c>
      <c r="D835" t="str">
        <f>Clef_répartition[[#This Row],[Code association]]&amp;"_"&amp;Clef_répartition[[#This Row],[Nom association]]</f>
        <v>ASISE_Association scolaire intercommunale de Saint-Prex et environs</v>
      </c>
      <c r="E835">
        <f>COUNTIFS(D$2:D835,Clef_répartition[[#This Row],[Code_Nom]],J$2:J835,Clef_répartition[[#This Row],[Année]])</f>
        <v>3</v>
      </c>
      <c r="F835">
        <f>IF(Clef_répartition[[#This Row],[Code_Nom]]=D834,F834-1,(COUNTIFS(Clef_répartition[Code_Nom],Clef_répartition[[#This Row],[Code_Nom]],Clef_répartition[Année],Clef_répartition[[#This Row],[Année]])))</f>
        <v>3</v>
      </c>
      <c r="G835" t="str">
        <f>Clef_répartition[[#This Row],[Code_Nom]]&amp;"_"&amp;Clef_répartition[[#This Row],[Nombre]]&amp;"_"&amp;Clef_répartition[[#This Row],[Année]]</f>
        <v>ASISE_Association scolaire intercommunale de Saint-Prex et environs_3_2016</v>
      </c>
      <c r="H835">
        <v>5646</v>
      </c>
      <c r="I835" t="s">
        <v>247</v>
      </c>
      <c r="J835">
        <v>2016</v>
      </c>
      <c r="K835">
        <v>0.6050543206143888</v>
      </c>
    </row>
    <row r="836" spans="1:11" x14ac:dyDescent="0.25">
      <c r="A836" t="s">
        <v>713</v>
      </c>
      <c r="B836" t="s">
        <v>714</v>
      </c>
      <c r="C836" t="s">
        <v>715</v>
      </c>
      <c r="D836" t="str">
        <f>Clef_répartition[[#This Row],[Code association]]&amp;"_"&amp;Clef_répartition[[#This Row],[Nom association]]</f>
        <v>ASISE_Association scolaire intercommunale de Saint-Prex et environs</v>
      </c>
      <c r="E836">
        <f>COUNTIFS(D$2:D836,Clef_répartition[[#This Row],[Code_Nom]],J$2:J836,Clef_répartition[[#This Row],[Année]])</f>
        <v>4</v>
      </c>
      <c r="F836">
        <f>IF(Clef_répartition[[#This Row],[Code_Nom]]=D835,F835-1,(COUNTIFS(Clef_répartition[Code_Nom],Clef_répartition[[#This Row],[Code_Nom]],Clef_répartition[Année],Clef_répartition[[#This Row],[Année]])))</f>
        <v>2</v>
      </c>
      <c r="G836" t="str">
        <f>Clef_répartition[[#This Row],[Code_Nom]]&amp;"_"&amp;Clef_répartition[[#This Row],[Nombre]]&amp;"_"&amp;Clef_répartition[[#This Row],[Année]]</f>
        <v>ASISE_Association scolaire intercommunale de Saint-Prex et environs_4_2016</v>
      </c>
      <c r="H836">
        <v>5652</v>
      </c>
      <c r="I836" t="s">
        <v>284</v>
      </c>
      <c r="J836">
        <v>2016</v>
      </c>
      <c r="K836">
        <v>6.6423581361368653E-2</v>
      </c>
    </row>
    <row r="837" spans="1:11" x14ac:dyDescent="0.25">
      <c r="A837" t="s">
        <v>713</v>
      </c>
      <c r="B837" t="s">
        <v>714</v>
      </c>
      <c r="C837" t="s">
        <v>715</v>
      </c>
      <c r="D837" t="str">
        <f>Clef_répartition[[#This Row],[Code association]]&amp;"_"&amp;Clef_répartition[[#This Row],[Nom association]]</f>
        <v>ASISE_Association scolaire intercommunale de Saint-Prex et environs</v>
      </c>
      <c r="E837">
        <f>COUNTIFS(D$2:D837,Clef_répartition[[#This Row],[Code_Nom]],J$2:J837,Clef_répartition[[#This Row],[Année]])</f>
        <v>5</v>
      </c>
      <c r="F837">
        <f>IF(Clef_répartition[[#This Row],[Code_Nom]]=D836,F836-1,(COUNTIFS(Clef_répartition[Code_Nom],Clef_répartition[[#This Row],[Code_Nom]],Clef_répartition[Année],Clef_répartition[[#This Row],[Année]])))</f>
        <v>1</v>
      </c>
      <c r="G837" t="str">
        <f>Clef_répartition[[#This Row],[Code_Nom]]&amp;"_"&amp;Clef_répartition[[#This Row],[Nombre]]&amp;"_"&amp;Clef_répartition[[#This Row],[Année]]</f>
        <v>ASISE_Association scolaire intercommunale de Saint-Prex et environs_5_2016</v>
      </c>
      <c r="H837">
        <v>5655</v>
      </c>
      <c r="I837" t="s">
        <v>297</v>
      </c>
      <c r="J837">
        <v>2016</v>
      </c>
      <c r="K837">
        <v>0.17132755703702876</v>
      </c>
    </row>
    <row r="838" spans="1:11" x14ac:dyDescent="0.25">
      <c r="A838" t="s">
        <v>433</v>
      </c>
      <c r="B838" t="s">
        <v>705</v>
      </c>
      <c r="C838" t="s">
        <v>706</v>
      </c>
      <c r="D838" t="str">
        <f>Clef_répartition[[#This Row],[Code association]]&amp;"_"&amp;Clef_répartition[[#This Row],[Nom association]]</f>
        <v>ASISEVV_Association scolaire intercommunale La Sarraz environs et Veyron-Venoge</v>
      </c>
      <c r="E838">
        <f>COUNTIFS(D$2:D838,Clef_répartition[[#This Row],[Code_Nom]],J$2:J838,Clef_répartition[[#This Row],[Année]])</f>
        <v>1</v>
      </c>
      <c r="F838">
        <f>IF(Clef_répartition[[#This Row],[Code_Nom]]=D837,F837-1,(COUNTIFS(Clef_répartition[Code_Nom],Clef_répartition[[#This Row],[Code_Nom]],Clef_répartition[Année],Clef_répartition[[#This Row],[Année]])))</f>
        <v>13</v>
      </c>
      <c r="G838" t="str">
        <f>Clef_répartition[[#This Row],[Code_Nom]]&amp;"_"&amp;Clef_répartition[[#This Row],[Nombre]]&amp;"_"&amp;Clef_répartition[[#This Row],[Année]]</f>
        <v>ASISEVV_Association scolaire intercommunale La Sarraz environs et Veyron-Venoge_1_2016</v>
      </c>
      <c r="H838">
        <v>5475</v>
      </c>
      <c r="I838" t="s">
        <v>55</v>
      </c>
      <c r="J838">
        <v>2016</v>
      </c>
      <c r="K838">
        <v>1.645912290200325E-2</v>
      </c>
    </row>
    <row r="839" spans="1:11" x14ac:dyDescent="0.25">
      <c r="A839" t="s">
        <v>433</v>
      </c>
      <c r="B839" t="s">
        <v>705</v>
      </c>
      <c r="C839" t="s">
        <v>706</v>
      </c>
      <c r="D839" t="str">
        <f>Clef_répartition[[#This Row],[Code association]]&amp;"_"&amp;Clef_répartition[[#This Row],[Nom association]]</f>
        <v>ASISEVV_Association scolaire intercommunale La Sarraz environs et Veyron-Venoge</v>
      </c>
      <c r="E839">
        <f>COUNTIFS(D$2:D839,Clef_répartition[[#This Row],[Code_Nom]],J$2:J839,Clef_répartition[[#This Row],[Année]])</f>
        <v>2</v>
      </c>
      <c r="F839">
        <f>IF(Clef_répartition[[#This Row],[Code_Nom]]=D838,F838-1,(COUNTIFS(Clef_répartition[Code_Nom],Clef_répartition[[#This Row],[Code_Nom]],Clef_répartition[Année],Clef_répartition[[#This Row],[Année]])))</f>
        <v>12</v>
      </c>
      <c r="G839" t="str">
        <f>Clef_répartition[[#This Row],[Code_Nom]]&amp;"_"&amp;Clef_répartition[[#This Row],[Nombre]]&amp;"_"&amp;Clef_répartition[[#This Row],[Année]]</f>
        <v>ASISEVV_Association scolaire intercommunale La Sarraz environs et Veyron-Venoge_2_2016</v>
      </c>
      <c r="H839">
        <v>5476</v>
      </c>
      <c r="I839" t="s">
        <v>64</v>
      </c>
      <c r="J839">
        <v>2016</v>
      </c>
      <c r="K839">
        <v>3.4325933946940987E-2</v>
      </c>
    </row>
    <row r="840" spans="1:11" x14ac:dyDescent="0.25">
      <c r="A840" t="s">
        <v>433</v>
      </c>
      <c r="B840" t="s">
        <v>705</v>
      </c>
      <c r="C840" t="s">
        <v>706</v>
      </c>
      <c r="D840" t="str">
        <f>Clef_répartition[[#This Row],[Code association]]&amp;"_"&amp;Clef_répartition[[#This Row],[Nom association]]</f>
        <v>ASISEVV_Association scolaire intercommunale La Sarraz environs et Veyron-Venoge</v>
      </c>
      <c r="E840">
        <f>COUNTIFS(D$2:D840,Clef_répartition[[#This Row],[Code_Nom]],J$2:J840,Clef_répartition[[#This Row],[Année]])</f>
        <v>3</v>
      </c>
      <c r="F840">
        <f>IF(Clef_répartition[[#This Row],[Code_Nom]]=D839,F839-1,(COUNTIFS(Clef_répartition[Code_Nom],Clef_répartition[[#This Row],[Code_Nom]],Clef_répartition[Année],Clef_répartition[[#This Row],[Année]])))</f>
        <v>11</v>
      </c>
      <c r="G840" t="str">
        <f>Clef_répartition[[#This Row],[Code_Nom]]&amp;"_"&amp;Clef_répartition[[#This Row],[Nombre]]&amp;"_"&amp;Clef_répartition[[#This Row],[Année]]</f>
        <v>ASISEVV_Association scolaire intercommunale La Sarraz environs et Veyron-Venoge_3_2016</v>
      </c>
      <c r="H840">
        <v>5479</v>
      </c>
      <c r="I840" t="s">
        <v>85</v>
      </c>
      <c r="J840">
        <v>2016</v>
      </c>
      <c r="K840">
        <v>5.2625879805089336E-2</v>
      </c>
    </row>
    <row r="841" spans="1:11" x14ac:dyDescent="0.25">
      <c r="A841" t="s">
        <v>433</v>
      </c>
      <c r="B841" t="s">
        <v>705</v>
      </c>
      <c r="C841" t="s">
        <v>706</v>
      </c>
      <c r="D841" t="str">
        <f>Clef_répartition[[#This Row],[Code association]]&amp;"_"&amp;Clef_répartition[[#This Row],[Nom association]]</f>
        <v>ASISEVV_Association scolaire intercommunale La Sarraz environs et Veyron-Venoge</v>
      </c>
      <c r="E841">
        <f>COUNTIFS(D$2:D841,Clef_répartition[[#This Row],[Code_Nom]],J$2:J841,Clef_répartition[[#This Row],[Année]])</f>
        <v>4</v>
      </c>
      <c r="F841">
        <f>IF(Clef_répartition[[#This Row],[Code_Nom]]=D840,F840-1,(COUNTIFS(Clef_répartition[Code_Nom],Clef_répartition[[#This Row],[Code_Nom]],Clef_répartition[Année],Clef_répartition[[#This Row],[Année]])))</f>
        <v>10</v>
      </c>
      <c r="G841" t="str">
        <f>Clef_répartition[[#This Row],[Code_Nom]]&amp;"_"&amp;Clef_répartition[[#This Row],[Nombre]]&amp;"_"&amp;Clef_répartition[[#This Row],[Année]]</f>
        <v>ASISEVV_Association scolaire intercommunale La Sarraz environs et Veyron-Venoge_4_2016</v>
      </c>
      <c r="H841">
        <v>5482</v>
      </c>
      <c r="I841" t="s">
        <v>102</v>
      </c>
      <c r="J841">
        <v>2016</v>
      </c>
      <c r="K841">
        <v>0.13232268543584191</v>
      </c>
    </row>
    <row r="842" spans="1:11" x14ac:dyDescent="0.25">
      <c r="A842" t="s">
        <v>433</v>
      </c>
      <c r="B842" t="s">
        <v>705</v>
      </c>
      <c r="C842" t="s">
        <v>706</v>
      </c>
      <c r="D842" t="str">
        <f>Clef_répartition[[#This Row],[Code association]]&amp;"_"&amp;Clef_répartition[[#This Row],[Nom association]]</f>
        <v>ASISEVV_Association scolaire intercommunale La Sarraz environs et Veyron-Venoge</v>
      </c>
      <c r="E842">
        <f>COUNTIFS(D$2:D842,Clef_répartition[[#This Row],[Code_Nom]],J$2:J842,Clef_répartition[[#This Row],[Année]])</f>
        <v>5</v>
      </c>
      <c r="F842">
        <f>IF(Clef_répartition[[#This Row],[Code_Nom]]=D841,F841-1,(COUNTIFS(Clef_répartition[Code_Nom],Clef_répartition[[#This Row],[Code_Nom]],Clef_répartition[Année],Clef_répartition[[#This Row],[Année]])))</f>
        <v>9</v>
      </c>
      <c r="G842" t="str">
        <f>Clef_répartition[[#This Row],[Code_Nom]]&amp;"_"&amp;Clef_répartition[[#This Row],[Nombre]]&amp;"_"&amp;Clef_répartition[[#This Row],[Année]]</f>
        <v>ASISEVV_Association scolaire intercommunale La Sarraz environs et Veyron-Venoge_5_2016</v>
      </c>
      <c r="H842">
        <v>5483</v>
      </c>
      <c r="I842" t="s">
        <v>113</v>
      </c>
      <c r="J842">
        <v>2016</v>
      </c>
      <c r="K842">
        <v>3.4650785056848946E-2</v>
      </c>
    </row>
    <row r="843" spans="1:11" x14ac:dyDescent="0.25">
      <c r="A843" t="s">
        <v>433</v>
      </c>
      <c r="B843" t="s">
        <v>705</v>
      </c>
      <c r="C843" t="s">
        <v>706</v>
      </c>
      <c r="D843" t="str">
        <f>Clef_répartition[[#This Row],[Code association]]&amp;"_"&amp;Clef_répartition[[#This Row],[Nom association]]</f>
        <v>ASISEVV_Association scolaire intercommunale La Sarraz environs et Veyron-Venoge</v>
      </c>
      <c r="E843">
        <f>COUNTIFS(D$2:D843,Clef_répartition[[#This Row],[Code_Nom]],J$2:J843,Clef_répartition[[#This Row],[Année]])</f>
        <v>6</v>
      </c>
      <c r="F843">
        <f>IF(Clef_répartition[[#This Row],[Code_Nom]]=D842,F842-1,(COUNTIFS(Clef_répartition[Code_Nom],Clef_répartition[[#This Row],[Code_Nom]],Clef_répartition[Année],Clef_répartition[[#This Row],[Année]])))</f>
        <v>8</v>
      </c>
      <c r="G843" t="str">
        <f>Clef_répartition[[#This Row],[Code_Nom]]&amp;"_"&amp;Clef_répartition[[#This Row],[Nombre]]&amp;"_"&amp;Clef_répartition[[#This Row],[Année]]</f>
        <v>ASISEVV_Association scolaire intercommunale La Sarraz environs et Veyron-Venoge_6_2016</v>
      </c>
      <c r="H843">
        <v>5498</v>
      </c>
      <c r="I843" t="s">
        <v>149</v>
      </c>
      <c r="J843">
        <v>2016</v>
      </c>
      <c r="K843">
        <v>0.28706009745533295</v>
      </c>
    </row>
    <row r="844" spans="1:11" x14ac:dyDescent="0.25">
      <c r="A844" t="s">
        <v>433</v>
      </c>
      <c r="B844" t="s">
        <v>705</v>
      </c>
      <c r="C844" t="s">
        <v>706</v>
      </c>
      <c r="D844" t="str">
        <f>Clef_répartition[[#This Row],[Code association]]&amp;"_"&amp;Clef_répartition[[#This Row],[Nom association]]</f>
        <v>ASISEVV_Association scolaire intercommunale La Sarraz environs et Veyron-Venoge</v>
      </c>
      <c r="E844">
        <f>COUNTIFS(D$2:D844,Clef_répartition[[#This Row],[Code_Nom]],J$2:J844,Clef_répartition[[#This Row],[Année]])</f>
        <v>7</v>
      </c>
      <c r="F844">
        <f>IF(Clef_répartition[[#This Row],[Code_Nom]]=D843,F843-1,(COUNTIFS(Clef_répartition[Code_Nom],Clef_répartition[[#This Row],[Code_Nom]],Clef_répartition[Année],Clef_répartition[[#This Row],[Année]])))</f>
        <v>7</v>
      </c>
      <c r="G844" t="str">
        <f>Clef_répartition[[#This Row],[Code_Nom]]&amp;"_"&amp;Clef_répartition[[#This Row],[Nombre]]&amp;"_"&amp;Clef_répartition[[#This Row],[Année]]</f>
        <v>ASISEVV_Association scolaire intercommunale La Sarraz environs et Veyron-Venoge_7_2016</v>
      </c>
      <c r="H844">
        <v>5486</v>
      </c>
      <c r="I844" t="s">
        <v>145</v>
      </c>
      <c r="J844">
        <v>2016</v>
      </c>
      <c r="K844">
        <v>0.10947482403898214</v>
      </c>
    </row>
    <row r="845" spans="1:11" x14ac:dyDescent="0.25">
      <c r="A845" t="s">
        <v>433</v>
      </c>
      <c r="B845" t="s">
        <v>705</v>
      </c>
      <c r="C845" t="s">
        <v>706</v>
      </c>
      <c r="D845" t="str">
        <f>Clef_répartition[[#This Row],[Code association]]&amp;"_"&amp;Clef_répartition[[#This Row],[Nom association]]</f>
        <v>ASISEVV_Association scolaire intercommunale La Sarraz environs et Veyron-Venoge</v>
      </c>
      <c r="E845">
        <f>COUNTIFS(D$2:D845,Clef_répartition[[#This Row],[Code_Nom]],J$2:J845,Clef_répartition[[#This Row],[Année]])</f>
        <v>8</v>
      </c>
      <c r="F845">
        <f>IF(Clef_répartition[[#This Row],[Code_Nom]]=D844,F844-1,(COUNTIFS(Clef_répartition[Code_Nom],Clef_répartition[[#This Row],[Code_Nom]],Clef_répartition[Année],Clef_répartition[[#This Row],[Année]])))</f>
        <v>6</v>
      </c>
      <c r="G845" t="str">
        <f>Clef_répartition[[#This Row],[Code_Nom]]&amp;"_"&amp;Clef_répartition[[#This Row],[Nombre]]&amp;"_"&amp;Clef_répartition[[#This Row],[Année]]</f>
        <v>ASISEVV_Association scolaire intercommunale La Sarraz environs et Veyron-Venoge_8_2016</v>
      </c>
      <c r="H845">
        <v>5488</v>
      </c>
      <c r="I845" t="s">
        <v>174</v>
      </c>
      <c r="J845">
        <v>2016</v>
      </c>
      <c r="K845">
        <v>6.1721710882512186E-3</v>
      </c>
    </row>
    <row r="846" spans="1:11" x14ac:dyDescent="0.25">
      <c r="A846" t="s">
        <v>433</v>
      </c>
      <c r="B846" t="s">
        <v>705</v>
      </c>
      <c r="C846" t="s">
        <v>706</v>
      </c>
      <c r="D846" t="str">
        <f>Clef_répartition[[#This Row],[Code association]]&amp;"_"&amp;Clef_répartition[[#This Row],[Nom association]]</f>
        <v>ASISEVV_Association scolaire intercommunale La Sarraz environs et Veyron-Venoge</v>
      </c>
      <c r="E846">
        <f>COUNTIFS(D$2:D846,Clef_répartition[[#This Row],[Code_Nom]],J$2:J846,Clef_répartition[[#This Row],[Année]])</f>
        <v>9</v>
      </c>
      <c r="F846">
        <f>IF(Clef_répartition[[#This Row],[Code_Nom]]=D845,F845-1,(COUNTIFS(Clef_répartition[Code_Nom],Clef_répartition[[#This Row],[Code_Nom]],Clef_répartition[Année],Clef_répartition[[#This Row],[Année]])))</f>
        <v>5</v>
      </c>
      <c r="G846" t="str">
        <f>Clef_répartition[[#This Row],[Code_Nom]]&amp;"_"&amp;Clef_répartition[[#This Row],[Nombre]]&amp;"_"&amp;Clef_répartition[[#This Row],[Année]]</f>
        <v>ASISEVV_Association scolaire intercommunale La Sarraz environs et Veyron-Venoge_9_2016</v>
      </c>
      <c r="H846">
        <v>5490</v>
      </c>
      <c r="I846" t="s">
        <v>178</v>
      </c>
      <c r="J846">
        <v>2016</v>
      </c>
      <c r="K846">
        <v>3.3567948023822416E-2</v>
      </c>
    </row>
    <row r="847" spans="1:11" x14ac:dyDescent="0.25">
      <c r="A847" t="s">
        <v>433</v>
      </c>
      <c r="B847" t="s">
        <v>705</v>
      </c>
      <c r="C847" t="s">
        <v>706</v>
      </c>
      <c r="D847" t="str">
        <f>Clef_répartition[[#This Row],[Code association]]&amp;"_"&amp;Clef_répartition[[#This Row],[Nom association]]</f>
        <v>ASISEVV_Association scolaire intercommunale La Sarraz environs et Veyron-Venoge</v>
      </c>
      <c r="E847">
        <f>COUNTIFS(D$2:D847,Clef_répartition[[#This Row],[Code_Nom]],J$2:J847,Clef_répartition[[#This Row],[Année]])</f>
        <v>10</v>
      </c>
      <c r="F847">
        <f>IF(Clef_répartition[[#This Row],[Code_Nom]]=D846,F846-1,(COUNTIFS(Clef_répartition[Code_Nom],Clef_répartition[[#This Row],[Code_Nom]],Clef_répartition[Année],Clef_répartition[[#This Row],[Année]])))</f>
        <v>4</v>
      </c>
      <c r="G847" t="str">
        <f>Clef_répartition[[#This Row],[Code_Nom]]&amp;"_"&amp;Clef_répartition[[#This Row],[Nombre]]&amp;"_"&amp;Clef_répartition[[#This Row],[Année]]</f>
        <v>ASISEVV_Association scolaire intercommunale La Sarraz environs et Veyron-Venoge_10_2016</v>
      </c>
      <c r="H847">
        <v>5491</v>
      </c>
      <c r="I847" t="s">
        <v>181</v>
      </c>
      <c r="J847">
        <v>2016</v>
      </c>
      <c r="K847">
        <v>5.1759610178668113E-2</v>
      </c>
    </row>
    <row r="848" spans="1:11" x14ac:dyDescent="0.25">
      <c r="A848" t="s">
        <v>433</v>
      </c>
      <c r="B848" t="s">
        <v>705</v>
      </c>
      <c r="C848" t="s">
        <v>706</v>
      </c>
      <c r="D848" t="str">
        <f>Clef_répartition[[#This Row],[Code association]]&amp;"_"&amp;Clef_répartition[[#This Row],[Nom association]]</f>
        <v>ASISEVV_Association scolaire intercommunale La Sarraz environs et Veyron-Venoge</v>
      </c>
      <c r="E848">
        <f>COUNTIFS(D$2:D848,Clef_répartition[[#This Row],[Code_Nom]],J$2:J848,Clef_répartition[[#This Row],[Année]])</f>
        <v>11</v>
      </c>
      <c r="F848">
        <f>IF(Clef_répartition[[#This Row],[Code_Nom]]=D847,F847-1,(COUNTIFS(Clef_répartition[Code_Nom],Clef_répartition[[#This Row],[Code_Nom]],Clef_répartition[Année],Clef_répartition[[#This Row],[Année]])))</f>
        <v>3</v>
      </c>
      <c r="G848" t="str">
        <f>Clef_répartition[[#This Row],[Code_Nom]]&amp;"_"&amp;Clef_répartition[[#This Row],[Nombre]]&amp;"_"&amp;Clef_répartition[[#This Row],[Année]]</f>
        <v>ASISEVV_Association scolaire intercommunale La Sarraz environs et Veyron-Venoge_11_2016</v>
      </c>
      <c r="H848">
        <v>5492</v>
      </c>
      <c r="I848" t="s">
        <v>189</v>
      </c>
      <c r="J848">
        <v>2016</v>
      </c>
      <c r="K848">
        <v>0.10438548998375743</v>
      </c>
    </row>
    <row r="849" spans="1:11" x14ac:dyDescent="0.25">
      <c r="A849" t="s">
        <v>433</v>
      </c>
      <c r="B849" t="s">
        <v>705</v>
      </c>
      <c r="C849" t="s">
        <v>706</v>
      </c>
      <c r="D849" t="str">
        <f>Clef_répartition[[#This Row],[Code association]]&amp;"_"&amp;Clef_répartition[[#This Row],[Nom association]]</f>
        <v>ASISEVV_Association scolaire intercommunale La Sarraz environs et Veyron-Venoge</v>
      </c>
      <c r="E849">
        <f>COUNTIFS(D$2:D849,Clef_répartition[[#This Row],[Code_Nom]],J$2:J849,Clef_répartition[[#This Row],[Année]])</f>
        <v>12</v>
      </c>
      <c r="F849">
        <f>IF(Clef_répartition[[#This Row],[Code_Nom]]=D848,F848-1,(COUNTIFS(Clef_répartition[Code_Nom],Clef_répartition[[#This Row],[Code_Nom]],Clef_répartition[Année],Clef_répartition[[#This Row],[Année]])))</f>
        <v>2</v>
      </c>
      <c r="G849" t="str">
        <f>Clef_répartition[[#This Row],[Code_Nom]]&amp;"_"&amp;Clef_répartition[[#This Row],[Nombre]]&amp;"_"&amp;Clef_répartition[[#This Row],[Année]]</f>
        <v>ASISEVV_Association scolaire intercommunale La Sarraz environs et Veyron-Venoge_12_2016</v>
      </c>
      <c r="H849">
        <v>5493</v>
      </c>
      <c r="I849" t="s">
        <v>205</v>
      </c>
      <c r="J849">
        <v>2016</v>
      </c>
      <c r="K849">
        <v>4.5046020573903625E-2</v>
      </c>
    </row>
    <row r="850" spans="1:11" x14ac:dyDescent="0.25">
      <c r="A850" t="s">
        <v>433</v>
      </c>
      <c r="B850" t="s">
        <v>705</v>
      </c>
      <c r="C850" t="s">
        <v>706</v>
      </c>
      <c r="D850" t="str">
        <f>Clef_répartition[[#This Row],[Code association]]&amp;"_"&amp;Clef_répartition[[#This Row],[Nom association]]</f>
        <v>ASISEVV_Association scolaire intercommunale La Sarraz environs et Veyron-Venoge</v>
      </c>
      <c r="E850">
        <f>COUNTIFS(D$2:D850,Clef_répartition[[#This Row],[Code_Nom]],J$2:J850,Clef_répartition[[#This Row],[Année]])</f>
        <v>13</v>
      </c>
      <c r="F850">
        <f>IF(Clef_répartition[[#This Row],[Code_Nom]]=D849,F849-1,(COUNTIFS(Clef_répartition[Code_Nom],Clef_répartition[[#This Row],[Code_Nom]],Clef_répartition[Année],Clef_répartition[[#This Row],[Année]])))</f>
        <v>1</v>
      </c>
      <c r="G850" t="str">
        <f>Clef_répartition[[#This Row],[Code_Nom]]&amp;"_"&amp;Clef_répartition[[#This Row],[Nombre]]&amp;"_"&amp;Clef_répartition[[#This Row],[Année]]</f>
        <v>ASISEVV_Association scolaire intercommunale La Sarraz environs et Veyron-Venoge_13_2016</v>
      </c>
      <c r="H850">
        <v>5497</v>
      </c>
      <c r="I850" t="s">
        <v>217</v>
      </c>
      <c r="J850">
        <v>2016</v>
      </c>
      <c r="K850">
        <v>9.2149431510557669E-2</v>
      </c>
    </row>
    <row r="851" spans="1:11" x14ac:dyDescent="0.25">
      <c r="A851" t="s">
        <v>433</v>
      </c>
      <c r="B851" t="s">
        <v>517</v>
      </c>
      <c r="C851" t="s">
        <v>518</v>
      </c>
      <c r="D851" t="str">
        <f>Clef_répartition[[#This Row],[Code association]]&amp;"_"&amp;Clef_répartition[[#This Row],[Nom association]]</f>
        <v>ASIVenoge_Association scolaire intercommunale de la Venoge</v>
      </c>
      <c r="E851">
        <f>COUNTIFS(D$2:D851,Clef_répartition[[#This Row],[Code_Nom]],J$2:J851,Clef_répartition[[#This Row],[Année]])</f>
        <v>1</v>
      </c>
      <c r="F851">
        <f>IF(Clef_répartition[[#This Row],[Code_Nom]]=D850,F850-1,(COUNTIFS(Clef_répartition[Code_Nom],Clef_répartition[[#This Row],[Code_Nom]],Clef_répartition[Année],Clef_répartition[[#This Row],[Année]])))</f>
        <v>6</v>
      </c>
      <c r="G851" t="str">
        <f>Clef_répartition[[#This Row],[Code_Nom]]&amp;"_"&amp;Clef_répartition[[#This Row],[Nombre]]&amp;"_"&amp;Clef_répartition[[#This Row],[Année]]</f>
        <v>ASIVenoge_Association scolaire intercommunale de la Venoge_1_2016</v>
      </c>
      <c r="H851">
        <v>5480</v>
      </c>
      <c r="I851" t="s">
        <v>90</v>
      </c>
      <c r="J851">
        <v>2016</v>
      </c>
      <c r="K851">
        <v>0</v>
      </c>
    </row>
    <row r="852" spans="1:11" x14ac:dyDescent="0.25">
      <c r="A852" t="s">
        <v>433</v>
      </c>
      <c r="B852" t="s">
        <v>517</v>
      </c>
      <c r="C852" t="s">
        <v>518</v>
      </c>
      <c r="D852" t="str">
        <f>Clef_répartition[[#This Row],[Code association]]&amp;"_"&amp;Clef_répartition[[#This Row],[Nom association]]</f>
        <v>ASIVenoge_Association scolaire intercommunale de la Venoge</v>
      </c>
      <c r="E852">
        <f>COUNTIFS(D$2:D852,Clef_répartition[[#This Row],[Code_Nom]],J$2:J852,Clef_répartition[[#This Row],[Année]])</f>
        <v>2</v>
      </c>
      <c r="F852">
        <f>IF(Clef_répartition[[#This Row],[Code_Nom]]=D851,F851-1,(COUNTIFS(Clef_répartition[Code_Nom],Clef_répartition[[#This Row],[Code_Nom]],Clef_répartition[Année],Clef_répartition[[#This Row],[Année]])))</f>
        <v>5</v>
      </c>
      <c r="G852" t="str">
        <f>Clef_répartition[[#This Row],[Code_Nom]]&amp;"_"&amp;Clef_répartition[[#This Row],[Nombre]]&amp;"_"&amp;Clef_répartition[[#This Row],[Année]]</f>
        <v>ASIVenoge_Association scolaire intercommunale de la Venoge_2_2016</v>
      </c>
      <c r="H852">
        <v>5487</v>
      </c>
      <c r="I852" t="s">
        <v>167</v>
      </c>
      <c r="J852">
        <v>2016</v>
      </c>
      <c r="K852">
        <v>0</v>
      </c>
    </row>
    <row r="853" spans="1:11" x14ac:dyDescent="0.25">
      <c r="A853" t="s">
        <v>433</v>
      </c>
      <c r="B853" t="s">
        <v>517</v>
      </c>
      <c r="C853" t="s">
        <v>518</v>
      </c>
      <c r="D853" t="str">
        <f>Clef_répartition[[#This Row],[Code association]]&amp;"_"&amp;Clef_répartition[[#This Row],[Nom association]]</f>
        <v>ASIVenoge_Association scolaire intercommunale de la Venoge</v>
      </c>
      <c r="E853">
        <f>COUNTIFS(D$2:D853,Clef_répartition[[#This Row],[Code_Nom]],J$2:J853,Clef_répartition[[#This Row],[Année]])</f>
        <v>3</v>
      </c>
      <c r="F853">
        <f>IF(Clef_répartition[[#This Row],[Code_Nom]]=D852,F852-1,(COUNTIFS(Clef_répartition[Code_Nom],Clef_répartition[[#This Row],[Code_Nom]],Clef_répartition[Année],Clef_répartition[[#This Row],[Année]])))</f>
        <v>4</v>
      </c>
      <c r="G853" t="str">
        <f>Clef_répartition[[#This Row],[Code_Nom]]&amp;"_"&amp;Clef_répartition[[#This Row],[Nombre]]&amp;"_"&amp;Clef_répartition[[#This Row],[Année]]</f>
        <v>ASIVenoge_Association scolaire intercommunale de la Venoge_3_2016</v>
      </c>
      <c r="H853">
        <v>5489</v>
      </c>
      <c r="I853" t="s">
        <v>175</v>
      </c>
      <c r="J853">
        <v>2016</v>
      </c>
      <c r="K853">
        <v>0</v>
      </c>
    </row>
    <row r="854" spans="1:11" x14ac:dyDescent="0.25">
      <c r="A854" t="s">
        <v>433</v>
      </c>
      <c r="B854" t="s">
        <v>517</v>
      </c>
      <c r="C854" t="s">
        <v>518</v>
      </c>
      <c r="D854" t="str">
        <f>Clef_répartition[[#This Row],[Code association]]&amp;"_"&amp;Clef_répartition[[#This Row],[Nom association]]</f>
        <v>ASIVenoge_Association scolaire intercommunale de la Venoge</v>
      </c>
      <c r="E854">
        <f>COUNTIFS(D$2:D854,Clef_répartition[[#This Row],[Code_Nom]],J$2:J854,Clef_répartition[[#This Row],[Année]])</f>
        <v>4</v>
      </c>
      <c r="F854">
        <f>IF(Clef_répartition[[#This Row],[Code_Nom]]=D853,F853-1,(COUNTIFS(Clef_répartition[Code_Nom],Clef_répartition[[#This Row],[Code_Nom]],Clef_répartition[Année],Clef_répartition[[#This Row],[Année]])))</f>
        <v>3</v>
      </c>
      <c r="G854" t="str">
        <f>Clef_répartition[[#This Row],[Code_Nom]]&amp;"_"&amp;Clef_répartition[[#This Row],[Nombre]]&amp;"_"&amp;Clef_répartition[[#This Row],[Année]]</f>
        <v>ASIVenoge_Association scolaire intercommunale de la Venoge_4_2016</v>
      </c>
      <c r="H854">
        <v>5495</v>
      </c>
      <c r="I854" t="s">
        <v>212</v>
      </c>
      <c r="J854">
        <v>2016</v>
      </c>
      <c r="K854">
        <v>0</v>
      </c>
    </row>
    <row r="855" spans="1:11" x14ac:dyDescent="0.25">
      <c r="A855" t="s">
        <v>433</v>
      </c>
      <c r="B855" t="s">
        <v>517</v>
      </c>
      <c r="C855" t="s">
        <v>518</v>
      </c>
      <c r="D855" t="str">
        <f>Clef_répartition[[#This Row],[Code association]]&amp;"_"&amp;Clef_répartition[[#This Row],[Nom association]]</f>
        <v>ASIVenoge_Association scolaire intercommunale de la Venoge</v>
      </c>
      <c r="E855">
        <f>COUNTIFS(D$2:D855,Clef_répartition[[#This Row],[Code_Nom]],J$2:J855,Clef_répartition[[#This Row],[Année]])</f>
        <v>5</v>
      </c>
      <c r="F855">
        <f>IF(Clef_répartition[[#This Row],[Code_Nom]]=D854,F854-1,(COUNTIFS(Clef_répartition[Code_Nom],Clef_répartition[[#This Row],[Code_Nom]],Clef_répartition[Année],Clef_répartition[[#This Row],[Année]])))</f>
        <v>2</v>
      </c>
      <c r="G855" t="str">
        <f>Clef_répartition[[#This Row],[Code_Nom]]&amp;"_"&amp;Clef_répartition[[#This Row],[Nombre]]&amp;"_"&amp;Clef_répartition[[#This Row],[Année]]</f>
        <v>ASIVenoge_Association scolaire intercommunale de la Venoge_5_2016</v>
      </c>
      <c r="H855">
        <v>5496</v>
      </c>
      <c r="I855" t="s">
        <v>213</v>
      </c>
      <c r="J855">
        <v>2016</v>
      </c>
      <c r="K855">
        <v>0</v>
      </c>
    </row>
    <row r="856" spans="1:11" x14ac:dyDescent="0.25">
      <c r="A856" t="s">
        <v>433</v>
      </c>
      <c r="B856" t="s">
        <v>517</v>
      </c>
      <c r="C856" t="s">
        <v>518</v>
      </c>
      <c r="D856" t="str">
        <f>Clef_répartition[[#This Row],[Code association]]&amp;"_"&amp;Clef_répartition[[#This Row],[Nom association]]</f>
        <v>ASIVenoge_Association scolaire intercommunale de la Venoge</v>
      </c>
      <c r="E856">
        <f>COUNTIFS(D$2:D856,Clef_répartition[[#This Row],[Code_Nom]],J$2:J856,Clef_répartition[[#This Row],[Année]])</f>
        <v>6</v>
      </c>
      <c r="F856">
        <f>IF(Clef_répartition[[#This Row],[Code_Nom]]=D855,F855-1,(COUNTIFS(Clef_répartition[Code_Nom],Clef_répartition[[#This Row],[Code_Nom]],Clef_répartition[Année],Clef_répartition[[#This Row],[Année]])))</f>
        <v>1</v>
      </c>
      <c r="G856" t="str">
        <f>Clef_répartition[[#This Row],[Code_Nom]]&amp;"_"&amp;Clef_répartition[[#This Row],[Nombre]]&amp;"_"&amp;Clef_répartition[[#This Row],[Année]]</f>
        <v>ASIVenoge_Association scolaire intercommunale de la Venoge_6_2016</v>
      </c>
      <c r="H856">
        <v>5503</v>
      </c>
      <c r="I856" t="s">
        <v>290</v>
      </c>
      <c r="J856">
        <v>2016</v>
      </c>
      <c r="K856">
        <v>0</v>
      </c>
    </row>
    <row r="857" spans="1:11" x14ac:dyDescent="0.25">
      <c r="A857" t="s">
        <v>433</v>
      </c>
      <c r="B857" t="s">
        <v>587</v>
      </c>
      <c r="C857" t="s">
        <v>588</v>
      </c>
      <c r="D857" t="str">
        <f>Clef_répartition[[#This Row],[Code association]]&amp;"_"&amp;Clef_répartition[[#This Row],[Nom association]]</f>
        <v>ASIVJ_Association intercommunale scolaire de la Vallée de Joux</v>
      </c>
      <c r="E857">
        <f>COUNTIFS(D$2:D857,Clef_répartition[[#This Row],[Code_Nom]],J$2:J857,Clef_répartition[[#This Row],[Année]])</f>
        <v>1</v>
      </c>
      <c r="F857">
        <f>IF(Clef_répartition[[#This Row],[Code_Nom]]=D856,F856-1,(COUNTIFS(Clef_répartition[Code_Nom],Clef_répartition[[#This Row],[Code_Nom]],Clef_répartition[Année],Clef_répartition[[#This Row],[Année]])))</f>
        <v>3</v>
      </c>
      <c r="G857" t="str">
        <f>Clef_répartition[[#This Row],[Code_Nom]]&amp;"_"&amp;Clef_répartition[[#This Row],[Nombre]]&amp;"_"&amp;Clef_répartition[[#This Row],[Année]]</f>
        <v>ASIVJ_Association intercommunale scolaire de la Vallée de Joux_1_2016</v>
      </c>
      <c r="H857">
        <v>5871</v>
      </c>
      <c r="I857" t="s">
        <v>143</v>
      </c>
      <c r="J857">
        <v>2016</v>
      </c>
      <c r="K857">
        <v>0.19</v>
      </c>
    </row>
    <row r="858" spans="1:11" x14ac:dyDescent="0.25">
      <c r="A858" t="s">
        <v>433</v>
      </c>
      <c r="B858" t="s">
        <v>587</v>
      </c>
      <c r="C858" t="s">
        <v>588</v>
      </c>
      <c r="D858" t="str">
        <f>Clef_répartition[[#This Row],[Code association]]&amp;"_"&amp;Clef_répartition[[#This Row],[Nom association]]</f>
        <v>ASIVJ_Association intercommunale scolaire de la Vallée de Joux</v>
      </c>
      <c r="E858">
        <f>COUNTIFS(D$2:D858,Clef_répartition[[#This Row],[Code_Nom]],J$2:J858,Clef_répartition[[#This Row],[Année]])</f>
        <v>2</v>
      </c>
      <c r="F858">
        <f>IF(Clef_répartition[[#This Row],[Code_Nom]]=D857,F857-1,(COUNTIFS(Clef_répartition[Code_Nom],Clef_répartition[[#This Row],[Code_Nom]],Clef_répartition[Année],Clef_répartition[[#This Row],[Année]])))</f>
        <v>2</v>
      </c>
      <c r="G858" t="str">
        <f>Clef_répartition[[#This Row],[Code_Nom]]&amp;"_"&amp;Clef_répartition[[#This Row],[Nombre]]&amp;"_"&amp;Clef_répartition[[#This Row],[Année]]</f>
        <v>ASIVJ_Association intercommunale scolaire de la Vallée de Joux_2_2016</v>
      </c>
      <c r="H858">
        <v>5872</v>
      </c>
      <c r="I858" t="s">
        <v>154</v>
      </c>
      <c r="J858">
        <v>2016</v>
      </c>
      <c r="K858">
        <v>0.68</v>
      </c>
    </row>
    <row r="859" spans="1:11" x14ac:dyDescent="0.25">
      <c r="A859" t="s">
        <v>433</v>
      </c>
      <c r="B859" t="s">
        <v>587</v>
      </c>
      <c r="C859" t="s">
        <v>588</v>
      </c>
      <c r="D859" t="str">
        <f>Clef_répartition[[#This Row],[Code association]]&amp;"_"&amp;Clef_répartition[[#This Row],[Nom association]]</f>
        <v>ASIVJ_Association intercommunale scolaire de la Vallée de Joux</v>
      </c>
      <c r="E859">
        <f>COUNTIFS(D$2:D859,Clef_répartition[[#This Row],[Code_Nom]],J$2:J859,Clef_répartition[[#This Row],[Année]])</f>
        <v>3</v>
      </c>
      <c r="F859">
        <f>IF(Clef_répartition[[#This Row],[Code_Nom]]=D858,F858-1,(COUNTIFS(Clef_répartition[Code_Nom],Clef_répartition[[#This Row],[Code_Nom]],Clef_répartition[Année],Clef_répartition[[#This Row],[Année]])))</f>
        <v>1</v>
      </c>
      <c r="G859" t="str">
        <f>Clef_répartition[[#This Row],[Code_Nom]]&amp;"_"&amp;Clef_répartition[[#This Row],[Nombre]]&amp;"_"&amp;Clef_répartition[[#This Row],[Année]]</f>
        <v>ASIVJ_Association intercommunale scolaire de la Vallée de Joux_3_2016</v>
      </c>
      <c r="H859">
        <v>5873</v>
      </c>
      <c r="I859" t="s">
        <v>155</v>
      </c>
      <c r="J859">
        <v>2016</v>
      </c>
      <c r="K859">
        <v>0.13</v>
      </c>
    </row>
    <row r="860" spans="1:11" x14ac:dyDescent="0.25">
      <c r="A860" t="s">
        <v>433</v>
      </c>
      <c r="B860" t="s">
        <v>446</v>
      </c>
      <c r="C860" t="s">
        <v>447</v>
      </c>
      <c r="D860" t="str">
        <f>Clef_répartition[[#This Row],[Code association]]&amp;"_"&amp;Clef_répartition[[#This Row],[Nom association]]</f>
        <v>ASIYE_Association Scolaire Intercommunale Yvonand et Environs</v>
      </c>
      <c r="E860">
        <f>COUNTIFS(D$2:D860,Clef_répartition[[#This Row],[Code_Nom]],J$2:J860,Clef_répartition[[#This Row],[Année]])</f>
        <v>1</v>
      </c>
      <c r="F860">
        <f>IF(Clef_répartition[[#This Row],[Code_Nom]]=D859,F859-1,(COUNTIFS(Clef_répartition[Code_Nom],Clef_répartition[[#This Row],[Code_Nom]],Clef_répartition[Année],Clef_répartition[[#This Row],[Année]])))</f>
        <v>10</v>
      </c>
      <c r="G860" t="str">
        <f>Clef_répartition[[#This Row],[Code_Nom]]&amp;"_"&amp;Clef_répartition[[#This Row],[Nombre]]&amp;"_"&amp;Clef_répartition[[#This Row],[Année]]</f>
        <v>ASIYE_Association Scolaire Intercommunale Yvonand et Environs_1_2016</v>
      </c>
      <c r="H860">
        <v>5907</v>
      </c>
      <c r="I860" t="s">
        <v>54</v>
      </c>
      <c r="J860">
        <v>2016</v>
      </c>
      <c r="K860">
        <v>5.3800000000000001E-2</v>
      </c>
    </row>
    <row r="861" spans="1:11" x14ac:dyDescent="0.25">
      <c r="A861" t="s">
        <v>433</v>
      </c>
      <c r="B861" t="s">
        <v>446</v>
      </c>
      <c r="C861" t="s">
        <v>447</v>
      </c>
      <c r="D861" t="str">
        <f>Clef_répartition[[#This Row],[Code association]]&amp;"_"&amp;Clef_répartition[[#This Row],[Nom association]]</f>
        <v>ASIYE_Association Scolaire Intercommunale Yvonand et Environs</v>
      </c>
      <c r="E861">
        <f>COUNTIFS(D$2:D861,Clef_répartition[[#This Row],[Code_Nom]],J$2:J861,Clef_répartition[[#This Row],[Année]])</f>
        <v>2</v>
      </c>
      <c r="F861">
        <f>IF(Clef_répartition[[#This Row],[Code_Nom]]=D860,F860-1,(COUNTIFS(Clef_répartition[Code_Nom],Clef_répartition[[#This Row],[Code_Nom]],Clef_répartition[Année],Clef_répartition[[#This Row],[Année]])))</f>
        <v>9</v>
      </c>
      <c r="G861" t="str">
        <f>Clef_répartition[[#This Row],[Code_Nom]]&amp;"_"&amp;Clef_répartition[[#This Row],[Nombre]]&amp;"_"&amp;Clef_répartition[[#This Row],[Année]]</f>
        <v>ASIYE_Association Scolaire Intercommunale Yvonand et Environs_2_2016</v>
      </c>
      <c r="H861">
        <v>5908</v>
      </c>
      <c r="I861" t="s">
        <v>59</v>
      </c>
      <c r="J861">
        <v>2016</v>
      </c>
      <c r="K861">
        <v>2.4299999999999999E-2</v>
      </c>
    </row>
    <row r="862" spans="1:11" x14ac:dyDescent="0.25">
      <c r="A862" t="s">
        <v>433</v>
      </c>
      <c r="B862" t="s">
        <v>446</v>
      </c>
      <c r="C862" t="s">
        <v>447</v>
      </c>
      <c r="D862" t="str">
        <f>Clef_répartition[[#This Row],[Code association]]&amp;"_"&amp;Clef_répartition[[#This Row],[Nom association]]</f>
        <v>ASIYE_Association Scolaire Intercommunale Yvonand et Environs</v>
      </c>
      <c r="E862">
        <f>COUNTIFS(D$2:D862,Clef_répartition[[#This Row],[Code_Nom]],J$2:J862,Clef_répartition[[#This Row],[Année]])</f>
        <v>3</v>
      </c>
      <c r="F862">
        <f>IF(Clef_répartition[[#This Row],[Code_Nom]]=D861,F861-1,(COUNTIFS(Clef_répartition[Code_Nom],Clef_répartition[[#This Row],[Code_Nom]],Clef_répartition[Année],Clef_répartition[[#This Row],[Année]])))</f>
        <v>8</v>
      </c>
      <c r="G862" t="str">
        <f>Clef_répartition[[#This Row],[Code_Nom]]&amp;"_"&amp;Clef_répartition[[#This Row],[Nombre]]&amp;"_"&amp;Clef_répartition[[#This Row],[Année]]</f>
        <v>ASIYE_Association Scolaire Intercommunale Yvonand et Environs_3_2016</v>
      </c>
      <c r="H862">
        <v>5910</v>
      </c>
      <c r="I862" t="s">
        <v>83</v>
      </c>
      <c r="J862">
        <v>2016</v>
      </c>
      <c r="K862">
        <v>6.2600000000000003E-2</v>
      </c>
    </row>
    <row r="863" spans="1:11" x14ac:dyDescent="0.25">
      <c r="A863" t="s">
        <v>433</v>
      </c>
      <c r="B863" t="s">
        <v>446</v>
      </c>
      <c r="C863" t="s">
        <v>447</v>
      </c>
      <c r="D863" t="str">
        <f>Clef_répartition[[#This Row],[Code association]]&amp;"_"&amp;Clef_répartition[[#This Row],[Nom association]]</f>
        <v>ASIYE_Association Scolaire Intercommunale Yvonand et Environs</v>
      </c>
      <c r="E863">
        <f>COUNTIFS(D$2:D863,Clef_répartition[[#This Row],[Code_Nom]],J$2:J863,Clef_répartition[[#This Row],[Année]])</f>
        <v>4</v>
      </c>
      <c r="F863">
        <f>IF(Clef_répartition[[#This Row],[Code_Nom]]=D862,F862-1,(COUNTIFS(Clef_répartition[Code_Nom],Clef_répartition[[#This Row],[Code_Nom]],Clef_répartition[Année],Clef_répartition[[#This Row],[Année]])))</f>
        <v>7</v>
      </c>
      <c r="G863" t="str">
        <f>Clef_répartition[[#This Row],[Code_Nom]]&amp;"_"&amp;Clef_répartition[[#This Row],[Nombre]]&amp;"_"&amp;Clef_répartition[[#This Row],[Année]]</f>
        <v>ASIYE_Association Scolaire Intercommunale Yvonand et Environs_4_2016</v>
      </c>
      <c r="H863">
        <v>5911</v>
      </c>
      <c r="I863" t="s">
        <v>86</v>
      </c>
      <c r="J863">
        <v>2016</v>
      </c>
      <c r="K863">
        <v>3.44E-2</v>
      </c>
    </row>
    <row r="864" spans="1:11" x14ac:dyDescent="0.25">
      <c r="A864" t="s">
        <v>433</v>
      </c>
      <c r="B864" t="s">
        <v>446</v>
      </c>
      <c r="C864" t="s">
        <v>447</v>
      </c>
      <c r="D864" t="str">
        <f>Clef_répartition[[#This Row],[Code association]]&amp;"_"&amp;Clef_répartition[[#This Row],[Nom association]]</f>
        <v>ASIYE_Association Scolaire Intercommunale Yvonand et Environs</v>
      </c>
      <c r="E864">
        <f>COUNTIFS(D$2:D864,Clef_répartition[[#This Row],[Code_Nom]],J$2:J864,Clef_répartition[[#This Row],[Année]])</f>
        <v>5</v>
      </c>
      <c r="F864">
        <f>IF(Clef_répartition[[#This Row],[Code_Nom]]=D863,F863-1,(COUNTIFS(Clef_répartition[Code_Nom],Clef_répartition[[#This Row],[Code_Nom]],Clef_répartition[Année],Clef_répartition[[#This Row],[Année]])))</f>
        <v>6</v>
      </c>
      <c r="G864" t="str">
        <f>Clef_répartition[[#This Row],[Code_Nom]]&amp;"_"&amp;Clef_répartition[[#This Row],[Nombre]]&amp;"_"&amp;Clef_répartition[[#This Row],[Année]]</f>
        <v>ASIYE_Association Scolaire Intercommunale Yvonand et Environs_5_2016</v>
      </c>
      <c r="H864">
        <v>5912</v>
      </c>
      <c r="I864" t="s">
        <v>91</v>
      </c>
      <c r="J864">
        <v>2016</v>
      </c>
      <c r="K864">
        <v>1.61E-2</v>
      </c>
    </row>
    <row r="865" spans="1:11" x14ac:dyDescent="0.25">
      <c r="A865" t="s">
        <v>433</v>
      </c>
      <c r="B865" t="s">
        <v>446</v>
      </c>
      <c r="C865" t="s">
        <v>447</v>
      </c>
      <c r="D865" t="str">
        <f>Clef_répartition[[#This Row],[Code association]]&amp;"_"&amp;Clef_répartition[[#This Row],[Nom association]]</f>
        <v>ASIYE_Association Scolaire Intercommunale Yvonand et Environs</v>
      </c>
      <c r="E865">
        <f>COUNTIFS(D$2:D865,Clef_répartition[[#This Row],[Code_Nom]],J$2:J865,Clef_répartition[[#This Row],[Année]])</f>
        <v>6</v>
      </c>
      <c r="F865">
        <f>IF(Clef_répartition[[#This Row],[Code_Nom]]=D864,F864-1,(COUNTIFS(Clef_répartition[Code_Nom],Clef_répartition[[#This Row],[Code_Nom]],Clef_répartition[Année],Clef_répartition[[#This Row],[Année]])))</f>
        <v>5</v>
      </c>
      <c r="G865" t="str">
        <f>Clef_répartition[[#This Row],[Code_Nom]]&amp;"_"&amp;Clef_répartition[[#This Row],[Nombre]]&amp;"_"&amp;Clef_répartition[[#This Row],[Année]]</f>
        <v>ASIYE_Association Scolaire Intercommunale Yvonand et Environs_6_2016</v>
      </c>
      <c r="H865">
        <v>5921</v>
      </c>
      <c r="I865" t="s">
        <v>180</v>
      </c>
      <c r="J865">
        <v>2016</v>
      </c>
      <c r="K865">
        <v>3.1600000000000003E-2</v>
      </c>
    </row>
    <row r="866" spans="1:11" x14ac:dyDescent="0.25">
      <c r="A866" t="s">
        <v>433</v>
      </c>
      <c r="B866" t="s">
        <v>446</v>
      </c>
      <c r="C866" t="s">
        <v>447</v>
      </c>
      <c r="D866" t="str">
        <f>Clef_répartition[[#This Row],[Code association]]&amp;"_"&amp;Clef_répartition[[#This Row],[Nom association]]</f>
        <v>ASIYE_Association Scolaire Intercommunale Yvonand et Environs</v>
      </c>
      <c r="E866">
        <f>COUNTIFS(D$2:D866,Clef_répartition[[#This Row],[Code_Nom]],J$2:J866,Clef_répartition[[#This Row],[Année]])</f>
        <v>7</v>
      </c>
      <c r="F866">
        <f>IF(Clef_répartition[[#This Row],[Code_Nom]]=D865,F865-1,(COUNTIFS(Clef_répartition[Code_Nom],Clef_répartition[[#This Row],[Code_Nom]],Clef_répartition[Année],Clef_répartition[[#This Row],[Année]])))</f>
        <v>4</v>
      </c>
      <c r="G866" t="str">
        <f>Clef_répartition[[#This Row],[Code_Nom]]&amp;"_"&amp;Clef_répartition[[#This Row],[Nombre]]&amp;"_"&amp;Clef_répartition[[#This Row],[Année]]</f>
        <v>ASIYE_Association Scolaire Intercommunale Yvonand et Environs_7_2016</v>
      </c>
      <c r="H866">
        <v>5926</v>
      </c>
      <c r="I866" t="s">
        <v>218</v>
      </c>
      <c r="J866">
        <v>2016</v>
      </c>
      <c r="K866">
        <v>0.151</v>
      </c>
    </row>
    <row r="867" spans="1:11" x14ac:dyDescent="0.25">
      <c r="A867" t="s">
        <v>433</v>
      </c>
      <c r="B867" t="s">
        <v>446</v>
      </c>
      <c r="C867" t="s">
        <v>447</v>
      </c>
      <c r="D867" t="str">
        <f>Clef_répartition[[#This Row],[Code association]]&amp;"_"&amp;Clef_répartition[[#This Row],[Nom association]]</f>
        <v>ASIYE_Association Scolaire Intercommunale Yvonand et Environs</v>
      </c>
      <c r="E867">
        <f>COUNTIFS(D$2:D867,Clef_répartition[[#This Row],[Code_Nom]],J$2:J867,Clef_répartition[[#This Row],[Année]])</f>
        <v>8</v>
      </c>
      <c r="F867">
        <f>IF(Clef_répartition[[#This Row],[Code_Nom]]=D866,F866-1,(COUNTIFS(Clef_répartition[Code_Nom],Clef_répartition[[#This Row],[Code_Nom]],Clef_répartition[Année],Clef_répartition[[#This Row],[Année]])))</f>
        <v>3</v>
      </c>
      <c r="G867" t="str">
        <f>Clef_répartition[[#This Row],[Code_Nom]]&amp;"_"&amp;Clef_répartition[[#This Row],[Nombre]]&amp;"_"&amp;Clef_répartition[[#This Row],[Année]]</f>
        <v>ASIYE_Association Scolaire Intercommunale Yvonand et Environs_8_2016</v>
      </c>
      <c r="H867">
        <v>5928</v>
      </c>
      <c r="I867" t="s">
        <v>240</v>
      </c>
      <c r="J867">
        <v>2016</v>
      </c>
      <c r="K867">
        <v>3.0499999999999999E-2</v>
      </c>
    </row>
    <row r="868" spans="1:11" x14ac:dyDescent="0.25">
      <c r="A868" t="s">
        <v>433</v>
      </c>
      <c r="B868" t="s">
        <v>446</v>
      </c>
      <c r="C868" t="s">
        <v>447</v>
      </c>
      <c r="D868" t="str">
        <f>Clef_répartition[[#This Row],[Code association]]&amp;"_"&amp;Clef_répartition[[#This Row],[Nom association]]</f>
        <v>ASIYE_Association Scolaire Intercommunale Yvonand et Environs</v>
      </c>
      <c r="E868">
        <f>COUNTIFS(D$2:D868,Clef_répartition[[#This Row],[Code_Nom]],J$2:J868,Clef_répartition[[#This Row],[Année]])</f>
        <v>9</v>
      </c>
      <c r="F868">
        <f>IF(Clef_répartition[[#This Row],[Code_Nom]]=D867,F867-1,(COUNTIFS(Clef_répartition[Code_Nom],Clef_répartition[[#This Row],[Code_Nom]],Clef_répartition[Année],Clef_répartition[[#This Row],[Année]])))</f>
        <v>2</v>
      </c>
      <c r="G868" t="str">
        <f>Clef_répartition[[#This Row],[Code_Nom]]&amp;"_"&amp;Clef_répartition[[#This Row],[Nombre]]&amp;"_"&amp;Clef_répartition[[#This Row],[Année]]</f>
        <v>ASIYE_Association Scolaire Intercommunale Yvonand et Environs_9_2016</v>
      </c>
      <c r="H868">
        <v>5935</v>
      </c>
      <c r="I868" t="s">
        <v>280</v>
      </c>
      <c r="J868">
        <v>2016</v>
      </c>
      <c r="K868">
        <v>1.6899999999999998E-2</v>
      </c>
    </row>
    <row r="869" spans="1:11" x14ac:dyDescent="0.25">
      <c r="A869" t="s">
        <v>433</v>
      </c>
      <c r="B869" t="s">
        <v>446</v>
      </c>
      <c r="C869" t="s">
        <v>447</v>
      </c>
      <c r="D869" t="str">
        <f>Clef_répartition[[#This Row],[Code association]]&amp;"_"&amp;Clef_répartition[[#This Row],[Nom association]]</f>
        <v>ASIYE_Association Scolaire Intercommunale Yvonand et Environs</v>
      </c>
      <c r="E869">
        <f>COUNTIFS(D$2:D869,Clef_répartition[[#This Row],[Code_Nom]],J$2:J869,Clef_répartition[[#This Row],[Année]])</f>
        <v>10</v>
      </c>
      <c r="F869">
        <f>IF(Clef_répartition[[#This Row],[Code_Nom]]=D868,F868-1,(COUNTIFS(Clef_répartition[Code_Nom],Clef_répartition[[#This Row],[Code_Nom]],Clef_répartition[Année],Clef_répartition[[#This Row],[Année]])))</f>
        <v>1</v>
      </c>
      <c r="G869" t="str">
        <f>Clef_répartition[[#This Row],[Code_Nom]]&amp;"_"&amp;Clef_répartition[[#This Row],[Nombre]]&amp;"_"&amp;Clef_répartition[[#This Row],[Année]]</f>
        <v>ASIYE_Association Scolaire Intercommunale Yvonand et Environs_10_2016</v>
      </c>
      <c r="H869">
        <v>5939</v>
      </c>
      <c r="I869" t="s">
        <v>299</v>
      </c>
      <c r="J869">
        <v>2016</v>
      </c>
      <c r="K869">
        <v>0.57879999999999998</v>
      </c>
    </row>
    <row r="870" spans="1:11" x14ac:dyDescent="0.25">
      <c r="A870" t="s">
        <v>433</v>
      </c>
      <c r="B870" t="s">
        <v>485</v>
      </c>
      <c r="C870" t="s">
        <v>486</v>
      </c>
      <c r="D870" t="str">
        <f>Clef_répartition[[#This Row],[Code association]]&amp;"_"&amp;Clef_répartition[[#This Row],[Nom association]]</f>
        <v>ASPIC_Association intercommunale de la piscine des Chavannes</v>
      </c>
      <c r="E870">
        <f>COUNTIFS(D$2:D870,Clef_répartition[[#This Row],[Code_Nom]],J$2:J870,Clef_répartition[[#This Row],[Année]])</f>
        <v>1</v>
      </c>
      <c r="F870">
        <f>IF(Clef_répartition[[#This Row],[Code_Nom]]=D869,F869-1,(COUNTIFS(Clef_répartition[Code_Nom],Clef_répartition[[#This Row],[Code_Nom]],Clef_répartition[Année],Clef_répartition[[#This Row],[Année]])))</f>
        <v>17</v>
      </c>
      <c r="G870" t="str">
        <f>Clef_répartition[[#This Row],[Code_Nom]]&amp;"_"&amp;Clef_répartition[[#This Row],[Nombre]]&amp;"_"&amp;Clef_répartition[[#This Row],[Année]]</f>
        <v>ASPIC_Association intercommunale de la piscine des Chavannes_1_2016</v>
      </c>
      <c r="H870">
        <v>5475</v>
      </c>
      <c r="I870" t="s">
        <v>55</v>
      </c>
      <c r="J870">
        <v>2016</v>
      </c>
      <c r="K870">
        <v>0</v>
      </c>
    </row>
    <row r="871" spans="1:11" x14ac:dyDescent="0.25">
      <c r="A871" t="s">
        <v>433</v>
      </c>
      <c r="B871" t="s">
        <v>485</v>
      </c>
      <c r="C871" t="s">
        <v>486</v>
      </c>
      <c r="D871" t="str">
        <f>Clef_répartition[[#This Row],[Code association]]&amp;"_"&amp;Clef_répartition[[#This Row],[Nom association]]</f>
        <v>ASPIC_Association intercommunale de la piscine des Chavannes</v>
      </c>
      <c r="E871">
        <f>COUNTIFS(D$2:D871,Clef_répartition[[#This Row],[Code_Nom]],J$2:J871,Clef_répartition[[#This Row],[Année]])</f>
        <v>2</v>
      </c>
      <c r="F871">
        <f>IF(Clef_répartition[[#This Row],[Code_Nom]]=D870,F870-1,(COUNTIFS(Clef_répartition[Code_Nom],Clef_répartition[[#This Row],[Code_Nom]],Clef_répartition[Année],Clef_répartition[[#This Row],[Année]])))</f>
        <v>16</v>
      </c>
      <c r="G871" t="str">
        <f>Clef_répartition[[#This Row],[Code_Nom]]&amp;"_"&amp;Clef_répartition[[#This Row],[Nombre]]&amp;"_"&amp;Clef_répartition[[#This Row],[Année]]</f>
        <v>ASPIC_Association intercommunale de la piscine des Chavannes_2_2016</v>
      </c>
      <c r="H871">
        <v>5477</v>
      </c>
      <c r="I871" t="s">
        <v>79</v>
      </c>
      <c r="J871">
        <v>2016</v>
      </c>
      <c r="K871">
        <v>0</v>
      </c>
    </row>
    <row r="872" spans="1:11" x14ac:dyDescent="0.25">
      <c r="A872" t="s">
        <v>433</v>
      </c>
      <c r="B872" t="s">
        <v>485</v>
      </c>
      <c r="C872" t="s">
        <v>486</v>
      </c>
      <c r="D872" t="str">
        <f>Clef_répartition[[#This Row],[Code association]]&amp;"_"&amp;Clef_répartition[[#This Row],[Nom association]]</f>
        <v>ASPIC_Association intercommunale de la piscine des Chavannes</v>
      </c>
      <c r="E872">
        <f>COUNTIFS(D$2:D872,Clef_répartition[[#This Row],[Code_Nom]],J$2:J872,Clef_répartition[[#This Row],[Année]])</f>
        <v>3</v>
      </c>
      <c r="F872">
        <f>IF(Clef_répartition[[#This Row],[Code_Nom]]=D871,F871-1,(COUNTIFS(Clef_répartition[Code_Nom],Clef_répartition[[#This Row],[Code_Nom]],Clef_répartition[Année],Clef_répartition[[#This Row],[Année]])))</f>
        <v>15</v>
      </c>
      <c r="G872" t="str">
        <f>Clef_répartition[[#This Row],[Code_Nom]]&amp;"_"&amp;Clef_répartition[[#This Row],[Nombre]]&amp;"_"&amp;Clef_répartition[[#This Row],[Année]]</f>
        <v>ASPIC_Association intercommunale de la piscine des Chavannes_3_2016</v>
      </c>
      <c r="H872">
        <v>5479</v>
      </c>
      <c r="I872" t="s">
        <v>85</v>
      </c>
      <c r="J872">
        <v>2016</v>
      </c>
      <c r="K872">
        <v>0</v>
      </c>
    </row>
    <row r="873" spans="1:11" x14ac:dyDescent="0.25">
      <c r="A873" t="s">
        <v>433</v>
      </c>
      <c r="B873" t="s">
        <v>485</v>
      </c>
      <c r="C873" t="s">
        <v>486</v>
      </c>
      <c r="D873" t="str">
        <f>Clef_répartition[[#This Row],[Code association]]&amp;"_"&amp;Clef_répartition[[#This Row],[Nom association]]</f>
        <v>ASPIC_Association intercommunale de la piscine des Chavannes</v>
      </c>
      <c r="E873">
        <f>COUNTIFS(D$2:D873,Clef_répartition[[#This Row],[Code_Nom]],J$2:J873,Clef_répartition[[#This Row],[Année]])</f>
        <v>4</v>
      </c>
      <c r="F873">
        <f>IF(Clef_répartition[[#This Row],[Code_Nom]]=D872,F872-1,(COUNTIFS(Clef_répartition[Code_Nom],Clef_répartition[[#This Row],[Code_Nom]],Clef_répartition[Année],Clef_répartition[[#This Row],[Année]])))</f>
        <v>14</v>
      </c>
      <c r="G873" t="str">
        <f>Clef_répartition[[#This Row],[Code_Nom]]&amp;"_"&amp;Clef_répartition[[#This Row],[Nombre]]&amp;"_"&amp;Clef_répartition[[#This Row],[Année]]</f>
        <v>ASPIC_Association intercommunale de la piscine des Chavannes_4_2016</v>
      </c>
      <c r="H873">
        <v>5480</v>
      </c>
      <c r="I873" t="s">
        <v>90</v>
      </c>
      <c r="J873">
        <v>2016</v>
      </c>
      <c r="K873">
        <v>0</v>
      </c>
    </row>
    <row r="874" spans="1:11" x14ac:dyDescent="0.25">
      <c r="A874" t="s">
        <v>433</v>
      </c>
      <c r="B874" t="s">
        <v>485</v>
      </c>
      <c r="C874" t="s">
        <v>486</v>
      </c>
      <c r="D874" t="str">
        <f>Clef_répartition[[#This Row],[Code association]]&amp;"_"&amp;Clef_répartition[[#This Row],[Nom association]]</f>
        <v>ASPIC_Association intercommunale de la piscine des Chavannes</v>
      </c>
      <c r="E874">
        <f>COUNTIFS(D$2:D874,Clef_répartition[[#This Row],[Code_Nom]],J$2:J874,Clef_répartition[[#This Row],[Année]])</f>
        <v>5</v>
      </c>
      <c r="F874">
        <f>IF(Clef_répartition[[#This Row],[Code_Nom]]=D873,F873-1,(COUNTIFS(Clef_répartition[Code_Nom],Clef_répartition[[#This Row],[Code_Nom]],Clef_répartition[Année],Clef_répartition[[#This Row],[Année]])))</f>
        <v>13</v>
      </c>
      <c r="G874" t="str">
        <f>Clef_répartition[[#This Row],[Code_Nom]]&amp;"_"&amp;Clef_répartition[[#This Row],[Nombre]]&amp;"_"&amp;Clef_répartition[[#This Row],[Année]]</f>
        <v>ASPIC_Association intercommunale de la piscine des Chavannes_5_2016</v>
      </c>
      <c r="H874">
        <v>5481</v>
      </c>
      <c r="I874" t="s">
        <v>94</v>
      </c>
      <c r="J874">
        <v>2016</v>
      </c>
      <c r="K874">
        <v>0</v>
      </c>
    </row>
    <row r="875" spans="1:11" x14ac:dyDescent="0.25">
      <c r="A875" t="s">
        <v>433</v>
      </c>
      <c r="B875" t="s">
        <v>485</v>
      </c>
      <c r="C875" t="s">
        <v>486</v>
      </c>
      <c r="D875" t="str">
        <f>Clef_répartition[[#This Row],[Code association]]&amp;"_"&amp;Clef_répartition[[#This Row],[Nom association]]</f>
        <v>ASPIC_Association intercommunale de la piscine des Chavannes</v>
      </c>
      <c r="E875">
        <f>COUNTIFS(D$2:D875,Clef_répartition[[#This Row],[Code_Nom]],J$2:J875,Clef_répartition[[#This Row],[Année]])</f>
        <v>6</v>
      </c>
      <c r="F875">
        <f>IF(Clef_répartition[[#This Row],[Code_Nom]]=D874,F874-1,(COUNTIFS(Clef_répartition[Code_Nom],Clef_répartition[[#This Row],[Code_Nom]],Clef_répartition[Année],Clef_répartition[[#This Row],[Année]])))</f>
        <v>12</v>
      </c>
      <c r="G875" t="str">
        <f>Clef_répartition[[#This Row],[Code_Nom]]&amp;"_"&amp;Clef_répartition[[#This Row],[Nombre]]&amp;"_"&amp;Clef_répartition[[#This Row],[Année]]</f>
        <v>ASPIC_Association intercommunale de la piscine des Chavannes_6_2016</v>
      </c>
      <c r="H875">
        <v>5484</v>
      </c>
      <c r="I875" t="s">
        <v>127</v>
      </c>
      <c r="J875">
        <v>2016</v>
      </c>
      <c r="K875">
        <v>0</v>
      </c>
    </row>
    <row r="876" spans="1:11" x14ac:dyDescent="0.25">
      <c r="A876" t="s">
        <v>433</v>
      </c>
      <c r="B876" t="s">
        <v>485</v>
      </c>
      <c r="C876" t="s">
        <v>486</v>
      </c>
      <c r="D876" t="str">
        <f>Clef_répartition[[#This Row],[Code association]]&amp;"_"&amp;Clef_répartition[[#This Row],[Nom association]]</f>
        <v>ASPIC_Association intercommunale de la piscine des Chavannes</v>
      </c>
      <c r="E876">
        <f>COUNTIFS(D$2:D876,Clef_répartition[[#This Row],[Code_Nom]],J$2:J876,Clef_répartition[[#This Row],[Année]])</f>
        <v>7</v>
      </c>
      <c r="F876">
        <f>IF(Clef_répartition[[#This Row],[Code_Nom]]=D875,F875-1,(COUNTIFS(Clef_répartition[Code_Nom],Clef_répartition[[#This Row],[Code_Nom]],Clef_répartition[Année],Clef_répartition[[#This Row],[Année]])))</f>
        <v>11</v>
      </c>
      <c r="G876" t="str">
        <f>Clef_répartition[[#This Row],[Code_Nom]]&amp;"_"&amp;Clef_répartition[[#This Row],[Nombre]]&amp;"_"&amp;Clef_répartition[[#This Row],[Année]]</f>
        <v>ASPIC_Association intercommunale de la piscine des Chavannes_7_2016</v>
      </c>
      <c r="H876">
        <v>5485</v>
      </c>
      <c r="I876" t="s">
        <v>129</v>
      </c>
      <c r="J876">
        <v>2016</v>
      </c>
      <c r="K876">
        <v>0</v>
      </c>
    </row>
    <row r="877" spans="1:11" x14ac:dyDescent="0.25">
      <c r="A877" t="s">
        <v>433</v>
      </c>
      <c r="B877" t="s">
        <v>485</v>
      </c>
      <c r="C877" t="s">
        <v>486</v>
      </c>
      <c r="D877" t="str">
        <f>Clef_répartition[[#This Row],[Code association]]&amp;"_"&amp;Clef_répartition[[#This Row],[Nom association]]</f>
        <v>ASPIC_Association intercommunale de la piscine des Chavannes</v>
      </c>
      <c r="E877">
        <f>COUNTIFS(D$2:D877,Clef_répartition[[#This Row],[Code_Nom]],J$2:J877,Clef_répartition[[#This Row],[Année]])</f>
        <v>8</v>
      </c>
      <c r="F877">
        <f>IF(Clef_répartition[[#This Row],[Code_Nom]]=D876,F876-1,(COUNTIFS(Clef_répartition[Code_Nom],Clef_répartition[[#This Row],[Code_Nom]],Clef_répartition[Année],Clef_répartition[[#This Row],[Année]])))</f>
        <v>10</v>
      </c>
      <c r="G877" t="str">
        <f>Clef_répartition[[#This Row],[Code_Nom]]&amp;"_"&amp;Clef_répartition[[#This Row],[Nombre]]&amp;"_"&amp;Clef_répartition[[#This Row],[Année]]</f>
        <v>ASPIC_Association intercommunale de la piscine des Chavannes_8_2016</v>
      </c>
      <c r="H877">
        <v>5474</v>
      </c>
      <c r="I877" t="s">
        <v>146</v>
      </c>
      <c r="J877">
        <v>2016</v>
      </c>
      <c r="K877">
        <v>0</v>
      </c>
    </row>
    <row r="878" spans="1:11" x14ac:dyDescent="0.25">
      <c r="A878" t="s">
        <v>433</v>
      </c>
      <c r="B878" t="s">
        <v>485</v>
      </c>
      <c r="C878" t="s">
        <v>486</v>
      </c>
      <c r="D878" t="str">
        <f>Clef_répartition[[#This Row],[Code association]]&amp;"_"&amp;Clef_répartition[[#This Row],[Nom association]]</f>
        <v>ASPIC_Association intercommunale de la piscine des Chavannes</v>
      </c>
      <c r="E878">
        <f>COUNTIFS(D$2:D878,Clef_répartition[[#This Row],[Code_Nom]],J$2:J878,Clef_répartition[[#This Row],[Année]])</f>
        <v>9</v>
      </c>
      <c r="F878">
        <f>IF(Clef_répartition[[#This Row],[Code_Nom]]=D877,F877-1,(COUNTIFS(Clef_répartition[Code_Nom],Clef_répartition[[#This Row],[Code_Nom]],Clef_répartition[Année],Clef_répartition[[#This Row],[Année]])))</f>
        <v>9</v>
      </c>
      <c r="G878" t="str">
        <f>Clef_répartition[[#This Row],[Code_Nom]]&amp;"_"&amp;Clef_répartition[[#This Row],[Nombre]]&amp;"_"&amp;Clef_répartition[[#This Row],[Année]]</f>
        <v>ASPIC_Association intercommunale de la piscine des Chavannes_9_2016</v>
      </c>
      <c r="H878">
        <v>5486</v>
      </c>
      <c r="I878" t="s">
        <v>145</v>
      </c>
      <c r="J878">
        <v>2016</v>
      </c>
      <c r="K878">
        <v>0</v>
      </c>
    </row>
    <row r="879" spans="1:11" x14ac:dyDescent="0.25">
      <c r="A879" t="s">
        <v>433</v>
      </c>
      <c r="B879" t="s">
        <v>485</v>
      </c>
      <c r="C879" t="s">
        <v>486</v>
      </c>
      <c r="D879" t="str">
        <f>Clef_répartition[[#This Row],[Code association]]&amp;"_"&amp;Clef_répartition[[#This Row],[Nom association]]</f>
        <v>ASPIC_Association intercommunale de la piscine des Chavannes</v>
      </c>
      <c r="E879">
        <f>COUNTIFS(D$2:D879,Clef_répartition[[#This Row],[Code_Nom]],J$2:J879,Clef_répartition[[#This Row],[Année]])</f>
        <v>10</v>
      </c>
      <c r="F879">
        <f>IF(Clef_répartition[[#This Row],[Code_Nom]]=D878,F878-1,(COUNTIFS(Clef_répartition[Code_Nom],Clef_répartition[[#This Row],[Code_Nom]],Clef_répartition[Année],Clef_répartition[[#This Row],[Année]])))</f>
        <v>8</v>
      </c>
      <c r="G879" t="str">
        <f>Clef_répartition[[#This Row],[Code_Nom]]&amp;"_"&amp;Clef_répartition[[#This Row],[Nombre]]&amp;"_"&amp;Clef_répartition[[#This Row],[Année]]</f>
        <v>ASPIC_Association intercommunale de la piscine des Chavannes_10_2016</v>
      </c>
      <c r="H879">
        <v>5487</v>
      </c>
      <c r="I879" t="s">
        <v>167</v>
      </c>
      <c r="J879">
        <v>2016</v>
      </c>
      <c r="K879">
        <v>0</v>
      </c>
    </row>
    <row r="880" spans="1:11" x14ac:dyDescent="0.25">
      <c r="A880" t="s">
        <v>433</v>
      </c>
      <c r="B880" t="s">
        <v>485</v>
      </c>
      <c r="C880" t="s">
        <v>486</v>
      </c>
      <c r="D880" t="str">
        <f>Clef_répartition[[#This Row],[Code association]]&amp;"_"&amp;Clef_répartition[[#This Row],[Nom association]]</f>
        <v>ASPIC_Association intercommunale de la piscine des Chavannes</v>
      </c>
      <c r="E880">
        <f>COUNTIFS(D$2:D880,Clef_répartition[[#This Row],[Code_Nom]],J$2:J880,Clef_répartition[[#This Row],[Année]])</f>
        <v>11</v>
      </c>
      <c r="F880">
        <f>IF(Clef_répartition[[#This Row],[Code_Nom]]=D879,F879-1,(COUNTIFS(Clef_répartition[Code_Nom],Clef_répartition[[#This Row],[Code_Nom]],Clef_répartition[Année],Clef_répartition[[#This Row],[Année]])))</f>
        <v>7</v>
      </c>
      <c r="G880" t="str">
        <f>Clef_répartition[[#This Row],[Code_Nom]]&amp;"_"&amp;Clef_répartition[[#This Row],[Nombre]]&amp;"_"&amp;Clef_répartition[[#This Row],[Année]]</f>
        <v>ASPIC_Association intercommunale de la piscine des Chavannes_11_2016</v>
      </c>
      <c r="H880">
        <v>5488</v>
      </c>
      <c r="I880" t="s">
        <v>174</v>
      </c>
      <c r="J880">
        <v>2016</v>
      </c>
      <c r="K880">
        <v>0</v>
      </c>
    </row>
    <row r="881" spans="1:11" x14ac:dyDescent="0.25">
      <c r="A881" t="s">
        <v>433</v>
      </c>
      <c r="B881" t="s">
        <v>485</v>
      </c>
      <c r="C881" t="s">
        <v>486</v>
      </c>
      <c r="D881" t="str">
        <f>Clef_répartition[[#This Row],[Code association]]&amp;"_"&amp;Clef_répartition[[#This Row],[Nom association]]</f>
        <v>ASPIC_Association intercommunale de la piscine des Chavannes</v>
      </c>
      <c r="E881">
        <f>COUNTIFS(D$2:D881,Clef_répartition[[#This Row],[Code_Nom]],J$2:J881,Clef_répartition[[#This Row],[Année]])</f>
        <v>12</v>
      </c>
      <c r="F881">
        <f>IF(Clef_répartition[[#This Row],[Code_Nom]]=D880,F880-1,(COUNTIFS(Clef_répartition[Code_Nom],Clef_répartition[[#This Row],[Code_Nom]],Clef_répartition[Année],Clef_répartition[[#This Row],[Année]])))</f>
        <v>6</v>
      </c>
      <c r="G881" t="str">
        <f>Clef_répartition[[#This Row],[Code_Nom]]&amp;"_"&amp;Clef_répartition[[#This Row],[Nombre]]&amp;"_"&amp;Clef_répartition[[#This Row],[Année]]</f>
        <v>ASPIC_Association intercommunale de la piscine des Chavannes_12_2016</v>
      </c>
      <c r="H881">
        <v>5489</v>
      </c>
      <c r="I881" t="s">
        <v>175</v>
      </c>
      <c r="J881">
        <v>2016</v>
      </c>
      <c r="K881">
        <v>0</v>
      </c>
    </row>
    <row r="882" spans="1:11" x14ac:dyDescent="0.25">
      <c r="A882" t="s">
        <v>433</v>
      </c>
      <c r="B882" t="s">
        <v>485</v>
      </c>
      <c r="C882" t="s">
        <v>486</v>
      </c>
      <c r="D882" t="str">
        <f>Clef_répartition[[#This Row],[Code association]]&amp;"_"&amp;Clef_répartition[[#This Row],[Nom association]]</f>
        <v>ASPIC_Association intercommunale de la piscine des Chavannes</v>
      </c>
      <c r="E882">
        <f>COUNTIFS(D$2:D882,Clef_répartition[[#This Row],[Code_Nom]],J$2:J882,Clef_répartition[[#This Row],[Année]])</f>
        <v>13</v>
      </c>
      <c r="F882">
        <f>IF(Clef_répartition[[#This Row],[Code_Nom]]=D881,F881-1,(COUNTIFS(Clef_répartition[Code_Nom],Clef_répartition[[#This Row],[Code_Nom]],Clef_répartition[Année],Clef_répartition[[#This Row],[Année]])))</f>
        <v>5</v>
      </c>
      <c r="G882" t="str">
        <f>Clef_répartition[[#This Row],[Code_Nom]]&amp;"_"&amp;Clef_répartition[[#This Row],[Nombre]]&amp;"_"&amp;Clef_répartition[[#This Row],[Année]]</f>
        <v>ASPIC_Association intercommunale de la piscine des Chavannes_13_2016</v>
      </c>
      <c r="H882">
        <v>5491</v>
      </c>
      <c r="I882" t="s">
        <v>181</v>
      </c>
      <c r="J882">
        <v>2016</v>
      </c>
      <c r="K882">
        <v>0</v>
      </c>
    </row>
    <row r="883" spans="1:11" x14ac:dyDescent="0.25">
      <c r="A883" t="s">
        <v>433</v>
      </c>
      <c r="B883" t="s">
        <v>485</v>
      </c>
      <c r="C883" t="s">
        <v>486</v>
      </c>
      <c r="D883" t="str">
        <f>Clef_répartition[[#This Row],[Code association]]&amp;"_"&amp;Clef_répartition[[#This Row],[Nom association]]</f>
        <v>ASPIC_Association intercommunale de la piscine des Chavannes</v>
      </c>
      <c r="E883">
        <f>COUNTIFS(D$2:D883,Clef_répartition[[#This Row],[Code_Nom]],J$2:J883,Clef_répartition[[#This Row],[Année]])</f>
        <v>14</v>
      </c>
      <c r="F883">
        <f>IF(Clef_répartition[[#This Row],[Code_Nom]]=D882,F882-1,(COUNTIFS(Clef_répartition[Code_Nom],Clef_répartition[[#This Row],[Code_Nom]],Clef_répartition[Année],Clef_répartition[[#This Row],[Année]])))</f>
        <v>4</v>
      </c>
      <c r="G883" t="str">
        <f>Clef_répartition[[#This Row],[Code_Nom]]&amp;"_"&amp;Clef_répartition[[#This Row],[Nombre]]&amp;"_"&amp;Clef_répartition[[#This Row],[Année]]</f>
        <v>ASPIC_Association intercommunale de la piscine des Chavannes_14_2016</v>
      </c>
      <c r="H883">
        <v>5495</v>
      </c>
      <c r="I883" t="s">
        <v>212</v>
      </c>
      <c r="J883">
        <v>2016</v>
      </c>
      <c r="K883">
        <v>0</v>
      </c>
    </row>
    <row r="884" spans="1:11" x14ac:dyDescent="0.25">
      <c r="A884" t="s">
        <v>433</v>
      </c>
      <c r="B884" t="s">
        <v>485</v>
      </c>
      <c r="C884" t="s">
        <v>486</v>
      </c>
      <c r="D884" t="str">
        <f>Clef_répartition[[#This Row],[Code association]]&amp;"_"&amp;Clef_répartition[[#This Row],[Nom association]]</f>
        <v>ASPIC_Association intercommunale de la piscine des Chavannes</v>
      </c>
      <c r="E884">
        <f>COUNTIFS(D$2:D884,Clef_répartition[[#This Row],[Code_Nom]],J$2:J884,Clef_répartition[[#This Row],[Année]])</f>
        <v>15</v>
      </c>
      <c r="F884">
        <f>IF(Clef_répartition[[#This Row],[Code_Nom]]=D883,F883-1,(COUNTIFS(Clef_répartition[Code_Nom],Clef_répartition[[#This Row],[Code_Nom]],Clef_répartition[Année],Clef_répartition[[#This Row],[Année]])))</f>
        <v>3</v>
      </c>
      <c r="G884" t="str">
        <f>Clef_répartition[[#This Row],[Code_Nom]]&amp;"_"&amp;Clef_répartition[[#This Row],[Nombre]]&amp;"_"&amp;Clef_répartition[[#This Row],[Année]]</f>
        <v>ASPIC_Association intercommunale de la piscine des Chavannes_15_2016</v>
      </c>
      <c r="H884">
        <v>5496</v>
      </c>
      <c r="I884" t="s">
        <v>213</v>
      </c>
      <c r="J884">
        <v>2016</v>
      </c>
      <c r="K884">
        <v>0</v>
      </c>
    </row>
    <row r="885" spans="1:11" x14ac:dyDescent="0.25">
      <c r="A885" t="s">
        <v>433</v>
      </c>
      <c r="B885" t="s">
        <v>485</v>
      </c>
      <c r="C885" t="s">
        <v>486</v>
      </c>
      <c r="D885" t="str">
        <f>Clef_répartition[[#This Row],[Code association]]&amp;"_"&amp;Clef_répartition[[#This Row],[Nom association]]</f>
        <v>ASPIC_Association intercommunale de la piscine des Chavannes</v>
      </c>
      <c r="E885">
        <f>COUNTIFS(D$2:D885,Clef_répartition[[#This Row],[Code_Nom]],J$2:J885,Clef_répartition[[#This Row],[Année]])</f>
        <v>16</v>
      </c>
      <c r="F885">
        <f>IF(Clef_répartition[[#This Row],[Code_Nom]]=D884,F884-1,(COUNTIFS(Clef_répartition[Code_Nom],Clef_répartition[[#This Row],[Code_Nom]],Clef_répartition[Année],Clef_répartition[[#This Row],[Année]])))</f>
        <v>2</v>
      </c>
      <c r="G885" t="str">
        <f>Clef_répartition[[#This Row],[Code_Nom]]&amp;"_"&amp;Clef_répartition[[#This Row],[Nombre]]&amp;"_"&amp;Clef_répartition[[#This Row],[Année]]</f>
        <v>ASPIC_Association intercommunale de la piscine des Chavannes_16_2016</v>
      </c>
      <c r="H885">
        <v>5499</v>
      </c>
      <c r="I885" t="s">
        <v>252</v>
      </c>
      <c r="J885">
        <v>2016</v>
      </c>
      <c r="K885">
        <v>0</v>
      </c>
    </row>
    <row r="886" spans="1:11" x14ac:dyDescent="0.25">
      <c r="A886" t="s">
        <v>433</v>
      </c>
      <c r="B886" t="s">
        <v>485</v>
      </c>
      <c r="C886" t="s">
        <v>486</v>
      </c>
      <c r="D886" t="str">
        <f>Clef_répartition[[#This Row],[Code association]]&amp;"_"&amp;Clef_répartition[[#This Row],[Nom association]]</f>
        <v>ASPIC_Association intercommunale de la piscine des Chavannes</v>
      </c>
      <c r="E886">
        <f>COUNTIFS(D$2:D886,Clef_répartition[[#This Row],[Code_Nom]],J$2:J886,Clef_répartition[[#This Row],[Année]])</f>
        <v>17</v>
      </c>
      <c r="F886">
        <f>IF(Clef_répartition[[#This Row],[Code_Nom]]=D885,F885-1,(COUNTIFS(Clef_répartition[Code_Nom],Clef_répartition[[#This Row],[Code_Nom]],Clef_répartition[Année],Clef_répartition[[#This Row],[Année]])))</f>
        <v>1</v>
      </c>
      <c r="G886" t="str">
        <f>Clef_répartition[[#This Row],[Code_Nom]]&amp;"_"&amp;Clef_répartition[[#This Row],[Nombre]]&amp;"_"&amp;Clef_répartition[[#This Row],[Année]]</f>
        <v>ASPIC_Association intercommunale de la piscine des Chavannes_17_2016</v>
      </c>
      <c r="H886">
        <v>5503</v>
      </c>
      <c r="I886" t="s">
        <v>290</v>
      </c>
      <c r="J886">
        <v>2016</v>
      </c>
      <c r="K886">
        <v>0</v>
      </c>
    </row>
    <row r="887" spans="1:11" x14ac:dyDescent="0.25">
      <c r="A887" t="s">
        <v>433</v>
      </c>
      <c r="B887" t="s">
        <v>491</v>
      </c>
      <c r="C887" t="s">
        <v>492</v>
      </c>
      <c r="D887" t="str">
        <f>Clef_répartition[[#This Row],[Code association]]&amp;"_"&amp;Clef_répartition[[#This Row],[Nom association]]</f>
        <v xml:space="preserve">ASPIHL_Association scolaire et parascolaire intercommunale du Haut-Lac </v>
      </c>
      <c r="E887">
        <f>COUNTIFS(D$2:D887,Clef_répartition[[#This Row],[Code_Nom]],J$2:J887,Clef_répartition[[#This Row],[Année]])</f>
        <v>1</v>
      </c>
      <c r="F887">
        <f>IF(Clef_répartition[[#This Row],[Code_Nom]]=D886,F886-1,(COUNTIFS(Clef_répartition[Code_Nom],Clef_répartition[[#This Row],[Code_Nom]],Clef_répartition[Année],Clef_répartition[[#This Row],[Année]])))</f>
        <v>5</v>
      </c>
      <c r="G887" t="str">
        <f>Clef_répartition[[#This Row],[Code_Nom]]&amp;"_"&amp;Clef_répartition[[#This Row],[Nombre]]&amp;"_"&amp;Clef_répartition[[#This Row],[Année]]</f>
        <v>ASPIHL_Association scolaire et parascolaire intercommunale du Haut-Lac _1_2016</v>
      </c>
      <c r="H887">
        <v>5403</v>
      </c>
      <c r="I887" t="s">
        <v>63</v>
      </c>
      <c r="J887">
        <v>2016</v>
      </c>
      <c r="K887">
        <v>0</v>
      </c>
    </row>
    <row r="888" spans="1:11" x14ac:dyDescent="0.25">
      <c r="A888" t="s">
        <v>433</v>
      </c>
      <c r="B888" t="s">
        <v>491</v>
      </c>
      <c r="C888" t="s">
        <v>492</v>
      </c>
      <c r="D888" t="str">
        <f>Clef_répartition[[#This Row],[Code association]]&amp;"_"&amp;Clef_répartition[[#This Row],[Nom association]]</f>
        <v xml:space="preserve">ASPIHL_Association scolaire et parascolaire intercommunale du Haut-Lac </v>
      </c>
      <c r="E888">
        <f>COUNTIFS(D$2:D888,Clef_répartition[[#This Row],[Code_Nom]],J$2:J888,Clef_répartition[[#This Row],[Année]])</f>
        <v>2</v>
      </c>
      <c r="F888">
        <f>IF(Clef_répartition[[#This Row],[Code_Nom]]=D887,F887-1,(COUNTIFS(Clef_répartition[Code_Nom],Clef_répartition[[#This Row],[Code_Nom]],Clef_répartition[Année],Clef_répartition[[#This Row],[Année]])))</f>
        <v>4</v>
      </c>
      <c r="G888" t="str">
        <f>Clef_répartition[[#This Row],[Code_Nom]]&amp;"_"&amp;Clef_répartition[[#This Row],[Nombre]]&amp;"_"&amp;Clef_répartition[[#This Row],[Année]]</f>
        <v>ASPIHL_Association scolaire et parascolaire intercommunale du Haut-Lac _2_2016</v>
      </c>
      <c r="H888">
        <v>5408</v>
      </c>
      <c r="I888" t="s">
        <v>195</v>
      </c>
      <c r="J888">
        <v>2016</v>
      </c>
      <c r="K888">
        <v>0</v>
      </c>
    </row>
    <row r="889" spans="1:11" x14ac:dyDescent="0.25">
      <c r="A889" t="s">
        <v>433</v>
      </c>
      <c r="B889" t="s">
        <v>491</v>
      </c>
      <c r="C889" t="s">
        <v>492</v>
      </c>
      <c r="D889" t="str">
        <f>Clef_répartition[[#This Row],[Code association]]&amp;"_"&amp;Clef_répartition[[#This Row],[Nom association]]</f>
        <v xml:space="preserve">ASPIHL_Association scolaire et parascolaire intercommunale du Haut-Lac </v>
      </c>
      <c r="E889">
        <f>COUNTIFS(D$2:D889,Clef_répartition[[#This Row],[Code_Nom]],J$2:J889,Clef_répartition[[#This Row],[Année]])</f>
        <v>3</v>
      </c>
      <c r="F889">
        <f>IF(Clef_répartition[[#This Row],[Code_Nom]]=D888,F888-1,(COUNTIFS(Clef_répartition[Code_Nom],Clef_répartition[[#This Row],[Code_Nom]],Clef_répartition[Année],Clef_répartition[[#This Row],[Année]])))</f>
        <v>3</v>
      </c>
      <c r="G889" t="str">
        <f>Clef_répartition[[#This Row],[Code_Nom]]&amp;"_"&amp;Clef_répartition[[#This Row],[Nombre]]&amp;"_"&amp;Clef_répartition[[#This Row],[Année]]</f>
        <v>ASPIHL_Association scolaire et parascolaire intercommunale du Haut-Lac _3_2016</v>
      </c>
      <c r="H889">
        <v>5412</v>
      </c>
      <c r="I889" t="s">
        <v>229</v>
      </c>
      <c r="J889">
        <v>2016</v>
      </c>
      <c r="K889">
        <v>0</v>
      </c>
    </row>
    <row r="890" spans="1:11" x14ac:dyDescent="0.25">
      <c r="A890" t="s">
        <v>433</v>
      </c>
      <c r="B890" t="s">
        <v>491</v>
      </c>
      <c r="C890" t="s">
        <v>492</v>
      </c>
      <c r="D890" t="str">
        <f>Clef_répartition[[#This Row],[Code association]]&amp;"_"&amp;Clef_répartition[[#This Row],[Nom association]]</f>
        <v xml:space="preserve">ASPIHL_Association scolaire et parascolaire intercommunale du Haut-Lac </v>
      </c>
      <c r="E890">
        <f>COUNTIFS(D$2:D890,Clef_répartition[[#This Row],[Code_Nom]],J$2:J890,Clef_répartition[[#This Row],[Année]])</f>
        <v>4</v>
      </c>
      <c r="F890">
        <f>IF(Clef_répartition[[#This Row],[Code_Nom]]=D889,F889-1,(COUNTIFS(Clef_répartition[Code_Nom],Clef_répartition[[#This Row],[Code_Nom]],Clef_répartition[Année],Clef_répartition[[#This Row],[Année]])))</f>
        <v>2</v>
      </c>
      <c r="G890" t="str">
        <f>Clef_répartition[[#This Row],[Code_Nom]]&amp;"_"&amp;Clef_répartition[[#This Row],[Nombre]]&amp;"_"&amp;Clef_répartition[[#This Row],[Année]]</f>
        <v>ASPIHL_Association scolaire et parascolaire intercommunale du Haut-Lac _4_2016</v>
      </c>
      <c r="H890">
        <v>5413</v>
      </c>
      <c r="I890" t="s">
        <v>231</v>
      </c>
      <c r="J890">
        <v>2016</v>
      </c>
      <c r="K890">
        <v>0</v>
      </c>
    </row>
    <row r="891" spans="1:11" x14ac:dyDescent="0.25">
      <c r="A891" t="s">
        <v>433</v>
      </c>
      <c r="B891" t="s">
        <v>491</v>
      </c>
      <c r="C891" t="s">
        <v>492</v>
      </c>
      <c r="D891" t="str">
        <f>Clef_répartition[[#This Row],[Code association]]&amp;"_"&amp;Clef_répartition[[#This Row],[Nom association]]</f>
        <v xml:space="preserve">ASPIHL_Association scolaire et parascolaire intercommunale du Haut-Lac </v>
      </c>
      <c r="E891">
        <f>COUNTIFS(D$2:D891,Clef_répartition[[#This Row],[Code_Nom]],J$2:J891,Clef_répartition[[#This Row],[Année]])</f>
        <v>5</v>
      </c>
      <c r="F891">
        <f>IF(Clef_répartition[[#This Row],[Code_Nom]]=D890,F890-1,(COUNTIFS(Clef_répartition[Code_Nom],Clef_répartition[[#This Row],[Code_Nom]],Clef_répartition[Année],Clef_répartition[[#This Row],[Année]])))</f>
        <v>1</v>
      </c>
      <c r="G891" t="str">
        <f>Clef_répartition[[#This Row],[Code_Nom]]&amp;"_"&amp;Clef_répartition[[#This Row],[Nombre]]&amp;"_"&amp;Clef_répartition[[#This Row],[Année]]</f>
        <v>ASPIHL_Association scolaire et parascolaire intercommunale du Haut-Lac _5_2016</v>
      </c>
      <c r="H891">
        <v>5414</v>
      </c>
      <c r="I891" t="s">
        <v>286</v>
      </c>
      <c r="J891">
        <v>2016</v>
      </c>
      <c r="K891">
        <v>0</v>
      </c>
    </row>
    <row r="892" spans="1:11" x14ac:dyDescent="0.25">
      <c r="A892" t="s">
        <v>433</v>
      </c>
      <c r="B892" t="s">
        <v>549</v>
      </c>
      <c r="C892" t="s">
        <v>550</v>
      </c>
      <c r="D892" t="str">
        <f>Clef_répartition[[#This Row],[Code association]]&amp;"_"&amp;Clef_répartition[[#This Row],[Nom association]]</f>
        <v>ASR_Association de communes Sécurité Riviera</v>
      </c>
      <c r="E892">
        <f>COUNTIFS(D$2:D892,Clef_répartition[[#This Row],[Code_Nom]],J$2:J892,Clef_répartition[[#This Row],[Année]])</f>
        <v>1</v>
      </c>
      <c r="F892">
        <f>IF(Clef_répartition[[#This Row],[Code_Nom]]=D891,F891-1,(COUNTIFS(Clef_répartition[Code_Nom],Clef_répartition[[#This Row],[Code_Nom]],Clef_répartition[Année],Clef_répartition[[#This Row],[Année]])))</f>
        <v>12</v>
      </c>
      <c r="G892" t="str">
        <f>Clef_répartition[[#This Row],[Code_Nom]]&amp;"_"&amp;Clef_répartition[[#This Row],[Nombre]]&amp;"_"&amp;Clef_répartition[[#This Row],[Année]]</f>
        <v>ASR_Association de communes Sécurité Riviera_1_2016</v>
      </c>
      <c r="H892">
        <v>5892</v>
      </c>
      <c r="I892" t="s">
        <v>25</v>
      </c>
      <c r="J892">
        <v>2016</v>
      </c>
      <c r="K892">
        <v>0.12625638024884159</v>
      </c>
    </row>
    <row r="893" spans="1:11" x14ac:dyDescent="0.25">
      <c r="A893" t="s">
        <v>433</v>
      </c>
      <c r="B893" t="s">
        <v>549</v>
      </c>
      <c r="C893" t="s">
        <v>550</v>
      </c>
      <c r="D893" t="str">
        <f>Clef_répartition[[#This Row],[Code association]]&amp;"_"&amp;Clef_répartition[[#This Row],[Nom association]]</f>
        <v>ASR_Association de communes Sécurité Riviera</v>
      </c>
      <c r="E893">
        <f>COUNTIFS(D$2:D893,Clef_répartition[[#This Row],[Code_Nom]],J$2:J893,Clef_répartition[[#This Row],[Année]])</f>
        <v>2</v>
      </c>
      <c r="F893">
        <f>IF(Clef_répartition[[#This Row],[Code_Nom]]=D892,F892-1,(COUNTIFS(Clef_répartition[Code_Nom],Clef_répartition[[#This Row],[Code_Nom]],Clef_répartition[Année],Clef_répartition[[#This Row],[Année]])))</f>
        <v>11</v>
      </c>
      <c r="G893" t="str">
        <f>Clef_répartition[[#This Row],[Code_Nom]]&amp;"_"&amp;Clef_répartition[[#This Row],[Nombre]]&amp;"_"&amp;Clef_répartition[[#This Row],[Année]]</f>
        <v>ASR_Association de communes Sécurité Riviera_2_2016</v>
      </c>
      <c r="H893">
        <v>5882</v>
      </c>
      <c r="I893" t="s">
        <v>50</v>
      </c>
      <c r="J893">
        <v>2016</v>
      </c>
      <c r="K893">
        <v>2.3807144542860089E-2</v>
      </c>
    </row>
    <row r="894" spans="1:11" x14ac:dyDescent="0.25">
      <c r="A894" t="s">
        <v>433</v>
      </c>
      <c r="B894" t="s">
        <v>549</v>
      </c>
      <c r="C894" t="s">
        <v>550</v>
      </c>
      <c r="D894" t="str">
        <f>Clef_répartition[[#This Row],[Code association]]&amp;"_"&amp;Clef_répartition[[#This Row],[Nom association]]</f>
        <v>ASR_Association de communes Sécurité Riviera</v>
      </c>
      <c r="E894">
        <f>COUNTIFS(D$2:D894,Clef_répartition[[#This Row],[Code_Nom]],J$2:J894,Clef_répartition[[#This Row],[Année]])</f>
        <v>3</v>
      </c>
      <c r="F894">
        <f>IF(Clef_répartition[[#This Row],[Code_Nom]]=D893,F893-1,(COUNTIFS(Clef_répartition[Code_Nom],Clef_répartition[[#This Row],[Code_Nom]],Clef_répartition[Année],Clef_répartition[[#This Row],[Année]])))</f>
        <v>10</v>
      </c>
      <c r="G894" t="str">
        <f>Clef_répartition[[#This Row],[Code_Nom]]&amp;"_"&amp;Clef_répartition[[#This Row],[Nombre]]&amp;"_"&amp;Clef_répartition[[#This Row],[Année]]</f>
        <v>ASR_Association de communes Sécurité Riviera_3_2016</v>
      </c>
      <c r="H894">
        <v>5841</v>
      </c>
      <c r="I894" t="s">
        <v>51</v>
      </c>
      <c r="J894">
        <v>2016</v>
      </c>
      <c r="K894">
        <v>3.5949498903294999E-3</v>
      </c>
    </row>
    <row r="895" spans="1:11" x14ac:dyDescent="0.25">
      <c r="A895" t="s">
        <v>433</v>
      </c>
      <c r="B895" t="s">
        <v>549</v>
      </c>
      <c r="C895" t="s">
        <v>550</v>
      </c>
      <c r="D895" t="str">
        <f>Clef_répartition[[#This Row],[Code association]]&amp;"_"&amp;Clef_répartition[[#This Row],[Nom association]]</f>
        <v>ASR_Association de communes Sécurité Riviera</v>
      </c>
      <c r="E895">
        <f>COUNTIFS(D$2:D895,Clef_répartition[[#This Row],[Code_Nom]],J$2:J895,Clef_répartition[[#This Row],[Année]])</f>
        <v>4</v>
      </c>
      <c r="F895">
        <f>IF(Clef_répartition[[#This Row],[Code_Nom]]=D894,F894-1,(COUNTIFS(Clef_répartition[Code_Nom],Clef_répartition[[#This Row],[Code_Nom]],Clef_répartition[Année],Clef_répartition[[#This Row],[Année]])))</f>
        <v>9</v>
      </c>
      <c r="G895" t="str">
        <f>Clef_répartition[[#This Row],[Code_Nom]]&amp;"_"&amp;Clef_répartition[[#This Row],[Nombre]]&amp;"_"&amp;Clef_répartition[[#This Row],[Année]]</f>
        <v>ASR_Association de communes Sécurité Riviera_4_2016</v>
      </c>
      <c r="H895">
        <v>5883</v>
      </c>
      <c r="I895" t="s">
        <v>77</v>
      </c>
      <c r="J895">
        <v>2016</v>
      </c>
      <c r="K895">
        <v>1.789862165008381E-2</v>
      </c>
    </row>
    <row r="896" spans="1:11" x14ac:dyDescent="0.25">
      <c r="A896" t="s">
        <v>433</v>
      </c>
      <c r="B896" t="s">
        <v>549</v>
      </c>
      <c r="C896" t="s">
        <v>550</v>
      </c>
      <c r="D896" t="str">
        <f>Clef_répartition[[#This Row],[Code association]]&amp;"_"&amp;Clef_répartition[[#This Row],[Nom association]]</f>
        <v>ASR_Association de communes Sécurité Riviera</v>
      </c>
      <c r="E896">
        <f>COUNTIFS(D$2:D896,Clef_répartition[[#This Row],[Code_Nom]],J$2:J896,Clef_répartition[[#This Row],[Année]])</f>
        <v>5</v>
      </c>
      <c r="F896">
        <f>IF(Clef_répartition[[#This Row],[Code_Nom]]=D895,F895-1,(COUNTIFS(Clef_répartition[Code_Nom],Clef_répartition[[#This Row],[Code_Nom]],Clef_répartition[Année],Clef_répartition[[#This Row],[Année]])))</f>
        <v>8</v>
      </c>
      <c r="G896" t="str">
        <f>Clef_répartition[[#This Row],[Code_Nom]]&amp;"_"&amp;Clef_répartition[[#This Row],[Nombre]]&amp;"_"&amp;Clef_répartition[[#This Row],[Année]]</f>
        <v>ASR_Association de communes Sécurité Riviera_5_2016</v>
      </c>
      <c r="H896">
        <v>5884</v>
      </c>
      <c r="I896" t="s">
        <v>78</v>
      </c>
      <c r="J896">
        <v>2016</v>
      </c>
      <c r="K896">
        <v>2.8240596866867959E-2</v>
      </c>
    </row>
    <row r="897" spans="1:11" x14ac:dyDescent="0.25">
      <c r="A897" t="s">
        <v>433</v>
      </c>
      <c r="B897" t="s">
        <v>549</v>
      </c>
      <c r="C897" t="s">
        <v>550</v>
      </c>
      <c r="D897" t="str">
        <f>Clef_répartition[[#This Row],[Code association]]&amp;"_"&amp;Clef_répartition[[#This Row],[Nom association]]</f>
        <v>ASR_Association de communes Sécurité Riviera</v>
      </c>
      <c r="E897">
        <f>COUNTIFS(D$2:D897,Clef_répartition[[#This Row],[Code_Nom]],J$2:J897,Clef_répartition[[#This Row],[Année]])</f>
        <v>6</v>
      </c>
      <c r="F897">
        <f>IF(Clef_répartition[[#This Row],[Code_Nom]]=D896,F896-1,(COUNTIFS(Clef_répartition[Code_Nom],Clef_répartition[[#This Row],[Code_Nom]],Clef_répartition[Année],Clef_répartition[[#This Row],[Année]])))</f>
        <v>7</v>
      </c>
      <c r="G897" t="str">
        <f>Clef_répartition[[#This Row],[Code_Nom]]&amp;"_"&amp;Clef_répartition[[#This Row],[Nombre]]&amp;"_"&amp;Clef_répartition[[#This Row],[Année]]</f>
        <v>ASR_Association de communes Sécurité Riviera_6_2016</v>
      </c>
      <c r="H897">
        <v>5885</v>
      </c>
      <c r="I897" t="s">
        <v>138</v>
      </c>
      <c r="J897">
        <v>2016</v>
      </c>
      <c r="K897">
        <v>1.2303242230006964E-2</v>
      </c>
    </row>
    <row r="898" spans="1:11" x14ac:dyDescent="0.25">
      <c r="A898" t="s">
        <v>433</v>
      </c>
      <c r="B898" t="s">
        <v>549</v>
      </c>
      <c r="C898" t="s">
        <v>550</v>
      </c>
      <c r="D898" t="str">
        <f>Clef_répartition[[#This Row],[Code association]]&amp;"_"&amp;Clef_répartition[[#This Row],[Nom association]]</f>
        <v>ASR_Association de communes Sécurité Riviera</v>
      </c>
      <c r="E898">
        <f>COUNTIFS(D$2:D898,Clef_répartition[[#This Row],[Code_Nom]],J$2:J898,Clef_répartition[[#This Row],[Année]])</f>
        <v>7</v>
      </c>
      <c r="F898">
        <f>IF(Clef_répartition[[#This Row],[Code_Nom]]=D897,F897-1,(COUNTIFS(Clef_répartition[Code_Nom],Clef_répartition[[#This Row],[Code_Nom]],Clef_répartition[Année],Clef_répartition[[#This Row],[Année]])))</f>
        <v>6</v>
      </c>
      <c r="G898" t="str">
        <f>Clef_répartition[[#This Row],[Code_Nom]]&amp;"_"&amp;Clef_répartition[[#This Row],[Nombre]]&amp;"_"&amp;Clef_répartition[[#This Row],[Année]]</f>
        <v>ASR_Association de communes Sécurité Riviera_7_2016</v>
      </c>
      <c r="H898">
        <v>5889</v>
      </c>
      <c r="I898" t="s">
        <v>150</v>
      </c>
      <c r="J898">
        <v>2016</v>
      </c>
      <c r="K898">
        <v>0.1388338921838253</v>
      </c>
    </row>
    <row r="899" spans="1:11" x14ac:dyDescent="0.25">
      <c r="A899" t="s">
        <v>433</v>
      </c>
      <c r="B899" t="s">
        <v>549</v>
      </c>
      <c r="C899" t="s">
        <v>550</v>
      </c>
      <c r="D899" t="str">
        <f>Clef_répartition[[#This Row],[Code association]]&amp;"_"&amp;Clef_répartition[[#This Row],[Nom association]]</f>
        <v>ASR_Association de communes Sécurité Riviera</v>
      </c>
      <c r="E899">
        <f>COUNTIFS(D$2:D899,Clef_répartition[[#This Row],[Code_Nom]],J$2:J899,Clef_répartition[[#This Row],[Année]])</f>
        <v>8</v>
      </c>
      <c r="F899">
        <f>IF(Clef_répartition[[#This Row],[Code_Nom]]=D898,F898-1,(COUNTIFS(Clef_répartition[Code_Nom],Clef_répartition[[#This Row],[Code_Nom]],Clef_répartition[Année],Clef_répartition[[#This Row],[Année]])))</f>
        <v>5</v>
      </c>
      <c r="G899" t="str">
        <f>Clef_répartition[[#This Row],[Code_Nom]]&amp;"_"&amp;Clef_répartition[[#This Row],[Nombre]]&amp;"_"&amp;Clef_répartition[[#This Row],[Année]]</f>
        <v>ASR_Association de communes Sécurité Riviera_8_2016</v>
      </c>
      <c r="H899">
        <v>5886</v>
      </c>
      <c r="I899" t="s">
        <v>188</v>
      </c>
      <c r="J899">
        <v>2016</v>
      </c>
      <c r="K899">
        <v>0.37095089071263398</v>
      </c>
    </row>
    <row r="900" spans="1:11" x14ac:dyDescent="0.25">
      <c r="A900" t="s">
        <v>433</v>
      </c>
      <c r="B900" t="s">
        <v>549</v>
      </c>
      <c r="C900" t="s">
        <v>550</v>
      </c>
      <c r="D900" t="str">
        <f>Clef_répartition[[#This Row],[Code association]]&amp;"_"&amp;Clef_répartition[[#This Row],[Nom association]]</f>
        <v>ASR_Association de communes Sécurité Riviera</v>
      </c>
      <c r="E900">
        <f>COUNTIFS(D$2:D900,Clef_répartition[[#This Row],[Code_Nom]],J$2:J900,Clef_répartition[[#This Row],[Année]])</f>
        <v>9</v>
      </c>
      <c r="F900">
        <f>IF(Clef_répartition[[#This Row],[Code_Nom]]=D899,F899-1,(COUNTIFS(Clef_répartition[Code_Nom],Clef_répartition[[#This Row],[Code_Nom]],Clef_répartition[Année],Clef_répartition[[#This Row],[Année]])))</f>
        <v>4</v>
      </c>
      <c r="G900" t="str">
        <f>Clef_répartition[[#This Row],[Code_Nom]]&amp;"_"&amp;Clef_répartition[[#This Row],[Nombre]]&amp;"_"&amp;Clef_répartition[[#This Row],[Année]]</f>
        <v>ASR_Association de communes Sécurité Riviera_9_2016</v>
      </c>
      <c r="H900">
        <v>5842</v>
      </c>
      <c r="I900" t="s">
        <v>238</v>
      </c>
      <c r="J900">
        <v>2016</v>
      </c>
      <c r="K900">
        <v>5.9599374648948574E-4</v>
      </c>
    </row>
    <row r="901" spans="1:11" x14ac:dyDescent="0.25">
      <c r="A901" t="s">
        <v>433</v>
      </c>
      <c r="B901" t="s">
        <v>549</v>
      </c>
      <c r="C901" t="s">
        <v>550</v>
      </c>
      <c r="D901" t="str">
        <f>Clef_répartition[[#This Row],[Code association]]&amp;"_"&amp;Clef_répartition[[#This Row],[Nom association]]</f>
        <v>ASR_Association de communes Sécurité Riviera</v>
      </c>
      <c r="E901">
        <f>COUNTIFS(D$2:D901,Clef_répartition[[#This Row],[Code_Nom]],J$2:J901,Clef_répartition[[#This Row],[Année]])</f>
        <v>10</v>
      </c>
      <c r="F901">
        <f>IF(Clef_répartition[[#This Row],[Code_Nom]]=D900,F900-1,(COUNTIFS(Clef_répartition[Code_Nom],Clef_répartition[[#This Row],[Code_Nom]],Clef_répartition[Année],Clef_répartition[[#This Row],[Année]])))</f>
        <v>3</v>
      </c>
      <c r="G901" t="str">
        <f>Clef_répartition[[#This Row],[Code_Nom]]&amp;"_"&amp;Clef_répartition[[#This Row],[Nombre]]&amp;"_"&amp;Clef_répartition[[#This Row],[Année]]</f>
        <v>ASR_Association de communes Sécurité Riviera_10_2016</v>
      </c>
      <c r="H901">
        <v>5843</v>
      </c>
      <c r="I901" t="s">
        <v>239</v>
      </c>
      <c r="J901">
        <v>2016</v>
      </c>
      <c r="K901">
        <v>9.2932830204820697E-4</v>
      </c>
    </row>
    <row r="902" spans="1:11" x14ac:dyDescent="0.25">
      <c r="A902" t="s">
        <v>433</v>
      </c>
      <c r="B902" t="s">
        <v>549</v>
      </c>
      <c r="C902" t="s">
        <v>550</v>
      </c>
      <c r="D902" t="str">
        <f>Clef_répartition[[#This Row],[Code association]]&amp;"_"&amp;Clef_répartition[[#This Row],[Nom association]]</f>
        <v>ASR_Association de communes Sécurité Riviera</v>
      </c>
      <c r="E902">
        <f>COUNTIFS(D$2:D902,Clef_répartition[[#This Row],[Code_Nom]],J$2:J902,Clef_répartition[[#This Row],[Année]])</f>
        <v>11</v>
      </c>
      <c r="F902">
        <f>IF(Clef_répartition[[#This Row],[Code_Nom]]=D901,F901-1,(COUNTIFS(Clef_répartition[Code_Nom],Clef_répartition[[#This Row],[Code_Nom]],Clef_répartition[Année],Clef_répartition[[#This Row],[Année]])))</f>
        <v>2</v>
      </c>
      <c r="G902" t="str">
        <f>Clef_répartition[[#This Row],[Code_Nom]]&amp;"_"&amp;Clef_répartition[[#This Row],[Nombre]]&amp;"_"&amp;Clef_répartition[[#This Row],[Année]]</f>
        <v>ASR_Association de communes Sécurité Riviera_11_2016</v>
      </c>
      <c r="H902">
        <v>5890</v>
      </c>
      <c r="I902" t="s">
        <v>277</v>
      </c>
      <c r="J902">
        <v>2016</v>
      </c>
      <c r="K902">
        <v>0.27122334843148382</v>
      </c>
    </row>
    <row r="903" spans="1:11" x14ac:dyDescent="0.25">
      <c r="A903" t="s">
        <v>433</v>
      </c>
      <c r="B903" t="s">
        <v>549</v>
      </c>
      <c r="C903" t="s">
        <v>550</v>
      </c>
      <c r="D903" t="str">
        <f>Clef_répartition[[#This Row],[Code association]]&amp;"_"&amp;Clef_répartition[[#This Row],[Nom association]]</f>
        <v>ASR_Association de communes Sécurité Riviera</v>
      </c>
      <c r="E903">
        <f>COUNTIFS(D$2:D903,Clef_répartition[[#This Row],[Code_Nom]],J$2:J903,Clef_répartition[[#This Row],[Année]])</f>
        <v>12</v>
      </c>
      <c r="F903">
        <f>IF(Clef_répartition[[#This Row],[Code_Nom]]=D902,F902-1,(COUNTIFS(Clef_répartition[Code_Nom],Clef_répartition[[#This Row],[Code_Nom]],Clef_répartition[Année],Clef_répartition[[#This Row],[Année]])))</f>
        <v>1</v>
      </c>
      <c r="G903" t="str">
        <f>Clef_répartition[[#This Row],[Code_Nom]]&amp;"_"&amp;Clef_répartition[[#This Row],[Nombre]]&amp;"_"&amp;Clef_répartition[[#This Row],[Année]]</f>
        <v>ASR_Association de communes Sécurité Riviera_12_2016</v>
      </c>
      <c r="H903">
        <v>5891</v>
      </c>
      <c r="I903" t="s">
        <v>278</v>
      </c>
      <c r="J903">
        <v>2016</v>
      </c>
      <c r="K903">
        <v>5.3656111945293477E-3</v>
      </c>
    </row>
    <row r="904" spans="1:11" x14ac:dyDescent="0.25">
      <c r="A904" t="s">
        <v>433</v>
      </c>
      <c r="B904" t="s">
        <v>477</v>
      </c>
      <c r="C904" t="s">
        <v>478</v>
      </c>
      <c r="D904" t="str">
        <f>Clef_répartition[[#This Row],[Code association]]&amp;"_"&amp;Clef_répartition[[#This Row],[Nom association]]</f>
        <v>ASSAGIE_Association scolaire Aubonne Gimel et Etoy</v>
      </c>
      <c r="E904">
        <f>COUNTIFS(D$2:D904,Clef_répartition[[#This Row],[Code_Nom]],J$2:J904,Clef_répartition[[#This Row],[Année]])</f>
        <v>1</v>
      </c>
      <c r="F904">
        <f>IF(Clef_répartition[[#This Row],[Code_Nom]]=D903,F903-1,(COUNTIFS(Clef_répartition[Code_Nom],Clef_répartition[[#This Row],[Code_Nom]],Clef_répartition[Année],Clef_répartition[[#This Row],[Année]])))</f>
        <v>12</v>
      </c>
      <c r="G904" t="str">
        <f>Clef_répartition[[#This Row],[Code_Nom]]&amp;"_"&amp;Clef_répartition[[#This Row],[Nombre]]&amp;"_"&amp;Clef_répartition[[#This Row],[Année]]</f>
        <v>ASSAGIE_Association scolaire Aubonne Gimel et Etoy_1_2016</v>
      </c>
      <c r="H904">
        <v>5851</v>
      </c>
      <c r="I904" t="s">
        <v>4</v>
      </c>
      <c r="J904">
        <v>2016</v>
      </c>
      <c r="K904">
        <v>0.03</v>
      </c>
    </row>
    <row r="905" spans="1:11" x14ac:dyDescent="0.25">
      <c r="A905" t="s">
        <v>433</v>
      </c>
      <c r="B905" t="s">
        <v>477</v>
      </c>
      <c r="C905" t="s">
        <v>478</v>
      </c>
      <c r="D905" t="str">
        <f>Clef_répartition[[#This Row],[Code association]]&amp;"_"&amp;Clef_répartition[[#This Row],[Nom association]]</f>
        <v>ASSAGIE_Association scolaire Aubonne Gimel et Etoy</v>
      </c>
      <c r="E905">
        <f>COUNTIFS(D$2:D905,Clef_répartition[[#This Row],[Code_Nom]],J$2:J905,Clef_répartition[[#This Row],[Année]])</f>
        <v>2</v>
      </c>
      <c r="F905">
        <f>IF(Clef_répartition[[#This Row],[Code_Nom]]=D904,F904-1,(COUNTIFS(Clef_répartition[Code_Nom],Clef_répartition[[#This Row],[Code_Nom]],Clef_répartition[Année],Clef_répartition[[#This Row],[Année]])))</f>
        <v>11</v>
      </c>
      <c r="G905" t="str">
        <f>Clef_répartition[[#This Row],[Code_Nom]]&amp;"_"&amp;Clef_répartition[[#This Row],[Nombre]]&amp;"_"&amp;Clef_répartition[[#This Row],[Année]]</f>
        <v>ASSAGIE_Association scolaire Aubonne Gimel et Etoy_2_2016</v>
      </c>
      <c r="H905">
        <v>5422</v>
      </c>
      <c r="I905" t="s">
        <v>9</v>
      </c>
      <c r="J905">
        <v>2016</v>
      </c>
      <c r="K905">
        <v>0.26</v>
      </c>
    </row>
    <row r="906" spans="1:11" x14ac:dyDescent="0.25">
      <c r="A906" t="s">
        <v>433</v>
      </c>
      <c r="B906" t="s">
        <v>477</v>
      </c>
      <c r="C906" t="s">
        <v>478</v>
      </c>
      <c r="D906" t="str">
        <f>Clef_répartition[[#This Row],[Code association]]&amp;"_"&amp;Clef_répartition[[#This Row],[Nom association]]</f>
        <v>ASSAGIE_Association scolaire Aubonne Gimel et Etoy</v>
      </c>
      <c r="E906">
        <f>COUNTIFS(D$2:D906,Clef_répartition[[#This Row],[Code_Nom]],J$2:J906,Clef_répartition[[#This Row],[Année]])</f>
        <v>3</v>
      </c>
      <c r="F906">
        <f>IF(Clef_répartition[[#This Row],[Code_Nom]]=D905,F905-1,(COUNTIFS(Clef_répartition[Code_Nom],Clef_répartition[[#This Row],[Code_Nom]],Clef_répartition[Année],Clef_répartition[[#This Row],[Année]])))</f>
        <v>10</v>
      </c>
      <c r="G906" t="str">
        <f>Clef_répartition[[#This Row],[Code_Nom]]&amp;"_"&amp;Clef_répartition[[#This Row],[Nombre]]&amp;"_"&amp;Clef_répartition[[#This Row],[Année]]</f>
        <v>ASSAGIE_Association scolaire Aubonne Gimel et Etoy_3_2016</v>
      </c>
      <c r="H906">
        <v>5426</v>
      </c>
      <c r="I906" t="s">
        <v>31</v>
      </c>
      <c r="J906">
        <v>2016</v>
      </c>
      <c r="K906">
        <v>0.03</v>
      </c>
    </row>
    <row r="907" spans="1:11" x14ac:dyDescent="0.25">
      <c r="A907" t="s">
        <v>433</v>
      </c>
      <c r="B907" t="s">
        <v>477</v>
      </c>
      <c r="C907" t="s">
        <v>478</v>
      </c>
      <c r="D907" t="str">
        <f>Clef_répartition[[#This Row],[Code association]]&amp;"_"&amp;Clef_répartition[[#This Row],[Nom association]]</f>
        <v>ASSAGIE_Association scolaire Aubonne Gimel et Etoy</v>
      </c>
      <c r="E907">
        <f>COUNTIFS(D$2:D907,Clef_répartition[[#This Row],[Code_Nom]],J$2:J907,Clef_répartition[[#This Row],[Année]])</f>
        <v>4</v>
      </c>
      <c r="F907">
        <f>IF(Clef_répartition[[#This Row],[Code_Nom]]=D906,F906-1,(COUNTIFS(Clef_répartition[Code_Nom],Clef_répartition[[#This Row],[Code_Nom]],Clef_répartition[Année],Clef_répartition[[#This Row],[Année]])))</f>
        <v>9</v>
      </c>
      <c r="G907" t="str">
        <f>Clef_répartition[[#This Row],[Code_Nom]]&amp;"_"&amp;Clef_répartition[[#This Row],[Nombre]]&amp;"_"&amp;Clef_répartition[[#This Row],[Année]]</f>
        <v>ASSAGIE_Association scolaire Aubonne Gimel et Etoy_4_2016</v>
      </c>
      <c r="H907">
        <v>5623</v>
      </c>
      <c r="I907" t="s">
        <v>39</v>
      </c>
      <c r="J907">
        <v>2016</v>
      </c>
      <c r="K907">
        <v>0.04</v>
      </c>
    </row>
    <row r="908" spans="1:11" x14ac:dyDescent="0.25">
      <c r="A908" t="s">
        <v>433</v>
      </c>
      <c r="B908" t="s">
        <v>477</v>
      </c>
      <c r="C908" t="s">
        <v>478</v>
      </c>
      <c r="D908" t="str">
        <f>Clef_répartition[[#This Row],[Code association]]&amp;"_"&amp;Clef_répartition[[#This Row],[Nom association]]</f>
        <v>ASSAGIE_Association scolaire Aubonne Gimel et Etoy</v>
      </c>
      <c r="E908">
        <f>COUNTIFS(D$2:D908,Clef_répartition[[#This Row],[Code_Nom]],J$2:J908,Clef_répartition[[#This Row],[Année]])</f>
        <v>5</v>
      </c>
      <c r="F908">
        <f>IF(Clef_répartition[[#This Row],[Code_Nom]]=D907,F907-1,(COUNTIFS(Clef_répartition[Code_Nom],Clef_répartition[[#This Row],[Code_Nom]],Clef_répartition[Année],Clef_répartition[[#This Row],[Année]])))</f>
        <v>8</v>
      </c>
      <c r="G908" t="str">
        <f>Clef_répartition[[#This Row],[Code_Nom]]&amp;"_"&amp;Clef_répartition[[#This Row],[Nombre]]&amp;"_"&amp;Clef_répartition[[#This Row],[Année]]</f>
        <v>ASSAGIE_Association scolaire Aubonne Gimel et Etoy_5_2016</v>
      </c>
      <c r="H908">
        <v>5856</v>
      </c>
      <c r="I908" t="s">
        <v>106</v>
      </c>
      <c r="J908">
        <v>2016</v>
      </c>
      <c r="K908">
        <v>0.03</v>
      </c>
    </row>
    <row r="909" spans="1:11" x14ac:dyDescent="0.25">
      <c r="A909" t="s">
        <v>433</v>
      </c>
      <c r="B909" t="s">
        <v>477</v>
      </c>
      <c r="C909" t="s">
        <v>478</v>
      </c>
      <c r="D909" t="str">
        <f>Clef_répartition[[#This Row],[Code association]]&amp;"_"&amp;Clef_répartition[[#This Row],[Nom association]]</f>
        <v>ASSAGIE_Association scolaire Aubonne Gimel et Etoy</v>
      </c>
      <c r="E909">
        <f>COUNTIFS(D$2:D909,Clef_répartition[[#This Row],[Code_Nom]],J$2:J909,Clef_répartition[[#This Row],[Année]])</f>
        <v>6</v>
      </c>
      <c r="F909">
        <f>IF(Clef_répartition[[#This Row],[Code_Nom]]=D908,F908-1,(COUNTIFS(Clef_répartition[Code_Nom],Clef_répartition[[#This Row],[Code_Nom]],Clef_répartition[Année],Clef_répartition[[#This Row],[Année]])))</f>
        <v>7</v>
      </c>
      <c r="G909" t="str">
        <f>Clef_répartition[[#This Row],[Code_Nom]]&amp;"_"&amp;Clef_répartition[[#This Row],[Nombre]]&amp;"_"&amp;Clef_répartition[[#This Row],[Année]]</f>
        <v>ASSAGIE_Association scolaire Aubonne Gimel et Etoy_6_2016</v>
      </c>
      <c r="H909">
        <v>5636</v>
      </c>
      <c r="I909" t="s">
        <v>109</v>
      </c>
      <c r="J909">
        <v>2016</v>
      </c>
      <c r="K909">
        <v>0.21</v>
      </c>
    </row>
    <row r="910" spans="1:11" x14ac:dyDescent="0.25">
      <c r="A910" t="s">
        <v>433</v>
      </c>
      <c r="B910" t="s">
        <v>477</v>
      </c>
      <c r="C910" t="s">
        <v>478</v>
      </c>
      <c r="D910" t="str">
        <f>Clef_répartition[[#This Row],[Code association]]&amp;"_"&amp;Clef_répartition[[#This Row],[Nom association]]</f>
        <v>ASSAGIE_Association scolaire Aubonne Gimel et Etoy</v>
      </c>
      <c r="E910">
        <f>COUNTIFS(D$2:D910,Clef_répartition[[#This Row],[Code_Nom]],J$2:J910,Clef_répartition[[#This Row],[Année]])</f>
        <v>7</v>
      </c>
      <c r="F910">
        <f>IF(Clef_répartition[[#This Row],[Code_Nom]]=D909,F909-1,(COUNTIFS(Clef_répartition[Code_Nom],Clef_répartition[[#This Row],[Code_Nom]],Clef_répartition[Année],Clef_répartition[[#This Row],[Année]])))</f>
        <v>6</v>
      </c>
      <c r="G910" t="str">
        <f>Clef_répartition[[#This Row],[Code_Nom]]&amp;"_"&amp;Clef_répartition[[#This Row],[Nombre]]&amp;"_"&amp;Clef_répartition[[#This Row],[Année]]</f>
        <v>ASSAGIE_Association scolaire Aubonne Gimel et Etoy_7_2016</v>
      </c>
      <c r="H910">
        <v>5427</v>
      </c>
      <c r="I910" t="s">
        <v>112</v>
      </c>
      <c r="J910">
        <v>2016</v>
      </c>
      <c r="K910">
        <v>0.06</v>
      </c>
    </row>
    <row r="911" spans="1:11" x14ac:dyDescent="0.25">
      <c r="A911" t="s">
        <v>433</v>
      </c>
      <c r="B911" t="s">
        <v>477</v>
      </c>
      <c r="C911" t="s">
        <v>478</v>
      </c>
      <c r="D911" t="str">
        <f>Clef_répartition[[#This Row],[Code association]]&amp;"_"&amp;Clef_répartition[[#This Row],[Nom association]]</f>
        <v>ASSAGIE_Association scolaire Aubonne Gimel et Etoy</v>
      </c>
      <c r="E911">
        <f>COUNTIFS(D$2:D911,Clef_répartition[[#This Row],[Code_Nom]],J$2:J911,Clef_répartition[[#This Row],[Année]])</f>
        <v>8</v>
      </c>
      <c r="F911">
        <f>IF(Clef_répartition[[#This Row],[Code_Nom]]=D910,F910-1,(COUNTIFS(Clef_répartition[Code_Nom],Clef_répartition[[#This Row],[Code_Nom]],Clef_répartition[Année],Clef_répartition[[#This Row],[Année]])))</f>
        <v>5</v>
      </c>
      <c r="G911" t="str">
        <f>Clef_répartition[[#This Row],[Code_Nom]]&amp;"_"&amp;Clef_répartition[[#This Row],[Nombre]]&amp;"_"&amp;Clef_répartition[[#This Row],[Année]]</f>
        <v>ASSAGIE_Association scolaire Aubonne Gimel et Etoy_8_2016</v>
      </c>
      <c r="H911">
        <v>5428</v>
      </c>
      <c r="I911" t="s">
        <v>123</v>
      </c>
      <c r="J911">
        <v>2016</v>
      </c>
      <c r="K911">
        <v>0.15</v>
      </c>
    </row>
    <row r="912" spans="1:11" x14ac:dyDescent="0.25">
      <c r="A912" t="s">
        <v>433</v>
      </c>
      <c r="B912" t="s">
        <v>477</v>
      </c>
      <c r="C912" t="s">
        <v>478</v>
      </c>
      <c r="D912" t="str">
        <f>Clef_répartition[[#This Row],[Code association]]&amp;"_"&amp;Clef_répartition[[#This Row],[Nom association]]</f>
        <v>ASSAGIE_Association scolaire Aubonne Gimel et Etoy</v>
      </c>
      <c r="E912">
        <f>COUNTIFS(D$2:D912,Clef_répartition[[#This Row],[Code_Nom]],J$2:J912,Clef_répartition[[#This Row],[Année]])</f>
        <v>9</v>
      </c>
      <c r="F912">
        <f>IF(Clef_répartition[[#This Row],[Code_Nom]]=D911,F911-1,(COUNTIFS(Clef_répartition[Code_Nom],Clef_répartition[[#This Row],[Code_Nom]],Clef_répartition[Année],Clef_répartition[[#This Row],[Année]])))</f>
        <v>4</v>
      </c>
      <c r="G912" t="str">
        <f>Clef_répartition[[#This Row],[Code_Nom]]&amp;"_"&amp;Clef_répartition[[#This Row],[Nombre]]&amp;"_"&amp;Clef_répartition[[#This Row],[Année]]</f>
        <v>ASSAGIE_Association scolaire Aubonne Gimel et Etoy_9_2016</v>
      </c>
      <c r="H912">
        <v>5637</v>
      </c>
      <c r="I912" t="s">
        <v>153</v>
      </c>
      <c r="J912">
        <v>2016</v>
      </c>
      <c r="K912">
        <v>0.08</v>
      </c>
    </row>
    <row r="913" spans="1:11" x14ac:dyDescent="0.25">
      <c r="A913" t="s">
        <v>433</v>
      </c>
      <c r="B913" t="s">
        <v>477</v>
      </c>
      <c r="C913" t="s">
        <v>478</v>
      </c>
      <c r="D913" t="str">
        <f>Clef_répartition[[#This Row],[Code association]]&amp;"_"&amp;Clef_répartition[[#This Row],[Nom association]]</f>
        <v>ASSAGIE_Association scolaire Aubonne Gimel et Etoy</v>
      </c>
      <c r="E913">
        <f>COUNTIFS(D$2:D913,Clef_répartition[[#This Row],[Code_Nom]],J$2:J913,Clef_répartition[[#This Row],[Année]])</f>
        <v>10</v>
      </c>
      <c r="F913">
        <f>IF(Clef_répartition[[#This Row],[Code_Nom]]=D912,F912-1,(COUNTIFS(Clef_répartition[Code_Nom],Clef_répartition[[#This Row],[Code_Nom]],Clef_répartition[Année],Clef_répartition[[#This Row],[Année]])))</f>
        <v>3</v>
      </c>
      <c r="G913" t="str">
        <f>Clef_répartition[[#This Row],[Code_Nom]]&amp;"_"&amp;Clef_répartition[[#This Row],[Nombre]]&amp;"_"&amp;Clef_répartition[[#This Row],[Année]]</f>
        <v>ASSAGIE_Association scolaire Aubonne Gimel et Etoy_10_2016</v>
      </c>
      <c r="H913">
        <v>5435</v>
      </c>
      <c r="I913" t="s">
        <v>245</v>
      </c>
      <c r="J913">
        <v>2016</v>
      </c>
      <c r="K913">
        <v>0.05</v>
      </c>
    </row>
    <row r="914" spans="1:11" x14ac:dyDescent="0.25">
      <c r="A914" t="s">
        <v>433</v>
      </c>
      <c r="B914" t="s">
        <v>477</v>
      </c>
      <c r="C914" t="s">
        <v>478</v>
      </c>
      <c r="D914" t="str">
        <f>Clef_répartition[[#This Row],[Code association]]&amp;"_"&amp;Clef_répartition[[#This Row],[Nom association]]</f>
        <v>ASSAGIE_Association scolaire Aubonne Gimel et Etoy</v>
      </c>
      <c r="E914">
        <f>COUNTIFS(D$2:D914,Clef_répartition[[#This Row],[Code_Nom]],J$2:J914,Clef_répartition[[#This Row],[Année]])</f>
        <v>11</v>
      </c>
      <c r="F914">
        <f>IF(Clef_répartition[[#This Row],[Code_Nom]]=D913,F913-1,(COUNTIFS(Clef_répartition[Code_Nom],Clef_répartition[[#This Row],[Code_Nom]],Clef_répartition[Année],Clef_répartition[[#This Row],[Année]])))</f>
        <v>2</v>
      </c>
      <c r="G914" t="str">
        <f>Clef_répartition[[#This Row],[Code_Nom]]&amp;"_"&amp;Clef_répartition[[#This Row],[Nombre]]&amp;"_"&amp;Clef_répartition[[#This Row],[Année]]</f>
        <v>ASSAGIE_Association scolaire Aubonne Gimel et Etoy_11_2016</v>
      </c>
      <c r="H914">
        <v>5436</v>
      </c>
      <c r="I914" t="s">
        <v>246</v>
      </c>
      <c r="J914">
        <v>2016</v>
      </c>
      <c r="K914">
        <v>0.02</v>
      </c>
    </row>
    <row r="915" spans="1:11" x14ac:dyDescent="0.25">
      <c r="A915" t="s">
        <v>433</v>
      </c>
      <c r="B915" t="s">
        <v>477</v>
      </c>
      <c r="C915" t="s">
        <v>478</v>
      </c>
      <c r="D915" t="str">
        <f>Clef_répartition[[#This Row],[Code association]]&amp;"_"&amp;Clef_répartition[[#This Row],[Nom association]]</f>
        <v>ASSAGIE_Association scolaire Aubonne Gimel et Etoy</v>
      </c>
      <c r="E915">
        <f>COUNTIFS(D$2:D915,Clef_répartition[[#This Row],[Code_Nom]],J$2:J915,Clef_répartition[[#This Row],[Année]])</f>
        <v>12</v>
      </c>
      <c r="F915">
        <f>IF(Clef_répartition[[#This Row],[Code_Nom]]=D914,F914-1,(COUNTIFS(Clef_répartition[Code_Nom],Clef_répartition[[#This Row],[Code_Nom]],Clef_répartition[Année],Clef_répartition[[#This Row],[Année]])))</f>
        <v>1</v>
      </c>
      <c r="G915" t="str">
        <f>Clef_répartition[[#This Row],[Code_Nom]]&amp;"_"&amp;Clef_répartition[[#This Row],[Nombre]]&amp;"_"&amp;Clef_répartition[[#This Row],[Année]]</f>
        <v>ASSAGIE_Association scolaire Aubonne Gimel et Etoy_12_2016</v>
      </c>
      <c r="H915">
        <v>5437</v>
      </c>
      <c r="I915" t="s">
        <v>250</v>
      </c>
      <c r="J915">
        <v>2016</v>
      </c>
      <c r="K915">
        <v>0.04</v>
      </c>
    </row>
    <row r="916" spans="1:11" x14ac:dyDescent="0.25">
      <c r="A916" t="s">
        <v>433</v>
      </c>
      <c r="B916" t="s">
        <v>527</v>
      </c>
      <c r="C916" t="s">
        <v>528</v>
      </c>
      <c r="D916" t="str">
        <f>Clef_répartition[[#This Row],[Code association]]&amp;"_"&amp;Clef_répartition[[#This Row],[Nom association]]</f>
        <v>AVM_Association intercommunale pour l'alimentation en eau du Vallon de la Morges</v>
      </c>
      <c r="E916">
        <f>COUNTIFS(D$2:D916,Clef_répartition[[#This Row],[Code_Nom]],J$2:J916,Clef_répartition[[#This Row],[Année]])</f>
        <v>1</v>
      </c>
      <c r="F916">
        <f>IF(Clef_répartition[[#This Row],[Code_Nom]]=D915,F915-1,(COUNTIFS(Clef_répartition[Code_Nom],Clef_répartition[[#This Row],[Code_Nom]],Clef_répartition[Année],Clef_répartition[[#This Row],[Année]])))</f>
        <v>5</v>
      </c>
      <c r="G916" t="str">
        <f>Clef_répartition[[#This Row],[Code_Nom]]&amp;"_"&amp;Clef_répartition[[#This Row],[Nombre]]&amp;"_"&amp;Clef_répartition[[#This Row],[Année]]</f>
        <v>AVM_Association intercommunale pour l'alimentation en eau du Vallon de la Morges_1_2016</v>
      </c>
      <c r="H916">
        <v>5628</v>
      </c>
      <c r="I916" t="s">
        <v>67</v>
      </c>
      <c r="J916">
        <v>2016</v>
      </c>
      <c r="K916">
        <v>0.09</v>
      </c>
    </row>
    <row r="917" spans="1:11" x14ac:dyDescent="0.25">
      <c r="A917" t="s">
        <v>433</v>
      </c>
      <c r="B917" t="s">
        <v>527</v>
      </c>
      <c r="C917" t="s">
        <v>528</v>
      </c>
      <c r="D917" t="str">
        <f>Clef_répartition[[#This Row],[Code association]]&amp;"_"&amp;Clef_répartition[[#This Row],[Nom association]]</f>
        <v>AVM_Association intercommunale pour l'alimentation en eau du Vallon de la Morges</v>
      </c>
      <c r="E917">
        <f>COUNTIFS(D$2:D917,Clef_répartition[[#This Row],[Code_Nom]],J$2:J917,Clef_répartition[[#This Row],[Année]])</f>
        <v>2</v>
      </c>
      <c r="F917">
        <f>IF(Clef_répartition[[#This Row],[Code_Nom]]=D916,F916-1,(COUNTIFS(Clef_répartition[Code_Nom],Clef_répartition[[#This Row],[Code_Nom]],Clef_répartition[Année],Clef_répartition[[#This Row],[Année]])))</f>
        <v>4</v>
      </c>
      <c r="G917" t="str">
        <f>Clef_répartition[[#This Row],[Code_Nom]]&amp;"_"&amp;Clef_répartition[[#This Row],[Nombre]]&amp;"_"&amp;Clef_répartition[[#This Row],[Année]]</f>
        <v>AVM_Association intercommunale pour l'alimentation en eau du Vallon de la Morges_2_2016</v>
      </c>
      <c r="H917">
        <v>5634</v>
      </c>
      <c r="I917" t="s">
        <v>101</v>
      </c>
      <c r="J917">
        <v>2016</v>
      </c>
      <c r="K917">
        <v>0.19</v>
      </c>
    </row>
    <row r="918" spans="1:11" x14ac:dyDescent="0.25">
      <c r="A918" t="s">
        <v>433</v>
      </c>
      <c r="B918" t="s">
        <v>527</v>
      </c>
      <c r="C918" t="s">
        <v>528</v>
      </c>
      <c r="D918" t="str">
        <f>Clef_répartition[[#This Row],[Code association]]&amp;"_"&amp;Clef_répartition[[#This Row],[Nom association]]</f>
        <v>AVM_Association intercommunale pour l'alimentation en eau du Vallon de la Morges</v>
      </c>
      <c r="E918">
        <f>COUNTIFS(D$2:D918,Clef_répartition[[#This Row],[Code_Nom]],J$2:J918,Clef_répartition[[#This Row],[Année]])</f>
        <v>3</v>
      </c>
      <c r="F918">
        <f>IF(Clef_répartition[[#This Row],[Code_Nom]]=D917,F917-1,(COUNTIFS(Clef_répartition[Code_Nom],Clef_répartition[[#This Row],[Code_Nom]],Clef_répartition[Année],Clef_répartition[[#This Row],[Année]])))</f>
        <v>3</v>
      </c>
      <c r="G918" t="str">
        <f>Clef_répartition[[#This Row],[Code_Nom]]&amp;"_"&amp;Clef_répartition[[#This Row],[Nombre]]&amp;"_"&amp;Clef_répartition[[#This Row],[Année]]</f>
        <v>AVM_Association intercommunale pour l'alimentation en eau du Vallon de la Morges_3_2016</v>
      </c>
      <c r="H918">
        <v>5656</v>
      </c>
      <c r="I918" t="s">
        <v>135</v>
      </c>
      <c r="J918">
        <v>2016</v>
      </c>
      <c r="K918">
        <v>0.19</v>
      </c>
    </row>
    <row r="919" spans="1:11" x14ac:dyDescent="0.25">
      <c r="A919" t="s">
        <v>433</v>
      </c>
      <c r="B919" t="s">
        <v>527</v>
      </c>
      <c r="C919" t="s">
        <v>528</v>
      </c>
      <c r="D919" t="str">
        <f>Clef_répartition[[#This Row],[Code association]]&amp;"_"&amp;Clef_répartition[[#This Row],[Nom association]]</f>
        <v>AVM_Association intercommunale pour l'alimentation en eau du Vallon de la Morges</v>
      </c>
      <c r="E919">
        <f>COUNTIFS(D$2:D919,Clef_répartition[[#This Row],[Code_Nom]],J$2:J919,Clef_répartition[[#This Row],[Année]])</f>
        <v>4</v>
      </c>
      <c r="F919">
        <f>IF(Clef_répartition[[#This Row],[Code_Nom]]=D918,F918-1,(COUNTIFS(Clef_répartition[Code_Nom],Clef_répartition[[#This Row],[Code_Nom]],Clef_répartition[Année],Clef_répartition[[#This Row],[Année]])))</f>
        <v>2</v>
      </c>
      <c r="G919" t="str">
        <f>Clef_répartition[[#This Row],[Code_Nom]]&amp;"_"&amp;Clef_répartition[[#This Row],[Nombre]]&amp;"_"&amp;Clef_répartition[[#This Row],[Année]]</f>
        <v>AVM_Association intercommunale pour l'alimentation en eau du Vallon de la Morges_4_2016</v>
      </c>
      <c r="H919">
        <v>5650</v>
      </c>
      <c r="I919" t="s">
        <v>276</v>
      </c>
      <c r="J919">
        <v>2016</v>
      </c>
      <c r="K919">
        <v>0.09</v>
      </c>
    </row>
    <row r="920" spans="1:11" x14ac:dyDescent="0.25">
      <c r="A920" t="s">
        <v>433</v>
      </c>
      <c r="B920" t="s">
        <v>527</v>
      </c>
      <c r="C920" t="s">
        <v>528</v>
      </c>
      <c r="D920" t="str">
        <f>Clef_répartition[[#This Row],[Code association]]&amp;"_"&amp;Clef_répartition[[#This Row],[Nom association]]</f>
        <v>AVM_Association intercommunale pour l'alimentation en eau du Vallon de la Morges</v>
      </c>
      <c r="E920">
        <f>COUNTIFS(D$2:D920,Clef_répartition[[#This Row],[Code_Nom]],J$2:J920,Clef_répartition[[#This Row],[Année]])</f>
        <v>5</v>
      </c>
      <c r="F920">
        <f>IF(Clef_répartition[[#This Row],[Code_Nom]]=D919,F919-1,(COUNTIFS(Clef_répartition[Code_Nom],Clef_répartition[[#This Row],[Code_Nom]],Clef_répartition[Année],Clef_répartition[[#This Row],[Année]])))</f>
        <v>1</v>
      </c>
      <c r="G920" t="str">
        <f>Clef_répartition[[#This Row],[Code_Nom]]&amp;"_"&amp;Clef_répartition[[#This Row],[Nombre]]&amp;"_"&amp;Clef_répartition[[#This Row],[Année]]</f>
        <v>AVM_Association intercommunale pour l'alimentation en eau du Vallon de la Morges_5_2016</v>
      </c>
      <c r="H920">
        <v>5653</v>
      </c>
      <c r="I920" t="s">
        <v>291</v>
      </c>
      <c r="J920">
        <v>2016</v>
      </c>
      <c r="K920">
        <v>0.44</v>
      </c>
    </row>
    <row r="921" spans="1:11" x14ac:dyDescent="0.25">
      <c r="A921" t="s">
        <v>433</v>
      </c>
      <c r="B921" t="s">
        <v>616</v>
      </c>
      <c r="C921" t="s">
        <v>617</v>
      </c>
      <c r="D921" t="str">
        <f>Clef_répartition[[#This Row],[Code association]]&amp;"_"&amp;Clef_répartition[[#This Row],[Nom association]]</f>
        <v>CCSPA Moudon_Centre de collecte de sous-produits animaux Moudon</v>
      </c>
      <c r="E921">
        <f>COUNTIFS(D$2:D921,Clef_répartition[[#This Row],[Code_Nom]],J$2:J921,Clef_répartition[[#This Row],[Année]])</f>
        <v>1</v>
      </c>
      <c r="F921">
        <f>IF(Clef_répartition[[#This Row],[Code_Nom]]=D920,F920-1,(COUNTIFS(Clef_répartition[Code_Nom],Clef_répartition[[#This Row],[Code_Nom]],Clef_répartition[Année],Clef_répartition[[#This Row],[Année]])))</f>
        <v>25</v>
      </c>
      <c r="G921" t="str">
        <f>Clef_répartition[[#This Row],[Code_Nom]]&amp;"_"&amp;Clef_répartition[[#This Row],[Nombre]]&amp;"_"&amp;Clef_répartition[[#This Row],[Année]]</f>
        <v>CCSPA Moudon_Centre de collecte de sous-produits animaux Moudon_1_2016</v>
      </c>
      <c r="H921">
        <v>5661</v>
      </c>
      <c r="I921" t="s">
        <v>32</v>
      </c>
      <c r="J921">
        <v>2016</v>
      </c>
      <c r="K921">
        <v>1.2200000000000001E-2</v>
      </c>
    </row>
    <row r="922" spans="1:11" x14ac:dyDescent="0.25">
      <c r="A922" t="s">
        <v>433</v>
      </c>
      <c r="B922" t="s">
        <v>616</v>
      </c>
      <c r="C922" t="s">
        <v>617</v>
      </c>
      <c r="D922" t="str">
        <f>Clef_répartition[[#This Row],[Code association]]&amp;"_"&amp;Clef_répartition[[#This Row],[Nom association]]</f>
        <v>CCSPA Moudon_Centre de collecte de sous-produits animaux Moudon</v>
      </c>
      <c r="E922">
        <f>COUNTIFS(D$2:D922,Clef_répartition[[#This Row],[Code_Nom]],J$2:J922,Clef_répartition[[#This Row],[Année]])</f>
        <v>2</v>
      </c>
      <c r="F922">
        <f>IF(Clef_répartition[[#This Row],[Code_Nom]]=D921,F921-1,(COUNTIFS(Clef_répartition[Code_Nom],Clef_répartition[[#This Row],[Code_Nom]],Clef_répartition[Année],Clef_répartition[[#This Row],[Année]])))</f>
        <v>24</v>
      </c>
      <c r="G922" t="str">
        <f>Clef_répartition[[#This Row],[Code_Nom]]&amp;"_"&amp;Clef_répartition[[#This Row],[Nombre]]&amp;"_"&amp;Clef_répartition[[#This Row],[Année]]</f>
        <v>CCSPA Moudon_Centre de collecte de sous-produits animaux Moudon_2_2016</v>
      </c>
      <c r="H922">
        <v>5663</v>
      </c>
      <c r="I922" t="s">
        <v>45</v>
      </c>
      <c r="J922">
        <v>2016</v>
      </c>
      <c r="K922">
        <v>6.8999999999999999E-3</v>
      </c>
    </row>
    <row r="923" spans="1:11" x14ac:dyDescent="0.25">
      <c r="A923" t="s">
        <v>433</v>
      </c>
      <c r="B923" t="s">
        <v>616</v>
      </c>
      <c r="C923" t="s">
        <v>617</v>
      </c>
      <c r="D923" t="str">
        <f>Clef_répartition[[#This Row],[Code association]]&amp;"_"&amp;Clef_répartition[[#This Row],[Nom association]]</f>
        <v>CCSPA Moudon_Centre de collecte de sous-produits animaux Moudon</v>
      </c>
      <c r="E923">
        <f>COUNTIFS(D$2:D923,Clef_répartition[[#This Row],[Code_Nom]],J$2:J923,Clef_répartition[[#This Row],[Année]])</f>
        <v>3</v>
      </c>
      <c r="F923">
        <f>IF(Clef_répartition[[#This Row],[Code_Nom]]=D922,F922-1,(COUNTIFS(Clef_répartition[Code_Nom],Clef_répartition[[#This Row],[Code_Nom]],Clef_répartition[Année],Clef_répartition[[#This Row],[Année]])))</f>
        <v>23</v>
      </c>
      <c r="G923" t="str">
        <f>Clef_répartition[[#This Row],[Code_Nom]]&amp;"_"&amp;Clef_répartition[[#This Row],[Nombre]]&amp;"_"&amp;Clef_répartition[[#This Row],[Année]]</f>
        <v>CCSPA Moudon_Centre de collecte de sous-produits animaux Moudon_3_2016</v>
      </c>
      <c r="H923">
        <v>5665</v>
      </c>
      <c r="I923" t="s">
        <v>57</v>
      </c>
      <c r="J923">
        <v>2016</v>
      </c>
      <c r="K923">
        <v>7.4999999999999997E-3</v>
      </c>
    </row>
    <row r="924" spans="1:11" x14ac:dyDescent="0.25">
      <c r="A924" t="s">
        <v>433</v>
      </c>
      <c r="B924" t="s">
        <v>616</v>
      </c>
      <c r="C924" t="s">
        <v>617</v>
      </c>
      <c r="D924" t="str">
        <f>Clef_répartition[[#This Row],[Code association]]&amp;"_"&amp;Clef_répartition[[#This Row],[Nom association]]</f>
        <v>CCSPA Moudon_Centre de collecte de sous-produits animaux Moudon</v>
      </c>
      <c r="E924">
        <f>COUNTIFS(D$2:D924,Clef_répartition[[#This Row],[Code_Nom]],J$2:J924,Clef_répartition[[#This Row],[Année]])</f>
        <v>4</v>
      </c>
      <c r="F924">
        <f>IF(Clef_répartition[[#This Row],[Code_Nom]]=D923,F923-1,(COUNTIFS(Clef_répartition[Code_Nom],Clef_répartition[[#This Row],[Code_Nom]],Clef_répartition[Année],Clef_répartition[[#This Row],[Année]])))</f>
        <v>22</v>
      </c>
      <c r="G924" t="str">
        <f>Clef_répartition[[#This Row],[Code_Nom]]&amp;"_"&amp;Clef_répartition[[#This Row],[Nombre]]&amp;"_"&amp;Clef_répartition[[#This Row],[Année]]</f>
        <v>CCSPA Moudon_Centre de collecte de sous-produits animaux Moudon_4_2016</v>
      </c>
      <c r="H924">
        <v>5785</v>
      </c>
      <c r="I924" t="s">
        <v>74</v>
      </c>
      <c r="J924">
        <v>2016</v>
      </c>
      <c r="K924">
        <v>1.4E-2</v>
      </c>
    </row>
    <row r="925" spans="1:11" x14ac:dyDescent="0.25">
      <c r="A925" t="s">
        <v>433</v>
      </c>
      <c r="B925" t="s">
        <v>616</v>
      </c>
      <c r="C925" t="s">
        <v>617</v>
      </c>
      <c r="D925" t="str">
        <f>Clef_répartition[[#This Row],[Code association]]&amp;"_"&amp;Clef_répartition[[#This Row],[Nom association]]</f>
        <v>CCSPA Moudon_Centre de collecte de sous-produits animaux Moudon</v>
      </c>
      <c r="E925">
        <f>COUNTIFS(D$2:D925,Clef_répartition[[#This Row],[Code_Nom]],J$2:J925,Clef_répartition[[#This Row],[Année]])</f>
        <v>5</v>
      </c>
      <c r="F925">
        <f>IF(Clef_répartition[[#This Row],[Code_Nom]]=D924,F924-1,(COUNTIFS(Clef_répartition[Code_Nom],Clef_répartition[[#This Row],[Code_Nom]],Clef_répartition[Année],Clef_répartition[[#This Row],[Année]])))</f>
        <v>21</v>
      </c>
      <c r="G925" t="str">
        <f>Clef_répartition[[#This Row],[Code_Nom]]&amp;"_"&amp;Clef_répartition[[#This Row],[Nombre]]&amp;"_"&amp;Clef_répartition[[#This Row],[Année]]</f>
        <v>CCSPA Moudon_Centre de collecte de sous-produits animaux Moudon_5_2016</v>
      </c>
      <c r="H925">
        <v>5669</v>
      </c>
      <c r="I925" t="s">
        <v>89</v>
      </c>
      <c r="J925">
        <v>2016</v>
      </c>
      <c r="K925">
        <v>1.0200000000000001E-2</v>
      </c>
    </row>
    <row r="926" spans="1:11" x14ac:dyDescent="0.25">
      <c r="A926" t="s">
        <v>433</v>
      </c>
      <c r="B926" t="s">
        <v>616</v>
      </c>
      <c r="C926" t="s">
        <v>617</v>
      </c>
      <c r="D926" t="str">
        <f>Clef_répartition[[#This Row],[Code association]]&amp;"_"&amp;Clef_répartition[[#This Row],[Nom association]]</f>
        <v>CCSPA Moudon_Centre de collecte de sous-produits animaux Moudon</v>
      </c>
      <c r="E926">
        <f>COUNTIFS(D$2:D926,Clef_répartition[[#This Row],[Code_Nom]],J$2:J926,Clef_répartition[[#This Row],[Année]])</f>
        <v>6</v>
      </c>
      <c r="F926">
        <f>IF(Clef_répartition[[#This Row],[Code_Nom]]=D925,F925-1,(COUNTIFS(Clef_répartition[Code_Nom],Clef_répartition[[#This Row],[Code_Nom]],Clef_répartition[Année],Clef_répartition[[#This Row],[Année]])))</f>
        <v>20</v>
      </c>
      <c r="G926" t="str">
        <f>Clef_répartition[[#This Row],[Code_Nom]]&amp;"_"&amp;Clef_répartition[[#This Row],[Nombre]]&amp;"_"&amp;Clef_répartition[[#This Row],[Année]]</f>
        <v>CCSPA Moudon_Centre de collecte de sous-produits animaux Moudon_6_2016</v>
      </c>
      <c r="H926">
        <v>5671</v>
      </c>
      <c r="I926" t="s">
        <v>618</v>
      </c>
      <c r="J926">
        <v>2016</v>
      </c>
      <c r="K926">
        <v>8.0000000000000002E-3</v>
      </c>
    </row>
    <row r="927" spans="1:11" x14ac:dyDescent="0.25">
      <c r="A927" t="s">
        <v>433</v>
      </c>
      <c r="B927" t="s">
        <v>616</v>
      </c>
      <c r="C927" t="s">
        <v>617</v>
      </c>
      <c r="D927" t="str">
        <f>Clef_répartition[[#This Row],[Code association]]&amp;"_"&amp;Clef_répartition[[#This Row],[Nom association]]</f>
        <v>CCSPA Moudon_Centre de collecte de sous-produits animaux Moudon</v>
      </c>
      <c r="E927">
        <f>COUNTIFS(D$2:D927,Clef_répartition[[#This Row],[Code_Nom]],J$2:J927,Clef_répartition[[#This Row],[Année]])</f>
        <v>7</v>
      </c>
      <c r="F927">
        <f>IF(Clef_répartition[[#This Row],[Code_Nom]]=D926,F926-1,(COUNTIFS(Clef_répartition[Code_Nom],Clef_répartition[[#This Row],[Code_Nom]],Clef_répartition[Année],Clef_répartition[[#This Row],[Année]])))</f>
        <v>19</v>
      </c>
      <c r="G927" t="str">
        <f>Clef_répartition[[#This Row],[Code_Nom]]&amp;"_"&amp;Clef_répartition[[#This Row],[Nombre]]&amp;"_"&amp;Clef_répartition[[#This Row],[Année]]</f>
        <v>CCSPA Moudon_Centre de collecte de sous-produits animaux Moudon_7_2016</v>
      </c>
      <c r="H927">
        <v>5673</v>
      </c>
      <c r="I927" t="s">
        <v>137</v>
      </c>
      <c r="J927">
        <v>2016</v>
      </c>
      <c r="K927">
        <v>1.26E-2</v>
      </c>
    </row>
    <row r="928" spans="1:11" x14ac:dyDescent="0.25">
      <c r="A928" t="s">
        <v>433</v>
      </c>
      <c r="B928" t="s">
        <v>616</v>
      </c>
      <c r="C928" t="s">
        <v>617</v>
      </c>
      <c r="D928" t="str">
        <f>Clef_répartition[[#This Row],[Code association]]&amp;"_"&amp;Clef_répartition[[#This Row],[Nom association]]</f>
        <v>CCSPA Moudon_Centre de collecte de sous-produits animaux Moudon</v>
      </c>
      <c r="E928">
        <f>COUNTIFS(D$2:D928,Clef_répartition[[#This Row],[Code_Nom]],J$2:J928,Clef_répartition[[#This Row],[Année]])</f>
        <v>8</v>
      </c>
      <c r="F928">
        <f>IF(Clef_répartition[[#This Row],[Code_Nom]]=D927,F927-1,(COUNTIFS(Clef_répartition[Code_Nom],Clef_répartition[[#This Row],[Code_Nom]],Clef_répartition[Année],Clef_répartition[[#This Row],[Année]])))</f>
        <v>18</v>
      </c>
      <c r="G928" t="str">
        <f>Clef_répartition[[#This Row],[Code_Nom]]&amp;"_"&amp;Clef_répartition[[#This Row],[Nombre]]&amp;"_"&amp;Clef_répartition[[#This Row],[Année]]</f>
        <v>CCSPA Moudon_Centre de collecte de sous-produits animaux Moudon_8_2016</v>
      </c>
      <c r="H928">
        <v>5804</v>
      </c>
      <c r="I928" t="s">
        <v>139</v>
      </c>
      <c r="J928">
        <v>2016</v>
      </c>
      <c r="K928">
        <v>5.1200000000000002E-2</v>
      </c>
    </row>
    <row r="929" spans="1:11" x14ac:dyDescent="0.25">
      <c r="A929" t="s">
        <v>433</v>
      </c>
      <c r="B929" t="s">
        <v>616</v>
      </c>
      <c r="C929" t="s">
        <v>617</v>
      </c>
      <c r="D929" t="str">
        <f>Clef_répartition[[#This Row],[Code association]]&amp;"_"&amp;Clef_répartition[[#This Row],[Nom association]]</f>
        <v>CCSPA Moudon_Centre de collecte de sous-produits animaux Moudon</v>
      </c>
      <c r="E929">
        <f>COUNTIFS(D$2:D929,Clef_répartition[[#This Row],[Code_Nom]],J$2:J929,Clef_répartition[[#This Row],[Année]])</f>
        <v>9</v>
      </c>
      <c r="F929">
        <f>IF(Clef_répartition[[#This Row],[Code_Nom]]=D928,F928-1,(COUNTIFS(Clef_répartition[Code_Nom],Clef_répartition[[#This Row],[Code_Nom]],Clef_répartition[Année],Clef_répartition[[#This Row],[Année]])))</f>
        <v>17</v>
      </c>
      <c r="G929" t="str">
        <f>Clef_répartition[[#This Row],[Code_Nom]]&amp;"_"&amp;Clef_répartition[[#This Row],[Nombre]]&amp;"_"&amp;Clef_répartition[[#This Row],[Année]]</f>
        <v>CCSPA Moudon_Centre de collecte de sous-produits animaux Moudon_9_2016</v>
      </c>
      <c r="H929">
        <v>5806</v>
      </c>
      <c r="I929" t="s">
        <v>140</v>
      </c>
      <c r="J929">
        <v>2016</v>
      </c>
      <c r="K929">
        <v>9.3299999999999994E-2</v>
      </c>
    </row>
    <row r="930" spans="1:11" x14ac:dyDescent="0.25">
      <c r="A930" t="s">
        <v>433</v>
      </c>
      <c r="B930" t="s">
        <v>616</v>
      </c>
      <c r="C930" t="s">
        <v>617</v>
      </c>
      <c r="D930" t="str">
        <f>Clef_répartition[[#This Row],[Code association]]&amp;"_"&amp;Clef_répartition[[#This Row],[Nom association]]</f>
        <v>CCSPA Moudon_Centre de collecte de sous-produits animaux Moudon</v>
      </c>
      <c r="E930">
        <f>COUNTIFS(D$2:D930,Clef_répartition[[#This Row],[Code_Nom]],J$2:J930,Clef_répartition[[#This Row],[Année]])</f>
        <v>10</v>
      </c>
      <c r="F930">
        <f>IF(Clef_répartition[[#This Row],[Code_Nom]]=D929,F929-1,(COUNTIFS(Clef_répartition[Code_Nom],Clef_répartition[[#This Row],[Code_Nom]],Clef_répartition[Année],Clef_répartition[[#This Row],[Année]])))</f>
        <v>16</v>
      </c>
      <c r="G930" t="str">
        <f>Clef_répartition[[#This Row],[Code_Nom]]&amp;"_"&amp;Clef_répartition[[#This Row],[Nombre]]&amp;"_"&amp;Clef_répartition[[#This Row],[Année]]</f>
        <v>CCSPA Moudon_Centre de collecte de sous-produits animaux Moudon_10_2016</v>
      </c>
      <c r="H930">
        <v>5674</v>
      </c>
      <c r="I930" t="s">
        <v>619</v>
      </c>
      <c r="J930">
        <v>2016</v>
      </c>
      <c r="K930">
        <v>4.7000000000000002E-3</v>
      </c>
    </row>
    <row r="931" spans="1:11" x14ac:dyDescent="0.25">
      <c r="A931" t="s">
        <v>433</v>
      </c>
      <c r="B931" t="s">
        <v>616</v>
      </c>
      <c r="C931" t="s">
        <v>617</v>
      </c>
      <c r="D931" t="str">
        <f>Clef_répartition[[#This Row],[Code association]]&amp;"_"&amp;Clef_répartition[[#This Row],[Nom association]]</f>
        <v>CCSPA Moudon_Centre de collecte de sous-produits animaux Moudon</v>
      </c>
      <c r="E931">
        <f>COUNTIFS(D$2:D931,Clef_répartition[[#This Row],[Code_Nom]],J$2:J931,Clef_répartition[[#This Row],[Année]])</f>
        <v>11</v>
      </c>
      <c r="F931">
        <f>IF(Clef_répartition[[#This Row],[Code_Nom]]=D930,F930-1,(COUNTIFS(Clef_répartition[Code_Nom],Clef_répartition[[#This Row],[Code_Nom]],Clef_répartition[Année],Clef_répartition[[#This Row],[Année]])))</f>
        <v>15</v>
      </c>
      <c r="G931" t="str">
        <f>Clef_répartition[[#This Row],[Code_Nom]]&amp;"_"&amp;Clef_répartition[[#This Row],[Nombre]]&amp;"_"&amp;Clef_répartition[[#This Row],[Année]]</f>
        <v>CCSPA Moudon_Centre de collecte de sous-produits animaux Moudon_11_2016</v>
      </c>
      <c r="H931">
        <v>5675</v>
      </c>
      <c r="I931" t="s">
        <v>620</v>
      </c>
      <c r="J931">
        <v>2016</v>
      </c>
      <c r="K931">
        <v>0.13289999999999999</v>
      </c>
    </row>
    <row r="932" spans="1:11" x14ac:dyDescent="0.25">
      <c r="A932" t="s">
        <v>433</v>
      </c>
      <c r="B932" t="s">
        <v>616</v>
      </c>
      <c r="C932" t="s">
        <v>617</v>
      </c>
      <c r="D932" t="str">
        <f>Clef_répartition[[#This Row],[Code association]]&amp;"_"&amp;Clef_répartition[[#This Row],[Nom association]]</f>
        <v>CCSPA Moudon_Centre de collecte de sous-produits animaux Moudon</v>
      </c>
      <c r="E932">
        <f>COUNTIFS(D$2:D932,Clef_répartition[[#This Row],[Code_Nom]],J$2:J932,Clef_répartition[[#This Row],[Année]])</f>
        <v>12</v>
      </c>
      <c r="F932">
        <f>IF(Clef_répartition[[#This Row],[Code_Nom]]=D931,F931-1,(COUNTIFS(Clef_répartition[Code_Nom],Clef_répartition[[#This Row],[Code_Nom]],Clef_répartition[Année],Clef_répartition[[#This Row],[Année]])))</f>
        <v>14</v>
      </c>
      <c r="G932" t="str">
        <f>Clef_répartition[[#This Row],[Code_Nom]]&amp;"_"&amp;Clef_répartition[[#This Row],[Nombre]]&amp;"_"&amp;Clef_répartition[[#This Row],[Année]]</f>
        <v>CCSPA Moudon_Centre de collecte de sous-produits animaux Moudon_12_2016</v>
      </c>
      <c r="H932">
        <v>5790</v>
      </c>
      <c r="I932" t="s">
        <v>170</v>
      </c>
      <c r="J932">
        <v>2016</v>
      </c>
      <c r="K932">
        <v>1.49E-2</v>
      </c>
    </row>
    <row r="933" spans="1:11" x14ac:dyDescent="0.25">
      <c r="A933" t="s">
        <v>433</v>
      </c>
      <c r="B933" t="s">
        <v>616</v>
      </c>
      <c r="C933" t="s">
        <v>617</v>
      </c>
      <c r="D933" t="str">
        <f>Clef_répartition[[#This Row],[Code association]]&amp;"_"&amp;Clef_répartition[[#This Row],[Nom association]]</f>
        <v>CCSPA Moudon_Centre de collecte de sous-produits animaux Moudon</v>
      </c>
      <c r="E933">
        <f>COUNTIFS(D$2:D933,Clef_répartition[[#This Row],[Code_Nom]],J$2:J933,Clef_répartition[[#This Row],[Année]])</f>
        <v>13</v>
      </c>
      <c r="F933">
        <f>IF(Clef_répartition[[#This Row],[Code_Nom]]=D932,F932-1,(COUNTIFS(Clef_répartition[Code_Nom],Clef_répartition[[#This Row],[Code_Nom]],Clef_répartition[Année],Clef_répartition[[#This Row],[Année]])))</f>
        <v>13</v>
      </c>
      <c r="G933" t="str">
        <f>Clef_répartition[[#This Row],[Code_Nom]]&amp;"_"&amp;Clef_répartition[[#This Row],[Nombre]]&amp;"_"&amp;Clef_répartition[[#This Row],[Année]]</f>
        <v>CCSPA Moudon_Centre de collecte de sous-produits animaux Moudon_13_2016</v>
      </c>
      <c r="H933">
        <v>5693</v>
      </c>
      <c r="I933" t="s">
        <v>184</v>
      </c>
      <c r="J933">
        <v>2016</v>
      </c>
      <c r="K933">
        <v>8.2799999999999999E-2</v>
      </c>
    </row>
    <row r="934" spans="1:11" x14ac:dyDescent="0.25">
      <c r="A934" t="s">
        <v>433</v>
      </c>
      <c r="B934" t="s">
        <v>616</v>
      </c>
      <c r="C934" t="s">
        <v>617</v>
      </c>
      <c r="D934" t="str">
        <f>Clef_répartition[[#This Row],[Code association]]&amp;"_"&amp;Clef_répartition[[#This Row],[Nom association]]</f>
        <v>CCSPA Moudon_Centre de collecte de sous-produits animaux Moudon</v>
      </c>
      <c r="E934">
        <f>COUNTIFS(D$2:D934,Clef_répartition[[#This Row],[Code_Nom]],J$2:J934,Clef_répartition[[#This Row],[Année]])</f>
        <v>14</v>
      </c>
      <c r="F934">
        <f>IF(Clef_répartition[[#This Row],[Code_Nom]]=D933,F933-1,(COUNTIFS(Clef_répartition[Code_Nom],Clef_répartition[[#This Row],[Code_Nom]],Clef_répartition[Année],Clef_répartition[[#This Row],[Année]])))</f>
        <v>12</v>
      </c>
      <c r="G934" t="str">
        <f>Clef_répartition[[#This Row],[Code_Nom]]&amp;"_"&amp;Clef_répartition[[#This Row],[Nombre]]&amp;"_"&amp;Clef_répartition[[#This Row],[Année]]</f>
        <v>CCSPA Moudon_Centre de collecte de sous-produits animaux Moudon_14_2016</v>
      </c>
      <c r="H934">
        <v>5792</v>
      </c>
      <c r="I934" t="s">
        <v>187</v>
      </c>
      <c r="J934">
        <v>2016</v>
      </c>
      <c r="K934">
        <v>2.06E-2</v>
      </c>
    </row>
    <row r="935" spans="1:11" x14ac:dyDescent="0.25">
      <c r="A935" t="s">
        <v>433</v>
      </c>
      <c r="B935" t="s">
        <v>616</v>
      </c>
      <c r="C935" t="s">
        <v>617</v>
      </c>
      <c r="D935" t="str">
        <f>Clef_répartition[[#This Row],[Code association]]&amp;"_"&amp;Clef_répartition[[#This Row],[Nom association]]</f>
        <v>CCSPA Moudon_Centre de collecte de sous-produits animaux Moudon</v>
      </c>
      <c r="E935">
        <f>COUNTIFS(D$2:D935,Clef_répartition[[#This Row],[Code_Nom]],J$2:J935,Clef_répartition[[#This Row],[Année]])</f>
        <v>15</v>
      </c>
      <c r="F935">
        <f>IF(Clef_répartition[[#This Row],[Code_Nom]]=D934,F934-1,(COUNTIFS(Clef_répartition[Code_Nom],Clef_répartition[[#This Row],[Code_Nom]],Clef_répartition[Année],Clef_répartition[[#This Row],[Année]])))</f>
        <v>11</v>
      </c>
      <c r="G935" t="str">
        <f>Clef_répartition[[#This Row],[Code_Nom]]&amp;"_"&amp;Clef_répartition[[#This Row],[Nombre]]&amp;"_"&amp;Clef_répartition[[#This Row],[Année]]</f>
        <v>CCSPA Moudon_Centre de collecte de sous-produits animaux Moudon_15_2016</v>
      </c>
      <c r="H935">
        <v>5678</v>
      </c>
      <c r="I935" t="s">
        <v>192</v>
      </c>
      <c r="J935">
        <v>2016</v>
      </c>
      <c r="K935">
        <v>0.19900000000000001</v>
      </c>
    </row>
    <row r="936" spans="1:11" x14ac:dyDescent="0.25">
      <c r="A936" t="s">
        <v>433</v>
      </c>
      <c r="B936" t="s">
        <v>616</v>
      </c>
      <c r="C936" t="s">
        <v>617</v>
      </c>
      <c r="D936" t="str">
        <f>Clef_répartition[[#This Row],[Code association]]&amp;"_"&amp;Clef_répartition[[#This Row],[Nom association]]</f>
        <v>CCSPA Moudon_Centre de collecte de sous-produits animaux Moudon</v>
      </c>
      <c r="E936">
        <f>COUNTIFS(D$2:D936,Clef_répartition[[#This Row],[Code_Nom]],J$2:J936,Clef_répartition[[#This Row],[Année]])</f>
        <v>16</v>
      </c>
      <c r="F936">
        <f>IF(Clef_répartition[[#This Row],[Code_Nom]]=D935,F935-1,(COUNTIFS(Clef_répartition[Code_Nom],Clef_répartition[[#This Row],[Code_Nom]],Clef_répartition[Année],Clef_répartition[[#This Row],[Année]])))</f>
        <v>10</v>
      </c>
      <c r="G936" t="str">
        <f>Clef_répartition[[#This Row],[Code_Nom]]&amp;"_"&amp;Clef_répartition[[#This Row],[Nombre]]&amp;"_"&amp;Clef_répartition[[#This Row],[Année]]</f>
        <v>CCSPA Moudon_Centre de collecte de sous-produits animaux Moudon_16_2016</v>
      </c>
      <c r="H936">
        <v>5680</v>
      </c>
      <c r="I936" t="s">
        <v>197</v>
      </c>
      <c r="J936">
        <v>2016</v>
      </c>
      <c r="K936">
        <v>9.7999999999999997E-3</v>
      </c>
    </row>
    <row r="937" spans="1:11" x14ac:dyDescent="0.25">
      <c r="A937" t="s">
        <v>433</v>
      </c>
      <c r="B937" t="s">
        <v>616</v>
      </c>
      <c r="C937" t="s">
        <v>617</v>
      </c>
      <c r="D937" t="str">
        <f>Clef_répartition[[#This Row],[Code association]]&amp;"_"&amp;Clef_répartition[[#This Row],[Nom association]]</f>
        <v>CCSPA Moudon_Centre de collecte de sous-produits animaux Moudon</v>
      </c>
      <c r="E937">
        <f>COUNTIFS(D$2:D937,Clef_répartition[[#This Row],[Code_Nom]],J$2:J937,Clef_répartition[[#This Row],[Année]])</f>
        <v>17</v>
      </c>
      <c r="F937">
        <f>IF(Clef_répartition[[#This Row],[Code_Nom]]=D936,F936-1,(COUNTIFS(Clef_répartition[Code_Nom],Clef_répartition[[#This Row],[Code_Nom]],Clef_répartition[Année],Clef_répartition[[#This Row],[Année]])))</f>
        <v>9</v>
      </c>
      <c r="G937" t="str">
        <f>Clef_répartition[[#This Row],[Code_Nom]]&amp;"_"&amp;Clef_répartition[[#This Row],[Nombre]]&amp;"_"&amp;Clef_répartition[[#This Row],[Année]]</f>
        <v>CCSPA Moudon_Centre de collecte de sous-produits animaux Moudon_17_2016</v>
      </c>
      <c r="H937">
        <v>5805</v>
      </c>
      <c r="I937" t="s">
        <v>206</v>
      </c>
      <c r="J937">
        <v>2016</v>
      </c>
      <c r="K937">
        <v>0.19</v>
      </c>
    </row>
    <row r="938" spans="1:11" x14ac:dyDescent="0.25">
      <c r="A938" t="s">
        <v>433</v>
      </c>
      <c r="B938" t="s">
        <v>616</v>
      </c>
      <c r="C938" t="s">
        <v>617</v>
      </c>
      <c r="D938" t="str">
        <f>Clef_répartition[[#This Row],[Code association]]&amp;"_"&amp;Clef_répartition[[#This Row],[Nom association]]</f>
        <v>CCSPA Moudon_Centre de collecte de sous-produits animaux Moudon</v>
      </c>
      <c r="E938">
        <f>COUNTIFS(D$2:D938,Clef_répartition[[#This Row],[Code_Nom]],J$2:J938,Clef_répartition[[#This Row],[Année]])</f>
        <v>18</v>
      </c>
      <c r="F938">
        <f>IF(Clef_répartition[[#This Row],[Code_Nom]]=D937,F937-1,(COUNTIFS(Clef_répartition[Code_Nom],Clef_répartition[[#This Row],[Code_Nom]],Clef_répartition[Année],Clef_répartition[[#This Row],[Année]])))</f>
        <v>8</v>
      </c>
      <c r="G938" t="str">
        <f>Clef_répartition[[#This Row],[Code_Nom]]&amp;"_"&amp;Clef_répartition[[#This Row],[Nombre]]&amp;"_"&amp;Clef_répartition[[#This Row],[Année]]</f>
        <v>CCSPA Moudon_Centre de collecte de sous-produits animaux Moudon_18_2016</v>
      </c>
      <c r="H938">
        <v>5683</v>
      </c>
      <c r="I938" t="s">
        <v>222</v>
      </c>
      <c r="J938">
        <v>2016</v>
      </c>
      <c r="K938">
        <v>5.4999999999999997E-3</v>
      </c>
    </row>
    <row r="939" spans="1:11" x14ac:dyDescent="0.25">
      <c r="A939" t="s">
        <v>433</v>
      </c>
      <c r="B939" t="s">
        <v>616</v>
      </c>
      <c r="C939" t="s">
        <v>617</v>
      </c>
      <c r="D939" t="str">
        <f>Clef_répartition[[#This Row],[Code association]]&amp;"_"&amp;Clef_répartition[[#This Row],[Nom association]]</f>
        <v>CCSPA Moudon_Centre de collecte de sous-produits animaux Moudon</v>
      </c>
      <c r="E939">
        <f>COUNTIFS(D$2:D939,Clef_répartition[[#This Row],[Code_Nom]],J$2:J939,Clef_répartition[[#This Row],[Année]])</f>
        <v>19</v>
      </c>
      <c r="F939">
        <f>IF(Clef_répartition[[#This Row],[Code_Nom]]=D938,F938-1,(COUNTIFS(Clef_répartition[Code_Nom],Clef_répartition[[#This Row],[Code_Nom]],Clef_répartition[Année],Clef_répartition[[#This Row],[Année]])))</f>
        <v>7</v>
      </c>
      <c r="G939" t="str">
        <f>Clef_répartition[[#This Row],[Code_Nom]]&amp;"_"&amp;Clef_répartition[[#This Row],[Nombre]]&amp;"_"&amp;Clef_répartition[[#This Row],[Année]]</f>
        <v>CCSPA Moudon_Centre de collecte de sous-produits animaux Moudon_19_2016</v>
      </c>
      <c r="H939">
        <v>5798</v>
      </c>
      <c r="I939" t="s">
        <v>236</v>
      </c>
      <c r="J939">
        <v>2016</v>
      </c>
      <c r="K939">
        <v>1.5100000000000001E-2</v>
      </c>
    </row>
    <row r="940" spans="1:11" x14ac:dyDescent="0.25">
      <c r="A940" t="s">
        <v>433</v>
      </c>
      <c r="B940" t="s">
        <v>616</v>
      </c>
      <c r="C940" t="s">
        <v>617</v>
      </c>
      <c r="D940" t="str">
        <f>Clef_répartition[[#This Row],[Code association]]&amp;"_"&amp;Clef_répartition[[#This Row],[Nom association]]</f>
        <v>CCSPA Moudon_Centre de collecte de sous-produits animaux Moudon</v>
      </c>
      <c r="E940">
        <f>COUNTIFS(D$2:D940,Clef_répartition[[#This Row],[Code_Nom]],J$2:J940,Clef_répartition[[#This Row],[Année]])</f>
        <v>20</v>
      </c>
      <c r="F940">
        <f>IF(Clef_répartition[[#This Row],[Code_Nom]]=D939,F939-1,(COUNTIFS(Clef_répartition[Code_Nom],Clef_répartition[[#This Row],[Code_Nom]],Clef_répartition[Année],Clef_répartition[[#This Row],[Année]])))</f>
        <v>6</v>
      </c>
      <c r="G940" t="str">
        <f>Clef_répartition[[#This Row],[Code_Nom]]&amp;"_"&amp;Clef_répartition[[#This Row],[Nombre]]&amp;"_"&amp;Clef_répartition[[#This Row],[Année]]</f>
        <v>CCSPA Moudon_Centre de collecte de sous-produits animaux Moudon_20_2016</v>
      </c>
      <c r="H940">
        <v>5684</v>
      </c>
      <c r="I940" t="s">
        <v>237</v>
      </c>
      <c r="J940">
        <v>2016</v>
      </c>
      <c r="K940">
        <v>2E-3</v>
      </c>
    </row>
    <row r="941" spans="1:11" x14ac:dyDescent="0.25">
      <c r="A941" t="s">
        <v>433</v>
      </c>
      <c r="B941" t="s">
        <v>616</v>
      </c>
      <c r="C941" t="s">
        <v>617</v>
      </c>
      <c r="D941" t="str">
        <f>Clef_répartition[[#This Row],[Code association]]&amp;"_"&amp;Clef_répartition[[#This Row],[Nom association]]</f>
        <v>CCSPA Moudon_Centre de collecte de sous-produits animaux Moudon</v>
      </c>
      <c r="E941">
        <f>COUNTIFS(D$2:D941,Clef_répartition[[#This Row],[Code_Nom]],J$2:J941,Clef_répartition[[#This Row],[Année]])</f>
        <v>21</v>
      </c>
      <c r="F941">
        <f>IF(Clef_répartition[[#This Row],[Code_Nom]]=D940,F940-1,(COUNTIFS(Clef_répartition[Code_Nom],Clef_répartition[[#This Row],[Code_Nom]],Clef_répartition[Année],Clef_répartition[[#This Row],[Année]])))</f>
        <v>5</v>
      </c>
      <c r="G941" t="str">
        <f>Clef_répartition[[#This Row],[Code_Nom]]&amp;"_"&amp;Clef_répartition[[#This Row],[Nombre]]&amp;"_"&amp;Clef_répartition[[#This Row],[Année]]</f>
        <v>CCSPA Moudon_Centre de collecte de sous-produits animaux Moudon_21_2016</v>
      </c>
      <c r="H941">
        <v>5799</v>
      </c>
      <c r="I941" t="s">
        <v>254</v>
      </c>
      <c r="J941">
        <v>2016</v>
      </c>
      <c r="K941">
        <v>6.3500000000000001E-2</v>
      </c>
    </row>
    <row r="942" spans="1:11" x14ac:dyDescent="0.25">
      <c r="A942" t="s">
        <v>433</v>
      </c>
      <c r="B942" t="s">
        <v>616</v>
      </c>
      <c r="C942" t="s">
        <v>617</v>
      </c>
      <c r="D942" t="str">
        <f>Clef_répartition[[#This Row],[Code association]]&amp;"_"&amp;Clef_répartition[[#This Row],[Nom association]]</f>
        <v>CCSPA Moudon_Centre de collecte de sous-produits animaux Moudon</v>
      </c>
      <c r="E942">
        <f>COUNTIFS(D$2:D942,Clef_répartition[[#This Row],[Code_Nom]],J$2:J942,Clef_répartition[[#This Row],[Année]])</f>
        <v>22</v>
      </c>
      <c r="F942">
        <f>IF(Clef_répartition[[#This Row],[Code_Nom]]=D941,F941-1,(COUNTIFS(Clef_répartition[Code_Nom],Clef_répartition[[#This Row],[Code_Nom]],Clef_répartition[Année],Clef_répartition[[#This Row],[Année]])))</f>
        <v>4</v>
      </c>
      <c r="G942" t="str">
        <f>Clef_répartition[[#This Row],[Code_Nom]]&amp;"_"&amp;Clef_répartition[[#This Row],[Nombre]]&amp;"_"&amp;Clef_répartition[[#This Row],[Année]]</f>
        <v>CCSPA Moudon_Centre de collecte de sous-produits animaux Moudon_22_2016</v>
      </c>
      <c r="H942">
        <v>5688</v>
      </c>
      <c r="I942" t="s">
        <v>260</v>
      </c>
      <c r="J942">
        <v>2016</v>
      </c>
      <c r="K942">
        <v>4.7999999999999996E-3</v>
      </c>
    </row>
    <row r="943" spans="1:11" x14ac:dyDescent="0.25">
      <c r="A943" t="s">
        <v>433</v>
      </c>
      <c r="B943" t="s">
        <v>616</v>
      </c>
      <c r="C943" t="s">
        <v>617</v>
      </c>
      <c r="D943" t="str">
        <f>Clef_répartition[[#This Row],[Code association]]&amp;"_"&amp;Clef_répartition[[#This Row],[Nom association]]</f>
        <v>CCSPA Moudon_Centre de collecte de sous-produits animaux Moudon</v>
      </c>
      <c r="E943">
        <f>COUNTIFS(D$2:D943,Clef_répartition[[#This Row],[Code_Nom]],J$2:J943,Clef_répartition[[#This Row],[Année]])</f>
        <v>23</v>
      </c>
      <c r="F943">
        <f>IF(Clef_répartition[[#This Row],[Code_Nom]]=D942,F942-1,(COUNTIFS(Clef_répartition[Code_Nom],Clef_répartition[[#This Row],[Code_Nom]],Clef_répartition[Année],Clef_répartition[[#This Row],[Année]])))</f>
        <v>3</v>
      </c>
      <c r="G943" t="str">
        <f>Clef_répartition[[#This Row],[Code_Nom]]&amp;"_"&amp;Clef_répartition[[#This Row],[Nombre]]&amp;"_"&amp;Clef_répartition[[#This Row],[Année]]</f>
        <v>CCSPA Moudon_Centre de collecte de sous-produits animaux Moudon_23_2016</v>
      </c>
      <c r="H943">
        <v>5690</v>
      </c>
      <c r="I943" t="s">
        <v>281</v>
      </c>
      <c r="J943">
        <v>2016</v>
      </c>
      <c r="K943">
        <v>4.7000000000000002E-3</v>
      </c>
    </row>
    <row r="944" spans="1:11" x14ac:dyDescent="0.25">
      <c r="A944" t="s">
        <v>433</v>
      </c>
      <c r="B944" t="s">
        <v>616</v>
      </c>
      <c r="C944" t="s">
        <v>617</v>
      </c>
      <c r="D944" t="str">
        <f>Clef_répartition[[#This Row],[Code association]]&amp;"_"&amp;Clef_répartition[[#This Row],[Nom association]]</f>
        <v>CCSPA Moudon_Centre de collecte de sous-produits animaux Moudon</v>
      </c>
      <c r="E944">
        <f>COUNTIFS(D$2:D944,Clef_répartition[[#This Row],[Code_Nom]],J$2:J944,Clef_répartition[[#This Row],[Année]])</f>
        <v>24</v>
      </c>
      <c r="F944">
        <f>IF(Clef_répartition[[#This Row],[Code_Nom]]=D943,F943-1,(COUNTIFS(Clef_répartition[Code_Nom],Clef_répartition[[#This Row],[Code_Nom]],Clef_répartition[Année],Clef_répartition[[#This Row],[Année]])))</f>
        <v>2</v>
      </c>
      <c r="G944" t="str">
        <f>Clef_répartition[[#This Row],[Code_Nom]]&amp;"_"&amp;Clef_répartition[[#This Row],[Nombre]]&amp;"_"&amp;Clef_répartition[[#This Row],[Année]]</f>
        <v>CCSPA Moudon_Centre de collecte de sous-produits animaux Moudon_24_2016</v>
      </c>
      <c r="H944">
        <v>5692</v>
      </c>
      <c r="I944" t="s">
        <v>621</v>
      </c>
      <c r="J944">
        <v>2016</v>
      </c>
      <c r="K944">
        <v>1.84E-2</v>
      </c>
    </row>
    <row r="945" spans="1:11" x14ac:dyDescent="0.25">
      <c r="A945" t="s">
        <v>433</v>
      </c>
      <c r="B945" t="s">
        <v>616</v>
      </c>
      <c r="C945" t="s">
        <v>617</v>
      </c>
      <c r="D945" t="str">
        <f>Clef_répartition[[#This Row],[Code association]]&amp;"_"&amp;Clef_répartition[[#This Row],[Nom association]]</f>
        <v>CCSPA Moudon_Centre de collecte de sous-produits animaux Moudon</v>
      </c>
      <c r="E945">
        <f>COUNTIFS(D$2:D945,Clef_répartition[[#This Row],[Code_Nom]],J$2:J945,Clef_répartition[[#This Row],[Année]])</f>
        <v>25</v>
      </c>
      <c r="F945">
        <f>IF(Clef_répartition[[#This Row],[Code_Nom]]=D944,F944-1,(COUNTIFS(Clef_répartition[Code_Nom],Clef_répartition[[#This Row],[Code_Nom]],Clef_répartition[Année],Clef_répartition[[#This Row],[Année]])))</f>
        <v>1</v>
      </c>
      <c r="G945" t="str">
        <f>Clef_répartition[[#This Row],[Code_Nom]]&amp;"_"&amp;Clef_répartition[[#This Row],[Nombre]]&amp;"_"&amp;Clef_répartition[[#This Row],[Année]]</f>
        <v>CCSPA Moudon_Centre de collecte de sous-produits animaux Moudon_25_2016</v>
      </c>
      <c r="H945">
        <v>5803</v>
      </c>
      <c r="I945" t="s">
        <v>294</v>
      </c>
      <c r="J945">
        <v>2016</v>
      </c>
      <c r="K945">
        <v>1.54E-2</v>
      </c>
    </row>
    <row r="946" spans="1:11" x14ac:dyDescent="0.25">
      <c r="A946" t="s">
        <v>713</v>
      </c>
      <c r="B946" t="s">
        <v>718</v>
      </c>
      <c r="C946" t="s">
        <v>719</v>
      </c>
      <c r="D94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46">
        <f>COUNTIFS(D$2:D946,Clef_répartition[[#This Row],[Code_Nom]],J$2:J946,Clef_répartition[[#This Row],[Année]])</f>
        <v>1</v>
      </c>
      <c r="F946" t="e">
        <f>IF(Clef_répartition[[#This Row],[Code_Nom]]=#REF!,#REF!-1,(COUNTIFS(Clef_répartition[Code_Nom],Clef_répartition[[#This Row],[Code_Nom]],Clef_répartition[Année],Clef_répartition[[#This Row],[Année]])))</f>
        <v>#REF!</v>
      </c>
      <c r="G94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carnés_1_2016</v>
      </c>
      <c r="H946">
        <v>5451</v>
      </c>
      <c r="I946" t="s">
        <v>10</v>
      </c>
      <c r="J946">
        <v>2016</v>
      </c>
      <c r="K946">
        <v>0.15702816709756429</v>
      </c>
    </row>
    <row r="947" spans="1:11" x14ac:dyDescent="0.25">
      <c r="A947" t="s">
        <v>713</v>
      </c>
      <c r="B947" t="s">
        <v>718</v>
      </c>
      <c r="C947" t="s">
        <v>719</v>
      </c>
      <c r="D94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47">
        <f>COUNTIFS(D$2:D947,Clef_répartition[[#This Row],[Code_Nom]],J$2:J947,Clef_répartition[[#This Row],[Année]])</f>
        <v>2</v>
      </c>
      <c r="F947" t="e">
        <f>IF(Clef_répartition[[#This Row],[Code_Nom]]=D946,F946-1,(COUNTIFS(Clef_répartition[Code_Nom],Clef_répartition[[#This Row],[Code_Nom]],Clef_répartition[Année],Clef_répartition[[#This Row],[Année]])))</f>
        <v>#REF!</v>
      </c>
      <c r="G94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carnés_2_2016</v>
      </c>
      <c r="H947">
        <v>5816</v>
      </c>
      <c r="I947" t="s">
        <v>76</v>
      </c>
      <c r="J947">
        <v>2016</v>
      </c>
      <c r="K947">
        <v>9.259763233092938E-2</v>
      </c>
    </row>
    <row r="948" spans="1:11" x14ac:dyDescent="0.25">
      <c r="A948" t="s">
        <v>713</v>
      </c>
      <c r="B948" t="s">
        <v>718</v>
      </c>
      <c r="C948" t="s">
        <v>719</v>
      </c>
      <c r="D94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48">
        <f>COUNTIFS(D$2:D948,Clef_répartition[[#This Row],[Code_Nom]],J$2:J948,Clef_répartition[[#This Row],[Année]])</f>
        <v>3</v>
      </c>
      <c r="F948" t="e">
        <f>IF(Clef_répartition[[#This Row],[Code_Nom]]=D947,F947-1,(COUNTIFS(Clef_répartition[Code_Nom],Clef_répartition[[#This Row],[Code_Nom]],Clef_répartition[Année],Clef_répartition[[#This Row],[Année]])))</f>
        <v>#REF!</v>
      </c>
      <c r="G94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carnés_3_2016</v>
      </c>
      <c r="H948">
        <v>5456</v>
      </c>
      <c r="I948" t="s">
        <v>87</v>
      </c>
      <c r="J948">
        <v>2016</v>
      </c>
      <c r="K948">
        <v>6.2457477207783371E-2</v>
      </c>
    </row>
    <row r="949" spans="1:11" x14ac:dyDescent="0.25">
      <c r="A949" t="s">
        <v>713</v>
      </c>
      <c r="B949" t="s">
        <v>718</v>
      </c>
      <c r="C949" t="s">
        <v>719</v>
      </c>
      <c r="D94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49">
        <f>COUNTIFS(D$2:D949,Clef_répartition[[#This Row],[Code_Nom]],J$2:J949,Clef_répartition[[#This Row],[Année]])</f>
        <v>4</v>
      </c>
      <c r="F949" t="e">
        <f>IF(Clef_répartition[[#This Row],[Code_Nom]]=D948,F948-1,(COUNTIFS(Clef_répartition[Code_Nom],Clef_répartition[[#This Row],[Code_Nom]],Clef_répartition[Année],Clef_répartition[[#This Row],[Année]])))</f>
        <v>#REF!</v>
      </c>
      <c r="G94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carnés_4_2016</v>
      </c>
      <c r="H949">
        <v>5458</v>
      </c>
      <c r="I949" t="s">
        <v>111</v>
      </c>
      <c r="J949">
        <v>2016</v>
      </c>
      <c r="K949">
        <v>2.9459790447679955E-2</v>
      </c>
    </row>
    <row r="950" spans="1:11" x14ac:dyDescent="0.25">
      <c r="A950" t="s">
        <v>713</v>
      </c>
      <c r="B950" t="s">
        <v>718</v>
      </c>
      <c r="C950" t="s">
        <v>719</v>
      </c>
      <c r="D95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0">
        <f>COUNTIFS(D$2:D950,Clef_répartition[[#This Row],[Code_Nom]],J$2:J950,Clef_répartition[[#This Row],[Année]])</f>
        <v>5</v>
      </c>
      <c r="F950" t="e">
        <f>IF(Clef_répartition[[#This Row],[Code_Nom]]=D949,F949-1,(COUNTIFS(Clef_répartition[Code_Nom],Clef_répartition[[#This Row],[Code_Nom]],Clef_répartition[Année],Clef_répartition[[#This Row],[Année]])))</f>
        <v>#REF!</v>
      </c>
      <c r="G95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carnés_5_2016</v>
      </c>
      <c r="H950">
        <v>5817</v>
      </c>
      <c r="I950" t="s">
        <v>130</v>
      </c>
      <c r="J950">
        <v>2016</v>
      </c>
      <c r="K950">
        <v>3.3575996734249561E-2</v>
      </c>
    </row>
    <row r="951" spans="1:11" x14ac:dyDescent="0.25">
      <c r="A951" t="s">
        <v>713</v>
      </c>
      <c r="B951" t="s">
        <v>718</v>
      </c>
      <c r="C951" t="s">
        <v>719</v>
      </c>
      <c r="D95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1">
        <f>COUNTIFS(D$2:D951,Clef_répartition[[#This Row],[Code_Nom]],J$2:J951,Clef_répartition[[#This Row],[Année]])</f>
        <v>6</v>
      </c>
      <c r="F951" t="e">
        <f>IF(Clef_répartition[[#This Row],[Code_Nom]]=D950,F950-1,(COUNTIFS(Clef_répartition[Code_Nom],Clef_répartition[[#This Row],[Code_Nom]],Clef_répartition[Année],Clef_répartition[[#This Row],[Année]])))</f>
        <v>#REF!</v>
      </c>
      <c r="G95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carnés_6_2016</v>
      </c>
      <c r="H951">
        <v>5821</v>
      </c>
      <c r="I951" t="s">
        <v>177</v>
      </c>
      <c r="J951">
        <v>2016</v>
      </c>
      <c r="K951">
        <v>1.2450673561028712E-2</v>
      </c>
    </row>
    <row r="952" spans="1:11" x14ac:dyDescent="0.25">
      <c r="A952" t="s">
        <v>713</v>
      </c>
      <c r="B952" t="s">
        <v>718</v>
      </c>
      <c r="C952" t="s">
        <v>719</v>
      </c>
      <c r="D95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2">
        <f>COUNTIFS(D$2:D952,Clef_répartition[[#This Row],[Code_Nom]],J$2:J952,Clef_répartition[[#This Row],[Année]])</f>
        <v>7</v>
      </c>
      <c r="F952" t="e">
        <f>IF(Clef_répartition[[#This Row],[Code_Nom]]=D951,F951-1,(COUNTIFS(Clef_répartition[Code_Nom],Clef_répartition[[#This Row],[Code_Nom]],Clef_répartition[Année],Clef_répartition[[#This Row],[Année]])))</f>
        <v>#REF!</v>
      </c>
      <c r="G95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carnés_7_2016</v>
      </c>
      <c r="H952">
        <v>5822</v>
      </c>
      <c r="I952" t="s">
        <v>211</v>
      </c>
      <c r="J952">
        <v>2016</v>
      </c>
      <c r="K952">
        <v>0.34895904204653694</v>
      </c>
    </row>
    <row r="953" spans="1:11" x14ac:dyDescent="0.25">
      <c r="A953" t="s">
        <v>713</v>
      </c>
      <c r="B953" t="s">
        <v>718</v>
      </c>
      <c r="C953" t="s">
        <v>719</v>
      </c>
      <c r="D95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3">
        <f>COUNTIFS(D$2:D953,Clef_répartition[[#This Row],[Code_Nom]],J$2:J953,Clef_répartition[[#This Row],[Année]])</f>
        <v>8</v>
      </c>
      <c r="F953" t="e">
        <f>IF(Clef_répartition[[#This Row],[Code_Nom]]=D952,F952-1,(COUNTIFS(Clef_répartition[Code_Nom],Clef_répartition[[#This Row],[Code_Nom]],Clef_répartition[Année],Clef_répartition[[#This Row],[Année]])))</f>
        <v>#REF!</v>
      </c>
      <c r="G95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carnés_8_2016</v>
      </c>
      <c r="H953">
        <v>5827</v>
      </c>
      <c r="I953" t="s">
        <v>266</v>
      </c>
      <c r="J953">
        <v>2016</v>
      </c>
      <c r="K953">
        <v>1.0919853041230099E-2</v>
      </c>
    </row>
    <row r="954" spans="1:11" x14ac:dyDescent="0.25">
      <c r="A954" t="s">
        <v>713</v>
      </c>
      <c r="B954" t="s">
        <v>718</v>
      </c>
      <c r="C954" t="s">
        <v>719</v>
      </c>
      <c r="D95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4">
        <f>COUNTIFS(D$2:D954,Clef_répartition[[#This Row],[Code_Nom]],J$2:J954,Clef_répartition[[#This Row],[Année]])</f>
        <v>9</v>
      </c>
      <c r="F954" t="e">
        <f>IF(Clef_répartition[[#This Row],[Code_Nom]]=D953,F953-1,(COUNTIFS(Clef_répartition[Code_Nom],Clef_répartition[[#This Row],[Code_Nom]],Clef_répartition[Année],Clef_répartition[[#This Row],[Année]])))</f>
        <v>#REF!</v>
      </c>
      <c r="G95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carnés_9_2016</v>
      </c>
      <c r="H954">
        <v>5828</v>
      </c>
      <c r="I954" t="s">
        <v>720</v>
      </c>
      <c r="J954">
        <v>2016</v>
      </c>
      <c r="K954">
        <v>3.7420057150632739E-3</v>
      </c>
    </row>
    <row r="955" spans="1:11" x14ac:dyDescent="0.25">
      <c r="A955" t="s">
        <v>713</v>
      </c>
      <c r="B955" t="s">
        <v>718</v>
      </c>
      <c r="C955" t="s">
        <v>719</v>
      </c>
      <c r="D95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5">
        <f>COUNTIFS(D$2:D955,Clef_répartition[[#This Row],[Code_Nom]],J$2:J955,Clef_répartition[[#This Row],[Année]])</f>
        <v>10</v>
      </c>
      <c r="F955" t="e">
        <f>IF(Clef_répartition[[#This Row],[Code_Nom]]=D954,F954-1,(COUNTIFS(Clef_répartition[Code_Nom],Clef_répartition[[#This Row],[Code_Nom]],Clef_répartition[Année],Clef_répartition[[#This Row],[Année]])))</f>
        <v>#REF!</v>
      </c>
      <c r="G95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carnés_10_2016</v>
      </c>
      <c r="H955">
        <v>5831</v>
      </c>
      <c r="I955" t="s">
        <v>270</v>
      </c>
      <c r="J955">
        <v>2016</v>
      </c>
      <c r="K955">
        <v>0.11392706490679004</v>
      </c>
    </row>
    <row r="956" spans="1:11" x14ac:dyDescent="0.25">
      <c r="A956" t="s">
        <v>713</v>
      </c>
      <c r="B956" t="s">
        <v>718</v>
      </c>
      <c r="C956" t="s">
        <v>719</v>
      </c>
      <c r="D95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6">
        <f>COUNTIFS(D$2:D956,Clef_répartition[[#This Row],[Code_Nom]],J$2:J956,Clef_répartition[[#This Row],[Année]])</f>
        <v>11</v>
      </c>
      <c r="F956" t="e">
        <f>IF(Clef_répartition[[#This Row],[Code_Nom]]=D955,F955-1,(COUNTIFS(Clef_répartition[Code_Nom],Clef_répartition[[#This Row],[Code_Nom]],Clef_répartition[Année],Clef_répartition[[#This Row],[Année]])))</f>
        <v>#REF!</v>
      </c>
      <c r="G95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carnés_11_2016</v>
      </c>
      <c r="H956">
        <v>5830</v>
      </c>
      <c r="I956" t="s">
        <v>285</v>
      </c>
      <c r="J956">
        <v>2016</v>
      </c>
      <c r="K956">
        <v>1.7009116886651247E-2</v>
      </c>
    </row>
    <row r="957" spans="1:11" x14ac:dyDescent="0.25">
      <c r="A957" t="s">
        <v>713</v>
      </c>
      <c r="B957" t="s">
        <v>718</v>
      </c>
      <c r="C957" t="s">
        <v>719</v>
      </c>
      <c r="D95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957">
        <f>COUNTIFS(D$2:D957,Clef_répartition[[#This Row],[Code_Nom]],J$2:J957,Clef_répartition[[#This Row],[Année]])</f>
        <v>12</v>
      </c>
      <c r="F957" t="e">
        <f>IF(Clef_répartition[[#This Row],[Code_Nom]]=D956,F956-1,(COUNTIFS(Clef_répartition[Code_Nom],Clef_répartition[[#This Row],[Code_Nom]],Clef_répartition[Année],Clef_répartition[[#This Row],[Année]])))</f>
        <v>#REF!</v>
      </c>
      <c r="G95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carnés_12_2016</v>
      </c>
      <c r="H957">
        <v>5464</v>
      </c>
      <c r="I957" t="s">
        <v>296</v>
      </c>
      <c r="J957">
        <v>2016</v>
      </c>
      <c r="K957">
        <v>0.11787318002449312</v>
      </c>
    </row>
    <row r="958" spans="1:11" x14ac:dyDescent="0.25">
      <c r="A958" t="s">
        <v>433</v>
      </c>
      <c r="B958" t="s">
        <v>591</v>
      </c>
      <c r="C958" t="s">
        <v>592</v>
      </c>
      <c r="D95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58">
        <f>COUNTIFS(D$2:D958,Clef_répartition[[#This Row],[Code_Nom]],J$2:J958,Clef_répartition[[#This Row],[Année]])</f>
        <v>1</v>
      </c>
      <c r="F958">
        <f>IF(Clef_répartition[[#This Row],[Code_Nom]]=D957,F957-1,(COUNTIFS(Clef_répartition[Code_Nom],Clef_répartition[[#This Row],[Code_Nom]],Clef_répartition[Année],Clef_répartition[[#This Row],[Année]])))</f>
        <v>50</v>
      </c>
      <c r="G95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région_1_2016</v>
      </c>
      <c r="H958">
        <v>5902</v>
      </c>
      <c r="I958" t="s">
        <v>18</v>
      </c>
      <c r="J958">
        <v>2016</v>
      </c>
      <c r="K958">
        <v>6.9575724503517762E-3</v>
      </c>
    </row>
    <row r="959" spans="1:11" x14ac:dyDescent="0.25">
      <c r="A959" t="s">
        <v>433</v>
      </c>
      <c r="B959" t="s">
        <v>591</v>
      </c>
      <c r="C959" t="s">
        <v>592</v>
      </c>
      <c r="D95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59">
        <f>COUNTIFS(D$2:D959,Clef_répartition[[#This Row],[Code_Nom]],J$2:J959,Clef_répartition[[#This Row],[Année]])</f>
        <v>2</v>
      </c>
      <c r="F959">
        <f>IF(Clef_répartition[[#This Row],[Code_Nom]]=D958,F958-1,(COUNTIFS(Clef_répartition[Code_Nom],Clef_répartition[[#This Row],[Code_Nom]],Clef_répartition[Année],Clef_répartition[[#This Row],[Année]])))</f>
        <v>49</v>
      </c>
      <c r="G95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région_2_2016</v>
      </c>
      <c r="H959">
        <v>5903</v>
      </c>
      <c r="I959" t="s">
        <v>24</v>
      </c>
      <c r="J959">
        <v>2016</v>
      </c>
      <c r="K959">
        <v>3.8198436982323481E-3</v>
      </c>
    </row>
    <row r="960" spans="1:11" x14ac:dyDescent="0.25">
      <c r="A960" t="s">
        <v>433</v>
      </c>
      <c r="B960" t="s">
        <v>591</v>
      </c>
      <c r="C960" t="s">
        <v>592</v>
      </c>
      <c r="D96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0">
        <f>COUNTIFS(D$2:D960,Clef_répartition[[#This Row],[Code_Nom]],J$2:J960,Clef_répartition[[#This Row],[Année]])</f>
        <v>3</v>
      </c>
      <c r="F960">
        <f>IF(Clef_répartition[[#This Row],[Code_Nom]]=D959,F959-1,(COUNTIFS(Clef_répartition[Code_Nom],Clef_répartition[[#This Row],[Code_Nom]],Clef_répartition[Année],Clef_répartition[[#This Row],[Année]])))</f>
        <v>48</v>
      </c>
      <c r="G96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région_3_2016</v>
      </c>
      <c r="H960">
        <v>5551</v>
      </c>
      <c r="I960" t="s">
        <v>28</v>
      </c>
      <c r="J960">
        <v>2016</v>
      </c>
      <c r="K960">
        <v>1.0017345208629728E-2</v>
      </c>
    </row>
    <row r="961" spans="1:11" x14ac:dyDescent="0.25">
      <c r="A961" t="s">
        <v>433</v>
      </c>
      <c r="B961" t="s">
        <v>591</v>
      </c>
      <c r="C961" t="s">
        <v>592</v>
      </c>
      <c r="D96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1">
        <f>COUNTIFS(D$2:D961,Clef_répartition[[#This Row],[Code_Nom]],J$2:J961,Clef_répartition[[#This Row],[Année]])</f>
        <v>4</v>
      </c>
      <c r="F961">
        <f>IF(Clef_répartition[[#This Row],[Code_Nom]]=D960,F960-1,(COUNTIFS(Clef_répartition[Code_Nom],Clef_répartition[[#This Row],[Code_Nom]],Clef_répartition[Année],Clef_répartition[[#This Row],[Année]])))</f>
        <v>47</v>
      </c>
      <c r="G96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région_4_2016</v>
      </c>
      <c r="H961">
        <v>5552</v>
      </c>
      <c r="I961" t="s">
        <v>40</v>
      </c>
      <c r="J961">
        <v>2016</v>
      </c>
      <c r="K961">
        <v>0</v>
      </c>
    </row>
    <row r="962" spans="1:11" x14ac:dyDescent="0.25">
      <c r="A962" t="s">
        <v>433</v>
      </c>
      <c r="B962" t="s">
        <v>591</v>
      </c>
      <c r="C962" t="s">
        <v>592</v>
      </c>
      <c r="D96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2">
        <f>COUNTIFS(D$2:D962,Clef_répartition[[#This Row],[Code_Nom]],J$2:J962,Clef_répartition[[#This Row],[Année]])</f>
        <v>5</v>
      </c>
      <c r="F962">
        <f>IF(Clef_répartition[[#This Row],[Code_Nom]]=D961,F961-1,(COUNTIFS(Clef_répartition[Code_Nom],Clef_répartition[[#This Row],[Code_Nom]],Clef_répartition[Année],Clef_répartition[[#This Row],[Année]])))</f>
        <v>46</v>
      </c>
      <c r="G96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région_5_2016</v>
      </c>
      <c r="H962">
        <v>5904</v>
      </c>
      <c r="I962" t="s">
        <v>46</v>
      </c>
      <c r="J962">
        <v>2016</v>
      </c>
      <c r="K962">
        <v>1.1498509091617782E-2</v>
      </c>
    </row>
    <row r="963" spans="1:11" x14ac:dyDescent="0.25">
      <c r="A963" t="s">
        <v>433</v>
      </c>
      <c r="B963" t="s">
        <v>591</v>
      </c>
      <c r="C963" t="s">
        <v>592</v>
      </c>
      <c r="D96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3">
        <f>COUNTIFS(D$2:D963,Clef_répartition[[#This Row],[Code_Nom]],J$2:J963,Clef_répartition[[#This Row],[Année]])</f>
        <v>6</v>
      </c>
      <c r="F963">
        <f>IF(Clef_répartition[[#This Row],[Code_Nom]]=D962,F962-1,(COUNTIFS(Clef_répartition[Code_Nom],Clef_répartition[[#This Row],[Code_Nom]],Clef_répartition[Année],Clef_répartition[[#This Row],[Année]])))</f>
        <v>45</v>
      </c>
      <c r="G96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région_6_2016</v>
      </c>
      <c r="H963">
        <v>5553</v>
      </c>
      <c r="I963" t="s">
        <v>47</v>
      </c>
      <c r="J963">
        <v>2016</v>
      </c>
      <c r="K963">
        <v>1.9586443452670969E-2</v>
      </c>
    </row>
    <row r="964" spans="1:11" x14ac:dyDescent="0.25">
      <c r="A964" t="s">
        <v>433</v>
      </c>
      <c r="B964" t="s">
        <v>591</v>
      </c>
      <c r="C964" t="s">
        <v>592</v>
      </c>
      <c r="D96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4">
        <f>COUNTIFS(D$2:D964,Clef_répartition[[#This Row],[Code_Nom]],J$2:J964,Clef_répartition[[#This Row],[Année]])</f>
        <v>7</v>
      </c>
      <c r="F964">
        <f>IF(Clef_répartition[[#This Row],[Code_Nom]]=D963,F963-1,(COUNTIFS(Clef_répartition[Code_Nom],Clef_répartition[[#This Row],[Code_Nom]],Clef_répartition[Année],Clef_répartition[[#This Row],[Année]])))</f>
        <v>44</v>
      </c>
      <c r="G96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région_7_2016</v>
      </c>
      <c r="H964">
        <v>5905</v>
      </c>
      <c r="I964" t="s">
        <v>49</v>
      </c>
      <c r="J964">
        <v>2016</v>
      </c>
      <c r="K964">
        <v>1.1693399076221474E-2</v>
      </c>
    </row>
    <row r="965" spans="1:11" x14ac:dyDescent="0.25">
      <c r="A965" t="s">
        <v>433</v>
      </c>
      <c r="B965" t="s">
        <v>591</v>
      </c>
      <c r="C965" t="s">
        <v>592</v>
      </c>
      <c r="D96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5">
        <f>COUNTIFS(D$2:D965,Clef_répartition[[#This Row],[Code_Nom]],J$2:J965,Clef_répartition[[#This Row],[Année]])</f>
        <v>8</v>
      </c>
      <c r="F965">
        <f>IF(Clef_répartition[[#This Row],[Code_Nom]]=D964,F964-1,(COUNTIFS(Clef_répartition[Code_Nom],Clef_répartition[[#This Row],[Code_Nom]],Clef_répartition[Année],Clef_répartition[[#This Row],[Année]])))</f>
        <v>43</v>
      </c>
      <c r="G96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région_8_2016</v>
      </c>
      <c r="H965">
        <v>5907</v>
      </c>
      <c r="I965" t="s">
        <v>54</v>
      </c>
      <c r="J965">
        <v>2016</v>
      </c>
      <c r="K965">
        <v>5.3399855781411402E-3</v>
      </c>
    </row>
    <row r="966" spans="1:11" x14ac:dyDescent="0.25">
      <c r="A966" t="s">
        <v>433</v>
      </c>
      <c r="B966" t="s">
        <v>591</v>
      </c>
      <c r="C966" t="s">
        <v>592</v>
      </c>
      <c r="D96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6">
        <f>COUNTIFS(D$2:D966,Clef_répartition[[#This Row],[Code_Nom]],J$2:J966,Clef_répartition[[#This Row],[Année]])</f>
        <v>9</v>
      </c>
      <c r="F966">
        <f>IF(Clef_répartition[[#This Row],[Code_Nom]]=D965,F965-1,(COUNTIFS(Clef_répartition[Code_Nom],Clef_répartition[[#This Row],[Code_Nom]],Clef_répartition[Année],Clef_répartition[[#This Row],[Année]])))</f>
        <v>42</v>
      </c>
      <c r="G96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région_9_2016</v>
      </c>
      <c r="H966">
        <v>5908</v>
      </c>
      <c r="I966" t="s">
        <v>59</v>
      </c>
      <c r="J966">
        <v>2016</v>
      </c>
      <c r="K966">
        <v>2.5725477967687236E-3</v>
      </c>
    </row>
    <row r="967" spans="1:11" x14ac:dyDescent="0.25">
      <c r="A967" t="s">
        <v>433</v>
      </c>
      <c r="B967" t="s">
        <v>591</v>
      </c>
      <c r="C967" t="s">
        <v>592</v>
      </c>
      <c r="D96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7">
        <f>COUNTIFS(D$2:D967,Clef_répartition[[#This Row],[Code_Nom]],J$2:J967,Clef_répartition[[#This Row],[Année]])</f>
        <v>10</v>
      </c>
      <c r="F967">
        <f>IF(Clef_répartition[[#This Row],[Code_Nom]]=D966,F966-1,(COUNTIFS(Clef_répartition[Code_Nom],Clef_répartition[[#This Row],[Code_Nom]],Clef_répartition[Année],Clef_répartition[[#This Row],[Année]])))</f>
        <v>41</v>
      </c>
      <c r="G96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région_10_2016</v>
      </c>
      <c r="H967">
        <v>5909</v>
      </c>
      <c r="I967" t="s">
        <v>60</v>
      </c>
      <c r="J967">
        <v>2016</v>
      </c>
      <c r="K967">
        <v>1.2921205979224727E-2</v>
      </c>
    </row>
    <row r="968" spans="1:11" x14ac:dyDescent="0.25">
      <c r="A968" t="s">
        <v>433</v>
      </c>
      <c r="B968" t="s">
        <v>591</v>
      </c>
      <c r="C968" t="s">
        <v>592</v>
      </c>
      <c r="D96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8">
        <f>COUNTIFS(D$2:D968,Clef_répartition[[#This Row],[Code_Nom]],J$2:J968,Clef_répartition[[#This Row],[Année]])</f>
        <v>11</v>
      </c>
      <c r="F968">
        <f>IF(Clef_répartition[[#This Row],[Code_Nom]]=D967,F967-1,(COUNTIFS(Clef_répartition[Code_Nom],Clef_répartition[[#This Row],[Code_Nom]],Clef_répartition[Année],Clef_répartition[[#This Row],[Année]])))</f>
        <v>40</v>
      </c>
      <c r="G96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région_11_2016</v>
      </c>
      <c r="H968">
        <v>5554</v>
      </c>
      <c r="I968" t="s">
        <v>71</v>
      </c>
      <c r="J968">
        <v>2016</v>
      </c>
      <c r="K968">
        <v>1.8163746565064021E-2</v>
      </c>
    </row>
    <row r="969" spans="1:11" x14ac:dyDescent="0.25">
      <c r="A969" t="s">
        <v>433</v>
      </c>
      <c r="B969" t="s">
        <v>591</v>
      </c>
      <c r="C969" t="s">
        <v>592</v>
      </c>
      <c r="D96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69">
        <f>COUNTIFS(D$2:D969,Clef_répartition[[#This Row],[Code_Nom]],J$2:J969,Clef_répartition[[#This Row],[Année]])</f>
        <v>12</v>
      </c>
      <c r="F969">
        <f>IF(Clef_répartition[[#This Row],[Code_Nom]]=D968,F968-1,(COUNTIFS(Clef_répartition[Code_Nom],Clef_répartition[[#This Row],[Code_Nom]],Clef_répartition[Année],Clef_répartition[[#This Row],[Année]])))</f>
        <v>39</v>
      </c>
      <c r="G96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région_12_2016</v>
      </c>
      <c r="H969">
        <v>5555</v>
      </c>
      <c r="I969" t="s">
        <v>75</v>
      </c>
      <c r="J969">
        <v>2016</v>
      </c>
      <c r="K969">
        <v>6.4508584903821796E-3</v>
      </c>
    </row>
    <row r="970" spans="1:11" x14ac:dyDescent="0.25">
      <c r="A970" t="s">
        <v>433</v>
      </c>
      <c r="B970" t="s">
        <v>591</v>
      </c>
      <c r="C970" t="s">
        <v>592</v>
      </c>
      <c r="D97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0">
        <f>COUNTIFS(D$2:D970,Clef_répartition[[#This Row],[Code_Nom]],J$2:J970,Clef_répartition[[#This Row],[Année]])</f>
        <v>13</v>
      </c>
      <c r="F970">
        <f>IF(Clef_répartition[[#This Row],[Code_Nom]]=D969,F969-1,(COUNTIFS(Clef_répartition[Code_Nom],Clef_répartition[[#This Row],[Code_Nom]],Clef_répartition[Année],Clef_répartition[[#This Row],[Année]])))</f>
        <v>38</v>
      </c>
      <c r="G97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région_13_2016</v>
      </c>
      <c r="H970">
        <v>5910</v>
      </c>
      <c r="I970" t="s">
        <v>83</v>
      </c>
      <c r="J970">
        <v>2016</v>
      </c>
      <c r="K970">
        <v>6.8601274580499302E-3</v>
      </c>
    </row>
    <row r="971" spans="1:11" x14ac:dyDescent="0.25">
      <c r="A971" t="s">
        <v>433</v>
      </c>
      <c r="B971" t="s">
        <v>591</v>
      </c>
      <c r="C971" t="s">
        <v>592</v>
      </c>
      <c r="D97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1">
        <f>COUNTIFS(D$2:D971,Clef_répartition[[#This Row],[Code_Nom]],J$2:J971,Clef_répartition[[#This Row],[Année]])</f>
        <v>14</v>
      </c>
      <c r="F971">
        <f>IF(Clef_répartition[[#This Row],[Code_Nom]]=D970,F970-1,(COUNTIFS(Clef_répartition[Code_Nom],Clef_répartition[[#This Row],[Code_Nom]],Clef_répartition[Année],Clef_répartition[[#This Row],[Année]])))</f>
        <v>37</v>
      </c>
      <c r="G97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région_14_2016</v>
      </c>
      <c r="H971">
        <v>5911</v>
      </c>
      <c r="I971" t="s">
        <v>86</v>
      </c>
      <c r="J971">
        <v>2016</v>
      </c>
      <c r="K971">
        <v>3.9757556859153012E-3</v>
      </c>
    </row>
    <row r="972" spans="1:11" x14ac:dyDescent="0.25">
      <c r="A972" t="s">
        <v>433</v>
      </c>
      <c r="B972" t="s">
        <v>591</v>
      </c>
      <c r="C972" t="s">
        <v>592</v>
      </c>
      <c r="D97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2">
        <f>COUNTIFS(D$2:D972,Clef_répartition[[#This Row],[Code_Nom]],J$2:J972,Clef_répartition[[#This Row],[Année]])</f>
        <v>15</v>
      </c>
      <c r="F972">
        <f>IF(Clef_répartition[[#This Row],[Code_Nom]]=D971,F971-1,(COUNTIFS(Clef_répartition[Code_Nom],Clef_répartition[[#This Row],[Code_Nom]],Clef_répartition[Année],Clef_répartition[[#This Row],[Année]])))</f>
        <v>36</v>
      </c>
      <c r="G97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région_15_2016</v>
      </c>
      <c r="H972">
        <v>5912</v>
      </c>
      <c r="I972" t="s">
        <v>91</v>
      </c>
      <c r="J972">
        <v>2016</v>
      </c>
      <c r="K972">
        <v>2.4556138060065095E-3</v>
      </c>
    </row>
    <row r="973" spans="1:11" x14ac:dyDescent="0.25">
      <c r="A973" t="s">
        <v>433</v>
      </c>
      <c r="B973" t="s">
        <v>591</v>
      </c>
      <c r="C973" t="s">
        <v>592</v>
      </c>
      <c r="D97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3">
        <f>COUNTIFS(D$2:D973,Clef_répartition[[#This Row],[Code_Nom]],J$2:J973,Clef_répartition[[#This Row],[Année]])</f>
        <v>16</v>
      </c>
      <c r="F973">
        <f>IF(Clef_répartition[[#This Row],[Code_Nom]]=D972,F972-1,(COUNTIFS(Clef_répartition[Code_Nom],Clef_répartition[[#This Row],[Code_Nom]],Clef_répartition[Année],Clef_répartition[[#This Row],[Année]])))</f>
        <v>35</v>
      </c>
      <c r="G97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région_16_2016</v>
      </c>
      <c r="H973">
        <v>5913</v>
      </c>
      <c r="I973" t="s">
        <v>96</v>
      </c>
      <c r="J973">
        <v>2016</v>
      </c>
      <c r="K973">
        <v>1.418799087914872E-2</v>
      </c>
    </row>
    <row r="974" spans="1:11" x14ac:dyDescent="0.25">
      <c r="A974" t="s">
        <v>433</v>
      </c>
      <c r="B974" t="s">
        <v>591</v>
      </c>
      <c r="C974" t="s">
        <v>592</v>
      </c>
      <c r="D97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4">
        <f>COUNTIFS(D$2:D974,Clef_répartition[[#This Row],[Code_Nom]],J$2:J974,Clef_répartition[[#This Row],[Année]])</f>
        <v>17</v>
      </c>
      <c r="F974">
        <f>IF(Clef_répartition[[#This Row],[Code_Nom]]=D973,F973-1,(COUNTIFS(Clef_répartition[Code_Nom],Clef_répartition[[#This Row],[Code_Nom]],Clef_répartition[Année],Clef_répartition[[#This Row],[Année]])))</f>
        <v>34</v>
      </c>
      <c r="G97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région_17_2016</v>
      </c>
      <c r="H974">
        <v>5914</v>
      </c>
      <c r="I974" t="s">
        <v>105</v>
      </c>
      <c r="J974">
        <v>2016</v>
      </c>
      <c r="K974">
        <v>6.7042154703669775E-3</v>
      </c>
    </row>
    <row r="975" spans="1:11" x14ac:dyDescent="0.25">
      <c r="A975" t="s">
        <v>433</v>
      </c>
      <c r="B975" t="s">
        <v>591</v>
      </c>
      <c r="C975" t="s">
        <v>592</v>
      </c>
      <c r="D97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5">
        <f>COUNTIFS(D$2:D975,Clef_répartition[[#This Row],[Code_Nom]],J$2:J975,Clef_répartition[[#This Row],[Année]])</f>
        <v>18</v>
      </c>
      <c r="F975">
        <f>IF(Clef_répartition[[#This Row],[Code_Nom]]=D974,F974-1,(COUNTIFS(Clef_répartition[Code_Nom],Clef_répartition[[#This Row],[Code_Nom]],Clef_répartition[Année],Clef_répartition[[#This Row],[Année]])))</f>
        <v>33</v>
      </c>
      <c r="G97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région_18_2016</v>
      </c>
      <c r="H975">
        <v>5520</v>
      </c>
      <c r="I975" t="s">
        <v>107</v>
      </c>
      <c r="J975">
        <v>2016</v>
      </c>
      <c r="K975">
        <v>0</v>
      </c>
    </row>
    <row r="976" spans="1:11" x14ac:dyDescent="0.25">
      <c r="A976" t="s">
        <v>433</v>
      </c>
      <c r="B976" t="s">
        <v>591</v>
      </c>
      <c r="C976" t="s">
        <v>592</v>
      </c>
      <c r="D97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6">
        <f>COUNTIFS(D$2:D976,Clef_répartition[[#This Row],[Code_Nom]],J$2:J976,Clef_répartition[[#This Row],[Année]])</f>
        <v>19</v>
      </c>
      <c r="F976">
        <f>IF(Clef_répartition[[#This Row],[Code_Nom]]=D975,F975-1,(COUNTIFS(Clef_répartition[Code_Nom],Clef_répartition[[#This Row],[Code_Nom]],Clef_répartition[Année],Clef_répartition[[#This Row],[Année]])))</f>
        <v>32</v>
      </c>
      <c r="G97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région_19_2016</v>
      </c>
      <c r="H976">
        <v>5556</v>
      </c>
      <c r="I976" t="s">
        <v>115</v>
      </c>
      <c r="J976">
        <v>2016</v>
      </c>
      <c r="K976">
        <v>8.0099783672117082E-3</v>
      </c>
    </row>
    <row r="977" spans="1:11" x14ac:dyDescent="0.25">
      <c r="A977" t="s">
        <v>433</v>
      </c>
      <c r="B977" t="s">
        <v>591</v>
      </c>
      <c r="C977" t="s">
        <v>592</v>
      </c>
      <c r="D97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7">
        <f>COUNTIFS(D$2:D977,Clef_répartition[[#This Row],[Code_Nom]],J$2:J977,Clef_répartition[[#This Row],[Année]])</f>
        <v>20</v>
      </c>
      <c r="F977">
        <f>IF(Clef_répartition[[#This Row],[Code_Nom]]=D976,F976-1,(COUNTIFS(Clef_répartition[Code_Nom],Clef_répartition[[#This Row],[Code_Nom]],Clef_répartition[Année],Clef_répartition[[#This Row],[Année]])))</f>
        <v>31</v>
      </c>
      <c r="G97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région_20_2016</v>
      </c>
      <c r="H977">
        <v>5557</v>
      </c>
      <c r="I977" t="s">
        <v>116</v>
      </c>
      <c r="J977">
        <v>2016</v>
      </c>
      <c r="K977">
        <v>3.5664867182475498E-3</v>
      </c>
    </row>
    <row r="978" spans="1:11" x14ac:dyDescent="0.25">
      <c r="A978" t="s">
        <v>433</v>
      </c>
      <c r="B978" t="s">
        <v>591</v>
      </c>
      <c r="C978" t="s">
        <v>592</v>
      </c>
      <c r="D97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8">
        <f>COUNTIFS(D$2:D978,Clef_répartition[[#This Row],[Code_Nom]],J$2:J978,Clef_répartition[[#This Row],[Année]])</f>
        <v>21</v>
      </c>
      <c r="F978">
        <f>IF(Clef_répartition[[#This Row],[Code_Nom]]=D977,F977-1,(COUNTIFS(Clef_répartition[Code_Nom],Clef_répartition[[#This Row],[Code_Nom]],Clef_répartition[Année],Clef_répartition[[#This Row],[Année]])))</f>
        <v>30</v>
      </c>
      <c r="G97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région_21_2016</v>
      </c>
      <c r="H978">
        <v>5559</v>
      </c>
      <c r="I978" t="s">
        <v>121</v>
      </c>
      <c r="J978">
        <v>2016</v>
      </c>
      <c r="K978">
        <v>7.4837754087817444E-3</v>
      </c>
    </row>
    <row r="979" spans="1:11" x14ac:dyDescent="0.25">
      <c r="A979" t="s">
        <v>433</v>
      </c>
      <c r="B979" t="s">
        <v>591</v>
      </c>
      <c r="C979" t="s">
        <v>592</v>
      </c>
      <c r="D97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79">
        <f>COUNTIFS(D$2:D979,Clef_répartition[[#This Row],[Code_Nom]],J$2:J979,Clef_répartition[[#This Row],[Année]])</f>
        <v>22</v>
      </c>
      <c r="F979">
        <f>IF(Clef_répartition[[#This Row],[Code_Nom]]=D978,F978-1,(COUNTIFS(Clef_répartition[Code_Nom],Clef_répartition[[#This Row],[Code_Nom]],Clef_répartition[Année],Clef_répartition[[#This Row],[Année]])))</f>
        <v>29</v>
      </c>
      <c r="G97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région_22_2016</v>
      </c>
      <c r="H979">
        <v>5560</v>
      </c>
      <c r="I979" t="s">
        <v>131</v>
      </c>
      <c r="J979">
        <v>2016</v>
      </c>
      <c r="K979">
        <v>4.4045136520434215E-3</v>
      </c>
    </row>
    <row r="980" spans="1:11" x14ac:dyDescent="0.25">
      <c r="A980" t="s">
        <v>433</v>
      </c>
      <c r="B980" t="s">
        <v>591</v>
      </c>
      <c r="C980" t="s">
        <v>592</v>
      </c>
      <c r="D98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0">
        <f>COUNTIFS(D$2:D980,Clef_répartition[[#This Row],[Code_Nom]],J$2:J980,Clef_répartition[[#This Row],[Année]])</f>
        <v>23</v>
      </c>
      <c r="F980">
        <f>IF(Clef_répartition[[#This Row],[Code_Nom]]=D979,F979-1,(COUNTIFS(Clef_répartition[Code_Nom],Clef_répartition[[#This Row],[Code_Nom]],Clef_répartition[Année],Clef_répartition[[#This Row],[Année]])))</f>
        <v>28</v>
      </c>
      <c r="G98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région_23_2016</v>
      </c>
      <c r="H980">
        <v>5561</v>
      </c>
      <c r="I980" t="s">
        <v>132</v>
      </c>
      <c r="J980">
        <v>2016</v>
      </c>
      <c r="K980">
        <v>6.3222311005437432E-2</v>
      </c>
    </row>
    <row r="981" spans="1:11" x14ac:dyDescent="0.25">
      <c r="A981" t="s">
        <v>433</v>
      </c>
      <c r="B981" t="s">
        <v>591</v>
      </c>
      <c r="C981" t="s">
        <v>592</v>
      </c>
      <c r="D98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1">
        <f>COUNTIFS(D$2:D981,Clef_répartition[[#This Row],[Code_Nom]],J$2:J981,Clef_répartition[[#This Row],[Année]])</f>
        <v>24</v>
      </c>
      <c r="F981">
        <f>IF(Clef_répartition[[#This Row],[Code_Nom]]=D980,F980-1,(COUNTIFS(Clef_répartition[Code_Nom],Clef_répartition[[#This Row],[Code_Nom]],Clef_répartition[Année],Clef_répartition[[#This Row],[Année]])))</f>
        <v>27</v>
      </c>
      <c r="G98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région_24_2016</v>
      </c>
      <c r="H981">
        <v>5755</v>
      </c>
      <c r="I981" t="s">
        <v>160</v>
      </c>
      <c r="J981">
        <v>2016</v>
      </c>
      <c r="K981">
        <v>0</v>
      </c>
    </row>
    <row r="982" spans="1:11" x14ac:dyDescent="0.25">
      <c r="A982" t="s">
        <v>433</v>
      </c>
      <c r="B982" t="s">
        <v>591</v>
      </c>
      <c r="C982" t="s">
        <v>592</v>
      </c>
      <c r="D98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2">
        <f>COUNTIFS(D$2:D982,Clef_répartition[[#This Row],[Code_Nom]],J$2:J982,Clef_répartition[[#This Row],[Année]])</f>
        <v>25</v>
      </c>
      <c r="F982">
        <f>IF(Clef_répartition[[#This Row],[Code_Nom]]=D981,F981-1,(COUNTIFS(Clef_répartition[Code_Nom],Clef_répartition[[#This Row],[Code_Nom]],Clef_répartition[Année],Clef_répartition[[#This Row],[Année]])))</f>
        <v>26</v>
      </c>
      <c r="G98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région_25_2016</v>
      </c>
      <c r="H982">
        <v>5919</v>
      </c>
      <c r="I982" t="s">
        <v>172</v>
      </c>
      <c r="J982">
        <v>2016</v>
      </c>
      <c r="K982">
        <v>1.0757927150123756E-2</v>
      </c>
    </row>
    <row r="983" spans="1:11" x14ac:dyDescent="0.25">
      <c r="A983" t="s">
        <v>433</v>
      </c>
      <c r="B983" t="s">
        <v>591</v>
      </c>
      <c r="C983" t="s">
        <v>592</v>
      </c>
      <c r="D98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3">
        <f>COUNTIFS(D$2:D983,Clef_répartition[[#This Row],[Code_Nom]],J$2:J983,Clef_répartition[[#This Row],[Année]])</f>
        <v>26</v>
      </c>
      <c r="F983">
        <f>IF(Clef_répartition[[#This Row],[Code_Nom]]=D982,F982-1,(COUNTIFS(Clef_répartition[Code_Nom],Clef_répartition[[#This Row],[Code_Nom]],Clef_répartition[Année],Clef_répartition[[#This Row],[Année]])))</f>
        <v>25</v>
      </c>
      <c r="G98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région_26_2016</v>
      </c>
      <c r="H983">
        <v>5562</v>
      </c>
      <c r="I983" t="s">
        <v>173</v>
      </c>
      <c r="J983">
        <v>2016</v>
      </c>
      <c r="K983">
        <v>0</v>
      </c>
    </row>
    <row r="984" spans="1:11" x14ac:dyDescent="0.25">
      <c r="A984" t="s">
        <v>433</v>
      </c>
      <c r="B984" t="s">
        <v>591</v>
      </c>
      <c r="C984" t="s">
        <v>592</v>
      </c>
      <c r="D98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4">
        <f>COUNTIFS(D$2:D984,Clef_répartition[[#This Row],[Code_Nom]],J$2:J984,Clef_répartition[[#This Row],[Année]])</f>
        <v>27</v>
      </c>
      <c r="F984">
        <f>IF(Clef_répartition[[#This Row],[Code_Nom]]=D983,F983-1,(COUNTIFS(Clef_répartition[Code_Nom],Clef_répartition[[#This Row],[Code_Nom]],Clef_répartition[Année],Clef_répartition[[#This Row],[Année]])))</f>
        <v>24</v>
      </c>
      <c r="G98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région_27_2016</v>
      </c>
      <c r="H984">
        <v>5921</v>
      </c>
      <c r="I984" t="s">
        <v>180</v>
      </c>
      <c r="J984">
        <v>2016</v>
      </c>
      <c r="K984">
        <v>4.4434916489641601E-3</v>
      </c>
    </row>
    <row r="985" spans="1:11" x14ac:dyDescent="0.25">
      <c r="A985" t="s">
        <v>433</v>
      </c>
      <c r="B985" t="s">
        <v>591</v>
      </c>
      <c r="C985" t="s">
        <v>592</v>
      </c>
      <c r="D98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5">
        <f>COUNTIFS(D$2:D985,Clef_répartition[[#This Row],[Code_Nom]],J$2:J985,Clef_répartition[[#This Row],[Année]])</f>
        <v>28</v>
      </c>
      <c r="F985">
        <f>IF(Clef_répartition[[#This Row],[Code_Nom]]=D984,F984-1,(COUNTIFS(Clef_répartition[Code_Nom],Clef_répartition[[#This Row],[Code_Nom]],Clef_répartition[Année],Clef_répartition[[#This Row],[Année]])))</f>
        <v>23</v>
      </c>
      <c r="G98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région_28_2016</v>
      </c>
      <c r="H985">
        <v>5922</v>
      </c>
      <c r="I985" t="s">
        <v>183</v>
      </c>
      <c r="J985">
        <v>2016</v>
      </c>
      <c r="K985">
        <v>1.4129523883767613E-2</v>
      </c>
    </row>
    <row r="986" spans="1:11" x14ac:dyDescent="0.25">
      <c r="A986" t="s">
        <v>433</v>
      </c>
      <c r="B986" t="s">
        <v>591</v>
      </c>
      <c r="C986" t="s">
        <v>592</v>
      </c>
      <c r="D98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6">
        <f>COUNTIFS(D$2:D986,Clef_répartition[[#This Row],[Code_Nom]],J$2:J986,Clef_répartition[[#This Row],[Année]])</f>
        <v>29</v>
      </c>
      <c r="F986">
        <f>IF(Clef_répartition[[#This Row],[Code_Nom]]=D985,F985-1,(COUNTIFS(Clef_répartition[Code_Nom],Clef_répartition[[#This Row],[Code_Nom]],Clef_répartition[Année],Clef_répartition[[#This Row],[Année]])))</f>
        <v>22</v>
      </c>
      <c r="G98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région_29_2016</v>
      </c>
      <c r="H986">
        <v>5563</v>
      </c>
      <c r="I986" t="s">
        <v>193</v>
      </c>
      <c r="J986">
        <v>2016</v>
      </c>
      <c r="K986">
        <v>2.9038607705949991E-3</v>
      </c>
    </row>
    <row r="987" spans="1:11" x14ac:dyDescent="0.25">
      <c r="A987" t="s">
        <v>433</v>
      </c>
      <c r="B987" t="s">
        <v>591</v>
      </c>
      <c r="C987" t="s">
        <v>592</v>
      </c>
      <c r="D98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7">
        <f>COUNTIFS(D$2:D987,Clef_répartition[[#This Row],[Code_Nom]],J$2:J987,Clef_répartition[[#This Row],[Année]])</f>
        <v>30</v>
      </c>
      <c r="F987">
        <f>IF(Clef_répartition[[#This Row],[Code_Nom]]=D986,F986-1,(COUNTIFS(Clef_répartition[Code_Nom],Clef_répartition[[#This Row],[Code_Nom]],Clef_répartition[Année],Clef_répartition[[#This Row],[Année]])))</f>
        <v>21</v>
      </c>
      <c r="G98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région_30_2016</v>
      </c>
      <c r="H987">
        <v>5564</v>
      </c>
      <c r="I987" t="s">
        <v>194</v>
      </c>
      <c r="J987">
        <v>2016</v>
      </c>
      <c r="K987">
        <v>1.9878778429576506E-3</v>
      </c>
    </row>
    <row r="988" spans="1:11" x14ac:dyDescent="0.25">
      <c r="A988" t="s">
        <v>433</v>
      </c>
      <c r="B988" t="s">
        <v>591</v>
      </c>
      <c r="C988" t="s">
        <v>592</v>
      </c>
      <c r="D98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8">
        <f>COUNTIFS(D$2:D988,Clef_répartition[[#This Row],[Code_Nom]],J$2:J988,Clef_répartition[[#This Row],[Année]])</f>
        <v>31</v>
      </c>
      <c r="F988">
        <f>IF(Clef_répartition[[#This Row],[Code_Nom]]=D987,F987-1,(COUNTIFS(Clef_répartition[Code_Nom],Clef_répartition[[#This Row],[Code_Nom]],Clef_répartition[Année],Clef_répartition[[#This Row],[Année]])))</f>
        <v>20</v>
      </c>
      <c r="G98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région_31_2016</v>
      </c>
      <c r="H988">
        <v>5565</v>
      </c>
      <c r="I988" t="s">
        <v>199</v>
      </c>
      <c r="J988">
        <v>2016</v>
      </c>
      <c r="K988">
        <v>9.7444992301845609E-3</v>
      </c>
    </row>
    <row r="989" spans="1:11" x14ac:dyDescent="0.25">
      <c r="A989" t="s">
        <v>433</v>
      </c>
      <c r="B989" t="s">
        <v>591</v>
      </c>
      <c r="C989" t="s">
        <v>592</v>
      </c>
      <c r="D98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89">
        <f>COUNTIFS(D$2:D989,Clef_répartition[[#This Row],[Code_Nom]],J$2:J989,Clef_répartition[[#This Row],[Année]])</f>
        <v>32</v>
      </c>
      <c r="F989">
        <f>IF(Clef_répartition[[#This Row],[Code_Nom]]=D988,F988-1,(COUNTIFS(Clef_répartition[Code_Nom],Clef_répartition[[#This Row],[Code_Nom]],Clef_répartition[Année],Clef_répartition[[#This Row],[Année]])))</f>
        <v>19</v>
      </c>
      <c r="G98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région_32_2016</v>
      </c>
      <c r="H989">
        <v>5923</v>
      </c>
      <c r="I989" t="s">
        <v>200</v>
      </c>
      <c r="J989">
        <v>2016</v>
      </c>
      <c r="K989">
        <v>3.4300637290249651E-3</v>
      </c>
    </row>
    <row r="990" spans="1:11" x14ac:dyDescent="0.25">
      <c r="A990" t="s">
        <v>433</v>
      </c>
      <c r="B990" t="s">
        <v>591</v>
      </c>
      <c r="C990" t="s">
        <v>592</v>
      </c>
      <c r="D99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0">
        <f>COUNTIFS(D$2:D990,Clef_répartition[[#This Row],[Code_Nom]],J$2:J990,Clef_répartition[[#This Row],[Année]])</f>
        <v>33</v>
      </c>
      <c r="F990">
        <f>IF(Clef_répartition[[#This Row],[Code_Nom]]=D989,F989-1,(COUNTIFS(Clef_répartition[Code_Nom],Clef_répartition[[#This Row],[Code_Nom]],Clef_répartition[Année],Clef_répartition[[#This Row],[Année]])))</f>
        <v>18</v>
      </c>
      <c r="G99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région_33_2016</v>
      </c>
      <c r="H990">
        <v>5924</v>
      </c>
      <c r="I990" t="s">
        <v>202</v>
      </c>
      <c r="J990">
        <v>2016</v>
      </c>
      <c r="K990">
        <v>5.3399855781411402E-3</v>
      </c>
    </row>
    <row r="991" spans="1:11" x14ac:dyDescent="0.25">
      <c r="A991" t="s">
        <v>433</v>
      </c>
      <c r="B991" t="s">
        <v>591</v>
      </c>
      <c r="C991" t="s">
        <v>592</v>
      </c>
      <c r="D99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1">
        <f>COUNTIFS(D$2:D991,Clef_répartition[[#This Row],[Code_Nom]],J$2:J991,Clef_répartition[[#This Row],[Année]])</f>
        <v>34</v>
      </c>
      <c r="F991">
        <f>IF(Clef_répartition[[#This Row],[Code_Nom]]=D990,F990-1,(COUNTIFS(Clef_répartition[Code_Nom],Clef_répartition[[#This Row],[Code_Nom]],Clef_répartition[Année],Clef_répartition[[#This Row],[Année]])))</f>
        <v>17</v>
      </c>
      <c r="G99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région_34_2016</v>
      </c>
      <c r="H991">
        <v>5925</v>
      </c>
      <c r="I991" t="s">
        <v>207</v>
      </c>
      <c r="J991">
        <v>2016</v>
      </c>
      <c r="K991">
        <v>3.839332696692717E-3</v>
      </c>
    </row>
    <row r="992" spans="1:11" x14ac:dyDescent="0.25">
      <c r="A992" t="s">
        <v>433</v>
      </c>
      <c r="B992" t="s">
        <v>591</v>
      </c>
      <c r="C992" t="s">
        <v>592</v>
      </c>
      <c r="D99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2">
        <f>COUNTIFS(D$2:D992,Clef_répartition[[#This Row],[Code_Nom]],J$2:J992,Clef_répartition[[#This Row],[Année]])</f>
        <v>35</v>
      </c>
      <c r="F992">
        <f>IF(Clef_répartition[[#This Row],[Code_Nom]]=D991,F991-1,(COUNTIFS(Clef_répartition[Code_Nom],Clef_répartition[[#This Row],[Code_Nom]],Clef_répartition[Année],Clef_répartition[[#This Row],[Année]])))</f>
        <v>16</v>
      </c>
      <c r="G99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région_35_2016</v>
      </c>
      <c r="H992">
        <v>5926</v>
      </c>
      <c r="I992" t="s">
        <v>218</v>
      </c>
      <c r="J992">
        <v>2016</v>
      </c>
      <c r="K992">
        <v>1.4324413868371305E-2</v>
      </c>
    </row>
    <row r="993" spans="1:11" x14ac:dyDescent="0.25">
      <c r="A993" t="s">
        <v>433</v>
      </c>
      <c r="B993" t="s">
        <v>591</v>
      </c>
      <c r="C993" t="s">
        <v>592</v>
      </c>
      <c r="D99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3">
        <f>COUNTIFS(D$2:D993,Clef_répartition[[#This Row],[Code_Nom]],J$2:J993,Clef_répartition[[#This Row],[Année]])</f>
        <v>36</v>
      </c>
      <c r="F993">
        <f>IF(Clef_répartition[[#This Row],[Code_Nom]]=D992,F992-1,(COUNTIFS(Clef_répartition[Code_Nom],Clef_répartition[[#This Row],[Code_Nom]],Clef_répartition[Année],Clef_répartition[[#This Row],[Année]])))</f>
        <v>15</v>
      </c>
      <c r="G99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région_36_2016</v>
      </c>
      <c r="H993">
        <v>5566</v>
      </c>
      <c r="I993" t="s">
        <v>224</v>
      </c>
      <c r="J993">
        <v>2016</v>
      </c>
      <c r="K993">
        <v>7.2693964257176833E-3</v>
      </c>
    </row>
    <row r="994" spans="1:11" x14ac:dyDescent="0.25">
      <c r="A994" t="s">
        <v>433</v>
      </c>
      <c r="B994" t="s">
        <v>591</v>
      </c>
      <c r="C994" t="s">
        <v>592</v>
      </c>
      <c r="D99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4">
        <f>COUNTIFS(D$2:D994,Clef_répartition[[#This Row],[Code_Nom]],J$2:J994,Clef_répartition[[#This Row],[Année]])</f>
        <v>37</v>
      </c>
      <c r="F994">
        <f>IF(Clef_répartition[[#This Row],[Code_Nom]]=D993,F993-1,(COUNTIFS(Clef_répartition[Code_Nom],Clef_répartition[[#This Row],[Code_Nom]],Clef_répartition[Année],Clef_répartition[[#This Row],[Année]])))</f>
        <v>14</v>
      </c>
      <c r="G99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région_37_2016</v>
      </c>
      <c r="H994">
        <v>5928</v>
      </c>
      <c r="I994" t="s">
        <v>240</v>
      </c>
      <c r="J994">
        <v>2016</v>
      </c>
      <c r="K994">
        <v>3.2156847459609049E-3</v>
      </c>
    </row>
    <row r="995" spans="1:11" x14ac:dyDescent="0.25">
      <c r="A995" t="s">
        <v>433</v>
      </c>
      <c r="B995" t="s">
        <v>591</v>
      </c>
      <c r="C995" t="s">
        <v>592</v>
      </c>
      <c r="D99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5">
        <f>COUNTIFS(D$2:D995,Clef_répartition[[#This Row],[Code_Nom]],J$2:J995,Clef_répartition[[#This Row],[Année]])</f>
        <v>38</v>
      </c>
      <c r="F995">
        <f>IF(Clef_répartition[[#This Row],[Code_Nom]]=D994,F994-1,(COUNTIFS(Clef_répartition[Code_Nom],Clef_répartition[[#This Row],[Code_Nom]],Clef_répartition[Année],Clef_répartition[[#This Row],[Année]])))</f>
        <v>13</v>
      </c>
      <c r="G99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région_38_2016</v>
      </c>
      <c r="H995">
        <v>5568</v>
      </c>
      <c r="I995" t="s">
        <v>249</v>
      </c>
      <c r="J995">
        <v>2016</v>
      </c>
      <c r="K995">
        <v>0</v>
      </c>
    </row>
    <row r="996" spans="1:11" x14ac:dyDescent="0.25">
      <c r="A996" t="s">
        <v>433</v>
      </c>
      <c r="B996" t="s">
        <v>591</v>
      </c>
      <c r="C996" t="s">
        <v>592</v>
      </c>
      <c r="D99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6">
        <f>COUNTIFS(D$2:D996,Clef_répartition[[#This Row],[Code_Nom]],J$2:J996,Clef_répartition[[#This Row],[Année]])</f>
        <v>39</v>
      </c>
      <c r="F996">
        <f>IF(Clef_répartition[[#This Row],[Code_Nom]]=D995,F995-1,(COUNTIFS(Clef_répartition[Code_Nom],Clef_répartition[[#This Row],[Code_Nom]],Clef_répartition[Année],Clef_répartition[[#This Row],[Année]])))</f>
        <v>12</v>
      </c>
      <c r="G99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région_39_2016</v>
      </c>
      <c r="H996">
        <v>5929</v>
      </c>
      <c r="I996" t="s">
        <v>257</v>
      </c>
      <c r="J996">
        <v>2016</v>
      </c>
      <c r="K996">
        <v>1.023172419169379E-2</v>
      </c>
    </row>
    <row r="997" spans="1:11" x14ac:dyDescent="0.25">
      <c r="A997" t="s">
        <v>433</v>
      </c>
      <c r="B997" t="s">
        <v>591</v>
      </c>
      <c r="C997" t="s">
        <v>592</v>
      </c>
      <c r="D99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7">
        <f>COUNTIFS(D$2:D997,Clef_répartition[[#This Row],[Code_Nom]],J$2:J997,Clef_répartition[[#This Row],[Année]])</f>
        <v>40</v>
      </c>
      <c r="F997">
        <f>IF(Clef_répartition[[#This Row],[Code_Nom]]=D996,F996-1,(COUNTIFS(Clef_répartition[Code_Nom],Clef_répartition[[#This Row],[Code_Nom]],Clef_répartition[Année],Clef_répartition[[#This Row],[Année]])))</f>
        <v>11</v>
      </c>
      <c r="G99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région_40_2016</v>
      </c>
      <c r="H997">
        <v>5930</v>
      </c>
      <c r="I997" t="s">
        <v>259</v>
      </c>
      <c r="J997">
        <v>2016</v>
      </c>
      <c r="K997">
        <v>3.878310693613456E-3</v>
      </c>
    </row>
    <row r="998" spans="1:11" x14ac:dyDescent="0.25">
      <c r="A998" t="s">
        <v>433</v>
      </c>
      <c r="B998" t="s">
        <v>591</v>
      </c>
      <c r="C998" t="s">
        <v>592</v>
      </c>
      <c r="D99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8">
        <f>COUNTIFS(D$2:D998,Clef_répartition[[#This Row],[Code_Nom]],J$2:J998,Clef_répartition[[#This Row],[Année]])</f>
        <v>41</v>
      </c>
      <c r="F998">
        <f>IF(Clef_répartition[[#This Row],[Code_Nom]]=D997,F997-1,(COUNTIFS(Clef_répartition[Code_Nom],Clef_répartition[[#This Row],[Code_Nom]],Clef_répartition[Année],Clef_répartition[[#This Row],[Année]])))</f>
        <v>10</v>
      </c>
      <c r="G99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région_41_2016</v>
      </c>
      <c r="H998">
        <v>5571</v>
      </c>
      <c r="I998" t="s">
        <v>263</v>
      </c>
      <c r="J998">
        <v>2016</v>
      </c>
      <c r="K998">
        <v>1.4811638829880534E-2</v>
      </c>
    </row>
    <row r="999" spans="1:11" x14ac:dyDescent="0.25">
      <c r="A999" t="s">
        <v>433</v>
      </c>
      <c r="B999" t="s">
        <v>591</v>
      </c>
      <c r="C999" t="s">
        <v>592</v>
      </c>
      <c r="D99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999">
        <f>COUNTIFS(D$2:D999,Clef_répartition[[#This Row],[Code_Nom]],J$2:J999,Clef_répartition[[#This Row],[Année]])</f>
        <v>42</v>
      </c>
      <c r="F999">
        <f>IF(Clef_répartition[[#This Row],[Code_Nom]]=D998,F998-1,(COUNTIFS(Clef_répartition[Code_Nom],Clef_répartition[[#This Row],[Code_Nom]],Clef_répartition[Année],Clef_répartition[[#This Row],[Année]])))</f>
        <v>9</v>
      </c>
      <c r="G99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région_42_2016</v>
      </c>
      <c r="H999">
        <v>5931</v>
      </c>
      <c r="I999" t="s">
        <v>267</v>
      </c>
      <c r="J999">
        <v>2016</v>
      </c>
      <c r="K999">
        <v>9.1793182748338559E-3</v>
      </c>
    </row>
    <row r="1000" spans="1:11" x14ac:dyDescent="0.25">
      <c r="A1000" t="s">
        <v>433</v>
      </c>
      <c r="B1000" t="s">
        <v>591</v>
      </c>
      <c r="C1000" t="s">
        <v>592</v>
      </c>
      <c r="D100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0">
        <f>COUNTIFS(D$2:D1000,Clef_répartition[[#This Row],[Code_Nom]],J$2:J1000,Clef_répartition[[#This Row],[Année]])</f>
        <v>43</v>
      </c>
      <c r="F1000">
        <f>IF(Clef_répartition[[#This Row],[Code_Nom]]=D999,F999-1,(COUNTIFS(Clef_répartition[Code_Nom],Clef_répartition[[#This Row],[Code_Nom]],Clef_répartition[Année],Clef_répartition[[#This Row],[Année]])))</f>
        <v>8</v>
      </c>
      <c r="G100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région_43_2016</v>
      </c>
      <c r="H1000">
        <v>5932</v>
      </c>
      <c r="I1000" t="s">
        <v>269</v>
      </c>
      <c r="J1000">
        <v>2016</v>
      </c>
      <c r="K1000">
        <v>4.0537116797567775E-3</v>
      </c>
    </row>
    <row r="1001" spans="1:11" x14ac:dyDescent="0.25">
      <c r="A1001" t="s">
        <v>433</v>
      </c>
      <c r="B1001" t="s">
        <v>591</v>
      </c>
      <c r="C1001" t="s">
        <v>592</v>
      </c>
      <c r="D100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1">
        <f>COUNTIFS(D$2:D1001,Clef_répartition[[#This Row],[Code_Nom]],J$2:J1001,Clef_répartition[[#This Row],[Année]])</f>
        <v>44</v>
      </c>
      <c r="F1001">
        <f>IF(Clef_répartition[[#This Row],[Code_Nom]]=D1000,F1000-1,(COUNTIFS(Clef_répartition[Code_Nom],Clef_répartition[[#This Row],[Code_Nom]],Clef_répartition[Année],Clef_répartition[[#This Row],[Année]])))</f>
        <v>7</v>
      </c>
      <c r="G100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région_44_2016</v>
      </c>
      <c r="H1001">
        <v>5933</v>
      </c>
      <c r="I1001" t="s">
        <v>271</v>
      </c>
      <c r="J1001">
        <v>2016</v>
      </c>
      <c r="K1001">
        <v>1.2511937011556977E-2</v>
      </c>
    </row>
    <row r="1002" spans="1:11" x14ac:dyDescent="0.25">
      <c r="A1002" t="s">
        <v>433</v>
      </c>
      <c r="B1002" t="s">
        <v>591</v>
      </c>
      <c r="C1002" t="s">
        <v>592</v>
      </c>
      <c r="D100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2">
        <f>COUNTIFS(D$2:D1002,Clef_répartition[[#This Row],[Code_Nom]],J$2:J1002,Clef_répartition[[#This Row],[Année]])</f>
        <v>45</v>
      </c>
      <c r="F1002">
        <f>IF(Clef_répartition[[#This Row],[Code_Nom]]=D1001,F1001-1,(COUNTIFS(Clef_répartition[Code_Nom],Clef_répartition[[#This Row],[Code_Nom]],Clef_répartition[Année],Clef_répartition[[#This Row],[Année]])))</f>
        <v>6</v>
      </c>
      <c r="G100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région_45_2016</v>
      </c>
      <c r="H1002">
        <v>5934</v>
      </c>
      <c r="I1002" t="s">
        <v>273</v>
      </c>
      <c r="J1002">
        <v>2016</v>
      </c>
      <c r="K1002">
        <v>4.696848628948958E-3</v>
      </c>
    </row>
    <row r="1003" spans="1:11" x14ac:dyDescent="0.25">
      <c r="A1003" t="s">
        <v>433</v>
      </c>
      <c r="B1003" t="s">
        <v>591</v>
      </c>
      <c r="C1003" t="s">
        <v>592</v>
      </c>
      <c r="D100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3">
        <f>COUNTIFS(D$2:D1003,Clef_répartition[[#This Row],[Code_Nom]],J$2:J1003,Clef_répartition[[#This Row],[Année]])</f>
        <v>46</v>
      </c>
      <c r="F1003">
        <f>IF(Clef_répartition[[#This Row],[Code_Nom]]=D1002,F1002-1,(COUNTIFS(Clef_répartition[Code_Nom],Clef_répartition[[#This Row],[Code_Nom]],Clef_répartition[Année],Clef_répartition[[#This Row],[Année]])))</f>
        <v>5</v>
      </c>
      <c r="G100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région_46_2016</v>
      </c>
      <c r="H1003">
        <v>5935</v>
      </c>
      <c r="I1003" t="s">
        <v>280</v>
      </c>
      <c r="J1003">
        <v>2016</v>
      </c>
      <c r="K1003">
        <v>1.7345208629728518E-3</v>
      </c>
    </row>
    <row r="1004" spans="1:11" x14ac:dyDescent="0.25">
      <c r="A1004" t="s">
        <v>433</v>
      </c>
      <c r="B1004" t="s">
        <v>591</v>
      </c>
      <c r="C1004" t="s">
        <v>592</v>
      </c>
      <c r="D100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4">
        <f>COUNTIFS(D$2:D1004,Clef_répartition[[#This Row],[Code_Nom]],J$2:J1004,Clef_répartition[[#This Row],[Année]])</f>
        <v>47</v>
      </c>
      <c r="F1004">
        <f>IF(Clef_répartition[[#This Row],[Code_Nom]]=D1003,F1003-1,(COUNTIFS(Clef_répartition[Code_Nom],Clef_répartition[[#This Row],[Code_Nom]],Clef_répartition[Année],Clef_répartition[[#This Row],[Année]])))</f>
        <v>4</v>
      </c>
      <c r="G100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région_47_2016</v>
      </c>
      <c r="H1004">
        <v>5937</v>
      </c>
      <c r="I1004" t="s">
        <v>593</v>
      </c>
      <c r="J1004">
        <v>2016</v>
      </c>
      <c r="K1004">
        <v>2.6699927890705701E-3</v>
      </c>
    </row>
    <row r="1005" spans="1:11" x14ac:dyDescent="0.25">
      <c r="A1005" t="s">
        <v>433</v>
      </c>
      <c r="B1005" t="s">
        <v>591</v>
      </c>
      <c r="C1005" t="s">
        <v>592</v>
      </c>
      <c r="D100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5">
        <f>COUNTIFS(D$2:D1005,Clef_répartition[[#This Row],[Code_Nom]],J$2:J1005,Clef_répartition[[#This Row],[Année]])</f>
        <v>48</v>
      </c>
      <c r="F1005">
        <f>IF(Clef_répartition[[#This Row],[Code_Nom]]=D1004,F1004-1,(COUNTIFS(Clef_répartition[Code_Nom],Clef_répartition[[#This Row],[Code_Nom]],Clef_répartition[Année],Clef_répartition[[#This Row],[Année]])))</f>
        <v>3</v>
      </c>
      <c r="G100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région_48_2016</v>
      </c>
      <c r="H1005">
        <v>5766</v>
      </c>
      <c r="I1005" t="s">
        <v>293</v>
      </c>
      <c r="J1005">
        <v>2016</v>
      </c>
      <c r="K1005">
        <v>0</v>
      </c>
    </row>
    <row r="1006" spans="1:11" x14ac:dyDescent="0.25">
      <c r="A1006" t="s">
        <v>433</v>
      </c>
      <c r="B1006" t="s">
        <v>591</v>
      </c>
      <c r="C1006" t="s">
        <v>592</v>
      </c>
      <c r="D100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6">
        <f>COUNTIFS(D$2:D1006,Clef_répartition[[#This Row],[Code_Nom]],J$2:J1006,Clef_répartition[[#This Row],[Année]])</f>
        <v>49</v>
      </c>
      <c r="F1006">
        <f>IF(Clef_répartition[[#This Row],[Code_Nom]]=D1005,F1005-1,(COUNTIFS(Clef_répartition[Code_Nom],Clef_répartition[[#This Row],[Code_Nom]],Clef_répartition[Année],Clef_répartition[[#This Row],[Année]])))</f>
        <v>2</v>
      </c>
      <c r="G100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région_49_2016</v>
      </c>
      <c r="H1006">
        <v>5938</v>
      </c>
      <c r="I1006" t="s">
        <v>298</v>
      </c>
      <c r="J1006">
        <v>2016</v>
      </c>
      <c r="K1006">
        <v>0.5646352633938142</v>
      </c>
    </row>
    <row r="1007" spans="1:11" x14ac:dyDescent="0.25">
      <c r="A1007" t="s">
        <v>433</v>
      </c>
      <c r="B1007" t="s">
        <v>591</v>
      </c>
      <c r="C1007" t="s">
        <v>592</v>
      </c>
      <c r="D100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07">
        <f>COUNTIFS(D$2:D1007,Clef_répartition[[#This Row],[Code_Nom]],J$2:J1007,Clef_répartition[[#This Row],[Année]])</f>
        <v>50</v>
      </c>
      <c r="F1007">
        <f>IF(Clef_répartition[[#This Row],[Code_Nom]]=D1006,F1006-1,(COUNTIFS(Clef_répartition[Code_Nom],Clef_répartition[[#This Row],[Code_Nom]],Clef_répartition[Année],Clef_répartition[[#This Row],[Année]])))</f>
        <v>1</v>
      </c>
      <c r="G100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région_50_2016</v>
      </c>
      <c r="H1007">
        <v>5939</v>
      </c>
      <c r="I1007" t="s">
        <v>299</v>
      </c>
      <c r="J1007">
        <v>2016</v>
      </c>
      <c r="K1007">
        <v>6.0318450234842433E-2</v>
      </c>
    </row>
    <row r="1008" spans="1:11" x14ac:dyDescent="0.25">
      <c r="A1008" t="s">
        <v>433</v>
      </c>
      <c r="B1008" t="s">
        <v>529</v>
      </c>
      <c r="C1008" t="s">
        <v>530</v>
      </c>
      <c r="D1008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008">
        <f>COUNTIFS(D$2:D1008,Clef_répartition[[#This Row],[Code_Nom]],J$2:J1008,Clef_répartition[[#This Row],[Année]])</f>
        <v>1</v>
      </c>
      <c r="F1008">
        <f>IF(Clef_répartition[[#This Row],[Code_Nom]]=D1007,F1007-1,(COUNTIFS(Clef_répartition[Code_Nom],Clef_répartition[[#This Row],[Code_Nom]],Clef_répartition[Année],Clef_répartition[[#This Row],[Année]])))</f>
        <v>3</v>
      </c>
      <c r="G1008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Corrençon-Neyruz-Oulens-Villars-le-Comte_1_2016</v>
      </c>
      <c r="H1008">
        <v>5675</v>
      </c>
      <c r="I1008" t="s">
        <v>164</v>
      </c>
      <c r="J1008">
        <v>2016</v>
      </c>
      <c r="K1008">
        <v>0.13</v>
      </c>
    </row>
    <row r="1009" spans="1:11" x14ac:dyDescent="0.25">
      <c r="A1009" t="s">
        <v>433</v>
      </c>
      <c r="B1009" t="s">
        <v>529</v>
      </c>
      <c r="C1009" t="s">
        <v>530</v>
      </c>
      <c r="D1009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009">
        <f>COUNTIFS(D$2:D1009,Clef_répartition[[#This Row],[Code_Nom]],J$2:J1009,Clef_répartition[[#This Row],[Année]])</f>
        <v>2</v>
      </c>
      <c r="F1009">
        <f>IF(Clef_répartition[[#This Row],[Code_Nom]]=D1008,F1008-1,(COUNTIFS(Clef_répartition[Code_Nom],Clef_répartition[[#This Row],[Code_Nom]],Clef_répartition[Année],Clef_répartition[[#This Row],[Année]])))</f>
        <v>2</v>
      </c>
      <c r="G1009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Corrençon-Neyruz-Oulens-Villars-le-Comte_2_2016</v>
      </c>
      <c r="H1009">
        <v>5693</v>
      </c>
      <c r="I1009" t="s">
        <v>184</v>
      </c>
      <c r="J1009">
        <v>2016</v>
      </c>
      <c r="K1009">
        <v>0.56999999999999995</v>
      </c>
    </row>
    <row r="1010" spans="1:11" x14ac:dyDescent="0.25">
      <c r="A1010" t="s">
        <v>433</v>
      </c>
      <c r="B1010" t="s">
        <v>529</v>
      </c>
      <c r="C1010" t="s">
        <v>530</v>
      </c>
      <c r="D1010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010">
        <f>COUNTIFS(D$2:D1010,Clef_répartition[[#This Row],[Code_Nom]],J$2:J1010,Clef_répartition[[#This Row],[Année]])</f>
        <v>3</v>
      </c>
      <c r="F1010">
        <f>IF(Clef_répartition[[#This Row],[Code_Nom]]=D1009,F1009-1,(COUNTIFS(Clef_répartition[Code_Nom],Clef_répartition[[#This Row],[Code_Nom]],Clef_répartition[Année],Clef_répartition[[#This Row],[Année]])))</f>
        <v>1</v>
      </c>
      <c r="G1010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Corrençon-Neyruz-Oulens-Villars-le-Comte_3_2016</v>
      </c>
      <c r="H1010">
        <v>5690</v>
      </c>
      <c r="I1010" t="s">
        <v>281</v>
      </c>
      <c r="J1010">
        <v>2016</v>
      </c>
      <c r="K1010">
        <v>0.3</v>
      </c>
    </row>
    <row r="1011" spans="1:11" x14ac:dyDescent="0.25">
      <c r="A1011" t="s">
        <v>433</v>
      </c>
      <c r="B1011" t="s">
        <v>638</v>
      </c>
      <c r="C1011" t="s">
        <v>639</v>
      </c>
      <c r="D1011" t="str">
        <f>Clef_répartition[[#This Row],[Code association]]&amp;"_"&amp;Clef_répartition[[#This Row],[Nom association]]</f>
        <v>CREB_Connexion des Réseaux d'Eau communaux de la rive droite de la Broye</v>
      </c>
      <c r="E1011">
        <f>COUNTIFS(D$2:D1011,Clef_répartition[[#This Row],[Code_Nom]],J$2:J1011,Clef_répartition[[#This Row],[Année]])</f>
        <v>1</v>
      </c>
      <c r="F1011">
        <f>IF(Clef_répartition[[#This Row],[Code_Nom]]=D1010,F1010-1,(COUNTIFS(Clef_répartition[Code_Nom],Clef_répartition[[#This Row],[Code_Nom]],Clef_répartition[Année],Clef_répartition[[#This Row],[Année]])))</f>
        <v>3</v>
      </c>
      <c r="G1011" t="str">
        <f>Clef_répartition[[#This Row],[Code_Nom]]&amp;"_"&amp;Clef_répartition[[#This Row],[Nombre]]&amp;"_"&amp;Clef_répartition[[#This Row],[Année]]</f>
        <v>CREB_Connexion des Réseaux d'Eau communaux de la rive droite de la Broye_1_2016</v>
      </c>
      <c r="H1011">
        <v>5819</v>
      </c>
      <c r="I1011" t="s">
        <v>136</v>
      </c>
      <c r="J1011">
        <v>2016</v>
      </c>
      <c r="K1011">
        <v>3.2300000000000002E-2</v>
      </c>
    </row>
    <row r="1012" spans="1:11" x14ac:dyDescent="0.25">
      <c r="A1012" t="s">
        <v>433</v>
      </c>
      <c r="B1012" t="s">
        <v>638</v>
      </c>
      <c r="C1012" t="s">
        <v>639</v>
      </c>
      <c r="D1012" t="str">
        <f>Clef_répartition[[#This Row],[Code association]]&amp;"_"&amp;Clef_répartition[[#This Row],[Nom association]]</f>
        <v>CREB_Connexion des Réseaux d'Eau communaux de la rive droite de la Broye</v>
      </c>
      <c r="E1012">
        <f>COUNTIFS(D$2:D1012,Clef_répartition[[#This Row],[Code_Nom]],J$2:J1012,Clef_répartition[[#This Row],[Année]])</f>
        <v>2</v>
      </c>
      <c r="F1012">
        <f>IF(Clef_répartition[[#This Row],[Code_Nom]]=D1011,F1011-1,(COUNTIFS(Clef_répartition[Code_Nom],Clef_répartition[[#This Row],[Code_Nom]],Clef_répartition[Année],Clef_répartition[[#This Row],[Année]])))</f>
        <v>2</v>
      </c>
      <c r="G1012" t="str">
        <f>Clef_répartition[[#This Row],[Code_Nom]]&amp;"_"&amp;Clef_répartition[[#This Row],[Nombre]]&amp;"_"&amp;Clef_répartition[[#This Row],[Année]]</f>
        <v>CREB_Connexion des Réseaux d'Eau communaux de la rive droite de la Broye_2_2016</v>
      </c>
      <c r="H1012">
        <v>5764</v>
      </c>
      <c r="I1012" t="s">
        <v>274</v>
      </c>
      <c r="J1012">
        <v>2016</v>
      </c>
      <c r="K1012">
        <v>0.31480000000000002</v>
      </c>
    </row>
    <row r="1013" spans="1:11" x14ac:dyDescent="0.25">
      <c r="A1013" t="s">
        <v>433</v>
      </c>
      <c r="B1013" t="s">
        <v>638</v>
      </c>
      <c r="C1013" t="s">
        <v>639</v>
      </c>
      <c r="D1013" t="str">
        <f>Clef_répartition[[#This Row],[Code association]]&amp;"_"&amp;Clef_répartition[[#This Row],[Nom association]]</f>
        <v>CREB_Connexion des Réseaux d'Eau communaux de la rive droite de la Broye</v>
      </c>
      <c r="E1013">
        <f>COUNTIFS(D$2:D1013,Clef_répartition[[#This Row],[Code_Nom]],J$2:J1013,Clef_répartition[[#This Row],[Année]])</f>
        <v>3</v>
      </c>
      <c r="F1013">
        <f>IF(Clef_répartition[[#This Row],[Code_Nom]]=D1012,F1012-1,(COUNTIFS(Clef_répartition[Code_Nom],Clef_répartition[[#This Row],[Code_Nom]],Clef_répartition[Année],Clef_répartition[[#This Row],[Année]])))</f>
        <v>1</v>
      </c>
      <c r="G1013" t="str">
        <f>Clef_répartition[[#This Row],[Code_Nom]]&amp;"_"&amp;Clef_répartition[[#This Row],[Nombre]]&amp;"_"&amp;Clef_répartition[[#This Row],[Année]]</f>
        <v>CREB_Connexion des Réseaux d'Eau communaux de la rive droite de la Broye_3_2016</v>
      </c>
      <c r="H1013">
        <v>5830</v>
      </c>
      <c r="I1013" t="s">
        <v>285</v>
      </c>
      <c r="J1013">
        <v>2016</v>
      </c>
      <c r="K1013">
        <v>4.0500000000000001E-2</v>
      </c>
    </row>
    <row r="1014" spans="1:11" x14ac:dyDescent="0.25">
      <c r="A1014" t="s">
        <v>433</v>
      </c>
      <c r="B1014" t="s">
        <v>604</v>
      </c>
      <c r="C1014" t="s">
        <v>605</v>
      </c>
      <c r="D1014" t="str">
        <f>Clef_répartition[[#This Row],[Code association]]&amp;"_"&amp;Clef_répartition[[#This Row],[Nom association]]</f>
        <v>EMB_Epuration Moyenne Broye</v>
      </c>
      <c r="E1014">
        <f>COUNTIFS(D$2:D1014,Clef_répartition[[#This Row],[Code_Nom]],J$2:J1014,Clef_répartition[[#This Row],[Année]])</f>
        <v>1</v>
      </c>
      <c r="F1014">
        <f>IF(Clef_répartition[[#This Row],[Code_Nom]]=D1013,F1013-1,(COUNTIFS(Clef_répartition[Code_Nom],Clef_répartition[[#This Row],[Code_Nom]],Clef_répartition[Année],Clef_répartition[[#This Row],[Année]])))</f>
        <v>22</v>
      </c>
      <c r="G1014" t="str">
        <f>Clef_répartition[[#This Row],[Code_Nom]]&amp;"_"&amp;Clef_répartition[[#This Row],[Nombre]]&amp;"_"&amp;Clef_répartition[[#This Row],[Année]]</f>
        <v>EMB_Epuration Moyenne Broye_1_2016</v>
      </c>
      <c r="H1014">
        <v>5663</v>
      </c>
      <c r="I1014" t="s">
        <v>45</v>
      </c>
      <c r="J1014">
        <v>2016</v>
      </c>
      <c r="K1014">
        <v>0</v>
      </c>
    </row>
    <row r="1015" spans="1:11" x14ac:dyDescent="0.25">
      <c r="A1015" t="s">
        <v>433</v>
      </c>
      <c r="B1015" t="s">
        <v>604</v>
      </c>
      <c r="C1015" t="s">
        <v>605</v>
      </c>
      <c r="D1015" t="str">
        <f>Clef_répartition[[#This Row],[Code association]]&amp;"_"&amp;Clef_répartition[[#This Row],[Nom association]]</f>
        <v>EMB_Epuration Moyenne Broye</v>
      </c>
      <c r="E1015">
        <f>COUNTIFS(D$2:D1015,Clef_répartition[[#This Row],[Code_Nom]],J$2:J1015,Clef_répartition[[#This Row],[Année]])</f>
        <v>2</v>
      </c>
      <c r="F1015">
        <f>IF(Clef_répartition[[#This Row],[Code_Nom]]=D1014,F1014-1,(COUNTIFS(Clef_répartition[Code_Nom],Clef_répartition[[#This Row],[Code_Nom]],Clef_répartition[Année],Clef_répartition[[#This Row],[Année]])))</f>
        <v>21</v>
      </c>
      <c r="G1015" t="str">
        <f>Clef_répartition[[#This Row],[Code_Nom]]&amp;"_"&amp;Clef_répartition[[#This Row],[Nombre]]&amp;"_"&amp;Clef_répartition[[#This Row],[Année]]</f>
        <v>EMB_Epuration Moyenne Broye_2_2016</v>
      </c>
      <c r="H1015">
        <v>5665</v>
      </c>
      <c r="I1015" t="s">
        <v>57</v>
      </c>
      <c r="J1015">
        <v>2016</v>
      </c>
      <c r="K1015">
        <v>0</v>
      </c>
    </row>
    <row r="1016" spans="1:11" x14ac:dyDescent="0.25">
      <c r="A1016" t="s">
        <v>433</v>
      </c>
      <c r="B1016" t="s">
        <v>604</v>
      </c>
      <c r="C1016" t="s">
        <v>605</v>
      </c>
      <c r="D1016" t="str">
        <f>Clef_répartition[[#This Row],[Code association]]&amp;"_"&amp;Clef_répartition[[#This Row],[Nom association]]</f>
        <v>EMB_Epuration Moyenne Broye</v>
      </c>
      <c r="E1016">
        <f>COUNTIFS(D$2:D1016,Clef_répartition[[#This Row],[Code_Nom]],J$2:J1016,Clef_répartition[[#This Row],[Année]])</f>
        <v>3</v>
      </c>
      <c r="F1016">
        <f>IF(Clef_répartition[[#This Row],[Code_Nom]]=D1015,F1015-1,(COUNTIFS(Clef_répartition[Code_Nom],Clef_répartition[[#This Row],[Code_Nom]],Clef_répartition[Année],Clef_répartition[[#This Row],[Année]])))</f>
        <v>20</v>
      </c>
      <c r="G1016" t="str">
        <f>Clef_répartition[[#This Row],[Code_Nom]]&amp;"_"&amp;Clef_répartition[[#This Row],[Nombre]]&amp;"_"&amp;Clef_répartition[[#This Row],[Année]]</f>
        <v>EMB_Epuration Moyenne Broye_3_2016</v>
      </c>
      <c r="H1016">
        <v>5785</v>
      </c>
      <c r="I1016" t="s">
        <v>74</v>
      </c>
      <c r="J1016">
        <v>2016</v>
      </c>
      <c r="K1016">
        <v>0</v>
      </c>
    </row>
    <row r="1017" spans="1:11" x14ac:dyDescent="0.25">
      <c r="A1017" t="s">
        <v>433</v>
      </c>
      <c r="B1017" t="s">
        <v>604</v>
      </c>
      <c r="C1017" t="s">
        <v>605</v>
      </c>
      <c r="D1017" t="str">
        <f>Clef_répartition[[#This Row],[Code association]]&amp;"_"&amp;Clef_répartition[[#This Row],[Nom association]]</f>
        <v>EMB_Epuration Moyenne Broye</v>
      </c>
      <c r="E1017">
        <f>COUNTIFS(D$2:D1017,Clef_répartition[[#This Row],[Code_Nom]],J$2:J1017,Clef_répartition[[#This Row],[Année]])</f>
        <v>4</v>
      </c>
      <c r="F1017">
        <f>IF(Clef_répartition[[#This Row],[Code_Nom]]=D1016,F1016-1,(COUNTIFS(Clef_répartition[Code_Nom],Clef_répartition[[#This Row],[Code_Nom]],Clef_répartition[Année],Clef_répartition[[#This Row],[Année]])))</f>
        <v>19</v>
      </c>
      <c r="G1017" t="str">
        <f>Clef_répartition[[#This Row],[Code_Nom]]&amp;"_"&amp;Clef_répartition[[#This Row],[Nombre]]&amp;"_"&amp;Clef_répartition[[#This Row],[Année]]</f>
        <v>EMB_Epuration Moyenne Broye_4_2016</v>
      </c>
      <c r="H1017">
        <v>5669</v>
      </c>
      <c r="I1017" t="s">
        <v>89</v>
      </c>
      <c r="J1017">
        <v>2016</v>
      </c>
      <c r="K1017">
        <v>0</v>
      </c>
    </row>
    <row r="1018" spans="1:11" x14ac:dyDescent="0.25">
      <c r="A1018" t="s">
        <v>433</v>
      </c>
      <c r="B1018" t="s">
        <v>604</v>
      </c>
      <c r="C1018" t="s">
        <v>605</v>
      </c>
      <c r="D1018" t="str">
        <f>Clef_répartition[[#This Row],[Code association]]&amp;"_"&amp;Clef_répartition[[#This Row],[Nom association]]</f>
        <v>EMB_Epuration Moyenne Broye</v>
      </c>
      <c r="E1018">
        <f>COUNTIFS(D$2:D1018,Clef_répartition[[#This Row],[Code_Nom]],J$2:J1018,Clef_répartition[[#This Row],[Année]])</f>
        <v>5</v>
      </c>
      <c r="F1018">
        <f>IF(Clef_répartition[[#This Row],[Code_Nom]]=D1017,F1017-1,(COUNTIFS(Clef_répartition[Code_Nom],Clef_répartition[[#This Row],[Code_Nom]],Clef_répartition[Année],Clef_répartition[[#This Row],[Année]])))</f>
        <v>18</v>
      </c>
      <c r="G1018" t="str">
        <f>Clef_répartition[[#This Row],[Code_Nom]]&amp;"_"&amp;Clef_répartition[[#This Row],[Nombre]]&amp;"_"&amp;Clef_répartition[[#This Row],[Année]]</f>
        <v>EMB_Epuration Moyenne Broye_5_2016</v>
      </c>
      <c r="H1018">
        <v>5671</v>
      </c>
      <c r="I1018" t="s">
        <v>95</v>
      </c>
      <c r="J1018">
        <v>2016</v>
      </c>
      <c r="K1018">
        <v>0</v>
      </c>
    </row>
    <row r="1019" spans="1:11" x14ac:dyDescent="0.25">
      <c r="A1019" t="s">
        <v>433</v>
      </c>
      <c r="B1019" t="s">
        <v>604</v>
      </c>
      <c r="C1019" t="s">
        <v>605</v>
      </c>
      <c r="D1019" t="str">
        <f>Clef_répartition[[#This Row],[Code association]]&amp;"_"&amp;Clef_répartition[[#This Row],[Nom association]]</f>
        <v>EMB_Epuration Moyenne Broye</v>
      </c>
      <c r="E1019">
        <f>COUNTIFS(D$2:D1019,Clef_répartition[[#This Row],[Code_Nom]],J$2:J1019,Clef_répartition[[#This Row],[Année]])</f>
        <v>6</v>
      </c>
      <c r="F1019">
        <f>IF(Clef_répartition[[#This Row],[Code_Nom]]=D1018,F1018-1,(COUNTIFS(Clef_répartition[Code_Nom],Clef_répartition[[#This Row],[Code_Nom]],Clef_répartition[Année],Clef_répartition[[#This Row],[Année]])))</f>
        <v>17</v>
      </c>
      <c r="G1019" t="str">
        <f>Clef_répartition[[#This Row],[Code_Nom]]&amp;"_"&amp;Clef_répartition[[#This Row],[Nombre]]&amp;"_"&amp;Clef_répartition[[#This Row],[Année]]</f>
        <v>EMB_Epuration Moyenne Broye_6_2016</v>
      </c>
      <c r="H1019">
        <v>5673</v>
      </c>
      <c r="I1019" t="s">
        <v>137</v>
      </c>
      <c r="J1019">
        <v>2016</v>
      </c>
      <c r="K1019">
        <v>0</v>
      </c>
    </row>
    <row r="1020" spans="1:11" x14ac:dyDescent="0.25">
      <c r="A1020" t="s">
        <v>433</v>
      </c>
      <c r="B1020" t="s">
        <v>604</v>
      </c>
      <c r="C1020" t="s">
        <v>605</v>
      </c>
      <c r="D1020" t="str">
        <f>Clef_répartition[[#This Row],[Code association]]&amp;"_"&amp;Clef_répartition[[#This Row],[Nom association]]</f>
        <v>EMB_Epuration Moyenne Broye</v>
      </c>
      <c r="E1020">
        <f>COUNTIFS(D$2:D1020,Clef_répartition[[#This Row],[Code_Nom]],J$2:J1020,Clef_répartition[[#This Row],[Année]])</f>
        <v>7</v>
      </c>
      <c r="F1020">
        <f>IF(Clef_répartition[[#This Row],[Code_Nom]]=D1019,F1019-1,(COUNTIFS(Clef_répartition[Code_Nom],Clef_répartition[[#This Row],[Code_Nom]],Clef_répartition[Année],Clef_répartition[[#This Row],[Année]])))</f>
        <v>16</v>
      </c>
      <c r="G1020" t="str">
        <f>Clef_répartition[[#This Row],[Code_Nom]]&amp;"_"&amp;Clef_répartition[[#This Row],[Nombre]]&amp;"_"&amp;Clef_répartition[[#This Row],[Année]]</f>
        <v>EMB_Epuration Moyenne Broye_7_2016</v>
      </c>
      <c r="H1020">
        <v>5806</v>
      </c>
      <c r="I1020" t="s">
        <v>140</v>
      </c>
      <c r="J1020">
        <v>2016</v>
      </c>
      <c r="K1020">
        <v>0</v>
      </c>
    </row>
    <row r="1021" spans="1:11" x14ac:dyDescent="0.25">
      <c r="A1021" t="s">
        <v>433</v>
      </c>
      <c r="B1021" t="s">
        <v>604</v>
      </c>
      <c r="C1021" t="s">
        <v>605</v>
      </c>
      <c r="D1021" t="str">
        <f>Clef_répartition[[#This Row],[Code association]]&amp;"_"&amp;Clef_répartition[[#This Row],[Nom association]]</f>
        <v>EMB_Epuration Moyenne Broye</v>
      </c>
      <c r="E1021">
        <f>COUNTIFS(D$2:D1021,Clef_répartition[[#This Row],[Code_Nom]],J$2:J1021,Clef_répartition[[#This Row],[Année]])</f>
        <v>8</v>
      </c>
      <c r="F1021">
        <f>IF(Clef_répartition[[#This Row],[Code_Nom]]=D1020,F1020-1,(COUNTIFS(Clef_répartition[Code_Nom],Clef_répartition[[#This Row],[Code_Nom]],Clef_répartition[Année],Clef_répartition[[#This Row],[Année]])))</f>
        <v>15</v>
      </c>
      <c r="G1021" t="str">
        <f>Clef_répartition[[#This Row],[Code_Nom]]&amp;"_"&amp;Clef_répartition[[#This Row],[Nombre]]&amp;"_"&amp;Clef_répartition[[#This Row],[Année]]</f>
        <v>EMB_Epuration Moyenne Broye_8_2016</v>
      </c>
      <c r="H1021">
        <v>5674</v>
      </c>
      <c r="I1021" t="s">
        <v>163</v>
      </c>
      <c r="J1021">
        <v>2016</v>
      </c>
      <c r="K1021">
        <v>0</v>
      </c>
    </row>
    <row r="1022" spans="1:11" x14ac:dyDescent="0.25">
      <c r="A1022" t="s">
        <v>433</v>
      </c>
      <c r="B1022" t="s">
        <v>604</v>
      </c>
      <c r="C1022" t="s">
        <v>605</v>
      </c>
      <c r="D1022" t="str">
        <f>Clef_répartition[[#This Row],[Code association]]&amp;"_"&amp;Clef_répartition[[#This Row],[Nom association]]</f>
        <v>EMB_Epuration Moyenne Broye</v>
      </c>
      <c r="E1022">
        <f>COUNTIFS(D$2:D1022,Clef_répartition[[#This Row],[Code_Nom]],J$2:J1022,Clef_répartition[[#This Row],[Année]])</f>
        <v>9</v>
      </c>
      <c r="F1022">
        <f>IF(Clef_répartition[[#This Row],[Code_Nom]]=D1021,F1021-1,(COUNTIFS(Clef_répartition[Code_Nom],Clef_répartition[[#This Row],[Code_Nom]],Clef_répartition[Année],Clef_répartition[[#This Row],[Année]])))</f>
        <v>14</v>
      </c>
      <c r="G1022" t="str">
        <f>Clef_répartition[[#This Row],[Code_Nom]]&amp;"_"&amp;Clef_répartition[[#This Row],[Nombre]]&amp;"_"&amp;Clef_répartition[[#This Row],[Année]]</f>
        <v>EMB_Epuration Moyenne Broye_9_2016</v>
      </c>
      <c r="H1022">
        <v>5675</v>
      </c>
      <c r="I1022" t="s">
        <v>164</v>
      </c>
      <c r="J1022">
        <v>2016</v>
      </c>
      <c r="K1022">
        <v>0</v>
      </c>
    </row>
    <row r="1023" spans="1:11" x14ac:dyDescent="0.25">
      <c r="A1023" t="s">
        <v>433</v>
      </c>
      <c r="B1023" t="s">
        <v>604</v>
      </c>
      <c r="C1023" t="s">
        <v>605</v>
      </c>
      <c r="D1023" t="str">
        <f>Clef_répartition[[#This Row],[Code association]]&amp;"_"&amp;Clef_répartition[[#This Row],[Nom association]]</f>
        <v>EMB_Epuration Moyenne Broye</v>
      </c>
      <c r="E1023">
        <f>COUNTIFS(D$2:D1023,Clef_répartition[[#This Row],[Code_Nom]],J$2:J1023,Clef_répartition[[#This Row],[Année]])</f>
        <v>10</v>
      </c>
      <c r="F1023">
        <f>IF(Clef_répartition[[#This Row],[Code_Nom]]=D1022,F1022-1,(COUNTIFS(Clef_répartition[Code_Nom],Clef_répartition[[#This Row],[Code_Nom]],Clef_répartition[Année],Clef_répartition[[#This Row],[Année]])))</f>
        <v>13</v>
      </c>
      <c r="G1023" t="str">
        <f>Clef_répartition[[#This Row],[Code_Nom]]&amp;"_"&amp;Clef_répartition[[#This Row],[Nombre]]&amp;"_"&amp;Clef_répartition[[#This Row],[Année]]</f>
        <v>EMB_Epuration Moyenne Broye_10_2016</v>
      </c>
      <c r="H1023">
        <v>5693</v>
      </c>
      <c r="I1023" t="s">
        <v>184</v>
      </c>
      <c r="J1023">
        <v>2016</v>
      </c>
      <c r="K1023">
        <v>0</v>
      </c>
    </row>
    <row r="1024" spans="1:11" x14ac:dyDescent="0.25">
      <c r="A1024" t="s">
        <v>433</v>
      </c>
      <c r="B1024" t="s">
        <v>604</v>
      </c>
      <c r="C1024" t="s">
        <v>605</v>
      </c>
      <c r="D1024" t="str">
        <f>Clef_répartition[[#This Row],[Code association]]&amp;"_"&amp;Clef_répartition[[#This Row],[Nom association]]</f>
        <v>EMB_Epuration Moyenne Broye</v>
      </c>
      <c r="E1024">
        <f>COUNTIFS(D$2:D1024,Clef_répartition[[#This Row],[Code_Nom]],J$2:J1024,Clef_répartition[[#This Row],[Année]])</f>
        <v>11</v>
      </c>
      <c r="F1024">
        <f>IF(Clef_répartition[[#This Row],[Code_Nom]]=D1023,F1023-1,(COUNTIFS(Clef_répartition[Code_Nom],Clef_répartition[[#This Row],[Code_Nom]],Clef_répartition[Année],Clef_répartition[[#This Row],[Année]])))</f>
        <v>12</v>
      </c>
      <c r="G1024" t="str">
        <f>Clef_répartition[[#This Row],[Code_Nom]]&amp;"_"&amp;Clef_répartition[[#This Row],[Nombre]]&amp;"_"&amp;Clef_répartition[[#This Row],[Année]]</f>
        <v>EMB_Epuration Moyenne Broye_11_2016</v>
      </c>
      <c r="H1024">
        <v>5792</v>
      </c>
      <c r="I1024" t="s">
        <v>187</v>
      </c>
      <c r="J1024">
        <v>2016</v>
      </c>
      <c r="K1024">
        <v>0</v>
      </c>
    </row>
    <row r="1025" spans="1:11" x14ac:dyDescent="0.25">
      <c r="A1025" t="s">
        <v>433</v>
      </c>
      <c r="B1025" t="s">
        <v>604</v>
      </c>
      <c r="C1025" t="s">
        <v>605</v>
      </c>
      <c r="D1025" t="str">
        <f>Clef_répartition[[#This Row],[Code association]]&amp;"_"&amp;Clef_répartition[[#This Row],[Nom association]]</f>
        <v>EMB_Epuration Moyenne Broye</v>
      </c>
      <c r="E1025">
        <f>COUNTIFS(D$2:D1025,Clef_répartition[[#This Row],[Code_Nom]],J$2:J1025,Clef_répartition[[#This Row],[Année]])</f>
        <v>12</v>
      </c>
      <c r="F1025">
        <f>IF(Clef_répartition[[#This Row],[Code_Nom]]=D1024,F1024-1,(COUNTIFS(Clef_répartition[Code_Nom],Clef_répartition[[#This Row],[Code_Nom]],Clef_répartition[Année],Clef_répartition[[#This Row],[Année]])))</f>
        <v>11</v>
      </c>
      <c r="G1025" t="str">
        <f>Clef_répartition[[#This Row],[Code_Nom]]&amp;"_"&amp;Clef_répartition[[#This Row],[Nombre]]&amp;"_"&amp;Clef_répartition[[#This Row],[Année]]</f>
        <v>EMB_Epuration Moyenne Broye_12_2016</v>
      </c>
      <c r="H1025">
        <v>5678</v>
      </c>
      <c r="I1025" t="s">
        <v>192</v>
      </c>
      <c r="J1025">
        <v>2016</v>
      </c>
      <c r="K1025">
        <v>0</v>
      </c>
    </row>
    <row r="1026" spans="1:11" x14ac:dyDescent="0.25">
      <c r="A1026" t="s">
        <v>433</v>
      </c>
      <c r="B1026" t="s">
        <v>604</v>
      </c>
      <c r="C1026" t="s">
        <v>605</v>
      </c>
      <c r="D1026" t="str">
        <f>Clef_répartition[[#This Row],[Code association]]&amp;"_"&amp;Clef_répartition[[#This Row],[Nom association]]</f>
        <v>EMB_Epuration Moyenne Broye</v>
      </c>
      <c r="E1026">
        <f>COUNTIFS(D$2:D1026,Clef_répartition[[#This Row],[Code_Nom]],J$2:J1026,Clef_répartition[[#This Row],[Année]])</f>
        <v>13</v>
      </c>
      <c r="F1026">
        <f>IF(Clef_répartition[[#This Row],[Code_Nom]]=D1025,F1025-1,(COUNTIFS(Clef_répartition[Code_Nom],Clef_répartition[[#This Row],[Code_Nom]],Clef_répartition[Année],Clef_répartition[[#This Row],[Année]])))</f>
        <v>10</v>
      </c>
      <c r="G1026" t="str">
        <f>Clef_répartition[[#This Row],[Code_Nom]]&amp;"_"&amp;Clef_répartition[[#This Row],[Nombre]]&amp;"_"&amp;Clef_répartition[[#This Row],[Année]]</f>
        <v>EMB_Epuration Moyenne Broye_13_2016</v>
      </c>
      <c r="H1026">
        <v>5683</v>
      </c>
      <c r="I1026" t="s">
        <v>222</v>
      </c>
      <c r="J1026">
        <v>2016</v>
      </c>
      <c r="K1026">
        <v>0</v>
      </c>
    </row>
    <row r="1027" spans="1:11" x14ac:dyDescent="0.25">
      <c r="A1027" t="s">
        <v>433</v>
      </c>
      <c r="B1027" t="s">
        <v>604</v>
      </c>
      <c r="C1027" t="s">
        <v>605</v>
      </c>
      <c r="D1027" t="str">
        <f>Clef_répartition[[#This Row],[Code association]]&amp;"_"&amp;Clef_répartition[[#This Row],[Nom association]]</f>
        <v>EMB_Epuration Moyenne Broye</v>
      </c>
      <c r="E1027">
        <f>COUNTIFS(D$2:D1027,Clef_répartition[[#This Row],[Code_Nom]],J$2:J1027,Clef_répartition[[#This Row],[Année]])</f>
        <v>14</v>
      </c>
      <c r="F1027">
        <f>IF(Clef_répartition[[#This Row],[Code_Nom]]=D1026,F1026-1,(COUNTIFS(Clef_répartition[Code_Nom],Clef_répartition[[#This Row],[Code_Nom]],Clef_répartition[Année],Clef_répartition[[#This Row],[Année]])))</f>
        <v>9</v>
      </c>
      <c r="G1027" t="str">
        <f>Clef_répartition[[#This Row],[Code_Nom]]&amp;"_"&amp;Clef_répartition[[#This Row],[Nombre]]&amp;"_"&amp;Clef_répartition[[#This Row],[Année]]</f>
        <v>EMB_Epuration Moyenne Broye_14_2016</v>
      </c>
      <c r="H1027">
        <v>5798</v>
      </c>
      <c r="I1027" t="s">
        <v>236</v>
      </c>
      <c r="J1027">
        <v>2016</v>
      </c>
      <c r="K1027">
        <v>0</v>
      </c>
    </row>
    <row r="1028" spans="1:11" x14ac:dyDescent="0.25">
      <c r="A1028" t="s">
        <v>433</v>
      </c>
      <c r="B1028" t="s">
        <v>604</v>
      </c>
      <c r="C1028" t="s">
        <v>605</v>
      </c>
      <c r="D1028" t="str">
        <f>Clef_répartition[[#This Row],[Code association]]&amp;"_"&amp;Clef_répartition[[#This Row],[Nom association]]</f>
        <v>EMB_Epuration Moyenne Broye</v>
      </c>
      <c r="E1028">
        <f>COUNTIFS(D$2:D1028,Clef_répartition[[#This Row],[Code_Nom]],J$2:J1028,Clef_répartition[[#This Row],[Année]])</f>
        <v>15</v>
      </c>
      <c r="F1028">
        <f>IF(Clef_répartition[[#This Row],[Code_Nom]]=D1027,F1027-1,(COUNTIFS(Clef_répartition[Code_Nom],Clef_répartition[[#This Row],[Code_Nom]],Clef_répartition[Année],Clef_répartition[[#This Row],[Année]])))</f>
        <v>8</v>
      </c>
      <c r="G1028" t="str">
        <f>Clef_répartition[[#This Row],[Code_Nom]]&amp;"_"&amp;Clef_répartition[[#This Row],[Nombre]]&amp;"_"&amp;Clef_répartition[[#This Row],[Année]]</f>
        <v>EMB_Epuration Moyenne Broye_15_2016</v>
      </c>
      <c r="H1028">
        <v>5684</v>
      </c>
      <c r="I1028" t="s">
        <v>237</v>
      </c>
      <c r="J1028">
        <v>2016</v>
      </c>
      <c r="K1028">
        <v>0</v>
      </c>
    </row>
    <row r="1029" spans="1:11" x14ac:dyDescent="0.25">
      <c r="A1029" t="s">
        <v>433</v>
      </c>
      <c r="B1029" t="s">
        <v>604</v>
      </c>
      <c r="C1029" t="s">
        <v>605</v>
      </c>
      <c r="D1029" t="str">
        <f>Clef_répartition[[#This Row],[Code association]]&amp;"_"&amp;Clef_répartition[[#This Row],[Nom association]]</f>
        <v>EMB_Epuration Moyenne Broye</v>
      </c>
      <c r="E1029">
        <f>COUNTIFS(D$2:D1029,Clef_répartition[[#This Row],[Code_Nom]],J$2:J1029,Clef_répartition[[#This Row],[Année]])</f>
        <v>16</v>
      </c>
      <c r="F1029">
        <f>IF(Clef_répartition[[#This Row],[Code_Nom]]=D1028,F1028-1,(COUNTIFS(Clef_répartition[Code_Nom],Clef_répartition[[#This Row],[Code_Nom]],Clef_répartition[Année],Clef_répartition[[#This Row],[Année]])))</f>
        <v>7</v>
      </c>
      <c r="G1029" t="str">
        <f>Clef_répartition[[#This Row],[Code_Nom]]&amp;"_"&amp;Clef_répartition[[#This Row],[Nombre]]&amp;"_"&amp;Clef_répartition[[#This Row],[Année]]</f>
        <v>EMB_Epuration Moyenne Broye_16_2016</v>
      </c>
      <c r="H1029">
        <v>5688</v>
      </c>
      <c r="I1029" t="s">
        <v>260</v>
      </c>
      <c r="J1029">
        <v>2016</v>
      </c>
      <c r="K1029">
        <v>0</v>
      </c>
    </row>
    <row r="1030" spans="1:11" x14ac:dyDescent="0.25">
      <c r="A1030" t="s">
        <v>433</v>
      </c>
      <c r="B1030" t="s">
        <v>604</v>
      </c>
      <c r="C1030" t="s">
        <v>605</v>
      </c>
      <c r="D1030" t="str">
        <f>Clef_répartition[[#This Row],[Code association]]&amp;"_"&amp;Clef_répartition[[#This Row],[Nom association]]</f>
        <v>EMB_Epuration Moyenne Broye</v>
      </c>
      <c r="E1030">
        <f>COUNTIFS(D$2:D1030,Clef_répartition[[#This Row],[Code_Nom]],J$2:J1030,Clef_répartition[[#This Row],[Année]])</f>
        <v>17</v>
      </c>
      <c r="F1030">
        <f>IF(Clef_répartition[[#This Row],[Code_Nom]]=D1029,F1029-1,(COUNTIFS(Clef_répartition[Code_Nom],Clef_répartition[[#This Row],[Code_Nom]],Clef_répartition[Année],Clef_répartition[[#This Row],[Année]])))</f>
        <v>6</v>
      </c>
      <c r="G1030" t="str">
        <f>Clef_répartition[[#This Row],[Code_Nom]]&amp;"_"&amp;Clef_répartition[[#This Row],[Nombre]]&amp;"_"&amp;Clef_répartition[[#This Row],[Année]]</f>
        <v>EMB_Epuration Moyenne Broye_17_2016</v>
      </c>
      <c r="H1030">
        <v>5827</v>
      </c>
      <c r="I1030" t="s">
        <v>266</v>
      </c>
      <c r="J1030">
        <v>2016</v>
      </c>
      <c r="K1030">
        <v>0</v>
      </c>
    </row>
    <row r="1031" spans="1:11" x14ac:dyDescent="0.25">
      <c r="A1031" t="s">
        <v>433</v>
      </c>
      <c r="B1031" t="s">
        <v>604</v>
      </c>
      <c r="C1031" t="s">
        <v>605</v>
      </c>
      <c r="D1031" t="str">
        <f>Clef_répartition[[#This Row],[Code association]]&amp;"_"&amp;Clef_répartition[[#This Row],[Nom association]]</f>
        <v>EMB_Epuration Moyenne Broye</v>
      </c>
      <c r="E1031">
        <f>COUNTIFS(D$2:D1031,Clef_répartition[[#This Row],[Code_Nom]],J$2:J1031,Clef_répartition[[#This Row],[Année]])</f>
        <v>18</v>
      </c>
      <c r="F1031">
        <f>IF(Clef_répartition[[#This Row],[Code_Nom]]=D1030,F1030-1,(COUNTIFS(Clef_répartition[Code_Nom],Clef_répartition[[#This Row],[Code_Nom]],Clef_répartition[Année],Clef_répartition[[#This Row],[Année]])))</f>
        <v>5</v>
      </c>
      <c r="G1031" t="str">
        <f>Clef_répartition[[#This Row],[Code_Nom]]&amp;"_"&amp;Clef_répartition[[#This Row],[Nombre]]&amp;"_"&amp;Clef_répartition[[#This Row],[Année]]</f>
        <v>EMB_Epuration Moyenne Broye_18_2016</v>
      </c>
      <c r="H1031">
        <v>5831</v>
      </c>
      <c r="I1031" t="s">
        <v>270</v>
      </c>
      <c r="J1031">
        <v>2016</v>
      </c>
      <c r="K1031">
        <v>0</v>
      </c>
    </row>
    <row r="1032" spans="1:11" x14ac:dyDescent="0.25">
      <c r="A1032" t="s">
        <v>433</v>
      </c>
      <c r="B1032" t="s">
        <v>604</v>
      </c>
      <c r="C1032" t="s">
        <v>605</v>
      </c>
      <c r="D1032" t="str">
        <f>Clef_répartition[[#This Row],[Code association]]&amp;"_"&amp;Clef_répartition[[#This Row],[Nom association]]</f>
        <v>EMB_Epuration Moyenne Broye</v>
      </c>
      <c r="E1032">
        <f>COUNTIFS(D$2:D1032,Clef_répartition[[#This Row],[Code_Nom]],J$2:J1032,Clef_répartition[[#This Row],[Année]])</f>
        <v>19</v>
      </c>
      <c r="F1032">
        <f>IF(Clef_répartition[[#This Row],[Code_Nom]]=D1031,F1031-1,(COUNTIFS(Clef_répartition[Code_Nom],Clef_répartition[[#This Row],[Code_Nom]],Clef_répartition[Année],Clef_répartition[[#This Row],[Année]])))</f>
        <v>4</v>
      </c>
      <c r="G1032" t="str">
        <f>Clef_répartition[[#This Row],[Code_Nom]]&amp;"_"&amp;Clef_répartition[[#This Row],[Nombre]]&amp;"_"&amp;Clef_répartition[[#This Row],[Année]]</f>
        <v>EMB_Epuration Moyenne Broye_19_2016</v>
      </c>
      <c r="H1032">
        <v>5690</v>
      </c>
      <c r="I1032" t="s">
        <v>281</v>
      </c>
      <c r="J1032">
        <v>2016</v>
      </c>
      <c r="K1032">
        <v>0</v>
      </c>
    </row>
    <row r="1033" spans="1:11" x14ac:dyDescent="0.25">
      <c r="A1033" t="s">
        <v>433</v>
      </c>
      <c r="B1033" t="s">
        <v>604</v>
      </c>
      <c r="C1033" t="s">
        <v>605</v>
      </c>
      <c r="D1033" t="str">
        <f>Clef_répartition[[#This Row],[Code association]]&amp;"_"&amp;Clef_répartition[[#This Row],[Nom association]]</f>
        <v>EMB_Epuration Moyenne Broye</v>
      </c>
      <c r="E1033">
        <f>COUNTIFS(D$2:D1033,Clef_répartition[[#This Row],[Code_Nom]],J$2:J1033,Clef_répartition[[#This Row],[Année]])</f>
        <v>20</v>
      </c>
      <c r="F1033">
        <f>IF(Clef_répartition[[#This Row],[Code_Nom]]=D1032,F1032-1,(COUNTIFS(Clef_répartition[Code_Nom],Clef_répartition[[#This Row],[Code_Nom]],Clef_répartition[Année],Clef_répartition[[#This Row],[Année]])))</f>
        <v>3</v>
      </c>
      <c r="G1033" t="str">
        <f>Clef_répartition[[#This Row],[Code_Nom]]&amp;"_"&amp;Clef_répartition[[#This Row],[Nombre]]&amp;"_"&amp;Clef_répartition[[#This Row],[Année]]</f>
        <v>EMB_Epuration Moyenne Broye_20_2016</v>
      </c>
      <c r="H1033">
        <v>5830</v>
      </c>
      <c r="I1033" t="s">
        <v>285</v>
      </c>
      <c r="J1033">
        <v>2016</v>
      </c>
      <c r="K1033">
        <v>0</v>
      </c>
    </row>
    <row r="1034" spans="1:11" x14ac:dyDescent="0.25">
      <c r="A1034" t="s">
        <v>433</v>
      </c>
      <c r="B1034" t="s">
        <v>604</v>
      </c>
      <c r="C1034" t="s">
        <v>605</v>
      </c>
      <c r="D1034" t="str">
        <f>Clef_répartition[[#This Row],[Code association]]&amp;"_"&amp;Clef_répartition[[#This Row],[Nom association]]</f>
        <v>EMB_Epuration Moyenne Broye</v>
      </c>
      <c r="E1034">
        <f>COUNTIFS(D$2:D1034,Clef_répartition[[#This Row],[Code_Nom]],J$2:J1034,Clef_répartition[[#This Row],[Année]])</f>
        <v>21</v>
      </c>
      <c r="F1034">
        <f>IF(Clef_répartition[[#This Row],[Code_Nom]]=D1033,F1033-1,(COUNTIFS(Clef_répartition[Code_Nom],Clef_répartition[[#This Row],[Code_Nom]],Clef_répartition[Année],Clef_répartition[[#This Row],[Année]])))</f>
        <v>2</v>
      </c>
      <c r="G1034" t="str">
        <f>Clef_répartition[[#This Row],[Code_Nom]]&amp;"_"&amp;Clef_répartition[[#This Row],[Nombre]]&amp;"_"&amp;Clef_répartition[[#This Row],[Année]]</f>
        <v>EMB_Epuration Moyenne Broye_21_2016</v>
      </c>
      <c r="H1034">
        <v>5692</v>
      </c>
      <c r="I1034" t="s">
        <v>289</v>
      </c>
      <c r="J1034">
        <v>2016</v>
      </c>
      <c r="K1034">
        <v>0</v>
      </c>
    </row>
    <row r="1035" spans="1:11" x14ac:dyDescent="0.25">
      <c r="A1035" t="s">
        <v>433</v>
      </c>
      <c r="B1035" t="s">
        <v>604</v>
      </c>
      <c r="C1035" t="s">
        <v>605</v>
      </c>
      <c r="D1035" t="str">
        <f>Clef_répartition[[#This Row],[Code association]]&amp;"_"&amp;Clef_répartition[[#This Row],[Nom association]]</f>
        <v>EMB_Epuration Moyenne Broye</v>
      </c>
      <c r="E1035">
        <f>COUNTIFS(D$2:D1035,Clef_répartition[[#This Row],[Code_Nom]],J$2:J1035,Clef_répartition[[#This Row],[Année]])</f>
        <v>22</v>
      </c>
      <c r="F1035">
        <f>IF(Clef_répartition[[#This Row],[Code_Nom]]=D1034,F1034-1,(COUNTIFS(Clef_répartition[Code_Nom],Clef_répartition[[#This Row],[Code_Nom]],Clef_répartition[Année],Clef_répartition[[#This Row],[Année]])))</f>
        <v>1</v>
      </c>
      <c r="G1035" t="str">
        <f>Clef_répartition[[#This Row],[Code_Nom]]&amp;"_"&amp;Clef_répartition[[#This Row],[Nombre]]&amp;"_"&amp;Clef_répartition[[#This Row],[Année]]</f>
        <v>EMB_Epuration Moyenne Broye_22_2016</v>
      </c>
      <c r="H1035">
        <v>5803</v>
      </c>
      <c r="I1035" t="s">
        <v>294</v>
      </c>
      <c r="J1035">
        <v>2016</v>
      </c>
      <c r="K1035">
        <v>0</v>
      </c>
    </row>
    <row r="1036" spans="1:11" x14ac:dyDescent="0.25">
      <c r="A1036" t="s">
        <v>433</v>
      </c>
      <c r="B1036" t="s">
        <v>469</v>
      </c>
      <c r="C1036" t="s">
        <v>470</v>
      </c>
      <c r="D1036" t="str">
        <f>Clef_répartition[[#This Row],[Code association]]&amp;"_"&amp;Clef_répartition[[#This Row],[Nom association]]</f>
        <v>ENJEU_Enfance et Jeunesse - Association intercommunale de Rolle et environs</v>
      </c>
      <c r="E1036">
        <f>COUNTIFS(D$2:D1036,Clef_répartition[[#This Row],[Code_Nom]],J$2:J1036,Clef_répartition[[#This Row],[Année]])</f>
        <v>1</v>
      </c>
      <c r="F1036">
        <f>IF(Clef_répartition[[#This Row],[Code_Nom]]=D1035,F1035-1,(COUNTIFS(Clef_répartition[Code_Nom],Clef_répartition[[#This Row],[Code_Nom]],Clef_répartition[Année],Clef_répartition[[#This Row],[Année]])))</f>
        <v>12</v>
      </c>
      <c r="G1036" t="str">
        <f>Clef_répartition[[#This Row],[Code_Nom]]&amp;"_"&amp;Clef_répartition[[#This Row],[Nombre]]&amp;"_"&amp;Clef_répartition[[#This Row],[Année]]</f>
        <v>ENJEU_Enfance et Jeunesse - Association intercommunale de Rolle et environs_1_2016</v>
      </c>
      <c r="H1036">
        <v>5852</v>
      </c>
      <c r="I1036" t="s">
        <v>41</v>
      </c>
      <c r="J1036">
        <v>2016</v>
      </c>
      <c r="K1036">
        <v>3.2450153800337722E-2</v>
      </c>
    </row>
    <row r="1037" spans="1:11" x14ac:dyDescent="0.25">
      <c r="A1037" t="s">
        <v>433</v>
      </c>
      <c r="B1037" t="s">
        <v>469</v>
      </c>
      <c r="C1037" t="s">
        <v>470</v>
      </c>
      <c r="D1037" t="str">
        <f>Clef_répartition[[#This Row],[Code association]]&amp;"_"&amp;Clef_répartition[[#This Row],[Nom association]]</f>
        <v>ENJEU_Enfance et Jeunesse - Association intercommunale de Rolle et environs</v>
      </c>
      <c r="E1037">
        <f>COUNTIFS(D$2:D1037,Clef_répartition[[#This Row],[Code_Nom]],J$2:J1037,Clef_répartition[[#This Row],[Année]])</f>
        <v>2</v>
      </c>
      <c r="F1037">
        <f>IF(Clef_répartition[[#This Row],[Code_Nom]]=D1036,F1036-1,(COUNTIFS(Clef_répartition[Code_Nom],Clef_répartition[[#This Row],[Code_Nom]],Clef_répartition[Année],Clef_répartition[[#This Row],[Année]])))</f>
        <v>11</v>
      </c>
      <c r="G1037" t="str">
        <f>Clef_répartition[[#This Row],[Code_Nom]]&amp;"_"&amp;Clef_répartition[[#This Row],[Nombre]]&amp;"_"&amp;Clef_répartition[[#This Row],[Année]]</f>
        <v>ENJEU_Enfance et Jeunesse - Association intercommunale de Rolle et environs_2_2016</v>
      </c>
      <c r="H1037">
        <v>5853</v>
      </c>
      <c r="I1037" t="s">
        <v>42</v>
      </c>
      <c r="J1037">
        <v>2016</v>
      </c>
      <c r="K1037">
        <v>5.125117131873394E-2</v>
      </c>
    </row>
    <row r="1038" spans="1:11" x14ac:dyDescent="0.25">
      <c r="A1038" t="s">
        <v>433</v>
      </c>
      <c r="B1038" t="s">
        <v>469</v>
      </c>
      <c r="C1038" t="s">
        <v>470</v>
      </c>
      <c r="D1038" t="str">
        <f>Clef_répartition[[#This Row],[Code association]]&amp;"_"&amp;Clef_répartition[[#This Row],[Nom association]]</f>
        <v>ENJEU_Enfance et Jeunesse - Association intercommunale de Rolle et environs</v>
      </c>
      <c r="E1038">
        <f>COUNTIFS(D$2:D1038,Clef_répartition[[#This Row],[Code_Nom]],J$2:J1038,Clef_répartition[[#This Row],[Année]])</f>
        <v>3</v>
      </c>
      <c r="F1038">
        <f>IF(Clef_répartition[[#This Row],[Code_Nom]]=D1037,F1037-1,(COUNTIFS(Clef_répartition[Code_Nom],Clef_répartition[[#This Row],[Code_Nom]],Clef_répartition[Année],Clef_répartition[[#This Row],[Année]])))</f>
        <v>10</v>
      </c>
      <c r="G1038" t="str">
        <f>Clef_répartition[[#This Row],[Code_Nom]]&amp;"_"&amp;Clef_répartition[[#This Row],[Nombre]]&amp;"_"&amp;Clef_répartition[[#This Row],[Année]]</f>
        <v>ENJEU_Enfance et Jeunesse - Association intercommunale de Rolle et environs_3_2016</v>
      </c>
      <c r="H1038">
        <v>5855</v>
      </c>
      <c r="I1038" t="s">
        <v>98</v>
      </c>
      <c r="J1038">
        <v>2016</v>
      </c>
      <c r="K1038">
        <v>4.2352469222357809E-2</v>
      </c>
    </row>
    <row r="1039" spans="1:11" x14ac:dyDescent="0.25">
      <c r="A1039" t="s">
        <v>433</v>
      </c>
      <c r="B1039" t="s">
        <v>469</v>
      </c>
      <c r="C1039" t="s">
        <v>470</v>
      </c>
      <c r="D1039" t="str">
        <f>Clef_répartition[[#This Row],[Code association]]&amp;"_"&amp;Clef_répartition[[#This Row],[Nom association]]</f>
        <v>ENJEU_Enfance et Jeunesse - Association intercommunale de Rolle et environs</v>
      </c>
      <c r="E1039">
        <f>COUNTIFS(D$2:D1039,Clef_répartition[[#This Row],[Code_Nom]],J$2:J1039,Clef_répartition[[#This Row],[Année]])</f>
        <v>4</v>
      </c>
      <c r="F1039">
        <f>IF(Clef_répartition[[#This Row],[Code_Nom]]=D1038,F1038-1,(COUNTIFS(Clef_répartition[Code_Nom],Clef_répartition[[#This Row],[Code_Nom]],Clef_répartition[Année],Clef_répartition[[#This Row],[Année]])))</f>
        <v>9</v>
      </c>
      <c r="G1039" t="str">
        <f>Clef_répartition[[#This Row],[Code_Nom]]&amp;"_"&amp;Clef_répartition[[#This Row],[Nombre]]&amp;"_"&amp;Clef_répartition[[#This Row],[Année]]</f>
        <v>ENJEU_Enfance et Jeunesse - Association intercommunale de Rolle et environs_4_2016</v>
      </c>
      <c r="H1039">
        <v>5856</v>
      </c>
      <c r="I1039" t="s">
        <v>106</v>
      </c>
      <c r="J1039">
        <v>2016</v>
      </c>
      <c r="K1039">
        <v>1.6392345967008663E-2</v>
      </c>
    </row>
    <row r="1040" spans="1:11" x14ac:dyDescent="0.25">
      <c r="A1040" t="s">
        <v>433</v>
      </c>
      <c r="B1040" t="s">
        <v>469</v>
      </c>
      <c r="C1040" t="s">
        <v>470</v>
      </c>
      <c r="D1040" t="str">
        <f>Clef_répartition[[#This Row],[Code association]]&amp;"_"&amp;Clef_répartition[[#This Row],[Nom association]]</f>
        <v>ENJEU_Enfance et Jeunesse - Association intercommunale de Rolle et environs</v>
      </c>
      <c r="E1040">
        <f>COUNTIFS(D$2:D1040,Clef_répartition[[#This Row],[Code_Nom]],J$2:J1040,Clef_répartition[[#This Row],[Année]])</f>
        <v>5</v>
      </c>
      <c r="F1040">
        <f>IF(Clef_répartition[[#This Row],[Code_Nom]]=D1039,F1039-1,(COUNTIFS(Clef_répartition[Code_Nom],Clef_répartition[[#This Row],[Code_Nom]],Clef_répartition[Année],Clef_répartition[[#This Row],[Année]])))</f>
        <v>8</v>
      </c>
      <c r="G1040" t="str">
        <f>Clef_répartition[[#This Row],[Code_Nom]]&amp;"_"&amp;Clef_répartition[[#This Row],[Nombre]]&amp;"_"&amp;Clef_répartition[[#This Row],[Année]]</f>
        <v>ENJEU_Enfance et Jeunesse - Association intercommunale de Rolle et environs_5_2016</v>
      </c>
      <c r="H1040">
        <v>5857</v>
      </c>
      <c r="I1040" t="s">
        <v>122</v>
      </c>
      <c r="J1040">
        <v>2016</v>
      </c>
      <c r="K1040">
        <v>8.2296266893328057E-2</v>
      </c>
    </row>
    <row r="1041" spans="1:11" x14ac:dyDescent="0.25">
      <c r="A1041" t="s">
        <v>433</v>
      </c>
      <c r="B1041" t="s">
        <v>469</v>
      </c>
      <c r="C1041" t="s">
        <v>470</v>
      </c>
      <c r="D1041" t="str">
        <f>Clef_répartition[[#This Row],[Code association]]&amp;"_"&amp;Clef_répartition[[#This Row],[Nom association]]</f>
        <v>ENJEU_Enfance et Jeunesse - Association intercommunale de Rolle et environs</v>
      </c>
      <c r="E1041">
        <f>COUNTIFS(D$2:D1041,Clef_répartition[[#This Row],[Code_Nom]],J$2:J1041,Clef_répartition[[#This Row],[Année]])</f>
        <v>6</v>
      </c>
      <c r="F1041">
        <f>IF(Clef_répartition[[#This Row],[Code_Nom]]=D1040,F1040-1,(COUNTIFS(Clef_répartition[Code_Nom],Clef_répartition[[#This Row],[Code_Nom]],Clef_répartition[Année],Clef_répartition[[#This Row],[Année]])))</f>
        <v>7</v>
      </c>
      <c r="G1041" t="str">
        <f>Clef_répartition[[#This Row],[Code_Nom]]&amp;"_"&amp;Clef_répartition[[#This Row],[Nombre]]&amp;"_"&amp;Clef_répartition[[#This Row],[Année]]</f>
        <v>ENJEU_Enfance et Jeunesse - Association intercommunale de Rolle et environs_6_2016</v>
      </c>
      <c r="H1041">
        <v>5858</v>
      </c>
      <c r="I1041" t="s">
        <v>165</v>
      </c>
      <c r="J1041">
        <v>2016</v>
      </c>
      <c r="K1041">
        <v>4.1817208638628381E-2</v>
      </c>
    </row>
    <row r="1042" spans="1:11" x14ac:dyDescent="0.25">
      <c r="A1042" t="s">
        <v>433</v>
      </c>
      <c r="B1042" t="s">
        <v>469</v>
      </c>
      <c r="C1042" t="s">
        <v>470</v>
      </c>
      <c r="D1042" t="str">
        <f>Clef_répartition[[#This Row],[Code association]]&amp;"_"&amp;Clef_répartition[[#This Row],[Nom association]]</f>
        <v>ENJEU_Enfance et Jeunesse - Association intercommunale de Rolle et environs</v>
      </c>
      <c r="E1042">
        <f>COUNTIFS(D$2:D1042,Clef_répartition[[#This Row],[Code_Nom]],J$2:J1042,Clef_répartition[[#This Row],[Année]])</f>
        <v>7</v>
      </c>
      <c r="F1042">
        <f>IF(Clef_répartition[[#This Row],[Code_Nom]]=D1041,F1041-1,(COUNTIFS(Clef_répartition[Code_Nom],Clef_répartition[[#This Row],[Code_Nom]],Clef_répartition[Année],Clef_répartition[[#This Row],[Année]])))</f>
        <v>6</v>
      </c>
      <c r="G1042" t="str">
        <f>Clef_répartition[[#This Row],[Code_Nom]]&amp;"_"&amp;Clef_répartition[[#This Row],[Nombre]]&amp;"_"&amp;Clef_répartition[[#This Row],[Année]]</f>
        <v>ENJEU_Enfance et Jeunesse - Association intercommunale de Rolle et environs_7_2016</v>
      </c>
      <c r="H1042">
        <v>5859</v>
      </c>
      <c r="I1042" t="s">
        <v>182</v>
      </c>
      <c r="J1042">
        <v>2016</v>
      </c>
      <c r="K1042">
        <v>0.17797403977673293</v>
      </c>
    </row>
    <row r="1043" spans="1:11" x14ac:dyDescent="0.25">
      <c r="A1043" t="s">
        <v>433</v>
      </c>
      <c r="B1043" t="s">
        <v>469</v>
      </c>
      <c r="C1043" t="s">
        <v>470</v>
      </c>
      <c r="D1043" t="str">
        <f>Clef_répartition[[#This Row],[Code association]]&amp;"_"&amp;Clef_répartition[[#This Row],[Nom association]]</f>
        <v>ENJEU_Enfance et Jeunesse - Association intercommunale de Rolle et environs</v>
      </c>
      <c r="E1043">
        <f>COUNTIFS(D$2:D1043,Clef_répartition[[#This Row],[Code_Nom]],J$2:J1043,Clef_répartition[[#This Row],[Année]])</f>
        <v>8</v>
      </c>
      <c r="F1043">
        <f>IF(Clef_répartition[[#This Row],[Code_Nom]]=D1042,F1042-1,(COUNTIFS(Clef_répartition[Code_Nom],Clef_répartition[[#This Row],[Code_Nom]],Clef_répartition[Année],Clef_répartition[[#This Row],[Année]])))</f>
        <v>5</v>
      </c>
      <c r="G1043" t="str">
        <f>Clef_répartition[[#This Row],[Code_Nom]]&amp;"_"&amp;Clef_répartition[[#This Row],[Nombre]]&amp;"_"&amp;Clef_répartition[[#This Row],[Année]]</f>
        <v>ENJEU_Enfance et Jeunesse - Association intercommunale de Rolle et environs_8_2016</v>
      </c>
      <c r="H1043">
        <v>5860</v>
      </c>
      <c r="I1043" t="s">
        <v>215</v>
      </c>
      <c r="J1043">
        <v>2016</v>
      </c>
      <c r="K1043">
        <v>9.7216646792778236E-2</v>
      </c>
    </row>
    <row r="1044" spans="1:11" x14ac:dyDescent="0.25">
      <c r="A1044" t="s">
        <v>433</v>
      </c>
      <c r="B1044" t="s">
        <v>469</v>
      </c>
      <c r="C1044" t="s">
        <v>470</v>
      </c>
      <c r="D1044" t="str">
        <f>Clef_répartition[[#This Row],[Code association]]&amp;"_"&amp;Clef_répartition[[#This Row],[Nom association]]</f>
        <v>ENJEU_Enfance et Jeunesse - Association intercommunale de Rolle et environs</v>
      </c>
      <c r="E1044">
        <f>COUNTIFS(D$2:D1044,Clef_répartition[[#This Row],[Code_Nom]],J$2:J1044,Clef_répartition[[#This Row],[Année]])</f>
        <v>9</v>
      </c>
      <c r="F1044">
        <f>IF(Clef_répartition[[#This Row],[Code_Nom]]=D1043,F1043-1,(COUNTIFS(Clef_répartition[Code_Nom],Clef_répartition[[#This Row],[Code_Nom]],Clef_répartition[Année],Clef_répartition[[#This Row],[Année]])))</f>
        <v>4</v>
      </c>
      <c r="G1044" t="str">
        <f>Clef_répartition[[#This Row],[Code_Nom]]&amp;"_"&amp;Clef_répartition[[#This Row],[Nombre]]&amp;"_"&amp;Clef_répartition[[#This Row],[Année]]</f>
        <v>ENJEU_Enfance et Jeunesse - Association intercommunale de Rolle et environs_9_2016</v>
      </c>
      <c r="H1044">
        <v>5861</v>
      </c>
      <c r="I1044" t="s">
        <v>232</v>
      </c>
      <c r="J1044">
        <v>2016</v>
      </c>
      <c r="K1044">
        <v>0.41094607173212122</v>
      </c>
    </row>
    <row r="1045" spans="1:11" x14ac:dyDescent="0.25">
      <c r="A1045" t="s">
        <v>433</v>
      </c>
      <c r="B1045" t="s">
        <v>469</v>
      </c>
      <c r="C1045" t="s">
        <v>470</v>
      </c>
      <c r="D1045" t="str">
        <f>Clef_répartition[[#This Row],[Code association]]&amp;"_"&amp;Clef_répartition[[#This Row],[Nom association]]</f>
        <v>ENJEU_Enfance et Jeunesse - Association intercommunale de Rolle et environs</v>
      </c>
      <c r="E1045">
        <f>COUNTIFS(D$2:D1045,Clef_répartition[[#This Row],[Code_Nom]],J$2:J1045,Clef_répartition[[#This Row],[Année]])</f>
        <v>10</v>
      </c>
      <c r="F1045">
        <f>IF(Clef_répartition[[#This Row],[Code_Nom]]=D1044,F1044-1,(COUNTIFS(Clef_répartition[Code_Nom],Clef_répartition[[#This Row],[Code_Nom]],Clef_répartition[Année],Clef_répartition[[#This Row],[Année]])))</f>
        <v>3</v>
      </c>
      <c r="G1045" t="str">
        <f>Clef_répartition[[#This Row],[Code_Nom]]&amp;"_"&amp;Clef_répartition[[#This Row],[Nombre]]&amp;"_"&amp;Clef_répartition[[#This Row],[Année]]</f>
        <v>ENJEU_Enfance et Jeunesse - Association intercommunale de Rolle et environs_10_2016</v>
      </c>
      <c r="H1045">
        <v>5436</v>
      </c>
      <c r="I1045" t="s">
        <v>246</v>
      </c>
      <c r="J1045">
        <v>2016</v>
      </c>
      <c r="K1045">
        <v>7.9619966125470659E-3</v>
      </c>
    </row>
    <row r="1046" spans="1:11" x14ac:dyDescent="0.25">
      <c r="A1046" t="s">
        <v>433</v>
      </c>
      <c r="B1046" t="s">
        <v>469</v>
      </c>
      <c r="C1046" t="s">
        <v>470</v>
      </c>
      <c r="D1046" t="str">
        <f>Clef_répartition[[#This Row],[Code association]]&amp;"_"&amp;Clef_répartition[[#This Row],[Nom association]]</f>
        <v>ENJEU_Enfance et Jeunesse - Association intercommunale de Rolle et environs</v>
      </c>
      <c r="E1046">
        <f>COUNTIFS(D$2:D1046,Clef_répartition[[#This Row],[Code_Nom]],J$2:J1046,Clef_répartition[[#This Row],[Année]])</f>
        <v>11</v>
      </c>
      <c r="F1046">
        <f>IF(Clef_répartition[[#This Row],[Code_Nom]]=D1045,F1045-1,(COUNTIFS(Clef_répartition[Code_Nom],Clef_répartition[[#This Row],[Code_Nom]],Clef_répartition[Année],Clef_répartition[[#This Row],[Année]])))</f>
        <v>2</v>
      </c>
      <c r="G1046" t="str">
        <f>Clef_répartition[[#This Row],[Code_Nom]]&amp;"_"&amp;Clef_répartition[[#This Row],[Nombre]]&amp;"_"&amp;Clef_répartition[[#This Row],[Année]]</f>
        <v>ENJEU_Enfance et Jeunesse - Association intercommunale de Rolle et environs_11_2016</v>
      </c>
      <c r="H1046">
        <v>5862</v>
      </c>
      <c r="I1046" t="s">
        <v>262</v>
      </c>
      <c r="J1046">
        <v>2016</v>
      </c>
      <c r="K1046">
        <v>1.5790177541464345E-2</v>
      </c>
    </row>
    <row r="1047" spans="1:11" x14ac:dyDescent="0.25">
      <c r="A1047" t="s">
        <v>433</v>
      </c>
      <c r="B1047" t="s">
        <v>469</v>
      </c>
      <c r="C1047" t="s">
        <v>470</v>
      </c>
      <c r="D1047" t="str">
        <f>Clef_répartition[[#This Row],[Code association]]&amp;"_"&amp;Clef_répartition[[#This Row],[Nom association]]</f>
        <v>ENJEU_Enfance et Jeunesse - Association intercommunale de Rolle et environs</v>
      </c>
      <c r="E1047">
        <f>COUNTIFS(D$2:D1047,Clef_répartition[[#This Row],[Code_Nom]],J$2:J1047,Clef_répartition[[#This Row],[Année]])</f>
        <v>12</v>
      </c>
      <c r="F1047">
        <f>IF(Clef_répartition[[#This Row],[Code_Nom]]=D1046,F1046-1,(COUNTIFS(Clef_répartition[Code_Nom],Clef_répartition[[#This Row],[Code_Nom]],Clef_répartition[Année],Clef_répartition[[#This Row],[Année]])))</f>
        <v>1</v>
      </c>
      <c r="G1047" t="str">
        <f>Clef_répartition[[#This Row],[Code_Nom]]&amp;"_"&amp;Clef_répartition[[#This Row],[Nombre]]&amp;"_"&amp;Clef_répartition[[#This Row],[Année]]</f>
        <v>ENJEU_Enfance et Jeunesse - Association intercommunale de Rolle et environs_12_2016</v>
      </c>
      <c r="H1047">
        <v>5863</v>
      </c>
      <c r="I1047" t="s">
        <v>287</v>
      </c>
      <c r="J1047">
        <v>2016</v>
      </c>
      <c r="K1047">
        <v>2.3551451703961588E-2</v>
      </c>
    </row>
    <row r="1048" spans="1:11" x14ac:dyDescent="0.25">
      <c r="A1048" t="s">
        <v>433</v>
      </c>
      <c r="B1048" t="s">
        <v>436</v>
      </c>
      <c r="C1048" t="s">
        <v>437</v>
      </c>
      <c r="D1048" t="str">
        <f>Clef_répartition[[#This Row],[Code association]]&amp;"_"&amp;Clef_répartition[[#This Row],[Nom association]]</f>
        <v>EPARSE_Association intercommunale pour l'épuration des eaux - zone Payerne</v>
      </c>
      <c r="E1048">
        <f>COUNTIFS(D$2:D1048,Clef_répartition[[#This Row],[Code_Nom]],J$2:J1048,Clef_répartition[[#This Row],[Année]])</f>
        <v>1</v>
      </c>
      <c r="F1048">
        <f>IF(Clef_répartition[[#This Row],[Code_Nom]]=D1047,F1047-1,(COUNTIFS(Clef_répartition[Code_Nom],Clef_répartition[[#This Row],[Code_Nom]],Clef_répartition[Année],Clef_répartition[[#This Row],[Année]])))</f>
        <v>7</v>
      </c>
      <c r="G1048" t="str">
        <f>Clef_répartition[[#This Row],[Code_Nom]]&amp;"_"&amp;Clef_répartition[[#This Row],[Nombre]]&amp;"_"&amp;Clef_répartition[[#This Row],[Année]]</f>
        <v>EPARSE_Association intercommunale pour l'épuration des eaux - zone Payerne_1_2016</v>
      </c>
      <c r="H1048">
        <v>5812</v>
      </c>
      <c r="I1048" t="s">
        <v>48</v>
      </c>
      <c r="J1048">
        <v>2016</v>
      </c>
      <c r="K1048">
        <v>0</v>
      </c>
    </row>
    <row r="1049" spans="1:11" x14ac:dyDescent="0.25">
      <c r="A1049" t="s">
        <v>433</v>
      </c>
      <c r="B1049" t="s">
        <v>436</v>
      </c>
      <c r="C1049" t="s">
        <v>437</v>
      </c>
      <c r="D1049" t="str">
        <f>Clef_répartition[[#This Row],[Code association]]&amp;"_"&amp;Clef_répartition[[#This Row],[Nom association]]</f>
        <v>EPARSE_Association intercommunale pour l'épuration des eaux - zone Payerne</v>
      </c>
      <c r="E1049">
        <f>COUNTIFS(D$2:D1049,Clef_répartition[[#This Row],[Code_Nom]],J$2:J1049,Clef_répartition[[#This Row],[Année]])</f>
        <v>2</v>
      </c>
      <c r="F1049">
        <f>IF(Clef_répartition[[#This Row],[Code_Nom]]=D1048,F1048-1,(COUNTIFS(Clef_répartition[Code_Nom],Clef_répartition[[#This Row],[Code_Nom]],Clef_répartition[Année],Clef_répartition[[#This Row],[Année]])))</f>
        <v>6</v>
      </c>
      <c r="G1049" t="str">
        <f>Clef_répartition[[#This Row],[Code_Nom]]&amp;"_"&amp;Clef_répartition[[#This Row],[Nombre]]&amp;"_"&amp;Clef_répartition[[#This Row],[Année]]</f>
        <v>EPARSE_Association intercommunale pour l'épuration des eaux - zone Payerne_2_2016</v>
      </c>
      <c r="H1049">
        <v>5813</v>
      </c>
      <c r="I1049" t="s">
        <v>65</v>
      </c>
      <c r="J1049">
        <v>2016</v>
      </c>
      <c r="K1049">
        <v>0</v>
      </c>
    </row>
    <row r="1050" spans="1:11" x14ac:dyDescent="0.25">
      <c r="A1050" t="s">
        <v>433</v>
      </c>
      <c r="B1050" t="s">
        <v>436</v>
      </c>
      <c r="C1050" t="s">
        <v>437</v>
      </c>
      <c r="D1050" t="str">
        <f>Clef_répartition[[#This Row],[Code association]]&amp;"_"&amp;Clef_répartition[[#This Row],[Nom association]]</f>
        <v>EPARSE_Association intercommunale pour l'épuration des eaux - zone Payerne</v>
      </c>
      <c r="E1050">
        <f>COUNTIFS(D$2:D1050,Clef_répartition[[#This Row],[Code_Nom]],J$2:J1050,Clef_répartition[[#This Row],[Année]])</f>
        <v>3</v>
      </c>
      <c r="F1050">
        <f>IF(Clef_répartition[[#This Row],[Code_Nom]]=D1049,F1049-1,(COUNTIFS(Clef_répartition[Code_Nom],Clef_répartition[[#This Row],[Code_Nom]],Clef_répartition[Année],Clef_répartition[[#This Row],[Année]])))</f>
        <v>5</v>
      </c>
      <c r="G1050" t="str">
        <f>Clef_répartition[[#This Row],[Code_Nom]]&amp;"_"&amp;Clef_répartition[[#This Row],[Nombre]]&amp;"_"&amp;Clef_répartition[[#This Row],[Année]]</f>
        <v>EPARSE_Association intercommunale pour l'épuration des eaux - zone Payerne_3_2016</v>
      </c>
      <c r="H1050">
        <v>5816</v>
      </c>
      <c r="I1050" t="s">
        <v>76</v>
      </c>
      <c r="J1050">
        <v>2016</v>
      </c>
      <c r="K1050">
        <v>0</v>
      </c>
    </row>
    <row r="1051" spans="1:11" x14ac:dyDescent="0.25">
      <c r="A1051" t="s">
        <v>433</v>
      </c>
      <c r="B1051" t="s">
        <v>436</v>
      </c>
      <c r="C1051" t="s">
        <v>437</v>
      </c>
      <c r="D1051" t="str">
        <f>Clef_répartition[[#This Row],[Code association]]&amp;"_"&amp;Clef_répartition[[#This Row],[Nom association]]</f>
        <v>EPARSE_Association intercommunale pour l'épuration des eaux - zone Payerne</v>
      </c>
      <c r="E1051">
        <f>COUNTIFS(D$2:D1051,Clef_répartition[[#This Row],[Code_Nom]],J$2:J1051,Clef_répartition[[#This Row],[Année]])</f>
        <v>4</v>
      </c>
      <c r="F1051">
        <f>IF(Clef_répartition[[#This Row],[Code_Nom]]=D1050,F1050-1,(COUNTIFS(Clef_répartition[Code_Nom],Clef_répartition[[#This Row],[Code_Nom]],Clef_répartition[Année],Clef_répartition[[#This Row],[Année]])))</f>
        <v>4</v>
      </c>
      <c r="G1051" t="str">
        <f>Clef_répartition[[#This Row],[Code_Nom]]&amp;"_"&amp;Clef_répartition[[#This Row],[Nombre]]&amp;"_"&amp;Clef_répartition[[#This Row],[Année]]</f>
        <v>EPARSE_Association intercommunale pour l'épuration des eaux - zone Payerne_4_2016</v>
      </c>
      <c r="H1051">
        <v>5817</v>
      </c>
      <c r="I1051" t="s">
        <v>130</v>
      </c>
      <c r="J1051">
        <v>2016</v>
      </c>
      <c r="K1051">
        <v>0</v>
      </c>
    </row>
    <row r="1052" spans="1:11" x14ac:dyDescent="0.25">
      <c r="A1052" t="s">
        <v>433</v>
      </c>
      <c r="B1052" t="s">
        <v>436</v>
      </c>
      <c r="C1052" t="s">
        <v>437</v>
      </c>
      <c r="D1052" t="str">
        <f>Clef_répartition[[#This Row],[Code association]]&amp;"_"&amp;Clef_répartition[[#This Row],[Nom association]]</f>
        <v>EPARSE_Association intercommunale pour l'épuration des eaux - zone Payerne</v>
      </c>
      <c r="E1052">
        <f>COUNTIFS(D$2:D1052,Clef_répartition[[#This Row],[Code_Nom]],J$2:J1052,Clef_répartition[[#This Row],[Année]])</f>
        <v>5</v>
      </c>
      <c r="F1052">
        <f>IF(Clef_répartition[[#This Row],[Code_Nom]]=D1051,F1051-1,(COUNTIFS(Clef_répartition[Code_Nom],Clef_répartition[[#This Row],[Code_Nom]],Clef_répartition[Année],Clef_répartition[[#This Row],[Année]])))</f>
        <v>3</v>
      </c>
      <c r="G1052" t="str">
        <f>Clef_répartition[[#This Row],[Code_Nom]]&amp;"_"&amp;Clef_répartition[[#This Row],[Nombre]]&amp;"_"&amp;Clef_répartition[[#This Row],[Année]]</f>
        <v>EPARSE_Association intercommunale pour l'épuration des eaux - zone Payerne_5_2016</v>
      </c>
      <c r="H1052">
        <v>5821</v>
      </c>
      <c r="I1052" t="s">
        <v>177</v>
      </c>
      <c r="J1052">
        <v>2016</v>
      </c>
      <c r="K1052">
        <v>0</v>
      </c>
    </row>
    <row r="1053" spans="1:11" x14ac:dyDescent="0.25">
      <c r="A1053" t="s">
        <v>433</v>
      </c>
      <c r="B1053" t="s">
        <v>436</v>
      </c>
      <c r="C1053" t="s">
        <v>437</v>
      </c>
      <c r="D1053" t="str">
        <f>Clef_répartition[[#This Row],[Code association]]&amp;"_"&amp;Clef_répartition[[#This Row],[Nom association]]</f>
        <v>EPARSE_Association intercommunale pour l'épuration des eaux - zone Payerne</v>
      </c>
      <c r="E1053">
        <f>COUNTIFS(D$2:D1053,Clef_répartition[[#This Row],[Code_Nom]],J$2:J1053,Clef_répartition[[#This Row],[Année]])</f>
        <v>6</v>
      </c>
      <c r="F1053">
        <f>IF(Clef_répartition[[#This Row],[Code_Nom]]=D1052,F1052-1,(COUNTIFS(Clef_répartition[Code_Nom],Clef_répartition[[#This Row],[Code_Nom]],Clef_répartition[Année],Clef_répartition[[#This Row],[Année]])))</f>
        <v>2</v>
      </c>
      <c r="G1053" t="str">
        <f>Clef_répartition[[#This Row],[Code_Nom]]&amp;"_"&amp;Clef_répartition[[#This Row],[Nombre]]&amp;"_"&amp;Clef_répartition[[#This Row],[Année]]</f>
        <v>EPARSE_Association intercommunale pour l'épuration des eaux - zone Payerne_6_2016</v>
      </c>
      <c r="H1053">
        <v>5822</v>
      </c>
      <c r="I1053" t="s">
        <v>211</v>
      </c>
      <c r="J1053">
        <v>2016</v>
      </c>
      <c r="K1053">
        <v>0</v>
      </c>
    </row>
    <row r="1054" spans="1:11" x14ac:dyDescent="0.25">
      <c r="A1054" t="s">
        <v>433</v>
      </c>
      <c r="B1054" t="s">
        <v>436</v>
      </c>
      <c r="C1054" t="s">
        <v>437</v>
      </c>
      <c r="D1054" t="str">
        <f>Clef_répartition[[#This Row],[Code association]]&amp;"_"&amp;Clef_répartition[[#This Row],[Nom association]]</f>
        <v>EPARSE_Association intercommunale pour l'épuration des eaux - zone Payerne</v>
      </c>
      <c r="E1054">
        <f>COUNTIFS(D$2:D1054,Clef_répartition[[#This Row],[Code_Nom]],J$2:J1054,Clef_répartition[[#This Row],[Année]])</f>
        <v>7</v>
      </c>
      <c r="F1054">
        <f>IF(Clef_répartition[[#This Row],[Code_Nom]]=D1053,F1053-1,(COUNTIFS(Clef_répartition[Code_Nom],Clef_répartition[[#This Row],[Code_Nom]],Clef_répartition[Année],Clef_répartition[[#This Row],[Année]])))</f>
        <v>1</v>
      </c>
      <c r="G1054" t="str">
        <f>Clef_répartition[[#This Row],[Code_Nom]]&amp;"_"&amp;Clef_répartition[[#This Row],[Nombre]]&amp;"_"&amp;Clef_répartition[[#This Row],[Année]]</f>
        <v>EPARSE_Association intercommunale pour l'épuration des eaux - zone Payerne_7_2016</v>
      </c>
      <c r="H1054">
        <v>5828</v>
      </c>
      <c r="I1054" t="s">
        <v>268</v>
      </c>
      <c r="J1054">
        <v>2016</v>
      </c>
      <c r="K1054">
        <v>0</v>
      </c>
    </row>
    <row r="1055" spans="1:11" x14ac:dyDescent="0.25">
      <c r="A1055" t="s">
        <v>433</v>
      </c>
      <c r="B1055" t="s">
        <v>666</v>
      </c>
      <c r="C1055" t="s">
        <v>667</v>
      </c>
      <c r="D1055" t="str">
        <f>Clef_répartition[[#This Row],[Code association]]&amp;"_"&amp;Clef_répartition[[#This Row],[Nom association]]</f>
        <v xml:space="preserve">EPOC_Association de communes police du Chablais vaudois </v>
      </c>
      <c r="E1055">
        <f>COUNTIFS(D$2:D1055,Clef_répartition[[#This Row],[Code_Nom]],J$2:J1055,Clef_répartition[[#This Row],[Année]])</f>
        <v>1</v>
      </c>
      <c r="F1055">
        <f>IF(Clef_répartition[[#This Row],[Code_Nom]]=D1054,F1054-1,(COUNTIFS(Clef_répartition[Code_Nom],Clef_répartition[[#This Row],[Code_Nom]],Clef_répartition[Année],Clef_répartition[[#This Row],[Année]])))</f>
        <v>3</v>
      </c>
      <c r="G1055" t="str">
        <f>Clef_répartition[[#This Row],[Code_Nom]]&amp;"_"&amp;Clef_répartition[[#This Row],[Nombre]]&amp;"_"&amp;Clef_répartition[[#This Row],[Année]]</f>
        <v>EPOC_Association de communes police du Chablais vaudois _1_2016</v>
      </c>
      <c r="H1055">
        <v>5401</v>
      </c>
      <c r="I1055" t="s">
        <v>3</v>
      </c>
      <c r="J1055">
        <v>2016</v>
      </c>
      <c r="K1055">
        <v>0.4</v>
      </c>
    </row>
    <row r="1056" spans="1:11" x14ac:dyDescent="0.25">
      <c r="A1056" t="s">
        <v>433</v>
      </c>
      <c r="B1056" t="s">
        <v>666</v>
      </c>
      <c r="C1056" t="s">
        <v>667</v>
      </c>
      <c r="D1056" t="str">
        <f>Clef_répartition[[#This Row],[Code association]]&amp;"_"&amp;Clef_répartition[[#This Row],[Nom association]]</f>
        <v xml:space="preserve">EPOC_Association de communes police du Chablais vaudois </v>
      </c>
      <c r="E1056">
        <f>COUNTIFS(D$2:D1056,Clef_répartition[[#This Row],[Code_Nom]],J$2:J1056,Clef_répartition[[#This Row],[Année]])</f>
        <v>2</v>
      </c>
      <c r="F1056">
        <f>IF(Clef_répartition[[#This Row],[Code_Nom]]=D1055,F1055-1,(COUNTIFS(Clef_répartition[Code_Nom],Clef_répartition[[#This Row],[Code_Nom]],Clef_répartition[Année],Clef_répartition[[#This Row],[Année]])))</f>
        <v>2</v>
      </c>
      <c r="G1056" t="str">
        <f>Clef_répartition[[#This Row],[Code_Nom]]&amp;"_"&amp;Clef_répartition[[#This Row],[Nombre]]&amp;"_"&amp;Clef_répartition[[#This Row],[Année]]</f>
        <v>EPOC_Association de communes police du Chablais vaudois _2_2016</v>
      </c>
      <c r="H1056">
        <v>5402</v>
      </c>
      <c r="I1056" t="s">
        <v>22</v>
      </c>
      <c r="J1056">
        <v>2016</v>
      </c>
      <c r="K1056">
        <v>0.3</v>
      </c>
    </row>
    <row r="1057" spans="1:11" x14ac:dyDescent="0.25">
      <c r="A1057" t="s">
        <v>433</v>
      </c>
      <c r="B1057" t="s">
        <v>666</v>
      </c>
      <c r="C1057" t="s">
        <v>667</v>
      </c>
      <c r="D1057" t="str">
        <f>Clef_répartition[[#This Row],[Code association]]&amp;"_"&amp;Clef_répartition[[#This Row],[Nom association]]</f>
        <v xml:space="preserve">EPOC_Association de communes police du Chablais vaudois </v>
      </c>
      <c r="E1057">
        <f>COUNTIFS(D$2:D1057,Clef_répartition[[#This Row],[Code_Nom]],J$2:J1057,Clef_répartition[[#This Row],[Année]])</f>
        <v>3</v>
      </c>
      <c r="F1057">
        <f>IF(Clef_répartition[[#This Row],[Code_Nom]]=D1056,F1056-1,(COUNTIFS(Clef_répartition[Code_Nom],Clef_répartition[[#This Row],[Code_Nom]],Clef_répartition[Année],Clef_répartition[[#This Row],[Année]])))</f>
        <v>1</v>
      </c>
      <c r="G1057" t="str">
        <f>Clef_répartition[[#This Row],[Code_Nom]]&amp;"_"&amp;Clef_répartition[[#This Row],[Nombre]]&amp;"_"&amp;Clef_répartition[[#This Row],[Année]]</f>
        <v>EPOC_Association de communes police du Chablais vaudois _3_2016</v>
      </c>
      <c r="H1057">
        <v>5409</v>
      </c>
      <c r="I1057" t="s">
        <v>198</v>
      </c>
      <c r="J1057">
        <v>2016</v>
      </c>
      <c r="K1057">
        <v>0.3</v>
      </c>
    </row>
    <row r="1058" spans="1:11" x14ac:dyDescent="0.25">
      <c r="A1058" t="s">
        <v>433</v>
      </c>
      <c r="B1058" t="s">
        <v>489</v>
      </c>
      <c r="C1058" t="s">
        <v>490</v>
      </c>
      <c r="D1058" t="str">
        <f>Clef_répartition[[#This Row],[Code association]]&amp;"_"&amp;Clef_répartition[[#This Row],[Nom association]]</f>
        <v>EPUDEHL_Epuration et distribution d'eau du Haut-Lac</v>
      </c>
      <c r="E1058">
        <f>COUNTIFS(D$2:D1058,Clef_répartition[[#This Row],[Code_Nom]],J$2:J1058,Clef_répartition[[#This Row],[Année]])</f>
        <v>1</v>
      </c>
      <c r="F1058">
        <f>IF(Clef_répartition[[#This Row],[Code_Nom]]=D1057,F1057-1,(COUNTIFS(Clef_répartition[Code_Nom],Clef_répartition[[#This Row],[Code_Nom]],Clef_répartition[Année],Clef_répartition[[#This Row],[Année]])))</f>
        <v>5</v>
      </c>
      <c r="G1058" t="str">
        <f>Clef_répartition[[#This Row],[Code_Nom]]&amp;"_"&amp;Clef_répartition[[#This Row],[Nombre]]&amp;"_"&amp;Clef_répartition[[#This Row],[Année]]</f>
        <v>EPUDEHL_Epuration et distribution d'eau du Haut-Lac_1_2016</v>
      </c>
      <c r="H1058">
        <v>5403</v>
      </c>
      <c r="I1058" t="s">
        <v>63</v>
      </c>
      <c r="J1058">
        <v>2016</v>
      </c>
      <c r="K1058">
        <v>0.04</v>
      </c>
    </row>
    <row r="1059" spans="1:11" x14ac:dyDescent="0.25">
      <c r="A1059" t="s">
        <v>433</v>
      </c>
      <c r="B1059" t="s">
        <v>489</v>
      </c>
      <c r="C1059" t="s">
        <v>490</v>
      </c>
      <c r="D1059" t="str">
        <f>Clef_répartition[[#This Row],[Code association]]&amp;"_"&amp;Clef_répartition[[#This Row],[Nom association]]</f>
        <v>EPUDEHL_Epuration et distribution d'eau du Haut-Lac</v>
      </c>
      <c r="E1059">
        <f>COUNTIFS(D$2:D1059,Clef_répartition[[#This Row],[Code_Nom]],J$2:J1059,Clef_répartition[[#This Row],[Année]])</f>
        <v>2</v>
      </c>
      <c r="F1059">
        <f>IF(Clef_répartition[[#This Row],[Code_Nom]]=D1058,F1058-1,(COUNTIFS(Clef_répartition[Code_Nom],Clef_répartition[[#This Row],[Code_Nom]],Clef_répartition[Année],Clef_répartition[[#This Row],[Année]])))</f>
        <v>4</v>
      </c>
      <c r="G1059" t="str">
        <f>Clef_répartition[[#This Row],[Code_Nom]]&amp;"_"&amp;Clef_répartition[[#This Row],[Nombre]]&amp;"_"&amp;Clef_répartition[[#This Row],[Année]]</f>
        <v>EPUDEHL_Epuration et distribution d'eau du Haut-Lac_2_2016</v>
      </c>
      <c r="H1059">
        <v>5408</v>
      </c>
      <c r="I1059" t="s">
        <v>195</v>
      </c>
      <c r="J1059">
        <v>2016</v>
      </c>
      <c r="K1059">
        <v>0.11</v>
      </c>
    </row>
    <row r="1060" spans="1:11" x14ac:dyDescent="0.25">
      <c r="A1060" t="s">
        <v>433</v>
      </c>
      <c r="B1060" t="s">
        <v>489</v>
      </c>
      <c r="C1060" t="s">
        <v>490</v>
      </c>
      <c r="D1060" t="str">
        <f>Clef_répartition[[#This Row],[Code association]]&amp;"_"&amp;Clef_répartition[[#This Row],[Nom association]]</f>
        <v>EPUDEHL_Epuration et distribution d'eau du Haut-Lac</v>
      </c>
      <c r="E1060">
        <f>COUNTIFS(D$2:D1060,Clef_répartition[[#This Row],[Code_Nom]],J$2:J1060,Clef_répartition[[#This Row],[Année]])</f>
        <v>3</v>
      </c>
      <c r="F1060">
        <f>IF(Clef_répartition[[#This Row],[Code_Nom]]=D1059,F1059-1,(COUNTIFS(Clef_répartition[Code_Nom],Clef_répartition[[#This Row],[Code_Nom]],Clef_répartition[Année],Clef_répartition[[#This Row],[Année]])))</f>
        <v>3</v>
      </c>
      <c r="G1060" t="str">
        <f>Clef_répartition[[#This Row],[Code_Nom]]&amp;"_"&amp;Clef_répartition[[#This Row],[Nombre]]&amp;"_"&amp;Clef_répartition[[#This Row],[Année]]</f>
        <v>EPUDEHL_Epuration et distribution d'eau du Haut-Lac_3_2016</v>
      </c>
      <c r="H1060">
        <v>5412</v>
      </c>
      <c r="I1060" t="s">
        <v>229</v>
      </c>
      <c r="J1060">
        <v>2016</v>
      </c>
      <c r="K1060">
        <v>0.09</v>
      </c>
    </row>
    <row r="1061" spans="1:11" x14ac:dyDescent="0.25">
      <c r="A1061" t="s">
        <v>433</v>
      </c>
      <c r="B1061" t="s">
        <v>489</v>
      </c>
      <c r="C1061" t="s">
        <v>490</v>
      </c>
      <c r="D1061" t="str">
        <f>Clef_répartition[[#This Row],[Code association]]&amp;"_"&amp;Clef_répartition[[#This Row],[Nom association]]</f>
        <v>EPUDEHL_Epuration et distribution d'eau du Haut-Lac</v>
      </c>
      <c r="E1061">
        <f>COUNTIFS(D$2:D1061,Clef_répartition[[#This Row],[Code_Nom]],J$2:J1061,Clef_répartition[[#This Row],[Année]])</f>
        <v>4</v>
      </c>
      <c r="F1061">
        <f>IF(Clef_répartition[[#This Row],[Code_Nom]]=D1060,F1060-1,(COUNTIFS(Clef_répartition[Code_Nom],Clef_répartition[[#This Row],[Code_Nom]],Clef_répartition[Année],Clef_répartition[[#This Row],[Année]])))</f>
        <v>2</v>
      </c>
      <c r="G1061" t="str">
        <f>Clef_répartition[[#This Row],[Code_Nom]]&amp;"_"&amp;Clef_répartition[[#This Row],[Nombre]]&amp;"_"&amp;Clef_répartition[[#This Row],[Année]]</f>
        <v>EPUDEHL_Epuration et distribution d'eau du Haut-Lac_4_2016</v>
      </c>
      <c r="H1061">
        <v>5413</v>
      </c>
      <c r="I1061" t="s">
        <v>231</v>
      </c>
      <c r="J1061">
        <v>2016</v>
      </c>
      <c r="K1061">
        <v>0.17</v>
      </c>
    </row>
    <row r="1062" spans="1:11" x14ac:dyDescent="0.25">
      <c r="A1062" t="s">
        <v>433</v>
      </c>
      <c r="B1062" t="s">
        <v>489</v>
      </c>
      <c r="C1062" t="s">
        <v>490</v>
      </c>
      <c r="D1062" t="str">
        <f>Clef_répartition[[#This Row],[Code association]]&amp;"_"&amp;Clef_répartition[[#This Row],[Nom association]]</f>
        <v>EPUDEHL_Epuration et distribution d'eau du Haut-Lac</v>
      </c>
      <c r="E1062">
        <f>COUNTIFS(D$2:D1062,Clef_répartition[[#This Row],[Code_Nom]],J$2:J1062,Clef_répartition[[#This Row],[Année]])</f>
        <v>5</v>
      </c>
      <c r="F1062">
        <f>IF(Clef_répartition[[#This Row],[Code_Nom]]=D1061,F1061-1,(COUNTIFS(Clef_répartition[Code_Nom],Clef_répartition[[#This Row],[Code_Nom]],Clef_répartition[Année],Clef_répartition[[#This Row],[Année]])))</f>
        <v>1</v>
      </c>
      <c r="G1062" t="str">
        <f>Clef_répartition[[#This Row],[Code_Nom]]&amp;"_"&amp;Clef_répartition[[#This Row],[Nombre]]&amp;"_"&amp;Clef_répartition[[#This Row],[Année]]</f>
        <v>EPUDEHL_Epuration et distribution d'eau du Haut-Lac_5_2016</v>
      </c>
      <c r="H1062">
        <v>5414</v>
      </c>
      <c r="I1062" t="s">
        <v>286</v>
      </c>
      <c r="J1062">
        <v>2016</v>
      </c>
      <c r="K1062">
        <v>0.59</v>
      </c>
    </row>
    <row r="1063" spans="1:11" x14ac:dyDescent="0.25">
      <c r="A1063" t="s">
        <v>433</v>
      </c>
      <c r="B1063" t="s">
        <v>640</v>
      </c>
      <c r="C1063" t="s">
        <v>641</v>
      </c>
      <c r="D1063" t="str">
        <f>Clef_répartition[[#This Row],[Code association]]&amp;"_"&amp;Clef_répartition[[#This Row],[Nom association]]</f>
        <v>ERM_Association intercommunale pour l'épuration des eaux usées de la région morgienne</v>
      </c>
      <c r="E1063">
        <f>COUNTIFS(D$2:D1063,Clef_répartition[[#This Row],[Code_Nom]],J$2:J1063,Clef_répartition[[#This Row],[Année]])</f>
        <v>1</v>
      </c>
      <c r="F1063">
        <f>IF(Clef_répartition[[#This Row],[Code_Nom]]=D1062,F1062-1,(COUNTIFS(Clef_répartition[Code_Nom],Clef_répartition[[#This Row],[Code_Nom]],Clef_répartition[Année],Clef_répartition[[#This Row],[Année]])))</f>
        <v>15</v>
      </c>
      <c r="G1063" t="str">
        <f>Clef_répartition[[#This Row],[Code_Nom]]&amp;"_"&amp;Clef_répartition[[#This Row],[Nombre]]&amp;"_"&amp;Clef_répartition[[#This Row],[Année]]</f>
        <v>ERM_Association intercommunale pour l'épuration des eaux usées de la région morgienne_1_2016</v>
      </c>
      <c r="H1063">
        <v>5628</v>
      </c>
      <c r="I1063" t="s">
        <v>67</v>
      </c>
      <c r="J1063">
        <v>2016</v>
      </c>
      <c r="K1063">
        <v>8.8999999999999999E-3</v>
      </c>
    </row>
    <row r="1064" spans="1:11" x14ac:dyDescent="0.25">
      <c r="A1064" t="s">
        <v>433</v>
      </c>
      <c r="B1064" t="s">
        <v>640</v>
      </c>
      <c r="C1064" t="s">
        <v>641</v>
      </c>
      <c r="D1064" t="str">
        <f>Clef_répartition[[#This Row],[Code association]]&amp;"_"&amp;Clef_répartition[[#This Row],[Nom association]]</f>
        <v>ERM_Association intercommunale pour l'épuration des eaux usées de la région morgienne</v>
      </c>
      <c r="E1064">
        <f>COUNTIFS(D$2:D1064,Clef_répartition[[#This Row],[Code_Nom]],J$2:J1064,Clef_répartition[[#This Row],[Année]])</f>
        <v>2</v>
      </c>
      <c r="F1064">
        <f>IF(Clef_répartition[[#This Row],[Code_Nom]]=D1063,F1063-1,(COUNTIFS(Clef_répartition[Code_Nom],Clef_répartition[[#This Row],[Code_Nom]],Clef_répartition[Année],Clef_répartition[[#This Row],[Année]])))</f>
        <v>14</v>
      </c>
      <c r="G1064" t="str">
        <f>Clef_répartition[[#This Row],[Code_Nom]]&amp;"_"&amp;Clef_répartition[[#This Row],[Nombre]]&amp;"_"&amp;Clef_répartition[[#This Row],[Année]]</f>
        <v>ERM_Association intercommunale pour l'épuration des eaux usées de la région morgienne_2_2016</v>
      </c>
      <c r="H1064">
        <v>5629</v>
      </c>
      <c r="I1064" t="s">
        <v>68</v>
      </c>
      <c r="J1064">
        <v>2016</v>
      </c>
      <c r="K1064">
        <v>1.03E-2</v>
      </c>
    </row>
    <row r="1065" spans="1:11" x14ac:dyDescent="0.25">
      <c r="A1065" t="s">
        <v>433</v>
      </c>
      <c r="B1065" t="s">
        <v>640</v>
      </c>
      <c r="C1065" t="s">
        <v>641</v>
      </c>
      <c r="D1065" t="str">
        <f>Clef_répartition[[#This Row],[Code association]]&amp;"_"&amp;Clef_répartition[[#This Row],[Nom association]]</f>
        <v>ERM_Association intercommunale pour l'épuration des eaux usées de la région morgienne</v>
      </c>
      <c r="E1065">
        <f>COUNTIFS(D$2:D1065,Clef_répartition[[#This Row],[Code_Nom]],J$2:J1065,Clef_répartition[[#This Row],[Année]])</f>
        <v>3</v>
      </c>
      <c r="F1065">
        <f>IF(Clef_répartition[[#This Row],[Code_Nom]]=D1064,F1064-1,(COUNTIFS(Clef_répartition[Code_Nom],Clef_répartition[[#This Row],[Code_Nom]],Clef_répartition[Année],Clef_répartition[[#This Row],[Année]])))</f>
        <v>13</v>
      </c>
      <c r="G1065" t="str">
        <f>Clef_répartition[[#This Row],[Code_Nom]]&amp;"_"&amp;Clef_répartition[[#This Row],[Nombre]]&amp;"_"&amp;Clef_répartition[[#This Row],[Année]]</f>
        <v>ERM_Association intercommunale pour l'épuration des eaux usées de la région morgienne_3_2016</v>
      </c>
      <c r="H1065">
        <v>5631</v>
      </c>
      <c r="I1065" t="s">
        <v>92</v>
      </c>
      <c r="J1065">
        <v>2016</v>
      </c>
      <c r="K1065">
        <v>2.12E-2</v>
      </c>
    </row>
    <row r="1066" spans="1:11" x14ac:dyDescent="0.25">
      <c r="A1066" t="s">
        <v>433</v>
      </c>
      <c r="B1066" t="s">
        <v>640</v>
      </c>
      <c r="C1066" t="s">
        <v>641</v>
      </c>
      <c r="D1066" t="str">
        <f>Clef_répartition[[#This Row],[Code association]]&amp;"_"&amp;Clef_répartition[[#This Row],[Nom association]]</f>
        <v>ERM_Association intercommunale pour l'épuration des eaux usées de la région morgienne</v>
      </c>
      <c r="E1066">
        <f>COUNTIFS(D$2:D1066,Clef_répartition[[#This Row],[Code_Nom]],J$2:J1066,Clef_répartition[[#This Row],[Année]])</f>
        <v>4</v>
      </c>
      <c r="F1066">
        <f>IF(Clef_répartition[[#This Row],[Code_Nom]]=D1065,F1065-1,(COUNTIFS(Clef_répartition[Code_Nom],Clef_répartition[[#This Row],[Code_Nom]],Clef_répartition[Année],Clef_répartition[[#This Row],[Année]])))</f>
        <v>12</v>
      </c>
      <c r="G1066" t="str">
        <f>Clef_répartition[[#This Row],[Code_Nom]]&amp;"_"&amp;Clef_répartition[[#This Row],[Nombre]]&amp;"_"&amp;Clef_répartition[[#This Row],[Année]]</f>
        <v>ERM_Association intercommunale pour l'épuration des eaux usées de la région morgienne_4_2016</v>
      </c>
      <c r="H1066">
        <v>5632</v>
      </c>
      <c r="I1066" t="s">
        <v>93</v>
      </c>
      <c r="J1066">
        <v>2016</v>
      </c>
      <c r="K1066">
        <v>5.28E-2</v>
      </c>
    </row>
    <row r="1067" spans="1:11" x14ac:dyDescent="0.25">
      <c r="A1067" t="s">
        <v>433</v>
      </c>
      <c r="B1067" t="s">
        <v>640</v>
      </c>
      <c r="C1067" t="s">
        <v>641</v>
      </c>
      <c r="D1067" t="str">
        <f>Clef_répartition[[#This Row],[Code association]]&amp;"_"&amp;Clef_répartition[[#This Row],[Nom association]]</f>
        <v>ERM_Association intercommunale pour l'épuration des eaux usées de la région morgienne</v>
      </c>
      <c r="E1067">
        <f>COUNTIFS(D$2:D1067,Clef_répartition[[#This Row],[Code_Nom]],J$2:J1067,Clef_répartition[[#This Row],[Année]])</f>
        <v>5</v>
      </c>
      <c r="F1067">
        <f>IF(Clef_répartition[[#This Row],[Code_Nom]]=D1066,F1066-1,(COUNTIFS(Clef_répartition[Code_Nom],Clef_répartition[[#This Row],[Code_Nom]],Clef_répartition[Année],Clef_répartition[[#This Row],[Année]])))</f>
        <v>11</v>
      </c>
      <c r="G1067" t="str">
        <f>Clef_répartition[[#This Row],[Code_Nom]]&amp;"_"&amp;Clef_répartition[[#This Row],[Nombre]]&amp;"_"&amp;Clef_répartition[[#This Row],[Année]]</f>
        <v>ERM_Association intercommunale pour l'épuration des eaux usées de la région morgienne_5_2016</v>
      </c>
      <c r="H1067">
        <v>5633</v>
      </c>
      <c r="I1067" t="s">
        <v>100</v>
      </c>
      <c r="J1067">
        <v>2016</v>
      </c>
      <c r="K1067">
        <v>0</v>
      </c>
    </row>
    <row r="1068" spans="1:11" x14ac:dyDescent="0.25">
      <c r="A1068" t="s">
        <v>433</v>
      </c>
      <c r="B1068" t="s">
        <v>640</v>
      </c>
      <c r="C1068" t="s">
        <v>641</v>
      </c>
      <c r="D1068" t="str">
        <f>Clef_répartition[[#This Row],[Code association]]&amp;"_"&amp;Clef_répartition[[#This Row],[Nom association]]</f>
        <v>ERM_Association intercommunale pour l'épuration des eaux usées de la région morgienne</v>
      </c>
      <c r="E1068">
        <f>COUNTIFS(D$2:D1068,Clef_répartition[[#This Row],[Code_Nom]],J$2:J1068,Clef_répartition[[#This Row],[Année]])</f>
        <v>6</v>
      </c>
      <c r="F1068">
        <f>IF(Clef_répartition[[#This Row],[Code_Nom]]=D1067,F1067-1,(COUNTIFS(Clef_répartition[Code_Nom],Clef_répartition[[#This Row],[Code_Nom]],Clef_répartition[Année],Clef_répartition[[#This Row],[Année]])))</f>
        <v>10</v>
      </c>
      <c r="G1068" t="str">
        <f>Clef_répartition[[#This Row],[Code_Nom]]&amp;"_"&amp;Clef_répartition[[#This Row],[Nombre]]&amp;"_"&amp;Clef_répartition[[#This Row],[Année]]</f>
        <v>ERM_Association intercommunale pour l'épuration des eaux usées de la région morgienne_6_2016</v>
      </c>
      <c r="H1068">
        <v>5634</v>
      </c>
      <c r="I1068" t="s">
        <v>101</v>
      </c>
      <c r="J1068">
        <v>2016</v>
      </c>
      <c r="K1068">
        <v>4.2900000000000001E-2</v>
      </c>
    </row>
    <row r="1069" spans="1:11" x14ac:dyDescent="0.25">
      <c r="A1069" t="s">
        <v>433</v>
      </c>
      <c r="B1069" t="s">
        <v>640</v>
      </c>
      <c r="C1069" t="s">
        <v>641</v>
      </c>
      <c r="D1069" t="str">
        <f>Clef_répartition[[#This Row],[Code association]]&amp;"_"&amp;Clef_répartition[[#This Row],[Nom association]]</f>
        <v>ERM_Association intercommunale pour l'épuration des eaux usées de la région morgienne</v>
      </c>
      <c r="E1069">
        <f>COUNTIFS(D$2:D1069,Clef_répartition[[#This Row],[Code_Nom]],J$2:J1069,Clef_répartition[[#This Row],[Année]])</f>
        <v>7</v>
      </c>
      <c r="F1069">
        <f>IF(Clef_répartition[[#This Row],[Code_Nom]]=D1068,F1068-1,(COUNTIFS(Clef_répartition[Code_Nom],Clef_répartition[[#This Row],[Code_Nom]],Clef_répartition[Année],Clef_répartition[[#This Row],[Année]])))</f>
        <v>9</v>
      </c>
      <c r="G1069" t="str">
        <f>Clef_répartition[[#This Row],[Code_Nom]]&amp;"_"&amp;Clef_répartition[[#This Row],[Nombre]]&amp;"_"&amp;Clef_répartition[[#This Row],[Année]]</f>
        <v>ERM_Association intercommunale pour l'épuration des eaux usées de la région morgienne_7_2016</v>
      </c>
      <c r="H1069">
        <v>5635</v>
      </c>
      <c r="I1069" t="s">
        <v>103</v>
      </c>
      <c r="J1069">
        <v>2016</v>
      </c>
      <c r="K1069">
        <v>5.5899999999999998E-2</v>
      </c>
    </row>
    <row r="1070" spans="1:11" x14ac:dyDescent="0.25">
      <c r="A1070" t="s">
        <v>433</v>
      </c>
      <c r="B1070" t="s">
        <v>640</v>
      </c>
      <c r="C1070" t="s">
        <v>641</v>
      </c>
      <c r="D1070" t="str">
        <f>Clef_répartition[[#This Row],[Code association]]&amp;"_"&amp;Clef_répartition[[#This Row],[Nom association]]</f>
        <v>ERM_Association intercommunale pour l'épuration des eaux usées de la région morgienne</v>
      </c>
      <c r="E1070">
        <f>COUNTIFS(D$2:D1070,Clef_répartition[[#This Row],[Code_Nom]],J$2:J1070,Clef_répartition[[#This Row],[Année]])</f>
        <v>8</v>
      </c>
      <c r="F1070">
        <f>IF(Clef_répartition[[#This Row],[Code_Nom]]=D1069,F1069-1,(COUNTIFS(Clef_répartition[Code_Nom],Clef_répartition[[#This Row],[Code_Nom]],Clef_répartition[Année],Clef_répartition[[#This Row],[Année]])))</f>
        <v>8</v>
      </c>
      <c r="G1070" t="str">
        <f>Clef_répartition[[#This Row],[Code_Nom]]&amp;"_"&amp;Clef_répartition[[#This Row],[Nombre]]&amp;"_"&amp;Clef_répartition[[#This Row],[Année]]</f>
        <v>ERM_Association intercommunale pour l'épuration des eaux usées de la région morgienne_8_2016</v>
      </c>
      <c r="H1070">
        <v>5656</v>
      </c>
      <c r="I1070" t="s">
        <v>135</v>
      </c>
      <c r="J1070">
        <v>2016</v>
      </c>
      <c r="K1070">
        <v>1.67E-2</v>
      </c>
    </row>
    <row r="1071" spans="1:11" x14ac:dyDescent="0.25">
      <c r="A1071" t="s">
        <v>433</v>
      </c>
      <c r="B1071" t="s">
        <v>640</v>
      </c>
      <c r="C1071" t="s">
        <v>641</v>
      </c>
      <c r="D1071" t="str">
        <f>Clef_répartition[[#This Row],[Code association]]&amp;"_"&amp;Clef_répartition[[#This Row],[Nom association]]</f>
        <v>ERM_Association intercommunale pour l'épuration des eaux usées de la région morgienne</v>
      </c>
      <c r="E1071">
        <f>COUNTIFS(D$2:D1071,Clef_répartition[[#This Row],[Code_Nom]],J$2:J1071,Clef_répartition[[#This Row],[Année]])</f>
        <v>9</v>
      </c>
      <c r="F1071">
        <f>IF(Clef_répartition[[#This Row],[Code_Nom]]=D1070,F1070-1,(COUNTIFS(Clef_répartition[Code_Nom],Clef_répartition[[#This Row],[Code_Nom]],Clef_répartition[Année],Clef_répartition[[#This Row],[Année]])))</f>
        <v>7</v>
      </c>
      <c r="G1071" t="str">
        <f>Clef_répartition[[#This Row],[Code_Nom]]&amp;"_"&amp;Clef_répartition[[#This Row],[Nombre]]&amp;"_"&amp;Clef_répartition[[#This Row],[Année]]</f>
        <v>ERM_Association intercommunale pour l'épuration des eaux usées de la région morgienne_9_2016</v>
      </c>
      <c r="H1071">
        <v>5638</v>
      </c>
      <c r="I1071" t="s">
        <v>161</v>
      </c>
      <c r="J1071">
        <v>2016</v>
      </c>
      <c r="K1071">
        <v>7.2400000000000006E-2</v>
      </c>
    </row>
    <row r="1072" spans="1:11" x14ac:dyDescent="0.25">
      <c r="A1072" t="s">
        <v>433</v>
      </c>
      <c r="B1072" t="s">
        <v>640</v>
      </c>
      <c r="C1072" t="s">
        <v>641</v>
      </c>
      <c r="D1072" t="str">
        <f>Clef_répartition[[#This Row],[Code association]]&amp;"_"&amp;Clef_répartition[[#This Row],[Nom association]]</f>
        <v>ERM_Association intercommunale pour l'épuration des eaux usées de la région morgienne</v>
      </c>
      <c r="E1072">
        <f>COUNTIFS(D$2:D1072,Clef_répartition[[#This Row],[Code_Nom]],J$2:J1072,Clef_répartition[[#This Row],[Année]])</f>
        <v>10</v>
      </c>
      <c r="F1072">
        <f>IF(Clef_répartition[[#This Row],[Code_Nom]]=D1071,F1071-1,(COUNTIFS(Clef_répartition[Code_Nom],Clef_répartition[[#This Row],[Code_Nom]],Clef_répartition[Année],Clef_répartition[[#This Row],[Année]])))</f>
        <v>6</v>
      </c>
      <c r="G1072" t="str">
        <f>Clef_répartition[[#This Row],[Code_Nom]]&amp;"_"&amp;Clef_répartition[[#This Row],[Nombre]]&amp;"_"&amp;Clef_répartition[[#This Row],[Année]]</f>
        <v>ERM_Association intercommunale pour l'épuration des eaux usées de la région morgienne_10_2016</v>
      </c>
      <c r="H1072">
        <v>5642</v>
      </c>
      <c r="I1072" t="s">
        <v>190</v>
      </c>
      <c r="J1072">
        <v>2016</v>
      </c>
      <c r="K1072">
        <v>0.43740000000000001</v>
      </c>
    </row>
    <row r="1073" spans="1:11" x14ac:dyDescent="0.25">
      <c r="A1073" t="s">
        <v>433</v>
      </c>
      <c r="B1073" t="s">
        <v>640</v>
      </c>
      <c r="C1073" t="s">
        <v>641</v>
      </c>
      <c r="D1073" t="str">
        <f>Clef_répartition[[#This Row],[Code association]]&amp;"_"&amp;Clef_répartition[[#This Row],[Nom association]]</f>
        <v>ERM_Association intercommunale pour l'épuration des eaux usées de la région morgienne</v>
      </c>
      <c r="E1073">
        <f>COUNTIFS(D$2:D1073,Clef_répartition[[#This Row],[Code_Nom]],J$2:J1073,Clef_répartition[[#This Row],[Année]])</f>
        <v>11</v>
      </c>
      <c r="F1073">
        <f>IF(Clef_répartition[[#This Row],[Code_Nom]]=D1072,F1072-1,(COUNTIFS(Clef_répartition[Code_Nom],Clef_répartition[[#This Row],[Code_Nom]],Clef_répartition[Année],Clef_répartition[[#This Row],[Année]])))</f>
        <v>5</v>
      </c>
      <c r="G1073" t="str">
        <f>Clef_répartition[[#This Row],[Code_Nom]]&amp;"_"&amp;Clef_répartition[[#This Row],[Nombre]]&amp;"_"&amp;Clef_répartition[[#This Row],[Année]]</f>
        <v>ERM_Association intercommunale pour l'épuration des eaux usées de la région morgienne_11_2016</v>
      </c>
      <c r="H1073">
        <v>5643</v>
      </c>
      <c r="I1073" t="s">
        <v>221</v>
      </c>
      <c r="J1073">
        <v>2016</v>
      </c>
      <c r="K1073">
        <v>0.12470000000000001</v>
      </c>
    </row>
    <row r="1074" spans="1:11" x14ac:dyDescent="0.25">
      <c r="A1074" t="s">
        <v>433</v>
      </c>
      <c r="B1074" t="s">
        <v>640</v>
      </c>
      <c r="C1074" t="s">
        <v>641</v>
      </c>
      <c r="D1074" t="str">
        <f>Clef_répartition[[#This Row],[Code association]]&amp;"_"&amp;Clef_répartition[[#This Row],[Nom association]]</f>
        <v>ERM_Association intercommunale pour l'épuration des eaux usées de la région morgienne</v>
      </c>
      <c r="E1074">
        <f>COUNTIFS(D$2:D1074,Clef_répartition[[#This Row],[Code_Nom]],J$2:J1074,Clef_répartition[[#This Row],[Année]])</f>
        <v>12</v>
      </c>
      <c r="F1074">
        <f>IF(Clef_répartition[[#This Row],[Code_Nom]]=D1073,F1073-1,(COUNTIFS(Clef_répartition[Code_Nom],Clef_répartition[[#This Row],[Code_Nom]],Clef_répartition[Année],Clef_répartition[[#This Row],[Année]])))</f>
        <v>4</v>
      </c>
      <c r="G1074" t="str">
        <f>Clef_répartition[[#This Row],[Code_Nom]]&amp;"_"&amp;Clef_répartition[[#This Row],[Nombre]]&amp;"_"&amp;Clef_répartition[[#This Row],[Année]]</f>
        <v>ERM_Association intercommunale pour l'épuration des eaux usées de la région morgienne_12_2016</v>
      </c>
      <c r="H1074">
        <v>5649</v>
      </c>
      <c r="I1074" t="s">
        <v>264</v>
      </c>
      <c r="J1074">
        <v>2016</v>
      </c>
      <c r="K1074">
        <v>6.7699999999999996E-2</v>
      </c>
    </row>
    <row r="1075" spans="1:11" x14ac:dyDescent="0.25">
      <c r="A1075" t="s">
        <v>433</v>
      </c>
      <c r="B1075" t="s">
        <v>640</v>
      </c>
      <c r="C1075" t="s">
        <v>641</v>
      </c>
      <c r="D1075" t="str">
        <f>Clef_répartition[[#This Row],[Code association]]&amp;"_"&amp;Clef_répartition[[#This Row],[Nom association]]</f>
        <v>ERM_Association intercommunale pour l'épuration des eaux usées de la région morgienne</v>
      </c>
      <c r="E1075">
        <f>COUNTIFS(D$2:D1075,Clef_répartition[[#This Row],[Code_Nom]],J$2:J1075,Clef_répartition[[#This Row],[Année]])</f>
        <v>13</v>
      </c>
      <c r="F1075">
        <f>IF(Clef_répartition[[#This Row],[Code_Nom]]=D1074,F1074-1,(COUNTIFS(Clef_répartition[Code_Nom],Clef_répartition[[#This Row],[Code_Nom]],Clef_répartition[Année],Clef_répartition[[#This Row],[Année]])))</f>
        <v>3</v>
      </c>
      <c r="G1075" t="str">
        <f>Clef_répartition[[#This Row],[Code_Nom]]&amp;"_"&amp;Clef_répartition[[#This Row],[Nombre]]&amp;"_"&amp;Clef_répartition[[#This Row],[Année]]</f>
        <v>ERM_Association intercommunale pour l'épuration des eaux usées de la région morgienne_13_2016</v>
      </c>
      <c r="H1075">
        <v>5650</v>
      </c>
      <c r="I1075" t="s">
        <v>276</v>
      </c>
      <c r="J1075">
        <v>2016</v>
      </c>
      <c r="K1075">
        <v>1.5699999999999999E-2</v>
      </c>
    </row>
    <row r="1076" spans="1:11" x14ac:dyDescent="0.25">
      <c r="A1076" t="s">
        <v>433</v>
      </c>
      <c r="B1076" t="s">
        <v>640</v>
      </c>
      <c r="C1076" t="s">
        <v>641</v>
      </c>
      <c r="D1076" t="str">
        <f>Clef_répartition[[#This Row],[Code association]]&amp;"_"&amp;Clef_répartition[[#This Row],[Nom association]]</f>
        <v>ERM_Association intercommunale pour l'épuration des eaux usées de la région morgienne</v>
      </c>
      <c r="E1076">
        <f>COUNTIFS(D$2:D1076,Clef_répartition[[#This Row],[Code_Nom]],J$2:J1076,Clef_répartition[[#This Row],[Année]])</f>
        <v>14</v>
      </c>
      <c r="F1076">
        <f>IF(Clef_répartition[[#This Row],[Code_Nom]]=D1075,F1075-1,(COUNTIFS(Clef_répartition[Code_Nom],Clef_répartition[[#This Row],[Code_Nom]],Clef_répartition[Année],Clef_répartition[[#This Row],[Année]])))</f>
        <v>2</v>
      </c>
      <c r="G1076" t="str">
        <f>Clef_répartition[[#This Row],[Code_Nom]]&amp;"_"&amp;Clef_répartition[[#This Row],[Nombre]]&amp;"_"&amp;Clef_répartition[[#This Row],[Année]]</f>
        <v>ERM_Association intercommunale pour l'épuration des eaux usées de la région morgienne_14_2016</v>
      </c>
      <c r="H1076">
        <v>5653</v>
      </c>
      <c r="I1076" t="s">
        <v>291</v>
      </c>
      <c r="J1076">
        <v>2016</v>
      </c>
      <c r="K1076">
        <v>2.58E-2</v>
      </c>
    </row>
    <row r="1077" spans="1:11" x14ac:dyDescent="0.25">
      <c r="A1077" t="s">
        <v>433</v>
      </c>
      <c r="B1077" t="s">
        <v>640</v>
      </c>
      <c r="C1077" t="s">
        <v>641</v>
      </c>
      <c r="D1077" t="str">
        <f>Clef_répartition[[#This Row],[Code association]]&amp;"_"&amp;Clef_répartition[[#This Row],[Nom association]]</f>
        <v>ERM_Association intercommunale pour l'épuration des eaux usées de la région morgienne</v>
      </c>
      <c r="E1077">
        <f>COUNTIFS(D$2:D1077,Clef_répartition[[#This Row],[Code_Nom]],J$2:J1077,Clef_répartition[[#This Row],[Année]])</f>
        <v>15</v>
      </c>
      <c r="F1077">
        <f>IF(Clef_répartition[[#This Row],[Code_Nom]]=D1076,F1076-1,(COUNTIFS(Clef_répartition[Code_Nom],Clef_répartition[[#This Row],[Code_Nom]],Clef_répartition[Année],Clef_répartition[[#This Row],[Année]])))</f>
        <v>1</v>
      </c>
      <c r="G1077" t="str">
        <f>Clef_répartition[[#This Row],[Code_Nom]]&amp;"_"&amp;Clef_répartition[[#This Row],[Nombre]]&amp;"_"&amp;Clef_répartition[[#This Row],[Année]]</f>
        <v>ERM_Association intercommunale pour l'épuration des eaux usées de la région morgienne_15_2016</v>
      </c>
      <c r="H1077">
        <v>5655</v>
      </c>
      <c r="I1077" t="s">
        <v>297</v>
      </c>
      <c r="J1077">
        <v>2016</v>
      </c>
      <c r="K1077">
        <v>4.7899999999999998E-2</v>
      </c>
    </row>
    <row r="1078" spans="1:11" x14ac:dyDescent="0.25">
      <c r="A1078" t="s">
        <v>433</v>
      </c>
      <c r="B1078" t="s">
        <v>699</v>
      </c>
      <c r="C1078" t="s">
        <v>700</v>
      </c>
      <c r="D107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78">
        <f>COUNTIFS(D$2:D1078,Clef_répartition[[#This Row],[Code_Nom]],J$2:J1078,Clef_répartition[[#This Row],[Année]])</f>
        <v>1</v>
      </c>
      <c r="F1078">
        <f>IF(Clef_répartition[[#This Row],[Code_Nom]]=D1077,F1077-1,(COUNTIFS(Clef_répartition[Code_Nom],Clef_répartition[[#This Row],[Code_Nom]],Clef_répartition[Année],Clef_répartition[[#This Row],[Année]])))</f>
        <v>15</v>
      </c>
      <c r="G107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d'Aigle_1_2016</v>
      </c>
      <c r="H1078">
        <v>5401</v>
      </c>
      <c r="I1078" t="s">
        <v>3</v>
      </c>
      <c r="J1078">
        <v>2016</v>
      </c>
      <c r="K1078">
        <v>0.23</v>
      </c>
    </row>
    <row r="1079" spans="1:11" x14ac:dyDescent="0.25">
      <c r="A1079" t="s">
        <v>433</v>
      </c>
      <c r="B1079" t="s">
        <v>699</v>
      </c>
      <c r="C1079" t="s">
        <v>700</v>
      </c>
      <c r="D107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79">
        <f>COUNTIFS(D$2:D1079,Clef_répartition[[#This Row],[Code_Nom]],J$2:J1079,Clef_répartition[[#This Row],[Année]])</f>
        <v>2</v>
      </c>
      <c r="F1079">
        <f>IF(Clef_répartition[[#This Row],[Code_Nom]]=D1078,F1078-1,(COUNTIFS(Clef_répartition[Code_Nom],Clef_répartition[[#This Row],[Code_Nom]],Clef_répartition[Année],Clef_répartition[[#This Row],[Année]])))</f>
        <v>14</v>
      </c>
      <c r="G107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d'Aigle_2_2016</v>
      </c>
      <c r="H1079">
        <v>5402</v>
      </c>
      <c r="I1079" t="s">
        <v>22</v>
      </c>
      <c r="J1079">
        <v>2016</v>
      </c>
      <c r="K1079">
        <v>0.16</v>
      </c>
    </row>
    <row r="1080" spans="1:11" x14ac:dyDescent="0.25">
      <c r="A1080" t="s">
        <v>433</v>
      </c>
      <c r="B1080" t="s">
        <v>699</v>
      </c>
      <c r="C1080" t="s">
        <v>700</v>
      </c>
      <c r="D108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0">
        <f>COUNTIFS(D$2:D1080,Clef_répartition[[#This Row],[Code_Nom]],J$2:J1080,Clef_répartition[[#This Row],[Année]])</f>
        <v>3</v>
      </c>
      <c r="F1080">
        <f>IF(Clef_répartition[[#This Row],[Code_Nom]]=D1079,F1079-1,(COUNTIFS(Clef_répartition[Code_Nom],Clef_répartition[[#This Row],[Code_Nom]],Clef_répartition[Année],Clef_répartition[[#This Row],[Année]])))</f>
        <v>13</v>
      </c>
      <c r="G108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d'Aigle_3_2016</v>
      </c>
      <c r="H1080">
        <v>5403</v>
      </c>
      <c r="I1080" t="s">
        <v>63</v>
      </c>
      <c r="J1080">
        <v>2016</v>
      </c>
      <c r="K1080">
        <v>0.01</v>
      </c>
    </row>
    <row r="1081" spans="1:11" x14ac:dyDescent="0.25">
      <c r="A1081" t="s">
        <v>433</v>
      </c>
      <c r="B1081" t="s">
        <v>699</v>
      </c>
      <c r="C1081" t="s">
        <v>700</v>
      </c>
      <c r="D108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1">
        <f>COUNTIFS(D$2:D1081,Clef_répartition[[#This Row],[Code_Nom]],J$2:J1081,Clef_répartition[[#This Row],[Année]])</f>
        <v>4</v>
      </c>
      <c r="F1081">
        <f>IF(Clef_répartition[[#This Row],[Code_Nom]]=D1080,F1080-1,(COUNTIFS(Clef_répartition[Code_Nom],Clef_répartition[[#This Row],[Code_Nom]],Clef_répartition[Année],Clef_répartition[[#This Row],[Année]])))</f>
        <v>12</v>
      </c>
      <c r="G108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d'Aigle_4_2016</v>
      </c>
      <c r="H1081">
        <v>5404</v>
      </c>
      <c r="I1081" t="s">
        <v>73</v>
      </c>
      <c r="J1081">
        <v>2016</v>
      </c>
      <c r="K1081">
        <v>0.01</v>
      </c>
    </row>
    <row r="1082" spans="1:11" x14ac:dyDescent="0.25">
      <c r="A1082" t="s">
        <v>433</v>
      </c>
      <c r="B1082" t="s">
        <v>699</v>
      </c>
      <c r="C1082" t="s">
        <v>700</v>
      </c>
      <c r="D108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2">
        <f>COUNTIFS(D$2:D1082,Clef_répartition[[#This Row],[Code_Nom]],J$2:J1082,Clef_répartition[[#This Row],[Année]])</f>
        <v>5</v>
      </c>
      <c r="F1082">
        <f>IF(Clef_répartition[[#This Row],[Code_Nom]]=D1081,F1081-1,(COUNTIFS(Clef_répartition[Code_Nom],Clef_répartition[[#This Row],[Code_Nom]],Clef_répartition[Année],Clef_répartition[[#This Row],[Année]])))</f>
        <v>11</v>
      </c>
      <c r="G108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d'Aigle_5_2016</v>
      </c>
      <c r="H1082">
        <v>5405</v>
      </c>
      <c r="I1082" t="s">
        <v>134</v>
      </c>
      <c r="J1082">
        <v>2016</v>
      </c>
      <c r="K1082">
        <v>0.03</v>
      </c>
    </row>
    <row r="1083" spans="1:11" x14ac:dyDescent="0.25">
      <c r="A1083" t="s">
        <v>433</v>
      </c>
      <c r="B1083" t="s">
        <v>699</v>
      </c>
      <c r="C1083" t="s">
        <v>700</v>
      </c>
      <c r="D108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3">
        <f>COUNTIFS(D$2:D1083,Clef_répartition[[#This Row],[Code_Nom]],J$2:J1083,Clef_répartition[[#This Row],[Année]])</f>
        <v>6</v>
      </c>
      <c r="F1083">
        <f>IF(Clef_répartition[[#This Row],[Code_Nom]]=D1082,F1082-1,(COUNTIFS(Clef_répartition[Code_Nom],Clef_répartition[[#This Row],[Code_Nom]],Clef_répartition[Année],Clef_répartition[[#This Row],[Année]])))</f>
        <v>10</v>
      </c>
      <c r="G108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d'Aigle_6_2016</v>
      </c>
      <c r="H1083">
        <v>5406</v>
      </c>
      <c r="I1083" t="s">
        <v>152</v>
      </c>
      <c r="J1083">
        <v>2016</v>
      </c>
      <c r="K1083">
        <v>0.02</v>
      </c>
    </row>
    <row r="1084" spans="1:11" x14ac:dyDescent="0.25">
      <c r="A1084" t="s">
        <v>433</v>
      </c>
      <c r="B1084" t="s">
        <v>699</v>
      </c>
      <c r="C1084" t="s">
        <v>700</v>
      </c>
      <c r="D108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4">
        <f>COUNTIFS(D$2:D1084,Clef_répartition[[#This Row],[Code_Nom]],J$2:J1084,Clef_répartition[[#This Row],[Année]])</f>
        <v>7</v>
      </c>
      <c r="F1084">
        <f>IF(Clef_répartition[[#This Row],[Code_Nom]]=D1083,F1083-1,(COUNTIFS(Clef_répartition[Code_Nom],Clef_répartition[[#This Row],[Code_Nom]],Clef_répartition[Année],Clef_répartition[[#This Row],[Année]])))</f>
        <v>9</v>
      </c>
      <c r="G108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d'Aigle_7_2016</v>
      </c>
      <c r="H1084">
        <v>5407</v>
      </c>
      <c r="I1084" t="s">
        <v>159</v>
      </c>
      <c r="J1084">
        <v>2016</v>
      </c>
      <c r="K1084">
        <v>0.09</v>
      </c>
    </row>
    <row r="1085" spans="1:11" x14ac:dyDescent="0.25">
      <c r="A1085" t="s">
        <v>433</v>
      </c>
      <c r="B1085" t="s">
        <v>699</v>
      </c>
      <c r="C1085" t="s">
        <v>700</v>
      </c>
      <c r="D108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5">
        <f>COUNTIFS(D$2:D1085,Clef_répartition[[#This Row],[Code_Nom]],J$2:J1085,Clef_répartition[[#This Row],[Année]])</f>
        <v>8</v>
      </c>
      <c r="F1085">
        <f>IF(Clef_répartition[[#This Row],[Code_Nom]]=D1084,F1084-1,(COUNTIFS(Clef_répartition[Code_Nom],Clef_répartition[[#This Row],[Code_Nom]],Clef_répartition[Année],Clef_répartition[[#This Row],[Année]])))</f>
        <v>8</v>
      </c>
      <c r="G108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d'Aigle_8_2016</v>
      </c>
      <c r="H1085">
        <v>5408</v>
      </c>
      <c r="I1085" t="s">
        <v>195</v>
      </c>
      <c r="J1085">
        <v>2016</v>
      </c>
      <c r="K1085">
        <v>0.02</v>
      </c>
    </row>
    <row r="1086" spans="1:11" x14ac:dyDescent="0.25">
      <c r="A1086" t="s">
        <v>433</v>
      </c>
      <c r="B1086" t="s">
        <v>699</v>
      </c>
      <c r="C1086" t="s">
        <v>700</v>
      </c>
      <c r="D108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6">
        <f>COUNTIFS(D$2:D1086,Clef_répartition[[#This Row],[Code_Nom]],J$2:J1086,Clef_répartition[[#This Row],[Année]])</f>
        <v>9</v>
      </c>
      <c r="F1086">
        <f>IF(Clef_répartition[[#This Row],[Code_Nom]]=D1085,F1085-1,(COUNTIFS(Clef_répartition[Code_Nom],Clef_répartition[[#This Row],[Code_Nom]],Clef_répartition[Année],Clef_répartition[[#This Row],[Année]])))</f>
        <v>7</v>
      </c>
      <c r="G108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d'Aigle_9_2016</v>
      </c>
      <c r="H1086">
        <v>5409</v>
      </c>
      <c r="I1086" t="s">
        <v>198</v>
      </c>
      <c r="J1086">
        <v>2016</v>
      </c>
      <c r="K1086">
        <v>0.17</v>
      </c>
    </row>
    <row r="1087" spans="1:11" x14ac:dyDescent="0.25">
      <c r="A1087" t="s">
        <v>433</v>
      </c>
      <c r="B1087" t="s">
        <v>699</v>
      </c>
      <c r="C1087" t="s">
        <v>700</v>
      </c>
      <c r="D108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7">
        <f>COUNTIFS(D$2:D1087,Clef_répartition[[#This Row],[Code_Nom]],J$2:J1087,Clef_répartition[[#This Row],[Année]])</f>
        <v>10</v>
      </c>
      <c r="F1087">
        <f>IF(Clef_répartition[[#This Row],[Code_Nom]]=D1086,F1086-1,(COUNTIFS(Clef_répartition[Code_Nom],Clef_répartition[[#This Row],[Code_Nom]],Clef_répartition[Année],Clef_répartition[[#This Row],[Année]])))</f>
        <v>6</v>
      </c>
      <c r="G108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d'Aigle_10_2016</v>
      </c>
      <c r="H1087">
        <v>5410</v>
      </c>
      <c r="I1087" t="s">
        <v>203</v>
      </c>
      <c r="J1087">
        <v>2016</v>
      </c>
      <c r="K1087">
        <v>0.03</v>
      </c>
    </row>
    <row r="1088" spans="1:11" x14ac:dyDescent="0.25">
      <c r="A1088" t="s">
        <v>433</v>
      </c>
      <c r="B1088" t="s">
        <v>699</v>
      </c>
      <c r="C1088" t="s">
        <v>700</v>
      </c>
      <c r="D108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8">
        <f>COUNTIFS(D$2:D1088,Clef_répartition[[#This Row],[Code_Nom]],J$2:J1088,Clef_répartition[[#This Row],[Année]])</f>
        <v>11</v>
      </c>
      <c r="F1088">
        <f>IF(Clef_répartition[[#This Row],[Code_Nom]]=D1087,F1087-1,(COUNTIFS(Clef_répartition[Code_Nom],Clef_répartition[[#This Row],[Code_Nom]],Clef_répartition[Année],Clef_répartition[[#This Row],[Année]])))</f>
        <v>5</v>
      </c>
      <c r="G108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d'Aigle_11_2016</v>
      </c>
      <c r="H1088">
        <v>5411</v>
      </c>
      <c r="I1088" t="s">
        <v>204</v>
      </c>
      <c r="J1088">
        <v>2016</v>
      </c>
      <c r="K1088">
        <v>0.03</v>
      </c>
    </row>
    <row r="1089" spans="1:11" x14ac:dyDescent="0.25">
      <c r="A1089" t="s">
        <v>433</v>
      </c>
      <c r="B1089" t="s">
        <v>699</v>
      </c>
      <c r="C1089" t="s">
        <v>700</v>
      </c>
      <c r="D108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89">
        <f>COUNTIFS(D$2:D1089,Clef_répartition[[#This Row],[Code_Nom]],J$2:J1089,Clef_répartition[[#This Row],[Année]])</f>
        <v>12</v>
      </c>
      <c r="F1089">
        <f>IF(Clef_répartition[[#This Row],[Code_Nom]]=D1088,F1088-1,(COUNTIFS(Clef_répartition[Code_Nom],Clef_répartition[[#This Row],[Code_Nom]],Clef_répartition[Année],Clef_répartition[[#This Row],[Année]])))</f>
        <v>4</v>
      </c>
      <c r="G108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d'Aigle_12_2016</v>
      </c>
      <c r="H1089">
        <v>5412</v>
      </c>
      <c r="I1089" t="s">
        <v>229</v>
      </c>
      <c r="J1089">
        <v>2016</v>
      </c>
      <c r="K1089">
        <v>0.02</v>
      </c>
    </row>
    <row r="1090" spans="1:11" x14ac:dyDescent="0.25">
      <c r="A1090" t="s">
        <v>433</v>
      </c>
      <c r="B1090" t="s">
        <v>699</v>
      </c>
      <c r="C1090" t="s">
        <v>700</v>
      </c>
      <c r="D109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90">
        <f>COUNTIFS(D$2:D1090,Clef_répartition[[#This Row],[Code_Nom]],J$2:J1090,Clef_répartition[[#This Row],[Année]])</f>
        <v>13</v>
      </c>
      <c r="F1090">
        <f>IF(Clef_répartition[[#This Row],[Code_Nom]]=D1089,F1089-1,(COUNTIFS(Clef_répartition[Code_Nom],Clef_répartition[[#This Row],[Code_Nom]],Clef_répartition[Année],Clef_répartition[[#This Row],[Année]])))</f>
        <v>3</v>
      </c>
      <c r="G109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d'Aigle_13_2016</v>
      </c>
      <c r="H1090">
        <v>5413</v>
      </c>
      <c r="I1090" t="s">
        <v>231</v>
      </c>
      <c r="J1090">
        <v>2016</v>
      </c>
      <c r="K1090">
        <v>0.04</v>
      </c>
    </row>
    <row r="1091" spans="1:11" x14ac:dyDescent="0.25">
      <c r="A1091" t="s">
        <v>433</v>
      </c>
      <c r="B1091" t="s">
        <v>699</v>
      </c>
      <c r="C1091" t="s">
        <v>700</v>
      </c>
      <c r="D109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91">
        <f>COUNTIFS(D$2:D1091,Clef_répartition[[#This Row],[Code_Nom]],J$2:J1091,Clef_répartition[[#This Row],[Année]])</f>
        <v>14</v>
      </c>
      <c r="F1091">
        <f>IF(Clef_répartition[[#This Row],[Code_Nom]]=D1090,F1090-1,(COUNTIFS(Clef_répartition[Code_Nom],Clef_répartition[[#This Row],[Code_Nom]],Clef_répartition[Année],Clef_répartition[[#This Row],[Année]])))</f>
        <v>2</v>
      </c>
      <c r="G109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d'Aigle_14_2016</v>
      </c>
      <c r="H1091">
        <v>5414</v>
      </c>
      <c r="I1091" t="s">
        <v>286</v>
      </c>
      <c r="J1091">
        <v>2016</v>
      </c>
      <c r="K1091">
        <v>0.12</v>
      </c>
    </row>
    <row r="1092" spans="1:11" x14ac:dyDescent="0.25">
      <c r="A1092" t="s">
        <v>433</v>
      </c>
      <c r="B1092" t="s">
        <v>699</v>
      </c>
      <c r="C1092" t="s">
        <v>700</v>
      </c>
      <c r="D109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92">
        <f>COUNTIFS(D$2:D1092,Clef_répartition[[#This Row],[Code_Nom]],J$2:J1092,Clef_répartition[[#This Row],[Année]])</f>
        <v>15</v>
      </c>
      <c r="F1092">
        <f>IF(Clef_répartition[[#This Row],[Code_Nom]]=D1091,F1091-1,(COUNTIFS(Clef_répartition[Code_Nom],Clef_répartition[[#This Row],[Code_Nom]],Clef_répartition[Année],Clef_répartition[[#This Row],[Année]])))</f>
        <v>1</v>
      </c>
      <c r="G109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d'Aigle_15_2016</v>
      </c>
      <c r="H1092">
        <v>5415</v>
      </c>
      <c r="I1092" t="s">
        <v>300</v>
      </c>
      <c r="J1092">
        <v>2016</v>
      </c>
      <c r="K1092">
        <v>0.02</v>
      </c>
    </row>
    <row r="1093" spans="1:11" x14ac:dyDescent="0.25">
      <c r="A1093" t="s">
        <v>433</v>
      </c>
      <c r="B1093" t="s">
        <v>652</v>
      </c>
      <c r="C1093" t="s">
        <v>653</v>
      </c>
      <c r="D1093" t="str">
        <f>Clef_répartition[[#This Row],[Code association]]&amp;"_"&amp;Clef_répartition[[#This Row],[Nom association]]</f>
        <v>ORPC Broye-Vully_Organisation régionale de protection civile Broye-Vully</v>
      </c>
      <c r="E1093">
        <f>COUNTIFS(D$2:D1093,Clef_répartition[[#This Row],[Code_Nom]],J$2:J1093,Clef_répartition[[#This Row],[Année]])</f>
        <v>1</v>
      </c>
      <c r="F1093">
        <f>IF(Clef_répartition[[#This Row],[Code_Nom]]=D1092,F1092-1,(COUNTIFS(Clef_répartition[Code_Nom],Clef_répartition[[#This Row],[Code_Nom]],Clef_répartition[Année],Clef_répartition[[#This Row],[Année]])))</f>
        <v>31</v>
      </c>
      <c r="G1093" t="str">
        <f>Clef_répartition[[#This Row],[Code_Nom]]&amp;"_"&amp;Clef_répartition[[#This Row],[Nombre]]&amp;"_"&amp;Clef_répartition[[#This Row],[Année]]</f>
        <v>ORPC Broye-Vully_Organisation régionale de protection civile Broye-Vully_1_2016</v>
      </c>
      <c r="H1093">
        <v>5451</v>
      </c>
      <c r="I1093" t="s">
        <v>10</v>
      </c>
      <c r="J1093">
        <v>2016</v>
      </c>
      <c r="K1093">
        <v>9.9900000000000003E-2</v>
      </c>
    </row>
    <row r="1094" spans="1:11" x14ac:dyDescent="0.25">
      <c r="A1094" t="s">
        <v>433</v>
      </c>
      <c r="B1094" t="s">
        <v>652</v>
      </c>
      <c r="C1094" t="s">
        <v>653</v>
      </c>
      <c r="D1094" t="str">
        <f>Clef_répartition[[#This Row],[Code association]]&amp;"_"&amp;Clef_répartition[[#This Row],[Nom association]]</f>
        <v>ORPC Broye-Vully_Organisation régionale de protection civile Broye-Vully</v>
      </c>
      <c r="E1094">
        <f>COUNTIFS(D$2:D1094,Clef_répartition[[#This Row],[Code_Nom]],J$2:J1094,Clef_répartition[[#This Row],[Année]])</f>
        <v>2</v>
      </c>
      <c r="F1094">
        <f>IF(Clef_répartition[[#This Row],[Code_Nom]]=D1093,F1093-1,(COUNTIFS(Clef_répartition[Code_Nom],Clef_répartition[[#This Row],[Code_Nom]],Clef_répartition[Année],Clef_répartition[[#This Row],[Année]])))</f>
        <v>30</v>
      </c>
      <c r="G1094" t="str">
        <f>Clef_répartition[[#This Row],[Code_Nom]]&amp;"_"&amp;Clef_répartition[[#This Row],[Nombre]]&amp;"_"&amp;Clef_répartition[[#This Row],[Année]]</f>
        <v>ORPC Broye-Vully_Organisation régionale de protection civile Broye-Vully_2_2016</v>
      </c>
      <c r="H1094">
        <v>5663</v>
      </c>
      <c r="I1094" t="s">
        <v>45</v>
      </c>
      <c r="J1094">
        <v>2016</v>
      </c>
      <c r="K1094">
        <v>4.7999999999999996E-3</v>
      </c>
    </row>
    <row r="1095" spans="1:11" x14ac:dyDescent="0.25">
      <c r="A1095" t="s">
        <v>433</v>
      </c>
      <c r="B1095" t="s">
        <v>652</v>
      </c>
      <c r="C1095" t="s">
        <v>653</v>
      </c>
      <c r="D1095" t="str">
        <f>Clef_répartition[[#This Row],[Code association]]&amp;"_"&amp;Clef_répartition[[#This Row],[Nom association]]</f>
        <v>ORPC Broye-Vully_Organisation régionale de protection civile Broye-Vully</v>
      </c>
      <c r="E1095">
        <f>COUNTIFS(D$2:D1095,Clef_répartition[[#This Row],[Code_Nom]],J$2:J1095,Clef_répartition[[#This Row],[Année]])</f>
        <v>3</v>
      </c>
      <c r="F1095">
        <f>IF(Clef_répartition[[#This Row],[Code_Nom]]=D1094,F1094-1,(COUNTIFS(Clef_répartition[Code_Nom],Clef_répartition[[#This Row],[Code_Nom]],Clef_répartition[Année],Clef_répartition[[#This Row],[Année]])))</f>
        <v>29</v>
      </c>
      <c r="G1095" t="str">
        <f>Clef_répartition[[#This Row],[Code_Nom]]&amp;"_"&amp;Clef_répartition[[#This Row],[Nombre]]&amp;"_"&amp;Clef_répartition[[#This Row],[Année]]</f>
        <v>ORPC Broye-Vully_Organisation régionale de protection civile Broye-Vully_3_2016</v>
      </c>
      <c r="H1095">
        <v>5812</v>
      </c>
      <c r="I1095" t="s">
        <v>48</v>
      </c>
      <c r="J1095">
        <v>2016</v>
      </c>
      <c r="K1095">
        <v>3.2000000000000002E-3</v>
      </c>
    </row>
    <row r="1096" spans="1:11" x14ac:dyDescent="0.25">
      <c r="A1096" t="s">
        <v>433</v>
      </c>
      <c r="B1096" t="s">
        <v>652</v>
      </c>
      <c r="C1096" t="s">
        <v>653</v>
      </c>
      <c r="D1096" t="str">
        <f>Clef_répartition[[#This Row],[Code association]]&amp;"_"&amp;Clef_répartition[[#This Row],[Nom association]]</f>
        <v>ORPC Broye-Vully_Organisation régionale de protection civile Broye-Vully</v>
      </c>
      <c r="E1096">
        <f>COUNTIFS(D$2:D1096,Clef_répartition[[#This Row],[Code_Nom]],J$2:J1096,Clef_répartition[[#This Row],[Année]])</f>
        <v>4</v>
      </c>
      <c r="F1096">
        <f>IF(Clef_répartition[[#This Row],[Code_Nom]]=D1095,F1095-1,(COUNTIFS(Clef_répartition[Code_Nom],Clef_répartition[[#This Row],[Code_Nom]],Clef_répartition[Année],Clef_répartition[[#This Row],[Année]])))</f>
        <v>28</v>
      </c>
      <c r="G1096" t="str">
        <f>Clef_répartition[[#This Row],[Code_Nom]]&amp;"_"&amp;Clef_répartition[[#This Row],[Nombre]]&amp;"_"&amp;Clef_répartition[[#This Row],[Année]]</f>
        <v>ORPC Broye-Vully_Organisation régionale de protection civile Broye-Vully_4_2016</v>
      </c>
      <c r="H1096">
        <v>5665</v>
      </c>
      <c r="I1096" t="s">
        <v>57</v>
      </c>
      <c r="J1096">
        <v>2016</v>
      </c>
      <c r="K1096">
        <v>5.4000000000000003E-3</v>
      </c>
    </row>
    <row r="1097" spans="1:11" x14ac:dyDescent="0.25">
      <c r="A1097" t="s">
        <v>433</v>
      </c>
      <c r="B1097" t="s">
        <v>652</v>
      </c>
      <c r="C1097" t="s">
        <v>653</v>
      </c>
      <c r="D1097" t="str">
        <f>Clef_répartition[[#This Row],[Code association]]&amp;"_"&amp;Clef_répartition[[#This Row],[Nom association]]</f>
        <v>ORPC Broye-Vully_Organisation régionale de protection civile Broye-Vully</v>
      </c>
      <c r="E1097">
        <f>COUNTIFS(D$2:D1097,Clef_répartition[[#This Row],[Code_Nom]],J$2:J1097,Clef_répartition[[#This Row],[Année]])</f>
        <v>5</v>
      </c>
      <c r="F1097">
        <f>IF(Clef_répartition[[#This Row],[Code_Nom]]=D1096,F1096-1,(COUNTIFS(Clef_répartition[Code_Nom],Clef_répartition[[#This Row],[Code_Nom]],Clef_répartition[Année],Clef_répartition[[#This Row],[Année]])))</f>
        <v>27</v>
      </c>
      <c r="G1097" t="str">
        <f>Clef_répartition[[#This Row],[Code_Nom]]&amp;"_"&amp;Clef_répartition[[#This Row],[Nombre]]&amp;"_"&amp;Clef_répartition[[#This Row],[Année]]</f>
        <v>ORPC Broye-Vully_Organisation régionale de protection civile Broye-Vully_5_2016</v>
      </c>
      <c r="H1097">
        <v>5813</v>
      </c>
      <c r="I1097" t="s">
        <v>65</v>
      </c>
      <c r="J1097">
        <v>2016</v>
      </c>
      <c r="K1097">
        <v>1.0500000000000001E-2</v>
      </c>
    </row>
    <row r="1098" spans="1:11" x14ac:dyDescent="0.25">
      <c r="A1098" t="s">
        <v>433</v>
      </c>
      <c r="B1098" t="s">
        <v>652</v>
      </c>
      <c r="C1098" t="s">
        <v>653</v>
      </c>
      <c r="D1098" t="str">
        <f>Clef_répartition[[#This Row],[Code association]]&amp;"_"&amp;Clef_répartition[[#This Row],[Nom association]]</f>
        <v>ORPC Broye-Vully_Organisation régionale de protection civile Broye-Vully</v>
      </c>
      <c r="E1098">
        <f>COUNTIFS(D$2:D1098,Clef_répartition[[#This Row],[Code_Nom]],J$2:J1098,Clef_répartition[[#This Row],[Année]])</f>
        <v>6</v>
      </c>
      <c r="F1098">
        <f>IF(Clef_répartition[[#This Row],[Code_Nom]]=D1097,F1097-1,(COUNTIFS(Clef_répartition[Code_Nom],Clef_répartition[[#This Row],[Code_Nom]],Clef_répartition[Année],Clef_répartition[[#This Row],[Année]])))</f>
        <v>26</v>
      </c>
      <c r="G1098" t="str">
        <f>Clef_répartition[[#This Row],[Code_Nom]]&amp;"_"&amp;Clef_répartition[[#This Row],[Nombre]]&amp;"_"&amp;Clef_répartition[[#This Row],[Année]]</f>
        <v>ORPC Broye-Vully_Organisation régionale de protection civile Broye-Vully_6_2016</v>
      </c>
      <c r="H1098">
        <v>5785</v>
      </c>
      <c r="I1098" t="s">
        <v>74</v>
      </c>
      <c r="J1098">
        <v>2016</v>
      </c>
      <c r="K1098">
        <v>1.0200000000000001E-2</v>
      </c>
    </row>
    <row r="1099" spans="1:11" x14ac:dyDescent="0.25">
      <c r="A1099" t="s">
        <v>433</v>
      </c>
      <c r="B1099" t="s">
        <v>652</v>
      </c>
      <c r="C1099" t="s">
        <v>653</v>
      </c>
      <c r="D1099" t="str">
        <f>Clef_répartition[[#This Row],[Code association]]&amp;"_"&amp;Clef_répartition[[#This Row],[Nom association]]</f>
        <v>ORPC Broye-Vully_Organisation régionale de protection civile Broye-Vully</v>
      </c>
      <c r="E1099">
        <f>COUNTIFS(D$2:D1099,Clef_répartition[[#This Row],[Code_Nom]],J$2:J1099,Clef_répartition[[#This Row],[Année]])</f>
        <v>7</v>
      </c>
      <c r="F1099">
        <f>IF(Clef_répartition[[#This Row],[Code_Nom]]=D1098,F1098-1,(COUNTIFS(Clef_répartition[Code_Nom],Clef_répartition[[#This Row],[Code_Nom]],Clef_répartition[Année],Clef_répartition[[#This Row],[Année]])))</f>
        <v>25</v>
      </c>
      <c r="G1099" t="str">
        <f>Clef_répartition[[#This Row],[Code_Nom]]&amp;"_"&amp;Clef_répartition[[#This Row],[Nombre]]&amp;"_"&amp;Clef_répartition[[#This Row],[Année]]</f>
        <v>ORPC Broye-Vully_Organisation régionale de protection civile Broye-Vully_7_2016</v>
      </c>
      <c r="H1099">
        <v>5816</v>
      </c>
      <c r="I1099" t="s">
        <v>76</v>
      </c>
      <c r="J1099">
        <v>2016</v>
      </c>
      <c r="K1099">
        <v>5.4399999999999997E-2</v>
      </c>
    </row>
    <row r="1100" spans="1:11" x14ac:dyDescent="0.25">
      <c r="A1100" t="s">
        <v>433</v>
      </c>
      <c r="B1100" t="s">
        <v>652</v>
      </c>
      <c r="C1100" t="s">
        <v>653</v>
      </c>
      <c r="D1100" t="str">
        <f>Clef_répartition[[#This Row],[Code association]]&amp;"_"&amp;Clef_répartition[[#This Row],[Nom association]]</f>
        <v>ORPC Broye-Vully_Organisation régionale de protection civile Broye-Vully</v>
      </c>
      <c r="E1100">
        <f>COUNTIFS(D$2:D1100,Clef_répartition[[#This Row],[Code_Nom]],J$2:J1100,Clef_répartition[[#This Row],[Année]])</f>
        <v>8</v>
      </c>
      <c r="F1100">
        <f>IF(Clef_répartition[[#This Row],[Code_Nom]]=D1099,F1099-1,(COUNTIFS(Clef_répartition[Code_Nom],Clef_répartition[[#This Row],[Code_Nom]],Clef_répartition[Année],Clef_répartition[[#This Row],[Année]])))</f>
        <v>24</v>
      </c>
      <c r="G1100" t="str">
        <f>Clef_répartition[[#This Row],[Code_Nom]]&amp;"_"&amp;Clef_répartition[[#This Row],[Nombre]]&amp;"_"&amp;Clef_répartition[[#This Row],[Année]]</f>
        <v>ORPC Broye-Vully_Organisation régionale de protection civile Broye-Vully_8_2016</v>
      </c>
      <c r="H1100">
        <v>5456</v>
      </c>
      <c r="I1100" t="s">
        <v>87</v>
      </c>
      <c r="J1100">
        <v>2016</v>
      </c>
      <c r="K1100">
        <v>3.6999999999999998E-2</v>
      </c>
    </row>
    <row r="1101" spans="1:11" x14ac:dyDescent="0.25">
      <c r="A1101" t="s">
        <v>433</v>
      </c>
      <c r="B1101" t="s">
        <v>652</v>
      </c>
      <c r="C1101" t="s">
        <v>653</v>
      </c>
      <c r="D1101" t="str">
        <f>Clef_répartition[[#This Row],[Code association]]&amp;"_"&amp;Clef_répartition[[#This Row],[Nom association]]</f>
        <v>ORPC Broye-Vully_Organisation régionale de protection civile Broye-Vully</v>
      </c>
      <c r="E1101">
        <f>COUNTIFS(D$2:D1101,Clef_répartition[[#This Row],[Code_Nom]],J$2:J1101,Clef_répartition[[#This Row],[Année]])</f>
        <v>9</v>
      </c>
      <c r="F1101">
        <f>IF(Clef_répartition[[#This Row],[Code_Nom]]=D1100,F1100-1,(COUNTIFS(Clef_répartition[Code_Nom],Clef_répartition[[#This Row],[Code_Nom]],Clef_répartition[Année],Clef_répartition[[#This Row],[Année]])))</f>
        <v>23</v>
      </c>
      <c r="G1101" t="str">
        <f>Clef_répartition[[#This Row],[Code_Nom]]&amp;"_"&amp;Clef_répartition[[#This Row],[Nombre]]&amp;"_"&amp;Clef_répartition[[#This Row],[Année]]</f>
        <v>ORPC Broye-Vully_Organisation régionale de protection civile Broye-Vully_9_2016</v>
      </c>
      <c r="H1101">
        <v>5669</v>
      </c>
      <c r="I1101" t="s">
        <v>89</v>
      </c>
      <c r="J1101">
        <v>2016</v>
      </c>
      <c r="K1101">
        <v>7.6E-3</v>
      </c>
    </row>
    <row r="1102" spans="1:11" x14ac:dyDescent="0.25">
      <c r="A1102" t="s">
        <v>433</v>
      </c>
      <c r="B1102" t="s">
        <v>652</v>
      </c>
      <c r="C1102" t="s">
        <v>653</v>
      </c>
      <c r="D1102" t="str">
        <f>Clef_répartition[[#This Row],[Code association]]&amp;"_"&amp;Clef_répartition[[#This Row],[Nom association]]</f>
        <v>ORPC Broye-Vully_Organisation régionale de protection civile Broye-Vully</v>
      </c>
      <c r="E1102">
        <f>COUNTIFS(D$2:D1102,Clef_répartition[[#This Row],[Code_Nom]],J$2:J1102,Clef_répartition[[#This Row],[Année]])</f>
        <v>10</v>
      </c>
      <c r="F1102">
        <f>IF(Clef_répartition[[#This Row],[Code_Nom]]=D1101,F1101-1,(COUNTIFS(Clef_répartition[Code_Nom],Clef_répartition[[#This Row],[Code_Nom]],Clef_répartition[Année],Clef_répartition[[#This Row],[Année]])))</f>
        <v>22</v>
      </c>
      <c r="G1102" t="str">
        <f>Clef_répartition[[#This Row],[Code_Nom]]&amp;"_"&amp;Clef_répartition[[#This Row],[Nombre]]&amp;"_"&amp;Clef_répartition[[#This Row],[Année]]</f>
        <v>ORPC Broye-Vully_Organisation régionale de protection civile Broye-Vully_10_2016</v>
      </c>
      <c r="H1102">
        <v>5671</v>
      </c>
      <c r="I1102" t="s">
        <v>95</v>
      </c>
      <c r="J1102">
        <v>2016</v>
      </c>
      <c r="K1102">
        <v>6.0000000000000001E-3</v>
      </c>
    </row>
    <row r="1103" spans="1:11" x14ac:dyDescent="0.25">
      <c r="A1103" t="s">
        <v>433</v>
      </c>
      <c r="B1103" t="s">
        <v>652</v>
      </c>
      <c r="C1103" t="s">
        <v>653</v>
      </c>
      <c r="D1103" t="str">
        <f>Clef_répartition[[#This Row],[Code association]]&amp;"_"&amp;Clef_répartition[[#This Row],[Nom association]]</f>
        <v>ORPC Broye-Vully_Organisation régionale de protection civile Broye-Vully</v>
      </c>
      <c r="E1103">
        <f>COUNTIFS(D$2:D1103,Clef_répartition[[#This Row],[Code_Nom]],J$2:J1103,Clef_répartition[[#This Row],[Année]])</f>
        <v>11</v>
      </c>
      <c r="F1103">
        <f>IF(Clef_répartition[[#This Row],[Code_Nom]]=D1102,F1102-1,(COUNTIFS(Clef_répartition[Code_Nom],Clef_répartition[[#This Row],[Code_Nom]],Clef_répartition[Année],Clef_répartition[[#This Row],[Année]])))</f>
        <v>21</v>
      </c>
      <c r="G1103" t="str">
        <f>Clef_répartition[[#This Row],[Code_Nom]]&amp;"_"&amp;Clef_répartition[[#This Row],[Nombre]]&amp;"_"&amp;Clef_répartition[[#This Row],[Année]]</f>
        <v>ORPC Broye-Vully_Organisation régionale de protection civile Broye-Vully_11_2016</v>
      </c>
      <c r="H1103">
        <v>5458</v>
      </c>
      <c r="I1103" t="s">
        <v>111</v>
      </c>
      <c r="J1103">
        <v>2016</v>
      </c>
      <c r="K1103">
        <v>2.0799999999999999E-2</v>
      </c>
    </row>
    <row r="1104" spans="1:11" x14ac:dyDescent="0.25">
      <c r="A1104" t="s">
        <v>433</v>
      </c>
      <c r="B1104" t="s">
        <v>652</v>
      </c>
      <c r="C1104" t="s">
        <v>653</v>
      </c>
      <c r="D1104" t="str">
        <f>Clef_répartition[[#This Row],[Code association]]&amp;"_"&amp;Clef_répartition[[#This Row],[Nom association]]</f>
        <v>ORPC Broye-Vully_Organisation régionale de protection civile Broye-Vully</v>
      </c>
      <c r="E1104">
        <f>COUNTIFS(D$2:D1104,Clef_répartition[[#This Row],[Code_Nom]],J$2:J1104,Clef_répartition[[#This Row],[Année]])</f>
        <v>12</v>
      </c>
      <c r="F1104">
        <f>IF(Clef_répartition[[#This Row],[Code_Nom]]=D1103,F1103-1,(COUNTIFS(Clef_répartition[Code_Nom],Clef_répartition[[#This Row],[Code_Nom]],Clef_répartition[Année],Clef_répartition[[#This Row],[Année]])))</f>
        <v>20</v>
      </c>
      <c r="G1104" t="str">
        <f>Clef_répartition[[#This Row],[Code_Nom]]&amp;"_"&amp;Clef_répartition[[#This Row],[Nombre]]&amp;"_"&amp;Clef_répartition[[#This Row],[Année]]</f>
        <v>ORPC Broye-Vully_Organisation régionale de protection civile Broye-Vully_12_2016</v>
      </c>
      <c r="H1104">
        <v>5817</v>
      </c>
      <c r="I1104" t="s">
        <v>130</v>
      </c>
      <c r="J1104">
        <v>2016</v>
      </c>
      <c r="K1104">
        <v>2.0899999999999998E-2</v>
      </c>
    </row>
    <row r="1105" spans="1:11" x14ac:dyDescent="0.25">
      <c r="A1105" t="s">
        <v>433</v>
      </c>
      <c r="B1105" t="s">
        <v>652</v>
      </c>
      <c r="C1105" t="s">
        <v>653</v>
      </c>
      <c r="D1105" t="str">
        <f>Clef_répartition[[#This Row],[Code association]]&amp;"_"&amp;Clef_répartition[[#This Row],[Nom association]]</f>
        <v>ORPC Broye-Vully_Organisation régionale de protection civile Broye-Vully</v>
      </c>
      <c r="E1105">
        <f>COUNTIFS(D$2:D1105,Clef_répartition[[#This Row],[Code_Nom]],J$2:J1105,Clef_répartition[[#This Row],[Année]])</f>
        <v>13</v>
      </c>
      <c r="F1105">
        <f>IF(Clef_répartition[[#This Row],[Code_Nom]]=D1104,F1104-1,(COUNTIFS(Clef_répartition[Code_Nom],Clef_répartition[[#This Row],[Code_Nom]],Clef_répartition[Année],Clef_répartition[[#This Row],[Année]])))</f>
        <v>19</v>
      </c>
      <c r="G1105" t="str">
        <f>Clef_répartition[[#This Row],[Code_Nom]]&amp;"_"&amp;Clef_répartition[[#This Row],[Nombre]]&amp;"_"&amp;Clef_répartition[[#This Row],[Année]]</f>
        <v>ORPC Broye-Vully_Organisation régionale de protection civile Broye-Vully_13_2016</v>
      </c>
      <c r="H1105">
        <v>5819</v>
      </c>
      <c r="I1105" t="s">
        <v>136</v>
      </c>
      <c r="J1105">
        <v>2016</v>
      </c>
      <c r="K1105">
        <v>8.2000000000000007E-3</v>
      </c>
    </row>
    <row r="1106" spans="1:11" x14ac:dyDescent="0.25">
      <c r="A1106" t="s">
        <v>433</v>
      </c>
      <c r="B1106" t="s">
        <v>652</v>
      </c>
      <c r="C1106" t="s">
        <v>653</v>
      </c>
      <c r="D1106" t="str">
        <f>Clef_répartition[[#This Row],[Code association]]&amp;"_"&amp;Clef_répartition[[#This Row],[Nom association]]</f>
        <v>ORPC Broye-Vully_Organisation régionale de protection civile Broye-Vully</v>
      </c>
      <c r="E1106">
        <f>COUNTIFS(D$2:D1106,Clef_répartition[[#This Row],[Code_Nom]],J$2:J1106,Clef_répartition[[#This Row],[Année]])</f>
        <v>14</v>
      </c>
      <c r="F1106">
        <f>IF(Clef_répartition[[#This Row],[Code_Nom]]=D1105,F1105-1,(COUNTIFS(Clef_répartition[Code_Nom],Clef_répartition[[#This Row],[Code_Nom]],Clef_répartition[Année],Clef_répartition[[#This Row],[Année]])))</f>
        <v>18</v>
      </c>
      <c r="G1106" t="str">
        <f>Clef_répartition[[#This Row],[Code_Nom]]&amp;"_"&amp;Clef_répartition[[#This Row],[Nombre]]&amp;"_"&amp;Clef_répartition[[#This Row],[Année]]</f>
        <v>ORPC Broye-Vully_Organisation régionale de protection civile Broye-Vully_14_2016</v>
      </c>
      <c r="H1106">
        <v>5673</v>
      </c>
      <c r="I1106" t="s">
        <v>137</v>
      </c>
      <c r="J1106">
        <v>2016</v>
      </c>
      <c r="K1106">
        <v>9.2999999999999992E-3</v>
      </c>
    </row>
    <row r="1107" spans="1:11" x14ac:dyDescent="0.25">
      <c r="A1107" t="s">
        <v>433</v>
      </c>
      <c r="B1107" t="s">
        <v>652</v>
      </c>
      <c r="C1107" t="s">
        <v>653</v>
      </c>
      <c r="D1107" t="str">
        <f>Clef_répartition[[#This Row],[Code association]]&amp;"_"&amp;Clef_répartition[[#This Row],[Nom association]]</f>
        <v>ORPC Broye-Vully_Organisation régionale de protection civile Broye-Vully</v>
      </c>
      <c r="E1107">
        <f>COUNTIFS(D$2:D1107,Clef_répartition[[#This Row],[Code_Nom]],J$2:J1107,Clef_répartition[[#This Row],[Année]])</f>
        <v>15</v>
      </c>
      <c r="F1107">
        <f>IF(Clef_répartition[[#This Row],[Code_Nom]]=D1106,F1106-1,(COUNTIFS(Clef_répartition[Code_Nom],Clef_répartition[[#This Row],[Code_Nom]],Clef_répartition[Année],Clef_répartition[[#This Row],[Année]])))</f>
        <v>17</v>
      </c>
      <c r="G1107" t="str">
        <f>Clef_répartition[[#This Row],[Code_Nom]]&amp;"_"&amp;Clef_répartition[[#This Row],[Nombre]]&amp;"_"&amp;Clef_répartition[[#This Row],[Année]]</f>
        <v>ORPC Broye-Vully_Organisation régionale de protection civile Broye-Vully_15_2016</v>
      </c>
      <c r="H1107">
        <v>5674</v>
      </c>
      <c r="I1107" t="s">
        <v>163</v>
      </c>
      <c r="J1107">
        <v>2016</v>
      </c>
      <c r="K1107">
        <v>3.5999999999999999E-3</v>
      </c>
    </row>
    <row r="1108" spans="1:11" x14ac:dyDescent="0.25">
      <c r="A1108" t="s">
        <v>433</v>
      </c>
      <c r="B1108" t="s">
        <v>652</v>
      </c>
      <c r="C1108" t="s">
        <v>653</v>
      </c>
      <c r="D1108" t="str">
        <f>Clef_répartition[[#This Row],[Code association]]&amp;"_"&amp;Clef_répartition[[#This Row],[Nom association]]</f>
        <v>ORPC Broye-Vully_Organisation régionale de protection civile Broye-Vully</v>
      </c>
      <c r="E1108">
        <f>COUNTIFS(D$2:D1108,Clef_répartition[[#This Row],[Code_Nom]],J$2:J1108,Clef_répartition[[#This Row],[Année]])</f>
        <v>16</v>
      </c>
      <c r="F1108">
        <f>IF(Clef_répartition[[#This Row],[Code_Nom]]=D1107,F1107-1,(COUNTIFS(Clef_répartition[Code_Nom],Clef_répartition[[#This Row],[Code_Nom]],Clef_répartition[Année],Clef_répartition[[#This Row],[Année]])))</f>
        <v>16</v>
      </c>
      <c r="G1108" t="str">
        <f>Clef_répartition[[#This Row],[Code_Nom]]&amp;"_"&amp;Clef_répartition[[#This Row],[Nombre]]&amp;"_"&amp;Clef_répartition[[#This Row],[Année]]</f>
        <v>ORPC Broye-Vully_Organisation régionale de protection civile Broye-Vully_16_2016</v>
      </c>
      <c r="H1108">
        <v>5675</v>
      </c>
      <c r="I1108" t="s">
        <v>164</v>
      </c>
      <c r="J1108">
        <v>2016</v>
      </c>
      <c r="K1108">
        <v>0.112</v>
      </c>
    </row>
    <row r="1109" spans="1:11" x14ac:dyDescent="0.25">
      <c r="A1109" t="s">
        <v>433</v>
      </c>
      <c r="B1109" t="s">
        <v>652</v>
      </c>
      <c r="C1109" t="s">
        <v>653</v>
      </c>
      <c r="D1109" t="str">
        <f>Clef_répartition[[#This Row],[Code association]]&amp;"_"&amp;Clef_répartition[[#This Row],[Nom association]]</f>
        <v>ORPC Broye-Vully_Organisation régionale de protection civile Broye-Vully</v>
      </c>
      <c r="E1109">
        <f>COUNTIFS(D$2:D1109,Clef_répartition[[#This Row],[Code_Nom]],J$2:J1109,Clef_répartition[[#This Row],[Année]])</f>
        <v>17</v>
      </c>
      <c r="F1109">
        <f>IF(Clef_répartition[[#This Row],[Code_Nom]]=D1108,F1108-1,(COUNTIFS(Clef_répartition[Code_Nom],Clef_répartition[[#This Row],[Code_Nom]],Clef_répartition[Année],Clef_répartition[[#This Row],[Année]])))</f>
        <v>15</v>
      </c>
      <c r="G1109" t="str">
        <f>Clef_répartition[[#This Row],[Code_Nom]]&amp;"_"&amp;Clef_répartition[[#This Row],[Nombre]]&amp;"_"&amp;Clef_répartition[[#This Row],[Année]]</f>
        <v>ORPC Broye-Vully_Organisation régionale de protection civile Broye-Vully_17_2016</v>
      </c>
      <c r="H1109">
        <v>5821</v>
      </c>
      <c r="I1109" t="s">
        <v>177</v>
      </c>
      <c r="J1109">
        <v>2016</v>
      </c>
      <c r="K1109">
        <v>8.5000000000000006E-3</v>
      </c>
    </row>
    <row r="1110" spans="1:11" x14ac:dyDescent="0.25">
      <c r="A1110" t="s">
        <v>433</v>
      </c>
      <c r="B1110" t="s">
        <v>652</v>
      </c>
      <c r="C1110" t="s">
        <v>653</v>
      </c>
      <c r="D1110" t="str">
        <f>Clef_répartition[[#This Row],[Code association]]&amp;"_"&amp;Clef_répartition[[#This Row],[Nom association]]</f>
        <v>ORPC Broye-Vully_Organisation régionale de protection civile Broye-Vully</v>
      </c>
      <c r="E1110">
        <f>COUNTIFS(D$2:D1110,Clef_répartition[[#This Row],[Code_Nom]],J$2:J1110,Clef_répartition[[#This Row],[Année]])</f>
        <v>18</v>
      </c>
      <c r="F1110">
        <f>IF(Clef_répartition[[#This Row],[Code_Nom]]=D1109,F1109-1,(COUNTIFS(Clef_répartition[Code_Nom],Clef_répartition[[#This Row],[Code_Nom]],Clef_répartition[Année],Clef_répartition[[#This Row],[Année]])))</f>
        <v>14</v>
      </c>
      <c r="G1110" t="str">
        <f>Clef_répartition[[#This Row],[Code_Nom]]&amp;"_"&amp;Clef_répartition[[#This Row],[Nombre]]&amp;"_"&amp;Clef_répartition[[#This Row],[Année]]</f>
        <v>ORPC Broye-Vully_Organisation régionale de protection civile Broye-Vully_18_2016</v>
      </c>
      <c r="H1110">
        <v>5678</v>
      </c>
      <c r="I1110" t="s">
        <v>192</v>
      </c>
      <c r="J1110">
        <v>2016</v>
      </c>
      <c r="K1110">
        <v>0.14099999999999999</v>
      </c>
    </row>
    <row r="1111" spans="1:11" x14ac:dyDescent="0.25">
      <c r="A1111" t="s">
        <v>433</v>
      </c>
      <c r="B1111" t="s">
        <v>652</v>
      </c>
      <c r="C1111" t="s">
        <v>653</v>
      </c>
      <c r="D1111" t="str">
        <f>Clef_répartition[[#This Row],[Code association]]&amp;"_"&amp;Clef_répartition[[#This Row],[Nom association]]</f>
        <v>ORPC Broye-Vully_Organisation régionale de protection civile Broye-Vully</v>
      </c>
      <c r="E1111">
        <f>COUNTIFS(D$2:D1111,Clef_répartition[[#This Row],[Code_Nom]],J$2:J1111,Clef_répartition[[#This Row],[Année]])</f>
        <v>19</v>
      </c>
      <c r="F1111">
        <f>IF(Clef_répartition[[#This Row],[Code_Nom]]=D1110,F1110-1,(COUNTIFS(Clef_répartition[Code_Nom],Clef_répartition[[#This Row],[Code_Nom]],Clef_répartition[Année],Clef_répartition[[#This Row],[Année]])))</f>
        <v>13</v>
      </c>
      <c r="G1111" t="str">
        <f>Clef_répartition[[#This Row],[Code_Nom]]&amp;"_"&amp;Clef_répartition[[#This Row],[Nombre]]&amp;"_"&amp;Clef_répartition[[#This Row],[Année]]</f>
        <v>ORPC Broye-Vully_Organisation régionale de protection civile Broye-Vully_19_2016</v>
      </c>
      <c r="H1111">
        <v>5822</v>
      </c>
      <c r="I1111" t="s">
        <v>211</v>
      </c>
      <c r="J1111">
        <v>2016</v>
      </c>
      <c r="K1111">
        <v>0.22919999999999999</v>
      </c>
    </row>
    <row r="1112" spans="1:11" x14ac:dyDescent="0.25">
      <c r="A1112" t="s">
        <v>433</v>
      </c>
      <c r="B1112" t="s">
        <v>652</v>
      </c>
      <c r="C1112" t="s">
        <v>653</v>
      </c>
      <c r="D1112" t="str">
        <f>Clef_répartition[[#This Row],[Code association]]&amp;"_"&amp;Clef_répartition[[#This Row],[Nom association]]</f>
        <v>ORPC Broye-Vully_Organisation régionale de protection civile Broye-Vully</v>
      </c>
      <c r="E1112">
        <f>COUNTIFS(D$2:D1112,Clef_répartition[[#This Row],[Code_Nom]],J$2:J1112,Clef_répartition[[#This Row],[Année]])</f>
        <v>20</v>
      </c>
      <c r="F1112">
        <f>IF(Clef_répartition[[#This Row],[Code_Nom]]=D1111,F1111-1,(COUNTIFS(Clef_répartition[Code_Nom],Clef_répartition[[#This Row],[Code_Nom]],Clef_répartition[Année],Clef_répartition[[#This Row],[Année]])))</f>
        <v>12</v>
      </c>
      <c r="G1112" t="str">
        <f>Clef_répartition[[#This Row],[Code_Nom]]&amp;"_"&amp;Clef_répartition[[#This Row],[Nombre]]&amp;"_"&amp;Clef_répartition[[#This Row],[Année]]</f>
        <v>ORPC Broye-Vully_Organisation régionale de protection civile Broye-Vully_20_2016</v>
      </c>
      <c r="H1112">
        <v>5683</v>
      </c>
      <c r="I1112" t="s">
        <v>222</v>
      </c>
      <c r="J1112">
        <v>2016</v>
      </c>
      <c r="K1112">
        <v>4.1999999999999997E-3</v>
      </c>
    </row>
    <row r="1113" spans="1:11" x14ac:dyDescent="0.25">
      <c r="A1113" t="s">
        <v>433</v>
      </c>
      <c r="B1113" t="s">
        <v>652</v>
      </c>
      <c r="C1113" t="s">
        <v>653</v>
      </c>
      <c r="D1113" t="str">
        <f>Clef_répartition[[#This Row],[Code association]]&amp;"_"&amp;Clef_répartition[[#This Row],[Nom association]]</f>
        <v>ORPC Broye-Vully_Organisation régionale de protection civile Broye-Vully</v>
      </c>
      <c r="E1113">
        <f>COUNTIFS(D$2:D1113,Clef_répartition[[#This Row],[Code_Nom]],J$2:J1113,Clef_répartition[[#This Row],[Année]])</f>
        <v>21</v>
      </c>
      <c r="F1113">
        <f>IF(Clef_répartition[[#This Row],[Code_Nom]]=D1112,F1112-1,(COUNTIFS(Clef_répartition[Code_Nom],Clef_répartition[[#This Row],[Code_Nom]],Clef_répartition[Année],Clef_répartition[[#This Row],[Année]])))</f>
        <v>11</v>
      </c>
      <c r="G1113" t="str">
        <f>Clef_répartition[[#This Row],[Code_Nom]]&amp;"_"&amp;Clef_répartition[[#This Row],[Nombre]]&amp;"_"&amp;Clef_répartition[[#This Row],[Année]]</f>
        <v>ORPC Broye-Vully_Organisation régionale de protection civile Broye-Vully_21_2016</v>
      </c>
      <c r="H1113">
        <v>5798</v>
      </c>
      <c r="I1113" t="s">
        <v>236</v>
      </c>
      <c r="J1113">
        <v>2016</v>
      </c>
      <c r="K1113">
        <v>9.9000000000000008E-3</v>
      </c>
    </row>
    <row r="1114" spans="1:11" x14ac:dyDescent="0.25">
      <c r="A1114" t="s">
        <v>433</v>
      </c>
      <c r="B1114" t="s">
        <v>652</v>
      </c>
      <c r="C1114" t="s">
        <v>653</v>
      </c>
      <c r="D1114" t="str">
        <f>Clef_répartition[[#This Row],[Code association]]&amp;"_"&amp;Clef_répartition[[#This Row],[Nom association]]</f>
        <v>ORPC Broye-Vully_Organisation régionale de protection civile Broye-Vully</v>
      </c>
      <c r="E1114">
        <f>COUNTIFS(D$2:D1114,Clef_répartition[[#This Row],[Code_Nom]],J$2:J1114,Clef_répartition[[#This Row],[Année]])</f>
        <v>22</v>
      </c>
      <c r="F1114">
        <f>IF(Clef_répartition[[#This Row],[Code_Nom]]=D1113,F1113-1,(COUNTIFS(Clef_répartition[Code_Nom],Clef_répartition[[#This Row],[Code_Nom]],Clef_répartition[Année],Clef_répartition[[#This Row],[Année]])))</f>
        <v>10</v>
      </c>
      <c r="G1114" t="str">
        <f>Clef_répartition[[#This Row],[Code_Nom]]&amp;"_"&amp;Clef_répartition[[#This Row],[Nombre]]&amp;"_"&amp;Clef_répartition[[#This Row],[Année]]</f>
        <v>ORPC Broye-Vully_Organisation régionale de protection civile Broye-Vully_22_2016</v>
      </c>
      <c r="H1114">
        <v>5684</v>
      </c>
      <c r="I1114" t="s">
        <v>237</v>
      </c>
      <c r="J1114">
        <v>2016</v>
      </c>
      <c r="K1114">
        <v>1.5E-3</v>
      </c>
    </row>
    <row r="1115" spans="1:11" x14ac:dyDescent="0.25">
      <c r="A1115" t="s">
        <v>433</v>
      </c>
      <c r="B1115" t="s">
        <v>652</v>
      </c>
      <c r="C1115" t="s">
        <v>653</v>
      </c>
      <c r="D1115" t="str">
        <f>Clef_répartition[[#This Row],[Code association]]&amp;"_"&amp;Clef_répartition[[#This Row],[Nom association]]</f>
        <v>ORPC Broye-Vully_Organisation régionale de protection civile Broye-Vully</v>
      </c>
      <c r="E1115">
        <f>COUNTIFS(D$2:D1115,Clef_répartition[[#This Row],[Code_Nom]],J$2:J1115,Clef_répartition[[#This Row],[Année]])</f>
        <v>23</v>
      </c>
      <c r="F1115">
        <f>IF(Clef_répartition[[#This Row],[Code_Nom]]=D1114,F1114-1,(COUNTIFS(Clef_répartition[Code_Nom],Clef_répartition[[#This Row],[Code_Nom]],Clef_répartition[Année],Clef_répartition[[#This Row],[Année]])))</f>
        <v>9</v>
      </c>
      <c r="G1115" t="str">
        <f>Clef_répartition[[#This Row],[Code_Nom]]&amp;"_"&amp;Clef_répartition[[#This Row],[Nombre]]&amp;"_"&amp;Clef_répartition[[#This Row],[Année]]</f>
        <v>ORPC Broye-Vully_Organisation régionale de protection civile Broye-Vully_23_2016</v>
      </c>
      <c r="H1115">
        <v>5688</v>
      </c>
      <c r="I1115" t="s">
        <v>260</v>
      </c>
      <c r="J1115">
        <v>2016</v>
      </c>
      <c r="K1115">
        <v>3.3E-3</v>
      </c>
    </row>
    <row r="1116" spans="1:11" x14ac:dyDescent="0.25">
      <c r="A1116" t="s">
        <v>433</v>
      </c>
      <c r="B1116" t="s">
        <v>652</v>
      </c>
      <c r="C1116" t="s">
        <v>653</v>
      </c>
      <c r="D1116" t="str">
        <f>Clef_répartition[[#This Row],[Code association]]&amp;"_"&amp;Clef_répartition[[#This Row],[Nom association]]</f>
        <v>ORPC Broye-Vully_Organisation régionale de protection civile Broye-Vully</v>
      </c>
      <c r="E1116">
        <f>COUNTIFS(D$2:D1116,Clef_répartition[[#This Row],[Code_Nom]],J$2:J1116,Clef_répartition[[#This Row],[Année]])</f>
        <v>24</v>
      </c>
      <c r="F1116">
        <f>IF(Clef_répartition[[#This Row],[Code_Nom]]=D1115,F1115-1,(COUNTIFS(Clef_répartition[Code_Nom],Clef_répartition[[#This Row],[Code_Nom]],Clef_répartition[Année],Clef_répartition[[#This Row],[Année]])))</f>
        <v>8</v>
      </c>
      <c r="G1116" t="str">
        <f>Clef_répartition[[#This Row],[Code_Nom]]&amp;"_"&amp;Clef_répartition[[#This Row],[Nombre]]&amp;"_"&amp;Clef_répartition[[#This Row],[Année]]</f>
        <v>ORPC Broye-Vully_Organisation régionale de protection civile Broye-Vully_24_2016</v>
      </c>
      <c r="H1116">
        <v>5827</v>
      </c>
      <c r="I1116" t="s">
        <v>266</v>
      </c>
      <c r="J1116">
        <v>2016</v>
      </c>
      <c r="K1116">
        <v>6.1999999999999998E-3</v>
      </c>
    </row>
    <row r="1117" spans="1:11" x14ac:dyDescent="0.25">
      <c r="A1117" t="s">
        <v>433</v>
      </c>
      <c r="B1117" t="s">
        <v>652</v>
      </c>
      <c r="C1117" t="s">
        <v>653</v>
      </c>
      <c r="D1117" t="str">
        <f>Clef_répartition[[#This Row],[Code association]]&amp;"_"&amp;Clef_répartition[[#This Row],[Nom association]]</f>
        <v>ORPC Broye-Vully_Organisation régionale de protection civile Broye-Vully</v>
      </c>
      <c r="E1117">
        <f>COUNTIFS(D$2:D1117,Clef_répartition[[#This Row],[Code_Nom]],J$2:J1117,Clef_répartition[[#This Row],[Année]])</f>
        <v>25</v>
      </c>
      <c r="F1117">
        <f>IF(Clef_répartition[[#This Row],[Code_Nom]]=D1116,F1116-1,(COUNTIFS(Clef_répartition[Code_Nom],Clef_répartition[[#This Row],[Code_Nom]],Clef_répartition[Année],Clef_répartition[[#This Row],[Année]])))</f>
        <v>7</v>
      </c>
      <c r="G1117" t="str">
        <f>Clef_répartition[[#This Row],[Code_Nom]]&amp;"_"&amp;Clef_répartition[[#This Row],[Nombre]]&amp;"_"&amp;Clef_répartition[[#This Row],[Année]]</f>
        <v>ORPC Broye-Vully_Organisation régionale de protection civile Broye-Vully_25_2016</v>
      </c>
      <c r="H1117">
        <v>5828</v>
      </c>
      <c r="I1117" t="s">
        <v>268</v>
      </c>
      <c r="J1117">
        <v>2016</v>
      </c>
      <c r="K1117">
        <v>3.0000000000000001E-3</v>
      </c>
    </row>
    <row r="1118" spans="1:11" x14ac:dyDescent="0.25">
      <c r="A1118" t="s">
        <v>433</v>
      </c>
      <c r="B1118" t="s">
        <v>652</v>
      </c>
      <c r="C1118" t="s">
        <v>653</v>
      </c>
      <c r="D1118" t="str">
        <f>Clef_répartition[[#This Row],[Code association]]&amp;"_"&amp;Clef_répartition[[#This Row],[Nom association]]</f>
        <v>ORPC Broye-Vully_Organisation régionale de protection civile Broye-Vully</v>
      </c>
      <c r="E1118">
        <f>COUNTIFS(D$2:D1118,Clef_répartition[[#This Row],[Code_Nom]],J$2:J1118,Clef_répartition[[#This Row],[Année]])</f>
        <v>26</v>
      </c>
      <c r="F1118">
        <f>IF(Clef_répartition[[#This Row],[Code_Nom]]=D1117,F1117-1,(COUNTIFS(Clef_répartition[Code_Nom],Clef_répartition[[#This Row],[Code_Nom]],Clef_répartition[Année],Clef_répartition[[#This Row],[Année]])))</f>
        <v>6</v>
      </c>
      <c r="G1118" t="str">
        <f>Clef_répartition[[#This Row],[Code_Nom]]&amp;"_"&amp;Clef_répartition[[#This Row],[Nombre]]&amp;"_"&amp;Clef_répartition[[#This Row],[Année]]</f>
        <v>ORPC Broye-Vully_Organisation régionale de protection civile Broye-Vully_26_2016</v>
      </c>
      <c r="H1118">
        <v>5831</v>
      </c>
      <c r="I1118" t="s">
        <v>270</v>
      </c>
      <c r="J1118">
        <v>2016</v>
      </c>
      <c r="K1118">
        <v>7.2300000000000003E-2</v>
      </c>
    </row>
    <row r="1119" spans="1:11" x14ac:dyDescent="0.25">
      <c r="A1119" t="s">
        <v>433</v>
      </c>
      <c r="B1119" t="s">
        <v>652</v>
      </c>
      <c r="C1119" t="s">
        <v>653</v>
      </c>
      <c r="D1119" t="str">
        <f>Clef_répartition[[#This Row],[Code association]]&amp;"_"&amp;Clef_répartition[[#This Row],[Nom association]]</f>
        <v>ORPC Broye-Vully_Organisation régionale de protection civile Broye-Vully</v>
      </c>
      <c r="E1119">
        <f>COUNTIFS(D$2:D1119,Clef_répartition[[#This Row],[Code_Nom]],J$2:J1119,Clef_répartition[[#This Row],[Année]])</f>
        <v>27</v>
      </c>
      <c r="F1119">
        <f>IF(Clef_répartition[[#This Row],[Code_Nom]]=D1118,F1118-1,(COUNTIFS(Clef_répartition[Code_Nom],Clef_répartition[[#This Row],[Code_Nom]],Clef_répartition[Année],Clef_répartition[[#This Row],[Année]])))</f>
        <v>5</v>
      </c>
      <c r="G1119" t="str">
        <f>Clef_répartition[[#This Row],[Code_Nom]]&amp;"_"&amp;Clef_répartition[[#This Row],[Nombre]]&amp;"_"&amp;Clef_répartition[[#This Row],[Année]]</f>
        <v>ORPC Broye-Vully_Organisation régionale de protection civile Broye-Vully_27_2016</v>
      </c>
      <c r="H1119">
        <v>5690</v>
      </c>
      <c r="I1119" t="s">
        <v>281</v>
      </c>
      <c r="J1119">
        <v>2016</v>
      </c>
      <c r="K1119">
        <v>3.5999999999999999E-3</v>
      </c>
    </row>
    <row r="1120" spans="1:11" x14ac:dyDescent="0.25">
      <c r="A1120" t="s">
        <v>433</v>
      </c>
      <c r="B1120" t="s">
        <v>652</v>
      </c>
      <c r="C1120" t="s">
        <v>653</v>
      </c>
      <c r="D1120" t="str">
        <f>Clef_répartition[[#This Row],[Code association]]&amp;"_"&amp;Clef_répartition[[#This Row],[Nom association]]</f>
        <v>ORPC Broye-Vully_Organisation régionale de protection civile Broye-Vully</v>
      </c>
      <c r="E1120">
        <f>COUNTIFS(D$2:D1120,Clef_répartition[[#This Row],[Code_Nom]],J$2:J1120,Clef_répartition[[#This Row],[Année]])</f>
        <v>28</v>
      </c>
      <c r="F1120">
        <f>IF(Clef_répartition[[#This Row],[Code_Nom]]=D1119,F1119-1,(COUNTIFS(Clef_répartition[Code_Nom],Clef_répartition[[#This Row],[Code_Nom]],Clef_répartition[Année],Clef_répartition[[#This Row],[Année]])))</f>
        <v>4</v>
      </c>
      <c r="G1120" t="str">
        <f>Clef_répartition[[#This Row],[Code_Nom]]&amp;"_"&amp;Clef_répartition[[#This Row],[Nombre]]&amp;"_"&amp;Clef_répartition[[#This Row],[Année]]</f>
        <v>ORPC Broye-Vully_Organisation régionale de protection civile Broye-Vully_28_2016</v>
      </c>
      <c r="H1120">
        <v>5830</v>
      </c>
      <c r="I1120" t="s">
        <v>285</v>
      </c>
      <c r="J1120">
        <v>2016</v>
      </c>
      <c r="K1120">
        <v>1.01E-2</v>
      </c>
    </row>
    <row r="1121" spans="1:11" x14ac:dyDescent="0.25">
      <c r="A1121" t="s">
        <v>433</v>
      </c>
      <c r="B1121" t="s">
        <v>652</v>
      </c>
      <c r="C1121" t="s">
        <v>653</v>
      </c>
      <c r="D1121" t="str">
        <f>Clef_répartition[[#This Row],[Code association]]&amp;"_"&amp;Clef_répartition[[#This Row],[Nom association]]</f>
        <v>ORPC Broye-Vully_Organisation régionale de protection civile Broye-Vully</v>
      </c>
      <c r="E1121">
        <f>COUNTIFS(D$2:D1121,Clef_répartition[[#This Row],[Code_Nom]],J$2:J1121,Clef_répartition[[#This Row],[Année]])</f>
        <v>29</v>
      </c>
      <c r="F1121">
        <f>IF(Clef_répartition[[#This Row],[Code_Nom]]=D1120,F1120-1,(COUNTIFS(Clef_répartition[Code_Nom],Clef_répartition[[#This Row],[Code_Nom]],Clef_répartition[Année],Clef_répartition[[#This Row],[Année]])))</f>
        <v>3</v>
      </c>
      <c r="G1121" t="str">
        <f>Clef_répartition[[#This Row],[Code_Nom]]&amp;"_"&amp;Clef_répartition[[#This Row],[Nombre]]&amp;"_"&amp;Clef_répartition[[#This Row],[Année]]</f>
        <v>ORPC Broye-Vully_Organisation régionale de protection civile Broye-Vully_29_2016</v>
      </c>
      <c r="H1121">
        <v>5692</v>
      </c>
      <c r="I1121" t="s">
        <v>289</v>
      </c>
      <c r="J1121">
        <v>2016</v>
      </c>
      <c r="K1121">
        <v>1.32E-2</v>
      </c>
    </row>
    <row r="1122" spans="1:11" x14ac:dyDescent="0.25">
      <c r="A1122" t="s">
        <v>433</v>
      </c>
      <c r="B1122" t="s">
        <v>652</v>
      </c>
      <c r="C1122" t="s">
        <v>653</v>
      </c>
      <c r="D1122" t="str">
        <f>Clef_répartition[[#This Row],[Code association]]&amp;"_"&amp;Clef_répartition[[#This Row],[Nom association]]</f>
        <v>ORPC Broye-Vully_Organisation régionale de protection civile Broye-Vully</v>
      </c>
      <c r="E1122">
        <f>COUNTIFS(D$2:D1122,Clef_répartition[[#This Row],[Code_Nom]],J$2:J1122,Clef_répartition[[#This Row],[Année]])</f>
        <v>30</v>
      </c>
      <c r="F1122">
        <f>IF(Clef_répartition[[#This Row],[Code_Nom]]=D1121,F1121-1,(COUNTIFS(Clef_répartition[Code_Nom],Clef_répartition[[#This Row],[Code_Nom]],Clef_répartition[Année],Clef_répartition[[#This Row],[Année]])))</f>
        <v>2</v>
      </c>
      <c r="G1122" t="str">
        <f>Clef_répartition[[#This Row],[Code_Nom]]&amp;"_"&amp;Clef_répartition[[#This Row],[Nombre]]&amp;"_"&amp;Clef_répartition[[#This Row],[Année]]</f>
        <v>ORPC Broye-Vully_Organisation régionale de protection civile Broye-Vully_30_2016</v>
      </c>
      <c r="H1122">
        <v>5803</v>
      </c>
      <c r="I1122" t="s">
        <v>294</v>
      </c>
      <c r="J1122">
        <v>2016</v>
      </c>
      <c r="K1122">
        <v>1.12E-2</v>
      </c>
    </row>
    <row r="1123" spans="1:11" x14ac:dyDescent="0.25">
      <c r="A1123" t="s">
        <v>433</v>
      </c>
      <c r="B1123" t="s">
        <v>652</v>
      </c>
      <c r="C1123" t="s">
        <v>653</v>
      </c>
      <c r="D1123" t="str">
        <f>Clef_répartition[[#This Row],[Code association]]&amp;"_"&amp;Clef_répartition[[#This Row],[Nom association]]</f>
        <v>ORPC Broye-Vully_Organisation régionale de protection civile Broye-Vully</v>
      </c>
      <c r="E1123">
        <f>COUNTIFS(D$2:D1123,Clef_répartition[[#This Row],[Code_Nom]],J$2:J1123,Clef_répartition[[#This Row],[Année]])</f>
        <v>31</v>
      </c>
      <c r="F1123">
        <f>IF(Clef_répartition[[#This Row],[Code_Nom]]=D1122,F1122-1,(COUNTIFS(Clef_répartition[Code_Nom],Clef_répartition[[#This Row],[Code_Nom]],Clef_répartition[Année],Clef_répartition[[#This Row],[Année]])))</f>
        <v>1</v>
      </c>
      <c r="G1123" t="str">
        <f>Clef_répartition[[#This Row],[Code_Nom]]&amp;"_"&amp;Clef_répartition[[#This Row],[Nombre]]&amp;"_"&amp;Clef_répartition[[#This Row],[Année]]</f>
        <v>ORPC Broye-Vully_Organisation régionale de protection civile Broye-Vully_31_2016</v>
      </c>
      <c r="H1123">
        <v>5464</v>
      </c>
      <c r="I1123" t="s">
        <v>296</v>
      </c>
      <c r="J1123">
        <v>2016</v>
      </c>
      <c r="K1123">
        <v>6.9000000000000006E-2</v>
      </c>
    </row>
    <row r="1124" spans="1:11" x14ac:dyDescent="0.25">
      <c r="A1124" t="s">
        <v>433</v>
      </c>
      <c r="B1124" t="s">
        <v>571</v>
      </c>
      <c r="C1124" t="s">
        <v>572</v>
      </c>
      <c r="D1124" t="str">
        <f>Clef_répartition[[#This Row],[Code association]]&amp;"_"&amp;Clef_répartition[[#This Row],[Nom association]]</f>
        <v>ORPC Gros-de-Vaud_Organisation régionale de protection civile de Gros-de-Vaud</v>
      </c>
      <c r="E1124">
        <f>COUNTIFS(D$2:D1124,Clef_répartition[[#This Row],[Code_Nom]],J$2:J1124,Clef_répartition[[#This Row],[Année]])</f>
        <v>1</v>
      </c>
      <c r="F1124">
        <f>IF(Clef_répartition[[#This Row],[Code_Nom]]=D1123,F1123-1,(COUNTIFS(Clef_répartition[Code_Nom],Clef_répartition[[#This Row],[Code_Nom]],Clef_répartition[Année],Clef_répartition[[#This Row],[Année]])))</f>
        <v>36</v>
      </c>
      <c r="G1124" t="str">
        <f>Clef_répartition[[#This Row],[Code_Nom]]&amp;"_"&amp;Clef_répartition[[#This Row],[Nombre]]&amp;"_"&amp;Clef_répartition[[#This Row],[Année]]</f>
        <v>ORPC Gros-de-Vaud_Organisation régionale de protection civile de Gros-de-Vaud_1_2016</v>
      </c>
      <c r="H1124">
        <v>5511</v>
      </c>
      <c r="I1124" t="s">
        <v>8</v>
      </c>
      <c r="J1124">
        <v>2016</v>
      </c>
      <c r="K1124">
        <v>3.4996155548824529E-2</v>
      </c>
    </row>
    <row r="1125" spans="1:11" x14ac:dyDescent="0.25">
      <c r="A1125" t="s">
        <v>433</v>
      </c>
      <c r="B1125" t="s">
        <v>571</v>
      </c>
      <c r="C1125" t="s">
        <v>572</v>
      </c>
      <c r="D1125" t="str">
        <f>Clef_répartition[[#This Row],[Code association]]&amp;"_"&amp;Clef_répartition[[#This Row],[Nom association]]</f>
        <v>ORPC Gros-de-Vaud_Organisation régionale de protection civile de Gros-de-Vaud</v>
      </c>
      <c r="E1125">
        <f>COUNTIFS(D$2:D1125,Clef_répartition[[#This Row],[Code_Nom]],J$2:J1125,Clef_répartition[[#This Row],[Année]])</f>
        <v>2</v>
      </c>
      <c r="F1125">
        <f>IF(Clef_répartition[[#This Row],[Code_Nom]]=D1124,F1124-1,(COUNTIFS(Clef_répartition[Code_Nom],Clef_répartition[[#This Row],[Code_Nom]],Clef_répartition[Année],Clef_répartition[[#This Row],[Année]])))</f>
        <v>35</v>
      </c>
      <c r="G1125" t="str">
        <f>Clef_répartition[[#This Row],[Code_Nom]]&amp;"_"&amp;Clef_répartition[[#This Row],[Nombre]]&amp;"_"&amp;Clef_répartition[[#This Row],[Année]]</f>
        <v>ORPC Gros-de-Vaud_Organisation régionale de protection civile de Gros-de-Vaud_2_2016</v>
      </c>
      <c r="H1125">
        <v>5512</v>
      </c>
      <c r="I1125" t="s">
        <v>19</v>
      </c>
      <c r="J1125">
        <v>2016</v>
      </c>
      <c r="K1125">
        <v>2.6748060299634193E-2</v>
      </c>
    </row>
    <row r="1126" spans="1:11" x14ac:dyDescent="0.25">
      <c r="A1126" t="s">
        <v>433</v>
      </c>
      <c r="B1126" t="s">
        <v>571</v>
      </c>
      <c r="C1126" t="s">
        <v>572</v>
      </c>
      <c r="D1126" t="str">
        <f>Clef_répartition[[#This Row],[Code association]]&amp;"_"&amp;Clef_répartition[[#This Row],[Nom association]]</f>
        <v>ORPC Gros-de-Vaud_Organisation régionale de protection civile de Gros-de-Vaud</v>
      </c>
      <c r="E1126">
        <f>COUNTIFS(D$2:D1126,Clef_répartition[[#This Row],[Code_Nom]],J$2:J1126,Clef_répartition[[#This Row],[Année]])</f>
        <v>3</v>
      </c>
      <c r="F1126">
        <f>IF(Clef_répartition[[#This Row],[Code_Nom]]=D1125,F1125-1,(COUNTIFS(Clef_répartition[Code_Nom],Clef_répartition[[#This Row],[Code_Nom]],Clef_répartition[Année],Clef_répartition[[#This Row],[Année]])))</f>
        <v>34</v>
      </c>
      <c r="G1126" t="str">
        <f>Clef_répartition[[#This Row],[Code_Nom]]&amp;"_"&amp;Clef_répartition[[#This Row],[Nombre]]&amp;"_"&amp;Clef_répartition[[#This Row],[Année]]</f>
        <v>ORPC Gros-de-Vaud_Organisation régionale de protection civile de Gros-de-Vaud_3_2016</v>
      </c>
      <c r="H1126">
        <v>5471</v>
      </c>
      <c r="I1126" t="s">
        <v>21</v>
      </c>
      <c r="J1126">
        <v>2016</v>
      </c>
      <c r="K1126">
        <v>1.2977935180223213E-2</v>
      </c>
    </row>
    <row r="1127" spans="1:11" x14ac:dyDescent="0.25">
      <c r="A1127" t="s">
        <v>433</v>
      </c>
      <c r="B1127" t="s">
        <v>571</v>
      </c>
      <c r="C1127" t="s">
        <v>572</v>
      </c>
      <c r="D1127" t="str">
        <f>Clef_répartition[[#This Row],[Code association]]&amp;"_"&amp;Clef_répartition[[#This Row],[Nom association]]</f>
        <v>ORPC Gros-de-Vaud_Organisation régionale de protection civile de Gros-de-Vaud</v>
      </c>
      <c r="E1127">
        <f>COUNTIFS(D$2:D1127,Clef_répartition[[#This Row],[Code_Nom]],J$2:J1127,Clef_répartition[[#This Row],[Année]])</f>
        <v>4</v>
      </c>
      <c r="F1127">
        <f>IF(Clef_répartition[[#This Row],[Code_Nom]]=D1126,F1126-1,(COUNTIFS(Clef_répartition[Code_Nom],Clef_répartition[[#This Row],[Code_Nom]],Clef_répartition[Année],Clef_répartition[[#This Row],[Année]])))</f>
        <v>33</v>
      </c>
      <c r="G1127" t="str">
        <f>Clef_répartition[[#This Row],[Code_Nom]]&amp;"_"&amp;Clef_répartition[[#This Row],[Nombre]]&amp;"_"&amp;Clef_répartition[[#This Row],[Année]]</f>
        <v>ORPC Gros-de-Vaud_Organisation régionale de protection civile de Gros-de-Vaud_4_2016</v>
      </c>
      <c r="H1127">
        <v>5514</v>
      </c>
      <c r="I1127" t="s">
        <v>30</v>
      </c>
      <c r="J1127">
        <v>2016</v>
      </c>
      <c r="K1127">
        <v>2.8425638994384772E-2</v>
      </c>
    </row>
    <row r="1128" spans="1:11" x14ac:dyDescent="0.25">
      <c r="A1128" t="s">
        <v>433</v>
      </c>
      <c r="B1128" t="s">
        <v>571</v>
      </c>
      <c r="C1128" t="s">
        <v>572</v>
      </c>
      <c r="D1128" t="str">
        <f>Clef_répartition[[#This Row],[Code association]]&amp;"_"&amp;Clef_répartition[[#This Row],[Nom association]]</f>
        <v>ORPC Gros-de-Vaud_Organisation régionale de protection civile de Gros-de-Vaud</v>
      </c>
      <c r="E1128">
        <f>COUNTIFS(D$2:D1128,Clef_répartition[[#This Row],[Code_Nom]],J$2:J1128,Clef_répartition[[#This Row],[Année]])</f>
        <v>5</v>
      </c>
      <c r="F1128">
        <f>IF(Clef_répartition[[#This Row],[Code_Nom]]=D1127,F1127-1,(COUNTIFS(Clef_répartition[Code_Nom],Clef_répartition[[#This Row],[Code_Nom]],Clef_répartition[Année],Clef_répartition[[#This Row],[Année]])))</f>
        <v>32</v>
      </c>
      <c r="G1128" t="str">
        <f>Clef_répartition[[#This Row],[Code_Nom]]&amp;"_"&amp;Clef_répartition[[#This Row],[Nombre]]&amp;"_"&amp;Clef_répartition[[#This Row],[Année]]</f>
        <v>ORPC Gros-de-Vaud_Organisation régionale de protection civile de Gros-de-Vaud_5_2016</v>
      </c>
      <c r="H1128">
        <v>5661</v>
      </c>
      <c r="I1128" t="s">
        <v>32</v>
      </c>
      <c r="J1128">
        <v>2016</v>
      </c>
      <c r="K1128">
        <v>7.5724038304713533E-3</v>
      </c>
    </row>
    <row r="1129" spans="1:11" x14ac:dyDescent="0.25">
      <c r="A1129" t="s">
        <v>433</v>
      </c>
      <c r="B1129" t="s">
        <v>571</v>
      </c>
      <c r="C1129" t="s">
        <v>572</v>
      </c>
      <c r="D1129" t="str">
        <f>Clef_répartition[[#This Row],[Code association]]&amp;"_"&amp;Clef_répartition[[#This Row],[Nom association]]</f>
        <v>ORPC Gros-de-Vaud_Organisation régionale de protection civile de Gros-de-Vaud</v>
      </c>
      <c r="E1129">
        <f>COUNTIFS(D$2:D1129,Clef_répartition[[#This Row],[Code_Nom]],J$2:J1129,Clef_répartition[[#This Row],[Année]])</f>
        <v>6</v>
      </c>
      <c r="F1129">
        <f>IF(Clef_répartition[[#This Row],[Code_Nom]]=D1128,F1128-1,(COUNTIFS(Clef_répartition[Code_Nom],Clef_répartition[[#This Row],[Code_Nom]],Clef_répartition[Année],Clef_répartition[[#This Row],[Année]])))</f>
        <v>31</v>
      </c>
      <c r="G1129" t="str">
        <f>Clef_répartition[[#This Row],[Code_Nom]]&amp;"_"&amp;Clef_répartition[[#This Row],[Nombre]]&amp;"_"&amp;Clef_répartition[[#This Row],[Année]]</f>
        <v>ORPC Gros-de-Vaud_Organisation régionale de protection civile de Gros-de-Vaud_6_2016</v>
      </c>
      <c r="H1129">
        <v>5472</v>
      </c>
      <c r="I1129" t="s">
        <v>34</v>
      </c>
      <c r="J1129">
        <v>2016</v>
      </c>
      <c r="K1129">
        <v>8.6907896269717375E-3</v>
      </c>
    </row>
    <row r="1130" spans="1:11" x14ac:dyDescent="0.25">
      <c r="A1130" t="s">
        <v>433</v>
      </c>
      <c r="B1130" t="s">
        <v>571</v>
      </c>
      <c r="C1130" t="s">
        <v>572</v>
      </c>
      <c r="D1130" t="str">
        <f>Clef_répartition[[#This Row],[Code association]]&amp;"_"&amp;Clef_répartition[[#This Row],[Nom association]]</f>
        <v>ORPC Gros-de-Vaud_Organisation régionale de protection civile de Gros-de-Vaud</v>
      </c>
      <c r="E1130">
        <f>COUNTIFS(D$2:D1130,Clef_répartition[[#This Row],[Code_Nom]],J$2:J1130,Clef_répartition[[#This Row],[Année]])</f>
        <v>7</v>
      </c>
      <c r="F1130">
        <f>IF(Clef_répartition[[#This Row],[Code_Nom]]=D1129,F1129-1,(COUNTIFS(Clef_répartition[Code_Nom],Clef_répartition[[#This Row],[Code_Nom]],Clef_répartition[Année],Clef_répartition[[#This Row],[Année]])))</f>
        <v>30</v>
      </c>
      <c r="G1130" t="str">
        <f>Clef_répartition[[#This Row],[Code_Nom]]&amp;"_"&amp;Clef_répartition[[#This Row],[Nombre]]&amp;"_"&amp;Clef_répartition[[#This Row],[Année]]</f>
        <v>ORPC Gros-de-Vaud_Organisation régionale de protection civile de Gros-de-Vaud_7_2016</v>
      </c>
      <c r="H1130">
        <v>5473</v>
      </c>
      <c r="I1130" t="s">
        <v>35</v>
      </c>
      <c r="J1130">
        <v>2016</v>
      </c>
      <c r="K1130">
        <v>2.2321116521820172E-2</v>
      </c>
    </row>
    <row r="1131" spans="1:11" x14ac:dyDescent="0.25">
      <c r="A1131" t="s">
        <v>433</v>
      </c>
      <c r="B1131" t="s">
        <v>571</v>
      </c>
      <c r="C1131" t="s">
        <v>572</v>
      </c>
      <c r="D1131" t="str">
        <f>Clef_répartition[[#This Row],[Code association]]&amp;"_"&amp;Clef_répartition[[#This Row],[Nom association]]</f>
        <v>ORPC Gros-de-Vaud_Organisation régionale de protection civile de Gros-de-Vaud</v>
      </c>
      <c r="E1131">
        <f>COUNTIFS(D$2:D1131,Clef_répartition[[#This Row],[Code_Nom]],J$2:J1131,Clef_répartition[[#This Row],[Année]])</f>
        <v>8</v>
      </c>
      <c r="F1131">
        <f>IF(Clef_répartition[[#This Row],[Code_Nom]]=D1130,F1130-1,(COUNTIFS(Clef_répartition[Code_Nom],Clef_répartition[[#This Row],[Code_Nom]],Clef_répartition[Année],Clef_répartition[[#This Row],[Année]])))</f>
        <v>29</v>
      </c>
      <c r="G1131" t="str">
        <f>Clef_répartition[[#This Row],[Code_Nom]]&amp;"_"&amp;Clef_répartition[[#This Row],[Nombre]]&amp;"_"&amp;Clef_répartition[[#This Row],[Année]]</f>
        <v>ORPC Gros-de-Vaud_Organisation régionale de protection civile de Gros-de-Vaud_8_2016</v>
      </c>
      <c r="H1131">
        <v>5515</v>
      </c>
      <c r="I1131" t="s">
        <v>37</v>
      </c>
      <c r="J1131">
        <v>2016</v>
      </c>
      <c r="K1131">
        <v>1.8569864162725137E-2</v>
      </c>
    </row>
    <row r="1132" spans="1:11" x14ac:dyDescent="0.25">
      <c r="A1132" t="s">
        <v>433</v>
      </c>
      <c r="B1132" t="s">
        <v>571</v>
      </c>
      <c r="C1132" t="s">
        <v>572</v>
      </c>
      <c r="D1132" t="str">
        <f>Clef_répartition[[#This Row],[Code association]]&amp;"_"&amp;Clef_répartition[[#This Row],[Nom association]]</f>
        <v>ORPC Gros-de-Vaud_Organisation régionale de protection civile de Gros-de-Vaud</v>
      </c>
      <c r="E1132">
        <f>COUNTIFS(D$2:D1132,Clef_répartition[[#This Row],[Code_Nom]],J$2:J1132,Clef_répartition[[#This Row],[Année]])</f>
        <v>9</v>
      </c>
      <c r="F1132">
        <f>IF(Clef_répartition[[#This Row],[Code_Nom]]=D1131,F1131-1,(COUNTIFS(Clef_répartition[Code_Nom],Clef_répartition[[#This Row],[Code_Nom]],Clef_répartition[Année],Clef_répartition[[#This Row],[Année]])))</f>
        <v>28</v>
      </c>
      <c r="G1132" t="str">
        <f>Clef_répartition[[#This Row],[Code_Nom]]&amp;"_"&amp;Clef_répartition[[#This Row],[Nombre]]&amp;"_"&amp;Clef_répartition[[#This Row],[Année]]</f>
        <v>ORPC Gros-de-Vaud_Organisation régionale de protection civile de Gros-de-Vaud_9_2016</v>
      </c>
      <c r="H1132">
        <v>5516</v>
      </c>
      <c r="I1132" t="s">
        <v>88</v>
      </c>
      <c r="J1132">
        <v>2016</v>
      </c>
      <c r="K1132">
        <v>6.4190684778303322E-2</v>
      </c>
    </row>
    <row r="1133" spans="1:11" x14ac:dyDescent="0.25">
      <c r="A1133" t="s">
        <v>433</v>
      </c>
      <c r="B1133" t="s">
        <v>571</v>
      </c>
      <c r="C1133" t="s">
        <v>572</v>
      </c>
      <c r="D1133" t="str">
        <f>Clef_répartition[[#This Row],[Code association]]&amp;"_"&amp;Clef_répartition[[#This Row],[Nom association]]</f>
        <v>ORPC Gros-de-Vaud_Organisation régionale de protection civile de Gros-de-Vaud</v>
      </c>
      <c r="E1133">
        <f>COUNTIFS(D$2:D1133,Clef_répartition[[#This Row],[Code_Nom]],J$2:J1133,Clef_répartition[[#This Row],[Année]])</f>
        <v>10</v>
      </c>
      <c r="F1133">
        <f>IF(Clef_répartition[[#This Row],[Code_Nom]]=D1132,F1132-1,(COUNTIFS(Clef_répartition[Code_Nom],Clef_répartition[[#This Row],[Code_Nom]],Clef_répartition[Année],Clef_répartition[[#This Row],[Année]])))</f>
        <v>27</v>
      </c>
      <c r="G1133" t="str">
        <f>Clef_répartition[[#This Row],[Code_Nom]]&amp;"_"&amp;Clef_répartition[[#This Row],[Nombre]]&amp;"_"&amp;Clef_répartition[[#This Row],[Année]]</f>
        <v>ORPC Gros-de-Vaud_Organisation régionale de protection civile de Gros-de-Vaud_10_2016</v>
      </c>
      <c r="H1133">
        <v>5480</v>
      </c>
      <c r="I1133" t="s">
        <v>90</v>
      </c>
      <c r="J1133">
        <v>2016</v>
      </c>
      <c r="K1133">
        <v>2.1901721848132528E-2</v>
      </c>
    </row>
    <row r="1134" spans="1:11" x14ac:dyDescent="0.25">
      <c r="A1134" t="s">
        <v>433</v>
      </c>
      <c r="B1134" t="s">
        <v>571</v>
      </c>
      <c r="C1134" t="s">
        <v>572</v>
      </c>
      <c r="D1134" t="str">
        <f>Clef_répartition[[#This Row],[Code association]]&amp;"_"&amp;Clef_répartition[[#This Row],[Nom association]]</f>
        <v>ORPC Gros-de-Vaud_Organisation régionale de protection civile de Gros-de-Vaud</v>
      </c>
      <c r="E1134">
        <f>COUNTIFS(D$2:D1134,Clef_répartition[[#This Row],[Code_Nom]],J$2:J1134,Clef_répartition[[#This Row],[Année]])</f>
        <v>11</v>
      </c>
      <c r="F1134">
        <f>IF(Clef_répartition[[#This Row],[Code_Nom]]=D1133,F1133-1,(COUNTIFS(Clef_répartition[Code_Nom],Clef_répartition[[#This Row],[Code_Nom]],Clef_répartition[Année],Clef_répartition[[#This Row],[Année]])))</f>
        <v>26</v>
      </c>
      <c r="G1134" t="str">
        <f>Clef_répartition[[#This Row],[Code_Nom]]&amp;"_"&amp;Clef_répartition[[#This Row],[Nombre]]&amp;"_"&amp;Clef_répartition[[#This Row],[Année]]</f>
        <v>ORPC Gros-de-Vaud_Organisation régionale de protection civile de Gros-de-Vaud_11_2016</v>
      </c>
      <c r="H1134">
        <v>5518</v>
      </c>
      <c r="I1134" t="s">
        <v>99</v>
      </c>
      <c r="J1134">
        <v>2016</v>
      </c>
      <c r="K1134">
        <v>0.1306181411496074</v>
      </c>
    </row>
    <row r="1135" spans="1:11" x14ac:dyDescent="0.25">
      <c r="A1135" t="s">
        <v>433</v>
      </c>
      <c r="B1135" t="s">
        <v>571</v>
      </c>
      <c r="C1135" t="s">
        <v>572</v>
      </c>
      <c r="D1135" t="str">
        <f>Clef_répartition[[#This Row],[Code association]]&amp;"_"&amp;Clef_répartition[[#This Row],[Nom association]]</f>
        <v>ORPC Gros-de-Vaud_Organisation régionale de protection civile de Gros-de-Vaud</v>
      </c>
      <c r="E1135">
        <f>COUNTIFS(D$2:D1135,Clef_répartition[[#This Row],[Code_Nom]],J$2:J1135,Clef_répartition[[#This Row],[Année]])</f>
        <v>12</v>
      </c>
      <c r="F1135">
        <f>IF(Clef_répartition[[#This Row],[Code_Nom]]=D1134,F1134-1,(COUNTIFS(Clef_répartition[Code_Nom],Clef_répartition[[#This Row],[Code_Nom]],Clef_répartition[Année],Clef_répartition[[#This Row],[Année]])))</f>
        <v>25</v>
      </c>
      <c r="G1135" t="str">
        <f>Clef_répartition[[#This Row],[Code_Nom]]&amp;"_"&amp;Clef_répartition[[#This Row],[Nombre]]&amp;"_"&amp;Clef_répartition[[#This Row],[Année]]</f>
        <v>ORPC Gros-de-Vaud_Organisation régionale de protection civile de Gros-de-Vaud_12_2016</v>
      </c>
      <c r="H1135">
        <v>5520</v>
      </c>
      <c r="I1135" t="s">
        <v>107</v>
      </c>
      <c r="J1135">
        <v>2016</v>
      </c>
      <c r="K1135">
        <v>2.2018220368601321E-2</v>
      </c>
    </row>
    <row r="1136" spans="1:11" x14ac:dyDescent="0.25">
      <c r="A1136" t="s">
        <v>433</v>
      </c>
      <c r="B1136" t="s">
        <v>571</v>
      </c>
      <c r="C1136" t="s">
        <v>572</v>
      </c>
      <c r="D1136" t="str">
        <f>Clef_répartition[[#This Row],[Code association]]&amp;"_"&amp;Clef_répartition[[#This Row],[Nom association]]</f>
        <v>ORPC Gros-de-Vaud_Organisation régionale de protection civile de Gros-de-Vaud</v>
      </c>
      <c r="E1136">
        <f>COUNTIFS(D$2:D1136,Clef_répartition[[#This Row],[Code_Nom]],J$2:J1136,Clef_répartition[[#This Row],[Année]])</f>
        <v>13</v>
      </c>
      <c r="F1136">
        <f>IF(Clef_répartition[[#This Row],[Code_Nom]]=D1135,F1135-1,(COUNTIFS(Clef_répartition[Code_Nom],Clef_répartition[[#This Row],[Code_Nom]],Clef_répartition[Année],Clef_répartition[[#This Row],[Année]])))</f>
        <v>24</v>
      </c>
      <c r="G1136" t="str">
        <f>Clef_répartition[[#This Row],[Code_Nom]]&amp;"_"&amp;Clef_répartition[[#This Row],[Nombre]]&amp;"_"&amp;Clef_répartition[[#This Row],[Année]]</f>
        <v>ORPC Gros-de-Vaud_Organisation régionale de protection civile de Gros-de-Vaud_13_2016</v>
      </c>
      <c r="H1136">
        <v>5521</v>
      </c>
      <c r="I1136" t="s">
        <v>108</v>
      </c>
      <c r="J1136">
        <v>2016</v>
      </c>
      <c r="K1136">
        <v>2.670146089144668E-2</v>
      </c>
    </row>
    <row r="1137" spans="1:11" x14ac:dyDescent="0.25">
      <c r="A1137" t="s">
        <v>433</v>
      </c>
      <c r="B1137" t="s">
        <v>571</v>
      </c>
      <c r="C1137" t="s">
        <v>572</v>
      </c>
      <c r="D1137" t="str">
        <f>Clef_répartition[[#This Row],[Code association]]&amp;"_"&amp;Clef_répartition[[#This Row],[Nom association]]</f>
        <v>ORPC Gros-de-Vaud_Organisation régionale de protection civile de Gros-de-Vaud</v>
      </c>
      <c r="E1137">
        <f>COUNTIFS(D$2:D1137,Clef_répartition[[#This Row],[Code_Nom]],J$2:J1137,Clef_répartition[[#This Row],[Année]])</f>
        <v>14</v>
      </c>
      <c r="F1137">
        <f>IF(Clef_répartition[[#This Row],[Code_Nom]]=D1136,F1136-1,(COUNTIFS(Clef_répartition[Code_Nom],Clef_répartition[[#This Row],[Code_Nom]],Clef_répartition[Année],Clef_répartition[[#This Row],[Année]])))</f>
        <v>23</v>
      </c>
      <c r="G1137" t="str">
        <f>Clef_répartition[[#This Row],[Code_Nom]]&amp;"_"&amp;Clef_répartition[[#This Row],[Nombre]]&amp;"_"&amp;Clef_répartition[[#This Row],[Année]]</f>
        <v>ORPC Gros-de-Vaud_Organisation régionale de protection civile de Gros-de-Vaud_14_2016</v>
      </c>
      <c r="H1137">
        <v>5522</v>
      </c>
      <c r="I1137" t="s">
        <v>114</v>
      </c>
      <c r="J1137">
        <v>2016</v>
      </c>
      <c r="K1137">
        <v>1.4795312099536335E-2</v>
      </c>
    </row>
    <row r="1138" spans="1:11" x14ac:dyDescent="0.25">
      <c r="A1138" t="s">
        <v>433</v>
      </c>
      <c r="B1138" t="s">
        <v>571</v>
      </c>
      <c r="C1138" t="s">
        <v>572</v>
      </c>
      <c r="D1138" t="str">
        <f>Clef_répartition[[#This Row],[Code association]]&amp;"_"&amp;Clef_répartition[[#This Row],[Nom association]]</f>
        <v>ORPC Gros-de-Vaud_Organisation régionale de protection civile de Gros-de-Vaud</v>
      </c>
      <c r="E1138">
        <f>COUNTIFS(D$2:D1138,Clef_répartition[[#This Row],[Code_Nom]],J$2:J1138,Clef_répartition[[#This Row],[Année]])</f>
        <v>15</v>
      </c>
      <c r="F1138">
        <f>IF(Clef_répartition[[#This Row],[Code_Nom]]=D1137,F1137-1,(COUNTIFS(Clef_répartition[Code_Nom],Clef_répartition[[#This Row],[Code_Nom]],Clef_répartition[Année],Clef_répartition[[#This Row],[Année]])))</f>
        <v>22</v>
      </c>
      <c r="G1138" t="str">
        <f>Clef_répartition[[#This Row],[Code_Nom]]&amp;"_"&amp;Clef_répartition[[#This Row],[Nombre]]&amp;"_"&amp;Clef_répartition[[#This Row],[Année]]</f>
        <v>ORPC Gros-de-Vaud_Organisation régionale de protection civile de Gros-de-Vaud_15_2016</v>
      </c>
      <c r="H1138">
        <v>5523</v>
      </c>
      <c r="I1138" t="s">
        <v>119</v>
      </c>
      <c r="J1138">
        <v>2016</v>
      </c>
      <c r="K1138">
        <v>5.64318833150819E-2</v>
      </c>
    </row>
    <row r="1139" spans="1:11" x14ac:dyDescent="0.25">
      <c r="A1139" t="s">
        <v>433</v>
      </c>
      <c r="B1139" t="s">
        <v>571</v>
      </c>
      <c r="C1139" t="s">
        <v>572</v>
      </c>
      <c r="D1139" t="str">
        <f>Clef_répartition[[#This Row],[Code association]]&amp;"_"&amp;Clef_répartition[[#This Row],[Nom association]]</f>
        <v>ORPC Gros-de-Vaud_Organisation régionale de protection civile de Gros-de-Vaud</v>
      </c>
      <c r="E1139">
        <f>COUNTIFS(D$2:D1139,Clef_répartition[[#This Row],[Code_Nom]],J$2:J1139,Clef_répartition[[#This Row],[Année]])</f>
        <v>16</v>
      </c>
      <c r="F1139">
        <f>IF(Clef_répartition[[#This Row],[Code_Nom]]=D1138,F1138-1,(COUNTIFS(Clef_répartition[Code_Nom],Clef_répartition[[#This Row],[Code_Nom]],Clef_répartition[Année],Clef_répartition[[#This Row],[Année]])))</f>
        <v>21</v>
      </c>
      <c r="G1139" t="str">
        <f>Clef_répartition[[#This Row],[Code_Nom]]&amp;"_"&amp;Clef_répartition[[#This Row],[Nombre]]&amp;"_"&amp;Clef_répartition[[#This Row],[Année]]</f>
        <v>ORPC Gros-de-Vaud_Organisation régionale de protection civile de Gros-de-Vaud_16_2016</v>
      </c>
      <c r="H1139">
        <v>5541</v>
      </c>
      <c r="I1139" t="s">
        <v>128</v>
      </c>
      <c r="J1139">
        <v>2016</v>
      </c>
      <c r="K1139">
        <v>2.4581187818914701E-2</v>
      </c>
    </row>
    <row r="1140" spans="1:11" x14ac:dyDescent="0.25">
      <c r="A1140" t="s">
        <v>433</v>
      </c>
      <c r="B1140" t="s">
        <v>571</v>
      </c>
      <c r="C1140" t="s">
        <v>572</v>
      </c>
      <c r="D1140" t="str">
        <f>Clef_répartition[[#This Row],[Code association]]&amp;"_"&amp;Clef_répartition[[#This Row],[Nom association]]</f>
        <v>ORPC Gros-de-Vaud_Organisation régionale de protection civile de Gros-de-Vaud</v>
      </c>
      <c r="E1140">
        <f>COUNTIFS(D$2:D1140,Clef_répartition[[#This Row],[Code_Nom]],J$2:J1140,Clef_répartition[[#This Row],[Année]])</f>
        <v>17</v>
      </c>
      <c r="F1140">
        <f>IF(Clef_répartition[[#This Row],[Code_Nom]]=D1139,F1139-1,(COUNTIFS(Clef_répartition[Code_Nom],Clef_répartition[[#This Row],[Code_Nom]],Clef_répartition[Année],Clef_répartition[[#This Row],[Année]])))</f>
        <v>20</v>
      </c>
      <c r="G1140" t="str">
        <f>Clef_répartition[[#This Row],[Code_Nom]]&amp;"_"&amp;Clef_répartition[[#This Row],[Nombre]]&amp;"_"&amp;Clef_répartition[[#This Row],[Année]]</f>
        <v>ORPC Gros-de-Vaud_Organisation régionale de protection civile de Gros-de-Vaud_17_2016</v>
      </c>
      <c r="H1140">
        <v>5804</v>
      </c>
      <c r="I1140" t="s">
        <v>139</v>
      </c>
      <c r="J1140">
        <v>2016</v>
      </c>
      <c r="K1140">
        <v>3.5368950814324659E-2</v>
      </c>
    </row>
    <row r="1141" spans="1:11" x14ac:dyDescent="0.25">
      <c r="A1141" t="s">
        <v>433</v>
      </c>
      <c r="B1141" t="s">
        <v>571</v>
      </c>
      <c r="C1141" t="s">
        <v>572</v>
      </c>
      <c r="D1141" t="str">
        <f>Clef_répartition[[#This Row],[Code association]]&amp;"_"&amp;Clef_répartition[[#This Row],[Nom association]]</f>
        <v>ORPC Gros-de-Vaud_Organisation régionale de protection civile de Gros-de-Vaud</v>
      </c>
      <c r="E1141">
        <f>COUNTIFS(D$2:D1141,Clef_répartition[[#This Row],[Code_Nom]],J$2:J1141,Clef_répartition[[#This Row],[Année]])</f>
        <v>18</v>
      </c>
      <c r="F1141">
        <f>IF(Clef_répartition[[#This Row],[Code_Nom]]=D1140,F1140-1,(COUNTIFS(Clef_répartition[Code_Nom],Clef_répartition[[#This Row],[Code_Nom]],Clef_répartition[Année],Clef_répartition[[#This Row],[Année]])))</f>
        <v>19</v>
      </c>
      <c r="G1141" t="str">
        <f>Clef_répartition[[#This Row],[Code_Nom]]&amp;"_"&amp;Clef_répartition[[#This Row],[Nombre]]&amp;"_"&amp;Clef_répartition[[#This Row],[Année]]</f>
        <v>ORPC Gros-de-Vaud_Organisation régionale de protection civile de Gros-de-Vaud_18_2016</v>
      </c>
      <c r="H1141">
        <v>5487</v>
      </c>
      <c r="I1141" t="s">
        <v>167</v>
      </c>
      <c r="J1141">
        <v>2016</v>
      </c>
      <c r="K1141">
        <v>9.8557748316596382E-3</v>
      </c>
    </row>
    <row r="1142" spans="1:11" x14ac:dyDescent="0.25">
      <c r="A1142" t="s">
        <v>433</v>
      </c>
      <c r="B1142" t="s">
        <v>571</v>
      </c>
      <c r="C1142" t="s">
        <v>572</v>
      </c>
      <c r="D1142" t="str">
        <f>Clef_répartition[[#This Row],[Code association]]&amp;"_"&amp;Clef_répartition[[#This Row],[Nom association]]</f>
        <v>ORPC Gros-de-Vaud_Organisation régionale de protection civile de Gros-de-Vaud</v>
      </c>
      <c r="E1142">
        <f>COUNTIFS(D$2:D1142,Clef_répartition[[#This Row],[Code_Nom]],J$2:J1142,Clef_répartition[[#This Row],[Année]])</f>
        <v>19</v>
      </c>
      <c r="F1142">
        <f>IF(Clef_répartition[[#This Row],[Code_Nom]]=D1141,F1141-1,(COUNTIFS(Clef_répartition[Code_Nom],Clef_répartition[[#This Row],[Code_Nom]],Clef_répartition[Année],Clef_répartition[[#This Row],[Année]])))</f>
        <v>18</v>
      </c>
      <c r="G1142" t="str">
        <f>Clef_répartition[[#This Row],[Code_Nom]]&amp;"_"&amp;Clef_répartition[[#This Row],[Nombre]]&amp;"_"&amp;Clef_répartition[[#This Row],[Année]]</f>
        <v>ORPC Gros-de-Vaud_Organisation régionale de protection civile de Gros-de-Vaud_19_2016</v>
      </c>
      <c r="H1142">
        <v>5489</v>
      </c>
      <c r="I1142" t="s">
        <v>175</v>
      </c>
      <c r="J1142">
        <v>2016</v>
      </c>
      <c r="K1142">
        <v>1.5797199375567929E-2</v>
      </c>
    </row>
    <row r="1143" spans="1:11" x14ac:dyDescent="0.25">
      <c r="A1143" t="s">
        <v>433</v>
      </c>
      <c r="B1143" t="s">
        <v>571</v>
      </c>
      <c r="C1143" t="s">
        <v>572</v>
      </c>
      <c r="D1143" t="str">
        <f>Clef_répartition[[#This Row],[Code association]]&amp;"_"&amp;Clef_répartition[[#This Row],[Nom association]]</f>
        <v>ORPC Gros-de-Vaud_Organisation régionale de protection civile de Gros-de-Vaud</v>
      </c>
      <c r="E1143">
        <f>COUNTIFS(D$2:D1143,Clef_répartition[[#This Row],[Code_Nom]],J$2:J1143,Clef_répartition[[#This Row],[Année]])</f>
        <v>20</v>
      </c>
      <c r="F1143">
        <f>IF(Clef_répartition[[#This Row],[Code_Nom]]=D1142,F1142-1,(COUNTIFS(Clef_répartition[Code_Nom],Clef_répartition[[#This Row],[Code_Nom]],Clef_répartition[Année],Clef_répartition[[#This Row],[Année]])))</f>
        <v>17</v>
      </c>
      <c r="G1143" t="str">
        <f>Clef_répartition[[#This Row],[Code_Nom]]&amp;"_"&amp;Clef_répartition[[#This Row],[Nombre]]&amp;"_"&amp;Clef_répartition[[#This Row],[Année]]</f>
        <v>ORPC Gros-de-Vaud_Organisation régionale de protection civile de Gros-de-Vaud_20_2016</v>
      </c>
      <c r="H1143">
        <v>5693</v>
      </c>
      <c r="I1143" t="s">
        <v>184</v>
      </c>
      <c r="J1143">
        <v>2016</v>
      </c>
      <c r="K1143">
        <v>5.640858361098814E-2</v>
      </c>
    </row>
    <row r="1144" spans="1:11" x14ac:dyDescent="0.25">
      <c r="A1144" t="s">
        <v>433</v>
      </c>
      <c r="B1144" t="s">
        <v>571</v>
      </c>
      <c r="C1144" t="s">
        <v>572</v>
      </c>
      <c r="D1144" t="str">
        <f>Clef_répartition[[#This Row],[Code association]]&amp;"_"&amp;Clef_répartition[[#This Row],[Nom association]]</f>
        <v>ORPC Gros-de-Vaud_Organisation régionale de protection civile de Gros-de-Vaud</v>
      </c>
      <c r="E1144">
        <f>COUNTIFS(D$2:D1144,Clef_répartition[[#This Row],[Code_Nom]],J$2:J1144,Clef_répartition[[#This Row],[Année]])</f>
        <v>21</v>
      </c>
      <c r="F1144">
        <f>IF(Clef_répartition[[#This Row],[Code_Nom]]=D1143,F1143-1,(COUNTIFS(Clef_répartition[Code_Nom],Clef_répartition[[#This Row],[Code_Nom]],Clef_répartition[Année],Clef_répartition[[#This Row],[Année]])))</f>
        <v>16</v>
      </c>
      <c r="G1144" t="str">
        <f>Clef_répartition[[#This Row],[Code_Nom]]&amp;"_"&amp;Clef_répartition[[#This Row],[Nombre]]&amp;"_"&amp;Clef_répartition[[#This Row],[Année]]</f>
        <v>ORPC Gros-de-Vaud_Organisation régionale de protection civile de Gros-de-Vaud_21_2016</v>
      </c>
      <c r="H1144">
        <v>5540</v>
      </c>
      <c r="I1144" t="s">
        <v>186</v>
      </c>
      <c r="J1144">
        <v>2016</v>
      </c>
      <c r="K1144">
        <v>3.8584309979263265E-2</v>
      </c>
    </row>
    <row r="1145" spans="1:11" x14ac:dyDescent="0.25">
      <c r="A1145" t="s">
        <v>433</v>
      </c>
      <c r="B1145" t="s">
        <v>571</v>
      </c>
      <c r="C1145" t="s">
        <v>572</v>
      </c>
      <c r="D1145" t="str">
        <f>Clef_répartition[[#This Row],[Code association]]&amp;"_"&amp;Clef_répartition[[#This Row],[Nom association]]</f>
        <v>ORPC Gros-de-Vaud_Organisation régionale de protection civile de Gros-de-Vaud</v>
      </c>
      <c r="E1145">
        <f>COUNTIFS(D$2:D1145,Clef_répartition[[#This Row],[Code_Nom]],J$2:J1145,Clef_répartition[[#This Row],[Année]])</f>
        <v>22</v>
      </c>
      <c r="F1145">
        <f>IF(Clef_répartition[[#This Row],[Code_Nom]]=D1144,F1144-1,(COUNTIFS(Clef_répartition[Code_Nom],Clef_répartition[[#This Row],[Code_Nom]],Clef_répartition[Année],Clef_répartition[[#This Row],[Année]])))</f>
        <v>15</v>
      </c>
      <c r="G1145" t="str">
        <f>Clef_répartition[[#This Row],[Code_Nom]]&amp;"_"&amp;Clef_répartition[[#This Row],[Nombre]]&amp;"_"&amp;Clef_répartition[[#This Row],[Année]]</f>
        <v>ORPC Gros-de-Vaud_Organisation régionale de protection civile de Gros-de-Vaud_22_2016</v>
      </c>
      <c r="H1145">
        <v>5527</v>
      </c>
      <c r="I1145" t="s">
        <v>191</v>
      </c>
      <c r="J1145">
        <v>2016</v>
      </c>
      <c r="K1145">
        <v>2.4581187818914701E-2</v>
      </c>
    </row>
    <row r="1146" spans="1:11" x14ac:dyDescent="0.25">
      <c r="A1146" t="s">
        <v>433</v>
      </c>
      <c r="B1146" t="s">
        <v>571</v>
      </c>
      <c r="C1146" t="s">
        <v>572</v>
      </c>
      <c r="D1146" t="str">
        <f>Clef_répartition[[#This Row],[Code association]]&amp;"_"&amp;Clef_répartition[[#This Row],[Nom association]]</f>
        <v>ORPC Gros-de-Vaud_Organisation régionale de protection civile de Gros-de-Vaud</v>
      </c>
      <c r="E1146">
        <f>COUNTIFS(D$2:D1146,Clef_répartition[[#This Row],[Code_Nom]],J$2:J1146,Clef_répartition[[#This Row],[Année]])</f>
        <v>23</v>
      </c>
      <c r="F1146">
        <f>IF(Clef_répartition[[#This Row],[Code_Nom]]=D1145,F1145-1,(COUNTIFS(Clef_répartition[Code_Nom],Clef_répartition[[#This Row],[Code_Nom]],Clef_répartition[Année],Clef_répartition[[#This Row],[Année]])))</f>
        <v>14</v>
      </c>
      <c r="G1146" t="str">
        <f>Clef_répartition[[#This Row],[Code_Nom]]&amp;"_"&amp;Clef_répartition[[#This Row],[Nombre]]&amp;"_"&amp;Clef_répartition[[#This Row],[Année]]</f>
        <v>ORPC Gros-de-Vaud_Organisation régionale de protection civile de Gros-de-Vaud_23_2016</v>
      </c>
      <c r="H1146">
        <v>5680</v>
      </c>
      <c r="I1146" t="s">
        <v>197</v>
      </c>
      <c r="J1146">
        <v>2016</v>
      </c>
      <c r="K1146">
        <v>6.5938162585335164E-3</v>
      </c>
    </row>
    <row r="1147" spans="1:11" x14ac:dyDescent="0.25">
      <c r="A1147" t="s">
        <v>433</v>
      </c>
      <c r="B1147" t="s">
        <v>571</v>
      </c>
      <c r="C1147" t="s">
        <v>572</v>
      </c>
      <c r="D1147" t="str">
        <f>Clef_répartition[[#This Row],[Code association]]&amp;"_"&amp;Clef_répartition[[#This Row],[Nom association]]</f>
        <v>ORPC Gros-de-Vaud_Organisation régionale de protection civile de Gros-de-Vaud</v>
      </c>
      <c r="E1147">
        <f>COUNTIFS(D$2:D1147,Clef_répartition[[#This Row],[Code_Nom]],J$2:J1147,Clef_répartition[[#This Row],[Année]])</f>
        <v>24</v>
      </c>
      <c r="F1147">
        <f>IF(Clef_répartition[[#This Row],[Code_Nom]]=D1146,F1146-1,(COUNTIFS(Clef_répartition[Code_Nom],Clef_répartition[[#This Row],[Code_Nom]],Clef_répartition[Année],Clef_répartition[[#This Row],[Année]])))</f>
        <v>13</v>
      </c>
      <c r="G1147" t="str">
        <f>Clef_répartition[[#This Row],[Code_Nom]]&amp;"_"&amp;Clef_répartition[[#This Row],[Nombre]]&amp;"_"&amp;Clef_répartition[[#This Row],[Année]]</f>
        <v>ORPC Gros-de-Vaud_Organisation régionale de protection civile de Gros-de-Vaud_24_2016</v>
      </c>
      <c r="H1147">
        <v>5923</v>
      </c>
      <c r="I1147" t="s">
        <v>200</v>
      </c>
      <c r="J1147">
        <v>2016</v>
      </c>
      <c r="K1147">
        <v>4.2405461450639578E-3</v>
      </c>
    </row>
    <row r="1148" spans="1:11" x14ac:dyDescent="0.25">
      <c r="A1148" t="s">
        <v>433</v>
      </c>
      <c r="B1148" t="s">
        <v>571</v>
      </c>
      <c r="C1148" t="s">
        <v>572</v>
      </c>
      <c r="D1148" t="str">
        <f>Clef_répartition[[#This Row],[Code association]]&amp;"_"&amp;Clef_répartition[[#This Row],[Nom association]]</f>
        <v>ORPC Gros-de-Vaud_Organisation régionale de protection civile de Gros-de-Vaud</v>
      </c>
      <c r="E1148">
        <f>COUNTIFS(D$2:D1148,Clef_répartition[[#This Row],[Code_Nom]],J$2:J1148,Clef_répartition[[#This Row],[Année]])</f>
        <v>25</v>
      </c>
      <c r="F1148">
        <f>IF(Clef_répartition[[#This Row],[Code_Nom]]=D1147,F1147-1,(COUNTIFS(Clef_répartition[Code_Nom],Clef_répartition[[#This Row],[Code_Nom]],Clef_répartition[Année],Clef_répartition[[#This Row],[Année]])))</f>
        <v>12</v>
      </c>
      <c r="G1148" t="str">
        <f>Clef_répartition[[#This Row],[Code_Nom]]&amp;"_"&amp;Clef_répartition[[#This Row],[Nombre]]&amp;"_"&amp;Clef_répartition[[#This Row],[Année]]</f>
        <v>ORPC Gros-de-Vaud_Organisation régionale de protection civile de Gros-de-Vaud_25_2016</v>
      </c>
      <c r="H1148">
        <v>5529</v>
      </c>
      <c r="I1148" t="s">
        <v>208</v>
      </c>
      <c r="J1148">
        <v>2016</v>
      </c>
      <c r="K1148">
        <v>1.239544257787926E-2</v>
      </c>
    </row>
    <row r="1149" spans="1:11" x14ac:dyDescent="0.25">
      <c r="A1149" t="s">
        <v>433</v>
      </c>
      <c r="B1149" t="s">
        <v>571</v>
      </c>
      <c r="C1149" t="s">
        <v>572</v>
      </c>
      <c r="D1149" t="str">
        <f>Clef_répartition[[#This Row],[Code association]]&amp;"_"&amp;Clef_répartition[[#This Row],[Nom association]]</f>
        <v>ORPC Gros-de-Vaud_Organisation régionale de protection civile de Gros-de-Vaud</v>
      </c>
      <c r="E1149">
        <f>COUNTIFS(D$2:D1149,Clef_répartition[[#This Row],[Code_Nom]],J$2:J1149,Clef_répartition[[#This Row],[Année]])</f>
        <v>26</v>
      </c>
      <c r="F1149">
        <f>IF(Clef_répartition[[#This Row],[Code_Nom]]=D1148,F1148-1,(COUNTIFS(Clef_répartition[Code_Nom],Clef_répartition[[#This Row],[Code_Nom]],Clef_répartition[Année],Clef_répartition[[#This Row],[Année]])))</f>
        <v>11</v>
      </c>
      <c r="G1149" t="str">
        <f>Clef_répartition[[#This Row],[Code_Nom]]&amp;"_"&amp;Clef_répartition[[#This Row],[Nombre]]&amp;"_"&amp;Clef_répartition[[#This Row],[Année]]</f>
        <v>ORPC Gros-de-Vaud_Organisation régionale de protection civile de Gros-de-Vaud_26_2016</v>
      </c>
      <c r="H1149">
        <v>5530</v>
      </c>
      <c r="I1149" t="s">
        <v>209</v>
      </c>
      <c r="J1149">
        <v>2016</v>
      </c>
      <c r="K1149">
        <v>1.241874228197302E-2</v>
      </c>
    </row>
    <row r="1150" spans="1:11" x14ac:dyDescent="0.25">
      <c r="A1150" t="s">
        <v>433</v>
      </c>
      <c r="B1150" t="s">
        <v>571</v>
      </c>
      <c r="C1150" t="s">
        <v>572</v>
      </c>
      <c r="D1150" t="str">
        <f>Clef_répartition[[#This Row],[Code association]]&amp;"_"&amp;Clef_répartition[[#This Row],[Nom association]]</f>
        <v>ORPC Gros-de-Vaud_Organisation régionale de protection civile de Gros-de-Vaud</v>
      </c>
      <c r="E1150">
        <f>COUNTIFS(D$2:D1150,Clef_répartition[[#This Row],[Code_Nom]],J$2:J1150,Clef_répartition[[#This Row],[Année]])</f>
        <v>27</v>
      </c>
      <c r="F1150">
        <f>IF(Clef_répartition[[#This Row],[Code_Nom]]=D1149,F1149-1,(COUNTIFS(Clef_répartition[Code_Nom],Clef_répartition[[#This Row],[Code_Nom]],Clef_répartition[Année],Clef_répartition[[#This Row],[Année]])))</f>
        <v>10</v>
      </c>
      <c r="G1150" t="str">
        <f>Clef_répartition[[#This Row],[Code_Nom]]&amp;"_"&amp;Clef_répartition[[#This Row],[Nombre]]&amp;"_"&amp;Clef_répartition[[#This Row],[Année]]</f>
        <v>ORPC Gros-de-Vaud_Organisation régionale de protection civile de Gros-de-Vaud_27_2016</v>
      </c>
      <c r="H1150">
        <v>5495</v>
      </c>
      <c r="I1150" t="s">
        <v>212</v>
      </c>
      <c r="J1150">
        <v>2016</v>
      </c>
      <c r="K1150">
        <v>7.5514340967869714E-2</v>
      </c>
    </row>
    <row r="1151" spans="1:11" x14ac:dyDescent="0.25">
      <c r="A1151" t="s">
        <v>433</v>
      </c>
      <c r="B1151" t="s">
        <v>571</v>
      </c>
      <c r="C1151" t="s">
        <v>572</v>
      </c>
      <c r="D1151" t="str">
        <f>Clef_répartition[[#This Row],[Code association]]&amp;"_"&amp;Clef_répartition[[#This Row],[Nom association]]</f>
        <v>ORPC Gros-de-Vaud_Organisation régionale de protection civile de Gros-de-Vaud</v>
      </c>
      <c r="E1151">
        <f>COUNTIFS(D$2:D1151,Clef_répartition[[#This Row],[Code_Nom]],J$2:J1151,Clef_répartition[[#This Row],[Année]])</f>
        <v>28</v>
      </c>
      <c r="F1151">
        <f>IF(Clef_répartition[[#This Row],[Code_Nom]]=D1150,F1150-1,(COUNTIFS(Clef_répartition[Code_Nom],Clef_répartition[[#This Row],[Code_Nom]],Clef_répartition[Année],Clef_répartition[[#This Row],[Année]])))</f>
        <v>9</v>
      </c>
      <c r="G1151" t="str">
        <f>Clef_répartition[[#This Row],[Code_Nom]]&amp;"_"&amp;Clef_répartition[[#This Row],[Nombre]]&amp;"_"&amp;Clef_répartition[[#This Row],[Année]]</f>
        <v>ORPC Gros-de-Vaud_Organisation régionale de protection civile de Gros-de-Vaud_28_2016</v>
      </c>
      <c r="H1151">
        <v>5496</v>
      </c>
      <c r="I1151" t="s">
        <v>213</v>
      </c>
      <c r="J1151">
        <v>2016</v>
      </c>
      <c r="K1151">
        <v>3.8514410866981992E-2</v>
      </c>
    </row>
    <row r="1152" spans="1:11" x14ac:dyDescent="0.25">
      <c r="A1152" t="s">
        <v>433</v>
      </c>
      <c r="B1152" t="s">
        <v>571</v>
      </c>
      <c r="C1152" t="s">
        <v>572</v>
      </c>
      <c r="D1152" t="str">
        <f>Clef_répartition[[#This Row],[Code association]]&amp;"_"&amp;Clef_répartition[[#This Row],[Nom association]]</f>
        <v>ORPC Gros-de-Vaud_Organisation régionale de protection civile de Gros-de-Vaud</v>
      </c>
      <c r="E1152">
        <f>COUNTIFS(D$2:D1152,Clef_répartition[[#This Row],[Code_Nom]],J$2:J1152,Clef_répartition[[#This Row],[Année]])</f>
        <v>29</v>
      </c>
      <c r="F1152">
        <f>IF(Clef_répartition[[#This Row],[Code_Nom]]=D1151,F1151-1,(COUNTIFS(Clef_répartition[Code_Nom],Clef_répartition[[#This Row],[Code_Nom]],Clef_répartition[Année],Clef_répartition[[#This Row],[Année]])))</f>
        <v>8</v>
      </c>
      <c r="G1152" t="str">
        <f>Clef_répartition[[#This Row],[Code_Nom]]&amp;"_"&amp;Clef_répartition[[#This Row],[Nombre]]&amp;"_"&amp;Clef_répartition[[#This Row],[Année]]</f>
        <v>ORPC Gros-de-Vaud_Organisation régionale de protection civile de Gros-de-Vaud_29_2016</v>
      </c>
      <c r="H1152">
        <v>5531</v>
      </c>
      <c r="I1152" t="s">
        <v>214</v>
      </c>
      <c r="J1152">
        <v>2016</v>
      </c>
      <c r="K1152">
        <v>9.0635848924718633E-3</v>
      </c>
    </row>
    <row r="1153" spans="1:11" x14ac:dyDescent="0.25">
      <c r="A1153" t="s">
        <v>433</v>
      </c>
      <c r="B1153" t="s">
        <v>571</v>
      </c>
      <c r="C1153" t="s">
        <v>572</v>
      </c>
      <c r="D1153" t="str">
        <f>Clef_répartition[[#This Row],[Code association]]&amp;"_"&amp;Clef_répartition[[#This Row],[Nom association]]</f>
        <v>ORPC Gros-de-Vaud_Organisation régionale de protection civile de Gros-de-Vaud</v>
      </c>
      <c r="E1153">
        <f>COUNTIFS(D$2:D1153,Clef_répartition[[#This Row],[Code_Nom]],J$2:J1153,Clef_répartition[[#This Row],[Année]])</f>
        <v>30</v>
      </c>
      <c r="F1153">
        <f>IF(Clef_répartition[[#This Row],[Code_Nom]]=D1152,F1152-1,(COUNTIFS(Clef_répartition[Code_Nom],Clef_répartition[[#This Row],[Code_Nom]],Clef_répartition[Année],Clef_répartition[[#This Row],[Année]])))</f>
        <v>7</v>
      </c>
      <c r="G1153" t="str">
        <f>Clef_répartition[[#This Row],[Code_Nom]]&amp;"_"&amp;Clef_répartition[[#This Row],[Nombre]]&amp;"_"&amp;Clef_répartition[[#This Row],[Année]]</f>
        <v>ORPC Gros-de-Vaud_Organisation régionale de protection civile de Gros-de-Vaud_30_2016</v>
      </c>
      <c r="H1153">
        <v>5533</v>
      </c>
      <c r="I1153" t="s">
        <v>216</v>
      </c>
      <c r="J1153">
        <v>2016</v>
      </c>
      <c r="K1153">
        <v>1.8989258836412774E-2</v>
      </c>
    </row>
    <row r="1154" spans="1:11" x14ac:dyDescent="0.25">
      <c r="A1154" t="s">
        <v>433</v>
      </c>
      <c r="B1154" t="s">
        <v>571</v>
      </c>
      <c r="C1154" t="s">
        <v>572</v>
      </c>
      <c r="D1154" t="str">
        <f>Clef_répartition[[#This Row],[Code association]]&amp;"_"&amp;Clef_répartition[[#This Row],[Nom association]]</f>
        <v>ORPC Gros-de-Vaud_Organisation régionale de protection civile de Gros-de-Vaud</v>
      </c>
      <c r="E1154">
        <f>COUNTIFS(D$2:D1154,Clef_répartition[[#This Row],[Code_Nom]],J$2:J1154,Clef_répartition[[#This Row],[Année]])</f>
        <v>31</v>
      </c>
      <c r="F1154">
        <f>IF(Clef_répartition[[#This Row],[Code_Nom]]=D1153,F1153-1,(COUNTIFS(Clef_répartition[Code_Nom],Clef_répartition[[#This Row],[Code_Nom]],Clef_répartition[Année],Clef_répartition[[#This Row],[Année]])))</f>
        <v>6</v>
      </c>
      <c r="G1154" t="str">
        <f>Clef_répartition[[#This Row],[Code_Nom]]&amp;"_"&amp;Clef_répartition[[#This Row],[Nombre]]&amp;"_"&amp;Clef_répartition[[#This Row],[Année]]</f>
        <v>ORPC Gros-de-Vaud_Organisation régionale de protection civile de Gros-de-Vaud_31_2016</v>
      </c>
      <c r="H1154">
        <v>5534</v>
      </c>
      <c r="I1154" t="s">
        <v>241</v>
      </c>
      <c r="J1154">
        <v>2016</v>
      </c>
      <c r="K1154">
        <v>6.1744215848458725E-3</v>
      </c>
    </row>
    <row r="1155" spans="1:11" x14ac:dyDescent="0.25">
      <c r="A1155" t="s">
        <v>433</v>
      </c>
      <c r="B1155" t="s">
        <v>571</v>
      </c>
      <c r="C1155" t="s">
        <v>572</v>
      </c>
      <c r="D1155" t="str">
        <f>Clef_répartition[[#This Row],[Code association]]&amp;"_"&amp;Clef_répartition[[#This Row],[Nom association]]</f>
        <v>ORPC Gros-de-Vaud_Organisation régionale de protection civile de Gros-de-Vaud</v>
      </c>
      <c r="E1155">
        <f>COUNTIFS(D$2:D1155,Clef_répartition[[#This Row],[Code_Nom]],J$2:J1155,Clef_répartition[[#This Row],[Année]])</f>
        <v>32</v>
      </c>
      <c r="F1155">
        <f>IF(Clef_répartition[[#This Row],[Code_Nom]]=D1154,F1154-1,(COUNTIFS(Clef_répartition[Code_Nom],Clef_répartition[[#This Row],[Code_Nom]],Clef_répartition[Année],Clef_répartition[[#This Row],[Année]])))</f>
        <v>5</v>
      </c>
      <c r="G1155" t="str">
        <f>Clef_répartition[[#This Row],[Code_Nom]]&amp;"_"&amp;Clef_répartition[[#This Row],[Nombre]]&amp;"_"&amp;Clef_répartition[[#This Row],[Année]]</f>
        <v>ORPC Gros-de-Vaud_Organisation régionale de protection civile de Gros-de-Vaud_32_2016</v>
      </c>
      <c r="H1155">
        <v>5535</v>
      </c>
      <c r="I1155" t="s">
        <v>242</v>
      </c>
      <c r="J1155">
        <v>2016</v>
      </c>
      <c r="K1155">
        <v>1.8220368601318763E-2</v>
      </c>
    </row>
    <row r="1156" spans="1:11" x14ac:dyDescent="0.25">
      <c r="A1156" t="s">
        <v>433</v>
      </c>
      <c r="B1156" t="s">
        <v>571</v>
      </c>
      <c r="C1156" t="s">
        <v>572</v>
      </c>
      <c r="D1156" t="str">
        <f>Clef_répartition[[#This Row],[Code association]]&amp;"_"&amp;Clef_répartition[[#This Row],[Nom association]]</f>
        <v>ORPC Gros-de-Vaud_Organisation régionale de protection civile de Gros-de-Vaud</v>
      </c>
      <c r="E1156">
        <f>COUNTIFS(D$2:D1156,Clef_répartition[[#This Row],[Code_Nom]],J$2:J1156,Clef_répartition[[#This Row],[Année]])</f>
        <v>33</v>
      </c>
      <c r="F1156">
        <f>IF(Clef_répartition[[#This Row],[Code_Nom]]=D1155,F1155-1,(COUNTIFS(Clef_répartition[Code_Nom],Clef_répartition[[#This Row],[Code_Nom]],Clef_répartition[Année],Clef_répartition[[#This Row],[Année]])))</f>
        <v>4</v>
      </c>
      <c r="G1156" t="str">
        <f>Clef_répartition[[#This Row],[Code_Nom]]&amp;"_"&amp;Clef_répartition[[#This Row],[Nombre]]&amp;"_"&amp;Clef_répartition[[#This Row],[Année]]</f>
        <v>ORPC Gros-de-Vaud_Organisation régionale de protection civile de Gros-de-Vaud_33_2016</v>
      </c>
      <c r="H1156">
        <v>5501</v>
      </c>
      <c r="I1156" t="s">
        <v>258</v>
      </c>
      <c r="J1156">
        <v>2016</v>
      </c>
      <c r="K1156">
        <v>2.1552226286726157E-2</v>
      </c>
    </row>
    <row r="1157" spans="1:11" x14ac:dyDescent="0.25">
      <c r="A1157" t="s">
        <v>433</v>
      </c>
      <c r="B1157" t="s">
        <v>571</v>
      </c>
      <c r="C1157" t="s">
        <v>572</v>
      </c>
      <c r="D1157" t="str">
        <f>Clef_répartition[[#This Row],[Code association]]&amp;"_"&amp;Clef_répartition[[#This Row],[Nom association]]</f>
        <v>ORPC Gros-de-Vaud_Organisation régionale de protection civile de Gros-de-Vaud</v>
      </c>
      <c r="E1157">
        <f>COUNTIFS(D$2:D1157,Clef_répartition[[#This Row],[Code_Nom]],J$2:J1157,Clef_répartition[[#This Row],[Année]])</f>
        <v>34</v>
      </c>
      <c r="F1157">
        <f>IF(Clef_répartition[[#This Row],[Code_Nom]]=D1156,F1156-1,(COUNTIFS(Clef_répartition[Code_Nom],Clef_répartition[[#This Row],[Code_Nom]],Clef_répartition[Année],Clef_répartition[[#This Row],[Année]])))</f>
        <v>3</v>
      </c>
      <c r="G1157" t="str">
        <f>Clef_répartition[[#This Row],[Code_Nom]]&amp;"_"&amp;Clef_répartition[[#This Row],[Nombre]]&amp;"_"&amp;Clef_répartition[[#This Row],[Année]]</f>
        <v>ORPC Gros-de-Vaud_Organisation régionale de protection civile de Gros-de-Vaud_34_2016</v>
      </c>
      <c r="H1157">
        <v>5537</v>
      </c>
      <c r="I1157" t="s">
        <v>282</v>
      </c>
      <c r="J1157">
        <v>2016</v>
      </c>
      <c r="K1157">
        <v>2.4068594328852024E-2</v>
      </c>
    </row>
    <row r="1158" spans="1:11" x14ac:dyDescent="0.25">
      <c r="A1158" t="s">
        <v>433</v>
      </c>
      <c r="B1158" t="s">
        <v>571</v>
      </c>
      <c r="C1158" t="s">
        <v>572</v>
      </c>
      <c r="D1158" t="str">
        <f>Clef_répartition[[#This Row],[Code association]]&amp;"_"&amp;Clef_répartition[[#This Row],[Nom association]]</f>
        <v>ORPC Gros-de-Vaud_Organisation régionale de protection civile de Gros-de-Vaud</v>
      </c>
      <c r="E1158">
        <f>COUNTIFS(D$2:D1158,Clef_répartition[[#This Row],[Code_Nom]],J$2:J1158,Clef_répartition[[#This Row],[Année]])</f>
        <v>35</v>
      </c>
      <c r="F1158">
        <f>IF(Clef_répartition[[#This Row],[Code_Nom]]=D1157,F1157-1,(COUNTIFS(Clef_répartition[Code_Nom],Clef_répartition[[#This Row],[Code_Nom]],Clef_répartition[Année],Clef_répartition[[#This Row],[Année]])))</f>
        <v>2</v>
      </c>
      <c r="G1158" t="str">
        <f>Clef_répartition[[#This Row],[Code_Nom]]&amp;"_"&amp;Clef_répartition[[#This Row],[Nombre]]&amp;"_"&amp;Clef_répartition[[#This Row],[Année]]</f>
        <v>ORPC Gros-de-Vaud_Organisation régionale de protection civile de Gros-de-Vaud_35_2016</v>
      </c>
      <c r="H1158">
        <v>5539</v>
      </c>
      <c r="I1158" t="s">
        <v>288</v>
      </c>
      <c r="J1158">
        <v>2016</v>
      </c>
      <c r="K1158">
        <v>2.1785223327663739E-2</v>
      </c>
    </row>
    <row r="1159" spans="1:11" x14ac:dyDescent="0.25">
      <c r="A1159" t="s">
        <v>433</v>
      </c>
      <c r="B1159" t="s">
        <v>571</v>
      </c>
      <c r="C1159" t="s">
        <v>572</v>
      </c>
      <c r="D1159" t="str">
        <f>Clef_répartition[[#This Row],[Code association]]&amp;"_"&amp;Clef_répartition[[#This Row],[Nom association]]</f>
        <v>ORPC Gros-de-Vaud_Organisation régionale de protection civile de Gros-de-Vaud</v>
      </c>
      <c r="E1159">
        <f>COUNTIFS(D$2:D1159,Clef_répartition[[#This Row],[Code_Nom]],J$2:J1159,Clef_répartition[[#This Row],[Année]])</f>
        <v>36</v>
      </c>
      <c r="F1159">
        <f>IF(Clef_répartition[[#This Row],[Code_Nom]]=D1158,F1158-1,(COUNTIFS(Clef_répartition[Code_Nom],Clef_répartition[[#This Row],[Code_Nom]],Clef_répartition[Année],Clef_répartition[[#This Row],[Année]])))</f>
        <v>1</v>
      </c>
      <c r="G1159" t="str">
        <f>Clef_répartition[[#This Row],[Code_Nom]]&amp;"_"&amp;Clef_répartition[[#This Row],[Nombre]]&amp;"_"&amp;Clef_répartition[[#This Row],[Année]]</f>
        <v>ORPC Gros-de-Vaud_Organisation régionale de protection civile de Gros-de-Vaud_36_2016</v>
      </c>
      <c r="H1159">
        <v>5503</v>
      </c>
      <c r="I1159" t="s">
        <v>290</v>
      </c>
      <c r="J1159">
        <v>2016</v>
      </c>
      <c r="K1159">
        <v>2.8332440178009739E-2</v>
      </c>
    </row>
    <row r="1160" spans="1:11" x14ac:dyDescent="0.25">
      <c r="A1160" t="s">
        <v>433</v>
      </c>
      <c r="B1160" t="s">
        <v>546</v>
      </c>
      <c r="C1160" t="s">
        <v>759</v>
      </c>
      <c r="D116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0">
        <f>COUNTIFS(D$2:D1160,Clef_répartition[[#This Row],[Code_Nom]],J$2:J1160,Clef_répartition[[#This Row],[Année]])</f>
        <v>1</v>
      </c>
      <c r="F1160">
        <f>IF(Clef_répartition[[#This Row],[Code_Nom]]=D1159,F1159-1,(COUNTIFS(Clef_répartition[Code_Nom],Clef_répartition[[#This Row],[Code_Nom]],Clef_répartition[Année],Clef_répartition[[#This Row],[Année]])))</f>
        <v>73</v>
      </c>
      <c r="G116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vaudois_1_2016</v>
      </c>
      <c r="H1160">
        <v>5742</v>
      </c>
      <c r="I1160" t="s">
        <v>2</v>
      </c>
      <c r="J1160">
        <v>2016</v>
      </c>
      <c r="K1160">
        <v>0</v>
      </c>
    </row>
    <row r="1161" spans="1:11" x14ac:dyDescent="0.25">
      <c r="A1161" t="s">
        <v>433</v>
      </c>
      <c r="B1161" t="s">
        <v>546</v>
      </c>
      <c r="C1161" t="s">
        <v>759</v>
      </c>
      <c r="D116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1">
        <f>COUNTIFS(D$2:D1161,Clef_répartition[[#This Row],[Code_Nom]],J$2:J1161,Clef_répartition[[#This Row],[Année]])</f>
        <v>2</v>
      </c>
      <c r="F1161">
        <f>IF(Clef_répartition[[#This Row],[Code_Nom]]=D1160,F1160-1,(COUNTIFS(Clef_répartition[Code_Nom],Clef_répartition[[#This Row],[Code_Nom]],Clef_répartition[Année],Clef_répartition[[#This Row],[Année]])))</f>
        <v>72</v>
      </c>
      <c r="G116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vaudois_2_2016</v>
      </c>
      <c r="H1161">
        <v>5743</v>
      </c>
      <c r="I1161" t="s">
        <v>6</v>
      </c>
      <c r="J1161">
        <v>2016</v>
      </c>
      <c r="K1161">
        <v>0</v>
      </c>
    </row>
    <row r="1162" spans="1:11" x14ac:dyDescent="0.25">
      <c r="A1162" t="s">
        <v>433</v>
      </c>
      <c r="B1162" t="s">
        <v>546</v>
      </c>
      <c r="C1162" t="s">
        <v>759</v>
      </c>
      <c r="D116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2">
        <f>COUNTIFS(D$2:D1162,Clef_répartition[[#This Row],[Code_Nom]],J$2:J1162,Clef_répartition[[#This Row],[Année]])</f>
        <v>3</v>
      </c>
      <c r="F1162">
        <f>IF(Clef_répartition[[#This Row],[Code_Nom]]=D1161,F1161-1,(COUNTIFS(Clef_répartition[Code_Nom],Clef_répartition[[#This Row],[Code_Nom]],Clef_répartition[Année],Clef_répartition[[#This Row],[Année]])))</f>
        <v>71</v>
      </c>
      <c r="G116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vaudois_3_2016</v>
      </c>
      <c r="H1162">
        <v>5744</v>
      </c>
      <c r="I1162" t="s">
        <v>11</v>
      </c>
      <c r="J1162">
        <v>2016</v>
      </c>
      <c r="K1162">
        <v>0</v>
      </c>
    </row>
    <row r="1163" spans="1:11" x14ac:dyDescent="0.25">
      <c r="A1163" t="s">
        <v>433</v>
      </c>
      <c r="B1163" t="s">
        <v>546</v>
      </c>
      <c r="C1163" t="s">
        <v>759</v>
      </c>
      <c r="D116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3">
        <f>COUNTIFS(D$2:D1163,Clef_répartition[[#This Row],[Code_Nom]],J$2:J1163,Clef_répartition[[#This Row],[Année]])</f>
        <v>4</v>
      </c>
      <c r="F1163">
        <f>IF(Clef_répartition[[#This Row],[Code_Nom]]=D1162,F1162-1,(COUNTIFS(Clef_répartition[Code_Nom],Clef_répartition[[#This Row],[Code_Nom]],Clef_répartition[Année],Clef_répartition[[#This Row],[Année]])))</f>
        <v>70</v>
      </c>
      <c r="G116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vaudois_4_2016</v>
      </c>
      <c r="H1163">
        <v>5745</v>
      </c>
      <c r="I1163" t="s">
        <v>14</v>
      </c>
      <c r="J1163">
        <v>2016</v>
      </c>
      <c r="K1163">
        <v>0</v>
      </c>
    </row>
    <row r="1164" spans="1:11" x14ac:dyDescent="0.25">
      <c r="A1164" t="s">
        <v>433</v>
      </c>
      <c r="B1164" t="s">
        <v>546</v>
      </c>
      <c r="C1164" t="s">
        <v>759</v>
      </c>
      <c r="D116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4">
        <f>COUNTIFS(D$2:D1164,Clef_répartition[[#This Row],[Code_Nom]],J$2:J1164,Clef_répartition[[#This Row],[Année]])</f>
        <v>5</v>
      </c>
      <c r="F1164">
        <f>IF(Clef_répartition[[#This Row],[Code_Nom]]=D1163,F1163-1,(COUNTIFS(Clef_répartition[Code_Nom],Clef_répartition[[#This Row],[Code_Nom]],Clef_répartition[Année],Clef_répartition[[#This Row],[Année]])))</f>
        <v>69</v>
      </c>
      <c r="G116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vaudois_5_2016</v>
      </c>
      <c r="H1164">
        <v>5746</v>
      </c>
      <c r="I1164" t="s">
        <v>15</v>
      </c>
      <c r="J1164">
        <v>2016</v>
      </c>
      <c r="K1164">
        <v>0</v>
      </c>
    </row>
    <row r="1165" spans="1:11" x14ac:dyDescent="0.25">
      <c r="A1165" t="s">
        <v>433</v>
      </c>
      <c r="B1165" t="s">
        <v>546</v>
      </c>
      <c r="C1165" t="s">
        <v>759</v>
      </c>
      <c r="D116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5">
        <f>COUNTIFS(D$2:D1165,Clef_répartition[[#This Row],[Code_Nom]],J$2:J1165,Clef_répartition[[#This Row],[Année]])</f>
        <v>6</v>
      </c>
      <c r="F1165">
        <f>IF(Clef_répartition[[#This Row],[Code_Nom]]=D1164,F1164-1,(COUNTIFS(Clef_répartition[Code_Nom],Clef_répartition[[#This Row],[Code_Nom]],Clef_répartition[Année],Clef_répartition[[#This Row],[Année]])))</f>
        <v>68</v>
      </c>
      <c r="G116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vaudois_6_2016</v>
      </c>
      <c r="H1165">
        <v>5902</v>
      </c>
      <c r="I1165" t="s">
        <v>18</v>
      </c>
      <c r="J1165">
        <v>2016</v>
      </c>
      <c r="K1165">
        <v>0</v>
      </c>
    </row>
    <row r="1166" spans="1:11" x14ac:dyDescent="0.25">
      <c r="A1166" t="s">
        <v>433</v>
      </c>
      <c r="B1166" t="s">
        <v>546</v>
      </c>
      <c r="C1166" t="s">
        <v>759</v>
      </c>
      <c r="D116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6">
        <f>COUNTIFS(D$2:D1166,Clef_répartition[[#This Row],[Code_Nom]],J$2:J1166,Clef_répartition[[#This Row],[Année]])</f>
        <v>7</v>
      </c>
      <c r="F1166">
        <f>IF(Clef_répartition[[#This Row],[Code_Nom]]=D1165,F1165-1,(COUNTIFS(Clef_répartition[Code_Nom],Clef_répartition[[#This Row],[Code_Nom]],Clef_répartition[Année],Clef_répartition[[#This Row],[Année]])))</f>
        <v>67</v>
      </c>
      <c r="G116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vaudois_7_2016</v>
      </c>
      <c r="H1166">
        <v>5903</v>
      </c>
      <c r="I1166" t="s">
        <v>24</v>
      </c>
      <c r="J1166">
        <v>2016</v>
      </c>
      <c r="K1166">
        <v>0</v>
      </c>
    </row>
    <row r="1167" spans="1:11" x14ac:dyDescent="0.25">
      <c r="A1167" t="s">
        <v>433</v>
      </c>
      <c r="B1167" t="s">
        <v>546</v>
      </c>
      <c r="C1167" t="s">
        <v>759</v>
      </c>
      <c r="D116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7">
        <f>COUNTIFS(D$2:D1167,Clef_répartition[[#This Row],[Code_Nom]],J$2:J1167,Clef_répartition[[#This Row],[Année]])</f>
        <v>8</v>
      </c>
      <c r="F1167">
        <f>IF(Clef_répartition[[#This Row],[Code_Nom]]=D1166,F1166-1,(COUNTIFS(Clef_répartition[Code_Nom],Clef_répartition[[#This Row],[Code_Nom]],Clef_répartition[Année],Clef_répartition[[#This Row],[Année]])))</f>
        <v>66</v>
      </c>
      <c r="G116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vaudois_8_2016</v>
      </c>
      <c r="H1167">
        <v>5747</v>
      </c>
      <c r="I1167" t="s">
        <v>26</v>
      </c>
      <c r="J1167">
        <v>2016</v>
      </c>
      <c r="K1167">
        <v>0</v>
      </c>
    </row>
    <row r="1168" spans="1:11" x14ac:dyDescent="0.25">
      <c r="A1168" t="s">
        <v>433</v>
      </c>
      <c r="B1168" t="s">
        <v>546</v>
      </c>
      <c r="C1168" t="s">
        <v>759</v>
      </c>
      <c r="D116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8">
        <f>COUNTIFS(D$2:D1168,Clef_répartition[[#This Row],[Code_Nom]],J$2:J1168,Clef_répartition[[#This Row],[Année]])</f>
        <v>9</v>
      </c>
      <c r="F1168">
        <f>IF(Clef_répartition[[#This Row],[Code_Nom]]=D1167,F1167-1,(COUNTIFS(Clef_répartition[Code_Nom],Clef_répartition[[#This Row],[Code_Nom]],Clef_répartition[Année],Clef_répartition[[#This Row],[Année]])))</f>
        <v>65</v>
      </c>
      <c r="G116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vaudois_9_2016</v>
      </c>
      <c r="H1168">
        <v>5551</v>
      </c>
      <c r="I1168" t="s">
        <v>28</v>
      </c>
      <c r="J1168">
        <v>2016</v>
      </c>
      <c r="K1168">
        <v>0</v>
      </c>
    </row>
    <row r="1169" spans="1:11" x14ac:dyDescent="0.25">
      <c r="A1169" t="s">
        <v>433</v>
      </c>
      <c r="B1169" t="s">
        <v>546</v>
      </c>
      <c r="C1169" t="s">
        <v>759</v>
      </c>
      <c r="D116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69">
        <f>COUNTIFS(D$2:D1169,Clef_répartition[[#This Row],[Code_Nom]],J$2:J1169,Clef_répartition[[#This Row],[Année]])</f>
        <v>10</v>
      </c>
      <c r="F1169">
        <f>IF(Clef_répartition[[#This Row],[Code_Nom]]=D1168,F1168-1,(COUNTIFS(Clef_répartition[Code_Nom],Clef_répartition[[#This Row],[Code_Nom]],Clef_répartition[Année],Clef_répartition[[#This Row],[Année]])))</f>
        <v>64</v>
      </c>
      <c r="G116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vaudois_10_2016</v>
      </c>
      <c r="H1169">
        <v>5748</v>
      </c>
      <c r="I1169" t="s">
        <v>38</v>
      </c>
      <c r="J1169">
        <v>2016</v>
      </c>
      <c r="K1169">
        <v>0</v>
      </c>
    </row>
    <row r="1170" spans="1:11" x14ac:dyDescent="0.25">
      <c r="A1170" t="s">
        <v>433</v>
      </c>
      <c r="B1170" t="s">
        <v>546</v>
      </c>
      <c r="C1170" t="s">
        <v>759</v>
      </c>
      <c r="D11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0">
        <f>COUNTIFS(D$2:D1170,Clef_répartition[[#This Row],[Code_Nom]],J$2:J1170,Clef_répartition[[#This Row],[Année]])</f>
        <v>11</v>
      </c>
      <c r="F1170">
        <f>IF(Clef_répartition[[#This Row],[Code_Nom]]=D1169,F1169-1,(COUNTIFS(Clef_répartition[Code_Nom],Clef_répartition[[#This Row],[Code_Nom]],Clef_répartition[Année],Clef_répartition[[#This Row],[Année]])))</f>
        <v>63</v>
      </c>
      <c r="G11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vaudois_11_2016</v>
      </c>
      <c r="H1170">
        <v>5552</v>
      </c>
      <c r="I1170" t="s">
        <v>40</v>
      </c>
      <c r="J1170">
        <v>2016</v>
      </c>
      <c r="K1170">
        <v>0</v>
      </c>
    </row>
    <row r="1171" spans="1:11" x14ac:dyDescent="0.25">
      <c r="A1171" t="s">
        <v>433</v>
      </c>
      <c r="B1171" t="s">
        <v>546</v>
      </c>
      <c r="C1171" t="s">
        <v>759</v>
      </c>
      <c r="D11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1">
        <f>COUNTIFS(D$2:D1171,Clef_répartition[[#This Row],[Code_Nom]],J$2:J1171,Clef_répartition[[#This Row],[Année]])</f>
        <v>12</v>
      </c>
      <c r="F1171">
        <f>IF(Clef_répartition[[#This Row],[Code_Nom]]=D1170,F1170-1,(COUNTIFS(Clef_répartition[Code_Nom],Clef_répartition[[#This Row],[Code_Nom]],Clef_répartition[Année],Clef_répartition[[#This Row],[Année]])))</f>
        <v>62</v>
      </c>
      <c r="G11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vaudois_12_2016</v>
      </c>
      <c r="H1171">
        <v>5904</v>
      </c>
      <c r="I1171" t="s">
        <v>46</v>
      </c>
      <c r="J1171">
        <v>2016</v>
      </c>
      <c r="K1171">
        <v>0</v>
      </c>
    </row>
    <row r="1172" spans="1:11" x14ac:dyDescent="0.25">
      <c r="A1172" t="s">
        <v>433</v>
      </c>
      <c r="B1172" t="s">
        <v>546</v>
      </c>
      <c r="C1172" t="s">
        <v>759</v>
      </c>
      <c r="D11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2">
        <f>COUNTIFS(D$2:D1172,Clef_répartition[[#This Row],[Code_Nom]],J$2:J1172,Clef_répartition[[#This Row],[Année]])</f>
        <v>13</v>
      </c>
      <c r="F1172">
        <f>IF(Clef_répartition[[#This Row],[Code_Nom]]=D1171,F1171-1,(COUNTIFS(Clef_répartition[Code_Nom],Clef_répartition[[#This Row],[Code_Nom]],Clef_répartition[Année],Clef_répartition[[#This Row],[Année]])))</f>
        <v>61</v>
      </c>
      <c r="G11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vaudois_13_2016</v>
      </c>
      <c r="H1172">
        <v>5553</v>
      </c>
      <c r="I1172" t="s">
        <v>47</v>
      </c>
      <c r="J1172">
        <v>2016</v>
      </c>
      <c r="K1172">
        <v>0</v>
      </c>
    </row>
    <row r="1173" spans="1:11" x14ac:dyDescent="0.25">
      <c r="A1173" t="s">
        <v>433</v>
      </c>
      <c r="B1173" t="s">
        <v>546</v>
      </c>
      <c r="C1173" t="s">
        <v>759</v>
      </c>
      <c r="D117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3">
        <f>COUNTIFS(D$2:D1173,Clef_répartition[[#This Row],[Code_Nom]],J$2:J1173,Clef_répartition[[#This Row],[Année]])</f>
        <v>14</v>
      </c>
      <c r="F1173">
        <f>IF(Clef_répartition[[#This Row],[Code_Nom]]=D1172,F1172-1,(COUNTIFS(Clef_répartition[Code_Nom],Clef_répartition[[#This Row],[Code_Nom]],Clef_répartition[Année],Clef_répartition[[#This Row],[Année]])))</f>
        <v>60</v>
      </c>
      <c r="G117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vaudois_14_2016</v>
      </c>
      <c r="H1173">
        <v>5905</v>
      </c>
      <c r="I1173" t="s">
        <v>49</v>
      </c>
      <c r="J1173">
        <v>2016</v>
      </c>
      <c r="K1173">
        <v>0</v>
      </c>
    </row>
    <row r="1174" spans="1:11" x14ac:dyDescent="0.25">
      <c r="A1174" t="s">
        <v>433</v>
      </c>
      <c r="B1174" t="s">
        <v>546</v>
      </c>
      <c r="C1174" t="s">
        <v>759</v>
      </c>
      <c r="D117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4">
        <f>COUNTIFS(D$2:D1174,Clef_répartition[[#This Row],[Code_Nom]],J$2:J1174,Clef_répartition[[#This Row],[Année]])</f>
        <v>15</v>
      </c>
      <c r="F1174">
        <f>IF(Clef_répartition[[#This Row],[Code_Nom]]=D1173,F1173-1,(COUNTIFS(Clef_répartition[Code_Nom],Clef_répartition[[#This Row],[Code_Nom]],Clef_répartition[Année],Clef_répartition[[#This Row],[Année]])))</f>
        <v>59</v>
      </c>
      <c r="G117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vaudois_15_2016</v>
      </c>
      <c r="H1174">
        <v>5907</v>
      </c>
      <c r="I1174" t="s">
        <v>54</v>
      </c>
      <c r="J1174">
        <v>2016</v>
      </c>
      <c r="K1174">
        <v>0</v>
      </c>
    </row>
    <row r="1175" spans="1:11" x14ac:dyDescent="0.25">
      <c r="A1175" t="s">
        <v>433</v>
      </c>
      <c r="B1175" t="s">
        <v>546</v>
      </c>
      <c r="C1175" t="s">
        <v>759</v>
      </c>
      <c r="D117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5">
        <f>COUNTIFS(D$2:D1175,Clef_répartition[[#This Row],[Code_Nom]],J$2:J1175,Clef_répartition[[#This Row],[Année]])</f>
        <v>16</v>
      </c>
      <c r="F1175">
        <f>IF(Clef_répartition[[#This Row],[Code_Nom]]=D1174,F1174-1,(COUNTIFS(Clef_répartition[Code_Nom],Clef_répartition[[#This Row],[Code_Nom]],Clef_répartition[Année],Clef_répartition[[#This Row],[Année]])))</f>
        <v>58</v>
      </c>
      <c r="G117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vaudois_16_2016</v>
      </c>
      <c r="H1175">
        <v>5749</v>
      </c>
      <c r="I1175" t="s">
        <v>58</v>
      </c>
      <c r="J1175">
        <v>2016</v>
      </c>
      <c r="K1175">
        <v>0</v>
      </c>
    </row>
    <row r="1176" spans="1:11" x14ac:dyDescent="0.25">
      <c r="A1176" t="s">
        <v>433</v>
      </c>
      <c r="B1176" t="s">
        <v>546</v>
      </c>
      <c r="C1176" t="s">
        <v>759</v>
      </c>
      <c r="D117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6">
        <f>COUNTIFS(D$2:D1176,Clef_répartition[[#This Row],[Code_Nom]],J$2:J1176,Clef_répartition[[#This Row],[Année]])</f>
        <v>17</v>
      </c>
      <c r="F1176">
        <f>IF(Clef_répartition[[#This Row],[Code_Nom]]=D1175,F1175-1,(COUNTIFS(Clef_répartition[Code_Nom],Clef_répartition[[#This Row],[Code_Nom]],Clef_répartition[Année],Clef_répartition[[#This Row],[Année]])))</f>
        <v>57</v>
      </c>
      <c r="G117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vaudois_17_2016</v>
      </c>
      <c r="H1176">
        <v>5908</v>
      </c>
      <c r="I1176" t="s">
        <v>59</v>
      </c>
      <c r="J1176">
        <v>2016</v>
      </c>
      <c r="K1176">
        <v>0</v>
      </c>
    </row>
    <row r="1177" spans="1:11" x14ac:dyDescent="0.25">
      <c r="A1177" t="s">
        <v>433</v>
      </c>
      <c r="B1177" t="s">
        <v>546</v>
      </c>
      <c r="C1177" t="s">
        <v>759</v>
      </c>
      <c r="D117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7">
        <f>COUNTIFS(D$2:D1177,Clef_répartition[[#This Row],[Code_Nom]],J$2:J1177,Clef_répartition[[#This Row],[Année]])</f>
        <v>18</v>
      </c>
      <c r="F1177">
        <f>IF(Clef_répartition[[#This Row],[Code_Nom]]=D1176,F1176-1,(COUNTIFS(Clef_répartition[Code_Nom],Clef_répartition[[#This Row],[Code_Nom]],Clef_répartition[Année],Clef_répartition[[#This Row],[Année]])))</f>
        <v>56</v>
      </c>
      <c r="G117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vaudois_18_2016</v>
      </c>
      <c r="H1177">
        <v>5909</v>
      </c>
      <c r="I1177" t="s">
        <v>60</v>
      </c>
      <c r="J1177">
        <v>2016</v>
      </c>
      <c r="K1177">
        <v>0</v>
      </c>
    </row>
    <row r="1178" spans="1:11" x14ac:dyDescent="0.25">
      <c r="A1178" t="s">
        <v>433</v>
      </c>
      <c r="B1178" t="s">
        <v>546</v>
      </c>
      <c r="C1178" t="s">
        <v>759</v>
      </c>
      <c r="D117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8">
        <f>COUNTIFS(D$2:D1178,Clef_répartition[[#This Row],[Code_Nom]],J$2:J1178,Clef_répartition[[#This Row],[Année]])</f>
        <v>19</v>
      </c>
      <c r="F1178">
        <f>IF(Clef_répartition[[#This Row],[Code_Nom]]=D1177,F1177-1,(COUNTIFS(Clef_répartition[Code_Nom],Clef_répartition[[#This Row],[Code_Nom]],Clef_répartition[Année],Clef_répartition[[#This Row],[Année]])))</f>
        <v>55</v>
      </c>
      <c r="G117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vaudois_19_2016</v>
      </c>
      <c r="H1178">
        <v>5554</v>
      </c>
      <c r="I1178" t="s">
        <v>71</v>
      </c>
      <c r="J1178">
        <v>2016</v>
      </c>
      <c r="K1178">
        <v>0</v>
      </c>
    </row>
    <row r="1179" spans="1:11" x14ac:dyDescent="0.25">
      <c r="A1179" t="s">
        <v>433</v>
      </c>
      <c r="B1179" t="s">
        <v>546</v>
      </c>
      <c r="C1179" t="s">
        <v>759</v>
      </c>
      <c r="D117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79">
        <f>COUNTIFS(D$2:D1179,Clef_répartition[[#This Row],[Code_Nom]],J$2:J1179,Clef_répartition[[#This Row],[Année]])</f>
        <v>20</v>
      </c>
      <c r="F1179">
        <f>IF(Clef_répartition[[#This Row],[Code_Nom]]=D1178,F1178-1,(COUNTIFS(Clef_répartition[Code_Nom],Clef_répartition[[#This Row],[Code_Nom]],Clef_répartition[Année],Clef_répartition[[#This Row],[Année]])))</f>
        <v>54</v>
      </c>
      <c r="G117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vaudois_20_2016</v>
      </c>
      <c r="H1179">
        <v>5555</v>
      </c>
      <c r="I1179" t="s">
        <v>75</v>
      </c>
      <c r="J1179">
        <v>2016</v>
      </c>
      <c r="K1179">
        <v>0</v>
      </c>
    </row>
    <row r="1180" spans="1:11" x14ac:dyDescent="0.25">
      <c r="A1180" t="s">
        <v>433</v>
      </c>
      <c r="B1180" t="s">
        <v>546</v>
      </c>
      <c r="C1180" t="s">
        <v>759</v>
      </c>
      <c r="D118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0">
        <f>COUNTIFS(D$2:D1180,Clef_répartition[[#This Row],[Code_Nom]],J$2:J1180,Clef_répartition[[#This Row],[Année]])</f>
        <v>21</v>
      </c>
      <c r="F1180">
        <f>IF(Clef_répartition[[#This Row],[Code_Nom]]=D1179,F1179-1,(COUNTIFS(Clef_répartition[Code_Nom],Clef_répartition[[#This Row],[Code_Nom]],Clef_répartition[Année],Clef_répartition[[#This Row],[Année]])))</f>
        <v>53</v>
      </c>
      <c r="G118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vaudois_21_2016</v>
      </c>
      <c r="H1180">
        <v>5910</v>
      </c>
      <c r="I1180" t="s">
        <v>83</v>
      </c>
      <c r="J1180">
        <v>2016</v>
      </c>
      <c r="K1180">
        <v>0</v>
      </c>
    </row>
    <row r="1181" spans="1:11" x14ac:dyDescent="0.25">
      <c r="A1181" t="s">
        <v>433</v>
      </c>
      <c r="B1181" t="s">
        <v>546</v>
      </c>
      <c r="C1181" t="s">
        <v>759</v>
      </c>
      <c r="D118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1">
        <f>COUNTIFS(D$2:D1181,Clef_répartition[[#This Row],[Code_Nom]],J$2:J1181,Clef_répartition[[#This Row],[Année]])</f>
        <v>22</v>
      </c>
      <c r="F1181">
        <f>IF(Clef_répartition[[#This Row],[Code_Nom]]=D1180,F1180-1,(COUNTIFS(Clef_répartition[Code_Nom],Clef_répartition[[#This Row],[Code_Nom]],Clef_répartition[Année],Clef_répartition[[#This Row],[Année]])))</f>
        <v>52</v>
      </c>
      <c r="G118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vaudois_22_2016</v>
      </c>
      <c r="H1181">
        <v>5752</v>
      </c>
      <c r="I1181" t="s">
        <v>84</v>
      </c>
      <c r="J1181">
        <v>2016</v>
      </c>
      <c r="K1181">
        <v>0</v>
      </c>
    </row>
    <row r="1182" spans="1:11" x14ac:dyDescent="0.25">
      <c r="A1182" t="s">
        <v>433</v>
      </c>
      <c r="B1182" t="s">
        <v>546</v>
      </c>
      <c r="C1182" t="s">
        <v>759</v>
      </c>
      <c r="D118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2">
        <f>COUNTIFS(D$2:D1182,Clef_répartition[[#This Row],[Code_Nom]],J$2:J1182,Clef_répartition[[#This Row],[Année]])</f>
        <v>23</v>
      </c>
      <c r="F1182">
        <f>IF(Clef_répartition[[#This Row],[Code_Nom]]=D1181,F1181-1,(COUNTIFS(Clef_répartition[Code_Nom],Clef_répartition[[#This Row],[Code_Nom]],Clef_répartition[Année],Clef_répartition[[#This Row],[Année]])))</f>
        <v>51</v>
      </c>
      <c r="G118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vaudois_23_2016</v>
      </c>
      <c r="H1182">
        <v>5911</v>
      </c>
      <c r="I1182" t="s">
        <v>86</v>
      </c>
      <c r="J1182">
        <v>2016</v>
      </c>
      <c r="K1182">
        <v>0</v>
      </c>
    </row>
    <row r="1183" spans="1:11" x14ac:dyDescent="0.25">
      <c r="A1183" t="s">
        <v>433</v>
      </c>
      <c r="B1183" t="s">
        <v>546</v>
      </c>
      <c r="C1183" t="s">
        <v>759</v>
      </c>
      <c r="D118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3">
        <f>COUNTIFS(D$2:D1183,Clef_répartition[[#This Row],[Code_Nom]],J$2:J1183,Clef_répartition[[#This Row],[Année]])</f>
        <v>24</v>
      </c>
      <c r="F1183">
        <f>IF(Clef_répartition[[#This Row],[Code_Nom]]=D1182,F1182-1,(COUNTIFS(Clef_répartition[Code_Nom],Clef_répartition[[#This Row],[Code_Nom]],Clef_répartition[Année],Clef_répartition[[#This Row],[Année]])))</f>
        <v>50</v>
      </c>
      <c r="G118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vaudois_24_2016</v>
      </c>
      <c r="H1183">
        <v>5912</v>
      </c>
      <c r="I1183" t="s">
        <v>91</v>
      </c>
      <c r="J1183">
        <v>2016</v>
      </c>
      <c r="K1183">
        <v>0</v>
      </c>
    </row>
    <row r="1184" spans="1:11" x14ac:dyDescent="0.25">
      <c r="A1184" t="s">
        <v>433</v>
      </c>
      <c r="B1184" t="s">
        <v>546</v>
      </c>
      <c r="C1184" t="s">
        <v>759</v>
      </c>
      <c r="D118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4">
        <f>COUNTIFS(D$2:D1184,Clef_répartition[[#This Row],[Code_Nom]],J$2:J1184,Clef_répartition[[#This Row],[Année]])</f>
        <v>25</v>
      </c>
      <c r="F1184">
        <f>IF(Clef_répartition[[#This Row],[Code_Nom]]=D1183,F1183-1,(COUNTIFS(Clef_répartition[Code_Nom],Clef_répartition[[#This Row],[Code_Nom]],Clef_répartition[Année],Clef_répartition[[#This Row],[Année]])))</f>
        <v>49</v>
      </c>
      <c r="G118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vaudois_25_2016</v>
      </c>
      <c r="H1184">
        <v>5913</v>
      </c>
      <c r="I1184" t="s">
        <v>96</v>
      </c>
      <c r="J1184">
        <v>2016</v>
      </c>
      <c r="K1184">
        <v>0</v>
      </c>
    </row>
    <row r="1185" spans="1:11" x14ac:dyDescent="0.25">
      <c r="A1185" t="s">
        <v>433</v>
      </c>
      <c r="B1185" t="s">
        <v>546</v>
      </c>
      <c r="C1185" t="s">
        <v>759</v>
      </c>
      <c r="D11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5">
        <f>COUNTIFS(D$2:D1185,Clef_répartition[[#This Row],[Code_Nom]],J$2:J1185,Clef_répartition[[#This Row],[Année]])</f>
        <v>26</v>
      </c>
      <c r="F1185">
        <f>IF(Clef_répartition[[#This Row],[Code_Nom]]=D1184,F1184-1,(COUNTIFS(Clef_répartition[Code_Nom],Clef_répartition[[#This Row],[Code_Nom]],Clef_répartition[Année],Clef_répartition[[#This Row],[Année]])))</f>
        <v>48</v>
      </c>
      <c r="G11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vaudois_26_2016</v>
      </c>
      <c r="H1185">
        <v>5914</v>
      </c>
      <c r="I1185" t="s">
        <v>105</v>
      </c>
      <c r="J1185">
        <v>2016</v>
      </c>
      <c r="K1185">
        <v>0</v>
      </c>
    </row>
    <row r="1186" spans="1:11" x14ac:dyDescent="0.25">
      <c r="A1186" t="s">
        <v>433</v>
      </c>
      <c r="B1186" t="s">
        <v>546</v>
      </c>
      <c r="C1186" t="s">
        <v>759</v>
      </c>
      <c r="D11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6">
        <f>COUNTIFS(D$2:D1186,Clef_répartition[[#This Row],[Code_Nom]],J$2:J1186,Clef_répartition[[#This Row],[Année]])</f>
        <v>27</v>
      </c>
      <c r="F1186">
        <f>IF(Clef_répartition[[#This Row],[Code_Nom]]=D1185,F1185-1,(COUNTIFS(Clef_répartition[Code_Nom],Clef_répartition[[#This Row],[Code_Nom]],Clef_répartition[Année],Clef_répartition[[#This Row],[Année]])))</f>
        <v>47</v>
      </c>
      <c r="G11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vaudois_27_2016</v>
      </c>
      <c r="H1186">
        <v>5556</v>
      </c>
      <c r="I1186" t="s">
        <v>115</v>
      </c>
      <c r="J1186">
        <v>2016</v>
      </c>
      <c r="K1186">
        <v>0</v>
      </c>
    </row>
    <row r="1187" spans="1:11" x14ac:dyDescent="0.25">
      <c r="A1187" t="s">
        <v>433</v>
      </c>
      <c r="B1187" t="s">
        <v>546</v>
      </c>
      <c r="C1187" t="s">
        <v>759</v>
      </c>
      <c r="D11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7">
        <f>COUNTIFS(D$2:D1187,Clef_répartition[[#This Row],[Code_Nom]],J$2:J1187,Clef_répartition[[#This Row],[Année]])</f>
        <v>28</v>
      </c>
      <c r="F1187">
        <f>IF(Clef_répartition[[#This Row],[Code_Nom]]=D1186,F1186-1,(COUNTIFS(Clef_répartition[Code_Nom],Clef_répartition[[#This Row],[Code_Nom]],Clef_répartition[Année],Clef_répartition[[#This Row],[Année]])))</f>
        <v>46</v>
      </c>
      <c r="G11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vaudois_28_2016</v>
      </c>
      <c r="H1187">
        <v>5557</v>
      </c>
      <c r="I1187" t="s">
        <v>116</v>
      </c>
      <c r="J1187">
        <v>2016</v>
      </c>
      <c r="K1187">
        <v>0</v>
      </c>
    </row>
    <row r="1188" spans="1:11" x14ac:dyDescent="0.25">
      <c r="A1188" t="s">
        <v>433</v>
      </c>
      <c r="B1188" t="s">
        <v>546</v>
      </c>
      <c r="C1188" t="s">
        <v>759</v>
      </c>
      <c r="D118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8">
        <f>COUNTIFS(D$2:D1188,Clef_répartition[[#This Row],[Code_Nom]],J$2:J1188,Clef_répartition[[#This Row],[Année]])</f>
        <v>29</v>
      </c>
      <c r="F1188">
        <f>IF(Clef_répartition[[#This Row],[Code_Nom]]=D1187,F1187-1,(COUNTIFS(Clef_répartition[Code_Nom],Clef_répartition[[#This Row],[Code_Nom]],Clef_répartition[Année],Clef_répartition[[#This Row],[Année]])))</f>
        <v>45</v>
      </c>
      <c r="G118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vaudois_29_2016</v>
      </c>
      <c r="H1188">
        <v>5559</v>
      </c>
      <c r="I1188" t="s">
        <v>121</v>
      </c>
      <c r="J1188">
        <v>2016</v>
      </c>
      <c r="K1188">
        <v>0</v>
      </c>
    </row>
    <row r="1189" spans="1:11" x14ac:dyDescent="0.25">
      <c r="A1189" t="s">
        <v>433</v>
      </c>
      <c r="B1189" t="s">
        <v>546</v>
      </c>
      <c r="C1189" t="s">
        <v>759</v>
      </c>
      <c r="D118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89">
        <f>COUNTIFS(D$2:D1189,Clef_répartition[[#This Row],[Code_Nom]],J$2:J1189,Clef_répartition[[#This Row],[Année]])</f>
        <v>30</v>
      </c>
      <c r="F1189">
        <f>IF(Clef_répartition[[#This Row],[Code_Nom]]=D1188,F1188-1,(COUNTIFS(Clef_répartition[Code_Nom],Clef_répartition[[#This Row],[Code_Nom]],Clef_répartition[Année],Clef_répartition[[#This Row],[Année]])))</f>
        <v>44</v>
      </c>
      <c r="G118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vaudois_30_2016</v>
      </c>
      <c r="H1189">
        <v>5560</v>
      </c>
      <c r="I1189" t="s">
        <v>131</v>
      </c>
      <c r="J1189">
        <v>2016</v>
      </c>
      <c r="K1189">
        <v>0</v>
      </c>
    </row>
    <row r="1190" spans="1:11" x14ac:dyDescent="0.25">
      <c r="A1190" t="s">
        <v>433</v>
      </c>
      <c r="B1190" t="s">
        <v>546</v>
      </c>
      <c r="C1190" t="s">
        <v>759</v>
      </c>
      <c r="D119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0">
        <f>COUNTIFS(D$2:D1190,Clef_répartition[[#This Row],[Code_Nom]],J$2:J1190,Clef_répartition[[#This Row],[Année]])</f>
        <v>31</v>
      </c>
      <c r="F1190">
        <f>IF(Clef_répartition[[#This Row],[Code_Nom]]=D1189,F1189-1,(COUNTIFS(Clef_répartition[Code_Nom],Clef_répartition[[#This Row],[Code_Nom]],Clef_répartition[Année],Clef_répartition[[#This Row],[Année]])))</f>
        <v>43</v>
      </c>
      <c r="G119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vaudois_31_2016</v>
      </c>
      <c r="H1190">
        <v>5561</v>
      </c>
      <c r="I1190" t="s">
        <v>132</v>
      </c>
      <c r="J1190">
        <v>2016</v>
      </c>
      <c r="K1190">
        <v>0</v>
      </c>
    </row>
    <row r="1191" spans="1:11" x14ac:dyDescent="0.25">
      <c r="A1191" t="s">
        <v>433</v>
      </c>
      <c r="B1191" t="s">
        <v>546</v>
      </c>
      <c r="C1191" t="s">
        <v>759</v>
      </c>
      <c r="D119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1">
        <f>COUNTIFS(D$2:D1191,Clef_répartition[[#This Row],[Code_Nom]],J$2:J1191,Clef_répartition[[#This Row],[Année]])</f>
        <v>32</v>
      </c>
      <c r="F1191">
        <f>IF(Clef_répartition[[#This Row],[Code_Nom]]=D1190,F1190-1,(COUNTIFS(Clef_répartition[Code_Nom],Clef_répartition[[#This Row],[Code_Nom]],Clef_répartition[Année],Clef_répartition[[#This Row],[Année]])))</f>
        <v>42</v>
      </c>
      <c r="G119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vaudois_32_2016</v>
      </c>
      <c r="H1191">
        <v>5754</v>
      </c>
      <c r="I1191" t="s">
        <v>142</v>
      </c>
      <c r="J1191">
        <v>2016</v>
      </c>
      <c r="K1191">
        <v>0</v>
      </c>
    </row>
    <row r="1192" spans="1:11" x14ac:dyDescent="0.25">
      <c r="A1192" t="s">
        <v>433</v>
      </c>
      <c r="B1192" t="s">
        <v>546</v>
      </c>
      <c r="C1192" t="s">
        <v>759</v>
      </c>
      <c r="D119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2">
        <f>COUNTIFS(D$2:D1192,Clef_répartition[[#This Row],[Code_Nom]],J$2:J1192,Clef_répartition[[#This Row],[Année]])</f>
        <v>33</v>
      </c>
      <c r="F1192">
        <f>IF(Clef_répartition[[#This Row],[Code_Nom]]=D1191,F1191-1,(COUNTIFS(Clef_répartition[Code_Nom],Clef_répartition[[#This Row],[Code_Nom]],Clef_répartition[Année],Clef_répartition[[#This Row],[Année]])))</f>
        <v>41</v>
      </c>
      <c r="G119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vaudois_33_2016</v>
      </c>
      <c r="H1192">
        <v>5758</v>
      </c>
      <c r="I1192" t="s">
        <v>147</v>
      </c>
      <c r="J1192">
        <v>2016</v>
      </c>
      <c r="K1192">
        <v>0</v>
      </c>
    </row>
    <row r="1193" spans="1:11" x14ac:dyDescent="0.25">
      <c r="A1193" t="s">
        <v>433</v>
      </c>
      <c r="B1193" t="s">
        <v>546</v>
      </c>
      <c r="C1193" t="s">
        <v>759</v>
      </c>
      <c r="D119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3">
        <f>COUNTIFS(D$2:D1193,Clef_répartition[[#This Row],[Code_Nom]],J$2:J1193,Clef_répartition[[#This Row],[Année]])</f>
        <v>34</v>
      </c>
      <c r="F1193">
        <f>IF(Clef_répartition[[#This Row],[Code_Nom]]=D1192,F1192-1,(COUNTIFS(Clef_répartition[Code_Nom],Clef_répartition[[#This Row],[Code_Nom]],Clef_répartition[Année],Clef_répartition[[#This Row],[Année]])))</f>
        <v>40</v>
      </c>
      <c r="G119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vaudois_34_2016</v>
      </c>
      <c r="H1193">
        <v>5871</v>
      </c>
      <c r="I1193" t="s">
        <v>143</v>
      </c>
      <c r="J1193">
        <v>2016</v>
      </c>
      <c r="K1193">
        <v>0</v>
      </c>
    </row>
    <row r="1194" spans="1:11" x14ac:dyDescent="0.25">
      <c r="A1194" t="s">
        <v>433</v>
      </c>
      <c r="B1194" t="s">
        <v>546</v>
      </c>
      <c r="C1194" t="s">
        <v>759</v>
      </c>
      <c r="D119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4">
        <f>COUNTIFS(D$2:D1194,Clef_répartition[[#This Row],[Code_Nom]],J$2:J1194,Clef_répartition[[#This Row],[Année]])</f>
        <v>35</v>
      </c>
      <c r="F1194">
        <f>IF(Clef_répartition[[#This Row],[Code_Nom]]=D1193,F1193-1,(COUNTIFS(Clef_répartition[Code_Nom],Clef_répartition[[#This Row],[Code_Nom]],Clef_répartition[Année],Clef_répartition[[#This Row],[Année]])))</f>
        <v>39</v>
      </c>
      <c r="G119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vaudois_35_2016</v>
      </c>
      <c r="H1194">
        <v>5741</v>
      </c>
      <c r="I1194" t="s">
        <v>144</v>
      </c>
      <c r="J1194">
        <v>2016</v>
      </c>
      <c r="K1194">
        <v>0</v>
      </c>
    </row>
    <row r="1195" spans="1:11" x14ac:dyDescent="0.25">
      <c r="A1195" t="s">
        <v>433</v>
      </c>
      <c r="B1195" t="s">
        <v>546</v>
      </c>
      <c r="C1195" t="s">
        <v>759</v>
      </c>
      <c r="D119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5">
        <f>COUNTIFS(D$2:D1195,Clef_répartition[[#This Row],[Code_Nom]],J$2:J1195,Clef_répartition[[#This Row],[Année]])</f>
        <v>36</v>
      </c>
      <c r="F1195">
        <f>IF(Clef_répartition[[#This Row],[Code_Nom]]=D1194,F1194-1,(COUNTIFS(Clef_répartition[Code_Nom],Clef_répartition[[#This Row],[Code_Nom]],Clef_répartition[Année],Clef_répartition[[#This Row],[Année]])))</f>
        <v>38</v>
      </c>
      <c r="G119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vaudois_36_2016</v>
      </c>
      <c r="H1195">
        <v>5872</v>
      </c>
      <c r="I1195" t="s">
        <v>154</v>
      </c>
      <c r="J1195">
        <v>2016</v>
      </c>
      <c r="K1195">
        <v>0</v>
      </c>
    </row>
    <row r="1196" spans="1:11" x14ac:dyDescent="0.25">
      <c r="A1196" t="s">
        <v>433</v>
      </c>
      <c r="B1196" t="s">
        <v>546</v>
      </c>
      <c r="C1196" t="s">
        <v>759</v>
      </c>
      <c r="D119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6">
        <f>COUNTIFS(D$2:D1196,Clef_répartition[[#This Row],[Code_Nom]],J$2:J1196,Clef_répartition[[#This Row],[Année]])</f>
        <v>37</v>
      </c>
      <c r="F1196">
        <f>IF(Clef_répartition[[#This Row],[Code_Nom]]=D1195,F1195-1,(COUNTIFS(Clef_répartition[Code_Nom],Clef_répartition[[#This Row],[Code_Nom]],Clef_répartition[Année],Clef_répartition[[#This Row],[Année]])))</f>
        <v>37</v>
      </c>
      <c r="G119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vaudois_37_2016</v>
      </c>
      <c r="H1196">
        <v>5873</v>
      </c>
      <c r="I1196" t="s">
        <v>155</v>
      </c>
      <c r="J1196">
        <v>2016</v>
      </c>
      <c r="K1196">
        <v>0</v>
      </c>
    </row>
    <row r="1197" spans="1:11" x14ac:dyDescent="0.25">
      <c r="A1197" t="s">
        <v>433</v>
      </c>
      <c r="B1197" t="s">
        <v>546</v>
      </c>
      <c r="C1197" t="s">
        <v>759</v>
      </c>
      <c r="D119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7">
        <f>COUNTIFS(D$2:D1197,Clef_répartition[[#This Row],[Code_Nom]],J$2:J1197,Clef_répartition[[#This Row],[Année]])</f>
        <v>38</v>
      </c>
      <c r="F1197">
        <f>IF(Clef_répartition[[#This Row],[Code_Nom]]=D1196,F1196-1,(COUNTIFS(Clef_répartition[Code_Nom],Clef_répartition[[#This Row],[Code_Nom]],Clef_répartition[Année],Clef_répartition[[#This Row],[Année]])))</f>
        <v>36</v>
      </c>
      <c r="G119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vaudois_38_2016</v>
      </c>
      <c r="H1197">
        <v>5750</v>
      </c>
      <c r="I1197" t="s">
        <v>158</v>
      </c>
      <c r="J1197">
        <v>2016</v>
      </c>
      <c r="K1197">
        <v>0</v>
      </c>
    </row>
    <row r="1198" spans="1:11" x14ac:dyDescent="0.25">
      <c r="A1198" t="s">
        <v>433</v>
      </c>
      <c r="B1198" t="s">
        <v>546</v>
      </c>
      <c r="C1198" t="s">
        <v>759</v>
      </c>
      <c r="D119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8">
        <f>COUNTIFS(D$2:D1198,Clef_répartition[[#This Row],[Code_Nom]],J$2:J1198,Clef_répartition[[#This Row],[Année]])</f>
        <v>39</v>
      </c>
      <c r="F1198">
        <f>IF(Clef_répartition[[#This Row],[Code_Nom]]=D1197,F1197-1,(COUNTIFS(Clef_répartition[Code_Nom],Clef_répartition[[#This Row],[Code_Nom]],Clef_répartition[Année],Clef_répartition[[#This Row],[Année]])))</f>
        <v>35</v>
      </c>
      <c r="G119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vaudois_39_2016</v>
      </c>
      <c r="H1198">
        <v>5755</v>
      </c>
      <c r="I1198" t="s">
        <v>160</v>
      </c>
      <c r="J1198">
        <v>2016</v>
      </c>
      <c r="K1198">
        <v>0</v>
      </c>
    </row>
    <row r="1199" spans="1:11" x14ac:dyDescent="0.25">
      <c r="A1199" t="s">
        <v>433</v>
      </c>
      <c r="B1199" t="s">
        <v>546</v>
      </c>
      <c r="C1199" t="s">
        <v>759</v>
      </c>
      <c r="D119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199">
        <f>COUNTIFS(D$2:D1199,Clef_répartition[[#This Row],[Code_Nom]],J$2:J1199,Clef_répartition[[#This Row],[Année]])</f>
        <v>40</v>
      </c>
      <c r="F1199">
        <f>IF(Clef_répartition[[#This Row],[Code_Nom]]=D1198,F1198-1,(COUNTIFS(Clef_répartition[Code_Nom],Clef_répartition[[#This Row],[Code_Nom]],Clef_répartition[Année],Clef_répartition[[#This Row],[Année]])))</f>
        <v>34</v>
      </c>
      <c r="G119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vaudois_40_2016</v>
      </c>
      <c r="H1199">
        <v>5919</v>
      </c>
      <c r="I1199" t="s">
        <v>172</v>
      </c>
      <c r="J1199">
        <v>2016</v>
      </c>
      <c r="K1199">
        <v>0</v>
      </c>
    </row>
    <row r="1200" spans="1:11" x14ac:dyDescent="0.25">
      <c r="A1200" t="s">
        <v>433</v>
      </c>
      <c r="B1200" t="s">
        <v>546</v>
      </c>
      <c r="C1200" t="s">
        <v>759</v>
      </c>
      <c r="D12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0">
        <f>COUNTIFS(D$2:D1200,Clef_répartition[[#This Row],[Code_Nom]],J$2:J1200,Clef_répartition[[#This Row],[Année]])</f>
        <v>41</v>
      </c>
      <c r="F1200">
        <f>IF(Clef_répartition[[#This Row],[Code_Nom]]=D1199,F1199-1,(COUNTIFS(Clef_répartition[Code_Nom],Clef_répartition[[#This Row],[Code_Nom]],Clef_répartition[Année],Clef_répartition[[#This Row],[Année]])))</f>
        <v>33</v>
      </c>
      <c r="G12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vaudois_41_2016</v>
      </c>
      <c r="H1200">
        <v>5562</v>
      </c>
      <c r="I1200" t="s">
        <v>173</v>
      </c>
      <c r="J1200">
        <v>2016</v>
      </c>
      <c r="K1200">
        <v>0</v>
      </c>
    </row>
    <row r="1201" spans="1:11" x14ac:dyDescent="0.25">
      <c r="A1201" t="s">
        <v>433</v>
      </c>
      <c r="B1201" t="s">
        <v>546</v>
      </c>
      <c r="C1201" t="s">
        <v>759</v>
      </c>
      <c r="D12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1">
        <f>COUNTIFS(D$2:D1201,Clef_répartition[[#This Row],[Code_Nom]],J$2:J1201,Clef_répartition[[#This Row],[Année]])</f>
        <v>42</v>
      </c>
      <c r="F1201">
        <f>IF(Clef_répartition[[#This Row],[Code_Nom]]=D1200,F1200-1,(COUNTIFS(Clef_répartition[Code_Nom],Clef_répartition[[#This Row],[Code_Nom]],Clef_répartition[Année],Clef_répartition[[#This Row],[Année]])))</f>
        <v>32</v>
      </c>
      <c r="G12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vaudois_42_2016</v>
      </c>
      <c r="H1201">
        <v>5921</v>
      </c>
      <c r="I1201" t="s">
        <v>180</v>
      </c>
      <c r="J1201">
        <v>2016</v>
      </c>
      <c r="K1201">
        <v>0</v>
      </c>
    </row>
    <row r="1202" spans="1:11" x14ac:dyDescent="0.25">
      <c r="A1202" t="s">
        <v>433</v>
      </c>
      <c r="B1202" t="s">
        <v>546</v>
      </c>
      <c r="C1202" t="s">
        <v>759</v>
      </c>
      <c r="D12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2">
        <f>COUNTIFS(D$2:D1202,Clef_répartition[[#This Row],[Code_Nom]],J$2:J1202,Clef_répartition[[#This Row],[Année]])</f>
        <v>43</v>
      </c>
      <c r="F1202">
        <f>IF(Clef_répartition[[#This Row],[Code_Nom]]=D1201,F1201-1,(COUNTIFS(Clef_répartition[Code_Nom],Clef_répartition[[#This Row],[Code_Nom]],Clef_répartition[Année],Clef_répartition[[#This Row],[Année]])))</f>
        <v>31</v>
      </c>
      <c r="G12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vaudois_43_2016</v>
      </c>
      <c r="H1202">
        <v>5922</v>
      </c>
      <c r="I1202" t="s">
        <v>183</v>
      </c>
      <c r="J1202">
        <v>2016</v>
      </c>
      <c r="K1202">
        <v>0</v>
      </c>
    </row>
    <row r="1203" spans="1:11" x14ac:dyDescent="0.25">
      <c r="A1203" t="s">
        <v>433</v>
      </c>
      <c r="B1203" t="s">
        <v>546</v>
      </c>
      <c r="C1203" t="s">
        <v>759</v>
      </c>
      <c r="D120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3">
        <f>COUNTIFS(D$2:D1203,Clef_répartition[[#This Row],[Code_Nom]],J$2:J1203,Clef_répartition[[#This Row],[Année]])</f>
        <v>44</v>
      </c>
      <c r="F1203">
        <f>IF(Clef_répartition[[#This Row],[Code_Nom]]=D1202,F1202-1,(COUNTIFS(Clef_répartition[Code_Nom],Clef_répartition[[#This Row],[Code_Nom]],Clef_répartition[Année],Clef_répartition[[#This Row],[Année]])))</f>
        <v>30</v>
      </c>
      <c r="G120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vaudois_44_2016</v>
      </c>
      <c r="H1203">
        <v>5756</v>
      </c>
      <c r="I1203" t="s">
        <v>185</v>
      </c>
      <c r="J1203">
        <v>2016</v>
      </c>
      <c r="K1203">
        <v>0</v>
      </c>
    </row>
    <row r="1204" spans="1:11" x14ac:dyDescent="0.25">
      <c r="A1204" t="s">
        <v>433</v>
      </c>
      <c r="B1204" t="s">
        <v>546</v>
      </c>
      <c r="C1204" t="s">
        <v>759</v>
      </c>
      <c r="D120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4">
        <f>COUNTIFS(D$2:D1204,Clef_répartition[[#This Row],[Code_Nom]],J$2:J1204,Clef_répartition[[#This Row],[Année]])</f>
        <v>45</v>
      </c>
      <c r="F1204">
        <f>IF(Clef_répartition[[#This Row],[Code_Nom]]=D1203,F1203-1,(COUNTIFS(Clef_répartition[Code_Nom],Clef_répartition[[#This Row],[Code_Nom]],Clef_répartition[Année],Clef_répartition[[#This Row],[Année]])))</f>
        <v>29</v>
      </c>
      <c r="G120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vaudois_45_2016</v>
      </c>
      <c r="H1204">
        <v>5563</v>
      </c>
      <c r="I1204" t="s">
        <v>193</v>
      </c>
      <c r="J1204">
        <v>2016</v>
      </c>
      <c r="K1204">
        <v>0</v>
      </c>
    </row>
    <row r="1205" spans="1:11" x14ac:dyDescent="0.25">
      <c r="A1205" t="s">
        <v>433</v>
      </c>
      <c r="B1205" t="s">
        <v>546</v>
      </c>
      <c r="C1205" t="s">
        <v>759</v>
      </c>
      <c r="D120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5">
        <f>COUNTIFS(D$2:D1205,Clef_répartition[[#This Row],[Code_Nom]],J$2:J1205,Clef_répartition[[#This Row],[Année]])</f>
        <v>46</v>
      </c>
      <c r="F1205">
        <f>IF(Clef_répartition[[#This Row],[Code_Nom]]=D1204,F1204-1,(COUNTIFS(Clef_répartition[Code_Nom],Clef_répartition[[#This Row],[Code_Nom]],Clef_répartition[Année],Clef_répartition[[#This Row],[Année]])))</f>
        <v>28</v>
      </c>
      <c r="G120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vaudois_46_2016</v>
      </c>
      <c r="H1205">
        <v>5564</v>
      </c>
      <c r="I1205" t="s">
        <v>194</v>
      </c>
      <c r="J1205">
        <v>2016</v>
      </c>
      <c r="K1205">
        <v>0</v>
      </c>
    </row>
    <row r="1206" spans="1:11" x14ac:dyDescent="0.25">
      <c r="A1206" t="s">
        <v>433</v>
      </c>
      <c r="B1206" t="s">
        <v>546</v>
      </c>
      <c r="C1206" t="s">
        <v>759</v>
      </c>
      <c r="D120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6">
        <f>COUNTIFS(D$2:D1206,Clef_répartition[[#This Row],[Code_Nom]],J$2:J1206,Clef_répartition[[#This Row],[Année]])</f>
        <v>47</v>
      </c>
      <c r="F1206">
        <f>IF(Clef_répartition[[#This Row],[Code_Nom]]=D1205,F1205-1,(COUNTIFS(Clef_répartition[Code_Nom],Clef_répartition[[#This Row],[Code_Nom]],Clef_répartition[Année],Clef_répartition[[#This Row],[Année]])))</f>
        <v>27</v>
      </c>
      <c r="G120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vaudois_47_2016</v>
      </c>
      <c r="H1206">
        <v>5565</v>
      </c>
      <c r="I1206" t="s">
        <v>199</v>
      </c>
      <c r="J1206">
        <v>2016</v>
      </c>
      <c r="K1206">
        <v>0</v>
      </c>
    </row>
    <row r="1207" spans="1:11" x14ac:dyDescent="0.25">
      <c r="A1207" t="s">
        <v>433</v>
      </c>
      <c r="B1207" t="s">
        <v>546</v>
      </c>
      <c r="C1207" t="s">
        <v>759</v>
      </c>
      <c r="D120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7">
        <f>COUNTIFS(D$2:D1207,Clef_répartition[[#This Row],[Code_Nom]],J$2:J1207,Clef_répartition[[#This Row],[Année]])</f>
        <v>48</v>
      </c>
      <c r="F1207">
        <f>IF(Clef_répartition[[#This Row],[Code_Nom]]=D1206,F1206-1,(COUNTIFS(Clef_répartition[Code_Nom],Clef_répartition[[#This Row],[Code_Nom]],Clef_répartition[Année],Clef_répartition[[#This Row],[Année]])))</f>
        <v>26</v>
      </c>
      <c r="G120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vaudois_48_2016</v>
      </c>
      <c r="H1207">
        <v>5757</v>
      </c>
      <c r="I1207" t="s">
        <v>201</v>
      </c>
      <c r="J1207">
        <v>2016</v>
      </c>
      <c r="K1207">
        <v>0</v>
      </c>
    </row>
    <row r="1208" spans="1:11" x14ac:dyDescent="0.25">
      <c r="A1208" t="s">
        <v>433</v>
      </c>
      <c r="B1208" t="s">
        <v>546</v>
      </c>
      <c r="C1208" t="s">
        <v>759</v>
      </c>
      <c r="D120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8">
        <f>COUNTIFS(D$2:D1208,Clef_répartition[[#This Row],[Code_Nom]],J$2:J1208,Clef_répartition[[#This Row],[Année]])</f>
        <v>49</v>
      </c>
      <c r="F1208">
        <f>IF(Clef_répartition[[#This Row],[Code_Nom]]=D1207,F1207-1,(COUNTIFS(Clef_répartition[Code_Nom],Clef_répartition[[#This Row],[Code_Nom]],Clef_répartition[Année],Clef_répartition[[#This Row],[Année]])))</f>
        <v>25</v>
      </c>
      <c r="G120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vaudois_49_2016</v>
      </c>
      <c r="H1208">
        <v>5924</v>
      </c>
      <c r="I1208" t="s">
        <v>202</v>
      </c>
      <c r="J1208">
        <v>2016</v>
      </c>
      <c r="K1208">
        <v>0</v>
      </c>
    </row>
    <row r="1209" spans="1:11" x14ac:dyDescent="0.25">
      <c r="A1209" t="s">
        <v>433</v>
      </c>
      <c r="B1209" t="s">
        <v>546</v>
      </c>
      <c r="C1209" t="s">
        <v>759</v>
      </c>
      <c r="D120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09">
        <f>COUNTIFS(D$2:D1209,Clef_répartition[[#This Row],[Code_Nom]],J$2:J1209,Clef_répartition[[#This Row],[Année]])</f>
        <v>50</v>
      </c>
      <c r="F1209">
        <f>IF(Clef_répartition[[#This Row],[Code_Nom]]=D1208,F1208-1,(COUNTIFS(Clef_répartition[Code_Nom],Clef_répartition[[#This Row],[Code_Nom]],Clef_répartition[Année],Clef_répartition[[#This Row],[Année]])))</f>
        <v>24</v>
      </c>
      <c r="G120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vaudois_50_2016</v>
      </c>
      <c r="H1209">
        <v>5925</v>
      </c>
      <c r="I1209" t="s">
        <v>207</v>
      </c>
      <c r="J1209">
        <v>2016</v>
      </c>
      <c r="K1209">
        <v>0</v>
      </c>
    </row>
    <row r="1210" spans="1:11" x14ac:dyDescent="0.25">
      <c r="A1210" t="s">
        <v>433</v>
      </c>
      <c r="B1210" t="s">
        <v>546</v>
      </c>
      <c r="C1210" t="s">
        <v>759</v>
      </c>
      <c r="D121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0">
        <f>COUNTIFS(D$2:D1210,Clef_répartition[[#This Row],[Code_Nom]],J$2:J1210,Clef_répartition[[#This Row],[Année]])</f>
        <v>51</v>
      </c>
      <c r="F1210">
        <f>IF(Clef_répartition[[#This Row],[Code_Nom]]=D1209,F1209-1,(COUNTIFS(Clef_répartition[Code_Nom],Clef_répartition[[#This Row],[Code_Nom]],Clef_répartition[Année],Clef_répartition[[#This Row],[Année]])))</f>
        <v>23</v>
      </c>
      <c r="G121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vaudois_51_2016</v>
      </c>
      <c r="H1210">
        <v>5926</v>
      </c>
      <c r="I1210" t="s">
        <v>218</v>
      </c>
      <c r="J1210">
        <v>2016</v>
      </c>
      <c r="K1210">
        <v>0</v>
      </c>
    </row>
    <row r="1211" spans="1:11" x14ac:dyDescent="0.25">
      <c r="A1211" t="s">
        <v>433</v>
      </c>
      <c r="B1211" t="s">
        <v>546</v>
      </c>
      <c r="C1211" t="s">
        <v>759</v>
      </c>
      <c r="D121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1">
        <f>COUNTIFS(D$2:D1211,Clef_répartition[[#This Row],[Code_Nom]],J$2:J1211,Clef_répartition[[#This Row],[Année]])</f>
        <v>52</v>
      </c>
      <c r="F1211">
        <f>IF(Clef_répartition[[#This Row],[Code_Nom]]=D1210,F1210-1,(COUNTIFS(Clef_répartition[Code_Nom],Clef_répartition[[#This Row],[Code_Nom]],Clef_répartition[Année],Clef_répartition[[#This Row],[Année]])))</f>
        <v>22</v>
      </c>
      <c r="G121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vaudois_52_2016</v>
      </c>
      <c r="H1211">
        <v>5759</v>
      </c>
      <c r="I1211" t="s">
        <v>220</v>
      </c>
      <c r="J1211">
        <v>2016</v>
      </c>
      <c r="K1211">
        <v>0</v>
      </c>
    </row>
    <row r="1212" spans="1:11" x14ac:dyDescent="0.25">
      <c r="A1212" t="s">
        <v>433</v>
      </c>
      <c r="B1212" t="s">
        <v>546</v>
      </c>
      <c r="C1212" t="s">
        <v>759</v>
      </c>
      <c r="D121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2">
        <f>COUNTIFS(D$2:D1212,Clef_répartition[[#This Row],[Code_Nom]],J$2:J1212,Clef_répartition[[#This Row],[Année]])</f>
        <v>53</v>
      </c>
      <c r="F1212">
        <f>IF(Clef_répartition[[#This Row],[Code_Nom]]=D1211,F1211-1,(COUNTIFS(Clef_répartition[Code_Nom],Clef_répartition[[#This Row],[Code_Nom]],Clef_répartition[Année],Clef_répartition[[#This Row],[Année]])))</f>
        <v>21</v>
      </c>
      <c r="G121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vaudois_53_2016</v>
      </c>
      <c r="H1212">
        <v>5566</v>
      </c>
      <c r="I1212" t="s">
        <v>224</v>
      </c>
      <c r="J1212">
        <v>2016</v>
      </c>
      <c r="K1212">
        <v>0</v>
      </c>
    </row>
    <row r="1213" spans="1:11" x14ac:dyDescent="0.25">
      <c r="A1213" t="s">
        <v>433</v>
      </c>
      <c r="B1213" t="s">
        <v>546</v>
      </c>
      <c r="C1213" t="s">
        <v>759</v>
      </c>
      <c r="D121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3">
        <f>COUNTIFS(D$2:D1213,Clef_répartition[[#This Row],[Code_Nom]],J$2:J1213,Clef_répartition[[#This Row],[Année]])</f>
        <v>54</v>
      </c>
      <c r="F1213">
        <f>IF(Clef_répartition[[#This Row],[Code_Nom]]=D1212,F1212-1,(COUNTIFS(Clef_répartition[Code_Nom],Clef_répartition[[#This Row],[Code_Nom]],Clef_répartition[Année],Clef_répartition[[#This Row],[Année]])))</f>
        <v>20</v>
      </c>
      <c r="G121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vaudois_54_2016</v>
      </c>
      <c r="H1213">
        <v>5760</v>
      </c>
      <c r="I1213" t="s">
        <v>227</v>
      </c>
      <c r="J1213">
        <v>2016</v>
      </c>
      <c r="K1213">
        <v>0</v>
      </c>
    </row>
    <row r="1214" spans="1:11" x14ac:dyDescent="0.25">
      <c r="A1214" t="s">
        <v>433</v>
      </c>
      <c r="B1214" t="s">
        <v>546</v>
      </c>
      <c r="C1214" t="s">
        <v>759</v>
      </c>
      <c r="D121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4">
        <f>COUNTIFS(D$2:D1214,Clef_répartition[[#This Row],[Code_Nom]],J$2:J1214,Clef_répartition[[#This Row],[Année]])</f>
        <v>55</v>
      </c>
      <c r="F1214">
        <f>IF(Clef_répartition[[#This Row],[Code_Nom]]=D1213,F1213-1,(COUNTIFS(Clef_répartition[Code_Nom],Clef_répartition[[#This Row],[Code_Nom]],Clef_répartition[Année],Clef_répartition[[#This Row],[Année]])))</f>
        <v>19</v>
      </c>
      <c r="G121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vaudois_55_2016</v>
      </c>
      <c r="H1214">
        <v>5761</v>
      </c>
      <c r="I1214" t="s">
        <v>233</v>
      </c>
      <c r="J1214">
        <v>2016</v>
      </c>
      <c r="K1214">
        <v>0</v>
      </c>
    </row>
    <row r="1215" spans="1:11" x14ac:dyDescent="0.25">
      <c r="A1215" t="s">
        <v>433</v>
      </c>
      <c r="B1215" t="s">
        <v>546</v>
      </c>
      <c r="C1215" t="s">
        <v>759</v>
      </c>
      <c r="D121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5">
        <f>COUNTIFS(D$2:D1215,Clef_répartition[[#This Row],[Code_Nom]],J$2:J1215,Clef_répartition[[#This Row],[Année]])</f>
        <v>56</v>
      </c>
      <c r="F1215">
        <f>IF(Clef_répartition[[#This Row],[Code_Nom]]=D1214,F1214-1,(COUNTIFS(Clef_répartition[Code_Nom],Clef_répartition[[#This Row],[Code_Nom]],Clef_répartition[Année],Clef_répartition[[#This Row],[Année]])))</f>
        <v>18</v>
      </c>
      <c r="G121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vaudois_56_2016</v>
      </c>
      <c r="H1215">
        <v>5928</v>
      </c>
      <c r="I1215" t="s">
        <v>240</v>
      </c>
      <c r="J1215">
        <v>2016</v>
      </c>
      <c r="K1215">
        <v>0</v>
      </c>
    </row>
    <row r="1216" spans="1:11" x14ac:dyDescent="0.25">
      <c r="A1216" t="s">
        <v>433</v>
      </c>
      <c r="B1216" t="s">
        <v>546</v>
      </c>
      <c r="C1216" t="s">
        <v>759</v>
      </c>
      <c r="D121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6">
        <f>COUNTIFS(D$2:D1216,Clef_répartition[[#This Row],[Code_Nom]],J$2:J1216,Clef_répartition[[#This Row],[Année]])</f>
        <v>57</v>
      </c>
      <c r="F1216">
        <f>IF(Clef_répartition[[#This Row],[Code_Nom]]=D1215,F1215-1,(COUNTIFS(Clef_répartition[Code_Nom],Clef_répartition[[#This Row],[Code_Nom]],Clef_répartition[Année],Clef_répartition[[#This Row],[Année]])))</f>
        <v>17</v>
      </c>
      <c r="G121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vaudois_57_2016</v>
      </c>
      <c r="H1216">
        <v>5568</v>
      </c>
      <c r="I1216" t="s">
        <v>249</v>
      </c>
      <c r="J1216">
        <v>2016</v>
      </c>
      <c r="K1216">
        <v>0</v>
      </c>
    </row>
    <row r="1217" spans="1:11" x14ac:dyDescent="0.25">
      <c r="A1217" t="s">
        <v>433</v>
      </c>
      <c r="B1217" t="s">
        <v>546</v>
      </c>
      <c r="C1217" t="s">
        <v>759</v>
      </c>
      <c r="D121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7">
        <f>COUNTIFS(D$2:D1217,Clef_répartition[[#This Row],[Code_Nom]],J$2:J1217,Clef_répartition[[#This Row],[Année]])</f>
        <v>58</v>
      </c>
      <c r="F1217">
        <f>IF(Clef_répartition[[#This Row],[Code_Nom]]=D1216,F1216-1,(COUNTIFS(Clef_répartition[Code_Nom],Clef_répartition[[#This Row],[Code_Nom]],Clef_répartition[Année],Clef_répartition[[#This Row],[Année]])))</f>
        <v>16</v>
      </c>
      <c r="G121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vaudois_58_2016</v>
      </c>
      <c r="H1217">
        <v>5762</v>
      </c>
      <c r="I1217" t="s">
        <v>253</v>
      </c>
      <c r="J1217">
        <v>2016</v>
      </c>
      <c r="K1217">
        <v>0</v>
      </c>
    </row>
    <row r="1218" spans="1:11" x14ac:dyDescent="0.25">
      <c r="A1218" t="s">
        <v>433</v>
      </c>
      <c r="B1218" t="s">
        <v>546</v>
      </c>
      <c r="C1218" t="s">
        <v>759</v>
      </c>
      <c r="D121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8">
        <f>COUNTIFS(D$2:D1218,Clef_répartition[[#This Row],[Code_Nom]],J$2:J1218,Clef_répartition[[#This Row],[Année]])</f>
        <v>59</v>
      </c>
      <c r="F1218">
        <f>IF(Clef_répartition[[#This Row],[Code_Nom]]=D1217,F1217-1,(COUNTIFS(Clef_répartition[Code_Nom],Clef_répartition[[#This Row],[Code_Nom]],Clef_répartition[Année],Clef_répartition[[#This Row],[Année]])))</f>
        <v>15</v>
      </c>
      <c r="G121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vaudois_59_2016</v>
      </c>
      <c r="H1218">
        <v>5929</v>
      </c>
      <c r="I1218" t="s">
        <v>257</v>
      </c>
      <c r="J1218">
        <v>2016</v>
      </c>
      <c r="K1218">
        <v>0</v>
      </c>
    </row>
    <row r="1219" spans="1:11" x14ac:dyDescent="0.25">
      <c r="A1219" t="s">
        <v>433</v>
      </c>
      <c r="B1219" t="s">
        <v>546</v>
      </c>
      <c r="C1219" t="s">
        <v>759</v>
      </c>
      <c r="D121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19">
        <f>COUNTIFS(D$2:D1219,Clef_répartition[[#This Row],[Code_Nom]],J$2:J1219,Clef_répartition[[#This Row],[Année]])</f>
        <v>60</v>
      </c>
      <c r="F1219">
        <f>IF(Clef_répartition[[#This Row],[Code_Nom]]=D1218,F1218-1,(COUNTIFS(Clef_répartition[Code_Nom],Clef_répartition[[#This Row],[Code_Nom]],Clef_répartition[Année],Clef_répartition[[#This Row],[Année]])))</f>
        <v>14</v>
      </c>
      <c r="G121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vaudois_60_2016</v>
      </c>
      <c r="H1219">
        <v>5930</v>
      </c>
      <c r="I1219" t="s">
        <v>259</v>
      </c>
      <c r="J1219">
        <v>2016</v>
      </c>
      <c r="K1219">
        <v>0</v>
      </c>
    </row>
    <row r="1220" spans="1:11" x14ac:dyDescent="0.25">
      <c r="A1220" t="s">
        <v>433</v>
      </c>
      <c r="B1220" t="s">
        <v>546</v>
      </c>
      <c r="C1220" t="s">
        <v>759</v>
      </c>
      <c r="D122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0">
        <f>COUNTIFS(D$2:D1220,Clef_répartition[[#This Row],[Code_Nom]],J$2:J1220,Clef_répartition[[#This Row],[Année]])</f>
        <v>61</v>
      </c>
      <c r="F1220">
        <f>IF(Clef_répartition[[#This Row],[Code_Nom]]=D1219,F1219-1,(COUNTIFS(Clef_répartition[Code_Nom],Clef_répartition[[#This Row],[Code_Nom]],Clef_répartition[Année],Clef_répartition[[#This Row],[Année]])))</f>
        <v>13</v>
      </c>
      <c r="G122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vaudois_61_2016</v>
      </c>
      <c r="H1220">
        <v>5571</v>
      </c>
      <c r="I1220" t="s">
        <v>263</v>
      </c>
      <c r="J1220">
        <v>2016</v>
      </c>
      <c r="K1220">
        <v>0</v>
      </c>
    </row>
    <row r="1221" spans="1:11" x14ac:dyDescent="0.25">
      <c r="A1221" t="s">
        <v>433</v>
      </c>
      <c r="B1221" t="s">
        <v>546</v>
      </c>
      <c r="C1221" t="s">
        <v>759</v>
      </c>
      <c r="D122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1">
        <f>COUNTIFS(D$2:D1221,Clef_répartition[[#This Row],[Code_Nom]],J$2:J1221,Clef_répartition[[#This Row],[Année]])</f>
        <v>62</v>
      </c>
      <c r="F1221">
        <f>IF(Clef_répartition[[#This Row],[Code_Nom]]=D1220,F1220-1,(COUNTIFS(Clef_répartition[Code_Nom],Clef_répartition[[#This Row],[Code_Nom]],Clef_répartition[Année],Clef_répartition[[#This Row],[Année]])))</f>
        <v>12</v>
      </c>
      <c r="G122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vaudois_62_2016</v>
      </c>
      <c r="H1221">
        <v>5931</v>
      </c>
      <c r="I1221" t="s">
        <v>267</v>
      </c>
      <c r="J1221">
        <v>2016</v>
      </c>
      <c r="K1221">
        <v>0</v>
      </c>
    </row>
    <row r="1222" spans="1:11" x14ac:dyDescent="0.25">
      <c r="A1222" t="s">
        <v>433</v>
      </c>
      <c r="B1222" t="s">
        <v>546</v>
      </c>
      <c r="C1222" t="s">
        <v>759</v>
      </c>
      <c r="D122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2">
        <f>COUNTIFS(D$2:D1222,Clef_répartition[[#This Row],[Code_Nom]],J$2:J1222,Clef_répartition[[#This Row],[Année]])</f>
        <v>63</v>
      </c>
      <c r="F1222">
        <f>IF(Clef_répartition[[#This Row],[Code_Nom]]=D1221,F1221-1,(COUNTIFS(Clef_répartition[Code_Nom],Clef_répartition[[#This Row],[Code_Nom]],Clef_répartition[Année],Clef_répartition[[#This Row],[Année]])))</f>
        <v>11</v>
      </c>
      <c r="G122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vaudois_63_2016</v>
      </c>
      <c r="H1222">
        <v>5932</v>
      </c>
      <c r="I1222" t="s">
        <v>269</v>
      </c>
      <c r="J1222">
        <v>2016</v>
      </c>
      <c r="K1222">
        <v>0</v>
      </c>
    </row>
    <row r="1223" spans="1:11" x14ac:dyDescent="0.25">
      <c r="A1223" t="s">
        <v>433</v>
      </c>
      <c r="B1223" t="s">
        <v>546</v>
      </c>
      <c r="C1223" t="s">
        <v>759</v>
      </c>
      <c r="D122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3">
        <f>COUNTIFS(D$2:D1223,Clef_répartition[[#This Row],[Code_Nom]],J$2:J1223,Clef_répartition[[#This Row],[Année]])</f>
        <v>64</v>
      </c>
      <c r="F1223">
        <f>IF(Clef_répartition[[#This Row],[Code_Nom]]=D1222,F1222-1,(COUNTIFS(Clef_répartition[Code_Nom],Clef_répartition[[#This Row],[Code_Nom]],Clef_répartition[Année],Clef_répartition[[#This Row],[Année]])))</f>
        <v>10</v>
      </c>
      <c r="G122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vaudois_64_2016</v>
      </c>
      <c r="H1223">
        <v>5933</v>
      </c>
      <c r="I1223" t="s">
        <v>271</v>
      </c>
      <c r="J1223">
        <v>2016</v>
      </c>
      <c r="K1223">
        <v>0</v>
      </c>
    </row>
    <row r="1224" spans="1:11" x14ac:dyDescent="0.25">
      <c r="A1224" t="s">
        <v>433</v>
      </c>
      <c r="B1224" t="s">
        <v>546</v>
      </c>
      <c r="C1224" t="s">
        <v>759</v>
      </c>
      <c r="D122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4">
        <f>COUNTIFS(D$2:D1224,Clef_répartition[[#This Row],[Code_Nom]],J$2:J1224,Clef_répartition[[#This Row],[Année]])</f>
        <v>65</v>
      </c>
      <c r="F1224">
        <f>IF(Clef_répartition[[#This Row],[Code_Nom]]=D1223,F1223-1,(COUNTIFS(Clef_répartition[Code_Nom],Clef_répartition[[#This Row],[Code_Nom]],Clef_répartition[Année],Clef_répartition[[#This Row],[Année]])))</f>
        <v>9</v>
      </c>
      <c r="G122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vaudois_65_2016</v>
      </c>
      <c r="H1224">
        <v>5763</v>
      </c>
      <c r="I1224" t="s">
        <v>272</v>
      </c>
      <c r="J1224">
        <v>2016</v>
      </c>
      <c r="K1224">
        <v>0</v>
      </c>
    </row>
    <row r="1225" spans="1:11" x14ac:dyDescent="0.25">
      <c r="A1225" t="s">
        <v>433</v>
      </c>
      <c r="B1225" t="s">
        <v>546</v>
      </c>
      <c r="C1225" t="s">
        <v>759</v>
      </c>
      <c r="D122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5">
        <f>COUNTIFS(D$2:D1225,Clef_répartition[[#This Row],[Code_Nom]],J$2:J1225,Clef_répartition[[#This Row],[Année]])</f>
        <v>66</v>
      </c>
      <c r="F1225">
        <f>IF(Clef_répartition[[#This Row],[Code_Nom]]=D1224,F1224-1,(COUNTIFS(Clef_répartition[Code_Nom],Clef_répartition[[#This Row],[Code_Nom]],Clef_répartition[Année],Clef_répartition[[#This Row],[Année]])))</f>
        <v>8</v>
      </c>
      <c r="G122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vaudois_66_2016</v>
      </c>
      <c r="H1225">
        <v>5934</v>
      </c>
      <c r="I1225" t="s">
        <v>273</v>
      </c>
      <c r="J1225">
        <v>2016</v>
      </c>
      <c r="K1225">
        <v>0</v>
      </c>
    </row>
    <row r="1226" spans="1:11" x14ac:dyDescent="0.25">
      <c r="A1226" t="s">
        <v>433</v>
      </c>
      <c r="B1226" t="s">
        <v>546</v>
      </c>
      <c r="C1226" t="s">
        <v>759</v>
      </c>
      <c r="D122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6">
        <f>COUNTIFS(D$2:D1226,Clef_répartition[[#This Row],[Code_Nom]],J$2:J1226,Clef_répartition[[#This Row],[Année]])</f>
        <v>67</v>
      </c>
      <c r="F1226">
        <f>IF(Clef_répartition[[#This Row],[Code_Nom]]=D1225,F1225-1,(COUNTIFS(Clef_répartition[Code_Nom],Clef_répartition[[#This Row],[Code_Nom]],Clef_répartition[Année],Clef_répartition[[#This Row],[Année]])))</f>
        <v>7</v>
      </c>
      <c r="G122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vaudois_67_2016</v>
      </c>
      <c r="H1226">
        <v>5764</v>
      </c>
      <c r="I1226" t="s">
        <v>274</v>
      </c>
      <c r="J1226">
        <v>2016</v>
      </c>
      <c r="K1226">
        <v>0</v>
      </c>
    </row>
    <row r="1227" spans="1:11" x14ac:dyDescent="0.25">
      <c r="A1227" t="s">
        <v>433</v>
      </c>
      <c r="B1227" t="s">
        <v>546</v>
      </c>
      <c r="C1227" t="s">
        <v>759</v>
      </c>
      <c r="D122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7">
        <f>COUNTIFS(D$2:D1227,Clef_répartition[[#This Row],[Code_Nom]],J$2:J1227,Clef_répartition[[#This Row],[Année]])</f>
        <v>68</v>
      </c>
      <c r="F1227">
        <f>IF(Clef_répartition[[#This Row],[Code_Nom]]=D1226,F1226-1,(COUNTIFS(Clef_répartition[Code_Nom],Clef_répartition[[#This Row],[Code_Nom]],Clef_répartition[Année],Clef_répartition[[#This Row],[Année]])))</f>
        <v>6</v>
      </c>
      <c r="G122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vaudois_68_2016</v>
      </c>
      <c r="H1227">
        <v>5765</v>
      </c>
      <c r="I1227" t="s">
        <v>275</v>
      </c>
      <c r="J1227">
        <v>2016</v>
      </c>
      <c r="K1227">
        <v>0</v>
      </c>
    </row>
    <row r="1228" spans="1:11" x14ac:dyDescent="0.25">
      <c r="A1228" t="s">
        <v>433</v>
      </c>
      <c r="B1228" t="s">
        <v>546</v>
      </c>
      <c r="C1228" t="s">
        <v>759</v>
      </c>
      <c r="D122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8">
        <f>COUNTIFS(D$2:D1228,Clef_répartition[[#This Row],[Code_Nom]],J$2:J1228,Clef_répartition[[#This Row],[Année]])</f>
        <v>69</v>
      </c>
      <c r="F1228">
        <f>IF(Clef_répartition[[#This Row],[Code_Nom]]=D1227,F1227-1,(COUNTIFS(Clef_répartition[Code_Nom],Clef_répartition[[#This Row],[Code_Nom]],Clef_répartition[Année],Clef_répartition[[#This Row],[Année]])))</f>
        <v>5</v>
      </c>
      <c r="G122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vaudois_69_2016</v>
      </c>
      <c r="H1228">
        <v>5935</v>
      </c>
      <c r="I1228" t="s">
        <v>280</v>
      </c>
      <c r="J1228">
        <v>2016</v>
      </c>
      <c r="K1228">
        <v>0</v>
      </c>
    </row>
    <row r="1229" spans="1:11" x14ac:dyDescent="0.25">
      <c r="A1229" t="s">
        <v>433</v>
      </c>
      <c r="B1229" t="s">
        <v>546</v>
      </c>
      <c r="C1229" t="s">
        <v>759</v>
      </c>
      <c r="D122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29">
        <f>COUNTIFS(D$2:D1229,Clef_répartition[[#This Row],[Code_Nom]],J$2:J1229,Clef_répartition[[#This Row],[Année]])</f>
        <v>70</v>
      </c>
      <c r="F1229">
        <f>IF(Clef_répartition[[#This Row],[Code_Nom]]=D1228,F1228-1,(COUNTIFS(Clef_répartition[Code_Nom],Clef_répartition[[#This Row],[Code_Nom]],Clef_répartition[Année],Clef_répartition[[#This Row],[Année]])))</f>
        <v>4</v>
      </c>
      <c r="G122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vaudois_70_2016</v>
      </c>
      <c r="H1229">
        <v>5937</v>
      </c>
      <c r="I1229" t="s">
        <v>292</v>
      </c>
      <c r="J1229">
        <v>2016</v>
      </c>
      <c r="K1229">
        <v>0</v>
      </c>
    </row>
    <row r="1230" spans="1:11" x14ac:dyDescent="0.25">
      <c r="A1230" t="s">
        <v>433</v>
      </c>
      <c r="B1230" t="s">
        <v>546</v>
      </c>
      <c r="C1230" t="s">
        <v>759</v>
      </c>
      <c r="D123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30">
        <f>COUNTIFS(D$2:D1230,Clef_répartition[[#This Row],[Code_Nom]],J$2:J1230,Clef_répartition[[#This Row],[Année]])</f>
        <v>71</v>
      </c>
      <c r="F1230">
        <f>IF(Clef_répartition[[#This Row],[Code_Nom]]=D1229,F1229-1,(COUNTIFS(Clef_répartition[Code_Nom],Clef_répartition[[#This Row],[Code_Nom]],Clef_répartition[Année],Clef_répartition[[#This Row],[Année]])))</f>
        <v>3</v>
      </c>
      <c r="G123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vaudois_71_2016</v>
      </c>
      <c r="H1230">
        <v>5766</v>
      </c>
      <c r="I1230" t="s">
        <v>293</v>
      </c>
      <c r="J1230">
        <v>2016</v>
      </c>
      <c r="K1230">
        <v>0</v>
      </c>
    </row>
    <row r="1231" spans="1:11" x14ac:dyDescent="0.25">
      <c r="A1231" t="s">
        <v>433</v>
      </c>
      <c r="B1231" t="s">
        <v>546</v>
      </c>
      <c r="C1231" t="s">
        <v>759</v>
      </c>
      <c r="D12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31">
        <f>COUNTIFS(D$2:D1231,Clef_répartition[[#This Row],[Code_Nom]],J$2:J1231,Clef_répartition[[#This Row],[Année]])</f>
        <v>72</v>
      </c>
      <c r="F1231">
        <f>IF(Clef_répartition[[#This Row],[Code_Nom]]=D1230,F1230-1,(COUNTIFS(Clef_répartition[Code_Nom],Clef_répartition[[#This Row],[Code_Nom]],Clef_répartition[Année],Clef_répartition[[#This Row],[Année]])))</f>
        <v>2</v>
      </c>
      <c r="G12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vaudois_72_2016</v>
      </c>
      <c r="H1231">
        <v>5938</v>
      </c>
      <c r="I1231" t="s">
        <v>298</v>
      </c>
      <c r="J1231">
        <v>2016</v>
      </c>
      <c r="K1231">
        <v>0</v>
      </c>
    </row>
    <row r="1232" spans="1:11" x14ac:dyDescent="0.25">
      <c r="A1232" t="s">
        <v>433</v>
      </c>
      <c r="B1232" t="s">
        <v>546</v>
      </c>
      <c r="C1232" t="s">
        <v>759</v>
      </c>
      <c r="D12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32">
        <f>COUNTIFS(D$2:D1232,Clef_répartition[[#This Row],[Code_Nom]],J$2:J1232,Clef_répartition[[#This Row],[Année]])</f>
        <v>73</v>
      </c>
      <c r="F1232">
        <f>IF(Clef_répartition[[#This Row],[Code_Nom]]=D1231,F1231-1,(COUNTIFS(Clef_répartition[Code_Nom],Clef_répartition[[#This Row],[Code_Nom]],Clef_répartition[Année],Clef_répartition[[#This Row],[Année]])))</f>
        <v>1</v>
      </c>
      <c r="G12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vaudois_73_2016</v>
      </c>
      <c r="H1232">
        <v>5939</v>
      </c>
      <c r="I1232" t="s">
        <v>299</v>
      </c>
      <c r="J1232">
        <v>2016</v>
      </c>
      <c r="K1232">
        <v>0</v>
      </c>
    </row>
    <row r="1233" spans="1:11" x14ac:dyDescent="0.25">
      <c r="A1233" t="s">
        <v>433</v>
      </c>
      <c r="B1233" t="s">
        <v>579</v>
      </c>
      <c r="C1233" t="s">
        <v>580</v>
      </c>
      <c r="D1233" t="str">
        <f>Clef_répartition[[#This Row],[Code association]]&amp;"_"&amp;Clef_répartition[[#This Row],[Nom association]]</f>
        <v>ORPC Lavaux-Oron_Office régional de protection civile Lavaux-Oron</v>
      </c>
      <c r="E1233">
        <f>COUNTIFS(D$2:D1233,Clef_répartition[[#This Row],[Code_Nom]],J$2:J1233,Clef_répartition[[#This Row],[Année]])</f>
        <v>1</v>
      </c>
      <c r="F1233">
        <f>IF(Clef_répartition[[#This Row],[Code_Nom]]=D1232,F1232-1,(COUNTIFS(Clef_répartition[Code_Nom],Clef_répartition[[#This Row],[Code_Nom]],Clef_répartition[Année],Clef_répartition[[#This Row],[Année]])))</f>
        <v>16</v>
      </c>
      <c r="G1233" t="str">
        <f>Clef_répartition[[#This Row],[Code_Nom]]&amp;"_"&amp;Clef_répartition[[#This Row],[Nombre]]&amp;"_"&amp;Clef_répartition[[#This Row],[Année]]</f>
        <v>ORPC Lavaux-Oron_Office régional de protection civile Lavaux-Oron_1_2016</v>
      </c>
      <c r="H1233">
        <v>5581</v>
      </c>
      <c r="I1233" t="s">
        <v>17</v>
      </c>
      <c r="J1233">
        <v>2016</v>
      </c>
      <c r="K1233">
        <v>0</v>
      </c>
    </row>
    <row r="1234" spans="1:11" x14ac:dyDescent="0.25">
      <c r="A1234" t="s">
        <v>433</v>
      </c>
      <c r="B1234" t="s">
        <v>579</v>
      </c>
      <c r="C1234" t="s">
        <v>580</v>
      </c>
      <c r="D1234" t="str">
        <f>Clef_répartition[[#This Row],[Code association]]&amp;"_"&amp;Clef_répartition[[#This Row],[Nom association]]</f>
        <v>ORPC Lavaux-Oron_Office régional de protection civile Lavaux-Oron</v>
      </c>
      <c r="E1234">
        <f>COUNTIFS(D$2:D1234,Clef_répartition[[#This Row],[Code_Nom]],J$2:J1234,Clef_répartition[[#This Row],[Année]])</f>
        <v>2</v>
      </c>
      <c r="F1234">
        <f>IF(Clef_répartition[[#This Row],[Code_Nom]]=D1233,F1233-1,(COUNTIFS(Clef_répartition[Code_Nom],Clef_répartition[[#This Row],[Code_Nom]],Clef_répartition[Année],Clef_répartition[[#This Row],[Année]])))</f>
        <v>15</v>
      </c>
      <c r="G1234" t="str">
        <f>Clef_répartition[[#This Row],[Code_Nom]]&amp;"_"&amp;Clef_répartition[[#This Row],[Nombre]]&amp;"_"&amp;Clef_répartition[[#This Row],[Année]]</f>
        <v>ORPC Lavaux-Oron_Office régional de protection civile Lavaux-Oron_2_2016</v>
      </c>
      <c r="H1234">
        <v>5613</v>
      </c>
      <c r="I1234" t="s">
        <v>33</v>
      </c>
      <c r="J1234">
        <v>2016</v>
      </c>
      <c r="K1234">
        <v>0</v>
      </c>
    </row>
    <row r="1235" spans="1:11" x14ac:dyDescent="0.25">
      <c r="A1235" t="s">
        <v>433</v>
      </c>
      <c r="B1235" t="s">
        <v>579</v>
      </c>
      <c r="C1235" t="s">
        <v>580</v>
      </c>
      <c r="D1235" t="str">
        <f>Clef_répartition[[#This Row],[Code association]]&amp;"_"&amp;Clef_répartition[[#This Row],[Nom association]]</f>
        <v>ORPC Lavaux-Oron_Office régional de protection civile Lavaux-Oron</v>
      </c>
      <c r="E1235">
        <f>COUNTIFS(D$2:D1235,Clef_répartition[[#This Row],[Code_Nom]],J$2:J1235,Clef_répartition[[#This Row],[Année]])</f>
        <v>3</v>
      </c>
      <c r="F1235">
        <f>IF(Clef_répartition[[#This Row],[Code_Nom]]=D1234,F1234-1,(COUNTIFS(Clef_répartition[Code_Nom],Clef_répartition[[#This Row],[Code_Nom]],Clef_répartition[Année],Clef_répartition[[#This Row],[Année]])))</f>
        <v>14</v>
      </c>
      <c r="G1235" t="str">
        <f>Clef_répartition[[#This Row],[Code_Nom]]&amp;"_"&amp;Clef_répartition[[#This Row],[Nombre]]&amp;"_"&amp;Clef_répartition[[#This Row],[Année]]</f>
        <v>ORPC Lavaux-Oron_Office régional de protection civile Lavaux-Oron_3_2016</v>
      </c>
      <c r="H1235">
        <v>5601</v>
      </c>
      <c r="I1235" t="s">
        <v>66</v>
      </c>
      <c r="J1235">
        <v>2016</v>
      </c>
      <c r="K1235">
        <v>0</v>
      </c>
    </row>
    <row r="1236" spans="1:11" x14ac:dyDescent="0.25">
      <c r="A1236" t="s">
        <v>433</v>
      </c>
      <c r="B1236" t="s">
        <v>579</v>
      </c>
      <c r="C1236" t="s">
        <v>580</v>
      </c>
      <c r="D1236" t="str">
        <f>Clef_répartition[[#This Row],[Code association]]&amp;"_"&amp;Clef_répartition[[#This Row],[Nom association]]</f>
        <v>ORPC Lavaux-Oron_Office régional de protection civile Lavaux-Oron</v>
      </c>
      <c r="E1236">
        <f>COUNTIFS(D$2:D1236,Clef_répartition[[#This Row],[Code_Nom]],J$2:J1236,Clef_répartition[[#This Row],[Année]])</f>
        <v>4</v>
      </c>
      <c r="F1236">
        <f>IF(Clef_répartition[[#This Row],[Code_Nom]]=D1235,F1235-1,(COUNTIFS(Clef_répartition[Code_Nom],Clef_répartition[[#This Row],[Code_Nom]],Clef_répartition[Année],Clef_répartition[[#This Row],[Année]])))</f>
        <v>13</v>
      </c>
      <c r="G1236" t="str">
        <f>Clef_répartition[[#This Row],[Code_Nom]]&amp;"_"&amp;Clef_répartition[[#This Row],[Nombre]]&amp;"_"&amp;Clef_répartition[[#This Row],[Année]]</f>
        <v>ORPC Lavaux-Oron_Office régional de protection civile Lavaux-Oron_4_2016</v>
      </c>
      <c r="H1236">
        <v>5604</v>
      </c>
      <c r="I1236" t="s">
        <v>117</v>
      </c>
      <c r="J1236">
        <v>2016</v>
      </c>
      <c r="K1236">
        <v>0</v>
      </c>
    </row>
    <row r="1237" spans="1:11" x14ac:dyDescent="0.25">
      <c r="A1237" t="s">
        <v>433</v>
      </c>
      <c r="B1237" t="s">
        <v>579</v>
      </c>
      <c r="C1237" t="s">
        <v>580</v>
      </c>
      <c r="D1237" t="str">
        <f>Clef_répartition[[#This Row],[Code association]]&amp;"_"&amp;Clef_répartition[[#This Row],[Nom association]]</f>
        <v>ORPC Lavaux-Oron_Office régional de protection civile Lavaux-Oron</v>
      </c>
      <c r="E1237">
        <f>COUNTIFS(D$2:D1237,Clef_répartition[[#This Row],[Code_Nom]],J$2:J1237,Clef_répartition[[#This Row],[Année]])</f>
        <v>5</v>
      </c>
      <c r="F1237">
        <f>IF(Clef_répartition[[#This Row],[Code_Nom]]=D1236,F1236-1,(COUNTIFS(Clef_répartition[Code_Nom],Clef_répartition[[#This Row],[Code_Nom]],Clef_répartition[Année],Clef_répartition[[#This Row],[Année]])))</f>
        <v>12</v>
      </c>
      <c r="G1237" t="str">
        <f>Clef_répartition[[#This Row],[Code_Nom]]&amp;"_"&amp;Clef_répartition[[#This Row],[Nombre]]&amp;"_"&amp;Clef_répartition[[#This Row],[Année]]</f>
        <v>ORPC Lavaux-Oron_Office régional de protection civile Lavaux-Oron_5_2016</v>
      </c>
      <c r="H1237">
        <v>5806</v>
      </c>
      <c r="I1237" t="s">
        <v>140</v>
      </c>
      <c r="J1237">
        <v>2016</v>
      </c>
      <c r="K1237">
        <v>0</v>
      </c>
    </row>
    <row r="1238" spans="1:11" x14ac:dyDescent="0.25">
      <c r="A1238" t="s">
        <v>433</v>
      </c>
      <c r="B1238" t="s">
        <v>579</v>
      </c>
      <c r="C1238" t="s">
        <v>580</v>
      </c>
      <c r="D1238" t="str">
        <f>Clef_répartition[[#This Row],[Code association]]&amp;"_"&amp;Clef_répartition[[#This Row],[Nom association]]</f>
        <v>ORPC Lavaux-Oron_Office régional de protection civile Lavaux-Oron</v>
      </c>
      <c r="E1238">
        <f>COUNTIFS(D$2:D1238,Clef_répartition[[#This Row],[Code_Nom]],J$2:J1238,Clef_répartition[[#This Row],[Année]])</f>
        <v>6</v>
      </c>
      <c r="F1238">
        <f>IF(Clef_répartition[[#This Row],[Code_Nom]]=D1237,F1237-1,(COUNTIFS(Clef_répartition[Code_Nom],Clef_répartition[[#This Row],[Code_Nom]],Clef_répartition[Année],Clef_répartition[[#This Row],[Année]])))</f>
        <v>11</v>
      </c>
      <c r="G1238" t="str">
        <f>Clef_répartition[[#This Row],[Code_Nom]]&amp;"_"&amp;Clef_répartition[[#This Row],[Nombre]]&amp;"_"&amp;Clef_répartition[[#This Row],[Année]]</f>
        <v>ORPC Lavaux-Oron_Office régional de protection civile Lavaux-Oron_6_2016</v>
      </c>
      <c r="H1238">
        <v>5606</v>
      </c>
      <c r="I1238" t="s">
        <v>169</v>
      </c>
      <c r="J1238">
        <v>2016</v>
      </c>
      <c r="K1238">
        <v>0</v>
      </c>
    </row>
    <row r="1239" spans="1:11" x14ac:dyDescent="0.25">
      <c r="A1239" t="s">
        <v>433</v>
      </c>
      <c r="B1239" t="s">
        <v>579</v>
      </c>
      <c r="C1239" t="s">
        <v>580</v>
      </c>
      <c r="D1239" t="str">
        <f>Clef_répartition[[#This Row],[Code association]]&amp;"_"&amp;Clef_répartition[[#This Row],[Nom association]]</f>
        <v>ORPC Lavaux-Oron_Office régional de protection civile Lavaux-Oron</v>
      </c>
      <c r="E1239">
        <f>COUNTIFS(D$2:D1239,Clef_répartition[[#This Row],[Code_Nom]],J$2:J1239,Clef_répartition[[#This Row],[Année]])</f>
        <v>7</v>
      </c>
      <c r="F1239">
        <f>IF(Clef_répartition[[#This Row],[Code_Nom]]=D1238,F1238-1,(COUNTIFS(Clef_répartition[Code_Nom],Clef_répartition[[#This Row],[Code_Nom]],Clef_répartition[Année],Clef_répartition[[#This Row],[Année]])))</f>
        <v>10</v>
      </c>
      <c r="G1239" t="str">
        <f>Clef_répartition[[#This Row],[Code_Nom]]&amp;"_"&amp;Clef_répartition[[#This Row],[Nombre]]&amp;"_"&amp;Clef_répartition[[#This Row],[Année]]</f>
        <v>ORPC Lavaux-Oron_Office régional de protection civile Lavaux-Oron_7_2016</v>
      </c>
      <c r="H1239">
        <v>5790</v>
      </c>
      <c r="I1239" t="s">
        <v>170</v>
      </c>
      <c r="J1239">
        <v>2016</v>
      </c>
      <c r="K1239">
        <v>0</v>
      </c>
    </row>
    <row r="1240" spans="1:11" x14ac:dyDescent="0.25">
      <c r="A1240" t="s">
        <v>433</v>
      </c>
      <c r="B1240" t="s">
        <v>579</v>
      </c>
      <c r="C1240" t="s">
        <v>580</v>
      </c>
      <c r="D1240" t="str">
        <f>Clef_répartition[[#This Row],[Code association]]&amp;"_"&amp;Clef_répartition[[#This Row],[Nom association]]</f>
        <v>ORPC Lavaux-Oron_Office régional de protection civile Lavaux-Oron</v>
      </c>
      <c r="E1240">
        <f>COUNTIFS(D$2:D1240,Clef_répartition[[#This Row],[Code_Nom]],J$2:J1240,Clef_répartition[[#This Row],[Année]])</f>
        <v>8</v>
      </c>
      <c r="F1240">
        <f>IF(Clef_répartition[[#This Row],[Code_Nom]]=D1239,F1239-1,(COUNTIFS(Clef_répartition[Code_Nom],Clef_répartition[[#This Row],[Code_Nom]],Clef_répartition[Année],Clef_répartition[[#This Row],[Année]])))</f>
        <v>9</v>
      </c>
      <c r="G1240" t="str">
        <f>Clef_répartition[[#This Row],[Code_Nom]]&amp;"_"&amp;Clef_répartition[[#This Row],[Nombre]]&amp;"_"&amp;Clef_répartition[[#This Row],[Année]]</f>
        <v>ORPC Lavaux-Oron_Office régional de protection civile Lavaux-Oron_8_2016</v>
      </c>
      <c r="H1240">
        <v>5792</v>
      </c>
      <c r="I1240" t="s">
        <v>187</v>
      </c>
      <c r="J1240">
        <v>2016</v>
      </c>
      <c r="K1240">
        <v>0</v>
      </c>
    </row>
    <row r="1241" spans="1:11" x14ac:dyDescent="0.25">
      <c r="A1241" t="s">
        <v>433</v>
      </c>
      <c r="B1241" t="s">
        <v>579</v>
      </c>
      <c r="C1241" t="s">
        <v>580</v>
      </c>
      <c r="D1241" t="str">
        <f>Clef_répartition[[#This Row],[Code association]]&amp;"_"&amp;Clef_répartition[[#This Row],[Nom association]]</f>
        <v>ORPC Lavaux-Oron_Office régional de protection civile Lavaux-Oron</v>
      </c>
      <c r="E1241">
        <f>COUNTIFS(D$2:D1241,Clef_répartition[[#This Row],[Code_Nom]],J$2:J1241,Clef_répartition[[#This Row],[Année]])</f>
        <v>9</v>
      </c>
      <c r="F1241">
        <f>IF(Clef_répartition[[#This Row],[Code_Nom]]=D1240,F1240-1,(COUNTIFS(Clef_répartition[Code_Nom],Clef_répartition[[#This Row],[Code_Nom]],Clef_répartition[Année],Clef_répartition[[#This Row],[Année]])))</f>
        <v>8</v>
      </c>
      <c r="G1241" t="str">
        <f>Clef_répartition[[#This Row],[Code_Nom]]&amp;"_"&amp;Clef_répartition[[#This Row],[Nombre]]&amp;"_"&amp;Clef_répartition[[#This Row],[Année]]</f>
        <v>ORPC Lavaux-Oron_Office régional de protection civile Lavaux-Oron_9_2016</v>
      </c>
      <c r="H1241">
        <v>5805</v>
      </c>
      <c r="I1241" t="s">
        <v>206</v>
      </c>
      <c r="J1241">
        <v>2016</v>
      </c>
      <c r="K1241">
        <v>0</v>
      </c>
    </row>
    <row r="1242" spans="1:11" x14ac:dyDescent="0.25">
      <c r="A1242" t="s">
        <v>433</v>
      </c>
      <c r="B1242" t="s">
        <v>579</v>
      </c>
      <c r="C1242" t="s">
        <v>580</v>
      </c>
      <c r="D1242" t="str">
        <f>Clef_répartition[[#This Row],[Code association]]&amp;"_"&amp;Clef_répartition[[#This Row],[Nom association]]</f>
        <v>ORPC Lavaux-Oron_Office régional de protection civile Lavaux-Oron</v>
      </c>
      <c r="E1242">
        <f>COUNTIFS(D$2:D1242,Clef_répartition[[#This Row],[Code_Nom]],J$2:J1242,Clef_répartition[[#This Row],[Année]])</f>
        <v>10</v>
      </c>
      <c r="F1242">
        <f>IF(Clef_répartition[[#This Row],[Code_Nom]]=D1241,F1241-1,(COUNTIFS(Clef_répartition[Code_Nom],Clef_répartition[[#This Row],[Code_Nom]],Clef_répartition[Année],Clef_répartition[[#This Row],[Année]])))</f>
        <v>7</v>
      </c>
      <c r="G1242" t="str">
        <f>Clef_répartition[[#This Row],[Code_Nom]]&amp;"_"&amp;Clef_répartition[[#This Row],[Nombre]]&amp;"_"&amp;Clef_répartition[[#This Row],[Année]]</f>
        <v>ORPC Lavaux-Oron_Office régional de protection civile Lavaux-Oron_10_2016</v>
      </c>
      <c r="H1242">
        <v>5588</v>
      </c>
      <c r="I1242" t="s">
        <v>210</v>
      </c>
      <c r="J1242">
        <v>2016</v>
      </c>
      <c r="K1242">
        <v>0</v>
      </c>
    </row>
    <row r="1243" spans="1:11" x14ac:dyDescent="0.25">
      <c r="A1243" t="s">
        <v>433</v>
      </c>
      <c r="B1243" t="s">
        <v>579</v>
      </c>
      <c r="C1243" t="s">
        <v>580</v>
      </c>
      <c r="D1243" t="str">
        <f>Clef_répartition[[#This Row],[Code association]]&amp;"_"&amp;Clef_répartition[[#This Row],[Nom association]]</f>
        <v>ORPC Lavaux-Oron_Office régional de protection civile Lavaux-Oron</v>
      </c>
      <c r="E1243">
        <f>COUNTIFS(D$2:D1243,Clef_répartition[[#This Row],[Code_Nom]],J$2:J1243,Clef_répartition[[#This Row],[Année]])</f>
        <v>11</v>
      </c>
      <c r="F1243">
        <f>IF(Clef_répartition[[#This Row],[Code_Nom]]=D1242,F1242-1,(COUNTIFS(Clef_répartition[Code_Nom],Clef_répartition[[#This Row],[Code_Nom]],Clef_répartition[Année],Clef_répartition[[#This Row],[Année]])))</f>
        <v>6</v>
      </c>
      <c r="G1243" t="str">
        <f>Clef_répartition[[#This Row],[Code_Nom]]&amp;"_"&amp;Clef_répartition[[#This Row],[Nombre]]&amp;"_"&amp;Clef_répartition[[#This Row],[Année]]</f>
        <v>ORPC Lavaux-Oron_Office régional de protection civile Lavaux-Oron_11_2016</v>
      </c>
      <c r="H1243">
        <v>5607</v>
      </c>
      <c r="I1243" t="s">
        <v>225</v>
      </c>
      <c r="J1243">
        <v>2016</v>
      </c>
      <c r="K1243">
        <v>0</v>
      </c>
    </row>
    <row r="1244" spans="1:11" x14ac:dyDescent="0.25">
      <c r="A1244" t="s">
        <v>433</v>
      </c>
      <c r="B1244" t="s">
        <v>579</v>
      </c>
      <c r="C1244" t="s">
        <v>580</v>
      </c>
      <c r="D1244" t="str">
        <f>Clef_répartition[[#This Row],[Code association]]&amp;"_"&amp;Clef_répartition[[#This Row],[Nom association]]</f>
        <v>ORPC Lavaux-Oron_Office régional de protection civile Lavaux-Oron</v>
      </c>
      <c r="E1244">
        <f>COUNTIFS(D$2:D1244,Clef_répartition[[#This Row],[Code_Nom]],J$2:J1244,Clef_répartition[[#This Row],[Année]])</f>
        <v>12</v>
      </c>
      <c r="F1244">
        <f>IF(Clef_répartition[[#This Row],[Code_Nom]]=D1243,F1243-1,(COUNTIFS(Clef_répartition[Code_Nom],Clef_répartition[[#This Row],[Code_Nom]],Clef_répartition[Année],Clef_répartition[[#This Row],[Année]])))</f>
        <v>5</v>
      </c>
      <c r="G1244" t="str">
        <f>Clef_répartition[[#This Row],[Code_Nom]]&amp;"_"&amp;Clef_répartition[[#This Row],[Nombre]]&amp;"_"&amp;Clef_répartition[[#This Row],[Année]]</f>
        <v>ORPC Lavaux-Oron_Office régional de protection civile Lavaux-Oron_12_2016</v>
      </c>
      <c r="H1244">
        <v>5590</v>
      </c>
      <c r="I1244" t="s">
        <v>226</v>
      </c>
      <c r="J1244">
        <v>2016</v>
      </c>
      <c r="K1244">
        <v>0</v>
      </c>
    </row>
    <row r="1245" spans="1:11" x14ac:dyDescent="0.25">
      <c r="A1245" t="s">
        <v>433</v>
      </c>
      <c r="B1245" t="s">
        <v>579</v>
      </c>
      <c r="C1245" t="s">
        <v>580</v>
      </c>
      <c r="D1245" t="str">
        <f>Clef_répartition[[#This Row],[Code association]]&amp;"_"&amp;Clef_répartition[[#This Row],[Nom association]]</f>
        <v>ORPC Lavaux-Oron_Office régional de protection civile Lavaux-Oron</v>
      </c>
      <c r="E1245">
        <f>COUNTIFS(D$2:D1245,Clef_répartition[[#This Row],[Code_Nom]],J$2:J1245,Clef_répartition[[#This Row],[Année]])</f>
        <v>13</v>
      </c>
      <c r="F1245">
        <f>IF(Clef_répartition[[#This Row],[Code_Nom]]=D1244,F1244-1,(COUNTIFS(Clef_répartition[Code_Nom],Clef_répartition[[#This Row],[Code_Nom]],Clef_répartition[Année],Clef_répartition[[#This Row],[Année]])))</f>
        <v>4</v>
      </c>
      <c r="G1245" t="str">
        <f>Clef_répartition[[#This Row],[Code_Nom]]&amp;"_"&amp;Clef_répartition[[#This Row],[Nombre]]&amp;"_"&amp;Clef_répartition[[#This Row],[Année]]</f>
        <v>ORPC Lavaux-Oron_Office régional de protection civile Lavaux-Oron_13_2016</v>
      </c>
      <c r="H1245">
        <v>5609</v>
      </c>
      <c r="I1245" t="s">
        <v>230</v>
      </c>
      <c r="J1245">
        <v>2016</v>
      </c>
      <c r="K1245">
        <v>0</v>
      </c>
    </row>
    <row r="1246" spans="1:11" x14ac:dyDescent="0.25">
      <c r="A1246" t="s">
        <v>433</v>
      </c>
      <c r="B1246" t="s">
        <v>579</v>
      </c>
      <c r="C1246" t="s">
        <v>580</v>
      </c>
      <c r="D1246" t="str">
        <f>Clef_répartition[[#This Row],[Code association]]&amp;"_"&amp;Clef_répartition[[#This Row],[Nom association]]</f>
        <v>ORPC Lavaux-Oron_Office régional de protection civile Lavaux-Oron</v>
      </c>
      <c r="E1246">
        <f>COUNTIFS(D$2:D1246,Clef_répartition[[#This Row],[Code_Nom]],J$2:J1246,Clef_répartition[[#This Row],[Année]])</f>
        <v>14</v>
      </c>
      <c r="F1246">
        <f>IF(Clef_répartition[[#This Row],[Code_Nom]]=D1245,F1245-1,(COUNTIFS(Clef_répartition[Code_Nom],Clef_répartition[[#This Row],[Code_Nom]],Clef_répartition[Année],Clef_répartition[[#This Row],[Année]])))</f>
        <v>3</v>
      </c>
      <c r="G1246" t="str">
        <f>Clef_répartition[[#This Row],[Code_Nom]]&amp;"_"&amp;Clef_répartition[[#This Row],[Nombre]]&amp;"_"&amp;Clef_répartition[[#This Row],[Année]]</f>
        <v>ORPC Lavaux-Oron_Office régional de protection civile Lavaux-Oron_14_2016</v>
      </c>
      <c r="H1246">
        <v>5611</v>
      </c>
      <c r="I1246" t="s">
        <v>251</v>
      </c>
      <c r="J1246">
        <v>2016</v>
      </c>
      <c r="K1246">
        <v>0</v>
      </c>
    </row>
    <row r="1247" spans="1:11" x14ac:dyDescent="0.25">
      <c r="A1247" t="s">
        <v>433</v>
      </c>
      <c r="B1247" t="s">
        <v>579</v>
      </c>
      <c r="C1247" t="s">
        <v>580</v>
      </c>
      <c r="D1247" t="str">
        <f>Clef_répartition[[#This Row],[Code association]]&amp;"_"&amp;Clef_répartition[[#This Row],[Nom association]]</f>
        <v>ORPC Lavaux-Oron_Office régional de protection civile Lavaux-Oron</v>
      </c>
      <c r="E1247">
        <f>COUNTIFS(D$2:D1247,Clef_répartition[[#This Row],[Code_Nom]],J$2:J1247,Clef_répartition[[#This Row],[Année]])</f>
        <v>15</v>
      </c>
      <c r="F1247">
        <f>IF(Clef_répartition[[#This Row],[Code_Nom]]=D1246,F1246-1,(COUNTIFS(Clef_répartition[Code_Nom],Clef_répartition[[#This Row],[Code_Nom]],Clef_répartition[Année],Clef_répartition[[#This Row],[Année]])))</f>
        <v>2</v>
      </c>
      <c r="G1247" t="str">
        <f>Clef_répartition[[#This Row],[Code_Nom]]&amp;"_"&amp;Clef_répartition[[#This Row],[Nombre]]&amp;"_"&amp;Clef_répartition[[#This Row],[Année]]</f>
        <v>ORPC Lavaux-Oron_Office régional de protection civile Lavaux-Oron_15_2016</v>
      </c>
      <c r="H1247">
        <v>5799</v>
      </c>
      <c r="I1247" t="s">
        <v>254</v>
      </c>
      <c r="J1247">
        <v>2016</v>
      </c>
      <c r="K1247">
        <v>0</v>
      </c>
    </row>
    <row r="1248" spans="1:11" x14ac:dyDescent="0.25">
      <c r="A1248" t="s">
        <v>433</v>
      </c>
      <c r="B1248" t="s">
        <v>579</v>
      </c>
      <c r="C1248" t="s">
        <v>580</v>
      </c>
      <c r="D1248" t="str">
        <f>Clef_répartition[[#This Row],[Code association]]&amp;"_"&amp;Clef_répartition[[#This Row],[Nom association]]</f>
        <v>ORPC Lavaux-Oron_Office régional de protection civile Lavaux-Oron</v>
      </c>
      <c r="E1248">
        <f>COUNTIFS(D$2:D1248,Clef_répartition[[#This Row],[Code_Nom]],J$2:J1248,Clef_répartition[[#This Row],[Année]])</f>
        <v>16</v>
      </c>
      <c r="F1248">
        <f>IF(Clef_répartition[[#This Row],[Code_Nom]]=D1247,F1247-1,(COUNTIFS(Clef_répartition[Code_Nom],Clef_répartition[[#This Row],[Code_Nom]],Clef_répartition[Année],Clef_répartition[[#This Row],[Année]])))</f>
        <v>1</v>
      </c>
      <c r="G1248" t="str">
        <f>Clef_répartition[[#This Row],[Code_Nom]]&amp;"_"&amp;Clef_répartition[[#This Row],[Nombre]]&amp;"_"&amp;Clef_répartition[[#This Row],[Année]]</f>
        <v>ORPC Lavaux-Oron_Office régional de protection civile Lavaux-Oron_16_2016</v>
      </c>
      <c r="H1248">
        <v>5610</v>
      </c>
      <c r="I1248" t="s">
        <v>256</v>
      </c>
      <c r="J1248">
        <v>2016</v>
      </c>
      <c r="K1248">
        <v>0</v>
      </c>
    </row>
    <row r="1249" spans="1:11" x14ac:dyDescent="0.25">
      <c r="A1249" t="s">
        <v>433</v>
      </c>
      <c r="B1249" t="s">
        <v>594</v>
      </c>
      <c r="C1249" t="s">
        <v>595</v>
      </c>
      <c r="D1249" t="str">
        <f>Clef_répartition[[#This Row],[Code association]]&amp;"_"&amp;Clef_répartition[[#This Row],[Nom association]]</f>
        <v>ORPC Morges_Organisations régionales de protection civile Morges</v>
      </c>
      <c r="E1249">
        <f>COUNTIFS(D$2:D1249,Clef_répartition[[#This Row],[Code_Nom]],J$2:J1249,Clef_répartition[[#This Row],[Année]])</f>
        <v>1</v>
      </c>
      <c r="F1249">
        <f>IF(Clef_répartition[[#This Row],[Code_Nom]]=D1248,F1248-1,(COUNTIFS(Clef_répartition[Code_Nom],Clef_répartition[[#This Row],[Code_Nom]],Clef_répartition[Année],Clef_répartition[[#This Row],[Année]])))</f>
        <v>64</v>
      </c>
      <c r="G1249" t="str">
        <f>Clef_répartition[[#This Row],[Code_Nom]]&amp;"_"&amp;Clef_répartition[[#This Row],[Nombre]]&amp;"_"&amp;Clef_répartition[[#This Row],[Année]]</f>
        <v>ORPC Morges_Organisations régionales de protection civile Morges_1_2016</v>
      </c>
      <c r="H1249">
        <v>5621</v>
      </c>
      <c r="I1249" t="s">
        <v>1</v>
      </c>
      <c r="J1249">
        <v>2016</v>
      </c>
      <c r="K1249">
        <v>6.4418012314844579E-3</v>
      </c>
    </row>
    <row r="1250" spans="1:11" x14ac:dyDescent="0.25">
      <c r="A1250" t="s">
        <v>433</v>
      </c>
      <c r="B1250" t="s">
        <v>594</v>
      </c>
      <c r="C1250" t="s">
        <v>595</v>
      </c>
      <c r="D1250" t="str">
        <f>Clef_répartition[[#This Row],[Code association]]&amp;"_"&amp;Clef_répartition[[#This Row],[Nom association]]</f>
        <v>ORPC Morges_Organisations régionales de protection civile Morges</v>
      </c>
      <c r="E1250">
        <f>COUNTIFS(D$2:D1250,Clef_répartition[[#This Row],[Code_Nom]],J$2:J1250,Clef_répartition[[#This Row],[Année]])</f>
        <v>2</v>
      </c>
      <c r="F1250">
        <f>IF(Clef_répartition[[#This Row],[Code_Nom]]=D1249,F1249-1,(COUNTIFS(Clef_répartition[Code_Nom],Clef_répartition[[#This Row],[Code_Nom]],Clef_répartition[Année],Clef_répartition[[#This Row],[Année]])))</f>
        <v>63</v>
      </c>
      <c r="G1250" t="str">
        <f>Clef_répartition[[#This Row],[Code_Nom]]&amp;"_"&amp;Clef_répartition[[#This Row],[Nombre]]&amp;"_"&amp;Clef_répartition[[#This Row],[Année]]</f>
        <v>ORPC Morges_Organisations régionales de protection civile Morges_2_2016</v>
      </c>
      <c r="H1250">
        <v>5851</v>
      </c>
      <c r="I1250" t="s">
        <v>4</v>
      </c>
      <c r="J1250">
        <v>2016</v>
      </c>
      <c r="K1250">
        <v>5.3413783723633129E-3</v>
      </c>
    </row>
    <row r="1251" spans="1:11" x14ac:dyDescent="0.25">
      <c r="A1251" t="s">
        <v>433</v>
      </c>
      <c r="B1251" t="s">
        <v>594</v>
      </c>
      <c r="C1251" t="s">
        <v>595</v>
      </c>
      <c r="D1251" t="str">
        <f>Clef_répartition[[#This Row],[Code association]]&amp;"_"&amp;Clef_répartition[[#This Row],[Nom association]]</f>
        <v>ORPC Morges_Organisations régionales de protection civile Morges</v>
      </c>
      <c r="E1251">
        <f>COUNTIFS(D$2:D1251,Clef_répartition[[#This Row],[Code_Nom]],J$2:J1251,Clef_répartition[[#This Row],[Année]])</f>
        <v>3</v>
      </c>
      <c r="F1251">
        <f>IF(Clef_répartition[[#This Row],[Code_Nom]]=D1250,F1250-1,(COUNTIFS(Clef_répartition[Code_Nom],Clef_répartition[[#This Row],[Code_Nom]],Clef_répartition[Année],Clef_répartition[[#This Row],[Année]])))</f>
        <v>62</v>
      </c>
      <c r="G1251" t="str">
        <f>Clef_répartition[[#This Row],[Code_Nom]]&amp;"_"&amp;Clef_répartition[[#This Row],[Nombre]]&amp;"_"&amp;Clef_répartition[[#This Row],[Année]]</f>
        <v>ORPC Morges_Organisations régionales de protection civile Morges_3_2016</v>
      </c>
      <c r="H1251">
        <v>5422</v>
      </c>
      <c r="I1251" t="s">
        <v>9</v>
      </c>
      <c r="J1251">
        <v>2016</v>
      </c>
      <c r="K1251">
        <v>4.0455995449936943E-2</v>
      </c>
    </row>
    <row r="1252" spans="1:11" x14ac:dyDescent="0.25">
      <c r="A1252" t="s">
        <v>433</v>
      </c>
      <c r="B1252" t="s">
        <v>594</v>
      </c>
      <c r="C1252" t="s">
        <v>595</v>
      </c>
      <c r="D1252" t="str">
        <f>Clef_répartition[[#This Row],[Code association]]&amp;"_"&amp;Clef_répartition[[#This Row],[Nom association]]</f>
        <v>ORPC Morges_Organisations régionales de protection civile Morges</v>
      </c>
      <c r="E1252">
        <f>COUNTIFS(D$2:D1252,Clef_répartition[[#This Row],[Code_Nom]],J$2:J1252,Clef_répartition[[#This Row],[Année]])</f>
        <v>4</v>
      </c>
      <c r="F1252">
        <f>IF(Clef_répartition[[#This Row],[Code_Nom]]=D1251,F1251-1,(COUNTIFS(Clef_répartition[Code_Nom],Clef_répartition[[#This Row],[Code_Nom]],Clef_répartition[Année],Clef_répartition[[#This Row],[Année]])))</f>
        <v>61</v>
      </c>
      <c r="G1252" t="str">
        <f>Clef_répartition[[#This Row],[Code_Nom]]&amp;"_"&amp;Clef_répartition[[#This Row],[Nombre]]&amp;"_"&amp;Clef_répartition[[#This Row],[Année]]</f>
        <v>ORPC Morges_Organisations régionales de protection civile Morges_4_2016</v>
      </c>
      <c r="H1252">
        <v>5422</v>
      </c>
      <c r="I1252" t="s">
        <v>9</v>
      </c>
      <c r="J1252">
        <v>2016</v>
      </c>
      <c r="K1252">
        <v>6.4541655332723356E-3</v>
      </c>
    </row>
    <row r="1253" spans="1:11" x14ac:dyDescent="0.25">
      <c r="A1253" t="s">
        <v>433</v>
      </c>
      <c r="B1253" t="s">
        <v>594</v>
      </c>
      <c r="C1253" t="s">
        <v>595</v>
      </c>
      <c r="D1253" t="str">
        <f>Clef_répartition[[#This Row],[Code association]]&amp;"_"&amp;Clef_répartition[[#This Row],[Nom association]]</f>
        <v>ORPC Morges_Organisations régionales de protection civile Morges</v>
      </c>
      <c r="E1253">
        <f>COUNTIFS(D$2:D1253,Clef_répartition[[#This Row],[Code_Nom]],J$2:J1253,Clef_répartition[[#This Row],[Année]])</f>
        <v>5</v>
      </c>
      <c r="F1253">
        <f>IF(Clef_répartition[[#This Row],[Code_Nom]]=D1252,F1252-1,(COUNTIFS(Clef_répartition[Code_Nom],Clef_répartition[[#This Row],[Code_Nom]],Clef_répartition[Année],Clef_répartition[[#This Row],[Année]])))</f>
        <v>60</v>
      </c>
      <c r="G1253" t="str">
        <f>Clef_répartition[[#This Row],[Code_Nom]]&amp;"_"&amp;Clef_répartition[[#This Row],[Nombre]]&amp;"_"&amp;Clef_répartition[[#This Row],[Année]]</f>
        <v>ORPC Morges_Organisations régionales de protection civile Morges_5_2016</v>
      </c>
      <c r="H1253">
        <v>5422</v>
      </c>
      <c r="I1253" t="s">
        <v>9</v>
      </c>
      <c r="J1253">
        <v>2016</v>
      </c>
      <c r="K1253">
        <v>0</v>
      </c>
    </row>
    <row r="1254" spans="1:11" x14ac:dyDescent="0.25">
      <c r="A1254" t="s">
        <v>433</v>
      </c>
      <c r="B1254" t="s">
        <v>594</v>
      </c>
      <c r="C1254" t="s">
        <v>595</v>
      </c>
      <c r="D1254" t="str">
        <f>Clef_répartition[[#This Row],[Code association]]&amp;"_"&amp;Clef_répartition[[#This Row],[Nom association]]</f>
        <v>ORPC Morges_Organisations régionales de protection civile Morges</v>
      </c>
      <c r="E1254">
        <f>COUNTIFS(D$2:D1254,Clef_répartition[[#This Row],[Code_Nom]],J$2:J1254,Clef_répartition[[#This Row],[Année]])</f>
        <v>6</v>
      </c>
      <c r="F1254">
        <f>IF(Clef_répartition[[#This Row],[Code_Nom]]=D1253,F1253-1,(COUNTIFS(Clef_répartition[Code_Nom],Clef_répartition[[#This Row],[Code_Nom]],Clef_répartition[Année],Clef_répartition[[#This Row],[Année]])))</f>
        <v>59</v>
      </c>
      <c r="G1254" t="str">
        <f>Clef_répartition[[#This Row],[Code_Nom]]&amp;"_"&amp;Clef_répartition[[#This Row],[Nombre]]&amp;"_"&amp;Clef_répartition[[#This Row],[Année]]</f>
        <v>ORPC Morges_Organisations régionales de protection civile Morges_6_2016</v>
      </c>
      <c r="H1254">
        <v>5423</v>
      </c>
      <c r="I1254" t="s">
        <v>12</v>
      </c>
      <c r="J1254">
        <v>2016</v>
      </c>
      <c r="K1254">
        <v>6.2810653082420436E-3</v>
      </c>
    </row>
    <row r="1255" spans="1:11" x14ac:dyDescent="0.25">
      <c r="A1255" t="s">
        <v>433</v>
      </c>
      <c r="B1255" t="s">
        <v>594</v>
      </c>
      <c r="C1255" t="s">
        <v>595</v>
      </c>
      <c r="D1255" t="str">
        <f>Clef_répartition[[#This Row],[Code association]]&amp;"_"&amp;Clef_répartition[[#This Row],[Nom association]]</f>
        <v>ORPC Morges_Organisations régionales de protection civile Morges</v>
      </c>
      <c r="E1255">
        <f>COUNTIFS(D$2:D1255,Clef_répartition[[#This Row],[Code_Nom]],J$2:J1255,Clef_répartition[[#This Row],[Année]])</f>
        <v>7</v>
      </c>
      <c r="F1255">
        <f>IF(Clef_répartition[[#This Row],[Code_Nom]]=D1254,F1254-1,(COUNTIFS(Clef_répartition[Code_Nom],Clef_répartition[[#This Row],[Code_Nom]],Clef_répartition[Année],Clef_répartition[[#This Row],[Année]])))</f>
        <v>58</v>
      </c>
      <c r="G1255" t="str">
        <f>Clef_répartition[[#This Row],[Code_Nom]]&amp;"_"&amp;Clef_répartition[[#This Row],[Nombre]]&amp;"_"&amp;Clef_répartition[[#This Row],[Année]]</f>
        <v>ORPC Morges_Organisations régionales de protection civile Morges_7_2016</v>
      </c>
      <c r="H1255">
        <v>5424</v>
      </c>
      <c r="I1255" t="s">
        <v>20</v>
      </c>
      <c r="J1255">
        <v>2016</v>
      </c>
      <c r="K1255">
        <v>3.7216548381512897E-3</v>
      </c>
    </row>
    <row r="1256" spans="1:11" x14ac:dyDescent="0.25">
      <c r="A1256" t="s">
        <v>433</v>
      </c>
      <c r="B1256" t="s">
        <v>594</v>
      </c>
      <c r="C1256" t="s">
        <v>595</v>
      </c>
      <c r="D1256" t="str">
        <f>Clef_répartition[[#This Row],[Code association]]&amp;"_"&amp;Clef_répartition[[#This Row],[Nom association]]</f>
        <v>ORPC Morges_Organisations régionales de protection civile Morges</v>
      </c>
      <c r="E1256">
        <f>COUNTIFS(D$2:D1256,Clef_répartition[[#This Row],[Code_Nom]],J$2:J1256,Clef_répartition[[#This Row],[Année]])</f>
        <v>8</v>
      </c>
      <c r="F1256">
        <f>IF(Clef_répartition[[#This Row],[Code_Nom]]=D1255,F1255-1,(COUNTIFS(Clef_répartition[Code_Nom],Clef_répartition[[#This Row],[Code_Nom]],Clef_répartition[Année],Clef_répartition[[#This Row],[Année]])))</f>
        <v>57</v>
      </c>
      <c r="G1256" t="str">
        <f>Clef_répartition[[#This Row],[Code_Nom]]&amp;"_"&amp;Clef_répartition[[#This Row],[Nombre]]&amp;"_"&amp;Clef_répartition[[#This Row],[Année]]</f>
        <v>ORPC Morges_Organisations régionales de protection civile Morges_8_2016</v>
      </c>
      <c r="H1256">
        <v>5425</v>
      </c>
      <c r="I1256" t="s">
        <v>23</v>
      </c>
      <c r="J1256">
        <v>2016</v>
      </c>
      <c r="K1256">
        <v>1.9115210564059449E-2</v>
      </c>
    </row>
    <row r="1257" spans="1:11" x14ac:dyDescent="0.25">
      <c r="A1257" t="s">
        <v>433</v>
      </c>
      <c r="B1257" t="s">
        <v>594</v>
      </c>
      <c r="C1257" t="s">
        <v>595</v>
      </c>
      <c r="D1257" t="str">
        <f>Clef_répartition[[#This Row],[Code association]]&amp;"_"&amp;Clef_répartition[[#This Row],[Nom association]]</f>
        <v>ORPC Morges_Organisations régionales de protection civile Morges</v>
      </c>
      <c r="E1257">
        <f>COUNTIFS(D$2:D1257,Clef_répartition[[#This Row],[Code_Nom]],J$2:J1257,Clef_répartition[[#This Row],[Année]])</f>
        <v>9</v>
      </c>
      <c r="F1257">
        <f>IF(Clef_répartition[[#This Row],[Code_Nom]]=D1256,F1256-1,(COUNTIFS(Clef_répartition[Code_Nom],Clef_répartition[[#This Row],[Code_Nom]],Clef_répartition[Année],Clef_répartition[[#This Row],[Année]])))</f>
        <v>56</v>
      </c>
      <c r="G1257" t="str">
        <f>Clef_répartition[[#This Row],[Code_Nom]]&amp;"_"&amp;Clef_répartition[[#This Row],[Nombre]]&amp;"_"&amp;Clef_répartition[[#This Row],[Année]]</f>
        <v>ORPC Morges_Organisations régionales de protection civile Morges_9_2016</v>
      </c>
      <c r="H1257">
        <v>5426</v>
      </c>
      <c r="I1257" t="s">
        <v>31</v>
      </c>
      <c r="J1257">
        <v>2016</v>
      </c>
      <c r="K1257">
        <v>5.7741289349390436E-3</v>
      </c>
    </row>
    <row r="1258" spans="1:11" x14ac:dyDescent="0.25">
      <c r="A1258" t="s">
        <v>433</v>
      </c>
      <c r="B1258" t="s">
        <v>594</v>
      </c>
      <c r="C1258" t="s">
        <v>595</v>
      </c>
      <c r="D1258" t="str">
        <f>Clef_répartition[[#This Row],[Code association]]&amp;"_"&amp;Clef_répartition[[#This Row],[Nom association]]</f>
        <v>ORPC Morges_Organisations régionales de protection civile Morges</v>
      </c>
      <c r="E1258">
        <f>COUNTIFS(D$2:D1258,Clef_répartition[[#This Row],[Code_Nom]],J$2:J1258,Clef_répartition[[#This Row],[Année]])</f>
        <v>10</v>
      </c>
      <c r="F1258">
        <f>IF(Clef_répartition[[#This Row],[Code_Nom]]=D1257,F1257-1,(COUNTIFS(Clef_répartition[Code_Nom],Clef_répartition[[#This Row],[Code_Nom]],Clef_répartition[Année],Clef_répartition[[#This Row],[Année]])))</f>
        <v>55</v>
      </c>
      <c r="G1258" t="str">
        <f>Clef_répartition[[#This Row],[Code_Nom]]&amp;"_"&amp;Clef_répartition[[#This Row],[Nombre]]&amp;"_"&amp;Clef_répartition[[#This Row],[Année]]</f>
        <v>ORPC Morges_Organisations régionales de protection civile Morges_10_2016</v>
      </c>
      <c r="H1258">
        <v>5622</v>
      </c>
      <c r="I1258" t="s">
        <v>36</v>
      </c>
      <c r="J1258">
        <v>2016</v>
      </c>
      <c r="K1258">
        <v>6.3799797225450681E-3</v>
      </c>
    </row>
    <row r="1259" spans="1:11" x14ac:dyDescent="0.25">
      <c r="A1259" t="s">
        <v>433</v>
      </c>
      <c r="B1259" t="s">
        <v>594</v>
      </c>
      <c r="C1259" t="s">
        <v>595</v>
      </c>
      <c r="D1259" t="str">
        <f>Clef_répartition[[#This Row],[Code association]]&amp;"_"&amp;Clef_répartition[[#This Row],[Nom association]]</f>
        <v>ORPC Morges_Organisations régionales de protection civile Morges</v>
      </c>
      <c r="E1259">
        <f>COUNTIFS(D$2:D1259,Clef_répartition[[#This Row],[Code_Nom]],J$2:J1259,Clef_répartition[[#This Row],[Année]])</f>
        <v>11</v>
      </c>
      <c r="F1259">
        <f>IF(Clef_répartition[[#This Row],[Code_Nom]]=D1258,F1258-1,(COUNTIFS(Clef_répartition[Code_Nom],Clef_répartition[[#This Row],[Code_Nom]],Clef_répartition[Année],Clef_répartition[[#This Row],[Année]])))</f>
        <v>54</v>
      </c>
      <c r="G1259" t="str">
        <f>Clef_répartition[[#This Row],[Code_Nom]]&amp;"_"&amp;Clef_répartition[[#This Row],[Nombre]]&amp;"_"&amp;Clef_répartition[[#This Row],[Année]]</f>
        <v>ORPC Morges_Organisations régionales de protection civile Morges_11_2016</v>
      </c>
      <c r="H1259">
        <v>5623</v>
      </c>
      <c r="I1259" t="s">
        <v>39</v>
      </c>
      <c r="J1259">
        <v>2016</v>
      </c>
      <c r="K1259">
        <v>7.5298597888177245E-3</v>
      </c>
    </row>
    <row r="1260" spans="1:11" x14ac:dyDescent="0.25">
      <c r="A1260" t="s">
        <v>433</v>
      </c>
      <c r="B1260" t="s">
        <v>594</v>
      </c>
      <c r="C1260" t="s">
        <v>595</v>
      </c>
      <c r="D1260" t="str">
        <f>Clef_répartition[[#This Row],[Code association]]&amp;"_"&amp;Clef_répartition[[#This Row],[Nom association]]</f>
        <v>ORPC Morges_Organisations régionales de protection civile Morges</v>
      </c>
      <c r="E1260">
        <f>COUNTIFS(D$2:D1260,Clef_répartition[[#This Row],[Code_Nom]],J$2:J1260,Clef_répartition[[#This Row],[Année]])</f>
        <v>12</v>
      </c>
      <c r="F1260">
        <f>IF(Clef_répartition[[#This Row],[Code_Nom]]=D1259,F1259-1,(COUNTIFS(Clef_répartition[Code_Nom],Clef_répartition[[#This Row],[Code_Nom]],Clef_répartition[Année],Clef_répartition[[#This Row],[Année]])))</f>
        <v>53</v>
      </c>
      <c r="G1260" t="str">
        <f>Clef_répartition[[#This Row],[Code_Nom]]&amp;"_"&amp;Clef_répartition[[#This Row],[Nombre]]&amp;"_"&amp;Clef_répartition[[#This Row],[Année]]</f>
        <v>ORPC Morges_Organisations régionales de protection civile Morges_12_2016</v>
      </c>
      <c r="H1260">
        <v>5475</v>
      </c>
      <c r="I1260" t="s">
        <v>55</v>
      </c>
      <c r="J1260">
        <v>2016</v>
      </c>
      <c r="K1260">
        <v>1.7680951556665594E-3</v>
      </c>
    </row>
    <row r="1261" spans="1:11" x14ac:dyDescent="0.25">
      <c r="A1261" t="s">
        <v>433</v>
      </c>
      <c r="B1261" t="s">
        <v>594</v>
      </c>
      <c r="C1261" t="s">
        <v>595</v>
      </c>
      <c r="D1261" t="str">
        <f>Clef_répartition[[#This Row],[Code association]]&amp;"_"&amp;Clef_répartition[[#This Row],[Nom association]]</f>
        <v>ORPC Morges_Organisations régionales de protection civile Morges</v>
      </c>
      <c r="E1261">
        <f>COUNTIFS(D$2:D1261,Clef_répartition[[#This Row],[Code_Nom]],J$2:J1261,Clef_répartition[[#This Row],[Année]])</f>
        <v>13</v>
      </c>
      <c r="F1261">
        <f>IF(Clef_répartition[[#This Row],[Code_Nom]]=D1260,F1260-1,(COUNTIFS(Clef_répartition[Code_Nom],Clef_répartition[[#This Row],[Code_Nom]],Clef_répartition[Année],Clef_répartition[[#This Row],[Année]])))</f>
        <v>52</v>
      </c>
      <c r="G1261" t="str">
        <f>Clef_répartition[[#This Row],[Code_Nom]]&amp;"_"&amp;Clef_répartition[[#This Row],[Nombre]]&amp;"_"&amp;Clef_répartition[[#This Row],[Année]]</f>
        <v>ORPC Morges_Organisations régionales de protection civile Morges_13_2016</v>
      </c>
      <c r="H1261">
        <v>5476</v>
      </c>
      <c r="I1261" t="s">
        <v>64</v>
      </c>
      <c r="J1261">
        <v>2016</v>
      </c>
      <c r="K1261">
        <v>3.6969262345755336E-3</v>
      </c>
    </row>
    <row r="1262" spans="1:11" x14ac:dyDescent="0.25">
      <c r="A1262" t="s">
        <v>433</v>
      </c>
      <c r="B1262" t="s">
        <v>594</v>
      </c>
      <c r="C1262" t="s">
        <v>595</v>
      </c>
      <c r="D1262" t="str">
        <f>Clef_répartition[[#This Row],[Code association]]&amp;"_"&amp;Clef_répartition[[#This Row],[Nom association]]</f>
        <v>ORPC Morges_Organisations régionales de protection civile Morges</v>
      </c>
      <c r="E1262">
        <f>COUNTIFS(D$2:D1262,Clef_répartition[[#This Row],[Code_Nom]],J$2:J1262,Clef_répartition[[#This Row],[Année]])</f>
        <v>14</v>
      </c>
      <c r="F1262">
        <f>IF(Clef_répartition[[#This Row],[Code_Nom]]=D1261,F1261-1,(COUNTIFS(Clef_répartition[Code_Nom],Clef_répartition[[#This Row],[Code_Nom]],Clef_répartition[Année],Clef_répartition[[#This Row],[Année]])))</f>
        <v>51</v>
      </c>
      <c r="G1262" t="str">
        <f>Clef_répartition[[#This Row],[Code_Nom]]&amp;"_"&amp;Clef_répartition[[#This Row],[Nombre]]&amp;"_"&amp;Clef_répartition[[#This Row],[Année]]</f>
        <v>ORPC Morges_Organisations régionales de protection civile Morges_14_2016</v>
      </c>
      <c r="H1262">
        <v>5628</v>
      </c>
      <c r="I1262" t="s">
        <v>67</v>
      </c>
      <c r="J1262">
        <v>2016</v>
      </c>
      <c r="K1262">
        <v>4.2409555132421669E-3</v>
      </c>
    </row>
    <row r="1263" spans="1:11" x14ac:dyDescent="0.25">
      <c r="A1263" t="s">
        <v>433</v>
      </c>
      <c r="B1263" t="s">
        <v>594</v>
      </c>
      <c r="C1263" t="s">
        <v>595</v>
      </c>
      <c r="D1263" t="str">
        <f>Clef_répartition[[#This Row],[Code association]]&amp;"_"&amp;Clef_répartition[[#This Row],[Nom association]]</f>
        <v>ORPC Morges_Organisations régionales de protection civile Morges</v>
      </c>
      <c r="E1263">
        <f>COUNTIFS(D$2:D1263,Clef_répartition[[#This Row],[Code_Nom]],J$2:J1263,Clef_répartition[[#This Row],[Année]])</f>
        <v>15</v>
      </c>
      <c r="F1263">
        <f>IF(Clef_répartition[[#This Row],[Code_Nom]]=D1262,F1262-1,(COUNTIFS(Clef_répartition[Code_Nom],Clef_répartition[[#This Row],[Code_Nom]],Clef_répartition[Année],Clef_répartition[[#This Row],[Année]])))</f>
        <v>50</v>
      </c>
      <c r="G1263" t="str">
        <f>Clef_répartition[[#This Row],[Code_Nom]]&amp;"_"&amp;Clef_répartition[[#This Row],[Nombre]]&amp;"_"&amp;Clef_répartition[[#This Row],[Année]]</f>
        <v>ORPC Morges_Organisations régionales de protection civile Morges_15_2016</v>
      </c>
      <c r="H1263">
        <v>5629</v>
      </c>
      <c r="I1263" t="s">
        <v>68</v>
      </c>
      <c r="J1263">
        <v>2016</v>
      </c>
      <c r="K1263">
        <v>2.1637528128786569E-3</v>
      </c>
    </row>
    <row r="1264" spans="1:11" x14ac:dyDescent="0.25">
      <c r="A1264" t="s">
        <v>433</v>
      </c>
      <c r="B1264" t="s">
        <v>594</v>
      </c>
      <c r="C1264" t="s">
        <v>595</v>
      </c>
      <c r="D1264" t="str">
        <f>Clef_répartition[[#This Row],[Code association]]&amp;"_"&amp;Clef_répartition[[#This Row],[Nom association]]</f>
        <v>ORPC Morges_Organisations régionales de protection civile Morges</v>
      </c>
      <c r="E1264">
        <f>COUNTIFS(D$2:D1264,Clef_répartition[[#This Row],[Code_Nom]],J$2:J1264,Clef_répartition[[#This Row],[Année]])</f>
        <v>16</v>
      </c>
      <c r="F1264">
        <f>IF(Clef_répartition[[#This Row],[Code_Nom]]=D1263,F1263-1,(COUNTIFS(Clef_répartition[Code_Nom],Clef_répartition[[#This Row],[Code_Nom]],Clef_répartition[Année],Clef_répartition[[#This Row],[Année]])))</f>
        <v>49</v>
      </c>
      <c r="G1264" t="str">
        <f>Clef_répartition[[#This Row],[Code_Nom]]&amp;"_"&amp;Clef_répartition[[#This Row],[Nombre]]&amp;"_"&amp;Clef_répartition[[#This Row],[Année]]</f>
        <v>ORPC Morges_Organisations régionales de protection civile Morges_16_2016</v>
      </c>
      <c r="H1264">
        <v>5477</v>
      </c>
      <c r="I1264" t="s">
        <v>79</v>
      </c>
      <c r="J1264">
        <v>2016</v>
      </c>
      <c r="K1264">
        <v>4.4907144093573034E-2</v>
      </c>
    </row>
    <row r="1265" spans="1:11" x14ac:dyDescent="0.25">
      <c r="A1265" t="s">
        <v>433</v>
      </c>
      <c r="B1265" t="s">
        <v>594</v>
      </c>
      <c r="C1265" t="s">
        <v>595</v>
      </c>
      <c r="D1265" t="str">
        <f>Clef_répartition[[#This Row],[Code association]]&amp;"_"&amp;Clef_répartition[[#This Row],[Nom association]]</f>
        <v>ORPC Morges_Organisations régionales de protection civile Morges</v>
      </c>
      <c r="E1265">
        <f>COUNTIFS(D$2:D1265,Clef_répartition[[#This Row],[Code_Nom]],J$2:J1265,Clef_répartition[[#This Row],[Année]])</f>
        <v>17</v>
      </c>
      <c r="F1265">
        <f>IF(Clef_répartition[[#This Row],[Code_Nom]]=D1264,F1264-1,(COUNTIFS(Clef_répartition[Code_Nom],Clef_répartition[[#This Row],[Code_Nom]],Clef_répartition[Année],Clef_répartition[[#This Row],[Année]])))</f>
        <v>48</v>
      </c>
      <c r="G1265" t="str">
        <f>Clef_répartition[[#This Row],[Code_Nom]]&amp;"_"&amp;Clef_répartition[[#This Row],[Nombre]]&amp;"_"&amp;Clef_répartition[[#This Row],[Année]]</f>
        <v>ORPC Morges_Organisations régionales de protection civile Morges_17_2016</v>
      </c>
      <c r="H1265">
        <v>5479</v>
      </c>
      <c r="I1265" t="s">
        <v>85</v>
      </c>
      <c r="J1265">
        <v>2016</v>
      </c>
      <c r="K1265">
        <v>5.9472291599693356E-3</v>
      </c>
    </row>
    <row r="1266" spans="1:11" x14ac:dyDescent="0.25">
      <c r="A1266" t="s">
        <v>433</v>
      </c>
      <c r="B1266" t="s">
        <v>594</v>
      </c>
      <c r="C1266" t="s">
        <v>595</v>
      </c>
      <c r="D1266" t="str">
        <f>Clef_répartition[[#This Row],[Code association]]&amp;"_"&amp;Clef_répartition[[#This Row],[Nom association]]</f>
        <v>ORPC Morges_Organisations régionales de protection civile Morges</v>
      </c>
      <c r="E1266">
        <f>COUNTIFS(D$2:D1266,Clef_répartition[[#This Row],[Code_Nom]],J$2:J1266,Clef_répartition[[#This Row],[Année]])</f>
        <v>18</v>
      </c>
      <c r="F1266">
        <f>IF(Clef_répartition[[#This Row],[Code_Nom]]=D1265,F1265-1,(COUNTIFS(Clef_répartition[Code_Nom],Clef_répartition[[#This Row],[Code_Nom]],Clef_répartition[Année],Clef_répartition[[#This Row],[Année]])))</f>
        <v>47</v>
      </c>
      <c r="G1266" t="str">
        <f>Clef_répartition[[#This Row],[Code_Nom]]&amp;"_"&amp;Clef_répartition[[#This Row],[Nombre]]&amp;"_"&amp;Clef_répartition[[#This Row],[Année]]</f>
        <v>ORPC Morges_Organisations régionales de protection civile Morges_18_2016</v>
      </c>
      <c r="H1266">
        <v>5631</v>
      </c>
      <c r="I1266" t="s">
        <v>92</v>
      </c>
      <c r="J1266">
        <v>2016</v>
      </c>
      <c r="K1266">
        <v>9.5081480748782123E-3</v>
      </c>
    </row>
    <row r="1267" spans="1:11" x14ac:dyDescent="0.25">
      <c r="A1267" t="s">
        <v>433</v>
      </c>
      <c r="B1267" t="s">
        <v>594</v>
      </c>
      <c r="C1267" t="s">
        <v>595</v>
      </c>
      <c r="D1267" t="str">
        <f>Clef_répartition[[#This Row],[Code association]]&amp;"_"&amp;Clef_répartition[[#This Row],[Nom association]]</f>
        <v>ORPC Morges_Organisations régionales de protection civile Morges</v>
      </c>
      <c r="E1267">
        <f>COUNTIFS(D$2:D1267,Clef_répartition[[#This Row],[Code_Nom]],J$2:J1267,Clef_répartition[[#This Row],[Année]])</f>
        <v>19</v>
      </c>
      <c r="F1267">
        <f>IF(Clef_répartition[[#This Row],[Code_Nom]]=D1266,F1266-1,(COUNTIFS(Clef_répartition[Code_Nom],Clef_répartition[[#This Row],[Code_Nom]],Clef_répartition[Année],Clef_répartition[[#This Row],[Année]])))</f>
        <v>46</v>
      </c>
      <c r="G1267" t="str">
        <f>Clef_répartition[[#This Row],[Code_Nom]]&amp;"_"&amp;Clef_répartition[[#This Row],[Nombre]]&amp;"_"&amp;Clef_répartition[[#This Row],[Année]]</f>
        <v>ORPC Morges_Organisations régionales de protection civile Morges_19_2016</v>
      </c>
      <c r="H1267">
        <v>5632</v>
      </c>
      <c r="I1267" t="s">
        <v>93</v>
      </c>
      <c r="J1267">
        <v>2016</v>
      </c>
      <c r="K1267">
        <v>2.0079626103513933E-2</v>
      </c>
    </row>
    <row r="1268" spans="1:11" x14ac:dyDescent="0.25">
      <c r="A1268" t="s">
        <v>433</v>
      </c>
      <c r="B1268" t="s">
        <v>594</v>
      </c>
      <c r="C1268" t="s">
        <v>595</v>
      </c>
      <c r="D1268" t="str">
        <f>Clef_répartition[[#This Row],[Code association]]&amp;"_"&amp;Clef_répartition[[#This Row],[Nom association]]</f>
        <v>ORPC Morges_Organisations régionales de protection civile Morges</v>
      </c>
      <c r="E1268">
        <f>COUNTIFS(D$2:D1268,Clef_répartition[[#This Row],[Code_Nom]],J$2:J1268,Clef_répartition[[#This Row],[Année]])</f>
        <v>20</v>
      </c>
      <c r="F1268">
        <f>IF(Clef_répartition[[#This Row],[Code_Nom]]=D1267,F1267-1,(COUNTIFS(Clef_répartition[Code_Nom],Clef_répartition[[#This Row],[Code_Nom]],Clef_répartition[Année],Clef_répartition[[#This Row],[Année]])))</f>
        <v>45</v>
      </c>
      <c r="G1268" t="str">
        <f>Clef_répartition[[#This Row],[Code_Nom]]&amp;"_"&amp;Clef_répartition[[#This Row],[Nombre]]&amp;"_"&amp;Clef_répartition[[#This Row],[Année]]</f>
        <v>ORPC Morges_Organisations régionales de protection civile Morges_20_2016</v>
      </c>
      <c r="H1268">
        <v>5481</v>
      </c>
      <c r="I1268" t="s">
        <v>94</v>
      </c>
      <c r="J1268">
        <v>2016</v>
      </c>
      <c r="K1268">
        <v>2.7448749969089243E-3</v>
      </c>
    </row>
    <row r="1269" spans="1:11" x14ac:dyDescent="0.25">
      <c r="A1269" t="s">
        <v>433</v>
      </c>
      <c r="B1269" t="s">
        <v>594</v>
      </c>
      <c r="C1269" t="s">
        <v>595</v>
      </c>
      <c r="D1269" t="str">
        <f>Clef_répartition[[#This Row],[Code association]]&amp;"_"&amp;Clef_répartition[[#This Row],[Nom association]]</f>
        <v>ORPC Morges_Organisations régionales de protection civile Morges</v>
      </c>
      <c r="E1269">
        <f>COUNTIFS(D$2:D1269,Clef_répartition[[#This Row],[Code_Nom]],J$2:J1269,Clef_répartition[[#This Row],[Année]])</f>
        <v>21</v>
      </c>
      <c r="F1269">
        <f>IF(Clef_répartition[[#This Row],[Code_Nom]]=D1268,F1268-1,(COUNTIFS(Clef_répartition[Code_Nom],Clef_répartition[[#This Row],[Code_Nom]],Clef_répartition[Année],Clef_répartition[[#This Row],[Année]])))</f>
        <v>44</v>
      </c>
      <c r="G1269" t="str">
        <f>Clef_répartition[[#This Row],[Code_Nom]]&amp;"_"&amp;Clef_répartition[[#This Row],[Nombre]]&amp;"_"&amp;Clef_répartition[[#This Row],[Année]]</f>
        <v>ORPC Morges_Organisations régionales de protection civile Morges_21_2016</v>
      </c>
      <c r="H1269">
        <v>5633</v>
      </c>
      <c r="I1269" t="s">
        <v>100</v>
      </c>
      <c r="J1269">
        <v>2016</v>
      </c>
      <c r="K1269">
        <v>3.376690818269492E-2</v>
      </c>
    </row>
    <row r="1270" spans="1:11" x14ac:dyDescent="0.25">
      <c r="A1270" t="s">
        <v>433</v>
      </c>
      <c r="B1270" t="s">
        <v>594</v>
      </c>
      <c r="C1270" t="s">
        <v>595</v>
      </c>
      <c r="D1270" t="str">
        <f>Clef_répartition[[#This Row],[Code association]]&amp;"_"&amp;Clef_répartition[[#This Row],[Nom association]]</f>
        <v>ORPC Morges_Organisations régionales de protection civile Morges</v>
      </c>
      <c r="E1270">
        <f>COUNTIFS(D$2:D1270,Clef_répartition[[#This Row],[Code_Nom]],J$2:J1270,Clef_répartition[[#This Row],[Année]])</f>
        <v>22</v>
      </c>
      <c r="F1270">
        <f>IF(Clef_répartition[[#This Row],[Code_Nom]]=D1269,F1269-1,(COUNTIFS(Clef_répartition[Code_Nom],Clef_répartition[[#This Row],[Code_Nom]],Clef_répartition[Année],Clef_répartition[[#This Row],[Année]])))</f>
        <v>43</v>
      </c>
      <c r="G1270" t="str">
        <f>Clef_répartition[[#This Row],[Code_Nom]]&amp;"_"&amp;Clef_répartition[[#This Row],[Nombre]]&amp;"_"&amp;Clef_répartition[[#This Row],[Année]]</f>
        <v>ORPC Morges_Organisations régionales de protection civile Morges_22_2016</v>
      </c>
      <c r="H1270">
        <v>5634</v>
      </c>
      <c r="I1270" t="s">
        <v>101</v>
      </c>
      <c r="J1270">
        <v>2016</v>
      </c>
      <c r="K1270">
        <v>3.262939241821014E-2</v>
      </c>
    </row>
    <row r="1271" spans="1:11" x14ac:dyDescent="0.25">
      <c r="A1271" t="s">
        <v>433</v>
      </c>
      <c r="B1271" t="s">
        <v>594</v>
      </c>
      <c r="C1271" t="s">
        <v>595</v>
      </c>
      <c r="D1271" t="str">
        <f>Clef_répartition[[#This Row],[Code association]]&amp;"_"&amp;Clef_répartition[[#This Row],[Nom association]]</f>
        <v>ORPC Morges_Organisations régionales de protection civile Morges</v>
      </c>
      <c r="E1271">
        <f>COUNTIFS(D$2:D1271,Clef_répartition[[#This Row],[Code_Nom]],J$2:J1271,Clef_répartition[[#This Row],[Année]])</f>
        <v>23</v>
      </c>
      <c r="F1271">
        <f>IF(Clef_répartition[[#This Row],[Code_Nom]]=D1270,F1270-1,(COUNTIFS(Clef_répartition[Code_Nom],Clef_répartition[[#This Row],[Code_Nom]],Clef_répartition[Année],Clef_répartition[[#This Row],[Année]])))</f>
        <v>42</v>
      </c>
      <c r="G1271" t="str">
        <f>Clef_répartition[[#This Row],[Code_Nom]]&amp;"_"&amp;Clef_répartition[[#This Row],[Nombre]]&amp;"_"&amp;Clef_répartition[[#This Row],[Année]]</f>
        <v>ORPC Morges_Organisations régionales de protection civile Morges_23_2016</v>
      </c>
      <c r="H1271">
        <v>5482</v>
      </c>
      <c r="I1271" t="s">
        <v>102</v>
      </c>
      <c r="J1271">
        <v>2016</v>
      </c>
      <c r="K1271">
        <v>1.2895966764756794E-2</v>
      </c>
    </row>
    <row r="1272" spans="1:11" x14ac:dyDescent="0.25">
      <c r="A1272" t="s">
        <v>433</v>
      </c>
      <c r="B1272" t="s">
        <v>594</v>
      </c>
      <c r="C1272" t="s">
        <v>595</v>
      </c>
      <c r="D1272" t="str">
        <f>Clef_répartition[[#This Row],[Code association]]&amp;"_"&amp;Clef_répartition[[#This Row],[Nom association]]</f>
        <v>ORPC Morges_Organisations régionales de protection civile Morges</v>
      </c>
      <c r="E1272">
        <f>COUNTIFS(D$2:D1272,Clef_répartition[[#This Row],[Code_Nom]],J$2:J1272,Clef_répartition[[#This Row],[Année]])</f>
        <v>24</v>
      </c>
      <c r="F1272">
        <f>IF(Clef_répartition[[#This Row],[Code_Nom]]=D1271,F1271-1,(COUNTIFS(Clef_répartition[Code_Nom],Clef_répartition[[#This Row],[Code_Nom]],Clef_répartition[Année],Clef_répartition[[#This Row],[Année]])))</f>
        <v>41</v>
      </c>
      <c r="G1272" t="str">
        <f>Clef_répartition[[#This Row],[Code_Nom]]&amp;"_"&amp;Clef_répartition[[#This Row],[Nombre]]&amp;"_"&amp;Clef_répartition[[#This Row],[Année]]</f>
        <v>ORPC Morges_Organisations régionales de protection civile Morges_24_2016</v>
      </c>
      <c r="H1272">
        <v>5636</v>
      </c>
      <c r="I1272" t="s">
        <v>109</v>
      </c>
      <c r="J1272">
        <v>2016</v>
      </c>
      <c r="K1272">
        <v>3.5930660995573578E-2</v>
      </c>
    </row>
    <row r="1273" spans="1:11" x14ac:dyDescent="0.25">
      <c r="A1273" t="s">
        <v>433</v>
      </c>
      <c r="B1273" t="s">
        <v>594</v>
      </c>
      <c r="C1273" t="s">
        <v>595</v>
      </c>
      <c r="D1273" t="str">
        <f>Clef_répartition[[#This Row],[Code association]]&amp;"_"&amp;Clef_répartition[[#This Row],[Nom association]]</f>
        <v>ORPC Morges_Organisations régionales de protection civile Morges</v>
      </c>
      <c r="E1273">
        <f>COUNTIFS(D$2:D1273,Clef_répartition[[#This Row],[Code_Nom]],J$2:J1273,Clef_répartition[[#This Row],[Année]])</f>
        <v>25</v>
      </c>
      <c r="F1273">
        <f>IF(Clef_répartition[[#This Row],[Code_Nom]]=D1272,F1272-1,(COUNTIFS(Clef_répartition[Code_Nom],Clef_répartition[[#This Row],[Code_Nom]],Clef_répartition[Année],Clef_répartition[[#This Row],[Année]])))</f>
        <v>40</v>
      </c>
      <c r="G1273" t="str">
        <f>Clef_répartition[[#This Row],[Code_Nom]]&amp;"_"&amp;Clef_répartition[[#This Row],[Nombre]]&amp;"_"&amp;Clef_répartition[[#This Row],[Année]]</f>
        <v>ORPC Morges_Organisations régionales de protection civile Morges_25_2016</v>
      </c>
      <c r="H1273">
        <v>5427</v>
      </c>
      <c r="I1273" t="s">
        <v>112</v>
      </c>
      <c r="J1273">
        <v>2016</v>
      </c>
      <c r="K1273">
        <v>1.0967135685847821E-2</v>
      </c>
    </row>
    <row r="1274" spans="1:11" x14ac:dyDescent="0.25">
      <c r="A1274" t="s">
        <v>433</v>
      </c>
      <c r="B1274" t="s">
        <v>594</v>
      </c>
      <c r="C1274" t="s">
        <v>595</v>
      </c>
      <c r="D1274" t="str">
        <f>Clef_répartition[[#This Row],[Code association]]&amp;"_"&amp;Clef_répartition[[#This Row],[Nom association]]</f>
        <v>ORPC Morges_Organisations régionales de protection civile Morges</v>
      </c>
      <c r="E1274">
        <f>COUNTIFS(D$2:D1274,Clef_répartition[[#This Row],[Code_Nom]],J$2:J1274,Clef_répartition[[#This Row],[Année]])</f>
        <v>26</v>
      </c>
      <c r="F1274">
        <f>IF(Clef_répartition[[#This Row],[Code_Nom]]=D1273,F1273-1,(COUNTIFS(Clef_répartition[Code_Nom],Clef_répartition[[#This Row],[Code_Nom]],Clef_répartition[Année],Clef_répartition[[#This Row],[Année]])))</f>
        <v>39</v>
      </c>
      <c r="G1274" t="str">
        <f>Clef_répartition[[#This Row],[Code_Nom]]&amp;"_"&amp;Clef_répartition[[#This Row],[Nombre]]&amp;"_"&amp;Clef_répartition[[#This Row],[Année]]</f>
        <v>ORPC Morges_Organisations régionales de protection civile Morges_26_2016</v>
      </c>
      <c r="H1274">
        <v>5483</v>
      </c>
      <c r="I1274" t="s">
        <v>113</v>
      </c>
      <c r="J1274">
        <v>2016</v>
      </c>
      <c r="K1274">
        <v>3.9071193649694606E-3</v>
      </c>
    </row>
    <row r="1275" spans="1:11" x14ac:dyDescent="0.25">
      <c r="A1275" t="s">
        <v>433</v>
      </c>
      <c r="B1275" t="s">
        <v>594</v>
      </c>
      <c r="C1275" t="s">
        <v>595</v>
      </c>
      <c r="D1275" t="str">
        <f>Clef_répartition[[#This Row],[Code association]]&amp;"_"&amp;Clef_répartition[[#This Row],[Nom association]]</f>
        <v>ORPC Morges_Organisations régionales de protection civile Morges</v>
      </c>
      <c r="E1275">
        <f>COUNTIFS(D$2:D1275,Clef_répartition[[#This Row],[Code_Nom]],J$2:J1275,Clef_répartition[[#This Row],[Année]])</f>
        <v>27</v>
      </c>
      <c r="F1275">
        <f>IF(Clef_répartition[[#This Row],[Code_Nom]]=D1274,F1274-1,(COUNTIFS(Clef_répartition[Code_Nom],Clef_répartition[[#This Row],[Code_Nom]],Clef_répartition[Année],Clef_répartition[[#This Row],[Année]])))</f>
        <v>38</v>
      </c>
      <c r="G1275" t="str">
        <f>Clef_répartition[[#This Row],[Code_Nom]]&amp;"_"&amp;Clef_répartition[[#This Row],[Nombre]]&amp;"_"&amp;Clef_répartition[[#This Row],[Année]]</f>
        <v>ORPC Morges_Organisations régionales de protection civile Morges_27_2016</v>
      </c>
      <c r="H1275">
        <v>5428</v>
      </c>
      <c r="I1275" t="s">
        <v>123</v>
      </c>
      <c r="J1275">
        <v>2016</v>
      </c>
      <c r="K1275">
        <v>2.4085659882786419E-2</v>
      </c>
    </row>
    <row r="1276" spans="1:11" x14ac:dyDescent="0.25">
      <c r="A1276" t="s">
        <v>433</v>
      </c>
      <c r="B1276" t="s">
        <v>594</v>
      </c>
      <c r="C1276" t="s">
        <v>595</v>
      </c>
      <c r="D1276" t="str">
        <f>Clef_répartition[[#This Row],[Code association]]&amp;"_"&amp;Clef_répartition[[#This Row],[Nom association]]</f>
        <v>ORPC Morges_Organisations régionales de protection civile Morges</v>
      </c>
      <c r="E1276">
        <f>COUNTIFS(D$2:D1276,Clef_répartition[[#This Row],[Code_Nom]],J$2:J1276,Clef_répartition[[#This Row],[Année]])</f>
        <v>28</v>
      </c>
      <c r="F1276">
        <f>IF(Clef_répartition[[#This Row],[Code_Nom]]=D1275,F1275-1,(COUNTIFS(Clef_répartition[Code_Nom],Clef_répartition[[#This Row],[Code_Nom]],Clef_répartition[Année],Clef_répartition[[#This Row],[Année]])))</f>
        <v>37</v>
      </c>
      <c r="G1276" t="str">
        <f>Clef_répartition[[#This Row],[Code_Nom]]&amp;"_"&amp;Clef_répartition[[#This Row],[Nombre]]&amp;"_"&amp;Clef_répartition[[#This Row],[Année]]</f>
        <v>ORPC Morges_Organisations régionales de protection civile Morges_28_2016</v>
      </c>
      <c r="H1276">
        <v>5484</v>
      </c>
      <c r="I1276" t="s">
        <v>127</v>
      </c>
      <c r="J1276">
        <v>2016</v>
      </c>
      <c r="K1276">
        <v>1.1152600212665993E-2</v>
      </c>
    </row>
    <row r="1277" spans="1:11" x14ac:dyDescent="0.25">
      <c r="A1277" t="s">
        <v>433</v>
      </c>
      <c r="B1277" t="s">
        <v>594</v>
      </c>
      <c r="C1277" t="s">
        <v>595</v>
      </c>
      <c r="D1277" t="str">
        <f>Clef_répartition[[#This Row],[Code association]]&amp;"_"&amp;Clef_répartition[[#This Row],[Nom association]]</f>
        <v>ORPC Morges_Organisations régionales de protection civile Morges</v>
      </c>
      <c r="E1277">
        <f>COUNTIFS(D$2:D1277,Clef_répartition[[#This Row],[Code_Nom]],J$2:J1277,Clef_répartition[[#This Row],[Année]])</f>
        <v>29</v>
      </c>
      <c r="F1277">
        <f>IF(Clef_répartition[[#This Row],[Code_Nom]]=D1276,F1276-1,(COUNTIFS(Clef_répartition[Code_Nom],Clef_répartition[[#This Row],[Code_Nom]],Clef_répartition[Année],Clef_répartition[[#This Row],[Année]])))</f>
        <v>36</v>
      </c>
      <c r="G1277" t="str">
        <f>Clef_répartition[[#This Row],[Code_Nom]]&amp;"_"&amp;Clef_répartition[[#This Row],[Nombre]]&amp;"_"&amp;Clef_répartition[[#This Row],[Année]]</f>
        <v>ORPC Morges_Organisations régionales de protection civile Morges_29_2016</v>
      </c>
      <c r="H1277">
        <v>5485</v>
      </c>
      <c r="I1277" t="s">
        <v>129</v>
      </c>
      <c r="J1277">
        <v>2016</v>
      </c>
      <c r="K1277">
        <v>5.0446351294542394E-3</v>
      </c>
    </row>
    <row r="1278" spans="1:11" x14ac:dyDescent="0.25">
      <c r="A1278" t="s">
        <v>433</v>
      </c>
      <c r="B1278" t="s">
        <v>594</v>
      </c>
      <c r="C1278" t="s">
        <v>595</v>
      </c>
      <c r="D1278" t="str">
        <f>Clef_répartition[[#This Row],[Code association]]&amp;"_"&amp;Clef_répartition[[#This Row],[Nom association]]</f>
        <v>ORPC Morges_Organisations régionales de protection civile Morges</v>
      </c>
      <c r="E1278">
        <f>COUNTIFS(D$2:D1278,Clef_répartition[[#This Row],[Code_Nom]],J$2:J1278,Clef_répartition[[#This Row],[Année]])</f>
        <v>30</v>
      </c>
      <c r="F1278">
        <f>IF(Clef_répartition[[#This Row],[Code_Nom]]=D1277,F1277-1,(COUNTIFS(Clef_répartition[Code_Nom],Clef_répartition[[#This Row],[Code_Nom]],Clef_répartition[Année],Clef_répartition[[#This Row],[Année]])))</f>
        <v>35</v>
      </c>
      <c r="G1278" t="str">
        <f>Clef_répartition[[#This Row],[Code_Nom]]&amp;"_"&amp;Clef_répartition[[#This Row],[Nombre]]&amp;"_"&amp;Clef_répartition[[#This Row],[Année]]</f>
        <v>ORPC Morges_Organisations régionales de protection civile Morges_30_2016</v>
      </c>
      <c r="H1278">
        <v>5656</v>
      </c>
      <c r="I1278" t="s">
        <v>135</v>
      </c>
      <c r="J1278">
        <v>2016</v>
      </c>
      <c r="K1278">
        <v>1.745839412448379E-2</v>
      </c>
    </row>
    <row r="1279" spans="1:11" x14ac:dyDescent="0.25">
      <c r="A1279" t="s">
        <v>433</v>
      </c>
      <c r="B1279" t="s">
        <v>594</v>
      </c>
      <c r="C1279" t="s">
        <v>595</v>
      </c>
      <c r="D1279" t="str">
        <f>Clef_répartition[[#This Row],[Code association]]&amp;"_"&amp;Clef_répartition[[#This Row],[Nom association]]</f>
        <v>ORPC Morges_Organisations régionales de protection civile Morges</v>
      </c>
      <c r="E1279">
        <f>COUNTIFS(D$2:D1279,Clef_répartition[[#This Row],[Code_Nom]],J$2:J1279,Clef_répartition[[#This Row],[Année]])</f>
        <v>31</v>
      </c>
      <c r="F1279">
        <f>IF(Clef_répartition[[#This Row],[Code_Nom]]=D1278,F1278-1,(COUNTIFS(Clef_répartition[Code_Nom],Clef_répartition[[#This Row],[Code_Nom]],Clef_répartition[Année],Clef_répartition[[#This Row],[Année]])))</f>
        <v>34</v>
      </c>
      <c r="G1279" t="str">
        <f>Clef_répartition[[#This Row],[Code_Nom]]&amp;"_"&amp;Clef_répartition[[#This Row],[Nombre]]&amp;"_"&amp;Clef_répartition[[#This Row],[Année]]</f>
        <v>ORPC Morges_Organisations régionales de protection civile Morges_31_2016</v>
      </c>
      <c r="H1279">
        <v>5656</v>
      </c>
      <c r="I1279" t="s">
        <v>135</v>
      </c>
      <c r="J1279">
        <v>2016</v>
      </c>
      <c r="K1279">
        <v>4.5624273597269964E-3</v>
      </c>
    </row>
    <row r="1280" spans="1:11" x14ac:dyDescent="0.25">
      <c r="A1280" t="s">
        <v>433</v>
      </c>
      <c r="B1280" t="s">
        <v>594</v>
      </c>
      <c r="C1280" t="s">
        <v>595</v>
      </c>
      <c r="D1280" t="str">
        <f>Clef_répartition[[#This Row],[Code association]]&amp;"_"&amp;Clef_répartition[[#This Row],[Nom association]]</f>
        <v>ORPC Morges_Organisations régionales de protection civile Morges</v>
      </c>
      <c r="E1280">
        <f>COUNTIFS(D$2:D1280,Clef_répartition[[#This Row],[Code_Nom]],J$2:J1280,Clef_répartition[[#This Row],[Année]])</f>
        <v>32</v>
      </c>
      <c r="F1280">
        <f>IF(Clef_répartition[[#This Row],[Code_Nom]]=D1279,F1279-1,(COUNTIFS(Clef_répartition[Code_Nom],Clef_répartition[[#This Row],[Code_Nom]],Clef_répartition[Année],Clef_répartition[[#This Row],[Année]])))</f>
        <v>33</v>
      </c>
      <c r="G1280" t="str">
        <f>Clef_répartition[[#This Row],[Code_Nom]]&amp;"_"&amp;Clef_répartition[[#This Row],[Nombre]]&amp;"_"&amp;Clef_répartition[[#This Row],[Année]]</f>
        <v>ORPC Morges_Organisations régionales de protection civile Morges_32_2016</v>
      </c>
      <c r="H1280">
        <v>5656</v>
      </c>
      <c r="I1280" t="s">
        <v>135</v>
      </c>
      <c r="J1280">
        <v>2016</v>
      </c>
      <c r="K1280">
        <v>5.9719577635450926E-3</v>
      </c>
    </row>
    <row r="1281" spans="1:11" x14ac:dyDescent="0.25">
      <c r="A1281" t="s">
        <v>433</v>
      </c>
      <c r="B1281" t="s">
        <v>594</v>
      </c>
      <c r="C1281" t="s">
        <v>595</v>
      </c>
      <c r="D1281" t="str">
        <f>Clef_répartition[[#This Row],[Code association]]&amp;"_"&amp;Clef_répartition[[#This Row],[Nom association]]</f>
        <v>ORPC Morges_Organisations régionales de protection civile Morges</v>
      </c>
      <c r="E1281">
        <f>COUNTIFS(D$2:D1281,Clef_répartition[[#This Row],[Code_Nom]],J$2:J1281,Clef_répartition[[#This Row],[Année]])</f>
        <v>33</v>
      </c>
      <c r="F1281">
        <f>IF(Clef_répartition[[#This Row],[Code_Nom]]=D1280,F1280-1,(COUNTIFS(Clef_répartition[Code_Nom],Clef_répartition[[#This Row],[Code_Nom]],Clef_répartition[Année],Clef_répartition[[#This Row],[Année]])))</f>
        <v>32</v>
      </c>
      <c r="G1281" t="str">
        <f>Clef_répartition[[#This Row],[Code_Nom]]&amp;"_"&amp;Clef_répartition[[#This Row],[Nombre]]&amp;"_"&amp;Clef_répartition[[#This Row],[Année]]</f>
        <v>ORPC Morges_Organisations régionales de protection civile Morges_33_2016</v>
      </c>
      <c r="H1281">
        <v>5656</v>
      </c>
      <c r="I1281" t="s">
        <v>135</v>
      </c>
      <c r="J1281">
        <v>2016</v>
      </c>
      <c r="K1281">
        <v>1.3798560795271891E-2</v>
      </c>
    </row>
    <row r="1282" spans="1:11" x14ac:dyDescent="0.25">
      <c r="A1282" t="s">
        <v>433</v>
      </c>
      <c r="B1282" t="s">
        <v>594</v>
      </c>
      <c r="C1282" t="s">
        <v>595</v>
      </c>
      <c r="D1282" t="str">
        <f>Clef_répartition[[#This Row],[Code association]]&amp;"_"&amp;Clef_répartition[[#This Row],[Nom association]]</f>
        <v>ORPC Morges_Organisations régionales de protection civile Morges</v>
      </c>
      <c r="E1282">
        <f>COUNTIFS(D$2:D1282,Clef_répartition[[#This Row],[Code_Nom]],J$2:J1282,Clef_répartition[[#This Row],[Année]])</f>
        <v>34</v>
      </c>
      <c r="F1282">
        <f>IF(Clef_répartition[[#This Row],[Code_Nom]]=D1281,F1281-1,(COUNTIFS(Clef_répartition[Code_Nom],Clef_répartition[[#This Row],[Code_Nom]],Clef_répartition[Année],Clef_répartition[[#This Row],[Année]])))</f>
        <v>31</v>
      </c>
      <c r="G1282" t="str">
        <f>Clef_répartition[[#This Row],[Code_Nom]]&amp;"_"&amp;Clef_répartition[[#This Row],[Nombre]]&amp;"_"&amp;Clef_répartition[[#This Row],[Année]]</f>
        <v>ORPC Morges_Organisations régionales de protection civile Morges_34_2016</v>
      </c>
      <c r="H1282">
        <v>5656</v>
      </c>
      <c r="I1282" t="s">
        <v>135</v>
      </c>
      <c r="J1282">
        <v>2016</v>
      </c>
      <c r="K1282">
        <v>4.5500630579391179E-3</v>
      </c>
    </row>
    <row r="1283" spans="1:11" x14ac:dyDescent="0.25">
      <c r="A1283" t="s">
        <v>433</v>
      </c>
      <c r="B1283" t="s">
        <v>594</v>
      </c>
      <c r="C1283" t="s">
        <v>595</v>
      </c>
      <c r="D1283" t="str">
        <f>Clef_répartition[[#This Row],[Code association]]&amp;"_"&amp;Clef_répartition[[#This Row],[Nom association]]</f>
        <v>ORPC Morges_Organisations régionales de protection civile Morges</v>
      </c>
      <c r="E1283">
        <f>COUNTIFS(D$2:D1283,Clef_répartition[[#This Row],[Code_Nom]],J$2:J1283,Clef_répartition[[#This Row],[Année]])</f>
        <v>35</v>
      </c>
      <c r="F1283">
        <f>IF(Clef_répartition[[#This Row],[Code_Nom]]=D1282,F1282-1,(COUNTIFS(Clef_répartition[Code_Nom],Clef_répartition[[#This Row],[Code_Nom]],Clef_répartition[Année],Clef_répartition[[#This Row],[Année]])))</f>
        <v>30</v>
      </c>
      <c r="G1283" t="str">
        <f>Clef_répartition[[#This Row],[Code_Nom]]&amp;"_"&amp;Clef_répartition[[#This Row],[Nombre]]&amp;"_"&amp;Clef_répartition[[#This Row],[Année]]</f>
        <v>ORPC Morges_Organisations régionales de protection civile Morges_35_2016</v>
      </c>
      <c r="H1283">
        <v>5656</v>
      </c>
      <c r="I1283" t="s">
        <v>135</v>
      </c>
      <c r="J1283">
        <v>2016</v>
      </c>
      <c r="K1283">
        <v>3.0045253344543632E-3</v>
      </c>
    </row>
    <row r="1284" spans="1:11" x14ac:dyDescent="0.25">
      <c r="A1284" t="s">
        <v>433</v>
      </c>
      <c r="B1284" t="s">
        <v>594</v>
      </c>
      <c r="C1284" t="s">
        <v>595</v>
      </c>
      <c r="D1284" t="str">
        <f>Clef_répartition[[#This Row],[Code association]]&amp;"_"&amp;Clef_répartition[[#This Row],[Nom association]]</f>
        <v>ORPC Morges_Organisations régionales de protection civile Morges</v>
      </c>
      <c r="E1284">
        <f>COUNTIFS(D$2:D1284,Clef_répartition[[#This Row],[Code_Nom]],J$2:J1284,Clef_répartition[[#This Row],[Année]])</f>
        <v>36</v>
      </c>
      <c r="F1284">
        <f>IF(Clef_répartition[[#This Row],[Code_Nom]]=D1283,F1283-1,(COUNTIFS(Clef_répartition[Code_Nom],Clef_répartition[[#This Row],[Code_Nom]],Clef_répartition[Année],Clef_répartition[[#This Row],[Année]])))</f>
        <v>29</v>
      </c>
      <c r="G1284" t="str">
        <f>Clef_répartition[[#This Row],[Code_Nom]]&amp;"_"&amp;Clef_répartition[[#This Row],[Nombre]]&amp;"_"&amp;Clef_répartition[[#This Row],[Année]]</f>
        <v>ORPC Morges_Organisations régionales de protection civile Morges_36_2016</v>
      </c>
      <c r="H1284">
        <v>5656</v>
      </c>
      <c r="I1284" t="s">
        <v>135</v>
      </c>
      <c r="J1284">
        <v>2016</v>
      </c>
      <c r="K1284">
        <v>0</v>
      </c>
    </row>
    <row r="1285" spans="1:11" x14ac:dyDescent="0.25">
      <c r="A1285" t="s">
        <v>433</v>
      </c>
      <c r="B1285" t="s">
        <v>594</v>
      </c>
      <c r="C1285" t="s">
        <v>595</v>
      </c>
      <c r="D1285" t="str">
        <f>Clef_répartition[[#This Row],[Code association]]&amp;"_"&amp;Clef_répartition[[#This Row],[Nom association]]</f>
        <v>ORPC Morges_Organisations régionales de protection civile Morges</v>
      </c>
      <c r="E1285">
        <f>COUNTIFS(D$2:D1285,Clef_répartition[[#This Row],[Code_Nom]],J$2:J1285,Clef_répartition[[#This Row],[Année]])</f>
        <v>37</v>
      </c>
      <c r="F1285">
        <f>IF(Clef_répartition[[#This Row],[Code_Nom]]=D1284,F1284-1,(COUNTIFS(Clef_répartition[Code_Nom],Clef_répartition[[#This Row],[Code_Nom]],Clef_répartition[Année],Clef_répartition[[#This Row],[Année]])))</f>
        <v>28</v>
      </c>
      <c r="G1285" t="str">
        <f>Clef_répartition[[#This Row],[Code_Nom]]&amp;"_"&amp;Clef_répartition[[#This Row],[Nombre]]&amp;"_"&amp;Clef_répartition[[#This Row],[Année]]</f>
        <v>ORPC Morges_Organisations régionales de protection civile Morges_37_2016</v>
      </c>
      <c r="H1285">
        <v>5474</v>
      </c>
      <c r="I1285" t="s">
        <v>146</v>
      </c>
      <c r="J1285">
        <v>2016</v>
      </c>
      <c r="K1285">
        <v>5.2053710526966546E-3</v>
      </c>
    </row>
    <row r="1286" spans="1:11" x14ac:dyDescent="0.25">
      <c r="A1286" t="s">
        <v>433</v>
      </c>
      <c r="B1286" t="s">
        <v>594</v>
      </c>
      <c r="C1286" t="s">
        <v>595</v>
      </c>
      <c r="D1286" t="str">
        <f>Clef_répartition[[#This Row],[Code association]]&amp;"_"&amp;Clef_répartition[[#This Row],[Nom association]]</f>
        <v>ORPC Morges_Organisations régionales de protection civile Morges</v>
      </c>
      <c r="E1286">
        <f>COUNTIFS(D$2:D1286,Clef_répartition[[#This Row],[Code_Nom]],J$2:J1286,Clef_répartition[[#This Row],[Année]])</f>
        <v>38</v>
      </c>
      <c r="F1286">
        <f>IF(Clef_répartition[[#This Row],[Code_Nom]]=D1285,F1285-1,(COUNTIFS(Clef_répartition[Code_Nom],Clef_répartition[[#This Row],[Code_Nom]],Clef_répartition[Année],Clef_répartition[[#This Row],[Année]])))</f>
        <v>27</v>
      </c>
      <c r="G1286" t="str">
        <f>Clef_répartition[[#This Row],[Code_Nom]]&amp;"_"&amp;Clef_répartition[[#This Row],[Nombre]]&amp;"_"&amp;Clef_répartition[[#This Row],[Année]]</f>
        <v>ORPC Morges_Organisations régionales de protection civile Morges_38_2016</v>
      </c>
      <c r="H1286">
        <v>5498</v>
      </c>
      <c r="I1286" t="s">
        <v>149</v>
      </c>
      <c r="J1286">
        <v>2016</v>
      </c>
      <c r="K1286">
        <v>3.1739162689482923E-2</v>
      </c>
    </row>
    <row r="1287" spans="1:11" x14ac:dyDescent="0.25">
      <c r="A1287" t="s">
        <v>433</v>
      </c>
      <c r="B1287" t="s">
        <v>594</v>
      </c>
      <c r="C1287" t="s">
        <v>595</v>
      </c>
      <c r="D1287" t="str">
        <f>Clef_répartition[[#This Row],[Code association]]&amp;"_"&amp;Clef_répartition[[#This Row],[Nom association]]</f>
        <v>ORPC Morges_Organisations régionales de protection civile Morges</v>
      </c>
      <c r="E1287">
        <f>COUNTIFS(D$2:D1287,Clef_répartition[[#This Row],[Code_Nom]],J$2:J1287,Clef_répartition[[#This Row],[Année]])</f>
        <v>39</v>
      </c>
      <c r="F1287">
        <f>IF(Clef_répartition[[#This Row],[Code_Nom]]=D1286,F1286-1,(COUNTIFS(Clef_répartition[Code_Nom],Clef_répartition[[#This Row],[Code_Nom]],Clef_répartition[Année],Clef_répartition[[#This Row],[Année]])))</f>
        <v>26</v>
      </c>
      <c r="G1287" t="str">
        <f>Clef_répartition[[#This Row],[Code_Nom]]&amp;"_"&amp;Clef_répartition[[#This Row],[Nombre]]&amp;"_"&amp;Clef_répartition[[#This Row],[Année]]</f>
        <v>ORPC Morges_Organisations régionales de protection civile Morges_39_2016</v>
      </c>
      <c r="H1287">
        <v>5637</v>
      </c>
      <c r="I1287" t="s">
        <v>153</v>
      </c>
      <c r="J1287">
        <v>2016</v>
      </c>
      <c r="K1287">
        <v>1.2438487598605307E-2</v>
      </c>
    </row>
    <row r="1288" spans="1:11" x14ac:dyDescent="0.25">
      <c r="A1288" t="s">
        <v>433</v>
      </c>
      <c r="B1288" t="s">
        <v>594</v>
      </c>
      <c r="C1288" t="s">
        <v>595</v>
      </c>
      <c r="D1288" t="str">
        <f>Clef_répartition[[#This Row],[Code association]]&amp;"_"&amp;Clef_répartition[[#This Row],[Nom association]]</f>
        <v>ORPC Morges_Organisations régionales de protection civile Morges</v>
      </c>
      <c r="E1288">
        <f>COUNTIFS(D$2:D1288,Clef_répartition[[#This Row],[Code_Nom]],J$2:J1288,Clef_répartition[[#This Row],[Année]])</f>
        <v>40</v>
      </c>
      <c r="F1288">
        <f>IF(Clef_répartition[[#This Row],[Code_Nom]]=D1287,F1287-1,(COUNTIFS(Clef_répartition[Code_Nom],Clef_répartition[[#This Row],[Code_Nom]],Clef_répartition[Année],Clef_répartition[[#This Row],[Année]])))</f>
        <v>25</v>
      </c>
      <c r="G1288" t="str">
        <f>Clef_répartition[[#This Row],[Code_Nom]]&amp;"_"&amp;Clef_répartition[[#This Row],[Nombre]]&amp;"_"&amp;Clef_répartition[[#This Row],[Année]]</f>
        <v>ORPC Morges_Organisations régionales de protection civile Morges_40_2016</v>
      </c>
      <c r="H1288">
        <v>5486</v>
      </c>
      <c r="I1288" t="s">
        <v>145</v>
      </c>
      <c r="J1288">
        <v>2016</v>
      </c>
      <c r="K1288">
        <v>1.2772323746878016E-2</v>
      </c>
    </row>
    <row r="1289" spans="1:11" x14ac:dyDescent="0.25">
      <c r="A1289" t="s">
        <v>433</v>
      </c>
      <c r="B1289" t="s">
        <v>594</v>
      </c>
      <c r="C1289" t="s">
        <v>595</v>
      </c>
      <c r="D1289" t="str">
        <f>Clef_répartition[[#This Row],[Code association]]&amp;"_"&amp;Clef_répartition[[#This Row],[Nom association]]</f>
        <v>ORPC Morges_Organisations régionales de protection civile Morges</v>
      </c>
      <c r="E1289">
        <f>COUNTIFS(D$2:D1289,Clef_répartition[[#This Row],[Code_Nom]],J$2:J1289,Clef_répartition[[#This Row],[Année]])</f>
        <v>41</v>
      </c>
      <c r="F1289">
        <f>IF(Clef_répartition[[#This Row],[Code_Nom]]=D1288,F1288-1,(COUNTIFS(Clef_répartition[Code_Nom],Clef_répartition[[#This Row],[Code_Nom]],Clef_répartition[Année],Clef_répartition[[#This Row],[Année]])))</f>
        <v>24</v>
      </c>
      <c r="G1289" t="str">
        <f>Clef_répartition[[#This Row],[Code_Nom]]&amp;"_"&amp;Clef_répartition[[#This Row],[Nombre]]&amp;"_"&amp;Clef_répartition[[#This Row],[Année]]</f>
        <v>ORPC Morges_Organisations régionales de protection civile Morges_41_2016</v>
      </c>
      <c r="H1289">
        <v>5638</v>
      </c>
      <c r="I1289" t="s">
        <v>161</v>
      </c>
      <c r="J1289">
        <v>2016</v>
      </c>
      <c r="K1289">
        <v>3.1281683523331438E-2</v>
      </c>
    </row>
    <row r="1290" spans="1:11" x14ac:dyDescent="0.25">
      <c r="A1290" t="s">
        <v>433</v>
      </c>
      <c r="B1290" t="s">
        <v>594</v>
      </c>
      <c r="C1290" t="s">
        <v>595</v>
      </c>
      <c r="D1290" t="str">
        <f>Clef_répartition[[#This Row],[Code association]]&amp;"_"&amp;Clef_répartition[[#This Row],[Nom association]]</f>
        <v>ORPC Morges_Organisations régionales de protection civile Morges</v>
      </c>
      <c r="E1290">
        <f>COUNTIFS(D$2:D1290,Clef_répartition[[#This Row],[Code_Nom]],J$2:J1290,Clef_répartition[[#This Row],[Année]])</f>
        <v>42</v>
      </c>
      <c r="F1290">
        <f>IF(Clef_répartition[[#This Row],[Code_Nom]]=D1289,F1289-1,(COUNTIFS(Clef_répartition[Code_Nom],Clef_répartition[[#This Row],[Code_Nom]],Clef_répartition[Année],Clef_répartition[[#This Row],[Année]])))</f>
        <v>23</v>
      </c>
      <c r="G1290" t="str">
        <f>Clef_répartition[[#This Row],[Code_Nom]]&amp;"_"&amp;Clef_répartition[[#This Row],[Nombre]]&amp;"_"&amp;Clef_répartition[[#This Row],[Année]]</f>
        <v>ORPC Morges_Organisations régionales de protection civile Morges_42_2016</v>
      </c>
      <c r="H1290">
        <v>5639</v>
      </c>
      <c r="I1290" t="s">
        <v>166</v>
      </c>
      <c r="J1290">
        <v>2016</v>
      </c>
      <c r="K1290">
        <v>9.7059769034842595E-3</v>
      </c>
    </row>
    <row r="1291" spans="1:11" x14ac:dyDescent="0.25">
      <c r="A1291" t="s">
        <v>433</v>
      </c>
      <c r="B1291" t="s">
        <v>594</v>
      </c>
      <c r="C1291" t="s">
        <v>595</v>
      </c>
      <c r="D1291" t="str">
        <f>Clef_répartition[[#This Row],[Code association]]&amp;"_"&amp;Clef_répartition[[#This Row],[Nom association]]</f>
        <v>ORPC Morges_Organisations régionales de protection civile Morges</v>
      </c>
      <c r="E1291">
        <f>COUNTIFS(D$2:D1291,Clef_répartition[[#This Row],[Code_Nom]],J$2:J1291,Clef_répartition[[#This Row],[Année]])</f>
        <v>43</v>
      </c>
      <c r="F1291">
        <f>IF(Clef_répartition[[#This Row],[Code_Nom]]=D1290,F1290-1,(COUNTIFS(Clef_répartition[Code_Nom],Clef_répartition[[#This Row],[Code_Nom]],Clef_répartition[Année],Clef_répartition[[#This Row],[Année]])))</f>
        <v>22</v>
      </c>
      <c r="G1291" t="str">
        <f>Clef_répartition[[#This Row],[Code_Nom]]&amp;"_"&amp;Clef_répartition[[#This Row],[Nombre]]&amp;"_"&amp;Clef_répartition[[#This Row],[Année]]</f>
        <v>ORPC Morges_Organisations régionales de protection civile Morges_43_2016</v>
      </c>
      <c r="H1291">
        <v>5640</v>
      </c>
      <c r="I1291" t="s">
        <v>168</v>
      </c>
      <c r="J1291">
        <v>2016</v>
      </c>
      <c r="K1291">
        <v>7.9626103513934562E-3</v>
      </c>
    </row>
    <row r="1292" spans="1:11" x14ac:dyDescent="0.25">
      <c r="A1292" t="s">
        <v>433</v>
      </c>
      <c r="B1292" t="s">
        <v>594</v>
      </c>
      <c r="C1292" t="s">
        <v>595</v>
      </c>
      <c r="D1292" t="str">
        <f>Clef_répartition[[#This Row],[Code association]]&amp;"_"&amp;Clef_répartition[[#This Row],[Nom association]]</f>
        <v>ORPC Morges_Organisations régionales de protection civile Morges</v>
      </c>
      <c r="E1292">
        <f>COUNTIFS(D$2:D1292,Clef_répartition[[#This Row],[Code_Nom]],J$2:J1292,Clef_répartition[[#This Row],[Année]])</f>
        <v>44</v>
      </c>
      <c r="F1292">
        <f>IF(Clef_répartition[[#This Row],[Code_Nom]]=D1291,F1291-1,(COUNTIFS(Clef_répartition[Code_Nom],Clef_répartition[[#This Row],[Code_Nom]],Clef_répartition[Année],Clef_répartition[[#This Row],[Année]])))</f>
        <v>21</v>
      </c>
      <c r="G1292" t="str">
        <f>Clef_répartition[[#This Row],[Code_Nom]]&amp;"_"&amp;Clef_répartition[[#This Row],[Nombre]]&amp;"_"&amp;Clef_répartition[[#This Row],[Année]]</f>
        <v>ORPC Morges_Organisations régionales de protection civile Morges_44_2016</v>
      </c>
      <c r="H1292">
        <v>5488</v>
      </c>
      <c r="I1292" t="s">
        <v>174</v>
      </c>
      <c r="J1292">
        <v>2016</v>
      </c>
      <c r="K1292">
        <v>6.5530799475753605E-4</v>
      </c>
    </row>
    <row r="1293" spans="1:11" x14ac:dyDescent="0.25">
      <c r="A1293" t="s">
        <v>433</v>
      </c>
      <c r="B1293" t="s">
        <v>594</v>
      </c>
      <c r="C1293" t="s">
        <v>595</v>
      </c>
      <c r="D1293" t="str">
        <f>Clef_répartition[[#This Row],[Code association]]&amp;"_"&amp;Clef_répartition[[#This Row],[Nom association]]</f>
        <v>ORPC Morges_Organisations régionales de protection civile Morges</v>
      </c>
      <c r="E1293">
        <f>COUNTIFS(D$2:D1293,Clef_répartition[[#This Row],[Code_Nom]],J$2:J1293,Clef_répartition[[#This Row],[Année]])</f>
        <v>45</v>
      </c>
      <c r="F1293">
        <f>IF(Clef_répartition[[#This Row],[Code_Nom]]=D1292,F1292-1,(COUNTIFS(Clef_répartition[Code_Nom],Clef_répartition[[#This Row],[Code_Nom]],Clef_répartition[Année],Clef_répartition[[#This Row],[Année]])))</f>
        <v>20</v>
      </c>
      <c r="G1293" t="str">
        <f>Clef_répartition[[#This Row],[Code_Nom]]&amp;"_"&amp;Clef_répartition[[#This Row],[Nombre]]&amp;"_"&amp;Clef_répartition[[#This Row],[Année]]</f>
        <v>ORPC Morges_Organisations régionales de protection civile Morges_45_2016</v>
      </c>
      <c r="H1293">
        <v>5490</v>
      </c>
      <c r="I1293" t="s">
        <v>178</v>
      </c>
      <c r="J1293">
        <v>2016</v>
      </c>
      <c r="K1293">
        <v>3.7587477435149239E-3</v>
      </c>
    </row>
    <row r="1294" spans="1:11" x14ac:dyDescent="0.25">
      <c r="A1294" t="s">
        <v>433</v>
      </c>
      <c r="B1294" t="s">
        <v>594</v>
      </c>
      <c r="C1294" t="s">
        <v>595</v>
      </c>
      <c r="D1294" t="str">
        <f>Clef_répartition[[#This Row],[Code association]]&amp;"_"&amp;Clef_répartition[[#This Row],[Nom association]]</f>
        <v>ORPC Morges_Organisations régionales de protection civile Morges</v>
      </c>
      <c r="E1294">
        <f>COUNTIFS(D$2:D1294,Clef_répartition[[#This Row],[Code_Nom]],J$2:J1294,Clef_répartition[[#This Row],[Année]])</f>
        <v>46</v>
      </c>
      <c r="F1294">
        <f>IF(Clef_répartition[[#This Row],[Code_Nom]]=D1293,F1293-1,(COUNTIFS(Clef_répartition[Code_Nom],Clef_répartition[[#This Row],[Code_Nom]],Clef_répartition[Année],Clef_répartition[[#This Row],[Année]])))</f>
        <v>19</v>
      </c>
      <c r="G1294" t="str">
        <f>Clef_répartition[[#This Row],[Code_Nom]]&amp;"_"&amp;Clef_répartition[[#This Row],[Nombre]]&amp;"_"&amp;Clef_répartition[[#This Row],[Année]]</f>
        <v>ORPC Morges_Organisations régionales de protection civile Morges_46_2016</v>
      </c>
      <c r="H1294">
        <v>5431</v>
      </c>
      <c r="I1294" t="s">
        <v>179</v>
      </c>
      <c r="J1294">
        <v>2016</v>
      </c>
      <c r="K1294">
        <v>3.6474690274240218E-3</v>
      </c>
    </row>
    <row r="1295" spans="1:11" x14ac:dyDescent="0.25">
      <c r="A1295" t="s">
        <v>433</v>
      </c>
      <c r="B1295" t="s">
        <v>594</v>
      </c>
      <c r="C1295" t="s">
        <v>595</v>
      </c>
      <c r="D1295" t="str">
        <f>Clef_répartition[[#This Row],[Code association]]&amp;"_"&amp;Clef_répartition[[#This Row],[Nom association]]</f>
        <v>ORPC Morges_Organisations régionales de protection civile Morges</v>
      </c>
      <c r="E1295">
        <f>COUNTIFS(D$2:D1295,Clef_répartition[[#This Row],[Code_Nom]],J$2:J1295,Clef_répartition[[#This Row],[Année]])</f>
        <v>47</v>
      </c>
      <c r="F1295">
        <f>IF(Clef_répartition[[#This Row],[Code_Nom]]=D1294,F1294-1,(COUNTIFS(Clef_répartition[Code_Nom],Clef_répartition[[#This Row],[Code_Nom]],Clef_répartition[Année],Clef_répartition[[#This Row],[Année]])))</f>
        <v>18</v>
      </c>
      <c r="G1295" t="str">
        <f>Clef_répartition[[#This Row],[Code_Nom]]&amp;"_"&amp;Clef_répartition[[#This Row],[Nombre]]&amp;"_"&amp;Clef_répartition[[#This Row],[Année]]</f>
        <v>ORPC Morges_Organisations régionales de protection civile Morges_47_2016</v>
      </c>
      <c r="H1295">
        <v>5491</v>
      </c>
      <c r="I1295" t="s">
        <v>181</v>
      </c>
      <c r="J1295">
        <v>2016</v>
      </c>
      <c r="K1295">
        <v>4.9704493187269711E-3</v>
      </c>
    </row>
    <row r="1296" spans="1:11" x14ac:dyDescent="0.25">
      <c r="A1296" t="s">
        <v>433</v>
      </c>
      <c r="B1296" t="s">
        <v>594</v>
      </c>
      <c r="C1296" t="s">
        <v>595</v>
      </c>
      <c r="D1296" t="str">
        <f>Clef_répartition[[#This Row],[Code association]]&amp;"_"&amp;Clef_répartition[[#This Row],[Nom association]]</f>
        <v>ORPC Morges_Organisations régionales de protection civile Morges</v>
      </c>
      <c r="E1296">
        <f>COUNTIFS(D$2:D1296,Clef_répartition[[#This Row],[Code_Nom]],J$2:J1296,Clef_répartition[[#This Row],[Année]])</f>
        <v>48</v>
      </c>
      <c r="F1296">
        <f>IF(Clef_répartition[[#This Row],[Code_Nom]]=D1295,F1295-1,(COUNTIFS(Clef_répartition[Code_Nom],Clef_répartition[[#This Row],[Code_Nom]],Clef_répartition[Année],Clef_répartition[[#This Row],[Année]])))</f>
        <v>17</v>
      </c>
      <c r="G1296" t="str">
        <f>Clef_répartition[[#This Row],[Code_Nom]]&amp;"_"&amp;Clef_répartition[[#This Row],[Nombre]]&amp;"_"&amp;Clef_répartition[[#This Row],[Année]]</f>
        <v>ORPC Morges_Organisations régionales de protection civile Morges_48_2016</v>
      </c>
      <c r="H1296">
        <v>5492</v>
      </c>
      <c r="I1296" t="s">
        <v>189</v>
      </c>
      <c r="J1296">
        <v>2016</v>
      </c>
      <c r="K1296">
        <v>1.1758451000272016E-2</v>
      </c>
    </row>
    <row r="1297" spans="1:11" x14ac:dyDescent="0.25">
      <c r="A1297" t="s">
        <v>433</v>
      </c>
      <c r="B1297" t="s">
        <v>594</v>
      </c>
      <c r="C1297" t="s">
        <v>595</v>
      </c>
      <c r="D1297" t="str">
        <f>Clef_répartition[[#This Row],[Code association]]&amp;"_"&amp;Clef_répartition[[#This Row],[Nom association]]</f>
        <v>ORPC Morges_Organisations régionales de protection civile Morges</v>
      </c>
      <c r="E1297">
        <f>COUNTIFS(D$2:D1297,Clef_répartition[[#This Row],[Code_Nom]],J$2:J1297,Clef_répartition[[#This Row],[Année]])</f>
        <v>49</v>
      </c>
      <c r="F1297">
        <f>IF(Clef_répartition[[#This Row],[Code_Nom]]=D1296,F1296-1,(COUNTIFS(Clef_répartition[Code_Nom],Clef_répartition[[#This Row],[Code_Nom]],Clef_répartition[Année],Clef_répartition[[#This Row],[Année]])))</f>
        <v>16</v>
      </c>
      <c r="G1297" t="str">
        <f>Clef_répartition[[#This Row],[Code_Nom]]&amp;"_"&amp;Clef_répartition[[#This Row],[Nombre]]&amp;"_"&amp;Clef_répartition[[#This Row],[Année]]</f>
        <v>ORPC Morges_Organisations régionales de protection civile Morges_49_2016</v>
      </c>
      <c r="H1297">
        <v>5642</v>
      </c>
      <c r="I1297" t="s">
        <v>190</v>
      </c>
      <c r="J1297">
        <v>2016</v>
      </c>
      <c r="K1297">
        <v>0.1955908899824427</v>
      </c>
    </row>
    <row r="1298" spans="1:11" x14ac:dyDescent="0.25">
      <c r="A1298" t="s">
        <v>433</v>
      </c>
      <c r="B1298" t="s">
        <v>594</v>
      </c>
      <c r="C1298" t="s">
        <v>595</v>
      </c>
      <c r="D1298" t="str">
        <f>Clef_répartition[[#This Row],[Code association]]&amp;"_"&amp;Clef_répartition[[#This Row],[Nom association]]</f>
        <v>ORPC Morges_Organisations régionales de protection civile Morges</v>
      </c>
      <c r="E1298">
        <f>COUNTIFS(D$2:D1298,Clef_répartition[[#This Row],[Code_Nom]],J$2:J1298,Clef_répartition[[#This Row],[Année]])</f>
        <v>50</v>
      </c>
      <c r="F1298">
        <f>IF(Clef_répartition[[#This Row],[Code_Nom]]=D1297,F1297-1,(COUNTIFS(Clef_répartition[Code_Nom],Clef_répartition[[#This Row],[Code_Nom]],Clef_répartition[Année],Clef_répartition[[#This Row],[Année]])))</f>
        <v>15</v>
      </c>
      <c r="G1298" t="str">
        <f>Clef_répartition[[#This Row],[Code_Nom]]&amp;"_"&amp;Clef_répartition[[#This Row],[Nombre]]&amp;"_"&amp;Clef_répartition[[#This Row],[Année]]</f>
        <v>ORPC Morges_Organisations régionales de protection civile Morges_50_2016</v>
      </c>
      <c r="H1298">
        <v>5493</v>
      </c>
      <c r="I1298" t="s">
        <v>205</v>
      </c>
      <c r="J1298">
        <v>2016</v>
      </c>
      <c r="K1298">
        <v>4.5871559633027525E-3</v>
      </c>
    </row>
    <row r="1299" spans="1:11" x14ac:dyDescent="0.25">
      <c r="A1299" t="s">
        <v>433</v>
      </c>
      <c r="B1299" t="s">
        <v>594</v>
      </c>
      <c r="C1299" t="s">
        <v>595</v>
      </c>
      <c r="D1299" t="str">
        <f>Clef_répartition[[#This Row],[Code association]]&amp;"_"&amp;Clef_répartition[[#This Row],[Nom association]]</f>
        <v>ORPC Morges_Organisations régionales de protection civile Morges</v>
      </c>
      <c r="E1299">
        <f>COUNTIFS(D$2:D1299,Clef_répartition[[#This Row],[Code_Nom]],J$2:J1299,Clef_répartition[[#This Row],[Année]])</f>
        <v>51</v>
      </c>
      <c r="F1299">
        <f>IF(Clef_répartition[[#This Row],[Code_Nom]]=D1298,F1298-1,(COUNTIFS(Clef_répartition[Code_Nom],Clef_répartition[[#This Row],[Code_Nom]],Clef_répartition[Année],Clef_répartition[[#This Row],[Année]])))</f>
        <v>14</v>
      </c>
      <c r="G1299" t="str">
        <f>Clef_répartition[[#This Row],[Code_Nom]]&amp;"_"&amp;Clef_répartition[[#This Row],[Nombre]]&amp;"_"&amp;Clef_répartition[[#This Row],[Année]]</f>
        <v>ORPC Morges_Organisations régionales de protection civile Morges_51_2016</v>
      </c>
      <c r="H1299">
        <v>5497</v>
      </c>
      <c r="I1299" t="s">
        <v>217</v>
      </c>
      <c r="J1299">
        <v>2016</v>
      </c>
      <c r="K1299">
        <v>1.0620935235787237E-2</v>
      </c>
    </row>
    <row r="1300" spans="1:11" x14ac:dyDescent="0.25">
      <c r="A1300" t="s">
        <v>433</v>
      </c>
      <c r="B1300" t="s">
        <v>594</v>
      </c>
      <c r="C1300" t="s">
        <v>595</v>
      </c>
      <c r="D1300" t="str">
        <f>Clef_répartition[[#This Row],[Code association]]&amp;"_"&amp;Clef_répartition[[#This Row],[Nom association]]</f>
        <v>ORPC Morges_Organisations régionales de protection civile Morges</v>
      </c>
      <c r="E1300">
        <f>COUNTIFS(D$2:D1300,Clef_répartition[[#This Row],[Code_Nom]],J$2:J1300,Clef_répartition[[#This Row],[Année]])</f>
        <v>52</v>
      </c>
      <c r="F1300">
        <f>IF(Clef_répartition[[#This Row],[Code_Nom]]=D1299,F1299-1,(COUNTIFS(Clef_répartition[Code_Nom],Clef_répartition[[#This Row],[Code_Nom]],Clef_répartition[Année],Clef_répartition[[#This Row],[Année]])))</f>
        <v>13</v>
      </c>
      <c r="G1300" t="str">
        <f>Clef_répartition[[#This Row],[Code_Nom]]&amp;"_"&amp;Clef_répartition[[#This Row],[Nombre]]&amp;"_"&amp;Clef_répartition[[#This Row],[Année]]</f>
        <v>ORPC Morges_Organisations régionales de protection civile Morges_52_2016</v>
      </c>
      <c r="H1300">
        <v>5643</v>
      </c>
      <c r="I1300" t="s">
        <v>221</v>
      </c>
      <c r="J1300">
        <v>2016</v>
      </c>
      <c r="K1300">
        <v>6.5234056232844534E-2</v>
      </c>
    </row>
    <row r="1301" spans="1:11" x14ac:dyDescent="0.25">
      <c r="A1301" t="s">
        <v>433</v>
      </c>
      <c r="B1301" t="s">
        <v>594</v>
      </c>
      <c r="C1301" t="s">
        <v>595</v>
      </c>
      <c r="D1301" t="str">
        <f>Clef_répartition[[#This Row],[Code association]]&amp;"_"&amp;Clef_répartition[[#This Row],[Nom association]]</f>
        <v>ORPC Morges_Organisations régionales de protection civile Morges</v>
      </c>
      <c r="E1301">
        <f>COUNTIFS(D$2:D1301,Clef_répartition[[#This Row],[Code_Nom]],J$2:J1301,Clef_répartition[[#This Row],[Année]])</f>
        <v>53</v>
      </c>
      <c r="F1301">
        <f>IF(Clef_répartition[[#This Row],[Code_Nom]]=D1300,F1300-1,(COUNTIFS(Clef_répartition[Code_Nom],Clef_répartition[[#This Row],[Code_Nom]],Clef_répartition[Année],Clef_répartition[[#This Row],[Année]])))</f>
        <v>12</v>
      </c>
      <c r="G1301" t="str">
        <f>Clef_répartition[[#This Row],[Code_Nom]]&amp;"_"&amp;Clef_répartition[[#This Row],[Nombre]]&amp;"_"&amp;Clef_répartition[[#This Row],[Année]]</f>
        <v>ORPC Morges_Organisations régionales de protection civile Morges_53_2016</v>
      </c>
      <c r="H1301">
        <v>5645</v>
      </c>
      <c r="I1301" t="s">
        <v>235</v>
      </c>
      <c r="J1301">
        <v>2016</v>
      </c>
      <c r="K1301">
        <v>5.8977719528178242E-3</v>
      </c>
    </row>
    <row r="1302" spans="1:11" x14ac:dyDescent="0.25">
      <c r="A1302" t="s">
        <v>433</v>
      </c>
      <c r="B1302" t="s">
        <v>594</v>
      </c>
      <c r="C1302" t="s">
        <v>595</v>
      </c>
      <c r="D1302" t="str">
        <f>Clef_répartition[[#This Row],[Code association]]&amp;"_"&amp;Clef_répartition[[#This Row],[Nom association]]</f>
        <v>ORPC Morges_Organisations régionales de protection civile Morges</v>
      </c>
      <c r="E1302">
        <f>COUNTIFS(D$2:D1302,Clef_répartition[[#This Row],[Code_Nom]],J$2:J1302,Clef_répartition[[#This Row],[Année]])</f>
        <v>54</v>
      </c>
      <c r="F1302">
        <f>IF(Clef_répartition[[#This Row],[Code_Nom]]=D1301,F1301-1,(COUNTIFS(Clef_répartition[Code_Nom],Clef_répartition[[#This Row],[Code_Nom]],Clef_répartition[Année],Clef_répartition[[#This Row],[Année]])))</f>
        <v>11</v>
      </c>
      <c r="G1302" t="str">
        <f>Clef_répartition[[#This Row],[Code_Nom]]&amp;"_"&amp;Clef_répartition[[#This Row],[Nombre]]&amp;"_"&amp;Clef_répartition[[#This Row],[Année]]</f>
        <v>ORPC Morges_Organisations régionales de protection civile Morges_54_2016</v>
      </c>
      <c r="H1302">
        <v>5435</v>
      </c>
      <c r="I1302" t="s">
        <v>245</v>
      </c>
      <c r="J1302">
        <v>2016</v>
      </c>
      <c r="K1302">
        <v>8.5190039318479693E-3</v>
      </c>
    </row>
    <row r="1303" spans="1:11" x14ac:dyDescent="0.25">
      <c r="A1303" t="s">
        <v>433</v>
      </c>
      <c r="B1303" t="s">
        <v>594</v>
      </c>
      <c r="C1303" t="s">
        <v>595</v>
      </c>
      <c r="D1303" t="str">
        <f>Clef_répartition[[#This Row],[Code association]]&amp;"_"&amp;Clef_répartition[[#This Row],[Nom association]]</f>
        <v>ORPC Morges_Organisations régionales de protection civile Morges</v>
      </c>
      <c r="E1303">
        <f>COUNTIFS(D$2:D1303,Clef_répartition[[#This Row],[Code_Nom]],J$2:J1303,Clef_répartition[[#This Row],[Année]])</f>
        <v>55</v>
      </c>
      <c r="F1303">
        <f>IF(Clef_répartition[[#This Row],[Code_Nom]]=D1302,F1302-1,(COUNTIFS(Clef_répartition[Code_Nom],Clef_répartition[[#This Row],[Code_Nom]],Clef_répartition[Année],Clef_répartition[[#This Row],[Année]])))</f>
        <v>10</v>
      </c>
      <c r="G1303" t="str">
        <f>Clef_répartition[[#This Row],[Code_Nom]]&amp;"_"&amp;Clef_répartition[[#This Row],[Nombre]]&amp;"_"&amp;Clef_répartition[[#This Row],[Année]]</f>
        <v>ORPC Morges_Organisations régionales de protection civile Morges_55_2016</v>
      </c>
      <c r="H1303">
        <v>5436</v>
      </c>
      <c r="I1303" t="s">
        <v>246</v>
      </c>
      <c r="J1303">
        <v>2016</v>
      </c>
      <c r="K1303">
        <v>4.3275056257573137E-3</v>
      </c>
    </row>
    <row r="1304" spans="1:11" x14ac:dyDescent="0.25">
      <c r="A1304" t="s">
        <v>433</v>
      </c>
      <c r="B1304" t="s">
        <v>594</v>
      </c>
      <c r="C1304" t="s">
        <v>595</v>
      </c>
      <c r="D1304" t="str">
        <f>Clef_répartition[[#This Row],[Code association]]&amp;"_"&amp;Clef_répartition[[#This Row],[Nom association]]</f>
        <v>ORPC Morges_Organisations régionales de protection civile Morges</v>
      </c>
      <c r="E1304">
        <f>COUNTIFS(D$2:D1304,Clef_répartition[[#This Row],[Code_Nom]],J$2:J1304,Clef_répartition[[#This Row],[Année]])</f>
        <v>56</v>
      </c>
      <c r="F1304">
        <f>IF(Clef_répartition[[#This Row],[Code_Nom]]=D1303,F1303-1,(COUNTIFS(Clef_répartition[Code_Nom],Clef_répartition[[#This Row],[Code_Nom]],Clef_répartition[Année],Clef_répartition[[#This Row],[Année]])))</f>
        <v>9</v>
      </c>
      <c r="G1304" t="str">
        <f>Clef_répartition[[#This Row],[Code_Nom]]&amp;"_"&amp;Clef_répartition[[#This Row],[Nombre]]&amp;"_"&amp;Clef_répartition[[#This Row],[Année]]</f>
        <v>ORPC Morges_Organisations régionales de protection civile Morges_56_2016</v>
      </c>
      <c r="H1304">
        <v>5646</v>
      </c>
      <c r="I1304" t="s">
        <v>247</v>
      </c>
      <c r="J1304">
        <v>2016</v>
      </c>
      <c r="K1304">
        <v>6.9994312421177582E-2</v>
      </c>
    </row>
    <row r="1305" spans="1:11" x14ac:dyDescent="0.25">
      <c r="A1305" t="s">
        <v>433</v>
      </c>
      <c r="B1305" t="s">
        <v>594</v>
      </c>
      <c r="C1305" t="s">
        <v>595</v>
      </c>
      <c r="D1305" t="str">
        <f>Clef_répartition[[#This Row],[Code association]]&amp;"_"&amp;Clef_répartition[[#This Row],[Nom association]]</f>
        <v>ORPC Morges_Organisations régionales de protection civile Morges</v>
      </c>
      <c r="E1305">
        <f>COUNTIFS(D$2:D1305,Clef_répartition[[#This Row],[Code_Nom]],J$2:J1305,Clef_répartition[[#This Row],[Année]])</f>
        <v>57</v>
      </c>
      <c r="F1305">
        <f>IF(Clef_répartition[[#This Row],[Code_Nom]]=D1304,F1304-1,(COUNTIFS(Clef_répartition[Code_Nom],Clef_répartition[[#This Row],[Code_Nom]],Clef_répartition[Année],Clef_répartition[[#This Row],[Année]])))</f>
        <v>8</v>
      </c>
      <c r="G1305" t="str">
        <f>Clef_répartition[[#This Row],[Code_Nom]]&amp;"_"&amp;Clef_répartition[[#This Row],[Nombre]]&amp;"_"&amp;Clef_répartition[[#This Row],[Année]]</f>
        <v>ORPC Morges_Organisations régionales de protection civile Morges_57_2016</v>
      </c>
      <c r="H1305">
        <v>5437</v>
      </c>
      <c r="I1305" t="s">
        <v>250</v>
      </c>
      <c r="J1305">
        <v>2016</v>
      </c>
      <c r="K1305">
        <v>5.1930067509087761E-3</v>
      </c>
    </row>
    <row r="1306" spans="1:11" x14ac:dyDescent="0.25">
      <c r="A1306" t="s">
        <v>433</v>
      </c>
      <c r="B1306" t="s">
        <v>594</v>
      </c>
      <c r="C1306" t="s">
        <v>595</v>
      </c>
      <c r="D1306" t="str">
        <f>Clef_répartition[[#This Row],[Code association]]&amp;"_"&amp;Clef_répartition[[#This Row],[Nom association]]</f>
        <v>ORPC Morges_Organisations régionales de protection civile Morges</v>
      </c>
      <c r="E1306">
        <f>COUNTIFS(D$2:D1306,Clef_répartition[[#This Row],[Code_Nom]],J$2:J1306,Clef_répartition[[#This Row],[Année]])</f>
        <v>58</v>
      </c>
      <c r="F1306">
        <f>IF(Clef_répartition[[#This Row],[Code_Nom]]=D1305,F1305-1,(COUNTIFS(Clef_répartition[Code_Nom],Clef_répartition[[#This Row],[Code_Nom]],Clef_répartition[Année],Clef_répartition[[#This Row],[Année]])))</f>
        <v>7</v>
      </c>
      <c r="G1306" t="str">
        <f>Clef_répartition[[#This Row],[Code_Nom]]&amp;"_"&amp;Clef_répartition[[#This Row],[Nombre]]&amp;"_"&amp;Clef_répartition[[#This Row],[Année]]</f>
        <v>ORPC Morges_Organisations régionales de protection civile Morges_58_2016</v>
      </c>
      <c r="H1306">
        <v>5499</v>
      </c>
      <c r="I1306" t="s">
        <v>252</v>
      </c>
      <c r="J1306">
        <v>2016</v>
      </c>
      <c r="K1306">
        <v>5.67521452063602E-3</v>
      </c>
    </row>
    <row r="1307" spans="1:11" x14ac:dyDescent="0.25">
      <c r="A1307" t="s">
        <v>433</v>
      </c>
      <c r="B1307" t="s">
        <v>594</v>
      </c>
      <c r="C1307" t="s">
        <v>595</v>
      </c>
      <c r="D1307" t="str">
        <f>Clef_répartition[[#This Row],[Code association]]&amp;"_"&amp;Clef_répartition[[#This Row],[Nom association]]</f>
        <v>ORPC Morges_Organisations régionales de protection civile Morges</v>
      </c>
      <c r="E1307">
        <f>COUNTIFS(D$2:D1307,Clef_répartition[[#This Row],[Code_Nom]],J$2:J1307,Clef_répartition[[#This Row],[Année]])</f>
        <v>59</v>
      </c>
      <c r="F1307">
        <f>IF(Clef_répartition[[#This Row],[Code_Nom]]=D1306,F1306-1,(COUNTIFS(Clef_répartition[Code_Nom],Clef_répartition[[#This Row],[Code_Nom]],Clef_répartition[Année],Clef_répartition[[#This Row],[Année]])))</f>
        <v>6</v>
      </c>
      <c r="G1307" t="str">
        <f>Clef_répartition[[#This Row],[Code_Nom]]&amp;"_"&amp;Clef_répartition[[#This Row],[Nombre]]&amp;"_"&amp;Clef_répartition[[#This Row],[Année]]</f>
        <v>ORPC Morges_Organisations régionales de protection civile Morges_59_2016</v>
      </c>
      <c r="H1307">
        <v>5649</v>
      </c>
      <c r="I1307" t="s">
        <v>264</v>
      </c>
      <c r="J1307">
        <v>2016</v>
      </c>
      <c r="K1307">
        <v>2.3059422834392541E-2</v>
      </c>
    </row>
    <row r="1308" spans="1:11" x14ac:dyDescent="0.25">
      <c r="A1308" t="s">
        <v>433</v>
      </c>
      <c r="B1308" t="s">
        <v>594</v>
      </c>
      <c r="C1308" t="s">
        <v>595</v>
      </c>
      <c r="D1308" t="str">
        <f>Clef_répartition[[#This Row],[Code association]]&amp;"_"&amp;Clef_répartition[[#This Row],[Nom association]]</f>
        <v>ORPC Morges_Organisations régionales de protection civile Morges</v>
      </c>
      <c r="E1308">
        <f>COUNTIFS(D$2:D1308,Clef_répartition[[#This Row],[Code_Nom]],J$2:J1308,Clef_répartition[[#This Row],[Année]])</f>
        <v>60</v>
      </c>
      <c r="F1308">
        <f>IF(Clef_répartition[[#This Row],[Code_Nom]]=D1307,F1307-1,(COUNTIFS(Clef_répartition[Code_Nom],Clef_répartition[[#This Row],[Code_Nom]],Clef_répartition[Année],Clef_répartition[[#This Row],[Année]])))</f>
        <v>5</v>
      </c>
      <c r="G1308" t="str">
        <f>Clef_répartition[[#This Row],[Code_Nom]]&amp;"_"&amp;Clef_répartition[[#This Row],[Nombre]]&amp;"_"&amp;Clef_répartition[[#This Row],[Année]]</f>
        <v>ORPC Morges_Organisations régionales de protection civile Morges_60_2016</v>
      </c>
      <c r="H1308">
        <v>5650</v>
      </c>
      <c r="I1308" t="s">
        <v>276</v>
      </c>
      <c r="J1308">
        <v>2016</v>
      </c>
      <c r="K1308">
        <v>2.4728603575756079E-3</v>
      </c>
    </row>
    <row r="1309" spans="1:11" x14ac:dyDescent="0.25">
      <c r="A1309" t="s">
        <v>433</v>
      </c>
      <c r="B1309" t="s">
        <v>594</v>
      </c>
      <c r="C1309" t="s">
        <v>595</v>
      </c>
      <c r="D1309" t="str">
        <f>Clef_répartition[[#This Row],[Code association]]&amp;"_"&amp;Clef_répartition[[#This Row],[Nom association]]</f>
        <v>ORPC Morges_Organisations régionales de protection civile Morges</v>
      </c>
      <c r="E1309">
        <f>COUNTIFS(D$2:D1309,Clef_répartition[[#This Row],[Code_Nom]],J$2:J1309,Clef_répartition[[#This Row],[Année]])</f>
        <v>61</v>
      </c>
      <c r="F1309">
        <f>IF(Clef_répartition[[#This Row],[Code_Nom]]=D1308,F1308-1,(COUNTIFS(Clef_répartition[Code_Nom],Clef_répartition[[#This Row],[Code_Nom]],Clef_répartition[Année],Clef_répartition[[#This Row],[Année]])))</f>
        <v>4</v>
      </c>
      <c r="G1309" t="str">
        <f>Clef_répartition[[#This Row],[Code_Nom]]&amp;"_"&amp;Clef_répartition[[#This Row],[Nombre]]&amp;"_"&amp;Clef_répartition[[#This Row],[Année]]</f>
        <v>ORPC Morges_Organisations régionales de protection civile Morges_61_2016</v>
      </c>
      <c r="H1309">
        <v>5652</v>
      </c>
      <c r="I1309" t="s">
        <v>284</v>
      </c>
      <c r="J1309">
        <v>2016</v>
      </c>
      <c r="K1309">
        <v>7.3938524691510672E-3</v>
      </c>
    </row>
    <row r="1310" spans="1:11" x14ac:dyDescent="0.25">
      <c r="A1310" t="s">
        <v>433</v>
      </c>
      <c r="B1310" t="s">
        <v>594</v>
      </c>
      <c r="C1310" t="s">
        <v>595</v>
      </c>
      <c r="D1310" t="str">
        <f>Clef_répartition[[#This Row],[Code association]]&amp;"_"&amp;Clef_répartition[[#This Row],[Nom association]]</f>
        <v>ORPC Morges_Organisations régionales de protection civile Morges</v>
      </c>
      <c r="E1310">
        <f>COUNTIFS(D$2:D1310,Clef_répartition[[#This Row],[Code_Nom]],J$2:J1310,Clef_répartition[[#This Row],[Année]])</f>
        <v>62</v>
      </c>
      <c r="F1310">
        <f>IF(Clef_répartition[[#This Row],[Code_Nom]]=D1309,F1309-1,(COUNTIFS(Clef_répartition[Code_Nom],Clef_répartition[[#This Row],[Code_Nom]],Clef_répartition[Année],Clef_répartition[[#This Row],[Année]])))</f>
        <v>3</v>
      </c>
      <c r="G1310" t="str">
        <f>Clef_répartition[[#This Row],[Code_Nom]]&amp;"_"&amp;Clef_répartition[[#This Row],[Nombre]]&amp;"_"&amp;Clef_répartition[[#This Row],[Année]]</f>
        <v>ORPC Morges_Organisations régionales de protection civile Morges_62_2016</v>
      </c>
      <c r="H1310">
        <v>5653</v>
      </c>
      <c r="I1310" t="s">
        <v>291</v>
      </c>
      <c r="J1310">
        <v>2016</v>
      </c>
      <c r="K1310">
        <v>1.0398377803605433E-2</v>
      </c>
    </row>
    <row r="1311" spans="1:11" x14ac:dyDescent="0.25">
      <c r="A1311" t="s">
        <v>433</v>
      </c>
      <c r="B1311" t="s">
        <v>594</v>
      </c>
      <c r="C1311" t="s">
        <v>595</v>
      </c>
      <c r="D1311" t="str">
        <f>Clef_répartition[[#This Row],[Code association]]&amp;"_"&amp;Clef_répartition[[#This Row],[Nom association]]</f>
        <v>ORPC Morges_Organisations régionales de protection civile Morges</v>
      </c>
      <c r="E1311">
        <f>COUNTIFS(D$2:D1311,Clef_répartition[[#This Row],[Code_Nom]],J$2:J1311,Clef_répartition[[#This Row],[Année]])</f>
        <v>63</v>
      </c>
      <c r="F1311">
        <f>IF(Clef_répartition[[#This Row],[Code_Nom]]=D1310,F1310-1,(COUNTIFS(Clef_répartition[Code_Nom],Clef_répartition[[#This Row],[Code_Nom]],Clef_répartition[Année],Clef_répartition[[#This Row],[Année]])))</f>
        <v>2</v>
      </c>
      <c r="G1311" t="str">
        <f>Clef_répartition[[#This Row],[Code_Nom]]&amp;"_"&amp;Clef_répartition[[#This Row],[Nombre]]&amp;"_"&amp;Clef_répartition[[#This Row],[Année]]</f>
        <v>ORPC Morges_Organisations régionales de protection civile Morges_63_2016</v>
      </c>
      <c r="H1311">
        <v>5654</v>
      </c>
      <c r="I1311" t="s">
        <v>295</v>
      </c>
      <c r="J1311">
        <v>2016</v>
      </c>
      <c r="K1311">
        <v>5.6999431242117761E-3</v>
      </c>
    </row>
    <row r="1312" spans="1:11" x14ac:dyDescent="0.25">
      <c r="A1312" t="s">
        <v>433</v>
      </c>
      <c r="B1312" t="s">
        <v>594</v>
      </c>
      <c r="C1312" t="s">
        <v>595</v>
      </c>
      <c r="D1312" t="str">
        <f>Clef_répartition[[#This Row],[Code association]]&amp;"_"&amp;Clef_répartition[[#This Row],[Nom association]]</f>
        <v>ORPC Morges_Organisations régionales de protection civile Morges</v>
      </c>
      <c r="E1312">
        <f>COUNTIFS(D$2:D1312,Clef_répartition[[#This Row],[Code_Nom]],J$2:J1312,Clef_répartition[[#This Row],[Année]])</f>
        <v>64</v>
      </c>
      <c r="F1312">
        <f>IF(Clef_répartition[[#This Row],[Code_Nom]]=D1311,F1311-1,(COUNTIFS(Clef_répartition[Code_Nom],Clef_répartition[[#This Row],[Code_Nom]],Clef_répartition[Année],Clef_répartition[[#This Row],[Année]])))</f>
        <v>1</v>
      </c>
      <c r="G1312" t="str">
        <f>Clef_répartition[[#This Row],[Code_Nom]]&amp;"_"&amp;Clef_répartition[[#This Row],[Nombre]]&amp;"_"&amp;Clef_répartition[[#This Row],[Année]]</f>
        <v>ORPC Morges_Organisations régionales de protection civile Morges_64_2016</v>
      </c>
      <c r="H1312">
        <v>5655</v>
      </c>
      <c r="I1312" t="s">
        <v>297</v>
      </c>
      <c r="J1312">
        <v>2016</v>
      </c>
      <c r="K1312">
        <v>1.7161650881574717E-2</v>
      </c>
    </row>
    <row r="1313" spans="1:11" x14ac:dyDescent="0.25">
      <c r="A1313" t="s">
        <v>433</v>
      </c>
      <c r="B1313" t="s">
        <v>683</v>
      </c>
      <c r="C1313" t="s">
        <v>684</v>
      </c>
      <c r="D1313" t="str">
        <f>Clef_répartition[[#This Row],[Code association]]&amp;"_"&amp;Clef_répartition[[#This Row],[Nom association]]</f>
        <v>ORPC Nyon_Organisation régionale de la protection civile du district de Nyon</v>
      </c>
      <c r="E1313">
        <f>COUNTIFS(D$2:D1313,Clef_répartition[[#This Row],[Code_Nom]],J$2:J1313,Clef_répartition[[#This Row],[Année]])</f>
        <v>1</v>
      </c>
      <c r="F1313">
        <f>IF(Clef_répartition[[#This Row],[Code_Nom]]=D1312,F1312-1,(COUNTIFS(Clef_répartition[Code_Nom],Clef_répartition[[#This Row],[Code_Nom]],Clef_répartition[Année],Clef_répartition[[#This Row],[Année]])))</f>
        <v>47</v>
      </c>
      <c r="G1313" t="str">
        <f>Clef_répartition[[#This Row],[Code_Nom]]&amp;"_"&amp;Clef_répartition[[#This Row],[Nombre]]&amp;"_"&amp;Clef_répartition[[#This Row],[Année]]</f>
        <v>ORPC Nyon_Organisation régionale de la protection civile du district de Nyon_1_2016</v>
      </c>
      <c r="H1313">
        <v>5701</v>
      </c>
      <c r="I1313" t="s">
        <v>5</v>
      </c>
      <c r="J1313">
        <v>2016</v>
      </c>
      <c r="K1313">
        <v>2.1900000000000001E-3</v>
      </c>
    </row>
    <row r="1314" spans="1:11" x14ac:dyDescent="0.25">
      <c r="A1314" t="s">
        <v>433</v>
      </c>
      <c r="B1314" t="s">
        <v>683</v>
      </c>
      <c r="C1314" t="s">
        <v>684</v>
      </c>
      <c r="D1314" t="str">
        <f>Clef_répartition[[#This Row],[Code association]]&amp;"_"&amp;Clef_répartition[[#This Row],[Nom association]]</f>
        <v>ORPC Nyon_Organisation régionale de la protection civile du district de Nyon</v>
      </c>
      <c r="E1314">
        <f>COUNTIFS(D$2:D1314,Clef_répartition[[#This Row],[Code_Nom]],J$2:J1314,Clef_répartition[[#This Row],[Année]])</f>
        <v>2</v>
      </c>
      <c r="F1314">
        <f>IF(Clef_répartition[[#This Row],[Code_Nom]]=D1313,F1313-1,(COUNTIFS(Clef_répartition[Code_Nom],Clef_répartition[[#This Row],[Code_Nom]],Clef_répartition[Année],Clef_répartition[[#This Row],[Année]])))</f>
        <v>46</v>
      </c>
      <c r="G1314" t="str">
        <f>Clef_répartition[[#This Row],[Code_Nom]]&amp;"_"&amp;Clef_répartition[[#This Row],[Nombre]]&amp;"_"&amp;Clef_répartition[[#This Row],[Année]]</f>
        <v>ORPC Nyon_Organisation régionale de la protection civile du district de Nyon_2_2016</v>
      </c>
      <c r="H1314">
        <v>5702</v>
      </c>
      <c r="I1314" t="s">
        <v>7</v>
      </c>
      <c r="J1314">
        <v>2016</v>
      </c>
      <c r="K1314">
        <v>2.6440000000000002E-2</v>
      </c>
    </row>
    <row r="1315" spans="1:11" x14ac:dyDescent="0.25">
      <c r="A1315" t="s">
        <v>433</v>
      </c>
      <c r="B1315" t="s">
        <v>683</v>
      </c>
      <c r="C1315" t="s">
        <v>684</v>
      </c>
      <c r="D1315" t="str">
        <f>Clef_répartition[[#This Row],[Code association]]&amp;"_"&amp;Clef_répartition[[#This Row],[Nom association]]</f>
        <v>ORPC Nyon_Organisation régionale de la protection civile du district de Nyon</v>
      </c>
      <c r="E1315">
        <f>COUNTIFS(D$2:D1315,Clef_répartition[[#This Row],[Code_Nom]],J$2:J1315,Clef_répartition[[#This Row],[Année]])</f>
        <v>3</v>
      </c>
      <c r="F1315">
        <f>IF(Clef_répartition[[#This Row],[Code_Nom]]=D1314,F1314-1,(COUNTIFS(Clef_répartition[Code_Nom],Clef_répartition[[#This Row],[Code_Nom]],Clef_répartition[Année],Clef_répartition[[#This Row],[Année]])))</f>
        <v>45</v>
      </c>
      <c r="G1315" t="str">
        <f>Clef_répartition[[#This Row],[Code_Nom]]&amp;"_"&amp;Clef_répartition[[#This Row],[Nombre]]&amp;"_"&amp;Clef_répartition[[#This Row],[Année]]</f>
        <v>ORPC Nyon_Organisation régionale de la protection civile du district de Nyon_3_2016</v>
      </c>
      <c r="H1315">
        <v>5703</v>
      </c>
      <c r="I1315" t="s">
        <v>13</v>
      </c>
      <c r="J1315">
        <v>2016</v>
      </c>
      <c r="K1315">
        <v>1.393E-2</v>
      </c>
    </row>
    <row r="1316" spans="1:11" x14ac:dyDescent="0.25">
      <c r="A1316" t="s">
        <v>433</v>
      </c>
      <c r="B1316" t="s">
        <v>683</v>
      </c>
      <c r="C1316" t="s">
        <v>684</v>
      </c>
      <c r="D1316" t="str">
        <f>Clef_répartition[[#This Row],[Code association]]&amp;"_"&amp;Clef_répartition[[#This Row],[Nom association]]</f>
        <v>ORPC Nyon_Organisation régionale de la protection civile du district de Nyon</v>
      </c>
      <c r="E1316">
        <f>COUNTIFS(D$2:D1316,Clef_répartition[[#This Row],[Code_Nom]],J$2:J1316,Clef_répartition[[#This Row],[Année]])</f>
        <v>4</v>
      </c>
      <c r="F1316">
        <f>IF(Clef_répartition[[#This Row],[Code_Nom]]=D1315,F1315-1,(COUNTIFS(Clef_répartition[Code_Nom],Clef_répartition[[#This Row],[Code_Nom]],Clef_répartition[Année],Clef_répartition[[#This Row],[Année]])))</f>
        <v>44</v>
      </c>
      <c r="G1316" t="str">
        <f>Clef_répartition[[#This Row],[Code_Nom]]&amp;"_"&amp;Clef_répartition[[#This Row],[Nombre]]&amp;"_"&amp;Clef_répartition[[#This Row],[Année]]</f>
        <v>ORPC Nyon_Organisation régionale de la protection civile du district de Nyon_4_2016</v>
      </c>
      <c r="H1316">
        <v>5704</v>
      </c>
      <c r="I1316" t="s">
        <v>16</v>
      </c>
      <c r="J1316">
        <v>2016</v>
      </c>
      <c r="K1316">
        <v>1.9019999999999999E-2</v>
      </c>
    </row>
    <row r="1317" spans="1:11" x14ac:dyDescent="0.25">
      <c r="A1317" t="s">
        <v>433</v>
      </c>
      <c r="B1317" t="s">
        <v>683</v>
      </c>
      <c r="C1317" t="s">
        <v>684</v>
      </c>
      <c r="D1317" t="str">
        <f>Clef_répartition[[#This Row],[Code association]]&amp;"_"&amp;Clef_répartition[[#This Row],[Nom association]]</f>
        <v>ORPC Nyon_Organisation régionale de la protection civile du district de Nyon</v>
      </c>
      <c r="E1317">
        <f>COUNTIFS(D$2:D1317,Clef_répartition[[#This Row],[Code_Nom]],J$2:J1317,Clef_répartition[[#This Row],[Année]])</f>
        <v>5</v>
      </c>
      <c r="F1317">
        <f>IF(Clef_répartition[[#This Row],[Code_Nom]]=D1316,F1316-1,(COUNTIFS(Clef_répartition[Code_Nom],Clef_répartition[[#This Row],[Code_Nom]],Clef_répartition[Année],Clef_répartition[[#This Row],[Année]])))</f>
        <v>43</v>
      </c>
      <c r="G1317" t="str">
        <f>Clef_répartition[[#This Row],[Code_Nom]]&amp;"_"&amp;Clef_répartition[[#This Row],[Nombre]]&amp;"_"&amp;Clef_répartition[[#This Row],[Année]]</f>
        <v>ORPC Nyon_Organisation régionale de la protection civile du district de Nyon_5_2016</v>
      </c>
      <c r="H1317">
        <v>5705</v>
      </c>
      <c r="I1317" t="s">
        <v>27</v>
      </c>
      <c r="J1317">
        <v>2016</v>
      </c>
      <c r="K1317">
        <v>8.7600000000000004E-3</v>
      </c>
    </row>
    <row r="1318" spans="1:11" x14ac:dyDescent="0.25">
      <c r="A1318" t="s">
        <v>433</v>
      </c>
      <c r="B1318" t="s">
        <v>683</v>
      </c>
      <c r="C1318" t="s">
        <v>684</v>
      </c>
      <c r="D1318" t="str">
        <f>Clef_répartition[[#This Row],[Code association]]&amp;"_"&amp;Clef_répartition[[#This Row],[Nom association]]</f>
        <v>ORPC Nyon_Organisation régionale de la protection civile du district de Nyon</v>
      </c>
      <c r="E1318">
        <f>COUNTIFS(D$2:D1318,Clef_répartition[[#This Row],[Code_Nom]],J$2:J1318,Clef_répartition[[#This Row],[Année]])</f>
        <v>6</v>
      </c>
      <c r="F1318">
        <f>IF(Clef_répartition[[#This Row],[Code_Nom]]=D1317,F1317-1,(COUNTIFS(Clef_répartition[Code_Nom],Clef_répartition[[#This Row],[Code_Nom]],Clef_répartition[Année],Clef_répartition[[#This Row],[Année]])))</f>
        <v>42</v>
      </c>
      <c r="G1318" t="str">
        <f>Clef_répartition[[#This Row],[Code_Nom]]&amp;"_"&amp;Clef_répartition[[#This Row],[Nombre]]&amp;"_"&amp;Clef_répartition[[#This Row],[Année]]</f>
        <v>ORPC Nyon_Organisation régionale de la protection civile du district de Nyon_6_2016</v>
      </c>
      <c r="H1318">
        <v>5706</v>
      </c>
      <c r="I1318" t="s">
        <v>29</v>
      </c>
      <c r="J1318">
        <v>2016</v>
      </c>
      <c r="K1318">
        <v>1.107E-2</v>
      </c>
    </row>
    <row r="1319" spans="1:11" x14ac:dyDescent="0.25">
      <c r="A1319" t="s">
        <v>433</v>
      </c>
      <c r="B1319" t="s">
        <v>683</v>
      </c>
      <c r="C1319" t="s">
        <v>684</v>
      </c>
      <c r="D1319" t="str">
        <f>Clef_répartition[[#This Row],[Code association]]&amp;"_"&amp;Clef_répartition[[#This Row],[Nom association]]</f>
        <v>ORPC Nyon_Organisation régionale de la protection civile du district de Nyon</v>
      </c>
      <c r="E1319">
        <f>COUNTIFS(D$2:D1319,Clef_répartition[[#This Row],[Code_Nom]],J$2:J1319,Clef_répartition[[#This Row],[Année]])</f>
        <v>7</v>
      </c>
      <c r="F1319">
        <f>IF(Clef_répartition[[#This Row],[Code_Nom]]=D1318,F1318-1,(COUNTIFS(Clef_répartition[Code_Nom],Clef_répartition[[#This Row],[Code_Nom]],Clef_répartition[Année],Clef_répartition[[#This Row],[Année]])))</f>
        <v>41</v>
      </c>
      <c r="G1319" t="str">
        <f>Clef_répartition[[#This Row],[Code_Nom]]&amp;"_"&amp;Clef_répartition[[#This Row],[Nombre]]&amp;"_"&amp;Clef_répartition[[#This Row],[Année]]</f>
        <v>ORPC Nyon_Organisation régionale de la protection civile du district de Nyon_7_2016</v>
      </c>
      <c r="H1319">
        <v>5852</v>
      </c>
      <c r="I1319" t="s">
        <v>41</v>
      </c>
      <c r="J1319">
        <v>2016</v>
      </c>
      <c r="K1319">
        <v>5.0299999999999997E-3</v>
      </c>
    </row>
    <row r="1320" spans="1:11" x14ac:dyDescent="0.25">
      <c r="A1320" t="s">
        <v>433</v>
      </c>
      <c r="B1320" t="s">
        <v>683</v>
      </c>
      <c r="C1320" t="s">
        <v>684</v>
      </c>
      <c r="D1320" t="str">
        <f>Clef_répartition[[#This Row],[Code association]]&amp;"_"&amp;Clef_répartition[[#This Row],[Nom association]]</f>
        <v>ORPC Nyon_Organisation régionale de la protection civile du district de Nyon</v>
      </c>
      <c r="E1320">
        <f>COUNTIFS(D$2:D1320,Clef_répartition[[#This Row],[Code_Nom]],J$2:J1320,Clef_répartition[[#This Row],[Année]])</f>
        <v>8</v>
      </c>
      <c r="F1320">
        <f>IF(Clef_répartition[[#This Row],[Code_Nom]]=D1319,F1319-1,(COUNTIFS(Clef_répartition[Code_Nom],Clef_répartition[[#This Row],[Code_Nom]],Clef_répartition[Année],Clef_répartition[[#This Row],[Année]])))</f>
        <v>40</v>
      </c>
      <c r="G1320" t="str">
        <f>Clef_répartition[[#This Row],[Code_Nom]]&amp;"_"&amp;Clef_répartition[[#This Row],[Nombre]]&amp;"_"&amp;Clef_répartition[[#This Row],[Année]]</f>
        <v>ORPC Nyon_Organisation régionale de la protection civile du district de Nyon_8_2016</v>
      </c>
      <c r="H1320">
        <v>5853</v>
      </c>
      <c r="I1320" t="s">
        <v>42</v>
      </c>
      <c r="J1320">
        <v>2016</v>
      </c>
      <c r="K1320">
        <v>8.1499999999999993E-3</v>
      </c>
    </row>
    <row r="1321" spans="1:11" x14ac:dyDescent="0.25">
      <c r="A1321" t="s">
        <v>433</v>
      </c>
      <c r="B1321" t="s">
        <v>683</v>
      </c>
      <c r="C1321" t="s">
        <v>684</v>
      </c>
      <c r="D1321" t="str">
        <f>Clef_répartition[[#This Row],[Code association]]&amp;"_"&amp;Clef_répartition[[#This Row],[Nom association]]</f>
        <v>ORPC Nyon_Organisation régionale de la protection civile du district de Nyon</v>
      </c>
      <c r="E1321">
        <f>COUNTIFS(D$2:D1321,Clef_répartition[[#This Row],[Code_Nom]],J$2:J1321,Clef_répartition[[#This Row],[Année]])</f>
        <v>9</v>
      </c>
      <c r="F1321">
        <f>IF(Clef_répartition[[#This Row],[Code_Nom]]=D1320,F1320-1,(COUNTIFS(Clef_répartition[Code_Nom],Clef_répartition[[#This Row],[Code_Nom]],Clef_répartition[Année],Clef_répartition[[#This Row],[Année]])))</f>
        <v>39</v>
      </c>
      <c r="G1321" t="str">
        <f>Clef_répartition[[#This Row],[Code_Nom]]&amp;"_"&amp;Clef_répartition[[#This Row],[Nombre]]&amp;"_"&amp;Clef_répartition[[#This Row],[Année]]</f>
        <v>ORPC Nyon_Organisation régionale de la protection civile du district de Nyon_9_2016</v>
      </c>
      <c r="H1321">
        <v>5854</v>
      </c>
      <c r="I1321" t="s">
        <v>43</v>
      </c>
      <c r="J1321">
        <v>2016</v>
      </c>
      <c r="K1321">
        <v>3.7100000000000002E-3</v>
      </c>
    </row>
    <row r="1322" spans="1:11" x14ac:dyDescent="0.25">
      <c r="A1322" t="s">
        <v>433</v>
      </c>
      <c r="B1322" t="s">
        <v>683</v>
      </c>
      <c r="C1322" t="s">
        <v>684</v>
      </c>
      <c r="D1322" t="str">
        <f>Clef_répartition[[#This Row],[Code association]]&amp;"_"&amp;Clef_répartition[[#This Row],[Nom association]]</f>
        <v>ORPC Nyon_Organisation régionale de la protection civile du district de Nyon</v>
      </c>
      <c r="E1322">
        <f>COUNTIFS(D$2:D1322,Clef_répartition[[#This Row],[Code_Nom]],J$2:J1322,Clef_répartition[[#This Row],[Année]])</f>
        <v>10</v>
      </c>
      <c r="F1322">
        <f>IF(Clef_répartition[[#This Row],[Code_Nom]]=D1321,F1321-1,(COUNTIFS(Clef_répartition[Code_Nom],Clef_répartition[[#This Row],[Code_Nom]],Clef_répartition[Année],Clef_répartition[[#This Row],[Année]])))</f>
        <v>38</v>
      </c>
      <c r="G1322" t="str">
        <f>Clef_répartition[[#This Row],[Code_Nom]]&amp;"_"&amp;Clef_répartition[[#This Row],[Nombre]]&amp;"_"&amp;Clef_répartition[[#This Row],[Année]]</f>
        <v>ORPC Nyon_Organisation régionale de la protection civile du district de Nyon_10_2016</v>
      </c>
      <c r="H1322">
        <v>5707</v>
      </c>
      <c r="I1322" t="s">
        <v>52</v>
      </c>
      <c r="J1322">
        <v>2016</v>
      </c>
      <c r="K1322">
        <v>1.2189999999999999E-2</v>
      </c>
    </row>
    <row r="1323" spans="1:11" x14ac:dyDescent="0.25">
      <c r="A1323" t="s">
        <v>433</v>
      </c>
      <c r="B1323" t="s">
        <v>683</v>
      </c>
      <c r="C1323" t="s">
        <v>684</v>
      </c>
      <c r="D1323" t="str">
        <f>Clef_répartition[[#This Row],[Code association]]&amp;"_"&amp;Clef_répartition[[#This Row],[Nom association]]</f>
        <v>ORPC Nyon_Organisation régionale de la protection civile du district de Nyon</v>
      </c>
      <c r="E1323">
        <f>COUNTIFS(D$2:D1323,Clef_répartition[[#This Row],[Code_Nom]],J$2:J1323,Clef_répartition[[#This Row],[Année]])</f>
        <v>11</v>
      </c>
      <c r="F1323">
        <f>IF(Clef_répartition[[#This Row],[Code_Nom]]=D1322,F1322-1,(COUNTIFS(Clef_répartition[Code_Nom],Clef_répartition[[#This Row],[Code_Nom]],Clef_répartition[Année],Clef_répartition[[#This Row],[Année]])))</f>
        <v>37</v>
      </c>
      <c r="G1323" t="str">
        <f>Clef_répartition[[#This Row],[Code_Nom]]&amp;"_"&amp;Clef_répartition[[#This Row],[Nombre]]&amp;"_"&amp;Clef_répartition[[#This Row],[Année]]</f>
        <v>ORPC Nyon_Organisation régionale de la protection civile du district de Nyon_11_2016</v>
      </c>
      <c r="H1323">
        <v>5708</v>
      </c>
      <c r="I1323" t="s">
        <v>53</v>
      </c>
      <c r="J1323">
        <v>2016</v>
      </c>
      <c r="K1323">
        <v>8.5199999999999998E-3</v>
      </c>
    </row>
    <row r="1324" spans="1:11" x14ac:dyDescent="0.25">
      <c r="A1324" t="s">
        <v>433</v>
      </c>
      <c r="B1324" t="s">
        <v>683</v>
      </c>
      <c r="C1324" t="s">
        <v>684</v>
      </c>
      <c r="D1324" t="str">
        <f>Clef_répartition[[#This Row],[Code association]]&amp;"_"&amp;Clef_répartition[[#This Row],[Nom association]]</f>
        <v>ORPC Nyon_Organisation régionale de la protection civile du district de Nyon</v>
      </c>
      <c r="E1324">
        <f>COUNTIFS(D$2:D1324,Clef_répartition[[#This Row],[Code_Nom]],J$2:J1324,Clef_répartition[[#This Row],[Année]])</f>
        <v>12</v>
      </c>
      <c r="F1324">
        <f>IF(Clef_répartition[[#This Row],[Code_Nom]]=D1323,F1323-1,(COUNTIFS(Clef_répartition[Code_Nom],Clef_répartition[[#This Row],[Code_Nom]],Clef_répartition[Année],Clef_répartition[[#This Row],[Année]])))</f>
        <v>36</v>
      </c>
      <c r="G1324" t="str">
        <f>Clef_répartition[[#This Row],[Code_Nom]]&amp;"_"&amp;Clef_répartition[[#This Row],[Nombre]]&amp;"_"&amp;Clef_répartition[[#This Row],[Année]]</f>
        <v>ORPC Nyon_Organisation régionale de la protection civile du district de Nyon_12_2016</v>
      </c>
      <c r="H1324">
        <v>5709</v>
      </c>
      <c r="I1324" t="s">
        <v>62</v>
      </c>
      <c r="J1324">
        <v>2016</v>
      </c>
      <c r="K1324">
        <v>1.239E-2</v>
      </c>
    </row>
    <row r="1325" spans="1:11" x14ac:dyDescent="0.25">
      <c r="A1325" t="s">
        <v>433</v>
      </c>
      <c r="B1325" t="s">
        <v>683</v>
      </c>
      <c r="C1325" t="s">
        <v>684</v>
      </c>
      <c r="D1325" t="str">
        <f>Clef_répartition[[#This Row],[Code association]]&amp;"_"&amp;Clef_répartition[[#This Row],[Nom association]]</f>
        <v>ORPC Nyon_Organisation régionale de la protection civile du district de Nyon</v>
      </c>
      <c r="E1325">
        <f>COUNTIFS(D$2:D1325,Clef_répartition[[#This Row],[Code_Nom]],J$2:J1325,Clef_répartition[[#This Row],[Année]])</f>
        <v>13</v>
      </c>
      <c r="F1325">
        <f>IF(Clef_répartition[[#This Row],[Code_Nom]]=D1324,F1324-1,(COUNTIFS(Clef_répartition[Code_Nom],Clef_répartition[[#This Row],[Code_Nom]],Clef_répartition[Année],Clef_répartition[[#This Row],[Année]])))</f>
        <v>35</v>
      </c>
      <c r="G1325" t="str">
        <f>Clef_répartition[[#This Row],[Code_Nom]]&amp;"_"&amp;Clef_répartition[[#This Row],[Nombre]]&amp;"_"&amp;Clef_répartition[[#This Row],[Année]]</f>
        <v>ORPC Nyon_Organisation régionale de la protection civile du district de Nyon_13_2016</v>
      </c>
      <c r="H1325">
        <v>5710</v>
      </c>
      <c r="I1325" t="s">
        <v>69</v>
      </c>
      <c r="J1325">
        <v>2016</v>
      </c>
      <c r="K1325">
        <v>4.5900000000000003E-3</v>
      </c>
    </row>
    <row r="1326" spans="1:11" x14ac:dyDescent="0.25">
      <c r="A1326" t="s">
        <v>433</v>
      </c>
      <c r="B1326" t="s">
        <v>683</v>
      </c>
      <c r="C1326" t="s">
        <v>684</v>
      </c>
      <c r="D1326" t="str">
        <f>Clef_répartition[[#This Row],[Code association]]&amp;"_"&amp;Clef_répartition[[#This Row],[Nom association]]</f>
        <v>ORPC Nyon_Organisation régionale de la protection civile du district de Nyon</v>
      </c>
      <c r="E1326">
        <f>COUNTIFS(D$2:D1326,Clef_répartition[[#This Row],[Code_Nom]],J$2:J1326,Clef_répartition[[#This Row],[Année]])</f>
        <v>14</v>
      </c>
      <c r="F1326">
        <f>IF(Clef_répartition[[#This Row],[Code_Nom]]=D1325,F1325-1,(COUNTIFS(Clef_répartition[Code_Nom],Clef_répartition[[#This Row],[Code_Nom]],Clef_répartition[Année],Clef_répartition[[#This Row],[Année]])))</f>
        <v>34</v>
      </c>
      <c r="G1326" t="str">
        <f>Clef_répartition[[#This Row],[Code_Nom]]&amp;"_"&amp;Clef_répartition[[#This Row],[Nombre]]&amp;"_"&amp;Clef_répartition[[#This Row],[Année]]</f>
        <v>ORPC Nyon_Organisation régionale de la protection civile du district de Nyon_14_2016</v>
      </c>
      <c r="H1326">
        <v>5711</v>
      </c>
      <c r="I1326" t="s">
        <v>70</v>
      </c>
      <c r="J1326">
        <v>2016</v>
      </c>
      <c r="K1326">
        <v>2.734E-2</v>
      </c>
    </row>
    <row r="1327" spans="1:11" x14ac:dyDescent="0.25">
      <c r="A1327" t="s">
        <v>433</v>
      </c>
      <c r="B1327" t="s">
        <v>683</v>
      </c>
      <c r="C1327" t="s">
        <v>684</v>
      </c>
      <c r="D1327" t="str">
        <f>Clef_répartition[[#This Row],[Code association]]&amp;"_"&amp;Clef_répartition[[#This Row],[Nom association]]</f>
        <v>ORPC Nyon_Organisation régionale de la protection civile du district de Nyon</v>
      </c>
      <c r="E1327">
        <f>COUNTIFS(D$2:D1327,Clef_répartition[[#This Row],[Code_Nom]],J$2:J1327,Clef_répartition[[#This Row],[Année]])</f>
        <v>15</v>
      </c>
      <c r="F1327">
        <f>IF(Clef_répartition[[#This Row],[Code_Nom]]=D1326,F1326-1,(COUNTIFS(Clef_répartition[Code_Nom],Clef_répartition[[#This Row],[Code_Nom]],Clef_répartition[Année],Clef_répartition[[#This Row],[Année]])))</f>
        <v>33</v>
      </c>
      <c r="G1327" t="str">
        <f>Clef_répartition[[#This Row],[Code_Nom]]&amp;"_"&amp;Clef_répartition[[#This Row],[Nombre]]&amp;"_"&amp;Clef_répartition[[#This Row],[Année]]</f>
        <v>ORPC Nyon_Organisation régionale de la protection civile du district de Nyon_15_2016</v>
      </c>
      <c r="H1327">
        <v>5712</v>
      </c>
      <c r="I1327" t="s">
        <v>72</v>
      </c>
      <c r="J1327">
        <v>2016</v>
      </c>
      <c r="K1327">
        <v>3.0980000000000001E-2</v>
      </c>
    </row>
    <row r="1328" spans="1:11" x14ac:dyDescent="0.25">
      <c r="A1328" t="s">
        <v>433</v>
      </c>
      <c r="B1328" t="s">
        <v>683</v>
      </c>
      <c r="C1328" t="s">
        <v>684</v>
      </c>
      <c r="D1328" t="str">
        <f>Clef_répartition[[#This Row],[Code association]]&amp;"_"&amp;Clef_répartition[[#This Row],[Nom association]]</f>
        <v>ORPC Nyon_Organisation régionale de la protection civile du district de Nyon</v>
      </c>
      <c r="E1328">
        <f>COUNTIFS(D$2:D1328,Clef_répartition[[#This Row],[Code_Nom]],J$2:J1328,Clef_répartition[[#This Row],[Année]])</f>
        <v>16</v>
      </c>
      <c r="F1328">
        <f>IF(Clef_répartition[[#This Row],[Code_Nom]]=D1327,F1327-1,(COUNTIFS(Clef_répartition[Code_Nom],Clef_répartition[[#This Row],[Code_Nom]],Clef_répartition[Année],Clef_répartition[[#This Row],[Année]])))</f>
        <v>32</v>
      </c>
      <c r="G1328" t="str">
        <f>Clef_répartition[[#This Row],[Code_Nom]]&amp;"_"&amp;Clef_répartition[[#This Row],[Nombre]]&amp;"_"&amp;Clef_répartition[[#This Row],[Année]]</f>
        <v>ORPC Nyon_Organisation régionale de la protection civile du district de Nyon_16_2016</v>
      </c>
      <c r="H1328">
        <v>5713</v>
      </c>
      <c r="I1328" t="s">
        <v>80</v>
      </c>
      <c r="J1328">
        <v>2016</v>
      </c>
      <c r="K1328">
        <v>2.1569999999999999E-2</v>
      </c>
    </row>
    <row r="1329" spans="1:11" x14ac:dyDescent="0.25">
      <c r="A1329" t="s">
        <v>433</v>
      </c>
      <c r="B1329" t="s">
        <v>683</v>
      </c>
      <c r="C1329" t="s">
        <v>684</v>
      </c>
      <c r="D1329" t="str">
        <f>Clef_répartition[[#This Row],[Code association]]&amp;"_"&amp;Clef_répartition[[#This Row],[Nom association]]</f>
        <v>ORPC Nyon_Organisation régionale de la protection civile du district de Nyon</v>
      </c>
      <c r="E1329">
        <f>COUNTIFS(D$2:D1329,Clef_répartition[[#This Row],[Code_Nom]],J$2:J1329,Clef_répartition[[#This Row],[Année]])</f>
        <v>17</v>
      </c>
      <c r="F1329">
        <f>IF(Clef_répartition[[#This Row],[Code_Nom]]=D1328,F1328-1,(COUNTIFS(Clef_répartition[Code_Nom],Clef_répartition[[#This Row],[Code_Nom]],Clef_répartition[Année],Clef_répartition[[#This Row],[Année]])))</f>
        <v>31</v>
      </c>
      <c r="G1329" t="str">
        <f>Clef_répartition[[#This Row],[Code_Nom]]&amp;"_"&amp;Clef_répartition[[#This Row],[Nombre]]&amp;"_"&amp;Clef_répartition[[#This Row],[Année]]</f>
        <v>ORPC Nyon_Organisation régionale de la protection civile du district de Nyon_17_2016</v>
      </c>
      <c r="H1329">
        <v>5714</v>
      </c>
      <c r="I1329" t="s">
        <v>81</v>
      </c>
      <c r="J1329">
        <v>2016</v>
      </c>
      <c r="K1329">
        <v>1.204E-2</v>
      </c>
    </row>
    <row r="1330" spans="1:11" x14ac:dyDescent="0.25">
      <c r="A1330" t="s">
        <v>433</v>
      </c>
      <c r="B1330" t="s">
        <v>683</v>
      </c>
      <c r="C1330" t="s">
        <v>684</v>
      </c>
      <c r="D1330" t="str">
        <f>Clef_répartition[[#This Row],[Code association]]&amp;"_"&amp;Clef_répartition[[#This Row],[Nom association]]</f>
        <v>ORPC Nyon_Organisation régionale de la protection civile du district de Nyon</v>
      </c>
      <c r="E1330">
        <f>COUNTIFS(D$2:D1330,Clef_répartition[[#This Row],[Code_Nom]],J$2:J1330,Clef_répartition[[#This Row],[Année]])</f>
        <v>18</v>
      </c>
      <c r="F1330">
        <f>IF(Clef_répartition[[#This Row],[Code_Nom]]=D1329,F1329-1,(COUNTIFS(Clef_répartition[Code_Nom],Clef_répartition[[#This Row],[Code_Nom]],Clef_répartition[Année],Clef_répartition[[#This Row],[Année]])))</f>
        <v>30</v>
      </c>
      <c r="G1330" t="str">
        <f>Clef_répartition[[#This Row],[Code_Nom]]&amp;"_"&amp;Clef_répartition[[#This Row],[Nombre]]&amp;"_"&amp;Clef_répartition[[#This Row],[Année]]</f>
        <v>ORPC Nyon_Organisation régionale de la protection civile du district de Nyon_18_2016</v>
      </c>
      <c r="H1330">
        <v>5715</v>
      </c>
      <c r="I1330" t="s">
        <v>97</v>
      </c>
      <c r="J1330">
        <v>2016</v>
      </c>
      <c r="K1330">
        <v>1.0529999999999999E-2</v>
      </c>
    </row>
    <row r="1331" spans="1:11" x14ac:dyDescent="0.25">
      <c r="A1331" t="s">
        <v>433</v>
      </c>
      <c r="B1331" t="s">
        <v>683</v>
      </c>
      <c r="C1331" t="s">
        <v>684</v>
      </c>
      <c r="D1331" t="str">
        <f>Clef_répartition[[#This Row],[Code association]]&amp;"_"&amp;Clef_répartition[[#This Row],[Nom association]]</f>
        <v>ORPC Nyon_Organisation régionale de la protection civile du district de Nyon</v>
      </c>
      <c r="E1331">
        <f>COUNTIFS(D$2:D1331,Clef_répartition[[#This Row],[Code_Nom]],J$2:J1331,Clef_répartition[[#This Row],[Année]])</f>
        <v>19</v>
      </c>
      <c r="F1331">
        <f>IF(Clef_répartition[[#This Row],[Code_Nom]]=D1330,F1330-1,(COUNTIFS(Clef_répartition[Code_Nom],Clef_répartition[[#This Row],[Code_Nom]],Clef_répartition[Année],Clef_répartition[[#This Row],[Année]])))</f>
        <v>29</v>
      </c>
      <c r="G1331" t="str">
        <f>Clef_répartition[[#This Row],[Code_Nom]]&amp;"_"&amp;Clef_répartition[[#This Row],[Nombre]]&amp;"_"&amp;Clef_répartition[[#This Row],[Année]]</f>
        <v>ORPC Nyon_Organisation régionale de la protection civile du district de Nyon_19_2016</v>
      </c>
      <c r="H1331">
        <v>5855</v>
      </c>
      <c r="I1331" t="s">
        <v>98</v>
      </c>
      <c r="J1331">
        <v>2016</v>
      </c>
      <c r="K1331">
        <v>6.7099999999999998E-3</v>
      </c>
    </row>
    <row r="1332" spans="1:11" x14ac:dyDescent="0.25">
      <c r="A1332" t="s">
        <v>433</v>
      </c>
      <c r="B1332" t="s">
        <v>683</v>
      </c>
      <c r="C1332" t="s">
        <v>684</v>
      </c>
      <c r="D1332" t="str">
        <f>Clef_répartition[[#This Row],[Code association]]&amp;"_"&amp;Clef_répartition[[#This Row],[Nom association]]</f>
        <v>ORPC Nyon_Organisation régionale de la protection civile du district de Nyon</v>
      </c>
      <c r="E1332">
        <f>COUNTIFS(D$2:D1332,Clef_répartition[[#This Row],[Code_Nom]],J$2:J1332,Clef_répartition[[#This Row],[Année]])</f>
        <v>20</v>
      </c>
      <c r="F1332">
        <f>IF(Clef_répartition[[#This Row],[Code_Nom]]=D1331,F1331-1,(COUNTIFS(Clef_répartition[Code_Nom],Clef_répartition[[#This Row],[Code_Nom]],Clef_répartition[Année],Clef_répartition[[#This Row],[Année]])))</f>
        <v>28</v>
      </c>
      <c r="G1332" t="str">
        <f>Clef_répartition[[#This Row],[Code_Nom]]&amp;"_"&amp;Clef_répartition[[#This Row],[Nombre]]&amp;"_"&amp;Clef_répartition[[#This Row],[Année]]</f>
        <v>ORPC Nyon_Organisation régionale de la protection civile du district de Nyon_20_2016</v>
      </c>
      <c r="H1332">
        <v>5856</v>
      </c>
      <c r="I1332" t="s">
        <v>106</v>
      </c>
      <c r="J1332">
        <v>2016</v>
      </c>
      <c r="K1332">
        <v>7.3899999999999999E-3</v>
      </c>
    </row>
    <row r="1333" spans="1:11" x14ac:dyDescent="0.25">
      <c r="A1333" t="s">
        <v>433</v>
      </c>
      <c r="B1333" t="s">
        <v>683</v>
      </c>
      <c r="C1333" t="s">
        <v>684</v>
      </c>
      <c r="D1333" t="str">
        <f>Clef_répartition[[#This Row],[Code association]]&amp;"_"&amp;Clef_répartition[[#This Row],[Nom association]]</f>
        <v>ORPC Nyon_Organisation régionale de la protection civile du district de Nyon</v>
      </c>
      <c r="E1333">
        <f>COUNTIFS(D$2:D1333,Clef_répartition[[#This Row],[Code_Nom]],J$2:J1333,Clef_répartition[[#This Row],[Année]])</f>
        <v>21</v>
      </c>
      <c r="F1333">
        <f>IF(Clef_répartition[[#This Row],[Code_Nom]]=D1332,F1332-1,(COUNTIFS(Clef_répartition[Code_Nom],Clef_répartition[[#This Row],[Code_Nom]],Clef_répartition[Année],Clef_répartition[[#This Row],[Année]])))</f>
        <v>27</v>
      </c>
      <c r="G1333" t="str">
        <f>Clef_répartition[[#This Row],[Code_Nom]]&amp;"_"&amp;Clef_répartition[[#This Row],[Nombre]]&amp;"_"&amp;Clef_répartition[[#This Row],[Année]]</f>
        <v>ORPC Nyon_Organisation régionale de la protection civile du district de Nyon_21_2016</v>
      </c>
      <c r="H1333">
        <v>5716</v>
      </c>
      <c r="I1333" t="s">
        <v>110</v>
      </c>
      <c r="J1333">
        <v>2016</v>
      </c>
      <c r="K1333">
        <v>1.55E-2</v>
      </c>
    </row>
    <row r="1334" spans="1:11" x14ac:dyDescent="0.25">
      <c r="A1334" t="s">
        <v>433</v>
      </c>
      <c r="B1334" t="s">
        <v>683</v>
      </c>
      <c r="C1334" t="s">
        <v>684</v>
      </c>
      <c r="D1334" t="str">
        <f>Clef_répartition[[#This Row],[Code association]]&amp;"_"&amp;Clef_répartition[[#This Row],[Nom association]]</f>
        <v>ORPC Nyon_Organisation régionale de la protection civile du district de Nyon</v>
      </c>
      <c r="E1334">
        <f>COUNTIFS(D$2:D1334,Clef_répartition[[#This Row],[Code_Nom]],J$2:J1334,Clef_répartition[[#This Row],[Année]])</f>
        <v>22</v>
      </c>
      <c r="F1334">
        <f>IF(Clef_répartition[[#This Row],[Code_Nom]]=D1333,F1333-1,(COUNTIFS(Clef_répartition[Code_Nom],Clef_répartition[[#This Row],[Code_Nom]],Clef_répartition[Année],Clef_répartition[[#This Row],[Année]])))</f>
        <v>26</v>
      </c>
      <c r="G1334" t="str">
        <f>Clef_répartition[[#This Row],[Code_Nom]]&amp;"_"&amp;Clef_répartition[[#This Row],[Nombre]]&amp;"_"&amp;Clef_répartition[[#This Row],[Année]]</f>
        <v>ORPC Nyon_Organisation régionale de la protection civile du district de Nyon_22_2016</v>
      </c>
      <c r="H1334">
        <v>5717</v>
      </c>
      <c r="I1334" t="s">
        <v>118</v>
      </c>
      <c r="J1334">
        <v>2016</v>
      </c>
      <c r="K1334">
        <v>3.5580000000000001E-2</v>
      </c>
    </row>
    <row r="1335" spans="1:11" x14ac:dyDescent="0.25">
      <c r="A1335" t="s">
        <v>433</v>
      </c>
      <c r="B1335" t="s">
        <v>683</v>
      </c>
      <c r="C1335" t="s">
        <v>684</v>
      </c>
      <c r="D1335" t="str">
        <f>Clef_répartition[[#This Row],[Code association]]&amp;"_"&amp;Clef_répartition[[#This Row],[Nom association]]</f>
        <v>ORPC Nyon_Organisation régionale de la protection civile du district de Nyon</v>
      </c>
      <c r="E1335">
        <f>COUNTIFS(D$2:D1335,Clef_répartition[[#This Row],[Code_Nom]],J$2:J1335,Clef_répartition[[#This Row],[Année]])</f>
        <v>23</v>
      </c>
      <c r="F1335">
        <f>IF(Clef_répartition[[#This Row],[Code_Nom]]=D1334,F1334-1,(COUNTIFS(Clef_répartition[Code_Nom],Clef_répartition[[#This Row],[Code_Nom]],Clef_répartition[Année],Clef_répartition[[#This Row],[Année]])))</f>
        <v>25</v>
      </c>
      <c r="G1335" t="str">
        <f>Clef_répartition[[#This Row],[Code_Nom]]&amp;"_"&amp;Clef_répartition[[#This Row],[Nombre]]&amp;"_"&amp;Clef_répartition[[#This Row],[Année]]</f>
        <v>ORPC Nyon_Organisation régionale de la protection civile du district de Nyon_23_2016</v>
      </c>
      <c r="H1335">
        <v>5718</v>
      </c>
      <c r="I1335" t="s">
        <v>120</v>
      </c>
      <c r="J1335">
        <v>2016</v>
      </c>
      <c r="K1335">
        <v>1.9939999999999999E-2</v>
      </c>
    </row>
    <row r="1336" spans="1:11" x14ac:dyDescent="0.25">
      <c r="A1336" t="s">
        <v>433</v>
      </c>
      <c r="B1336" t="s">
        <v>683</v>
      </c>
      <c r="C1336" t="s">
        <v>684</v>
      </c>
      <c r="D1336" t="str">
        <f>Clef_répartition[[#This Row],[Code association]]&amp;"_"&amp;Clef_répartition[[#This Row],[Nom association]]</f>
        <v>ORPC Nyon_Organisation régionale de la protection civile du district de Nyon</v>
      </c>
      <c r="E1336">
        <f>COUNTIFS(D$2:D1336,Clef_répartition[[#This Row],[Code_Nom]],J$2:J1336,Clef_répartition[[#This Row],[Année]])</f>
        <v>24</v>
      </c>
      <c r="F1336">
        <f>IF(Clef_répartition[[#This Row],[Code_Nom]]=D1335,F1335-1,(COUNTIFS(Clef_répartition[Code_Nom],Clef_répartition[[#This Row],[Code_Nom]],Clef_répartition[Année],Clef_répartition[[#This Row],[Année]])))</f>
        <v>24</v>
      </c>
      <c r="G1336" t="str">
        <f>Clef_répartition[[#This Row],[Code_Nom]]&amp;"_"&amp;Clef_répartition[[#This Row],[Nombre]]&amp;"_"&amp;Clef_répartition[[#This Row],[Année]]</f>
        <v>ORPC Nyon_Organisation régionale de la protection civile du district de Nyon_24_2016</v>
      </c>
      <c r="H1336">
        <v>5857</v>
      </c>
      <c r="I1336" t="s">
        <v>122</v>
      </c>
      <c r="J1336">
        <v>2016</v>
      </c>
      <c r="K1336">
        <v>1.1939999999999999E-2</v>
      </c>
    </row>
    <row r="1337" spans="1:11" x14ac:dyDescent="0.25">
      <c r="A1337" t="s">
        <v>433</v>
      </c>
      <c r="B1337" t="s">
        <v>683</v>
      </c>
      <c r="C1337" t="s">
        <v>684</v>
      </c>
      <c r="D1337" t="str">
        <f>Clef_répartition[[#This Row],[Code association]]&amp;"_"&amp;Clef_répartition[[#This Row],[Nom association]]</f>
        <v>ORPC Nyon_Organisation régionale de la protection civile du district de Nyon</v>
      </c>
      <c r="E1337">
        <f>COUNTIFS(D$2:D1337,Clef_répartition[[#This Row],[Code_Nom]],J$2:J1337,Clef_répartition[[#This Row],[Année]])</f>
        <v>25</v>
      </c>
      <c r="F1337">
        <f>IF(Clef_répartition[[#This Row],[Code_Nom]]=D1336,F1336-1,(COUNTIFS(Clef_répartition[Code_Nom],Clef_répartition[[#This Row],[Code_Nom]],Clef_répartition[Année],Clef_répartition[[#This Row],[Année]])))</f>
        <v>23</v>
      </c>
      <c r="G1337" t="str">
        <f>Clef_répartition[[#This Row],[Code_Nom]]&amp;"_"&amp;Clef_répartition[[#This Row],[Nombre]]&amp;"_"&amp;Clef_répartition[[#This Row],[Année]]</f>
        <v>ORPC Nyon_Organisation régionale de la protection civile du district de Nyon_25_2016</v>
      </c>
      <c r="H1337">
        <v>5719</v>
      </c>
      <c r="I1337" t="s">
        <v>124</v>
      </c>
      <c r="J1337">
        <v>2016</v>
      </c>
      <c r="K1337">
        <v>1.2710000000000001E-2</v>
      </c>
    </row>
    <row r="1338" spans="1:11" x14ac:dyDescent="0.25">
      <c r="A1338" t="s">
        <v>433</v>
      </c>
      <c r="B1338" t="s">
        <v>683</v>
      </c>
      <c r="C1338" t="s">
        <v>684</v>
      </c>
      <c r="D1338" t="str">
        <f>Clef_répartition[[#This Row],[Code association]]&amp;"_"&amp;Clef_répartition[[#This Row],[Nom association]]</f>
        <v>ORPC Nyon_Organisation régionale de la protection civile du district de Nyon</v>
      </c>
      <c r="E1338">
        <f>COUNTIFS(D$2:D1338,Clef_répartition[[#This Row],[Code_Nom]],J$2:J1338,Clef_répartition[[#This Row],[Année]])</f>
        <v>26</v>
      </c>
      <c r="F1338">
        <f>IF(Clef_répartition[[#This Row],[Code_Nom]]=D1337,F1337-1,(COUNTIFS(Clef_répartition[Code_Nom],Clef_répartition[[#This Row],[Code_Nom]],Clef_répartition[Année],Clef_répartition[[#This Row],[Année]])))</f>
        <v>22</v>
      </c>
      <c r="G1338" t="str">
        <f>Clef_répartition[[#This Row],[Code_Nom]]&amp;"_"&amp;Clef_répartition[[#This Row],[Nombre]]&amp;"_"&amp;Clef_répartition[[#This Row],[Année]]</f>
        <v>ORPC Nyon_Organisation régionale de la protection civile du district de Nyon_26_2016</v>
      </c>
      <c r="H1338">
        <v>5720</v>
      </c>
      <c r="I1338" t="s">
        <v>125</v>
      </c>
      <c r="J1338">
        <v>2016</v>
      </c>
      <c r="K1338">
        <v>1.025E-2</v>
      </c>
    </row>
    <row r="1339" spans="1:11" x14ac:dyDescent="0.25">
      <c r="A1339" t="s">
        <v>433</v>
      </c>
      <c r="B1339" t="s">
        <v>683</v>
      </c>
      <c r="C1339" t="s">
        <v>684</v>
      </c>
      <c r="D1339" t="str">
        <f>Clef_répartition[[#This Row],[Code association]]&amp;"_"&amp;Clef_répartition[[#This Row],[Nom association]]</f>
        <v>ORPC Nyon_Organisation régionale de la protection civile du district de Nyon</v>
      </c>
      <c r="E1339">
        <f>COUNTIFS(D$2:D1339,Clef_répartition[[#This Row],[Code_Nom]],J$2:J1339,Clef_répartition[[#This Row],[Année]])</f>
        <v>27</v>
      </c>
      <c r="F1339">
        <f>IF(Clef_répartition[[#This Row],[Code_Nom]]=D1338,F1338-1,(COUNTIFS(Clef_répartition[Code_Nom],Clef_répartition[[#This Row],[Code_Nom]],Clef_répartition[Année],Clef_répartition[[#This Row],[Année]])))</f>
        <v>21</v>
      </c>
      <c r="G1339" t="str">
        <f>Clef_répartition[[#This Row],[Code_Nom]]&amp;"_"&amp;Clef_répartition[[#This Row],[Nombre]]&amp;"_"&amp;Clef_répartition[[#This Row],[Année]]</f>
        <v>ORPC Nyon_Organisation régionale de la protection civile du district de Nyon_27_2016</v>
      </c>
      <c r="H1339">
        <v>5721</v>
      </c>
      <c r="I1339" t="s">
        <v>126</v>
      </c>
      <c r="J1339">
        <v>2016</v>
      </c>
      <c r="K1339">
        <v>0.13363</v>
      </c>
    </row>
    <row r="1340" spans="1:11" x14ac:dyDescent="0.25">
      <c r="A1340" t="s">
        <v>433</v>
      </c>
      <c r="B1340" t="s">
        <v>683</v>
      </c>
      <c r="C1340" t="s">
        <v>684</v>
      </c>
      <c r="D1340" t="str">
        <f>Clef_répartition[[#This Row],[Code association]]&amp;"_"&amp;Clef_répartition[[#This Row],[Nom association]]</f>
        <v>ORPC Nyon_Organisation régionale de la protection civile du district de Nyon</v>
      </c>
      <c r="E1340">
        <f>COUNTIFS(D$2:D1340,Clef_répartition[[#This Row],[Code_Nom]],J$2:J1340,Clef_répartition[[#This Row],[Année]])</f>
        <v>28</v>
      </c>
      <c r="F1340">
        <f>IF(Clef_répartition[[#This Row],[Code_Nom]]=D1339,F1339-1,(COUNTIFS(Clef_répartition[Code_Nom],Clef_répartition[[#This Row],[Code_Nom]],Clef_répartition[Année],Clef_répartition[[#This Row],[Année]])))</f>
        <v>20</v>
      </c>
      <c r="G1340" t="str">
        <f>Clef_répartition[[#This Row],[Code_Nom]]&amp;"_"&amp;Clef_répartition[[#This Row],[Nombre]]&amp;"_"&amp;Clef_répartition[[#This Row],[Année]]</f>
        <v>ORPC Nyon_Organisation régionale de la protection civile du district de Nyon_28_2016</v>
      </c>
      <c r="H1340">
        <v>5722</v>
      </c>
      <c r="I1340" t="s">
        <v>133</v>
      </c>
      <c r="J1340">
        <v>2016</v>
      </c>
      <c r="K1340">
        <v>4.0099999999999997E-3</v>
      </c>
    </row>
    <row r="1341" spans="1:11" x14ac:dyDescent="0.25">
      <c r="A1341" t="s">
        <v>433</v>
      </c>
      <c r="B1341" t="s">
        <v>683</v>
      </c>
      <c r="C1341" t="s">
        <v>684</v>
      </c>
      <c r="D1341" t="str">
        <f>Clef_répartition[[#This Row],[Code association]]&amp;"_"&amp;Clef_répartition[[#This Row],[Nom association]]</f>
        <v>ORPC Nyon_Organisation régionale de la protection civile du district de Nyon</v>
      </c>
      <c r="E1341">
        <f>COUNTIFS(D$2:D1341,Clef_répartition[[#This Row],[Code_Nom]],J$2:J1341,Clef_répartition[[#This Row],[Année]])</f>
        <v>29</v>
      </c>
      <c r="F1341">
        <f>IF(Clef_répartition[[#This Row],[Code_Nom]]=D1340,F1340-1,(COUNTIFS(Clef_répartition[Code_Nom],Clef_répartition[[#This Row],[Code_Nom]],Clef_répartition[Année],Clef_répartition[[#This Row],[Année]])))</f>
        <v>19</v>
      </c>
      <c r="G1341" t="str">
        <f>Clef_répartition[[#This Row],[Code_Nom]]&amp;"_"&amp;Clef_répartition[[#This Row],[Nombre]]&amp;"_"&amp;Clef_répartition[[#This Row],[Année]]</f>
        <v>ORPC Nyon_Organisation régionale de la protection civile du district de Nyon_29_2016</v>
      </c>
      <c r="H1341">
        <v>5726</v>
      </c>
      <c r="I1341" t="s">
        <v>148</v>
      </c>
      <c r="J1341">
        <v>2016</v>
      </c>
      <c r="K1341">
        <v>1.1650000000000001E-2</v>
      </c>
    </row>
    <row r="1342" spans="1:11" x14ac:dyDescent="0.25">
      <c r="A1342" t="s">
        <v>433</v>
      </c>
      <c r="B1342" t="s">
        <v>683</v>
      </c>
      <c r="C1342" t="s">
        <v>684</v>
      </c>
      <c r="D1342" t="str">
        <f>Clef_répartition[[#This Row],[Code association]]&amp;"_"&amp;Clef_répartition[[#This Row],[Nom association]]</f>
        <v>ORPC Nyon_Organisation régionale de la protection civile du district de Nyon</v>
      </c>
      <c r="E1342">
        <f>COUNTIFS(D$2:D1342,Clef_répartition[[#This Row],[Code_Nom]],J$2:J1342,Clef_répartition[[#This Row],[Année]])</f>
        <v>30</v>
      </c>
      <c r="F1342">
        <f>IF(Clef_répartition[[#This Row],[Code_Nom]]=D1341,F1341-1,(COUNTIFS(Clef_répartition[Code_Nom],Clef_répartition[[#This Row],[Code_Nom]],Clef_répartition[Année],Clef_répartition[[#This Row],[Année]])))</f>
        <v>18</v>
      </c>
      <c r="G1342" t="str">
        <f>Clef_répartition[[#This Row],[Code_Nom]]&amp;"_"&amp;Clef_répartition[[#This Row],[Nombre]]&amp;"_"&amp;Clef_répartition[[#This Row],[Année]]</f>
        <v>ORPC Nyon_Organisation régionale de la protection civile du district de Nyon_30_2016</v>
      </c>
      <c r="H1342">
        <v>5731</v>
      </c>
      <c r="I1342" t="s">
        <v>157</v>
      </c>
      <c r="J1342">
        <v>2016</v>
      </c>
      <c r="K1342">
        <v>1.312E-2</v>
      </c>
    </row>
    <row r="1343" spans="1:11" x14ac:dyDescent="0.25">
      <c r="A1343" t="s">
        <v>433</v>
      </c>
      <c r="B1343" t="s">
        <v>683</v>
      </c>
      <c r="C1343" t="s">
        <v>684</v>
      </c>
      <c r="D1343" t="str">
        <f>Clef_répartition[[#This Row],[Code association]]&amp;"_"&amp;Clef_répartition[[#This Row],[Nom association]]</f>
        <v>ORPC Nyon_Organisation régionale de la protection civile du district de Nyon</v>
      </c>
      <c r="E1343">
        <f>COUNTIFS(D$2:D1343,Clef_répartition[[#This Row],[Code_Nom]],J$2:J1343,Clef_répartition[[#This Row],[Année]])</f>
        <v>31</v>
      </c>
      <c r="F1343">
        <f>IF(Clef_répartition[[#This Row],[Code_Nom]]=D1342,F1342-1,(COUNTIFS(Clef_répartition[Code_Nom],Clef_répartition[[#This Row],[Code_Nom]],Clef_répartition[Année],Clef_répartition[[#This Row],[Année]])))</f>
        <v>17</v>
      </c>
      <c r="G1343" t="str">
        <f>Clef_répartition[[#This Row],[Code_Nom]]&amp;"_"&amp;Clef_répartition[[#This Row],[Nombre]]&amp;"_"&amp;Clef_répartition[[#This Row],[Année]]</f>
        <v>ORPC Nyon_Organisation régionale de la protection civile du district de Nyon_31_2016</v>
      </c>
      <c r="H1343">
        <v>5429</v>
      </c>
      <c r="I1343" t="s">
        <v>162</v>
      </c>
      <c r="J1343">
        <v>2016</v>
      </c>
      <c r="K1343">
        <v>4.8900000000000002E-3</v>
      </c>
    </row>
    <row r="1344" spans="1:11" x14ac:dyDescent="0.25">
      <c r="A1344" t="s">
        <v>433</v>
      </c>
      <c r="B1344" t="s">
        <v>683</v>
      </c>
      <c r="C1344" t="s">
        <v>684</v>
      </c>
      <c r="D1344" t="str">
        <f>Clef_répartition[[#This Row],[Code association]]&amp;"_"&amp;Clef_répartition[[#This Row],[Nom association]]</f>
        <v>ORPC Nyon_Organisation régionale de la protection civile du district de Nyon</v>
      </c>
      <c r="E1344">
        <f>COUNTIFS(D$2:D1344,Clef_répartition[[#This Row],[Code_Nom]],J$2:J1344,Clef_répartition[[#This Row],[Année]])</f>
        <v>32</v>
      </c>
      <c r="F1344">
        <f>IF(Clef_répartition[[#This Row],[Code_Nom]]=D1343,F1343-1,(COUNTIFS(Clef_répartition[Code_Nom],Clef_répartition[[#This Row],[Code_Nom]],Clef_répartition[Année],Clef_répartition[[#This Row],[Année]])))</f>
        <v>16</v>
      </c>
      <c r="G1344" t="str">
        <f>Clef_répartition[[#This Row],[Code_Nom]]&amp;"_"&amp;Clef_répartition[[#This Row],[Nombre]]&amp;"_"&amp;Clef_répartition[[#This Row],[Année]]</f>
        <v>ORPC Nyon_Organisation régionale de la protection civile du district de Nyon_32_2016</v>
      </c>
      <c r="H1344">
        <v>5858</v>
      </c>
      <c r="I1344" t="s">
        <v>165</v>
      </c>
      <c r="J1344">
        <v>2016</v>
      </c>
      <c r="K1344">
        <v>6.6800000000000002E-3</v>
      </c>
    </row>
    <row r="1345" spans="1:11" x14ac:dyDescent="0.25">
      <c r="A1345" t="s">
        <v>433</v>
      </c>
      <c r="B1345" t="s">
        <v>683</v>
      </c>
      <c r="C1345" t="s">
        <v>684</v>
      </c>
      <c r="D1345" t="str">
        <f>Clef_répartition[[#This Row],[Code association]]&amp;"_"&amp;Clef_répartition[[#This Row],[Nom association]]</f>
        <v>ORPC Nyon_Organisation régionale de la protection civile du district de Nyon</v>
      </c>
      <c r="E1345">
        <f>COUNTIFS(D$2:D1345,Clef_répartition[[#This Row],[Code_Nom]],J$2:J1345,Clef_répartition[[#This Row],[Année]])</f>
        <v>33</v>
      </c>
      <c r="F1345">
        <f>IF(Clef_répartition[[#This Row],[Code_Nom]]=D1344,F1344-1,(COUNTIFS(Clef_répartition[Code_Nom],Clef_répartition[[#This Row],[Code_Nom]],Clef_répartition[Année],Clef_répartition[[#This Row],[Année]])))</f>
        <v>15</v>
      </c>
      <c r="G1345" t="str">
        <f>Clef_répartition[[#This Row],[Code_Nom]]&amp;"_"&amp;Clef_répartition[[#This Row],[Nombre]]&amp;"_"&amp;Clef_répartition[[#This Row],[Année]]</f>
        <v>ORPC Nyon_Organisation régionale de la protection civile du district de Nyon_33_2016</v>
      </c>
      <c r="H1345">
        <v>5430</v>
      </c>
      <c r="I1345" t="s">
        <v>171</v>
      </c>
      <c r="J1345">
        <v>2016</v>
      </c>
      <c r="K1345">
        <v>4.7299999999999998E-3</v>
      </c>
    </row>
    <row r="1346" spans="1:11" x14ac:dyDescent="0.25">
      <c r="A1346" t="s">
        <v>433</v>
      </c>
      <c r="B1346" t="s">
        <v>683</v>
      </c>
      <c r="C1346" t="s">
        <v>684</v>
      </c>
      <c r="D1346" t="str">
        <f>Clef_répartition[[#This Row],[Code association]]&amp;"_"&amp;Clef_répartition[[#This Row],[Nom association]]</f>
        <v>ORPC Nyon_Organisation régionale de la protection civile du district de Nyon</v>
      </c>
      <c r="E1346">
        <f>COUNTIFS(D$2:D1346,Clef_répartition[[#This Row],[Code_Nom]],J$2:J1346,Clef_répartition[[#This Row],[Année]])</f>
        <v>34</v>
      </c>
      <c r="F1346">
        <f>IF(Clef_répartition[[#This Row],[Code_Nom]]=D1345,F1345-1,(COUNTIFS(Clef_répartition[Code_Nom],Clef_répartition[[#This Row],[Code_Nom]],Clef_répartition[Année],Clef_répartition[[#This Row],[Année]])))</f>
        <v>14</v>
      </c>
      <c r="G1346" t="str">
        <f>Clef_répartition[[#This Row],[Code_Nom]]&amp;"_"&amp;Clef_répartition[[#This Row],[Nombre]]&amp;"_"&amp;Clef_répartition[[#This Row],[Année]]</f>
        <v>ORPC Nyon_Organisation régionale de la protection civile du district de Nyon_34_2016</v>
      </c>
      <c r="H1346">
        <v>5723</v>
      </c>
      <c r="I1346" t="s">
        <v>176</v>
      </c>
      <c r="J1346">
        <v>2016</v>
      </c>
      <c r="K1346">
        <v>1.8759999999999999E-2</v>
      </c>
    </row>
    <row r="1347" spans="1:11" x14ac:dyDescent="0.25">
      <c r="A1347" t="s">
        <v>433</v>
      </c>
      <c r="B1347" t="s">
        <v>683</v>
      </c>
      <c r="C1347" t="s">
        <v>684</v>
      </c>
      <c r="D1347" t="str">
        <f>Clef_répartition[[#This Row],[Code association]]&amp;"_"&amp;Clef_répartition[[#This Row],[Nom association]]</f>
        <v>ORPC Nyon_Organisation régionale de la protection civile du district de Nyon</v>
      </c>
      <c r="E1347">
        <f>COUNTIFS(D$2:D1347,Clef_répartition[[#This Row],[Code_Nom]],J$2:J1347,Clef_répartition[[#This Row],[Année]])</f>
        <v>35</v>
      </c>
      <c r="F1347">
        <f>IF(Clef_répartition[[#This Row],[Code_Nom]]=D1346,F1346-1,(COUNTIFS(Clef_répartition[Code_Nom],Clef_répartition[[#This Row],[Code_Nom]],Clef_répartition[Année],Clef_répartition[[#This Row],[Année]])))</f>
        <v>13</v>
      </c>
      <c r="G1347" t="str">
        <f>Clef_répartition[[#This Row],[Code_Nom]]&amp;"_"&amp;Clef_répartition[[#This Row],[Nombre]]&amp;"_"&amp;Clef_répartition[[#This Row],[Année]]</f>
        <v>ORPC Nyon_Organisation régionale de la protection civile du district de Nyon_35_2016</v>
      </c>
      <c r="H1347">
        <v>5859</v>
      </c>
      <c r="I1347" t="s">
        <v>182</v>
      </c>
      <c r="J1347">
        <v>2016</v>
      </c>
      <c r="K1347">
        <v>2.7369999999999998E-2</v>
      </c>
    </row>
    <row r="1348" spans="1:11" x14ac:dyDescent="0.25">
      <c r="A1348" t="s">
        <v>433</v>
      </c>
      <c r="B1348" t="s">
        <v>683</v>
      </c>
      <c r="C1348" t="s">
        <v>684</v>
      </c>
      <c r="D1348" t="str">
        <f>Clef_répartition[[#This Row],[Code association]]&amp;"_"&amp;Clef_répartition[[#This Row],[Nom association]]</f>
        <v>ORPC Nyon_Organisation régionale de la protection civile du district de Nyon</v>
      </c>
      <c r="E1348">
        <f>COUNTIFS(D$2:D1348,Clef_répartition[[#This Row],[Code_Nom]],J$2:J1348,Clef_répartition[[#This Row],[Année]])</f>
        <v>36</v>
      </c>
      <c r="F1348">
        <f>IF(Clef_répartition[[#This Row],[Code_Nom]]=D1347,F1347-1,(COUNTIFS(Clef_répartition[Code_Nom],Clef_répartition[[#This Row],[Code_Nom]],Clef_répartition[Année],Clef_répartition[[#This Row],[Année]])))</f>
        <v>12</v>
      </c>
      <c r="G1348" t="str">
        <f>Clef_répartition[[#This Row],[Code_Nom]]&amp;"_"&amp;Clef_répartition[[#This Row],[Nombre]]&amp;"_"&amp;Clef_répartition[[#This Row],[Année]]</f>
        <v>ORPC Nyon_Organisation régionale de la protection civile du district de Nyon_36_2016</v>
      </c>
      <c r="H1348">
        <v>5724</v>
      </c>
      <c r="I1348" t="s">
        <v>196</v>
      </c>
      <c r="J1348">
        <v>2016</v>
      </c>
      <c r="K1348">
        <v>0.20959</v>
      </c>
    </row>
    <row r="1349" spans="1:11" x14ac:dyDescent="0.25">
      <c r="A1349" t="s">
        <v>433</v>
      </c>
      <c r="B1349" t="s">
        <v>683</v>
      </c>
      <c r="C1349" t="s">
        <v>684</v>
      </c>
      <c r="D1349" t="str">
        <f>Clef_répartition[[#This Row],[Code association]]&amp;"_"&amp;Clef_répartition[[#This Row],[Nom association]]</f>
        <v>ORPC Nyon_Organisation régionale de la protection civile du district de Nyon</v>
      </c>
      <c r="E1349">
        <f>COUNTIFS(D$2:D1349,Clef_répartition[[#This Row],[Code_Nom]],J$2:J1349,Clef_répartition[[#This Row],[Année]])</f>
        <v>37</v>
      </c>
      <c r="F1349">
        <f>IF(Clef_répartition[[#This Row],[Code_Nom]]=D1348,F1348-1,(COUNTIFS(Clef_répartition[Code_Nom],Clef_répartition[[#This Row],[Code_Nom]],Clef_répartition[Année],Clef_répartition[[#This Row],[Année]])))</f>
        <v>11</v>
      </c>
      <c r="G1349" t="str">
        <f>Clef_répartition[[#This Row],[Code_Nom]]&amp;"_"&amp;Clef_répartition[[#This Row],[Nombre]]&amp;"_"&amp;Clef_répartition[[#This Row],[Année]]</f>
        <v>ORPC Nyon_Organisation régionale de la protection civile du district de Nyon_37_2016</v>
      </c>
      <c r="H1349">
        <v>5860</v>
      </c>
      <c r="I1349" t="s">
        <v>215</v>
      </c>
      <c r="J1349">
        <v>2016</v>
      </c>
      <c r="K1349">
        <v>1.545E-2</v>
      </c>
    </row>
    <row r="1350" spans="1:11" x14ac:dyDescent="0.25">
      <c r="A1350" t="s">
        <v>433</v>
      </c>
      <c r="B1350" t="s">
        <v>683</v>
      </c>
      <c r="C1350" t="s">
        <v>684</v>
      </c>
      <c r="D1350" t="str">
        <f>Clef_répartition[[#This Row],[Code association]]&amp;"_"&amp;Clef_répartition[[#This Row],[Nom association]]</f>
        <v>ORPC Nyon_Organisation régionale de la protection civile du district de Nyon</v>
      </c>
      <c r="E1350">
        <f>COUNTIFS(D$2:D1350,Clef_répartition[[#This Row],[Code_Nom]],J$2:J1350,Clef_répartition[[#This Row],[Année]])</f>
        <v>38</v>
      </c>
      <c r="F1350">
        <f>IF(Clef_répartition[[#This Row],[Code_Nom]]=D1349,F1349-1,(COUNTIFS(Clef_répartition[Code_Nom],Clef_répartition[[#This Row],[Code_Nom]],Clef_répartition[Année],Clef_répartition[[#This Row],[Année]])))</f>
        <v>10</v>
      </c>
      <c r="G1350" t="str">
        <f>Clef_répartition[[#This Row],[Code_Nom]]&amp;"_"&amp;Clef_répartition[[#This Row],[Nombre]]&amp;"_"&amp;Clef_répartition[[#This Row],[Année]]</f>
        <v>ORPC Nyon_Organisation régionale de la protection civile du district de Nyon_38_2016</v>
      </c>
      <c r="H1350">
        <v>5725</v>
      </c>
      <c r="I1350" t="s">
        <v>219</v>
      </c>
      <c r="J1350">
        <v>2016</v>
      </c>
      <c r="K1350">
        <v>4.1959999999999997E-2</v>
      </c>
    </row>
    <row r="1351" spans="1:11" x14ac:dyDescent="0.25">
      <c r="A1351" t="s">
        <v>433</v>
      </c>
      <c r="B1351" t="s">
        <v>683</v>
      </c>
      <c r="C1351" t="s">
        <v>684</v>
      </c>
      <c r="D1351" t="str">
        <f>Clef_répartition[[#This Row],[Code association]]&amp;"_"&amp;Clef_répartition[[#This Row],[Nom association]]</f>
        <v>ORPC Nyon_Organisation régionale de la protection civile du district de Nyon</v>
      </c>
      <c r="E1351">
        <f>COUNTIFS(D$2:D1351,Clef_répartition[[#This Row],[Code_Nom]],J$2:J1351,Clef_répartition[[#This Row],[Année]])</f>
        <v>39</v>
      </c>
      <c r="F1351">
        <f>IF(Clef_répartition[[#This Row],[Code_Nom]]=D1350,F1350-1,(COUNTIFS(Clef_répartition[Code_Nom],Clef_répartition[[#This Row],[Code_Nom]],Clef_répartition[Année],Clef_répartition[[#This Row],[Année]])))</f>
        <v>9</v>
      </c>
      <c r="G1351" t="str">
        <f>Clef_répartition[[#This Row],[Code_Nom]]&amp;"_"&amp;Clef_répartition[[#This Row],[Nombre]]&amp;"_"&amp;Clef_répartition[[#This Row],[Année]]</f>
        <v>ORPC Nyon_Organisation régionale de la protection civile du district de Nyon_39_2016</v>
      </c>
      <c r="H1351">
        <v>5861</v>
      </c>
      <c r="I1351" t="s">
        <v>232</v>
      </c>
      <c r="J1351">
        <v>2016</v>
      </c>
      <c r="K1351">
        <v>6.3810000000000006E-2</v>
      </c>
    </row>
    <row r="1352" spans="1:11" x14ac:dyDescent="0.25">
      <c r="A1352" t="s">
        <v>433</v>
      </c>
      <c r="B1352" t="s">
        <v>683</v>
      </c>
      <c r="C1352" t="s">
        <v>684</v>
      </c>
      <c r="D1352" t="str">
        <f>Clef_répartition[[#This Row],[Code association]]&amp;"_"&amp;Clef_répartition[[#This Row],[Nom association]]</f>
        <v>ORPC Nyon_Organisation régionale de la protection civile du district de Nyon</v>
      </c>
      <c r="E1352">
        <f>COUNTIFS(D$2:D1352,Clef_répartition[[#This Row],[Code_Nom]],J$2:J1352,Clef_répartition[[#This Row],[Année]])</f>
        <v>40</v>
      </c>
      <c r="F1352">
        <f>IF(Clef_répartition[[#This Row],[Code_Nom]]=D1351,F1351-1,(COUNTIFS(Clef_répartition[Code_Nom],Clef_répartition[[#This Row],[Code_Nom]],Clef_répartition[Année],Clef_répartition[[#This Row],[Année]])))</f>
        <v>8</v>
      </c>
      <c r="G1352" t="str">
        <f>Clef_répartition[[#This Row],[Code_Nom]]&amp;"_"&amp;Clef_répartition[[#This Row],[Nombre]]&amp;"_"&amp;Clef_répartition[[#This Row],[Année]]</f>
        <v>ORPC Nyon_Organisation régionale de la protection civile du district de Nyon_40_2016</v>
      </c>
      <c r="H1352">
        <v>5727</v>
      </c>
      <c r="I1352" t="s">
        <v>243</v>
      </c>
      <c r="J1352">
        <v>2016</v>
      </c>
      <c r="K1352">
        <v>2.5389999999999999E-2</v>
      </c>
    </row>
    <row r="1353" spans="1:11" x14ac:dyDescent="0.25">
      <c r="A1353" t="s">
        <v>433</v>
      </c>
      <c r="B1353" t="s">
        <v>683</v>
      </c>
      <c r="C1353" t="s">
        <v>684</v>
      </c>
      <c r="D1353" t="str">
        <f>Clef_répartition[[#This Row],[Code association]]&amp;"_"&amp;Clef_répartition[[#This Row],[Nom association]]</f>
        <v>ORPC Nyon_Organisation régionale de la protection civile du district de Nyon</v>
      </c>
      <c r="E1353">
        <f>COUNTIFS(D$2:D1353,Clef_répartition[[#This Row],[Code_Nom]],J$2:J1353,Clef_répartition[[#This Row],[Année]])</f>
        <v>41</v>
      </c>
      <c r="F1353">
        <f>IF(Clef_répartition[[#This Row],[Code_Nom]]=D1352,F1352-1,(COUNTIFS(Clef_répartition[Code_Nom],Clef_répartition[[#This Row],[Code_Nom]],Clef_répartition[Année],Clef_répartition[[#This Row],[Année]])))</f>
        <v>7</v>
      </c>
      <c r="G1353" t="str">
        <f>Clef_répartition[[#This Row],[Code_Nom]]&amp;"_"&amp;Clef_répartition[[#This Row],[Nombre]]&amp;"_"&amp;Clef_répartition[[#This Row],[Année]]</f>
        <v>ORPC Nyon_Organisation régionale de la protection civile du district de Nyon_41_2016</v>
      </c>
      <c r="H1353">
        <v>5434</v>
      </c>
      <c r="I1353" t="s">
        <v>244</v>
      </c>
      <c r="J1353">
        <v>2016</v>
      </c>
      <c r="K1353">
        <v>1.001E-2</v>
      </c>
    </row>
    <row r="1354" spans="1:11" x14ac:dyDescent="0.25">
      <c r="A1354" t="s">
        <v>433</v>
      </c>
      <c r="B1354" t="s">
        <v>683</v>
      </c>
      <c r="C1354" t="s">
        <v>684</v>
      </c>
      <c r="D1354" t="str">
        <f>Clef_répartition[[#This Row],[Code association]]&amp;"_"&amp;Clef_répartition[[#This Row],[Nom association]]</f>
        <v>ORPC Nyon_Organisation régionale de la protection civile du district de Nyon</v>
      </c>
      <c r="E1354">
        <f>COUNTIFS(D$2:D1354,Clef_répartition[[#This Row],[Code_Nom]],J$2:J1354,Clef_répartition[[#This Row],[Année]])</f>
        <v>42</v>
      </c>
      <c r="F1354">
        <f>IF(Clef_répartition[[#This Row],[Code_Nom]]=D1353,F1353-1,(COUNTIFS(Clef_répartition[Code_Nom],Clef_répartition[[#This Row],[Code_Nom]],Clef_répartition[Année],Clef_répartition[[#This Row],[Année]])))</f>
        <v>6</v>
      </c>
      <c r="G1354" t="str">
        <f>Clef_répartition[[#This Row],[Code_Nom]]&amp;"_"&amp;Clef_répartition[[#This Row],[Nombre]]&amp;"_"&amp;Clef_répartition[[#This Row],[Année]]</f>
        <v>ORPC Nyon_Organisation régionale de la protection civile du district de Nyon_42_2016</v>
      </c>
      <c r="H1354">
        <v>5728</v>
      </c>
      <c r="I1354" t="s">
        <v>255</v>
      </c>
      <c r="J1354">
        <v>2016</v>
      </c>
      <c r="K1354">
        <v>5.0800000000000003E-3</v>
      </c>
    </row>
    <row r="1355" spans="1:11" x14ac:dyDescent="0.25">
      <c r="A1355" t="s">
        <v>433</v>
      </c>
      <c r="B1355" t="s">
        <v>683</v>
      </c>
      <c r="C1355" t="s">
        <v>684</v>
      </c>
      <c r="D1355" t="str">
        <f>Clef_répartition[[#This Row],[Code association]]&amp;"_"&amp;Clef_répartition[[#This Row],[Nom association]]</f>
        <v>ORPC Nyon_Organisation régionale de la protection civile du district de Nyon</v>
      </c>
      <c r="E1355">
        <f>COUNTIFS(D$2:D1355,Clef_répartition[[#This Row],[Code_Nom]],J$2:J1355,Clef_répartition[[#This Row],[Année]])</f>
        <v>43</v>
      </c>
      <c r="F1355">
        <f>IF(Clef_répartition[[#This Row],[Code_Nom]]=D1354,F1354-1,(COUNTIFS(Clef_répartition[Code_Nom],Clef_répartition[[#This Row],[Code_Nom]],Clef_répartition[Année],Clef_répartition[[#This Row],[Année]])))</f>
        <v>5</v>
      </c>
      <c r="G1355" t="str">
        <f>Clef_répartition[[#This Row],[Code_Nom]]&amp;"_"&amp;Clef_répartition[[#This Row],[Nombre]]&amp;"_"&amp;Clef_répartition[[#This Row],[Année]]</f>
        <v>ORPC Nyon_Organisation régionale de la protection civile du district de Nyon_43_2016</v>
      </c>
      <c r="H1355">
        <v>5729</v>
      </c>
      <c r="I1355" t="s">
        <v>261</v>
      </c>
      <c r="J1355">
        <v>2016</v>
      </c>
      <c r="K1355">
        <v>1.528E-2</v>
      </c>
    </row>
    <row r="1356" spans="1:11" x14ac:dyDescent="0.25">
      <c r="A1356" t="s">
        <v>433</v>
      </c>
      <c r="B1356" t="s">
        <v>683</v>
      </c>
      <c r="C1356" t="s">
        <v>684</v>
      </c>
      <c r="D1356" t="str">
        <f>Clef_répartition[[#This Row],[Code association]]&amp;"_"&amp;Clef_répartition[[#This Row],[Nom association]]</f>
        <v>ORPC Nyon_Organisation régionale de la protection civile du district de Nyon</v>
      </c>
      <c r="E1356">
        <f>COUNTIFS(D$2:D1356,Clef_répartition[[#This Row],[Code_Nom]],J$2:J1356,Clef_répartition[[#This Row],[Année]])</f>
        <v>44</v>
      </c>
      <c r="F1356">
        <f>IF(Clef_répartition[[#This Row],[Code_Nom]]=D1355,F1355-1,(COUNTIFS(Clef_répartition[Code_Nom],Clef_répartition[[#This Row],[Code_Nom]],Clef_répartition[Année],Clef_répartition[[#This Row],[Année]])))</f>
        <v>4</v>
      </c>
      <c r="G1356" t="str">
        <f>Clef_répartition[[#This Row],[Code_Nom]]&amp;"_"&amp;Clef_répartition[[#This Row],[Nombre]]&amp;"_"&amp;Clef_répartition[[#This Row],[Année]]</f>
        <v>ORPC Nyon_Organisation régionale de la protection civile du district de Nyon_44_2016</v>
      </c>
      <c r="H1356">
        <v>5862</v>
      </c>
      <c r="I1356" t="s">
        <v>262</v>
      </c>
      <c r="J1356">
        <v>2016</v>
      </c>
      <c r="K1356">
        <v>2.4299999999999999E-3</v>
      </c>
    </row>
    <row r="1357" spans="1:11" x14ac:dyDescent="0.25">
      <c r="A1357" t="s">
        <v>433</v>
      </c>
      <c r="B1357" t="s">
        <v>683</v>
      </c>
      <c r="C1357" t="s">
        <v>684</v>
      </c>
      <c r="D1357" t="str">
        <f>Clef_répartition[[#This Row],[Code association]]&amp;"_"&amp;Clef_répartition[[#This Row],[Nom association]]</f>
        <v>ORPC Nyon_Organisation régionale de la protection civile du district de Nyon</v>
      </c>
      <c r="E1357">
        <f>COUNTIFS(D$2:D1357,Clef_répartition[[#This Row],[Code_Nom]],J$2:J1357,Clef_répartition[[#This Row],[Année]])</f>
        <v>45</v>
      </c>
      <c r="F1357">
        <f>IF(Clef_répartition[[#This Row],[Code_Nom]]=D1356,F1356-1,(COUNTIFS(Clef_répartition[Code_Nom],Clef_répartition[[#This Row],[Code_Nom]],Clef_répartition[Année],Clef_répartition[[#This Row],[Année]])))</f>
        <v>3</v>
      </c>
      <c r="G1357" t="str">
        <f>Clef_répartition[[#This Row],[Code_Nom]]&amp;"_"&amp;Clef_répartition[[#This Row],[Nombre]]&amp;"_"&amp;Clef_répartition[[#This Row],[Année]]</f>
        <v>ORPC Nyon_Organisation régionale de la protection civile du district de Nyon_45_2016</v>
      </c>
      <c r="H1357">
        <v>5730</v>
      </c>
      <c r="I1357" t="s">
        <v>265</v>
      </c>
      <c r="J1357">
        <v>2016</v>
      </c>
      <c r="K1357">
        <v>1.4710000000000001E-2</v>
      </c>
    </row>
    <row r="1358" spans="1:11" x14ac:dyDescent="0.25">
      <c r="A1358" t="s">
        <v>433</v>
      </c>
      <c r="B1358" t="s">
        <v>683</v>
      </c>
      <c r="C1358" t="s">
        <v>684</v>
      </c>
      <c r="D1358" t="str">
        <f>Clef_répartition[[#This Row],[Code association]]&amp;"_"&amp;Clef_répartition[[#This Row],[Nom association]]</f>
        <v>ORPC Nyon_Organisation régionale de la protection civile du district de Nyon</v>
      </c>
      <c r="E1358">
        <f>COUNTIFS(D$2:D1358,Clef_répartition[[#This Row],[Code_Nom]],J$2:J1358,Clef_répartition[[#This Row],[Année]])</f>
        <v>46</v>
      </c>
      <c r="F1358">
        <f>IF(Clef_répartition[[#This Row],[Code_Nom]]=D1357,F1357-1,(COUNTIFS(Clef_répartition[Code_Nom],Clef_répartition[[#This Row],[Code_Nom]],Clef_répartition[Année],Clef_répartition[[#This Row],[Année]])))</f>
        <v>2</v>
      </c>
      <c r="G1358" t="str">
        <f>Clef_répartition[[#This Row],[Code_Nom]]&amp;"_"&amp;Clef_répartition[[#This Row],[Nombre]]&amp;"_"&amp;Clef_répartition[[#This Row],[Année]]</f>
        <v>ORPC Nyon_Organisation régionale de la protection civile du district de Nyon_46_2016</v>
      </c>
      <c r="H1358">
        <v>5732</v>
      </c>
      <c r="I1358" t="s">
        <v>279</v>
      </c>
      <c r="J1358">
        <v>2016</v>
      </c>
      <c r="K1358">
        <v>9.3100000000000006E-3</v>
      </c>
    </row>
    <row r="1359" spans="1:11" x14ac:dyDescent="0.25">
      <c r="A1359" t="s">
        <v>433</v>
      </c>
      <c r="B1359" t="s">
        <v>683</v>
      </c>
      <c r="C1359" t="s">
        <v>684</v>
      </c>
      <c r="D1359" t="str">
        <f>Clef_répartition[[#This Row],[Code association]]&amp;"_"&amp;Clef_répartition[[#This Row],[Nom association]]</f>
        <v>ORPC Nyon_Organisation régionale de la protection civile du district de Nyon</v>
      </c>
      <c r="E1359">
        <f>COUNTIFS(D$2:D1359,Clef_répartition[[#This Row],[Code_Nom]],J$2:J1359,Clef_répartition[[#This Row],[Année]])</f>
        <v>47</v>
      </c>
      <c r="F1359">
        <f>IF(Clef_répartition[[#This Row],[Code_Nom]]=D1358,F1358-1,(COUNTIFS(Clef_répartition[Code_Nom],Clef_répartition[[#This Row],[Code_Nom]],Clef_répartition[Année],Clef_répartition[[#This Row],[Année]])))</f>
        <v>1</v>
      </c>
      <c r="G1359" t="str">
        <f>Clef_répartition[[#This Row],[Code_Nom]]&amp;"_"&amp;Clef_répartition[[#This Row],[Nombre]]&amp;"_"&amp;Clef_répartition[[#This Row],[Année]]</f>
        <v>ORPC Nyon_Organisation régionale de la protection civile du district de Nyon_47_2016</v>
      </c>
      <c r="H1359">
        <v>5863</v>
      </c>
      <c r="I1359" t="s">
        <v>287</v>
      </c>
      <c r="J1359">
        <v>2016</v>
      </c>
      <c r="K1359">
        <v>3.6800000000000001E-3</v>
      </c>
    </row>
    <row r="1360" spans="1:11" x14ac:dyDescent="0.25">
      <c r="A1360" t="s">
        <v>433</v>
      </c>
      <c r="B1360" t="s">
        <v>563</v>
      </c>
      <c r="C1360" t="s">
        <v>564</v>
      </c>
      <c r="D1360" t="str">
        <f>Clef_répartition[[#This Row],[Code association]]&amp;"_"&amp;Clef_répartition[[#This Row],[Nom association]]</f>
        <v>ORPC Orbe_Organisation régionale de protection civile d'Orbe</v>
      </c>
      <c r="E1360">
        <f>COUNTIFS(D$2:D1360,Clef_répartition[[#This Row],[Code_Nom]],J$2:J1360,Clef_répartition[[#This Row],[Année]])</f>
        <v>1</v>
      </c>
      <c r="F1360">
        <f>IF(Clef_répartition[[#This Row],[Code_Nom]]=D1359,F1359-1,(COUNTIFS(Clef_répartition[Code_Nom],Clef_répartition[[#This Row],[Code_Nom]],Clef_répartition[Année],Clef_répartition[[#This Row],[Année]])))</f>
        <v>73</v>
      </c>
      <c r="G1360" t="str">
        <f>Clef_répartition[[#This Row],[Code_Nom]]&amp;"_"&amp;Clef_répartition[[#This Row],[Nombre]]&amp;"_"&amp;Clef_répartition[[#This Row],[Année]]</f>
        <v>ORPC Orbe_Organisation régionale de protection civile d'Orbe_1_2016</v>
      </c>
      <c r="H1360">
        <v>5742</v>
      </c>
      <c r="I1360" t="s">
        <v>2</v>
      </c>
      <c r="J1360">
        <v>2016</v>
      </c>
      <c r="K1360">
        <v>3.4243960957522222E-3</v>
      </c>
    </row>
    <row r="1361" spans="1:11" x14ac:dyDescent="0.25">
      <c r="A1361" t="s">
        <v>433</v>
      </c>
      <c r="B1361" t="s">
        <v>563</v>
      </c>
      <c r="C1361" t="s">
        <v>564</v>
      </c>
      <c r="D1361" t="str">
        <f>Clef_répartition[[#This Row],[Code association]]&amp;"_"&amp;Clef_répartition[[#This Row],[Nom association]]</f>
        <v>ORPC Orbe_Organisation régionale de protection civile d'Orbe</v>
      </c>
      <c r="E1361">
        <f>COUNTIFS(D$2:D1361,Clef_répartition[[#This Row],[Code_Nom]],J$2:J1361,Clef_répartition[[#This Row],[Année]])</f>
        <v>2</v>
      </c>
      <c r="F1361">
        <f>IF(Clef_répartition[[#This Row],[Code_Nom]]=D1360,F1360-1,(COUNTIFS(Clef_répartition[Code_Nom],Clef_répartition[[#This Row],[Code_Nom]],Clef_répartition[Année],Clef_répartition[[#This Row],[Année]])))</f>
        <v>72</v>
      </c>
      <c r="G1361" t="str">
        <f>Clef_répartition[[#This Row],[Code_Nom]]&amp;"_"&amp;Clef_répartition[[#This Row],[Nombre]]&amp;"_"&amp;Clef_répartition[[#This Row],[Année]]</f>
        <v>ORPC Orbe_Organisation régionale de protection civile d'Orbe_2_2016</v>
      </c>
      <c r="H1361">
        <v>5743</v>
      </c>
      <c r="I1361" t="s">
        <v>6</v>
      </c>
      <c r="J1361">
        <v>2016</v>
      </c>
      <c r="K1361">
        <v>7.0014722722067727E-3</v>
      </c>
    </row>
    <row r="1362" spans="1:11" x14ac:dyDescent="0.25">
      <c r="A1362" t="s">
        <v>433</v>
      </c>
      <c r="B1362" t="s">
        <v>563</v>
      </c>
      <c r="C1362" t="s">
        <v>564</v>
      </c>
      <c r="D1362" t="str">
        <f>Clef_répartition[[#This Row],[Code association]]&amp;"_"&amp;Clef_répartition[[#This Row],[Nom association]]</f>
        <v>ORPC Orbe_Organisation régionale de protection civile d'Orbe</v>
      </c>
      <c r="E1362">
        <f>COUNTIFS(D$2:D1362,Clef_répartition[[#This Row],[Code_Nom]],J$2:J1362,Clef_répartition[[#This Row],[Année]])</f>
        <v>3</v>
      </c>
      <c r="F1362">
        <f>IF(Clef_répartition[[#This Row],[Code_Nom]]=D1361,F1361-1,(COUNTIFS(Clef_répartition[Code_Nom],Clef_répartition[[#This Row],[Code_Nom]],Clef_répartition[Année],Clef_répartition[[#This Row],[Année]])))</f>
        <v>71</v>
      </c>
      <c r="G1362" t="str">
        <f>Clef_répartition[[#This Row],[Code_Nom]]&amp;"_"&amp;Clef_répartition[[#This Row],[Nombre]]&amp;"_"&amp;Clef_répartition[[#This Row],[Année]]</f>
        <v>ORPC Orbe_Organisation régionale de protection civile d'Orbe_3_2016</v>
      </c>
      <c r="H1362">
        <v>5744</v>
      </c>
      <c r="I1362" t="s">
        <v>11</v>
      </c>
      <c r="J1362">
        <v>2016</v>
      </c>
      <c r="K1362">
        <v>1.1941763454932112E-2</v>
      </c>
    </row>
    <row r="1363" spans="1:11" x14ac:dyDescent="0.25">
      <c r="A1363" t="s">
        <v>433</v>
      </c>
      <c r="B1363" t="s">
        <v>563</v>
      </c>
      <c r="C1363" t="s">
        <v>564</v>
      </c>
      <c r="D1363" t="str">
        <f>Clef_répartition[[#This Row],[Code association]]&amp;"_"&amp;Clef_répartition[[#This Row],[Nom association]]</f>
        <v>ORPC Orbe_Organisation régionale de protection civile d'Orbe</v>
      </c>
      <c r="E1363">
        <f>COUNTIFS(D$2:D1363,Clef_répartition[[#This Row],[Code_Nom]],J$2:J1363,Clef_répartition[[#This Row],[Année]])</f>
        <v>4</v>
      </c>
      <c r="F1363">
        <f>IF(Clef_répartition[[#This Row],[Code_Nom]]=D1362,F1362-1,(COUNTIFS(Clef_répartition[Code_Nom],Clef_répartition[[#This Row],[Code_Nom]],Clef_répartition[Année],Clef_répartition[[#This Row],[Année]])))</f>
        <v>70</v>
      </c>
      <c r="G1363" t="str">
        <f>Clef_répartition[[#This Row],[Code_Nom]]&amp;"_"&amp;Clef_répartition[[#This Row],[Nombre]]&amp;"_"&amp;Clef_répartition[[#This Row],[Année]]</f>
        <v>ORPC Orbe_Organisation régionale de protection civile d'Orbe_4_2016</v>
      </c>
      <c r="H1363">
        <v>5745</v>
      </c>
      <c r="I1363" t="s">
        <v>14</v>
      </c>
      <c r="J1363">
        <v>2016</v>
      </c>
      <c r="K1363">
        <v>1.1483723212825129E-2</v>
      </c>
    </row>
    <row r="1364" spans="1:11" x14ac:dyDescent="0.25">
      <c r="A1364" t="s">
        <v>433</v>
      </c>
      <c r="B1364" t="s">
        <v>563</v>
      </c>
      <c r="C1364" t="s">
        <v>564</v>
      </c>
      <c r="D1364" t="str">
        <f>Clef_répartition[[#This Row],[Code association]]&amp;"_"&amp;Clef_répartition[[#This Row],[Nom association]]</f>
        <v>ORPC Orbe_Organisation régionale de protection civile d'Orbe</v>
      </c>
      <c r="E1364">
        <f>COUNTIFS(D$2:D1364,Clef_répartition[[#This Row],[Code_Nom]],J$2:J1364,Clef_répartition[[#This Row],[Année]])</f>
        <v>5</v>
      </c>
      <c r="F1364">
        <f>IF(Clef_répartition[[#This Row],[Code_Nom]]=D1363,F1363-1,(COUNTIFS(Clef_répartition[Code_Nom],Clef_répartition[[#This Row],[Code_Nom]],Clef_répartition[Année],Clef_répartition[[#This Row],[Année]])))</f>
        <v>69</v>
      </c>
      <c r="G1364" t="str">
        <f>Clef_répartition[[#This Row],[Code_Nom]]&amp;"_"&amp;Clef_répartition[[#This Row],[Nombre]]&amp;"_"&amp;Clef_répartition[[#This Row],[Année]]</f>
        <v>ORPC Orbe_Organisation régionale de protection civile d'Orbe_5_2016</v>
      </c>
      <c r="H1364">
        <v>5746</v>
      </c>
      <c r="I1364" t="s">
        <v>15</v>
      </c>
      <c r="J1364">
        <v>2016</v>
      </c>
      <c r="K1364">
        <v>1.0120508206554338E-2</v>
      </c>
    </row>
    <row r="1365" spans="1:11" x14ac:dyDescent="0.25">
      <c r="A1365" t="s">
        <v>433</v>
      </c>
      <c r="B1365" t="s">
        <v>563</v>
      </c>
      <c r="C1365" t="s">
        <v>564</v>
      </c>
      <c r="D1365" t="str">
        <f>Clef_répartition[[#This Row],[Code association]]&amp;"_"&amp;Clef_répartition[[#This Row],[Nom association]]</f>
        <v>ORPC Orbe_Organisation régionale de protection civile d'Orbe</v>
      </c>
      <c r="E1365">
        <f>COUNTIFS(D$2:D1365,Clef_répartition[[#This Row],[Code_Nom]],J$2:J1365,Clef_répartition[[#This Row],[Année]])</f>
        <v>6</v>
      </c>
      <c r="F1365">
        <f>IF(Clef_répartition[[#This Row],[Code_Nom]]=D1364,F1364-1,(COUNTIFS(Clef_répartition[Code_Nom],Clef_répartition[[#This Row],[Code_Nom]],Clef_répartition[Année],Clef_répartition[[#This Row],[Année]])))</f>
        <v>68</v>
      </c>
      <c r="G1365" t="str">
        <f>Clef_répartition[[#This Row],[Code_Nom]]&amp;"_"&amp;Clef_répartition[[#This Row],[Nombre]]&amp;"_"&amp;Clef_répartition[[#This Row],[Année]]</f>
        <v>ORPC Orbe_Organisation régionale de protection civile d'Orbe_6_2016</v>
      </c>
      <c r="H1365">
        <v>5902</v>
      </c>
      <c r="I1365" t="s">
        <v>18</v>
      </c>
      <c r="J1365">
        <v>2016</v>
      </c>
      <c r="K1365">
        <v>4.1223621789628663E-3</v>
      </c>
    </row>
    <row r="1366" spans="1:11" x14ac:dyDescent="0.25">
      <c r="A1366" t="s">
        <v>433</v>
      </c>
      <c r="B1366" t="s">
        <v>563</v>
      </c>
      <c r="C1366" t="s">
        <v>564</v>
      </c>
      <c r="D1366" t="str">
        <f>Clef_répartition[[#This Row],[Code association]]&amp;"_"&amp;Clef_répartition[[#This Row],[Nom association]]</f>
        <v>ORPC Orbe_Organisation régionale de protection civile d'Orbe</v>
      </c>
      <c r="E1366">
        <f>COUNTIFS(D$2:D1366,Clef_répartition[[#This Row],[Code_Nom]],J$2:J1366,Clef_répartition[[#This Row],[Année]])</f>
        <v>7</v>
      </c>
      <c r="F1366">
        <f>IF(Clef_répartition[[#This Row],[Code_Nom]]=D1365,F1365-1,(COUNTIFS(Clef_répartition[Code_Nom],Clef_répartition[[#This Row],[Code_Nom]],Clef_répartition[Année],Clef_répartition[[#This Row],[Année]])))</f>
        <v>67</v>
      </c>
      <c r="G1366" t="str">
        <f>Clef_répartition[[#This Row],[Code_Nom]]&amp;"_"&amp;Clef_répartition[[#This Row],[Nombre]]&amp;"_"&amp;Clef_répartition[[#This Row],[Année]]</f>
        <v>ORPC Orbe_Organisation régionale de protection civile d'Orbe_7_2016</v>
      </c>
      <c r="H1366">
        <v>5903</v>
      </c>
      <c r="I1366" t="s">
        <v>24</v>
      </c>
      <c r="J1366">
        <v>2016</v>
      </c>
      <c r="K1366">
        <v>2.4537870112874205E-3</v>
      </c>
    </row>
    <row r="1367" spans="1:11" x14ac:dyDescent="0.25">
      <c r="A1367" t="s">
        <v>433</v>
      </c>
      <c r="B1367" t="s">
        <v>563</v>
      </c>
      <c r="C1367" t="s">
        <v>564</v>
      </c>
      <c r="D1367" t="str">
        <f>Clef_répartition[[#This Row],[Code association]]&amp;"_"&amp;Clef_répartition[[#This Row],[Nom association]]</f>
        <v>ORPC Orbe_Organisation régionale de protection civile d'Orbe</v>
      </c>
      <c r="E1367">
        <f>COUNTIFS(D$2:D1367,Clef_répartition[[#This Row],[Code_Nom]],J$2:J1367,Clef_répartition[[#This Row],[Année]])</f>
        <v>8</v>
      </c>
      <c r="F1367">
        <f>IF(Clef_répartition[[#This Row],[Code_Nom]]=D1366,F1366-1,(COUNTIFS(Clef_répartition[Code_Nom],Clef_répartition[[#This Row],[Code_Nom]],Clef_répartition[Année],Clef_répartition[[#This Row],[Année]])))</f>
        <v>66</v>
      </c>
      <c r="G1367" t="str">
        <f>Clef_répartition[[#This Row],[Code_Nom]]&amp;"_"&amp;Clef_répartition[[#This Row],[Nombre]]&amp;"_"&amp;Clef_répartition[[#This Row],[Année]]</f>
        <v>ORPC Orbe_Organisation régionale de protection civile d'Orbe_8_2016</v>
      </c>
      <c r="H1367">
        <v>5747</v>
      </c>
      <c r="I1367" t="s">
        <v>26</v>
      </c>
      <c r="J1367">
        <v>2016</v>
      </c>
      <c r="K1367">
        <v>2.0829925295817657E-3</v>
      </c>
    </row>
    <row r="1368" spans="1:11" x14ac:dyDescent="0.25">
      <c r="A1368" t="s">
        <v>433</v>
      </c>
      <c r="B1368" t="s">
        <v>563</v>
      </c>
      <c r="C1368" t="s">
        <v>564</v>
      </c>
      <c r="D1368" t="str">
        <f>Clef_répartition[[#This Row],[Code association]]&amp;"_"&amp;Clef_répartition[[#This Row],[Nom association]]</f>
        <v>ORPC Orbe_Organisation régionale de protection civile d'Orbe</v>
      </c>
      <c r="E1368">
        <f>COUNTIFS(D$2:D1368,Clef_répartition[[#This Row],[Code_Nom]],J$2:J1368,Clef_répartition[[#This Row],[Année]])</f>
        <v>9</v>
      </c>
      <c r="F1368">
        <f>IF(Clef_répartition[[#This Row],[Code_Nom]]=D1367,F1367-1,(COUNTIFS(Clef_répartition[Code_Nom],Clef_répartition[[#This Row],[Code_Nom]],Clef_répartition[Année],Clef_répartition[[#This Row],[Année]])))</f>
        <v>65</v>
      </c>
      <c r="G1368" t="str">
        <f>Clef_répartition[[#This Row],[Code_Nom]]&amp;"_"&amp;Clef_répartition[[#This Row],[Nombre]]&amp;"_"&amp;Clef_répartition[[#This Row],[Année]]</f>
        <v>ORPC Orbe_Organisation régionale de protection civile d'Orbe_9_2016</v>
      </c>
      <c r="H1368">
        <v>5551</v>
      </c>
      <c r="I1368" t="s">
        <v>28</v>
      </c>
      <c r="J1368">
        <v>2016</v>
      </c>
      <c r="K1368">
        <v>5.3983314248323248E-3</v>
      </c>
    </row>
    <row r="1369" spans="1:11" x14ac:dyDescent="0.25">
      <c r="A1369" t="s">
        <v>433</v>
      </c>
      <c r="B1369" t="s">
        <v>563</v>
      </c>
      <c r="C1369" t="s">
        <v>564</v>
      </c>
      <c r="D1369" t="str">
        <f>Clef_répartition[[#This Row],[Code association]]&amp;"_"&amp;Clef_répartition[[#This Row],[Nom association]]</f>
        <v>ORPC Orbe_Organisation régionale de protection civile d'Orbe</v>
      </c>
      <c r="E1369">
        <f>COUNTIFS(D$2:D1369,Clef_répartition[[#This Row],[Code_Nom]],J$2:J1369,Clef_répartition[[#This Row],[Année]])</f>
        <v>10</v>
      </c>
      <c r="F1369">
        <f>IF(Clef_répartition[[#This Row],[Code_Nom]]=D1368,F1368-1,(COUNTIFS(Clef_répartition[Code_Nom],Clef_répartition[[#This Row],[Code_Nom]],Clef_répartition[Année],Clef_répartition[[#This Row],[Année]])))</f>
        <v>64</v>
      </c>
      <c r="G1369" t="str">
        <f>Clef_répartition[[#This Row],[Code_Nom]]&amp;"_"&amp;Clef_répartition[[#This Row],[Nombre]]&amp;"_"&amp;Clef_répartition[[#This Row],[Année]]</f>
        <v>ORPC Orbe_Organisation régionale de protection civile d'Orbe_10_2016</v>
      </c>
      <c r="H1369">
        <v>5748</v>
      </c>
      <c r="I1369" t="s">
        <v>38</v>
      </c>
      <c r="J1369">
        <v>2016</v>
      </c>
      <c r="K1369">
        <v>2.8572986531435734E-3</v>
      </c>
    </row>
    <row r="1370" spans="1:11" x14ac:dyDescent="0.25">
      <c r="A1370" t="s">
        <v>433</v>
      </c>
      <c r="B1370" t="s">
        <v>563</v>
      </c>
      <c r="C1370" t="s">
        <v>564</v>
      </c>
      <c r="D1370" t="str">
        <f>Clef_répartition[[#This Row],[Code association]]&amp;"_"&amp;Clef_répartition[[#This Row],[Nom association]]</f>
        <v>ORPC Orbe_Organisation régionale de protection civile d'Orbe</v>
      </c>
      <c r="E1370">
        <f>COUNTIFS(D$2:D1370,Clef_répartition[[#This Row],[Code_Nom]],J$2:J1370,Clef_répartition[[#This Row],[Année]])</f>
        <v>11</v>
      </c>
      <c r="F1370">
        <f>IF(Clef_répartition[[#This Row],[Code_Nom]]=D1369,F1369-1,(COUNTIFS(Clef_répartition[Code_Nom],Clef_répartition[[#This Row],[Code_Nom]],Clef_répartition[Année],Clef_répartition[[#This Row],[Année]])))</f>
        <v>63</v>
      </c>
      <c r="G1370" t="str">
        <f>Clef_répartition[[#This Row],[Code_Nom]]&amp;"_"&amp;Clef_répartition[[#This Row],[Nombre]]&amp;"_"&amp;Clef_répartition[[#This Row],[Année]]</f>
        <v>ORPC Orbe_Organisation régionale de protection civile d'Orbe_11_2016</v>
      </c>
      <c r="H1370">
        <v>5552</v>
      </c>
      <c r="I1370" t="s">
        <v>40</v>
      </c>
      <c r="J1370">
        <v>2016</v>
      </c>
      <c r="K1370">
        <v>7.0232837123071047E-3</v>
      </c>
    </row>
    <row r="1371" spans="1:11" x14ac:dyDescent="0.25">
      <c r="A1371" t="s">
        <v>433</v>
      </c>
      <c r="B1371" t="s">
        <v>563</v>
      </c>
      <c r="C1371" t="s">
        <v>564</v>
      </c>
      <c r="D1371" t="str">
        <f>Clef_répartition[[#This Row],[Code association]]&amp;"_"&amp;Clef_répartition[[#This Row],[Nom association]]</f>
        <v>ORPC Orbe_Organisation régionale de protection civile d'Orbe</v>
      </c>
      <c r="E1371">
        <f>COUNTIFS(D$2:D1371,Clef_répartition[[#This Row],[Code_Nom]],J$2:J1371,Clef_répartition[[#This Row],[Année]])</f>
        <v>12</v>
      </c>
      <c r="F1371">
        <f>IF(Clef_répartition[[#This Row],[Code_Nom]]=D1370,F1370-1,(COUNTIFS(Clef_répartition[Code_Nom],Clef_répartition[[#This Row],[Code_Nom]],Clef_répartition[Année],Clef_répartition[[#This Row],[Année]])))</f>
        <v>62</v>
      </c>
      <c r="G1371" t="str">
        <f>Clef_répartition[[#This Row],[Code_Nom]]&amp;"_"&amp;Clef_répartition[[#This Row],[Nombre]]&amp;"_"&amp;Clef_répartition[[#This Row],[Année]]</f>
        <v>ORPC Orbe_Organisation régionale de protection civile d'Orbe_12_2016</v>
      </c>
      <c r="H1371">
        <v>5904</v>
      </c>
      <c r="I1371" t="s">
        <v>46</v>
      </c>
      <c r="J1371">
        <v>2016</v>
      </c>
      <c r="K1371">
        <v>5.8236545067888107E-3</v>
      </c>
    </row>
    <row r="1372" spans="1:11" x14ac:dyDescent="0.25">
      <c r="A1372" t="s">
        <v>433</v>
      </c>
      <c r="B1372" t="s">
        <v>563</v>
      </c>
      <c r="C1372" t="s">
        <v>564</v>
      </c>
      <c r="D1372" t="str">
        <f>Clef_répartition[[#This Row],[Code association]]&amp;"_"&amp;Clef_répartition[[#This Row],[Nom association]]</f>
        <v>ORPC Orbe_Organisation régionale de protection civile d'Orbe</v>
      </c>
      <c r="E1372">
        <f>COUNTIFS(D$2:D1372,Clef_répartition[[#This Row],[Code_Nom]],J$2:J1372,Clef_répartition[[#This Row],[Année]])</f>
        <v>13</v>
      </c>
      <c r="F1372">
        <f>IF(Clef_répartition[[#This Row],[Code_Nom]]=D1371,F1371-1,(COUNTIFS(Clef_répartition[Code_Nom],Clef_répartition[[#This Row],[Code_Nom]],Clef_répartition[Année],Clef_répartition[[#This Row],[Année]])))</f>
        <v>61</v>
      </c>
      <c r="G1372" t="str">
        <f>Clef_répartition[[#This Row],[Code_Nom]]&amp;"_"&amp;Clef_répartition[[#This Row],[Nombre]]&amp;"_"&amp;Clef_répartition[[#This Row],[Année]]</f>
        <v>ORPC Orbe_Organisation régionale de protection civile d'Orbe_13_2016</v>
      </c>
      <c r="H1372">
        <v>5553</v>
      </c>
      <c r="I1372" t="s">
        <v>47</v>
      </c>
      <c r="J1372">
        <v>2016</v>
      </c>
      <c r="K1372">
        <v>1.1200174491520803E-2</v>
      </c>
    </row>
    <row r="1373" spans="1:11" x14ac:dyDescent="0.25">
      <c r="A1373" t="s">
        <v>433</v>
      </c>
      <c r="B1373" t="s">
        <v>563</v>
      </c>
      <c r="C1373" t="s">
        <v>564</v>
      </c>
      <c r="D1373" t="str">
        <f>Clef_répartition[[#This Row],[Code association]]&amp;"_"&amp;Clef_répartition[[#This Row],[Nom association]]</f>
        <v>ORPC Orbe_Organisation régionale de protection civile d'Orbe</v>
      </c>
      <c r="E1373">
        <f>COUNTIFS(D$2:D1373,Clef_répartition[[#This Row],[Code_Nom]],J$2:J1373,Clef_répartition[[#This Row],[Année]])</f>
        <v>14</v>
      </c>
      <c r="F1373">
        <f>IF(Clef_répartition[[#This Row],[Code_Nom]]=D1372,F1372-1,(COUNTIFS(Clef_répartition[Code_Nom],Clef_répartition[[#This Row],[Code_Nom]],Clef_répartition[Année],Clef_répartition[[#This Row],[Année]])))</f>
        <v>60</v>
      </c>
      <c r="G1373" t="str">
        <f>Clef_répartition[[#This Row],[Code_Nom]]&amp;"_"&amp;Clef_répartition[[#This Row],[Nombre]]&amp;"_"&amp;Clef_répartition[[#This Row],[Année]]</f>
        <v>ORPC Orbe_Organisation régionale de protection civile d'Orbe_14_2016</v>
      </c>
      <c r="H1373">
        <v>5905</v>
      </c>
      <c r="I1373" t="s">
        <v>49</v>
      </c>
      <c r="J1373">
        <v>2016</v>
      </c>
      <c r="K1373">
        <v>7.2959267135612625E-3</v>
      </c>
    </row>
    <row r="1374" spans="1:11" x14ac:dyDescent="0.25">
      <c r="A1374" t="s">
        <v>433</v>
      </c>
      <c r="B1374" t="s">
        <v>563</v>
      </c>
      <c r="C1374" t="s">
        <v>564</v>
      </c>
      <c r="D1374" t="str">
        <f>Clef_répartition[[#This Row],[Code association]]&amp;"_"&amp;Clef_répartition[[#This Row],[Nom association]]</f>
        <v>ORPC Orbe_Organisation régionale de protection civile d'Orbe</v>
      </c>
      <c r="E1374">
        <f>COUNTIFS(D$2:D1374,Clef_répartition[[#This Row],[Code_Nom]],J$2:J1374,Clef_répartition[[#This Row],[Année]])</f>
        <v>15</v>
      </c>
      <c r="F1374">
        <f>IF(Clef_répartition[[#This Row],[Code_Nom]]=D1373,F1373-1,(COUNTIFS(Clef_répartition[Code_Nom],Clef_répartition[[#This Row],[Code_Nom]],Clef_répartition[Année],Clef_répartition[[#This Row],[Année]])))</f>
        <v>59</v>
      </c>
      <c r="G1374" t="str">
        <f>Clef_répartition[[#This Row],[Code_Nom]]&amp;"_"&amp;Clef_répartition[[#This Row],[Nombre]]&amp;"_"&amp;Clef_répartition[[#This Row],[Année]]</f>
        <v>ORPC Orbe_Organisation régionale de protection civile d'Orbe_15_2016</v>
      </c>
      <c r="H1374">
        <v>5907</v>
      </c>
      <c r="I1374" t="s">
        <v>54</v>
      </c>
      <c r="J1374">
        <v>2016</v>
      </c>
      <c r="K1374">
        <v>3.2499045749495611E-3</v>
      </c>
    </row>
    <row r="1375" spans="1:11" x14ac:dyDescent="0.25">
      <c r="A1375" t="s">
        <v>433</v>
      </c>
      <c r="B1375" t="s">
        <v>563</v>
      </c>
      <c r="C1375" t="s">
        <v>564</v>
      </c>
      <c r="D1375" t="str">
        <f>Clef_répartition[[#This Row],[Code association]]&amp;"_"&amp;Clef_répartition[[#This Row],[Nom association]]</f>
        <v>ORPC Orbe_Organisation régionale de protection civile d'Orbe</v>
      </c>
      <c r="E1375">
        <f>COUNTIFS(D$2:D1375,Clef_répartition[[#This Row],[Code_Nom]],J$2:J1375,Clef_répartition[[#This Row],[Année]])</f>
        <v>16</v>
      </c>
      <c r="F1375">
        <f>IF(Clef_répartition[[#This Row],[Code_Nom]]=D1374,F1374-1,(COUNTIFS(Clef_répartition[Code_Nom],Clef_répartition[[#This Row],[Code_Nom]],Clef_répartition[Année],Clef_répartition[[#This Row],[Année]])))</f>
        <v>58</v>
      </c>
      <c r="G1375" t="str">
        <f>Clef_répartition[[#This Row],[Code_Nom]]&amp;"_"&amp;Clef_répartition[[#This Row],[Nombre]]&amp;"_"&amp;Clef_répartition[[#This Row],[Année]]</f>
        <v>ORPC Orbe_Organisation régionale de protection civile d'Orbe_16_2016</v>
      </c>
      <c r="H1375">
        <v>5749</v>
      </c>
      <c r="I1375" t="s">
        <v>58</v>
      </c>
      <c r="J1375">
        <v>2016</v>
      </c>
      <c r="K1375">
        <v>5.3525274006216261E-2</v>
      </c>
    </row>
    <row r="1376" spans="1:11" x14ac:dyDescent="0.25">
      <c r="A1376" t="s">
        <v>433</v>
      </c>
      <c r="B1376" t="s">
        <v>563</v>
      </c>
      <c r="C1376" t="s">
        <v>564</v>
      </c>
      <c r="D1376" t="str">
        <f>Clef_répartition[[#This Row],[Code association]]&amp;"_"&amp;Clef_répartition[[#This Row],[Nom association]]</f>
        <v>ORPC Orbe_Organisation régionale de protection civile d'Orbe</v>
      </c>
      <c r="E1376">
        <f>COUNTIFS(D$2:D1376,Clef_répartition[[#This Row],[Code_Nom]],J$2:J1376,Clef_répartition[[#This Row],[Année]])</f>
        <v>17</v>
      </c>
      <c r="F1376">
        <f>IF(Clef_répartition[[#This Row],[Code_Nom]]=D1375,F1375-1,(COUNTIFS(Clef_répartition[Code_Nom],Clef_répartition[[#This Row],[Code_Nom]],Clef_répartition[Année],Clef_répartition[[#This Row],[Année]])))</f>
        <v>57</v>
      </c>
      <c r="G1376" t="str">
        <f>Clef_répartition[[#This Row],[Code_Nom]]&amp;"_"&amp;Clef_répartition[[#This Row],[Nombre]]&amp;"_"&amp;Clef_répartition[[#This Row],[Année]]</f>
        <v>ORPC Orbe_Organisation régionale de protection civile d'Orbe_17_2016</v>
      </c>
      <c r="H1376">
        <v>5908</v>
      </c>
      <c r="I1376" t="s">
        <v>59</v>
      </c>
      <c r="J1376">
        <v>2016</v>
      </c>
      <c r="K1376">
        <v>1.5158950869731177E-3</v>
      </c>
    </row>
    <row r="1377" spans="1:11" x14ac:dyDescent="0.25">
      <c r="A1377" t="s">
        <v>433</v>
      </c>
      <c r="B1377" t="s">
        <v>563</v>
      </c>
      <c r="C1377" t="s">
        <v>564</v>
      </c>
      <c r="D1377" t="str">
        <f>Clef_répartition[[#This Row],[Code association]]&amp;"_"&amp;Clef_répartition[[#This Row],[Nom association]]</f>
        <v>ORPC Orbe_Organisation régionale de protection civile d'Orbe</v>
      </c>
      <c r="E1377">
        <f>COUNTIFS(D$2:D1377,Clef_répartition[[#This Row],[Code_Nom]],J$2:J1377,Clef_répartition[[#This Row],[Année]])</f>
        <v>18</v>
      </c>
      <c r="F1377">
        <f>IF(Clef_répartition[[#This Row],[Code_Nom]]=D1376,F1376-1,(COUNTIFS(Clef_répartition[Code_Nom],Clef_répartition[[#This Row],[Code_Nom]],Clef_répartition[Année],Clef_répartition[[#This Row],[Année]])))</f>
        <v>56</v>
      </c>
      <c r="G1377" t="str">
        <f>Clef_répartition[[#This Row],[Code_Nom]]&amp;"_"&amp;Clef_répartition[[#This Row],[Nombre]]&amp;"_"&amp;Clef_répartition[[#This Row],[Année]]</f>
        <v>ORPC Orbe_Organisation régionale de protection civile d'Orbe_18_2016</v>
      </c>
      <c r="H1377">
        <v>5909</v>
      </c>
      <c r="I1377" t="s">
        <v>60</v>
      </c>
      <c r="J1377">
        <v>2016</v>
      </c>
      <c r="K1377">
        <v>7.6885326353672498E-3</v>
      </c>
    </row>
    <row r="1378" spans="1:11" x14ac:dyDescent="0.25">
      <c r="A1378" t="s">
        <v>433</v>
      </c>
      <c r="B1378" t="s">
        <v>563</v>
      </c>
      <c r="C1378" t="s">
        <v>564</v>
      </c>
      <c r="D1378" t="str">
        <f>Clef_répartition[[#This Row],[Code association]]&amp;"_"&amp;Clef_répartition[[#This Row],[Nom association]]</f>
        <v>ORPC Orbe_Organisation régionale de protection civile d'Orbe</v>
      </c>
      <c r="E1378">
        <f>COUNTIFS(D$2:D1378,Clef_répartition[[#This Row],[Code_Nom]],J$2:J1378,Clef_répartition[[#This Row],[Année]])</f>
        <v>19</v>
      </c>
      <c r="F1378">
        <f>IF(Clef_répartition[[#This Row],[Code_Nom]]=D1377,F1377-1,(COUNTIFS(Clef_répartition[Code_Nom],Clef_répartition[[#This Row],[Code_Nom]],Clef_répartition[Année],Clef_répartition[[#This Row],[Année]])))</f>
        <v>55</v>
      </c>
      <c r="G1378" t="str">
        <f>Clef_répartition[[#This Row],[Code_Nom]]&amp;"_"&amp;Clef_répartition[[#This Row],[Nombre]]&amp;"_"&amp;Clef_répartition[[#This Row],[Année]]</f>
        <v>ORPC Orbe_Organisation régionale de protection civile d'Orbe_19_2016</v>
      </c>
      <c r="H1378">
        <v>5554</v>
      </c>
      <c r="I1378" t="s">
        <v>71</v>
      </c>
      <c r="J1378">
        <v>2016</v>
      </c>
      <c r="K1378">
        <v>1.0567642728611156E-2</v>
      </c>
    </row>
    <row r="1379" spans="1:11" x14ac:dyDescent="0.25">
      <c r="A1379" t="s">
        <v>433</v>
      </c>
      <c r="B1379" t="s">
        <v>563</v>
      </c>
      <c r="C1379" t="s">
        <v>564</v>
      </c>
      <c r="D1379" t="str">
        <f>Clef_répartition[[#This Row],[Code association]]&amp;"_"&amp;Clef_répartition[[#This Row],[Nom association]]</f>
        <v>ORPC Orbe_Organisation régionale de protection civile d'Orbe</v>
      </c>
      <c r="E1379">
        <f>COUNTIFS(D$2:D1379,Clef_répartition[[#This Row],[Code_Nom]],J$2:J1379,Clef_répartition[[#This Row],[Année]])</f>
        <v>20</v>
      </c>
      <c r="F1379">
        <f>IF(Clef_répartition[[#This Row],[Code_Nom]]=D1378,F1378-1,(COUNTIFS(Clef_répartition[Code_Nom],Clef_répartition[[#This Row],[Code_Nom]],Clef_répartition[Année],Clef_répartition[[#This Row],[Année]])))</f>
        <v>54</v>
      </c>
      <c r="G1379" t="str">
        <f>Clef_répartition[[#This Row],[Code_Nom]]&amp;"_"&amp;Clef_répartition[[#This Row],[Nombre]]&amp;"_"&amp;Clef_répartition[[#This Row],[Année]]</f>
        <v>ORPC Orbe_Organisation régionale de protection civile d'Orbe_20_2016</v>
      </c>
      <c r="H1379">
        <v>5555</v>
      </c>
      <c r="I1379" t="s">
        <v>75</v>
      </c>
      <c r="J1379">
        <v>2016</v>
      </c>
      <c r="K1379">
        <v>4.1114564589126998E-3</v>
      </c>
    </row>
    <row r="1380" spans="1:11" x14ac:dyDescent="0.25">
      <c r="A1380" t="s">
        <v>433</v>
      </c>
      <c r="B1380" t="s">
        <v>563</v>
      </c>
      <c r="C1380" t="s">
        <v>564</v>
      </c>
      <c r="D1380" t="str">
        <f>Clef_répartition[[#This Row],[Code association]]&amp;"_"&amp;Clef_répartition[[#This Row],[Nom association]]</f>
        <v>ORPC Orbe_Organisation régionale de protection civile d'Orbe</v>
      </c>
      <c r="E1380">
        <f>COUNTIFS(D$2:D1380,Clef_répartition[[#This Row],[Code_Nom]],J$2:J1380,Clef_répartition[[#This Row],[Année]])</f>
        <v>21</v>
      </c>
      <c r="F1380">
        <f>IF(Clef_répartition[[#This Row],[Code_Nom]]=D1379,F1379-1,(COUNTIFS(Clef_répartition[Code_Nom],Clef_répartition[[#This Row],[Code_Nom]],Clef_répartition[Année],Clef_répartition[[#This Row],[Année]])))</f>
        <v>53</v>
      </c>
      <c r="G1380" t="str">
        <f>Clef_répartition[[#This Row],[Code_Nom]]&amp;"_"&amp;Clef_répartition[[#This Row],[Nombre]]&amp;"_"&amp;Clef_répartition[[#This Row],[Année]]</f>
        <v>ORPC Orbe_Organisation régionale de protection civile d'Orbe_21_2016</v>
      </c>
      <c r="H1380">
        <v>5910</v>
      </c>
      <c r="I1380" t="s">
        <v>83</v>
      </c>
      <c r="J1380">
        <v>2016</v>
      </c>
      <c r="K1380">
        <v>4.1441736190631984E-3</v>
      </c>
    </row>
    <row r="1381" spans="1:11" x14ac:dyDescent="0.25">
      <c r="A1381" t="s">
        <v>433</v>
      </c>
      <c r="B1381" t="s">
        <v>563</v>
      </c>
      <c r="C1381" t="s">
        <v>564</v>
      </c>
      <c r="D1381" t="str">
        <f>Clef_répartition[[#This Row],[Code association]]&amp;"_"&amp;Clef_répartition[[#This Row],[Nom association]]</f>
        <v>ORPC Orbe_Organisation régionale de protection civile d'Orbe</v>
      </c>
      <c r="E1381">
        <f>COUNTIFS(D$2:D1381,Clef_répartition[[#This Row],[Code_Nom]],J$2:J1381,Clef_répartition[[#This Row],[Année]])</f>
        <v>22</v>
      </c>
      <c r="F1381">
        <f>IF(Clef_répartition[[#This Row],[Code_Nom]]=D1380,F1380-1,(COUNTIFS(Clef_répartition[Code_Nom],Clef_répartition[[#This Row],[Code_Nom]],Clef_répartition[Année],Clef_répartition[[#This Row],[Année]])))</f>
        <v>52</v>
      </c>
      <c r="G1381" t="str">
        <f>Clef_répartition[[#This Row],[Code_Nom]]&amp;"_"&amp;Clef_répartition[[#This Row],[Nombre]]&amp;"_"&amp;Clef_répartition[[#This Row],[Année]]</f>
        <v>ORPC Orbe_Organisation régionale de protection civile d'Orbe_22_2016</v>
      </c>
      <c r="H1381">
        <v>5752</v>
      </c>
      <c r="I1381" t="s">
        <v>84</v>
      </c>
      <c r="J1381">
        <v>2016</v>
      </c>
      <c r="K1381">
        <v>4.1332678990130319E-3</v>
      </c>
    </row>
    <row r="1382" spans="1:11" x14ac:dyDescent="0.25">
      <c r="A1382" t="s">
        <v>433</v>
      </c>
      <c r="B1382" t="s">
        <v>563</v>
      </c>
      <c r="C1382" t="s">
        <v>564</v>
      </c>
      <c r="D1382" t="str">
        <f>Clef_répartition[[#This Row],[Code association]]&amp;"_"&amp;Clef_répartition[[#This Row],[Nom association]]</f>
        <v>ORPC Orbe_Organisation régionale de protection civile d'Orbe</v>
      </c>
      <c r="E1382">
        <f>COUNTIFS(D$2:D1382,Clef_répartition[[#This Row],[Code_Nom]],J$2:J1382,Clef_répartition[[#This Row],[Année]])</f>
        <v>23</v>
      </c>
      <c r="F1382">
        <f>IF(Clef_répartition[[#This Row],[Code_Nom]]=D1381,F1381-1,(COUNTIFS(Clef_répartition[Code_Nom],Clef_répartition[[#This Row],[Code_Nom]],Clef_répartition[Année],Clef_répartition[[#This Row],[Année]])))</f>
        <v>51</v>
      </c>
      <c r="G1382" t="str">
        <f>Clef_répartition[[#This Row],[Code_Nom]]&amp;"_"&amp;Clef_répartition[[#This Row],[Nombre]]&amp;"_"&amp;Clef_répartition[[#This Row],[Année]]</f>
        <v>ORPC Orbe_Organisation régionale de protection civile d'Orbe_23_2016</v>
      </c>
      <c r="H1382">
        <v>5911</v>
      </c>
      <c r="I1382" t="s">
        <v>86</v>
      </c>
      <c r="J1382">
        <v>2016</v>
      </c>
      <c r="K1382">
        <v>2.6282785320900811E-3</v>
      </c>
    </row>
    <row r="1383" spans="1:11" x14ac:dyDescent="0.25">
      <c r="A1383" t="s">
        <v>433</v>
      </c>
      <c r="B1383" t="s">
        <v>563</v>
      </c>
      <c r="C1383" t="s">
        <v>564</v>
      </c>
      <c r="D1383" t="str">
        <f>Clef_répartition[[#This Row],[Code association]]&amp;"_"&amp;Clef_répartition[[#This Row],[Nom association]]</f>
        <v>ORPC Orbe_Organisation régionale de protection civile d'Orbe</v>
      </c>
      <c r="E1383">
        <f>COUNTIFS(D$2:D1383,Clef_répartition[[#This Row],[Code_Nom]],J$2:J1383,Clef_répartition[[#This Row],[Année]])</f>
        <v>24</v>
      </c>
      <c r="F1383">
        <f>IF(Clef_répartition[[#This Row],[Code_Nom]]=D1382,F1382-1,(COUNTIFS(Clef_répartition[Code_Nom],Clef_répartition[[#This Row],[Code_Nom]],Clef_répartition[Année],Clef_répartition[[#This Row],[Année]])))</f>
        <v>50</v>
      </c>
      <c r="G1383" t="str">
        <f>Clef_répartition[[#This Row],[Code_Nom]]&amp;"_"&amp;Clef_répartition[[#This Row],[Nombre]]&amp;"_"&amp;Clef_répartition[[#This Row],[Année]]</f>
        <v>ORPC Orbe_Organisation régionale de protection civile d'Orbe_24_2016</v>
      </c>
      <c r="H1383">
        <v>5912</v>
      </c>
      <c r="I1383" t="s">
        <v>91</v>
      </c>
      <c r="J1383">
        <v>2016</v>
      </c>
      <c r="K1383">
        <v>1.5922351273242815E-3</v>
      </c>
    </row>
    <row r="1384" spans="1:11" x14ac:dyDescent="0.25">
      <c r="A1384" t="s">
        <v>433</v>
      </c>
      <c r="B1384" t="s">
        <v>563</v>
      </c>
      <c r="C1384" t="s">
        <v>564</v>
      </c>
      <c r="D1384" t="str">
        <f>Clef_répartition[[#This Row],[Code association]]&amp;"_"&amp;Clef_répartition[[#This Row],[Nom association]]</f>
        <v>ORPC Orbe_Organisation régionale de protection civile d'Orbe</v>
      </c>
      <c r="E1384">
        <f>COUNTIFS(D$2:D1384,Clef_répartition[[#This Row],[Code_Nom]],J$2:J1384,Clef_répartition[[#This Row],[Année]])</f>
        <v>25</v>
      </c>
      <c r="F1384">
        <f>IF(Clef_répartition[[#This Row],[Code_Nom]]=D1383,F1383-1,(COUNTIFS(Clef_répartition[Code_Nom],Clef_répartition[[#This Row],[Code_Nom]],Clef_répartition[Année],Clef_répartition[[#This Row],[Année]])))</f>
        <v>49</v>
      </c>
      <c r="G1384" t="str">
        <f>Clef_répartition[[#This Row],[Code_Nom]]&amp;"_"&amp;Clef_répartition[[#This Row],[Nombre]]&amp;"_"&amp;Clef_répartition[[#This Row],[Année]]</f>
        <v>ORPC Orbe_Organisation régionale de protection civile d'Orbe_25_2016</v>
      </c>
      <c r="H1384">
        <v>5913</v>
      </c>
      <c r="I1384" t="s">
        <v>96</v>
      </c>
      <c r="J1384">
        <v>2016</v>
      </c>
      <c r="K1384">
        <v>8.8663504007852126E-3</v>
      </c>
    </row>
    <row r="1385" spans="1:11" x14ac:dyDescent="0.25">
      <c r="A1385" t="s">
        <v>433</v>
      </c>
      <c r="B1385" t="s">
        <v>563</v>
      </c>
      <c r="C1385" t="s">
        <v>564</v>
      </c>
      <c r="D1385" t="str">
        <f>Clef_répartition[[#This Row],[Code association]]&amp;"_"&amp;Clef_répartition[[#This Row],[Nom association]]</f>
        <v>ORPC Orbe_Organisation régionale de protection civile d'Orbe</v>
      </c>
      <c r="E1385">
        <f>COUNTIFS(D$2:D1385,Clef_répartition[[#This Row],[Code_Nom]],J$2:J1385,Clef_répartition[[#This Row],[Année]])</f>
        <v>26</v>
      </c>
      <c r="F1385">
        <f>IF(Clef_répartition[[#This Row],[Code_Nom]]=D1384,F1384-1,(COUNTIFS(Clef_répartition[Code_Nom],Clef_répartition[[#This Row],[Code_Nom]],Clef_répartition[Année],Clef_répartition[[#This Row],[Année]])))</f>
        <v>48</v>
      </c>
      <c r="G1385" t="str">
        <f>Clef_répartition[[#This Row],[Code_Nom]]&amp;"_"&amp;Clef_répartition[[#This Row],[Nombre]]&amp;"_"&amp;Clef_répartition[[#This Row],[Année]]</f>
        <v>ORPC Orbe_Organisation régionale de protection civile d'Orbe_26_2016</v>
      </c>
      <c r="H1385">
        <v>5914</v>
      </c>
      <c r="I1385" t="s">
        <v>105</v>
      </c>
      <c r="J1385">
        <v>2016</v>
      </c>
      <c r="K1385">
        <v>3.9369649381100387E-3</v>
      </c>
    </row>
    <row r="1386" spans="1:11" x14ac:dyDescent="0.25">
      <c r="A1386" t="s">
        <v>433</v>
      </c>
      <c r="B1386" t="s">
        <v>563</v>
      </c>
      <c r="C1386" t="s">
        <v>564</v>
      </c>
      <c r="D1386" t="str">
        <f>Clef_répartition[[#This Row],[Code association]]&amp;"_"&amp;Clef_répartition[[#This Row],[Nom association]]</f>
        <v>ORPC Orbe_Organisation régionale de protection civile d'Orbe</v>
      </c>
      <c r="E1386">
        <f>COUNTIFS(D$2:D1386,Clef_répartition[[#This Row],[Code_Nom]],J$2:J1386,Clef_répartition[[#This Row],[Année]])</f>
        <v>27</v>
      </c>
      <c r="F1386">
        <f>IF(Clef_répartition[[#This Row],[Code_Nom]]=D1385,F1385-1,(COUNTIFS(Clef_répartition[Code_Nom],Clef_répartition[[#This Row],[Code_Nom]],Clef_répartition[Année],Clef_répartition[[#This Row],[Année]])))</f>
        <v>47</v>
      </c>
      <c r="G1386" t="str">
        <f>Clef_répartition[[#This Row],[Code_Nom]]&amp;"_"&amp;Clef_répartition[[#This Row],[Nombre]]&amp;"_"&amp;Clef_répartition[[#This Row],[Année]]</f>
        <v>ORPC Orbe_Organisation régionale de protection civile d'Orbe_27_2016</v>
      </c>
      <c r="H1386">
        <v>5556</v>
      </c>
      <c r="I1386" t="s">
        <v>115</v>
      </c>
      <c r="J1386">
        <v>2016</v>
      </c>
      <c r="K1386">
        <v>4.6349310213206823E-3</v>
      </c>
    </row>
    <row r="1387" spans="1:11" x14ac:dyDescent="0.25">
      <c r="A1387" t="s">
        <v>433</v>
      </c>
      <c r="B1387" t="s">
        <v>563</v>
      </c>
      <c r="C1387" t="s">
        <v>564</v>
      </c>
      <c r="D1387" t="str">
        <f>Clef_répartition[[#This Row],[Code association]]&amp;"_"&amp;Clef_répartition[[#This Row],[Nom association]]</f>
        <v>ORPC Orbe_Organisation régionale de protection civile d'Orbe</v>
      </c>
      <c r="E1387">
        <f>COUNTIFS(D$2:D1387,Clef_répartition[[#This Row],[Code_Nom]],J$2:J1387,Clef_répartition[[#This Row],[Année]])</f>
        <v>28</v>
      </c>
      <c r="F1387">
        <f>IF(Clef_répartition[[#This Row],[Code_Nom]]=D1386,F1386-1,(COUNTIFS(Clef_répartition[Code_Nom],Clef_répartition[[#This Row],[Code_Nom]],Clef_répartition[Année],Clef_répartition[[#This Row],[Année]])))</f>
        <v>46</v>
      </c>
      <c r="G1387" t="str">
        <f>Clef_répartition[[#This Row],[Code_Nom]]&amp;"_"&amp;Clef_répartition[[#This Row],[Nombre]]&amp;"_"&amp;Clef_répartition[[#This Row],[Année]]</f>
        <v>ORPC Orbe_Organisation régionale de protection civile d'Orbe_28_2016</v>
      </c>
      <c r="H1387">
        <v>5557</v>
      </c>
      <c r="I1387" t="s">
        <v>116</v>
      </c>
      <c r="J1387">
        <v>2016</v>
      </c>
      <c r="K1387">
        <v>2.2902012105349254E-3</v>
      </c>
    </row>
    <row r="1388" spans="1:11" x14ac:dyDescent="0.25">
      <c r="A1388" t="s">
        <v>433</v>
      </c>
      <c r="B1388" t="s">
        <v>563</v>
      </c>
      <c r="C1388" t="s">
        <v>564</v>
      </c>
      <c r="D1388" t="str">
        <f>Clef_répartition[[#This Row],[Code association]]&amp;"_"&amp;Clef_répartition[[#This Row],[Nom association]]</f>
        <v>ORPC Orbe_Organisation régionale de protection civile d'Orbe</v>
      </c>
      <c r="E1388">
        <f>COUNTIFS(D$2:D1388,Clef_répartition[[#This Row],[Code_Nom]],J$2:J1388,Clef_répartition[[#This Row],[Année]])</f>
        <v>29</v>
      </c>
      <c r="F1388">
        <f>IF(Clef_répartition[[#This Row],[Code_Nom]]=D1387,F1387-1,(COUNTIFS(Clef_répartition[Code_Nom],Clef_répartition[[#This Row],[Code_Nom]],Clef_répartition[Année],Clef_répartition[[#This Row],[Année]])))</f>
        <v>45</v>
      </c>
      <c r="G1388" t="str">
        <f>Clef_répartition[[#This Row],[Code_Nom]]&amp;"_"&amp;Clef_répartition[[#This Row],[Nombre]]&amp;"_"&amp;Clef_répartition[[#This Row],[Année]]</f>
        <v>ORPC Orbe_Organisation régionale de protection civile d'Orbe_29_2016</v>
      </c>
      <c r="H1388">
        <v>5559</v>
      </c>
      <c r="I1388" t="s">
        <v>121</v>
      </c>
      <c r="J1388">
        <v>2016</v>
      </c>
      <c r="K1388">
        <v>4.5913081411200173E-3</v>
      </c>
    </row>
    <row r="1389" spans="1:11" x14ac:dyDescent="0.25">
      <c r="A1389" t="s">
        <v>433</v>
      </c>
      <c r="B1389" t="s">
        <v>563</v>
      </c>
      <c r="C1389" t="s">
        <v>564</v>
      </c>
      <c r="D1389" t="str">
        <f>Clef_répartition[[#This Row],[Code association]]&amp;"_"&amp;Clef_répartition[[#This Row],[Nom association]]</f>
        <v>ORPC Orbe_Organisation régionale de protection civile d'Orbe</v>
      </c>
      <c r="E1389">
        <f>COUNTIFS(D$2:D1389,Clef_répartition[[#This Row],[Code_Nom]],J$2:J1389,Clef_répartition[[#This Row],[Année]])</f>
        <v>30</v>
      </c>
      <c r="F1389">
        <f>IF(Clef_répartition[[#This Row],[Code_Nom]]=D1388,F1388-1,(COUNTIFS(Clef_répartition[Code_Nom],Clef_répartition[[#This Row],[Code_Nom]],Clef_répartition[Année],Clef_répartition[[#This Row],[Année]])))</f>
        <v>44</v>
      </c>
      <c r="G1389" t="str">
        <f>Clef_répartition[[#This Row],[Code_Nom]]&amp;"_"&amp;Clef_répartition[[#This Row],[Nombre]]&amp;"_"&amp;Clef_répartition[[#This Row],[Année]]</f>
        <v>ORPC Orbe_Organisation régionale de protection civile d'Orbe_30_2016</v>
      </c>
      <c r="H1389">
        <v>5560</v>
      </c>
      <c r="I1389" t="s">
        <v>131</v>
      </c>
      <c r="J1389">
        <v>2016</v>
      </c>
      <c r="K1389">
        <v>2.4974098914880855E-3</v>
      </c>
    </row>
    <row r="1390" spans="1:11" x14ac:dyDescent="0.25">
      <c r="A1390" t="s">
        <v>433</v>
      </c>
      <c r="B1390" t="s">
        <v>563</v>
      </c>
      <c r="C1390" t="s">
        <v>564</v>
      </c>
      <c r="D1390" t="str">
        <f>Clef_répartition[[#This Row],[Code association]]&amp;"_"&amp;Clef_répartition[[#This Row],[Nom association]]</f>
        <v>ORPC Orbe_Organisation régionale de protection civile d'Orbe</v>
      </c>
      <c r="E1390">
        <f>COUNTIFS(D$2:D1390,Clef_répartition[[#This Row],[Code_Nom]],J$2:J1390,Clef_répartition[[#This Row],[Année]])</f>
        <v>31</v>
      </c>
      <c r="F1390">
        <f>IF(Clef_répartition[[#This Row],[Code_Nom]]=D1389,F1389-1,(COUNTIFS(Clef_répartition[Code_Nom],Clef_répartition[[#This Row],[Code_Nom]],Clef_répartition[Année],Clef_répartition[[#This Row],[Année]])))</f>
        <v>43</v>
      </c>
      <c r="G1390" t="str">
        <f>Clef_répartition[[#This Row],[Code_Nom]]&amp;"_"&amp;Clef_répartition[[#This Row],[Nombre]]&amp;"_"&amp;Clef_répartition[[#This Row],[Année]]</f>
        <v>ORPC Orbe_Organisation régionale de protection civile d'Orbe_31_2016</v>
      </c>
      <c r="H1390">
        <v>5561</v>
      </c>
      <c r="I1390" t="s">
        <v>132</v>
      </c>
      <c r="J1390">
        <v>2016</v>
      </c>
      <c r="K1390">
        <v>3.5814384644746171E-2</v>
      </c>
    </row>
    <row r="1391" spans="1:11" x14ac:dyDescent="0.25">
      <c r="A1391" t="s">
        <v>433</v>
      </c>
      <c r="B1391" t="s">
        <v>563</v>
      </c>
      <c r="C1391" t="s">
        <v>564</v>
      </c>
      <c r="D1391" t="str">
        <f>Clef_répartition[[#This Row],[Code association]]&amp;"_"&amp;Clef_répartition[[#This Row],[Nom association]]</f>
        <v>ORPC Orbe_Organisation régionale de protection civile d'Orbe</v>
      </c>
      <c r="E1391">
        <f>COUNTIFS(D$2:D1391,Clef_répartition[[#This Row],[Code_Nom]],J$2:J1391,Clef_répartition[[#This Row],[Année]])</f>
        <v>32</v>
      </c>
      <c r="F1391">
        <f>IF(Clef_répartition[[#This Row],[Code_Nom]]=D1390,F1390-1,(COUNTIFS(Clef_répartition[Code_Nom],Clef_répartition[[#This Row],[Code_Nom]],Clef_répartition[Année],Clef_répartition[[#This Row],[Année]])))</f>
        <v>42</v>
      </c>
      <c r="G1391" t="str">
        <f>Clef_répartition[[#This Row],[Code_Nom]]&amp;"_"&amp;Clef_répartition[[#This Row],[Nombre]]&amp;"_"&amp;Clef_répartition[[#This Row],[Année]]</f>
        <v>ORPC Orbe_Organisation régionale de protection civile d'Orbe_32_2016</v>
      </c>
      <c r="H1391">
        <v>5754</v>
      </c>
      <c r="I1391" t="s">
        <v>142</v>
      </c>
      <c r="J1391">
        <v>2016</v>
      </c>
      <c r="K1391">
        <v>3.3698674955013903E-3</v>
      </c>
    </row>
    <row r="1392" spans="1:11" x14ac:dyDescent="0.25">
      <c r="A1392" t="s">
        <v>433</v>
      </c>
      <c r="B1392" t="s">
        <v>563</v>
      </c>
      <c r="C1392" t="s">
        <v>564</v>
      </c>
      <c r="D1392" t="str">
        <f>Clef_répartition[[#This Row],[Code association]]&amp;"_"&amp;Clef_répartition[[#This Row],[Nom association]]</f>
        <v>ORPC Orbe_Organisation régionale de protection civile d'Orbe</v>
      </c>
      <c r="E1392">
        <f>COUNTIFS(D$2:D1392,Clef_répartition[[#This Row],[Code_Nom]],J$2:J1392,Clef_répartition[[#This Row],[Année]])</f>
        <v>33</v>
      </c>
      <c r="F1392">
        <f>IF(Clef_répartition[[#This Row],[Code_Nom]]=D1391,F1391-1,(COUNTIFS(Clef_répartition[Code_Nom],Clef_répartition[[#This Row],[Code_Nom]],Clef_répartition[Année],Clef_répartition[[#This Row],[Année]])))</f>
        <v>41</v>
      </c>
      <c r="G1392" t="str">
        <f>Clef_répartition[[#This Row],[Code_Nom]]&amp;"_"&amp;Clef_répartition[[#This Row],[Nombre]]&amp;"_"&amp;Clef_répartition[[#This Row],[Année]]</f>
        <v>ORPC Orbe_Organisation régionale de protection civile d'Orbe_33_2016</v>
      </c>
      <c r="H1392">
        <v>5758</v>
      </c>
      <c r="I1392" t="s">
        <v>147</v>
      </c>
      <c r="J1392">
        <v>2016</v>
      </c>
      <c r="K1392">
        <v>1.7449152080266099E-3</v>
      </c>
    </row>
    <row r="1393" spans="1:11" x14ac:dyDescent="0.25">
      <c r="A1393" t="s">
        <v>433</v>
      </c>
      <c r="B1393" t="s">
        <v>563</v>
      </c>
      <c r="C1393" t="s">
        <v>564</v>
      </c>
      <c r="D1393" t="str">
        <f>Clef_répartition[[#This Row],[Code association]]&amp;"_"&amp;Clef_répartition[[#This Row],[Nom association]]</f>
        <v>ORPC Orbe_Organisation régionale de protection civile d'Orbe</v>
      </c>
      <c r="E1393">
        <f>COUNTIFS(D$2:D1393,Clef_répartition[[#This Row],[Code_Nom]],J$2:J1393,Clef_répartition[[#This Row],[Année]])</f>
        <v>34</v>
      </c>
      <c r="F1393">
        <f>IF(Clef_répartition[[#This Row],[Code_Nom]]=D1392,F1392-1,(COUNTIFS(Clef_répartition[Code_Nom],Clef_répartition[[#This Row],[Code_Nom]],Clef_répartition[Année],Clef_répartition[[#This Row],[Année]])))</f>
        <v>40</v>
      </c>
      <c r="G1393" t="str">
        <f>Clef_répartition[[#This Row],[Code_Nom]]&amp;"_"&amp;Clef_répartition[[#This Row],[Nombre]]&amp;"_"&amp;Clef_répartition[[#This Row],[Année]]</f>
        <v>ORPC Orbe_Organisation régionale de protection civile d'Orbe_34_2016</v>
      </c>
      <c r="H1393">
        <v>5871</v>
      </c>
      <c r="I1393" t="s">
        <v>143</v>
      </c>
      <c r="J1393">
        <v>2016</v>
      </c>
      <c r="K1393">
        <v>1.6271334314848139E-2</v>
      </c>
    </row>
    <row r="1394" spans="1:11" x14ac:dyDescent="0.25">
      <c r="A1394" t="s">
        <v>433</v>
      </c>
      <c r="B1394" t="s">
        <v>563</v>
      </c>
      <c r="C1394" t="s">
        <v>564</v>
      </c>
      <c r="D1394" t="str">
        <f>Clef_répartition[[#This Row],[Code association]]&amp;"_"&amp;Clef_répartition[[#This Row],[Nom association]]</f>
        <v>ORPC Orbe_Organisation régionale de protection civile d'Orbe</v>
      </c>
      <c r="E1394">
        <f>COUNTIFS(D$2:D1394,Clef_répartition[[#This Row],[Code_Nom]],J$2:J1394,Clef_répartition[[#This Row],[Année]])</f>
        <v>35</v>
      </c>
      <c r="F1394">
        <f>IF(Clef_répartition[[#This Row],[Code_Nom]]=D1393,F1393-1,(COUNTIFS(Clef_répartition[Code_Nom],Clef_répartition[[#This Row],[Code_Nom]],Clef_répartition[Année],Clef_répartition[[#This Row],[Année]])))</f>
        <v>39</v>
      </c>
      <c r="G1394" t="str">
        <f>Clef_répartition[[#This Row],[Code_Nom]]&amp;"_"&amp;Clef_répartition[[#This Row],[Nombre]]&amp;"_"&amp;Clef_répartition[[#This Row],[Année]]</f>
        <v>ORPC Orbe_Organisation régionale de protection civile d'Orbe_35_2016</v>
      </c>
      <c r="H1394">
        <v>5741</v>
      </c>
      <c r="I1394" t="s">
        <v>144</v>
      </c>
      <c r="J1394">
        <v>2016</v>
      </c>
      <c r="K1394">
        <v>2.5846556518894161E-3</v>
      </c>
    </row>
    <row r="1395" spans="1:11" x14ac:dyDescent="0.25">
      <c r="A1395" t="s">
        <v>433</v>
      </c>
      <c r="B1395" t="s">
        <v>563</v>
      </c>
      <c r="C1395" t="s">
        <v>564</v>
      </c>
      <c r="D1395" t="str">
        <f>Clef_répartition[[#This Row],[Code association]]&amp;"_"&amp;Clef_répartition[[#This Row],[Nom association]]</f>
        <v>ORPC Orbe_Organisation régionale de protection civile d'Orbe</v>
      </c>
      <c r="E1395">
        <f>COUNTIFS(D$2:D1395,Clef_répartition[[#This Row],[Code_Nom]],J$2:J1395,Clef_répartition[[#This Row],[Année]])</f>
        <v>36</v>
      </c>
      <c r="F1395">
        <f>IF(Clef_répartition[[#This Row],[Code_Nom]]=D1394,F1394-1,(COUNTIFS(Clef_répartition[Code_Nom],Clef_répartition[[#This Row],[Code_Nom]],Clef_répartition[Année],Clef_répartition[[#This Row],[Année]])))</f>
        <v>38</v>
      </c>
      <c r="G1395" t="str">
        <f>Clef_répartition[[#This Row],[Code_Nom]]&amp;"_"&amp;Clef_répartition[[#This Row],[Nombre]]&amp;"_"&amp;Clef_répartition[[#This Row],[Année]]</f>
        <v>ORPC Orbe_Organisation régionale de protection civile d'Orbe_36_2016</v>
      </c>
      <c r="H1395">
        <v>5872</v>
      </c>
      <c r="I1395" t="s">
        <v>154</v>
      </c>
      <c r="J1395">
        <v>2016</v>
      </c>
      <c r="K1395">
        <v>5.0297180871367031E-2</v>
      </c>
    </row>
    <row r="1396" spans="1:11" x14ac:dyDescent="0.25">
      <c r="A1396" t="s">
        <v>433</v>
      </c>
      <c r="B1396" t="s">
        <v>563</v>
      </c>
      <c r="C1396" t="s">
        <v>564</v>
      </c>
      <c r="D1396" t="str">
        <f>Clef_répartition[[#This Row],[Code association]]&amp;"_"&amp;Clef_répartition[[#This Row],[Nom association]]</f>
        <v>ORPC Orbe_Organisation régionale de protection civile d'Orbe</v>
      </c>
      <c r="E1396">
        <f>COUNTIFS(D$2:D1396,Clef_répartition[[#This Row],[Code_Nom]],J$2:J1396,Clef_répartition[[#This Row],[Année]])</f>
        <v>37</v>
      </c>
      <c r="F1396">
        <f>IF(Clef_répartition[[#This Row],[Code_Nom]]=D1395,F1395-1,(COUNTIFS(Clef_répartition[Code_Nom],Clef_répartition[[#This Row],[Code_Nom]],Clef_répartition[Année],Clef_répartition[[#This Row],[Année]])))</f>
        <v>37</v>
      </c>
      <c r="G1396" t="str">
        <f>Clef_répartition[[#This Row],[Code_Nom]]&amp;"_"&amp;Clef_répartition[[#This Row],[Nombre]]&amp;"_"&amp;Clef_répartition[[#This Row],[Année]]</f>
        <v>ORPC Orbe_Organisation régionale de protection civile d'Orbe_37_2016</v>
      </c>
      <c r="H1396">
        <v>5873</v>
      </c>
      <c r="I1396" t="s">
        <v>155</v>
      </c>
      <c r="J1396">
        <v>2016</v>
      </c>
      <c r="K1396">
        <v>9.4770707235945252E-3</v>
      </c>
    </row>
    <row r="1397" spans="1:11" x14ac:dyDescent="0.25">
      <c r="A1397" t="s">
        <v>433</v>
      </c>
      <c r="B1397" t="s">
        <v>563</v>
      </c>
      <c r="C1397" t="s">
        <v>564</v>
      </c>
      <c r="D1397" t="str">
        <f>Clef_répartition[[#This Row],[Code association]]&amp;"_"&amp;Clef_répartition[[#This Row],[Nom association]]</f>
        <v>ORPC Orbe_Organisation régionale de protection civile d'Orbe</v>
      </c>
      <c r="E1397">
        <f>COUNTIFS(D$2:D1397,Clef_répartition[[#This Row],[Code_Nom]],J$2:J1397,Clef_répartition[[#This Row],[Année]])</f>
        <v>38</v>
      </c>
      <c r="F1397">
        <f>IF(Clef_répartition[[#This Row],[Code_Nom]]=D1396,F1396-1,(COUNTIFS(Clef_répartition[Code_Nom],Clef_répartition[[#This Row],[Code_Nom]],Clef_répartition[Année],Clef_répartition[[#This Row],[Année]])))</f>
        <v>36</v>
      </c>
      <c r="G1397" t="str">
        <f>Clef_répartition[[#This Row],[Code_Nom]]&amp;"_"&amp;Clef_répartition[[#This Row],[Nombre]]&amp;"_"&amp;Clef_répartition[[#This Row],[Année]]</f>
        <v>ORPC Orbe_Organisation régionale de protection civile d'Orbe_38_2016</v>
      </c>
      <c r="H1397">
        <v>5750</v>
      </c>
      <c r="I1397" t="s">
        <v>158</v>
      </c>
      <c r="J1397">
        <v>2016</v>
      </c>
      <c r="K1397">
        <v>1.9739353290801026E-3</v>
      </c>
    </row>
    <row r="1398" spans="1:11" x14ac:dyDescent="0.25">
      <c r="A1398" t="s">
        <v>433</v>
      </c>
      <c r="B1398" t="s">
        <v>563</v>
      </c>
      <c r="C1398" t="s">
        <v>564</v>
      </c>
      <c r="D1398" t="str">
        <f>Clef_répartition[[#This Row],[Code association]]&amp;"_"&amp;Clef_répartition[[#This Row],[Nom association]]</f>
        <v>ORPC Orbe_Organisation régionale de protection civile d'Orbe</v>
      </c>
      <c r="E1398">
        <f>COUNTIFS(D$2:D1398,Clef_répartition[[#This Row],[Code_Nom]],J$2:J1398,Clef_répartition[[#This Row],[Année]])</f>
        <v>39</v>
      </c>
      <c r="F1398">
        <f>IF(Clef_répartition[[#This Row],[Code_Nom]]=D1397,F1397-1,(COUNTIFS(Clef_répartition[Code_Nom],Clef_répartition[[#This Row],[Code_Nom]],Clef_répartition[Année],Clef_répartition[[#This Row],[Année]])))</f>
        <v>35</v>
      </c>
      <c r="G1398" t="str">
        <f>Clef_répartition[[#This Row],[Code_Nom]]&amp;"_"&amp;Clef_répartition[[#This Row],[Nombre]]&amp;"_"&amp;Clef_répartition[[#This Row],[Année]]</f>
        <v>ORPC Orbe_Organisation régionale de protection civile d'Orbe_39_2016</v>
      </c>
      <c r="H1398">
        <v>5755</v>
      </c>
      <c r="I1398" t="s">
        <v>160</v>
      </c>
      <c r="J1398">
        <v>2016</v>
      </c>
      <c r="K1398">
        <v>4.5476852609193522E-3</v>
      </c>
    </row>
    <row r="1399" spans="1:11" x14ac:dyDescent="0.25">
      <c r="A1399" t="s">
        <v>433</v>
      </c>
      <c r="B1399" t="s">
        <v>563</v>
      </c>
      <c r="C1399" t="s">
        <v>564</v>
      </c>
      <c r="D1399" t="str">
        <f>Clef_répartition[[#This Row],[Code association]]&amp;"_"&amp;Clef_répartition[[#This Row],[Nom association]]</f>
        <v>ORPC Orbe_Organisation régionale de protection civile d'Orbe</v>
      </c>
      <c r="E1399">
        <f>COUNTIFS(D$2:D1399,Clef_répartition[[#This Row],[Code_Nom]],J$2:J1399,Clef_répartition[[#This Row],[Année]])</f>
        <v>40</v>
      </c>
      <c r="F1399">
        <f>IF(Clef_répartition[[#This Row],[Code_Nom]]=D1398,F1398-1,(COUNTIFS(Clef_répartition[Code_Nom],Clef_répartition[[#This Row],[Code_Nom]],Clef_répartition[Année],Clef_répartition[[#This Row],[Année]])))</f>
        <v>34</v>
      </c>
      <c r="G1399" t="str">
        <f>Clef_répartition[[#This Row],[Code_Nom]]&amp;"_"&amp;Clef_répartition[[#This Row],[Nombre]]&amp;"_"&amp;Clef_répartition[[#This Row],[Année]]</f>
        <v>ORPC Orbe_Organisation régionale de protection civile d'Orbe_40_2016</v>
      </c>
      <c r="H1399">
        <v>5919</v>
      </c>
      <c r="I1399" t="s">
        <v>172</v>
      </c>
      <c r="J1399">
        <v>2016</v>
      </c>
      <c r="K1399">
        <v>6.7288292709526149E-3</v>
      </c>
    </row>
    <row r="1400" spans="1:11" x14ac:dyDescent="0.25">
      <c r="A1400" t="s">
        <v>433</v>
      </c>
      <c r="B1400" t="s">
        <v>563</v>
      </c>
      <c r="C1400" t="s">
        <v>564</v>
      </c>
      <c r="D1400" t="str">
        <f>Clef_répartition[[#This Row],[Code association]]&amp;"_"&amp;Clef_répartition[[#This Row],[Nom association]]</f>
        <v>ORPC Orbe_Organisation régionale de protection civile d'Orbe</v>
      </c>
      <c r="E1400">
        <f>COUNTIFS(D$2:D1400,Clef_répartition[[#This Row],[Code_Nom]],J$2:J1400,Clef_répartition[[#This Row],[Année]])</f>
        <v>41</v>
      </c>
      <c r="F1400">
        <f>IF(Clef_répartition[[#This Row],[Code_Nom]]=D1399,F1399-1,(COUNTIFS(Clef_répartition[Code_Nom],Clef_répartition[[#This Row],[Code_Nom]],Clef_répartition[Année],Clef_répartition[[#This Row],[Année]])))</f>
        <v>33</v>
      </c>
      <c r="G1400" t="str">
        <f>Clef_répartition[[#This Row],[Code_Nom]]&amp;"_"&amp;Clef_répartition[[#This Row],[Nombre]]&amp;"_"&amp;Clef_répartition[[#This Row],[Année]]</f>
        <v>ORPC Orbe_Organisation régionale de protection civile d'Orbe_41_2016</v>
      </c>
      <c r="H1400">
        <v>5562</v>
      </c>
      <c r="I1400" t="s">
        <v>173</v>
      </c>
      <c r="J1400">
        <v>2016</v>
      </c>
      <c r="K1400">
        <v>1.2977806859697913E-3</v>
      </c>
    </row>
    <row r="1401" spans="1:11" x14ac:dyDescent="0.25">
      <c r="A1401" t="s">
        <v>433</v>
      </c>
      <c r="B1401" t="s">
        <v>563</v>
      </c>
      <c r="C1401" t="s">
        <v>564</v>
      </c>
      <c r="D1401" t="str">
        <f>Clef_répartition[[#This Row],[Code association]]&amp;"_"&amp;Clef_répartition[[#This Row],[Nom association]]</f>
        <v>ORPC Orbe_Organisation régionale de protection civile d'Orbe</v>
      </c>
      <c r="E1401">
        <f>COUNTIFS(D$2:D1401,Clef_répartition[[#This Row],[Code_Nom]],J$2:J1401,Clef_répartition[[#This Row],[Année]])</f>
        <v>42</v>
      </c>
      <c r="F1401">
        <f>IF(Clef_répartition[[#This Row],[Code_Nom]]=D1400,F1400-1,(COUNTIFS(Clef_répartition[Code_Nom],Clef_répartition[[#This Row],[Code_Nom]],Clef_répartition[Année],Clef_répartition[[#This Row],[Année]])))</f>
        <v>32</v>
      </c>
      <c r="G1401" t="str">
        <f>Clef_répartition[[#This Row],[Code_Nom]]&amp;"_"&amp;Clef_répartition[[#This Row],[Nombre]]&amp;"_"&amp;Clef_répartition[[#This Row],[Année]]</f>
        <v>ORPC Orbe_Organisation régionale de protection civile d'Orbe_42_2016</v>
      </c>
      <c r="H1401">
        <v>5921</v>
      </c>
      <c r="I1401" t="s">
        <v>180</v>
      </c>
      <c r="J1401">
        <v>2016</v>
      </c>
      <c r="K1401">
        <v>2.5301270516385845E-3</v>
      </c>
    </row>
    <row r="1402" spans="1:11" x14ac:dyDescent="0.25">
      <c r="A1402" t="s">
        <v>433</v>
      </c>
      <c r="B1402" t="s">
        <v>563</v>
      </c>
      <c r="C1402" t="s">
        <v>564</v>
      </c>
      <c r="D1402" t="str">
        <f>Clef_répartition[[#This Row],[Code association]]&amp;"_"&amp;Clef_répartition[[#This Row],[Nom association]]</f>
        <v>ORPC Orbe_Organisation régionale de protection civile d'Orbe</v>
      </c>
      <c r="E1402">
        <f>COUNTIFS(D$2:D1402,Clef_répartition[[#This Row],[Code_Nom]],J$2:J1402,Clef_répartition[[#This Row],[Année]])</f>
        <v>43</v>
      </c>
      <c r="F1402">
        <f>IF(Clef_répartition[[#This Row],[Code_Nom]]=D1401,F1401-1,(COUNTIFS(Clef_répartition[Code_Nom],Clef_répartition[[#This Row],[Code_Nom]],Clef_répartition[Année],Clef_répartition[[#This Row],[Année]])))</f>
        <v>31</v>
      </c>
      <c r="G1402" t="str">
        <f>Clef_répartition[[#This Row],[Code_Nom]]&amp;"_"&amp;Clef_répartition[[#This Row],[Nombre]]&amp;"_"&amp;Clef_répartition[[#This Row],[Année]]</f>
        <v>ORPC Orbe_Organisation régionale de protection civile d'Orbe_43_2016</v>
      </c>
      <c r="H1402">
        <v>5922</v>
      </c>
      <c r="I1402" t="s">
        <v>183</v>
      </c>
      <c r="J1402">
        <v>2016</v>
      </c>
      <c r="K1402">
        <v>7.8194012759692458E-3</v>
      </c>
    </row>
    <row r="1403" spans="1:11" x14ac:dyDescent="0.25">
      <c r="A1403" t="s">
        <v>433</v>
      </c>
      <c r="B1403" t="s">
        <v>563</v>
      </c>
      <c r="C1403" t="s">
        <v>564</v>
      </c>
      <c r="D1403" t="str">
        <f>Clef_répartition[[#This Row],[Code association]]&amp;"_"&amp;Clef_répartition[[#This Row],[Nom association]]</f>
        <v>ORPC Orbe_Organisation régionale de protection civile d'Orbe</v>
      </c>
      <c r="E1403">
        <f>COUNTIFS(D$2:D1403,Clef_répartition[[#This Row],[Code_Nom]],J$2:J1403,Clef_répartition[[#This Row],[Année]])</f>
        <v>44</v>
      </c>
      <c r="F1403">
        <f>IF(Clef_répartition[[#This Row],[Code_Nom]]=D1402,F1402-1,(COUNTIFS(Clef_répartition[Code_Nom],Clef_répartition[[#This Row],[Code_Nom]],Clef_répartition[Année],Clef_répartition[[#This Row],[Année]])))</f>
        <v>30</v>
      </c>
      <c r="G1403" t="str">
        <f>Clef_répartition[[#This Row],[Code_Nom]]&amp;"_"&amp;Clef_répartition[[#This Row],[Nombre]]&amp;"_"&amp;Clef_répartition[[#This Row],[Année]]</f>
        <v>ORPC Orbe_Organisation régionale de protection civile d'Orbe_44_2016</v>
      </c>
      <c r="H1403">
        <v>5756</v>
      </c>
      <c r="I1403" t="s">
        <v>185</v>
      </c>
      <c r="J1403">
        <v>2016</v>
      </c>
      <c r="K1403">
        <v>5.2565570641801623E-3</v>
      </c>
    </row>
    <row r="1404" spans="1:11" x14ac:dyDescent="0.25">
      <c r="A1404" t="s">
        <v>433</v>
      </c>
      <c r="B1404" t="s">
        <v>563</v>
      </c>
      <c r="C1404" t="s">
        <v>564</v>
      </c>
      <c r="D1404" t="str">
        <f>Clef_répartition[[#This Row],[Code association]]&amp;"_"&amp;Clef_répartition[[#This Row],[Nom association]]</f>
        <v>ORPC Orbe_Organisation régionale de protection civile d'Orbe</v>
      </c>
      <c r="E1404">
        <f>COUNTIFS(D$2:D1404,Clef_répartition[[#This Row],[Code_Nom]],J$2:J1404,Clef_répartition[[#This Row],[Année]])</f>
        <v>45</v>
      </c>
      <c r="F1404">
        <f>IF(Clef_répartition[[#This Row],[Code_Nom]]=D1403,F1403-1,(COUNTIFS(Clef_répartition[Code_Nom],Clef_répartition[[#This Row],[Code_Nom]],Clef_répartition[Année],Clef_répartition[[#This Row],[Année]])))</f>
        <v>29</v>
      </c>
      <c r="G1404" t="str">
        <f>Clef_répartition[[#This Row],[Code_Nom]]&amp;"_"&amp;Clef_répartition[[#This Row],[Nombre]]&amp;"_"&amp;Clef_répartition[[#This Row],[Année]]</f>
        <v>ORPC Orbe_Organisation régionale de protection civile d'Orbe_45_2016</v>
      </c>
      <c r="H1404">
        <v>5563</v>
      </c>
      <c r="I1404" t="s">
        <v>193</v>
      </c>
      <c r="J1404">
        <v>2016</v>
      </c>
      <c r="K1404">
        <v>1.7776323681771087E-3</v>
      </c>
    </row>
    <row r="1405" spans="1:11" x14ac:dyDescent="0.25">
      <c r="A1405" t="s">
        <v>433</v>
      </c>
      <c r="B1405" t="s">
        <v>563</v>
      </c>
      <c r="C1405" t="s">
        <v>564</v>
      </c>
      <c r="D1405" t="str">
        <f>Clef_répartition[[#This Row],[Code association]]&amp;"_"&amp;Clef_répartition[[#This Row],[Nom association]]</f>
        <v>ORPC Orbe_Organisation régionale de protection civile d'Orbe</v>
      </c>
      <c r="E1405">
        <f>COUNTIFS(D$2:D1405,Clef_répartition[[#This Row],[Code_Nom]],J$2:J1405,Clef_répartition[[#This Row],[Année]])</f>
        <v>46</v>
      </c>
      <c r="F1405">
        <f>IF(Clef_répartition[[#This Row],[Code_Nom]]=D1404,F1404-1,(COUNTIFS(Clef_répartition[Code_Nom],Clef_répartition[[#This Row],[Code_Nom]],Clef_répartition[Année],Clef_répartition[[#This Row],[Année]])))</f>
        <v>28</v>
      </c>
      <c r="G1405" t="str">
        <f>Clef_répartition[[#This Row],[Code_Nom]]&amp;"_"&amp;Clef_répartition[[#This Row],[Nombre]]&amp;"_"&amp;Clef_répartition[[#This Row],[Année]]</f>
        <v>ORPC Orbe_Organisation régionale de protection civile d'Orbe_46_2016</v>
      </c>
      <c r="H1405">
        <v>5564</v>
      </c>
      <c r="I1405" t="s">
        <v>194</v>
      </c>
      <c r="J1405">
        <v>2016</v>
      </c>
      <c r="K1405">
        <v>1.1014777250667976E-3</v>
      </c>
    </row>
    <row r="1406" spans="1:11" x14ac:dyDescent="0.25">
      <c r="A1406" t="s">
        <v>433</v>
      </c>
      <c r="B1406" t="s">
        <v>563</v>
      </c>
      <c r="C1406" t="s">
        <v>564</v>
      </c>
      <c r="D1406" t="str">
        <f>Clef_répartition[[#This Row],[Code association]]&amp;"_"&amp;Clef_répartition[[#This Row],[Nom association]]</f>
        <v>ORPC Orbe_Organisation régionale de protection civile d'Orbe</v>
      </c>
      <c r="E1406">
        <f>COUNTIFS(D$2:D1406,Clef_répartition[[#This Row],[Code_Nom]],J$2:J1406,Clef_répartition[[#This Row],[Année]])</f>
        <v>47</v>
      </c>
      <c r="F1406">
        <f>IF(Clef_répartition[[#This Row],[Code_Nom]]=D1405,F1405-1,(COUNTIFS(Clef_répartition[Code_Nom],Clef_répartition[[#This Row],[Code_Nom]],Clef_répartition[Année],Clef_répartition[[#This Row],[Année]])))</f>
        <v>27</v>
      </c>
      <c r="G1406" t="str">
        <f>Clef_répartition[[#This Row],[Code_Nom]]&amp;"_"&amp;Clef_répartition[[#This Row],[Nombre]]&amp;"_"&amp;Clef_répartition[[#This Row],[Année]]</f>
        <v>ORPC Orbe_Organisation régionale de protection civile d'Orbe_47_2016</v>
      </c>
      <c r="H1406">
        <v>5565</v>
      </c>
      <c r="I1406" t="s">
        <v>199</v>
      </c>
      <c r="J1406">
        <v>2016</v>
      </c>
      <c r="K1406">
        <v>5.2020284639293307E-3</v>
      </c>
    </row>
    <row r="1407" spans="1:11" x14ac:dyDescent="0.25">
      <c r="A1407" t="s">
        <v>433</v>
      </c>
      <c r="B1407" t="s">
        <v>563</v>
      </c>
      <c r="C1407" t="s">
        <v>564</v>
      </c>
      <c r="D1407" t="str">
        <f>Clef_répartition[[#This Row],[Code association]]&amp;"_"&amp;Clef_répartition[[#This Row],[Nom association]]</f>
        <v>ORPC Orbe_Organisation régionale de protection civile d'Orbe</v>
      </c>
      <c r="E1407">
        <f>COUNTIFS(D$2:D1407,Clef_répartition[[#This Row],[Code_Nom]],J$2:J1407,Clef_répartition[[#This Row],[Année]])</f>
        <v>48</v>
      </c>
      <c r="F1407">
        <f>IF(Clef_répartition[[#This Row],[Code_Nom]]=D1406,F1406-1,(COUNTIFS(Clef_répartition[Code_Nom],Clef_répartition[[#This Row],[Code_Nom]],Clef_répartition[Année],Clef_répartition[[#This Row],[Année]])))</f>
        <v>26</v>
      </c>
      <c r="G1407" t="str">
        <f>Clef_répartition[[#This Row],[Code_Nom]]&amp;"_"&amp;Clef_répartition[[#This Row],[Nombre]]&amp;"_"&amp;Clef_répartition[[#This Row],[Année]]</f>
        <v>ORPC Orbe_Organisation régionale de protection civile d'Orbe_48_2016</v>
      </c>
      <c r="H1407">
        <v>5757</v>
      </c>
      <c r="I1407" t="s">
        <v>201</v>
      </c>
      <c r="J1407">
        <v>2016</v>
      </c>
      <c r="K1407">
        <v>7.6176454550411693E-2</v>
      </c>
    </row>
    <row r="1408" spans="1:11" x14ac:dyDescent="0.25">
      <c r="A1408" t="s">
        <v>433</v>
      </c>
      <c r="B1408" t="s">
        <v>563</v>
      </c>
      <c r="C1408" t="s">
        <v>564</v>
      </c>
      <c r="D1408" t="str">
        <f>Clef_répartition[[#This Row],[Code association]]&amp;"_"&amp;Clef_répartition[[#This Row],[Nom association]]</f>
        <v>ORPC Orbe_Organisation régionale de protection civile d'Orbe</v>
      </c>
      <c r="E1408">
        <f>COUNTIFS(D$2:D1408,Clef_répartition[[#This Row],[Code_Nom]],J$2:J1408,Clef_répartition[[#This Row],[Année]])</f>
        <v>49</v>
      </c>
      <c r="F1408">
        <f>IF(Clef_répartition[[#This Row],[Code_Nom]]=D1407,F1407-1,(COUNTIFS(Clef_répartition[Code_Nom],Clef_répartition[[#This Row],[Code_Nom]],Clef_répartition[Année],Clef_répartition[[#This Row],[Année]])))</f>
        <v>25</v>
      </c>
      <c r="G1408" t="str">
        <f>Clef_répartition[[#This Row],[Code_Nom]]&amp;"_"&amp;Clef_répartition[[#This Row],[Nombre]]&amp;"_"&amp;Clef_répartition[[#This Row],[Année]]</f>
        <v>ORPC Orbe_Organisation régionale de protection civile d'Orbe_49_2016</v>
      </c>
      <c r="H1408">
        <v>5924</v>
      </c>
      <c r="I1408" t="s">
        <v>202</v>
      </c>
      <c r="J1408">
        <v>2016</v>
      </c>
      <c r="K1408">
        <v>3.664321936855881E-3</v>
      </c>
    </row>
    <row r="1409" spans="1:11" x14ac:dyDescent="0.25">
      <c r="A1409" t="s">
        <v>433</v>
      </c>
      <c r="B1409" t="s">
        <v>563</v>
      </c>
      <c r="C1409" t="s">
        <v>564</v>
      </c>
      <c r="D1409" t="str">
        <f>Clef_répartition[[#This Row],[Code association]]&amp;"_"&amp;Clef_répartition[[#This Row],[Nom association]]</f>
        <v>ORPC Orbe_Organisation régionale de protection civile d'Orbe</v>
      </c>
      <c r="E1409">
        <f>COUNTIFS(D$2:D1409,Clef_répartition[[#This Row],[Code_Nom]],J$2:J1409,Clef_répartition[[#This Row],[Année]])</f>
        <v>50</v>
      </c>
      <c r="F1409">
        <f>IF(Clef_répartition[[#This Row],[Code_Nom]]=D1408,F1408-1,(COUNTIFS(Clef_répartition[Code_Nom],Clef_répartition[[#This Row],[Code_Nom]],Clef_répartition[Année],Clef_répartition[[#This Row],[Année]])))</f>
        <v>24</v>
      </c>
      <c r="G1409" t="str">
        <f>Clef_répartition[[#This Row],[Code_Nom]]&amp;"_"&amp;Clef_répartition[[#This Row],[Nombre]]&amp;"_"&amp;Clef_répartition[[#This Row],[Année]]</f>
        <v>ORPC Orbe_Organisation régionale de protection civile d'Orbe_50_2016</v>
      </c>
      <c r="H1409">
        <v>5925</v>
      </c>
      <c r="I1409" t="s">
        <v>207</v>
      </c>
      <c r="J1409">
        <v>2016</v>
      </c>
      <c r="K1409">
        <v>2.1266154097824307E-3</v>
      </c>
    </row>
    <row r="1410" spans="1:11" x14ac:dyDescent="0.25">
      <c r="A1410" t="s">
        <v>433</v>
      </c>
      <c r="B1410" t="s">
        <v>563</v>
      </c>
      <c r="C1410" t="s">
        <v>564</v>
      </c>
      <c r="D1410" t="str">
        <f>Clef_répartition[[#This Row],[Code association]]&amp;"_"&amp;Clef_répartition[[#This Row],[Nom association]]</f>
        <v>ORPC Orbe_Organisation régionale de protection civile d'Orbe</v>
      </c>
      <c r="E1410">
        <f>COUNTIFS(D$2:D1410,Clef_répartition[[#This Row],[Code_Nom]],J$2:J1410,Clef_répartition[[#This Row],[Année]])</f>
        <v>51</v>
      </c>
      <c r="F1410">
        <f>IF(Clef_répartition[[#This Row],[Code_Nom]]=D1409,F1409-1,(COUNTIFS(Clef_répartition[Code_Nom],Clef_répartition[[#This Row],[Code_Nom]],Clef_répartition[Année],Clef_répartition[[#This Row],[Année]])))</f>
        <v>23</v>
      </c>
      <c r="G1410" t="str">
        <f>Clef_répartition[[#This Row],[Code_Nom]]&amp;"_"&amp;Clef_répartition[[#This Row],[Nombre]]&amp;"_"&amp;Clef_répartition[[#This Row],[Année]]</f>
        <v>ORPC Orbe_Organisation régionale de protection civile d'Orbe_51_2016</v>
      </c>
      <c r="H1410">
        <v>5926</v>
      </c>
      <c r="I1410" t="s">
        <v>218</v>
      </c>
      <c r="J1410">
        <v>2016</v>
      </c>
      <c r="K1410">
        <v>8.5609902393805545E-3</v>
      </c>
    </row>
    <row r="1411" spans="1:11" x14ac:dyDescent="0.25">
      <c r="A1411" t="s">
        <v>433</v>
      </c>
      <c r="B1411" t="s">
        <v>563</v>
      </c>
      <c r="C1411" t="s">
        <v>564</v>
      </c>
      <c r="D1411" t="str">
        <f>Clef_répartition[[#This Row],[Code association]]&amp;"_"&amp;Clef_répartition[[#This Row],[Nom association]]</f>
        <v>ORPC Orbe_Organisation régionale de protection civile d'Orbe</v>
      </c>
      <c r="E1411">
        <f>COUNTIFS(D$2:D1411,Clef_répartition[[#This Row],[Code_Nom]],J$2:J1411,Clef_répartition[[#This Row],[Année]])</f>
        <v>52</v>
      </c>
      <c r="F1411">
        <f>IF(Clef_répartition[[#This Row],[Code_Nom]]=D1410,F1410-1,(COUNTIFS(Clef_répartition[Code_Nom],Clef_répartition[[#This Row],[Code_Nom]],Clef_répartition[Année],Clef_répartition[[#This Row],[Année]])))</f>
        <v>22</v>
      </c>
      <c r="G1411" t="str">
        <f>Clef_répartition[[#This Row],[Code_Nom]]&amp;"_"&amp;Clef_répartition[[#This Row],[Nombre]]&amp;"_"&amp;Clef_répartition[[#This Row],[Année]]</f>
        <v>ORPC Orbe_Organisation régionale de protection civile d'Orbe_52_2016</v>
      </c>
      <c r="H1411">
        <v>5759</v>
      </c>
      <c r="I1411" t="s">
        <v>220</v>
      </c>
      <c r="J1411">
        <v>2016</v>
      </c>
      <c r="K1411">
        <v>2.2902012105349254E-3</v>
      </c>
    </row>
    <row r="1412" spans="1:11" x14ac:dyDescent="0.25">
      <c r="A1412" t="s">
        <v>433</v>
      </c>
      <c r="B1412" t="s">
        <v>563</v>
      </c>
      <c r="C1412" t="s">
        <v>564</v>
      </c>
      <c r="D1412" t="str">
        <f>Clef_répartition[[#This Row],[Code association]]&amp;"_"&amp;Clef_répartition[[#This Row],[Nom association]]</f>
        <v>ORPC Orbe_Organisation régionale de protection civile d'Orbe</v>
      </c>
      <c r="E1412">
        <f>COUNTIFS(D$2:D1412,Clef_répartition[[#This Row],[Code_Nom]],J$2:J1412,Clef_répartition[[#This Row],[Année]])</f>
        <v>53</v>
      </c>
      <c r="F1412">
        <f>IF(Clef_répartition[[#This Row],[Code_Nom]]=D1411,F1411-1,(COUNTIFS(Clef_répartition[Code_Nom],Clef_répartition[[#This Row],[Code_Nom]],Clef_répartition[Année],Clef_répartition[[#This Row],[Année]])))</f>
        <v>21</v>
      </c>
      <c r="G1412" t="str">
        <f>Clef_répartition[[#This Row],[Code_Nom]]&amp;"_"&amp;Clef_répartition[[#This Row],[Nombre]]&amp;"_"&amp;Clef_répartition[[#This Row],[Année]]</f>
        <v>ORPC Orbe_Organisation régionale de protection civile d'Orbe_53_2016</v>
      </c>
      <c r="H1412">
        <v>5566</v>
      </c>
      <c r="I1412" t="s">
        <v>224</v>
      </c>
      <c r="J1412">
        <v>2016</v>
      </c>
      <c r="K1412">
        <v>4.2314193794645294E-3</v>
      </c>
    </row>
    <row r="1413" spans="1:11" x14ac:dyDescent="0.25">
      <c r="A1413" t="s">
        <v>433</v>
      </c>
      <c r="B1413" t="s">
        <v>563</v>
      </c>
      <c r="C1413" t="s">
        <v>564</v>
      </c>
      <c r="D1413" t="str">
        <f>Clef_répartition[[#This Row],[Code association]]&amp;"_"&amp;Clef_répartition[[#This Row],[Nom association]]</f>
        <v>ORPC Orbe_Organisation régionale de protection civile d'Orbe</v>
      </c>
      <c r="E1413">
        <f>COUNTIFS(D$2:D1413,Clef_répartition[[#This Row],[Code_Nom]],J$2:J1413,Clef_répartition[[#This Row],[Année]])</f>
        <v>54</v>
      </c>
      <c r="F1413">
        <f>IF(Clef_répartition[[#This Row],[Code_Nom]]=D1412,F1412-1,(COUNTIFS(Clef_répartition[Code_Nom],Clef_répartition[[#This Row],[Code_Nom]],Clef_répartition[Année],Clef_répartition[[#This Row],[Année]])))</f>
        <v>20</v>
      </c>
      <c r="G1413" t="str">
        <f>Clef_répartition[[#This Row],[Code_Nom]]&amp;"_"&amp;Clef_répartition[[#This Row],[Nombre]]&amp;"_"&amp;Clef_répartition[[#This Row],[Année]]</f>
        <v>ORPC Orbe_Organisation régionale de protection civile d'Orbe_54_2016</v>
      </c>
      <c r="H1413">
        <v>5760</v>
      </c>
      <c r="I1413" t="s">
        <v>227</v>
      </c>
      <c r="J1413">
        <v>2016</v>
      </c>
      <c r="K1413">
        <v>5.2892742243306617E-3</v>
      </c>
    </row>
    <row r="1414" spans="1:11" x14ac:dyDescent="0.25">
      <c r="A1414" t="s">
        <v>433</v>
      </c>
      <c r="B1414" t="s">
        <v>563</v>
      </c>
      <c r="C1414" t="s">
        <v>564</v>
      </c>
      <c r="D1414" t="str">
        <f>Clef_répartition[[#This Row],[Code association]]&amp;"_"&amp;Clef_répartition[[#This Row],[Nom association]]</f>
        <v>ORPC Orbe_Organisation régionale de protection civile d'Orbe</v>
      </c>
      <c r="E1414">
        <f>COUNTIFS(D$2:D1414,Clef_répartition[[#This Row],[Code_Nom]],J$2:J1414,Clef_répartition[[#This Row],[Année]])</f>
        <v>55</v>
      </c>
      <c r="F1414">
        <f>IF(Clef_répartition[[#This Row],[Code_Nom]]=D1413,F1413-1,(COUNTIFS(Clef_répartition[Code_Nom],Clef_répartition[[#This Row],[Code_Nom]],Clef_répartition[Année],Clef_répartition[[#This Row],[Année]])))</f>
        <v>19</v>
      </c>
      <c r="G1414" t="str">
        <f>Clef_répartition[[#This Row],[Code_Nom]]&amp;"_"&amp;Clef_répartition[[#This Row],[Nombre]]&amp;"_"&amp;Clef_répartition[[#This Row],[Année]]</f>
        <v>ORPC Orbe_Organisation régionale de protection civile d'Orbe_55_2016</v>
      </c>
      <c r="H1414">
        <v>5761</v>
      </c>
      <c r="I1414" t="s">
        <v>233</v>
      </c>
      <c r="J1414">
        <v>2016</v>
      </c>
      <c r="K1414">
        <v>6.0090517476416383E-3</v>
      </c>
    </row>
    <row r="1415" spans="1:11" x14ac:dyDescent="0.25">
      <c r="A1415" t="s">
        <v>433</v>
      </c>
      <c r="B1415" t="s">
        <v>563</v>
      </c>
      <c r="C1415" t="s">
        <v>564</v>
      </c>
      <c r="D1415" t="str">
        <f>Clef_répartition[[#This Row],[Code association]]&amp;"_"&amp;Clef_répartition[[#This Row],[Nom association]]</f>
        <v>ORPC Orbe_Organisation régionale de protection civile d'Orbe</v>
      </c>
      <c r="E1415">
        <f>COUNTIFS(D$2:D1415,Clef_répartition[[#This Row],[Code_Nom]],J$2:J1415,Clef_répartition[[#This Row],[Année]])</f>
        <v>56</v>
      </c>
      <c r="F1415">
        <f>IF(Clef_répartition[[#This Row],[Code_Nom]]=D1414,F1414-1,(COUNTIFS(Clef_répartition[Code_Nom],Clef_répartition[[#This Row],[Code_Nom]],Clef_répartition[Année],Clef_répartition[[#This Row],[Année]])))</f>
        <v>18</v>
      </c>
      <c r="G1415" t="str">
        <f>Clef_répartition[[#This Row],[Code_Nom]]&amp;"_"&amp;Clef_répartition[[#This Row],[Nombre]]&amp;"_"&amp;Clef_répartition[[#This Row],[Année]]</f>
        <v>ORPC Orbe_Organisation régionale de protection civile d'Orbe_56_2016</v>
      </c>
      <c r="H1415">
        <v>5928</v>
      </c>
      <c r="I1415" t="s">
        <v>240</v>
      </c>
      <c r="J1415">
        <v>2016</v>
      </c>
      <c r="K1415">
        <v>2.0393696493811002E-3</v>
      </c>
    </row>
    <row r="1416" spans="1:11" x14ac:dyDescent="0.25">
      <c r="A1416" t="s">
        <v>433</v>
      </c>
      <c r="B1416" t="s">
        <v>563</v>
      </c>
      <c r="C1416" t="s">
        <v>564</v>
      </c>
      <c r="D1416" t="str">
        <f>Clef_répartition[[#This Row],[Code association]]&amp;"_"&amp;Clef_répartition[[#This Row],[Nom association]]</f>
        <v>ORPC Orbe_Organisation régionale de protection civile d'Orbe</v>
      </c>
      <c r="E1416">
        <f>COUNTIFS(D$2:D1416,Clef_répartition[[#This Row],[Code_Nom]],J$2:J1416,Clef_répartition[[#This Row],[Année]])</f>
        <v>57</v>
      </c>
      <c r="F1416">
        <f>IF(Clef_répartition[[#This Row],[Code_Nom]]=D1415,F1415-1,(COUNTIFS(Clef_répartition[Code_Nom],Clef_répartition[[#This Row],[Code_Nom]],Clef_répartition[Année],Clef_répartition[[#This Row],[Année]])))</f>
        <v>17</v>
      </c>
      <c r="G1416" t="str">
        <f>Clef_répartition[[#This Row],[Code_Nom]]&amp;"_"&amp;Clef_répartition[[#This Row],[Nombre]]&amp;"_"&amp;Clef_répartition[[#This Row],[Année]]</f>
        <v>ORPC Orbe_Organisation régionale de protection civile d'Orbe_57_2016</v>
      </c>
      <c r="H1416">
        <v>5568</v>
      </c>
      <c r="I1416" t="s">
        <v>249</v>
      </c>
      <c r="J1416">
        <v>2016</v>
      </c>
      <c r="K1416">
        <v>5.3645236926768099E-2</v>
      </c>
    </row>
    <row r="1417" spans="1:11" x14ac:dyDescent="0.25">
      <c r="A1417" t="s">
        <v>433</v>
      </c>
      <c r="B1417" t="s">
        <v>563</v>
      </c>
      <c r="C1417" t="s">
        <v>564</v>
      </c>
      <c r="D1417" t="str">
        <f>Clef_répartition[[#This Row],[Code association]]&amp;"_"&amp;Clef_répartition[[#This Row],[Nom association]]</f>
        <v>ORPC Orbe_Organisation régionale de protection civile d'Orbe</v>
      </c>
      <c r="E1417">
        <f>COUNTIFS(D$2:D1417,Clef_répartition[[#This Row],[Code_Nom]],J$2:J1417,Clef_répartition[[#This Row],[Année]])</f>
        <v>58</v>
      </c>
      <c r="F1417">
        <f>IF(Clef_répartition[[#This Row],[Code_Nom]]=D1416,F1416-1,(COUNTIFS(Clef_répartition[Code_Nom],Clef_répartition[[#This Row],[Code_Nom]],Clef_répartition[Année],Clef_répartition[[#This Row],[Année]])))</f>
        <v>16</v>
      </c>
      <c r="G1417" t="str">
        <f>Clef_répartition[[#This Row],[Code_Nom]]&amp;"_"&amp;Clef_répartition[[#This Row],[Nombre]]&amp;"_"&amp;Clef_répartition[[#This Row],[Année]]</f>
        <v>ORPC Orbe_Organisation régionale de protection civile d'Orbe_58_2016</v>
      </c>
      <c r="H1417">
        <v>5762</v>
      </c>
      <c r="I1417" t="s">
        <v>253</v>
      </c>
      <c r="J1417">
        <v>2016</v>
      </c>
      <c r="K1417">
        <v>1.4940836468727847E-3</v>
      </c>
    </row>
    <row r="1418" spans="1:11" x14ac:dyDescent="0.25">
      <c r="A1418" t="s">
        <v>433</v>
      </c>
      <c r="B1418" t="s">
        <v>563</v>
      </c>
      <c r="C1418" t="s">
        <v>564</v>
      </c>
      <c r="D1418" t="str">
        <f>Clef_répartition[[#This Row],[Code association]]&amp;"_"&amp;Clef_répartition[[#This Row],[Nom association]]</f>
        <v>ORPC Orbe_Organisation régionale de protection civile d'Orbe</v>
      </c>
      <c r="E1418">
        <f>COUNTIFS(D$2:D1418,Clef_répartition[[#This Row],[Code_Nom]],J$2:J1418,Clef_répartition[[#This Row],[Année]])</f>
        <v>59</v>
      </c>
      <c r="F1418">
        <f>IF(Clef_répartition[[#This Row],[Code_Nom]]=D1417,F1417-1,(COUNTIFS(Clef_répartition[Code_Nom],Clef_répartition[[#This Row],[Code_Nom]],Clef_répartition[Année],Clef_répartition[[#This Row],[Année]])))</f>
        <v>15</v>
      </c>
      <c r="G1418" t="str">
        <f>Clef_répartition[[#This Row],[Code_Nom]]&amp;"_"&amp;Clef_répartition[[#This Row],[Nombre]]&amp;"_"&amp;Clef_répartition[[#This Row],[Année]]</f>
        <v>ORPC Orbe_Organisation régionale de protection civile d'Orbe_59_2016</v>
      </c>
      <c r="H1418">
        <v>5929</v>
      </c>
      <c r="I1418" t="s">
        <v>257</v>
      </c>
      <c r="J1418">
        <v>2016</v>
      </c>
      <c r="K1418">
        <v>6.5979606303506189E-3</v>
      </c>
    </row>
    <row r="1419" spans="1:11" x14ac:dyDescent="0.25">
      <c r="A1419" t="s">
        <v>433</v>
      </c>
      <c r="B1419" t="s">
        <v>563</v>
      </c>
      <c r="C1419" t="s">
        <v>564</v>
      </c>
      <c r="D1419" t="str">
        <f>Clef_répartition[[#This Row],[Code association]]&amp;"_"&amp;Clef_répartition[[#This Row],[Nom association]]</f>
        <v>ORPC Orbe_Organisation régionale de protection civile d'Orbe</v>
      </c>
      <c r="E1419">
        <f>COUNTIFS(D$2:D1419,Clef_répartition[[#This Row],[Code_Nom]],J$2:J1419,Clef_répartition[[#This Row],[Année]])</f>
        <v>60</v>
      </c>
      <c r="F1419">
        <f>IF(Clef_répartition[[#This Row],[Code_Nom]]=D1418,F1418-1,(COUNTIFS(Clef_répartition[Code_Nom],Clef_répartition[[#This Row],[Code_Nom]],Clef_répartition[Année],Clef_répartition[[#This Row],[Année]])))</f>
        <v>14</v>
      </c>
      <c r="G1419" t="str">
        <f>Clef_répartition[[#This Row],[Code_Nom]]&amp;"_"&amp;Clef_répartition[[#This Row],[Nombre]]&amp;"_"&amp;Clef_répartition[[#This Row],[Année]]</f>
        <v>ORPC Orbe_Organisation régionale de protection civile d'Orbe_60_2016</v>
      </c>
      <c r="H1419">
        <v>5930</v>
      </c>
      <c r="I1419" t="s">
        <v>259</v>
      </c>
      <c r="J1419">
        <v>2016</v>
      </c>
      <c r="K1419">
        <v>2.1811440100332623E-3</v>
      </c>
    </row>
    <row r="1420" spans="1:11" x14ac:dyDescent="0.25">
      <c r="A1420" t="s">
        <v>433</v>
      </c>
      <c r="B1420" t="s">
        <v>563</v>
      </c>
      <c r="C1420" t="s">
        <v>564</v>
      </c>
      <c r="D1420" t="str">
        <f>Clef_répartition[[#This Row],[Code association]]&amp;"_"&amp;Clef_répartition[[#This Row],[Nom association]]</f>
        <v>ORPC Orbe_Organisation régionale de protection civile d'Orbe</v>
      </c>
      <c r="E1420">
        <f>COUNTIFS(D$2:D1420,Clef_répartition[[#This Row],[Code_Nom]],J$2:J1420,Clef_répartition[[#This Row],[Année]])</f>
        <v>61</v>
      </c>
      <c r="F1420">
        <f>IF(Clef_répartition[[#This Row],[Code_Nom]]=D1419,F1419-1,(COUNTIFS(Clef_répartition[Code_Nom],Clef_répartition[[#This Row],[Code_Nom]],Clef_répartition[Année],Clef_répartition[[#This Row],[Année]])))</f>
        <v>13</v>
      </c>
      <c r="G1420" t="str">
        <f>Clef_répartition[[#This Row],[Code_Nom]]&amp;"_"&amp;Clef_répartition[[#This Row],[Nombre]]&amp;"_"&amp;Clef_répartition[[#This Row],[Année]]</f>
        <v>ORPC Orbe_Organisation régionale de protection civile d'Orbe_61_2016</v>
      </c>
      <c r="H1420">
        <v>5571</v>
      </c>
      <c r="I1420" t="s">
        <v>263</v>
      </c>
      <c r="J1420">
        <v>2016</v>
      </c>
      <c r="K1420">
        <v>9.1935220022902019E-3</v>
      </c>
    </row>
    <row r="1421" spans="1:11" x14ac:dyDescent="0.25">
      <c r="A1421" t="s">
        <v>433</v>
      </c>
      <c r="B1421" t="s">
        <v>563</v>
      </c>
      <c r="C1421" t="s">
        <v>564</v>
      </c>
      <c r="D1421" t="str">
        <f>Clef_répartition[[#This Row],[Code association]]&amp;"_"&amp;Clef_répartition[[#This Row],[Nom association]]</f>
        <v>ORPC Orbe_Organisation régionale de protection civile d'Orbe</v>
      </c>
      <c r="E1421">
        <f>COUNTIFS(D$2:D1421,Clef_répartition[[#This Row],[Code_Nom]],J$2:J1421,Clef_répartition[[#This Row],[Année]])</f>
        <v>62</v>
      </c>
      <c r="F1421">
        <f>IF(Clef_répartition[[#This Row],[Code_Nom]]=D1420,F1420-1,(COUNTIFS(Clef_répartition[Code_Nom],Clef_répartition[[#This Row],[Code_Nom]],Clef_répartition[Année],Clef_répartition[[#This Row],[Année]])))</f>
        <v>12</v>
      </c>
      <c r="G1421" t="str">
        <f>Clef_répartition[[#This Row],[Code_Nom]]&amp;"_"&amp;Clef_répartition[[#This Row],[Nombre]]&amp;"_"&amp;Clef_répartition[[#This Row],[Année]]</f>
        <v>ORPC Orbe_Organisation régionale de protection civile d'Orbe_62_2016</v>
      </c>
      <c r="H1421">
        <v>5931</v>
      </c>
      <c r="I1421" t="s">
        <v>267</v>
      </c>
      <c r="J1421">
        <v>2016</v>
      </c>
      <c r="K1421">
        <v>4.9730083428758381E-3</v>
      </c>
    </row>
    <row r="1422" spans="1:11" x14ac:dyDescent="0.25">
      <c r="A1422" t="s">
        <v>433</v>
      </c>
      <c r="B1422" t="s">
        <v>563</v>
      </c>
      <c r="C1422" t="s">
        <v>564</v>
      </c>
      <c r="D1422" t="str">
        <f>Clef_répartition[[#This Row],[Code association]]&amp;"_"&amp;Clef_répartition[[#This Row],[Nom association]]</f>
        <v>ORPC Orbe_Organisation régionale de protection civile d'Orbe</v>
      </c>
      <c r="E1422">
        <f>COUNTIFS(D$2:D1422,Clef_répartition[[#This Row],[Code_Nom]],J$2:J1422,Clef_répartition[[#This Row],[Année]])</f>
        <v>63</v>
      </c>
      <c r="F1422">
        <f>IF(Clef_répartition[[#This Row],[Code_Nom]]=D1421,F1421-1,(COUNTIFS(Clef_répartition[Code_Nom],Clef_répartition[[#This Row],[Code_Nom]],Clef_répartition[Année],Clef_répartition[[#This Row],[Année]])))</f>
        <v>11</v>
      </c>
      <c r="G1422" t="str">
        <f>Clef_répartition[[#This Row],[Code_Nom]]&amp;"_"&amp;Clef_répartition[[#This Row],[Nombre]]&amp;"_"&amp;Clef_répartition[[#This Row],[Année]]</f>
        <v>ORPC Orbe_Organisation régionale de protection civile d'Orbe_63_2016</v>
      </c>
      <c r="H1422">
        <v>5932</v>
      </c>
      <c r="I1422" t="s">
        <v>269</v>
      </c>
      <c r="J1422">
        <v>2016</v>
      </c>
      <c r="K1422">
        <v>2.3774469709362559E-3</v>
      </c>
    </row>
    <row r="1423" spans="1:11" x14ac:dyDescent="0.25">
      <c r="A1423" t="s">
        <v>433</v>
      </c>
      <c r="B1423" t="s">
        <v>563</v>
      </c>
      <c r="C1423" t="s">
        <v>564</v>
      </c>
      <c r="D1423" t="str">
        <f>Clef_répartition[[#This Row],[Code association]]&amp;"_"&amp;Clef_répartition[[#This Row],[Nom association]]</f>
        <v>ORPC Orbe_Organisation régionale de protection civile d'Orbe</v>
      </c>
      <c r="E1423">
        <f>COUNTIFS(D$2:D1423,Clef_répartition[[#This Row],[Code_Nom]],J$2:J1423,Clef_répartition[[#This Row],[Année]])</f>
        <v>64</v>
      </c>
      <c r="F1423">
        <f>IF(Clef_répartition[[#This Row],[Code_Nom]]=D1422,F1422-1,(COUNTIFS(Clef_répartition[Code_Nom],Clef_répartition[[#This Row],[Code_Nom]],Clef_répartition[Année],Clef_répartition[[#This Row],[Année]])))</f>
        <v>10</v>
      </c>
      <c r="G1423" t="str">
        <f>Clef_répartition[[#This Row],[Code_Nom]]&amp;"_"&amp;Clef_répartition[[#This Row],[Nombre]]&amp;"_"&amp;Clef_répartition[[#This Row],[Année]]</f>
        <v>ORPC Orbe_Organisation régionale de protection civile d'Orbe_64_2016</v>
      </c>
      <c r="H1423">
        <v>5933</v>
      </c>
      <c r="I1423" t="s">
        <v>271</v>
      </c>
      <c r="J1423">
        <v>2016</v>
      </c>
      <c r="K1423">
        <v>7.6885326353672498E-3</v>
      </c>
    </row>
    <row r="1424" spans="1:11" x14ac:dyDescent="0.25">
      <c r="A1424" t="s">
        <v>433</v>
      </c>
      <c r="B1424" t="s">
        <v>563</v>
      </c>
      <c r="C1424" t="s">
        <v>564</v>
      </c>
      <c r="D1424" t="str">
        <f>Clef_répartition[[#This Row],[Code association]]&amp;"_"&amp;Clef_répartition[[#This Row],[Nom association]]</f>
        <v>ORPC Orbe_Organisation régionale de protection civile d'Orbe</v>
      </c>
      <c r="E1424">
        <f>COUNTIFS(D$2:D1424,Clef_répartition[[#This Row],[Code_Nom]],J$2:J1424,Clef_répartition[[#This Row],[Année]])</f>
        <v>65</v>
      </c>
      <c r="F1424">
        <f>IF(Clef_répartition[[#This Row],[Code_Nom]]=D1423,F1423-1,(COUNTIFS(Clef_répartition[Code_Nom],Clef_répartition[[#This Row],[Code_Nom]],Clef_répartition[Année],Clef_répartition[[#This Row],[Année]])))</f>
        <v>9</v>
      </c>
      <c r="G1424" t="str">
        <f>Clef_répartition[[#This Row],[Code_Nom]]&amp;"_"&amp;Clef_répartition[[#This Row],[Nombre]]&amp;"_"&amp;Clef_répartition[[#This Row],[Année]]</f>
        <v>ORPC Orbe_Organisation régionale de protection civile d'Orbe_65_2016</v>
      </c>
      <c r="H1424">
        <v>5763</v>
      </c>
      <c r="I1424" t="s">
        <v>272</v>
      </c>
      <c r="J1424">
        <v>2016</v>
      </c>
      <c r="K1424">
        <v>6.8815093516549431E-3</v>
      </c>
    </row>
    <row r="1425" spans="1:11" x14ac:dyDescent="0.25">
      <c r="A1425" t="s">
        <v>433</v>
      </c>
      <c r="B1425" t="s">
        <v>563</v>
      </c>
      <c r="C1425" t="s">
        <v>564</v>
      </c>
      <c r="D1425" t="str">
        <f>Clef_répartition[[#This Row],[Code association]]&amp;"_"&amp;Clef_répartition[[#This Row],[Nom association]]</f>
        <v>ORPC Orbe_Organisation régionale de protection civile d'Orbe</v>
      </c>
      <c r="E1425">
        <f>COUNTIFS(D$2:D1425,Clef_répartition[[#This Row],[Code_Nom]],J$2:J1425,Clef_répartition[[#This Row],[Année]])</f>
        <v>66</v>
      </c>
      <c r="F1425">
        <f>IF(Clef_répartition[[#This Row],[Code_Nom]]=D1424,F1424-1,(COUNTIFS(Clef_répartition[Code_Nom],Clef_répartition[[#This Row],[Code_Nom]],Clef_répartition[Année],Clef_répartition[[#This Row],[Année]])))</f>
        <v>8</v>
      </c>
      <c r="G1425" t="str">
        <f>Clef_répartition[[#This Row],[Code_Nom]]&amp;"_"&amp;Clef_répartition[[#This Row],[Nombre]]&amp;"_"&amp;Clef_répartition[[#This Row],[Année]]</f>
        <v>ORPC Orbe_Organisation régionale de protection civile d'Orbe_66_2016</v>
      </c>
      <c r="H1425">
        <v>5934</v>
      </c>
      <c r="I1425" t="s">
        <v>273</v>
      </c>
      <c r="J1425">
        <v>2016</v>
      </c>
      <c r="K1425">
        <v>2.5955613719395821E-3</v>
      </c>
    </row>
    <row r="1426" spans="1:11" x14ac:dyDescent="0.25">
      <c r="A1426" t="s">
        <v>433</v>
      </c>
      <c r="B1426" t="s">
        <v>563</v>
      </c>
      <c r="C1426" t="s">
        <v>564</v>
      </c>
      <c r="D1426" t="str">
        <f>Clef_répartition[[#This Row],[Code association]]&amp;"_"&amp;Clef_répartition[[#This Row],[Nom association]]</f>
        <v>ORPC Orbe_Organisation régionale de protection civile d'Orbe</v>
      </c>
      <c r="E1426">
        <f>COUNTIFS(D$2:D1426,Clef_répartition[[#This Row],[Code_Nom]],J$2:J1426,Clef_répartition[[#This Row],[Année]])</f>
        <v>67</v>
      </c>
      <c r="F1426">
        <f>IF(Clef_répartition[[#This Row],[Code_Nom]]=D1425,F1425-1,(COUNTIFS(Clef_répartition[Code_Nom],Clef_répartition[[#This Row],[Code_Nom]],Clef_répartition[Année],Clef_répartition[[#This Row],[Année]])))</f>
        <v>7</v>
      </c>
      <c r="G1426" t="str">
        <f>Clef_répartition[[#This Row],[Code_Nom]]&amp;"_"&amp;Clef_répartition[[#This Row],[Nombre]]&amp;"_"&amp;Clef_répartition[[#This Row],[Année]]</f>
        <v>ORPC Orbe_Organisation régionale de protection civile d'Orbe_67_2016</v>
      </c>
      <c r="H1426">
        <v>5764</v>
      </c>
      <c r="I1426" t="s">
        <v>274</v>
      </c>
      <c r="J1426">
        <v>2016</v>
      </c>
      <c r="K1426">
        <v>4.1997927913190465E-2</v>
      </c>
    </row>
    <row r="1427" spans="1:11" x14ac:dyDescent="0.25">
      <c r="A1427" t="s">
        <v>433</v>
      </c>
      <c r="B1427" t="s">
        <v>563</v>
      </c>
      <c r="C1427" t="s">
        <v>564</v>
      </c>
      <c r="D1427" t="str">
        <f>Clef_répartition[[#This Row],[Code association]]&amp;"_"&amp;Clef_répartition[[#This Row],[Nom association]]</f>
        <v>ORPC Orbe_Organisation régionale de protection civile d'Orbe</v>
      </c>
      <c r="E1427">
        <f>COUNTIFS(D$2:D1427,Clef_répartition[[#This Row],[Code_Nom]],J$2:J1427,Clef_répartition[[#This Row],[Année]])</f>
        <v>68</v>
      </c>
      <c r="F1427">
        <f>IF(Clef_répartition[[#This Row],[Code_Nom]]=D1426,F1426-1,(COUNTIFS(Clef_répartition[Code_Nom],Clef_répartition[[#This Row],[Code_Nom]],Clef_répartition[Année],Clef_répartition[[#This Row],[Année]])))</f>
        <v>6</v>
      </c>
      <c r="G1427" t="str">
        <f>Clef_répartition[[#This Row],[Code_Nom]]&amp;"_"&amp;Clef_répartition[[#This Row],[Nombre]]&amp;"_"&amp;Clef_répartition[[#This Row],[Année]]</f>
        <v>ORPC Orbe_Organisation régionale de protection civile d'Orbe_68_2016</v>
      </c>
      <c r="H1427">
        <v>5765</v>
      </c>
      <c r="I1427" t="s">
        <v>275</v>
      </c>
      <c r="J1427">
        <v>2016</v>
      </c>
      <c r="K1427">
        <v>5.2565570641801623E-3</v>
      </c>
    </row>
    <row r="1428" spans="1:11" x14ac:dyDescent="0.25">
      <c r="A1428" t="s">
        <v>433</v>
      </c>
      <c r="B1428" t="s">
        <v>563</v>
      </c>
      <c r="C1428" t="s">
        <v>564</v>
      </c>
      <c r="D1428" t="str">
        <f>Clef_répartition[[#This Row],[Code association]]&amp;"_"&amp;Clef_répartition[[#This Row],[Nom association]]</f>
        <v>ORPC Orbe_Organisation régionale de protection civile d'Orbe</v>
      </c>
      <c r="E1428">
        <f>COUNTIFS(D$2:D1428,Clef_répartition[[#This Row],[Code_Nom]],J$2:J1428,Clef_répartition[[#This Row],[Année]])</f>
        <v>69</v>
      </c>
      <c r="F1428">
        <f>IF(Clef_répartition[[#This Row],[Code_Nom]]=D1427,F1427-1,(COUNTIFS(Clef_répartition[Code_Nom],Clef_répartition[[#This Row],[Code_Nom]],Clef_répartition[Année],Clef_répartition[[#This Row],[Année]])))</f>
        <v>5</v>
      </c>
      <c r="G1428" t="str">
        <f>Clef_répartition[[#This Row],[Code_Nom]]&amp;"_"&amp;Clef_répartition[[#This Row],[Nombre]]&amp;"_"&amp;Clef_répartition[[#This Row],[Année]]</f>
        <v>ORPC Orbe_Organisation régionale de protection civile d'Orbe_69_2016</v>
      </c>
      <c r="H1428">
        <v>5935</v>
      </c>
      <c r="I1428" t="s">
        <v>280</v>
      </c>
      <c r="J1428">
        <v>2016</v>
      </c>
      <c r="K1428">
        <v>1.1560063253176292E-3</v>
      </c>
    </row>
    <row r="1429" spans="1:11" x14ac:dyDescent="0.25">
      <c r="A1429" t="s">
        <v>433</v>
      </c>
      <c r="B1429" t="s">
        <v>563</v>
      </c>
      <c r="C1429" t="s">
        <v>564</v>
      </c>
      <c r="D1429" t="str">
        <f>Clef_répartition[[#This Row],[Code association]]&amp;"_"&amp;Clef_répartition[[#This Row],[Nom association]]</f>
        <v>ORPC Orbe_Organisation régionale de protection civile d'Orbe</v>
      </c>
      <c r="E1429">
        <f>COUNTIFS(D$2:D1429,Clef_répartition[[#This Row],[Code_Nom]],J$2:J1429,Clef_répartition[[#This Row],[Année]])</f>
        <v>70</v>
      </c>
      <c r="F1429">
        <f>IF(Clef_répartition[[#This Row],[Code_Nom]]=D1428,F1428-1,(COUNTIFS(Clef_répartition[Code_Nom],Clef_répartition[[#This Row],[Code_Nom]],Clef_répartition[Année],Clef_répartition[[#This Row],[Année]])))</f>
        <v>4</v>
      </c>
      <c r="G1429" t="str">
        <f>Clef_répartition[[#This Row],[Code_Nom]]&amp;"_"&amp;Clef_répartition[[#This Row],[Nombre]]&amp;"_"&amp;Clef_répartition[[#This Row],[Année]]</f>
        <v>ORPC Orbe_Organisation régionale de protection civile d'Orbe_70_2016</v>
      </c>
      <c r="H1429">
        <v>5937</v>
      </c>
      <c r="I1429" t="s">
        <v>292</v>
      </c>
      <c r="J1429">
        <v>2016</v>
      </c>
      <c r="K1429">
        <v>1.3304978461202901E-3</v>
      </c>
    </row>
    <row r="1430" spans="1:11" x14ac:dyDescent="0.25">
      <c r="A1430" t="s">
        <v>433</v>
      </c>
      <c r="B1430" t="s">
        <v>563</v>
      </c>
      <c r="C1430" t="s">
        <v>564</v>
      </c>
      <c r="D1430" t="str">
        <f>Clef_répartition[[#This Row],[Code association]]&amp;"_"&amp;Clef_répartition[[#This Row],[Nom association]]</f>
        <v>ORPC Orbe_Organisation régionale de protection civile d'Orbe</v>
      </c>
      <c r="E1430">
        <f>COUNTIFS(D$2:D1430,Clef_répartition[[#This Row],[Code_Nom]],J$2:J1430,Clef_répartition[[#This Row],[Année]])</f>
        <v>71</v>
      </c>
      <c r="F1430">
        <f>IF(Clef_répartition[[#This Row],[Code_Nom]]=D1429,F1429-1,(COUNTIFS(Clef_répartition[Code_Nom],Clef_répartition[[#This Row],[Code_Nom]],Clef_répartition[Année],Clef_répartition[[#This Row],[Année]])))</f>
        <v>3</v>
      </c>
      <c r="G1430" t="str">
        <f>Clef_répartition[[#This Row],[Code_Nom]]&amp;"_"&amp;Clef_répartition[[#This Row],[Nombre]]&amp;"_"&amp;Clef_répartition[[#This Row],[Année]]</f>
        <v>ORPC Orbe_Organisation régionale de protection civile d'Orbe_71_2016</v>
      </c>
      <c r="H1430">
        <v>5766</v>
      </c>
      <c r="I1430" t="s">
        <v>293</v>
      </c>
      <c r="J1430">
        <v>2016</v>
      </c>
      <c r="K1430">
        <v>6.2598833087954631E-3</v>
      </c>
    </row>
    <row r="1431" spans="1:11" x14ac:dyDescent="0.25">
      <c r="A1431" t="s">
        <v>433</v>
      </c>
      <c r="B1431" t="s">
        <v>563</v>
      </c>
      <c r="C1431" t="s">
        <v>564</v>
      </c>
      <c r="D1431" t="str">
        <f>Clef_répartition[[#This Row],[Code association]]&amp;"_"&amp;Clef_répartition[[#This Row],[Nom association]]</f>
        <v>ORPC Orbe_Organisation régionale de protection civile d'Orbe</v>
      </c>
      <c r="E1431">
        <f>COUNTIFS(D$2:D1431,Clef_répartition[[#This Row],[Code_Nom]],J$2:J1431,Clef_répartition[[#This Row],[Année]])</f>
        <v>72</v>
      </c>
      <c r="F1431">
        <f>IF(Clef_répartition[[#This Row],[Code_Nom]]=D1430,F1430-1,(COUNTIFS(Clef_répartition[Code_Nom],Clef_répartition[[#This Row],[Code_Nom]],Clef_répartition[Année],Clef_répartition[[#This Row],[Année]])))</f>
        <v>2</v>
      </c>
      <c r="G1431" t="str">
        <f>Clef_répartition[[#This Row],[Code_Nom]]&amp;"_"&amp;Clef_répartition[[#This Row],[Nombre]]&amp;"_"&amp;Clef_répartition[[#This Row],[Année]]</f>
        <v>ORPC Orbe_Organisation régionale de protection civile d'Orbe_72_2016</v>
      </c>
      <c r="H1431">
        <v>5938</v>
      </c>
      <c r="I1431" t="s">
        <v>298</v>
      </c>
      <c r="J1431">
        <v>2016</v>
      </c>
      <c r="K1431">
        <v>0.32943999127542395</v>
      </c>
    </row>
    <row r="1432" spans="1:11" x14ac:dyDescent="0.25">
      <c r="A1432" t="s">
        <v>433</v>
      </c>
      <c r="B1432" t="s">
        <v>563</v>
      </c>
      <c r="C1432" t="s">
        <v>564</v>
      </c>
      <c r="D1432" t="str">
        <f>Clef_répartition[[#This Row],[Code association]]&amp;"_"&amp;Clef_répartition[[#This Row],[Nom association]]</f>
        <v>ORPC Orbe_Organisation régionale de protection civile d'Orbe</v>
      </c>
      <c r="E1432">
        <f>COUNTIFS(D$2:D1432,Clef_répartition[[#This Row],[Code_Nom]],J$2:J1432,Clef_répartition[[#This Row],[Année]])</f>
        <v>73</v>
      </c>
      <c r="F1432">
        <f>IF(Clef_répartition[[#This Row],[Code_Nom]]=D1431,F1431-1,(COUNTIFS(Clef_répartition[Code_Nom],Clef_répartition[[#This Row],[Code_Nom]],Clef_répartition[Année],Clef_répartition[[#This Row],[Année]])))</f>
        <v>1</v>
      </c>
      <c r="G1432" t="str">
        <f>Clef_répartition[[#This Row],[Code_Nom]]&amp;"_"&amp;Clef_répartition[[#This Row],[Nombre]]&amp;"_"&amp;Clef_répartition[[#This Row],[Année]]</f>
        <v>ORPC Orbe_Organisation régionale de protection civile d'Orbe_73_2016</v>
      </c>
      <c r="H1432">
        <v>5939</v>
      </c>
      <c r="I1432" t="s">
        <v>299</v>
      </c>
      <c r="J1432">
        <v>2016</v>
      </c>
      <c r="K1432">
        <v>3.654506788810731E-2</v>
      </c>
    </row>
    <row r="1433" spans="1:11" x14ac:dyDescent="0.25">
      <c r="A1433" t="s">
        <v>433</v>
      </c>
      <c r="B1433" t="s">
        <v>493</v>
      </c>
      <c r="C1433" t="s">
        <v>494</v>
      </c>
      <c r="D143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3">
        <f>COUNTIFS(D$2:D1433,Clef_répartition[[#This Row],[Code_Nom]],J$2:J1433,Clef_répartition[[#This Row],[Année]])</f>
        <v>1</v>
      </c>
      <c r="F1433">
        <f>IF(Clef_répartition[[#This Row],[Code_Nom]]=D1432,F1432-1,(COUNTIFS(Clef_répartition[Code_Nom],Clef_répartition[[#This Row],[Code_Nom]],Clef_répartition[Année],Clef_répartition[[#This Row],[Année]])))</f>
        <v>8</v>
      </c>
      <c r="G143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Lausannois_1_2016</v>
      </c>
      <c r="H1433">
        <v>5624</v>
      </c>
      <c r="I1433" t="s">
        <v>44</v>
      </c>
      <c r="J1433">
        <v>2016</v>
      </c>
      <c r="K1433">
        <v>0.11382847307809764</v>
      </c>
    </row>
    <row r="1434" spans="1:11" x14ac:dyDescent="0.25">
      <c r="A1434" t="s">
        <v>433</v>
      </c>
      <c r="B1434" t="s">
        <v>493</v>
      </c>
      <c r="C1434" t="s">
        <v>494</v>
      </c>
      <c r="D143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4">
        <f>COUNTIFS(D$2:D1434,Clef_répartition[[#This Row],[Code_Nom]],J$2:J1434,Clef_répartition[[#This Row],[Année]])</f>
        <v>2</v>
      </c>
      <c r="F1434">
        <f>IF(Clef_répartition[[#This Row],[Code_Nom]]=D1433,F1433-1,(COUNTIFS(Clef_répartition[Code_Nom],Clef_répartition[[#This Row],[Code_Nom]],Clef_répartition[Année],Clef_répartition[[#This Row],[Année]])))</f>
        <v>7</v>
      </c>
      <c r="G143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Lausannois_2_2016</v>
      </c>
      <c r="H1434">
        <v>5627</v>
      </c>
      <c r="I1434" t="s">
        <v>56</v>
      </c>
      <c r="J1434">
        <v>2016</v>
      </c>
      <c r="K1434">
        <v>0.10217543086417236</v>
      </c>
    </row>
    <row r="1435" spans="1:11" x14ac:dyDescent="0.25">
      <c r="A1435" t="s">
        <v>433</v>
      </c>
      <c r="B1435" t="s">
        <v>493</v>
      </c>
      <c r="C1435" t="s">
        <v>494</v>
      </c>
      <c r="D143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5">
        <f>COUNTIFS(D$2:D1435,Clef_répartition[[#This Row],[Code_Nom]],J$2:J1435,Clef_répartition[[#This Row],[Année]])</f>
        <v>3</v>
      </c>
      <c r="F1435">
        <f>IF(Clef_répartition[[#This Row],[Code_Nom]]=D1434,F1434-1,(COUNTIFS(Clef_répartition[Code_Nom],Clef_répartition[[#This Row],[Code_Nom]],Clef_répartition[Année],Clef_répartition[[#This Row],[Année]])))</f>
        <v>6</v>
      </c>
      <c r="G143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Lausannois_3_2016</v>
      </c>
      <c r="H1435">
        <v>5583</v>
      </c>
      <c r="I1435" t="s">
        <v>82</v>
      </c>
      <c r="J1435">
        <v>2016</v>
      </c>
      <c r="K1435">
        <v>0.10450328032039467</v>
      </c>
    </row>
    <row r="1436" spans="1:11" x14ac:dyDescent="0.25">
      <c r="A1436" t="s">
        <v>433</v>
      </c>
      <c r="B1436" t="s">
        <v>493</v>
      </c>
      <c r="C1436" t="s">
        <v>494</v>
      </c>
      <c r="D1436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6">
        <f>COUNTIFS(D$2:D1436,Clef_répartition[[#This Row],[Code_Nom]],J$2:J1436,Clef_répartition[[#This Row],[Année]])</f>
        <v>4</v>
      </c>
      <c r="F1436">
        <f>IF(Clef_répartition[[#This Row],[Code_Nom]]=D1435,F1435-1,(COUNTIFS(Clef_répartition[Code_Nom],Clef_répartition[[#This Row],[Code_Nom]],Clef_répartition[Année],Clef_répartition[[#This Row],[Année]])))</f>
        <v>5</v>
      </c>
      <c r="G1436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Lausannois_4_2016</v>
      </c>
      <c r="H1436">
        <v>5635</v>
      </c>
      <c r="I1436" t="s">
        <v>103</v>
      </c>
      <c r="J1436">
        <v>2016</v>
      </c>
      <c r="K1436">
        <v>0.17026464997555685</v>
      </c>
    </row>
    <row r="1437" spans="1:11" x14ac:dyDescent="0.25">
      <c r="A1437" t="s">
        <v>433</v>
      </c>
      <c r="B1437" t="s">
        <v>493</v>
      </c>
      <c r="C1437" t="s">
        <v>494</v>
      </c>
      <c r="D1437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7">
        <f>COUNTIFS(D$2:D1437,Clef_répartition[[#This Row],[Code_Nom]],J$2:J1437,Clef_répartition[[#This Row],[Année]])</f>
        <v>5</v>
      </c>
      <c r="F1437">
        <f>IF(Clef_répartition[[#This Row],[Code_Nom]]=D1436,F1436-1,(COUNTIFS(Clef_répartition[Code_Nom],Clef_répartition[[#This Row],[Code_Nom]],Clef_répartition[Année],Clef_répartition[[#This Row],[Année]])))</f>
        <v>4</v>
      </c>
      <c r="G1437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Lausannois_5_2016</v>
      </c>
      <c r="H1437">
        <v>5589</v>
      </c>
      <c r="I1437" t="s">
        <v>223</v>
      </c>
      <c r="J1437">
        <v>2016</v>
      </c>
      <c r="K1437">
        <v>0.16325342478180072</v>
      </c>
    </row>
    <row r="1438" spans="1:11" x14ac:dyDescent="0.25">
      <c r="A1438" t="s">
        <v>433</v>
      </c>
      <c r="B1438" t="s">
        <v>493</v>
      </c>
      <c r="C1438" t="s">
        <v>494</v>
      </c>
      <c r="D143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8">
        <f>COUNTIFS(D$2:D1438,Clef_répartition[[#This Row],[Code_Nom]],J$2:J1438,Clef_répartition[[#This Row],[Année]])</f>
        <v>6</v>
      </c>
      <c r="F1438">
        <f>IF(Clef_répartition[[#This Row],[Code_Nom]]=D1437,F1437-1,(COUNTIFS(Clef_répartition[Code_Nom],Clef_répartition[[#This Row],[Code_Nom]],Clef_répartition[Année],Clef_répartition[[#This Row],[Année]])))</f>
        <v>3</v>
      </c>
      <c r="G143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Lausannois_6_2016</v>
      </c>
      <c r="H1438">
        <v>5591</v>
      </c>
      <c r="I1438" t="s">
        <v>228</v>
      </c>
      <c r="J1438">
        <v>2016</v>
      </c>
      <c r="K1438">
        <v>0.2821393811077707</v>
      </c>
    </row>
    <row r="1439" spans="1:11" x14ac:dyDescent="0.25">
      <c r="A1439" t="s">
        <v>433</v>
      </c>
      <c r="B1439" t="s">
        <v>493</v>
      </c>
      <c r="C1439" t="s">
        <v>494</v>
      </c>
      <c r="D143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39">
        <f>COUNTIFS(D$2:D1439,Clef_répartition[[#This Row],[Code_Nom]],J$2:J1439,Clef_répartition[[#This Row],[Année]])</f>
        <v>7</v>
      </c>
      <c r="F1439">
        <f>IF(Clef_répartition[[#This Row],[Code_Nom]]=D1438,F1438-1,(COUNTIFS(Clef_répartition[Code_Nom],Clef_répartition[[#This Row],[Code_Nom]],Clef_répartition[Année],Clef_répartition[[#This Row],[Année]])))</f>
        <v>2</v>
      </c>
      <c r="G143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Lausannois_7_2016</v>
      </c>
      <c r="H1439">
        <v>5648</v>
      </c>
      <c r="I1439" t="s">
        <v>248</v>
      </c>
      <c r="J1439">
        <v>2016</v>
      </c>
      <c r="K1439">
        <v>5.4011351830448841E-2</v>
      </c>
    </row>
    <row r="1440" spans="1:11" x14ac:dyDescent="0.25">
      <c r="A1440" t="s">
        <v>433</v>
      </c>
      <c r="B1440" t="s">
        <v>493</v>
      </c>
      <c r="C1440" t="s">
        <v>494</v>
      </c>
      <c r="D144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40">
        <f>COUNTIFS(D$2:D1440,Clef_répartition[[#This Row],[Code_Nom]],J$2:J1440,Clef_répartition[[#This Row],[Année]])</f>
        <v>8</v>
      </c>
      <c r="F1440">
        <f>IF(Clef_répartition[[#This Row],[Code_Nom]]=D1439,F1439-1,(COUNTIFS(Clef_répartition[Code_Nom],Clef_répartition[[#This Row],[Code_Nom]],Clef_répartition[Année],Clef_répartition[[#This Row],[Année]])))</f>
        <v>1</v>
      </c>
      <c r="G144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Lausannois_8_2016</v>
      </c>
      <c r="H1440">
        <v>5651</v>
      </c>
      <c r="I1440" t="s">
        <v>283</v>
      </c>
      <c r="J1440">
        <v>2016</v>
      </c>
      <c r="K1440">
        <v>9.8240080417580592E-3</v>
      </c>
    </row>
    <row r="1441" spans="1:11" x14ac:dyDescent="0.25">
      <c r="A1441" t="s">
        <v>433</v>
      </c>
      <c r="B1441" t="s">
        <v>703</v>
      </c>
      <c r="C1441" t="s">
        <v>704</v>
      </c>
      <c r="D1441" t="str">
        <f>Clef_répartition[[#This Row],[Code association]]&amp;"_"&amp;Clef_répartition[[#This Row],[Nom association]]</f>
        <v>ORPC Yverdon_Organisation régionale de protection civile d'Yverdon</v>
      </c>
      <c r="E1441">
        <f>COUNTIFS(D$2:D1441,Clef_répartition[[#This Row],[Code_Nom]],J$2:J1441,Clef_répartition[[#This Row],[Année]])</f>
        <v>1</v>
      </c>
      <c r="F1441">
        <f>IF(Clef_répartition[[#This Row],[Code_Nom]]=D1440,F1440-1,(COUNTIFS(Clef_répartition[Code_Nom],Clef_répartition[[#This Row],[Code_Nom]],Clef_répartition[Année],Clef_répartition[[#This Row],[Année]])))</f>
        <v>73</v>
      </c>
      <c r="G1441" t="str">
        <f>Clef_répartition[[#This Row],[Code_Nom]]&amp;"_"&amp;Clef_répartition[[#This Row],[Nombre]]&amp;"_"&amp;Clef_répartition[[#This Row],[Année]]</f>
        <v>ORPC Yverdon_Organisation régionale de protection civile d'Yverdon_1_2016</v>
      </c>
      <c r="H1441">
        <v>5742</v>
      </c>
      <c r="I1441" t="s">
        <v>2</v>
      </c>
      <c r="J1441">
        <v>2016</v>
      </c>
      <c r="K1441">
        <v>3.4243960957522222E-3</v>
      </c>
    </row>
    <row r="1442" spans="1:11" x14ac:dyDescent="0.25">
      <c r="A1442" t="s">
        <v>433</v>
      </c>
      <c r="B1442" t="s">
        <v>703</v>
      </c>
      <c r="C1442" t="s">
        <v>704</v>
      </c>
      <c r="D1442" t="str">
        <f>Clef_répartition[[#This Row],[Code association]]&amp;"_"&amp;Clef_répartition[[#This Row],[Nom association]]</f>
        <v>ORPC Yverdon_Organisation régionale de protection civile d'Yverdon</v>
      </c>
      <c r="E1442">
        <f>COUNTIFS(D$2:D1442,Clef_répartition[[#This Row],[Code_Nom]],J$2:J1442,Clef_répartition[[#This Row],[Année]])</f>
        <v>2</v>
      </c>
      <c r="F1442">
        <f>IF(Clef_répartition[[#This Row],[Code_Nom]]=D1441,F1441-1,(COUNTIFS(Clef_répartition[Code_Nom],Clef_répartition[[#This Row],[Code_Nom]],Clef_répartition[Année],Clef_répartition[[#This Row],[Année]])))</f>
        <v>72</v>
      </c>
      <c r="G1442" t="str">
        <f>Clef_répartition[[#This Row],[Code_Nom]]&amp;"_"&amp;Clef_répartition[[#This Row],[Nombre]]&amp;"_"&amp;Clef_répartition[[#This Row],[Année]]</f>
        <v>ORPC Yverdon_Organisation régionale de protection civile d'Yverdon_2_2016</v>
      </c>
      <c r="H1442">
        <v>5743</v>
      </c>
      <c r="I1442" t="s">
        <v>6</v>
      </c>
      <c r="J1442">
        <v>2016</v>
      </c>
      <c r="K1442">
        <v>7.0014722722067727E-3</v>
      </c>
    </row>
    <row r="1443" spans="1:11" x14ac:dyDescent="0.25">
      <c r="A1443" t="s">
        <v>433</v>
      </c>
      <c r="B1443" t="s">
        <v>703</v>
      </c>
      <c r="C1443" t="s">
        <v>704</v>
      </c>
      <c r="D1443" t="str">
        <f>Clef_répartition[[#This Row],[Code association]]&amp;"_"&amp;Clef_répartition[[#This Row],[Nom association]]</f>
        <v>ORPC Yverdon_Organisation régionale de protection civile d'Yverdon</v>
      </c>
      <c r="E1443">
        <f>COUNTIFS(D$2:D1443,Clef_répartition[[#This Row],[Code_Nom]],J$2:J1443,Clef_répartition[[#This Row],[Année]])</f>
        <v>3</v>
      </c>
      <c r="F1443">
        <f>IF(Clef_répartition[[#This Row],[Code_Nom]]=D1442,F1442-1,(COUNTIFS(Clef_répartition[Code_Nom],Clef_répartition[[#This Row],[Code_Nom]],Clef_répartition[Année],Clef_répartition[[#This Row],[Année]])))</f>
        <v>71</v>
      </c>
      <c r="G1443" t="str">
        <f>Clef_répartition[[#This Row],[Code_Nom]]&amp;"_"&amp;Clef_répartition[[#This Row],[Nombre]]&amp;"_"&amp;Clef_répartition[[#This Row],[Année]]</f>
        <v>ORPC Yverdon_Organisation régionale de protection civile d'Yverdon_3_2016</v>
      </c>
      <c r="H1443">
        <v>5744</v>
      </c>
      <c r="I1443" t="s">
        <v>11</v>
      </c>
      <c r="J1443">
        <v>2016</v>
      </c>
      <c r="K1443">
        <v>1.1941763454932112E-2</v>
      </c>
    </row>
    <row r="1444" spans="1:11" x14ac:dyDescent="0.25">
      <c r="A1444" t="s">
        <v>433</v>
      </c>
      <c r="B1444" t="s">
        <v>703</v>
      </c>
      <c r="C1444" t="s">
        <v>704</v>
      </c>
      <c r="D1444" t="str">
        <f>Clef_répartition[[#This Row],[Code association]]&amp;"_"&amp;Clef_répartition[[#This Row],[Nom association]]</f>
        <v>ORPC Yverdon_Organisation régionale de protection civile d'Yverdon</v>
      </c>
      <c r="E1444">
        <f>COUNTIFS(D$2:D1444,Clef_répartition[[#This Row],[Code_Nom]],J$2:J1444,Clef_répartition[[#This Row],[Année]])</f>
        <v>4</v>
      </c>
      <c r="F1444">
        <f>IF(Clef_répartition[[#This Row],[Code_Nom]]=D1443,F1443-1,(COUNTIFS(Clef_répartition[Code_Nom],Clef_répartition[[#This Row],[Code_Nom]],Clef_répartition[Année],Clef_répartition[[#This Row],[Année]])))</f>
        <v>70</v>
      </c>
      <c r="G1444" t="str">
        <f>Clef_répartition[[#This Row],[Code_Nom]]&amp;"_"&amp;Clef_répartition[[#This Row],[Nombre]]&amp;"_"&amp;Clef_répartition[[#This Row],[Année]]</f>
        <v>ORPC Yverdon_Organisation régionale de protection civile d'Yverdon_4_2016</v>
      </c>
      <c r="H1444">
        <v>5745</v>
      </c>
      <c r="I1444" t="s">
        <v>14</v>
      </c>
      <c r="J1444">
        <v>2016</v>
      </c>
      <c r="K1444">
        <v>1.1483723212825129E-2</v>
      </c>
    </row>
    <row r="1445" spans="1:11" x14ac:dyDescent="0.25">
      <c r="A1445" t="s">
        <v>433</v>
      </c>
      <c r="B1445" t="s">
        <v>703</v>
      </c>
      <c r="C1445" t="s">
        <v>704</v>
      </c>
      <c r="D1445" t="str">
        <f>Clef_répartition[[#This Row],[Code association]]&amp;"_"&amp;Clef_répartition[[#This Row],[Nom association]]</f>
        <v>ORPC Yverdon_Organisation régionale de protection civile d'Yverdon</v>
      </c>
      <c r="E1445">
        <f>COUNTIFS(D$2:D1445,Clef_répartition[[#This Row],[Code_Nom]],J$2:J1445,Clef_répartition[[#This Row],[Année]])</f>
        <v>5</v>
      </c>
      <c r="F1445">
        <f>IF(Clef_répartition[[#This Row],[Code_Nom]]=D1444,F1444-1,(COUNTIFS(Clef_répartition[Code_Nom],Clef_répartition[[#This Row],[Code_Nom]],Clef_répartition[Année],Clef_répartition[[#This Row],[Année]])))</f>
        <v>69</v>
      </c>
      <c r="G1445" t="str">
        <f>Clef_répartition[[#This Row],[Code_Nom]]&amp;"_"&amp;Clef_répartition[[#This Row],[Nombre]]&amp;"_"&amp;Clef_répartition[[#This Row],[Année]]</f>
        <v>ORPC Yverdon_Organisation régionale de protection civile d'Yverdon_5_2016</v>
      </c>
      <c r="H1445">
        <v>5746</v>
      </c>
      <c r="I1445" t="s">
        <v>15</v>
      </c>
      <c r="J1445">
        <v>2016</v>
      </c>
      <c r="K1445">
        <v>1.0120508206554338E-2</v>
      </c>
    </row>
    <row r="1446" spans="1:11" x14ac:dyDescent="0.25">
      <c r="A1446" t="s">
        <v>433</v>
      </c>
      <c r="B1446" t="s">
        <v>703</v>
      </c>
      <c r="C1446" t="s">
        <v>704</v>
      </c>
      <c r="D1446" t="str">
        <f>Clef_répartition[[#This Row],[Code association]]&amp;"_"&amp;Clef_répartition[[#This Row],[Nom association]]</f>
        <v>ORPC Yverdon_Organisation régionale de protection civile d'Yverdon</v>
      </c>
      <c r="E1446">
        <f>COUNTIFS(D$2:D1446,Clef_répartition[[#This Row],[Code_Nom]],J$2:J1446,Clef_répartition[[#This Row],[Année]])</f>
        <v>6</v>
      </c>
      <c r="F1446">
        <f>IF(Clef_répartition[[#This Row],[Code_Nom]]=D1445,F1445-1,(COUNTIFS(Clef_répartition[Code_Nom],Clef_répartition[[#This Row],[Code_Nom]],Clef_répartition[Année],Clef_répartition[[#This Row],[Année]])))</f>
        <v>68</v>
      </c>
      <c r="G1446" t="str">
        <f>Clef_répartition[[#This Row],[Code_Nom]]&amp;"_"&amp;Clef_répartition[[#This Row],[Nombre]]&amp;"_"&amp;Clef_répartition[[#This Row],[Année]]</f>
        <v>ORPC Yverdon_Organisation régionale de protection civile d'Yverdon_6_2016</v>
      </c>
      <c r="H1446">
        <v>5902</v>
      </c>
      <c r="I1446" t="s">
        <v>18</v>
      </c>
      <c r="J1446">
        <v>2016</v>
      </c>
      <c r="K1446">
        <v>4.1223621789628663E-3</v>
      </c>
    </row>
    <row r="1447" spans="1:11" x14ac:dyDescent="0.25">
      <c r="A1447" t="s">
        <v>433</v>
      </c>
      <c r="B1447" t="s">
        <v>703</v>
      </c>
      <c r="C1447" t="s">
        <v>704</v>
      </c>
      <c r="D1447" t="str">
        <f>Clef_répartition[[#This Row],[Code association]]&amp;"_"&amp;Clef_répartition[[#This Row],[Nom association]]</f>
        <v>ORPC Yverdon_Organisation régionale de protection civile d'Yverdon</v>
      </c>
      <c r="E1447">
        <f>COUNTIFS(D$2:D1447,Clef_répartition[[#This Row],[Code_Nom]],J$2:J1447,Clef_répartition[[#This Row],[Année]])</f>
        <v>7</v>
      </c>
      <c r="F1447">
        <f>IF(Clef_répartition[[#This Row],[Code_Nom]]=D1446,F1446-1,(COUNTIFS(Clef_répartition[Code_Nom],Clef_répartition[[#This Row],[Code_Nom]],Clef_répartition[Année],Clef_répartition[[#This Row],[Année]])))</f>
        <v>67</v>
      </c>
      <c r="G1447" t="str">
        <f>Clef_répartition[[#This Row],[Code_Nom]]&amp;"_"&amp;Clef_répartition[[#This Row],[Nombre]]&amp;"_"&amp;Clef_répartition[[#This Row],[Année]]</f>
        <v>ORPC Yverdon_Organisation régionale de protection civile d'Yverdon_7_2016</v>
      </c>
      <c r="H1447">
        <v>5903</v>
      </c>
      <c r="I1447" t="s">
        <v>24</v>
      </c>
      <c r="J1447">
        <v>2016</v>
      </c>
      <c r="K1447">
        <v>2.4537870112874205E-3</v>
      </c>
    </row>
    <row r="1448" spans="1:11" x14ac:dyDescent="0.25">
      <c r="A1448" t="s">
        <v>433</v>
      </c>
      <c r="B1448" t="s">
        <v>703</v>
      </c>
      <c r="C1448" t="s">
        <v>704</v>
      </c>
      <c r="D1448" t="str">
        <f>Clef_répartition[[#This Row],[Code association]]&amp;"_"&amp;Clef_répartition[[#This Row],[Nom association]]</f>
        <v>ORPC Yverdon_Organisation régionale de protection civile d'Yverdon</v>
      </c>
      <c r="E1448">
        <f>COUNTIFS(D$2:D1448,Clef_répartition[[#This Row],[Code_Nom]],J$2:J1448,Clef_répartition[[#This Row],[Année]])</f>
        <v>8</v>
      </c>
      <c r="F1448">
        <f>IF(Clef_répartition[[#This Row],[Code_Nom]]=D1447,F1447-1,(COUNTIFS(Clef_répartition[Code_Nom],Clef_répartition[[#This Row],[Code_Nom]],Clef_répartition[Année],Clef_répartition[[#This Row],[Année]])))</f>
        <v>66</v>
      </c>
      <c r="G1448" t="str">
        <f>Clef_répartition[[#This Row],[Code_Nom]]&amp;"_"&amp;Clef_répartition[[#This Row],[Nombre]]&amp;"_"&amp;Clef_répartition[[#This Row],[Année]]</f>
        <v>ORPC Yverdon_Organisation régionale de protection civile d'Yverdon_8_2016</v>
      </c>
      <c r="H1448">
        <v>5747</v>
      </c>
      <c r="I1448" t="s">
        <v>26</v>
      </c>
      <c r="J1448">
        <v>2016</v>
      </c>
      <c r="K1448">
        <v>2.0829925295817657E-3</v>
      </c>
    </row>
    <row r="1449" spans="1:11" x14ac:dyDescent="0.25">
      <c r="A1449" t="s">
        <v>433</v>
      </c>
      <c r="B1449" t="s">
        <v>703</v>
      </c>
      <c r="C1449" t="s">
        <v>704</v>
      </c>
      <c r="D1449" t="str">
        <f>Clef_répartition[[#This Row],[Code association]]&amp;"_"&amp;Clef_répartition[[#This Row],[Nom association]]</f>
        <v>ORPC Yverdon_Organisation régionale de protection civile d'Yverdon</v>
      </c>
      <c r="E1449">
        <f>COUNTIFS(D$2:D1449,Clef_répartition[[#This Row],[Code_Nom]],J$2:J1449,Clef_répartition[[#This Row],[Année]])</f>
        <v>9</v>
      </c>
      <c r="F1449">
        <f>IF(Clef_répartition[[#This Row],[Code_Nom]]=D1448,F1448-1,(COUNTIFS(Clef_répartition[Code_Nom],Clef_répartition[[#This Row],[Code_Nom]],Clef_répartition[Année],Clef_répartition[[#This Row],[Année]])))</f>
        <v>65</v>
      </c>
      <c r="G1449" t="str">
        <f>Clef_répartition[[#This Row],[Code_Nom]]&amp;"_"&amp;Clef_répartition[[#This Row],[Nombre]]&amp;"_"&amp;Clef_répartition[[#This Row],[Année]]</f>
        <v>ORPC Yverdon_Organisation régionale de protection civile d'Yverdon_9_2016</v>
      </c>
      <c r="H1449">
        <v>5551</v>
      </c>
      <c r="I1449" t="s">
        <v>28</v>
      </c>
      <c r="J1449">
        <v>2016</v>
      </c>
      <c r="K1449">
        <v>5.3983314248323248E-3</v>
      </c>
    </row>
    <row r="1450" spans="1:11" x14ac:dyDescent="0.25">
      <c r="A1450" t="s">
        <v>433</v>
      </c>
      <c r="B1450" t="s">
        <v>703</v>
      </c>
      <c r="C1450" t="s">
        <v>704</v>
      </c>
      <c r="D1450" t="str">
        <f>Clef_répartition[[#This Row],[Code association]]&amp;"_"&amp;Clef_répartition[[#This Row],[Nom association]]</f>
        <v>ORPC Yverdon_Organisation régionale de protection civile d'Yverdon</v>
      </c>
      <c r="E1450">
        <f>COUNTIFS(D$2:D1450,Clef_répartition[[#This Row],[Code_Nom]],J$2:J1450,Clef_répartition[[#This Row],[Année]])</f>
        <v>10</v>
      </c>
      <c r="F1450">
        <f>IF(Clef_répartition[[#This Row],[Code_Nom]]=D1449,F1449-1,(COUNTIFS(Clef_répartition[Code_Nom],Clef_répartition[[#This Row],[Code_Nom]],Clef_répartition[Année],Clef_répartition[[#This Row],[Année]])))</f>
        <v>64</v>
      </c>
      <c r="G1450" t="str">
        <f>Clef_répartition[[#This Row],[Code_Nom]]&amp;"_"&amp;Clef_répartition[[#This Row],[Nombre]]&amp;"_"&amp;Clef_répartition[[#This Row],[Année]]</f>
        <v>ORPC Yverdon_Organisation régionale de protection civile d'Yverdon_10_2016</v>
      </c>
      <c r="H1450">
        <v>5748</v>
      </c>
      <c r="I1450" t="s">
        <v>38</v>
      </c>
      <c r="J1450">
        <v>2016</v>
      </c>
      <c r="K1450">
        <v>2.8572986531435734E-3</v>
      </c>
    </row>
    <row r="1451" spans="1:11" x14ac:dyDescent="0.25">
      <c r="A1451" t="s">
        <v>433</v>
      </c>
      <c r="B1451" t="s">
        <v>703</v>
      </c>
      <c r="C1451" t="s">
        <v>704</v>
      </c>
      <c r="D1451" t="str">
        <f>Clef_répartition[[#This Row],[Code association]]&amp;"_"&amp;Clef_répartition[[#This Row],[Nom association]]</f>
        <v>ORPC Yverdon_Organisation régionale de protection civile d'Yverdon</v>
      </c>
      <c r="E1451">
        <f>COUNTIFS(D$2:D1451,Clef_répartition[[#This Row],[Code_Nom]],J$2:J1451,Clef_répartition[[#This Row],[Année]])</f>
        <v>11</v>
      </c>
      <c r="F1451">
        <f>IF(Clef_répartition[[#This Row],[Code_Nom]]=D1450,F1450-1,(COUNTIFS(Clef_répartition[Code_Nom],Clef_répartition[[#This Row],[Code_Nom]],Clef_répartition[Année],Clef_répartition[[#This Row],[Année]])))</f>
        <v>63</v>
      </c>
      <c r="G1451" t="str">
        <f>Clef_répartition[[#This Row],[Code_Nom]]&amp;"_"&amp;Clef_répartition[[#This Row],[Nombre]]&amp;"_"&amp;Clef_répartition[[#This Row],[Année]]</f>
        <v>ORPC Yverdon_Organisation régionale de protection civile d'Yverdon_11_2016</v>
      </c>
      <c r="H1451">
        <v>5552</v>
      </c>
      <c r="I1451" t="s">
        <v>40</v>
      </c>
      <c r="J1451">
        <v>2016</v>
      </c>
      <c r="K1451">
        <v>7.0232837123071047E-3</v>
      </c>
    </row>
    <row r="1452" spans="1:11" x14ac:dyDescent="0.25">
      <c r="A1452" t="s">
        <v>433</v>
      </c>
      <c r="B1452" t="s">
        <v>703</v>
      </c>
      <c r="C1452" t="s">
        <v>704</v>
      </c>
      <c r="D1452" t="str">
        <f>Clef_répartition[[#This Row],[Code association]]&amp;"_"&amp;Clef_répartition[[#This Row],[Nom association]]</f>
        <v>ORPC Yverdon_Organisation régionale de protection civile d'Yverdon</v>
      </c>
      <c r="E1452">
        <f>COUNTIFS(D$2:D1452,Clef_répartition[[#This Row],[Code_Nom]],J$2:J1452,Clef_répartition[[#This Row],[Année]])</f>
        <v>12</v>
      </c>
      <c r="F1452">
        <f>IF(Clef_répartition[[#This Row],[Code_Nom]]=D1451,F1451-1,(COUNTIFS(Clef_répartition[Code_Nom],Clef_répartition[[#This Row],[Code_Nom]],Clef_répartition[Année],Clef_répartition[[#This Row],[Année]])))</f>
        <v>62</v>
      </c>
      <c r="G1452" t="str">
        <f>Clef_répartition[[#This Row],[Code_Nom]]&amp;"_"&amp;Clef_répartition[[#This Row],[Nombre]]&amp;"_"&amp;Clef_répartition[[#This Row],[Année]]</f>
        <v>ORPC Yverdon_Organisation régionale de protection civile d'Yverdon_12_2016</v>
      </c>
      <c r="H1452">
        <v>5904</v>
      </c>
      <c r="I1452" t="s">
        <v>46</v>
      </c>
      <c r="J1452">
        <v>2016</v>
      </c>
      <c r="K1452">
        <v>5.8236545067888107E-3</v>
      </c>
    </row>
    <row r="1453" spans="1:11" x14ac:dyDescent="0.25">
      <c r="A1453" t="s">
        <v>433</v>
      </c>
      <c r="B1453" t="s">
        <v>703</v>
      </c>
      <c r="C1453" t="s">
        <v>704</v>
      </c>
      <c r="D1453" t="str">
        <f>Clef_répartition[[#This Row],[Code association]]&amp;"_"&amp;Clef_répartition[[#This Row],[Nom association]]</f>
        <v>ORPC Yverdon_Organisation régionale de protection civile d'Yverdon</v>
      </c>
      <c r="E1453">
        <f>COUNTIFS(D$2:D1453,Clef_répartition[[#This Row],[Code_Nom]],J$2:J1453,Clef_répartition[[#This Row],[Année]])</f>
        <v>13</v>
      </c>
      <c r="F1453">
        <f>IF(Clef_répartition[[#This Row],[Code_Nom]]=D1452,F1452-1,(COUNTIFS(Clef_répartition[Code_Nom],Clef_répartition[[#This Row],[Code_Nom]],Clef_répartition[Année],Clef_répartition[[#This Row],[Année]])))</f>
        <v>61</v>
      </c>
      <c r="G1453" t="str">
        <f>Clef_répartition[[#This Row],[Code_Nom]]&amp;"_"&amp;Clef_répartition[[#This Row],[Nombre]]&amp;"_"&amp;Clef_répartition[[#This Row],[Année]]</f>
        <v>ORPC Yverdon_Organisation régionale de protection civile d'Yverdon_13_2016</v>
      </c>
      <c r="H1453">
        <v>5553</v>
      </c>
      <c r="I1453" t="s">
        <v>47</v>
      </c>
      <c r="J1453">
        <v>2016</v>
      </c>
      <c r="K1453">
        <v>1.1200174491520803E-2</v>
      </c>
    </row>
    <row r="1454" spans="1:11" x14ac:dyDescent="0.25">
      <c r="A1454" t="s">
        <v>433</v>
      </c>
      <c r="B1454" t="s">
        <v>703</v>
      </c>
      <c r="C1454" t="s">
        <v>704</v>
      </c>
      <c r="D1454" t="str">
        <f>Clef_répartition[[#This Row],[Code association]]&amp;"_"&amp;Clef_répartition[[#This Row],[Nom association]]</f>
        <v>ORPC Yverdon_Organisation régionale de protection civile d'Yverdon</v>
      </c>
      <c r="E1454">
        <f>COUNTIFS(D$2:D1454,Clef_répartition[[#This Row],[Code_Nom]],J$2:J1454,Clef_répartition[[#This Row],[Année]])</f>
        <v>14</v>
      </c>
      <c r="F1454">
        <f>IF(Clef_répartition[[#This Row],[Code_Nom]]=D1453,F1453-1,(COUNTIFS(Clef_répartition[Code_Nom],Clef_répartition[[#This Row],[Code_Nom]],Clef_répartition[Année],Clef_répartition[[#This Row],[Année]])))</f>
        <v>60</v>
      </c>
      <c r="G1454" t="str">
        <f>Clef_répartition[[#This Row],[Code_Nom]]&amp;"_"&amp;Clef_répartition[[#This Row],[Nombre]]&amp;"_"&amp;Clef_répartition[[#This Row],[Année]]</f>
        <v>ORPC Yverdon_Organisation régionale de protection civile d'Yverdon_14_2016</v>
      </c>
      <c r="H1454">
        <v>5905</v>
      </c>
      <c r="I1454" t="s">
        <v>49</v>
      </c>
      <c r="J1454">
        <v>2016</v>
      </c>
      <c r="K1454">
        <v>7.2959267135612625E-3</v>
      </c>
    </row>
    <row r="1455" spans="1:11" x14ac:dyDescent="0.25">
      <c r="A1455" t="s">
        <v>433</v>
      </c>
      <c r="B1455" t="s">
        <v>703</v>
      </c>
      <c r="C1455" t="s">
        <v>704</v>
      </c>
      <c r="D1455" t="str">
        <f>Clef_répartition[[#This Row],[Code association]]&amp;"_"&amp;Clef_répartition[[#This Row],[Nom association]]</f>
        <v>ORPC Yverdon_Organisation régionale de protection civile d'Yverdon</v>
      </c>
      <c r="E1455">
        <f>COUNTIFS(D$2:D1455,Clef_répartition[[#This Row],[Code_Nom]],J$2:J1455,Clef_répartition[[#This Row],[Année]])</f>
        <v>15</v>
      </c>
      <c r="F1455">
        <f>IF(Clef_répartition[[#This Row],[Code_Nom]]=D1454,F1454-1,(COUNTIFS(Clef_répartition[Code_Nom],Clef_répartition[[#This Row],[Code_Nom]],Clef_répartition[Année],Clef_répartition[[#This Row],[Année]])))</f>
        <v>59</v>
      </c>
      <c r="G1455" t="str">
        <f>Clef_répartition[[#This Row],[Code_Nom]]&amp;"_"&amp;Clef_répartition[[#This Row],[Nombre]]&amp;"_"&amp;Clef_répartition[[#This Row],[Année]]</f>
        <v>ORPC Yverdon_Organisation régionale de protection civile d'Yverdon_15_2016</v>
      </c>
      <c r="H1455">
        <v>5907</v>
      </c>
      <c r="I1455" t="s">
        <v>54</v>
      </c>
      <c r="J1455">
        <v>2016</v>
      </c>
      <c r="K1455">
        <v>3.2499045749495611E-3</v>
      </c>
    </row>
    <row r="1456" spans="1:11" x14ac:dyDescent="0.25">
      <c r="A1456" t="s">
        <v>433</v>
      </c>
      <c r="B1456" t="s">
        <v>703</v>
      </c>
      <c r="C1456" t="s">
        <v>704</v>
      </c>
      <c r="D1456" t="str">
        <f>Clef_répartition[[#This Row],[Code association]]&amp;"_"&amp;Clef_répartition[[#This Row],[Nom association]]</f>
        <v>ORPC Yverdon_Organisation régionale de protection civile d'Yverdon</v>
      </c>
      <c r="E1456">
        <f>COUNTIFS(D$2:D1456,Clef_répartition[[#This Row],[Code_Nom]],J$2:J1456,Clef_répartition[[#This Row],[Année]])</f>
        <v>16</v>
      </c>
      <c r="F1456">
        <f>IF(Clef_répartition[[#This Row],[Code_Nom]]=D1455,F1455-1,(COUNTIFS(Clef_répartition[Code_Nom],Clef_répartition[[#This Row],[Code_Nom]],Clef_répartition[Année],Clef_répartition[[#This Row],[Année]])))</f>
        <v>58</v>
      </c>
      <c r="G1456" t="str">
        <f>Clef_répartition[[#This Row],[Code_Nom]]&amp;"_"&amp;Clef_répartition[[#This Row],[Nombre]]&amp;"_"&amp;Clef_répartition[[#This Row],[Année]]</f>
        <v>ORPC Yverdon_Organisation régionale de protection civile d'Yverdon_16_2016</v>
      </c>
      <c r="H1456">
        <v>5749</v>
      </c>
      <c r="I1456" t="s">
        <v>58</v>
      </c>
      <c r="J1456">
        <v>2016</v>
      </c>
      <c r="K1456">
        <v>5.3525274006216261E-2</v>
      </c>
    </row>
    <row r="1457" spans="1:11" x14ac:dyDescent="0.25">
      <c r="A1457" t="s">
        <v>433</v>
      </c>
      <c r="B1457" t="s">
        <v>703</v>
      </c>
      <c r="C1457" t="s">
        <v>704</v>
      </c>
      <c r="D1457" t="str">
        <f>Clef_répartition[[#This Row],[Code association]]&amp;"_"&amp;Clef_répartition[[#This Row],[Nom association]]</f>
        <v>ORPC Yverdon_Organisation régionale de protection civile d'Yverdon</v>
      </c>
      <c r="E1457">
        <f>COUNTIFS(D$2:D1457,Clef_répartition[[#This Row],[Code_Nom]],J$2:J1457,Clef_répartition[[#This Row],[Année]])</f>
        <v>17</v>
      </c>
      <c r="F1457">
        <f>IF(Clef_répartition[[#This Row],[Code_Nom]]=D1456,F1456-1,(COUNTIFS(Clef_répartition[Code_Nom],Clef_répartition[[#This Row],[Code_Nom]],Clef_répartition[Année],Clef_répartition[[#This Row],[Année]])))</f>
        <v>57</v>
      </c>
      <c r="G1457" t="str">
        <f>Clef_répartition[[#This Row],[Code_Nom]]&amp;"_"&amp;Clef_répartition[[#This Row],[Nombre]]&amp;"_"&amp;Clef_répartition[[#This Row],[Année]]</f>
        <v>ORPC Yverdon_Organisation régionale de protection civile d'Yverdon_17_2016</v>
      </c>
      <c r="H1457">
        <v>5908</v>
      </c>
      <c r="I1457" t="s">
        <v>59</v>
      </c>
      <c r="J1457">
        <v>2016</v>
      </c>
      <c r="K1457">
        <v>1.5158950869731177E-3</v>
      </c>
    </row>
    <row r="1458" spans="1:11" x14ac:dyDescent="0.25">
      <c r="A1458" t="s">
        <v>433</v>
      </c>
      <c r="B1458" t="s">
        <v>703</v>
      </c>
      <c r="C1458" t="s">
        <v>704</v>
      </c>
      <c r="D1458" t="str">
        <f>Clef_répartition[[#This Row],[Code association]]&amp;"_"&amp;Clef_répartition[[#This Row],[Nom association]]</f>
        <v>ORPC Yverdon_Organisation régionale de protection civile d'Yverdon</v>
      </c>
      <c r="E1458">
        <f>COUNTIFS(D$2:D1458,Clef_répartition[[#This Row],[Code_Nom]],J$2:J1458,Clef_répartition[[#This Row],[Année]])</f>
        <v>18</v>
      </c>
      <c r="F1458">
        <f>IF(Clef_répartition[[#This Row],[Code_Nom]]=D1457,F1457-1,(COUNTIFS(Clef_répartition[Code_Nom],Clef_répartition[[#This Row],[Code_Nom]],Clef_répartition[Année],Clef_répartition[[#This Row],[Année]])))</f>
        <v>56</v>
      </c>
      <c r="G1458" t="str">
        <f>Clef_répartition[[#This Row],[Code_Nom]]&amp;"_"&amp;Clef_répartition[[#This Row],[Nombre]]&amp;"_"&amp;Clef_répartition[[#This Row],[Année]]</f>
        <v>ORPC Yverdon_Organisation régionale de protection civile d'Yverdon_18_2016</v>
      </c>
      <c r="H1458">
        <v>5909</v>
      </c>
      <c r="I1458" t="s">
        <v>60</v>
      </c>
      <c r="J1458">
        <v>2016</v>
      </c>
      <c r="K1458">
        <v>7.6885326353672498E-3</v>
      </c>
    </row>
    <row r="1459" spans="1:11" x14ac:dyDescent="0.25">
      <c r="A1459" t="s">
        <v>433</v>
      </c>
      <c r="B1459" t="s">
        <v>703</v>
      </c>
      <c r="C1459" t="s">
        <v>704</v>
      </c>
      <c r="D1459" t="str">
        <f>Clef_répartition[[#This Row],[Code association]]&amp;"_"&amp;Clef_répartition[[#This Row],[Nom association]]</f>
        <v>ORPC Yverdon_Organisation régionale de protection civile d'Yverdon</v>
      </c>
      <c r="E1459">
        <f>COUNTIFS(D$2:D1459,Clef_répartition[[#This Row],[Code_Nom]],J$2:J1459,Clef_répartition[[#This Row],[Année]])</f>
        <v>19</v>
      </c>
      <c r="F1459">
        <f>IF(Clef_répartition[[#This Row],[Code_Nom]]=D1458,F1458-1,(COUNTIFS(Clef_répartition[Code_Nom],Clef_répartition[[#This Row],[Code_Nom]],Clef_répartition[Année],Clef_répartition[[#This Row],[Année]])))</f>
        <v>55</v>
      </c>
      <c r="G1459" t="str">
        <f>Clef_répartition[[#This Row],[Code_Nom]]&amp;"_"&amp;Clef_répartition[[#This Row],[Nombre]]&amp;"_"&amp;Clef_répartition[[#This Row],[Année]]</f>
        <v>ORPC Yverdon_Organisation régionale de protection civile d'Yverdon_19_2016</v>
      </c>
      <c r="H1459">
        <v>5554</v>
      </c>
      <c r="I1459" t="s">
        <v>71</v>
      </c>
      <c r="J1459">
        <v>2016</v>
      </c>
      <c r="K1459">
        <v>1.0567642728611156E-2</v>
      </c>
    </row>
    <row r="1460" spans="1:11" x14ac:dyDescent="0.25">
      <c r="A1460" t="s">
        <v>433</v>
      </c>
      <c r="B1460" t="s">
        <v>703</v>
      </c>
      <c r="C1460" t="s">
        <v>704</v>
      </c>
      <c r="D1460" t="str">
        <f>Clef_répartition[[#This Row],[Code association]]&amp;"_"&amp;Clef_répartition[[#This Row],[Nom association]]</f>
        <v>ORPC Yverdon_Organisation régionale de protection civile d'Yverdon</v>
      </c>
      <c r="E1460">
        <f>COUNTIFS(D$2:D1460,Clef_répartition[[#This Row],[Code_Nom]],J$2:J1460,Clef_répartition[[#This Row],[Année]])</f>
        <v>20</v>
      </c>
      <c r="F1460">
        <f>IF(Clef_répartition[[#This Row],[Code_Nom]]=D1459,F1459-1,(COUNTIFS(Clef_répartition[Code_Nom],Clef_répartition[[#This Row],[Code_Nom]],Clef_répartition[Année],Clef_répartition[[#This Row],[Année]])))</f>
        <v>54</v>
      </c>
      <c r="G1460" t="str">
        <f>Clef_répartition[[#This Row],[Code_Nom]]&amp;"_"&amp;Clef_répartition[[#This Row],[Nombre]]&amp;"_"&amp;Clef_répartition[[#This Row],[Année]]</f>
        <v>ORPC Yverdon_Organisation régionale de protection civile d'Yverdon_20_2016</v>
      </c>
      <c r="H1460">
        <v>5555</v>
      </c>
      <c r="I1460" t="s">
        <v>75</v>
      </c>
      <c r="J1460">
        <v>2016</v>
      </c>
      <c r="K1460">
        <v>4.1114564589126998E-3</v>
      </c>
    </row>
    <row r="1461" spans="1:11" x14ac:dyDescent="0.25">
      <c r="A1461" t="s">
        <v>433</v>
      </c>
      <c r="B1461" t="s">
        <v>703</v>
      </c>
      <c r="C1461" t="s">
        <v>704</v>
      </c>
      <c r="D1461" t="str">
        <f>Clef_répartition[[#This Row],[Code association]]&amp;"_"&amp;Clef_répartition[[#This Row],[Nom association]]</f>
        <v>ORPC Yverdon_Organisation régionale de protection civile d'Yverdon</v>
      </c>
      <c r="E1461">
        <f>COUNTIFS(D$2:D1461,Clef_répartition[[#This Row],[Code_Nom]],J$2:J1461,Clef_répartition[[#This Row],[Année]])</f>
        <v>21</v>
      </c>
      <c r="F1461">
        <f>IF(Clef_répartition[[#This Row],[Code_Nom]]=D1460,F1460-1,(COUNTIFS(Clef_répartition[Code_Nom],Clef_répartition[[#This Row],[Code_Nom]],Clef_répartition[Année],Clef_répartition[[#This Row],[Année]])))</f>
        <v>53</v>
      </c>
      <c r="G1461" t="str">
        <f>Clef_répartition[[#This Row],[Code_Nom]]&amp;"_"&amp;Clef_répartition[[#This Row],[Nombre]]&amp;"_"&amp;Clef_répartition[[#This Row],[Année]]</f>
        <v>ORPC Yverdon_Organisation régionale de protection civile d'Yverdon_21_2016</v>
      </c>
      <c r="H1461">
        <v>5910</v>
      </c>
      <c r="I1461" t="s">
        <v>83</v>
      </c>
      <c r="J1461">
        <v>2016</v>
      </c>
      <c r="K1461">
        <v>4.1441736190631984E-3</v>
      </c>
    </row>
    <row r="1462" spans="1:11" x14ac:dyDescent="0.25">
      <c r="A1462" t="s">
        <v>433</v>
      </c>
      <c r="B1462" t="s">
        <v>703</v>
      </c>
      <c r="C1462" t="s">
        <v>704</v>
      </c>
      <c r="D1462" t="str">
        <f>Clef_répartition[[#This Row],[Code association]]&amp;"_"&amp;Clef_répartition[[#This Row],[Nom association]]</f>
        <v>ORPC Yverdon_Organisation régionale de protection civile d'Yverdon</v>
      </c>
      <c r="E1462">
        <f>COUNTIFS(D$2:D1462,Clef_répartition[[#This Row],[Code_Nom]],J$2:J1462,Clef_répartition[[#This Row],[Année]])</f>
        <v>22</v>
      </c>
      <c r="F1462">
        <f>IF(Clef_répartition[[#This Row],[Code_Nom]]=D1461,F1461-1,(COUNTIFS(Clef_répartition[Code_Nom],Clef_répartition[[#This Row],[Code_Nom]],Clef_répartition[Année],Clef_répartition[[#This Row],[Année]])))</f>
        <v>52</v>
      </c>
      <c r="G1462" t="str">
        <f>Clef_répartition[[#This Row],[Code_Nom]]&amp;"_"&amp;Clef_répartition[[#This Row],[Nombre]]&amp;"_"&amp;Clef_répartition[[#This Row],[Année]]</f>
        <v>ORPC Yverdon_Organisation régionale de protection civile d'Yverdon_22_2016</v>
      </c>
      <c r="H1462">
        <v>5752</v>
      </c>
      <c r="I1462" t="s">
        <v>84</v>
      </c>
      <c r="J1462">
        <v>2016</v>
      </c>
      <c r="K1462">
        <v>4.1332678990130319E-3</v>
      </c>
    </row>
    <row r="1463" spans="1:11" x14ac:dyDescent="0.25">
      <c r="A1463" t="s">
        <v>433</v>
      </c>
      <c r="B1463" t="s">
        <v>703</v>
      </c>
      <c r="C1463" t="s">
        <v>704</v>
      </c>
      <c r="D1463" t="str">
        <f>Clef_répartition[[#This Row],[Code association]]&amp;"_"&amp;Clef_répartition[[#This Row],[Nom association]]</f>
        <v>ORPC Yverdon_Organisation régionale de protection civile d'Yverdon</v>
      </c>
      <c r="E1463">
        <f>COUNTIFS(D$2:D1463,Clef_répartition[[#This Row],[Code_Nom]],J$2:J1463,Clef_répartition[[#This Row],[Année]])</f>
        <v>23</v>
      </c>
      <c r="F1463">
        <f>IF(Clef_répartition[[#This Row],[Code_Nom]]=D1462,F1462-1,(COUNTIFS(Clef_répartition[Code_Nom],Clef_répartition[[#This Row],[Code_Nom]],Clef_répartition[Année],Clef_répartition[[#This Row],[Année]])))</f>
        <v>51</v>
      </c>
      <c r="G1463" t="str">
        <f>Clef_répartition[[#This Row],[Code_Nom]]&amp;"_"&amp;Clef_répartition[[#This Row],[Nombre]]&amp;"_"&amp;Clef_répartition[[#This Row],[Année]]</f>
        <v>ORPC Yverdon_Organisation régionale de protection civile d'Yverdon_23_2016</v>
      </c>
      <c r="H1463">
        <v>5911</v>
      </c>
      <c r="I1463" t="s">
        <v>86</v>
      </c>
      <c r="J1463">
        <v>2016</v>
      </c>
      <c r="K1463">
        <v>2.6282785320900811E-3</v>
      </c>
    </row>
    <row r="1464" spans="1:11" x14ac:dyDescent="0.25">
      <c r="A1464" t="s">
        <v>433</v>
      </c>
      <c r="B1464" t="s">
        <v>703</v>
      </c>
      <c r="C1464" t="s">
        <v>704</v>
      </c>
      <c r="D1464" t="str">
        <f>Clef_répartition[[#This Row],[Code association]]&amp;"_"&amp;Clef_répartition[[#This Row],[Nom association]]</f>
        <v>ORPC Yverdon_Organisation régionale de protection civile d'Yverdon</v>
      </c>
      <c r="E1464">
        <f>COUNTIFS(D$2:D1464,Clef_répartition[[#This Row],[Code_Nom]],J$2:J1464,Clef_répartition[[#This Row],[Année]])</f>
        <v>24</v>
      </c>
      <c r="F1464">
        <f>IF(Clef_répartition[[#This Row],[Code_Nom]]=D1463,F1463-1,(COUNTIFS(Clef_répartition[Code_Nom],Clef_répartition[[#This Row],[Code_Nom]],Clef_répartition[Année],Clef_répartition[[#This Row],[Année]])))</f>
        <v>50</v>
      </c>
      <c r="G1464" t="str">
        <f>Clef_répartition[[#This Row],[Code_Nom]]&amp;"_"&amp;Clef_répartition[[#This Row],[Nombre]]&amp;"_"&amp;Clef_répartition[[#This Row],[Année]]</f>
        <v>ORPC Yverdon_Organisation régionale de protection civile d'Yverdon_24_2016</v>
      </c>
      <c r="H1464">
        <v>5912</v>
      </c>
      <c r="I1464" t="s">
        <v>91</v>
      </c>
      <c r="J1464">
        <v>2016</v>
      </c>
      <c r="K1464">
        <v>1.5922351273242815E-3</v>
      </c>
    </row>
    <row r="1465" spans="1:11" x14ac:dyDescent="0.25">
      <c r="A1465" t="s">
        <v>433</v>
      </c>
      <c r="B1465" t="s">
        <v>703</v>
      </c>
      <c r="C1465" t="s">
        <v>704</v>
      </c>
      <c r="D1465" t="str">
        <f>Clef_répartition[[#This Row],[Code association]]&amp;"_"&amp;Clef_répartition[[#This Row],[Nom association]]</f>
        <v>ORPC Yverdon_Organisation régionale de protection civile d'Yverdon</v>
      </c>
      <c r="E1465">
        <f>COUNTIFS(D$2:D1465,Clef_répartition[[#This Row],[Code_Nom]],J$2:J1465,Clef_répartition[[#This Row],[Année]])</f>
        <v>25</v>
      </c>
      <c r="F1465">
        <f>IF(Clef_répartition[[#This Row],[Code_Nom]]=D1464,F1464-1,(COUNTIFS(Clef_répartition[Code_Nom],Clef_répartition[[#This Row],[Code_Nom]],Clef_répartition[Année],Clef_répartition[[#This Row],[Année]])))</f>
        <v>49</v>
      </c>
      <c r="G1465" t="str">
        <f>Clef_répartition[[#This Row],[Code_Nom]]&amp;"_"&amp;Clef_répartition[[#This Row],[Nombre]]&amp;"_"&amp;Clef_répartition[[#This Row],[Année]]</f>
        <v>ORPC Yverdon_Organisation régionale de protection civile d'Yverdon_25_2016</v>
      </c>
      <c r="H1465">
        <v>5913</v>
      </c>
      <c r="I1465" t="s">
        <v>96</v>
      </c>
      <c r="J1465">
        <v>2016</v>
      </c>
      <c r="K1465">
        <v>8.8663504007852126E-3</v>
      </c>
    </row>
    <row r="1466" spans="1:11" x14ac:dyDescent="0.25">
      <c r="A1466" t="s">
        <v>433</v>
      </c>
      <c r="B1466" t="s">
        <v>703</v>
      </c>
      <c r="C1466" t="s">
        <v>704</v>
      </c>
      <c r="D1466" t="str">
        <f>Clef_répartition[[#This Row],[Code association]]&amp;"_"&amp;Clef_répartition[[#This Row],[Nom association]]</f>
        <v>ORPC Yverdon_Organisation régionale de protection civile d'Yverdon</v>
      </c>
      <c r="E1466">
        <f>COUNTIFS(D$2:D1466,Clef_répartition[[#This Row],[Code_Nom]],J$2:J1466,Clef_répartition[[#This Row],[Année]])</f>
        <v>26</v>
      </c>
      <c r="F1466">
        <f>IF(Clef_répartition[[#This Row],[Code_Nom]]=D1465,F1465-1,(COUNTIFS(Clef_répartition[Code_Nom],Clef_répartition[[#This Row],[Code_Nom]],Clef_répartition[Année],Clef_répartition[[#This Row],[Année]])))</f>
        <v>48</v>
      </c>
      <c r="G1466" t="str">
        <f>Clef_répartition[[#This Row],[Code_Nom]]&amp;"_"&amp;Clef_répartition[[#This Row],[Nombre]]&amp;"_"&amp;Clef_répartition[[#This Row],[Année]]</f>
        <v>ORPC Yverdon_Organisation régionale de protection civile d'Yverdon_26_2016</v>
      </c>
      <c r="H1466">
        <v>5914</v>
      </c>
      <c r="I1466" t="s">
        <v>105</v>
      </c>
      <c r="J1466">
        <v>2016</v>
      </c>
      <c r="K1466">
        <v>3.9369649381100387E-3</v>
      </c>
    </row>
    <row r="1467" spans="1:11" x14ac:dyDescent="0.25">
      <c r="A1467" t="s">
        <v>433</v>
      </c>
      <c r="B1467" t="s">
        <v>703</v>
      </c>
      <c r="C1467" t="s">
        <v>704</v>
      </c>
      <c r="D1467" t="str">
        <f>Clef_répartition[[#This Row],[Code association]]&amp;"_"&amp;Clef_répartition[[#This Row],[Nom association]]</f>
        <v>ORPC Yverdon_Organisation régionale de protection civile d'Yverdon</v>
      </c>
      <c r="E1467">
        <f>COUNTIFS(D$2:D1467,Clef_répartition[[#This Row],[Code_Nom]],J$2:J1467,Clef_répartition[[#This Row],[Année]])</f>
        <v>27</v>
      </c>
      <c r="F1467">
        <f>IF(Clef_répartition[[#This Row],[Code_Nom]]=D1466,F1466-1,(COUNTIFS(Clef_répartition[Code_Nom],Clef_répartition[[#This Row],[Code_Nom]],Clef_répartition[Année],Clef_répartition[[#This Row],[Année]])))</f>
        <v>47</v>
      </c>
      <c r="G1467" t="str">
        <f>Clef_répartition[[#This Row],[Code_Nom]]&amp;"_"&amp;Clef_répartition[[#This Row],[Nombre]]&amp;"_"&amp;Clef_répartition[[#This Row],[Année]]</f>
        <v>ORPC Yverdon_Organisation régionale de protection civile d'Yverdon_27_2016</v>
      </c>
      <c r="H1467">
        <v>5556</v>
      </c>
      <c r="I1467" t="s">
        <v>115</v>
      </c>
      <c r="J1467">
        <v>2016</v>
      </c>
      <c r="K1467">
        <v>4.6349310213206823E-3</v>
      </c>
    </row>
    <row r="1468" spans="1:11" x14ac:dyDescent="0.25">
      <c r="A1468" t="s">
        <v>433</v>
      </c>
      <c r="B1468" t="s">
        <v>703</v>
      </c>
      <c r="C1468" t="s">
        <v>704</v>
      </c>
      <c r="D1468" t="str">
        <f>Clef_répartition[[#This Row],[Code association]]&amp;"_"&amp;Clef_répartition[[#This Row],[Nom association]]</f>
        <v>ORPC Yverdon_Organisation régionale de protection civile d'Yverdon</v>
      </c>
      <c r="E1468">
        <f>COUNTIFS(D$2:D1468,Clef_répartition[[#This Row],[Code_Nom]],J$2:J1468,Clef_répartition[[#This Row],[Année]])</f>
        <v>28</v>
      </c>
      <c r="F1468">
        <f>IF(Clef_répartition[[#This Row],[Code_Nom]]=D1467,F1467-1,(COUNTIFS(Clef_répartition[Code_Nom],Clef_répartition[[#This Row],[Code_Nom]],Clef_répartition[Année],Clef_répartition[[#This Row],[Année]])))</f>
        <v>46</v>
      </c>
      <c r="G1468" t="str">
        <f>Clef_répartition[[#This Row],[Code_Nom]]&amp;"_"&amp;Clef_répartition[[#This Row],[Nombre]]&amp;"_"&amp;Clef_répartition[[#This Row],[Année]]</f>
        <v>ORPC Yverdon_Organisation régionale de protection civile d'Yverdon_28_2016</v>
      </c>
      <c r="H1468">
        <v>5557</v>
      </c>
      <c r="I1468" t="s">
        <v>116</v>
      </c>
      <c r="J1468">
        <v>2016</v>
      </c>
      <c r="K1468">
        <v>2.2902012105349254E-3</v>
      </c>
    </row>
    <row r="1469" spans="1:11" x14ac:dyDescent="0.25">
      <c r="A1469" t="s">
        <v>433</v>
      </c>
      <c r="B1469" t="s">
        <v>703</v>
      </c>
      <c r="C1469" t="s">
        <v>704</v>
      </c>
      <c r="D1469" t="str">
        <f>Clef_répartition[[#This Row],[Code association]]&amp;"_"&amp;Clef_répartition[[#This Row],[Nom association]]</f>
        <v>ORPC Yverdon_Organisation régionale de protection civile d'Yverdon</v>
      </c>
      <c r="E1469">
        <f>COUNTIFS(D$2:D1469,Clef_répartition[[#This Row],[Code_Nom]],J$2:J1469,Clef_répartition[[#This Row],[Année]])</f>
        <v>29</v>
      </c>
      <c r="F1469">
        <f>IF(Clef_répartition[[#This Row],[Code_Nom]]=D1468,F1468-1,(COUNTIFS(Clef_répartition[Code_Nom],Clef_répartition[[#This Row],[Code_Nom]],Clef_répartition[Année],Clef_répartition[[#This Row],[Année]])))</f>
        <v>45</v>
      </c>
      <c r="G1469" t="str">
        <f>Clef_répartition[[#This Row],[Code_Nom]]&amp;"_"&amp;Clef_répartition[[#This Row],[Nombre]]&amp;"_"&amp;Clef_répartition[[#This Row],[Année]]</f>
        <v>ORPC Yverdon_Organisation régionale de protection civile d'Yverdon_29_2016</v>
      </c>
      <c r="H1469">
        <v>5559</v>
      </c>
      <c r="I1469" t="s">
        <v>121</v>
      </c>
      <c r="J1469">
        <v>2016</v>
      </c>
      <c r="K1469">
        <v>4.5913081411200173E-3</v>
      </c>
    </row>
    <row r="1470" spans="1:11" x14ac:dyDescent="0.25">
      <c r="A1470" t="s">
        <v>433</v>
      </c>
      <c r="B1470" t="s">
        <v>703</v>
      </c>
      <c r="C1470" t="s">
        <v>704</v>
      </c>
      <c r="D1470" t="str">
        <f>Clef_répartition[[#This Row],[Code association]]&amp;"_"&amp;Clef_répartition[[#This Row],[Nom association]]</f>
        <v>ORPC Yverdon_Organisation régionale de protection civile d'Yverdon</v>
      </c>
      <c r="E1470">
        <f>COUNTIFS(D$2:D1470,Clef_répartition[[#This Row],[Code_Nom]],J$2:J1470,Clef_répartition[[#This Row],[Année]])</f>
        <v>30</v>
      </c>
      <c r="F1470">
        <f>IF(Clef_répartition[[#This Row],[Code_Nom]]=D1469,F1469-1,(COUNTIFS(Clef_répartition[Code_Nom],Clef_répartition[[#This Row],[Code_Nom]],Clef_répartition[Année],Clef_répartition[[#This Row],[Année]])))</f>
        <v>44</v>
      </c>
      <c r="G1470" t="str">
        <f>Clef_répartition[[#This Row],[Code_Nom]]&amp;"_"&amp;Clef_répartition[[#This Row],[Nombre]]&amp;"_"&amp;Clef_répartition[[#This Row],[Année]]</f>
        <v>ORPC Yverdon_Organisation régionale de protection civile d'Yverdon_30_2016</v>
      </c>
      <c r="H1470">
        <v>5560</v>
      </c>
      <c r="I1470" t="s">
        <v>131</v>
      </c>
      <c r="J1470">
        <v>2016</v>
      </c>
      <c r="K1470">
        <v>2.4974098914880855E-3</v>
      </c>
    </row>
    <row r="1471" spans="1:11" x14ac:dyDescent="0.25">
      <c r="A1471" t="s">
        <v>433</v>
      </c>
      <c r="B1471" t="s">
        <v>703</v>
      </c>
      <c r="C1471" t="s">
        <v>704</v>
      </c>
      <c r="D1471" t="str">
        <f>Clef_répartition[[#This Row],[Code association]]&amp;"_"&amp;Clef_répartition[[#This Row],[Nom association]]</f>
        <v>ORPC Yverdon_Organisation régionale de protection civile d'Yverdon</v>
      </c>
      <c r="E1471">
        <f>COUNTIFS(D$2:D1471,Clef_répartition[[#This Row],[Code_Nom]],J$2:J1471,Clef_répartition[[#This Row],[Année]])</f>
        <v>31</v>
      </c>
      <c r="F1471">
        <f>IF(Clef_répartition[[#This Row],[Code_Nom]]=D1470,F1470-1,(COUNTIFS(Clef_répartition[Code_Nom],Clef_répartition[[#This Row],[Code_Nom]],Clef_répartition[Année],Clef_répartition[[#This Row],[Année]])))</f>
        <v>43</v>
      </c>
      <c r="G1471" t="str">
        <f>Clef_répartition[[#This Row],[Code_Nom]]&amp;"_"&amp;Clef_répartition[[#This Row],[Nombre]]&amp;"_"&amp;Clef_répartition[[#This Row],[Année]]</f>
        <v>ORPC Yverdon_Organisation régionale de protection civile d'Yverdon_31_2016</v>
      </c>
      <c r="H1471">
        <v>5561</v>
      </c>
      <c r="I1471" t="s">
        <v>132</v>
      </c>
      <c r="J1471">
        <v>2016</v>
      </c>
      <c r="K1471">
        <v>3.5814384644746171E-2</v>
      </c>
    </row>
    <row r="1472" spans="1:11" x14ac:dyDescent="0.25">
      <c r="A1472" t="s">
        <v>433</v>
      </c>
      <c r="B1472" t="s">
        <v>703</v>
      </c>
      <c r="C1472" t="s">
        <v>704</v>
      </c>
      <c r="D1472" t="str">
        <f>Clef_répartition[[#This Row],[Code association]]&amp;"_"&amp;Clef_répartition[[#This Row],[Nom association]]</f>
        <v>ORPC Yverdon_Organisation régionale de protection civile d'Yverdon</v>
      </c>
      <c r="E1472">
        <f>COUNTIFS(D$2:D1472,Clef_répartition[[#This Row],[Code_Nom]],J$2:J1472,Clef_répartition[[#This Row],[Année]])</f>
        <v>32</v>
      </c>
      <c r="F1472">
        <f>IF(Clef_répartition[[#This Row],[Code_Nom]]=D1471,F1471-1,(COUNTIFS(Clef_répartition[Code_Nom],Clef_répartition[[#This Row],[Code_Nom]],Clef_répartition[Année],Clef_répartition[[#This Row],[Année]])))</f>
        <v>42</v>
      </c>
      <c r="G1472" t="str">
        <f>Clef_répartition[[#This Row],[Code_Nom]]&amp;"_"&amp;Clef_répartition[[#This Row],[Nombre]]&amp;"_"&amp;Clef_répartition[[#This Row],[Année]]</f>
        <v>ORPC Yverdon_Organisation régionale de protection civile d'Yverdon_32_2016</v>
      </c>
      <c r="H1472">
        <v>5754</v>
      </c>
      <c r="I1472" t="s">
        <v>142</v>
      </c>
      <c r="J1472">
        <v>2016</v>
      </c>
      <c r="K1472">
        <v>3.3698674955013903E-3</v>
      </c>
    </row>
    <row r="1473" spans="1:11" x14ac:dyDescent="0.25">
      <c r="A1473" t="s">
        <v>433</v>
      </c>
      <c r="B1473" t="s">
        <v>703</v>
      </c>
      <c r="C1473" t="s">
        <v>704</v>
      </c>
      <c r="D1473" t="str">
        <f>Clef_répartition[[#This Row],[Code association]]&amp;"_"&amp;Clef_répartition[[#This Row],[Nom association]]</f>
        <v>ORPC Yverdon_Organisation régionale de protection civile d'Yverdon</v>
      </c>
      <c r="E1473">
        <f>COUNTIFS(D$2:D1473,Clef_répartition[[#This Row],[Code_Nom]],J$2:J1473,Clef_répartition[[#This Row],[Année]])</f>
        <v>33</v>
      </c>
      <c r="F1473">
        <f>IF(Clef_répartition[[#This Row],[Code_Nom]]=D1472,F1472-1,(COUNTIFS(Clef_répartition[Code_Nom],Clef_répartition[[#This Row],[Code_Nom]],Clef_répartition[Année],Clef_répartition[[#This Row],[Année]])))</f>
        <v>41</v>
      </c>
      <c r="G1473" t="str">
        <f>Clef_répartition[[#This Row],[Code_Nom]]&amp;"_"&amp;Clef_répartition[[#This Row],[Nombre]]&amp;"_"&amp;Clef_répartition[[#This Row],[Année]]</f>
        <v>ORPC Yverdon_Organisation régionale de protection civile d'Yverdon_33_2016</v>
      </c>
      <c r="H1473">
        <v>5758</v>
      </c>
      <c r="I1473" t="s">
        <v>147</v>
      </c>
      <c r="J1473">
        <v>2016</v>
      </c>
      <c r="K1473">
        <v>1.7449152080266099E-3</v>
      </c>
    </row>
    <row r="1474" spans="1:11" x14ac:dyDescent="0.25">
      <c r="A1474" t="s">
        <v>433</v>
      </c>
      <c r="B1474" t="s">
        <v>703</v>
      </c>
      <c r="C1474" t="s">
        <v>704</v>
      </c>
      <c r="D1474" t="str">
        <f>Clef_répartition[[#This Row],[Code association]]&amp;"_"&amp;Clef_répartition[[#This Row],[Nom association]]</f>
        <v>ORPC Yverdon_Organisation régionale de protection civile d'Yverdon</v>
      </c>
      <c r="E1474">
        <f>COUNTIFS(D$2:D1474,Clef_répartition[[#This Row],[Code_Nom]],J$2:J1474,Clef_répartition[[#This Row],[Année]])</f>
        <v>34</v>
      </c>
      <c r="F1474">
        <f>IF(Clef_répartition[[#This Row],[Code_Nom]]=D1473,F1473-1,(COUNTIFS(Clef_répartition[Code_Nom],Clef_répartition[[#This Row],[Code_Nom]],Clef_répartition[Année],Clef_répartition[[#This Row],[Année]])))</f>
        <v>40</v>
      </c>
      <c r="G1474" t="str">
        <f>Clef_répartition[[#This Row],[Code_Nom]]&amp;"_"&amp;Clef_répartition[[#This Row],[Nombre]]&amp;"_"&amp;Clef_répartition[[#This Row],[Année]]</f>
        <v>ORPC Yverdon_Organisation régionale de protection civile d'Yverdon_34_2016</v>
      </c>
      <c r="H1474">
        <v>5871</v>
      </c>
      <c r="I1474" t="s">
        <v>143</v>
      </c>
      <c r="J1474">
        <v>2016</v>
      </c>
      <c r="K1474">
        <v>1.6271334314848139E-2</v>
      </c>
    </row>
    <row r="1475" spans="1:11" x14ac:dyDescent="0.25">
      <c r="A1475" t="s">
        <v>433</v>
      </c>
      <c r="B1475" t="s">
        <v>703</v>
      </c>
      <c r="C1475" t="s">
        <v>704</v>
      </c>
      <c r="D1475" t="str">
        <f>Clef_répartition[[#This Row],[Code association]]&amp;"_"&amp;Clef_répartition[[#This Row],[Nom association]]</f>
        <v>ORPC Yverdon_Organisation régionale de protection civile d'Yverdon</v>
      </c>
      <c r="E1475">
        <f>COUNTIFS(D$2:D1475,Clef_répartition[[#This Row],[Code_Nom]],J$2:J1475,Clef_répartition[[#This Row],[Année]])</f>
        <v>35</v>
      </c>
      <c r="F1475">
        <f>IF(Clef_répartition[[#This Row],[Code_Nom]]=D1474,F1474-1,(COUNTIFS(Clef_répartition[Code_Nom],Clef_répartition[[#This Row],[Code_Nom]],Clef_répartition[Année],Clef_répartition[[#This Row],[Année]])))</f>
        <v>39</v>
      </c>
      <c r="G1475" t="str">
        <f>Clef_répartition[[#This Row],[Code_Nom]]&amp;"_"&amp;Clef_répartition[[#This Row],[Nombre]]&amp;"_"&amp;Clef_répartition[[#This Row],[Année]]</f>
        <v>ORPC Yverdon_Organisation régionale de protection civile d'Yverdon_35_2016</v>
      </c>
      <c r="H1475">
        <v>5741</v>
      </c>
      <c r="I1475" t="s">
        <v>144</v>
      </c>
      <c r="J1475">
        <v>2016</v>
      </c>
      <c r="K1475">
        <v>2.5846556518894161E-3</v>
      </c>
    </row>
    <row r="1476" spans="1:11" x14ac:dyDescent="0.25">
      <c r="A1476" t="s">
        <v>433</v>
      </c>
      <c r="B1476" t="s">
        <v>703</v>
      </c>
      <c r="C1476" t="s">
        <v>704</v>
      </c>
      <c r="D1476" t="str">
        <f>Clef_répartition[[#This Row],[Code association]]&amp;"_"&amp;Clef_répartition[[#This Row],[Nom association]]</f>
        <v>ORPC Yverdon_Organisation régionale de protection civile d'Yverdon</v>
      </c>
      <c r="E1476">
        <f>COUNTIFS(D$2:D1476,Clef_répartition[[#This Row],[Code_Nom]],J$2:J1476,Clef_répartition[[#This Row],[Année]])</f>
        <v>36</v>
      </c>
      <c r="F1476">
        <f>IF(Clef_répartition[[#This Row],[Code_Nom]]=D1475,F1475-1,(COUNTIFS(Clef_répartition[Code_Nom],Clef_répartition[[#This Row],[Code_Nom]],Clef_répartition[Année],Clef_répartition[[#This Row],[Année]])))</f>
        <v>38</v>
      </c>
      <c r="G1476" t="str">
        <f>Clef_répartition[[#This Row],[Code_Nom]]&amp;"_"&amp;Clef_répartition[[#This Row],[Nombre]]&amp;"_"&amp;Clef_répartition[[#This Row],[Année]]</f>
        <v>ORPC Yverdon_Organisation régionale de protection civile d'Yverdon_36_2016</v>
      </c>
      <c r="H1476">
        <v>5872</v>
      </c>
      <c r="I1476" t="s">
        <v>154</v>
      </c>
      <c r="J1476">
        <v>2016</v>
      </c>
      <c r="K1476">
        <v>5.0297180871367031E-2</v>
      </c>
    </row>
    <row r="1477" spans="1:11" x14ac:dyDescent="0.25">
      <c r="A1477" t="s">
        <v>433</v>
      </c>
      <c r="B1477" t="s">
        <v>703</v>
      </c>
      <c r="C1477" t="s">
        <v>704</v>
      </c>
      <c r="D1477" t="str">
        <f>Clef_répartition[[#This Row],[Code association]]&amp;"_"&amp;Clef_répartition[[#This Row],[Nom association]]</f>
        <v>ORPC Yverdon_Organisation régionale de protection civile d'Yverdon</v>
      </c>
      <c r="E1477">
        <f>COUNTIFS(D$2:D1477,Clef_répartition[[#This Row],[Code_Nom]],J$2:J1477,Clef_répartition[[#This Row],[Année]])</f>
        <v>37</v>
      </c>
      <c r="F1477">
        <f>IF(Clef_répartition[[#This Row],[Code_Nom]]=D1476,F1476-1,(COUNTIFS(Clef_répartition[Code_Nom],Clef_répartition[[#This Row],[Code_Nom]],Clef_répartition[Année],Clef_répartition[[#This Row],[Année]])))</f>
        <v>37</v>
      </c>
      <c r="G1477" t="str">
        <f>Clef_répartition[[#This Row],[Code_Nom]]&amp;"_"&amp;Clef_répartition[[#This Row],[Nombre]]&amp;"_"&amp;Clef_répartition[[#This Row],[Année]]</f>
        <v>ORPC Yverdon_Organisation régionale de protection civile d'Yverdon_37_2016</v>
      </c>
      <c r="H1477">
        <v>5873</v>
      </c>
      <c r="I1477" t="s">
        <v>155</v>
      </c>
      <c r="J1477">
        <v>2016</v>
      </c>
      <c r="K1477">
        <v>9.4770707235945252E-3</v>
      </c>
    </row>
    <row r="1478" spans="1:11" x14ac:dyDescent="0.25">
      <c r="A1478" t="s">
        <v>433</v>
      </c>
      <c r="B1478" t="s">
        <v>703</v>
      </c>
      <c r="C1478" t="s">
        <v>704</v>
      </c>
      <c r="D1478" t="str">
        <f>Clef_répartition[[#This Row],[Code association]]&amp;"_"&amp;Clef_répartition[[#This Row],[Nom association]]</f>
        <v>ORPC Yverdon_Organisation régionale de protection civile d'Yverdon</v>
      </c>
      <c r="E1478">
        <f>COUNTIFS(D$2:D1478,Clef_répartition[[#This Row],[Code_Nom]],J$2:J1478,Clef_répartition[[#This Row],[Année]])</f>
        <v>38</v>
      </c>
      <c r="F1478">
        <f>IF(Clef_répartition[[#This Row],[Code_Nom]]=D1477,F1477-1,(COUNTIFS(Clef_répartition[Code_Nom],Clef_répartition[[#This Row],[Code_Nom]],Clef_répartition[Année],Clef_répartition[[#This Row],[Année]])))</f>
        <v>36</v>
      </c>
      <c r="G1478" t="str">
        <f>Clef_répartition[[#This Row],[Code_Nom]]&amp;"_"&amp;Clef_répartition[[#This Row],[Nombre]]&amp;"_"&amp;Clef_répartition[[#This Row],[Année]]</f>
        <v>ORPC Yverdon_Organisation régionale de protection civile d'Yverdon_38_2016</v>
      </c>
      <c r="H1478">
        <v>5750</v>
      </c>
      <c r="I1478" t="s">
        <v>158</v>
      </c>
      <c r="J1478">
        <v>2016</v>
      </c>
      <c r="K1478">
        <v>1.9739353290801026E-3</v>
      </c>
    </row>
    <row r="1479" spans="1:11" x14ac:dyDescent="0.25">
      <c r="A1479" t="s">
        <v>433</v>
      </c>
      <c r="B1479" t="s">
        <v>703</v>
      </c>
      <c r="C1479" t="s">
        <v>704</v>
      </c>
      <c r="D1479" t="str">
        <f>Clef_répartition[[#This Row],[Code association]]&amp;"_"&amp;Clef_répartition[[#This Row],[Nom association]]</f>
        <v>ORPC Yverdon_Organisation régionale de protection civile d'Yverdon</v>
      </c>
      <c r="E1479">
        <f>COUNTIFS(D$2:D1479,Clef_répartition[[#This Row],[Code_Nom]],J$2:J1479,Clef_répartition[[#This Row],[Année]])</f>
        <v>39</v>
      </c>
      <c r="F1479">
        <f>IF(Clef_répartition[[#This Row],[Code_Nom]]=D1478,F1478-1,(COUNTIFS(Clef_répartition[Code_Nom],Clef_répartition[[#This Row],[Code_Nom]],Clef_répartition[Année],Clef_répartition[[#This Row],[Année]])))</f>
        <v>35</v>
      </c>
      <c r="G1479" t="str">
        <f>Clef_répartition[[#This Row],[Code_Nom]]&amp;"_"&amp;Clef_répartition[[#This Row],[Nombre]]&amp;"_"&amp;Clef_répartition[[#This Row],[Année]]</f>
        <v>ORPC Yverdon_Organisation régionale de protection civile d'Yverdon_39_2016</v>
      </c>
      <c r="H1479">
        <v>5755</v>
      </c>
      <c r="I1479" t="s">
        <v>160</v>
      </c>
      <c r="J1479">
        <v>2016</v>
      </c>
      <c r="K1479">
        <v>4.5476852609193522E-3</v>
      </c>
    </row>
    <row r="1480" spans="1:11" x14ac:dyDescent="0.25">
      <c r="A1480" t="s">
        <v>433</v>
      </c>
      <c r="B1480" t="s">
        <v>703</v>
      </c>
      <c r="C1480" t="s">
        <v>704</v>
      </c>
      <c r="D1480" t="str">
        <f>Clef_répartition[[#This Row],[Code association]]&amp;"_"&amp;Clef_répartition[[#This Row],[Nom association]]</f>
        <v>ORPC Yverdon_Organisation régionale de protection civile d'Yverdon</v>
      </c>
      <c r="E1480">
        <f>COUNTIFS(D$2:D1480,Clef_répartition[[#This Row],[Code_Nom]],J$2:J1480,Clef_répartition[[#This Row],[Année]])</f>
        <v>40</v>
      </c>
      <c r="F1480">
        <f>IF(Clef_répartition[[#This Row],[Code_Nom]]=D1479,F1479-1,(COUNTIFS(Clef_répartition[Code_Nom],Clef_répartition[[#This Row],[Code_Nom]],Clef_répartition[Année],Clef_répartition[[#This Row],[Année]])))</f>
        <v>34</v>
      </c>
      <c r="G1480" t="str">
        <f>Clef_répartition[[#This Row],[Code_Nom]]&amp;"_"&amp;Clef_répartition[[#This Row],[Nombre]]&amp;"_"&amp;Clef_répartition[[#This Row],[Année]]</f>
        <v>ORPC Yverdon_Organisation régionale de protection civile d'Yverdon_40_2016</v>
      </c>
      <c r="H1480">
        <v>5919</v>
      </c>
      <c r="I1480" t="s">
        <v>172</v>
      </c>
      <c r="J1480">
        <v>2016</v>
      </c>
      <c r="K1480">
        <v>6.7288292709526149E-3</v>
      </c>
    </row>
    <row r="1481" spans="1:11" x14ac:dyDescent="0.25">
      <c r="A1481" t="s">
        <v>433</v>
      </c>
      <c r="B1481" t="s">
        <v>703</v>
      </c>
      <c r="C1481" t="s">
        <v>704</v>
      </c>
      <c r="D1481" t="str">
        <f>Clef_répartition[[#This Row],[Code association]]&amp;"_"&amp;Clef_répartition[[#This Row],[Nom association]]</f>
        <v>ORPC Yverdon_Organisation régionale de protection civile d'Yverdon</v>
      </c>
      <c r="E1481">
        <f>COUNTIFS(D$2:D1481,Clef_répartition[[#This Row],[Code_Nom]],J$2:J1481,Clef_répartition[[#This Row],[Année]])</f>
        <v>41</v>
      </c>
      <c r="F1481">
        <f>IF(Clef_répartition[[#This Row],[Code_Nom]]=D1480,F1480-1,(COUNTIFS(Clef_répartition[Code_Nom],Clef_répartition[[#This Row],[Code_Nom]],Clef_répartition[Année],Clef_répartition[[#This Row],[Année]])))</f>
        <v>33</v>
      </c>
      <c r="G1481" t="str">
        <f>Clef_répartition[[#This Row],[Code_Nom]]&amp;"_"&amp;Clef_répartition[[#This Row],[Nombre]]&amp;"_"&amp;Clef_répartition[[#This Row],[Année]]</f>
        <v>ORPC Yverdon_Organisation régionale de protection civile d'Yverdon_41_2016</v>
      </c>
      <c r="H1481">
        <v>5562</v>
      </c>
      <c r="I1481" t="s">
        <v>173</v>
      </c>
      <c r="J1481">
        <v>2016</v>
      </c>
      <c r="K1481">
        <v>1.2977806859697913E-3</v>
      </c>
    </row>
    <row r="1482" spans="1:11" x14ac:dyDescent="0.25">
      <c r="A1482" t="s">
        <v>433</v>
      </c>
      <c r="B1482" t="s">
        <v>703</v>
      </c>
      <c r="C1482" t="s">
        <v>704</v>
      </c>
      <c r="D1482" t="str">
        <f>Clef_répartition[[#This Row],[Code association]]&amp;"_"&amp;Clef_répartition[[#This Row],[Nom association]]</f>
        <v>ORPC Yverdon_Organisation régionale de protection civile d'Yverdon</v>
      </c>
      <c r="E1482">
        <f>COUNTIFS(D$2:D1482,Clef_répartition[[#This Row],[Code_Nom]],J$2:J1482,Clef_répartition[[#This Row],[Année]])</f>
        <v>42</v>
      </c>
      <c r="F1482">
        <f>IF(Clef_répartition[[#This Row],[Code_Nom]]=D1481,F1481-1,(COUNTIFS(Clef_répartition[Code_Nom],Clef_répartition[[#This Row],[Code_Nom]],Clef_répartition[Année],Clef_répartition[[#This Row],[Année]])))</f>
        <v>32</v>
      </c>
      <c r="G1482" t="str">
        <f>Clef_répartition[[#This Row],[Code_Nom]]&amp;"_"&amp;Clef_répartition[[#This Row],[Nombre]]&amp;"_"&amp;Clef_répartition[[#This Row],[Année]]</f>
        <v>ORPC Yverdon_Organisation régionale de protection civile d'Yverdon_42_2016</v>
      </c>
      <c r="H1482">
        <v>5921</v>
      </c>
      <c r="I1482" t="s">
        <v>180</v>
      </c>
      <c r="J1482">
        <v>2016</v>
      </c>
      <c r="K1482">
        <v>2.5301270516385845E-3</v>
      </c>
    </row>
    <row r="1483" spans="1:11" x14ac:dyDescent="0.25">
      <c r="A1483" t="s">
        <v>433</v>
      </c>
      <c r="B1483" t="s">
        <v>703</v>
      </c>
      <c r="C1483" t="s">
        <v>704</v>
      </c>
      <c r="D1483" t="str">
        <f>Clef_répartition[[#This Row],[Code association]]&amp;"_"&amp;Clef_répartition[[#This Row],[Nom association]]</f>
        <v>ORPC Yverdon_Organisation régionale de protection civile d'Yverdon</v>
      </c>
      <c r="E1483">
        <f>COUNTIFS(D$2:D1483,Clef_répartition[[#This Row],[Code_Nom]],J$2:J1483,Clef_répartition[[#This Row],[Année]])</f>
        <v>43</v>
      </c>
      <c r="F1483">
        <f>IF(Clef_répartition[[#This Row],[Code_Nom]]=D1482,F1482-1,(COUNTIFS(Clef_répartition[Code_Nom],Clef_répartition[[#This Row],[Code_Nom]],Clef_répartition[Année],Clef_répartition[[#This Row],[Année]])))</f>
        <v>31</v>
      </c>
      <c r="G1483" t="str">
        <f>Clef_répartition[[#This Row],[Code_Nom]]&amp;"_"&amp;Clef_répartition[[#This Row],[Nombre]]&amp;"_"&amp;Clef_répartition[[#This Row],[Année]]</f>
        <v>ORPC Yverdon_Organisation régionale de protection civile d'Yverdon_43_2016</v>
      </c>
      <c r="H1483">
        <v>5922</v>
      </c>
      <c r="I1483" t="s">
        <v>183</v>
      </c>
      <c r="J1483">
        <v>2016</v>
      </c>
      <c r="K1483">
        <v>7.8194012759692458E-3</v>
      </c>
    </row>
    <row r="1484" spans="1:11" x14ac:dyDescent="0.25">
      <c r="A1484" t="s">
        <v>433</v>
      </c>
      <c r="B1484" t="s">
        <v>703</v>
      </c>
      <c r="C1484" t="s">
        <v>704</v>
      </c>
      <c r="D1484" t="str">
        <f>Clef_répartition[[#This Row],[Code association]]&amp;"_"&amp;Clef_répartition[[#This Row],[Nom association]]</f>
        <v>ORPC Yverdon_Organisation régionale de protection civile d'Yverdon</v>
      </c>
      <c r="E1484">
        <f>COUNTIFS(D$2:D1484,Clef_répartition[[#This Row],[Code_Nom]],J$2:J1484,Clef_répartition[[#This Row],[Année]])</f>
        <v>44</v>
      </c>
      <c r="F1484">
        <f>IF(Clef_répartition[[#This Row],[Code_Nom]]=D1483,F1483-1,(COUNTIFS(Clef_répartition[Code_Nom],Clef_répartition[[#This Row],[Code_Nom]],Clef_répartition[Année],Clef_répartition[[#This Row],[Année]])))</f>
        <v>30</v>
      </c>
      <c r="G1484" t="str">
        <f>Clef_répartition[[#This Row],[Code_Nom]]&amp;"_"&amp;Clef_répartition[[#This Row],[Nombre]]&amp;"_"&amp;Clef_répartition[[#This Row],[Année]]</f>
        <v>ORPC Yverdon_Organisation régionale de protection civile d'Yverdon_44_2016</v>
      </c>
      <c r="H1484">
        <v>5756</v>
      </c>
      <c r="I1484" t="s">
        <v>185</v>
      </c>
      <c r="J1484">
        <v>2016</v>
      </c>
      <c r="K1484">
        <v>5.2565570641801623E-3</v>
      </c>
    </row>
    <row r="1485" spans="1:11" x14ac:dyDescent="0.25">
      <c r="A1485" t="s">
        <v>433</v>
      </c>
      <c r="B1485" t="s">
        <v>703</v>
      </c>
      <c r="C1485" t="s">
        <v>704</v>
      </c>
      <c r="D1485" t="str">
        <f>Clef_répartition[[#This Row],[Code association]]&amp;"_"&amp;Clef_répartition[[#This Row],[Nom association]]</f>
        <v>ORPC Yverdon_Organisation régionale de protection civile d'Yverdon</v>
      </c>
      <c r="E1485">
        <f>COUNTIFS(D$2:D1485,Clef_répartition[[#This Row],[Code_Nom]],J$2:J1485,Clef_répartition[[#This Row],[Année]])</f>
        <v>45</v>
      </c>
      <c r="F1485">
        <f>IF(Clef_répartition[[#This Row],[Code_Nom]]=D1484,F1484-1,(COUNTIFS(Clef_répartition[Code_Nom],Clef_répartition[[#This Row],[Code_Nom]],Clef_répartition[Année],Clef_répartition[[#This Row],[Année]])))</f>
        <v>29</v>
      </c>
      <c r="G1485" t="str">
        <f>Clef_répartition[[#This Row],[Code_Nom]]&amp;"_"&amp;Clef_répartition[[#This Row],[Nombre]]&amp;"_"&amp;Clef_répartition[[#This Row],[Année]]</f>
        <v>ORPC Yverdon_Organisation régionale de protection civile d'Yverdon_45_2016</v>
      </c>
      <c r="H1485">
        <v>5563</v>
      </c>
      <c r="I1485" t="s">
        <v>193</v>
      </c>
      <c r="J1485">
        <v>2016</v>
      </c>
      <c r="K1485">
        <v>1.7776323681771087E-3</v>
      </c>
    </row>
    <row r="1486" spans="1:11" x14ac:dyDescent="0.25">
      <c r="A1486" t="s">
        <v>433</v>
      </c>
      <c r="B1486" t="s">
        <v>703</v>
      </c>
      <c r="C1486" t="s">
        <v>704</v>
      </c>
      <c r="D1486" t="str">
        <f>Clef_répartition[[#This Row],[Code association]]&amp;"_"&amp;Clef_répartition[[#This Row],[Nom association]]</f>
        <v>ORPC Yverdon_Organisation régionale de protection civile d'Yverdon</v>
      </c>
      <c r="E1486">
        <f>COUNTIFS(D$2:D1486,Clef_répartition[[#This Row],[Code_Nom]],J$2:J1486,Clef_répartition[[#This Row],[Année]])</f>
        <v>46</v>
      </c>
      <c r="F1486">
        <f>IF(Clef_répartition[[#This Row],[Code_Nom]]=D1485,F1485-1,(COUNTIFS(Clef_répartition[Code_Nom],Clef_répartition[[#This Row],[Code_Nom]],Clef_répartition[Année],Clef_répartition[[#This Row],[Année]])))</f>
        <v>28</v>
      </c>
      <c r="G1486" t="str">
        <f>Clef_répartition[[#This Row],[Code_Nom]]&amp;"_"&amp;Clef_répartition[[#This Row],[Nombre]]&amp;"_"&amp;Clef_répartition[[#This Row],[Année]]</f>
        <v>ORPC Yverdon_Organisation régionale de protection civile d'Yverdon_46_2016</v>
      </c>
      <c r="H1486">
        <v>5564</v>
      </c>
      <c r="I1486" t="s">
        <v>194</v>
      </c>
      <c r="J1486">
        <v>2016</v>
      </c>
      <c r="K1486">
        <v>1.1014777250667976E-3</v>
      </c>
    </row>
    <row r="1487" spans="1:11" x14ac:dyDescent="0.25">
      <c r="A1487" t="s">
        <v>433</v>
      </c>
      <c r="B1487" t="s">
        <v>703</v>
      </c>
      <c r="C1487" t="s">
        <v>704</v>
      </c>
      <c r="D1487" t="str">
        <f>Clef_répartition[[#This Row],[Code association]]&amp;"_"&amp;Clef_répartition[[#This Row],[Nom association]]</f>
        <v>ORPC Yverdon_Organisation régionale de protection civile d'Yverdon</v>
      </c>
      <c r="E1487">
        <f>COUNTIFS(D$2:D1487,Clef_répartition[[#This Row],[Code_Nom]],J$2:J1487,Clef_répartition[[#This Row],[Année]])</f>
        <v>47</v>
      </c>
      <c r="F1487">
        <f>IF(Clef_répartition[[#This Row],[Code_Nom]]=D1486,F1486-1,(COUNTIFS(Clef_répartition[Code_Nom],Clef_répartition[[#This Row],[Code_Nom]],Clef_répartition[Année],Clef_répartition[[#This Row],[Année]])))</f>
        <v>27</v>
      </c>
      <c r="G1487" t="str">
        <f>Clef_répartition[[#This Row],[Code_Nom]]&amp;"_"&amp;Clef_répartition[[#This Row],[Nombre]]&amp;"_"&amp;Clef_répartition[[#This Row],[Année]]</f>
        <v>ORPC Yverdon_Organisation régionale de protection civile d'Yverdon_47_2016</v>
      </c>
      <c r="H1487">
        <v>5565</v>
      </c>
      <c r="I1487" t="s">
        <v>199</v>
      </c>
      <c r="J1487">
        <v>2016</v>
      </c>
      <c r="K1487">
        <v>5.2020284639293307E-3</v>
      </c>
    </row>
    <row r="1488" spans="1:11" x14ac:dyDescent="0.25">
      <c r="A1488" t="s">
        <v>433</v>
      </c>
      <c r="B1488" t="s">
        <v>703</v>
      </c>
      <c r="C1488" t="s">
        <v>704</v>
      </c>
      <c r="D1488" t="str">
        <f>Clef_répartition[[#This Row],[Code association]]&amp;"_"&amp;Clef_répartition[[#This Row],[Nom association]]</f>
        <v>ORPC Yverdon_Organisation régionale de protection civile d'Yverdon</v>
      </c>
      <c r="E1488">
        <f>COUNTIFS(D$2:D1488,Clef_répartition[[#This Row],[Code_Nom]],J$2:J1488,Clef_répartition[[#This Row],[Année]])</f>
        <v>48</v>
      </c>
      <c r="F1488">
        <f>IF(Clef_répartition[[#This Row],[Code_Nom]]=D1487,F1487-1,(COUNTIFS(Clef_répartition[Code_Nom],Clef_répartition[[#This Row],[Code_Nom]],Clef_répartition[Année],Clef_répartition[[#This Row],[Année]])))</f>
        <v>26</v>
      </c>
      <c r="G1488" t="str">
        <f>Clef_répartition[[#This Row],[Code_Nom]]&amp;"_"&amp;Clef_répartition[[#This Row],[Nombre]]&amp;"_"&amp;Clef_répartition[[#This Row],[Année]]</f>
        <v>ORPC Yverdon_Organisation régionale de protection civile d'Yverdon_48_2016</v>
      </c>
      <c r="H1488">
        <v>5757</v>
      </c>
      <c r="I1488" t="s">
        <v>201</v>
      </c>
      <c r="J1488">
        <v>2016</v>
      </c>
      <c r="K1488">
        <v>7.6176454550411693E-2</v>
      </c>
    </row>
    <row r="1489" spans="1:11" x14ac:dyDescent="0.25">
      <c r="A1489" t="s">
        <v>433</v>
      </c>
      <c r="B1489" t="s">
        <v>703</v>
      </c>
      <c r="C1489" t="s">
        <v>704</v>
      </c>
      <c r="D1489" t="str">
        <f>Clef_répartition[[#This Row],[Code association]]&amp;"_"&amp;Clef_répartition[[#This Row],[Nom association]]</f>
        <v>ORPC Yverdon_Organisation régionale de protection civile d'Yverdon</v>
      </c>
      <c r="E1489">
        <f>COUNTIFS(D$2:D1489,Clef_répartition[[#This Row],[Code_Nom]],J$2:J1489,Clef_répartition[[#This Row],[Année]])</f>
        <v>49</v>
      </c>
      <c r="F1489">
        <f>IF(Clef_répartition[[#This Row],[Code_Nom]]=D1488,F1488-1,(COUNTIFS(Clef_répartition[Code_Nom],Clef_répartition[[#This Row],[Code_Nom]],Clef_répartition[Année],Clef_répartition[[#This Row],[Année]])))</f>
        <v>25</v>
      </c>
      <c r="G1489" t="str">
        <f>Clef_répartition[[#This Row],[Code_Nom]]&amp;"_"&amp;Clef_répartition[[#This Row],[Nombre]]&amp;"_"&amp;Clef_répartition[[#This Row],[Année]]</f>
        <v>ORPC Yverdon_Organisation régionale de protection civile d'Yverdon_49_2016</v>
      </c>
      <c r="H1489">
        <v>5924</v>
      </c>
      <c r="I1489" t="s">
        <v>202</v>
      </c>
      <c r="J1489">
        <v>2016</v>
      </c>
      <c r="K1489">
        <v>3.664321936855881E-3</v>
      </c>
    </row>
    <row r="1490" spans="1:11" x14ac:dyDescent="0.25">
      <c r="A1490" t="s">
        <v>433</v>
      </c>
      <c r="B1490" t="s">
        <v>703</v>
      </c>
      <c r="C1490" t="s">
        <v>704</v>
      </c>
      <c r="D1490" t="str">
        <f>Clef_répartition[[#This Row],[Code association]]&amp;"_"&amp;Clef_répartition[[#This Row],[Nom association]]</f>
        <v>ORPC Yverdon_Organisation régionale de protection civile d'Yverdon</v>
      </c>
      <c r="E1490">
        <f>COUNTIFS(D$2:D1490,Clef_répartition[[#This Row],[Code_Nom]],J$2:J1490,Clef_répartition[[#This Row],[Année]])</f>
        <v>50</v>
      </c>
      <c r="F1490">
        <f>IF(Clef_répartition[[#This Row],[Code_Nom]]=D1489,F1489-1,(COUNTIFS(Clef_répartition[Code_Nom],Clef_répartition[[#This Row],[Code_Nom]],Clef_répartition[Année],Clef_répartition[[#This Row],[Année]])))</f>
        <v>24</v>
      </c>
      <c r="G1490" t="str">
        <f>Clef_répartition[[#This Row],[Code_Nom]]&amp;"_"&amp;Clef_répartition[[#This Row],[Nombre]]&amp;"_"&amp;Clef_répartition[[#This Row],[Année]]</f>
        <v>ORPC Yverdon_Organisation régionale de protection civile d'Yverdon_50_2016</v>
      </c>
      <c r="H1490">
        <v>5925</v>
      </c>
      <c r="I1490" t="s">
        <v>207</v>
      </c>
      <c r="J1490">
        <v>2016</v>
      </c>
      <c r="K1490">
        <v>2.1266154097824307E-3</v>
      </c>
    </row>
    <row r="1491" spans="1:11" x14ac:dyDescent="0.25">
      <c r="A1491" t="s">
        <v>433</v>
      </c>
      <c r="B1491" t="s">
        <v>703</v>
      </c>
      <c r="C1491" t="s">
        <v>704</v>
      </c>
      <c r="D1491" t="str">
        <f>Clef_répartition[[#This Row],[Code association]]&amp;"_"&amp;Clef_répartition[[#This Row],[Nom association]]</f>
        <v>ORPC Yverdon_Organisation régionale de protection civile d'Yverdon</v>
      </c>
      <c r="E1491">
        <f>COUNTIFS(D$2:D1491,Clef_répartition[[#This Row],[Code_Nom]],J$2:J1491,Clef_répartition[[#This Row],[Année]])</f>
        <v>51</v>
      </c>
      <c r="F1491">
        <f>IF(Clef_répartition[[#This Row],[Code_Nom]]=D1490,F1490-1,(COUNTIFS(Clef_répartition[Code_Nom],Clef_répartition[[#This Row],[Code_Nom]],Clef_répartition[Année],Clef_répartition[[#This Row],[Année]])))</f>
        <v>23</v>
      </c>
      <c r="G1491" t="str">
        <f>Clef_répartition[[#This Row],[Code_Nom]]&amp;"_"&amp;Clef_répartition[[#This Row],[Nombre]]&amp;"_"&amp;Clef_répartition[[#This Row],[Année]]</f>
        <v>ORPC Yverdon_Organisation régionale de protection civile d'Yverdon_51_2016</v>
      </c>
      <c r="H1491">
        <v>5926</v>
      </c>
      <c r="I1491" t="s">
        <v>218</v>
      </c>
      <c r="J1491">
        <v>2016</v>
      </c>
      <c r="K1491">
        <v>8.5609902393805545E-3</v>
      </c>
    </row>
    <row r="1492" spans="1:11" x14ac:dyDescent="0.25">
      <c r="A1492" t="s">
        <v>433</v>
      </c>
      <c r="B1492" t="s">
        <v>703</v>
      </c>
      <c r="C1492" t="s">
        <v>704</v>
      </c>
      <c r="D1492" t="str">
        <f>Clef_répartition[[#This Row],[Code association]]&amp;"_"&amp;Clef_répartition[[#This Row],[Nom association]]</f>
        <v>ORPC Yverdon_Organisation régionale de protection civile d'Yverdon</v>
      </c>
      <c r="E1492">
        <f>COUNTIFS(D$2:D1492,Clef_répartition[[#This Row],[Code_Nom]],J$2:J1492,Clef_répartition[[#This Row],[Année]])</f>
        <v>52</v>
      </c>
      <c r="F1492">
        <f>IF(Clef_répartition[[#This Row],[Code_Nom]]=D1491,F1491-1,(COUNTIFS(Clef_répartition[Code_Nom],Clef_répartition[[#This Row],[Code_Nom]],Clef_répartition[Année],Clef_répartition[[#This Row],[Année]])))</f>
        <v>22</v>
      </c>
      <c r="G1492" t="str">
        <f>Clef_répartition[[#This Row],[Code_Nom]]&amp;"_"&amp;Clef_répartition[[#This Row],[Nombre]]&amp;"_"&amp;Clef_répartition[[#This Row],[Année]]</f>
        <v>ORPC Yverdon_Organisation régionale de protection civile d'Yverdon_52_2016</v>
      </c>
      <c r="H1492">
        <v>5759</v>
      </c>
      <c r="I1492" t="s">
        <v>220</v>
      </c>
      <c r="J1492">
        <v>2016</v>
      </c>
      <c r="K1492">
        <v>2.2902012105349254E-3</v>
      </c>
    </row>
    <row r="1493" spans="1:11" x14ac:dyDescent="0.25">
      <c r="A1493" t="s">
        <v>433</v>
      </c>
      <c r="B1493" t="s">
        <v>703</v>
      </c>
      <c r="C1493" t="s">
        <v>704</v>
      </c>
      <c r="D1493" t="str">
        <f>Clef_répartition[[#This Row],[Code association]]&amp;"_"&amp;Clef_répartition[[#This Row],[Nom association]]</f>
        <v>ORPC Yverdon_Organisation régionale de protection civile d'Yverdon</v>
      </c>
      <c r="E1493">
        <f>COUNTIFS(D$2:D1493,Clef_répartition[[#This Row],[Code_Nom]],J$2:J1493,Clef_répartition[[#This Row],[Année]])</f>
        <v>53</v>
      </c>
      <c r="F1493">
        <f>IF(Clef_répartition[[#This Row],[Code_Nom]]=D1492,F1492-1,(COUNTIFS(Clef_répartition[Code_Nom],Clef_répartition[[#This Row],[Code_Nom]],Clef_répartition[Année],Clef_répartition[[#This Row],[Année]])))</f>
        <v>21</v>
      </c>
      <c r="G1493" t="str">
        <f>Clef_répartition[[#This Row],[Code_Nom]]&amp;"_"&amp;Clef_répartition[[#This Row],[Nombre]]&amp;"_"&amp;Clef_répartition[[#This Row],[Année]]</f>
        <v>ORPC Yverdon_Organisation régionale de protection civile d'Yverdon_53_2016</v>
      </c>
      <c r="H1493">
        <v>5566</v>
      </c>
      <c r="I1493" t="s">
        <v>224</v>
      </c>
      <c r="J1493">
        <v>2016</v>
      </c>
      <c r="K1493">
        <v>4.2314193794645294E-3</v>
      </c>
    </row>
    <row r="1494" spans="1:11" x14ac:dyDescent="0.25">
      <c r="A1494" t="s">
        <v>433</v>
      </c>
      <c r="B1494" t="s">
        <v>703</v>
      </c>
      <c r="C1494" t="s">
        <v>704</v>
      </c>
      <c r="D1494" t="str">
        <f>Clef_répartition[[#This Row],[Code association]]&amp;"_"&amp;Clef_répartition[[#This Row],[Nom association]]</f>
        <v>ORPC Yverdon_Organisation régionale de protection civile d'Yverdon</v>
      </c>
      <c r="E1494">
        <f>COUNTIFS(D$2:D1494,Clef_répartition[[#This Row],[Code_Nom]],J$2:J1494,Clef_répartition[[#This Row],[Année]])</f>
        <v>54</v>
      </c>
      <c r="F1494">
        <f>IF(Clef_répartition[[#This Row],[Code_Nom]]=D1493,F1493-1,(COUNTIFS(Clef_répartition[Code_Nom],Clef_répartition[[#This Row],[Code_Nom]],Clef_répartition[Année],Clef_répartition[[#This Row],[Année]])))</f>
        <v>20</v>
      </c>
      <c r="G1494" t="str">
        <f>Clef_répartition[[#This Row],[Code_Nom]]&amp;"_"&amp;Clef_répartition[[#This Row],[Nombre]]&amp;"_"&amp;Clef_répartition[[#This Row],[Année]]</f>
        <v>ORPC Yverdon_Organisation régionale de protection civile d'Yverdon_54_2016</v>
      </c>
      <c r="H1494">
        <v>5760</v>
      </c>
      <c r="I1494" t="s">
        <v>227</v>
      </c>
      <c r="J1494">
        <v>2016</v>
      </c>
      <c r="K1494">
        <v>5.2892742243306617E-3</v>
      </c>
    </row>
    <row r="1495" spans="1:11" x14ac:dyDescent="0.25">
      <c r="A1495" t="s">
        <v>433</v>
      </c>
      <c r="B1495" t="s">
        <v>703</v>
      </c>
      <c r="C1495" t="s">
        <v>704</v>
      </c>
      <c r="D1495" t="str">
        <f>Clef_répartition[[#This Row],[Code association]]&amp;"_"&amp;Clef_répartition[[#This Row],[Nom association]]</f>
        <v>ORPC Yverdon_Organisation régionale de protection civile d'Yverdon</v>
      </c>
      <c r="E1495">
        <f>COUNTIFS(D$2:D1495,Clef_répartition[[#This Row],[Code_Nom]],J$2:J1495,Clef_répartition[[#This Row],[Année]])</f>
        <v>55</v>
      </c>
      <c r="F1495">
        <f>IF(Clef_répartition[[#This Row],[Code_Nom]]=D1494,F1494-1,(COUNTIFS(Clef_répartition[Code_Nom],Clef_répartition[[#This Row],[Code_Nom]],Clef_répartition[Année],Clef_répartition[[#This Row],[Année]])))</f>
        <v>19</v>
      </c>
      <c r="G1495" t="str">
        <f>Clef_répartition[[#This Row],[Code_Nom]]&amp;"_"&amp;Clef_répartition[[#This Row],[Nombre]]&amp;"_"&amp;Clef_répartition[[#This Row],[Année]]</f>
        <v>ORPC Yverdon_Organisation régionale de protection civile d'Yverdon_55_2016</v>
      </c>
      <c r="H1495">
        <v>5761</v>
      </c>
      <c r="I1495" t="s">
        <v>233</v>
      </c>
      <c r="J1495">
        <v>2016</v>
      </c>
      <c r="K1495">
        <v>6.0090517476416383E-3</v>
      </c>
    </row>
    <row r="1496" spans="1:11" x14ac:dyDescent="0.25">
      <c r="A1496" t="s">
        <v>433</v>
      </c>
      <c r="B1496" t="s">
        <v>703</v>
      </c>
      <c r="C1496" t="s">
        <v>704</v>
      </c>
      <c r="D1496" t="str">
        <f>Clef_répartition[[#This Row],[Code association]]&amp;"_"&amp;Clef_répartition[[#This Row],[Nom association]]</f>
        <v>ORPC Yverdon_Organisation régionale de protection civile d'Yverdon</v>
      </c>
      <c r="E1496">
        <f>COUNTIFS(D$2:D1496,Clef_répartition[[#This Row],[Code_Nom]],J$2:J1496,Clef_répartition[[#This Row],[Année]])</f>
        <v>56</v>
      </c>
      <c r="F1496">
        <f>IF(Clef_répartition[[#This Row],[Code_Nom]]=D1495,F1495-1,(COUNTIFS(Clef_répartition[Code_Nom],Clef_répartition[[#This Row],[Code_Nom]],Clef_répartition[Année],Clef_répartition[[#This Row],[Année]])))</f>
        <v>18</v>
      </c>
      <c r="G1496" t="str">
        <f>Clef_répartition[[#This Row],[Code_Nom]]&amp;"_"&amp;Clef_répartition[[#This Row],[Nombre]]&amp;"_"&amp;Clef_répartition[[#This Row],[Année]]</f>
        <v>ORPC Yverdon_Organisation régionale de protection civile d'Yverdon_56_2016</v>
      </c>
      <c r="H1496">
        <v>5928</v>
      </c>
      <c r="I1496" t="s">
        <v>240</v>
      </c>
      <c r="J1496">
        <v>2016</v>
      </c>
      <c r="K1496">
        <v>2.0393696493811002E-3</v>
      </c>
    </row>
    <row r="1497" spans="1:11" x14ac:dyDescent="0.25">
      <c r="A1497" t="s">
        <v>433</v>
      </c>
      <c r="B1497" t="s">
        <v>703</v>
      </c>
      <c r="C1497" t="s">
        <v>704</v>
      </c>
      <c r="D1497" t="str">
        <f>Clef_répartition[[#This Row],[Code association]]&amp;"_"&amp;Clef_répartition[[#This Row],[Nom association]]</f>
        <v>ORPC Yverdon_Organisation régionale de protection civile d'Yverdon</v>
      </c>
      <c r="E1497">
        <f>COUNTIFS(D$2:D1497,Clef_répartition[[#This Row],[Code_Nom]],J$2:J1497,Clef_répartition[[#This Row],[Année]])</f>
        <v>57</v>
      </c>
      <c r="F1497">
        <f>IF(Clef_répartition[[#This Row],[Code_Nom]]=D1496,F1496-1,(COUNTIFS(Clef_répartition[Code_Nom],Clef_répartition[[#This Row],[Code_Nom]],Clef_répartition[Année],Clef_répartition[[#This Row],[Année]])))</f>
        <v>17</v>
      </c>
      <c r="G1497" t="str">
        <f>Clef_répartition[[#This Row],[Code_Nom]]&amp;"_"&amp;Clef_répartition[[#This Row],[Nombre]]&amp;"_"&amp;Clef_répartition[[#This Row],[Année]]</f>
        <v>ORPC Yverdon_Organisation régionale de protection civile d'Yverdon_57_2016</v>
      </c>
      <c r="H1497">
        <v>5568</v>
      </c>
      <c r="I1497" t="s">
        <v>249</v>
      </c>
      <c r="J1497">
        <v>2016</v>
      </c>
      <c r="K1497">
        <v>5.3645236926768099E-2</v>
      </c>
    </row>
    <row r="1498" spans="1:11" x14ac:dyDescent="0.25">
      <c r="A1498" t="s">
        <v>433</v>
      </c>
      <c r="B1498" t="s">
        <v>703</v>
      </c>
      <c r="C1498" t="s">
        <v>704</v>
      </c>
      <c r="D1498" t="str">
        <f>Clef_répartition[[#This Row],[Code association]]&amp;"_"&amp;Clef_répartition[[#This Row],[Nom association]]</f>
        <v>ORPC Yverdon_Organisation régionale de protection civile d'Yverdon</v>
      </c>
      <c r="E1498">
        <f>COUNTIFS(D$2:D1498,Clef_répartition[[#This Row],[Code_Nom]],J$2:J1498,Clef_répartition[[#This Row],[Année]])</f>
        <v>58</v>
      </c>
      <c r="F1498">
        <f>IF(Clef_répartition[[#This Row],[Code_Nom]]=D1497,F1497-1,(COUNTIFS(Clef_répartition[Code_Nom],Clef_répartition[[#This Row],[Code_Nom]],Clef_répartition[Année],Clef_répartition[[#This Row],[Année]])))</f>
        <v>16</v>
      </c>
      <c r="G1498" t="str">
        <f>Clef_répartition[[#This Row],[Code_Nom]]&amp;"_"&amp;Clef_répartition[[#This Row],[Nombre]]&amp;"_"&amp;Clef_répartition[[#This Row],[Année]]</f>
        <v>ORPC Yverdon_Organisation régionale de protection civile d'Yverdon_58_2016</v>
      </c>
      <c r="H1498">
        <v>5762</v>
      </c>
      <c r="I1498" t="s">
        <v>253</v>
      </c>
      <c r="J1498">
        <v>2016</v>
      </c>
      <c r="K1498">
        <v>1.4940836468727847E-3</v>
      </c>
    </row>
    <row r="1499" spans="1:11" x14ac:dyDescent="0.25">
      <c r="A1499" t="s">
        <v>433</v>
      </c>
      <c r="B1499" t="s">
        <v>703</v>
      </c>
      <c r="C1499" t="s">
        <v>704</v>
      </c>
      <c r="D1499" t="str">
        <f>Clef_répartition[[#This Row],[Code association]]&amp;"_"&amp;Clef_répartition[[#This Row],[Nom association]]</f>
        <v>ORPC Yverdon_Organisation régionale de protection civile d'Yverdon</v>
      </c>
      <c r="E1499">
        <f>COUNTIFS(D$2:D1499,Clef_répartition[[#This Row],[Code_Nom]],J$2:J1499,Clef_répartition[[#This Row],[Année]])</f>
        <v>59</v>
      </c>
      <c r="F1499">
        <f>IF(Clef_répartition[[#This Row],[Code_Nom]]=D1498,F1498-1,(COUNTIFS(Clef_répartition[Code_Nom],Clef_répartition[[#This Row],[Code_Nom]],Clef_répartition[Année],Clef_répartition[[#This Row],[Année]])))</f>
        <v>15</v>
      </c>
      <c r="G1499" t="str">
        <f>Clef_répartition[[#This Row],[Code_Nom]]&amp;"_"&amp;Clef_répartition[[#This Row],[Nombre]]&amp;"_"&amp;Clef_répartition[[#This Row],[Année]]</f>
        <v>ORPC Yverdon_Organisation régionale de protection civile d'Yverdon_59_2016</v>
      </c>
      <c r="H1499">
        <v>5929</v>
      </c>
      <c r="I1499" t="s">
        <v>257</v>
      </c>
      <c r="J1499">
        <v>2016</v>
      </c>
      <c r="K1499">
        <v>6.5979606303506189E-3</v>
      </c>
    </row>
    <row r="1500" spans="1:11" x14ac:dyDescent="0.25">
      <c r="A1500" t="s">
        <v>433</v>
      </c>
      <c r="B1500" t="s">
        <v>703</v>
      </c>
      <c r="C1500" t="s">
        <v>704</v>
      </c>
      <c r="D1500" t="str">
        <f>Clef_répartition[[#This Row],[Code association]]&amp;"_"&amp;Clef_répartition[[#This Row],[Nom association]]</f>
        <v>ORPC Yverdon_Organisation régionale de protection civile d'Yverdon</v>
      </c>
      <c r="E1500">
        <f>COUNTIFS(D$2:D1500,Clef_répartition[[#This Row],[Code_Nom]],J$2:J1500,Clef_répartition[[#This Row],[Année]])</f>
        <v>60</v>
      </c>
      <c r="F1500">
        <f>IF(Clef_répartition[[#This Row],[Code_Nom]]=D1499,F1499-1,(COUNTIFS(Clef_répartition[Code_Nom],Clef_répartition[[#This Row],[Code_Nom]],Clef_répartition[Année],Clef_répartition[[#This Row],[Année]])))</f>
        <v>14</v>
      </c>
      <c r="G1500" t="str">
        <f>Clef_répartition[[#This Row],[Code_Nom]]&amp;"_"&amp;Clef_répartition[[#This Row],[Nombre]]&amp;"_"&amp;Clef_répartition[[#This Row],[Année]]</f>
        <v>ORPC Yverdon_Organisation régionale de protection civile d'Yverdon_60_2016</v>
      </c>
      <c r="H1500">
        <v>5930</v>
      </c>
      <c r="I1500" t="s">
        <v>259</v>
      </c>
      <c r="J1500">
        <v>2016</v>
      </c>
      <c r="K1500">
        <v>2.1811440100332623E-3</v>
      </c>
    </row>
    <row r="1501" spans="1:11" x14ac:dyDescent="0.25">
      <c r="A1501" t="s">
        <v>433</v>
      </c>
      <c r="B1501" t="s">
        <v>703</v>
      </c>
      <c r="C1501" t="s">
        <v>704</v>
      </c>
      <c r="D1501" t="str">
        <f>Clef_répartition[[#This Row],[Code association]]&amp;"_"&amp;Clef_répartition[[#This Row],[Nom association]]</f>
        <v>ORPC Yverdon_Organisation régionale de protection civile d'Yverdon</v>
      </c>
      <c r="E1501">
        <f>COUNTIFS(D$2:D1501,Clef_répartition[[#This Row],[Code_Nom]],J$2:J1501,Clef_répartition[[#This Row],[Année]])</f>
        <v>61</v>
      </c>
      <c r="F1501">
        <f>IF(Clef_répartition[[#This Row],[Code_Nom]]=D1500,F1500-1,(COUNTIFS(Clef_répartition[Code_Nom],Clef_répartition[[#This Row],[Code_Nom]],Clef_répartition[Année],Clef_répartition[[#This Row],[Année]])))</f>
        <v>13</v>
      </c>
      <c r="G1501" t="str">
        <f>Clef_répartition[[#This Row],[Code_Nom]]&amp;"_"&amp;Clef_répartition[[#This Row],[Nombre]]&amp;"_"&amp;Clef_répartition[[#This Row],[Année]]</f>
        <v>ORPC Yverdon_Organisation régionale de protection civile d'Yverdon_61_2016</v>
      </c>
      <c r="H1501">
        <v>5571</v>
      </c>
      <c r="I1501" t="s">
        <v>263</v>
      </c>
      <c r="J1501">
        <v>2016</v>
      </c>
      <c r="K1501">
        <v>9.1935220022902019E-3</v>
      </c>
    </row>
    <row r="1502" spans="1:11" x14ac:dyDescent="0.25">
      <c r="A1502" t="s">
        <v>433</v>
      </c>
      <c r="B1502" t="s">
        <v>703</v>
      </c>
      <c r="C1502" t="s">
        <v>704</v>
      </c>
      <c r="D1502" t="str">
        <f>Clef_répartition[[#This Row],[Code association]]&amp;"_"&amp;Clef_répartition[[#This Row],[Nom association]]</f>
        <v>ORPC Yverdon_Organisation régionale de protection civile d'Yverdon</v>
      </c>
      <c r="E1502">
        <f>COUNTIFS(D$2:D1502,Clef_répartition[[#This Row],[Code_Nom]],J$2:J1502,Clef_répartition[[#This Row],[Année]])</f>
        <v>62</v>
      </c>
      <c r="F1502">
        <f>IF(Clef_répartition[[#This Row],[Code_Nom]]=D1501,F1501-1,(COUNTIFS(Clef_répartition[Code_Nom],Clef_répartition[[#This Row],[Code_Nom]],Clef_répartition[Année],Clef_répartition[[#This Row],[Année]])))</f>
        <v>12</v>
      </c>
      <c r="G1502" t="str">
        <f>Clef_répartition[[#This Row],[Code_Nom]]&amp;"_"&amp;Clef_répartition[[#This Row],[Nombre]]&amp;"_"&amp;Clef_répartition[[#This Row],[Année]]</f>
        <v>ORPC Yverdon_Organisation régionale de protection civile d'Yverdon_62_2016</v>
      </c>
      <c r="H1502">
        <v>5931</v>
      </c>
      <c r="I1502" t="s">
        <v>267</v>
      </c>
      <c r="J1502">
        <v>2016</v>
      </c>
      <c r="K1502">
        <v>4.9730083428758381E-3</v>
      </c>
    </row>
    <row r="1503" spans="1:11" x14ac:dyDescent="0.25">
      <c r="A1503" t="s">
        <v>433</v>
      </c>
      <c r="B1503" t="s">
        <v>703</v>
      </c>
      <c r="C1503" t="s">
        <v>704</v>
      </c>
      <c r="D1503" t="str">
        <f>Clef_répartition[[#This Row],[Code association]]&amp;"_"&amp;Clef_répartition[[#This Row],[Nom association]]</f>
        <v>ORPC Yverdon_Organisation régionale de protection civile d'Yverdon</v>
      </c>
      <c r="E1503">
        <f>COUNTIFS(D$2:D1503,Clef_répartition[[#This Row],[Code_Nom]],J$2:J1503,Clef_répartition[[#This Row],[Année]])</f>
        <v>63</v>
      </c>
      <c r="F1503">
        <f>IF(Clef_répartition[[#This Row],[Code_Nom]]=D1502,F1502-1,(COUNTIFS(Clef_répartition[Code_Nom],Clef_répartition[[#This Row],[Code_Nom]],Clef_répartition[Année],Clef_répartition[[#This Row],[Année]])))</f>
        <v>11</v>
      </c>
      <c r="G1503" t="str">
        <f>Clef_répartition[[#This Row],[Code_Nom]]&amp;"_"&amp;Clef_répartition[[#This Row],[Nombre]]&amp;"_"&amp;Clef_répartition[[#This Row],[Année]]</f>
        <v>ORPC Yverdon_Organisation régionale de protection civile d'Yverdon_63_2016</v>
      </c>
      <c r="H1503">
        <v>5932</v>
      </c>
      <c r="I1503" t="s">
        <v>269</v>
      </c>
      <c r="J1503">
        <v>2016</v>
      </c>
      <c r="K1503">
        <v>2.3774469709362559E-3</v>
      </c>
    </row>
    <row r="1504" spans="1:11" x14ac:dyDescent="0.25">
      <c r="A1504" t="s">
        <v>433</v>
      </c>
      <c r="B1504" t="s">
        <v>703</v>
      </c>
      <c r="C1504" t="s">
        <v>704</v>
      </c>
      <c r="D1504" t="str">
        <f>Clef_répartition[[#This Row],[Code association]]&amp;"_"&amp;Clef_répartition[[#This Row],[Nom association]]</f>
        <v>ORPC Yverdon_Organisation régionale de protection civile d'Yverdon</v>
      </c>
      <c r="E1504">
        <f>COUNTIFS(D$2:D1504,Clef_répartition[[#This Row],[Code_Nom]],J$2:J1504,Clef_répartition[[#This Row],[Année]])</f>
        <v>64</v>
      </c>
      <c r="F1504">
        <f>IF(Clef_répartition[[#This Row],[Code_Nom]]=D1503,F1503-1,(COUNTIFS(Clef_répartition[Code_Nom],Clef_répartition[[#This Row],[Code_Nom]],Clef_répartition[Année],Clef_répartition[[#This Row],[Année]])))</f>
        <v>10</v>
      </c>
      <c r="G1504" t="str">
        <f>Clef_répartition[[#This Row],[Code_Nom]]&amp;"_"&amp;Clef_répartition[[#This Row],[Nombre]]&amp;"_"&amp;Clef_répartition[[#This Row],[Année]]</f>
        <v>ORPC Yverdon_Organisation régionale de protection civile d'Yverdon_64_2016</v>
      </c>
      <c r="H1504">
        <v>5933</v>
      </c>
      <c r="I1504" t="s">
        <v>271</v>
      </c>
      <c r="J1504">
        <v>2016</v>
      </c>
      <c r="K1504">
        <v>7.6885326353672498E-3</v>
      </c>
    </row>
    <row r="1505" spans="1:11" x14ac:dyDescent="0.25">
      <c r="A1505" t="s">
        <v>433</v>
      </c>
      <c r="B1505" t="s">
        <v>703</v>
      </c>
      <c r="C1505" t="s">
        <v>704</v>
      </c>
      <c r="D1505" t="str">
        <f>Clef_répartition[[#This Row],[Code association]]&amp;"_"&amp;Clef_répartition[[#This Row],[Nom association]]</f>
        <v>ORPC Yverdon_Organisation régionale de protection civile d'Yverdon</v>
      </c>
      <c r="E1505">
        <f>COUNTIFS(D$2:D1505,Clef_répartition[[#This Row],[Code_Nom]],J$2:J1505,Clef_répartition[[#This Row],[Année]])</f>
        <v>65</v>
      </c>
      <c r="F1505">
        <f>IF(Clef_répartition[[#This Row],[Code_Nom]]=D1504,F1504-1,(COUNTIFS(Clef_répartition[Code_Nom],Clef_répartition[[#This Row],[Code_Nom]],Clef_répartition[Année],Clef_répartition[[#This Row],[Année]])))</f>
        <v>9</v>
      </c>
      <c r="G1505" t="str">
        <f>Clef_répartition[[#This Row],[Code_Nom]]&amp;"_"&amp;Clef_répartition[[#This Row],[Nombre]]&amp;"_"&amp;Clef_répartition[[#This Row],[Année]]</f>
        <v>ORPC Yverdon_Organisation régionale de protection civile d'Yverdon_65_2016</v>
      </c>
      <c r="H1505">
        <v>5763</v>
      </c>
      <c r="I1505" t="s">
        <v>272</v>
      </c>
      <c r="J1505">
        <v>2016</v>
      </c>
      <c r="K1505">
        <v>6.8815093516549431E-3</v>
      </c>
    </row>
    <row r="1506" spans="1:11" x14ac:dyDescent="0.25">
      <c r="A1506" t="s">
        <v>433</v>
      </c>
      <c r="B1506" t="s">
        <v>703</v>
      </c>
      <c r="C1506" t="s">
        <v>704</v>
      </c>
      <c r="D1506" t="str">
        <f>Clef_répartition[[#This Row],[Code association]]&amp;"_"&amp;Clef_répartition[[#This Row],[Nom association]]</f>
        <v>ORPC Yverdon_Organisation régionale de protection civile d'Yverdon</v>
      </c>
      <c r="E1506">
        <f>COUNTIFS(D$2:D1506,Clef_répartition[[#This Row],[Code_Nom]],J$2:J1506,Clef_répartition[[#This Row],[Année]])</f>
        <v>66</v>
      </c>
      <c r="F1506">
        <f>IF(Clef_répartition[[#This Row],[Code_Nom]]=D1505,F1505-1,(COUNTIFS(Clef_répartition[Code_Nom],Clef_répartition[[#This Row],[Code_Nom]],Clef_répartition[Année],Clef_répartition[[#This Row],[Année]])))</f>
        <v>8</v>
      </c>
      <c r="G1506" t="str">
        <f>Clef_répartition[[#This Row],[Code_Nom]]&amp;"_"&amp;Clef_répartition[[#This Row],[Nombre]]&amp;"_"&amp;Clef_répartition[[#This Row],[Année]]</f>
        <v>ORPC Yverdon_Organisation régionale de protection civile d'Yverdon_66_2016</v>
      </c>
      <c r="H1506">
        <v>5934</v>
      </c>
      <c r="I1506" t="s">
        <v>273</v>
      </c>
      <c r="J1506">
        <v>2016</v>
      </c>
      <c r="K1506">
        <v>2.5955613719395821E-3</v>
      </c>
    </row>
    <row r="1507" spans="1:11" x14ac:dyDescent="0.25">
      <c r="A1507" t="s">
        <v>433</v>
      </c>
      <c r="B1507" t="s">
        <v>703</v>
      </c>
      <c r="C1507" t="s">
        <v>704</v>
      </c>
      <c r="D1507" t="str">
        <f>Clef_répartition[[#This Row],[Code association]]&amp;"_"&amp;Clef_répartition[[#This Row],[Nom association]]</f>
        <v>ORPC Yverdon_Organisation régionale de protection civile d'Yverdon</v>
      </c>
      <c r="E1507">
        <f>COUNTIFS(D$2:D1507,Clef_répartition[[#This Row],[Code_Nom]],J$2:J1507,Clef_répartition[[#This Row],[Année]])</f>
        <v>67</v>
      </c>
      <c r="F1507">
        <f>IF(Clef_répartition[[#This Row],[Code_Nom]]=D1506,F1506-1,(COUNTIFS(Clef_répartition[Code_Nom],Clef_répartition[[#This Row],[Code_Nom]],Clef_répartition[Année],Clef_répartition[[#This Row],[Année]])))</f>
        <v>7</v>
      </c>
      <c r="G1507" t="str">
        <f>Clef_répartition[[#This Row],[Code_Nom]]&amp;"_"&amp;Clef_répartition[[#This Row],[Nombre]]&amp;"_"&amp;Clef_répartition[[#This Row],[Année]]</f>
        <v>ORPC Yverdon_Organisation régionale de protection civile d'Yverdon_67_2016</v>
      </c>
      <c r="H1507">
        <v>5764</v>
      </c>
      <c r="I1507" t="s">
        <v>274</v>
      </c>
      <c r="J1507">
        <v>2016</v>
      </c>
      <c r="K1507">
        <v>4.1997927913190465E-2</v>
      </c>
    </row>
    <row r="1508" spans="1:11" x14ac:dyDescent="0.25">
      <c r="A1508" t="s">
        <v>433</v>
      </c>
      <c r="B1508" t="s">
        <v>703</v>
      </c>
      <c r="C1508" t="s">
        <v>704</v>
      </c>
      <c r="D1508" t="str">
        <f>Clef_répartition[[#This Row],[Code association]]&amp;"_"&amp;Clef_répartition[[#This Row],[Nom association]]</f>
        <v>ORPC Yverdon_Organisation régionale de protection civile d'Yverdon</v>
      </c>
      <c r="E1508">
        <f>COUNTIFS(D$2:D1508,Clef_répartition[[#This Row],[Code_Nom]],J$2:J1508,Clef_répartition[[#This Row],[Année]])</f>
        <v>68</v>
      </c>
      <c r="F1508">
        <f>IF(Clef_répartition[[#This Row],[Code_Nom]]=D1507,F1507-1,(COUNTIFS(Clef_répartition[Code_Nom],Clef_répartition[[#This Row],[Code_Nom]],Clef_répartition[Année],Clef_répartition[[#This Row],[Année]])))</f>
        <v>6</v>
      </c>
      <c r="G1508" t="str">
        <f>Clef_répartition[[#This Row],[Code_Nom]]&amp;"_"&amp;Clef_répartition[[#This Row],[Nombre]]&amp;"_"&amp;Clef_répartition[[#This Row],[Année]]</f>
        <v>ORPC Yverdon_Organisation régionale de protection civile d'Yverdon_68_2016</v>
      </c>
      <c r="H1508">
        <v>5765</v>
      </c>
      <c r="I1508" t="s">
        <v>275</v>
      </c>
      <c r="J1508">
        <v>2016</v>
      </c>
      <c r="K1508">
        <v>5.2565570641801623E-3</v>
      </c>
    </row>
    <row r="1509" spans="1:11" x14ac:dyDescent="0.25">
      <c r="A1509" t="s">
        <v>433</v>
      </c>
      <c r="B1509" t="s">
        <v>703</v>
      </c>
      <c r="C1509" t="s">
        <v>704</v>
      </c>
      <c r="D1509" t="str">
        <f>Clef_répartition[[#This Row],[Code association]]&amp;"_"&amp;Clef_répartition[[#This Row],[Nom association]]</f>
        <v>ORPC Yverdon_Organisation régionale de protection civile d'Yverdon</v>
      </c>
      <c r="E1509">
        <f>COUNTIFS(D$2:D1509,Clef_répartition[[#This Row],[Code_Nom]],J$2:J1509,Clef_répartition[[#This Row],[Année]])</f>
        <v>69</v>
      </c>
      <c r="F1509">
        <f>IF(Clef_répartition[[#This Row],[Code_Nom]]=D1508,F1508-1,(COUNTIFS(Clef_répartition[Code_Nom],Clef_répartition[[#This Row],[Code_Nom]],Clef_répartition[Année],Clef_répartition[[#This Row],[Année]])))</f>
        <v>5</v>
      </c>
      <c r="G1509" t="str">
        <f>Clef_répartition[[#This Row],[Code_Nom]]&amp;"_"&amp;Clef_répartition[[#This Row],[Nombre]]&amp;"_"&amp;Clef_répartition[[#This Row],[Année]]</f>
        <v>ORPC Yverdon_Organisation régionale de protection civile d'Yverdon_69_2016</v>
      </c>
      <c r="H1509">
        <v>5935</v>
      </c>
      <c r="I1509" t="s">
        <v>280</v>
      </c>
      <c r="J1509">
        <v>2016</v>
      </c>
      <c r="K1509">
        <v>1.1560063253176292E-3</v>
      </c>
    </row>
    <row r="1510" spans="1:11" x14ac:dyDescent="0.25">
      <c r="A1510" t="s">
        <v>433</v>
      </c>
      <c r="B1510" t="s">
        <v>703</v>
      </c>
      <c r="C1510" t="s">
        <v>704</v>
      </c>
      <c r="D1510" t="str">
        <f>Clef_répartition[[#This Row],[Code association]]&amp;"_"&amp;Clef_répartition[[#This Row],[Nom association]]</f>
        <v>ORPC Yverdon_Organisation régionale de protection civile d'Yverdon</v>
      </c>
      <c r="E1510">
        <f>COUNTIFS(D$2:D1510,Clef_répartition[[#This Row],[Code_Nom]],J$2:J1510,Clef_répartition[[#This Row],[Année]])</f>
        <v>70</v>
      </c>
      <c r="F1510">
        <f>IF(Clef_répartition[[#This Row],[Code_Nom]]=D1509,F1509-1,(COUNTIFS(Clef_répartition[Code_Nom],Clef_répartition[[#This Row],[Code_Nom]],Clef_répartition[Année],Clef_répartition[[#This Row],[Année]])))</f>
        <v>4</v>
      </c>
      <c r="G1510" t="str">
        <f>Clef_répartition[[#This Row],[Code_Nom]]&amp;"_"&amp;Clef_répartition[[#This Row],[Nombre]]&amp;"_"&amp;Clef_répartition[[#This Row],[Année]]</f>
        <v>ORPC Yverdon_Organisation régionale de protection civile d'Yverdon_70_2016</v>
      </c>
      <c r="H1510">
        <v>5937</v>
      </c>
      <c r="I1510" t="s">
        <v>292</v>
      </c>
      <c r="J1510">
        <v>2016</v>
      </c>
      <c r="K1510">
        <v>1.3304978461202901E-3</v>
      </c>
    </row>
    <row r="1511" spans="1:11" x14ac:dyDescent="0.25">
      <c r="A1511" t="s">
        <v>433</v>
      </c>
      <c r="B1511" t="s">
        <v>703</v>
      </c>
      <c r="C1511" t="s">
        <v>704</v>
      </c>
      <c r="D1511" t="str">
        <f>Clef_répartition[[#This Row],[Code association]]&amp;"_"&amp;Clef_répartition[[#This Row],[Nom association]]</f>
        <v>ORPC Yverdon_Organisation régionale de protection civile d'Yverdon</v>
      </c>
      <c r="E1511">
        <f>COUNTIFS(D$2:D1511,Clef_répartition[[#This Row],[Code_Nom]],J$2:J1511,Clef_répartition[[#This Row],[Année]])</f>
        <v>71</v>
      </c>
      <c r="F1511">
        <f>IF(Clef_répartition[[#This Row],[Code_Nom]]=D1510,F1510-1,(COUNTIFS(Clef_répartition[Code_Nom],Clef_répartition[[#This Row],[Code_Nom]],Clef_répartition[Année],Clef_répartition[[#This Row],[Année]])))</f>
        <v>3</v>
      </c>
      <c r="G1511" t="str">
        <f>Clef_répartition[[#This Row],[Code_Nom]]&amp;"_"&amp;Clef_répartition[[#This Row],[Nombre]]&amp;"_"&amp;Clef_répartition[[#This Row],[Année]]</f>
        <v>ORPC Yverdon_Organisation régionale de protection civile d'Yverdon_71_2016</v>
      </c>
      <c r="H1511">
        <v>5766</v>
      </c>
      <c r="I1511" t="s">
        <v>293</v>
      </c>
      <c r="J1511">
        <v>2016</v>
      </c>
      <c r="K1511">
        <v>6.2598833087954631E-3</v>
      </c>
    </row>
    <row r="1512" spans="1:11" x14ac:dyDescent="0.25">
      <c r="A1512" t="s">
        <v>433</v>
      </c>
      <c r="B1512" t="s">
        <v>703</v>
      </c>
      <c r="C1512" t="s">
        <v>704</v>
      </c>
      <c r="D1512" t="str">
        <f>Clef_répartition[[#This Row],[Code association]]&amp;"_"&amp;Clef_répartition[[#This Row],[Nom association]]</f>
        <v>ORPC Yverdon_Organisation régionale de protection civile d'Yverdon</v>
      </c>
      <c r="E1512">
        <f>COUNTIFS(D$2:D1512,Clef_répartition[[#This Row],[Code_Nom]],J$2:J1512,Clef_répartition[[#This Row],[Année]])</f>
        <v>72</v>
      </c>
      <c r="F1512">
        <f>IF(Clef_répartition[[#This Row],[Code_Nom]]=D1511,F1511-1,(COUNTIFS(Clef_répartition[Code_Nom],Clef_répartition[[#This Row],[Code_Nom]],Clef_répartition[Année],Clef_répartition[[#This Row],[Année]])))</f>
        <v>2</v>
      </c>
      <c r="G1512" t="str">
        <f>Clef_répartition[[#This Row],[Code_Nom]]&amp;"_"&amp;Clef_répartition[[#This Row],[Nombre]]&amp;"_"&amp;Clef_répartition[[#This Row],[Année]]</f>
        <v>ORPC Yverdon_Organisation régionale de protection civile d'Yverdon_72_2016</v>
      </c>
      <c r="H1512">
        <v>5938</v>
      </c>
      <c r="I1512" t="s">
        <v>298</v>
      </c>
      <c r="J1512">
        <v>2016</v>
      </c>
      <c r="K1512">
        <v>0.32943999127542395</v>
      </c>
    </row>
    <row r="1513" spans="1:11" x14ac:dyDescent="0.25">
      <c r="A1513" t="s">
        <v>433</v>
      </c>
      <c r="B1513" t="s">
        <v>703</v>
      </c>
      <c r="C1513" t="s">
        <v>704</v>
      </c>
      <c r="D1513" t="str">
        <f>Clef_répartition[[#This Row],[Code association]]&amp;"_"&amp;Clef_répartition[[#This Row],[Nom association]]</f>
        <v>ORPC Yverdon_Organisation régionale de protection civile d'Yverdon</v>
      </c>
      <c r="E1513">
        <f>COUNTIFS(D$2:D1513,Clef_répartition[[#This Row],[Code_Nom]],J$2:J1513,Clef_répartition[[#This Row],[Année]])</f>
        <v>73</v>
      </c>
      <c r="F1513">
        <f>IF(Clef_répartition[[#This Row],[Code_Nom]]=D1512,F1512-1,(COUNTIFS(Clef_répartition[Code_Nom],Clef_répartition[[#This Row],[Code_Nom]],Clef_répartition[Année],Clef_répartition[[#This Row],[Année]])))</f>
        <v>1</v>
      </c>
      <c r="G1513" t="str">
        <f>Clef_répartition[[#This Row],[Code_Nom]]&amp;"_"&amp;Clef_répartition[[#This Row],[Nombre]]&amp;"_"&amp;Clef_répartition[[#This Row],[Année]]</f>
        <v>ORPC Yverdon_Organisation régionale de protection civile d'Yverdon_73_2016</v>
      </c>
      <c r="H1513">
        <v>5939</v>
      </c>
      <c r="I1513" t="s">
        <v>299</v>
      </c>
      <c r="J1513">
        <v>2016</v>
      </c>
      <c r="K1513">
        <v>3.654506788810731E-2</v>
      </c>
    </row>
    <row r="1514" spans="1:11" x14ac:dyDescent="0.25">
      <c r="A1514" t="s">
        <v>433</v>
      </c>
      <c r="B1514" t="s">
        <v>495</v>
      </c>
      <c r="C1514" t="s">
        <v>496</v>
      </c>
      <c r="D1514" t="str">
        <f>Clef_répartition[[#This Row],[Code association]]&amp;"_"&amp;Clef_répartition[[#This Row],[Nom association]]</f>
        <v>PNR_Association intercommunale Police Nyon Région</v>
      </c>
      <c r="E1514">
        <f>COUNTIFS(D$2:D1514,Clef_répartition[[#This Row],[Code_Nom]],J$2:J1514,Clef_répartition[[#This Row],[Année]])</f>
        <v>1</v>
      </c>
      <c r="F1514">
        <f>IF(Clef_répartition[[#This Row],[Code_Nom]]=D1513,F1513-1,(COUNTIFS(Clef_répartition[Code_Nom],Clef_répartition[[#This Row],[Code_Nom]],Clef_répartition[Année],Clef_répartition[[#This Row],[Année]])))</f>
        <v>3</v>
      </c>
      <c r="G1514" t="str">
        <f>Clef_répartition[[#This Row],[Code_Nom]]&amp;"_"&amp;Clef_répartition[[#This Row],[Nombre]]&amp;"_"&amp;Clef_répartition[[#This Row],[Année]]</f>
        <v>PNR_Association intercommunale Police Nyon Région_1_2016</v>
      </c>
      <c r="H1514">
        <v>5713</v>
      </c>
      <c r="I1514" t="s">
        <v>80</v>
      </c>
      <c r="J1514">
        <v>2016</v>
      </c>
      <c r="K1514">
        <v>4.48E-2</v>
      </c>
    </row>
    <row r="1515" spans="1:11" x14ac:dyDescent="0.25">
      <c r="A1515" t="s">
        <v>433</v>
      </c>
      <c r="B1515" t="s">
        <v>495</v>
      </c>
      <c r="C1515" t="s">
        <v>496</v>
      </c>
      <c r="D1515" t="str">
        <f>Clef_répartition[[#This Row],[Code association]]&amp;"_"&amp;Clef_répartition[[#This Row],[Nom association]]</f>
        <v>PNR_Association intercommunale Police Nyon Région</v>
      </c>
      <c r="E1515">
        <f>COUNTIFS(D$2:D1515,Clef_répartition[[#This Row],[Code_Nom]],J$2:J1515,Clef_répartition[[#This Row],[Année]])</f>
        <v>2</v>
      </c>
      <c r="F1515">
        <f>IF(Clef_répartition[[#This Row],[Code_Nom]]=D1514,F1514-1,(COUNTIFS(Clef_répartition[Code_Nom],Clef_répartition[[#This Row],[Code_Nom]],Clef_répartition[Année],Clef_répartition[[#This Row],[Année]])))</f>
        <v>2</v>
      </c>
      <c r="G1515" t="str">
        <f>Clef_répartition[[#This Row],[Code_Nom]]&amp;"_"&amp;Clef_répartition[[#This Row],[Nombre]]&amp;"_"&amp;Clef_répartition[[#This Row],[Année]]</f>
        <v>PNR_Association intercommunale Police Nyon Région_2_2016</v>
      </c>
      <c r="H1515">
        <v>5724</v>
      </c>
      <c r="I1515" t="s">
        <v>196</v>
      </c>
      <c r="J1515">
        <v>2016</v>
      </c>
      <c r="K1515">
        <v>0.83799999999999997</v>
      </c>
    </row>
    <row r="1516" spans="1:11" x14ac:dyDescent="0.25">
      <c r="A1516" t="s">
        <v>433</v>
      </c>
      <c r="B1516" t="s">
        <v>495</v>
      </c>
      <c r="C1516" t="s">
        <v>496</v>
      </c>
      <c r="D1516" t="str">
        <f>Clef_répartition[[#This Row],[Code association]]&amp;"_"&amp;Clef_répartition[[#This Row],[Nom association]]</f>
        <v>PNR_Association intercommunale Police Nyon Région</v>
      </c>
      <c r="E1516">
        <f>COUNTIFS(D$2:D1516,Clef_répartition[[#This Row],[Code_Nom]],J$2:J1516,Clef_répartition[[#This Row],[Année]])</f>
        <v>3</v>
      </c>
      <c r="F1516">
        <f>IF(Clef_répartition[[#This Row],[Code_Nom]]=D1515,F1515-1,(COUNTIFS(Clef_répartition[Code_Nom],Clef_répartition[[#This Row],[Code_Nom]],Clef_répartition[Année],Clef_répartition[[#This Row],[Année]])))</f>
        <v>1</v>
      </c>
      <c r="G1516" t="str">
        <f>Clef_répartition[[#This Row],[Code_Nom]]&amp;"_"&amp;Clef_répartition[[#This Row],[Nombre]]&amp;"_"&amp;Clef_répartition[[#This Row],[Année]]</f>
        <v>PNR_Association intercommunale Police Nyon Région_3_2016</v>
      </c>
      <c r="H1516">
        <v>5725</v>
      </c>
      <c r="I1516" t="s">
        <v>219</v>
      </c>
      <c r="J1516">
        <v>2016</v>
      </c>
      <c r="K1516">
        <v>0.1172</v>
      </c>
    </row>
    <row r="1517" spans="1:11" x14ac:dyDescent="0.25">
      <c r="A1517" t="s">
        <v>433</v>
      </c>
      <c r="B1517" t="s">
        <v>559</v>
      </c>
      <c r="C1517" t="s">
        <v>560</v>
      </c>
      <c r="D1517" t="str">
        <f>Clef_répartition[[#This Row],[Code association]]&amp;"_"&amp;Clef_répartition[[#This Row],[Nom association]]</f>
        <v>PNV_Association intercommunale de la Police Nord vaudois</v>
      </c>
      <c r="E1517">
        <f>COUNTIFS(D$2:D1517,Clef_répartition[[#This Row],[Code_Nom]],J$2:J1517,Clef_répartition[[#This Row],[Année]])</f>
        <v>1</v>
      </c>
      <c r="F1517">
        <f>IF(Clef_répartition[[#This Row],[Code_Nom]]=D1516,F1516-1,(COUNTIFS(Clef_répartition[Code_Nom],Clef_répartition[[#This Row],[Code_Nom]],Clef_répartition[Année],Clef_répartition[[#This Row],[Année]])))</f>
        <v>11</v>
      </c>
      <c r="G1517" t="str">
        <f>Clef_répartition[[#This Row],[Code_Nom]]&amp;"_"&amp;Clef_répartition[[#This Row],[Nombre]]&amp;"_"&amp;Clef_répartition[[#This Row],[Année]]</f>
        <v>PNV_Association intercommunale de la Police Nord vaudois_1_2016</v>
      </c>
      <c r="H1517">
        <v>5904</v>
      </c>
      <c r="I1517" t="s">
        <v>46</v>
      </c>
      <c r="J1517">
        <v>2016</v>
      </c>
      <c r="K1517">
        <v>4.1960000000000001E-3</v>
      </c>
    </row>
    <row r="1518" spans="1:11" x14ac:dyDescent="0.25">
      <c r="A1518" t="s">
        <v>433</v>
      </c>
      <c r="B1518" t="s">
        <v>559</v>
      </c>
      <c r="C1518" t="s">
        <v>560</v>
      </c>
      <c r="D1518" t="str">
        <f>Clef_répartition[[#This Row],[Code association]]&amp;"_"&amp;Clef_répartition[[#This Row],[Nom association]]</f>
        <v>PNV_Association intercommunale de la Police Nord vaudois</v>
      </c>
      <c r="E1518">
        <f>COUNTIFS(D$2:D1518,Clef_répartition[[#This Row],[Code_Nom]],J$2:J1518,Clef_répartition[[#This Row],[Année]])</f>
        <v>2</v>
      </c>
      <c r="F1518">
        <f>IF(Clef_répartition[[#This Row],[Code_Nom]]=D1517,F1517-1,(COUNTIFS(Clef_répartition[Code_Nom],Clef_répartition[[#This Row],[Code_Nom]],Clef_répartition[Année],Clef_répartition[[#This Row],[Année]])))</f>
        <v>10</v>
      </c>
      <c r="G1518" t="str">
        <f>Clef_répartition[[#This Row],[Code_Nom]]&amp;"_"&amp;Clef_répartition[[#This Row],[Nombre]]&amp;"_"&amp;Clef_répartition[[#This Row],[Année]]</f>
        <v>PNV_Association intercommunale de la Police Nord vaudois_2_2016</v>
      </c>
      <c r="H1518">
        <v>5909</v>
      </c>
      <c r="I1518" t="s">
        <v>60</v>
      </c>
      <c r="J1518">
        <v>2016</v>
      </c>
      <c r="K1518">
        <v>6.9810000000000002E-3</v>
      </c>
    </row>
    <row r="1519" spans="1:11" x14ac:dyDescent="0.25">
      <c r="A1519" t="s">
        <v>433</v>
      </c>
      <c r="B1519" t="s">
        <v>559</v>
      </c>
      <c r="C1519" t="s">
        <v>560</v>
      </c>
      <c r="D1519" t="str">
        <f>Clef_répartition[[#This Row],[Code association]]&amp;"_"&amp;Clef_répartition[[#This Row],[Nom association]]</f>
        <v>PNV_Association intercommunale de la Police Nord vaudois</v>
      </c>
      <c r="E1519">
        <f>COUNTIFS(D$2:D1519,Clef_répartition[[#This Row],[Code_Nom]],J$2:J1519,Clef_répartition[[#This Row],[Année]])</f>
        <v>3</v>
      </c>
      <c r="F1519">
        <f>IF(Clef_répartition[[#This Row],[Code_Nom]]=D1518,F1518-1,(COUNTIFS(Clef_répartition[Code_Nom],Clef_répartition[[#This Row],[Code_Nom]],Clef_répartition[Année],Clef_répartition[[#This Row],[Année]])))</f>
        <v>9</v>
      </c>
      <c r="G1519" t="str">
        <f>Clef_répartition[[#This Row],[Code_Nom]]&amp;"_"&amp;Clef_répartition[[#This Row],[Nombre]]&amp;"_"&amp;Clef_répartition[[#This Row],[Année]]</f>
        <v>PNV_Association intercommunale de la Police Nord vaudois_3_2016</v>
      </c>
      <c r="H1519">
        <v>5914</v>
      </c>
      <c r="I1519" t="s">
        <v>105</v>
      </c>
      <c r="J1519">
        <v>2016</v>
      </c>
      <c r="K1519">
        <v>1.8600000000000001E-3</v>
      </c>
    </row>
    <row r="1520" spans="1:11" x14ac:dyDescent="0.25">
      <c r="A1520" t="s">
        <v>433</v>
      </c>
      <c r="B1520" t="s">
        <v>559</v>
      </c>
      <c r="C1520" t="s">
        <v>560</v>
      </c>
      <c r="D1520" t="str">
        <f>Clef_répartition[[#This Row],[Code association]]&amp;"_"&amp;Clef_répartition[[#This Row],[Nom association]]</f>
        <v>PNV_Association intercommunale de la Police Nord vaudois</v>
      </c>
      <c r="E1520">
        <f>COUNTIFS(D$2:D1520,Clef_répartition[[#This Row],[Code_Nom]],J$2:J1520,Clef_répartition[[#This Row],[Année]])</f>
        <v>4</v>
      </c>
      <c r="F1520">
        <f>IF(Clef_répartition[[#This Row],[Code_Nom]]=D1519,F1519-1,(COUNTIFS(Clef_répartition[Code_Nom],Clef_répartition[[#This Row],[Code_Nom]],Clef_répartition[Année],Clef_répartition[[#This Row],[Année]])))</f>
        <v>8</v>
      </c>
      <c r="G1520" t="str">
        <f>Clef_répartition[[#This Row],[Code_Nom]]&amp;"_"&amp;Clef_répartition[[#This Row],[Nombre]]&amp;"_"&amp;Clef_répartition[[#This Row],[Année]]</f>
        <v>PNV_Association intercommunale de la Police Nord vaudois_4_2016</v>
      </c>
      <c r="H1520">
        <v>5919</v>
      </c>
      <c r="I1520" t="s">
        <v>172</v>
      </c>
      <c r="J1520">
        <v>2016</v>
      </c>
      <c r="K1520">
        <v>3.5349999999999999E-3</v>
      </c>
    </row>
    <row r="1521" spans="1:11" x14ac:dyDescent="0.25">
      <c r="A1521" t="s">
        <v>433</v>
      </c>
      <c r="B1521" t="s">
        <v>559</v>
      </c>
      <c r="C1521" t="s">
        <v>560</v>
      </c>
      <c r="D1521" t="str">
        <f>Clef_répartition[[#This Row],[Code association]]&amp;"_"&amp;Clef_répartition[[#This Row],[Nom association]]</f>
        <v>PNV_Association intercommunale de la Police Nord vaudois</v>
      </c>
      <c r="E1521">
        <f>COUNTIFS(D$2:D1521,Clef_répartition[[#This Row],[Code_Nom]],J$2:J1521,Clef_répartition[[#This Row],[Année]])</f>
        <v>5</v>
      </c>
      <c r="F1521">
        <f>IF(Clef_répartition[[#This Row],[Code_Nom]]=D1520,F1520-1,(COUNTIFS(Clef_répartition[Code_Nom],Clef_répartition[[#This Row],[Code_Nom]],Clef_répartition[Année],Clef_répartition[[#This Row],[Année]])))</f>
        <v>7</v>
      </c>
      <c r="G1521" t="str">
        <f>Clef_répartition[[#This Row],[Code_Nom]]&amp;"_"&amp;Clef_répartition[[#This Row],[Nombre]]&amp;"_"&amp;Clef_répartition[[#This Row],[Année]]</f>
        <v>PNV_Association intercommunale de la Police Nord vaudois_5_2016</v>
      </c>
      <c r="H1521">
        <v>5756</v>
      </c>
      <c r="I1521" t="s">
        <v>185</v>
      </c>
      <c r="J1521">
        <v>2016</v>
      </c>
      <c r="K1521">
        <v>3.356E-3</v>
      </c>
    </row>
    <row r="1522" spans="1:11" x14ac:dyDescent="0.25">
      <c r="A1522" t="s">
        <v>433</v>
      </c>
      <c r="B1522" t="s">
        <v>559</v>
      </c>
      <c r="C1522" t="s">
        <v>560</v>
      </c>
      <c r="D1522" t="str">
        <f>Clef_répartition[[#This Row],[Code association]]&amp;"_"&amp;Clef_répartition[[#This Row],[Nom association]]</f>
        <v>PNV_Association intercommunale de la Police Nord vaudois</v>
      </c>
      <c r="E1522">
        <f>COUNTIFS(D$2:D1522,Clef_répartition[[#This Row],[Code_Nom]],J$2:J1522,Clef_répartition[[#This Row],[Année]])</f>
        <v>6</v>
      </c>
      <c r="F1522">
        <f>IF(Clef_répartition[[#This Row],[Code_Nom]]=D1521,F1521-1,(COUNTIFS(Clef_répartition[Code_Nom],Clef_répartition[[#This Row],[Code_Nom]],Clef_répartition[Année],Clef_répartition[[#This Row],[Année]])))</f>
        <v>6</v>
      </c>
      <c r="G1522" t="str">
        <f>Clef_répartition[[#This Row],[Code_Nom]]&amp;"_"&amp;Clef_répartition[[#This Row],[Nombre]]&amp;"_"&amp;Clef_répartition[[#This Row],[Année]]</f>
        <v>PNV_Association intercommunale de la Police Nord vaudois_6_2016</v>
      </c>
      <c r="H1522">
        <v>5757</v>
      </c>
      <c r="I1522" t="s">
        <v>201</v>
      </c>
      <c r="J1522">
        <v>2016</v>
      </c>
      <c r="K1522">
        <v>0.16511300000000001</v>
      </c>
    </row>
    <row r="1523" spans="1:11" x14ac:dyDescent="0.25">
      <c r="A1523" t="s">
        <v>433</v>
      </c>
      <c r="B1523" t="s">
        <v>559</v>
      </c>
      <c r="C1523" t="s">
        <v>560</v>
      </c>
      <c r="D1523" t="str">
        <f>Clef_répartition[[#This Row],[Code association]]&amp;"_"&amp;Clef_répartition[[#This Row],[Nom association]]</f>
        <v>PNV_Association intercommunale de la Police Nord vaudois</v>
      </c>
      <c r="E1523">
        <f>COUNTIFS(D$2:D1523,Clef_répartition[[#This Row],[Code_Nom]],J$2:J1523,Clef_répartition[[#This Row],[Année]])</f>
        <v>7</v>
      </c>
      <c r="F1523">
        <f>IF(Clef_répartition[[#This Row],[Code_Nom]]=D1522,F1522-1,(COUNTIFS(Clef_répartition[Code_Nom],Clef_répartition[[#This Row],[Code_Nom]],Clef_répartition[Année],Clef_répartition[[#This Row],[Année]])))</f>
        <v>5</v>
      </c>
      <c r="G1523" t="str">
        <f>Clef_répartition[[#This Row],[Code_Nom]]&amp;"_"&amp;Clef_répartition[[#This Row],[Nombre]]&amp;"_"&amp;Clef_répartition[[#This Row],[Année]]</f>
        <v>PNV_Association intercommunale de la Police Nord vaudois_7_2016</v>
      </c>
      <c r="H1523">
        <v>5926</v>
      </c>
      <c r="I1523" t="s">
        <v>218</v>
      </c>
      <c r="J1523">
        <v>2016</v>
      </c>
      <c r="K1523">
        <v>5.274E-3</v>
      </c>
    </row>
    <row r="1524" spans="1:11" x14ac:dyDescent="0.25">
      <c r="A1524" t="s">
        <v>433</v>
      </c>
      <c r="B1524" t="s">
        <v>559</v>
      </c>
      <c r="C1524" t="s">
        <v>560</v>
      </c>
      <c r="D1524" t="str">
        <f>Clef_répartition[[#This Row],[Code association]]&amp;"_"&amp;Clef_répartition[[#This Row],[Nom association]]</f>
        <v>PNV_Association intercommunale de la Police Nord vaudois</v>
      </c>
      <c r="E1524">
        <f>COUNTIFS(D$2:D1524,Clef_répartition[[#This Row],[Code_Nom]],J$2:J1524,Clef_répartition[[#This Row],[Année]])</f>
        <v>8</v>
      </c>
      <c r="F1524">
        <f>IF(Clef_répartition[[#This Row],[Code_Nom]]=D1523,F1523-1,(COUNTIFS(Clef_répartition[Code_Nom],Clef_répartition[[#This Row],[Code_Nom]],Clef_répartition[Année],Clef_répartition[[#This Row],[Année]])))</f>
        <v>4</v>
      </c>
      <c r="G1524" t="str">
        <f>Clef_répartition[[#This Row],[Code_Nom]]&amp;"_"&amp;Clef_répartition[[#This Row],[Nombre]]&amp;"_"&amp;Clef_répartition[[#This Row],[Année]]</f>
        <v>PNV_Association intercommunale de la Police Nord vaudois_8_2016</v>
      </c>
      <c r="H1524">
        <v>5929</v>
      </c>
      <c r="I1524" t="s">
        <v>257</v>
      </c>
      <c r="J1524">
        <v>2016</v>
      </c>
      <c r="K1524">
        <v>3.8349999999999999E-3</v>
      </c>
    </row>
    <row r="1525" spans="1:11" x14ac:dyDescent="0.25">
      <c r="A1525" t="s">
        <v>433</v>
      </c>
      <c r="B1525" t="s">
        <v>559</v>
      </c>
      <c r="C1525" t="s">
        <v>560</v>
      </c>
      <c r="D1525" t="str">
        <f>Clef_répartition[[#This Row],[Code association]]&amp;"_"&amp;Clef_répartition[[#This Row],[Nom association]]</f>
        <v>PNV_Association intercommunale de la Police Nord vaudois</v>
      </c>
      <c r="E1525">
        <f>COUNTIFS(D$2:D1525,Clef_répartition[[#This Row],[Code_Nom]],J$2:J1525,Clef_répartition[[#This Row],[Année]])</f>
        <v>9</v>
      </c>
      <c r="F1525">
        <f>IF(Clef_répartition[[#This Row],[Code_Nom]]=D1524,F1524-1,(COUNTIFS(Clef_répartition[Code_Nom],Clef_répartition[[#This Row],[Code_Nom]],Clef_répartition[Année],Clef_répartition[[#This Row],[Année]])))</f>
        <v>3</v>
      </c>
      <c r="G1525" t="str">
        <f>Clef_répartition[[#This Row],[Code_Nom]]&amp;"_"&amp;Clef_répartition[[#This Row],[Nombre]]&amp;"_"&amp;Clef_répartition[[#This Row],[Année]]</f>
        <v>PNV_Association intercommunale de la Police Nord vaudois_9_2016</v>
      </c>
      <c r="H1525">
        <v>5930</v>
      </c>
      <c r="I1525" t="s">
        <v>259</v>
      </c>
      <c r="J1525">
        <v>2016</v>
      </c>
      <c r="K1525">
        <v>1.2600000000000001E-3</v>
      </c>
    </row>
    <row r="1526" spans="1:11" x14ac:dyDescent="0.25">
      <c r="A1526" t="s">
        <v>433</v>
      </c>
      <c r="B1526" t="s">
        <v>559</v>
      </c>
      <c r="C1526" t="s">
        <v>560</v>
      </c>
      <c r="D1526" t="str">
        <f>Clef_répartition[[#This Row],[Code association]]&amp;"_"&amp;Clef_répartition[[#This Row],[Nom association]]</f>
        <v>PNV_Association intercommunale de la Police Nord vaudois</v>
      </c>
      <c r="E1526">
        <f>COUNTIFS(D$2:D1526,Clef_répartition[[#This Row],[Code_Nom]],J$2:J1526,Clef_répartition[[#This Row],[Année]])</f>
        <v>10</v>
      </c>
      <c r="F1526">
        <f>IF(Clef_répartition[[#This Row],[Code_Nom]]=D1525,F1525-1,(COUNTIFS(Clef_répartition[Code_Nom],Clef_répartition[[#This Row],[Code_Nom]],Clef_répartition[Année],Clef_répartition[[#This Row],[Année]])))</f>
        <v>2</v>
      </c>
      <c r="G1526" t="str">
        <f>Clef_répartition[[#This Row],[Code_Nom]]&amp;"_"&amp;Clef_répartition[[#This Row],[Nombre]]&amp;"_"&amp;Clef_répartition[[#This Row],[Année]]</f>
        <v>PNV_Association intercommunale de la Police Nord vaudois_10_2016</v>
      </c>
      <c r="H1526">
        <v>5931</v>
      </c>
      <c r="I1526" t="s">
        <v>267</v>
      </c>
      <c r="J1526">
        <v>2016</v>
      </c>
      <c r="K1526">
        <v>2.8890000000000001E-3</v>
      </c>
    </row>
    <row r="1527" spans="1:11" x14ac:dyDescent="0.25">
      <c r="A1527" t="s">
        <v>433</v>
      </c>
      <c r="B1527" t="s">
        <v>559</v>
      </c>
      <c r="C1527" t="s">
        <v>560</v>
      </c>
      <c r="D1527" t="str">
        <f>Clef_répartition[[#This Row],[Code association]]&amp;"_"&amp;Clef_répartition[[#This Row],[Nom association]]</f>
        <v>PNV_Association intercommunale de la Police Nord vaudois</v>
      </c>
      <c r="E1527">
        <f>COUNTIFS(D$2:D1527,Clef_répartition[[#This Row],[Code_Nom]],J$2:J1527,Clef_répartition[[#This Row],[Année]])</f>
        <v>11</v>
      </c>
      <c r="F1527">
        <f>IF(Clef_répartition[[#This Row],[Code_Nom]]=D1526,F1526-1,(COUNTIFS(Clef_répartition[Code_Nom],Clef_répartition[[#This Row],[Code_Nom]],Clef_répartition[Année],Clef_répartition[[#This Row],[Année]])))</f>
        <v>1</v>
      </c>
      <c r="G1527" t="str">
        <f>Clef_répartition[[#This Row],[Code_Nom]]&amp;"_"&amp;Clef_répartition[[#This Row],[Nombre]]&amp;"_"&amp;Clef_répartition[[#This Row],[Année]]</f>
        <v>PNV_Association intercommunale de la Police Nord vaudois_11_2016</v>
      </c>
      <c r="H1527">
        <v>5938</v>
      </c>
      <c r="I1527" t="s">
        <v>298</v>
      </c>
      <c r="J1527">
        <v>2016</v>
      </c>
      <c r="K1527">
        <v>0.801701</v>
      </c>
    </row>
    <row r="1528" spans="1:11" x14ac:dyDescent="0.25">
      <c r="A1528" t="s">
        <v>433</v>
      </c>
      <c r="B1528" t="s">
        <v>644</v>
      </c>
      <c r="C1528" t="s">
        <v>645</v>
      </c>
      <c r="D1528" t="str">
        <f>Clef_répartition[[#This Row],[Code association]]&amp;"_"&amp;Clef_répartition[[#This Row],[Nom association]]</f>
        <v>POLOUEST_Association de communes Sécurité dans l'Ouest lausannois</v>
      </c>
      <c r="E1528">
        <f>COUNTIFS(D$2:D1528,Clef_répartition[[#This Row],[Code_Nom]],J$2:J1528,Clef_répartition[[#This Row],[Année]])</f>
        <v>1</v>
      </c>
      <c r="F1528">
        <f>IF(Clef_répartition[[#This Row],[Code_Nom]]=D1527,F1527-1,(COUNTIFS(Clef_répartition[Code_Nom],Clef_répartition[[#This Row],[Code_Nom]],Clef_répartition[Année],Clef_répartition[[#This Row],[Année]])))</f>
        <v>7</v>
      </c>
      <c r="G1528" t="str">
        <f>Clef_répartition[[#This Row],[Code_Nom]]&amp;"_"&amp;Clef_répartition[[#This Row],[Nombre]]&amp;"_"&amp;Clef_répartition[[#This Row],[Année]]</f>
        <v>POLOUEST_Association de communes Sécurité dans l'Ouest lausannois_1_2016</v>
      </c>
      <c r="H1528">
        <v>5624</v>
      </c>
      <c r="I1528" t="s">
        <v>44</v>
      </c>
      <c r="J1528">
        <v>2016</v>
      </c>
      <c r="K1528">
        <v>0</v>
      </c>
    </row>
    <row r="1529" spans="1:11" x14ac:dyDescent="0.25">
      <c r="A1529" t="s">
        <v>433</v>
      </c>
      <c r="B1529" t="s">
        <v>644</v>
      </c>
      <c r="C1529" t="s">
        <v>645</v>
      </c>
      <c r="D1529" t="str">
        <f>Clef_répartition[[#This Row],[Code association]]&amp;"_"&amp;Clef_répartition[[#This Row],[Nom association]]</f>
        <v>POLOUEST_Association de communes Sécurité dans l'Ouest lausannois</v>
      </c>
      <c r="E1529">
        <f>COUNTIFS(D$2:D1529,Clef_répartition[[#This Row],[Code_Nom]],J$2:J1529,Clef_répartition[[#This Row],[Année]])</f>
        <v>2</v>
      </c>
      <c r="F1529">
        <f>IF(Clef_répartition[[#This Row],[Code_Nom]]=D1528,F1528-1,(COUNTIFS(Clef_répartition[Code_Nom],Clef_répartition[[#This Row],[Code_Nom]],Clef_répartition[Année],Clef_répartition[[#This Row],[Année]])))</f>
        <v>6</v>
      </c>
      <c r="G1529" t="str">
        <f>Clef_répartition[[#This Row],[Code_Nom]]&amp;"_"&amp;Clef_répartition[[#This Row],[Nombre]]&amp;"_"&amp;Clef_répartition[[#This Row],[Année]]</f>
        <v>POLOUEST_Association de communes Sécurité dans l'Ouest lausannois_2_2016</v>
      </c>
      <c r="H1529">
        <v>5627</v>
      </c>
      <c r="I1529" t="s">
        <v>56</v>
      </c>
      <c r="J1529">
        <v>2016</v>
      </c>
      <c r="K1529">
        <v>0</v>
      </c>
    </row>
    <row r="1530" spans="1:11" x14ac:dyDescent="0.25">
      <c r="A1530" t="s">
        <v>433</v>
      </c>
      <c r="B1530" t="s">
        <v>644</v>
      </c>
      <c r="C1530" t="s">
        <v>645</v>
      </c>
      <c r="D1530" t="str">
        <f>Clef_répartition[[#This Row],[Code association]]&amp;"_"&amp;Clef_répartition[[#This Row],[Nom association]]</f>
        <v>POLOUEST_Association de communes Sécurité dans l'Ouest lausannois</v>
      </c>
      <c r="E1530">
        <f>COUNTIFS(D$2:D1530,Clef_répartition[[#This Row],[Code_Nom]],J$2:J1530,Clef_répartition[[#This Row],[Année]])</f>
        <v>3</v>
      </c>
      <c r="F1530">
        <f>IF(Clef_répartition[[#This Row],[Code_Nom]]=D1529,F1529-1,(COUNTIFS(Clef_répartition[Code_Nom],Clef_répartition[[#This Row],[Code_Nom]],Clef_répartition[Année],Clef_répartition[[#This Row],[Année]])))</f>
        <v>5</v>
      </c>
      <c r="G1530" t="str">
        <f>Clef_répartition[[#This Row],[Code_Nom]]&amp;"_"&amp;Clef_répartition[[#This Row],[Nombre]]&amp;"_"&amp;Clef_répartition[[#This Row],[Année]]</f>
        <v>POLOUEST_Association de communes Sécurité dans l'Ouest lausannois_3_2016</v>
      </c>
      <c r="H1530">
        <v>5583</v>
      </c>
      <c r="I1530" t="s">
        <v>82</v>
      </c>
      <c r="J1530">
        <v>2016</v>
      </c>
      <c r="K1530">
        <v>0</v>
      </c>
    </row>
    <row r="1531" spans="1:11" x14ac:dyDescent="0.25">
      <c r="A1531" t="s">
        <v>433</v>
      </c>
      <c r="B1531" t="s">
        <v>644</v>
      </c>
      <c r="C1531" t="s">
        <v>645</v>
      </c>
      <c r="D1531" t="str">
        <f>Clef_répartition[[#This Row],[Code association]]&amp;"_"&amp;Clef_répartition[[#This Row],[Nom association]]</f>
        <v>POLOUEST_Association de communes Sécurité dans l'Ouest lausannois</v>
      </c>
      <c r="E1531">
        <f>COUNTIFS(D$2:D1531,Clef_répartition[[#This Row],[Code_Nom]],J$2:J1531,Clef_répartition[[#This Row],[Année]])</f>
        <v>4</v>
      </c>
      <c r="F1531">
        <f>IF(Clef_répartition[[#This Row],[Code_Nom]]=D1530,F1530-1,(COUNTIFS(Clef_répartition[Code_Nom],Clef_répartition[[#This Row],[Code_Nom]],Clef_répartition[Année],Clef_répartition[[#This Row],[Année]])))</f>
        <v>4</v>
      </c>
      <c r="G1531" t="str">
        <f>Clef_répartition[[#This Row],[Code_Nom]]&amp;"_"&amp;Clef_répartition[[#This Row],[Nombre]]&amp;"_"&amp;Clef_répartition[[#This Row],[Année]]</f>
        <v>POLOUEST_Association de communes Sécurité dans l'Ouest lausannois_4_2016</v>
      </c>
      <c r="H1531">
        <v>5635</v>
      </c>
      <c r="I1531" t="s">
        <v>103</v>
      </c>
      <c r="J1531">
        <v>2016</v>
      </c>
      <c r="K1531">
        <v>0</v>
      </c>
    </row>
    <row r="1532" spans="1:11" x14ac:dyDescent="0.25">
      <c r="A1532" t="s">
        <v>433</v>
      </c>
      <c r="B1532" t="s">
        <v>644</v>
      </c>
      <c r="C1532" t="s">
        <v>645</v>
      </c>
      <c r="D1532" t="str">
        <f>Clef_répartition[[#This Row],[Code association]]&amp;"_"&amp;Clef_répartition[[#This Row],[Nom association]]</f>
        <v>POLOUEST_Association de communes Sécurité dans l'Ouest lausannois</v>
      </c>
      <c r="E1532">
        <f>COUNTIFS(D$2:D1532,Clef_répartition[[#This Row],[Code_Nom]],J$2:J1532,Clef_répartition[[#This Row],[Année]])</f>
        <v>5</v>
      </c>
      <c r="F1532">
        <f>IF(Clef_répartition[[#This Row],[Code_Nom]]=D1531,F1531-1,(COUNTIFS(Clef_répartition[Code_Nom],Clef_répartition[[#This Row],[Code_Nom]],Clef_répartition[Année],Clef_répartition[[#This Row],[Année]])))</f>
        <v>3</v>
      </c>
      <c r="G1532" t="str">
        <f>Clef_répartition[[#This Row],[Code_Nom]]&amp;"_"&amp;Clef_répartition[[#This Row],[Nombre]]&amp;"_"&amp;Clef_répartition[[#This Row],[Année]]</f>
        <v>POLOUEST_Association de communes Sécurité dans l'Ouest lausannois_5_2016</v>
      </c>
      <c r="H1532">
        <v>5589</v>
      </c>
      <c r="I1532" t="s">
        <v>223</v>
      </c>
      <c r="J1532">
        <v>2016</v>
      </c>
      <c r="K1532">
        <v>0</v>
      </c>
    </row>
    <row r="1533" spans="1:11" x14ac:dyDescent="0.25">
      <c r="A1533" t="s">
        <v>433</v>
      </c>
      <c r="B1533" t="s">
        <v>644</v>
      </c>
      <c r="C1533" t="s">
        <v>645</v>
      </c>
      <c r="D1533" t="str">
        <f>Clef_répartition[[#This Row],[Code association]]&amp;"_"&amp;Clef_répartition[[#This Row],[Nom association]]</f>
        <v>POLOUEST_Association de communes Sécurité dans l'Ouest lausannois</v>
      </c>
      <c r="E1533">
        <f>COUNTIFS(D$2:D1533,Clef_répartition[[#This Row],[Code_Nom]],J$2:J1533,Clef_répartition[[#This Row],[Année]])</f>
        <v>6</v>
      </c>
      <c r="F1533">
        <f>IF(Clef_répartition[[#This Row],[Code_Nom]]=D1532,F1532-1,(COUNTIFS(Clef_répartition[Code_Nom],Clef_répartition[[#This Row],[Code_Nom]],Clef_répartition[Année],Clef_répartition[[#This Row],[Année]])))</f>
        <v>2</v>
      </c>
      <c r="G1533" t="str">
        <f>Clef_répartition[[#This Row],[Code_Nom]]&amp;"_"&amp;Clef_répartition[[#This Row],[Nombre]]&amp;"_"&amp;Clef_répartition[[#This Row],[Année]]</f>
        <v>POLOUEST_Association de communes Sécurité dans l'Ouest lausannois_6_2016</v>
      </c>
      <c r="H1533">
        <v>5648</v>
      </c>
      <c r="I1533" t="s">
        <v>248</v>
      </c>
      <c r="J1533">
        <v>2016</v>
      </c>
      <c r="K1533">
        <v>0</v>
      </c>
    </row>
    <row r="1534" spans="1:11" x14ac:dyDescent="0.25">
      <c r="A1534" t="s">
        <v>433</v>
      </c>
      <c r="B1534" t="s">
        <v>644</v>
      </c>
      <c r="C1534" t="s">
        <v>645</v>
      </c>
      <c r="D1534" t="str">
        <f>Clef_répartition[[#This Row],[Code association]]&amp;"_"&amp;Clef_répartition[[#This Row],[Nom association]]</f>
        <v>POLOUEST_Association de communes Sécurité dans l'Ouest lausannois</v>
      </c>
      <c r="E1534">
        <f>COUNTIFS(D$2:D1534,Clef_répartition[[#This Row],[Code_Nom]],J$2:J1534,Clef_répartition[[#This Row],[Année]])</f>
        <v>7</v>
      </c>
      <c r="F1534">
        <f>IF(Clef_répartition[[#This Row],[Code_Nom]]=D1533,F1533-1,(COUNTIFS(Clef_répartition[Code_Nom],Clef_répartition[[#This Row],[Code_Nom]],Clef_répartition[Année],Clef_répartition[[#This Row],[Année]])))</f>
        <v>1</v>
      </c>
      <c r="G1534" t="str">
        <f>Clef_répartition[[#This Row],[Code_Nom]]&amp;"_"&amp;Clef_répartition[[#This Row],[Nombre]]&amp;"_"&amp;Clef_répartition[[#This Row],[Année]]</f>
        <v>POLOUEST_Association de communes Sécurité dans l'Ouest lausannois_7_2016</v>
      </c>
      <c r="H1534">
        <v>5651</v>
      </c>
      <c r="I1534" t="s">
        <v>283</v>
      </c>
      <c r="J1534">
        <v>2016</v>
      </c>
      <c r="K1534">
        <v>0</v>
      </c>
    </row>
    <row r="1535" spans="1:11" x14ac:dyDescent="0.25">
      <c r="A1535" t="s">
        <v>433</v>
      </c>
      <c r="B1535" t="s">
        <v>440</v>
      </c>
      <c r="C1535" t="s">
        <v>441</v>
      </c>
      <c r="D1535" t="str">
        <f>Clef_répartition[[#This Row],[Code association]]&amp;"_"&amp;Clef_répartition[[#This Row],[Nom association]]</f>
        <v>PRM_Police Région Morges</v>
      </c>
      <c r="E1535">
        <f>COUNTIFS(D$2:D1535,Clef_répartition[[#This Row],[Code_Nom]],J$2:J1535,Clef_répartition[[#This Row],[Année]])</f>
        <v>1</v>
      </c>
      <c r="F1535">
        <f>IF(Clef_répartition[[#This Row],[Code_Nom]]=D1534,F1534-1,(COUNTIFS(Clef_répartition[Code_Nom],Clef_répartition[[#This Row],[Code_Nom]],Clef_répartition[Année],Clef_répartition[[#This Row],[Année]])))</f>
        <v>6</v>
      </c>
      <c r="G1535" t="str">
        <f>Clef_répartition[[#This Row],[Code_Nom]]&amp;"_"&amp;Clef_répartition[[#This Row],[Nombre]]&amp;"_"&amp;Clef_répartition[[#This Row],[Année]]</f>
        <v>PRM_Police Région Morges_1_2016</v>
      </c>
      <c r="H1535">
        <v>5623</v>
      </c>
      <c r="I1535" t="s">
        <v>39</v>
      </c>
      <c r="J1535">
        <v>2016</v>
      </c>
      <c r="K1535">
        <v>8.3000000000000001E-3</v>
      </c>
    </row>
    <row r="1536" spans="1:11" x14ac:dyDescent="0.25">
      <c r="A1536" t="s">
        <v>433</v>
      </c>
      <c r="B1536" t="s">
        <v>440</v>
      </c>
      <c r="C1536" t="s">
        <v>441</v>
      </c>
      <c r="D1536" t="str">
        <f>Clef_répartition[[#This Row],[Code association]]&amp;"_"&amp;Clef_répartition[[#This Row],[Nom association]]</f>
        <v>PRM_Police Région Morges</v>
      </c>
      <c r="E1536">
        <f>COUNTIFS(D$2:D1536,Clef_répartition[[#This Row],[Code_Nom]],J$2:J1536,Clef_répartition[[#This Row],[Année]])</f>
        <v>2</v>
      </c>
      <c r="F1536">
        <f>IF(Clef_répartition[[#This Row],[Code_Nom]]=D1535,F1535-1,(COUNTIFS(Clef_répartition[Code_Nom],Clef_répartition[[#This Row],[Code_Nom]],Clef_répartition[Année],Clef_répartition[[#This Row],[Année]])))</f>
        <v>5</v>
      </c>
      <c r="G1536" t="str">
        <f>Clef_répartition[[#This Row],[Code_Nom]]&amp;"_"&amp;Clef_répartition[[#This Row],[Nombre]]&amp;"_"&amp;Clef_répartition[[#This Row],[Année]]</f>
        <v>PRM_Police Région Morges_2_2016</v>
      </c>
      <c r="H1536">
        <v>5640</v>
      </c>
      <c r="I1536" t="s">
        <v>168</v>
      </c>
      <c r="J1536">
        <v>2016</v>
      </c>
      <c r="K1536">
        <v>8.7799999999999996E-3</v>
      </c>
    </row>
    <row r="1537" spans="1:11" x14ac:dyDescent="0.25">
      <c r="A1537" t="s">
        <v>433</v>
      </c>
      <c r="B1537" t="s">
        <v>440</v>
      </c>
      <c r="C1537" t="s">
        <v>441</v>
      </c>
      <c r="D1537" t="str">
        <f>Clef_répartition[[#This Row],[Code association]]&amp;"_"&amp;Clef_répartition[[#This Row],[Nom association]]</f>
        <v>PRM_Police Région Morges</v>
      </c>
      <c r="E1537">
        <f>COUNTIFS(D$2:D1537,Clef_répartition[[#This Row],[Code_Nom]],J$2:J1537,Clef_répartition[[#This Row],[Année]])</f>
        <v>3</v>
      </c>
      <c r="F1537">
        <f>IF(Clef_répartition[[#This Row],[Code_Nom]]=D1536,F1536-1,(COUNTIFS(Clef_répartition[Code_Nom],Clef_répartition[[#This Row],[Code_Nom]],Clef_répartition[Année],Clef_répartition[[#This Row],[Année]])))</f>
        <v>4</v>
      </c>
      <c r="G1537" t="str">
        <f>Clef_répartition[[#This Row],[Code_Nom]]&amp;"_"&amp;Clef_répartition[[#This Row],[Nombre]]&amp;"_"&amp;Clef_répartition[[#This Row],[Année]]</f>
        <v>PRM_Police Région Morges_3_2016</v>
      </c>
      <c r="H1537">
        <v>5642</v>
      </c>
      <c r="I1537" t="s">
        <v>190</v>
      </c>
      <c r="J1537">
        <v>2016</v>
      </c>
      <c r="K1537">
        <v>0.64671000000000001</v>
      </c>
    </row>
    <row r="1538" spans="1:11" x14ac:dyDescent="0.25">
      <c r="A1538" t="s">
        <v>433</v>
      </c>
      <c r="B1538" t="s">
        <v>440</v>
      </c>
      <c r="C1538" t="s">
        <v>441</v>
      </c>
      <c r="D1538" t="str">
        <f>Clef_répartition[[#This Row],[Code association]]&amp;"_"&amp;Clef_répartition[[#This Row],[Nom association]]</f>
        <v>PRM_Police Région Morges</v>
      </c>
      <c r="E1538">
        <f>COUNTIFS(D$2:D1538,Clef_répartition[[#This Row],[Code_Nom]],J$2:J1538,Clef_répartition[[#This Row],[Année]])</f>
        <v>4</v>
      </c>
      <c r="F1538">
        <f>IF(Clef_répartition[[#This Row],[Code_Nom]]=D1537,F1537-1,(COUNTIFS(Clef_répartition[Code_Nom],Clef_répartition[[#This Row],[Code_Nom]],Clef_répartition[Année],Clef_répartition[[#This Row],[Année]])))</f>
        <v>3</v>
      </c>
      <c r="G1538" t="str">
        <f>Clef_répartition[[#This Row],[Code_Nom]]&amp;"_"&amp;Clef_répartition[[#This Row],[Nombre]]&amp;"_"&amp;Clef_répartition[[#This Row],[Année]]</f>
        <v>PRM_Police Région Morges_4_2016</v>
      </c>
      <c r="H1538">
        <v>5643</v>
      </c>
      <c r="I1538" t="s">
        <v>221</v>
      </c>
      <c r="J1538">
        <v>2016</v>
      </c>
      <c r="K1538">
        <v>0.14380000000000001</v>
      </c>
    </row>
    <row r="1539" spans="1:11" x14ac:dyDescent="0.25">
      <c r="A1539" t="s">
        <v>433</v>
      </c>
      <c r="B1539" t="s">
        <v>440</v>
      </c>
      <c r="C1539" t="s">
        <v>441</v>
      </c>
      <c r="D1539" t="str">
        <f>Clef_répartition[[#This Row],[Code association]]&amp;"_"&amp;Clef_répartition[[#This Row],[Nom association]]</f>
        <v>PRM_Police Région Morges</v>
      </c>
      <c r="E1539">
        <f>COUNTIFS(D$2:D1539,Clef_répartition[[#This Row],[Code_Nom]],J$2:J1539,Clef_répartition[[#This Row],[Année]])</f>
        <v>5</v>
      </c>
      <c r="F1539">
        <f>IF(Clef_répartition[[#This Row],[Code_Nom]]=D1538,F1538-1,(COUNTIFS(Clef_répartition[Code_Nom],Clef_répartition[[#This Row],[Code_Nom]],Clef_répartition[Année],Clef_répartition[[#This Row],[Année]])))</f>
        <v>2</v>
      </c>
      <c r="G1539" t="str">
        <f>Clef_répartition[[#This Row],[Code_Nom]]&amp;"_"&amp;Clef_répartition[[#This Row],[Nombre]]&amp;"_"&amp;Clef_répartition[[#This Row],[Année]]</f>
        <v>PRM_Police Région Morges_5_2016</v>
      </c>
      <c r="H1539">
        <v>5646</v>
      </c>
      <c r="I1539" t="s">
        <v>247</v>
      </c>
      <c r="J1539">
        <v>2016</v>
      </c>
      <c r="K1539">
        <v>0.15429000000000001</v>
      </c>
    </row>
    <row r="1540" spans="1:11" x14ac:dyDescent="0.25">
      <c r="A1540" t="s">
        <v>433</v>
      </c>
      <c r="B1540" t="s">
        <v>440</v>
      </c>
      <c r="C1540" t="s">
        <v>441</v>
      </c>
      <c r="D1540" t="str">
        <f>Clef_répartition[[#This Row],[Code association]]&amp;"_"&amp;Clef_répartition[[#This Row],[Nom association]]</f>
        <v>PRM_Police Région Morges</v>
      </c>
      <c r="E1540">
        <f>COUNTIFS(D$2:D1540,Clef_répartition[[#This Row],[Code_Nom]],J$2:J1540,Clef_répartition[[#This Row],[Année]])</f>
        <v>6</v>
      </c>
      <c r="F1540">
        <f>IF(Clef_répartition[[#This Row],[Code_Nom]]=D1539,F1539-1,(COUNTIFS(Clef_répartition[Code_Nom],Clef_répartition[[#This Row],[Code_Nom]],Clef_répartition[Année],Clef_répartition[[#This Row],[Année]])))</f>
        <v>1</v>
      </c>
      <c r="G1540" t="str">
        <f>Clef_répartition[[#This Row],[Code_Nom]]&amp;"_"&amp;Clef_répartition[[#This Row],[Nombre]]&amp;"_"&amp;Clef_répartition[[#This Row],[Année]]</f>
        <v>PRM_Police Région Morges_6_2016</v>
      </c>
      <c r="H1540">
        <v>5649</v>
      </c>
      <c r="I1540" t="s">
        <v>264</v>
      </c>
      <c r="J1540">
        <v>2016</v>
      </c>
      <c r="K1540">
        <v>3.8120000000000001E-2</v>
      </c>
    </row>
    <row r="1541" spans="1:11" x14ac:dyDescent="0.25">
      <c r="A1541" t="s">
        <v>433</v>
      </c>
      <c r="B1541" t="s">
        <v>483</v>
      </c>
      <c r="C1541" t="s">
        <v>484</v>
      </c>
      <c r="D1541" t="str">
        <f>Clef_répartition[[#This Row],[Code association]]&amp;"_"&amp;Clef_répartition[[#This Row],[Nom association]]</f>
        <v>RAT_ Association intercommunale d’accueil de jour des enfants des Toblerones</v>
      </c>
      <c r="E1541">
        <f>COUNTIFS(D$2:D1541,Clef_répartition[[#This Row],[Code_Nom]],J$2:J1541,Clef_répartition[[#This Row],[Année]])</f>
        <v>1</v>
      </c>
      <c r="F1541">
        <f>IF(Clef_répartition[[#This Row],[Code_Nom]]=D1540,F1540-1,(COUNTIFS(Clef_répartition[Code_Nom],Clef_répartition[[#This Row],[Code_Nom]],Clef_répartition[Année],Clef_répartition[[#This Row],[Année]])))</f>
        <v>16</v>
      </c>
      <c r="G1541" t="str">
        <f>Clef_répartition[[#This Row],[Code_Nom]]&amp;"_"&amp;Clef_répartition[[#This Row],[Nombre]]&amp;"_"&amp;Clef_répartition[[#This Row],[Année]]</f>
        <v>RAT_ Association intercommunale d’accueil de jour des enfants des Toblerones_1_2016</v>
      </c>
      <c r="H1541">
        <v>5702</v>
      </c>
      <c r="I1541" t="s">
        <v>7</v>
      </c>
      <c r="J1541">
        <v>2016</v>
      </c>
      <c r="K1541">
        <v>7.5080186596737222E-2</v>
      </c>
    </row>
    <row r="1542" spans="1:11" x14ac:dyDescent="0.25">
      <c r="A1542" t="s">
        <v>433</v>
      </c>
      <c r="B1542" t="s">
        <v>483</v>
      </c>
      <c r="C1542" t="s">
        <v>484</v>
      </c>
      <c r="D1542" t="str">
        <f>Clef_répartition[[#This Row],[Code association]]&amp;"_"&amp;Clef_répartition[[#This Row],[Nom association]]</f>
        <v>RAT_ Association intercommunale d’accueil de jour des enfants des Toblerones</v>
      </c>
      <c r="E1542">
        <f>COUNTIFS(D$2:D1542,Clef_répartition[[#This Row],[Code_Nom]],J$2:J1542,Clef_répartition[[#This Row],[Année]])</f>
        <v>2</v>
      </c>
      <c r="F1542">
        <f>IF(Clef_répartition[[#This Row],[Code_Nom]]=D1541,F1541-1,(COUNTIFS(Clef_répartition[Code_Nom],Clef_répartition[[#This Row],[Code_Nom]],Clef_répartition[Année],Clef_répartition[[#This Row],[Année]])))</f>
        <v>15</v>
      </c>
      <c r="G1542" t="str">
        <f>Clef_répartition[[#This Row],[Code_Nom]]&amp;"_"&amp;Clef_répartition[[#This Row],[Nombre]]&amp;"_"&amp;Clef_répartition[[#This Row],[Année]]</f>
        <v>RAT_ Association intercommunale d’accueil de jour des enfants des Toblerones_2_2016</v>
      </c>
      <c r="H1542">
        <v>5704</v>
      </c>
      <c r="I1542" t="s">
        <v>16</v>
      </c>
      <c r="J1542">
        <v>2016</v>
      </c>
      <c r="K1542">
        <v>5.3986989292496235E-2</v>
      </c>
    </row>
    <row r="1543" spans="1:11" x14ac:dyDescent="0.25">
      <c r="A1543" t="s">
        <v>433</v>
      </c>
      <c r="B1543" t="s">
        <v>483</v>
      </c>
      <c r="C1543" t="s">
        <v>484</v>
      </c>
      <c r="D1543" t="str">
        <f>Clef_répartition[[#This Row],[Code association]]&amp;"_"&amp;Clef_répartition[[#This Row],[Nom association]]</f>
        <v>RAT_ Association intercommunale d’accueil de jour des enfants des Toblerones</v>
      </c>
      <c r="E1543">
        <f>COUNTIFS(D$2:D1543,Clef_répartition[[#This Row],[Code_Nom]],J$2:J1543,Clef_répartition[[#This Row],[Année]])</f>
        <v>3</v>
      </c>
      <c r="F1543">
        <f>IF(Clef_répartition[[#This Row],[Code_Nom]]=D1542,F1542-1,(COUNTIFS(Clef_répartition[Code_Nom],Clef_répartition[[#This Row],[Code_Nom]],Clef_répartition[Année],Clef_répartition[[#This Row],[Année]])))</f>
        <v>14</v>
      </c>
      <c r="G1543" t="str">
        <f>Clef_répartition[[#This Row],[Code_Nom]]&amp;"_"&amp;Clef_répartition[[#This Row],[Nombre]]&amp;"_"&amp;Clef_répartition[[#This Row],[Année]]</f>
        <v>RAT_ Association intercommunale d’accueil de jour des enfants des Toblerones_3_2016</v>
      </c>
      <c r="H1543">
        <v>5854</v>
      </c>
      <c r="I1543" t="s">
        <v>43</v>
      </c>
      <c r="J1543">
        <v>2016</v>
      </c>
      <c r="K1543">
        <v>1.0545268857813074E-2</v>
      </c>
    </row>
    <row r="1544" spans="1:11" x14ac:dyDescent="0.25">
      <c r="A1544" t="s">
        <v>433</v>
      </c>
      <c r="B1544" t="s">
        <v>483</v>
      </c>
      <c r="C1544" t="s">
        <v>484</v>
      </c>
      <c r="D1544" t="str">
        <f>Clef_répartition[[#This Row],[Code association]]&amp;"_"&amp;Clef_répartition[[#This Row],[Nom association]]</f>
        <v>RAT_ Association intercommunale d’accueil de jour des enfants des Toblerones</v>
      </c>
      <c r="E1544">
        <f>COUNTIFS(D$2:D1544,Clef_répartition[[#This Row],[Code_Nom]],J$2:J1544,Clef_répartition[[#This Row],[Année]])</f>
        <v>4</v>
      </c>
      <c r="F1544">
        <f>IF(Clef_répartition[[#This Row],[Code_Nom]]=D1543,F1543-1,(COUNTIFS(Clef_répartition[Code_Nom],Clef_répartition[[#This Row],[Code_Nom]],Clef_répartition[Année],Clef_répartition[[#This Row],[Année]])))</f>
        <v>13</v>
      </c>
      <c r="G1544" t="str">
        <f>Clef_répartition[[#This Row],[Code_Nom]]&amp;"_"&amp;Clef_répartition[[#This Row],[Nombre]]&amp;"_"&amp;Clef_répartition[[#This Row],[Année]]</f>
        <v>RAT_ Association intercommunale d’accueil de jour des enfants des Toblerones_4_2016</v>
      </c>
      <c r="H1544">
        <v>5710</v>
      </c>
      <c r="I1544" t="s">
        <v>69</v>
      </c>
      <c r="J1544">
        <v>2016</v>
      </c>
      <c r="K1544">
        <v>1.3031984212681985E-2</v>
      </c>
    </row>
    <row r="1545" spans="1:11" x14ac:dyDescent="0.25">
      <c r="A1545" t="s">
        <v>433</v>
      </c>
      <c r="B1545" t="s">
        <v>483</v>
      </c>
      <c r="C1545" t="s">
        <v>484</v>
      </c>
      <c r="D1545" t="str">
        <f>Clef_répartition[[#This Row],[Code association]]&amp;"_"&amp;Clef_répartition[[#This Row],[Nom association]]</f>
        <v>RAT_ Association intercommunale d’accueil de jour des enfants des Toblerones</v>
      </c>
      <c r="E1545">
        <f>COUNTIFS(D$2:D1545,Clef_répartition[[#This Row],[Code_Nom]],J$2:J1545,Clef_répartition[[#This Row],[Année]])</f>
        <v>5</v>
      </c>
      <c r="F1545">
        <f>IF(Clef_répartition[[#This Row],[Code_Nom]]=D1544,F1544-1,(COUNTIFS(Clef_répartition[Code_Nom],Clef_répartition[[#This Row],[Code_Nom]],Clef_répartition[Année],Clef_répartition[[#This Row],[Année]])))</f>
        <v>12</v>
      </c>
      <c r="G1545" t="str">
        <f>Clef_répartition[[#This Row],[Code_Nom]]&amp;"_"&amp;Clef_répartition[[#This Row],[Nombre]]&amp;"_"&amp;Clef_répartition[[#This Row],[Année]]</f>
        <v>RAT_ Association intercommunale d’accueil de jour des enfants des Toblerones_5_2016</v>
      </c>
      <c r="H1545">
        <v>5715</v>
      </c>
      <c r="I1545" t="s">
        <v>97</v>
      </c>
      <c r="J1545">
        <v>2016</v>
      </c>
      <c r="K1545">
        <v>2.9899095207953235E-2</v>
      </c>
    </row>
    <row r="1546" spans="1:11" x14ac:dyDescent="0.25">
      <c r="A1546" t="s">
        <v>433</v>
      </c>
      <c r="B1546" t="s">
        <v>483</v>
      </c>
      <c r="C1546" t="s">
        <v>484</v>
      </c>
      <c r="D1546" t="str">
        <f>Clef_répartition[[#This Row],[Code association]]&amp;"_"&amp;Clef_répartition[[#This Row],[Nom association]]</f>
        <v>RAT_ Association intercommunale d’accueil de jour des enfants des Toblerones</v>
      </c>
      <c r="E1546">
        <f>COUNTIFS(D$2:D1546,Clef_répartition[[#This Row],[Code_Nom]],J$2:J1546,Clef_répartition[[#This Row],[Année]])</f>
        <v>6</v>
      </c>
      <c r="F1546">
        <f>IF(Clef_répartition[[#This Row],[Code_Nom]]=D1545,F1545-1,(COUNTIFS(Clef_répartition[Code_Nom],Clef_répartition[[#This Row],[Code_Nom]],Clef_répartition[Année],Clef_répartition[[#This Row],[Année]])))</f>
        <v>11</v>
      </c>
      <c r="G1546" t="str">
        <f>Clef_répartition[[#This Row],[Code_Nom]]&amp;"_"&amp;Clef_répartition[[#This Row],[Nombre]]&amp;"_"&amp;Clef_répartition[[#This Row],[Année]]</f>
        <v>RAT_ Association intercommunale d’accueil de jour des enfants des Toblerones_6_2016</v>
      </c>
      <c r="H1546">
        <v>5718</v>
      </c>
      <c r="I1546" t="s">
        <v>120</v>
      </c>
      <c r="J1546">
        <v>2016</v>
      </c>
      <c r="K1546">
        <v>5.6625301198410631E-2</v>
      </c>
    </row>
    <row r="1547" spans="1:11" x14ac:dyDescent="0.25">
      <c r="A1547" t="s">
        <v>433</v>
      </c>
      <c r="B1547" t="s">
        <v>483</v>
      </c>
      <c r="C1547" t="s">
        <v>484</v>
      </c>
      <c r="D1547" t="str">
        <f>Clef_répartition[[#This Row],[Code association]]&amp;"_"&amp;Clef_répartition[[#This Row],[Nom association]]</f>
        <v>RAT_ Association intercommunale d’accueil de jour des enfants des Toblerones</v>
      </c>
      <c r="E1547">
        <f>COUNTIFS(D$2:D1547,Clef_répartition[[#This Row],[Code_Nom]],J$2:J1547,Clef_répartition[[#This Row],[Année]])</f>
        <v>7</v>
      </c>
      <c r="F1547">
        <f>IF(Clef_répartition[[#This Row],[Code_Nom]]=D1546,F1546-1,(COUNTIFS(Clef_répartition[Code_Nom],Clef_répartition[[#This Row],[Code_Nom]],Clef_répartition[Année],Clef_répartition[[#This Row],[Année]])))</f>
        <v>10</v>
      </c>
      <c r="G1547" t="str">
        <f>Clef_répartition[[#This Row],[Code_Nom]]&amp;"_"&amp;Clef_répartition[[#This Row],[Nombre]]&amp;"_"&amp;Clef_répartition[[#This Row],[Année]]</f>
        <v>RAT_ Association intercommunale d’accueil de jour des enfants des Toblerones_7_2016</v>
      </c>
      <c r="H1547">
        <v>5720</v>
      </c>
      <c r="I1547" t="s">
        <v>125</v>
      </c>
      <c r="J1547">
        <v>2016</v>
      </c>
      <c r="K1547">
        <v>2.9090580269043983E-2</v>
      </c>
    </row>
    <row r="1548" spans="1:11" x14ac:dyDescent="0.25">
      <c r="A1548" t="s">
        <v>433</v>
      </c>
      <c r="B1548" t="s">
        <v>483</v>
      </c>
      <c r="C1548" t="s">
        <v>484</v>
      </c>
      <c r="D1548" t="str">
        <f>Clef_répartition[[#This Row],[Code association]]&amp;"_"&amp;Clef_répartition[[#This Row],[Nom association]]</f>
        <v>RAT_ Association intercommunale d’accueil de jour des enfants des Toblerones</v>
      </c>
      <c r="E1548">
        <f>COUNTIFS(D$2:D1548,Clef_répartition[[#This Row],[Code_Nom]],J$2:J1548,Clef_répartition[[#This Row],[Année]])</f>
        <v>8</v>
      </c>
      <c r="F1548">
        <f>IF(Clef_répartition[[#This Row],[Code_Nom]]=D1547,F1547-1,(COUNTIFS(Clef_répartition[Code_Nom],Clef_répartition[[#This Row],[Code_Nom]],Clef_répartition[Année],Clef_répartition[[#This Row],[Année]])))</f>
        <v>9</v>
      </c>
      <c r="G1548" t="str">
        <f>Clef_répartition[[#This Row],[Code_Nom]]&amp;"_"&amp;Clef_répartition[[#This Row],[Nombre]]&amp;"_"&amp;Clef_répartition[[#This Row],[Année]]</f>
        <v>RAT_ Association intercommunale d’accueil de jour des enfants des Toblerones_8_2016</v>
      </c>
      <c r="H1548">
        <v>5721</v>
      </c>
      <c r="I1548" t="s">
        <v>126</v>
      </c>
      <c r="J1548">
        <v>2016</v>
      </c>
      <c r="K1548">
        <v>0.37938233714009117</v>
      </c>
    </row>
    <row r="1549" spans="1:11" x14ac:dyDescent="0.25">
      <c r="A1549" t="s">
        <v>433</v>
      </c>
      <c r="B1549" t="s">
        <v>483</v>
      </c>
      <c r="C1549" t="s">
        <v>484</v>
      </c>
      <c r="D1549" t="str">
        <f>Clef_répartition[[#This Row],[Code association]]&amp;"_"&amp;Clef_répartition[[#This Row],[Nom association]]</f>
        <v>RAT_ Association intercommunale d’accueil de jour des enfants des Toblerones</v>
      </c>
      <c r="E1549">
        <f>COUNTIFS(D$2:D1549,Clef_répartition[[#This Row],[Code_Nom]],J$2:J1549,Clef_répartition[[#This Row],[Année]])</f>
        <v>9</v>
      </c>
      <c r="F1549">
        <f>IF(Clef_répartition[[#This Row],[Code_Nom]]=D1548,F1548-1,(COUNTIFS(Clef_répartition[Code_Nom],Clef_répartition[[#This Row],[Code_Nom]],Clef_répartition[Année],Clef_répartition[[#This Row],[Année]])))</f>
        <v>8</v>
      </c>
      <c r="G1549" t="str">
        <f>Clef_répartition[[#This Row],[Code_Nom]]&amp;"_"&amp;Clef_répartition[[#This Row],[Nombre]]&amp;"_"&amp;Clef_répartition[[#This Row],[Année]]</f>
        <v>RAT_ Association intercommunale d’accueil de jour des enfants des Toblerones_9_2016</v>
      </c>
      <c r="H1549">
        <v>5731</v>
      </c>
      <c r="I1549" t="s">
        <v>157</v>
      </c>
      <c r="J1549">
        <v>2016</v>
      </c>
      <c r="K1549">
        <v>1.3872414214969228E-2</v>
      </c>
    </row>
    <row r="1550" spans="1:11" x14ac:dyDescent="0.25">
      <c r="A1550" t="s">
        <v>433</v>
      </c>
      <c r="B1550" t="s">
        <v>483</v>
      </c>
      <c r="C1550" t="s">
        <v>484</v>
      </c>
      <c r="D1550" t="str">
        <f>Clef_répartition[[#This Row],[Code association]]&amp;"_"&amp;Clef_répartition[[#This Row],[Nom association]]</f>
        <v>RAT_ Association intercommunale d’accueil de jour des enfants des Toblerones</v>
      </c>
      <c r="E1550">
        <f>COUNTIFS(D$2:D1550,Clef_répartition[[#This Row],[Code_Nom]],J$2:J1550,Clef_répartition[[#This Row],[Année]])</f>
        <v>10</v>
      </c>
      <c r="F1550">
        <f>IF(Clef_répartition[[#This Row],[Code_Nom]]=D1549,F1549-1,(COUNTIFS(Clef_répartition[Code_Nom],Clef_répartition[[#This Row],[Code_Nom]],Clef_répartition[Année],Clef_répartition[[#This Row],[Année]])))</f>
        <v>7</v>
      </c>
      <c r="G1550" t="str">
        <f>Clef_répartition[[#This Row],[Code_Nom]]&amp;"_"&amp;Clef_répartition[[#This Row],[Nombre]]&amp;"_"&amp;Clef_répartition[[#This Row],[Année]]</f>
        <v>RAT_ Association intercommunale d’accueil de jour des enfants des Toblerones_10_2016</v>
      </c>
      <c r="H1550">
        <v>5429</v>
      </c>
      <c r="I1550" t="s">
        <v>162</v>
      </c>
      <c r="J1550">
        <v>2016</v>
      </c>
      <c r="K1550">
        <v>1.3422943739062439E-2</v>
      </c>
    </row>
    <row r="1551" spans="1:11" x14ac:dyDescent="0.25">
      <c r="A1551" t="s">
        <v>433</v>
      </c>
      <c r="B1551" t="s">
        <v>483</v>
      </c>
      <c r="C1551" t="s">
        <v>484</v>
      </c>
      <c r="D1551" t="str">
        <f>Clef_répartition[[#This Row],[Code association]]&amp;"_"&amp;Clef_répartition[[#This Row],[Nom association]]</f>
        <v>RAT_ Association intercommunale d’accueil de jour des enfants des Toblerones</v>
      </c>
      <c r="E1551">
        <f>COUNTIFS(D$2:D1551,Clef_répartition[[#This Row],[Code_Nom]],J$2:J1551,Clef_répartition[[#This Row],[Année]])</f>
        <v>11</v>
      </c>
      <c r="F1551">
        <f>IF(Clef_répartition[[#This Row],[Code_Nom]]=D1550,F1550-1,(COUNTIFS(Clef_répartition[Code_Nom],Clef_répartition[[#This Row],[Code_Nom]],Clef_répartition[Année],Clef_répartition[[#This Row],[Année]])))</f>
        <v>6</v>
      </c>
      <c r="G1551" t="str">
        <f>Clef_répartition[[#This Row],[Code_Nom]]&amp;"_"&amp;Clef_répartition[[#This Row],[Nombre]]&amp;"_"&amp;Clef_répartition[[#This Row],[Année]]</f>
        <v>RAT_ Association intercommunale d’accueil de jour des enfants des Toblerones_11_2016</v>
      </c>
      <c r="H1551">
        <v>5430</v>
      </c>
      <c r="I1551" t="s">
        <v>171</v>
      </c>
      <c r="J1551">
        <v>2016</v>
      </c>
      <c r="K1551">
        <v>0.11912031446975782</v>
      </c>
    </row>
    <row r="1552" spans="1:11" x14ac:dyDescent="0.25">
      <c r="A1552" t="s">
        <v>433</v>
      </c>
      <c r="B1552" t="s">
        <v>483</v>
      </c>
      <c r="C1552" t="s">
        <v>484</v>
      </c>
      <c r="D1552" t="str">
        <f>Clef_répartition[[#This Row],[Code association]]&amp;"_"&amp;Clef_répartition[[#This Row],[Nom association]]</f>
        <v>RAT_ Association intercommunale d’accueil de jour des enfants des Toblerones</v>
      </c>
      <c r="E1552">
        <f>COUNTIFS(D$2:D1552,Clef_répartition[[#This Row],[Code_Nom]],J$2:J1552,Clef_répartition[[#This Row],[Année]])</f>
        <v>12</v>
      </c>
      <c r="F1552">
        <f>IF(Clef_répartition[[#This Row],[Code_Nom]]=D1551,F1551-1,(COUNTIFS(Clef_répartition[Code_Nom],Clef_répartition[[#This Row],[Code_Nom]],Clef_répartition[Année],Clef_répartition[[#This Row],[Année]])))</f>
        <v>5</v>
      </c>
      <c r="G1552" t="str">
        <f>Clef_répartition[[#This Row],[Code_Nom]]&amp;"_"&amp;Clef_répartition[[#This Row],[Nombre]]&amp;"_"&amp;Clef_répartition[[#This Row],[Année]]</f>
        <v>RAT_ Association intercommunale d’accueil de jour des enfants des Toblerones_12_2016</v>
      </c>
      <c r="H1552">
        <v>5725</v>
      </c>
      <c r="I1552" t="s">
        <v>219</v>
      </c>
      <c r="J1552">
        <v>2016</v>
      </c>
      <c r="K1552">
        <v>7.208283022782036E-2</v>
      </c>
    </row>
    <row r="1553" spans="1:11" x14ac:dyDescent="0.25">
      <c r="A1553" t="s">
        <v>433</v>
      </c>
      <c r="B1553" t="s">
        <v>483</v>
      </c>
      <c r="C1553" t="s">
        <v>484</v>
      </c>
      <c r="D1553" t="str">
        <f>Clef_répartition[[#This Row],[Code association]]&amp;"_"&amp;Clef_répartition[[#This Row],[Nom association]]</f>
        <v>RAT_ Association intercommunale d’accueil de jour des enfants des Toblerones</v>
      </c>
      <c r="E1553">
        <f>COUNTIFS(D$2:D1553,Clef_répartition[[#This Row],[Code_Nom]],J$2:J1553,Clef_répartition[[#This Row],[Année]])</f>
        <v>13</v>
      </c>
      <c r="F1553">
        <f>IF(Clef_répartition[[#This Row],[Code_Nom]]=D1552,F1552-1,(COUNTIFS(Clef_répartition[Code_Nom],Clef_répartition[[#This Row],[Code_Nom]],Clef_répartition[Année],Clef_répartition[[#This Row],[Année]])))</f>
        <v>4</v>
      </c>
      <c r="G1553" t="str">
        <f>Clef_répartition[[#This Row],[Code_Nom]]&amp;"_"&amp;Clef_répartition[[#This Row],[Nombre]]&amp;"_"&amp;Clef_répartition[[#This Row],[Année]]</f>
        <v>RAT_ Association intercommunale d’accueil de jour des enfants des Toblerones_13_2016</v>
      </c>
      <c r="H1553">
        <v>5727</v>
      </c>
      <c r="I1553" t="s">
        <v>243</v>
      </c>
      <c r="J1553">
        <v>2016</v>
      </c>
      <c r="K1553">
        <v>2.8431002292565385E-2</v>
      </c>
    </row>
    <row r="1554" spans="1:11" x14ac:dyDescent="0.25">
      <c r="A1554" t="s">
        <v>433</v>
      </c>
      <c r="B1554" t="s">
        <v>483</v>
      </c>
      <c r="C1554" t="s">
        <v>484</v>
      </c>
      <c r="D1554" t="str">
        <f>Clef_répartition[[#This Row],[Code association]]&amp;"_"&amp;Clef_répartition[[#This Row],[Nom association]]</f>
        <v>RAT_ Association intercommunale d’accueil de jour des enfants des Toblerones</v>
      </c>
      <c r="E1554">
        <f>COUNTIFS(D$2:D1554,Clef_répartition[[#This Row],[Code_Nom]],J$2:J1554,Clef_répartition[[#This Row],[Année]])</f>
        <v>14</v>
      </c>
      <c r="F1554">
        <f>IF(Clef_répartition[[#This Row],[Code_Nom]]=D1553,F1553-1,(COUNTIFS(Clef_répartition[Code_Nom],Clef_répartition[[#This Row],[Code_Nom]],Clef_répartition[Année],Clef_répartition[[#This Row],[Année]])))</f>
        <v>3</v>
      </c>
      <c r="G1554" t="str">
        <f>Clef_répartition[[#This Row],[Code_Nom]]&amp;"_"&amp;Clef_répartition[[#This Row],[Nombre]]&amp;"_"&amp;Clef_répartition[[#This Row],[Année]]</f>
        <v>RAT_ Association intercommunale d’accueil de jour des enfants des Toblerones_14_2016</v>
      </c>
      <c r="H1554">
        <v>5434</v>
      </c>
      <c r="I1554" t="s">
        <v>244</v>
      </c>
      <c r="J1554">
        <v>2016</v>
      </c>
      <c r="K1554">
        <v>4.1763520018723507E-2</v>
      </c>
    </row>
    <row r="1555" spans="1:11" x14ac:dyDescent="0.25">
      <c r="A1555" t="s">
        <v>433</v>
      </c>
      <c r="B1555" t="s">
        <v>483</v>
      </c>
      <c r="C1555" t="s">
        <v>484</v>
      </c>
      <c r="D1555" t="str">
        <f>Clef_répartition[[#This Row],[Code association]]&amp;"_"&amp;Clef_répartition[[#This Row],[Nom association]]</f>
        <v>RAT_ Association intercommunale d’accueil de jour des enfants des Toblerones</v>
      </c>
      <c r="E1555">
        <f>COUNTIFS(D$2:D1555,Clef_répartition[[#This Row],[Code_Nom]],J$2:J1555,Clef_répartition[[#This Row],[Année]])</f>
        <v>15</v>
      </c>
      <c r="F1555">
        <f>IF(Clef_répartition[[#This Row],[Code_Nom]]=D1554,F1554-1,(COUNTIFS(Clef_répartition[Code_Nom],Clef_répartition[[#This Row],[Code_Nom]],Clef_répartition[Année],Clef_répartition[[#This Row],[Année]])))</f>
        <v>2</v>
      </c>
      <c r="G1555" t="str">
        <f>Clef_répartition[[#This Row],[Code_Nom]]&amp;"_"&amp;Clef_répartition[[#This Row],[Nombre]]&amp;"_"&amp;Clef_répartition[[#This Row],[Année]]</f>
        <v>RAT_ Association intercommunale d’accueil de jour des enfants des Toblerones_15_2016</v>
      </c>
      <c r="H1555">
        <v>5730</v>
      </c>
      <c r="I1555" t="s">
        <v>265</v>
      </c>
      <c r="J1555">
        <v>2016</v>
      </c>
      <c r="K1555">
        <v>2.6425672476981261E-2</v>
      </c>
    </row>
    <row r="1556" spans="1:11" x14ac:dyDescent="0.25">
      <c r="A1556" t="s">
        <v>433</v>
      </c>
      <c r="B1556" t="s">
        <v>483</v>
      </c>
      <c r="C1556" t="s">
        <v>484</v>
      </c>
      <c r="D1556" t="str">
        <f>Clef_répartition[[#This Row],[Code association]]&amp;"_"&amp;Clef_répartition[[#This Row],[Nom association]]</f>
        <v>RAT_ Association intercommunale d’accueil de jour des enfants des Toblerones</v>
      </c>
      <c r="E1556">
        <f>COUNTIFS(D$2:D1556,Clef_répartition[[#This Row],[Code_Nom]],J$2:J1556,Clef_répartition[[#This Row],[Année]])</f>
        <v>16</v>
      </c>
      <c r="F1556">
        <f>IF(Clef_répartition[[#This Row],[Code_Nom]]=D1555,F1555-1,(COUNTIFS(Clef_répartition[Code_Nom],Clef_répartition[[#This Row],[Code_Nom]],Clef_répartition[Année],Clef_répartition[[#This Row],[Année]])))</f>
        <v>1</v>
      </c>
      <c r="G1556" t="str">
        <f>Clef_répartition[[#This Row],[Code_Nom]]&amp;"_"&amp;Clef_répartition[[#This Row],[Nombre]]&amp;"_"&amp;Clef_répartition[[#This Row],[Année]]</f>
        <v>RAT_ Association intercommunale d’accueil de jour des enfants des Toblerones_16_2016</v>
      </c>
      <c r="H1556">
        <v>5732</v>
      </c>
      <c r="I1556" t="s">
        <v>279</v>
      </c>
      <c r="J1556">
        <v>2016</v>
      </c>
      <c r="K1556">
        <v>3.7239559784892483E-2</v>
      </c>
    </row>
    <row r="1557" spans="1:11" x14ac:dyDescent="0.25">
      <c r="A1557" t="s">
        <v>433</v>
      </c>
      <c r="B1557" t="s">
        <v>622</v>
      </c>
      <c r="C1557" t="s">
        <v>622</v>
      </c>
      <c r="D1557" t="str">
        <f>Clef_répartition[[#This Row],[Code association]]&amp;"_"&amp;Clef_répartition[[#This Row],[Nom association]]</f>
        <v>Région de Nyon_Région de Nyon</v>
      </c>
      <c r="E1557">
        <f>COUNTIFS(D$2:D1557,Clef_répartition[[#This Row],[Code_Nom]],J$2:J1557,Clef_répartition[[#This Row],[Année]])</f>
        <v>1</v>
      </c>
      <c r="F1557">
        <f>IF(Clef_répartition[[#This Row],[Code_Nom]]=D1556,F1556-1,(COUNTIFS(Clef_répartition[Code_Nom],Clef_répartition[[#This Row],[Code_Nom]],Clef_répartition[Année],Clef_répartition[[#This Row],[Année]])))</f>
        <v>41</v>
      </c>
      <c r="G1557" t="str">
        <f>Clef_répartition[[#This Row],[Code_Nom]]&amp;"_"&amp;Clef_répartition[[#This Row],[Nombre]]&amp;"_"&amp;Clef_répartition[[#This Row],[Année]]</f>
        <v>Région de Nyon_Région de Nyon_1_2016</v>
      </c>
      <c r="H1557">
        <v>5701</v>
      </c>
      <c r="I1557" t="s">
        <v>5</v>
      </c>
      <c r="J1557">
        <v>2016</v>
      </c>
      <c r="K1557">
        <v>2.5314166892686013E-3</v>
      </c>
    </row>
    <row r="1558" spans="1:11" x14ac:dyDescent="0.25">
      <c r="A1558" t="s">
        <v>433</v>
      </c>
      <c r="B1558" t="s">
        <v>622</v>
      </c>
      <c r="C1558" t="s">
        <v>622</v>
      </c>
      <c r="D1558" t="str">
        <f>Clef_répartition[[#This Row],[Code association]]&amp;"_"&amp;Clef_répartition[[#This Row],[Nom association]]</f>
        <v>Région de Nyon_Région de Nyon</v>
      </c>
      <c r="E1558">
        <f>COUNTIFS(D$2:D1558,Clef_répartition[[#This Row],[Code_Nom]],J$2:J1558,Clef_répartition[[#This Row],[Année]])</f>
        <v>2</v>
      </c>
      <c r="F1558">
        <f>IF(Clef_répartition[[#This Row],[Code_Nom]]=D1557,F1557-1,(COUNTIFS(Clef_répartition[Code_Nom],Clef_répartition[[#This Row],[Code_Nom]],Clef_répartition[Année],Clef_répartition[[#This Row],[Année]])))</f>
        <v>40</v>
      </c>
      <c r="G1558" t="str">
        <f>Clef_répartition[[#This Row],[Code_Nom]]&amp;"_"&amp;Clef_répartition[[#This Row],[Nombre]]&amp;"_"&amp;Clef_répartition[[#This Row],[Année]]</f>
        <v>Région de Nyon_Région de Nyon_2_2016</v>
      </c>
      <c r="H1558">
        <v>5702</v>
      </c>
      <c r="I1558" t="s">
        <v>7</v>
      </c>
      <c r="J1558">
        <v>2016</v>
      </c>
      <c r="K1558">
        <v>2.9981466413524997E-2</v>
      </c>
    </row>
    <row r="1559" spans="1:11" x14ac:dyDescent="0.25">
      <c r="A1559" t="s">
        <v>433</v>
      </c>
      <c r="B1559" t="s">
        <v>622</v>
      </c>
      <c r="C1559" t="s">
        <v>622</v>
      </c>
      <c r="D1559" t="str">
        <f>Clef_répartition[[#This Row],[Code association]]&amp;"_"&amp;Clef_répartition[[#This Row],[Nom association]]</f>
        <v>Région de Nyon_Région de Nyon</v>
      </c>
      <c r="E1559">
        <f>COUNTIFS(D$2:D1559,Clef_répartition[[#This Row],[Code_Nom]],J$2:J1559,Clef_répartition[[#This Row],[Année]])</f>
        <v>3</v>
      </c>
      <c r="F1559">
        <f>IF(Clef_répartition[[#This Row],[Code_Nom]]=D1558,F1558-1,(COUNTIFS(Clef_répartition[Code_Nom],Clef_répartition[[#This Row],[Code_Nom]],Clef_répartition[Année],Clef_répartition[[#This Row],[Année]])))</f>
        <v>39</v>
      </c>
      <c r="G1559" t="str">
        <f>Clef_répartition[[#This Row],[Code_Nom]]&amp;"_"&amp;Clef_répartition[[#This Row],[Nombre]]&amp;"_"&amp;Clef_répartition[[#This Row],[Année]]</f>
        <v>Région de Nyon_Région de Nyon_3_2016</v>
      </c>
      <c r="H1559">
        <v>5704</v>
      </c>
      <c r="I1559" t="s">
        <v>16</v>
      </c>
      <c r="J1559">
        <v>2016</v>
      </c>
      <c r="K1559">
        <v>2.1584847662959948E-2</v>
      </c>
    </row>
    <row r="1560" spans="1:11" x14ac:dyDescent="0.25">
      <c r="A1560" t="s">
        <v>433</v>
      </c>
      <c r="B1560" t="s">
        <v>622</v>
      </c>
      <c r="C1560" t="s">
        <v>622</v>
      </c>
      <c r="D1560" t="str">
        <f>Clef_répartition[[#This Row],[Code association]]&amp;"_"&amp;Clef_répartition[[#This Row],[Nom association]]</f>
        <v>Région de Nyon_Région de Nyon</v>
      </c>
      <c r="E1560">
        <f>COUNTIFS(D$2:D1560,Clef_répartition[[#This Row],[Code_Nom]],J$2:J1560,Clef_répartition[[#This Row],[Année]])</f>
        <v>4</v>
      </c>
      <c r="F1560">
        <f>IF(Clef_répartition[[#This Row],[Code_Nom]]=D1559,F1559-1,(COUNTIFS(Clef_répartition[Code_Nom],Clef_répartition[[#This Row],[Code_Nom]],Clef_répartition[Année],Clef_répartition[[#This Row],[Année]])))</f>
        <v>38</v>
      </c>
      <c r="G1560" t="str">
        <f>Clef_répartition[[#This Row],[Code_Nom]]&amp;"_"&amp;Clef_répartition[[#This Row],[Nombre]]&amp;"_"&amp;Clef_répartition[[#This Row],[Année]]</f>
        <v>Région de Nyon_Région de Nyon_4_2016</v>
      </c>
      <c r="H1560">
        <v>5706</v>
      </c>
      <c r="I1560" t="s">
        <v>29</v>
      </c>
      <c r="J1560">
        <v>2016</v>
      </c>
      <c r="K1560">
        <v>1.2724889250519844E-2</v>
      </c>
    </row>
    <row r="1561" spans="1:11" x14ac:dyDescent="0.25">
      <c r="A1561" t="s">
        <v>433</v>
      </c>
      <c r="B1561" t="s">
        <v>622</v>
      </c>
      <c r="C1561" t="s">
        <v>622</v>
      </c>
      <c r="D1561" t="str">
        <f>Clef_répartition[[#This Row],[Code association]]&amp;"_"&amp;Clef_répartition[[#This Row],[Nom association]]</f>
        <v>Région de Nyon_Région de Nyon</v>
      </c>
      <c r="E1561">
        <f>COUNTIFS(D$2:D1561,Clef_répartition[[#This Row],[Code_Nom]],J$2:J1561,Clef_répartition[[#This Row],[Année]])</f>
        <v>5</v>
      </c>
      <c r="F1561">
        <f>IF(Clef_répartition[[#This Row],[Code_Nom]]=D1560,F1560-1,(COUNTIFS(Clef_répartition[Code_Nom],Clef_répartition[[#This Row],[Code_Nom]],Clef_répartition[Année],Clef_répartition[[#This Row],[Année]])))</f>
        <v>37</v>
      </c>
      <c r="G1561" t="str">
        <f>Clef_répartition[[#This Row],[Code_Nom]]&amp;"_"&amp;Clef_répartition[[#This Row],[Nombre]]&amp;"_"&amp;Clef_répartition[[#This Row],[Année]]</f>
        <v>Région de Nyon_Région de Nyon_5_2016</v>
      </c>
      <c r="H1561">
        <v>5852</v>
      </c>
      <c r="I1561" t="s">
        <v>41</v>
      </c>
      <c r="J1561">
        <v>2016</v>
      </c>
      <c r="K1561">
        <v>5.5148720730494533E-3</v>
      </c>
    </row>
    <row r="1562" spans="1:11" x14ac:dyDescent="0.25">
      <c r="A1562" t="s">
        <v>433</v>
      </c>
      <c r="B1562" t="s">
        <v>622</v>
      </c>
      <c r="C1562" t="s">
        <v>622</v>
      </c>
      <c r="D1562" t="str">
        <f>Clef_répartition[[#This Row],[Code association]]&amp;"_"&amp;Clef_répartition[[#This Row],[Nom association]]</f>
        <v>Région de Nyon_Région de Nyon</v>
      </c>
      <c r="E1562">
        <f>COUNTIFS(D$2:D1562,Clef_répartition[[#This Row],[Code_Nom]],J$2:J1562,Clef_répartition[[#This Row],[Année]])</f>
        <v>6</v>
      </c>
      <c r="F1562">
        <f>IF(Clef_répartition[[#This Row],[Code_Nom]]=D1561,F1561-1,(COUNTIFS(Clef_répartition[Code_Nom],Clef_répartition[[#This Row],[Code_Nom]],Clef_répartition[Année],Clef_répartition[[#This Row],[Année]])))</f>
        <v>36</v>
      </c>
      <c r="G1562" t="str">
        <f>Clef_répartition[[#This Row],[Code_Nom]]&amp;"_"&amp;Clef_répartition[[#This Row],[Nombre]]&amp;"_"&amp;Clef_répartition[[#This Row],[Année]]</f>
        <v>Région de Nyon_Région de Nyon_6_2016</v>
      </c>
      <c r="H1562">
        <v>5853</v>
      </c>
      <c r="I1562" t="s">
        <v>42</v>
      </c>
      <c r="J1562">
        <v>2016</v>
      </c>
      <c r="K1562">
        <v>8.4192206852906609E-3</v>
      </c>
    </row>
    <row r="1563" spans="1:11" x14ac:dyDescent="0.25">
      <c r="A1563" t="s">
        <v>433</v>
      </c>
      <c r="B1563" t="s">
        <v>622</v>
      </c>
      <c r="C1563" t="s">
        <v>622</v>
      </c>
      <c r="D1563" t="str">
        <f>Clef_répartition[[#This Row],[Code association]]&amp;"_"&amp;Clef_répartition[[#This Row],[Nom association]]</f>
        <v>Région de Nyon_Région de Nyon</v>
      </c>
      <c r="E1563">
        <f>COUNTIFS(D$2:D1563,Clef_répartition[[#This Row],[Code_Nom]],J$2:J1563,Clef_répartition[[#This Row],[Année]])</f>
        <v>7</v>
      </c>
      <c r="F1563">
        <f>IF(Clef_répartition[[#This Row],[Code_Nom]]=D1562,F1562-1,(COUNTIFS(Clef_répartition[Code_Nom],Clef_répartition[[#This Row],[Code_Nom]],Clef_répartition[Année],Clef_répartition[[#This Row],[Année]])))</f>
        <v>35</v>
      </c>
      <c r="G1563" t="str">
        <f>Clef_répartition[[#This Row],[Code_Nom]]&amp;"_"&amp;Clef_répartition[[#This Row],[Nombre]]&amp;"_"&amp;Clef_répartition[[#This Row],[Année]]</f>
        <v>Région de Nyon_Région de Nyon_7_2016</v>
      </c>
      <c r="H1563">
        <v>5854</v>
      </c>
      <c r="I1563" t="s">
        <v>43</v>
      </c>
      <c r="J1563">
        <v>2016</v>
      </c>
      <c r="K1563">
        <v>4.0796492179730583E-3</v>
      </c>
    </row>
    <row r="1564" spans="1:11" x14ac:dyDescent="0.25">
      <c r="A1564" t="s">
        <v>433</v>
      </c>
      <c r="B1564" t="s">
        <v>622</v>
      </c>
      <c r="C1564" t="s">
        <v>622</v>
      </c>
      <c r="D1564" t="str">
        <f>Clef_répartition[[#This Row],[Code association]]&amp;"_"&amp;Clef_répartition[[#This Row],[Nom association]]</f>
        <v>Région de Nyon_Région de Nyon</v>
      </c>
      <c r="E1564">
        <f>COUNTIFS(D$2:D1564,Clef_répartition[[#This Row],[Code_Nom]],J$2:J1564,Clef_répartition[[#This Row],[Année]])</f>
        <v>8</v>
      </c>
      <c r="F1564">
        <f>IF(Clef_répartition[[#This Row],[Code_Nom]]=D1563,F1563-1,(COUNTIFS(Clef_répartition[Code_Nom],Clef_répartition[[#This Row],[Code_Nom]],Clef_répartition[Année],Clef_répartition[[#This Row],[Année]])))</f>
        <v>34</v>
      </c>
      <c r="G1564" t="str">
        <f>Clef_répartition[[#This Row],[Code_Nom]]&amp;"_"&amp;Clef_répartition[[#This Row],[Nombre]]&amp;"_"&amp;Clef_répartition[[#This Row],[Année]]</f>
        <v>Région de Nyon_Région de Nyon_8_2016</v>
      </c>
      <c r="H1564">
        <v>5707</v>
      </c>
      <c r="I1564" t="s">
        <v>52</v>
      </c>
      <c r="J1564">
        <v>2016</v>
      </c>
      <c r="K1564">
        <v>1.4578247898020072E-2</v>
      </c>
    </row>
    <row r="1565" spans="1:11" x14ac:dyDescent="0.25">
      <c r="A1565" t="s">
        <v>433</v>
      </c>
      <c r="B1565" t="s">
        <v>622</v>
      </c>
      <c r="C1565" t="s">
        <v>622</v>
      </c>
      <c r="D1565" t="str">
        <f>Clef_répartition[[#This Row],[Code association]]&amp;"_"&amp;Clef_répartition[[#This Row],[Nom association]]</f>
        <v>Région de Nyon_Région de Nyon</v>
      </c>
      <c r="E1565">
        <f>COUNTIFS(D$2:D1565,Clef_répartition[[#This Row],[Code_Nom]],J$2:J1565,Clef_répartition[[#This Row],[Année]])</f>
        <v>9</v>
      </c>
      <c r="F1565">
        <f>IF(Clef_répartition[[#This Row],[Code_Nom]]=D1564,F1564-1,(COUNTIFS(Clef_répartition[Code_Nom],Clef_répartition[[#This Row],[Code_Nom]],Clef_répartition[Année],Clef_répartition[[#This Row],[Année]])))</f>
        <v>33</v>
      </c>
      <c r="G1565" t="str">
        <f>Clef_répartition[[#This Row],[Code_Nom]]&amp;"_"&amp;Clef_répartition[[#This Row],[Nombre]]&amp;"_"&amp;Clef_répartition[[#This Row],[Année]]</f>
        <v>Région de Nyon_Région de Nyon_9_2016</v>
      </c>
      <c r="H1565">
        <v>5708</v>
      </c>
      <c r="I1565" t="s">
        <v>53</v>
      </c>
      <c r="J1565">
        <v>2016</v>
      </c>
      <c r="K1565">
        <v>1.0645511255763494E-2</v>
      </c>
    </row>
    <row r="1566" spans="1:11" x14ac:dyDescent="0.25">
      <c r="A1566" t="s">
        <v>433</v>
      </c>
      <c r="B1566" t="s">
        <v>622</v>
      </c>
      <c r="C1566" t="s">
        <v>622</v>
      </c>
      <c r="D1566" t="str">
        <f>Clef_répartition[[#This Row],[Code association]]&amp;"_"&amp;Clef_répartition[[#This Row],[Nom association]]</f>
        <v>Région de Nyon_Région de Nyon</v>
      </c>
      <c r="E1566">
        <f>COUNTIFS(D$2:D1566,Clef_répartition[[#This Row],[Code_Nom]],J$2:J1566,Clef_répartition[[#This Row],[Année]])</f>
        <v>10</v>
      </c>
      <c r="F1566">
        <f>IF(Clef_répartition[[#This Row],[Code_Nom]]=D1565,F1565-1,(COUNTIFS(Clef_répartition[Code_Nom],Clef_répartition[[#This Row],[Code_Nom]],Clef_répartition[Année],Clef_répartition[[#This Row],[Année]])))</f>
        <v>32</v>
      </c>
      <c r="G1566" t="str">
        <f>Clef_répartition[[#This Row],[Code_Nom]]&amp;"_"&amp;Clef_répartition[[#This Row],[Nombre]]&amp;"_"&amp;Clef_répartition[[#This Row],[Année]]</f>
        <v>Région de Nyon_Région de Nyon_10_2016</v>
      </c>
      <c r="H1566">
        <v>5710</v>
      </c>
      <c r="I1566" t="s">
        <v>69</v>
      </c>
      <c r="J1566">
        <v>2016</v>
      </c>
      <c r="K1566">
        <v>5.4696682035982281E-3</v>
      </c>
    </row>
    <row r="1567" spans="1:11" x14ac:dyDescent="0.25">
      <c r="A1567" t="s">
        <v>433</v>
      </c>
      <c r="B1567" t="s">
        <v>622</v>
      </c>
      <c r="C1567" t="s">
        <v>622</v>
      </c>
      <c r="D1567" t="str">
        <f>Clef_répartition[[#This Row],[Code association]]&amp;"_"&amp;Clef_répartition[[#This Row],[Nom association]]</f>
        <v>Région de Nyon_Région de Nyon</v>
      </c>
      <c r="E1567">
        <f>COUNTIFS(D$2:D1567,Clef_répartition[[#This Row],[Code_Nom]],J$2:J1567,Clef_répartition[[#This Row],[Année]])</f>
        <v>11</v>
      </c>
      <c r="F1567">
        <f>IF(Clef_répartition[[#This Row],[Code_Nom]]=D1566,F1566-1,(COUNTIFS(Clef_répartition[Code_Nom],Clef_répartition[[#This Row],[Code_Nom]],Clef_répartition[Année],Clef_répartition[[#This Row],[Année]])))</f>
        <v>31</v>
      </c>
      <c r="G1567" t="str">
        <f>Clef_répartition[[#This Row],[Code_Nom]]&amp;"_"&amp;Clef_répartition[[#This Row],[Nombre]]&amp;"_"&amp;Clef_répartition[[#This Row],[Année]]</f>
        <v>Région de Nyon_Région de Nyon_11_2016</v>
      </c>
      <c r="H1567">
        <v>5712</v>
      </c>
      <c r="I1567" t="s">
        <v>72</v>
      </c>
      <c r="J1567">
        <v>2016</v>
      </c>
      <c r="K1567">
        <v>3.5292921074043936E-2</v>
      </c>
    </row>
    <row r="1568" spans="1:11" x14ac:dyDescent="0.25">
      <c r="A1568" t="s">
        <v>433</v>
      </c>
      <c r="B1568" t="s">
        <v>622</v>
      </c>
      <c r="C1568" t="s">
        <v>622</v>
      </c>
      <c r="D1568" t="str">
        <f>Clef_répartition[[#This Row],[Code association]]&amp;"_"&amp;Clef_répartition[[#This Row],[Nom association]]</f>
        <v>Région de Nyon_Région de Nyon</v>
      </c>
      <c r="E1568">
        <f>COUNTIFS(D$2:D1568,Clef_répartition[[#This Row],[Code_Nom]],J$2:J1568,Clef_répartition[[#This Row],[Année]])</f>
        <v>12</v>
      </c>
      <c r="F1568">
        <f>IF(Clef_répartition[[#This Row],[Code_Nom]]=D1567,F1567-1,(COUNTIFS(Clef_répartition[Code_Nom],Clef_répartition[[#This Row],[Code_Nom]],Clef_répartition[Année],Clef_répartition[[#This Row],[Année]])))</f>
        <v>30</v>
      </c>
      <c r="G1568" t="str">
        <f>Clef_répartition[[#This Row],[Code_Nom]]&amp;"_"&amp;Clef_répartition[[#This Row],[Nombre]]&amp;"_"&amp;Clef_répartition[[#This Row],[Année]]</f>
        <v>Région de Nyon_Région de Nyon_12_2016</v>
      </c>
      <c r="H1568">
        <v>5713</v>
      </c>
      <c r="I1568" t="s">
        <v>80</v>
      </c>
      <c r="J1568">
        <v>2016</v>
      </c>
      <c r="K1568">
        <v>2.4602205948829219E-2</v>
      </c>
    </row>
    <row r="1569" spans="1:11" x14ac:dyDescent="0.25">
      <c r="A1569" t="s">
        <v>433</v>
      </c>
      <c r="B1569" t="s">
        <v>622</v>
      </c>
      <c r="C1569" t="s">
        <v>622</v>
      </c>
      <c r="D1569" t="str">
        <f>Clef_répartition[[#This Row],[Code association]]&amp;"_"&amp;Clef_répartition[[#This Row],[Nom association]]</f>
        <v>Région de Nyon_Région de Nyon</v>
      </c>
      <c r="E1569">
        <f>COUNTIFS(D$2:D1569,Clef_répartition[[#This Row],[Code_Nom]],J$2:J1569,Clef_répartition[[#This Row],[Année]])</f>
        <v>13</v>
      </c>
      <c r="F1569">
        <f>IF(Clef_répartition[[#This Row],[Code_Nom]]=D1568,F1568-1,(COUNTIFS(Clef_répartition[Code_Nom],Clef_répartition[[#This Row],[Code_Nom]],Clef_répartition[Année],Clef_répartition[[#This Row],[Année]])))</f>
        <v>29</v>
      </c>
      <c r="G1569" t="str">
        <f>Clef_répartition[[#This Row],[Code_Nom]]&amp;"_"&amp;Clef_répartition[[#This Row],[Nombre]]&amp;"_"&amp;Clef_répartition[[#This Row],[Année]]</f>
        <v>Région de Nyon_Région de Nyon_13_2016</v>
      </c>
      <c r="H1569">
        <v>5714</v>
      </c>
      <c r="I1569" t="s">
        <v>81</v>
      </c>
      <c r="J1569">
        <v>2016</v>
      </c>
      <c r="K1569">
        <v>1.3120423108218064E-2</v>
      </c>
    </row>
    <row r="1570" spans="1:11" x14ac:dyDescent="0.25">
      <c r="A1570" t="s">
        <v>433</v>
      </c>
      <c r="B1570" t="s">
        <v>622</v>
      </c>
      <c r="C1570" t="s">
        <v>622</v>
      </c>
      <c r="D1570" t="str">
        <f>Clef_répartition[[#This Row],[Code association]]&amp;"_"&amp;Clef_répartition[[#This Row],[Nom association]]</f>
        <v>Région de Nyon_Région de Nyon</v>
      </c>
      <c r="E1570">
        <f>COUNTIFS(D$2:D1570,Clef_répartition[[#This Row],[Code_Nom]],J$2:J1570,Clef_répartition[[#This Row],[Année]])</f>
        <v>14</v>
      </c>
      <c r="F1570">
        <f>IF(Clef_répartition[[#This Row],[Code_Nom]]=D1569,F1569-1,(COUNTIFS(Clef_répartition[Code_Nom],Clef_répartition[[#This Row],[Code_Nom]],Clef_répartition[Année],Clef_répartition[[#This Row],[Année]])))</f>
        <v>28</v>
      </c>
      <c r="G1570" t="str">
        <f>Clef_répartition[[#This Row],[Code_Nom]]&amp;"_"&amp;Clef_répartition[[#This Row],[Nombre]]&amp;"_"&amp;Clef_répartition[[#This Row],[Année]]</f>
        <v>Région de Nyon_Région de Nyon_14_2016</v>
      </c>
      <c r="H1570">
        <v>5715</v>
      </c>
      <c r="I1570" t="s">
        <v>97</v>
      </c>
      <c r="J1570">
        <v>2016</v>
      </c>
      <c r="K1570">
        <v>1.2182442817105144E-2</v>
      </c>
    </row>
    <row r="1571" spans="1:11" x14ac:dyDescent="0.25">
      <c r="A1571" t="s">
        <v>433</v>
      </c>
      <c r="B1571" t="s">
        <v>622</v>
      </c>
      <c r="C1571" t="s">
        <v>622</v>
      </c>
      <c r="D1571" t="str">
        <f>Clef_répartition[[#This Row],[Code association]]&amp;"_"&amp;Clef_répartition[[#This Row],[Nom association]]</f>
        <v>Région de Nyon_Région de Nyon</v>
      </c>
      <c r="E1571">
        <f>COUNTIFS(D$2:D1571,Clef_répartition[[#This Row],[Code_Nom]],J$2:J1571,Clef_répartition[[#This Row],[Année]])</f>
        <v>15</v>
      </c>
      <c r="F1571">
        <f>IF(Clef_répartition[[#This Row],[Code_Nom]]=D1570,F1570-1,(COUNTIFS(Clef_répartition[Code_Nom],Clef_répartition[[#This Row],[Code_Nom]],Clef_répartition[Année],Clef_répartition[[#This Row],[Année]])))</f>
        <v>27</v>
      </c>
      <c r="G1571" t="str">
        <f>Clef_répartition[[#This Row],[Code_Nom]]&amp;"_"&amp;Clef_répartition[[#This Row],[Nombre]]&amp;"_"&amp;Clef_répartition[[#This Row],[Année]]</f>
        <v>Région de Nyon_Région de Nyon_15_2016</v>
      </c>
      <c r="H1571">
        <v>5855</v>
      </c>
      <c r="I1571" t="s">
        <v>98</v>
      </c>
      <c r="J1571">
        <v>2016</v>
      </c>
      <c r="K1571">
        <v>7.2326191121960051E-3</v>
      </c>
    </row>
    <row r="1572" spans="1:11" x14ac:dyDescent="0.25">
      <c r="A1572" t="s">
        <v>433</v>
      </c>
      <c r="B1572" t="s">
        <v>622</v>
      </c>
      <c r="C1572" t="s">
        <v>622</v>
      </c>
      <c r="D1572" t="str">
        <f>Clef_répartition[[#This Row],[Code association]]&amp;"_"&amp;Clef_répartition[[#This Row],[Nom association]]</f>
        <v>Région de Nyon_Région de Nyon</v>
      </c>
      <c r="E1572">
        <f>COUNTIFS(D$2:D1572,Clef_répartition[[#This Row],[Code_Nom]],J$2:J1572,Clef_répartition[[#This Row],[Année]])</f>
        <v>16</v>
      </c>
      <c r="F1572">
        <f>IF(Clef_répartition[[#This Row],[Code_Nom]]=D1571,F1571-1,(COUNTIFS(Clef_répartition[Code_Nom],Clef_répartition[[#This Row],[Code_Nom]],Clef_répartition[Année],Clef_répartition[[#This Row],[Année]])))</f>
        <v>26</v>
      </c>
      <c r="G1572" t="str">
        <f>Clef_répartition[[#This Row],[Code_Nom]]&amp;"_"&amp;Clef_répartition[[#This Row],[Nombre]]&amp;"_"&amp;Clef_répartition[[#This Row],[Année]]</f>
        <v>Région de Nyon_Région de Nyon_16_2016</v>
      </c>
      <c r="H1572">
        <v>5716</v>
      </c>
      <c r="I1572" t="s">
        <v>110</v>
      </c>
      <c r="J1572">
        <v>2016</v>
      </c>
      <c r="K1572">
        <v>1.8115450682578429E-2</v>
      </c>
    </row>
    <row r="1573" spans="1:11" x14ac:dyDescent="0.25">
      <c r="A1573" t="s">
        <v>433</v>
      </c>
      <c r="B1573" t="s">
        <v>622</v>
      </c>
      <c r="C1573" t="s">
        <v>622</v>
      </c>
      <c r="D1573" t="str">
        <f>Clef_répartition[[#This Row],[Code association]]&amp;"_"&amp;Clef_répartition[[#This Row],[Nom association]]</f>
        <v>Région de Nyon_Région de Nyon</v>
      </c>
      <c r="E1573">
        <f>COUNTIFS(D$2:D1573,Clef_répartition[[#This Row],[Code_Nom]],J$2:J1573,Clef_répartition[[#This Row],[Année]])</f>
        <v>17</v>
      </c>
      <c r="F1573">
        <f>IF(Clef_répartition[[#This Row],[Code_Nom]]=D1572,F1572-1,(COUNTIFS(Clef_répartition[Code_Nom],Clef_répartition[[#This Row],[Code_Nom]],Clef_répartition[Année],Clef_répartition[[#This Row],[Année]])))</f>
        <v>25</v>
      </c>
      <c r="G1573" t="str">
        <f>Clef_répartition[[#This Row],[Code_Nom]]&amp;"_"&amp;Clef_répartition[[#This Row],[Nombre]]&amp;"_"&amp;Clef_répartition[[#This Row],[Année]]</f>
        <v>Région de Nyon_Région de Nyon_17_2016</v>
      </c>
      <c r="H1573">
        <v>5717</v>
      </c>
      <c r="I1573" t="s">
        <v>118</v>
      </c>
      <c r="J1573">
        <v>2016</v>
      </c>
      <c r="K1573">
        <v>4.2808064370310102E-2</v>
      </c>
    </row>
    <row r="1574" spans="1:11" x14ac:dyDescent="0.25">
      <c r="A1574" t="s">
        <v>433</v>
      </c>
      <c r="B1574" t="s">
        <v>622</v>
      </c>
      <c r="C1574" t="s">
        <v>622</v>
      </c>
      <c r="D1574" t="str">
        <f>Clef_répartition[[#This Row],[Code association]]&amp;"_"&amp;Clef_répartition[[#This Row],[Nom association]]</f>
        <v>Région de Nyon_Région de Nyon</v>
      </c>
      <c r="E1574">
        <f>COUNTIFS(D$2:D1574,Clef_répartition[[#This Row],[Code_Nom]],J$2:J1574,Clef_répartition[[#This Row],[Année]])</f>
        <v>18</v>
      </c>
      <c r="F1574">
        <f>IF(Clef_répartition[[#This Row],[Code_Nom]]=D1573,F1573-1,(COUNTIFS(Clef_répartition[Code_Nom],Clef_répartition[[#This Row],[Code_Nom]],Clef_répartition[Année],Clef_répartition[[#This Row],[Année]])))</f>
        <v>24</v>
      </c>
      <c r="G1574" t="str">
        <f>Clef_répartition[[#This Row],[Code_Nom]]&amp;"_"&amp;Clef_répartition[[#This Row],[Nombre]]&amp;"_"&amp;Clef_répartition[[#This Row],[Année]]</f>
        <v>Région de Nyon_Région de Nyon_18_2016</v>
      </c>
      <c r="H1574">
        <v>5718</v>
      </c>
      <c r="I1574" t="s">
        <v>120</v>
      </c>
      <c r="J1574">
        <v>2016</v>
      </c>
      <c r="K1574">
        <v>2.198038152065817E-2</v>
      </c>
    </row>
    <row r="1575" spans="1:11" x14ac:dyDescent="0.25">
      <c r="A1575" t="s">
        <v>433</v>
      </c>
      <c r="B1575" t="s">
        <v>622</v>
      </c>
      <c r="C1575" t="s">
        <v>622</v>
      </c>
      <c r="D1575" t="str">
        <f>Clef_répartition[[#This Row],[Code association]]&amp;"_"&amp;Clef_répartition[[#This Row],[Nom association]]</f>
        <v>Région de Nyon_Région de Nyon</v>
      </c>
      <c r="E1575">
        <f>COUNTIFS(D$2:D1575,Clef_répartition[[#This Row],[Code_Nom]],J$2:J1575,Clef_répartition[[#This Row],[Année]])</f>
        <v>19</v>
      </c>
      <c r="F1575">
        <f>IF(Clef_répartition[[#This Row],[Code_Nom]]=D1574,F1574-1,(COUNTIFS(Clef_répartition[Code_Nom],Clef_répartition[[#This Row],[Code_Nom]],Clef_répartition[Année],Clef_répartition[[#This Row],[Année]])))</f>
        <v>23</v>
      </c>
      <c r="G1575" t="str">
        <f>Clef_répartition[[#This Row],[Code_Nom]]&amp;"_"&amp;Clef_répartition[[#This Row],[Nombre]]&amp;"_"&amp;Clef_répartition[[#This Row],[Année]]</f>
        <v>Région de Nyon_Région de Nyon_19_2016</v>
      </c>
      <c r="H1575">
        <v>5857</v>
      </c>
      <c r="I1575" t="s">
        <v>122</v>
      </c>
      <c r="J1575">
        <v>2016</v>
      </c>
      <c r="K1575">
        <v>1.4623451767471296E-2</v>
      </c>
    </row>
    <row r="1576" spans="1:11" x14ac:dyDescent="0.25">
      <c r="A1576" t="s">
        <v>433</v>
      </c>
      <c r="B1576" t="s">
        <v>622</v>
      </c>
      <c r="C1576" t="s">
        <v>622</v>
      </c>
      <c r="D1576" t="str">
        <f>Clef_répartition[[#This Row],[Code association]]&amp;"_"&amp;Clef_répartition[[#This Row],[Nom association]]</f>
        <v>Région de Nyon_Région de Nyon</v>
      </c>
      <c r="E1576">
        <f>COUNTIFS(D$2:D1576,Clef_répartition[[#This Row],[Code_Nom]],J$2:J1576,Clef_répartition[[#This Row],[Année]])</f>
        <v>20</v>
      </c>
      <c r="F1576">
        <f>IF(Clef_répartition[[#This Row],[Code_Nom]]=D1575,F1575-1,(COUNTIFS(Clef_répartition[Code_Nom],Clef_répartition[[#This Row],[Code_Nom]],Clef_répartition[Année],Clef_répartition[[#This Row],[Année]])))</f>
        <v>22</v>
      </c>
      <c r="G1576" t="str">
        <f>Clef_répartition[[#This Row],[Code_Nom]]&amp;"_"&amp;Clef_répartition[[#This Row],[Nombre]]&amp;"_"&amp;Clef_répartition[[#This Row],[Année]]</f>
        <v>Région de Nyon_Région de Nyon_20_2016</v>
      </c>
      <c r="H1576">
        <v>5719</v>
      </c>
      <c r="I1576" t="s">
        <v>124</v>
      </c>
      <c r="J1576">
        <v>2016</v>
      </c>
      <c r="K1576">
        <v>1.3696772443721182E-2</v>
      </c>
    </row>
    <row r="1577" spans="1:11" x14ac:dyDescent="0.25">
      <c r="A1577" t="s">
        <v>433</v>
      </c>
      <c r="B1577" t="s">
        <v>622</v>
      </c>
      <c r="C1577" t="s">
        <v>622</v>
      </c>
      <c r="D1577" t="str">
        <f>Clef_répartition[[#This Row],[Code association]]&amp;"_"&amp;Clef_répartition[[#This Row],[Nom association]]</f>
        <v>Région de Nyon_Région de Nyon</v>
      </c>
      <c r="E1577">
        <f>COUNTIFS(D$2:D1577,Clef_répartition[[#This Row],[Code_Nom]],J$2:J1577,Clef_répartition[[#This Row],[Année]])</f>
        <v>21</v>
      </c>
      <c r="F1577">
        <f>IF(Clef_répartition[[#This Row],[Code_Nom]]=D1576,F1576-1,(COUNTIFS(Clef_répartition[Code_Nom],Clef_répartition[[#This Row],[Code_Nom]],Clef_répartition[Année],Clef_répartition[[#This Row],[Année]])))</f>
        <v>21</v>
      </c>
      <c r="G1577" t="str">
        <f>Clef_répartition[[#This Row],[Code_Nom]]&amp;"_"&amp;Clef_répartition[[#This Row],[Nombre]]&amp;"_"&amp;Clef_répartition[[#This Row],[Année]]</f>
        <v>Région de Nyon_Région de Nyon_21_2016</v>
      </c>
      <c r="H1577">
        <v>5720</v>
      </c>
      <c r="I1577" t="s">
        <v>125</v>
      </c>
      <c r="J1577">
        <v>2016</v>
      </c>
      <c r="K1577">
        <v>1.1244462525992226E-2</v>
      </c>
    </row>
    <row r="1578" spans="1:11" x14ac:dyDescent="0.25">
      <c r="A1578" t="s">
        <v>433</v>
      </c>
      <c r="B1578" t="s">
        <v>622</v>
      </c>
      <c r="C1578" t="s">
        <v>622</v>
      </c>
      <c r="D1578" t="str">
        <f>Clef_répartition[[#This Row],[Code association]]&amp;"_"&amp;Clef_répartition[[#This Row],[Nom association]]</f>
        <v>Région de Nyon_Région de Nyon</v>
      </c>
      <c r="E1578">
        <f>COUNTIFS(D$2:D1578,Clef_répartition[[#This Row],[Code_Nom]],J$2:J1578,Clef_répartition[[#This Row],[Année]])</f>
        <v>22</v>
      </c>
      <c r="F1578">
        <f>IF(Clef_répartition[[#This Row],[Code_Nom]]=D1577,F1577-1,(COUNTIFS(Clef_répartition[Code_Nom],Clef_répartition[[#This Row],[Code_Nom]],Clef_répartition[Année],Clef_répartition[[#This Row],[Année]])))</f>
        <v>20</v>
      </c>
      <c r="G1578" t="str">
        <f>Clef_répartition[[#This Row],[Code_Nom]]&amp;"_"&amp;Clef_répartition[[#This Row],[Nombre]]&amp;"_"&amp;Clef_répartition[[#This Row],[Année]]</f>
        <v>Région de Nyon_Région de Nyon_22_2016</v>
      </c>
      <c r="H1578">
        <v>5721</v>
      </c>
      <c r="I1578" t="s">
        <v>126</v>
      </c>
      <c r="J1578">
        <v>2016</v>
      </c>
      <c r="K1578">
        <v>0.14782795407286864</v>
      </c>
    </row>
    <row r="1579" spans="1:11" x14ac:dyDescent="0.25">
      <c r="A1579" t="s">
        <v>433</v>
      </c>
      <c r="B1579" t="s">
        <v>622</v>
      </c>
      <c r="C1579" t="s">
        <v>622</v>
      </c>
      <c r="D1579" t="str">
        <f>Clef_répartition[[#This Row],[Code association]]&amp;"_"&amp;Clef_répartition[[#This Row],[Nom association]]</f>
        <v>Région de Nyon_Région de Nyon</v>
      </c>
      <c r="E1579">
        <f>COUNTIFS(D$2:D1579,Clef_répartition[[#This Row],[Code_Nom]],J$2:J1579,Clef_répartition[[#This Row],[Année]])</f>
        <v>23</v>
      </c>
      <c r="F1579">
        <f>IF(Clef_répartition[[#This Row],[Code_Nom]]=D1578,F1578-1,(COUNTIFS(Clef_répartition[Code_Nom],Clef_répartition[[#This Row],[Code_Nom]],Clef_répartition[Année],Clef_répartition[[#This Row],[Année]])))</f>
        <v>19</v>
      </c>
      <c r="G1579" t="str">
        <f>Clef_répartition[[#This Row],[Code_Nom]]&amp;"_"&amp;Clef_répartition[[#This Row],[Nombre]]&amp;"_"&amp;Clef_répartition[[#This Row],[Année]]</f>
        <v>Région de Nyon_Région de Nyon_23_2016</v>
      </c>
      <c r="H1579">
        <v>5722</v>
      </c>
      <c r="I1579" t="s">
        <v>133</v>
      </c>
      <c r="J1579">
        <v>2016</v>
      </c>
      <c r="K1579">
        <v>4.31696953259199E-3</v>
      </c>
    </row>
    <row r="1580" spans="1:11" x14ac:dyDescent="0.25">
      <c r="A1580" t="s">
        <v>433</v>
      </c>
      <c r="B1580" t="s">
        <v>622</v>
      </c>
      <c r="C1580" t="s">
        <v>622</v>
      </c>
      <c r="D1580" t="str">
        <f>Clef_répartition[[#This Row],[Code association]]&amp;"_"&amp;Clef_répartition[[#This Row],[Nom association]]</f>
        <v>Région de Nyon_Région de Nyon</v>
      </c>
      <c r="E1580">
        <f>COUNTIFS(D$2:D1580,Clef_répartition[[#This Row],[Code_Nom]],J$2:J1580,Clef_répartition[[#This Row],[Année]])</f>
        <v>24</v>
      </c>
      <c r="F1580">
        <f>IF(Clef_répartition[[#This Row],[Code_Nom]]=D1579,F1579-1,(COUNTIFS(Clef_répartition[Code_Nom],Clef_répartition[[#This Row],[Code_Nom]],Clef_répartition[Année],Clef_répartition[[#This Row],[Année]])))</f>
        <v>18</v>
      </c>
      <c r="G1580" t="str">
        <f>Clef_répartition[[#This Row],[Code_Nom]]&amp;"_"&amp;Clef_répartition[[#This Row],[Nombre]]&amp;"_"&amp;Clef_répartition[[#This Row],[Année]]</f>
        <v>Région de Nyon_Région de Nyon_24_2016</v>
      </c>
      <c r="H1580">
        <v>5726</v>
      </c>
      <c r="I1580" t="s">
        <v>148</v>
      </c>
      <c r="J1580">
        <v>2016</v>
      </c>
      <c r="K1580">
        <v>1.3154326010306482E-2</v>
      </c>
    </row>
    <row r="1581" spans="1:11" x14ac:dyDescent="0.25">
      <c r="A1581" t="s">
        <v>433</v>
      </c>
      <c r="B1581" t="s">
        <v>622</v>
      </c>
      <c r="C1581" t="s">
        <v>622</v>
      </c>
      <c r="D1581" t="str">
        <f>Clef_répartition[[#This Row],[Code association]]&amp;"_"&amp;Clef_répartition[[#This Row],[Nom association]]</f>
        <v>Région de Nyon_Région de Nyon</v>
      </c>
      <c r="E1581">
        <f>COUNTIFS(D$2:D1581,Clef_répartition[[#This Row],[Code_Nom]],J$2:J1581,Clef_répartition[[#This Row],[Année]])</f>
        <v>25</v>
      </c>
      <c r="F1581">
        <f>IF(Clef_répartition[[#This Row],[Code_Nom]]=D1580,F1580-1,(COUNTIFS(Clef_répartition[Code_Nom],Clef_répartition[[#This Row],[Code_Nom]],Clef_répartition[Année],Clef_répartition[[#This Row],[Année]])))</f>
        <v>17</v>
      </c>
      <c r="G1581" t="str">
        <f>Clef_répartition[[#This Row],[Code_Nom]]&amp;"_"&amp;Clef_répartition[[#This Row],[Nombre]]&amp;"_"&amp;Clef_répartition[[#This Row],[Année]]</f>
        <v>Région de Nyon_Région de Nyon_25_2016</v>
      </c>
      <c r="H1581">
        <v>5731</v>
      </c>
      <c r="I1581" t="s">
        <v>157</v>
      </c>
      <c r="J1581">
        <v>2016</v>
      </c>
      <c r="K1581">
        <v>1.4499141126480429E-2</v>
      </c>
    </row>
    <row r="1582" spans="1:11" x14ac:dyDescent="0.25">
      <c r="A1582" t="s">
        <v>433</v>
      </c>
      <c r="B1582" t="s">
        <v>622</v>
      </c>
      <c r="C1582" t="s">
        <v>622</v>
      </c>
      <c r="D1582" t="str">
        <f>Clef_répartition[[#This Row],[Code association]]&amp;"_"&amp;Clef_répartition[[#This Row],[Nom association]]</f>
        <v>Région de Nyon_Région de Nyon</v>
      </c>
      <c r="E1582">
        <f>COUNTIFS(D$2:D1582,Clef_répartition[[#This Row],[Code_Nom]],J$2:J1582,Clef_répartition[[#This Row],[Année]])</f>
        <v>26</v>
      </c>
      <c r="F1582">
        <f>IF(Clef_répartition[[#This Row],[Code_Nom]]=D1581,F1581-1,(COUNTIFS(Clef_répartition[Code_Nom],Clef_répartition[[#This Row],[Code_Nom]],Clef_répartition[Année],Clef_répartition[[#This Row],[Année]])))</f>
        <v>16</v>
      </c>
      <c r="G1582" t="str">
        <f>Clef_répartition[[#This Row],[Code_Nom]]&amp;"_"&amp;Clef_répartition[[#This Row],[Nombre]]&amp;"_"&amp;Clef_répartition[[#This Row],[Année]]</f>
        <v>Région de Nyon_Région de Nyon_26_2016</v>
      </c>
      <c r="H1582">
        <v>5429</v>
      </c>
      <c r="I1582" t="s">
        <v>162</v>
      </c>
      <c r="J1582">
        <v>2016</v>
      </c>
      <c r="K1582">
        <v>5.3001536931561342E-3</v>
      </c>
    </row>
    <row r="1583" spans="1:11" x14ac:dyDescent="0.25">
      <c r="A1583" t="s">
        <v>433</v>
      </c>
      <c r="B1583" t="s">
        <v>622</v>
      </c>
      <c r="C1583" t="s">
        <v>622</v>
      </c>
      <c r="D1583" t="str">
        <f>Clef_répartition[[#This Row],[Code association]]&amp;"_"&amp;Clef_répartition[[#This Row],[Nom association]]</f>
        <v>Région de Nyon_Région de Nyon</v>
      </c>
      <c r="E1583">
        <f>COUNTIFS(D$2:D1583,Clef_répartition[[#This Row],[Code_Nom]],J$2:J1583,Clef_répartition[[#This Row],[Année]])</f>
        <v>27</v>
      </c>
      <c r="F1583">
        <f>IF(Clef_répartition[[#This Row],[Code_Nom]]=D1582,F1582-1,(COUNTIFS(Clef_répartition[Code_Nom],Clef_répartition[[#This Row],[Code_Nom]],Clef_répartition[Année],Clef_répartition[[#This Row],[Année]])))</f>
        <v>15</v>
      </c>
      <c r="G1583" t="str">
        <f>Clef_répartition[[#This Row],[Code_Nom]]&amp;"_"&amp;Clef_répartition[[#This Row],[Nombre]]&amp;"_"&amp;Clef_répartition[[#This Row],[Année]]</f>
        <v>Région de Nyon_Région de Nyon_27_2016</v>
      </c>
      <c r="H1583">
        <v>5858</v>
      </c>
      <c r="I1583" t="s">
        <v>165</v>
      </c>
      <c r="J1583">
        <v>2016</v>
      </c>
      <c r="K1583">
        <v>6.8709881565862038E-3</v>
      </c>
    </row>
    <row r="1584" spans="1:11" x14ac:dyDescent="0.25">
      <c r="A1584" t="s">
        <v>433</v>
      </c>
      <c r="B1584" t="s">
        <v>622</v>
      </c>
      <c r="C1584" t="s">
        <v>622</v>
      </c>
      <c r="D1584" t="str">
        <f>Clef_répartition[[#This Row],[Code association]]&amp;"_"&amp;Clef_répartition[[#This Row],[Nom association]]</f>
        <v>Région de Nyon_Région de Nyon</v>
      </c>
      <c r="E1584">
        <f>COUNTIFS(D$2:D1584,Clef_répartition[[#This Row],[Code_Nom]],J$2:J1584,Clef_répartition[[#This Row],[Année]])</f>
        <v>28</v>
      </c>
      <c r="F1584">
        <f>IF(Clef_répartition[[#This Row],[Code_Nom]]=D1583,F1583-1,(COUNTIFS(Clef_répartition[Code_Nom],Clef_répartition[[#This Row],[Code_Nom]],Clef_répartition[Année],Clef_répartition[[#This Row],[Année]])))</f>
        <v>14</v>
      </c>
      <c r="G1584" t="str">
        <f>Clef_répartition[[#This Row],[Code_Nom]]&amp;"_"&amp;Clef_répartition[[#This Row],[Nombre]]&amp;"_"&amp;Clef_répartition[[#This Row],[Année]]</f>
        <v>Région de Nyon_Région de Nyon_28_2016</v>
      </c>
      <c r="H1584">
        <v>5430</v>
      </c>
      <c r="I1584" t="s">
        <v>171</v>
      </c>
      <c r="J1584">
        <v>2016</v>
      </c>
      <c r="K1584">
        <v>5.141940150076847E-3</v>
      </c>
    </row>
    <row r="1585" spans="1:11" x14ac:dyDescent="0.25">
      <c r="A1585" t="s">
        <v>433</v>
      </c>
      <c r="B1585" t="s">
        <v>622</v>
      </c>
      <c r="C1585" t="s">
        <v>622</v>
      </c>
      <c r="D1585" t="str">
        <f>Clef_répartition[[#This Row],[Code association]]&amp;"_"&amp;Clef_répartition[[#This Row],[Nom association]]</f>
        <v>Région de Nyon_Région de Nyon</v>
      </c>
      <c r="E1585">
        <f>COUNTIFS(D$2:D1585,Clef_répartition[[#This Row],[Code_Nom]],J$2:J1585,Clef_répartition[[#This Row],[Année]])</f>
        <v>29</v>
      </c>
      <c r="F1585">
        <f>IF(Clef_répartition[[#This Row],[Code_Nom]]=D1584,F1584-1,(COUNTIFS(Clef_répartition[Code_Nom],Clef_répartition[[#This Row],[Code_Nom]],Clef_répartition[Année],Clef_répartition[[#This Row],[Année]])))</f>
        <v>13</v>
      </c>
      <c r="G1585" t="str">
        <f>Clef_répartition[[#This Row],[Code_Nom]]&amp;"_"&amp;Clef_répartition[[#This Row],[Nombre]]&amp;"_"&amp;Clef_répartition[[#This Row],[Année]]</f>
        <v>Région de Nyon_Région de Nyon_29_2016</v>
      </c>
      <c r="H1585">
        <v>5723</v>
      </c>
      <c r="I1585" t="s">
        <v>176</v>
      </c>
      <c r="J1585">
        <v>2016</v>
      </c>
      <c r="K1585">
        <v>2.3020070518036343E-2</v>
      </c>
    </row>
    <row r="1586" spans="1:11" x14ac:dyDescent="0.25">
      <c r="A1586" t="s">
        <v>433</v>
      </c>
      <c r="B1586" t="s">
        <v>622</v>
      </c>
      <c r="C1586" t="s">
        <v>622</v>
      </c>
      <c r="D1586" t="str">
        <f>Clef_répartition[[#This Row],[Code association]]&amp;"_"&amp;Clef_répartition[[#This Row],[Nom association]]</f>
        <v>Région de Nyon_Région de Nyon</v>
      </c>
      <c r="E1586">
        <f>COUNTIFS(D$2:D1586,Clef_répartition[[#This Row],[Code_Nom]],J$2:J1586,Clef_répartition[[#This Row],[Année]])</f>
        <v>30</v>
      </c>
      <c r="F1586">
        <f>IF(Clef_répartition[[#This Row],[Code_Nom]]=D1585,F1585-1,(COUNTIFS(Clef_répartition[Code_Nom],Clef_répartition[[#This Row],[Code_Nom]],Clef_répartition[Année],Clef_répartition[[#This Row],[Année]])))</f>
        <v>12</v>
      </c>
      <c r="G1586" t="str">
        <f>Clef_répartition[[#This Row],[Code_Nom]]&amp;"_"&amp;Clef_répartition[[#This Row],[Nombre]]&amp;"_"&amp;Clef_répartition[[#This Row],[Année]]</f>
        <v>Région de Nyon_Région de Nyon_30_2016</v>
      </c>
      <c r="H1586">
        <v>5859</v>
      </c>
      <c r="I1586" t="s">
        <v>182</v>
      </c>
      <c r="J1586">
        <v>2016</v>
      </c>
      <c r="K1586">
        <v>3.0523912846939699E-2</v>
      </c>
    </row>
    <row r="1587" spans="1:11" x14ac:dyDescent="0.25">
      <c r="A1587" t="s">
        <v>433</v>
      </c>
      <c r="B1587" t="s">
        <v>622</v>
      </c>
      <c r="C1587" t="s">
        <v>622</v>
      </c>
      <c r="D1587" t="str">
        <f>Clef_répartition[[#This Row],[Code association]]&amp;"_"&amp;Clef_répartition[[#This Row],[Nom association]]</f>
        <v>Région de Nyon_Région de Nyon</v>
      </c>
      <c r="E1587">
        <f>COUNTIFS(D$2:D1587,Clef_répartition[[#This Row],[Code_Nom]],J$2:J1587,Clef_répartition[[#This Row],[Année]])</f>
        <v>31</v>
      </c>
      <c r="F1587">
        <f>IF(Clef_répartition[[#This Row],[Code_Nom]]=D1586,F1586-1,(COUNTIFS(Clef_répartition[Code_Nom],Clef_répartition[[#This Row],[Code_Nom]],Clef_répartition[Année],Clef_répartition[[#This Row],[Année]])))</f>
        <v>11</v>
      </c>
      <c r="G1587" t="str">
        <f>Clef_répartition[[#This Row],[Code_Nom]]&amp;"_"&amp;Clef_répartition[[#This Row],[Nombre]]&amp;"_"&amp;Clef_répartition[[#This Row],[Année]]</f>
        <v>Région de Nyon_Région de Nyon_31_2016</v>
      </c>
      <c r="H1587">
        <v>5724</v>
      </c>
      <c r="I1587" t="s">
        <v>196</v>
      </c>
      <c r="J1587">
        <v>2016</v>
      </c>
      <c r="K1587">
        <v>0.23224618027303137</v>
      </c>
    </row>
    <row r="1588" spans="1:11" x14ac:dyDescent="0.25">
      <c r="A1588" t="s">
        <v>433</v>
      </c>
      <c r="B1588" t="s">
        <v>622</v>
      </c>
      <c r="C1588" t="s">
        <v>622</v>
      </c>
      <c r="D1588" t="str">
        <f>Clef_répartition[[#This Row],[Code association]]&amp;"_"&amp;Clef_répartition[[#This Row],[Nom association]]</f>
        <v>Région de Nyon_Région de Nyon</v>
      </c>
      <c r="E1588">
        <f>COUNTIFS(D$2:D1588,Clef_répartition[[#This Row],[Code_Nom]],J$2:J1588,Clef_répartition[[#This Row],[Année]])</f>
        <v>32</v>
      </c>
      <c r="F1588">
        <f>IF(Clef_répartition[[#This Row],[Code_Nom]]=D1587,F1587-1,(COUNTIFS(Clef_répartition[Code_Nom],Clef_répartition[[#This Row],[Code_Nom]],Clef_répartition[Année],Clef_répartition[[#This Row],[Année]])))</f>
        <v>10</v>
      </c>
      <c r="G1588" t="str">
        <f>Clef_répartition[[#This Row],[Code_Nom]]&amp;"_"&amp;Clef_répartition[[#This Row],[Nombre]]&amp;"_"&amp;Clef_répartition[[#This Row],[Année]]</f>
        <v>Région de Nyon_Région de Nyon_32_2016</v>
      </c>
      <c r="H1588">
        <v>5860</v>
      </c>
      <c r="I1588" t="s">
        <v>215</v>
      </c>
      <c r="J1588">
        <v>2016</v>
      </c>
      <c r="K1588">
        <v>1.7109664587288673E-2</v>
      </c>
    </row>
    <row r="1589" spans="1:11" x14ac:dyDescent="0.25">
      <c r="A1589" t="s">
        <v>433</v>
      </c>
      <c r="B1589" t="s">
        <v>622</v>
      </c>
      <c r="C1589" t="s">
        <v>622</v>
      </c>
      <c r="D1589" t="str">
        <f>Clef_répartition[[#This Row],[Code association]]&amp;"_"&amp;Clef_répartition[[#This Row],[Nom association]]</f>
        <v>Région de Nyon_Région de Nyon</v>
      </c>
      <c r="E1589">
        <f>COUNTIFS(D$2:D1589,Clef_répartition[[#This Row],[Code_Nom]],J$2:J1589,Clef_répartition[[#This Row],[Année]])</f>
        <v>33</v>
      </c>
      <c r="F1589">
        <f>IF(Clef_répartition[[#This Row],[Code_Nom]]=D1588,F1588-1,(COUNTIFS(Clef_répartition[Code_Nom],Clef_répartition[[#This Row],[Code_Nom]],Clef_répartition[Année],Clef_répartition[[#This Row],[Année]])))</f>
        <v>9</v>
      </c>
      <c r="G1589" t="str">
        <f>Clef_répartition[[#This Row],[Code_Nom]]&amp;"_"&amp;Clef_répartition[[#This Row],[Nombre]]&amp;"_"&amp;Clef_répartition[[#This Row],[Année]]</f>
        <v>Région de Nyon_Région de Nyon_33_2016</v>
      </c>
      <c r="H1589">
        <v>5861</v>
      </c>
      <c r="I1589" t="s">
        <v>232</v>
      </c>
      <c r="J1589">
        <v>2016</v>
      </c>
      <c r="K1589">
        <v>7.0348521833468944E-2</v>
      </c>
    </row>
    <row r="1590" spans="1:11" x14ac:dyDescent="0.25">
      <c r="A1590" t="s">
        <v>433</v>
      </c>
      <c r="B1590" t="s">
        <v>622</v>
      </c>
      <c r="C1590" t="s">
        <v>622</v>
      </c>
      <c r="D1590" t="str">
        <f>Clef_répartition[[#This Row],[Code association]]&amp;"_"&amp;Clef_répartition[[#This Row],[Nom association]]</f>
        <v>Région de Nyon_Région de Nyon</v>
      </c>
      <c r="E1590">
        <f>COUNTIFS(D$2:D1590,Clef_répartition[[#This Row],[Code_Nom]],J$2:J1590,Clef_répartition[[#This Row],[Année]])</f>
        <v>34</v>
      </c>
      <c r="F1590">
        <f>IF(Clef_répartition[[#This Row],[Code_Nom]]=D1589,F1589-1,(COUNTIFS(Clef_répartition[Code_Nom],Clef_répartition[[#This Row],[Code_Nom]],Clef_répartition[Année],Clef_répartition[[#This Row],[Année]])))</f>
        <v>8</v>
      </c>
      <c r="G1590" t="str">
        <f>Clef_répartition[[#This Row],[Code_Nom]]&amp;"_"&amp;Clef_répartition[[#This Row],[Nombre]]&amp;"_"&amp;Clef_répartition[[#This Row],[Année]]</f>
        <v>Région de Nyon_Région de Nyon_34_2016</v>
      </c>
      <c r="H1590">
        <v>5727</v>
      </c>
      <c r="I1590" t="s">
        <v>243</v>
      </c>
      <c r="J1590">
        <v>2016</v>
      </c>
      <c r="K1590">
        <v>2.891917548142121E-2</v>
      </c>
    </row>
    <row r="1591" spans="1:11" x14ac:dyDescent="0.25">
      <c r="A1591" t="s">
        <v>433</v>
      </c>
      <c r="B1591" t="s">
        <v>622</v>
      </c>
      <c r="C1591" t="s">
        <v>622</v>
      </c>
      <c r="D1591" t="str">
        <f>Clef_répartition[[#This Row],[Code association]]&amp;"_"&amp;Clef_répartition[[#This Row],[Nom association]]</f>
        <v>Région de Nyon_Région de Nyon</v>
      </c>
      <c r="E1591">
        <f>COUNTIFS(D$2:D1591,Clef_répartition[[#This Row],[Code_Nom]],J$2:J1591,Clef_répartition[[#This Row],[Année]])</f>
        <v>35</v>
      </c>
      <c r="F1591">
        <f>IF(Clef_répartition[[#This Row],[Code_Nom]]=D1590,F1590-1,(COUNTIFS(Clef_répartition[Code_Nom],Clef_répartition[[#This Row],[Code_Nom]],Clef_répartition[Année],Clef_répartition[[#This Row],[Année]])))</f>
        <v>7</v>
      </c>
      <c r="G1591" t="str">
        <f>Clef_répartition[[#This Row],[Code_Nom]]&amp;"_"&amp;Clef_répartition[[#This Row],[Nombre]]&amp;"_"&amp;Clef_répartition[[#This Row],[Année]]</f>
        <v>Région de Nyon_Région de Nyon_35_2016</v>
      </c>
      <c r="H1591">
        <v>5434</v>
      </c>
      <c r="I1591" t="s">
        <v>244</v>
      </c>
      <c r="J1591">
        <v>2016</v>
      </c>
      <c r="K1591">
        <v>1.165129735105325E-2</v>
      </c>
    </row>
    <row r="1592" spans="1:11" x14ac:dyDescent="0.25">
      <c r="A1592" t="s">
        <v>433</v>
      </c>
      <c r="B1592" t="s">
        <v>622</v>
      </c>
      <c r="C1592" t="s">
        <v>622</v>
      </c>
      <c r="D1592" t="str">
        <f>Clef_répartition[[#This Row],[Code association]]&amp;"_"&amp;Clef_répartition[[#This Row],[Nom association]]</f>
        <v>Région de Nyon_Région de Nyon</v>
      </c>
      <c r="E1592">
        <f>COUNTIFS(D$2:D1592,Clef_répartition[[#This Row],[Code_Nom]],J$2:J1592,Clef_répartition[[#This Row],[Année]])</f>
        <v>36</v>
      </c>
      <c r="F1592">
        <f>IF(Clef_répartition[[#This Row],[Code_Nom]]=D1591,F1591-1,(COUNTIFS(Clef_répartition[Code_Nom],Clef_répartition[[#This Row],[Code_Nom]],Clef_répartition[Année],Clef_répartition[[#This Row],[Année]])))</f>
        <v>6</v>
      </c>
      <c r="G1592" t="str">
        <f>Clef_répartition[[#This Row],[Code_Nom]]&amp;"_"&amp;Clef_répartition[[#This Row],[Nombre]]&amp;"_"&amp;Clef_répartition[[#This Row],[Année]]</f>
        <v>Région de Nyon_Région de Nyon_36_2016</v>
      </c>
      <c r="H1592">
        <v>5728</v>
      </c>
      <c r="I1592" t="s">
        <v>255</v>
      </c>
      <c r="J1592">
        <v>2016</v>
      </c>
      <c r="K1592">
        <v>6.4076484947111472E-3</v>
      </c>
    </row>
    <row r="1593" spans="1:11" x14ac:dyDescent="0.25">
      <c r="A1593" t="s">
        <v>433</v>
      </c>
      <c r="B1593" t="s">
        <v>622</v>
      </c>
      <c r="C1593" t="s">
        <v>622</v>
      </c>
      <c r="D1593" t="str">
        <f>Clef_répartition[[#This Row],[Code association]]&amp;"_"&amp;Clef_répartition[[#This Row],[Nom association]]</f>
        <v>Région de Nyon_Région de Nyon</v>
      </c>
      <c r="E1593">
        <f>COUNTIFS(D$2:D1593,Clef_répartition[[#This Row],[Code_Nom]],J$2:J1593,Clef_répartition[[#This Row],[Année]])</f>
        <v>37</v>
      </c>
      <c r="F1593">
        <f>IF(Clef_répartition[[#This Row],[Code_Nom]]=D1592,F1592-1,(COUNTIFS(Clef_répartition[Code_Nom],Clef_répartition[[#This Row],[Code_Nom]],Clef_répartition[Année],Clef_répartition[[#This Row],[Année]])))</f>
        <v>5</v>
      </c>
      <c r="G1593" t="str">
        <f>Clef_répartition[[#This Row],[Code_Nom]]&amp;"_"&amp;Clef_répartition[[#This Row],[Nombre]]&amp;"_"&amp;Clef_répartition[[#This Row],[Année]]</f>
        <v>Région de Nyon_Région de Nyon_37_2016</v>
      </c>
      <c r="H1593">
        <v>5729</v>
      </c>
      <c r="I1593" t="s">
        <v>261</v>
      </c>
      <c r="J1593">
        <v>2016</v>
      </c>
      <c r="K1593">
        <v>1.7912033270047915E-2</v>
      </c>
    </row>
    <row r="1594" spans="1:11" x14ac:dyDescent="0.25">
      <c r="A1594" t="s">
        <v>433</v>
      </c>
      <c r="B1594" t="s">
        <v>622</v>
      </c>
      <c r="C1594" t="s">
        <v>622</v>
      </c>
      <c r="D1594" t="str">
        <f>Clef_répartition[[#This Row],[Code association]]&amp;"_"&amp;Clef_répartition[[#This Row],[Nom association]]</f>
        <v>Région de Nyon_Région de Nyon</v>
      </c>
      <c r="E1594">
        <f>COUNTIFS(D$2:D1594,Clef_répartition[[#This Row],[Code_Nom]],J$2:J1594,Clef_répartition[[#This Row],[Année]])</f>
        <v>38</v>
      </c>
      <c r="F1594">
        <f>IF(Clef_répartition[[#This Row],[Code_Nom]]=D1593,F1593-1,(COUNTIFS(Clef_répartition[Code_Nom],Clef_répartition[[#This Row],[Code_Nom]],Clef_répartition[Année],Clef_répartition[[#This Row],[Année]])))</f>
        <v>4</v>
      </c>
      <c r="G1594" t="str">
        <f>Clef_répartition[[#This Row],[Code_Nom]]&amp;"_"&amp;Clef_répartition[[#This Row],[Nombre]]&amp;"_"&amp;Clef_répartition[[#This Row],[Année]]</f>
        <v>Région de Nyon_Région de Nyon_38_2016</v>
      </c>
      <c r="H1594">
        <v>5862</v>
      </c>
      <c r="I1594" t="s">
        <v>262</v>
      </c>
      <c r="J1594">
        <v>2016</v>
      </c>
      <c r="K1594">
        <v>2.65572733025947E-3</v>
      </c>
    </row>
    <row r="1595" spans="1:11" x14ac:dyDescent="0.25">
      <c r="A1595" t="s">
        <v>433</v>
      </c>
      <c r="B1595" t="s">
        <v>622</v>
      </c>
      <c r="C1595" t="s">
        <v>622</v>
      </c>
      <c r="D1595" t="str">
        <f>Clef_répartition[[#This Row],[Code association]]&amp;"_"&amp;Clef_répartition[[#This Row],[Nom association]]</f>
        <v>Région de Nyon_Région de Nyon</v>
      </c>
      <c r="E1595">
        <f>COUNTIFS(D$2:D1595,Clef_répartition[[#This Row],[Code_Nom]],J$2:J1595,Clef_répartition[[#This Row],[Année]])</f>
        <v>39</v>
      </c>
      <c r="F1595">
        <f>IF(Clef_répartition[[#This Row],[Code_Nom]]=D1594,F1594-1,(COUNTIFS(Clef_répartition[Code_Nom],Clef_répartition[[#This Row],[Code_Nom]],Clef_répartition[Année],Clef_répartition[[#This Row],[Année]])))</f>
        <v>3</v>
      </c>
      <c r="G1595" t="str">
        <f>Clef_répartition[[#This Row],[Code_Nom]]&amp;"_"&amp;Clef_répartition[[#This Row],[Nombre]]&amp;"_"&amp;Clef_répartition[[#This Row],[Année]]</f>
        <v>Région de Nyon_Région de Nyon_39_2016</v>
      </c>
      <c r="H1595">
        <v>5730</v>
      </c>
      <c r="I1595" t="s">
        <v>265</v>
      </c>
      <c r="J1595">
        <v>2016</v>
      </c>
      <c r="K1595">
        <v>1.5877859144742788E-2</v>
      </c>
    </row>
    <row r="1596" spans="1:11" x14ac:dyDescent="0.25">
      <c r="A1596" t="s">
        <v>433</v>
      </c>
      <c r="B1596" t="s">
        <v>622</v>
      </c>
      <c r="C1596" t="s">
        <v>622</v>
      </c>
      <c r="D1596" t="str">
        <f>Clef_répartition[[#This Row],[Code association]]&amp;"_"&amp;Clef_répartition[[#This Row],[Nom association]]</f>
        <v>Région de Nyon_Région de Nyon</v>
      </c>
      <c r="E1596">
        <f>COUNTIFS(D$2:D1596,Clef_répartition[[#This Row],[Code_Nom]],J$2:J1596,Clef_répartition[[#This Row],[Année]])</f>
        <v>40</v>
      </c>
      <c r="F1596">
        <f>IF(Clef_répartition[[#This Row],[Code_Nom]]=D1595,F1595-1,(COUNTIFS(Clef_répartition[Code_Nom],Clef_répartition[[#This Row],[Code_Nom]],Clef_répartition[Année],Clef_répartition[[#This Row],[Année]])))</f>
        <v>2</v>
      </c>
      <c r="G1596" t="str">
        <f>Clef_répartition[[#This Row],[Code_Nom]]&amp;"_"&amp;Clef_répartition[[#This Row],[Nombre]]&amp;"_"&amp;Clef_répartition[[#This Row],[Année]]</f>
        <v>Région de Nyon_Région de Nyon_40_2016</v>
      </c>
      <c r="H1596">
        <v>5732</v>
      </c>
      <c r="I1596" t="s">
        <v>279</v>
      </c>
      <c r="J1596">
        <v>2016</v>
      </c>
      <c r="K1596">
        <v>1.159479251423922E-2</v>
      </c>
    </row>
    <row r="1597" spans="1:11" x14ac:dyDescent="0.25">
      <c r="A1597" t="s">
        <v>433</v>
      </c>
      <c r="B1597" t="s">
        <v>622</v>
      </c>
      <c r="C1597" t="s">
        <v>622</v>
      </c>
      <c r="D1597" t="str">
        <f>Clef_répartition[[#This Row],[Code association]]&amp;"_"&amp;Clef_répartition[[#This Row],[Nom association]]</f>
        <v>Région de Nyon_Région de Nyon</v>
      </c>
      <c r="E1597">
        <f>COUNTIFS(D$2:D1597,Clef_répartition[[#This Row],[Code_Nom]],J$2:J1597,Clef_répartition[[#This Row],[Année]])</f>
        <v>41</v>
      </c>
      <c r="F1597">
        <f>IF(Clef_répartition[[#This Row],[Code_Nom]]=D1596,F1596-1,(COUNTIFS(Clef_répartition[Code_Nom],Clef_répartition[[#This Row],[Code_Nom]],Clef_répartition[Année],Clef_répartition[[#This Row],[Année]])))</f>
        <v>1</v>
      </c>
      <c r="G1597" t="str">
        <f>Clef_répartition[[#This Row],[Code_Nom]]&amp;"_"&amp;Clef_répartition[[#This Row],[Nombre]]&amp;"_"&amp;Clef_répartition[[#This Row],[Année]]</f>
        <v>Région de Nyon_Région de Nyon_41_2016</v>
      </c>
      <c r="H1597">
        <v>5863</v>
      </c>
      <c r="I1597" t="s">
        <v>287</v>
      </c>
      <c r="J1597">
        <v>2016</v>
      </c>
      <c r="K1597">
        <v>4.1926588916011212E-3</v>
      </c>
    </row>
    <row r="1598" spans="1:11" x14ac:dyDescent="0.25">
      <c r="A1598" t="s">
        <v>433</v>
      </c>
      <c r="B1598" t="s">
        <v>473</v>
      </c>
      <c r="C1598" t="s">
        <v>474</v>
      </c>
      <c r="D1598" t="str">
        <f>Clef_répartition[[#This Row],[Code association]]&amp;"_"&amp;Clef_répartition[[#This Row],[Nom association]]</f>
        <v>SDIS Broye-Vully_Association de communes Service de Défense Incendie et de Secours Broye-Vully</v>
      </c>
      <c r="E1598">
        <f>COUNTIFS(D$2:D1598,Clef_répartition[[#This Row],[Code_Nom]],J$2:J1598,Clef_répartition[[#This Row],[Année]])</f>
        <v>1</v>
      </c>
      <c r="F1598">
        <f>IF(Clef_répartition[[#This Row],[Code_Nom]]=D1597,F1597-1,(COUNTIFS(Clef_répartition[Code_Nom],Clef_répartition[[#This Row],[Code_Nom]],Clef_répartition[Année],Clef_répartition[[#This Row],[Année]])))</f>
        <v>17</v>
      </c>
      <c r="G159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Broye-Vully_1_2016</v>
      </c>
      <c r="H1598">
        <v>5451</v>
      </c>
      <c r="I1598" t="s">
        <v>10</v>
      </c>
      <c r="J1598">
        <v>2016</v>
      </c>
      <c r="K1598">
        <v>0.15094478889873045</v>
      </c>
    </row>
    <row r="1599" spans="1:11" x14ac:dyDescent="0.25">
      <c r="A1599" t="s">
        <v>433</v>
      </c>
      <c r="B1599" t="s">
        <v>473</v>
      </c>
      <c r="C1599" t="s">
        <v>474</v>
      </c>
      <c r="D1599" t="str">
        <f>Clef_répartition[[#This Row],[Code association]]&amp;"_"&amp;Clef_répartition[[#This Row],[Nom association]]</f>
        <v>SDIS Broye-Vully_Association de communes Service de Défense Incendie et de Secours Broye-Vully</v>
      </c>
      <c r="E1599">
        <f>COUNTIFS(D$2:D1599,Clef_répartition[[#This Row],[Code_Nom]],J$2:J1599,Clef_répartition[[#This Row],[Année]])</f>
        <v>2</v>
      </c>
      <c r="F1599">
        <f>IF(Clef_répartition[[#This Row],[Code_Nom]]=D1598,F1598-1,(COUNTIFS(Clef_répartition[Code_Nom],Clef_répartition[[#This Row],[Code_Nom]],Clef_répartition[Année],Clef_répartition[[#This Row],[Année]])))</f>
        <v>16</v>
      </c>
      <c r="G159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Broye-Vully_2_2016</v>
      </c>
      <c r="H1599">
        <v>5812</v>
      </c>
      <c r="I1599" t="s">
        <v>48</v>
      </c>
      <c r="J1599">
        <v>2016</v>
      </c>
      <c r="K1599">
        <v>4.9084735754354883E-3</v>
      </c>
    </row>
    <row r="1600" spans="1:11" x14ac:dyDescent="0.25">
      <c r="A1600" t="s">
        <v>433</v>
      </c>
      <c r="B1600" t="s">
        <v>473</v>
      </c>
      <c r="C1600" t="s">
        <v>474</v>
      </c>
      <c r="D1600" t="str">
        <f>Clef_répartition[[#This Row],[Code association]]&amp;"_"&amp;Clef_répartition[[#This Row],[Nom association]]</f>
        <v>SDIS Broye-Vully_Association de communes Service de Défense Incendie et de Secours Broye-Vully</v>
      </c>
      <c r="E1600">
        <f>COUNTIFS(D$2:D1600,Clef_répartition[[#This Row],[Code_Nom]],J$2:J1600,Clef_répartition[[#This Row],[Année]])</f>
        <v>3</v>
      </c>
      <c r="F1600">
        <f>IF(Clef_répartition[[#This Row],[Code_Nom]]=D1599,F1599-1,(COUNTIFS(Clef_répartition[Code_Nom],Clef_répartition[[#This Row],[Code_Nom]],Clef_répartition[Année],Clef_répartition[[#This Row],[Année]])))</f>
        <v>15</v>
      </c>
      <c r="G160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Broye-Vully_3_2016</v>
      </c>
      <c r="H1600">
        <v>5813</v>
      </c>
      <c r="I1600" t="s">
        <v>65</v>
      </c>
      <c r="J1600">
        <v>2016</v>
      </c>
      <c r="K1600">
        <v>1.5869501033362859E-2</v>
      </c>
    </row>
    <row r="1601" spans="1:11" x14ac:dyDescent="0.25">
      <c r="A1601" t="s">
        <v>433</v>
      </c>
      <c r="B1601" t="s">
        <v>473</v>
      </c>
      <c r="C1601" t="s">
        <v>474</v>
      </c>
      <c r="D1601" t="str">
        <f>Clef_répartition[[#This Row],[Code association]]&amp;"_"&amp;Clef_répartition[[#This Row],[Nom association]]</f>
        <v>SDIS Broye-Vully_Association de communes Service de Défense Incendie et de Secours Broye-Vully</v>
      </c>
      <c r="E1601">
        <f>COUNTIFS(D$2:D1601,Clef_répartition[[#This Row],[Code_Nom]],J$2:J1601,Clef_répartition[[#This Row],[Année]])</f>
        <v>4</v>
      </c>
      <c r="F1601">
        <f>IF(Clef_répartition[[#This Row],[Code_Nom]]=D1600,F1600-1,(COUNTIFS(Clef_répartition[Code_Nom],Clef_répartition[[#This Row],[Code_Nom]],Clef_répartition[Année],Clef_répartition[[#This Row],[Année]])))</f>
        <v>14</v>
      </c>
      <c r="G160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Broye-Vully_4_2016</v>
      </c>
      <c r="H1601">
        <v>5816</v>
      </c>
      <c r="I1601" t="s">
        <v>76</v>
      </c>
      <c r="J1601">
        <v>2016</v>
      </c>
      <c r="K1601">
        <v>8.2263064658990262E-2</v>
      </c>
    </row>
    <row r="1602" spans="1:11" x14ac:dyDescent="0.25">
      <c r="A1602" t="s">
        <v>433</v>
      </c>
      <c r="B1602" t="s">
        <v>473</v>
      </c>
      <c r="C1602" t="s">
        <v>474</v>
      </c>
      <c r="D1602" t="str">
        <f>Clef_répartition[[#This Row],[Code association]]&amp;"_"&amp;Clef_répartition[[#This Row],[Nom association]]</f>
        <v>SDIS Broye-Vully_Association de communes Service de Défense Incendie et de Secours Broye-Vully</v>
      </c>
      <c r="E1602">
        <f>COUNTIFS(D$2:D1602,Clef_répartition[[#This Row],[Code_Nom]],J$2:J1602,Clef_répartition[[#This Row],[Année]])</f>
        <v>5</v>
      </c>
      <c r="F1602">
        <f>IF(Clef_répartition[[#This Row],[Code_Nom]]=D1601,F1601-1,(COUNTIFS(Clef_répartition[Code_Nom],Clef_répartition[[#This Row],[Code_Nom]],Clef_répartition[Année],Clef_répartition[[#This Row],[Année]])))</f>
        <v>13</v>
      </c>
      <c r="G160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Broye-Vully_5_2016</v>
      </c>
      <c r="H1602">
        <v>5456</v>
      </c>
      <c r="I1602" t="s">
        <v>87</v>
      </c>
      <c r="J1602">
        <v>2016</v>
      </c>
      <c r="K1602">
        <v>5.5949217596693239E-2</v>
      </c>
    </row>
    <row r="1603" spans="1:11" x14ac:dyDescent="0.25">
      <c r="A1603" t="s">
        <v>433</v>
      </c>
      <c r="B1603" t="s">
        <v>473</v>
      </c>
      <c r="C1603" t="s">
        <v>474</v>
      </c>
      <c r="D1603" t="str">
        <f>Clef_répartition[[#This Row],[Code association]]&amp;"_"&amp;Clef_répartition[[#This Row],[Nom association]]</f>
        <v>SDIS Broye-Vully_Association de communes Service de Défense Incendie et de Secours Broye-Vully</v>
      </c>
      <c r="E1603">
        <f>COUNTIFS(D$2:D1603,Clef_répartition[[#This Row],[Code_Nom]],J$2:J1603,Clef_répartition[[#This Row],[Année]])</f>
        <v>6</v>
      </c>
      <c r="F1603">
        <f>IF(Clef_répartition[[#This Row],[Code_Nom]]=D1602,F1602-1,(COUNTIFS(Clef_répartition[Code_Nom],Clef_répartition[[#This Row],[Code_Nom]],Clef_répartition[Année],Clef_répartition[[#This Row],[Année]])))</f>
        <v>12</v>
      </c>
      <c r="G160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Broye-Vully_6_2016</v>
      </c>
      <c r="H1603">
        <v>5671</v>
      </c>
      <c r="I1603" t="s">
        <v>95</v>
      </c>
      <c r="J1603">
        <v>2016</v>
      </c>
      <c r="K1603">
        <v>9.1157366400944784E-3</v>
      </c>
    </row>
    <row r="1604" spans="1:11" x14ac:dyDescent="0.25">
      <c r="A1604" t="s">
        <v>433</v>
      </c>
      <c r="B1604" t="s">
        <v>473</v>
      </c>
      <c r="C1604" t="s">
        <v>474</v>
      </c>
      <c r="D1604" t="str">
        <f>Clef_répartition[[#This Row],[Code association]]&amp;"_"&amp;Clef_répartition[[#This Row],[Nom association]]</f>
        <v>SDIS Broye-Vully_Association de communes Service de Défense Incendie et de Secours Broye-Vully</v>
      </c>
      <c r="E1604">
        <f>COUNTIFS(D$2:D1604,Clef_répartition[[#This Row],[Code_Nom]],J$2:J1604,Clef_répartition[[#This Row],[Année]])</f>
        <v>7</v>
      </c>
      <c r="F1604">
        <f>IF(Clef_répartition[[#This Row],[Code_Nom]]=D1603,F1603-1,(COUNTIFS(Clef_répartition[Code_Nom],Clef_répartition[[#This Row],[Code_Nom]],Clef_répartition[Année],Clef_répartition[[#This Row],[Année]])))</f>
        <v>11</v>
      </c>
      <c r="G160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Broye-Vully_7_2016</v>
      </c>
      <c r="H1604">
        <v>5458</v>
      </c>
      <c r="I1604" t="s">
        <v>111</v>
      </c>
      <c r="J1604">
        <v>2016</v>
      </c>
      <c r="K1604">
        <v>3.1480661352229114E-2</v>
      </c>
    </row>
    <row r="1605" spans="1:11" x14ac:dyDescent="0.25">
      <c r="A1605" t="s">
        <v>433</v>
      </c>
      <c r="B1605" t="s">
        <v>473</v>
      </c>
      <c r="C1605" t="s">
        <v>474</v>
      </c>
      <c r="D1605" t="str">
        <f>Clef_répartition[[#This Row],[Code association]]&amp;"_"&amp;Clef_répartition[[#This Row],[Nom association]]</f>
        <v>SDIS Broye-Vully_Association de communes Service de Défense Incendie et de Secours Broye-Vully</v>
      </c>
      <c r="E1605">
        <f>COUNTIFS(D$2:D1605,Clef_répartition[[#This Row],[Code_Nom]],J$2:J1605,Clef_répartition[[#This Row],[Année]])</f>
        <v>8</v>
      </c>
      <c r="F1605">
        <f>IF(Clef_répartition[[#This Row],[Code_Nom]]=D1604,F1604-1,(COUNTIFS(Clef_répartition[Code_Nom],Clef_répartition[[#This Row],[Code_Nom]],Clef_répartition[Année],Clef_répartition[[#This Row],[Année]])))</f>
        <v>10</v>
      </c>
      <c r="G160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Broye-Vully_8_2016</v>
      </c>
      <c r="H1605">
        <v>5817</v>
      </c>
      <c r="I1605" t="s">
        <v>130</v>
      </c>
      <c r="J1605">
        <v>2016</v>
      </c>
      <c r="K1605">
        <v>3.1591378801299086E-2</v>
      </c>
    </row>
    <row r="1606" spans="1:11" x14ac:dyDescent="0.25">
      <c r="A1606" t="s">
        <v>433</v>
      </c>
      <c r="B1606" t="s">
        <v>473</v>
      </c>
      <c r="C1606" t="s">
        <v>474</v>
      </c>
      <c r="D1606" t="str">
        <f>Clef_répartition[[#This Row],[Code association]]&amp;"_"&amp;Clef_répartition[[#This Row],[Nom association]]</f>
        <v>SDIS Broye-Vully_Association de communes Service de Défense Incendie et de Secours Broye-Vully</v>
      </c>
      <c r="E1606">
        <f>COUNTIFS(D$2:D1606,Clef_répartition[[#This Row],[Code_Nom]],J$2:J1606,Clef_répartition[[#This Row],[Année]])</f>
        <v>9</v>
      </c>
      <c r="F1606">
        <f>IF(Clef_répartition[[#This Row],[Code_Nom]]=D1605,F1605-1,(COUNTIFS(Clef_répartition[Code_Nom],Clef_répartition[[#This Row],[Code_Nom]],Clef_répartition[Année],Clef_répartition[[#This Row],[Année]])))</f>
        <v>9</v>
      </c>
      <c r="G160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Broye-Vully_9_2016</v>
      </c>
      <c r="H1606">
        <v>5819</v>
      </c>
      <c r="I1606" t="s">
        <v>136</v>
      </c>
      <c r="J1606">
        <v>2016</v>
      </c>
      <c r="K1606">
        <v>1.2511071744906998E-2</v>
      </c>
    </row>
    <row r="1607" spans="1:11" x14ac:dyDescent="0.25">
      <c r="A1607" t="s">
        <v>433</v>
      </c>
      <c r="B1607" t="s">
        <v>473</v>
      </c>
      <c r="C1607" t="s">
        <v>474</v>
      </c>
      <c r="D1607" t="str">
        <f>Clef_répartition[[#This Row],[Code association]]&amp;"_"&amp;Clef_répartition[[#This Row],[Nom association]]</f>
        <v>SDIS Broye-Vully_Association de communes Service de Défense Incendie et de Secours Broye-Vully</v>
      </c>
      <c r="E1607">
        <f>COUNTIFS(D$2:D1607,Clef_répartition[[#This Row],[Code_Nom]],J$2:J1607,Clef_répartition[[#This Row],[Année]])</f>
        <v>10</v>
      </c>
      <c r="F1607">
        <f>IF(Clef_répartition[[#This Row],[Code_Nom]]=D1606,F1606-1,(COUNTIFS(Clef_répartition[Code_Nom],Clef_répartition[[#This Row],[Code_Nom]],Clef_répartition[Année],Clef_répartition[[#This Row],[Année]])))</f>
        <v>8</v>
      </c>
      <c r="G160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Broye-Vully_10_2016</v>
      </c>
      <c r="H1607">
        <v>5821</v>
      </c>
      <c r="I1607" t="s">
        <v>177</v>
      </c>
      <c r="J1607">
        <v>2016</v>
      </c>
      <c r="K1607">
        <v>1.2917035724830233E-2</v>
      </c>
    </row>
    <row r="1608" spans="1:11" x14ac:dyDescent="0.25">
      <c r="A1608" t="s">
        <v>433</v>
      </c>
      <c r="B1608" t="s">
        <v>473</v>
      </c>
      <c r="C1608" t="s">
        <v>474</v>
      </c>
      <c r="D1608" t="str">
        <f>Clef_répartition[[#This Row],[Code association]]&amp;"_"&amp;Clef_répartition[[#This Row],[Nom association]]</f>
        <v>SDIS Broye-Vully_Association de communes Service de Défense Incendie et de Secours Broye-Vully</v>
      </c>
      <c r="E1608">
        <f>COUNTIFS(D$2:D1608,Clef_répartition[[#This Row],[Code_Nom]],J$2:J1608,Clef_répartition[[#This Row],[Année]])</f>
        <v>11</v>
      </c>
      <c r="F1608">
        <f>IF(Clef_répartition[[#This Row],[Code_Nom]]=D1607,F1607-1,(COUNTIFS(Clef_répartition[Code_Nom],Clef_répartition[[#This Row],[Code_Nom]],Clef_répartition[Année],Clef_répartition[[#This Row],[Année]])))</f>
        <v>7</v>
      </c>
      <c r="G160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Broye-Vully_11_2016</v>
      </c>
      <c r="H1608">
        <v>5822</v>
      </c>
      <c r="I1608" t="s">
        <v>211</v>
      </c>
      <c r="J1608">
        <v>2016</v>
      </c>
      <c r="K1608">
        <v>0.34329790374963093</v>
      </c>
    </row>
    <row r="1609" spans="1:11" x14ac:dyDescent="0.25">
      <c r="A1609" t="s">
        <v>433</v>
      </c>
      <c r="B1609" t="s">
        <v>473</v>
      </c>
      <c r="C1609" t="s">
        <v>474</v>
      </c>
      <c r="D1609" t="str">
        <f>Clef_répartition[[#This Row],[Code association]]&amp;"_"&amp;Clef_répartition[[#This Row],[Nom association]]</f>
        <v>SDIS Broye-Vully_Association de communes Service de Défense Incendie et de Secours Broye-Vully</v>
      </c>
      <c r="E1609">
        <f>COUNTIFS(D$2:D1609,Clef_répartition[[#This Row],[Code_Nom]],J$2:J1609,Clef_répartition[[#This Row],[Année]])</f>
        <v>12</v>
      </c>
      <c r="F1609">
        <f>IF(Clef_répartition[[#This Row],[Code_Nom]]=D1608,F1608-1,(COUNTIFS(Clef_répartition[Code_Nom],Clef_répartition[[#This Row],[Code_Nom]],Clef_répartition[Année],Clef_répartition[[#This Row],[Année]])))</f>
        <v>6</v>
      </c>
      <c r="G160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Broye-Vully_12_2016</v>
      </c>
      <c r="H1609">
        <v>5683</v>
      </c>
      <c r="I1609" t="s">
        <v>222</v>
      </c>
      <c r="J1609">
        <v>2016</v>
      </c>
      <c r="K1609">
        <v>6.3478004133451435E-3</v>
      </c>
    </row>
    <row r="1610" spans="1:11" x14ac:dyDescent="0.25">
      <c r="A1610" t="s">
        <v>433</v>
      </c>
      <c r="B1610" t="s">
        <v>473</v>
      </c>
      <c r="C1610" t="s">
        <v>474</v>
      </c>
      <c r="D1610" t="str">
        <f>Clef_répartition[[#This Row],[Code association]]&amp;"_"&amp;Clef_répartition[[#This Row],[Nom association]]</f>
        <v>SDIS Broye-Vully_Association de communes Service de Défense Incendie et de Secours Broye-Vully</v>
      </c>
      <c r="E1610">
        <f>COUNTIFS(D$2:D1610,Clef_répartition[[#This Row],[Code_Nom]],J$2:J1610,Clef_répartition[[#This Row],[Année]])</f>
        <v>13</v>
      </c>
      <c r="F1610">
        <f>IF(Clef_répartition[[#This Row],[Code_Nom]]=D1609,F1609-1,(COUNTIFS(Clef_répartition[Code_Nom],Clef_répartition[[#This Row],[Code_Nom]],Clef_répartition[Année],Clef_répartition[[#This Row],[Année]])))</f>
        <v>5</v>
      </c>
      <c r="G161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Broye-Vully_13_2016</v>
      </c>
      <c r="H1610">
        <v>5827</v>
      </c>
      <c r="I1610" t="s">
        <v>266</v>
      </c>
      <c r="J1610">
        <v>2016</v>
      </c>
      <c r="K1610">
        <v>9.4109831709477416E-3</v>
      </c>
    </row>
    <row r="1611" spans="1:11" x14ac:dyDescent="0.25">
      <c r="A1611" t="s">
        <v>433</v>
      </c>
      <c r="B1611" t="s">
        <v>473</v>
      </c>
      <c r="C1611" t="s">
        <v>474</v>
      </c>
      <c r="D1611" t="str">
        <f>Clef_répartition[[#This Row],[Code association]]&amp;"_"&amp;Clef_répartition[[#This Row],[Nom association]]</f>
        <v>SDIS Broye-Vully_Association de communes Service de Défense Incendie et de Secours Broye-Vully</v>
      </c>
      <c r="E1611">
        <f>COUNTIFS(D$2:D1611,Clef_répartition[[#This Row],[Code_Nom]],J$2:J1611,Clef_répartition[[#This Row],[Année]])</f>
        <v>14</v>
      </c>
      <c r="F1611">
        <f>IF(Clef_répartition[[#This Row],[Code_Nom]]=D1610,F1610-1,(COUNTIFS(Clef_répartition[Code_Nom],Clef_répartition[[#This Row],[Code_Nom]],Clef_répartition[Année],Clef_répartition[[#This Row],[Année]])))</f>
        <v>4</v>
      </c>
      <c r="G161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Broye-Vully_14_2016</v>
      </c>
      <c r="H1611">
        <v>5828</v>
      </c>
      <c r="I1611" t="s">
        <v>268</v>
      </c>
      <c r="J1611">
        <v>2016</v>
      </c>
      <c r="K1611">
        <v>4.5763212282255682E-3</v>
      </c>
    </row>
    <row r="1612" spans="1:11" x14ac:dyDescent="0.25">
      <c r="A1612" t="s">
        <v>433</v>
      </c>
      <c r="B1612" t="s">
        <v>473</v>
      </c>
      <c r="C1612" t="s">
        <v>474</v>
      </c>
      <c r="D1612" t="str">
        <f>Clef_répartition[[#This Row],[Code association]]&amp;"_"&amp;Clef_répartition[[#This Row],[Nom association]]</f>
        <v>SDIS Broye-Vully_Association de communes Service de Défense Incendie et de Secours Broye-Vully</v>
      </c>
      <c r="E1612">
        <f>COUNTIFS(D$2:D1612,Clef_répartition[[#This Row],[Code_Nom]],J$2:J1612,Clef_répartition[[#This Row],[Année]])</f>
        <v>15</v>
      </c>
      <c r="F1612">
        <f>IF(Clef_répartition[[#This Row],[Code_Nom]]=D1611,F1611-1,(COUNTIFS(Clef_répartition[Code_Nom],Clef_répartition[[#This Row],[Code_Nom]],Clef_répartition[Année],Clef_répartition[[#This Row],[Année]])))</f>
        <v>3</v>
      </c>
      <c r="G161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Broye-Vully_15_2016</v>
      </c>
      <c r="H1612">
        <v>5831</v>
      </c>
      <c r="I1612" t="s">
        <v>270</v>
      </c>
      <c r="J1612">
        <v>2016</v>
      </c>
      <c r="K1612">
        <v>0.10924121641570712</v>
      </c>
    </row>
    <row r="1613" spans="1:11" x14ac:dyDescent="0.25">
      <c r="A1613" t="s">
        <v>433</v>
      </c>
      <c r="B1613" t="s">
        <v>473</v>
      </c>
      <c r="C1613" t="s">
        <v>474</v>
      </c>
      <c r="D1613" t="str">
        <f>Clef_répartition[[#This Row],[Code association]]&amp;"_"&amp;Clef_répartition[[#This Row],[Nom association]]</f>
        <v>SDIS Broye-Vully_Association de communes Service de Défense Incendie et de Secours Broye-Vully</v>
      </c>
      <c r="E1613">
        <f>COUNTIFS(D$2:D1613,Clef_répartition[[#This Row],[Code_Nom]],J$2:J1613,Clef_répartition[[#This Row],[Année]])</f>
        <v>16</v>
      </c>
      <c r="F1613">
        <f>IF(Clef_répartition[[#This Row],[Code_Nom]]=D1612,F1612-1,(COUNTIFS(Clef_répartition[Code_Nom],Clef_répartition[[#This Row],[Code_Nom]],Clef_répartition[Année],Clef_répartition[[#This Row],[Année]])))</f>
        <v>2</v>
      </c>
      <c r="G161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Broye-Vully_16_2016</v>
      </c>
      <c r="H1613">
        <v>5830</v>
      </c>
      <c r="I1613" t="s">
        <v>285</v>
      </c>
      <c r="J1613">
        <v>2016</v>
      </c>
      <c r="K1613">
        <v>1.531591378801299E-2</v>
      </c>
    </row>
    <row r="1614" spans="1:11" x14ac:dyDescent="0.25">
      <c r="A1614" t="s">
        <v>433</v>
      </c>
      <c r="B1614" t="s">
        <v>473</v>
      </c>
      <c r="C1614" t="s">
        <v>474</v>
      </c>
      <c r="D1614" t="str">
        <f>Clef_répartition[[#This Row],[Code association]]&amp;"_"&amp;Clef_répartition[[#This Row],[Nom association]]</f>
        <v>SDIS Broye-Vully_Association de communes Service de Défense Incendie et de Secours Broye-Vully</v>
      </c>
      <c r="E1614">
        <f>COUNTIFS(D$2:D1614,Clef_répartition[[#This Row],[Code_Nom]],J$2:J1614,Clef_répartition[[#This Row],[Année]])</f>
        <v>17</v>
      </c>
      <c r="F1614">
        <f>IF(Clef_répartition[[#This Row],[Code_Nom]]=D1613,F1613-1,(COUNTIFS(Clef_répartition[Code_Nom],Clef_répartition[[#This Row],[Code_Nom]],Clef_répartition[Année],Clef_répartition[[#This Row],[Année]])))</f>
        <v>1</v>
      </c>
      <c r="G161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Broye-Vully_17_2016</v>
      </c>
      <c r="H1614">
        <v>5464</v>
      </c>
      <c r="I1614" t="s">
        <v>296</v>
      </c>
      <c r="J1614">
        <v>2016</v>
      </c>
      <c r="K1614">
        <v>0.10425893120755832</v>
      </c>
    </row>
    <row r="1615" spans="1:11" x14ac:dyDescent="0.25">
      <c r="A1615" t="s">
        <v>433</v>
      </c>
      <c r="B1615" t="s">
        <v>555</v>
      </c>
      <c r="C1615" t="s">
        <v>556</v>
      </c>
      <c r="D1615" t="str">
        <f>Clef_répartition[[#This Row],[Code association]]&amp;"_"&amp;Clef_répartition[[#This Row],[Nom association]]</f>
        <v>SDIS Etraz-Région_Association de communes Service de Défense Incendie et de Secours Etraz-Région</v>
      </c>
      <c r="E1615">
        <f>COUNTIFS(D$2:D1615,Clef_répartition[[#This Row],[Code_Nom]],J$2:J1615,Clef_répartition[[#This Row],[Année]])</f>
        <v>1</v>
      </c>
      <c r="F1615">
        <f>IF(Clef_répartition[[#This Row],[Code_Nom]]=D1614,F1614-1,(COUNTIFS(Clef_répartition[Code_Nom],Clef_répartition[[#This Row],[Code_Nom]],Clef_répartition[Année],Clef_répartition[[#This Row],[Année]])))</f>
        <v>28</v>
      </c>
      <c r="G161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Etraz-Région_1_2016</v>
      </c>
      <c r="H1615" s="60">
        <v>5851</v>
      </c>
      <c r="I1615" s="60" t="s">
        <v>4</v>
      </c>
      <c r="J1615" s="60">
        <v>2016</v>
      </c>
      <c r="K1615" s="60">
        <v>1.35E-2</v>
      </c>
    </row>
    <row r="1616" spans="1:11" x14ac:dyDescent="0.25">
      <c r="A1616" t="s">
        <v>433</v>
      </c>
      <c r="B1616" t="s">
        <v>555</v>
      </c>
      <c r="C1616" t="s">
        <v>556</v>
      </c>
      <c r="D1616" t="str">
        <f>Clef_répartition[[#This Row],[Code association]]&amp;"_"&amp;Clef_répartition[[#This Row],[Nom association]]</f>
        <v>SDIS Etraz-Région_Association de communes Service de Défense Incendie et de Secours Etraz-Région</v>
      </c>
      <c r="E1616">
        <f>COUNTIFS(D$2:D1616,Clef_répartition[[#This Row],[Code_Nom]],J$2:J1616,Clef_répartition[[#This Row],[Année]])</f>
        <v>2</v>
      </c>
      <c r="F1616">
        <f>IF(Clef_répartition[[#This Row],[Code_Nom]]=D1615,F1615-1,(COUNTIFS(Clef_répartition[Code_Nom],Clef_répartition[[#This Row],[Code_Nom]],Clef_répartition[Année],Clef_répartition[[#This Row],[Année]])))</f>
        <v>27</v>
      </c>
      <c r="G161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Etraz-Région_2_2016</v>
      </c>
      <c r="H1616" s="60">
        <v>5422</v>
      </c>
      <c r="I1616" s="60" t="s">
        <v>9</v>
      </c>
      <c r="J1616" s="60">
        <v>2016</v>
      </c>
      <c r="K1616" s="60">
        <v>0.1206</v>
      </c>
    </row>
    <row r="1617" spans="1:11" x14ac:dyDescent="0.25">
      <c r="A1617" t="s">
        <v>433</v>
      </c>
      <c r="B1617" t="s">
        <v>555</v>
      </c>
      <c r="C1617" t="s">
        <v>556</v>
      </c>
      <c r="D1617" t="str">
        <f>Clef_répartition[[#This Row],[Code association]]&amp;"_"&amp;Clef_répartition[[#This Row],[Nom association]]</f>
        <v>SDIS Etraz-Région_Association de communes Service de Défense Incendie et de Secours Etraz-Région</v>
      </c>
      <c r="E1617">
        <f>COUNTIFS(D$2:D1617,Clef_répartition[[#This Row],[Code_Nom]],J$2:J1617,Clef_répartition[[#This Row],[Année]])</f>
        <v>3</v>
      </c>
      <c r="F1617">
        <f>IF(Clef_répartition[[#This Row],[Code_Nom]]=D1616,F1616-1,(COUNTIFS(Clef_répartition[Code_Nom],Clef_répartition[[#This Row],[Code_Nom]],Clef_répartition[Année],Clef_répartition[[#This Row],[Année]])))</f>
        <v>26</v>
      </c>
      <c r="G161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Etraz-Région_3_2016</v>
      </c>
      <c r="H1617" s="60">
        <v>5423</v>
      </c>
      <c r="I1617" s="60" t="s">
        <v>12</v>
      </c>
      <c r="J1617" s="60">
        <v>2016</v>
      </c>
      <c r="K1617" s="60">
        <v>1.7100000000000001E-2</v>
      </c>
    </row>
    <row r="1618" spans="1:11" x14ac:dyDescent="0.25">
      <c r="A1618" t="s">
        <v>433</v>
      </c>
      <c r="B1618" t="s">
        <v>555</v>
      </c>
      <c r="C1618" t="s">
        <v>556</v>
      </c>
      <c r="D1618" t="str">
        <f>Clef_répartition[[#This Row],[Code association]]&amp;"_"&amp;Clef_répartition[[#This Row],[Nom association]]</f>
        <v>SDIS Etraz-Région_Association de communes Service de Défense Incendie et de Secours Etraz-Région</v>
      </c>
      <c r="E1618">
        <f>COUNTIFS(D$2:D1618,Clef_répartition[[#This Row],[Code_Nom]],J$2:J1618,Clef_répartition[[#This Row],[Année]])</f>
        <v>4</v>
      </c>
      <c r="F1618">
        <f>IF(Clef_répartition[[#This Row],[Code_Nom]]=D1617,F1617-1,(COUNTIFS(Clef_répartition[Code_Nom],Clef_répartition[[#This Row],[Code_Nom]],Clef_répartition[Année],Clef_répartition[[#This Row],[Année]])))</f>
        <v>25</v>
      </c>
      <c r="G161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Etraz-Région_4_2016</v>
      </c>
      <c r="H1618" s="60">
        <v>5424</v>
      </c>
      <c r="I1618" s="60" t="s">
        <v>20</v>
      </c>
      <c r="J1618" s="60">
        <v>2016</v>
      </c>
      <c r="K1618" s="60">
        <v>1.0200000000000001E-2</v>
      </c>
    </row>
    <row r="1619" spans="1:11" x14ac:dyDescent="0.25">
      <c r="A1619" t="s">
        <v>433</v>
      </c>
      <c r="B1619" t="s">
        <v>555</v>
      </c>
      <c r="C1619" t="s">
        <v>556</v>
      </c>
      <c r="D1619" t="str">
        <f>Clef_répartition[[#This Row],[Code association]]&amp;"_"&amp;Clef_répartition[[#This Row],[Nom association]]</f>
        <v>SDIS Etraz-Région_Association de communes Service de Défense Incendie et de Secours Etraz-Région</v>
      </c>
      <c r="E1619">
        <f>COUNTIFS(D$2:D1619,Clef_répartition[[#This Row],[Code_Nom]],J$2:J1619,Clef_répartition[[#This Row],[Année]])</f>
        <v>5</v>
      </c>
      <c r="F1619">
        <f>IF(Clef_répartition[[#This Row],[Code_Nom]]=D1618,F1618-1,(COUNTIFS(Clef_répartition[Code_Nom],Clef_répartition[[#This Row],[Code_Nom]],Clef_répartition[Année],Clef_répartition[[#This Row],[Année]])))</f>
        <v>24</v>
      </c>
      <c r="G161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Etraz-Région_5_2016</v>
      </c>
      <c r="H1619" s="60">
        <v>5425</v>
      </c>
      <c r="I1619" s="60" t="s">
        <v>23</v>
      </c>
      <c r="J1619" s="60">
        <v>2016</v>
      </c>
      <c r="K1619" s="60">
        <v>5.1499999999999997E-2</v>
      </c>
    </row>
    <row r="1620" spans="1:11" x14ac:dyDescent="0.25">
      <c r="A1620" t="s">
        <v>433</v>
      </c>
      <c r="B1620" t="s">
        <v>555</v>
      </c>
      <c r="C1620" t="s">
        <v>556</v>
      </c>
      <c r="D1620" t="str">
        <f>Clef_répartition[[#This Row],[Code association]]&amp;"_"&amp;Clef_répartition[[#This Row],[Nom association]]</f>
        <v>SDIS Etraz-Région_Association de communes Service de Défense Incendie et de Secours Etraz-Région</v>
      </c>
      <c r="E1620">
        <f>COUNTIFS(D$2:D1620,Clef_répartition[[#This Row],[Code_Nom]],J$2:J1620,Clef_répartition[[#This Row],[Année]])</f>
        <v>6</v>
      </c>
      <c r="F1620">
        <f>IF(Clef_répartition[[#This Row],[Code_Nom]]=D1619,F1619-1,(COUNTIFS(Clef_répartition[Code_Nom],Clef_répartition[[#This Row],[Code_Nom]],Clef_répartition[Année],Clef_répartition[[#This Row],[Année]])))</f>
        <v>23</v>
      </c>
      <c r="G162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Etraz-Région_6_2016</v>
      </c>
      <c r="H1620" s="60">
        <v>5426</v>
      </c>
      <c r="I1620" s="60" t="s">
        <v>31</v>
      </c>
      <c r="J1620" s="60">
        <v>2016</v>
      </c>
      <c r="K1620" s="60">
        <v>1.4999999999999999E-2</v>
      </c>
    </row>
    <row r="1621" spans="1:11" x14ac:dyDescent="0.25">
      <c r="A1621" t="s">
        <v>433</v>
      </c>
      <c r="B1621" t="s">
        <v>555</v>
      </c>
      <c r="C1621" t="s">
        <v>556</v>
      </c>
      <c r="D1621" t="str">
        <f>Clef_répartition[[#This Row],[Code association]]&amp;"_"&amp;Clef_répartition[[#This Row],[Nom association]]</f>
        <v>SDIS Etraz-Région_Association de communes Service de Défense Incendie et de Secours Etraz-Région</v>
      </c>
      <c r="E1621">
        <f>COUNTIFS(D$2:D1621,Clef_répartition[[#This Row],[Code_Nom]],J$2:J1621,Clef_répartition[[#This Row],[Année]])</f>
        <v>7</v>
      </c>
      <c r="F1621">
        <f>IF(Clef_répartition[[#This Row],[Code_Nom]]=D1620,F1620-1,(COUNTIFS(Clef_répartition[Code_Nom],Clef_répartition[[#This Row],[Code_Nom]],Clef_répartition[Année],Clef_répartition[[#This Row],[Année]])))</f>
        <v>22</v>
      </c>
      <c r="G162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Etraz-Région_7_2016</v>
      </c>
      <c r="H1621" s="60">
        <v>5852</v>
      </c>
      <c r="I1621" s="60" t="s">
        <v>41</v>
      </c>
      <c r="J1621" s="60">
        <v>2016</v>
      </c>
      <c r="K1621" s="60">
        <v>1.5900000000000001E-2</v>
      </c>
    </row>
    <row r="1622" spans="1:11" x14ac:dyDescent="0.25">
      <c r="A1622" t="s">
        <v>433</v>
      </c>
      <c r="B1622" t="s">
        <v>555</v>
      </c>
      <c r="C1622" t="s">
        <v>556</v>
      </c>
      <c r="D1622" t="str">
        <f>Clef_répartition[[#This Row],[Code association]]&amp;"_"&amp;Clef_répartition[[#This Row],[Nom association]]</f>
        <v>SDIS Etraz-Région_Association de communes Service de Défense Incendie et de Secours Etraz-Région</v>
      </c>
      <c r="E1622">
        <f>COUNTIFS(D$2:D1622,Clef_répartition[[#This Row],[Code_Nom]],J$2:J1622,Clef_répartition[[#This Row],[Année]])</f>
        <v>8</v>
      </c>
      <c r="F1622">
        <f>IF(Clef_répartition[[#This Row],[Code_Nom]]=D1621,F1621-1,(COUNTIFS(Clef_répartition[Code_Nom],Clef_répartition[[#This Row],[Code_Nom]],Clef_répartition[Année],Clef_répartition[[#This Row],[Année]])))</f>
        <v>21</v>
      </c>
      <c r="G162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Etraz-Région_8_2016</v>
      </c>
      <c r="H1622" s="60">
        <v>5853</v>
      </c>
      <c r="I1622" s="60" t="s">
        <v>42</v>
      </c>
      <c r="J1622" s="60">
        <v>2016</v>
      </c>
      <c r="K1622" s="60">
        <v>2.58E-2</v>
      </c>
    </row>
    <row r="1623" spans="1:11" x14ac:dyDescent="0.25">
      <c r="A1623" t="s">
        <v>433</v>
      </c>
      <c r="B1623" t="s">
        <v>555</v>
      </c>
      <c r="C1623" t="s">
        <v>556</v>
      </c>
      <c r="D1623" t="str">
        <f>Clef_répartition[[#This Row],[Code association]]&amp;"_"&amp;Clef_répartition[[#This Row],[Nom association]]</f>
        <v>SDIS Etraz-Région_Association de communes Service de Défense Incendie et de Secours Etraz-Région</v>
      </c>
      <c r="E1623">
        <f>COUNTIFS(D$2:D1623,Clef_répartition[[#This Row],[Code_Nom]],J$2:J1623,Clef_répartition[[#This Row],[Année]])</f>
        <v>9</v>
      </c>
      <c r="F1623">
        <f>IF(Clef_répartition[[#This Row],[Code_Nom]]=D1622,F1622-1,(COUNTIFS(Clef_répartition[Code_Nom],Clef_répartition[[#This Row],[Code_Nom]],Clef_répartition[Année],Clef_répartition[[#This Row],[Année]])))</f>
        <v>20</v>
      </c>
      <c r="G162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Etraz-Région_9_2016</v>
      </c>
      <c r="H1623" s="60">
        <v>5855</v>
      </c>
      <c r="I1623" s="60" t="s">
        <v>98</v>
      </c>
      <c r="J1623" s="60">
        <v>2016</v>
      </c>
      <c r="K1623" s="60">
        <v>2.07E-2</v>
      </c>
    </row>
    <row r="1624" spans="1:11" x14ac:dyDescent="0.25">
      <c r="A1624" t="s">
        <v>433</v>
      </c>
      <c r="B1624" t="s">
        <v>555</v>
      </c>
      <c r="C1624" t="s">
        <v>556</v>
      </c>
      <c r="D1624" t="str">
        <f>Clef_répartition[[#This Row],[Code association]]&amp;"_"&amp;Clef_répartition[[#This Row],[Nom association]]</f>
        <v>SDIS Etraz-Région_Association de communes Service de Défense Incendie et de Secours Etraz-Région</v>
      </c>
      <c r="E1624">
        <f>COUNTIFS(D$2:D1624,Clef_répartition[[#This Row],[Code_Nom]],J$2:J1624,Clef_répartition[[#This Row],[Année]])</f>
        <v>10</v>
      </c>
      <c r="F1624">
        <f>IF(Clef_répartition[[#This Row],[Code_Nom]]=D1623,F1623-1,(COUNTIFS(Clef_répartition[Code_Nom],Clef_répartition[[#This Row],[Code_Nom]],Clef_répartition[Année],Clef_répartition[[#This Row],[Année]])))</f>
        <v>19</v>
      </c>
      <c r="G162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Etraz-Région_10_2016</v>
      </c>
      <c r="H1624" s="60">
        <v>5856</v>
      </c>
      <c r="I1624" s="60" t="s">
        <v>106</v>
      </c>
      <c r="J1624" s="60">
        <v>2016</v>
      </c>
      <c r="K1624" s="60">
        <v>2.3599999999999999E-2</v>
      </c>
    </row>
    <row r="1625" spans="1:11" x14ac:dyDescent="0.25">
      <c r="A1625" t="s">
        <v>433</v>
      </c>
      <c r="B1625" t="s">
        <v>555</v>
      </c>
      <c r="C1625" t="s">
        <v>556</v>
      </c>
      <c r="D1625" t="str">
        <f>Clef_répartition[[#This Row],[Code association]]&amp;"_"&amp;Clef_répartition[[#This Row],[Nom association]]</f>
        <v>SDIS Etraz-Région_Association de communes Service de Défense Incendie et de Secours Etraz-Région</v>
      </c>
      <c r="E1625">
        <f>COUNTIFS(D$2:D1625,Clef_répartition[[#This Row],[Code_Nom]],J$2:J1625,Clef_répartition[[#This Row],[Année]])</f>
        <v>11</v>
      </c>
      <c r="F1625">
        <f>IF(Clef_répartition[[#This Row],[Code_Nom]]=D1624,F1624-1,(COUNTIFS(Clef_répartition[Code_Nom],Clef_répartition[[#This Row],[Code_Nom]],Clef_répartition[Année],Clef_répartition[[#This Row],[Année]])))</f>
        <v>18</v>
      </c>
      <c r="G162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Etraz-Région_11_2016</v>
      </c>
      <c r="H1625" s="60">
        <v>5427</v>
      </c>
      <c r="I1625" s="60" t="s">
        <v>112</v>
      </c>
      <c r="J1625" s="60">
        <v>2016</v>
      </c>
      <c r="K1625" s="60">
        <v>2.8899999999999999E-2</v>
      </c>
    </row>
    <row r="1626" spans="1:11" x14ac:dyDescent="0.25">
      <c r="A1626" t="s">
        <v>433</v>
      </c>
      <c r="B1626" t="s">
        <v>555</v>
      </c>
      <c r="C1626" t="s">
        <v>556</v>
      </c>
      <c r="D1626" t="str">
        <f>Clef_répartition[[#This Row],[Code association]]&amp;"_"&amp;Clef_répartition[[#This Row],[Nom association]]</f>
        <v>SDIS Etraz-Région_Association de communes Service de Défense Incendie et de Secours Etraz-Région</v>
      </c>
      <c r="E1626">
        <f>COUNTIFS(D$2:D1626,Clef_répartition[[#This Row],[Code_Nom]],J$2:J1626,Clef_répartition[[#This Row],[Année]])</f>
        <v>12</v>
      </c>
      <c r="F1626">
        <f>IF(Clef_répartition[[#This Row],[Code_Nom]]=D1625,F1625-1,(COUNTIFS(Clef_répartition[Code_Nom],Clef_répartition[[#This Row],[Code_Nom]],Clef_répartition[Année],Clef_répartition[[#This Row],[Année]])))</f>
        <v>17</v>
      </c>
      <c r="G162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Etraz-Région_12_2016</v>
      </c>
      <c r="H1626" s="60">
        <v>5857</v>
      </c>
      <c r="I1626" s="60" t="s">
        <v>122</v>
      </c>
      <c r="J1626" s="60">
        <v>2016</v>
      </c>
      <c r="K1626" s="60">
        <v>3.6200000000000003E-2</v>
      </c>
    </row>
    <row r="1627" spans="1:11" x14ac:dyDescent="0.25">
      <c r="A1627" t="s">
        <v>433</v>
      </c>
      <c r="B1627" t="s">
        <v>555</v>
      </c>
      <c r="C1627" t="s">
        <v>556</v>
      </c>
      <c r="D1627" t="str">
        <f>Clef_répartition[[#This Row],[Code association]]&amp;"_"&amp;Clef_répartition[[#This Row],[Nom association]]</f>
        <v>SDIS Etraz-Région_Association de communes Service de Défense Incendie et de Secours Etraz-Région</v>
      </c>
      <c r="E1627">
        <f>COUNTIFS(D$2:D1627,Clef_répartition[[#This Row],[Code_Nom]],J$2:J1627,Clef_répartition[[#This Row],[Année]])</f>
        <v>13</v>
      </c>
      <c r="F1627">
        <f>IF(Clef_répartition[[#This Row],[Code_Nom]]=D1626,F1626-1,(COUNTIFS(Clef_répartition[Code_Nom],Clef_répartition[[#This Row],[Code_Nom]],Clef_répartition[Année],Clef_répartition[[#This Row],[Année]])))</f>
        <v>16</v>
      </c>
      <c r="G162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Etraz-Région_13_2016</v>
      </c>
      <c r="H1627" s="60">
        <v>5428</v>
      </c>
      <c r="I1627" s="60" t="s">
        <v>123</v>
      </c>
      <c r="J1627" s="60">
        <v>2016</v>
      </c>
      <c r="K1627" s="60">
        <v>6.4899999999999999E-2</v>
      </c>
    </row>
    <row r="1628" spans="1:11" x14ac:dyDescent="0.25">
      <c r="A1628" t="s">
        <v>433</v>
      </c>
      <c r="B1628" t="s">
        <v>555</v>
      </c>
      <c r="C1628" t="s">
        <v>556</v>
      </c>
      <c r="D1628" t="str">
        <f>Clef_répartition[[#This Row],[Code association]]&amp;"_"&amp;Clef_répartition[[#This Row],[Nom association]]</f>
        <v>SDIS Etraz-Région_Association de communes Service de Défense Incendie et de Secours Etraz-Région</v>
      </c>
      <c r="E1628">
        <f>COUNTIFS(D$2:D1628,Clef_répartition[[#This Row],[Code_Nom]],J$2:J1628,Clef_répartition[[#This Row],[Année]])</f>
        <v>14</v>
      </c>
      <c r="F1628">
        <f>IF(Clef_répartition[[#This Row],[Code_Nom]]=D1627,F1627-1,(COUNTIFS(Clef_répartition[Code_Nom],Clef_répartition[[#This Row],[Code_Nom]],Clef_répartition[Année],Clef_répartition[[#This Row],[Année]])))</f>
        <v>15</v>
      </c>
      <c r="G162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Etraz-Région_14_2016</v>
      </c>
      <c r="H1628" s="60">
        <v>5637</v>
      </c>
      <c r="I1628" s="60" t="s">
        <v>153</v>
      </c>
      <c r="J1628" s="60">
        <v>2016</v>
      </c>
      <c r="K1628" s="60">
        <v>3.1399999999999997E-2</v>
      </c>
    </row>
    <row r="1629" spans="1:11" x14ac:dyDescent="0.25">
      <c r="A1629" t="s">
        <v>433</v>
      </c>
      <c r="B1629" t="s">
        <v>555</v>
      </c>
      <c r="C1629" t="s">
        <v>556</v>
      </c>
      <c r="D1629" t="str">
        <f>Clef_répartition[[#This Row],[Code association]]&amp;"_"&amp;Clef_répartition[[#This Row],[Nom association]]</f>
        <v>SDIS Etraz-Région_Association de communes Service de Défense Incendie et de Secours Etraz-Région</v>
      </c>
      <c r="E1629">
        <f>COUNTIFS(D$2:D1629,Clef_répartition[[#This Row],[Code_Nom]],J$2:J1629,Clef_répartition[[#This Row],[Année]])</f>
        <v>15</v>
      </c>
      <c r="F1629">
        <f>IF(Clef_répartition[[#This Row],[Code_Nom]]=D1628,F1628-1,(COUNTIFS(Clef_répartition[Code_Nom],Clef_répartition[[#This Row],[Code_Nom]],Clef_répartition[Année],Clef_répartition[[#This Row],[Année]])))</f>
        <v>14</v>
      </c>
      <c r="G162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Etraz-Région_15_2016</v>
      </c>
      <c r="H1629" s="60">
        <v>5429</v>
      </c>
      <c r="I1629" s="60" t="s">
        <v>162</v>
      </c>
      <c r="J1629" s="60">
        <v>2016</v>
      </c>
      <c r="K1629" s="60">
        <v>1.49E-2</v>
      </c>
    </row>
    <row r="1630" spans="1:11" x14ac:dyDescent="0.25">
      <c r="A1630" t="s">
        <v>433</v>
      </c>
      <c r="B1630" t="s">
        <v>555</v>
      </c>
      <c r="C1630" t="s">
        <v>556</v>
      </c>
      <c r="D1630" t="str">
        <f>Clef_répartition[[#This Row],[Code association]]&amp;"_"&amp;Clef_répartition[[#This Row],[Nom association]]</f>
        <v>SDIS Etraz-Région_Association de communes Service de Défense Incendie et de Secours Etraz-Région</v>
      </c>
      <c r="E1630">
        <f>COUNTIFS(D$2:D1630,Clef_répartition[[#This Row],[Code_Nom]],J$2:J1630,Clef_répartition[[#This Row],[Année]])</f>
        <v>16</v>
      </c>
      <c r="F1630">
        <f>IF(Clef_répartition[[#This Row],[Code_Nom]]=D1629,F1629-1,(COUNTIFS(Clef_répartition[Code_Nom],Clef_répartition[[#This Row],[Code_Nom]],Clef_répartition[Année],Clef_répartition[[#This Row],[Année]])))</f>
        <v>13</v>
      </c>
      <c r="G163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Etraz-Région_16_2016</v>
      </c>
      <c r="H1630" s="60">
        <v>5858</v>
      </c>
      <c r="I1630" s="60" t="s">
        <v>165</v>
      </c>
      <c r="J1630" s="60">
        <v>2016</v>
      </c>
      <c r="K1630" s="60">
        <v>2.0500000000000001E-2</v>
      </c>
    </row>
    <row r="1631" spans="1:11" x14ac:dyDescent="0.25">
      <c r="A1631" t="s">
        <v>433</v>
      </c>
      <c r="B1631" t="s">
        <v>555</v>
      </c>
      <c r="C1631" t="s">
        <v>556</v>
      </c>
      <c r="D1631" t="str">
        <f>Clef_répartition[[#This Row],[Code association]]&amp;"_"&amp;Clef_répartition[[#This Row],[Nom association]]</f>
        <v>SDIS Etraz-Région_Association de communes Service de Défense Incendie et de Secours Etraz-Région</v>
      </c>
      <c r="E1631">
        <f>COUNTIFS(D$2:D1631,Clef_répartition[[#This Row],[Code_Nom]],J$2:J1631,Clef_répartition[[#This Row],[Année]])</f>
        <v>17</v>
      </c>
      <c r="F1631">
        <f>IF(Clef_répartition[[#This Row],[Code_Nom]]=D1630,F1630-1,(COUNTIFS(Clef_répartition[Code_Nom],Clef_répartition[[#This Row],[Code_Nom]],Clef_répartition[Année],Clef_répartition[[#This Row],[Année]])))</f>
        <v>12</v>
      </c>
      <c r="G163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Etraz-Région_17_2016</v>
      </c>
      <c r="H1631" s="60">
        <v>5430</v>
      </c>
      <c r="I1631" s="60" t="s">
        <v>171</v>
      </c>
      <c r="J1631" s="60">
        <v>2016</v>
      </c>
      <c r="K1631" s="60">
        <v>1.4999999999999999E-2</v>
      </c>
    </row>
    <row r="1632" spans="1:11" x14ac:dyDescent="0.25">
      <c r="A1632" t="s">
        <v>433</v>
      </c>
      <c r="B1632" t="s">
        <v>555</v>
      </c>
      <c r="C1632" t="s">
        <v>556</v>
      </c>
      <c r="D1632" t="str">
        <f>Clef_répartition[[#This Row],[Code association]]&amp;"_"&amp;Clef_répartition[[#This Row],[Nom association]]</f>
        <v>SDIS Etraz-Région_Association de communes Service de Défense Incendie et de Secours Etraz-Région</v>
      </c>
      <c r="E1632">
        <f>COUNTIFS(D$2:D1632,Clef_répartition[[#This Row],[Code_Nom]],J$2:J1632,Clef_répartition[[#This Row],[Année]])</f>
        <v>18</v>
      </c>
      <c r="F1632">
        <f>IF(Clef_répartition[[#This Row],[Code_Nom]]=D1631,F1631-1,(COUNTIFS(Clef_répartition[Code_Nom],Clef_répartition[[#This Row],[Code_Nom]],Clef_répartition[Année],Clef_répartition[[#This Row],[Année]])))</f>
        <v>11</v>
      </c>
      <c r="G163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Etraz-Région_18_2016</v>
      </c>
      <c r="H1632" s="60">
        <v>5431</v>
      </c>
      <c r="I1632" s="60" t="s">
        <v>179</v>
      </c>
      <c r="J1632" s="60">
        <v>2016</v>
      </c>
      <c r="K1632" s="60">
        <v>9.7000000000000003E-3</v>
      </c>
    </row>
    <row r="1633" spans="1:11" x14ac:dyDescent="0.25">
      <c r="A1633" t="s">
        <v>433</v>
      </c>
      <c r="B1633" t="s">
        <v>555</v>
      </c>
      <c r="C1633" t="s">
        <v>556</v>
      </c>
      <c r="D1633" t="str">
        <f>Clef_répartition[[#This Row],[Code association]]&amp;"_"&amp;Clef_répartition[[#This Row],[Nom association]]</f>
        <v>SDIS Etraz-Région_Association de communes Service de Défense Incendie et de Secours Etraz-Région</v>
      </c>
      <c r="E1633">
        <f>COUNTIFS(D$2:D1633,Clef_répartition[[#This Row],[Code_Nom]],J$2:J1633,Clef_répartition[[#This Row],[Année]])</f>
        <v>19</v>
      </c>
      <c r="F1633">
        <f>IF(Clef_répartition[[#This Row],[Code_Nom]]=D1632,F1632-1,(COUNTIFS(Clef_répartition[Code_Nom],Clef_répartition[[#This Row],[Code_Nom]],Clef_répartition[Année],Clef_répartition[[#This Row],[Année]])))</f>
        <v>10</v>
      </c>
      <c r="G163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Etraz-Région_19_2016</v>
      </c>
      <c r="H1633" s="60">
        <v>5492</v>
      </c>
      <c r="I1633" s="60" t="s">
        <v>189</v>
      </c>
      <c r="J1633" s="60">
        <v>2016</v>
      </c>
      <c r="K1633" s="60">
        <v>3.1399999999999997E-2</v>
      </c>
    </row>
    <row r="1634" spans="1:11" x14ac:dyDescent="0.25">
      <c r="A1634" t="s">
        <v>433</v>
      </c>
      <c r="B1634" t="s">
        <v>555</v>
      </c>
      <c r="C1634" t="s">
        <v>556</v>
      </c>
      <c r="D1634" t="str">
        <f>Clef_répartition[[#This Row],[Code association]]&amp;"_"&amp;Clef_répartition[[#This Row],[Nom association]]</f>
        <v>SDIS Etraz-Région_Association de communes Service de Défense Incendie et de Secours Etraz-Région</v>
      </c>
      <c r="E1634">
        <f>COUNTIFS(D$2:D1634,Clef_répartition[[#This Row],[Code_Nom]],J$2:J1634,Clef_répartition[[#This Row],[Année]])</f>
        <v>20</v>
      </c>
      <c r="F1634">
        <f>IF(Clef_répartition[[#This Row],[Code_Nom]]=D1633,F1633-1,(COUNTIFS(Clef_répartition[Code_Nom],Clef_répartition[[#This Row],[Code_Nom]],Clef_répartition[Année],Clef_répartition[[#This Row],[Année]])))</f>
        <v>9</v>
      </c>
      <c r="G163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Etraz-Région_20_2016</v>
      </c>
      <c r="H1634" s="60">
        <v>5859</v>
      </c>
      <c r="I1634" s="60" t="s">
        <v>182</v>
      </c>
      <c r="J1634" s="60">
        <v>2016</v>
      </c>
      <c r="K1634" s="60">
        <v>8.7800000000000003E-2</v>
      </c>
    </row>
    <row r="1635" spans="1:11" x14ac:dyDescent="0.25">
      <c r="A1635" t="s">
        <v>433</v>
      </c>
      <c r="B1635" t="s">
        <v>555</v>
      </c>
      <c r="C1635" t="s">
        <v>556</v>
      </c>
      <c r="D1635" t="str">
        <f>Clef_répartition[[#This Row],[Code association]]&amp;"_"&amp;Clef_répartition[[#This Row],[Nom association]]</f>
        <v>SDIS Etraz-Région_Association de communes Service de Défense Incendie et de Secours Etraz-Région</v>
      </c>
      <c r="E1635">
        <f>COUNTIFS(D$2:D1635,Clef_répartition[[#This Row],[Code_Nom]],J$2:J1635,Clef_répartition[[#This Row],[Année]])</f>
        <v>21</v>
      </c>
      <c r="F1635">
        <f>IF(Clef_répartition[[#This Row],[Code_Nom]]=D1634,F1634-1,(COUNTIFS(Clef_répartition[Code_Nom],Clef_répartition[[#This Row],[Code_Nom]],Clef_répartition[Année],Clef_répartition[[#This Row],[Année]])))</f>
        <v>8</v>
      </c>
      <c r="G163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Etraz-Région_21_2016</v>
      </c>
      <c r="H1635" s="60">
        <v>5860</v>
      </c>
      <c r="I1635" s="60" t="s">
        <v>215</v>
      </c>
      <c r="J1635" s="60">
        <v>2016</v>
      </c>
      <c r="K1635" s="60">
        <v>4.7100000000000003E-2</v>
      </c>
    </row>
    <row r="1636" spans="1:11" x14ac:dyDescent="0.25">
      <c r="A1636" t="s">
        <v>433</v>
      </c>
      <c r="B1636" t="s">
        <v>555</v>
      </c>
      <c r="C1636" t="s">
        <v>556</v>
      </c>
      <c r="D1636" t="str">
        <f>Clef_répartition[[#This Row],[Code association]]&amp;"_"&amp;Clef_répartition[[#This Row],[Nom association]]</f>
        <v>SDIS Etraz-Région_Association de communes Service de Défense Incendie et de Secours Etraz-Région</v>
      </c>
      <c r="E1636">
        <f>COUNTIFS(D$2:D1636,Clef_répartition[[#This Row],[Code_Nom]],J$2:J1636,Clef_répartition[[#This Row],[Année]])</f>
        <v>22</v>
      </c>
      <c r="F1636">
        <f>IF(Clef_répartition[[#This Row],[Code_Nom]]=D1635,F1635-1,(COUNTIFS(Clef_répartition[Code_Nom],Clef_répartition[[#This Row],[Code_Nom]],Clef_répartition[Année],Clef_répartition[[#This Row],[Année]])))</f>
        <v>7</v>
      </c>
      <c r="G163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Etraz-Région_22_2016</v>
      </c>
      <c r="H1636" s="60">
        <v>5861</v>
      </c>
      <c r="I1636" s="60" t="s">
        <v>232</v>
      </c>
      <c r="J1636" s="60">
        <v>2016</v>
      </c>
      <c r="K1636" s="60">
        <v>0.1991</v>
      </c>
    </row>
    <row r="1637" spans="1:11" x14ac:dyDescent="0.25">
      <c r="A1637" t="s">
        <v>433</v>
      </c>
      <c r="B1637" t="s">
        <v>555</v>
      </c>
      <c r="C1637" t="s">
        <v>556</v>
      </c>
      <c r="D1637" t="str">
        <f>Clef_répartition[[#This Row],[Code association]]&amp;"_"&amp;Clef_répartition[[#This Row],[Nom association]]</f>
        <v>SDIS Etraz-Région_Association de communes Service de Défense Incendie et de Secours Etraz-Région</v>
      </c>
      <c r="E1637">
        <f>COUNTIFS(D$2:D1637,Clef_répartition[[#This Row],[Code_Nom]],J$2:J1637,Clef_répartition[[#This Row],[Année]])</f>
        <v>23</v>
      </c>
      <c r="F1637">
        <f>IF(Clef_répartition[[#This Row],[Code_Nom]]=D1636,F1636-1,(COUNTIFS(Clef_répartition[Code_Nom],Clef_répartition[[#This Row],[Code_Nom]],Clef_répartition[Année],Clef_répartition[[#This Row],[Année]])))</f>
        <v>6</v>
      </c>
      <c r="G163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Etraz-Région_23_2016</v>
      </c>
      <c r="H1637" s="60">
        <v>5434</v>
      </c>
      <c r="I1637" s="60" t="s">
        <v>244</v>
      </c>
      <c r="J1637" s="60">
        <v>2016</v>
      </c>
      <c r="K1637" s="60">
        <v>3.2099999999999997E-2</v>
      </c>
    </row>
    <row r="1638" spans="1:11" x14ac:dyDescent="0.25">
      <c r="A1638" t="s">
        <v>433</v>
      </c>
      <c r="B1638" t="s">
        <v>555</v>
      </c>
      <c r="C1638" t="s">
        <v>556</v>
      </c>
      <c r="D1638" t="str">
        <f>Clef_répartition[[#This Row],[Code association]]&amp;"_"&amp;Clef_répartition[[#This Row],[Nom association]]</f>
        <v>SDIS Etraz-Région_Association de communes Service de Défense Incendie et de Secours Etraz-Région</v>
      </c>
      <c r="E1638">
        <f>COUNTIFS(D$2:D1638,Clef_répartition[[#This Row],[Code_Nom]],J$2:J1638,Clef_répartition[[#This Row],[Année]])</f>
        <v>24</v>
      </c>
      <c r="F1638">
        <f>IF(Clef_répartition[[#This Row],[Code_Nom]]=D1637,F1637-1,(COUNTIFS(Clef_répartition[Code_Nom],Clef_répartition[[#This Row],[Code_Nom]],Clef_répartition[Année],Clef_répartition[[#This Row],[Année]])))</f>
        <v>5</v>
      </c>
      <c r="G163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Etraz-Région_24_2016</v>
      </c>
      <c r="H1638" s="60">
        <v>5435</v>
      </c>
      <c r="I1638" s="60" t="s">
        <v>245</v>
      </c>
      <c r="J1638" s="60">
        <v>2016</v>
      </c>
      <c r="K1638" s="60">
        <v>2.3599999999999999E-2</v>
      </c>
    </row>
    <row r="1639" spans="1:11" x14ac:dyDescent="0.25">
      <c r="A1639" t="s">
        <v>433</v>
      </c>
      <c r="B1639" t="s">
        <v>555</v>
      </c>
      <c r="C1639" t="s">
        <v>556</v>
      </c>
      <c r="D1639" t="str">
        <f>Clef_répartition[[#This Row],[Code association]]&amp;"_"&amp;Clef_répartition[[#This Row],[Nom association]]</f>
        <v>SDIS Etraz-Région_Association de communes Service de Défense Incendie et de Secours Etraz-Région</v>
      </c>
      <c r="E1639">
        <f>COUNTIFS(D$2:D1639,Clef_répartition[[#This Row],[Code_Nom]],J$2:J1639,Clef_répartition[[#This Row],[Année]])</f>
        <v>25</v>
      </c>
      <c r="F1639">
        <f>IF(Clef_répartition[[#This Row],[Code_Nom]]=D1638,F1638-1,(COUNTIFS(Clef_répartition[Code_Nom],Clef_répartition[[#This Row],[Code_Nom]],Clef_répartition[Année],Clef_répartition[[#This Row],[Année]])))</f>
        <v>4</v>
      </c>
      <c r="G163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Etraz-Région_25_2016</v>
      </c>
      <c r="H1639" s="60">
        <v>5436</v>
      </c>
      <c r="I1639" s="60" t="s">
        <v>246</v>
      </c>
      <c r="J1639" s="60">
        <v>2016</v>
      </c>
      <c r="K1639" s="60">
        <v>1.0999999999999999E-2</v>
      </c>
    </row>
    <row r="1640" spans="1:11" x14ac:dyDescent="0.25">
      <c r="A1640" t="s">
        <v>433</v>
      </c>
      <c r="B1640" t="s">
        <v>555</v>
      </c>
      <c r="C1640" t="s">
        <v>556</v>
      </c>
      <c r="D1640" t="str">
        <f>Clef_répartition[[#This Row],[Code association]]&amp;"_"&amp;Clef_répartition[[#This Row],[Nom association]]</f>
        <v>SDIS Etraz-Région_Association de communes Service de Défense Incendie et de Secours Etraz-Région</v>
      </c>
      <c r="E1640">
        <f>COUNTIFS(D$2:D1640,Clef_répartition[[#This Row],[Code_Nom]],J$2:J1640,Clef_répartition[[#This Row],[Année]])</f>
        <v>26</v>
      </c>
      <c r="F1640">
        <f>IF(Clef_répartition[[#This Row],[Code_Nom]]=D1639,F1639-1,(COUNTIFS(Clef_répartition[Code_Nom],Clef_répartition[[#This Row],[Code_Nom]],Clef_répartition[Année],Clef_répartition[[#This Row],[Année]])))</f>
        <v>3</v>
      </c>
      <c r="G164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Etraz-Région_26_2016</v>
      </c>
      <c r="H1640" s="60">
        <v>5437</v>
      </c>
      <c r="I1640" s="60" t="s">
        <v>250</v>
      </c>
      <c r="J1640" s="60">
        <v>2016</v>
      </c>
      <c r="K1640" s="60">
        <v>1.2999999999999999E-2</v>
      </c>
    </row>
    <row r="1641" spans="1:11" x14ac:dyDescent="0.25">
      <c r="A1641" t="s">
        <v>433</v>
      </c>
      <c r="B1641" t="s">
        <v>555</v>
      </c>
      <c r="C1641" t="s">
        <v>556</v>
      </c>
      <c r="D1641" t="str">
        <f>Clef_répartition[[#This Row],[Code association]]&amp;"_"&amp;Clef_répartition[[#This Row],[Nom association]]</f>
        <v>SDIS Etraz-Région_Association de communes Service de Défense Incendie et de Secours Etraz-Région</v>
      </c>
      <c r="E1641">
        <f>COUNTIFS(D$2:D1641,Clef_répartition[[#This Row],[Code_Nom]],J$2:J1641,Clef_répartition[[#This Row],[Année]])</f>
        <v>27</v>
      </c>
      <c r="F1641">
        <f>IF(Clef_répartition[[#This Row],[Code_Nom]]=D1640,F1640-1,(COUNTIFS(Clef_répartition[Code_Nom],Clef_répartition[[#This Row],[Code_Nom]],Clef_répartition[Année],Clef_répartition[[#This Row],[Année]])))</f>
        <v>2</v>
      </c>
      <c r="G164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Etraz-Région_27_2016</v>
      </c>
      <c r="H1641" s="60">
        <v>5862</v>
      </c>
      <c r="I1641" s="60" t="s">
        <v>262</v>
      </c>
      <c r="J1641" s="60">
        <v>2016</v>
      </c>
      <c r="K1641" s="60">
        <v>7.7000000000000002E-3</v>
      </c>
    </row>
    <row r="1642" spans="1:11" x14ac:dyDescent="0.25">
      <c r="A1642" t="s">
        <v>433</v>
      </c>
      <c r="B1642" t="s">
        <v>555</v>
      </c>
      <c r="C1642" t="s">
        <v>556</v>
      </c>
      <c r="D1642" t="str">
        <f>Clef_répartition[[#This Row],[Code association]]&amp;"_"&amp;Clef_répartition[[#This Row],[Nom association]]</f>
        <v>SDIS Etraz-Région_Association de communes Service de Défense Incendie et de Secours Etraz-Région</v>
      </c>
      <c r="E1642">
        <f>COUNTIFS(D$2:D1642,Clef_répartition[[#This Row],[Code_Nom]],J$2:J1642,Clef_répartition[[#This Row],[Année]])</f>
        <v>28</v>
      </c>
      <c r="F1642">
        <f>IF(Clef_répartition[[#This Row],[Code_Nom]]=D1641,F1641-1,(COUNTIFS(Clef_répartition[Code_Nom],Clef_répartition[[#This Row],[Code_Nom]],Clef_répartition[Année],Clef_répartition[[#This Row],[Année]])))</f>
        <v>1</v>
      </c>
      <c r="G164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Etraz-Région_28_2016</v>
      </c>
      <c r="H1642" s="60">
        <v>5863</v>
      </c>
      <c r="I1642" s="60" t="s">
        <v>287</v>
      </c>
      <c r="J1642" s="60">
        <v>2016</v>
      </c>
      <c r="K1642" s="60">
        <v>1.18E-2</v>
      </c>
    </row>
    <row r="1643" spans="1:11" x14ac:dyDescent="0.25">
      <c r="A1643" t="s">
        <v>433</v>
      </c>
      <c r="B1643" t="s">
        <v>523</v>
      </c>
      <c r="C1643" t="s">
        <v>524</v>
      </c>
      <c r="D1643" t="str">
        <f>Clef_répartition[[#This Row],[Code association]]&amp;"_"&amp;Clef_répartition[[#This Row],[Nom association]]</f>
        <v>SDIS Gland-Serine_Association de communes Service de Défense Incendie et de Secours</v>
      </c>
      <c r="E1643">
        <f>COUNTIFS(D$2:D1643,Clef_répartition[[#This Row],[Code_Nom]],J$2:J1643,Clef_répartition[[#This Row],[Année]])</f>
        <v>1</v>
      </c>
      <c r="F1643">
        <f>IF(Clef_répartition[[#This Row],[Code_Nom]]=D1642,F1642-1,(COUNTIFS(Clef_répartition[Code_Nom],Clef_répartition[[#This Row],[Code_Nom]],Clef_répartition[Année],Clef_répartition[[#This Row],[Année]])))</f>
        <v>7</v>
      </c>
      <c r="G1643" t="str">
        <f>Clef_répartition[[#This Row],[Code_Nom]]&amp;"_"&amp;Clef_répartition[[#This Row],[Nombre]]&amp;"_"&amp;Clef_répartition[[#This Row],[Année]]</f>
        <v>SDIS Gland-Serine_Association de communes Service de Défense Incendie et de Secours_1_2016</v>
      </c>
      <c r="H1643">
        <v>5703</v>
      </c>
      <c r="I1643" t="s">
        <v>13</v>
      </c>
      <c r="J1643">
        <v>2016</v>
      </c>
      <c r="K1643">
        <v>7.598205780344329E-2</v>
      </c>
    </row>
    <row r="1644" spans="1:11" x14ac:dyDescent="0.25">
      <c r="A1644" t="s">
        <v>433</v>
      </c>
      <c r="B1644" t="s">
        <v>523</v>
      </c>
      <c r="C1644" t="s">
        <v>524</v>
      </c>
      <c r="D1644" t="str">
        <f>Clef_répartition[[#This Row],[Code association]]&amp;"_"&amp;Clef_répartition[[#This Row],[Nom association]]</f>
        <v>SDIS Gland-Serine_Association de communes Service de Défense Incendie et de Secours</v>
      </c>
      <c r="E1644">
        <f>COUNTIFS(D$2:D1644,Clef_répartition[[#This Row],[Code_Nom]],J$2:J1644,Clef_répartition[[#This Row],[Année]])</f>
        <v>2</v>
      </c>
      <c r="F1644">
        <f>IF(Clef_répartition[[#This Row],[Code_Nom]]=D1643,F1643-1,(COUNTIFS(Clef_répartition[Code_Nom],Clef_répartition[[#This Row],[Code_Nom]],Clef_répartition[Année],Clef_répartition[[#This Row],[Année]])))</f>
        <v>6</v>
      </c>
      <c r="G1644" t="str">
        <f>Clef_répartition[[#This Row],[Code_Nom]]&amp;"_"&amp;Clef_répartition[[#This Row],[Nombre]]&amp;"_"&amp;Clef_répartition[[#This Row],[Année]]</f>
        <v>SDIS Gland-Serine_Association de communes Service de Défense Incendie et de Secours_2_2016</v>
      </c>
      <c r="H1644">
        <v>5704</v>
      </c>
      <c r="I1644" t="s">
        <v>16</v>
      </c>
      <c r="J1644">
        <v>2016</v>
      </c>
      <c r="K1644">
        <v>0.1122786685162972</v>
      </c>
    </row>
    <row r="1645" spans="1:11" x14ac:dyDescent="0.25">
      <c r="A1645" t="s">
        <v>433</v>
      </c>
      <c r="B1645" t="s">
        <v>523</v>
      </c>
      <c r="C1645" t="s">
        <v>524</v>
      </c>
      <c r="D1645" t="str">
        <f>Clef_répartition[[#This Row],[Code association]]&amp;"_"&amp;Clef_répartition[[#This Row],[Nom association]]</f>
        <v>SDIS Gland-Serine_Association de communes Service de Défense Incendie et de Secours</v>
      </c>
      <c r="E1645">
        <f>COUNTIFS(D$2:D1645,Clef_répartition[[#This Row],[Code_Nom]],J$2:J1645,Clef_répartition[[#This Row],[Année]])</f>
        <v>3</v>
      </c>
      <c r="F1645">
        <f>IF(Clef_répartition[[#This Row],[Code_Nom]]=D1644,F1644-1,(COUNTIFS(Clef_répartition[Code_Nom],Clef_répartition[[#This Row],[Code_Nom]],Clef_répartition[Année],Clef_répartition[[#This Row],[Année]])))</f>
        <v>5</v>
      </c>
      <c r="G1645" t="str">
        <f>Clef_répartition[[#This Row],[Code_Nom]]&amp;"_"&amp;Clef_répartition[[#This Row],[Nombre]]&amp;"_"&amp;Clef_répartition[[#This Row],[Année]]</f>
        <v>SDIS Gland-Serine_Association de communes Service de Défense Incendie et de Secours_3_2016</v>
      </c>
      <c r="H1645">
        <v>5854</v>
      </c>
      <c r="I1645" t="s">
        <v>43</v>
      </c>
      <c r="J1645">
        <v>2016</v>
      </c>
      <c r="K1645">
        <v>1.6799364134000929E-2</v>
      </c>
    </row>
    <row r="1646" spans="1:11" x14ac:dyDescent="0.25">
      <c r="A1646" t="s">
        <v>433</v>
      </c>
      <c r="B1646" t="s">
        <v>523</v>
      </c>
      <c r="C1646" t="s">
        <v>524</v>
      </c>
      <c r="D1646" t="str">
        <f>Clef_répartition[[#This Row],[Code association]]&amp;"_"&amp;Clef_répartition[[#This Row],[Nom association]]</f>
        <v>SDIS Gland-Serine_Association de communes Service de Défense Incendie et de Secours</v>
      </c>
      <c r="E1646">
        <f>COUNTIFS(D$2:D1646,Clef_répartition[[#This Row],[Code_Nom]],J$2:J1646,Clef_répartition[[#This Row],[Année]])</f>
        <v>4</v>
      </c>
      <c r="F1646">
        <f>IF(Clef_répartition[[#This Row],[Code_Nom]]=D1645,F1645-1,(COUNTIFS(Clef_répartition[Code_Nom],Clef_répartition[[#This Row],[Code_Nom]],Clef_répartition[Année],Clef_répartition[[#This Row],[Année]])))</f>
        <v>4</v>
      </c>
      <c r="G1646" t="str">
        <f>Clef_répartition[[#This Row],[Code_Nom]]&amp;"_"&amp;Clef_répartition[[#This Row],[Nombre]]&amp;"_"&amp;Clef_répartition[[#This Row],[Année]]</f>
        <v>SDIS Gland-Serine_Association de communes Service de Défense Incendie et de Secours_4_2016</v>
      </c>
      <c r="H1646">
        <v>5710</v>
      </c>
      <c r="I1646" t="s">
        <v>69</v>
      </c>
      <c r="J1646">
        <v>2016</v>
      </c>
      <c r="K1646">
        <v>3.0847947816360181E-2</v>
      </c>
    </row>
    <row r="1647" spans="1:11" x14ac:dyDescent="0.25">
      <c r="A1647" t="s">
        <v>433</v>
      </c>
      <c r="B1647" t="s">
        <v>523</v>
      </c>
      <c r="C1647" t="s">
        <v>524</v>
      </c>
      <c r="D1647" t="str">
        <f>Clef_répartition[[#This Row],[Code association]]&amp;"_"&amp;Clef_répartition[[#This Row],[Nom association]]</f>
        <v>SDIS Gland-Serine_Association de communes Service de Défense Incendie et de Secours</v>
      </c>
      <c r="E1647">
        <f>COUNTIFS(D$2:D1647,Clef_répartition[[#This Row],[Code_Nom]],J$2:J1647,Clef_répartition[[#This Row],[Année]])</f>
        <v>5</v>
      </c>
      <c r="F1647">
        <f>IF(Clef_répartition[[#This Row],[Code_Nom]]=D1646,F1646-1,(COUNTIFS(Clef_répartition[Code_Nom],Clef_répartition[[#This Row],[Code_Nom]],Clef_répartition[Année],Clef_répartition[[#This Row],[Année]])))</f>
        <v>3</v>
      </c>
      <c r="G1647" t="str">
        <f>Clef_répartition[[#This Row],[Code_Nom]]&amp;"_"&amp;Clef_répartition[[#This Row],[Nombre]]&amp;"_"&amp;Clef_répartition[[#This Row],[Année]]</f>
        <v>SDIS Gland-Serine_Association de communes Service de Défense Incendie et de Secours_5_2016</v>
      </c>
      <c r="H1647">
        <v>5721</v>
      </c>
      <c r="I1647" t="s">
        <v>126</v>
      </c>
      <c r="J1647">
        <v>2016</v>
      </c>
      <c r="K1647">
        <v>0.66037579013138814</v>
      </c>
    </row>
    <row r="1648" spans="1:11" x14ac:dyDescent="0.25">
      <c r="A1648" t="s">
        <v>433</v>
      </c>
      <c r="B1648" t="s">
        <v>523</v>
      </c>
      <c r="C1648" t="s">
        <v>524</v>
      </c>
      <c r="D1648" t="str">
        <f>Clef_répartition[[#This Row],[Code association]]&amp;"_"&amp;Clef_répartition[[#This Row],[Nom association]]</f>
        <v>SDIS Gland-Serine_Association de communes Service de Défense Incendie et de Secours</v>
      </c>
      <c r="E1648">
        <f>COUNTIFS(D$2:D1648,Clef_répartition[[#This Row],[Code_Nom]],J$2:J1648,Clef_répartition[[#This Row],[Année]])</f>
        <v>6</v>
      </c>
      <c r="F1648">
        <f>IF(Clef_répartition[[#This Row],[Code_Nom]]=D1647,F1647-1,(COUNTIFS(Clef_répartition[Code_Nom],Clef_répartition[[#This Row],[Code_Nom]],Clef_répartition[Année],Clef_répartition[[#This Row],[Année]])))</f>
        <v>2</v>
      </c>
      <c r="G1648" t="str">
        <f>Clef_répartition[[#This Row],[Code_Nom]]&amp;"_"&amp;Clef_répartition[[#This Row],[Nombre]]&amp;"_"&amp;Clef_répartition[[#This Row],[Année]]</f>
        <v>SDIS Gland-Serine_Association de communes Service de Défense Incendie et de Secours_6_2016</v>
      </c>
      <c r="H1648">
        <v>5731</v>
      </c>
      <c r="I1648" t="s">
        <v>157</v>
      </c>
      <c r="J1648">
        <v>2016</v>
      </c>
      <c r="K1648">
        <v>4.7796839225515315E-2</v>
      </c>
    </row>
    <row r="1649" spans="1:11" x14ac:dyDescent="0.25">
      <c r="A1649" t="s">
        <v>433</v>
      </c>
      <c r="B1649" t="s">
        <v>523</v>
      </c>
      <c r="C1649" t="s">
        <v>524</v>
      </c>
      <c r="D1649" t="str">
        <f>Clef_répartition[[#This Row],[Code association]]&amp;"_"&amp;Clef_répartition[[#This Row],[Nom association]]</f>
        <v>SDIS Gland-Serine_Association de communes Service de Défense Incendie et de Secours</v>
      </c>
      <c r="E1649">
        <f>COUNTIFS(D$2:D1649,Clef_répartition[[#This Row],[Code_Nom]],J$2:J1649,Clef_répartition[[#This Row],[Année]])</f>
        <v>7</v>
      </c>
      <c r="F1649">
        <f>IF(Clef_répartition[[#This Row],[Code_Nom]]=D1648,F1648-1,(COUNTIFS(Clef_répartition[Code_Nom],Clef_répartition[[#This Row],[Code_Nom]],Clef_répartition[Année],Clef_répartition[[#This Row],[Année]])))</f>
        <v>1</v>
      </c>
      <c r="G1649" t="str">
        <f>Clef_répartition[[#This Row],[Code_Nom]]&amp;"_"&amp;Clef_répartition[[#This Row],[Nombre]]&amp;"_"&amp;Clef_répartition[[#This Row],[Année]]</f>
        <v>SDIS Gland-Serine_Association de communes Service de Défense Incendie et de Secours_7_2016</v>
      </c>
      <c r="H1649">
        <v>5732</v>
      </c>
      <c r="I1649" t="s">
        <v>279</v>
      </c>
      <c r="J1649">
        <v>2016</v>
      </c>
      <c r="K1649">
        <v>5.5919332372994825E-2</v>
      </c>
    </row>
    <row r="1650" spans="1:11" x14ac:dyDescent="0.25">
      <c r="A1650" t="s">
        <v>433</v>
      </c>
      <c r="B1650" t="s">
        <v>573</v>
      </c>
      <c r="C1650" t="s">
        <v>574</v>
      </c>
      <c r="D1650" t="str">
        <f>Clef_répartition[[#This Row],[Code association]]&amp;"_"&amp;Clef_répartition[[#This Row],[Nom association]]</f>
        <v>SDIS Gros-de-Vaud_Association de communes Service de Défense Incendie et de Secours Gros-de-Vaud</v>
      </c>
      <c r="E1650">
        <f>COUNTIFS(D$2:D1650,Clef_répartition[[#This Row],[Code_Nom]],J$2:J1650,Clef_répartition[[#This Row],[Année]])</f>
        <v>1</v>
      </c>
      <c r="F1650">
        <f>IF(Clef_répartition[[#This Row],[Code_Nom]]=D1649,F1649-1,(COUNTIFS(Clef_répartition[Code_Nom],Clef_répartition[[#This Row],[Code_Nom]],Clef_répartition[Année],Clef_répartition[[#This Row],[Année]])))</f>
        <v>20</v>
      </c>
      <c r="G165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Gros-de-Vaud_1_2016</v>
      </c>
      <c r="H1650" s="60">
        <v>5511</v>
      </c>
      <c r="I1650" s="60" t="s">
        <v>8</v>
      </c>
      <c r="J1650" s="60">
        <v>2016</v>
      </c>
      <c r="K1650" s="60">
        <v>7.0039636278852874E-2</v>
      </c>
    </row>
    <row r="1651" spans="1:11" x14ac:dyDescent="0.25">
      <c r="A1651" t="s">
        <v>433</v>
      </c>
      <c r="B1651" t="s">
        <v>573</v>
      </c>
      <c r="C1651" t="s">
        <v>574</v>
      </c>
      <c r="D1651" t="str">
        <f>Clef_répartition[[#This Row],[Code association]]&amp;"_"&amp;Clef_répartition[[#This Row],[Nom association]]</f>
        <v>SDIS Gros-de-Vaud_Association de communes Service de Défense Incendie et de Secours Gros-de-Vaud</v>
      </c>
      <c r="E1651">
        <f>COUNTIFS(D$2:D1651,Clef_répartition[[#This Row],[Code_Nom]],J$2:J1651,Clef_répartition[[#This Row],[Année]])</f>
        <v>2</v>
      </c>
      <c r="F1651">
        <f>IF(Clef_répartition[[#This Row],[Code_Nom]]=D1650,F1650-1,(COUNTIFS(Clef_répartition[Code_Nom],Clef_répartition[[#This Row],[Code_Nom]],Clef_répartition[Année],Clef_répartition[[#This Row],[Année]])))</f>
        <v>19</v>
      </c>
      <c r="G165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Gros-de-Vaud_2_2016</v>
      </c>
      <c r="H1651" s="60">
        <v>5512</v>
      </c>
      <c r="I1651" s="60" t="s">
        <v>19</v>
      </c>
      <c r="J1651" s="60">
        <v>2016</v>
      </c>
      <c r="K1651" s="60">
        <v>5.3532291909536026E-2</v>
      </c>
    </row>
    <row r="1652" spans="1:11" x14ac:dyDescent="0.25">
      <c r="A1652" t="s">
        <v>433</v>
      </c>
      <c r="B1652" t="s">
        <v>573</v>
      </c>
      <c r="C1652" t="s">
        <v>574</v>
      </c>
      <c r="D1652" t="str">
        <f>Clef_répartition[[#This Row],[Code association]]&amp;"_"&amp;Clef_répartition[[#This Row],[Nom association]]</f>
        <v>SDIS Gros-de-Vaud_Association de communes Service de Défense Incendie et de Secours Gros-de-Vaud</v>
      </c>
      <c r="E1652">
        <f>COUNTIFS(D$2:D1652,Clef_répartition[[#This Row],[Code_Nom]],J$2:J1652,Clef_répartition[[#This Row],[Année]])</f>
        <v>3</v>
      </c>
      <c r="F1652">
        <f>IF(Clef_répartition[[#This Row],[Code_Nom]]=D1651,F1651-1,(COUNTIFS(Clef_répartition[Code_Nom],Clef_répartition[[#This Row],[Code_Nom]],Clef_répartition[Année],Clef_répartition[[#This Row],[Année]])))</f>
        <v>18</v>
      </c>
      <c r="G165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Gros-de-Vaud_3_2016</v>
      </c>
      <c r="H1652" s="60">
        <v>5471</v>
      </c>
      <c r="I1652" s="60" t="s">
        <v>21</v>
      </c>
      <c r="J1652" s="60">
        <v>2016</v>
      </c>
      <c r="K1652" s="60">
        <v>2.5973420377710423E-2</v>
      </c>
    </row>
    <row r="1653" spans="1:11" x14ac:dyDescent="0.25">
      <c r="A1653" t="s">
        <v>433</v>
      </c>
      <c r="B1653" t="s">
        <v>573</v>
      </c>
      <c r="C1653" t="s">
        <v>574</v>
      </c>
      <c r="D1653" t="str">
        <f>Clef_répartition[[#This Row],[Code association]]&amp;"_"&amp;Clef_répartition[[#This Row],[Nom association]]</f>
        <v>SDIS Gros-de-Vaud_Association de communes Service de Défense Incendie et de Secours Gros-de-Vaud</v>
      </c>
      <c r="E1653">
        <f>COUNTIFS(D$2:D1653,Clef_répartition[[#This Row],[Code_Nom]],J$2:J1653,Clef_répartition[[#This Row],[Année]])</f>
        <v>4</v>
      </c>
      <c r="F1653">
        <f>IF(Clef_répartition[[#This Row],[Code_Nom]]=D1652,F1652-1,(COUNTIFS(Clef_répartition[Code_Nom],Clef_répartition[[#This Row],[Code_Nom]],Clef_répartition[Année],Clef_répartition[[#This Row],[Année]])))</f>
        <v>17</v>
      </c>
      <c r="G165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Gros-de-Vaud_4_2016</v>
      </c>
      <c r="H1653" s="60">
        <v>5518</v>
      </c>
      <c r="I1653" s="60" t="s">
        <v>99</v>
      </c>
      <c r="J1653" s="60">
        <v>2016</v>
      </c>
      <c r="K1653" s="60">
        <v>0.2614129167638144</v>
      </c>
    </row>
    <row r="1654" spans="1:11" x14ac:dyDescent="0.25">
      <c r="A1654" t="s">
        <v>433</v>
      </c>
      <c r="B1654" t="s">
        <v>573</v>
      </c>
      <c r="C1654" t="s">
        <v>574</v>
      </c>
      <c r="D1654" t="str">
        <f>Clef_répartition[[#This Row],[Code association]]&amp;"_"&amp;Clef_répartition[[#This Row],[Nom association]]</f>
        <v>SDIS Gros-de-Vaud_Association de communes Service de Défense Incendie et de Secours Gros-de-Vaud</v>
      </c>
      <c r="E1654">
        <f>COUNTIFS(D$2:D1654,Clef_répartition[[#This Row],[Code_Nom]],J$2:J1654,Clef_répartition[[#This Row],[Année]])</f>
        <v>5</v>
      </c>
      <c r="F1654">
        <f>IF(Clef_répartition[[#This Row],[Code_Nom]]=D1653,F1653-1,(COUNTIFS(Clef_répartition[Code_Nom],Clef_répartition[[#This Row],[Code_Nom]],Clef_répartition[Année],Clef_répartition[[#This Row],[Année]])))</f>
        <v>16</v>
      </c>
      <c r="G165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Gros-de-Vaud_5_2016</v>
      </c>
      <c r="H1654" s="60">
        <v>5520</v>
      </c>
      <c r="I1654" s="60" t="s">
        <v>107</v>
      </c>
      <c r="J1654" s="60">
        <v>2016</v>
      </c>
      <c r="K1654" s="60">
        <v>4.4066215901142458E-2</v>
      </c>
    </row>
    <row r="1655" spans="1:11" x14ac:dyDescent="0.25">
      <c r="A1655" t="s">
        <v>433</v>
      </c>
      <c r="B1655" t="s">
        <v>573</v>
      </c>
      <c r="C1655" t="s">
        <v>574</v>
      </c>
      <c r="D1655" t="str">
        <f>Clef_répartition[[#This Row],[Code association]]&amp;"_"&amp;Clef_répartition[[#This Row],[Nom association]]</f>
        <v>SDIS Gros-de-Vaud_Association de communes Service de Défense Incendie et de Secours Gros-de-Vaud</v>
      </c>
      <c r="E1655">
        <f>COUNTIFS(D$2:D1655,Clef_répartition[[#This Row],[Code_Nom]],J$2:J1655,Clef_répartition[[#This Row],[Année]])</f>
        <v>6</v>
      </c>
      <c r="F1655">
        <f>IF(Clef_répartition[[#This Row],[Code_Nom]]=D1654,F1654-1,(COUNTIFS(Clef_répartition[Code_Nom],Clef_répartition[[#This Row],[Code_Nom]],Clef_répartition[Année],Clef_répartition[[#This Row],[Année]])))</f>
        <v>15</v>
      </c>
      <c r="G165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Gros-de-Vaud_6_2016</v>
      </c>
      <c r="H1655" s="60">
        <v>5521</v>
      </c>
      <c r="I1655" s="60" t="s">
        <v>108</v>
      </c>
      <c r="J1655" s="60">
        <v>2016</v>
      </c>
      <c r="K1655" s="60">
        <v>5.3439030076941015E-2</v>
      </c>
    </row>
    <row r="1656" spans="1:11" x14ac:dyDescent="0.25">
      <c r="A1656" t="s">
        <v>433</v>
      </c>
      <c r="B1656" t="s">
        <v>573</v>
      </c>
      <c r="C1656" t="s">
        <v>574</v>
      </c>
      <c r="D1656" t="str">
        <f>Clef_répartition[[#This Row],[Code association]]&amp;"_"&amp;Clef_répartition[[#This Row],[Nom association]]</f>
        <v>SDIS Gros-de-Vaud_Association de communes Service de Défense Incendie et de Secours Gros-de-Vaud</v>
      </c>
      <c r="E1656">
        <f>COUNTIFS(D$2:D1656,Clef_répartition[[#This Row],[Code_Nom]],J$2:J1656,Clef_répartition[[#This Row],[Année]])</f>
        <v>7</v>
      </c>
      <c r="F1656">
        <f>IF(Clef_répartition[[#This Row],[Code_Nom]]=D1655,F1655-1,(COUNTIFS(Clef_répartition[Code_Nom],Clef_répartition[[#This Row],[Code_Nom]],Clef_répartition[Année],Clef_répartition[[#This Row],[Année]])))</f>
        <v>14</v>
      </c>
      <c r="G165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Gros-de-Vaud_7_2016</v>
      </c>
      <c r="H1656" s="60">
        <v>5522</v>
      </c>
      <c r="I1656" s="60" t="s">
        <v>114</v>
      </c>
      <c r="J1656" s="60">
        <v>2016</v>
      </c>
      <c r="K1656" s="60">
        <v>2.9610631848915832E-2</v>
      </c>
    </row>
    <row r="1657" spans="1:11" x14ac:dyDescent="0.25">
      <c r="A1657" t="s">
        <v>433</v>
      </c>
      <c r="B1657" t="s">
        <v>573</v>
      </c>
      <c r="C1657" t="s">
        <v>574</v>
      </c>
      <c r="D1657" t="str">
        <f>Clef_répartition[[#This Row],[Code association]]&amp;"_"&amp;Clef_répartition[[#This Row],[Nom association]]</f>
        <v>SDIS Gros-de-Vaud_Association de communes Service de Défense Incendie et de Secours Gros-de-Vaud</v>
      </c>
      <c r="E1657">
        <f>COUNTIFS(D$2:D1657,Clef_répartition[[#This Row],[Code_Nom]],J$2:J1657,Clef_répartition[[#This Row],[Année]])</f>
        <v>8</v>
      </c>
      <c r="F1657">
        <f>IF(Clef_répartition[[#This Row],[Code_Nom]]=D1656,F1656-1,(COUNTIFS(Clef_répartition[Code_Nom],Clef_répartition[[#This Row],[Code_Nom]],Clef_répartition[Année],Clef_répartition[[#This Row],[Année]])))</f>
        <v>13</v>
      </c>
      <c r="G165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Gros-de-Vaud_8_2016</v>
      </c>
      <c r="H1657" s="60">
        <v>5541</v>
      </c>
      <c r="I1657" s="60" t="s">
        <v>128</v>
      </c>
      <c r="J1657" s="60">
        <v>2016</v>
      </c>
      <c r="K1657" s="60">
        <v>4.9195616693868037E-2</v>
      </c>
    </row>
    <row r="1658" spans="1:11" x14ac:dyDescent="0.25">
      <c r="A1658" t="s">
        <v>433</v>
      </c>
      <c r="B1658" t="s">
        <v>573</v>
      </c>
      <c r="C1658" t="s">
        <v>574</v>
      </c>
      <c r="D1658" t="str">
        <f>Clef_répartition[[#This Row],[Code association]]&amp;"_"&amp;Clef_répartition[[#This Row],[Nom association]]</f>
        <v>SDIS Gros-de-Vaud_Association de communes Service de Défense Incendie et de Secours Gros-de-Vaud</v>
      </c>
      <c r="E1658">
        <f>COUNTIFS(D$2:D1658,Clef_répartition[[#This Row],[Code_Nom]],J$2:J1658,Clef_répartition[[#This Row],[Année]])</f>
        <v>9</v>
      </c>
      <c r="F1658">
        <f>IF(Clef_répartition[[#This Row],[Code_Nom]]=D1657,F1657-1,(COUNTIFS(Clef_répartition[Code_Nom],Clef_répartition[[#This Row],[Code_Nom]],Clef_répartition[Année],Clef_répartition[[#This Row],[Année]])))</f>
        <v>12</v>
      </c>
      <c r="G165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Gros-de-Vaud_9_2016</v>
      </c>
      <c r="H1658" s="60">
        <v>5804</v>
      </c>
      <c r="I1658" s="60" t="s">
        <v>139</v>
      </c>
      <c r="J1658" s="60">
        <v>2016</v>
      </c>
      <c r="K1658" s="60">
        <v>7.0785730939612962E-2</v>
      </c>
    </row>
    <row r="1659" spans="1:11" x14ac:dyDescent="0.25">
      <c r="A1659" t="s">
        <v>433</v>
      </c>
      <c r="B1659" t="s">
        <v>573</v>
      </c>
      <c r="C1659" t="s">
        <v>574</v>
      </c>
      <c r="D1659" t="str">
        <f>Clef_répartition[[#This Row],[Code association]]&amp;"_"&amp;Clef_répartition[[#This Row],[Nom association]]</f>
        <v>SDIS Gros-de-Vaud_Association de communes Service de Défense Incendie et de Secours Gros-de-Vaud</v>
      </c>
      <c r="E1659">
        <f>COUNTIFS(D$2:D1659,Clef_répartition[[#This Row],[Code_Nom]],J$2:J1659,Clef_répartition[[#This Row],[Année]])</f>
        <v>10</v>
      </c>
      <c r="F1659">
        <f>IF(Clef_répartition[[#This Row],[Code_Nom]]=D1658,F1658-1,(COUNTIFS(Clef_répartition[Code_Nom],Clef_répartition[[#This Row],[Code_Nom]],Clef_répartition[Année],Clef_répartition[[#This Row],[Année]])))</f>
        <v>11</v>
      </c>
      <c r="G165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Gros-de-Vaud_10_2016</v>
      </c>
      <c r="H1659" s="60">
        <v>5540</v>
      </c>
      <c r="I1659" s="60" t="s">
        <v>186</v>
      </c>
      <c r="J1659" s="60">
        <v>2016</v>
      </c>
      <c r="K1659" s="60">
        <v>7.7220797388668688E-2</v>
      </c>
    </row>
    <row r="1660" spans="1:11" x14ac:dyDescent="0.25">
      <c r="A1660" t="s">
        <v>433</v>
      </c>
      <c r="B1660" t="s">
        <v>573</v>
      </c>
      <c r="C1660" t="s">
        <v>574</v>
      </c>
      <c r="D1660" t="str">
        <f>Clef_répartition[[#This Row],[Code association]]&amp;"_"&amp;Clef_répartition[[#This Row],[Nom association]]</f>
        <v>SDIS Gros-de-Vaud_Association de communes Service de Défense Incendie et de Secours Gros-de-Vaud</v>
      </c>
      <c r="E1660">
        <f>COUNTIFS(D$2:D1660,Clef_répartition[[#This Row],[Code_Nom]],J$2:J1660,Clef_répartition[[#This Row],[Année]])</f>
        <v>11</v>
      </c>
      <c r="F1660">
        <f>IF(Clef_répartition[[#This Row],[Code_Nom]]=D1659,F1659-1,(COUNTIFS(Clef_répartition[Code_Nom],Clef_répartition[[#This Row],[Code_Nom]],Clef_répartition[Année],Clef_répartition[[#This Row],[Année]])))</f>
        <v>10</v>
      </c>
      <c r="G166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Gros-de-Vaud_11_2016</v>
      </c>
      <c r="H1660" s="60">
        <v>5923</v>
      </c>
      <c r="I1660" s="60" t="s">
        <v>200</v>
      </c>
      <c r="J1660" s="60">
        <v>2016</v>
      </c>
      <c r="K1660" s="60">
        <v>8.4868267661459551E-3</v>
      </c>
    </row>
    <row r="1661" spans="1:11" x14ac:dyDescent="0.25">
      <c r="A1661" t="s">
        <v>433</v>
      </c>
      <c r="B1661" t="s">
        <v>573</v>
      </c>
      <c r="C1661" t="s">
        <v>574</v>
      </c>
      <c r="D1661" t="str">
        <f>Clef_répartition[[#This Row],[Code association]]&amp;"_"&amp;Clef_répartition[[#This Row],[Nom association]]</f>
        <v>SDIS Gros-de-Vaud_Association de communes Service de Défense Incendie et de Secours Gros-de-Vaud</v>
      </c>
      <c r="E1661">
        <f>COUNTIFS(D$2:D1661,Clef_répartition[[#This Row],[Code_Nom]],J$2:J1661,Clef_répartition[[#This Row],[Année]])</f>
        <v>12</v>
      </c>
      <c r="F1661">
        <f>IF(Clef_répartition[[#This Row],[Code_Nom]]=D1660,F1660-1,(COUNTIFS(Clef_répartition[Code_Nom],Clef_répartition[[#This Row],[Code_Nom]],Clef_répartition[Année],Clef_répartition[[#This Row],[Année]])))</f>
        <v>9</v>
      </c>
      <c r="G166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Gros-de-Vaud_12_2016</v>
      </c>
      <c r="H1661" s="60">
        <v>5925</v>
      </c>
      <c r="I1661" s="60" t="s">
        <v>207</v>
      </c>
      <c r="J1661" s="60">
        <v>2016</v>
      </c>
      <c r="K1661" s="60">
        <v>9.8391233387736064E-3</v>
      </c>
    </row>
    <row r="1662" spans="1:11" x14ac:dyDescent="0.25">
      <c r="A1662" t="s">
        <v>433</v>
      </c>
      <c r="B1662" t="s">
        <v>573</v>
      </c>
      <c r="C1662" t="s">
        <v>574</v>
      </c>
      <c r="D1662" t="str">
        <f>Clef_répartition[[#This Row],[Code association]]&amp;"_"&amp;Clef_répartition[[#This Row],[Nom association]]</f>
        <v>SDIS Gros-de-Vaud_Association de communes Service de Défense Incendie et de Secours Gros-de-Vaud</v>
      </c>
      <c r="E1662">
        <f>COUNTIFS(D$2:D1662,Clef_répartition[[#This Row],[Code_Nom]],J$2:J1662,Clef_répartition[[#This Row],[Année]])</f>
        <v>13</v>
      </c>
      <c r="F1662">
        <f>IF(Clef_répartition[[#This Row],[Code_Nom]]=D1661,F1661-1,(COUNTIFS(Clef_répartition[Code_Nom],Clef_répartition[[#This Row],[Code_Nom]],Clef_répartition[Année],Clef_répartition[[#This Row],[Année]])))</f>
        <v>8</v>
      </c>
      <c r="G166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Gros-de-Vaud_13_2016</v>
      </c>
      <c r="H1662" s="60">
        <v>5529</v>
      </c>
      <c r="I1662" s="60" t="s">
        <v>208</v>
      </c>
      <c r="J1662" s="60">
        <v>2016</v>
      </c>
      <c r="K1662" s="60">
        <v>2.4807647470272792E-2</v>
      </c>
    </row>
    <row r="1663" spans="1:11" x14ac:dyDescent="0.25">
      <c r="A1663" t="s">
        <v>433</v>
      </c>
      <c r="B1663" t="s">
        <v>573</v>
      </c>
      <c r="C1663" t="s">
        <v>574</v>
      </c>
      <c r="D1663" t="str">
        <f>Clef_répartition[[#This Row],[Code association]]&amp;"_"&amp;Clef_répartition[[#This Row],[Nom association]]</f>
        <v>SDIS Gros-de-Vaud_Association de communes Service de Défense Incendie et de Secours Gros-de-Vaud</v>
      </c>
      <c r="E1663">
        <f>COUNTIFS(D$2:D1663,Clef_répartition[[#This Row],[Code_Nom]],J$2:J1663,Clef_répartition[[#This Row],[Année]])</f>
        <v>14</v>
      </c>
      <c r="F1663">
        <f>IF(Clef_répartition[[#This Row],[Code_Nom]]=D1662,F1662-1,(COUNTIFS(Clef_répartition[Code_Nom],Clef_répartition[[#This Row],[Code_Nom]],Clef_répartition[Année],Clef_répartition[[#This Row],[Année]])))</f>
        <v>7</v>
      </c>
      <c r="G166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Gros-de-Vaud_14_2016</v>
      </c>
      <c r="H1663" s="60">
        <v>5530</v>
      </c>
      <c r="I1663" s="60" t="s">
        <v>209</v>
      </c>
      <c r="J1663" s="60">
        <v>2016</v>
      </c>
      <c r="K1663" s="60">
        <v>2.4854278386570297E-2</v>
      </c>
    </row>
    <row r="1664" spans="1:11" x14ac:dyDescent="0.25">
      <c r="A1664" t="s">
        <v>433</v>
      </c>
      <c r="B1664" t="s">
        <v>573</v>
      </c>
      <c r="C1664" t="s">
        <v>574</v>
      </c>
      <c r="D1664" t="str">
        <f>Clef_répartition[[#This Row],[Code association]]&amp;"_"&amp;Clef_répartition[[#This Row],[Nom association]]</f>
        <v>SDIS Gros-de-Vaud_Association de communes Service de Défense Incendie et de Secours Gros-de-Vaud</v>
      </c>
      <c r="E1664">
        <f>COUNTIFS(D$2:D1664,Clef_répartition[[#This Row],[Code_Nom]],J$2:J1664,Clef_répartition[[#This Row],[Année]])</f>
        <v>15</v>
      </c>
      <c r="F1664">
        <f>IF(Clef_répartition[[#This Row],[Code_Nom]]=D1663,F1663-1,(COUNTIFS(Clef_répartition[Code_Nom],Clef_répartition[[#This Row],[Code_Nom]],Clef_répartition[Année],Clef_répartition[[#This Row],[Année]])))</f>
        <v>6</v>
      </c>
      <c r="G166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Gros-de-Vaud_15_2016</v>
      </c>
      <c r="H1664" s="60">
        <v>5531</v>
      </c>
      <c r="I1664" s="60" t="s">
        <v>214</v>
      </c>
      <c r="J1664" s="60">
        <v>2016</v>
      </c>
      <c r="K1664" s="60">
        <v>1.8139426439729541E-2</v>
      </c>
    </row>
    <row r="1665" spans="1:11" x14ac:dyDescent="0.25">
      <c r="A1665" t="s">
        <v>433</v>
      </c>
      <c r="B1665" t="s">
        <v>573</v>
      </c>
      <c r="C1665" t="s">
        <v>574</v>
      </c>
      <c r="D1665" t="str">
        <f>Clef_répartition[[#This Row],[Code association]]&amp;"_"&amp;Clef_répartition[[#This Row],[Nom association]]</f>
        <v>SDIS Gros-de-Vaud_Association de communes Service de Défense Incendie et de Secours Gros-de-Vaud</v>
      </c>
      <c r="E1665">
        <f>COUNTIFS(D$2:D1665,Clef_répartition[[#This Row],[Code_Nom]],J$2:J1665,Clef_répartition[[#This Row],[Année]])</f>
        <v>16</v>
      </c>
      <c r="F1665">
        <f>IF(Clef_répartition[[#This Row],[Code_Nom]]=D1664,F1664-1,(COUNTIFS(Clef_répartition[Code_Nom],Clef_répartition[[#This Row],[Code_Nom]],Clef_répartition[Année],Clef_répartition[[#This Row],[Année]])))</f>
        <v>5</v>
      </c>
      <c r="G166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Gros-de-Vaud_16_2016</v>
      </c>
      <c r="H1665" s="60">
        <v>5533</v>
      </c>
      <c r="I1665" s="60" t="s">
        <v>216</v>
      </c>
      <c r="J1665" s="60">
        <v>2016</v>
      </c>
      <c r="K1665" s="60">
        <v>3.8004196782466776E-2</v>
      </c>
    </row>
    <row r="1666" spans="1:11" x14ac:dyDescent="0.25">
      <c r="A1666" t="s">
        <v>433</v>
      </c>
      <c r="B1666" t="s">
        <v>573</v>
      </c>
      <c r="C1666" t="s">
        <v>574</v>
      </c>
      <c r="D1666" t="str">
        <f>Clef_répartition[[#This Row],[Code association]]&amp;"_"&amp;Clef_répartition[[#This Row],[Nom association]]</f>
        <v>SDIS Gros-de-Vaud_Association de communes Service de Défense Incendie et de Secours Gros-de-Vaud</v>
      </c>
      <c r="E1666">
        <f>COUNTIFS(D$2:D1666,Clef_répartition[[#This Row],[Code_Nom]],J$2:J1666,Clef_répartition[[#This Row],[Année]])</f>
        <v>17</v>
      </c>
      <c r="F1666">
        <f>IF(Clef_répartition[[#This Row],[Code_Nom]]=D1665,F1665-1,(COUNTIFS(Clef_répartition[Code_Nom],Clef_répartition[[#This Row],[Code_Nom]],Clef_répartition[Année],Clef_répartition[[#This Row],[Année]])))</f>
        <v>4</v>
      </c>
      <c r="G166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Gros-de-Vaud_17_2016</v>
      </c>
      <c r="H1666" s="60">
        <v>5534</v>
      </c>
      <c r="I1666" s="60" t="s">
        <v>241</v>
      </c>
      <c r="J1666" s="60">
        <v>2016</v>
      </c>
      <c r="K1666" s="60">
        <v>1.235719281883889E-2</v>
      </c>
    </row>
    <row r="1667" spans="1:11" x14ac:dyDescent="0.25">
      <c r="A1667" t="s">
        <v>433</v>
      </c>
      <c r="B1667" t="s">
        <v>573</v>
      </c>
      <c r="C1667" t="s">
        <v>574</v>
      </c>
      <c r="D1667" t="str">
        <f>Clef_répartition[[#This Row],[Code association]]&amp;"_"&amp;Clef_répartition[[#This Row],[Nom association]]</f>
        <v>SDIS Gros-de-Vaud_Association de communes Service de Défense Incendie et de Secours Gros-de-Vaud</v>
      </c>
      <c r="E1667">
        <f>COUNTIFS(D$2:D1667,Clef_répartition[[#This Row],[Code_Nom]],J$2:J1667,Clef_répartition[[#This Row],[Année]])</f>
        <v>18</v>
      </c>
      <c r="F1667">
        <f>IF(Clef_répartition[[#This Row],[Code_Nom]]=D1666,F1666-1,(COUNTIFS(Clef_répartition[Code_Nom],Clef_répartition[[#This Row],[Code_Nom]],Clef_répartition[Année],Clef_répartition[[#This Row],[Année]])))</f>
        <v>3</v>
      </c>
      <c r="G166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Gros-de-Vaud_18_2016</v>
      </c>
      <c r="H1667" s="60">
        <v>5535</v>
      </c>
      <c r="I1667" s="60" t="s">
        <v>242</v>
      </c>
      <c r="J1667" s="60">
        <v>2016</v>
      </c>
      <c r="K1667" s="60">
        <v>3.6465376544649104E-2</v>
      </c>
    </row>
    <row r="1668" spans="1:11" x14ac:dyDescent="0.25">
      <c r="A1668" t="s">
        <v>433</v>
      </c>
      <c r="B1668" t="s">
        <v>573</v>
      </c>
      <c r="C1668" t="s">
        <v>574</v>
      </c>
      <c r="D1668" t="str">
        <f>Clef_répartition[[#This Row],[Code association]]&amp;"_"&amp;Clef_répartition[[#This Row],[Nom association]]</f>
        <v>SDIS Gros-de-Vaud_Association de communes Service de Défense Incendie et de Secours Gros-de-Vaud</v>
      </c>
      <c r="E1668">
        <f>COUNTIFS(D$2:D1668,Clef_répartition[[#This Row],[Code_Nom]],J$2:J1668,Clef_répartition[[#This Row],[Année]])</f>
        <v>19</v>
      </c>
      <c r="F1668">
        <f>IF(Clef_répartition[[#This Row],[Code_Nom]]=D1667,F1667-1,(COUNTIFS(Clef_répartition[Code_Nom],Clef_répartition[[#This Row],[Code_Nom]],Clef_répartition[Année],Clef_répartition[[#This Row],[Année]])))</f>
        <v>2</v>
      </c>
      <c r="G166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Gros-de-Vaud_19_2016</v>
      </c>
      <c r="H1668" s="60">
        <v>5537</v>
      </c>
      <c r="I1668" s="60" t="s">
        <v>282</v>
      </c>
      <c r="J1668" s="60">
        <v>2016</v>
      </c>
      <c r="K1668" s="60">
        <v>4.8169736535322909E-2</v>
      </c>
    </row>
    <row r="1669" spans="1:11" x14ac:dyDescent="0.25">
      <c r="A1669" t="s">
        <v>433</v>
      </c>
      <c r="B1669" t="s">
        <v>573</v>
      </c>
      <c r="C1669" t="s">
        <v>574</v>
      </c>
      <c r="D1669" t="str">
        <f>Clef_répartition[[#This Row],[Code association]]&amp;"_"&amp;Clef_répartition[[#This Row],[Nom association]]</f>
        <v>SDIS Gros-de-Vaud_Association de communes Service de Défense Incendie et de Secours Gros-de-Vaud</v>
      </c>
      <c r="E1669">
        <f>COUNTIFS(D$2:D1669,Clef_répartition[[#This Row],[Code_Nom]],J$2:J1669,Clef_répartition[[#This Row],[Année]])</f>
        <v>20</v>
      </c>
      <c r="F1669">
        <f>IF(Clef_répartition[[#This Row],[Code_Nom]]=D1668,F1668-1,(COUNTIFS(Clef_répartition[Code_Nom],Clef_répartition[[#This Row],[Code_Nom]],Clef_répartition[Année],Clef_répartition[[#This Row],[Année]])))</f>
        <v>1</v>
      </c>
      <c r="G166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Gros-de-Vaud_20_2016</v>
      </c>
      <c r="H1669" s="60">
        <v>5539</v>
      </c>
      <c r="I1669" s="60" t="s">
        <v>288</v>
      </c>
      <c r="J1669" s="60">
        <v>2016</v>
      </c>
      <c r="K1669" s="60">
        <v>4.3599906738167403E-2</v>
      </c>
    </row>
    <row r="1670" spans="1:11" x14ac:dyDescent="0.25">
      <c r="A1670" t="s">
        <v>433</v>
      </c>
      <c r="B1670" t="s">
        <v>632</v>
      </c>
      <c r="C1670" t="s">
        <v>633</v>
      </c>
      <c r="D1670" t="str">
        <f>Clef_répartition[[#This Row],[Code association]]&amp;"_"&amp;Clef_répartition[[#This Row],[Nom association]]</f>
        <v>SDIS Haute-Broye_Association de communes Service de Défense Incendie et de Secours Haute-Broye</v>
      </c>
      <c r="E1670">
        <f>COUNTIFS(D$2:D1670,Clef_répartition[[#This Row],[Code_Nom]],J$2:J1670,Clef_répartition[[#This Row],[Année]])</f>
        <v>1</v>
      </c>
      <c r="F1670">
        <f>IF(Clef_répartition[[#This Row],[Code_Nom]]=D1669,F1669-1,(COUNTIFS(Clef_répartition[Code_Nom],Clef_répartition[[#This Row],[Code_Nom]],Clef_répartition[Année],Clef_répartition[[#This Row],[Année]])))</f>
        <v>13</v>
      </c>
      <c r="G167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Haute-Broye_1_2016</v>
      </c>
      <c r="H1670" s="60">
        <v>5661</v>
      </c>
      <c r="I1670" s="60" t="s">
        <v>32</v>
      </c>
      <c r="J1670" s="60">
        <v>2016</v>
      </c>
      <c r="K1670" s="60">
        <v>2.4606748906729325E-2</v>
      </c>
    </row>
    <row r="1671" spans="1:11" x14ac:dyDescent="0.25">
      <c r="A1671" t="s">
        <v>433</v>
      </c>
      <c r="B1671" t="s">
        <v>632</v>
      </c>
      <c r="C1671" t="s">
        <v>633</v>
      </c>
      <c r="D1671" t="str">
        <f>Clef_répartition[[#This Row],[Code association]]&amp;"_"&amp;Clef_répartition[[#This Row],[Nom association]]</f>
        <v>SDIS Haute-Broye_Association de communes Service de Défense Incendie et de Secours Haute-Broye</v>
      </c>
      <c r="E1671">
        <f>COUNTIFS(D$2:D1671,Clef_répartition[[#This Row],[Code_Nom]],J$2:J1671,Clef_répartition[[#This Row],[Année]])</f>
        <v>2</v>
      </c>
      <c r="F1671">
        <f>IF(Clef_répartition[[#This Row],[Code_Nom]]=D1670,F1670-1,(COUNTIFS(Clef_répartition[Code_Nom],Clef_répartition[[#This Row],[Code_Nom]],Clef_répartition[Année],Clef_répartition[[#This Row],[Année]])))</f>
        <v>12</v>
      </c>
      <c r="G167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Haute-Broye_2_2016</v>
      </c>
      <c r="H1671" s="60">
        <v>5663</v>
      </c>
      <c r="I1671" s="60" t="s">
        <v>45</v>
      </c>
      <c r="J1671" s="60">
        <v>2016</v>
      </c>
      <c r="K1671" s="60">
        <v>1.3641407218849945E-2</v>
      </c>
    </row>
    <row r="1672" spans="1:11" x14ac:dyDescent="0.25">
      <c r="A1672" t="s">
        <v>433</v>
      </c>
      <c r="B1672" t="s">
        <v>632</v>
      </c>
      <c r="C1672" t="s">
        <v>633</v>
      </c>
      <c r="D1672" t="str">
        <f>Clef_répartition[[#This Row],[Code association]]&amp;"_"&amp;Clef_répartition[[#This Row],[Nom association]]</f>
        <v>SDIS Haute-Broye_Association de communes Service de Défense Incendie et de Secours Haute-Broye</v>
      </c>
      <c r="E1672">
        <f>COUNTIFS(D$2:D1672,Clef_répartition[[#This Row],[Code_Nom]],J$2:J1672,Clef_répartition[[#This Row],[Année]])</f>
        <v>3</v>
      </c>
      <c r="F1672">
        <f>IF(Clef_répartition[[#This Row],[Code_Nom]]=D1671,F1671-1,(COUNTIFS(Clef_répartition[Code_Nom],Clef_répartition[[#This Row],[Code_Nom]],Clef_répartition[Année],Clef_répartition[[#This Row],[Année]])))</f>
        <v>11</v>
      </c>
      <c r="G167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Haute-Broye_3_2016</v>
      </c>
      <c r="H1672" s="60">
        <v>5665</v>
      </c>
      <c r="I1672" s="60" t="s">
        <v>57</v>
      </c>
      <c r="J1672" s="60">
        <v>2016</v>
      </c>
      <c r="K1672" s="60">
        <v>1.4359376019842046E-2</v>
      </c>
    </row>
    <row r="1673" spans="1:11" x14ac:dyDescent="0.25">
      <c r="A1673" t="s">
        <v>433</v>
      </c>
      <c r="B1673" t="s">
        <v>632</v>
      </c>
      <c r="C1673" t="s">
        <v>633</v>
      </c>
      <c r="D1673" t="str">
        <f>Clef_répartition[[#This Row],[Code association]]&amp;"_"&amp;Clef_répartition[[#This Row],[Nom association]]</f>
        <v>SDIS Haute-Broye_Association de communes Service de Défense Incendie et de Secours Haute-Broye</v>
      </c>
      <c r="E1673">
        <f>COUNTIFS(D$2:D1673,Clef_répartition[[#This Row],[Code_Nom]],J$2:J1673,Clef_répartition[[#This Row],[Année]])</f>
        <v>4</v>
      </c>
      <c r="F1673">
        <f>IF(Clef_répartition[[#This Row],[Code_Nom]]=D1672,F1672-1,(COUNTIFS(Clef_répartition[Code_Nom],Clef_répartition[[#This Row],[Code_Nom]],Clef_répartition[Année],Clef_répartition[[#This Row],[Année]])))</f>
        <v>10</v>
      </c>
      <c r="G167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Haute-Broye_4_2016</v>
      </c>
      <c r="H1673" s="60">
        <v>5669</v>
      </c>
      <c r="I1673" s="60" t="s">
        <v>89</v>
      </c>
      <c r="J1673" s="60">
        <v>2016</v>
      </c>
      <c r="K1673" s="60">
        <v>2.0755825337771684E-2</v>
      </c>
    </row>
    <row r="1674" spans="1:11" x14ac:dyDescent="0.25">
      <c r="A1674" t="s">
        <v>433</v>
      </c>
      <c r="B1674" t="s">
        <v>632</v>
      </c>
      <c r="C1674" t="s">
        <v>633</v>
      </c>
      <c r="D1674" t="str">
        <f>Clef_répartition[[#This Row],[Code association]]&amp;"_"&amp;Clef_répartition[[#This Row],[Nom association]]</f>
        <v>SDIS Haute-Broye_Association de communes Service de Défense Incendie et de Secours Haute-Broye</v>
      </c>
      <c r="E1674">
        <f>COUNTIFS(D$2:D1674,Clef_répartition[[#This Row],[Code_Nom]],J$2:J1674,Clef_répartition[[#This Row],[Année]])</f>
        <v>5</v>
      </c>
      <c r="F1674">
        <f>IF(Clef_répartition[[#This Row],[Code_Nom]]=D1673,F1673-1,(COUNTIFS(Clef_répartition[Code_Nom],Clef_répartition[[#This Row],[Code_Nom]],Clef_répartition[Année],Clef_répartition[[#This Row],[Année]])))</f>
        <v>9</v>
      </c>
      <c r="G167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Haute-Broye_5_2016</v>
      </c>
      <c r="H1674" s="60">
        <v>5673</v>
      </c>
      <c r="I1674" s="60" t="s">
        <v>137</v>
      </c>
      <c r="J1674" s="60">
        <v>2016</v>
      </c>
      <c r="K1674" s="60">
        <v>2.473728868872789E-2</v>
      </c>
    </row>
    <row r="1675" spans="1:11" x14ac:dyDescent="0.25">
      <c r="A1675" t="s">
        <v>433</v>
      </c>
      <c r="B1675" t="s">
        <v>632</v>
      </c>
      <c r="C1675" t="s">
        <v>633</v>
      </c>
      <c r="D1675" t="str">
        <f>Clef_répartition[[#This Row],[Code association]]&amp;"_"&amp;Clef_répartition[[#This Row],[Nom association]]</f>
        <v>SDIS Haute-Broye_Association de communes Service de Défense Incendie et de Secours Haute-Broye</v>
      </c>
      <c r="E1675">
        <f>COUNTIFS(D$2:D1675,Clef_répartition[[#This Row],[Code_Nom]],J$2:J1675,Clef_répartition[[#This Row],[Année]])</f>
        <v>6</v>
      </c>
      <c r="F1675">
        <f>IF(Clef_répartition[[#This Row],[Code_Nom]]=D1674,F1674-1,(COUNTIFS(Clef_répartition[Code_Nom],Clef_répartition[[#This Row],[Code_Nom]],Clef_répartition[Année],Clef_répartition[[#This Row],[Année]])))</f>
        <v>8</v>
      </c>
      <c r="G167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Haute-Broye_6_2016</v>
      </c>
      <c r="H1675" s="60">
        <v>5674</v>
      </c>
      <c r="I1675" s="60" t="s">
        <v>163</v>
      </c>
      <c r="J1675" s="60">
        <v>2016</v>
      </c>
      <c r="K1675" s="60">
        <v>9.203054630898766E-3</v>
      </c>
    </row>
    <row r="1676" spans="1:11" x14ac:dyDescent="0.25">
      <c r="A1676" t="s">
        <v>433</v>
      </c>
      <c r="B1676" t="s">
        <v>632</v>
      </c>
      <c r="C1676" t="s">
        <v>633</v>
      </c>
      <c r="D1676" t="str">
        <f>Clef_répartition[[#This Row],[Code association]]&amp;"_"&amp;Clef_répartition[[#This Row],[Nom association]]</f>
        <v>SDIS Haute-Broye_Association de communes Service de Défense Incendie et de Secours Haute-Broye</v>
      </c>
      <c r="E1676">
        <f>COUNTIFS(D$2:D1676,Clef_répartition[[#This Row],[Code_Nom]],J$2:J1676,Clef_répartition[[#This Row],[Année]])</f>
        <v>7</v>
      </c>
      <c r="F1676">
        <f>IF(Clef_répartition[[#This Row],[Code_Nom]]=D1675,F1675-1,(COUNTIFS(Clef_répartition[Code_Nom],Clef_répartition[[#This Row],[Code_Nom]],Clef_répartition[Année],Clef_répartition[[#This Row],[Année]])))</f>
        <v>7</v>
      </c>
      <c r="G167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Haute-Broye_7_2016</v>
      </c>
      <c r="H1676" s="60">
        <v>5675</v>
      </c>
      <c r="I1676" s="60" t="s">
        <v>164</v>
      </c>
      <c r="J1676" s="60">
        <v>2016</v>
      </c>
      <c r="K1676" s="60">
        <v>0.27132693688401538</v>
      </c>
    </row>
    <row r="1677" spans="1:11" x14ac:dyDescent="0.25">
      <c r="A1677" t="s">
        <v>433</v>
      </c>
      <c r="B1677" t="s">
        <v>632</v>
      </c>
      <c r="C1677" t="s">
        <v>633</v>
      </c>
      <c r="D1677" t="str">
        <f>Clef_répartition[[#This Row],[Code association]]&amp;"_"&amp;Clef_répartition[[#This Row],[Nom association]]</f>
        <v>SDIS Haute-Broye_Association de communes Service de Défense Incendie et de Secours Haute-Broye</v>
      </c>
      <c r="E1677">
        <f>COUNTIFS(D$2:D1677,Clef_répartition[[#This Row],[Code_Nom]],J$2:J1677,Clef_répartition[[#This Row],[Année]])</f>
        <v>8</v>
      </c>
      <c r="F1677">
        <f>IF(Clef_répartition[[#This Row],[Code_Nom]]=D1676,F1676-1,(COUNTIFS(Clef_répartition[Code_Nom],Clef_répartition[[#This Row],[Code_Nom]],Clef_répartition[Année],Clef_répartition[[#This Row],[Année]])))</f>
        <v>6</v>
      </c>
      <c r="G167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Haute-Broye_8_2016</v>
      </c>
      <c r="H1677" s="60">
        <v>5693</v>
      </c>
      <c r="I1677" s="60" t="s">
        <v>184</v>
      </c>
      <c r="J1677" s="60">
        <v>2016</v>
      </c>
      <c r="K1677" s="60">
        <v>0.17009333594412898</v>
      </c>
    </row>
    <row r="1678" spans="1:11" x14ac:dyDescent="0.25">
      <c r="A1678" t="s">
        <v>433</v>
      </c>
      <c r="B1678" t="s">
        <v>632</v>
      </c>
      <c r="C1678" t="s">
        <v>633</v>
      </c>
      <c r="D1678" t="str">
        <f>Clef_répartition[[#This Row],[Code association]]&amp;"_"&amp;Clef_répartition[[#This Row],[Nom association]]</f>
        <v>SDIS Haute-Broye_Association de communes Service de Défense Incendie et de Secours Haute-Broye</v>
      </c>
      <c r="E1678">
        <f>COUNTIFS(D$2:D1678,Clef_répartition[[#This Row],[Code_Nom]],J$2:J1678,Clef_répartition[[#This Row],[Année]])</f>
        <v>9</v>
      </c>
      <c r="F1678">
        <f>IF(Clef_répartition[[#This Row],[Code_Nom]]=D1677,F1677-1,(COUNTIFS(Clef_répartition[Code_Nom],Clef_répartition[[#This Row],[Code_Nom]],Clef_répartition[Année],Clef_répartition[[#This Row],[Année]])))</f>
        <v>5</v>
      </c>
      <c r="G167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Haute-Broye_9_2016</v>
      </c>
      <c r="H1678" s="60">
        <v>5678</v>
      </c>
      <c r="I1678" s="60" t="s">
        <v>192</v>
      </c>
      <c r="J1678" s="60">
        <v>2016</v>
      </c>
      <c r="K1678" s="60">
        <v>0.40369427583055933</v>
      </c>
    </row>
    <row r="1679" spans="1:11" x14ac:dyDescent="0.25">
      <c r="A1679" t="s">
        <v>433</v>
      </c>
      <c r="B1679" t="s">
        <v>632</v>
      </c>
      <c r="C1679" t="s">
        <v>633</v>
      </c>
      <c r="D1679" t="str">
        <f>Clef_répartition[[#This Row],[Code association]]&amp;"_"&amp;Clef_répartition[[#This Row],[Nom association]]</f>
        <v>SDIS Haute-Broye_Association de communes Service de Défense Incendie et de Secours Haute-Broye</v>
      </c>
      <c r="E1679">
        <f>COUNTIFS(D$2:D1679,Clef_répartition[[#This Row],[Code_Nom]],J$2:J1679,Clef_répartition[[#This Row],[Année]])</f>
        <v>10</v>
      </c>
      <c r="F1679">
        <f>IF(Clef_répartition[[#This Row],[Code_Nom]]=D1678,F1678-1,(COUNTIFS(Clef_répartition[Code_Nom],Clef_répartition[[#This Row],[Code_Nom]],Clef_répartition[Année],Clef_répartition[[#This Row],[Année]])))</f>
        <v>4</v>
      </c>
      <c r="G167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Haute-Broye_10_2016</v>
      </c>
      <c r="H1679" s="60">
        <v>5680</v>
      </c>
      <c r="I1679" s="60" t="s">
        <v>197</v>
      </c>
      <c r="J1679" s="60">
        <v>2016</v>
      </c>
      <c r="K1679" s="60">
        <v>1.9842046863781739E-2</v>
      </c>
    </row>
    <row r="1680" spans="1:11" x14ac:dyDescent="0.25">
      <c r="A1680" t="s">
        <v>433</v>
      </c>
      <c r="B1680" t="s">
        <v>632</v>
      </c>
      <c r="C1680" t="s">
        <v>633</v>
      </c>
      <c r="D1680" t="str">
        <f>Clef_répartition[[#This Row],[Code association]]&amp;"_"&amp;Clef_répartition[[#This Row],[Nom association]]</f>
        <v>SDIS Haute-Broye_Association de communes Service de Défense Incendie et de Secours Haute-Broye</v>
      </c>
      <c r="E1680">
        <f>COUNTIFS(D$2:D1680,Clef_répartition[[#This Row],[Code_Nom]],J$2:J1680,Clef_répartition[[#This Row],[Année]])</f>
        <v>11</v>
      </c>
      <c r="F1680">
        <f>IF(Clef_répartition[[#This Row],[Code_Nom]]=D1679,F1679-1,(COUNTIFS(Clef_répartition[Code_Nom],Clef_répartition[[#This Row],[Code_Nom]],Clef_répartition[Année],Clef_répartition[[#This Row],[Année]])))</f>
        <v>3</v>
      </c>
      <c r="G168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Haute-Broye_11_2016</v>
      </c>
      <c r="H1680" s="60">
        <v>5684</v>
      </c>
      <c r="I1680" s="60" t="s">
        <v>237</v>
      </c>
      <c r="J1680" s="60">
        <v>2016</v>
      </c>
      <c r="K1680" s="60">
        <v>4.1120031329547682E-3</v>
      </c>
    </row>
    <row r="1681" spans="1:11" x14ac:dyDescent="0.25">
      <c r="A1681" t="s">
        <v>433</v>
      </c>
      <c r="B1681" t="s">
        <v>632</v>
      </c>
      <c r="C1681" t="s">
        <v>633</v>
      </c>
      <c r="D1681" t="str">
        <f>Clef_répartition[[#This Row],[Code association]]&amp;"_"&amp;Clef_répartition[[#This Row],[Nom association]]</f>
        <v>SDIS Haute-Broye_Association de communes Service de Défense Incendie et de Secours Haute-Broye</v>
      </c>
      <c r="E1681">
        <f>COUNTIFS(D$2:D1681,Clef_répartition[[#This Row],[Code_Nom]],J$2:J1681,Clef_répartition[[#This Row],[Année]])</f>
        <v>12</v>
      </c>
      <c r="F1681">
        <f>IF(Clef_répartition[[#This Row],[Code_Nom]]=D1680,F1680-1,(COUNTIFS(Clef_répartition[Code_Nom],Clef_répartition[[#This Row],[Code_Nom]],Clef_répartition[Année],Clef_répartition[[#This Row],[Année]])))</f>
        <v>2</v>
      </c>
      <c r="G168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Haute-Broye_12_2016</v>
      </c>
      <c r="H1681" s="60">
        <v>5688</v>
      </c>
      <c r="I1681" s="60" t="s">
        <v>260</v>
      </c>
      <c r="J1681" s="60">
        <v>2016</v>
      </c>
      <c r="K1681" s="60">
        <v>9.790483649892304E-3</v>
      </c>
    </row>
    <row r="1682" spans="1:11" x14ac:dyDescent="0.25">
      <c r="A1682" t="s">
        <v>433</v>
      </c>
      <c r="B1682" t="s">
        <v>632</v>
      </c>
      <c r="C1682" t="s">
        <v>633</v>
      </c>
      <c r="D1682" t="str">
        <f>Clef_répartition[[#This Row],[Code association]]&amp;"_"&amp;Clef_répartition[[#This Row],[Nom association]]</f>
        <v>SDIS Haute-Broye_Association de communes Service de Défense Incendie et de Secours Haute-Broye</v>
      </c>
      <c r="E1682">
        <f>COUNTIFS(D$2:D1682,Clef_répartition[[#This Row],[Code_Nom]],J$2:J1682,Clef_répartition[[#This Row],[Année]])</f>
        <v>13</v>
      </c>
      <c r="F1682">
        <f>IF(Clef_répartition[[#This Row],[Code_Nom]]=D1681,F1681-1,(COUNTIFS(Clef_répartition[Code_Nom],Clef_répartition[[#This Row],[Code_Nom]],Clef_répartition[Année],Clef_répartition[[#This Row],[Année]])))</f>
        <v>1</v>
      </c>
      <c r="G168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Haute-Broye_13_2016</v>
      </c>
      <c r="H1682" s="60">
        <v>5690</v>
      </c>
      <c r="I1682" s="60" t="s">
        <v>281</v>
      </c>
      <c r="J1682" s="60">
        <v>2016</v>
      </c>
      <c r="K1682" s="60">
        <v>9.2683245218980487E-3</v>
      </c>
    </row>
    <row r="1683" spans="1:11" x14ac:dyDescent="0.25">
      <c r="A1683" s="60" t="s">
        <v>433</v>
      </c>
      <c r="B1683" t="s">
        <v>557</v>
      </c>
      <c r="C1683" t="s">
        <v>558</v>
      </c>
      <c r="D1683" t="str">
        <f>Clef_répartition[[#This Row],[Code association]]&amp;"_"&amp;Clef_répartition[[#This Row],[Nom association]]</f>
        <v>SDIS Haut-Talent_Association de communes Service de Défense Incendie et de Secours Haut-Talent</v>
      </c>
      <c r="E1683">
        <f>COUNTIFS(D$2:D1683,Clef_répartition[[#This Row],[Code_Nom]],J$2:J1683,Clef_répartition[[#This Row],[Année]])</f>
        <v>1</v>
      </c>
      <c r="F1683">
        <f>IF(Clef_répartition[[#This Row],[Code_Nom]]=D1682,F1682-1,(COUNTIFS(Clef_répartition[Code_Nom],Clef_répartition[[#This Row],[Code_Nom]],Clef_répartition[Année],Clef_répartition[[#This Row],[Année]])))</f>
        <v>5</v>
      </c>
      <c r="G1683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Haut-Talent_1_2016</v>
      </c>
      <c r="H1683" s="60">
        <v>5514</v>
      </c>
      <c r="I1683" s="60" t="s">
        <v>30</v>
      </c>
      <c r="J1683" s="60">
        <v>2016</v>
      </c>
      <c r="K1683" s="60">
        <v>0.15704303052592866</v>
      </c>
    </row>
    <row r="1684" spans="1:11" x14ac:dyDescent="0.25">
      <c r="A1684" s="60" t="s">
        <v>433</v>
      </c>
      <c r="B1684" t="s">
        <v>557</v>
      </c>
      <c r="C1684" t="s">
        <v>558</v>
      </c>
      <c r="D1684" t="str">
        <f>Clef_répartition[[#This Row],[Code association]]&amp;"_"&amp;Clef_répartition[[#This Row],[Nom association]]</f>
        <v>SDIS Haut-Talent_Association de communes Service de Défense Incendie et de Secours Haut-Talent</v>
      </c>
      <c r="E1684">
        <f>COUNTIFS(D$2:D1684,Clef_répartition[[#This Row],[Code_Nom]],J$2:J1684,Clef_répartition[[#This Row],[Année]])</f>
        <v>2</v>
      </c>
      <c r="F1684">
        <f>IF(Clef_répartition[[#This Row],[Code_Nom]]=D1683,F1683-1,(COUNTIFS(Clef_répartition[Code_Nom],Clef_répartition[[#This Row],[Code_Nom]],Clef_répartition[Année],Clef_répartition[[#This Row],[Année]])))</f>
        <v>4</v>
      </c>
      <c r="G1684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Haut-Talent_2_2016</v>
      </c>
      <c r="H1684" s="60">
        <v>5515</v>
      </c>
      <c r="I1684" s="60" t="s">
        <v>37</v>
      </c>
      <c r="J1684" s="60">
        <v>2016</v>
      </c>
      <c r="K1684" s="60">
        <v>9.6236361407380164E-2</v>
      </c>
    </row>
    <row r="1685" spans="1:11" x14ac:dyDescent="0.25">
      <c r="A1685" s="60" t="s">
        <v>433</v>
      </c>
      <c r="B1685" t="s">
        <v>557</v>
      </c>
      <c r="C1685" t="s">
        <v>558</v>
      </c>
      <c r="D1685" t="str">
        <f>Clef_répartition[[#This Row],[Code association]]&amp;"_"&amp;Clef_répartition[[#This Row],[Nom association]]</f>
        <v>SDIS Haut-Talent_Association de communes Service de Défense Incendie et de Secours Haut-Talent</v>
      </c>
      <c r="E1685">
        <f>COUNTIFS(D$2:D1685,Clef_répartition[[#This Row],[Code_Nom]],J$2:J1685,Clef_répartition[[#This Row],[Année]])</f>
        <v>3</v>
      </c>
      <c r="F1685">
        <f>IF(Clef_répartition[[#This Row],[Code_Nom]]=D1684,F1684-1,(COUNTIFS(Clef_répartition[Code_Nom],Clef_répartition[[#This Row],[Code_Nom]],Clef_répartition[Année],Clef_répartition[[#This Row],[Année]])))</f>
        <v>3</v>
      </c>
      <c r="G1685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Haut-Talent_3_2016</v>
      </c>
      <c r="H1685" s="60">
        <v>5516</v>
      </c>
      <c r="I1685" s="60" t="s">
        <v>88</v>
      </c>
      <c r="J1685" s="60">
        <v>2016</v>
      </c>
      <c r="K1685" s="60">
        <v>0.33566262106166483</v>
      </c>
    </row>
    <row r="1686" spans="1:11" x14ac:dyDescent="0.25">
      <c r="A1686" s="60" t="s">
        <v>433</v>
      </c>
      <c r="B1686" t="s">
        <v>557</v>
      </c>
      <c r="C1686" t="s">
        <v>558</v>
      </c>
      <c r="D1686" t="str">
        <f>Clef_répartition[[#This Row],[Code association]]&amp;"_"&amp;Clef_répartition[[#This Row],[Nom association]]</f>
        <v>SDIS Haut-Talent_Association de communes Service de Défense Incendie et de Secours Haut-Talent</v>
      </c>
      <c r="E1686">
        <f>COUNTIFS(D$2:D1686,Clef_répartition[[#This Row],[Code_Nom]],J$2:J1686,Clef_répartition[[#This Row],[Année]])</f>
        <v>4</v>
      </c>
      <c r="F1686">
        <f>IF(Clef_répartition[[#This Row],[Code_Nom]]=D1685,F1685-1,(COUNTIFS(Clef_répartition[Code_Nom],Clef_répartition[[#This Row],[Code_Nom]],Clef_répartition[Année],Clef_répartition[[#This Row],[Année]])))</f>
        <v>2</v>
      </c>
      <c r="G1686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Haut-Talent_4_2016</v>
      </c>
      <c r="H1686" s="60">
        <v>5523</v>
      </c>
      <c r="I1686" s="60" t="s">
        <v>119</v>
      </c>
      <c r="J1686" s="60">
        <v>2016</v>
      </c>
      <c r="K1686" s="60">
        <v>0.28257937967389973</v>
      </c>
    </row>
    <row r="1687" spans="1:11" x14ac:dyDescent="0.25">
      <c r="A1687" s="60" t="s">
        <v>433</v>
      </c>
      <c r="B1687" t="s">
        <v>557</v>
      </c>
      <c r="C1687" t="s">
        <v>558</v>
      </c>
      <c r="D1687" t="str">
        <f>Clef_répartition[[#This Row],[Code association]]&amp;"_"&amp;Clef_répartition[[#This Row],[Nom association]]</f>
        <v>SDIS Haut-Talent_Association de communes Service de Défense Incendie et de Secours Haut-Talent</v>
      </c>
      <c r="E1687">
        <f>COUNTIFS(D$2:D1687,Clef_répartition[[#This Row],[Code_Nom]],J$2:J1687,Clef_répartition[[#This Row],[Année]])</f>
        <v>5</v>
      </c>
      <c r="F1687">
        <f>IF(Clef_répartition[[#This Row],[Code_Nom]]=D1686,F1686-1,(COUNTIFS(Clef_répartition[Code_Nom],Clef_répartition[[#This Row],[Code_Nom]],Clef_répartition[Année],Clef_répartition[[#This Row],[Année]])))</f>
        <v>1</v>
      </c>
      <c r="G1687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Haut-Talent_5_2016</v>
      </c>
      <c r="H1687" s="60">
        <v>5527</v>
      </c>
      <c r="I1687" s="60" t="s">
        <v>191</v>
      </c>
      <c r="J1687" s="60">
        <v>2016</v>
      </c>
      <c r="K1687" s="60">
        <v>0.12847860733112665</v>
      </c>
    </row>
    <row r="1688" spans="1:11" x14ac:dyDescent="0.25">
      <c r="A1688" s="60" t="s">
        <v>433</v>
      </c>
      <c r="B1688" t="s">
        <v>521</v>
      </c>
      <c r="C1688" t="s">
        <v>522</v>
      </c>
      <c r="D1688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1688">
        <f>COUNTIFS(D$2:D1688,Clef_répartition[[#This Row],[Code_Nom]],J$2:J1688,Clef_répartition[[#This Row],[Année]])</f>
        <v>1</v>
      </c>
      <c r="F1688">
        <f>IF(Clef_répartition[[#This Row],[Code_Nom]]=D1687,F1687-1,(COUNTIFS(Clef_répartition[Code_Nom],Clef_répartition[[#This Row],[Code_Nom]],Clef_répartition[Année],Clef_répartition[[#This Row],[Année]])))</f>
        <v>1</v>
      </c>
      <c r="G1688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St-Maurice_1_2016</v>
      </c>
      <c r="H1688" s="60">
        <v>5406</v>
      </c>
      <c r="I1688" s="60" t="s">
        <v>152</v>
      </c>
      <c r="J1688" s="60">
        <v>2016</v>
      </c>
      <c r="K1688" s="60">
        <v>0.25</v>
      </c>
    </row>
    <row r="1689" spans="1:11" x14ac:dyDescent="0.25">
      <c r="A1689" s="60" t="s">
        <v>433</v>
      </c>
      <c r="B1689" t="s">
        <v>646</v>
      </c>
      <c r="C1689" t="s">
        <v>647</v>
      </c>
      <c r="D1689" t="str">
        <f>Clef_répartition[[#This Row],[Code association]]&amp;"_"&amp;Clef_répartition[[#This Row],[Nom association]]</f>
        <v>SDIS Morget_Association de communes Service de Défense Incendie et de Secours Morget</v>
      </c>
      <c r="E1689">
        <f>COUNTIFS(D$2:D1689,Clef_répartition[[#This Row],[Code_Nom]],J$2:J1689,Clef_répartition[[#This Row],[Année]])</f>
        <v>1</v>
      </c>
      <c r="F1689">
        <f>IF(Clef_répartition[[#This Row],[Code_Nom]]=D1688,F1688-1,(COUNTIFS(Clef_répartition[Code_Nom],Clef_répartition[[#This Row],[Code_Nom]],Clef_répartition[Année],Clef_répartition[[#This Row],[Année]])))</f>
        <v>24</v>
      </c>
      <c r="G1689" t="str">
        <f>Clef_répartition[[#This Row],[Code_Nom]]&amp;"_"&amp;Clef_répartition[[#This Row],[Nombre]]&amp;"_"&amp;Clef_répartition[[#This Row],[Année]]</f>
        <v>SDIS Morget_Association de communes Service de Défense Incendie et de Secours Morget_1_2016</v>
      </c>
      <c r="H1689" s="60">
        <v>5621</v>
      </c>
      <c r="I1689" s="60" t="s">
        <v>1</v>
      </c>
      <c r="J1689" s="60">
        <v>2016</v>
      </c>
      <c r="K1689" s="60">
        <v>1.2699999999999999E-2</v>
      </c>
    </row>
    <row r="1690" spans="1:11" x14ac:dyDescent="0.25">
      <c r="A1690" s="60" t="s">
        <v>433</v>
      </c>
      <c r="B1690" t="s">
        <v>646</v>
      </c>
      <c r="C1690" t="s">
        <v>647</v>
      </c>
      <c r="D1690" t="str">
        <f>Clef_répartition[[#This Row],[Code association]]&amp;"_"&amp;Clef_répartition[[#This Row],[Nom association]]</f>
        <v>SDIS Morget_Association de communes Service de Défense Incendie et de Secours Morget</v>
      </c>
      <c r="E1690">
        <f>COUNTIFS(D$2:D1690,Clef_répartition[[#This Row],[Code_Nom]],J$2:J1690,Clef_répartition[[#This Row],[Année]])</f>
        <v>2</v>
      </c>
      <c r="F1690">
        <f>IF(Clef_répartition[[#This Row],[Code_Nom]]=D1689,F1689-1,(COUNTIFS(Clef_répartition[Code_Nom],Clef_répartition[[#This Row],[Code_Nom]],Clef_répartition[Année],Clef_répartition[[#This Row],[Année]])))</f>
        <v>23</v>
      </c>
      <c r="G1690" t="str">
        <f>Clef_répartition[[#This Row],[Code_Nom]]&amp;"_"&amp;Clef_répartition[[#This Row],[Nombre]]&amp;"_"&amp;Clef_répartition[[#This Row],[Année]]</f>
        <v>SDIS Morget_Association de communes Service de Défense Incendie et de Secours Morget_2_2016</v>
      </c>
      <c r="H1690" s="60">
        <v>5622</v>
      </c>
      <c r="I1690" s="60" t="s">
        <v>36</v>
      </c>
      <c r="J1690" s="60">
        <v>2016</v>
      </c>
      <c r="K1690" s="60">
        <v>9.7999999999999997E-3</v>
      </c>
    </row>
    <row r="1691" spans="1:11" x14ac:dyDescent="0.25">
      <c r="A1691" s="60" t="s">
        <v>433</v>
      </c>
      <c r="B1691" t="s">
        <v>646</v>
      </c>
      <c r="C1691" t="s">
        <v>647</v>
      </c>
      <c r="D1691" t="str">
        <f>Clef_répartition[[#This Row],[Code association]]&amp;"_"&amp;Clef_répartition[[#This Row],[Nom association]]</f>
        <v>SDIS Morget_Association de communes Service de Défense Incendie et de Secours Morget</v>
      </c>
      <c r="E1691">
        <f>COUNTIFS(D$2:D1691,Clef_répartition[[#This Row],[Code_Nom]],J$2:J1691,Clef_répartition[[#This Row],[Année]])</f>
        <v>3</v>
      </c>
      <c r="F1691">
        <f>IF(Clef_répartition[[#This Row],[Code_Nom]]=D1690,F1690-1,(COUNTIFS(Clef_répartition[Code_Nom],Clef_répartition[[#This Row],[Code_Nom]],Clef_répartition[Année],Clef_répartition[[#This Row],[Année]])))</f>
        <v>22</v>
      </c>
      <c r="G1691" t="str">
        <f>Clef_répartition[[#This Row],[Code_Nom]]&amp;"_"&amp;Clef_répartition[[#This Row],[Nombre]]&amp;"_"&amp;Clef_répartition[[#This Row],[Année]]</f>
        <v>SDIS Morget_Association de communes Service de Défense Incendie et de Secours Morget_3_2016</v>
      </c>
      <c r="H1691" s="60">
        <v>5623</v>
      </c>
      <c r="I1691" s="60" t="s">
        <v>39</v>
      </c>
      <c r="J1691" s="60">
        <v>2016</v>
      </c>
      <c r="K1691" s="60">
        <v>1.29E-2</v>
      </c>
    </row>
    <row r="1692" spans="1:11" x14ac:dyDescent="0.25">
      <c r="A1692" s="60" t="s">
        <v>433</v>
      </c>
      <c r="B1692" t="s">
        <v>646</v>
      </c>
      <c r="C1692" t="s">
        <v>647</v>
      </c>
      <c r="D1692" t="str">
        <f>Clef_répartition[[#This Row],[Code association]]&amp;"_"&amp;Clef_répartition[[#This Row],[Nom association]]</f>
        <v>SDIS Morget_Association de communes Service de Défense Incendie et de Secours Morget</v>
      </c>
      <c r="E1692">
        <f>COUNTIFS(D$2:D1692,Clef_répartition[[#This Row],[Code_Nom]],J$2:J1692,Clef_répartition[[#This Row],[Année]])</f>
        <v>4</v>
      </c>
      <c r="F1692">
        <f>IF(Clef_répartition[[#This Row],[Code_Nom]]=D1691,F1691-1,(COUNTIFS(Clef_répartition[Code_Nom],Clef_répartition[[#This Row],[Code_Nom]],Clef_répartition[Année],Clef_répartition[[#This Row],[Année]])))</f>
        <v>21</v>
      </c>
      <c r="G1692" t="str">
        <f>Clef_répartition[[#This Row],[Code_Nom]]&amp;"_"&amp;Clef_répartition[[#This Row],[Nombre]]&amp;"_"&amp;Clef_répartition[[#This Row],[Année]]</f>
        <v>SDIS Morget_Association de communes Service de Défense Incendie et de Secours Morget_4_2016</v>
      </c>
      <c r="H1692" s="60">
        <v>5628</v>
      </c>
      <c r="I1692" s="60" t="s">
        <v>67</v>
      </c>
      <c r="J1692" s="60">
        <v>2016</v>
      </c>
      <c r="K1692" s="60">
        <v>6.4000000000000003E-3</v>
      </c>
    </row>
    <row r="1693" spans="1:11" x14ac:dyDescent="0.25">
      <c r="A1693" s="60" t="s">
        <v>433</v>
      </c>
      <c r="B1693" t="s">
        <v>646</v>
      </c>
      <c r="C1693" t="s">
        <v>647</v>
      </c>
      <c r="D1693" t="str">
        <f>Clef_répartition[[#This Row],[Code association]]&amp;"_"&amp;Clef_répartition[[#This Row],[Nom association]]</f>
        <v>SDIS Morget_Association de communes Service de Défense Incendie et de Secours Morget</v>
      </c>
      <c r="E1693">
        <f>COUNTIFS(D$2:D1693,Clef_répartition[[#This Row],[Code_Nom]],J$2:J1693,Clef_répartition[[#This Row],[Année]])</f>
        <v>5</v>
      </c>
      <c r="F1693">
        <f>IF(Clef_répartition[[#This Row],[Code_Nom]]=D1692,F1692-1,(COUNTIFS(Clef_répartition[Code_Nom],Clef_répartition[[#This Row],[Code_Nom]],Clef_répartition[Année],Clef_répartition[[#This Row],[Année]])))</f>
        <v>20</v>
      </c>
      <c r="G1693" t="str">
        <f>Clef_répartition[[#This Row],[Code_Nom]]&amp;"_"&amp;Clef_répartition[[#This Row],[Nombre]]&amp;"_"&amp;Clef_répartition[[#This Row],[Année]]</f>
        <v>SDIS Morget_Association de communes Service de Défense Incendie et de Secours Morget_5_2016</v>
      </c>
      <c r="H1693" s="60">
        <v>5629</v>
      </c>
      <c r="I1693" s="60" t="s">
        <v>68</v>
      </c>
      <c r="J1693" s="60">
        <v>2016</v>
      </c>
      <c r="K1693" s="60">
        <v>3.0000000000000001E-3</v>
      </c>
    </row>
    <row r="1694" spans="1:11" x14ac:dyDescent="0.25">
      <c r="A1694" s="60" t="s">
        <v>433</v>
      </c>
      <c r="B1694" t="s">
        <v>646</v>
      </c>
      <c r="C1694" t="s">
        <v>647</v>
      </c>
      <c r="D1694" t="str">
        <f>Clef_répartition[[#This Row],[Code association]]&amp;"_"&amp;Clef_répartition[[#This Row],[Nom association]]</f>
        <v>SDIS Morget_Association de communes Service de Défense Incendie et de Secours Morget</v>
      </c>
      <c r="E1694">
        <f>COUNTIFS(D$2:D1694,Clef_répartition[[#This Row],[Code_Nom]],J$2:J1694,Clef_répartition[[#This Row],[Année]])</f>
        <v>6</v>
      </c>
      <c r="F1694">
        <f>IF(Clef_répartition[[#This Row],[Code_Nom]]=D1693,F1693-1,(COUNTIFS(Clef_répartition[Code_Nom],Clef_répartition[[#This Row],[Code_Nom]],Clef_répartition[Année],Clef_répartition[[#This Row],[Année]])))</f>
        <v>19</v>
      </c>
      <c r="G1694" t="str">
        <f>Clef_répartition[[#This Row],[Code_Nom]]&amp;"_"&amp;Clef_répartition[[#This Row],[Nombre]]&amp;"_"&amp;Clef_répartition[[#This Row],[Année]]</f>
        <v>SDIS Morget_Association de communes Service de Défense Incendie et de Secours Morget_6_2016</v>
      </c>
      <c r="H1694" s="60">
        <v>5631</v>
      </c>
      <c r="I1694" s="60" t="s">
        <v>92</v>
      </c>
      <c r="J1694" s="60">
        <v>2016</v>
      </c>
      <c r="K1694" s="60">
        <v>1.3599999999999999E-2</v>
      </c>
    </row>
    <row r="1695" spans="1:11" x14ac:dyDescent="0.25">
      <c r="A1695" s="60" t="s">
        <v>433</v>
      </c>
      <c r="B1695" t="s">
        <v>646</v>
      </c>
      <c r="C1695" t="s">
        <v>647</v>
      </c>
      <c r="D1695" t="str">
        <f>Clef_répartition[[#This Row],[Code association]]&amp;"_"&amp;Clef_répartition[[#This Row],[Nom association]]</f>
        <v>SDIS Morget_Association de communes Service de Défense Incendie et de Secours Morget</v>
      </c>
      <c r="E1695">
        <f>COUNTIFS(D$2:D1695,Clef_répartition[[#This Row],[Code_Nom]],J$2:J1695,Clef_répartition[[#This Row],[Année]])</f>
        <v>7</v>
      </c>
      <c r="F1695">
        <f>IF(Clef_répartition[[#This Row],[Code_Nom]]=D1694,F1694-1,(COUNTIFS(Clef_répartition[Code_Nom],Clef_répartition[[#This Row],[Code_Nom]],Clef_répartition[Année],Clef_répartition[[#This Row],[Année]])))</f>
        <v>18</v>
      </c>
      <c r="G1695" t="str">
        <f>Clef_répartition[[#This Row],[Code_Nom]]&amp;"_"&amp;Clef_répartition[[#This Row],[Nombre]]&amp;"_"&amp;Clef_répartition[[#This Row],[Année]]</f>
        <v>SDIS Morget_Association de communes Service de Défense Incendie et de Secours Morget_7_2016</v>
      </c>
      <c r="H1695" s="60">
        <v>5632</v>
      </c>
      <c r="I1695" s="60" t="s">
        <v>93</v>
      </c>
      <c r="J1695" s="60">
        <v>2016</v>
      </c>
      <c r="K1695" s="60">
        <v>3.0300000000000001E-2</v>
      </c>
    </row>
    <row r="1696" spans="1:11" x14ac:dyDescent="0.25">
      <c r="A1696" s="60" t="s">
        <v>433</v>
      </c>
      <c r="B1696" t="s">
        <v>646</v>
      </c>
      <c r="C1696" t="s">
        <v>647</v>
      </c>
      <c r="D1696" t="str">
        <f>Clef_répartition[[#This Row],[Code association]]&amp;"_"&amp;Clef_répartition[[#This Row],[Nom association]]</f>
        <v>SDIS Morget_Association de communes Service de Défense Incendie et de Secours Morget</v>
      </c>
      <c r="E1696">
        <f>COUNTIFS(D$2:D1696,Clef_répartition[[#This Row],[Code_Nom]],J$2:J1696,Clef_répartition[[#This Row],[Année]])</f>
        <v>8</v>
      </c>
      <c r="F1696">
        <f>IF(Clef_répartition[[#This Row],[Code_Nom]]=D1695,F1695-1,(COUNTIFS(Clef_répartition[Code_Nom],Clef_répartition[[#This Row],[Code_Nom]],Clef_répartition[Année],Clef_répartition[[#This Row],[Année]])))</f>
        <v>17</v>
      </c>
      <c r="G1696" t="str">
        <f>Clef_répartition[[#This Row],[Code_Nom]]&amp;"_"&amp;Clef_répartition[[#This Row],[Nombre]]&amp;"_"&amp;Clef_répartition[[#This Row],[Année]]</f>
        <v>SDIS Morget_Association de communes Service de Défense Incendie et de Secours Morget_8_2016</v>
      </c>
      <c r="H1696" s="60">
        <v>5633</v>
      </c>
      <c r="I1696" s="60" t="s">
        <v>100</v>
      </c>
      <c r="J1696" s="60">
        <v>2016</v>
      </c>
      <c r="K1696" s="60">
        <v>4.6100000000000002E-2</v>
      </c>
    </row>
    <row r="1697" spans="1:11" x14ac:dyDescent="0.25">
      <c r="A1697" s="60" t="s">
        <v>433</v>
      </c>
      <c r="B1697" t="s">
        <v>646</v>
      </c>
      <c r="C1697" t="s">
        <v>647</v>
      </c>
      <c r="D1697" t="str">
        <f>Clef_répartition[[#This Row],[Code association]]&amp;"_"&amp;Clef_répartition[[#This Row],[Nom association]]</f>
        <v>SDIS Morget_Association de communes Service de Défense Incendie et de Secours Morget</v>
      </c>
      <c r="E1697">
        <f>COUNTIFS(D$2:D1697,Clef_répartition[[#This Row],[Code_Nom]],J$2:J1697,Clef_répartition[[#This Row],[Année]])</f>
        <v>9</v>
      </c>
      <c r="F1697">
        <f>IF(Clef_répartition[[#This Row],[Code_Nom]]=D1696,F1696-1,(COUNTIFS(Clef_répartition[Code_Nom],Clef_répartition[[#This Row],[Code_Nom]],Clef_répartition[Année],Clef_répartition[[#This Row],[Année]])))</f>
        <v>16</v>
      </c>
      <c r="G1697" t="str">
        <f>Clef_répartition[[#This Row],[Code_Nom]]&amp;"_"&amp;Clef_répartition[[#This Row],[Nombre]]&amp;"_"&amp;Clef_répartition[[#This Row],[Année]]</f>
        <v>SDIS Morget_Association de communes Service de Défense Incendie et de Secours Morget_9_2016</v>
      </c>
      <c r="H1697" s="60">
        <v>5634</v>
      </c>
      <c r="I1697" s="60" t="s">
        <v>101</v>
      </c>
      <c r="J1697" s="60">
        <v>2016</v>
      </c>
      <c r="K1697" s="60">
        <v>5.0099999999999999E-2</v>
      </c>
    </row>
    <row r="1698" spans="1:11" x14ac:dyDescent="0.25">
      <c r="A1698" s="60" t="s">
        <v>433</v>
      </c>
      <c r="B1698" t="s">
        <v>646</v>
      </c>
      <c r="C1698" t="s">
        <v>647</v>
      </c>
      <c r="D1698" t="str">
        <f>Clef_répartition[[#This Row],[Code association]]&amp;"_"&amp;Clef_répartition[[#This Row],[Nom association]]</f>
        <v>SDIS Morget_Association de communes Service de Défense Incendie et de Secours Morget</v>
      </c>
      <c r="E1698">
        <f>COUNTIFS(D$2:D1698,Clef_répartition[[#This Row],[Code_Nom]],J$2:J1698,Clef_répartition[[#This Row],[Année]])</f>
        <v>10</v>
      </c>
      <c r="F1698">
        <f>IF(Clef_répartition[[#This Row],[Code_Nom]]=D1697,F1697-1,(COUNTIFS(Clef_répartition[Code_Nom],Clef_répartition[[#This Row],[Code_Nom]],Clef_répartition[Année],Clef_répartition[[#This Row],[Année]])))</f>
        <v>15</v>
      </c>
      <c r="G1698" t="str">
        <f>Clef_répartition[[#This Row],[Code_Nom]]&amp;"_"&amp;Clef_répartition[[#This Row],[Nombre]]&amp;"_"&amp;Clef_répartition[[#This Row],[Année]]</f>
        <v>SDIS Morget_Association de communes Service de Défense Incendie et de Secours Morget_10_2016</v>
      </c>
      <c r="H1698" s="60">
        <v>5636</v>
      </c>
      <c r="I1698" s="60" t="s">
        <v>109</v>
      </c>
      <c r="J1698" s="60">
        <v>2016</v>
      </c>
      <c r="K1698" s="60">
        <v>5.8599999999999999E-2</v>
      </c>
    </row>
    <row r="1699" spans="1:11" x14ac:dyDescent="0.25">
      <c r="A1699" s="60" t="s">
        <v>433</v>
      </c>
      <c r="B1699" t="s">
        <v>646</v>
      </c>
      <c r="C1699" t="s">
        <v>647</v>
      </c>
      <c r="D1699" t="str">
        <f>Clef_répartition[[#This Row],[Code association]]&amp;"_"&amp;Clef_répartition[[#This Row],[Nom association]]</f>
        <v>SDIS Morget_Association de communes Service de Défense Incendie et de Secours Morget</v>
      </c>
      <c r="E1699">
        <f>COUNTIFS(D$2:D1699,Clef_répartition[[#This Row],[Code_Nom]],J$2:J1699,Clef_répartition[[#This Row],[Année]])</f>
        <v>11</v>
      </c>
      <c r="F1699">
        <f>IF(Clef_répartition[[#This Row],[Code_Nom]]=D1698,F1698-1,(COUNTIFS(Clef_répartition[Code_Nom],Clef_répartition[[#This Row],[Code_Nom]],Clef_répartition[Année],Clef_répartition[[#This Row],[Année]])))</f>
        <v>14</v>
      </c>
      <c r="G1699" t="str">
        <f>Clef_répartition[[#This Row],[Code_Nom]]&amp;"_"&amp;Clef_répartition[[#This Row],[Nombre]]&amp;"_"&amp;Clef_répartition[[#This Row],[Année]]</f>
        <v>SDIS Morget_Association de communes Service de Défense Incendie et de Secours Morget_11_2016</v>
      </c>
      <c r="H1699" s="60">
        <v>5656</v>
      </c>
      <c r="I1699" s="60" t="s">
        <v>135</v>
      </c>
      <c r="J1699" s="60">
        <v>2016</v>
      </c>
      <c r="K1699" s="60">
        <v>7.5800000000000006E-2</v>
      </c>
    </row>
    <row r="1700" spans="1:11" x14ac:dyDescent="0.25">
      <c r="A1700" s="60" t="s">
        <v>433</v>
      </c>
      <c r="B1700" t="s">
        <v>646</v>
      </c>
      <c r="C1700" t="s">
        <v>647</v>
      </c>
      <c r="D1700" t="str">
        <f>Clef_répartition[[#This Row],[Code association]]&amp;"_"&amp;Clef_répartition[[#This Row],[Nom association]]</f>
        <v>SDIS Morget_Association de communes Service de Défense Incendie et de Secours Morget</v>
      </c>
      <c r="E1700">
        <f>COUNTIFS(D$2:D1700,Clef_répartition[[#This Row],[Code_Nom]],J$2:J1700,Clef_répartition[[#This Row],[Année]])</f>
        <v>12</v>
      </c>
      <c r="F1700">
        <f>IF(Clef_répartition[[#This Row],[Code_Nom]]=D1699,F1699-1,(COUNTIFS(Clef_répartition[Code_Nom],Clef_répartition[[#This Row],[Code_Nom]],Clef_répartition[Année],Clef_répartition[[#This Row],[Année]])))</f>
        <v>13</v>
      </c>
      <c r="G1700" t="str">
        <f>Clef_répartition[[#This Row],[Code_Nom]]&amp;"_"&amp;Clef_répartition[[#This Row],[Nombre]]&amp;"_"&amp;Clef_répartition[[#This Row],[Année]]</f>
        <v>SDIS Morget_Association de communes Service de Défense Incendie et de Secours Morget_12_2016</v>
      </c>
      <c r="H1700" s="60">
        <v>5638</v>
      </c>
      <c r="I1700" s="60" t="s">
        <v>161</v>
      </c>
      <c r="J1700" s="60">
        <v>2016</v>
      </c>
      <c r="K1700" s="60">
        <v>4.87E-2</v>
      </c>
    </row>
    <row r="1701" spans="1:11" x14ac:dyDescent="0.25">
      <c r="A1701" s="60" t="s">
        <v>433</v>
      </c>
      <c r="B1701" t="s">
        <v>646</v>
      </c>
      <c r="C1701" t="s">
        <v>647</v>
      </c>
      <c r="D1701" t="str">
        <f>Clef_répartition[[#This Row],[Code association]]&amp;"_"&amp;Clef_répartition[[#This Row],[Nom association]]</f>
        <v>SDIS Morget_Association de communes Service de Défense Incendie et de Secours Morget</v>
      </c>
      <c r="E1701">
        <f>COUNTIFS(D$2:D1701,Clef_répartition[[#This Row],[Code_Nom]],J$2:J1701,Clef_répartition[[#This Row],[Année]])</f>
        <v>13</v>
      </c>
      <c r="F1701">
        <f>IF(Clef_répartition[[#This Row],[Code_Nom]]=D1700,F1700-1,(COUNTIFS(Clef_répartition[Code_Nom],Clef_répartition[[#This Row],[Code_Nom]],Clef_répartition[Année],Clef_répartition[[#This Row],[Année]])))</f>
        <v>12</v>
      </c>
      <c r="G1701" t="str">
        <f>Clef_répartition[[#This Row],[Code_Nom]]&amp;"_"&amp;Clef_répartition[[#This Row],[Nombre]]&amp;"_"&amp;Clef_répartition[[#This Row],[Année]]</f>
        <v>SDIS Morget_Association de communes Service de Défense Incendie et de Secours Morget_13_2016</v>
      </c>
      <c r="H1701" s="60">
        <v>5639</v>
      </c>
      <c r="I1701" s="60" t="s">
        <v>166</v>
      </c>
      <c r="J1701" s="60">
        <v>2016</v>
      </c>
      <c r="K1701" s="60">
        <v>1.47E-2</v>
      </c>
    </row>
    <row r="1702" spans="1:11" x14ac:dyDescent="0.25">
      <c r="A1702" s="60" t="s">
        <v>433</v>
      </c>
      <c r="B1702" t="s">
        <v>646</v>
      </c>
      <c r="C1702" t="s">
        <v>647</v>
      </c>
      <c r="D1702" t="str">
        <f>Clef_répartition[[#This Row],[Code association]]&amp;"_"&amp;Clef_répartition[[#This Row],[Nom association]]</f>
        <v>SDIS Morget_Association de communes Service de Défense Incendie et de Secours Morget</v>
      </c>
      <c r="E1702">
        <f>COUNTIFS(D$2:D1702,Clef_répartition[[#This Row],[Code_Nom]],J$2:J1702,Clef_répartition[[#This Row],[Année]])</f>
        <v>14</v>
      </c>
      <c r="F1702">
        <f>IF(Clef_répartition[[#This Row],[Code_Nom]]=D1701,F1701-1,(COUNTIFS(Clef_répartition[Code_Nom],Clef_répartition[[#This Row],[Code_Nom]],Clef_répartition[Année],Clef_répartition[[#This Row],[Année]])))</f>
        <v>11</v>
      </c>
      <c r="G1702" t="str">
        <f>Clef_répartition[[#This Row],[Code_Nom]]&amp;"_"&amp;Clef_répartition[[#This Row],[Nombre]]&amp;"_"&amp;Clef_répartition[[#This Row],[Année]]</f>
        <v>SDIS Morget_Association de communes Service de Défense Incendie et de Secours Morget_14_2016</v>
      </c>
      <c r="H1702" s="60">
        <v>5640</v>
      </c>
      <c r="I1702" s="60" t="s">
        <v>168</v>
      </c>
      <c r="J1702" s="60">
        <v>2016</v>
      </c>
      <c r="K1702" s="60">
        <v>1.29E-2</v>
      </c>
    </row>
    <row r="1703" spans="1:11" x14ac:dyDescent="0.25">
      <c r="A1703" s="60" t="s">
        <v>433</v>
      </c>
      <c r="B1703" t="s">
        <v>646</v>
      </c>
      <c r="C1703" t="s">
        <v>647</v>
      </c>
      <c r="D1703" t="str">
        <f>Clef_répartition[[#This Row],[Code association]]&amp;"_"&amp;Clef_répartition[[#This Row],[Nom association]]</f>
        <v>SDIS Morget_Association de communes Service de Défense Incendie et de Secours Morget</v>
      </c>
      <c r="E1703">
        <f>COUNTIFS(D$2:D1703,Clef_répartition[[#This Row],[Code_Nom]],J$2:J1703,Clef_répartition[[#This Row],[Année]])</f>
        <v>15</v>
      </c>
      <c r="F1703">
        <f>IF(Clef_répartition[[#This Row],[Code_Nom]]=D1702,F1702-1,(COUNTIFS(Clef_répartition[Code_Nom],Clef_répartition[[#This Row],[Code_Nom]],Clef_répartition[Année],Clef_répartition[[#This Row],[Année]])))</f>
        <v>10</v>
      </c>
      <c r="G1703" t="str">
        <f>Clef_répartition[[#This Row],[Code_Nom]]&amp;"_"&amp;Clef_répartition[[#This Row],[Nombre]]&amp;"_"&amp;Clef_répartition[[#This Row],[Année]]</f>
        <v>SDIS Morget_Association de communes Service de Défense Incendie et de Secours Morget_15_2016</v>
      </c>
      <c r="H1703" s="60">
        <v>5642</v>
      </c>
      <c r="I1703" s="60" t="s">
        <v>190</v>
      </c>
      <c r="J1703" s="60">
        <v>2016</v>
      </c>
      <c r="K1703" s="60">
        <v>0.2913</v>
      </c>
    </row>
    <row r="1704" spans="1:11" x14ac:dyDescent="0.25">
      <c r="A1704" s="60" t="s">
        <v>433</v>
      </c>
      <c r="B1704" t="s">
        <v>646</v>
      </c>
      <c r="C1704" t="s">
        <v>647</v>
      </c>
      <c r="D1704" t="str">
        <f>Clef_répartition[[#This Row],[Code association]]&amp;"_"&amp;Clef_répartition[[#This Row],[Nom association]]</f>
        <v>SDIS Morget_Association de communes Service de Défense Incendie et de Secours Morget</v>
      </c>
      <c r="E1704">
        <f>COUNTIFS(D$2:D1704,Clef_répartition[[#This Row],[Code_Nom]],J$2:J1704,Clef_répartition[[#This Row],[Année]])</f>
        <v>16</v>
      </c>
      <c r="F1704">
        <f>IF(Clef_répartition[[#This Row],[Code_Nom]]=D1703,F1703-1,(COUNTIFS(Clef_répartition[Code_Nom],Clef_répartition[[#This Row],[Code_Nom]],Clef_répartition[Année],Clef_répartition[[#This Row],[Année]])))</f>
        <v>9</v>
      </c>
      <c r="G1704" t="str">
        <f>Clef_répartition[[#This Row],[Code_Nom]]&amp;"_"&amp;Clef_répartition[[#This Row],[Nombre]]&amp;"_"&amp;Clef_répartition[[#This Row],[Année]]</f>
        <v>SDIS Morget_Association de communes Service de Défense Incendie et de Secours Morget_16_2016</v>
      </c>
      <c r="H1704" s="60">
        <v>5643</v>
      </c>
      <c r="I1704" s="60" t="s">
        <v>221</v>
      </c>
      <c r="J1704" s="60">
        <v>2016</v>
      </c>
      <c r="K1704" s="60">
        <v>9.5000000000000001E-2</v>
      </c>
    </row>
    <row r="1705" spans="1:11" x14ac:dyDescent="0.25">
      <c r="A1705" s="60" t="s">
        <v>433</v>
      </c>
      <c r="B1705" t="s">
        <v>646</v>
      </c>
      <c r="C1705" t="s">
        <v>647</v>
      </c>
      <c r="D1705" t="str">
        <f>Clef_répartition[[#This Row],[Code association]]&amp;"_"&amp;Clef_répartition[[#This Row],[Nom association]]</f>
        <v>SDIS Morget_Association de communes Service de Défense Incendie et de Secours Morget</v>
      </c>
      <c r="E1705">
        <f>COUNTIFS(D$2:D1705,Clef_répartition[[#This Row],[Code_Nom]],J$2:J1705,Clef_répartition[[#This Row],[Année]])</f>
        <v>17</v>
      </c>
      <c r="F1705">
        <f>IF(Clef_répartition[[#This Row],[Code_Nom]]=D1704,F1704-1,(COUNTIFS(Clef_répartition[Code_Nom],Clef_répartition[[#This Row],[Code_Nom]],Clef_répartition[Année],Clef_répartition[[#This Row],[Année]])))</f>
        <v>8</v>
      </c>
      <c r="G1705" t="str">
        <f>Clef_répartition[[#This Row],[Code_Nom]]&amp;"_"&amp;Clef_répartition[[#This Row],[Nombre]]&amp;"_"&amp;Clef_répartition[[#This Row],[Année]]</f>
        <v>SDIS Morget_Association de communes Service de Défense Incendie et de Secours Morget_17_2016</v>
      </c>
      <c r="H1705" s="60">
        <v>5645</v>
      </c>
      <c r="I1705" s="60" t="s">
        <v>235</v>
      </c>
      <c r="J1705" s="60">
        <v>2016</v>
      </c>
      <c r="K1705" s="60">
        <v>9.1999999999999998E-3</v>
      </c>
    </row>
    <row r="1706" spans="1:11" x14ac:dyDescent="0.25">
      <c r="A1706" s="60" t="s">
        <v>433</v>
      </c>
      <c r="B1706" t="s">
        <v>646</v>
      </c>
      <c r="C1706" t="s">
        <v>647</v>
      </c>
      <c r="D1706" t="str">
        <f>Clef_répartition[[#This Row],[Code association]]&amp;"_"&amp;Clef_répartition[[#This Row],[Nom association]]</f>
        <v>SDIS Morget_Association de communes Service de Défense Incendie et de Secours Morget</v>
      </c>
      <c r="E1706">
        <f>COUNTIFS(D$2:D1706,Clef_répartition[[#This Row],[Code_Nom]],J$2:J1706,Clef_répartition[[#This Row],[Année]])</f>
        <v>18</v>
      </c>
      <c r="F1706">
        <f>IF(Clef_répartition[[#This Row],[Code_Nom]]=D1705,F1705-1,(COUNTIFS(Clef_répartition[Code_Nom],Clef_répartition[[#This Row],[Code_Nom]],Clef_répartition[Année],Clef_répartition[[#This Row],[Année]])))</f>
        <v>7</v>
      </c>
      <c r="G1706" t="str">
        <f>Clef_répartition[[#This Row],[Code_Nom]]&amp;"_"&amp;Clef_répartition[[#This Row],[Nombre]]&amp;"_"&amp;Clef_répartition[[#This Row],[Année]]</f>
        <v>SDIS Morget_Association de communes Service de Défense Incendie et de Secours Morget_18_2016</v>
      </c>
      <c r="H1706" s="60">
        <v>5646</v>
      </c>
      <c r="I1706" s="60" t="s">
        <v>247</v>
      </c>
      <c r="J1706" s="60">
        <v>2016</v>
      </c>
      <c r="K1706" s="60">
        <v>0.1051</v>
      </c>
    </row>
    <row r="1707" spans="1:11" x14ac:dyDescent="0.25">
      <c r="A1707" s="60" t="s">
        <v>433</v>
      </c>
      <c r="B1707" t="s">
        <v>646</v>
      </c>
      <c r="C1707" t="s">
        <v>647</v>
      </c>
      <c r="D1707" t="str">
        <f>Clef_répartition[[#This Row],[Code association]]&amp;"_"&amp;Clef_répartition[[#This Row],[Nom association]]</f>
        <v>SDIS Morget_Association de communes Service de Défense Incendie et de Secours Morget</v>
      </c>
      <c r="E1707">
        <f>COUNTIFS(D$2:D1707,Clef_répartition[[#This Row],[Code_Nom]],J$2:J1707,Clef_répartition[[#This Row],[Année]])</f>
        <v>19</v>
      </c>
      <c r="F1707">
        <f>IF(Clef_répartition[[#This Row],[Code_Nom]]=D1706,F1706-1,(COUNTIFS(Clef_répartition[Code_Nom],Clef_répartition[[#This Row],[Code_Nom]],Clef_répartition[Année],Clef_répartition[[#This Row],[Année]])))</f>
        <v>6</v>
      </c>
      <c r="G1707" t="str">
        <f>Clef_répartition[[#This Row],[Code_Nom]]&amp;"_"&amp;Clef_répartition[[#This Row],[Nombre]]&amp;"_"&amp;Clef_répartition[[#This Row],[Année]]</f>
        <v>SDIS Morget_Association de communes Service de Défense Incendie et de Secours Morget_19_2016</v>
      </c>
      <c r="H1707" s="60">
        <v>5649</v>
      </c>
      <c r="I1707" s="60" t="s">
        <v>264</v>
      </c>
      <c r="J1707" s="60">
        <v>2016</v>
      </c>
      <c r="K1707" s="60">
        <v>3.6999999999999998E-2</v>
      </c>
    </row>
    <row r="1708" spans="1:11" x14ac:dyDescent="0.25">
      <c r="A1708" s="60" t="s">
        <v>433</v>
      </c>
      <c r="B1708" t="s">
        <v>646</v>
      </c>
      <c r="C1708" t="s">
        <v>647</v>
      </c>
      <c r="D1708" t="str">
        <f>Clef_répartition[[#This Row],[Code association]]&amp;"_"&amp;Clef_répartition[[#This Row],[Nom association]]</f>
        <v>SDIS Morget_Association de communes Service de Défense Incendie et de Secours Morget</v>
      </c>
      <c r="E1708">
        <f>COUNTIFS(D$2:D1708,Clef_répartition[[#This Row],[Code_Nom]],J$2:J1708,Clef_répartition[[#This Row],[Année]])</f>
        <v>20</v>
      </c>
      <c r="F1708">
        <f>IF(Clef_répartition[[#This Row],[Code_Nom]]=D1707,F1707-1,(COUNTIFS(Clef_répartition[Code_Nom],Clef_répartition[[#This Row],[Code_Nom]],Clef_répartition[Année],Clef_répartition[[#This Row],[Année]])))</f>
        <v>5</v>
      </c>
      <c r="G1708" t="str">
        <f>Clef_répartition[[#This Row],[Code_Nom]]&amp;"_"&amp;Clef_répartition[[#This Row],[Nombre]]&amp;"_"&amp;Clef_répartition[[#This Row],[Année]]</f>
        <v>SDIS Morget_Association de communes Service de Défense Incendie et de Secours Morget_20_2016</v>
      </c>
      <c r="H1708" s="60">
        <v>5650</v>
      </c>
      <c r="I1708" s="60" t="s">
        <v>276</v>
      </c>
      <c r="J1708" s="60">
        <v>2016</v>
      </c>
      <c r="K1708" s="60">
        <v>3.8999999999999998E-3</v>
      </c>
    </row>
    <row r="1709" spans="1:11" x14ac:dyDescent="0.25">
      <c r="A1709" s="60" t="s">
        <v>433</v>
      </c>
      <c r="B1709" t="s">
        <v>646</v>
      </c>
      <c r="C1709" t="s">
        <v>647</v>
      </c>
      <c r="D1709" t="str">
        <f>Clef_répartition[[#This Row],[Code association]]&amp;"_"&amp;Clef_répartition[[#This Row],[Nom association]]</f>
        <v>SDIS Morget_Association de communes Service de Défense Incendie et de Secours Morget</v>
      </c>
      <c r="E1709">
        <f>COUNTIFS(D$2:D1709,Clef_répartition[[#This Row],[Code_Nom]],J$2:J1709,Clef_répartition[[#This Row],[Année]])</f>
        <v>21</v>
      </c>
      <c r="F1709">
        <f>IF(Clef_répartition[[#This Row],[Code_Nom]]=D1708,F1708-1,(COUNTIFS(Clef_répartition[Code_Nom],Clef_répartition[[#This Row],[Code_Nom]],Clef_répartition[Année],Clef_répartition[[#This Row],[Année]])))</f>
        <v>4</v>
      </c>
      <c r="G1709" t="str">
        <f>Clef_répartition[[#This Row],[Code_Nom]]&amp;"_"&amp;Clef_répartition[[#This Row],[Nombre]]&amp;"_"&amp;Clef_répartition[[#This Row],[Année]]</f>
        <v>SDIS Morget_Association de communes Service de Défense Incendie et de Secours Morget_21_2016</v>
      </c>
      <c r="H1709" s="60">
        <v>5652</v>
      </c>
      <c r="I1709" s="60" t="s">
        <v>284</v>
      </c>
      <c r="J1709" s="60">
        <v>2016</v>
      </c>
      <c r="K1709" s="60">
        <v>1.09E-2</v>
      </c>
    </row>
    <row r="1710" spans="1:11" x14ac:dyDescent="0.25">
      <c r="A1710" s="60" t="s">
        <v>433</v>
      </c>
      <c r="B1710" t="s">
        <v>646</v>
      </c>
      <c r="C1710" t="s">
        <v>647</v>
      </c>
      <c r="D1710" t="str">
        <f>Clef_répartition[[#This Row],[Code association]]&amp;"_"&amp;Clef_répartition[[#This Row],[Nom association]]</f>
        <v>SDIS Morget_Association de communes Service de Défense Incendie et de Secours Morget</v>
      </c>
      <c r="E1710">
        <f>COUNTIFS(D$2:D1710,Clef_répartition[[#This Row],[Code_Nom]],J$2:J1710,Clef_répartition[[#This Row],[Année]])</f>
        <v>22</v>
      </c>
      <c r="F1710">
        <f>IF(Clef_répartition[[#This Row],[Code_Nom]]=D1709,F1709-1,(COUNTIFS(Clef_répartition[Code_Nom],Clef_répartition[[#This Row],[Code_Nom]],Clef_répartition[Année],Clef_répartition[[#This Row],[Année]])))</f>
        <v>3</v>
      </c>
      <c r="G1710" t="str">
        <f>Clef_répartition[[#This Row],[Code_Nom]]&amp;"_"&amp;Clef_répartition[[#This Row],[Nombre]]&amp;"_"&amp;Clef_répartition[[#This Row],[Année]]</f>
        <v>SDIS Morget_Association de communes Service de Défense Incendie et de Secours Morget_22_2016</v>
      </c>
      <c r="H1710" s="60">
        <v>5653</v>
      </c>
      <c r="I1710" s="60" t="s">
        <v>291</v>
      </c>
      <c r="J1710" s="60">
        <v>2016</v>
      </c>
      <c r="K1710" s="60">
        <v>1.6199999999999999E-2</v>
      </c>
    </row>
    <row r="1711" spans="1:11" x14ac:dyDescent="0.25">
      <c r="A1711" s="60" t="s">
        <v>433</v>
      </c>
      <c r="B1711" t="s">
        <v>646</v>
      </c>
      <c r="C1711" t="s">
        <v>647</v>
      </c>
      <c r="D1711" t="str">
        <f>Clef_répartition[[#This Row],[Code association]]&amp;"_"&amp;Clef_répartition[[#This Row],[Nom association]]</f>
        <v>SDIS Morget_Association de communes Service de Défense Incendie et de Secours Morget</v>
      </c>
      <c r="E1711">
        <f>COUNTIFS(D$2:D1711,Clef_répartition[[#This Row],[Code_Nom]],J$2:J1711,Clef_répartition[[#This Row],[Année]])</f>
        <v>23</v>
      </c>
      <c r="F1711">
        <f>IF(Clef_répartition[[#This Row],[Code_Nom]]=D1710,F1710-1,(COUNTIFS(Clef_répartition[Code_Nom],Clef_répartition[[#This Row],[Code_Nom]],Clef_répartition[Année],Clef_répartition[[#This Row],[Année]])))</f>
        <v>2</v>
      </c>
      <c r="G1711" t="str">
        <f>Clef_répartition[[#This Row],[Code_Nom]]&amp;"_"&amp;Clef_répartition[[#This Row],[Nombre]]&amp;"_"&amp;Clef_répartition[[#This Row],[Année]]</f>
        <v>SDIS Morget_Association de communes Service de Défense Incendie et de Secours Morget_23_2016</v>
      </c>
      <c r="H1711" s="60">
        <v>5654</v>
      </c>
      <c r="I1711" s="60" t="s">
        <v>295</v>
      </c>
      <c r="J1711" s="60">
        <v>2016</v>
      </c>
      <c r="K1711" s="60">
        <v>9.4000000000000004E-3</v>
      </c>
    </row>
    <row r="1712" spans="1:11" x14ac:dyDescent="0.25">
      <c r="A1712" s="60" t="s">
        <v>433</v>
      </c>
      <c r="B1712" t="s">
        <v>646</v>
      </c>
      <c r="C1712" t="s">
        <v>647</v>
      </c>
      <c r="D1712" t="str">
        <f>Clef_répartition[[#This Row],[Code association]]&amp;"_"&amp;Clef_répartition[[#This Row],[Nom association]]</f>
        <v>SDIS Morget_Association de communes Service de Défense Incendie et de Secours Morget</v>
      </c>
      <c r="E1712">
        <f>COUNTIFS(D$2:D1712,Clef_répartition[[#This Row],[Code_Nom]],J$2:J1712,Clef_répartition[[#This Row],[Année]])</f>
        <v>24</v>
      </c>
      <c r="F1712">
        <f>IF(Clef_répartition[[#This Row],[Code_Nom]]=D1711,F1711-1,(COUNTIFS(Clef_répartition[Code_Nom],Clef_répartition[[#This Row],[Code_Nom]],Clef_répartition[Année],Clef_répartition[[#This Row],[Année]])))</f>
        <v>1</v>
      </c>
      <c r="G1712" t="str">
        <f>Clef_répartition[[#This Row],[Code_Nom]]&amp;"_"&amp;Clef_répartition[[#This Row],[Nombre]]&amp;"_"&amp;Clef_répartition[[#This Row],[Année]]</f>
        <v>SDIS Morget_Association de communes Service de Défense Incendie et de Secours Morget_24_2016</v>
      </c>
      <c r="H1712" s="60">
        <v>5655</v>
      </c>
      <c r="I1712" s="60" t="s">
        <v>297</v>
      </c>
      <c r="J1712" s="60">
        <v>2016</v>
      </c>
      <c r="K1712" s="60">
        <v>2.64E-2</v>
      </c>
    </row>
    <row r="1713" spans="1:11" x14ac:dyDescent="0.25">
      <c r="A1713" s="60" t="s">
        <v>433</v>
      </c>
      <c r="B1713" t="s">
        <v>531</v>
      </c>
      <c r="C1713" t="s">
        <v>532</v>
      </c>
      <c r="D171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3">
        <f>COUNTIFS(D$2:D1713,Clef_répartition[[#This Row],[Code_Nom]],J$2:J1713,Clef_répartition[[#This Row],[Année]])</f>
        <v>1</v>
      </c>
      <c r="F1713">
        <f>IF(Clef_répartition[[#This Row],[Code_Nom]]=D1712,F1712-1,(COUNTIFS(Clef_répartition[Code_Nom],Clef_répartition[[#This Row],[Code_Nom]],Clef_répartition[Année],Clef_répartition[[#This Row],[Année]])))</f>
        <v>41</v>
      </c>
      <c r="G171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vaudois_1_2016</v>
      </c>
      <c r="H1713" s="60">
        <v>5902</v>
      </c>
      <c r="I1713" s="60" t="s">
        <v>18</v>
      </c>
      <c r="J1713" s="60">
        <v>2016</v>
      </c>
      <c r="K1713" s="60">
        <v>6.364265094925668E-3</v>
      </c>
    </row>
    <row r="1714" spans="1:11" x14ac:dyDescent="0.25">
      <c r="A1714" s="60" t="s">
        <v>433</v>
      </c>
      <c r="B1714" t="s">
        <v>531</v>
      </c>
      <c r="C1714" t="s">
        <v>532</v>
      </c>
      <c r="D171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4">
        <f>COUNTIFS(D$2:D1714,Clef_répartition[[#This Row],[Code_Nom]],J$2:J1714,Clef_répartition[[#This Row],[Année]])</f>
        <v>2</v>
      </c>
      <c r="F1714">
        <f>IF(Clef_répartition[[#This Row],[Code_Nom]]=D1713,F1713-1,(COUNTIFS(Clef_répartition[Code_Nom],Clef_répartition[[#This Row],[Code_Nom]],Clef_répartition[Année],Clef_répartition[[#This Row],[Année]])))</f>
        <v>40</v>
      </c>
      <c r="G171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vaudois_2_2016</v>
      </c>
      <c r="H1714" s="60">
        <v>5903</v>
      </c>
      <c r="I1714" s="60" t="s">
        <v>24</v>
      </c>
      <c r="J1714" s="60">
        <v>2016</v>
      </c>
      <c r="K1714" s="60">
        <v>3.6510196943325066E-3</v>
      </c>
    </row>
    <row r="1715" spans="1:11" x14ac:dyDescent="0.25">
      <c r="A1715" s="60" t="s">
        <v>433</v>
      </c>
      <c r="B1715" t="s">
        <v>531</v>
      </c>
      <c r="C1715" t="s">
        <v>532</v>
      </c>
      <c r="D171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5">
        <f>COUNTIFS(D$2:D1715,Clef_répartition[[#This Row],[Code_Nom]],J$2:J1715,Clef_répartition[[#This Row],[Année]])</f>
        <v>3</v>
      </c>
      <c r="F1715">
        <f>IF(Clef_répartition[[#This Row],[Code_Nom]]=D1714,F1714-1,(COUNTIFS(Clef_répartition[Code_Nom],Clef_répartition[[#This Row],[Code_Nom]],Clef_répartition[Année],Clef_répartition[[#This Row],[Année]])))</f>
        <v>39</v>
      </c>
      <c r="G171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vaudois_3_2016</v>
      </c>
      <c r="H1715" s="60">
        <v>5551</v>
      </c>
      <c r="I1715" s="60" t="s">
        <v>28</v>
      </c>
      <c r="J1715" s="60">
        <v>2016</v>
      </c>
      <c r="K1715" s="60">
        <v>9.5838939030437192E-3</v>
      </c>
    </row>
    <row r="1716" spans="1:11" x14ac:dyDescent="0.25">
      <c r="A1716" s="60" t="s">
        <v>433</v>
      </c>
      <c r="B1716" t="s">
        <v>531</v>
      </c>
      <c r="C1716" t="s">
        <v>532</v>
      </c>
      <c r="D171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6">
        <f>COUNTIFS(D$2:D1716,Clef_répartition[[#This Row],[Code_Nom]],J$2:J1716,Clef_répartition[[#This Row],[Année]])</f>
        <v>4</v>
      </c>
      <c r="F1716">
        <f>IF(Clef_répartition[[#This Row],[Code_Nom]]=D1715,F1715-1,(COUNTIFS(Clef_répartition[Code_Nom],Clef_répartition[[#This Row],[Code_Nom]],Clef_répartition[Année],Clef_répartition[[#This Row],[Année]])))</f>
        <v>38</v>
      </c>
      <c r="G171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vaudois_4_2016</v>
      </c>
      <c r="H1716" s="60">
        <v>5904</v>
      </c>
      <c r="I1716" s="60" t="s">
        <v>46</v>
      </c>
      <c r="J1716" s="60">
        <v>2016</v>
      </c>
      <c r="K1716" s="60">
        <v>1.0462984047994651E-2</v>
      </c>
    </row>
    <row r="1717" spans="1:11" x14ac:dyDescent="0.25">
      <c r="A1717" s="60" t="s">
        <v>433</v>
      </c>
      <c r="B1717" t="s">
        <v>531</v>
      </c>
      <c r="C1717" t="s">
        <v>532</v>
      </c>
      <c r="D171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7">
        <f>COUNTIFS(D$2:D1717,Clef_répartition[[#This Row],[Code_Nom]],J$2:J1717,Clef_répartition[[#This Row],[Année]])</f>
        <v>5</v>
      </c>
      <c r="F1717">
        <f>IF(Clef_répartition[[#This Row],[Code_Nom]]=D1716,F1716-1,(COUNTIFS(Clef_répartition[Code_Nom],Clef_répartition[[#This Row],[Code_Nom]],Clef_répartition[Année],Clef_répartition[[#This Row],[Année]])))</f>
        <v>37</v>
      </c>
      <c r="G171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vaudois_5_2016</v>
      </c>
      <c r="H1717" s="60">
        <v>5553</v>
      </c>
      <c r="I1717" s="60" t="s">
        <v>47</v>
      </c>
      <c r="J1717" s="60">
        <v>2016</v>
      </c>
      <c r="K1717" s="60">
        <v>0</v>
      </c>
    </row>
    <row r="1718" spans="1:11" x14ac:dyDescent="0.25">
      <c r="A1718" s="60" t="s">
        <v>433</v>
      </c>
      <c r="B1718" t="s">
        <v>531</v>
      </c>
      <c r="C1718" t="s">
        <v>532</v>
      </c>
      <c r="D171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8">
        <f>COUNTIFS(D$2:D1718,Clef_répartition[[#This Row],[Code_Nom]],J$2:J1718,Clef_répartition[[#This Row],[Année]])</f>
        <v>6</v>
      </c>
      <c r="F1718">
        <f>IF(Clef_répartition[[#This Row],[Code_Nom]]=D1717,F1717-1,(COUNTIFS(Clef_répartition[Code_Nom],Clef_répartition[[#This Row],[Code_Nom]],Clef_répartition[Année],Clef_répartition[[#This Row],[Année]])))</f>
        <v>36</v>
      </c>
      <c r="G171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vaudois_6_2016</v>
      </c>
      <c r="H1718" s="60">
        <v>5905</v>
      </c>
      <c r="I1718" s="60" t="s">
        <v>49</v>
      </c>
      <c r="J1718" s="60">
        <v>2016</v>
      </c>
      <c r="K1718" s="60">
        <v>1.0934167691553509E-2</v>
      </c>
    </row>
    <row r="1719" spans="1:11" x14ac:dyDescent="0.25">
      <c r="A1719" s="60" t="s">
        <v>433</v>
      </c>
      <c r="B1719" t="s">
        <v>531</v>
      </c>
      <c r="C1719" t="s">
        <v>532</v>
      </c>
      <c r="D171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19">
        <f>COUNTIFS(D$2:D1719,Clef_répartition[[#This Row],[Code_Nom]],J$2:J1719,Clef_répartition[[#This Row],[Année]])</f>
        <v>7</v>
      </c>
      <c r="F1719">
        <f>IF(Clef_répartition[[#This Row],[Code_Nom]]=D1718,F1718-1,(COUNTIFS(Clef_répartition[Code_Nom],Clef_répartition[[#This Row],[Code_Nom]],Clef_répartition[Année],Clef_répartition[[#This Row],[Année]])))</f>
        <v>35</v>
      </c>
      <c r="G171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vaudois_7_2016</v>
      </c>
      <c r="H1719" s="60">
        <v>5907</v>
      </c>
      <c r="I1719" s="60" t="s">
        <v>54</v>
      </c>
      <c r="J1719" s="60">
        <v>2016</v>
      </c>
      <c r="K1719" s="60">
        <v>4.9957461900931388E-3</v>
      </c>
    </row>
    <row r="1720" spans="1:11" x14ac:dyDescent="0.25">
      <c r="A1720" s="60" t="s">
        <v>433</v>
      </c>
      <c r="B1720" t="s">
        <v>531</v>
      </c>
      <c r="C1720" t="s">
        <v>532</v>
      </c>
      <c r="D172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0">
        <f>COUNTIFS(D$2:D1720,Clef_répartition[[#This Row],[Code_Nom]],J$2:J1720,Clef_répartition[[#This Row],[Année]])</f>
        <v>8</v>
      </c>
      <c r="F1720">
        <f>IF(Clef_répartition[[#This Row],[Code_Nom]]=D1719,F1719-1,(COUNTIFS(Clef_répartition[Code_Nom],Clef_répartition[[#This Row],[Code_Nom]],Clef_répartition[Année],Clef_répartition[[#This Row],[Année]])))</f>
        <v>34</v>
      </c>
      <c r="G172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vaudois_8_2016</v>
      </c>
      <c r="H1720" s="60">
        <v>5749</v>
      </c>
      <c r="I1720" s="60" t="s">
        <v>58</v>
      </c>
      <c r="J1720" s="60">
        <v>2016</v>
      </c>
      <c r="K1720" s="60">
        <v>2.6639154422070802E-3</v>
      </c>
    </row>
    <row r="1721" spans="1:11" x14ac:dyDescent="0.25">
      <c r="A1721" s="60" t="s">
        <v>433</v>
      </c>
      <c r="B1721" t="s">
        <v>531</v>
      </c>
      <c r="C1721" t="s">
        <v>532</v>
      </c>
      <c r="D172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1">
        <f>COUNTIFS(D$2:D1721,Clef_répartition[[#This Row],[Code_Nom]],J$2:J1721,Clef_répartition[[#This Row],[Année]])</f>
        <v>9</v>
      </c>
      <c r="F1721">
        <f>IF(Clef_répartition[[#This Row],[Code_Nom]]=D1720,F1720-1,(COUNTIFS(Clef_répartition[Code_Nom],Clef_répartition[[#This Row],[Code_Nom]],Clef_répartition[Année],Clef_répartition[[#This Row],[Année]])))</f>
        <v>33</v>
      </c>
      <c r="G172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vaudois_9_2016</v>
      </c>
      <c r="H1721" s="60">
        <v>5908</v>
      </c>
      <c r="I1721" s="60" t="s">
        <v>59</v>
      </c>
      <c r="J1721" s="60">
        <v>2016</v>
      </c>
      <c r="K1721" s="60">
        <v>2.387461038473879E-3</v>
      </c>
    </row>
    <row r="1722" spans="1:11" x14ac:dyDescent="0.25">
      <c r="A1722" s="60" t="s">
        <v>433</v>
      </c>
      <c r="B1722" t="s">
        <v>531</v>
      </c>
      <c r="C1722" t="s">
        <v>532</v>
      </c>
      <c r="D172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2">
        <f>COUNTIFS(D$2:D1722,Clef_répartition[[#This Row],[Code_Nom]],J$2:J1722,Clef_répartition[[#This Row],[Année]])</f>
        <v>10</v>
      </c>
      <c r="F1722">
        <f>IF(Clef_répartition[[#This Row],[Code_Nom]]=D1721,F1721-1,(COUNTIFS(Clef_répartition[Code_Nom],Clef_répartition[[#This Row],[Code_Nom]],Clef_répartition[Année],Clef_répartition[[#This Row],[Année]])))</f>
        <v>32</v>
      </c>
      <c r="G172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vaudois_10_2016</v>
      </c>
      <c r="H1722" s="60">
        <v>5909</v>
      </c>
      <c r="I1722" s="60" t="s">
        <v>60</v>
      </c>
      <c r="J1722" s="60">
        <v>2016</v>
      </c>
      <c r="K1722" s="60">
        <v>1.2160609738116925E-2</v>
      </c>
    </row>
    <row r="1723" spans="1:11" x14ac:dyDescent="0.25">
      <c r="A1723" s="60" t="s">
        <v>433</v>
      </c>
      <c r="B1723" t="s">
        <v>531</v>
      </c>
      <c r="C1723" t="s">
        <v>532</v>
      </c>
      <c r="D172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3">
        <f>COUNTIFS(D$2:D1723,Clef_répartition[[#This Row],[Code_Nom]],J$2:J1723,Clef_répartition[[#This Row],[Année]])</f>
        <v>11</v>
      </c>
      <c r="F1723">
        <f>IF(Clef_répartition[[#This Row],[Code_Nom]]=D1722,F1722-1,(COUNTIFS(Clef_répartition[Code_Nom],Clef_répartition[[#This Row],[Code_Nom]],Clef_répartition[Année],Clef_répartition[[#This Row],[Année]])))</f>
        <v>31</v>
      </c>
      <c r="G172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vaudois_11_2016</v>
      </c>
      <c r="H1723" s="60">
        <v>5554</v>
      </c>
      <c r="I1723" s="60" t="s">
        <v>71</v>
      </c>
      <c r="J1723" s="60">
        <v>2016</v>
      </c>
      <c r="K1723" s="60">
        <v>1.6727063110831813E-2</v>
      </c>
    </row>
    <row r="1724" spans="1:11" x14ac:dyDescent="0.25">
      <c r="A1724" s="60" t="s">
        <v>433</v>
      </c>
      <c r="B1724" t="s">
        <v>531</v>
      </c>
      <c r="C1724" t="s">
        <v>532</v>
      </c>
      <c r="D172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4">
        <f>COUNTIFS(D$2:D1724,Clef_répartition[[#This Row],[Code_Nom]],J$2:J1724,Clef_répartition[[#This Row],[Année]])</f>
        <v>12</v>
      </c>
      <c r="F1724">
        <f>IF(Clef_répartition[[#This Row],[Code_Nom]]=D1723,F1723-1,(COUNTIFS(Clef_répartition[Code_Nom],Clef_répartition[[#This Row],[Code_Nom]],Clef_répartition[Année],Clef_répartition[[#This Row],[Année]])))</f>
        <v>30</v>
      </c>
      <c r="G172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vaudois_12_2016</v>
      </c>
      <c r="H1724" s="60">
        <v>5555</v>
      </c>
      <c r="I1724" s="60" t="s">
        <v>75</v>
      </c>
      <c r="J1724" s="60">
        <v>2016</v>
      </c>
      <c r="K1724" s="60">
        <v>6.0393960872545394E-3</v>
      </c>
    </row>
    <row r="1725" spans="1:11" x14ac:dyDescent="0.25">
      <c r="A1725" s="60" t="s">
        <v>433</v>
      </c>
      <c r="B1725" t="s">
        <v>531</v>
      </c>
      <c r="C1725" t="s">
        <v>532</v>
      </c>
      <c r="D172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5">
        <f>COUNTIFS(D$2:D1725,Clef_répartition[[#This Row],[Code_Nom]],J$2:J1725,Clef_répartition[[#This Row],[Année]])</f>
        <v>13</v>
      </c>
      <c r="F1725">
        <f>IF(Clef_répartition[[#This Row],[Code_Nom]]=D1724,F1724-1,(COUNTIFS(Clef_répartition[Code_Nom],Clef_répartition[[#This Row],[Code_Nom]],Clef_répartition[Année],Clef_répartition[[#This Row],[Année]])))</f>
        <v>29</v>
      </c>
      <c r="G172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vaudois_13_2016</v>
      </c>
      <c r="H1725" s="60">
        <v>5910</v>
      </c>
      <c r="I1725" s="60" t="s">
        <v>83</v>
      </c>
      <c r="J1725" s="60">
        <v>2016</v>
      </c>
      <c r="K1725" s="60">
        <v>6.4285037886475417E-3</v>
      </c>
    </row>
    <row r="1726" spans="1:11" x14ac:dyDescent="0.25">
      <c r="A1726" s="60" t="s">
        <v>433</v>
      </c>
      <c r="B1726" t="s">
        <v>531</v>
      </c>
      <c r="C1726" t="s">
        <v>532</v>
      </c>
      <c r="D172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6">
        <f>COUNTIFS(D$2:D1726,Clef_répartition[[#This Row],[Code_Nom]],J$2:J1726,Clef_répartition[[#This Row],[Année]])</f>
        <v>14</v>
      </c>
      <c r="F1726">
        <f>IF(Clef_répartition[[#This Row],[Code_Nom]]=D1725,F1725-1,(COUNTIFS(Clef_répartition[Code_Nom],Clef_répartition[[#This Row],[Code_Nom]],Clef_répartition[Année],Clef_répartition[[#This Row],[Année]])))</f>
        <v>28</v>
      </c>
      <c r="G172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vaudois_14_2016</v>
      </c>
      <c r="H1726" s="60">
        <v>5911</v>
      </c>
      <c r="I1726" s="60" t="s">
        <v>86</v>
      </c>
      <c r="J1726" s="60">
        <v>2016</v>
      </c>
      <c r="K1726" s="60">
        <v>3.7281273719382449E-3</v>
      </c>
    </row>
    <row r="1727" spans="1:11" x14ac:dyDescent="0.25">
      <c r="A1727" s="60" t="s">
        <v>433</v>
      </c>
      <c r="B1727" t="s">
        <v>531</v>
      </c>
      <c r="C1727" t="s">
        <v>532</v>
      </c>
      <c r="D172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7">
        <f>COUNTIFS(D$2:D1727,Clef_répartition[[#This Row],[Code_Nom]],J$2:J1727,Clef_répartition[[#This Row],[Année]])</f>
        <v>15</v>
      </c>
      <c r="F1727">
        <f>IF(Clef_répartition[[#This Row],[Code_Nom]]=D1726,F1726-1,(COUNTIFS(Clef_répartition[Code_Nom],Clef_répartition[[#This Row],[Code_Nom]],Clef_répartition[Année],Clef_répartition[[#This Row],[Année]])))</f>
        <v>27</v>
      </c>
      <c r="G172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vaudois_15_2016</v>
      </c>
      <c r="H1727" s="60">
        <v>5912</v>
      </c>
      <c r="I1727" s="60" t="s">
        <v>91</v>
      </c>
      <c r="J1727" s="60">
        <v>2016</v>
      </c>
      <c r="K1727" s="60">
        <v>2.4113904252719815E-3</v>
      </c>
    </row>
    <row r="1728" spans="1:11" x14ac:dyDescent="0.25">
      <c r="A1728" s="60" t="s">
        <v>433</v>
      </c>
      <c r="B1728" t="s">
        <v>531</v>
      </c>
      <c r="C1728" t="s">
        <v>532</v>
      </c>
      <c r="D172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8">
        <f>COUNTIFS(D$2:D1728,Clef_répartition[[#This Row],[Code_Nom]],J$2:J1728,Clef_répartition[[#This Row],[Année]])</f>
        <v>16</v>
      </c>
      <c r="F1728">
        <f>IF(Clef_répartition[[#This Row],[Code_Nom]]=D1727,F1727-1,(COUNTIFS(Clef_répartition[Code_Nom],Clef_répartition[[#This Row],[Code_Nom]],Clef_répartition[Année],Clef_répartition[[#This Row],[Année]])))</f>
        <v>26</v>
      </c>
      <c r="G172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vaudois_16_2016</v>
      </c>
      <c r="H1728" s="60">
        <v>5913</v>
      </c>
      <c r="I1728" s="60" t="s">
        <v>96</v>
      </c>
      <c r="J1728" s="60">
        <v>2016</v>
      </c>
      <c r="K1728" s="60">
        <v>1.3110802188948133E-2</v>
      </c>
    </row>
    <row r="1729" spans="1:11" x14ac:dyDescent="0.25">
      <c r="A1729" s="60" t="s">
        <v>433</v>
      </c>
      <c r="B1729" t="s">
        <v>531</v>
      </c>
      <c r="C1729" t="s">
        <v>532</v>
      </c>
      <c r="D172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29">
        <f>COUNTIFS(D$2:D1729,Clef_répartition[[#This Row],[Code_Nom]],J$2:J1729,Clef_répartition[[#This Row],[Année]])</f>
        <v>17</v>
      </c>
      <c r="F1729">
        <f>IF(Clef_répartition[[#This Row],[Code_Nom]]=D1728,F1728-1,(COUNTIFS(Clef_répartition[Code_Nom],Clef_répartition[[#This Row],[Code_Nom]],Clef_répartition[Année],Clef_répartition[[#This Row],[Année]])))</f>
        <v>25</v>
      </c>
      <c r="G172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vaudois_17_2016</v>
      </c>
      <c r="H1729" s="60">
        <v>5914</v>
      </c>
      <c r="I1729" s="60" t="s">
        <v>105</v>
      </c>
      <c r="J1729" s="60">
        <v>2016</v>
      </c>
      <c r="K1729" s="60">
        <v>6.1925121860369799E-3</v>
      </c>
    </row>
    <row r="1730" spans="1:11" x14ac:dyDescent="0.25">
      <c r="A1730" s="60" t="s">
        <v>433</v>
      </c>
      <c r="B1730" t="s">
        <v>531</v>
      </c>
      <c r="C1730" t="s">
        <v>532</v>
      </c>
      <c r="D173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0">
        <f>COUNTIFS(D$2:D1730,Clef_répartition[[#This Row],[Code_Nom]],J$2:J1730,Clef_répartition[[#This Row],[Année]])</f>
        <v>18</v>
      </c>
      <c r="F1730">
        <f>IF(Clef_répartition[[#This Row],[Code_Nom]]=D1729,F1729-1,(COUNTIFS(Clef_répartition[Code_Nom],Clef_répartition[[#This Row],[Code_Nom]],Clef_répartition[Année],Clef_répartition[[#This Row],[Année]])))</f>
        <v>24</v>
      </c>
      <c r="G173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vaudois_18_2016</v>
      </c>
      <c r="H1730" s="60">
        <v>5556</v>
      </c>
      <c r="I1730" s="60" t="s">
        <v>115</v>
      </c>
      <c r="J1730" s="60">
        <v>2016</v>
      </c>
      <c r="K1730" s="60">
        <v>7.307644682420603E-3</v>
      </c>
    </row>
    <row r="1731" spans="1:11" x14ac:dyDescent="0.25">
      <c r="A1731" s="60" t="s">
        <v>433</v>
      </c>
      <c r="B1731" t="s">
        <v>531</v>
      </c>
      <c r="C1731" t="s">
        <v>532</v>
      </c>
      <c r="D173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1">
        <f>COUNTIFS(D$2:D1731,Clef_répartition[[#This Row],[Code_Nom]],J$2:J1731,Clef_répartition[[#This Row],[Année]])</f>
        <v>19</v>
      </c>
      <c r="F1731">
        <f>IF(Clef_répartition[[#This Row],[Code_Nom]]=D1730,F1730-1,(COUNTIFS(Clef_répartition[Code_Nom],Clef_répartition[[#This Row],[Code_Nom]],Clef_répartition[Année],Clef_répartition[[#This Row],[Année]])))</f>
        <v>23</v>
      </c>
      <c r="G173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vaudois_19_2016</v>
      </c>
      <c r="H1731" s="60">
        <v>5557</v>
      </c>
      <c r="I1731" s="60" t="s">
        <v>116</v>
      </c>
      <c r="J1731" s="60">
        <v>2016</v>
      </c>
      <c r="K1731" s="60">
        <v>3.320839208960407E-3</v>
      </c>
    </row>
    <row r="1732" spans="1:11" x14ac:dyDescent="0.25">
      <c r="A1732" s="60" t="s">
        <v>433</v>
      </c>
      <c r="B1732" t="s">
        <v>531</v>
      </c>
      <c r="C1732" t="s">
        <v>532</v>
      </c>
      <c r="D173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2">
        <f>COUNTIFS(D$2:D1732,Clef_répartition[[#This Row],[Code_Nom]],J$2:J1732,Clef_répartition[[#This Row],[Année]])</f>
        <v>20</v>
      </c>
      <c r="F1732">
        <f>IF(Clef_répartition[[#This Row],[Code_Nom]]=D1731,F1731-1,(COUNTIFS(Clef_répartition[Code_Nom],Clef_répartition[[#This Row],[Code_Nom]],Clef_répartition[Année],Clef_répartition[[#This Row],[Année]])))</f>
        <v>22</v>
      </c>
      <c r="G173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vaudois_20_2016</v>
      </c>
      <c r="H1732" s="60">
        <v>5559</v>
      </c>
      <c r="I1732" s="60" t="s">
        <v>121</v>
      </c>
      <c r="J1732" s="60">
        <v>2016</v>
      </c>
      <c r="K1732" s="60">
        <v>7.0386116024843499E-3</v>
      </c>
    </row>
    <row r="1733" spans="1:11" x14ac:dyDescent="0.25">
      <c r="A1733" s="60" t="s">
        <v>433</v>
      </c>
      <c r="B1733" t="s">
        <v>531</v>
      </c>
      <c r="C1733" t="s">
        <v>532</v>
      </c>
      <c r="D173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3">
        <f>COUNTIFS(D$2:D1733,Clef_répartition[[#This Row],[Code_Nom]],J$2:J1733,Clef_répartition[[#This Row],[Année]])</f>
        <v>21</v>
      </c>
      <c r="F1733">
        <f>IF(Clef_répartition[[#This Row],[Code_Nom]]=D1732,F1732-1,(COUNTIFS(Clef_répartition[Code_Nom],Clef_répartition[[#This Row],[Code_Nom]],Clef_répartition[Année],Clef_répartition[[#This Row],[Année]])))</f>
        <v>21</v>
      </c>
      <c r="G173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vaudois_21_2016</v>
      </c>
      <c r="H1733" s="60">
        <v>5561</v>
      </c>
      <c r="I1733" s="60" t="s">
        <v>132</v>
      </c>
      <c r="J1733" s="60">
        <v>2016</v>
      </c>
      <c r="K1733" s="60">
        <v>5.7525831218856703E-2</v>
      </c>
    </row>
    <row r="1734" spans="1:11" x14ac:dyDescent="0.25">
      <c r="A1734" s="60" t="s">
        <v>433</v>
      </c>
      <c r="B1734" t="s">
        <v>531</v>
      </c>
      <c r="C1734" t="s">
        <v>532</v>
      </c>
      <c r="D173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4">
        <f>COUNTIFS(D$2:D1734,Clef_répartition[[#This Row],[Code_Nom]],J$2:J1734,Clef_répartition[[#This Row],[Année]])</f>
        <v>22</v>
      </c>
      <c r="F1734">
        <f>IF(Clef_répartition[[#This Row],[Code_Nom]]=D1733,F1733-1,(COUNTIFS(Clef_répartition[Code_Nom],Clef_répartition[[#This Row],[Code_Nom]],Clef_répartition[Année],Clef_répartition[[#This Row],[Année]])))</f>
        <v>20</v>
      </c>
      <c r="G173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vaudois_22_2016</v>
      </c>
      <c r="H1734" s="60">
        <v>5919</v>
      </c>
      <c r="I1734" s="60" t="s">
        <v>172</v>
      </c>
      <c r="J1734" s="60">
        <v>2016</v>
      </c>
      <c r="K1734" s="60">
        <v>9.9447506609827794E-3</v>
      </c>
    </row>
    <row r="1735" spans="1:11" x14ac:dyDescent="0.25">
      <c r="A1735" s="60" t="s">
        <v>433</v>
      </c>
      <c r="B1735" t="s">
        <v>531</v>
      </c>
      <c r="C1735" t="s">
        <v>532</v>
      </c>
      <c r="D173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5">
        <f>COUNTIFS(D$2:D1735,Clef_répartition[[#This Row],[Code_Nom]],J$2:J1735,Clef_répartition[[#This Row],[Année]])</f>
        <v>23</v>
      </c>
      <c r="F1735">
        <f>IF(Clef_répartition[[#This Row],[Code_Nom]]=D1734,F1734-1,(COUNTIFS(Clef_répartition[Code_Nom],Clef_répartition[[#This Row],[Code_Nom]],Clef_répartition[Année],Clef_répartition[[#This Row],[Année]])))</f>
        <v>19</v>
      </c>
      <c r="G173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vaudois_23_2016</v>
      </c>
      <c r="H1735" s="60">
        <v>5921</v>
      </c>
      <c r="I1735" s="60" t="s">
        <v>180</v>
      </c>
      <c r="J1735" s="60">
        <v>2016</v>
      </c>
      <c r="K1735" s="60">
        <v>4.1766947154875762E-3</v>
      </c>
    </row>
    <row r="1736" spans="1:11" x14ac:dyDescent="0.25">
      <c r="A1736" s="60" t="s">
        <v>433</v>
      </c>
      <c r="B1736" t="s">
        <v>531</v>
      </c>
      <c r="C1736" t="s">
        <v>532</v>
      </c>
      <c r="D173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6">
        <f>COUNTIFS(D$2:D1736,Clef_répartition[[#This Row],[Code_Nom]],J$2:J1736,Clef_répartition[[#This Row],[Année]])</f>
        <v>24</v>
      </c>
      <c r="F1736">
        <f>IF(Clef_répartition[[#This Row],[Code_Nom]]=D1735,F1735-1,(COUNTIFS(Clef_répartition[Code_Nom],Clef_répartition[[#This Row],[Code_Nom]],Clef_répartition[Année],Clef_répartition[[#This Row],[Année]])))</f>
        <v>18</v>
      </c>
      <c r="G173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vaudois_24_2016</v>
      </c>
      <c r="H1736" s="60">
        <v>5922</v>
      </c>
      <c r="I1736" s="60" t="s">
        <v>183</v>
      </c>
      <c r="J1736" s="60">
        <v>2016</v>
      </c>
      <c r="K1736" s="60">
        <v>1.416538009594496E-2</v>
      </c>
    </row>
    <row r="1737" spans="1:11" x14ac:dyDescent="0.25">
      <c r="A1737" s="60" t="s">
        <v>433</v>
      </c>
      <c r="B1737" t="s">
        <v>531</v>
      </c>
      <c r="C1737" t="s">
        <v>532</v>
      </c>
      <c r="D173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7">
        <f>COUNTIFS(D$2:D1737,Clef_répartition[[#This Row],[Code_Nom]],J$2:J1737,Clef_répartition[[#This Row],[Année]])</f>
        <v>25</v>
      </c>
      <c r="F1737">
        <f>IF(Clef_répartition[[#This Row],[Code_Nom]]=D1736,F1736-1,(COUNTIFS(Clef_répartition[Code_Nom],Clef_répartition[[#This Row],[Code_Nom]],Clef_répartition[Année],Clef_répartition[[#This Row],[Année]])))</f>
        <v>17</v>
      </c>
      <c r="G173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vaudois_25_2016</v>
      </c>
      <c r="H1737" s="60">
        <v>5563</v>
      </c>
      <c r="I1737" s="60" t="s">
        <v>193</v>
      </c>
      <c r="J1737" s="60">
        <v>2016</v>
      </c>
      <c r="K1737" s="60">
        <v>2.6505951525610748E-3</v>
      </c>
    </row>
    <row r="1738" spans="1:11" x14ac:dyDescent="0.25">
      <c r="A1738" s="60" t="s">
        <v>433</v>
      </c>
      <c r="B1738" t="s">
        <v>531</v>
      </c>
      <c r="C1738" t="s">
        <v>532</v>
      </c>
      <c r="D173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8">
        <f>COUNTIFS(D$2:D1738,Clef_répartition[[#This Row],[Code_Nom]],J$2:J1738,Clef_répartition[[#This Row],[Année]])</f>
        <v>26</v>
      </c>
      <c r="F1738">
        <f>IF(Clef_répartition[[#This Row],[Code_Nom]]=D1737,F1737-1,(COUNTIFS(Clef_répartition[Code_Nom],Clef_répartition[[#This Row],[Code_Nom]],Clef_répartition[Année],Clef_répartition[[#This Row],[Année]])))</f>
        <v>16</v>
      </c>
      <c r="G173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vaudois_26_2016</v>
      </c>
      <c r="H1738" s="60">
        <v>5564</v>
      </c>
      <c r="I1738" s="60" t="s">
        <v>194</v>
      </c>
      <c r="J1738" s="60">
        <v>2016</v>
      </c>
      <c r="K1738" s="60">
        <v>1.8510327857681529E-3</v>
      </c>
    </row>
    <row r="1739" spans="1:11" x14ac:dyDescent="0.25">
      <c r="A1739" s="60" t="s">
        <v>433</v>
      </c>
      <c r="B1739" t="s">
        <v>531</v>
      </c>
      <c r="C1739" t="s">
        <v>532</v>
      </c>
      <c r="D173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39">
        <f>COUNTIFS(D$2:D1739,Clef_répartition[[#This Row],[Code_Nom]],J$2:J1739,Clef_répartition[[#This Row],[Année]])</f>
        <v>27</v>
      </c>
      <c r="F1739">
        <f>IF(Clef_répartition[[#This Row],[Code_Nom]]=D1738,F1738-1,(COUNTIFS(Clef_répartition[Code_Nom],Clef_répartition[[#This Row],[Code_Nom]],Clef_répartition[Année],Clef_répartition[[#This Row],[Année]])))</f>
        <v>15</v>
      </c>
      <c r="G173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vaudois_27_2016</v>
      </c>
      <c r="H1739" s="60">
        <v>5565</v>
      </c>
      <c r="I1739" s="60" t="s">
        <v>199</v>
      </c>
      <c r="J1739" s="60">
        <v>2016</v>
      </c>
      <c r="K1739" s="60">
        <v>9.3609627907099442E-3</v>
      </c>
    </row>
    <row r="1740" spans="1:11" x14ac:dyDescent="0.25">
      <c r="A1740" s="60" t="s">
        <v>433</v>
      </c>
      <c r="B1740" t="s">
        <v>531</v>
      </c>
      <c r="C1740" t="s">
        <v>532</v>
      </c>
      <c r="D174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0">
        <f>COUNTIFS(D$2:D1740,Clef_répartition[[#This Row],[Code_Nom]],J$2:J1740,Clef_répartition[[#This Row],[Année]])</f>
        <v>28</v>
      </c>
      <c r="F1740">
        <f>IF(Clef_répartition[[#This Row],[Code_Nom]]=D1739,F1739-1,(COUNTIFS(Clef_répartition[Code_Nom],Clef_répartition[[#This Row],[Code_Nom]],Clef_répartition[Année],Clef_répartition[[#This Row],[Année]])))</f>
        <v>14</v>
      </c>
      <c r="G174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vaudois_28_2016</v>
      </c>
      <c r="H1740" s="60">
        <v>5924</v>
      </c>
      <c r="I1740" s="60" t="s">
        <v>202</v>
      </c>
      <c r="J1740" s="60">
        <v>2016</v>
      </c>
      <c r="K1740" s="60">
        <v>4.9241388097498963E-3</v>
      </c>
    </row>
    <row r="1741" spans="1:11" x14ac:dyDescent="0.25">
      <c r="A1741" s="60" t="s">
        <v>433</v>
      </c>
      <c r="B1741" t="s">
        <v>531</v>
      </c>
      <c r="C1741" t="s">
        <v>532</v>
      </c>
      <c r="D174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1">
        <f>COUNTIFS(D$2:D1741,Clef_répartition[[#This Row],[Code_Nom]],J$2:J1741,Clef_répartition[[#This Row],[Année]])</f>
        <v>29</v>
      </c>
      <c r="F1741">
        <f>IF(Clef_répartition[[#This Row],[Code_Nom]]=D1740,F1740-1,(COUNTIFS(Clef_répartition[Code_Nom],Clef_répartition[[#This Row],[Code_Nom]],Clef_répartition[Année],Clef_répartition[[#This Row],[Année]])))</f>
        <v>13</v>
      </c>
      <c r="G174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vaudois_29_2016</v>
      </c>
      <c r="H1741" s="60">
        <v>5926</v>
      </c>
      <c r="I1741" s="60" t="s">
        <v>218</v>
      </c>
      <c r="J1741" s="60">
        <v>2016</v>
      </c>
      <c r="K1741" s="60">
        <v>1.3104998684803144E-2</v>
      </c>
    </row>
    <row r="1742" spans="1:11" x14ac:dyDescent="0.25">
      <c r="A1742" s="60" t="s">
        <v>433</v>
      </c>
      <c r="B1742" t="s">
        <v>531</v>
      </c>
      <c r="C1742" t="s">
        <v>532</v>
      </c>
      <c r="D174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2">
        <f>COUNTIFS(D$2:D1742,Clef_répartition[[#This Row],[Code_Nom]],J$2:J1742,Clef_répartition[[#This Row],[Année]])</f>
        <v>30</v>
      </c>
      <c r="F1742">
        <f>IF(Clef_répartition[[#This Row],[Code_Nom]]=D1741,F1741-1,(COUNTIFS(Clef_répartition[Code_Nom],Clef_répartition[[#This Row],[Code_Nom]],Clef_répartition[Année],Clef_répartition[[#This Row],[Année]])))</f>
        <v>12</v>
      </c>
      <c r="G174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vaudois_30_2016</v>
      </c>
      <c r="H1742" s="60">
        <v>5566</v>
      </c>
      <c r="I1742" s="60" t="s">
        <v>224</v>
      </c>
      <c r="J1742" s="60">
        <v>2016</v>
      </c>
      <c r="K1742" s="60">
        <v>7.0501981929897038E-3</v>
      </c>
    </row>
    <row r="1743" spans="1:11" x14ac:dyDescent="0.25">
      <c r="A1743" s="60" t="s">
        <v>433</v>
      </c>
      <c r="B1743" t="s">
        <v>531</v>
      </c>
      <c r="C1743" t="s">
        <v>532</v>
      </c>
      <c r="D174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3">
        <f>COUNTIFS(D$2:D1743,Clef_répartition[[#This Row],[Code_Nom]],J$2:J1743,Clef_répartition[[#This Row],[Année]])</f>
        <v>31</v>
      </c>
      <c r="F1743">
        <f>IF(Clef_répartition[[#This Row],[Code_Nom]]=D1742,F1742-1,(COUNTIFS(Clef_répartition[Code_Nom],Clef_répartition[[#This Row],[Code_Nom]],Clef_répartition[Année],Clef_répartition[[#This Row],[Année]])))</f>
        <v>11</v>
      </c>
      <c r="G174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vaudois_31_2016</v>
      </c>
      <c r="H1743" s="60">
        <v>5928</v>
      </c>
      <c r="I1743" s="60" t="s">
        <v>240</v>
      </c>
      <c r="J1743" s="60">
        <v>2016</v>
      </c>
      <c r="K1743" s="60">
        <v>3.0454633919182062E-3</v>
      </c>
    </row>
    <row r="1744" spans="1:11" x14ac:dyDescent="0.25">
      <c r="A1744" s="60" t="s">
        <v>433</v>
      </c>
      <c r="B1744" t="s">
        <v>531</v>
      </c>
      <c r="C1744" t="s">
        <v>532</v>
      </c>
      <c r="D174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4">
        <f>COUNTIFS(D$2:D1744,Clef_répartition[[#This Row],[Code_Nom]],J$2:J1744,Clef_répartition[[#This Row],[Année]])</f>
        <v>32</v>
      </c>
      <c r="F1744">
        <f>IF(Clef_répartition[[#This Row],[Code_Nom]]=D1743,F1743-1,(COUNTIFS(Clef_répartition[Code_Nom],Clef_répartition[[#This Row],[Code_Nom]],Clef_répartition[Année],Clef_répartition[[#This Row],[Année]])))</f>
        <v>10</v>
      </c>
      <c r="G174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vaudois_32_2016</v>
      </c>
      <c r="H1744" s="60">
        <v>5929</v>
      </c>
      <c r="I1744" s="60" t="s">
        <v>257</v>
      </c>
      <c r="J1744" s="60">
        <v>2016</v>
      </c>
      <c r="K1744" s="60">
        <v>9.3726003474102239E-3</v>
      </c>
    </row>
    <row r="1745" spans="1:11" x14ac:dyDescent="0.25">
      <c r="A1745" s="60" t="s">
        <v>433</v>
      </c>
      <c r="B1745" t="s">
        <v>531</v>
      </c>
      <c r="C1745" t="s">
        <v>532</v>
      </c>
      <c r="D174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5">
        <f>COUNTIFS(D$2:D1745,Clef_répartition[[#This Row],[Code_Nom]],J$2:J1745,Clef_répartition[[#This Row],[Année]])</f>
        <v>33</v>
      </c>
      <c r="F1745">
        <f>IF(Clef_répartition[[#This Row],[Code_Nom]]=D1744,F1744-1,(COUNTIFS(Clef_répartition[Code_Nom],Clef_répartition[[#This Row],[Code_Nom]],Clef_répartition[Année],Clef_répartition[[#This Row],[Année]])))</f>
        <v>9</v>
      </c>
      <c r="G174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vaudois_33_2016</v>
      </c>
      <c r="H1745" s="60">
        <v>5930</v>
      </c>
      <c r="I1745" s="60" t="s">
        <v>259</v>
      </c>
      <c r="J1745" s="60">
        <v>2016</v>
      </c>
      <c r="K1745" s="60">
        <v>3.5850014671515106E-3</v>
      </c>
    </row>
    <row r="1746" spans="1:11" x14ac:dyDescent="0.25">
      <c r="A1746" s="60" t="s">
        <v>433</v>
      </c>
      <c r="B1746" t="s">
        <v>531</v>
      </c>
      <c r="C1746" t="s">
        <v>532</v>
      </c>
      <c r="D174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6">
        <f>COUNTIFS(D$2:D1746,Clef_répartition[[#This Row],[Code_Nom]],J$2:J1746,Clef_répartition[[#This Row],[Année]])</f>
        <v>34</v>
      </c>
      <c r="F1746">
        <f>IF(Clef_répartition[[#This Row],[Code_Nom]]=D1745,F1745-1,(COUNTIFS(Clef_répartition[Code_Nom],Clef_répartition[[#This Row],[Code_Nom]],Clef_répartition[Année],Clef_répartition[[#This Row],[Année]])))</f>
        <v>8</v>
      </c>
      <c r="G174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vaudois_34_2016</v>
      </c>
      <c r="H1746" s="60">
        <v>5931</v>
      </c>
      <c r="I1746" s="60" t="s">
        <v>267</v>
      </c>
      <c r="J1746" s="60">
        <v>2016</v>
      </c>
      <c r="K1746" s="60">
        <v>8.1926625745899397E-3</v>
      </c>
    </row>
    <row r="1747" spans="1:11" x14ac:dyDescent="0.25">
      <c r="A1747" s="60" t="s">
        <v>433</v>
      </c>
      <c r="B1747" t="s">
        <v>531</v>
      </c>
      <c r="C1747" t="s">
        <v>532</v>
      </c>
      <c r="D174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7">
        <f>COUNTIFS(D$2:D1747,Clef_répartition[[#This Row],[Code_Nom]],J$2:J1747,Clef_répartition[[#This Row],[Année]])</f>
        <v>35</v>
      </c>
      <c r="F1747">
        <f>IF(Clef_répartition[[#This Row],[Code_Nom]]=D1746,F1746-1,(COUNTIFS(Clef_répartition[Code_Nom],Clef_répartition[[#This Row],[Code_Nom]],Clef_répartition[Année],Clef_répartition[[#This Row],[Année]])))</f>
        <v>7</v>
      </c>
      <c r="G174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vaudois_35_2016</v>
      </c>
      <c r="H1747" s="60">
        <v>5932</v>
      </c>
      <c r="I1747" s="60" t="s">
        <v>269</v>
      </c>
      <c r="J1747" s="60">
        <v>2016</v>
      </c>
      <c r="K1747" s="60">
        <v>3.764431832872442E-3</v>
      </c>
    </row>
    <row r="1748" spans="1:11" x14ac:dyDescent="0.25">
      <c r="A1748" s="60" t="s">
        <v>433</v>
      </c>
      <c r="B1748" t="s">
        <v>531</v>
      </c>
      <c r="C1748" t="s">
        <v>532</v>
      </c>
      <c r="D174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8">
        <f>COUNTIFS(D$2:D1748,Clef_répartition[[#This Row],[Code_Nom]],J$2:J1748,Clef_répartition[[#This Row],[Année]])</f>
        <v>36</v>
      </c>
      <c r="F1748">
        <f>IF(Clef_répartition[[#This Row],[Code_Nom]]=D1747,F1747-1,(COUNTIFS(Clef_répartition[Code_Nom],Clef_répartition[[#This Row],[Code_Nom]],Clef_répartition[Année],Clef_répartition[[#This Row],[Année]])))</f>
        <v>6</v>
      </c>
      <c r="G174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vaudois_36_2016</v>
      </c>
      <c r="H1748" s="60">
        <v>5933</v>
      </c>
      <c r="I1748" s="60" t="s">
        <v>271</v>
      </c>
      <c r="J1748" s="60">
        <v>2016</v>
      </c>
      <c r="K1748" s="60">
        <v>1.1223390995530156E-2</v>
      </c>
    </row>
    <row r="1749" spans="1:11" x14ac:dyDescent="0.25">
      <c r="A1749" s="60" t="s">
        <v>433</v>
      </c>
      <c r="B1749" t="s">
        <v>531</v>
      </c>
      <c r="C1749" t="s">
        <v>532</v>
      </c>
      <c r="D174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49">
        <f>COUNTIFS(D$2:D1749,Clef_répartition[[#This Row],[Code_Nom]],J$2:J1749,Clef_répartition[[#This Row],[Année]])</f>
        <v>37</v>
      </c>
      <c r="F1749">
        <f>IF(Clef_répartition[[#This Row],[Code_Nom]]=D1748,F1748-1,(COUNTIFS(Clef_répartition[Code_Nom],Clef_répartition[[#This Row],[Code_Nom]],Clef_répartition[Année],Clef_répartition[[#This Row],[Année]])))</f>
        <v>5</v>
      </c>
      <c r="G174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vaudois_37_2016</v>
      </c>
      <c r="H1749" s="60">
        <v>5934</v>
      </c>
      <c r="I1749" s="60" t="s">
        <v>273</v>
      </c>
      <c r="J1749" s="60">
        <v>2016</v>
      </c>
      <c r="K1749" s="60">
        <v>4.2828263608787557E-3</v>
      </c>
    </row>
    <row r="1750" spans="1:11" x14ac:dyDescent="0.25">
      <c r="A1750" s="60" t="s">
        <v>433</v>
      </c>
      <c r="B1750" t="s">
        <v>531</v>
      </c>
      <c r="C1750" t="s">
        <v>532</v>
      </c>
      <c r="D175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50">
        <f>COUNTIFS(D$2:D1750,Clef_répartition[[#This Row],[Code_Nom]],J$2:J1750,Clef_répartition[[#This Row],[Année]])</f>
        <v>38</v>
      </c>
      <c r="F1750">
        <f>IF(Clef_répartition[[#This Row],[Code_Nom]]=D1749,F1749-1,(COUNTIFS(Clef_répartition[Code_Nom],Clef_répartition[[#This Row],[Code_Nom]],Clef_répartition[Année],Clef_répartition[[#This Row],[Année]])))</f>
        <v>4</v>
      </c>
      <c r="G175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vaudois_38_2016</v>
      </c>
      <c r="H1750" s="60">
        <v>5935</v>
      </c>
      <c r="I1750" s="60" t="s">
        <v>280</v>
      </c>
      <c r="J1750" s="60">
        <v>2016</v>
      </c>
      <c r="K1750" s="60">
        <v>1.6360187976124565E-3</v>
      </c>
    </row>
    <row r="1751" spans="1:11" x14ac:dyDescent="0.25">
      <c r="A1751" s="60" t="s">
        <v>433</v>
      </c>
      <c r="B1751" t="s">
        <v>531</v>
      </c>
      <c r="C1751" t="s">
        <v>532</v>
      </c>
      <c r="D175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51">
        <f>COUNTIFS(D$2:D1751,Clef_répartition[[#This Row],[Code_Nom]],J$2:J1751,Clef_répartition[[#This Row],[Année]])</f>
        <v>39</v>
      </c>
      <c r="F1751">
        <f>IF(Clef_répartition[[#This Row],[Code_Nom]]=D1750,F1750-1,(COUNTIFS(Clef_répartition[Code_Nom],Clef_répartition[[#This Row],[Code_Nom]],Clef_répartition[Année],Clef_répartition[[#This Row],[Année]])))</f>
        <v>3</v>
      </c>
      <c r="G175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vaudois_39_2016</v>
      </c>
      <c r="H1751" s="60">
        <v>5937</v>
      </c>
      <c r="I1751" s="60" t="s">
        <v>292</v>
      </c>
      <c r="J1751" s="60">
        <v>2016</v>
      </c>
      <c r="K1751" s="60">
        <v>2.4560696807184642E-3</v>
      </c>
    </row>
    <row r="1752" spans="1:11" x14ac:dyDescent="0.25">
      <c r="A1752" s="60" t="s">
        <v>433</v>
      </c>
      <c r="B1752" t="s">
        <v>531</v>
      </c>
      <c r="C1752" t="s">
        <v>532</v>
      </c>
      <c r="D175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52">
        <f>COUNTIFS(D$2:D1752,Clef_répartition[[#This Row],[Code_Nom]],J$2:J1752,Clef_répartition[[#This Row],[Année]])</f>
        <v>40</v>
      </c>
      <c r="F1752">
        <f>IF(Clef_répartition[[#This Row],[Code_Nom]]=D1751,F1751-1,(COUNTIFS(Clef_répartition[Code_Nom],Clef_répartition[[#This Row],[Code_Nom]],Clef_répartition[Année],Clef_répartition[[#This Row],[Année]])))</f>
        <v>2</v>
      </c>
      <c r="G175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vaudois_40_2016</v>
      </c>
      <c r="H1752" s="60">
        <v>5938</v>
      </c>
      <c r="I1752" s="60" t="s">
        <v>298</v>
      </c>
      <c r="J1752" s="60">
        <v>2016</v>
      </c>
      <c r="K1752" s="60">
        <v>0.63790376960346018</v>
      </c>
    </row>
    <row r="1753" spans="1:11" x14ac:dyDescent="0.25">
      <c r="A1753" s="60" t="s">
        <v>433</v>
      </c>
      <c r="B1753" t="s">
        <v>531</v>
      </c>
      <c r="C1753" t="s">
        <v>532</v>
      </c>
      <c r="D175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753">
        <f>COUNTIFS(D$2:D1753,Clef_répartition[[#This Row],[Code_Nom]],J$2:J1753,Clef_répartition[[#This Row],[Année]])</f>
        <v>41</v>
      </c>
      <c r="F1753">
        <f>IF(Clef_répartition[[#This Row],[Code_Nom]]=D1752,F1752-1,(COUNTIFS(Clef_répartition[Code_Nom],Clef_répartition[[#This Row],[Code_Nom]],Clef_répartition[Année],Clef_répartition[[#This Row],[Année]])))</f>
        <v>1</v>
      </c>
      <c r="G175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vaudois_41_2016</v>
      </c>
      <c r="H1753" s="60">
        <v>5939</v>
      </c>
      <c r="I1753" s="60" t="s">
        <v>299</v>
      </c>
      <c r="J1753" s="60">
        <v>2016</v>
      </c>
      <c r="K1753" s="60">
        <v>5.4274228346468133E-2</v>
      </c>
    </row>
    <row r="1754" spans="1:11" x14ac:dyDescent="0.25">
      <c r="A1754" s="60" t="s">
        <v>433</v>
      </c>
      <c r="B1754" t="s">
        <v>662</v>
      </c>
      <c r="C1754" t="s">
        <v>663</v>
      </c>
      <c r="D1754" t="str">
        <f>Clef_répartition[[#This Row],[Code association]]&amp;"_"&amp;Clef_répartition[[#This Row],[Nom association]]</f>
        <v>SDIS Nyon-Dôle_Association de communes Service de Défense Incendie et de Secours Nyon-Dôle</v>
      </c>
      <c r="E1754">
        <f>COUNTIFS(D$2:D1754,Clef_répartition[[#This Row],[Code_Nom]],J$2:J1754,Clef_répartition[[#This Row],[Année]])</f>
        <v>1</v>
      </c>
      <c r="F1754">
        <f>IF(Clef_répartition[[#This Row],[Code_Nom]]=D1753,F1753-1,(COUNTIFS(Clef_répartition[Code_Nom],Clef_répartition[[#This Row],[Code_Nom]],Clef_répartition[Année],Clef_répartition[[#This Row],[Année]])))</f>
        <v>18</v>
      </c>
      <c r="G1754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Nyon-Dôle_1_2016</v>
      </c>
      <c r="H1754" s="60">
        <v>5701</v>
      </c>
      <c r="I1754" s="60" t="s">
        <v>5</v>
      </c>
      <c r="J1754" s="60">
        <v>2016</v>
      </c>
      <c r="K1754" s="60">
        <v>4.1617772443785098E-3</v>
      </c>
    </row>
    <row r="1755" spans="1:11" x14ac:dyDescent="0.25">
      <c r="A1755" s="60" t="s">
        <v>433</v>
      </c>
      <c r="B1755" t="s">
        <v>662</v>
      </c>
      <c r="C1755" t="s">
        <v>663</v>
      </c>
      <c r="D1755" t="str">
        <f>Clef_répartition[[#This Row],[Code association]]&amp;"_"&amp;Clef_répartition[[#This Row],[Nom association]]</f>
        <v>SDIS Nyon-Dôle_Association de communes Service de Défense Incendie et de Secours Nyon-Dôle</v>
      </c>
      <c r="E1755">
        <f>COUNTIFS(D$2:D1755,Clef_répartition[[#This Row],[Code_Nom]],J$2:J1755,Clef_répartition[[#This Row],[Année]])</f>
        <v>2</v>
      </c>
      <c r="F1755">
        <f>IF(Clef_répartition[[#This Row],[Code_Nom]]=D1754,F1754-1,(COUNTIFS(Clef_répartition[Code_Nom],Clef_répartition[[#This Row],[Code_Nom]],Clef_répartition[Année],Clef_répartition[[#This Row],[Année]])))</f>
        <v>17</v>
      </c>
      <c r="G1755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Nyon-Dôle_2_2016</v>
      </c>
      <c r="H1755" s="60">
        <v>5702</v>
      </c>
      <c r="I1755" s="60" t="s">
        <v>7</v>
      </c>
      <c r="J1755" s="60">
        <v>2016</v>
      </c>
      <c r="K1755" s="60">
        <v>5.0141395857534944E-2</v>
      </c>
    </row>
    <row r="1756" spans="1:11" x14ac:dyDescent="0.25">
      <c r="A1756" s="60" t="s">
        <v>433</v>
      </c>
      <c r="B1756" t="s">
        <v>662</v>
      </c>
      <c r="C1756" t="s">
        <v>663</v>
      </c>
      <c r="D1756" t="str">
        <f>Clef_répartition[[#This Row],[Code association]]&amp;"_"&amp;Clef_répartition[[#This Row],[Nom association]]</f>
        <v>SDIS Nyon-Dôle_Association de communes Service de Défense Incendie et de Secours Nyon-Dôle</v>
      </c>
      <c r="E1756">
        <f>COUNTIFS(D$2:D1756,Clef_répartition[[#This Row],[Code_Nom]],J$2:J1756,Clef_répartition[[#This Row],[Année]])</f>
        <v>3</v>
      </c>
      <c r="F1756">
        <f>IF(Clef_répartition[[#This Row],[Code_Nom]]=D1755,F1755-1,(COUNTIFS(Clef_répartition[Code_Nom],Clef_répartition[[#This Row],[Code_Nom]],Clef_répartition[Année],Clef_répartition[[#This Row],[Année]])))</f>
        <v>16</v>
      </c>
      <c r="G1756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Nyon-Dôle_3_2016</v>
      </c>
      <c r="H1756" s="60">
        <v>5706</v>
      </c>
      <c r="I1756" s="60" t="s">
        <v>29</v>
      </c>
      <c r="J1756" s="60">
        <v>2016</v>
      </c>
      <c r="K1756" s="60">
        <v>2.0988955749115724E-2</v>
      </c>
    </row>
    <row r="1757" spans="1:11" x14ac:dyDescent="0.25">
      <c r="A1757" s="60" t="s">
        <v>433</v>
      </c>
      <c r="B1757" t="s">
        <v>662</v>
      </c>
      <c r="C1757" t="s">
        <v>663</v>
      </c>
      <c r="D1757" t="str">
        <f>Clef_répartition[[#This Row],[Code association]]&amp;"_"&amp;Clef_répartition[[#This Row],[Nom association]]</f>
        <v>SDIS Nyon-Dôle_Association de communes Service de Défense Incendie et de Secours Nyon-Dôle</v>
      </c>
      <c r="E1757">
        <f>COUNTIFS(D$2:D1757,Clef_répartition[[#This Row],[Code_Nom]],J$2:J1757,Clef_répartition[[#This Row],[Année]])</f>
        <v>4</v>
      </c>
      <c r="F1757">
        <f>IF(Clef_répartition[[#This Row],[Code_Nom]]=D1756,F1756-1,(COUNTIFS(Clef_répartition[Code_Nom],Clef_répartition[[#This Row],[Code_Nom]],Clef_répartition[Année],Clef_répartition[[#This Row],[Année]])))</f>
        <v>15</v>
      </c>
      <c r="G1757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Nyon-Dôle_4_2016</v>
      </c>
      <c r="H1757" s="60">
        <v>5709</v>
      </c>
      <c r="I1757" s="60" t="s">
        <v>62</v>
      </c>
      <c r="J1757" s="60">
        <v>2016</v>
      </c>
      <c r="K1757" s="60">
        <v>2.349002197529676E-2</v>
      </c>
    </row>
    <row r="1758" spans="1:11" x14ac:dyDescent="0.25">
      <c r="A1758" s="60" t="s">
        <v>433</v>
      </c>
      <c r="B1758" t="s">
        <v>662</v>
      </c>
      <c r="C1758" t="s">
        <v>663</v>
      </c>
      <c r="D1758" t="str">
        <f>Clef_répartition[[#This Row],[Code association]]&amp;"_"&amp;Clef_répartition[[#This Row],[Nom association]]</f>
        <v>SDIS Nyon-Dôle_Association de communes Service de Défense Incendie et de Secours Nyon-Dôle</v>
      </c>
      <c r="E1758">
        <f>COUNTIFS(D$2:D1758,Clef_répartition[[#This Row],[Code_Nom]],J$2:J1758,Clef_répartition[[#This Row],[Année]])</f>
        <v>5</v>
      </c>
      <c r="F1758">
        <f>IF(Clef_répartition[[#This Row],[Code_Nom]]=D1757,F1757-1,(COUNTIFS(Clef_répartition[Code_Nom],Clef_répartition[[#This Row],[Code_Nom]],Clef_répartition[Année],Clef_répartition[[#This Row],[Année]])))</f>
        <v>14</v>
      </c>
      <c r="G1758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Nyon-Dôle_5_2016</v>
      </c>
      <c r="H1758" s="60">
        <v>5713</v>
      </c>
      <c r="I1758" s="60" t="s">
        <v>80</v>
      </c>
      <c r="J1758" s="60">
        <v>2016</v>
      </c>
      <c r="K1758" s="60">
        <v>4.0897448213479279E-2</v>
      </c>
    </row>
    <row r="1759" spans="1:11" x14ac:dyDescent="0.25">
      <c r="A1759" s="60" t="s">
        <v>433</v>
      </c>
      <c r="B1759" t="s">
        <v>662</v>
      </c>
      <c r="C1759" t="s">
        <v>663</v>
      </c>
      <c r="D1759" t="str">
        <f>Clef_répartition[[#This Row],[Code association]]&amp;"_"&amp;Clef_répartition[[#This Row],[Nom association]]</f>
        <v>SDIS Nyon-Dôle_Association de communes Service de Défense Incendie et de Secours Nyon-Dôle</v>
      </c>
      <c r="E1759">
        <f>COUNTIFS(D$2:D1759,Clef_répartition[[#This Row],[Code_Nom]],J$2:J1759,Clef_répartition[[#This Row],[Année]])</f>
        <v>6</v>
      </c>
      <c r="F1759">
        <f>IF(Clef_répartition[[#This Row],[Code_Nom]]=D1758,F1758-1,(COUNTIFS(Clef_répartition[Code_Nom],Clef_répartition[[#This Row],[Code_Nom]],Clef_répartition[Année],Clef_répartition[[#This Row],[Année]])))</f>
        <v>13</v>
      </c>
      <c r="G1759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Nyon-Dôle_6_2016</v>
      </c>
      <c r="H1759" s="60">
        <v>5714</v>
      </c>
      <c r="I1759" s="60" t="s">
        <v>81</v>
      </c>
      <c r="J1759" s="60">
        <v>2016</v>
      </c>
      <c r="K1759" s="60">
        <v>2.2829742059713012E-2</v>
      </c>
    </row>
    <row r="1760" spans="1:11" x14ac:dyDescent="0.25">
      <c r="A1760" s="60" t="s">
        <v>433</v>
      </c>
      <c r="B1760" t="s">
        <v>662</v>
      </c>
      <c r="C1760" t="s">
        <v>663</v>
      </c>
      <c r="D1760" t="str">
        <f>Clef_répartition[[#This Row],[Code association]]&amp;"_"&amp;Clef_répartition[[#This Row],[Nom association]]</f>
        <v>SDIS Nyon-Dôle_Association de communes Service de Défense Incendie et de Secours Nyon-Dôle</v>
      </c>
      <c r="E1760">
        <f>COUNTIFS(D$2:D1760,Clef_répartition[[#This Row],[Code_Nom]],J$2:J1760,Clef_répartition[[#This Row],[Année]])</f>
        <v>7</v>
      </c>
      <c r="F1760">
        <f>IF(Clef_répartition[[#This Row],[Code_Nom]]=D1759,F1759-1,(COUNTIFS(Clef_répartition[Code_Nom],Clef_répartition[[#This Row],[Code_Nom]],Clef_répartition[Année],Clef_répartition[[#This Row],[Année]])))</f>
        <v>12</v>
      </c>
      <c r="G1760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Nyon-Dôle_7_2016</v>
      </c>
      <c r="H1760" s="60">
        <v>5715</v>
      </c>
      <c r="I1760" s="60" t="s">
        <v>97</v>
      </c>
      <c r="J1760" s="60">
        <v>2016</v>
      </c>
      <c r="K1760" s="60">
        <v>1.996851948355571E-2</v>
      </c>
    </row>
    <row r="1761" spans="1:11" x14ac:dyDescent="0.25">
      <c r="A1761" s="60" t="s">
        <v>433</v>
      </c>
      <c r="B1761" t="s">
        <v>662</v>
      </c>
      <c r="C1761" t="s">
        <v>663</v>
      </c>
      <c r="D1761" t="str">
        <f>Clef_répartition[[#This Row],[Code association]]&amp;"_"&amp;Clef_répartition[[#This Row],[Nom association]]</f>
        <v>SDIS Nyon-Dôle_Association de communes Service de Défense Incendie et de Secours Nyon-Dôle</v>
      </c>
      <c r="E1761">
        <f>COUNTIFS(D$2:D1761,Clef_répartition[[#This Row],[Code_Nom]],J$2:J1761,Clef_répartition[[#This Row],[Année]])</f>
        <v>8</v>
      </c>
      <c r="F1761">
        <f>IF(Clef_répartition[[#This Row],[Code_Nom]]=D1760,F1760-1,(COUNTIFS(Clef_répartition[Code_Nom],Clef_répartition[[#This Row],[Code_Nom]],Clef_répartition[Année],Clef_répartition[[#This Row],[Année]])))</f>
        <v>11</v>
      </c>
      <c r="G1761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Nyon-Dôle_8_2016</v>
      </c>
      <c r="H1761" s="60">
        <v>5716</v>
      </c>
      <c r="I1761" s="60" t="s">
        <v>110</v>
      </c>
      <c r="J1761" s="60">
        <v>2016</v>
      </c>
      <c r="K1761" s="60">
        <v>2.9392542420011183E-2</v>
      </c>
    </row>
    <row r="1762" spans="1:11" x14ac:dyDescent="0.25">
      <c r="A1762" s="60" t="s">
        <v>433</v>
      </c>
      <c r="B1762" t="s">
        <v>662</v>
      </c>
      <c r="C1762" t="s">
        <v>663</v>
      </c>
      <c r="D1762" t="str">
        <f>Clef_répartition[[#This Row],[Code association]]&amp;"_"&amp;Clef_répartition[[#This Row],[Nom association]]</f>
        <v>SDIS Nyon-Dôle_Association de communes Service de Défense Incendie et de Secours Nyon-Dôle</v>
      </c>
      <c r="E1762">
        <f>COUNTIFS(D$2:D1762,Clef_répartition[[#This Row],[Code_Nom]],J$2:J1762,Clef_répartition[[#This Row],[Année]])</f>
        <v>9</v>
      </c>
      <c r="F1762">
        <f>IF(Clef_répartition[[#This Row],[Code_Nom]]=D1761,F1761-1,(COUNTIFS(Clef_répartition[Code_Nom],Clef_répartition[[#This Row],[Code_Nom]],Clef_répartition[Année],Clef_répartition[[#This Row],[Année]])))</f>
        <v>10</v>
      </c>
      <c r="G1762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Nyon-Dôle_9_2016</v>
      </c>
      <c r="H1762" s="60">
        <v>5718</v>
      </c>
      <c r="I1762" s="60" t="s">
        <v>120</v>
      </c>
      <c r="J1762" s="60">
        <v>2016</v>
      </c>
      <c r="K1762" s="60">
        <v>3.781613425385294E-2</v>
      </c>
    </row>
    <row r="1763" spans="1:11" x14ac:dyDescent="0.25">
      <c r="A1763" s="60" t="s">
        <v>433</v>
      </c>
      <c r="B1763" t="s">
        <v>662</v>
      </c>
      <c r="C1763" t="s">
        <v>663</v>
      </c>
      <c r="D1763" t="str">
        <f>Clef_répartition[[#This Row],[Code association]]&amp;"_"&amp;Clef_répartition[[#This Row],[Nom association]]</f>
        <v>SDIS Nyon-Dôle_Association de communes Service de Défense Incendie et de Secours Nyon-Dôle</v>
      </c>
      <c r="E1763">
        <f>COUNTIFS(D$2:D1763,Clef_répartition[[#This Row],[Code_Nom]],J$2:J1763,Clef_répartition[[#This Row],[Année]])</f>
        <v>10</v>
      </c>
      <c r="F1763">
        <f>IF(Clef_répartition[[#This Row],[Code_Nom]]=D1762,F1762-1,(COUNTIFS(Clef_répartition[Code_Nom],Clef_répartition[[#This Row],[Code_Nom]],Clef_répartition[Année],Clef_répartition[[#This Row],[Année]])))</f>
        <v>9</v>
      </c>
      <c r="G1763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Nyon-Dôle_10_2016</v>
      </c>
      <c r="H1763" s="60">
        <v>5719</v>
      </c>
      <c r="I1763" s="60" t="s">
        <v>124</v>
      </c>
      <c r="J1763" s="60">
        <v>2016</v>
      </c>
      <c r="K1763" s="60">
        <v>2.4090280636864997E-2</v>
      </c>
    </row>
    <row r="1764" spans="1:11" x14ac:dyDescent="0.25">
      <c r="A1764" s="60" t="s">
        <v>433</v>
      </c>
      <c r="B1764" t="s">
        <v>662</v>
      </c>
      <c r="C1764" t="s">
        <v>663</v>
      </c>
      <c r="D1764" t="str">
        <f>Clef_répartition[[#This Row],[Code association]]&amp;"_"&amp;Clef_répartition[[#This Row],[Nom association]]</f>
        <v>SDIS Nyon-Dôle_Association de communes Service de Défense Incendie et de Secours Nyon-Dôle</v>
      </c>
      <c r="E1764">
        <f>COUNTIFS(D$2:D1764,Clef_répartition[[#This Row],[Code_Nom]],J$2:J1764,Clef_répartition[[#This Row],[Année]])</f>
        <v>11</v>
      </c>
      <c r="F1764">
        <f>IF(Clef_répartition[[#This Row],[Code_Nom]]=D1763,F1763-1,(COUNTIFS(Clef_répartition[Code_Nom],Clef_répartition[[#This Row],[Code_Nom]],Clef_répartition[Année],Clef_répartition[[#This Row],[Année]])))</f>
        <v>8</v>
      </c>
      <c r="G1764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Nyon-Dôle_11_2016</v>
      </c>
      <c r="H1764" s="60">
        <v>5720</v>
      </c>
      <c r="I1764" s="60" t="s">
        <v>125</v>
      </c>
      <c r="J1764" s="60">
        <v>2016</v>
      </c>
      <c r="K1764" s="60">
        <v>1.9428287841179621E-2</v>
      </c>
    </row>
    <row r="1765" spans="1:11" x14ac:dyDescent="0.25">
      <c r="A1765" s="60" t="s">
        <v>433</v>
      </c>
      <c r="B1765" t="s">
        <v>662</v>
      </c>
      <c r="C1765" t="s">
        <v>663</v>
      </c>
      <c r="D1765" t="str">
        <f>Clef_répartition[[#This Row],[Code association]]&amp;"_"&amp;Clef_répartition[[#This Row],[Nom association]]</f>
        <v>SDIS Nyon-Dôle_Association de communes Service de Défense Incendie et de Secours Nyon-Dôle</v>
      </c>
      <c r="E1765">
        <f>COUNTIFS(D$2:D1765,Clef_répartition[[#This Row],[Code_Nom]],J$2:J1765,Clef_répartition[[#This Row],[Année]])</f>
        <v>12</v>
      </c>
      <c r="F1765">
        <f>IF(Clef_répartition[[#This Row],[Code_Nom]]=D1764,F1764-1,(COUNTIFS(Clef_répartition[Code_Nom],Clef_répartition[[#This Row],[Code_Nom]],Clef_répartition[Année],Clef_répartition[[#This Row],[Année]])))</f>
        <v>7</v>
      </c>
      <c r="G1765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Nyon-Dôle_12_2016</v>
      </c>
      <c r="H1765" s="60">
        <v>5722</v>
      </c>
      <c r="I1765" s="60" t="s">
        <v>133</v>
      </c>
      <c r="J1765" s="60">
        <v>2016</v>
      </c>
      <c r="K1765" s="60">
        <v>7.6032417888044802E-3</v>
      </c>
    </row>
    <row r="1766" spans="1:11" x14ac:dyDescent="0.25">
      <c r="A1766" s="60" t="s">
        <v>433</v>
      </c>
      <c r="B1766" t="s">
        <v>662</v>
      </c>
      <c r="C1766" t="s">
        <v>663</v>
      </c>
      <c r="D1766" t="str">
        <f>Clef_répartition[[#This Row],[Code association]]&amp;"_"&amp;Clef_répartition[[#This Row],[Nom association]]</f>
        <v>SDIS Nyon-Dôle_Association de communes Service de Défense Incendie et de Secours Nyon-Dôle</v>
      </c>
      <c r="E1766">
        <f>COUNTIFS(D$2:D1766,Clef_répartition[[#This Row],[Code_Nom]],J$2:J1766,Clef_répartition[[#This Row],[Année]])</f>
        <v>13</v>
      </c>
      <c r="F1766">
        <f>IF(Clef_répartition[[#This Row],[Code_Nom]]=D1765,F1765-1,(COUNTIFS(Clef_répartition[Code_Nom],Clef_répartition[[#This Row],[Code_Nom]],Clef_répartition[Année],Clef_répartition[[#This Row],[Année]])))</f>
        <v>6</v>
      </c>
      <c r="G1766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Nyon-Dôle_13_2016</v>
      </c>
      <c r="H1766" s="60">
        <v>5726</v>
      </c>
      <c r="I1766" s="60" t="s">
        <v>148</v>
      </c>
      <c r="J1766" s="60">
        <v>2016</v>
      </c>
      <c r="K1766" s="60">
        <v>2.2089424196814183E-2</v>
      </c>
    </row>
    <row r="1767" spans="1:11" x14ac:dyDescent="0.25">
      <c r="A1767" s="60" t="s">
        <v>433</v>
      </c>
      <c r="B1767" t="s">
        <v>662</v>
      </c>
      <c r="C1767" t="s">
        <v>663</v>
      </c>
      <c r="D1767" t="str">
        <f>Clef_répartition[[#This Row],[Code association]]&amp;"_"&amp;Clef_répartition[[#This Row],[Nom association]]</f>
        <v>SDIS Nyon-Dôle_Association de communes Service de Défense Incendie et de Secours Nyon-Dôle</v>
      </c>
      <c r="E1767">
        <f>COUNTIFS(D$2:D1767,Clef_répartition[[#This Row],[Code_Nom]],J$2:J1767,Clef_répartition[[#This Row],[Année]])</f>
        <v>14</v>
      </c>
      <c r="F1767">
        <f>IF(Clef_répartition[[#This Row],[Code_Nom]]=D1766,F1766-1,(COUNTIFS(Clef_répartition[Code_Nom],Clef_répartition[[#This Row],[Code_Nom]],Clef_répartition[Année],Clef_répartition[[#This Row],[Année]])))</f>
        <v>5</v>
      </c>
      <c r="G1767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Nyon-Dôle_14_2016</v>
      </c>
      <c r="H1767" s="60">
        <v>5724</v>
      </c>
      <c r="I1767" s="60" t="s">
        <v>196</v>
      </c>
      <c r="J1767" s="60">
        <v>2016</v>
      </c>
      <c r="K1767" s="60">
        <v>0.51189173473317662</v>
      </c>
    </row>
    <row r="1768" spans="1:11" x14ac:dyDescent="0.25">
      <c r="A1768" s="60" t="s">
        <v>433</v>
      </c>
      <c r="B1768" t="s">
        <v>662</v>
      </c>
      <c r="C1768" t="s">
        <v>663</v>
      </c>
      <c r="D1768" t="str">
        <f>Clef_répartition[[#This Row],[Code association]]&amp;"_"&amp;Clef_répartition[[#This Row],[Nom association]]</f>
        <v>SDIS Nyon-Dôle_Association de communes Service de Défense Incendie et de Secours Nyon-Dôle</v>
      </c>
      <c r="E1768">
        <f>COUNTIFS(D$2:D1768,Clef_répartition[[#This Row],[Code_Nom]],J$2:J1768,Clef_répartition[[#This Row],[Année]])</f>
        <v>15</v>
      </c>
      <c r="F1768">
        <f>IF(Clef_répartition[[#This Row],[Code_Nom]]=D1767,F1767-1,(COUNTIFS(Clef_répartition[Code_Nom],Clef_répartition[[#This Row],[Code_Nom]],Clef_répartition[Année],Clef_répartition[[#This Row],[Année]])))</f>
        <v>4</v>
      </c>
      <c r="G1768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Nyon-Dôle_15_2016</v>
      </c>
      <c r="H1768" s="60">
        <v>5725</v>
      </c>
      <c r="I1768" s="60" t="s">
        <v>219</v>
      </c>
      <c r="J1768" s="60">
        <v>2016</v>
      </c>
      <c r="K1768" s="60">
        <v>7.9553943440492422E-2</v>
      </c>
    </row>
    <row r="1769" spans="1:11" x14ac:dyDescent="0.25">
      <c r="A1769" s="60" t="s">
        <v>433</v>
      </c>
      <c r="B1769" t="s">
        <v>662</v>
      </c>
      <c r="C1769" t="s">
        <v>663</v>
      </c>
      <c r="D1769" t="str">
        <f>Clef_répartition[[#This Row],[Code association]]&amp;"_"&amp;Clef_répartition[[#This Row],[Nom association]]</f>
        <v>SDIS Nyon-Dôle_Association de communes Service de Défense Incendie et de Secours Nyon-Dôle</v>
      </c>
      <c r="E1769">
        <f>COUNTIFS(D$2:D1769,Clef_répartition[[#This Row],[Code_Nom]],J$2:J1769,Clef_répartition[[#This Row],[Année]])</f>
        <v>16</v>
      </c>
      <c r="F1769">
        <f>IF(Clef_répartition[[#This Row],[Code_Nom]]=D1768,F1768-1,(COUNTIFS(Clef_répartition[Code_Nom],Clef_répartition[[#This Row],[Code_Nom]],Clef_répartition[Année],Clef_répartition[[#This Row],[Année]])))</f>
        <v>3</v>
      </c>
      <c r="G1769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Nyon-Dôle_16_2016</v>
      </c>
      <c r="H1769" s="60">
        <v>5727</v>
      </c>
      <c r="I1769" s="60" t="s">
        <v>243</v>
      </c>
      <c r="J1769" s="60">
        <v>2016</v>
      </c>
      <c r="K1769" s="60">
        <v>9.624109156978226E-3</v>
      </c>
    </row>
    <row r="1770" spans="1:11" x14ac:dyDescent="0.25">
      <c r="A1770" s="60" t="s">
        <v>433</v>
      </c>
      <c r="B1770" t="s">
        <v>662</v>
      </c>
      <c r="C1770" t="s">
        <v>663</v>
      </c>
      <c r="D1770" t="str">
        <f>Clef_répartition[[#This Row],[Code association]]&amp;"_"&amp;Clef_répartition[[#This Row],[Nom association]]</f>
        <v>SDIS Nyon-Dôle_Association de communes Service de Défense Incendie et de Secours Nyon-Dôle</v>
      </c>
      <c r="E1770">
        <f>COUNTIFS(D$2:D1770,Clef_répartition[[#This Row],[Code_Nom]],J$2:J1770,Clef_répartition[[#This Row],[Année]])</f>
        <v>17</v>
      </c>
      <c r="F1770">
        <f>IF(Clef_répartition[[#This Row],[Code_Nom]]=D1769,F1769-1,(COUNTIFS(Clef_répartition[Code_Nom],Clef_répartition[[#This Row],[Code_Nom]],Clef_répartition[Année],Clef_répartition[[#This Row],[Année]])))</f>
        <v>2</v>
      </c>
      <c r="G1770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Nyon-Dôle_17_2016</v>
      </c>
      <c r="H1770" s="60">
        <v>5728</v>
      </c>
      <c r="I1770" s="60" t="s">
        <v>255</v>
      </c>
      <c r="J1770" s="60">
        <v>2016</v>
      </c>
      <c r="K1770" s="60">
        <v>4.8140539417484134E-2</v>
      </c>
    </row>
    <row r="1771" spans="1:11" x14ac:dyDescent="0.25">
      <c r="A1771" s="60" t="s">
        <v>433</v>
      </c>
      <c r="B1771" t="s">
        <v>662</v>
      </c>
      <c r="C1771" t="s">
        <v>663</v>
      </c>
      <c r="D1771" t="str">
        <f>Clef_répartition[[#This Row],[Code association]]&amp;"_"&amp;Clef_répartition[[#This Row],[Nom association]]</f>
        <v>SDIS Nyon-Dôle_Association de communes Service de Défense Incendie et de Secours Nyon-Dôle</v>
      </c>
      <c r="E1771">
        <f>COUNTIFS(D$2:D1771,Clef_répartition[[#This Row],[Code_Nom]],J$2:J1771,Clef_répartition[[#This Row],[Année]])</f>
        <v>18</v>
      </c>
      <c r="F1771">
        <f>IF(Clef_répartition[[#This Row],[Code_Nom]]=D1770,F1770-1,(COUNTIFS(Clef_répartition[Code_Nom],Clef_répartition[[#This Row],[Code_Nom]],Clef_répartition[Année],Clef_répartition[[#This Row],[Année]])))</f>
        <v>1</v>
      </c>
      <c r="G1771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Nyon-Dôle_18_2016</v>
      </c>
      <c r="H1771" s="60">
        <v>5730</v>
      </c>
      <c r="I1771" s="60" t="s">
        <v>265</v>
      </c>
      <c r="J1771" s="60">
        <v>2016</v>
      </c>
      <c r="K1771" s="60">
        <v>2.7891901531267235E-2</v>
      </c>
    </row>
    <row r="1772" spans="1:11" x14ac:dyDescent="0.25">
      <c r="A1772" s="60" t="s">
        <v>433</v>
      </c>
      <c r="B1772" t="s">
        <v>577</v>
      </c>
      <c r="C1772" t="s">
        <v>578</v>
      </c>
      <c r="D1772" t="str">
        <f>Clef_répartition[[#This Row],[Code association]]&amp;"_"&amp;Clef_répartition[[#This Row],[Nom association]]</f>
        <v>SDIS Oron-Jorat_Association de communes Service de Défense Incendie et de Secours Oron-Jorat</v>
      </c>
      <c r="E1772">
        <f>COUNTIFS(D$2:D1772,Clef_répartition[[#This Row],[Code_Nom]],J$2:J1772,Clef_répartition[[#This Row],[Année]])</f>
        <v>1</v>
      </c>
      <c r="F1772">
        <f>IF(Clef_répartition[[#This Row],[Code_Nom]]=D1771,F1771-1,(COUNTIFS(Clef_répartition[Code_Nom],Clef_répartition[[#This Row],[Code_Nom]],Clef_répartition[Année],Clef_répartition[[#This Row],[Année]])))</f>
        <v>9</v>
      </c>
      <c r="G1772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Oron-Jorat_1_2016</v>
      </c>
      <c r="H1772" s="60">
        <v>5785</v>
      </c>
      <c r="I1772" s="60" t="s">
        <v>74</v>
      </c>
      <c r="J1772" s="60">
        <v>2016</v>
      </c>
      <c r="K1772" s="60">
        <v>3.166915052160954E-2</v>
      </c>
    </row>
    <row r="1773" spans="1:11" x14ac:dyDescent="0.25">
      <c r="A1773" s="60" t="s">
        <v>433</v>
      </c>
      <c r="B1773" t="s">
        <v>577</v>
      </c>
      <c r="C1773" t="s">
        <v>578</v>
      </c>
      <c r="D1773" t="str">
        <f>Clef_répartition[[#This Row],[Code association]]&amp;"_"&amp;Clef_répartition[[#This Row],[Nom association]]</f>
        <v>SDIS Oron-Jorat_Association de communes Service de Défense Incendie et de Secours Oron-Jorat</v>
      </c>
      <c r="E1773">
        <f>COUNTIFS(D$2:D1773,Clef_répartition[[#This Row],[Code_Nom]],J$2:J1773,Clef_répartition[[#This Row],[Année]])</f>
        <v>2</v>
      </c>
      <c r="F1773">
        <f>IF(Clef_répartition[[#This Row],[Code_Nom]]=D1772,F1772-1,(COUNTIFS(Clef_répartition[Code_Nom],Clef_répartition[[#This Row],[Code_Nom]],Clef_répartition[Année],Clef_répartition[[#This Row],[Année]])))</f>
        <v>8</v>
      </c>
      <c r="G1773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Oron-Jorat_2_2016</v>
      </c>
      <c r="H1773" s="60">
        <v>5806</v>
      </c>
      <c r="I1773" s="60" t="s">
        <v>140</v>
      </c>
      <c r="J1773" s="60">
        <v>2016</v>
      </c>
      <c r="K1773" s="60">
        <v>0.2096870342771982</v>
      </c>
    </row>
    <row r="1774" spans="1:11" x14ac:dyDescent="0.25">
      <c r="A1774" s="60" t="s">
        <v>433</v>
      </c>
      <c r="B1774" t="s">
        <v>577</v>
      </c>
      <c r="C1774" t="s">
        <v>578</v>
      </c>
      <c r="D1774" t="str">
        <f>Clef_répartition[[#This Row],[Code association]]&amp;"_"&amp;Clef_répartition[[#This Row],[Nom association]]</f>
        <v>SDIS Oron-Jorat_Association de communes Service de Défense Incendie et de Secours Oron-Jorat</v>
      </c>
      <c r="E1774">
        <f>COUNTIFS(D$2:D1774,Clef_répartition[[#This Row],[Code_Nom]],J$2:J1774,Clef_répartition[[#This Row],[Année]])</f>
        <v>3</v>
      </c>
      <c r="F1774">
        <f>IF(Clef_répartition[[#This Row],[Code_Nom]]=D1773,F1773-1,(COUNTIFS(Clef_répartition[Code_Nom],Clef_répartition[[#This Row],[Code_Nom]],Clef_répartition[Année],Clef_répartition[[#This Row],[Année]])))</f>
        <v>7</v>
      </c>
      <c r="G1774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Oron-Jorat_3_2016</v>
      </c>
      <c r="H1774" s="60">
        <v>5790</v>
      </c>
      <c r="I1774" s="60" t="s">
        <v>170</v>
      </c>
      <c r="J1774" s="60">
        <v>2016</v>
      </c>
      <c r="K1774" s="60">
        <v>3.3457526080476897E-2</v>
      </c>
    </row>
    <row r="1775" spans="1:11" x14ac:dyDescent="0.25">
      <c r="A1775" s="60" t="s">
        <v>433</v>
      </c>
      <c r="B1775" t="s">
        <v>577</v>
      </c>
      <c r="C1775" t="s">
        <v>578</v>
      </c>
      <c r="D1775" t="str">
        <f>Clef_répartition[[#This Row],[Code association]]&amp;"_"&amp;Clef_répartition[[#This Row],[Nom association]]</f>
        <v>SDIS Oron-Jorat_Association de communes Service de Défense Incendie et de Secours Oron-Jorat</v>
      </c>
      <c r="E1775">
        <f>COUNTIFS(D$2:D1775,Clef_répartition[[#This Row],[Code_Nom]],J$2:J1775,Clef_répartition[[#This Row],[Année]])</f>
        <v>4</v>
      </c>
      <c r="F1775">
        <f>IF(Clef_répartition[[#This Row],[Code_Nom]]=D1774,F1774-1,(COUNTIFS(Clef_répartition[Code_Nom],Clef_répartition[[#This Row],[Code_Nom]],Clef_répartition[Année],Clef_répartition[[#This Row],[Année]])))</f>
        <v>6</v>
      </c>
      <c r="G1775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Oron-Jorat_4_2016</v>
      </c>
      <c r="H1775" s="60">
        <v>5792</v>
      </c>
      <c r="I1775" s="60" t="s">
        <v>187</v>
      </c>
      <c r="J1775" s="60">
        <v>2016</v>
      </c>
      <c r="K1775" s="60">
        <v>4.6274217585692994E-2</v>
      </c>
    </row>
    <row r="1776" spans="1:11" x14ac:dyDescent="0.25">
      <c r="A1776" s="60" t="s">
        <v>433</v>
      </c>
      <c r="B1776" t="s">
        <v>577</v>
      </c>
      <c r="C1776" t="s">
        <v>578</v>
      </c>
      <c r="D1776" t="str">
        <f>Clef_répartition[[#This Row],[Code association]]&amp;"_"&amp;Clef_répartition[[#This Row],[Nom association]]</f>
        <v>SDIS Oron-Jorat_Association de communes Service de Défense Incendie et de Secours Oron-Jorat</v>
      </c>
      <c r="E1776">
        <f>COUNTIFS(D$2:D1776,Clef_répartition[[#This Row],[Code_Nom]],J$2:J1776,Clef_répartition[[#This Row],[Année]])</f>
        <v>5</v>
      </c>
      <c r="F1776">
        <f>IF(Clef_répartition[[#This Row],[Code_Nom]]=D1775,F1775-1,(COUNTIFS(Clef_répartition[Code_Nom],Clef_répartition[[#This Row],[Code_Nom]],Clef_répartition[Année],Clef_répartition[[#This Row],[Année]])))</f>
        <v>5</v>
      </c>
      <c r="G1776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Oron-Jorat_5_2016</v>
      </c>
      <c r="H1776" s="60">
        <v>5805</v>
      </c>
      <c r="I1776" s="60" t="s">
        <v>206</v>
      </c>
      <c r="J1776" s="60">
        <v>2016</v>
      </c>
      <c r="K1776" s="60">
        <v>0.42712369597615502</v>
      </c>
    </row>
    <row r="1777" spans="1:11" x14ac:dyDescent="0.25">
      <c r="A1777" s="60" t="s">
        <v>433</v>
      </c>
      <c r="B1777" t="s">
        <v>577</v>
      </c>
      <c r="C1777" t="s">
        <v>578</v>
      </c>
      <c r="D1777" t="str">
        <f>Clef_répartition[[#This Row],[Code association]]&amp;"_"&amp;Clef_répartition[[#This Row],[Nom association]]</f>
        <v>SDIS Oron-Jorat_Association de communes Service de Défense Incendie et de Secours Oron-Jorat</v>
      </c>
      <c r="E1777">
        <f>COUNTIFS(D$2:D1777,Clef_répartition[[#This Row],[Code_Nom]],J$2:J1777,Clef_répartition[[#This Row],[Année]])</f>
        <v>6</v>
      </c>
      <c r="F1777">
        <f>IF(Clef_répartition[[#This Row],[Code_Nom]]=D1776,F1776-1,(COUNTIFS(Clef_répartition[Code_Nom],Clef_répartition[[#This Row],[Code_Nom]],Clef_répartition[Année],Clef_répartition[[#This Row],[Année]])))</f>
        <v>4</v>
      </c>
      <c r="G1777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Oron-Jorat_6_2016</v>
      </c>
      <c r="H1777" s="60">
        <v>5798</v>
      </c>
      <c r="I1777" s="60" t="s">
        <v>236</v>
      </c>
      <c r="J1777" s="60">
        <v>2016</v>
      </c>
      <c r="K1777" s="60">
        <v>3.263785394932936E-2</v>
      </c>
    </row>
    <row r="1778" spans="1:11" x14ac:dyDescent="0.25">
      <c r="A1778" s="60" t="s">
        <v>433</v>
      </c>
      <c r="B1778" t="s">
        <v>577</v>
      </c>
      <c r="C1778" t="s">
        <v>578</v>
      </c>
      <c r="D1778" t="str">
        <f>Clef_répartition[[#This Row],[Code association]]&amp;"_"&amp;Clef_répartition[[#This Row],[Nom association]]</f>
        <v>SDIS Oron-Jorat_Association de communes Service de Défense Incendie et de Secours Oron-Jorat</v>
      </c>
      <c r="E1778">
        <f>COUNTIFS(D$2:D1778,Clef_répartition[[#This Row],[Code_Nom]],J$2:J1778,Clef_répartition[[#This Row],[Année]])</f>
        <v>7</v>
      </c>
      <c r="F1778">
        <f>IF(Clef_répartition[[#This Row],[Code_Nom]]=D1777,F1777-1,(COUNTIFS(Clef_répartition[Code_Nom],Clef_répartition[[#This Row],[Code_Nom]],Clef_répartition[Année],Clef_répartition[[#This Row],[Année]])))</f>
        <v>3</v>
      </c>
      <c r="G1778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Oron-Jorat_7_2016</v>
      </c>
      <c r="H1778" s="60">
        <v>5799</v>
      </c>
      <c r="I1778" s="60" t="s">
        <v>254</v>
      </c>
      <c r="J1778" s="60">
        <v>2016</v>
      </c>
      <c r="K1778" s="60">
        <v>0.14292101341281668</v>
      </c>
    </row>
    <row r="1779" spans="1:11" x14ac:dyDescent="0.25">
      <c r="A1779" s="60" t="s">
        <v>433</v>
      </c>
      <c r="B1779" t="s">
        <v>577</v>
      </c>
      <c r="C1779" t="s">
        <v>578</v>
      </c>
      <c r="D1779" t="str">
        <f>Clef_répartition[[#This Row],[Code association]]&amp;"_"&amp;Clef_répartition[[#This Row],[Nom association]]</f>
        <v>SDIS Oron-Jorat_Association de communes Service de Défense Incendie et de Secours Oron-Jorat</v>
      </c>
      <c r="E1779">
        <f>COUNTIFS(D$2:D1779,Clef_répartition[[#This Row],[Code_Nom]],J$2:J1779,Clef_répartition[[#This Row],[Année]])</f>
        <v>8</v>
      </c>
      <c r="F1779">
        <f>IF(Clef_répartition[[#This Row],[Code_Nom]]=D1778,F1778-1,(COUNTIFS(Clef_répartition[Code_Nom],Clef_répartition[[#This Row],[Code_Nom]],Clef_répartition[Année],Clef_répartition[[#This Row],[Année]])))</f>
        <v>2</v>
      </c>
      <c r="G1779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Oron-Jorat_8_2016</v>
      </c>
      <c r="H1779" s="60">
        <v>5692</v>
      </c>
      <c r="I1779" s="60" t="s">
        <v>289</v>
      </c>
      <c r="J1779" s="60">
        <v>2016</v>
      </c>
      <c r="K1779" s="60">
        <v>4.1505216095380035E-2</v>
      </c>
    </row>
    <row r="1780" spans="1:11" x14ac:dyDescent="0.25">
      <c r="A1780" s="60" t="s">
        <v>433</v>
      </c>
      <c r="B1780" t="s">
        <v>577</v>
      </c>
      <c r="C1780" t="s">
        <v>578</v>
      </c>
      <c r="D1780" t="str">
        <f>Clef_répartition[[#This Row],[Code association]]&amp;"_"&amp;Clef_répartition[[#This Row],[Nom association]]</f>
        <v>SDIS Oron-Jorat_Association de communes Service de Défense Incendie et de Secours Oron-Jorat</v>
      </c>
      <c r="E1780">
        <f>COUNTIFS(D$2:D1780,Clef_répartition[[#This Row],[Code_Nom]],J$2:J1780,Clef_répartition[[#This Row],[Année]])</f>
        <v>9</v>
      </c>
      <c r="F1780">
        <f>IF(Clef_répartition[[#This Row],[Code_Nom]]=D1779,F1779-1,(COUNTIFS(Clef_répartition[Code_Nom],Clef_répartition[[#This Row],[Code_Nom]],Clef_répartition[Année],Clef_répartition[[#This Row],[Année]])))</f>
        <v>1</v>
      </c>
      <c r="G1780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Oron-Jorat_9_2016</v>
      </c>
      <c r="H1780" s="60">
        <v>5803</v>
      </c>
      <c r="I1780" s="60" t="s">
        <v>294</v>
      </c>
      <c r="J1780" s="60">
        <v>2016</v>
      </c>
      <c r="K1780" s="60">
        <v>3.4724292101341279E-2</v>
      </c>
    </row>
    <row r="1781" spans="1:11" x14ac:dyDescent="0.25">
      <c r="A1781" s="60" t="s">
        <v>433</v>
      </c>
      <c r="B1781" t="s">
        <v>471</v>
      </c>
      <c r="C1781" t="s">
        <v>472</v>
      </c>
      <c r="D178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1">
        <f>COUNTIFS(D$2:D1781,Clef_répartition[[#This Row],[Code_Nom]],J$2:J1781,Clef_répartition[[#This Row],[Année]])</f>
        <v>1</v>
      </c>
      <c r="F1781">
        <f>IF(Clef_répartition[[#This Row],[Code_Nom]]=D1780,F1780-1,(COUNTIFS(Clef_répartition[Code_Nom],Clef_répartition[[#This Row],[Code_Nom]],Clef_répartition[Année],Clef_répartition[[#This Row],[Année]])))</f>
        <v>27</v>
      </c>
      <c r="G178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Venoge_1_2016</v>
      </c>
      <c r="H1781" s="60">
        <v>5472</v>
      </c>
      <c r="I1781" s="60" t="s">
        <v>34</v>
      </c>
      <c r="J1781" s="60">
        <v>2016</v>
      </c>
      <c r="K1781" s="60">
        <v>1.5052888527257934E-2</v>
      </c>
    </row>
    <row r="1782" spans="1:11" x14ac:dyDescent="0.25">
      <c r="A1782" s="60" t="s">
        <v>433</v>
      </c>
      <c r="B1782" t="s">
        <v>471</v>
      </c>
      <c r="C1782" t="s">
        <v>472</v>
      </c>
      <c r="D178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2">
        <f>COUNTIFS(D$2:D1782,Clef_répartition[[#This Row],[Code_Nom]],J$2:J1782,Clef_répartition[[#This Row],[Année]])</f>
        <v>2</v>
      </c>
      <c r="F1782">
        <f>IF(Clef_répartition[[#This Row],[Code_Nom]]=D1781,F1781-1,(COUNTIFS(Clef_répartition[Code_Nom],Clef_répartition[[#This Row],[Code_Nom]],Clef_répartition[Année],Clef_répartition[[#This Row],[Année]])))</f>
        <v>26</v>
      </c>
      <c r="G178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Venoge_2_2016</v>
      </c>
      <c r="H1782" s="60">
        <v>5473</v>
      </c>
      <c r="I1782" s="60" t="s">
        <v>35</v>
      </c>
      <c r="J1782" s="60">
        <v>2016</v>
      </c>
      <c r="K1782" s="60">
        <v>3.9869812855980472E-2</v>
      </c>
    </row>
    <row r="1783" spans="1:11" x14ac:dyDescent="0.25">
      <c r="A1783" s="60" t="s">
        <v>433</v>
      </c>
      <c r="B1783" t="s">
        <v>471</v>
      </c>
      <c r="C1783" t="s">
        <v>472</v>
      </c>
      <c r="D178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3">
        <f>COUNTIFS(D$2:D1783,Clef_répartition[[#This Row],[Code_Nom]],J$2:J1783,Clef_répartition[[#This Row],[Année]])</f>
        <v>3</v>
      </c>
      <c r="F1783">
        <f>IF(Clef_répartition[[#This Row],[Code_Nom]]=D1782,F1782-1,(COUNTIFS(Clef_répartition[Code_Nom],Clef_répartition[[#This Row],[Code_Nom]],Clef_répartition[Année],Clef_répartition[[#This Row],[Année]])))</f>
        <v>25</v>
      </c>
      <c r="G178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Venoge_3_2016</v>
      </c>
      <c r="H1783" s="60">
        <v>5475</v>
      </c>
      <c r="I1783" s="60" t="s">
        <v>55</v>
      </c>
      <c r="J1783" s="60">
        <v>2016</v>
      </c>
      <c r="K1783" s="60">
        <v>5.8177379983726605E-3</v>
      </c>
    </row>
    <row r="1784" spans="1:11" x14ac:dyDescent="0.25">
      <c r="A1784" s="60" t="s">
        <v>433</v>
      </c>
      <c r="B1784" t="s">
        <v>471</v>
      </c>
      <c r="C1784" t="s">
        <v>472</v>
      </c>
      <c r="D178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4">
        <f>COUNTIFS(D$2:D1784,Clef_répartition[[#This Row],[Code_Nom]],J$2:J1784,Clef_répartition[[#This Row],[Année]])</f>
        <v>4</v>
      </c>
      <c r="F1784">
        <f>IF(Clef_répartition[[#This Row],[Code_Nom]]=D1783,F1783-1,(COUNTIFS(Clef_répartition[Code_Nom],Clef_répartition[[#This Row],[Code_Nom]],Clef_répartition[Année],Clef_répartition[[#This Row],[Année]])))</f>
        <v>24</v>
      </c>
      <c r="G178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Venoge_4_2016</v>
      </c>
      <c r="H1784" s="60">
        <v>5476</v>
      </c>
      <c r="I1784" s="60" t="s">
        <v>64</v>
      </c>
      <c r="J1784" s="60">
        <v>2016</v>
      </c>
      <c r="K1784" s="60">
        <v>1.2164361269324657E-2</v>
      </c>
    </row>
    <row r="1785" spans="1:11" x14ac:dyDescent="0.25">
      <c r="A1785" s="60" t="s">
        <v>433</v>
      </c>
      <c r="B1785" t="s">
        <v>471</v>
      </c>
      <c r="C1785" t="s">
        <v>472</v>
      </c>
      <c r="D178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5">
        <f>COUNTIFS(D$2:D1785,Clef_répartition[[#This Row],[Code_Nom]],J$2:J1785,Clef_répartition[[#This Row],[Année]])</f>
        <v>5</v>
      </c>
      <c r="F1785">
        <f>IF(Clef_répartition[[#This Row],[Code_Nom]]=D1784,F1784-1,(COUNTIFS(Clef_répartition[Code_Nom],Clef_répartition[[#This Row],[Code_Nom]],Clef_répartition[Année],Clef_répartition[[#This Row],[Année]])))</f>
        <v>23</v>
      </c>
      <c r="G178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Venoge_5_2016</v>
      </c>
      <c r="H1785" s="60">
        <v>5477</v>
      </c>
      <c r="I1785" s="60" t="s">
        <v>79</v>
      </c>
      <c r="J1785" s="60">
        <v>2016</v>
      </c>
      <c r="K1785" s="60">
        <v>0.14776240846216435</v>
      </c>
    </row>
    <row r="1786" spans="1:11" x14ac:dyDescent="0.25">
      <c r="A1786" s="60" t="s">
        <v>433</v>
      </c>
      <c r="B1786" t="s">
        <v>471</v>
      </c>
      <c r="C1786" t="s">
        <v>472</v>
      </c>
      <c r="D178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6">
        <f>COUNTIFS(D$2:D1786,Clef_répartition[[#This Row],[Code_Nom]],J$2:J1786,Clef_répartition[[#This Row],[Année]])</f>
        <v>6</v>
      </c>
      <c r="F1786">
        <f>IF(Clef_répartition[[#This Row],[Code_Nom]]=D1785,F1785-1,(COUNTIFS(Clef_répartition[Code_Nom],Clef_répartition[[#This Row],[Code_Nom]],Clef_répartition[Année],Clef_répartition[[#This Row],[Année]])))</f>
        <v>22</v>
      </c>
      <c r="G178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Venoge_6_2016</v>
      </c>
      <c r="H1786" s="60">
        <v>5479</v>
      </c>
      <c r="I1786" s="60" t="s">
        <v>85</v>
      </c>
      <c r="J1786" s="60">
        <v>2016</v>
      </c>
      <c r="K1786" s="60">
        <v>1.9568755085435312E-2</v>
      </c>
    </row>
    <row r="1787" spans="1:11" x14ac:dyDescent="0.25">
      <c r="A1787" s="60" t="s">
        <v>433</v>
      </c>
      <c r="B1787" t="s">
        <v>471</v>
      </c>
      <c r="C1787" t="s">
        <v>472</v>
      </c>
      <c r="D178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7">
        <f>COUNTIFS(D$2:D1787,Clef_répartition[[#This Row],[Code_Nom]],J$2:J1787,Clef_répartition[[#This Row],[Année]])</f>
        <v>7</v>
      </c>
      <c r="F1787">
        <f>IF(Clef_répartition[[#This Row],[Code_Nom]]=D1786,F1786-1,(COUNTIFS(Clef_répartition[Code_Nom],Clef_répartition[[#This Row],[Code_Nom]],Clef_répartition[Année],Clef_répartition[[#This Row],[Année]])))</f>
        <v>21</v>
      </c>
      <c r="G178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Venoge_7_2016</v>
      </c>
      <c r="H1787" s="60">
        <v>5480</v>
      </c>
      <c r="I1787" s="60" t="s">
        <v>90</v>
      </c>
      <c r="J1787" s="60">
        <v>2016</v>
      </c>
      <c r="K1787" s="60">
        <v>3.8974776240846214E-2</v>
      </c>
    </row>
    <row r="1788" spans="1:11" x14ac:dyDescent="0.25">
      <c r="A1788" s="60" t="s">
        <v>433</v>
      </c>
      <c r="B1788" t="s">
        <v>471</v>
      </c>
      <c r="C1788" t="s">
        <v>472</v>
      </c>
      <c r="D178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8">
        <f>COUNTIFS(D$2:D1788,Clef_répartition[[#This Row],[Code_Nom]],J$2:J1788,Clef_répartition[[#This Row],[Année]])</f>
        <v>8</v>
      </c>
      <c r="F1788">
        <f>IF(Clef_répartition[[#This Row],[Code_Nom]]=D1787,F1787-1,(COUNTIFS(Clef_répartition[Code_Nom],Clef_répartition[[#This Row],[Code_Nom]],Clef_répartition[Année],Clef_répartition[[#This Row],[Année]])))</f>
        <v>20</v>
      </c>
      <c r="G178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Venoge_8_2016</v>
      </c>
      <c r="H1788" s="60">
        <v>5481</v>
      </c>
      <c r="I1788" s="60" t="s">
        <v>94</v>
      </c>
      <c r="J1788" s="60">
        <v>2016</v>
      </c>
      <c r="K1788" s="60">
        <v>9.0317331163547593E-3</v>
      </c>
    </row>
    <row r="1789" spans="1:11" x14ac:dyDescent="0.25">
      <c r="A1789" s="60" t="s">
        <v>433</v>
      </c>
      <c r="B1789" t="s">
        <v>471</v>
      </c>
      <c r="C1789" t="s">
        <v>472</v>
      </c>
      <c r="D178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89">
        <f>COUNTIFS(D$2:D1789,Clef_répartition[[#This Row],[Code_Nom]],J$2:J1789,Clef_répartition[[#This Row],[Année]])</f>
        <v>9</v>
      </c>
      <c r="F1789">
        <f>IF(Clef_répartition[[#This Row],[Code_Nom]]=D1788,F1788-1,(COUNTIFS(Clef_répartition[Code_Nom],Clef_répartition[[#This Row],[Code_Nom]],Clef_répartition[Année],Clef_répartition[[#This Row],[Année]])))</f>
        <v>19</v>
      </c>
      <c r="G178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Venoge_9_2016</v>
      </c>
      <c r="H1789" s="60">
        <v>5482</v>
      </c>
      <c r="I1789" s="60" t="s">
        <v>102</v>
      </c>
      <c r="J1789" s="60">
        <v>2016</v>
      </c>
      <c r="K1789" s="60">
        <v>4.2432872253864926E-2</v>
      </c>
    </row>
    <row r="1790" spans="1:11" x14ac:dyDescent="0.25">
      <c r="A1790" s="60" t="s">
        <v>433</v>
      </c>
      <c r="B1790" t="s">
        <v>471</v>
      </c>
      <c r="C1790" t="s">
        <v>472</v>
      </c>
      <c r="D179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0">
        <f>COUNTIFS(D$2:D1790,Clef_répartition[[#This Row],[Code_Nom]],J$2:J1790,Clef_répartition[[#This Row],[Année]])</f>
        <v>10</v>
      </c>
      <c r="F1790">
        <f>IF(Clef_répartition[[#This Row],[Code_Nom]]=D1789,F1789-1,(COUNTIFS(Clef_répartition[Code_Nom],Clef_répartition[[#This Row],[Code_Nom]],Clef_répartition[Année],Clef_répartition[[#This Row],[Année]])))</f>
        <v>18</v>
      </c>
      <c r="G179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Venoge_10_2016</v>
      </c>
      <c r="H1790" s="60">
        <v>5483</v>
      </c>
      <c r="I1790" s="60" t="s">
        <v>113</v>
      </c>
      <c r="J1790" s="60">
        <v>2016</v>
      </c>
      <c r="K1790" s="60">
        <v>1.2855980471928395E-2</v>
      </c>
    </row>
    <row r="1791" spans="1:11" x14ac:dyDescent="0.25">
      <c r="A1791" s="60" t="s">
        <v>433</v>
      </c>
      <c r="B1791" t="s">
        <v>471</v>
      </c>
      <c r="C1791" t="s">
        <v>472</v>
      </c>
      <c r="D179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1">
        <f>COUNTIFS(D$2:D1791,Clef_répartition[[#This Row],[Code_Nom]],J$2:J1791,Clef_répartition[[#This Row],[Année]])</f>
        <v>11</v>
      </c>
      <c r="F1791">
        <f>IF(Clef_répartition[[#This Row],[Code_Nom]]=D1790,F1790-1,(COUNTIFS(Clef_répartition[Code_Nom],Clef_répartition[[#This Row],[Code_Nom]],Clef_répartition[Année],Clef_répartition[[#This Row],[Année]])))</f>
        <v>17</v>
      </c>
      <c r="G179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Venoge_11_2016</v>
      </c>
      <c r="H1791" s="60">
        <v>5484</v>
      </c>
      <c r="I1791" s="60" t="s">
        <v>127</v>
      </c>
      <c r="J1791" s="60">
        <v>2016</v>
      </c>
      <c r="K1791" s="60">
        <v>3.6696501220504475E-2</v>
      </c>
    </row>
    <row r="1792" spans="1:11" x14ac:dyDescent="0.25">
      <c r="A1792" s="60" t="s">
        <v>433</v>
      </c>
      <c r="B1792" t="s">
        <v>471</v>
      </c>
      <c r="C1792" t="s">
        <v>472</v>
      </c>
      <c r="D179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2">
        <f>COUNTIFS(D$2:D1792,Clef_répartition[[#This Row],[Code_Nom]],J$2:J1792,Clef_répartition[[#This Row],[Année]])</f>
        <v>12</v>
      </c>
      <c r="F1792">
        <f>IF(Clef_répartition[[#This Row],[Code_Nom]]=D1791,F1791-1,(COUNTIFS(Clef_répartition[Code_Nom],Clef_répartition[[#This Row],[Code_Nom]],Clef_répartition[Année],Clef_répartition[[#This Row],[Année]])))</f>
        <v>16</v>
      </c>
      <c r="G179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Venoge_12_2016</v>
      </c>
      <c r="H1792" s="60">
        <v>5485</v>
      </c>
      <c r="I1792" s="60" t="s">
        <v>129</v>
      </c>
      <c r="J1792" s="60">
        <v>2016</v>
      </c>
      <c r="K1792" s="60">
        <v>1.659886086248983E-2</v>
      </c>
    </row>
    <row r="1793" spans="1:11" x14ac:dyDescent="0.25">
      <c r="A1793" s="60" t="s">
        <v>433</v>
      </c>
      <c r="B1793" t="s">
        <v>471</v>
      </c>
      <c r="C1793" t="s">
        <v>472</v>
      </c>
      <c r="D179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3">
        <f>COUNTIFS(D$2:D1793,Clef_répartition[[#This Row],[Code_Nom]],J$2:J1793,Clef_répartition[[#This Row],[Année]])</f>
        <v>13</v>
      </c>
      <c r="F1793">
        <f>IF(Clef_répartition[[#This Row],[Code_Nom]]=D1792,F1792-1,(COUNTIFS(Clef_répartition[Code_Nom],Clef_répartition[[#This Row],[Code_Nom]],Clef_répartition[Année],Clef_répartition[[#This Row],[Année]])))</f>
        <v>15</v>
      </c>
      <c r="G179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Venoge_13_2016</v>
      </c>
      <c r="H1793" s="60">
        <v>5474</v>
      </c>
      <c r="I1793" s="60" t="s">
        <v>146</v>
      </c>
      <c r="J1793" s="60">
        <v>2016</v>
      </c>
      <c r="K1793" s="60">
        <v>1.7127746135069163E-2</v>
      </c>
    </row>
    <row r="1794" spans="1:11" x14ac:dyDescent="0.25">
      <c r="A1794" s="60" t="s">
        <v>433</v>
      </c>
      <c r="B1794" t="s">
        <v>471</v>
      </c>
      <c r="C1794" t="s">
        <v>472</v>
      </c>
      <c r="D179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4">
        <f>COUNTIFS(D$2:D1794,Clef_répartition[[#This Row],[Code_Nom]],J$2:J1794,Clef_répartition[[#This Row],[Année]])</f>
        <v>14</v>
      </c>
      <c r="F1794">
        <f>IF(Clef_répartition[[#This Row],[Code_Nom]]=D1793,F1793-1,(COUNTIFS(Clef_répartition[Code_Nom],Clef_répartition[[#This Row],[Code_Nom]],Clef_répartition[Année],Clef_répartition[[#This Row],[Année]])))</f>
        <v>14</v>
      </c>
      <c r="G179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Venoge_14_2016</v>
      </c>
      <c r="H1794" s="60">
        <v>5498</v>
      </c>
      <c r="I1794" s="60" t="s">
        <v>149</v>
      </c>
      <c r="J1794" s="60">
        <v>2016</v>
      </c>
      <c r="K1794" s="60">
        <v>0.10443449959316516</v>
      </c>
    </row>
    <row r="1795" spans="1:11" x14ac:dyDescent="0.25">
      <c r="A1795" s="60" t="s">
        <v>433</v>
      </c>
      <c r="B1795" t="s">
        <v>471</v>
      </c>
      <c r="C1795" t="s">
        <v>472</v>
      </c>
      <c r="D179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5">
        <f>COUNTIFS(D$2:D1795,Clef_répartition[[#This Row],[Code_Nom]],J$2:J1795,Clef_répartition[[#This Row],[Année]])</f>
        <v>15</v>
      </c>
      <c r="F1795">
        <f>IF(Clef_répartition[[#This Row],[Code_Nom]]=D1794,F1794-1,(COUNTIFS(Clef_répartition[Code_Nom],Clef_répartition[[#This Row],[Code_Nom]],Clef_répartition[Année],Clef_répartition[[#This Row],[Année]])))</f>
        <v>13</v>
      </c>
      <c r="G179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Venoge_15_2016</v>
      </c>
      <c r="H1795" s="60">
        <v>5486</v>
      </c>
      <c r="I1795" s="60" t="s">
        <v>145</v>
      </c>
      <c r="J1795" s="60">
        <v>2016</v>
      </c>
      <c r="K1795" s="60">
        <v>4.2026037428803904E-2</v>
      </c>
    </row>
    <row r="1796" spans="1:11" x14ac:dyDescent="0.25">
      <c r="A1796" s="60" t="s">
        <v>433</v>
      </c>
      <c r="B1796" t="s">
        <v>471</v>
      </c>
      <c r="C1796" t="s">
        <v>472</v>
      </c>
      <c r="D179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6">
        <f>COUNTIFS(D$2:D1796,Clef_répartition[[#This Row],[Code_Nom]],J$2:J1796,Clef_répartition[[#This Row],[Année]])</f>
        <v>16</v>
      </c>
      <c r="F1796">
        <f>IF(Clef_répartition[[#This Row],[Code_Nom]]=D1795,F1795-1,(COUNTIFS(Clef_répartition[Code_Nom],Clef_répartition[[#This Row],[Code_Nom]],Clef_répartition[Année],Clef_répartition[[#This Row],[Année]])))</f>
        <v>12</v>
      </c>
      <c r="G179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Venoge_16_2016</v>
      </c>
      <c r="H1796" s="60">
        <v>5487</v>
      </c>
      <c r="I1796" s="60" t="s">
        <v>167</v>
      </c>
      <c r="J1796" s="60">
        <v>2016</v>
      </c>
      <c r="K1796" s="60">
        <v>1.8795768917819367E-2</v>
      </c>
    </row>
    <row r="1797" spans="1:11" x14ac:dyDescent="0.25">
      <c r="A1797" s="60" t="s">
        <v>433</v>
      </c>
      <c r="B1797" t="s">
        <v>471</v>
      </c>
      <c r="C1797" t="s">
        <v>472</v>
      </c>
      <c r="D179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7">
        <f>COUNTIFS(D$2:D1797,Clef_répartition[[#This Row],[Code_Nom]],J$2:J1797,Clef_répartition[[#This Row],[Année]])</f>
        <v>17</v>
      </c>
      <c r="F1797">
        <f>IF(Clef_répartition[[#This Row],[Code_Nom]]=D1796,F1796-1,(COUNTIFS(Clef_répartition[Code_Nom],Clef_répartition[[#This Row],[Code_Nom]],Clef_répartition[Année],Clef_répartition[[#This Row],[Année]])))</f>
        <v>11</v>
      </c>
      <c r="G179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Venoge_17_2016</v>
      </c>
      <c r="H1797" s="60">
        <v>5488</v>
      </c>
      <c r="I1797" s="60" t="s">
        <v>174</v>
      </c>
      <c r="J1797" s="60">
        <v>2016</v>
      </c>
      <c r="K1797" s="60">
        <v>2.1562245728234336E-3</v>
      </c>
    </row>
    <row r="1798" spans="1:11" x14ac:dyDescent="0.25">
      <c r="A1798" s="60" t="s">
        <v>433</v>
      </c>
      <c r="B1798" t="s">
        <v>471</v>
      </c>
      <c r="C1798" t="s">
        <v>472</v>
      </c>
      <c r="D179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8">
        <f>COUNTIFS(D$2:D1798,Clef_répartition[[#This Row],[Code_Nom]],J$2:J1798,Clef_répartition[[#This Row],[Année]])</f>
        <v>18</v>
      </c>
      <c r="F1798">
        <f>IF(Clef_répartition[[#This Row],[Code_Nom]]=D1797,F1797-1,(COUNTIFS(Clef_répartition[Code_Nom],Clef_répartition[[#This Row],[Code_Nom]],Clef_répartition[Année],Clef_répartition[[#This Row],[Année]])))</f>
        <v>10</v>
      </c>
      <c r="G179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Venoge_18_2016</v>
      </c>
      <c r="H1798" s="60">
        <v>5489</v>
      </c>
      <c r="I1798" s="60" t="s">
        <v>175</v>
      </c>
      <c r="J1798" s="60">
        <v>2016</v>
      </c>
      <c r="K1798" s="60">
        <v>2.888527257933279E-2</v>
      </c>
    </row>
    <row r="1799" spans="1:11" x14ac:dyDescent="0.25">
      <c r="A1799" s="60" t="s">
        <v>433</v>
      </c>
      <c r="B1799" t="s">
        <v>471</v>
      </c>
      <c r="C1799" t="s">
        <v>472</v>
      </c>
      <c r="D179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799">
        <f>COUNTIFS(D$2:D1799,Clef_répartition[[#This Row],[Code_Nom]],J$2:J1799,Clef_répartition[[#This Row],[Année]])</f>
        <v>19</v>
      </c>
      <c r="F1799">
        <f>IF(Clef_répartition[[#This Row],[Code_Nom]]=D1798,F1798-1,(COUNTIFS(Clef_répartition[Code_Nom],Clef_répartition[[#This Row],[Code_Nom]],Clef_répartition[Année],Clef_répartition[[#This Row],[Année]])))</f>
        <v>9</v>
      </c>
      <c r="G179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Venoge_19_2016</v>
      </c>
      <c r="H1799" s="60">
        <v>5490</v>
      </c>
      <c r="I1799" s="60" t="s">
        <v>178</v>
      </c>
      <c r="J1799" s="60">
        <v>2016</v>
      </c>
      <c r="K1799" s="60">
        <v>1.2367778681855167E-2</v>
      </c>
    </row>
    <row r="1800" spans="1:11" x14ac:dyDescent="0.25">
      <c r="A1800" s="60" t="s">
        <v>433</v>
      </c>
      <c r="B1800" t="s">
        <v>471</v>
      </c>
      <c r="C1800" t="s">
        <v>472</v>
      </c>
      <c r="D180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0">
        <f>COUNTIFS(D$2:D1800,Clef_répartition[[#This Row],[Code_Nom]],J$2:J1800,Clef_répartition[[#This Row],[Année]])</f>
        <v>20</v>
      </c>
      <c r="F1800">
        <f>IF(Clef_répartition[[#This Row],[Code_Nom]]=D1799,F1799-1,(COUNTIFS(Clef_répartition[Code_Nom],Clef_répartition[[#This Row],[Code_Nom]],Clef_répartition[Année],Clef_répartition[[#This Row],[Année]])))</f>
        <v>8</v>
      </c>
      <c r="G180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Venoge_20_2016</v>
      </c>
      <c r="H1800" s="60">
        <v>5491</v>
      </c>
      <c r="I1800" s="60" t="s">
        <v>181</v>
      </c>
      <c r="J1800" s="60">
        <v>2016</v>
      </c>
      <c r="K1800" s="60">
        <v>1.6354759967453215E-2</v>
      </c>
    </row>
    <row r="1801" spans="1:11" x14ac:dyDescent="0.25">
      <c r="A1801" s="60" t="s">
        <v>433</v>
      </c>
      <c r="B1801" t="s">
        <v>471</v>
      </c>
      <c r="C1801" t="s">
        <v>472</v>
      </c>
      <c r="D180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1">
        <f>COUNTIFS(D$2:D1801,Clef_répartition[[#This Row],[Code_Nom]],J$2:J1801,Clef_répartition[[#This Row],[Année]])</f>
        <v>21</v>
      </c>
      <c r="F1801">
        <f>IF(Clef_répartition[[#This Row],[Code_Nom]]=D1800,F1800-1,(COUNTIFS(Clef_répartition[Code_Nom],Clef_répartition[[#This Row],[Code_Nom]],Clef_répartition[Année],Clef_répartition[[#This Row],[Année]])))</f>
        <v>7</v>
      </c>
      <c r="G180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Venoge_21_2016</v>
      </c>
      <c r="H1801" s="60">
        <v>5493</v>
      </c>
      <c r="I1801" s="60" t="s">
        <v>205</v>
      </c>
      <c r="J1801" s="60">
        <v>2016</v>
      </c>
      <c r="K1801" s="60">
        <v>1.5093572009764036E-2</v>
      </c>
    </row>
    <row r="1802" spans="1:11" x14ac:dyDescent="0.25">
      <c r="A1802" s="60" t="s">
        <v>433</v>
      </c>
      <c r="B1802" t="s">
        <v>471</v>
      </c>
      <c r="C1802" t="s">
        <v>472</v>
      </c>
      <c r="D180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2">
        <f>COUNTIFS(D$2:D1802,Clef_répartition[[#This Row],[Code_Nom]],J$2:J1802,Clef_répartition[[#This Row],[Année]])</f>
        <v>22</v>
      </c>
      <c r="F1802">
        <f>IF(Clef_répartition[[#This Row],[Code_Nom]]=D1801,F1801-1,(COUNTIFS(Clef_répartition[Code_Nom],Clef_répartition[[#This Row],[Code_Nom]],Clef_répartition[Année],Clef_répartition[[#This Row],[Année]])))</f>
        <v>6</v>
      </c>
      <c r="G180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Venoge_22_2016</v>
      </c>
      <c r="H1802" s="60">
        <v>5495</v>
      </c>
      <c r="I1802" s="60" t="s">
        <v>212</v>
      </c>
      <c r="J1802" s="60">
        <v>2016</v>
      </c>
      <c r="K1802" s="60">
        <v>0.13230268510984541</v>
      </c>
    </row>
    <row r="1803" spans="1:11" x14ac:dyDescent="0.25">
      <c r="A1803" s="60" t="s">
        <v>433</v>
      </c>
      <c r="B1803" t="s">
        <v>471</v>
      </c>
      <c r="C1803" t="s">
        <v>472</v>
      </c>
      <c r="D180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3">
        <f>COUNTIFS(D$2:D1803,Clef_répartition[[#This Row],[Code_Nom]],J$2:J1803,Clef_répartition[[#This Row],[Année]])</f>
        <v>23</v>
      </c>
      <c r="F1803">
        <f>IF(Clef_répartition[[#This Row],[Code_Nom]]=D1802,F1802-1,(COUNTIFS(Clef_répartition[Code_Nom],Clef_répartition[[#This Row],[Code_Nom]],Clef_répartition[Année],Clef_répartition[[#This Row],[Année]])))</f>
        <v>5</v>
      </c>
      <c r="G180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Venoge_23_2016</v>
      </c>
      <c r="H1803" s="60">
        <v>5496</v>
      </c>
      <c r="I1803" s="60" t="s">
        <v>213</v>
      </c>
      <c r="J1803" s="60">
        <v>2016</v>
      </c>
      <c r="K1803" s="60">
        <v>6.9283970707892592E-2</v>
      </c>
    </row>
    <row r="1804" spans="1:11" x14ac:dyDescent="0.25">
      <c r="A1804" s="60" t="s">
        <v>433</v>
      </c>
      <c r="B1804" t="s">
        <v>471</v>
      </c>
      <c r="C1804" t="s">
        <v>472</v>
      </c>
      <c r="D180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4">
        <f>COUNTIFS(D$2:D1804,Clef_répartition[[#This Row],[Code_Nom]],J$2:J1804,Clef_répartition[[#This Row],[Année]])</f>
        <v>24</v>
      </c>
      <c r="F1804">
        <f>IF(Clef_répartition[[#This Row],[Code_Nom]]=D1803,F1803-1,(COUNTIFS(Clef_répartition[Code_Nom],Clef_répartition[[#This Row],[Code_Nom]],Clef_répartition[Année],Clef_répartition[[#This Row],[Année]])))</f>
        <v>4</v>
      </c>
      <c r="G180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Venoge_24_2016</v>
      </c>
      <c r="H1804" s="60">
        <v>5497</v>
      </c>
      <c r="I1804" s="60" t="s">
        <v>217</v>
      </c>
      <c r="J1804" s="60">
        <v>2016</v>
      </c>
      <c r="K1804" s="60">
        <v>3.4947111472742064E-2</v>
      </c>
    </row>
    <row r="1805" spans="1:11" x14ac:dyDescent="0.25">
      <c r="A1805" s="60" t="s">
        <v>433</v>
      </c>
      <c r="B1805" t="s">
        <v>471</v>
      </c>
      <c r="C1805" t="s">
        <v>472</v>
      </c>
      <c r="D180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5">
        <f>COUNTIFS(D$2:D1805,Clef_répartition[[#This Row],[Code_Nom]],J$2:J1805,Clef_répartition[[#This Row],[Année]])</f>
        <v>25</v>
      </c>
      <c r="F1805">
        <f>IF(Clef_répartition[[#This Row],[Code_Nom]]=D1804,F1804-1,(COUNTIFS(Clef_répartition[Code_Nom],Clef_répartition[[#This Row],[Code_Nom]],Clef_répartition[Année],Clef_répartition[[#This Row],[Année]])))</f>
        <v>3</v>
      </c>
      <c r="G180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Venoge_25_2016</v>
      </c>
      <c r="H1805" s="60">
        <v>5499</v>
      </c>
      <c r="I1805" s="60" t="s">
        <v>252</v>
      </c>
      <c r="J1805" s="60">
        <v>2016</v>
      </c>
      <c r="K1805" s="60">
        <v>1.8673718470301057E-2</v>
      </c>
    </row>
    <row r="1806" spans="1:11" x14ac:dyDescent="0.25">
      <c r="A1806" s="60" t="s">
        <v>433</v>
      </c>
      <c r="B1806" t="s">
        <v>471</v>
      </c>
      <c r="C1806" t="s">
        <v>472</v>
      </c>
      <c r="D180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6">
        <f>COUNTIFS(D$2:D1806,Clef_répartition[[#This Row],[Code_Nom]],J$2:J1806,Clef_répartition[[#This Row],[Année]])</f>
        <v>26</v>
      </c>
      <c r="F1806">
        <f>IF(Clef_répartition[[#This Row],[Code_Nom]]=D1805,F1805-1,(COUNTIFS(Clef_répartition[Code_Nom],Clef_répartition[[#This Row],[Code_Nom]],Clef_répartition[Année],Clef_répartition[[#This Row],[Année]])))</f>
        <v>2</v>
      </c>
      <c r="G180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Venoge_26_2016</v>
      </c>
      <c r="H1806" s="60">
        <v>5501</v>
      </c>
      <c r="I1806" s="60" t="s">
        <v>258</v>
      </c>
      <c r="J1806" s="60">
        <v>2016</v>
      </c>
      <c r="K1806" s="60">
        <v>3.978844589096827E-2</v>
      </c>
    </row>
    <row r="1807" spans="1:11" x14ac:dyDescent="0.25">
      <c r="A1807" s="60" t="s">
        <v>433</v>
      </c>
      <c r="B1807" t="s">
        <v>471</v>
      </c>
      <c r="C1807" t="s">
        <v>472</v>
      </c>
      <c r="D180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807">
        <f>COUNTIFS(D$2:D1807,Clef_répartition[[#This Row],[Code_Nom]],J$2:J1807,Clef_répartition[[#This Row],[Année]])</f>
        <v>27</v>
      </c>
      <c r="F1807">
        <f>IF(Clef_répartition[[#This Row],[Code_Nom]]=D1806,F1806-1,(COUNTIFS(Clef_répartition[Code_Nom],Clef_répartition[[#This Row],[Code_Nom]],Clef_répartition[Année],Clef_répartition[[#This Row],[Année]])))</f>
        <v>1</v>
      </c>
      <c r="G180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Venoge_27_2016</v>
      </c>
      <c r="H1807" s="60">
        <v>5503</v>
      </c>
      <c r="I1807" s="60" t="s">
        <v>290</v>
      </c>
      <c r="J1807" s="60">
        <v>2016</v>
      </c>
      <c r="K1807" s="60">
        <v>5.0935720097640358E-2</v>
      </c>
    </row>
    <row r="1808" spans="1:11" x14ac:dyDescent="0.25">
      <c r="A1808" s="60" t="s">
        <v>433</v>
      </c>
      <c r="B1808" t="s">
        <v>648</v>
      </c>
      <c r="C1808" t="s">
        <v>649</v>
      </c>
      <c r="D1808" t="str">
        <f>Clef_répartition[[#This Row],[Code association]]&amp;"_"&amp;Clef_répartition[[#This Row],[Nom association]]</f>
        <v>SDIS Vallorbe_Association de communes Service de Défense Incendie et de Secours de Vallorbe Région</v>
      </c>
      <c r="E1808">
        <f>COUNTIFS(D$2:D1808,Clef_répartition[[#This Row],[Code_Nom]],J$2:J1808,Clef_répartition[[#This Row],[Année]])</f>
        <v>1</v>
      </c>
      <c r="F1808">
        <f>IF(Clef_répartition[[#This Row],[Code_Nom]]=D1807,F1807-1,(COUNTIFS(Clef_répartition[Code_Nom],Clef_répartition[[#This Row],[Code_Nom]],Clef_répartition[Année],Clef_répartition[[#This Row],[Année]])))</f>
        <v>8</v>
      </c>
      <c r="G180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Région_1_2016</v>
      </c>
      <c r="H1808" s="60">
        <v>5744</v>
      </c>
      <c r="I1808" s="60" t="s">
        <v>11</v>
      </c>
      <c r="J1808" s="60">
        <v>2016</v>
      </c>
      <c r="K1808" s="60">
        <v>0.17</v>
      </c>
    </row>
    <row r="1809" spans="1:11" x14ac:dyDescent="0.25">
      <c r="A1809" s="60" t="s">
        <v>433</v>
      </c>
      <c r="B1809" t="s">
        <v>648</v>
      </c>
      <c r="C1809" t="s">
        <v>649</v>
      </c>
      <c r="D1809" t="str">
        <f>Clef_répartition[[#This Row],[Code association]]&amp;"_"&amp;Clef_répartition[[#This Row],[Nom association]]</f>
        <v>SDIS Vallorbe_Association de communes Service de Défense Incendie et de Secours de Vallorbe Région</v>
      </c>
      <c r="E1809">
        <f>COUNTIFS(D$2:D1809,Clef_répartition[[#This Row],[Code_Nom]],J$2:J1809,Clef_répartition[[#This Row],[Année]])</f>
        <v>2</v>
      </c>
      <c r="F1809">
        <f>IF(Clef_répartition[[#This Row],[Code_Nom]]=D1808,F1808-1,(COUNTIFS(Clef_répartition[Code_Nom],Clef_répartition[[#This Row],[Code_Nom]],Clef_répartition[Année],Clef_répartition[[#This Row],[Année]])))</f>
        <v>7</v>
      </c>
      <c r="G180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Région_2_2016</v>
      </c>
      <c r="H1809" s="60">
        <v>5748</v>
      </c>
      <c r="I1809" s="60" t="s">
        <v>38</v>
      </c>
      <c r="J1809" s="60">
        <v>2016</v>
      </c>
      <c r="K1809" s="60">
        <v>0.04</v>
      </c>
    </row>
    <row r="1810" spans="1:11" x14ac:dyDescent="0.25">
      <c r="A1810" s="60" t="s">
        <v>433</v>
      </c>
      <c r="B1810" t="s">
        <v>648</v>
      </c>
      <c r="C1810" t="s">
        <v>649</v>
      </c>
      <c r="D1810" t="str">
        <f>Clef_répartition[[#This Row],[Code association]]&amp;"_"&amp;Clef_répartition[[#This Row],[Nom association]]</f>
        <v>SDIS Vallorbe_Association de communes Service de Défense Incendie et de Secours de Vallorbe Région</v>
      </c>
      <c r="E1810">
        <f>COUNTIFS(D$2:D1810,Clef_répartition[[#This Row],[Code_Nom]],J$2:J1810,Clef_répartition[[#This Row],[Année]])</f>
        <v>3</v>
      </c>
      <c r="F1810">
        <f>IF(Clef_répartition[[#This Row],[Code_Nom]]=D1809,F1809-1,(COUNTIFS(Clef_répartition[Code_Nom],Clef_répartition[[#This Row],[Code_Nom]],Clef_répartition[Année],Clef_répartition[[#This Row],[Année]])))</f>
        <v>6</v>
      </c>
      <c r="G181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Région_3_2016</v>
      </c>
      <c r="H1810" s="60">
        <v>5741</v>
      </c>
      <c r="I1810" s="60" t="s">
        <v>144</v>
      </c>
      <c r="J1810" s="60">
        <v>2016</v>
      </c>
      <c r="K1810" s="60">
        <v>0.03</v>
      </c>
    </row>
    <row r="1811" spans="1:11" x14ac:dyDescent="0.25">
      <c r="A1811" s="60" t="s">
        <v>433</v>
      </c>
      <c r="B1811" t="s">
        <v>648</v>
      </c>
      <c r="C1811" t="s">
        <v>649</v>
      </c>
      <c r="D1811" t="str">
        <f>Clef_répartition[[#This Row],[Code association]]&amp;"_"&amp;Clef_répartition[[#This Row],[Nom association]]</f>
        <v>SDIS Vallorbe_Association de communes Service de Défense Incendie et de Secours de Vallorbe Région</v>
      </c>
      <c r="E1811">
        <f>COUNTIFS(D$2:D1811,Clef_répartition[[#This Row],[Code_Nom]],J$2:J1811,Clef_répartition[[#This Row],[Année]])</f>
        <v>4</v>
      </c>
      <c r="F1811">
        <f>IF(Clef_répartition[[#This Row],[Code_Nom]]=D1810,F1810-1,(COUNTIFS(Clef_répartition[Code_Nom],Clef_répartition[[#This Row],[Code_Nom]],Clef_répartition[Année],Clef_répartition[[#This Row],[Année]])))</f>
        <v>5</v>
      </c>
      <c r="G1811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Région_4_2016</v>
      </c>
      <c r="H1811" s="60">
        <v>5750</v>
      </c>
      <c r="I1811" s="60" t="s">
        <v>158</v>
      </c>
      <c r="J1811" s="60">
        <v>2016</v>
      </c>
      <c r="K1811" s="60">
        <v>0.03</v>
      </c>
    </row>
    <row r="1812" spans="1:11" x14ac:dyDescent="0.25">
      <c r="A1812" s="60" t="s">
        <v>433</v>
      </c>
      <c r="B1812" t="s">
        <v>648</v>
      </c>
      <c r="C1812" t="s">
        <v>649</v>
      </c>
      <c r="D1812" t="str">
        <f>Clef_répartition[[#This Row],[Code association]]&amp;"_"&amp;Clef_répartition[[#This Row],[Nom association]]</f>
        <v>SDIS Vallorbe_Association de communes Service de Défense Incendie et de Secours de Vallorbe Région</v>
      </c>
      <c r="E1812">
        <f>COUNTIFS(D$2:D1812,Clef_répartition[[#This Row],[Code_Nom]],J$2:J1812,Clef_répartition[[#This Row],[Année]])</f>
        <v>5</v>
      </c>
      <c r="F1812">
        <f>IF(Clef_répartition[[#This Row],[Code_Nom]]=D1811,F1811-1,(COUNTIFS(Clef_répartition[Code_Nom],Clef_répartition[[#This Row],[Code_Nom]],Clef_répartition[Année],Clef_répartition[[#This Row],[Année]])))</f>
        <v>4</v>
      </c>
      <c r="G1812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Région_5_2016</v>
      </c>
      <c r="H1812" s="60">
        <v>5755</v>
      </c>
      <c r="I1812" s="60" t="s">
        <v>160</v>
      </c>
      <c r="J1812" s="60">
        <v>2016</v>
      </c>
      <c r="K1812" s="60">
        <v>0.06</v>
      </c>
    </row>
    <row r="1813" spans="1:11" x14ac:dyDescent="0.25">
      <c r="A1813" s="60" t="s">
        <v>433</v>
      </c>
      <c r="B1813" t="s">
        <v>648</v>
      </c>
      <c r="C1813" t="s">
        <v>649</v>
      </c>
      <c r="D1813" t="str">
        <f>Clef_répartition[[#This Row],[Code association]]&amp;"_"&amp;Clef_répartition[[#This Row],[Nom association]]</f>
        <v>SDIS Vallorbe_Association de communes Service de Défense Incendie et de Secours de Vallorbe Région</v>
      </c>
      <c r="E1813">
        <f>COUNTIFS(D$2:D1813,Clef_répartition[[#This Row],[Code_Nom]],J$2:J1813,Clef_répartition[[#This Row],[Année]])</f>
        <v>6</v>
      </c>
      <c r="F1813">
        <f>IF(Clef_répartition[[#This Row],[Code_Nom]]=D1812,F1812-1,(COUNTIFS(Clef_répartition[Code_Nom],Clef_répartition[[#This Row],[Code_Nom]],Clef_répartition[Année],Clef_répartition[[#This Row],[Année]])))</f>
        <v>3</v>
      </c>
      <c r="G181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Région_6_2016</v>
      </c>
      <c r="H1813" s="60">
        <v>5759</v>
      </c>
      <c r="I1813" s="60" t="s">
        <v>220</v>
      </c>
      <c r="J1813" s="60">
        <v>2016</v>
      </c>
      <c r="K1813" s="60">
        <v>0.03</v>
      </c>
    </row>
    <row r="1814" spans="1:11" x14ac:dyDescent="0.25">
      <c r="A1814" s="60" t="s">
        <v>433</v>
      </c>
      <c r="B1814" t="s">
        <v>648</v>
      </c>
      <c r="C1814" t="s">
        <v>649</v>
      </c>
      <c r="D1814" t="str">
        <f>Clef_répartition[[#This Row],[Code association]]&amp;"_"&amp;Clef_répartition[[#This Row],[Nom association]]</f>
        <v>SDIS Vallorbe_Association de communes Service de Défense Incendie et de Secours de Vallorbe Région</v>
      </c>
      <c r="E1814">
        <f>COUNTIFS(D$2:D1814,Clef_répartition[[#This Row],[Code_Nom]],J$2:J1814,Clef_répartition[[#This Row],[Année]])</f>
        <v>7</v>
      </c>
      <c r="F1814">
        <f>IF(Clef_répartition[[#This Row],[Code_Nom]]=D1813,F1813-1,(COUNTIFS(Clef_répartition[Code_Nom],Clef_répartition[[#This Row],[Code_Nom]],Clef_répartition[Année],Clef_répartition[[#This Row],[Année]])))</f>
        <v>2</v>
      </c>
      <c r="G181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Région_7_2016</v>
      </c>
      <c r="H1814" s="60">
        <v>5764</v>
      </c>
      <c r="I1814" s="60" t="s">
        <v>274</v>
      </c>
      <c r="J1814" s="60">
        <v>2016</v>
      </c>
      <c r="K1814" s="60">
        <v>0.56999999999999995</v>
      </c>
    </row>
    <row r="1815" spans="1:11" x14ac:dyDescent="0.25">
      <c r="A1815" s="60" t="s">
        <v>433</v>
      </c>
      <c r="B1815" t="s">
        <v>648</v>
      </c>
      <c r="C1815" t="s">
        <v>649</v>
      </c>
      <c r="D1815" t="str">
        <f>Clef_répartition[[#This Row],[Code association]]&amp;"_"&amp;Clef_répartition[[#This Row],[Nom association]]</f>
        <v>SDIS Vallorbe_Association de communes Service de Défense Incendie et de Secours de Vallorbe Région</v>
      </c>
      <c r="E1815">
        <f>COUNTIFS(D$2:D1815,Clef_répartition[[#This Row],[Code_Nom]],J$2:J1815,Clef_répartition[[#This Row],[Année]])</f>
        <v>8</v>
      </c>
      <c r="F1815">
        <f>IF(Clef_répartition[[#This Row],[Code_Nom]]=D1814,F1814-1,(COUNTIFS(Clef_répartition[Code_Nom],Clef_répartition[[#This Row],[Code_Nom]],Clef_répartition[Année],Clef_répartition[[#This Row],[Année]])))</f>
        <v>1</v>
      </c>
      <c r="G181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Région_8_2016</v>
      </c>
      <c r="H1815" s="60">
        <v>5765</v>
      </c>
      <c r="I1815" s="60" t="s">
        <v>275</v>
      </c>
      <c r="J1815" s="60">
        <v>2016</v>
      </c>
      <c r="K1815" s="60">
        <v>7.0000000000000007E-2</v>
      </c>
    </row>
    <row r="1816" spans="1:11" x14ac:dyDescent="0.25">
      <c r="A1816" s="60" t="s">
        <v>433</v>
      </c>
      <c r="B1816" t="s">
        <v>687</v>
      </c>
      <c r="C1816" t="s">
        <v>688</v>
      </c>
      <c r="D1816" t="str">
        <f>Clef_répartition[[#This Row],[Code association]]&amp;"_"&amp;Clef_répartition[[#This Row],[Nom association]]</f>
        <v>SDISPO_Service Défense Incendie et Secours de la Plaine de l'Orbe</v>
      </c>
      <c r="E1816">
        <f>COUNTIFS(D$2:D1816,Clef_répartition[[#This Row],[Code_Nom]],J$2:J1816,Clef_répartition[[#This Row],[Année]])</f>
        <v>1</v>
      </c>
      <c r="F1816">
        <f>IF(Clef_répartition[[#This Row],[Code_Nom]]=D1815,F1815-1,(COUNTIFS(Clef_répartition[Code_Nom],Clef_répartition[[#This Row],[Code_Nom]],Clef_répartition[Année],Clef_répartition[[#This Row],[Année]])))</f>
        <v>16</v>
      </c>
      <c r="G1816" t="str">
        <f>Clef_répartition[[#This Row],[Code_Nom]]&amp;"_"&amp;Clef_répartition[[#This Row],[Nombre]]&amp;"_"&amp;Clef_répartition[[#This Row],[Année]]</f>
        <v>SDISPO_Service Défense Incendie et Secours de la Plaine de l'Orbe_1_2016</v>
      </c>
      <c r="H1816" s="60">
        <v>5742</v>
      </c>
      <c r="I1816" s="60" t="s">
        <v>2</v>
      </c>
      <c r="J1816" s="60">
        <v>2016</v>
      </c>
      <c r="K1816" s="60">
        <v>0</v>
      </c>
    </row>
    <row r="1817" spans="1:11" x14ac:dyDescent="0.25">
      <c r="A1817" s="60" t="s">
        <v>433</v>
      </c>
      <c r="B1817" t="s">
        <v>687</v>
      </c>
      <c r="C1817" t="s">
        <v>688</v>
      </c>
      <c r="D1817" t="str">
        <f>Clef_répartition[[#This Row],[Code association]]&amp;"_"&amp;Clef_répartition[[#This Row],[Nom association]]</f>
        <v>SDISPO_Service Défense Incendie et Secours de la Plaine de l'Orbe</v>
      </c>
      <c r="E1817">
        <f>COUNTIFS(D$2:D1817,Clef_répartition[[#This Row],[Code_Nom]],J$2:J1817,Clef_répartition[[#This Row],[Année]])</f>
        <v>2</v>
      </c>
      <c r="F1817">
        <f>IF(Clef_répartition[[#This Row],[Code_Nom]]=D1816,F1816-1,(COUNTIFS(Clef_répartition[Code_Nom],Clef_répartition[[#This Row],[Code_Nom]],Clef_répartition[Année],Clef_répartition[[#This Row],[Année]])))</f>
        <v>15</v>
      </c>
      <c r="G1817" t="str">
        <f>Clef_répartition[[#This Row],[Code_Nom]]&amp;"_"&amp;Clef_répartition[[#This Row],[Nombre]]&amp;"_"&amp;Clef_répartition[[#This Row],[Année]]</f>
        <v>SDISPO_Service Défense Incendie et Secours de la Plaine de l'Orbe_2_2016</v>
      </c>
      <c r="H1817" s="60">
        <v>5743</v>
      </c>
      <c r="I1817" s="60" t="s">
        <v>6</v>
      </c>
      <c r="J1817" s="60">
        <v>2016</v>
      </c>
      <c r="K1817" s="60">
        <v>0</v>
      </c>
    </row>
    <row r="1818" spans="1:11" x14ac:dyDescent="0.25">
      <c r="A1818" s="60" t="s">
        <v>433</v>
      </c>
      <c r="B1818" t="s">
        <v>687</v>
      </c>
      <c r="C1818" t="s">
        <v>688</v>
      </c>
      <c r="D1818" t="str">
        <f>Clef_répartition[[#This Row],[Code association]]&amp;"_"&amp;Clef_répartition[[#This Row],[Nom association]]</f>
        <v>SDISPO_Service Défense Incendie et Secours de la Plaine de l'Orbe</v>
      </c>
      <c r="E1818">
        <f>COUNTIFS(D$2:D1818,Clef_répartition[[#This Row],[Code_Nom]],J$2:J1818,Clef_répartition[[#This Row],[Année]])</f>
        <v>3</v>
      </c>
      <c r="F1818">
        <f>IF(Clef_répartition[[#This Row],[Code_Nom]]=D1817,F1817-1,(COUNTIFS(Clef_répartition[Code_Nom],Clef_répartition[[#This Row],[Code_Nom]],Clef_répartition[Année],Clef_répartition[[#This Row],[Année]])))</f>
        <v>14</v>
      </c>
      <c r="G1818" t="str">
        <f>Clef_répartition[[#This Row],[Code_Nom]]&amp;"_"&amp;Clef_répartition[[#This Row],[Nombre]]&amp;"_"&amp;Clef_répartition[[#This Row],[Année]]</f>
        <v>SDISPO_Service Défense Incendie et Secours de la Plaine de l'Orbe_3_2016</v>
      </c>
      <c r="H1818" s="60">
        <v>5745</v>
      </c>
      <c r="I1818" s="60" t="s">
        <v>14</v>
      </c>
      <c r="J1818" s="60">
        <v>2016</v>
      </c>
      <c r="K1818" s="60">
        <v>0</v>
      </c>
    </row>
    <row r="1819" spans="1:11" x14ac:dyDescent="0.25">
      <c r="A1819" s="60" t="s">
        <v>433</v>
      </c>
      <c r="B1819" t="s">
        <v>687</v>
      </c>
      <c r="C1819" t="s">
        <v>688</v>
      </c>
      <c r="D1819" t="str">
        <f>Clef_répartition[[#This Row],[Code association]]&amp;"_"&amp;Clef_répartition[[#This Row],[Nom association]]</f>
        <v>SDISPO_Service Défense Incendie et Secours de la Plaine de l'Orbe</v>
      </c>
      <c r="E1819">
        <f>COUNTIFS(D$2:D1819,Clef_répartition[[#This Row],[Code_Nom]],J$2:J1819,Clef_répartition[[#This Row],[Année]])</f>
        <v>4</v>
      </c>
      <c r="F1819">
        <f>IF(Clef_répartition[[#This Row],[Code_Nom]]=D1818,F1818-1,(COUNTIFS(Clef_répartition[Code_Nom],Clef_répartition[[#This Row],[Code_Nom]],Clef_répartition[Année],Clef_répartition[[#This Row],[Année]])))</f>
        <v>13</v>
      </c>
      <c r="G1819" t="str">
        <f>Clef_répartition[[#This Row],[Code_Nom]]&amp;"_"&amp;Clef_répartition[[#This Row],[Nombre]]&amp;"_"&amp;Clef_répartition[[#This Row],[Année]]</f>
        <v>SDISPO_Service Défense Incendie et Secours de la Plaine de l'Orbe_4_2016</v>
      </c>
      <c r="H1819" s="60">
        <v>5746</v>
      </c>
      <c r="I1819" s="60" t="s">
        <v>15</v>
      </c>
      <c r="J1819" s="60">
        <v>2016</v>
      </c>
      <c r="K1819" s="60">
        <v>0</v>
      </c>
    </row>
    <row r="1820" spans="1:11" x14ac:dyDescent="0.25">
      <c r="A1820" s="60" t="s">
        <v>433</v>
      </c>
      <c r="B1820" t="s">
        <v>687</v>
      </c>
      <c r="C1820" t="s">
        <v>688</v>
      </c>
      <c r="D1820" t="str">
        <f>Clef_répartition[[#This Row],[Code association]]&amp;"_"&amp;Clef_répartition[[#This Row],[Nom association]]</f>
        <v>SDISPO_Service Défense Incendie et Secours de la Plaine de l'Orbe</v>
      </c>
      <c r="E1820">
        <f>COUNTIFS(D$2:D1820,Clef_répartition[[#This Row],[Code_Nom]],J$2:J1820,Clef_répartition[[#This Row],[Année]])</f>
        <v>5</v>
      </c>
      <c r="F1820">
        <f>IF(Clef_répartition[[#This Row],[Code_Nom]]=D1819,F1819-1,(COUNTIFS(Clef_répartition[Code_Nom],Clef_répartition[[#This Row],[Code_Nom]],Clef_répartition[Année],Clef_répartition[[#This Row],[Année]])))</f>
        <v>12</v>
      </c>
      <c r="G1820" t="str">
        <f>Clef_répartition[[#This Row],[Code_Nom]]&amp;"_"&amp;Clef_répartition[[#This Row],[Nombre]]&amp;"_"&amp;Clef_répartition[[#This Row],[Année]]</f>
        <v>SDISPO_Service Défense Incendie et Secours de la Plaine de l'Orbe_5_2016</v>
      </c>
      <c r="H1820" s="60">
        <v>5747</v>
      </c>
      <c r="I1820" s="60" t="s">
        <v>26</v>
      </c>
      <c r="J1820" s="60">
        <v>2016</v>
      </c>
      <c r="K1820" s="60">
        <v>0</v>
      </c>
    </row>
    <row r="1821" spans="1:11" x14ac:dyDescent="0.25">
      <c r="A1821" s="60" t="s">
        <v>433</v>
      </c>
      <c r="B1821" t="s">
        <v>687</v>
      </c>
      <c r="C1821" t="s">
        <v>688</v>
      </c>
      <c r="D1821" t="str">
        <f>Clef_répartition[[#This Row],[Code association]]&amp;"_"&amp;Clef_répartition[[#This Row],[Nom association]]</f>
        <v>SDISPO_Service Défense Incendie et Secours de la Plaine de l'Orbe</v>
      </c>
      <c r="E1821">
        <f>COUNTIFS(D$2:D1821,Clef_répartition[[#This Row],[Code_Nom]],J$2:J1821,Clef_répartition[[#This Row],[Année]])</f>
        <v>6</v>
      </c>
      <c r="F1821">
        <f>IF(Clef_répartition[[#This Row],[Code_Nom]]=D1820,F1820-1,(COUNTIFS(Clef_répartition[Code_Nom],Clef_répartition[[#This Row],[Code_Nom]],Clef_répartition[Année],Clef_répartition[[#This Row],[Année]])))</f>
        <v>11</v>
      </c>
      <c r="G1821" t="str">
        <f>Clef_répartition[[#This Row],[Code_Nom]]&amp;"_"&amp;Clef_répartition[[#This Row],[Nombre]]&amp;"_"&amp;Clef_répartition[[#This Row],[Année]]</f>
        <v>SDISPO_Service Défense Incendie et Secours de la Plaine de l'Orbe_6_2016</v>
      </c>
      <c r="H1821" s="60">
        <v>5749</v>
      </c>
      <c r="I1821" s="60" t="s">
        <v>58</v>
      </c>
      <c r="J1821" s="60">
        <v>2016</v>
      </c>
      <c r="K1821" s="60">
        <v>0</v>
      </c>
    </row>
    <row r="1822" spans="1:11" x14ac:dyDescent="0.25">
      <c r="A1822" s="60" t="s">
        <v>433</v>
      </c>
      <c r="B1822" t="s">
        <v>687</v>
      </c>
      <c r="C1822" t="s">
        <v>688</v>
      </c>
      <c r="D1822" t="str">
        <f>Clef_répartition[[#This Row],[Code association]]&amp;"_"&amp;Clef_répartition[[#This Row],[Nom association]]</f>
        <v>SDISPO_Service Défense Incendie et Secours de la Plaine de l'Orbe</v>
      </c>
      <c r="E1822">
        <f>COUNTIFS(D$2:D1822,Clef_répartition[[#This Row],[Code_Nom]],J$2:J1822,Clef_répartition[[#This Row],[Année]])</f>
        <v>7</v>
      </c>
      <c r="F1822">
        <f>IF(Clef_répartition[[#This Row],[Code_Nom]]=D1821,F1821-1,(COUNTIFS(Clef_répartition[Code_Nom],Clef_répartition[[#This Row],[Code_Nom]],Clef_répartition[Année],Clef_répartition[[#This Row],[Année]])))</f>
        <v>10</v>
      </c>
      <c r="G1822" t="str">
        <f>Clef_répartition[[#This Row],[Code_Nom]]&amp;"_"&amp;Clef_répartition[[#This Row],[Nombre]]&amp;"_"&amp;Clef_répartition[[#This Row],[Année]]</f>
        <v>SDISPO_Service Défense Incendie et Secours de la Plaine de l'Orbe_7_2016</v>
      </c>
      <c r="H1822" s="60">
        <v>5752</v>
      </c>
      <c r="I1822" s="60" t="s">
        <v>84</v>
      </c>
      <c r="J1822" s="60">
        <v>2016</v>
      </c>
      <c r="K1822" s="60">
        <v>0</v>
      </c>
    </row>
    <row r="1823" spans="1:11" x14ac:dyDescent="0.25">
      <c r="A1823" s="60" t="s">
        <v>433</v>
      </c>
      <c r="B1823" t="s">
        <v>687</v>
      </c>
      <c r="C1823" t="s">
        <v>688</v>
      </c>
      <c r="D1823" t="str">
        <f>Clef_répartition[[#This Row],[Code association]]&amp;"_"&amp;Clef_répartition[[#This Row],[Nom association]]</f>
        <v>SDISPO_Service Défense Incendie et Secours de la Plaine de l'Orbe</v>
      </c>
      <c r="E1823">
        <f>COUNTIFS(D$2:D1823,Clef_répartition[[#This Row],[Code_Nom]],J$2:J1823,Clef_répartition[[#This Row],[Année]])</f>
        <v>8</v>
      </c>
      <c r="F1823">
        <f>IF(Clef_répartition[[#This Row],[Code_Nom]]=D1822,F1822-1,(COUNTIFS(Clef_répartition[Code_Nom],Clef_répartition[[#This Row],[Code_Nom]],Clef_répartition[Année],Clef_répartition[[#This Row],[Année]])))</f>
        <v>9</v>
      </c>
      <c r="G1823" t="str">
        <f>Clef_répartition[[#This Row],[Code_Nom]]&amp;"_"&amp;Clef_répartition[[#This Row],[Nombre]]&amp;"_"&amp;Clef_répartition[[#This Row],[Année]]</f>
        <v>SDISPO_Service Défense Incendie et Secours de la Plaine de l'Orbe_8_2016</v>
      </c>
      <c r="H1823" s="60">
        <v>5754</v>
      </c>
      <c r="I1823" s="60" t="s">
        <v>142</v>
      </c>
      <c r="J1823" s="60">
        <v>2016</v>
      </c>
      <c r="K1823" s="60">
        <v>0</v>
      </c>
    </row>
    <row r="1824" spans="1:11" x14ac:dyDescent="0.25">
      <c r="A1824" s="60" t="s">
        <v>433</v>
      </c>
      <c r="B1824" t="s">
        <v>687</v>
      </c>
      <c r="C1824" t="s">
        <v>688</v>
      </c>
      <c r="D1824" t="str">
        <f>Clef_répartition[[#This Row],[Code association]]&amp;"_"&amp;Clef_répartition[[#This Row],[Nom association]]</f>
        <v>SDISPO_Service Défense Incendie et Secours de la Plaine de l'Orbe</v>
      </c>
      <c r="E1824">
        <f>COUNTIFS(D$2:D1824,Clef_répartition[[#This Row],[Code_Nom]],J$2:J1824,Clef_répartition[[#This Row],[Année]])</f>
        <v>9</v>
      </c>
      <c r="F1824">
        <f>IF(Clef_répartition[[#This Row],[Code_Nom]]=D1823,F1823-1,(COUNTIFS(Clef_répartition[Code_Nom],Clef_répartition[[#This Row],[Code_Nom]],Clef_répartition[Année],Clef_répartition[[#This Row],[Année]])))</f>
        <v>8</v>
      </c>
      <c r="G1824" t="str">
        <f>Clef_répartition[[#This Row],[Code_Nom]]&amp;"_"&amp;Clef_répartition[[#This Row],[Nombre]]&amp;"_"&amp;Clef_répartition[[#This Row],[Année]]</f>
        <v>SDISPO_Service Défense Incendie et Secours de la Plaine de l'Orbe_9_2016</v>
      </c>
      <c r="H1824" s="60">
        <v>5758</v>
      </c>
      <c r="I1824" s="60" t="s">
        <v>147</v>
      </c>
      <c r="J1824" s="60">
        <v>2016</v>
      </c>
      <c r="K1824" s="60">
        <v>0</v>
      </c>
    </row>
    <row r="1825" spans="1:11" x14ac:dyDescent="0.25">
      <c r="A1825" s="60" t="s">
        <v>433</v>
      </c>
      <c r="B1825" t="s">
        <v>687</v>
      </c>
      <c r="C1825" t="s">
        <v>688</v>
      </c>
      <c r="D1825" t="str">
        <f>Clef_répartition[[#This Row],[Code association]]&amp;"_"&amp;Clef_répartition[[#This Row],[Nom association]]</f>
        <v>SDISPO_Service Défense Incendie et Secours de la Plaine de l'Orbe</v>
      </c>
      <c r="E1825">
        <f>COUNTIFS(D$2:D1825,Clef_répartition[[#This Row],[Code_Nom]],J$2:J1825,Clef_répartition[[#This Row],[Année]])</f>
        <v>10</v>
      </c>
      <c r="F1825">
        <f>IF(Clef_répartition[[#This Row],[Code_Nom]]=D1824,F1824-1,(COUNTIFS(Clef_répartition[Code_Nom],Clef_répartition[[#This Row],[Code_Nom]],Clef_répartition[Année],Clef_répartition[[#This Row],[Année]])))</f>
        <v>7</v>
      </c>
      <c r="G1825" t="str">
        <f>Clef_répartition[[#This Row],[Code_Nom]]&amp;"_"&amp;Clef_répartition[[#This Row],[Nombre]]&amp;"_"&amp;Clef_répartition[[#This Row],[Année]]</f>
        <v>SDISPO_Service Défense Incendie et Secours de la Plaine de l'Orbe_10_2016</v>
      </c>
      <c r="H1825" s="60">
        <v>5756</v>
      </c>
      <c r="I1825" s="60" t="s">
        <v>185</v>
      </c>
      <c r="J1825" s="60">
        <v>2016</v>
      </c>
      <c r="K1825" s="60">
        <v>0</v>
      </c>
    </row>
    <row r="1826" spans="1:11" x14ac:dyDescent="0.25">
      <c r="A1826" s="60" t="s">
        <v>433</v>
      </c>
      <c r="B1826" t="s">
        <v>687</v>
      </c>
      <c r="C1826" t="s">
        <v>688</v>
      </c>
      <c r="D1826" t="str">
        <f>Clef_répartition[[#This Row],[Code association]]&amp;"_"&amp;Clef_répartition[[#This Row],[Nom association]]</f>
        <v>SDISPO_Service Défense Incendie et Secours de la Plaine de l'Orbe</v>
      </c>
      <c r="E1826">
        <f>COUNTIFS(D$2:D1826,Clef_répartition[[#This Row],[Code_Nom]],J$2:J1826,Clef_répartition[[#This Row],[Année]])</f>
        <v>11</v>
      </c>
      <c r="F1826">
        <f>IF(Clef_répartition[[#This Row],[Code_Nom]]=D1825,F1825-1,(COUNTIFS(Clef_répartition[Code_Nom],Clef_répartition[[#This Row],[Code_Nom]],Clef_répartition[Année],Clef_répartition[[#This Row],[Année]])))</f>
        <v>6</v>
      </c>
      <c r="G1826" t="str">
        <f>Clef_répartition[[#This Row],[Code_Nom]]&amp;"_"&amp;Clef_répartition[[#This Row],[Nombre]]&amp;"_"&amp;Clef_répartition[[#This Row],[Année]]</f>
        <v>SDISPO_Service Défense Incendie et Secours de la Plaine de l'Orbe_11_2016</v>
      </c>
      <c r="H1826" s="60">
        <v>5757</v>
      </c>
      <c r="I1826" s="60" t="s">
        <v>201</v>
      </c>
      <c r="J1826" s="60">
        <v>2016</v>
      </c>
      <c r="K1826" s="60">
        <v>0</v>
      </c>
    </row>
    <row r="1827" spans="1:11" x14ac:dyDescent="0.25">
      <c r="A1827" s="60" t="s">
        <v>433</v>
      </c>
      <c r="B1827" t="s">
        <v>687</v>
      </c>
      <c r="C1827" t="s">
        <v>688</v>
      </c>
      <c r="D1827" t="str">
        <f>Clef_répartition[[#This Row],[Code association]]&amp;"_"&amp;Clef_répartition[[#This Row],[Nom association]]</f>
        <v>SDISPO_Service Défense Incendie et Secours de la Plaine de l'Orbe</v>
      </c>
      <c r="E1827">
        <f>COUNTIFS(D$2:D1827,Clef_répartition[[#This Row],[Code_Nom]],J$2:J1827,Clef_répartition[[#This Row],[Année]])</f>
        <v>12</v>
      </c>
      <c r="F1827">
        <f>IF(Clef_répartition[[#This Row],[Code_Nom]]=D1826,F1826-1,(COUNTIFS(Clef_répartition[Code_Nom],Clef_répartition[[#This Row],[Code_Nom]],Clef_répartition[Année],Clef_répartition[[#This Row],[Année]])))</f>
        <v>5</v>
      </c>
      <c r="G1827" t="str">
        <f>Clef_répartition[[#This Row],[Code_Nom]]&amp;"_"&amp;Clef_répartition[[#This Row],[Nombre]]&amp;"_"&amp;Clef_répartition[[#This Row],[Année]]</f>
        <v>SDISPO_Service Défense Incendie et Secours de la Plaine de l'Orbe_12_2016</v>
      </c>
      <c r="H1827" s="60">
        <v>5760</v>
      </c>
      <c r="I1827" s="60" t="s">
        <v>227</v>
      </c>
      <c r="J1827" s="60">
        <v>2016</v>
      </c>
      <c r="K1827" s="60">
        <v>0</v>
      </c>
    </row>
    <row r="1828" spans="1:11" x14ac:dyDescent="0.25">
      <c r="A1828" s="60" t="s">
        <v>433</v>
      </c>
      <c r="B1828" t="s">
        <v>687</v>
      </c>
      <c r="C1828" t="s">
        <v>688</v>
      </c>
      <c r="D1828" t="str">
        <f>Clef_répartition[[#This Row],[Code association]]&amp;"_"&amp;Clef_répartition[[#This Row],[Nom association]]</f>
        <v>SDISPO_Service Défense Incendie et Secours de la Plaine de l'Orbe</v>
      </c>
      <c r="E1828">
        <f>COUNTIFS(D$2:D1828,Clef_répartition[[#This Row],[Code_Nom]],J$2:J1828,Clef_répartition[[#This Row],[Année]])</f>
        <v>13</v>
      </c>
      <c r="F1828">
        <f>IF(Clef_répartition[[#This Row],[Code_Nom]]=D1827,F1827-1,(COUNTIFS(Clef_répartition[Code_Nom],Clef_répartition[[#This Row],[Code_Nom]],Clef_répartition[Année],Clef_répartition[[#This Row],[Année]])))</f>
        <v>4</v>
      </c>
      <c r="G1828" t="str">
        <f>Clef_répartition[[#This Row],[Code_Nom]]&amp;"_"&amp;Clef_répartition[[#This Row],[Nombre]]&amp;"_"&amp;Clef_répartition[[#This Row],[Année]]</f>
        <v>SDISPO_Service Défense Incendie et Secours de la Plaine de l'Orbe_13_2016</v>
      </c>
      <c r="H1828" s="60">
        <v>5761</v>
      </c>
      <c r="I1828" s="60" t="s">
        <v>233</v>
      </c>
      <c r="J1828" s="60">
        <v>2016</v>
      </c>
      <c r="K1828" s="60">
        <v>0</v>
      </c>
    </row>
    <row r="1829" spans="1:11" x14ac:dyDescent="0.25">
      <c r="A1829" s="60" t="s">
        <v>433</v>
      </c>
      <c r="B1829" t="s">
        <v>687</v>
      </c>
      <c r="C1829" t="s">
        <v>688</v>
      </c>
      <c r="D1829" t="str">
        <f>Clef_répartition[[#This Row],[Code association]]&amp;"_"&amp;Clef_répartition[[#This Row],[Nom association]]</f>
        <v>SDISPO_Service Défense Incendie et Secours de la Plaine de l'Orbe</v>
      </c>
      <c r="E1829">
        <f>COUNTIFS(D$2:D1829,Clef_répartition[[#This Row],[Code_Nom]],J$2:J1829,Clef_répartition[[#This Row],[Année]])</f>
        <v>14</v>
      </c>
      <c r="F1829">
        <f>IF(Clef_répartition[[#This Row],[Code_Nom]]=D1828,F1828-1,(COUNTIFS(Clef_répartition[Code_Nom],Clef_répartition[[#This Row],[Code_Nom]],Clef_répartition[Année],Clef_répartition[[#This Row],[Année]])))</f>
        <v>3</v>
      </c>
      <c r="G1829" t="str">
        <f>Clef_répartition[[#This Row],[Code_Nom]]&amp;"_"&amp;Clef_répartition[[#This Row],[Nombre]]&amp;"_"&amp;Clef_répartition[[#This Row],[Année]]</f>
        <v>SDISPO_Service Défense Incendie et Secours de la Plaine de l'Orbe_14_2016</v>
      </c>
      <c r="H1829" s="60">
        <v>5762</v>
      </c>
      <c r="I1829" s="60" t="s">
        <v>253</v>
      </c>
      <c r="J1829" s="60">
        <v>2016</v>
      </c>
      <c r="K1829" s="60">
        <v>0</v>
      </c>
    </row>
    <row r="1830" spans="1:11" x14ac:dyDescent="0.25">
      <c r="A1830" s="60" t="s">
        <v>433</v>
      </c>
      <c r="B1830" t="s">
        <v>687</v>
      </c>
      <c r="C1830" t="s">
        <v>688</v>
      </c>
      <c r="D1830" t="str">
        <f>Clef_répartition[[#This Row],[Code association]]&amp;"_"&amp;Clef_répartition[[#This Row],[Nom association]]</f>
        <v>SDISPO_Service Défense Incendie et Secours de la Plaine de l'Orbe</v>
      </c>
      <c r="E1830">
        <f>COUNTIFS(D$2:D1830,Clef_répartition[[#This Row],[Code_Nom]],J$2:J1830,Clef_répartition[[#This Row],[Année]])</f>
        <v>15</v>
      </c>
      <c r="F1830">
        <f>IF(Clef_répartition[[#This Row],[Code_Nom]]=D1829,F1829-1,(COUNTIFS(Clef_répartition[Code_Nom],Clef_répartition[[#This Row],[Code_Nom]],Clef_répartition[Année],Clef_répartition[[#This Row],[Année]])))</f>
        <v>2</v>
      </c>
      <c r="G1830" t="str">
        <f>Clef_répartition[[#This Row],[Code_Nom]]&amp;"_"&amp;Clef_répartition[[#This Row],[Nombre]]&amp;"_"&amp;Clef_répartition[[#This Row],[Année]]</f>
        <v>SDISPO_Service Défense Incendie et Secours de la Plaine de l'Orbe_15_2016</v>
      </c>
      <c r="H1830" s="60">
        <v>5763</v>
      </c>
      <c r="I1830" s="60" t="s">
        <v>272</v>
      </c>
      <c r="J1830" s="60">
        <v>2016</v>
      </c>
      <c r="K1830" s="60">
        <v>0</v>
      </c>
    </row>
    <row r="1831" spans="1:11" x14ac:dyDescent="0.25">
      <c r="A1831" s="60" t="s">
        <v>433</v>
      </c>
      <c r="B1831" t="s">
        <v>687</v>
      </c>
      <c r="C1831" t="s">
        <v>688</v>
      </c>
      <c r="D1831" t="str">
        <f>Clef_répartition[[#This Row],[Code association]]&amp;"_"&amp;Clef_répartition[[#This Row],[Nom association]]</f>
        <v>SDISPO_Service Défense Incendie et Secours de la Plaine de l'Orbe</v>
      </c>
      <c r="E1831">
        <f>COUNTIFS(D$2:D1831,Clef_répartition[[#This Row],[Code_Nom]],J$2:J1831,Clef_répartition[[#This Row],[Année]])</f>
        <v>16</v>
      </c>
      <c r="F1831">
        <f>IF(Clef_répartition[[#This Row],[Code_Nom]]=D1830,F1830-1,(COUNTIFS(Clef_répartition[Code_Nom],Clef_répartition[[#This Row],[Code_Nom]],Clef_répartition[Année],Clef_répartition[[#This Row],[Année]])))</f>
        <v>1</v>
      </c>
      <c r="G1831" t="str">
        <f>Clef_répartition[[#This Row],[Code_Nom]]&amp;"_"&amp;Clef_répartition[[#This Row],[Nombre]]&amp;"_"&amp;Clef_répartition[[#This Row],[Année]]</f>
        <v>SDISPO_Service Défense Incendie et Secours de la Plaine de l'Orbe_16_2016</v>
      </c>
      <c r="H1831" s="60">
        <v>5766</v>
      </c>
      <c r="I1831" s="60" t="s">
        <v>293</v>
      </c>
      <c r="J1831" s="60">
        <v>2016</v>
      </c>
      <c r="K1831" s="60">
        <v>0</v>
      </c>
    </row>
    <row r="1832" spans="1:11" x14ac:dyDescent="0.25">
      <c r="A1832" s="60" t="s">
        <v>433</v>
      </c>
      <c r="B1832" t="s">
        <v>501</v>
      </c>
      <c r="C1832" t="s">
        <v>502</v>
      </c>
      <c r="D1832" t="str">
        <f>Clef_répartition[[#This Row],[Code association]]&amp;"_"&amp;Clef_répartition[[#This Row],[Nom association]]</f>
        <v>SIDERE_Service intercommunal de distribution d'eau potable de Rolle et environs</v>
      </c>
      <c r="E1832">
        <f>COUNTIFS(D$2:D1832,Clef_répartition[[#This Row],[Code_Nom]],J$2:J1832,Clef_répartition[[#This Row],[Année]])</f>
        <v>1</v>
      </c>
      <c r="F1832">
        <f>IF(Clef_répartition[[#This Row],[Code_Nom]]=D1831,F1831-1,(COUNTIFS(Clef_répartition[Code_Nom],Clef_répartition[[#This Row],[Code_Nom]],Clef_répartition[Année],Clef_répartition[[#This Row],[Année]])))</f>
        <v>12</v>
      </c>
      <c r="G1832" t="str">
        <f>Clef_répartition[[#This Row],[Code_Nom]]&amp;"_"&amp;Clef_répartition[[#This Row],[Nombre]]&amp;"_"&amp;Clef_répartition[[#This Row],[Année]]</f>
        <v>SIDERE_Service intercommunal de distribution d'eau potable de Rolle et environs_1_2016</v>
      </c>
      <c r="H1832" s="60">
        <v>5851</v>
      </c>
      <c r="I1832" s="60" t="s">
        <v>4</v>
      </c>
      <c r="J1832" s="60">
        <v>2016</v>
      </c>
      <c r="K1832" s="60">
        <v>2.8899999999999999E-2</v>
      </c>
    </row>
    <row r="1833" spans="1:11" x14ac:dyDescent="0.25">
      <c r="A1833" s="60" t="s">
        <v>433</v>
      </c>
      <c r="B1833" t="s">
        <v>501</v>
      </c>
      <c r="C1833" t="s">
        <v>502</v>
      </c>
      <c r="D1833" t="str">
        <f>Clef_répartition[[#This Row],[Code association]]&amp;"_"&amp;Clef_répartition[[#This Row],[Nom association]]</f>
        <v>SIDERE_Service intercommunal de distribution d'eau potable de Rolle et environs</v>
      </c>
      <c r="E1833">
        <f>COUNTIFS(D$2:D1833,Clef_répartition[[#This Row],[Code_Nom]],J$2:J1833,Clef_répartition[[#This Row],[Année]])</f>
        <v>2</v>
      </c>
      <c r="F1833">
        <f>IF(Clef_répartition[[#This Row],[Code_Nom]]=D1832,F1832-1,(COUNTIFS(Clef_répartition[Code_Nom],Clef_répartition[[#This Row],[Code_Nom]],Clef_répartition[Année],Clef_répartition[[#This Row],[Année]])))</f>
        <v>11</v>
      </c>
      <c r="G1833" t="str">
        <f>Clef_répartition[[#This Row],[Code_Nom]]&amp;"_"&amp;Clef_répartition[[#This Row],[Nombre]]&amp;"_"&amp;Clef_répartition[[#This Row],[Année]]</f>
        <v>SIDERE_Service intercommunal de distribution d'eau potable de Rolle et environs_2_2016</v>
      </c>
      <c r="H1833" s="60">
        <v>5426</v>
      </c>
      <c r="I1833" s="60" t="s">
        <v>31</v>
      </c>
      <c r="J1833" s="60">
        <v>2016</v>
      </c>
      <c r="K1833" s="60">
        <v>5.5E-2</v>
      </c>
    </row>
    <row r="1834" spans="1:11" x14ac:dyDescent="0.25">
      <c r="A1834" s="60" t="s">
        <v>433</v>
      </c>
      <c r="B1834" t="s">
        <v>501</v>
      </c>
      <c r="C1834" t="s">
        <v>502</v>
      </c>
      <c r="D1834" t="str">
        <f>Clef_répartition[[#This Row],[Code association]]&amp;"_"&amp;Clef_répartition[[#This Row],[Nom association]]</f>
        <v>SIDERE_Service intercommunal de distribution d'eau potable de Rolle et environs</v>
      </c>
      <c r="E1834">
        <f>COUNTIFS(D$2:D1834,Clef_répartition[[#This Row],[Code_Nom]],J$2:J1834,Clef_répartition[[#This Row],[Année]])</f>
        <v>3</v>
      </c>
      <c r="F1834">
        <f>IF(Clef_répartition[[#This Row],[Code_Nom]]=D1833,F1833-1,(COUNTIFS(Clef_répartition[Code_Nom],Clef_répartition[[#This Row],[Code_Nom]],Clef_répartition[Année],Clef_répartition[[#This Row],[Année]])))</f>
        <v>10</v>
      </c>
      <c r="G1834" t="str">
        <f>Clef_répartition[[#This Row],[Code_Nom]]&amp;"_"&amp;Clef_répartition[[#This Row],[Nombre]]&amp;"_"&amp;Clef_répartition[[#This Row],[Année]]</f>
        <v>SIDERE_Service intercommunal de distribution d'eau potable de Rolle et environs_3_2016</v>
      </c>
      <c r="H1834" s="60">
        <v>5852</v>
      </c>
      <c r="I1834" s="60" t="s">
        <v>41</v>
      </c>
      <c r="J1834" s="60">
        <v>2016</v>
      </c>
      <c r="K1834" s="60">
        <v>2.6800000000000001E-2</v>
      </c>
    </row>
    <row r="1835" spans="1:11" x14ac:dyDescent="0.25">
      <c r="A1835" s="60" t="s">
        <v>433</v>
      </c>
      <c r="B1835" t="s">
        <v>501</v>
      </c>
      <c r="C1835" t="s">
        <v>502</v>
      </c>
      <c r="D1835" t="str">
        <f>Clef_répartition[[#This Row],[Code association]]&amp;"_"&amp;Clef_répartition[[#This Row],[Nom association]]</f>
        <v>SIDERE_Service intercommunal de distribution d'eau potable de Rolle et environs</v>
      </c>
      <c r="E1835">
        <f>COUNTIFS(D$2:D1835,Clef_répartition[[#This Row],[Code_Nom]],J$2:J1835,Clef_répartition[[#This Row],[Année]])</f>
        <v>4</v>
      </c>
      <c r="F1835">
        <f>IF(Clef_répartition[[#This Row],[Code_Nom]]=D1834,F1834-1,(COUNTIFS(Clef_répartition[Code_Nom],Clef_répartition[[#This Row],[Code_Nom]],Clef_répartition[Année],Clef_répartition[[#This Row],[Année]])))</f>
        <v>9</v>
      </c>
      <c r="G1835" t="str">
        <f>Clef_répartition[[#This Row],[Code_Nom]]&amp;"_"&amp;Clef_répartition[[#This Row],[Nombre]]&amp;"_"&amp;Clef_répartition[[#This Row],[Année]]</f>
        <v>SIDERE_Service intercommunal de distribution d'eau potable de Rolle et environs_4_2016</v>
      </c>
      <c r="H1835" s="60">
        <v>5853</v>
      </c>
      <c r="I1835" s="60" t="s">
        <v>42</v>
      </c>
      <c r="J1835" s="60">
        <v>2016</v>
      </c>
      <c r="K1835" s="60">
        <v>3.0099999999999998E-2</v>
      </c>
    </row>
    <row r="1836" spans="1:11" x14ac:dyDescent="0.25">
      <c r="A1836" s="60" t="s">
        <v>433</v>
      </c>
      <c r="B1836" t="s">
        <v>501</v>
      </c>
      <c r="C1836" t="s">
        <v>502</v>
      </c>
      <c r="D1836" t="str">
        <f>Clef_répartition[[#This Row],[Code association]]&amp;"_"&amp;Clef_répartition[[#This Row],[Nom association]]</f>
        <v>SIDERE_Service intercommunal de distribution d'eau potable de Rolle et environs</v>
      </c>
      <c r="E1836">
        <f>COUNTIFS(D$2:D1836,Clef_répartition[[#This Row],[Code_Nom]],J$2:J1836,Clef_répartition[[#This Row],[Année]])</f>
        <v>5</v>
      </c>
      <c r="F1836">
        <f>IF(Clef_répartition[[#This Row],[Code_Nom]]=D1835,F1835-1,(COUNTIFS(Clef_répartition[Code_Nom],Clef_répartition[[#This Row],[Code_Nom]],Clef_répartition[Année],Clef_répartition[[#This Row],[Année]])))</f>
        <v>8</v>
      </c>
      <c r="G1836" t="str">
        <f>Clef_répartition[[#This Row],[Code_Nom]]&amp;"_"&amp;Clef_répartition[[#This Row],[Nombre]]&amp;"_"&amp;Clef_répartition[[#This Row],[Année]]</f>
        <v>SIDERE_Service intercommunal de distribution d'eau potable de Rolle et environs_5_2016</v>
      </c>
      <c r="H1836" s="60">
        <v>5855</v>
      </c>
      <c r="I1836" s="60" t="s">
        <v>98</v>
      </c>
      <c r="J1836" s="60">
        <v>2016</v>
      </c>
      <c r="K1836" s="60">
        <v>4.7500000000000001E-2</v>
      </c>
    </row>
    <row r="1837" spans="1:11" x14ac:dyDescent="0.25">
      <c r="A1837" s="60" t="s">
        <v>433</v>
      </c>
      <c r="B1837" t="s">
        <v>501</v>
      </c>
      <c r="C1837" t="s">
        <v>502</v>
      </c>
      <c r="D1837" t="str">
        <f>Clef_répartition[[#This Row],[Code association]]&amp;"_"&amp;Clef_répartition[[#This Row],[Nom association]]</f>
        <v>SIDERE_Service intercommunal de distribution d'eau potable de Rolle et environs</v>
      </c>
      <c r="E1837">
        <f>COUNTIFS(D$2:D1837,Clef_répartition[[#This Row],[Code_Nom]],J$2:J1837,Clef_répartition[[#This Row],[Année]])</f>
        <v>6</v>
      </c>
      <c r="F1837">
        <f>IF(Clef_répartition[[#This Row],[Code_Nom]]=D1836,F1836-1,(COUNTIFS(Clef_répartition[Code_Nom],Clef_répartition[[#This Row],[Code_Nom]],Clef_répartition[Année],Clef_répartition[[#This Row],[Année]])))</f>
        <v>7</v>
      </c>
      <c r="G1837" t="str">
        <f>Clef_répartition[[#This Row],[Code_Nom]]&amp;"_"&amp;Clef_répartition[[#This Row],[Nombre]]&amp;"_"&amp;Clef_répartition[[#This Row],[Année]]</f>
        <v>SIDERE_Service intercommunal de distribution d'eau potable de Rolle et environs_6_2016</v>
      </c>
      <c r="H1837" s="60">
        <v>5427</v>
      </c>
      <c r="I1837" s="60" t="s">
        <v>112</v>
      </c>
      <c r="J1837" s="60">
        <v>2016</v>
      </c>
      <c r="K1837" s="60">
        <v>3.9199999999999999E-2</v>
      </c>
    </row>
    <row r="1838" spans="1:11" x14ac:dyDescent="0.25">
      <c r="A1838" s="60" t="s">
        <v>433</v>
      </c>
      <c r="B1838" t="s">
        <v>501</v>
      </c>
      <c r="C1838" t="s">
        <v>502</v>
      </c>
      <c r="D1838" t="str">
        <f>Clef_répartition[[#This Row],[Code association]]&amp;"_"&amp;Clef_répartition[[#This Row],[Nom association]]</f>
        <v>SIDERE_Service intercommunal de distribution d'eau potable de Rolle et environs</v>
      </c>
      <c r="E1838">
        <f>COUNTIFS(D$2:D1838,Clef_répartition[[#This Row],[Code_Nom]],J$2:J1838,Clef_répartition[[#This Row],[Année]])</f>
        <v>7</v>
      </c>
      <c r="F1838">
        <f>IF(Clef_répartition[[#This Row],[Code_Nom]]=D1837,F1837-1,(COUNTIFS(Clef_répartition[Code_Nom],Clef_répartition[[#This Row],[Code_Nom]],Clef_répartition[Année],Clef_répartition[[#This Row],[Année]])))</f>
        <v>6</v>
      </c>
      <c r="G1838" t="str">
        <f>Clef_répartition[[#This Row],[Code_Nom]]&amp;"_"&amp;Clef_répartition[[#This Row],[Nombre]]&amp;"_"&amp;Clef_répartition[[#This Row],[Année]]</f>
        <v>SIDERE_Service intercommunal de distribution d'eau potable de Rolle et environs_7_2016</v>
      </c>
      <c r="H1838" s="60">
        <v>5857</v>
      </c>
      <c r="I1838" s="60" t="s">
        <v>122</v>
      </c>
      <c r="J1838" s="60">
        <v>2016</v>
      </c>
      <c r="K1838" s="60">
        <v>7.6200000000000004E-2</v>
      </c>
    </row>
    <row r="1839" spans="1:11" x14ac:dyDescent="0.25">
      <c r="A1839" s="60" t="s">
        <v>433</v>
      </c>
      <c r="B1839" t="s">
        <v>501</v>
      </c>
      <c r="C1839" t="s">
        <v>502</v>
      </c>
      <c r="D1839" t="str">
        <f>Clef_répartition[[#This Row],[Code association]]&amp;"_"&amp;Clef_répartition[[#This Row],[Nom association]]</f>
        <v>SIDERE_Service intercommunal de distribution d'eau potable de Rolle et environs</v>
      </c>
      <c r="E1839">
        <f>COUNTIFS(D$2:D1839,Clef_répartition[[#This Row],[Code_Nom]],J$2:J1839,Clef_répartition[[#This Row],[Année]])</f>
        <v>8</v>
      </c>
      <c r="F1839">
        <f>IF(Clef_répartition[[#This Row],[Code_Nom]]=D1838,F1838-1,(COUNTIFS(Clef_répartition[Code_Nom],Clef_répartition[[#This Row],[Code_Nom]],Clef_répartition[Année],Clef_répartition[[#This Row],[Année]])))</f>
        <v>5</v>
      </c>
      <c r="G1839" t="str">
        <f>Clef_répartition[[#This Row],[Code_Nom]]&amp;"_"&amp;Clef_répartition[[#This Row],[Nombre]]&amp;"_"&amp;Clef_répartition[[#This Row],[Année]]</f>
        <v>SIDERE_Service intercommunal de distribution d'eau potable de Rolle et environs_8_2016</v>
      </c>
      <c r="H1839" s="60">
        <v>5858</v>
      </c>
      <c r="I1839" s="60" t="s">
        <v>165</v>
      </c>
      <c r="J1839" s="60">
        <v>2016</v>
      </c>
      <c r="K1839" s="60">
        <v>3.8699999999999998E-2</v>
      </c>
    </row>
    <row r="1840" spans="1:11" x14ac:dyDescent="0.25">
      <c r="A1840" s="60" t="s">
        <v>433</v>
      </c>
      <c r="B1840" t="s">
        <v>501</v>
      </c>
      <c r="C1840" t="s">
        <v>502</v>
      </c>
      <c r="D1840" t="str">
        <f>Clef_répartition[[#This Row],[Code association]]&amp;"_"&amp;Clef_répartition[[#This Row],[Nom association]]</f>
        <v>SIDERE_Service intercommunal de distribution d'eau potable de Rolle et environs</v>
      </c>
      <c r="E1840">
        <f>COUNTIFS(D$2:D1840,Clef_répartition[[#This Row],[Code_Nom]],J$2:J1840,Clef_répartition[[#This Row],[Année]])</f>
        <v>9</v>
      </c>
      <c r="F1840">
        <f>IF(Clef_répartition[[#This Row],[Code_Nom]]=D1839,F1839-1,(COUNTIFS(Clef_répartition[Code_Nom],Clef_répartition[[#This Row],[Code_Nom]],Clef_répartition[Année],Clef_répartition[[#This Row],[Année]])))</f>
        <v>4</v>
      </c>
      <c r="G1840" t="str">
        <f>Clef_répartition[[#This Row],[Code_Nom]]&amp;"_"&amp;Clef_répartition[[#This Row],[Nombre]]&amp;"_"&amp;Clef_répartition[[#This Row],[Année]]</f>
        <v>SIDERE_Service intercommunal de distribution d'eau potable de Rolle et environs_9_2016</v>
      </c>
      <c r="H1840" s="60">
        <v>5859</v>
      </c>
      <c r="I1840" s="60" t="s">
        <v>182</v>
      </c>
      <c r="J1840" s="60">
        <v>2016</v>
      </c>
      <c r="K1840" s="60">
        <v>0.16500000000000001</v>
      </c>
    </row>
    <row r="1841" spans="1:11" x14ac:dyDescent="0.25">
      <c r="A1841" s="60" t="s">
        <v>433</v>
      </c>
      <c r="B1841" t="s">
        <v>501</v>
      </c>
      <c r="C1841" t="s">
        <v>502</v>
      </c>
      <c r="D1841" t="str">
        <f>Clef_répartition[[#This Row],[Code association]]&amp;"_"&amp;Clef_répartition[[#This Row],[Nom association]]</f>
        <v>SIDERE_Service intercommunal de distribution d'eau potable de Rolle et environs</v>
      </c>
      <c r="E1841">
        <f>COUNTIFS(D$2:D1841,Clef_répartition[[#This Row],[Code_Nom]],J$2:J1841,Clef_répartition[[#This Row],[Année]])</f>
        <v>10</v>
      </c>
      <c r="F1841">
        <f>IF(Clef_répartition[[#This Row],[Code_Nom]]=D1840,F1840-1,(COUNTIFS(Clef_répartition[Code_Nom],Clef_répartition[[#This Row],[Code_Nom]],Clef_répartition[Année],Clef_répartition[[#This Row],[Année]])))</f>
        <v>3</v>
      </c>
      <c r="G1841" t="str">
        <f>Clef_répartition[[#This Row],[Code_Nom]]&amp;"_"&amp;Clef_répartition[[#This Row],[Nombre]]&amp;"_"&amp;Clef_répartition[[#This Row],[Année]]</f>
        <v>SIDERE_Service intercommunal de distribution d'eau potable de Rolle et environs_10_2016</v>
      </c>
      <c r="H1841" s="60">
        <v>5860</v>
      </c>
      <c r="I1841" s="60" t="s">
        <v>215</v>
      </c>
      <c r="J1841" s="60">
        <v>2016</v>
      </c>
      <c r="K1841" s="60">
        <v>9.01E-2</v>
      </c>
    </row>
    <row r="1842" spans="1:11" x14ac:dyDescent="0.25">
      <c r="A1842" s="60" t="s">
        <v>433</v>
      </c>
      <c r="B1842" t="s">
        <v>501</v>
      </c>
      <c r="C1842" t="s">
        <v>502</v>
      </c>
      <c r="D1842" t="str">
        <f>Clef_répartition[[#This Row],[Code association]]&amp;"_"&amp;Clef_répartition[[#This Row],[Nom association]]</f>
        <v>SIDERE_Service intercommunal de distribution d'eau potable de Rolle et environs</v>
      </c>
      <c r="E1842">
        <f>COUNTIFS(D$2:D1842,Clef_répartition[[#This Row],[Code_Nom]],J$2:J1842,Clef_répartition[[#This Row],[Année]])</f>
        <v>11</v>
      </c>
      <c r="F1842">
        <f>IF(Clef_répartition[[#This Row],[Code_Nom]]=D1841,F1841-1,(COUNTIFS(Clef_répartition[Code_Nom],Clef_répartition[[#This Row],[Code_Nom]],Clef_répartition[Année],Clef_répartition[[#This Row],[Année]])))</f>
        <v>2</v>
      </c>
      <c r="G1842" t="str">
        <f>Clef_répartition[[#This Row],[Code_Nom]]&amp;"_"&amp;Clef_répartition[[#This Row],[Nombre]]&amp;"_"&amp;Clef_répartition[[#This Row],[Année]]</f>
        <v>SIDERE_Service intercommunal de distribution d'eau potable de Rolle et environs_11_2016</v>
      </c>
      <c r="H1842" s="60">
        <v>5861</v>
      </c>
      <c r="I1842" s="60" t="s">
        <v>232</v>
      </c>
      <c r="J1842" s="60">
        <v>2016</v>
      </c>
      <c r="K1842" s="60">
        <v>0.38069999999999998</v>
      </c>
    </row>
    <row r="1843" spans="1:11" x14ac:dyDescent="0.25">
      <c r="A1843" s="60" t="s">
        <v>433</v>
      </c>
      <c r="B1843" t="s">
        <v>501</v>
      </c>
      <c r="C1843" t="s">
        <v>502</v>
      </c>
      <c r="D1843" t="str">
        <f>Clef_répartition[[#This Row],[Code association]]&amp;"_"&amp;Clef_répartition[[#This Row],[Nom association]]</f>
        <v>SIDERE_Service intercommunal de distribution d'eau potable de Rolle et environs</v>
      </c>
      <c r="E1843">
        <f>COUNTIFS(D$2:D1843,Clef_répartition[[#This Row],[Code_Nom]],J$2:J1843,Clef_répartition[[#This Row],[Année]])</f>
        <v>12</v>
      </c>
      <c r="F1843">
        <f>IF(Clef_répartition[[#This Row],[Code_Nom]]=D1842,F1842-1,(COUNTIFS(Clef_répartition[Code_Nom],Clef_répartition[[#This Row],[Code_Nom]],Clef_répartition[Année],Clef_répartition[[#This Row],[Année]])))</f>
        <v>1</v>
      </c>
      <c r="G1843" t="str">
        <f>Clef_répartition[[#This Row],[Code_Nom]]&amp;"_"&amp;Clef_répartition[[#This Row],[Nombre]]&amp;"_"&amp;Clef_répartition[[#This Row],[Année]]</f>
        <v>SIDERE_Service intercommunal de distribution d'eau potable de Rolle et environs_12_2016</v>
      </c>
      <c r="H1843" s="60">
        <v>5863</v>
      </c>
      <c r="I1843" s="60" t="s">
        <v>287</v>
      </c>
      <c r="J1843" s="60">
        <v>2016</v>
      </c>
      <c r="K1843" s="60">
        <v>2.18E-2</v>
      </c>
    </row>
    <row r="1844" spans="1:11" x14ac:dyDescent="0.25">
      <c r="A1844" s="60" t="s">
        <v>433</v>
      </c>
      <c r="B1844" t="s">
        <v>679</v>
      </c>
      <c r="C1844" t="s">
        <v>680</v>
      </c>
      <c r="D1844" t="str">
        <f>Clef_répartition[[#This Row],[Code association]]&amp;"_"&amp;Clef_répartition[[#This Row],[Nom association]]</f>
        <v>SIECGE_Service intercommunal des eaux de Chéserex-Grens-Eysins</v>
      </c>
      <c r="E1844">
        <f>COUNTIFS(D$2:D1844,Clef_répartition[[#This Row],[Code_Nom]],J$2:J1844,Clef_répartition[[#This Row],[Année]])</f>
        <v>1</v>
      </c>
      <c r="F1844">
        <f>IF(Clef_répartition[[#This Row],[Code_Nom]]=D1843,F1843-1,(COUNTIFS(Clef_répartition[Code_Nom],Clef_répartition[[#This Row],[Code_Nom]],Clef_répartition[Année],Clef_répartition[[#This Row],[Année]])))</f>
        <v>3</v>
      </c>
      <c r="G1844" t="str">
        <f>Clef_répartition[[#This Row],[Code_Nom]]&amp;"_"&amp;Clef_répartition[[#This Row],[Nombre]]&amp;"_"&amp;Clef_répartition[[#This Row],[Année]]</f>
        <v>SIECGE_Service intercommunal des eaux de Chéserex-Grens-Eysins_1_2016</v>
      </c>
      <c r="H1844" s="60">
        <v>5709</v>
      </c>
      <c r="I1844" s="60" t="s">
        <v>62</v>
      </c>
      <c r="J1844" s="60">
        <v>2016</v>
      </c>
      <c r="K1844" s="60">
        <v>0</v>
      </c>
    </row>
    <row r="1845" spans="1:11" x14ac:dyDescent="0.25">
      <c r="A1845" s="60" t="s">
        <v>433</v>
      </c>
      <c r="B1845" t="s">
        <v>679</v>
      </c>
      <c r="C1845" t="s">
        <v>680</v>
      </c>
      <c r="D1845" t="str">
        <f>Clef_répartition[[#This Row],[Code association]]&amp;"_"&amp;Clef_répartition[[#This Row],[Nom association]]</f>
        <v>SIECGE_Service intercommunal des eaux de Chéserex-Grens-Eysins</v>
      </c>
      <c r="E1845">
        <f>COUNTIFS(D$2:D1845,Clef_répartition[[#This Row],[Code_Nom]],J$2:J1845,Clef_répartition[[#This Row],[Année]])</f>
        <v>2</v>
      </c>
      <c r="F1845">
        <f>IF(Clef_répartition[[#This Row],[Code_Nom]]=D1844,F1844-1,(COUNTIFS(Clef_répartition[Code_Nom],Clef_répartition[[#This Row],[Code_Nom]],Clef_répartition[Année],Clef_répartition[[#This Row],[Année]])))</f>
        <v>2</v>
      </c>
      <c r="G1845" t="str">
        <f>Clef_répartition[[#This Row],[Code_Nom]]&amp;"_"&amp;Clef_répartition[[#This Row],[Nombre]]&amp;"_"&amp;Clef_répartition[[#This Row],[Année]]</f>
        <v>SIECGE_Service intercommunal des eaux de Chéserex-Grens-Eysins_2_2016</v>
      </c>
      <c r="H1845" s="60">
        <v>5716</v>
      </c>
      <c r="I1845" s="60" t="s">
        <v>110</v>
      </c>
      <c r="J1845" s="60">
        <v>2016</v>
      </c>
      <c r="K1845" s="60">
        <v>0</v>
      </c>
    </row>
    <row r="1846" spans="1:11" x14ac:dyDescent="0.25">
      <c r="A1846" s="60" t="s">
        <v>433</v>
      </c>
      <c r="B1846" t="s">
        <v>679</v>
      </c>
      <c r="C1846" t="s">
        <v>680</v>
      </c>
      <c r="D1846" t="str">
        <f>Clef_répartition[[#This Row],[Code association]]&amp;"_"&amp;Clef_répartition[[#This Row],[Nom association]]</f>
        <v>SIECGE_Service intercommunal des eaux de Chéserex-Grens-Eysins</v>
      </c>
      <c r="E1846">
        <f>COUNTIFS(D$2:D1846,Clef_répartition[[#This Row],[Code_Nom]],J$2:J1846,Clef_répartition[[#This Row],[Année]])</f>
        <v>3</v>
      </c>
      <c r="F1846">
        <f>IF(Clef_répartition[[#This Row],[Code_Nom]]=D1845,F1845-1,(COUNTIFS(Clef_répartition[Code_Nom],Clef_répartition[[#This Row],[Code_Nom]],Clef_répartition[Année],Clef_répartition[[#This Row],[Année]])))</f>
        <v>1</v>
      </c>
      <c r="G1846" t="str">
        <f>Clef_répartition[[#This Row],[Code_Nom]]&amp;"_"&amp;Clef_répartition[[#This Row],[Nombre]]&amp;"_"&amp;Clef_répartition[[#This Row],[Année]]</f>
        <v>SIECGE_Service intercommunal des eaux de Chéserex-Grens-Eysins_3_2016</v>
      </c>
      <c r="H1846" s="60">
        <v>5722</v>
      </c>
      <c r="I1846" s="60" t="s">
        <v>133</v>
      </c>
      <c r="J1846" s="60">
        <v>2016</v>
      </c>
      <c r="K1846" s="60">
        <v>0</v>
      </c>
    </row>
    <row r="1847" spans="1:11" x14ac:dyDescent="0.25">
      <c r="A1847" s="60" t="s">
        <v>433</v>
      </c>
      <c r="B1847" t="s">
        <v>567</v>
      </c>
      <c r="C1847" t="s">
        <v>568</v>
      </c>
      <c r="D1847" t="str">
        <f>Clef_répartition[[#This Row],[Code association]]&amp;"_"&amp;Clef_répartition[[#This Row],[Nom association]]</f>
        <v>SIEMV_Service intercommunal d'épuration des eaux usées de Mézières et environs</v>
      </c>
      <c r="E1847">
        <f>COUNTIFS(D$2:D1847,Clef_répartition[[#This Row],[Code_Nom]],J$2:J1847,Clef_répartition[[#This Row],[Année]])</f>
        <v>1</v>
      </c>
      <c r="F1847">
        <f>IF(Clef_répartition[[#This Row],[Code_Nom]]=D1846,F1846-1,(COUNTIFS(Clef_répartition[Code_Nom],Clef_répartition[[#This Row],[Code_Nom]],Clef_répartition[Année],Clef_répartition[[#This Row],[Année]])))</f>
        <v>6</v>
      </c>
      <c r="G1847" t="str">
        <f>Clef_répartition[[#This Row],[Code_Nom]]&amp;"_"&amp;Clef_répartition[[#This Row],[Nombre]]&amp;"_"&amp;Clef_répartition[[#This Row],[Année]]</f>
        <v>SIEMV_Service intercommunal d'épuration des eaux usées de Mézières et environs_1_2016</v>
      </c>
      <c r="H1847" s="60">
        <v>5785</v>
      </c>
      <c r="I1847" s="60" t="s">
        <v>74</v>
      </c>
      <c r="J1847" s="60">
        <v>2016</v>
      </c>
      <c r="K1847" s="60">
        <v>0.01</v>
      </c>
    </row>
    <row r="1848" spans="1:11" x14ac:dyDescent="0.25">
      <c r="A1848" s="60" t="s">
        <v>433</v>
      </c>
      <c r="B1848" t="s">
        <v>567</v>
      </c>
      <c r="C1848" t="s">
        <v>568</v>
      </c>
      <c r="D1848" t="str">
        <f>Clef_répartition[[#This Row],[Code association]]&amp;"_"&amp;Clef_répartition[[#This Row],[Nom association]]</f>
        <v>SIEMV_Service intercommunal d'épuration des eaux usées de Mézières et environs</v>
      </c>
      <c r="E1848">
        <f>COUNTIFS(D$2:D1848,Clef_répartition[[#This Row],[Code_Nom]],J$2:J1848,Clef_répartition[[#This Row],[Année]])</f>
        <v>2</v>
      </c>
      <c r="F1848">
        <f>IF(Clef_répartition[[#This Row],[Code_Nom]]=D1847,F1847-1,(COUNTIFS(Clef_répartition[Code_Nom],Clef_répartition[[#This Row],[Code_Nom]],Clef_répartition[Année],Clef_répartition[[#This Row],[Année]])))</f>
        <v>5</v>
      </c>
      <c r="G1848" t="str">
        <f>Clef_répartition[[#This Row],[Code_Nom]]&amp;"_"&amp;Clef_répartition[[#This Row],[Nombre]]&amp;"_"&amp;Clef_répartition[[#This Row],[Année]]</f>
        <v>SIEMV_Service intercommunal d'épuration des eaux usées de Mézières et environs_2_2016</v>
      </c>
      <c r="H1848" s="60">
        <v>5806</v>
      </c>
      <c r="I1848" s="60" t="s">
        <v>140</v>
      </c>
      <c r="J1848" s="60">
        <v>2016</v>
      </c>
      <c r="K1848" s="60">
        <v>0.63</v>
      </c>
    </row>
    <row r="1849" spans="1:11" x14ac:dyDescent="0.25">
      <c r="A1849" s="60" t="s">
        <v>433</v>
      </c>
      <c r="B1849" t="s">
        <v>567</v>
      </c>
      <c r="C1849" t="s">
        <v>568</v>
      </c>
      <c r="D1849" t="str">
        <f>Clef_répartition[[#This Row],[Code association]]&amp;"_"&amp;Clef_répartition[[#This Row],[Nom association]]</f>
        <v>SIEMV_Service intercommunal d'épuration des eaux usées de Mézières et environs</v>
      </c>
      <c r="E1849">
        <f>COUNTIFS(D$2:D1849,Clef_répartition[[#This Row],[Code_Nom]],J$2:J1849,Clef_répartition[[#This Row],[Année]])</f>
        <v>3</v>
      </c>
      <c r="F1849">
        <f>IF(Clef_répartition[[#This Row],[Code_Nom]]=D1848,F1848-1,(COUNTIFS(Clef_répartition[Code_Nom],Clef_répartition[[#This Row],[Code_Nom]],Clef_répartition[Année],Clef_répartition[[#This Row],[Année]])))</f>
        <v>4</v>
      </c>
      <c r="G1849" t="str">
        <f>Clef_répartition[[#This Row],[Code_Nom]]&amp;"_"&amp;Clef_répartition[[#This Row],[Nombre]]&amp;"_"&amp;Clef_répartition[[#This Row],[Année]]</f>
        <v>SIEMV_Service intercommunal d'épuration des eaux usées de Mézières et environs_3_2016</v>
      </c>
      <c r="H1849" s="60">
        <v>5792</v>
      </c>
      <c r="I1849" s="60" t="s">
        <v>187</v>
      </c>
      <c r="J1849" s="60">
        <v>2016</v>
      </c>
      <c r="K1849" s="60">
        <v>0.14000000000000001</v>
      </c>
    </row>
    <row r="1850" spans="1:11" x14ac:dyDescent="0.25">
      <c r="A1850" s="60" t="s">
        <v>433</v>
      </c>
      <c r="B1850" t="s">
        <v>567</v>
      </c>
      <c r="C1850" t="s">
        <v>568</v>
      </c>
      <c r="D1850" t="str">
        <f>Clef_répartition[[#This Row],[Code association]]&amp;"_"&amp;Clef_répartition[[#This Row],[Nom association]]</f>
        <v>SIEMV_Service intercommunal d'épuration des eaux usées de Mézières et environs</v>
      </c>
      <c r="E1850">
        <f>COUNTIFS(D$2:D1850,Clef_répartition[[#This Row],[Code_Nom]],J$2:J1850,Clef_répartition[[#This Row],[Année]])</f>
        <v>4</v>
      </c>
      <c r="F1850">
        <f>IF(Clef_répartition[[#This Row],[Code_Nom]]=D1849,F1849-1,(COUNTIFS(Clef_répartition[Code_Nom],Clef_répartition[[#This Row],[Code_Nom]],Clef_répartition[Année],Clef_répartition[[#This Row],[Année]])))</f>
        <v>3</v>
      </c>
      <c r="G1850" t="str">
        <f>Clef_répartition[[#This Row],[Code_Nom]]&amp;"_"&amp;Clef_répartition[[#This Row],[Nombre]]&amp;"_"&amp;Clef_répartition[[#This Row],[Année]]</f>
        <v>SIEMV_Service intercommunal d'épuration des eaux usées de Mézières et environs_4_2016</v>
      </c>
      <c r="H1850" s="60">
        <v>5798</v>
      </c>
      <c r="I1850" s="60" t="s">
        <v>236</v>
      </c>
      <c r="J1850" s="60">
        <v>2016</v>
      </c>
      <c r="K1850" s="60">
        <v>0.02</v>
      </c>
    </row>
    <row r="1851" spans="1:11" x14ac:dyDescent="0.25">
      <c r="A1851" s="60" t="s">
        <v>433</v>
      </c>
      <c r="B1851" t="s">
        <v>567</v>
      </c>
      <c r="C1851" t="s">
        <v>568</v>
      </c>
      <c r="D1851" t="str">
        <f>Clef_répartition[[#This Row],[Code association]]&amp;"_"&amp;Clef_répartition[[#This Row],[Nom association]]</f>
        <v>SIEMV_Service intercommunal d'épuration des eaux usées de Mézières et environs</v>
      </c>
      <c r="E1851">
        <f>COUNTIFS(D$2:D1851,Clef_répartition[[#This Row],[Code_Nom]],J$2:J1851,Clef_répartition[[#This Row],[Année]])</f>
        <v>5</v>
      </c>
      <c r="F1851">
        <f>IF(Clef_répartition[[#This Row],[Code_Nom]]=D1850,F1850-1,(COUNTIFS(Clef_répartition[Code_Nom],Clef_répartition[[#This Row],[Code_Nom]],Clef_répartition[Année],Clef_répartition[[#This Row],[Année]])))</f>
        <v>2</v>
      </c>
      <c r="G1851" t="str">
        <f>Clef_répartition[[#This Row],[Code_Nom]]&amp;"_"&amp;Clef_répartition[[#This Row],[Nombre]]&amp;"_"&amp;Clef_répartition[[#This Row],[Année]]</f>
        <v>SIEMV_Service intercommunal d'épuration des eaux usées de Mézières et environs_5_2016</v>
      </c>
      <c r="H1851" s="60">
        <v>5692</v>
      </c>
      <c r="I1851" s="60" t="s">
        <v>289</v>
      </c>
      <c r="J1851" s="60">
        <v>2016</v>
      </c>
      <c r="K1851" s="60">
        <v>0.13</v>
      </c>
    </row>
    <row r="1852" spans="1:11" x14ac:dyDescent="0.25">
      <c r="A1852" s="60" t="s">
        <v>433</v>
      </c>
      <c r="B1852" t="s">
        <v>567</v>
      </c>
      <c r="C1852" t="s">
        <v>568</v>
      </c>
      <c r="D1852" t="str">
        <f>Clef_répartition[[#This Row],[Code association]]&amp;"_"&amp;Clef_répartition[[#This Row],[Nom association]]</f>
        <v>SIEMV_Service intercommunal d'épuration des eaux usées de Mézières et environs</v>
      </c>
      <c r="E1852">
        <f>COUNTIFS(D$2:D1852,Clef_répartition[[#This Row],[Code_Nom]],J$2:J1852,Clef_répartition[[#This Row],[Année]])</f>
        <v>6</v>
      </c>
      <c r="F1852">
        <f>IF(Clef_répartition[[#This Row],[Code_Nom]]=D1851,F1851-1,(COUNTIFS(Clef_répartition[Code_Nom],Clef_répartition[[#This Row],[Code_Nom]],Clef_répartition[Année],Clef_répartition[[#This Row],[Année]])))</f>
        <v>1</v>
      </c>
      <c r="G1852" t="str">
        <f>Clef_répartition[[#This Row],[Code_Nom]]&amp;"_"&amp;Clef_répartition[[#This Row],[Nombre]]&amp;"_"&amp;Clef_répartition[[#This Row],[Année]]</f>
        <v>SIEMV_Service intercommunal d'épuration des eaux usées de Mézières et environs_6_2016</v>
      </c>
      <c r="H1852" s="60">
        <v>5803</v>
      </c>
      <c r="I1852" s="60" t="s">
        <v>294</v>
      </c>
      <c r="J1852" s="60">
        <v>2016</v>
      </c>
      <c r="K1852" s="60">
        <v>7.0000000000000007E-2</v>
      </c>
    </row>
    <row r="1853" spans="1:11" x14ac:dyDescent="0.25">
      <c r="A1853" s="60" t="s">
        <v>433</v>
      </c>
      <c r="B1853" t="s">
        <v>642</v>
      </c>
      <c r="C1853" t="s">
        <v>643</v>
      </c>
      <c r="D1853" t="str">
        <f>Clef_répartition[[#This Row],[Code association]]&amp;"_"&amp;Clef_répartition[[#This Row],[Nom association]]</f>
        <v>SIGE_Service intercommunal de gestion</v>
      </c>
      <c r="E1853">
        <f>COUNTIFS(D$2:D1853,Clef_répartition[[#This Row],[Code_Nom]],J$2:J1853,Clef_répartition[[#This Row],[Année]])</f>
        <v>1</v>
      </c>
      <c r="F1853">
        <f>IF(Clef_répartition[[#This Row],[Code_Nom]]=D1852,F1852-1,(COUNTIFS(Clef_répartition[Code_Nom],Clef_répartition[[#This Row],[Code_Nom]],Clef_répartition[Année],Clef_répartition[[#This Row],[Année]])))</f>
        <v>8</v>
      </c>
      <c r="G1853" t="str">
        <f>Clef_répartition[[#This Row],[Code_Nom]]&amp;"_"&amp;Clef_répartition[[#This Row],[Nombre]]&amp;"_"&amp;Clef_répartition[[#This Row],[Année]]</f>
        <v>SIGE_Service intercommunal de gestion_1_2016</v>
      </c>
      <c r="H1853" s="60">
        <v>5882</v>
      </c>
      <c r="I1853" s="60" t="s">
        <v>50</v>
      </c>
      <c r="J1853" s="60">
        <v>2016</v>
      </c>
      <c r="K1853" s="60">
        <v>0.04</v>
      </c>
    </row>
    <row r="1854" spans="1:11" x14ac:dyDescent="0.25">
      <c r="A1854" s="60" t="s">
        <v>433</v>
      </c>
      <c r="B1854" t="s">
        <v>642</v>
      </c>
      <c r="C1854" t="s">
        <v>643</v>
      </c>
      <c r="D1854" t="str">
        <f>Clef_répartition[[#This Row],[Code association]]&amp;"_"&amp;Clef_répartition[[#This Row],[Nom association]]</f>
        <v>SIGE_Service intercommunal de gestion</v>
      </c>
      <c r="E1854">
        <f>COUNTIFS(D$2:D1854,Clef_répartition[[#This Row],[Code_Nom]],J$2:J1854,Clef_répartition[[#This Row],[Année]])</f>
        <v>2</v>
      </c>
      <c r="F1854">
        <f>IF(Clef_répartition[[#This Row],[Code_Nom]]=D1853,F1853-1,(COUNTIFS(Clef_répartition[Code_Nom],Clef_répartition[[#This Row],[Code_Nom]],Clef_répartition[Année],Clef_répartition[[#This Row],[Année]])))</f>
        <v>7</v>
      </c>
      <c r="G1854" t="str">
        <f>Clef_répartition[[#This Row],[Code_Nom]]&amp;"_"&amp;Clef_répartition[[#This Row],[Nombre]]&amp;"_"&amp;Clef_répartition[[#This Row],[Année]]</f>
        <v>SIGE_Service intercommunal de gestion_2_2016</v>
      </c>
      <c r="H1854" s="60">
        <v>5883</v>
      </c>
      <c r="I1854" s="60" t="s">
        <v>77</v>
      </c>
      <c r="J1854" s="60">
        <v>2016</v>
      </c>
      <c r="K1854" s="60">
        <v>0.03</v>
      </c>
    </row>
    <row r="1855" spans="1:11" x14ac:dyDescent="0.25">
      <c r="A1855" s="60" t="s">
        <v>433</v>
      </c>
      <c r="B1855" t="s">
        <v>642</v>
      </c>
      <c r="C1855" t="s">
        <v>643</v>
      </c>
      <c r="D1855" t="str">
        <f>Clef_répartition[[#This Row],[Code association]]&amp;"_"&amp;Clef_répartition[[#This Row],[Nom association]]</f>
        <v>SIGE_Service intercommunal de gestion</v>
      </c>
      <c r="E1855">
        <f>COUNTIFS(D$2:D1855,Clef_répartition[[#This Row],[Code_Nom]],J$2:J1855,Clef_répartition[[#This Row],[Année]])</f>
        <v>3</v>
      </c>
      <c r="F1855">
        <f>IF(Clef_répartition[[#This Row],[Code_Nom]]=D1854,F1854-1,(COUNTIFS(Clef_répartition[Code_Nom],Clef_répartition[[#This Row],[Code_Nom]],Clef_répartition[Année],Clef_répartition[[#This Row],[Année]])))</f>
        <v>6</v>
      </c>
      <c r="G1855" t="str">
        <f>Clef_répartition[[#This Row],[Code_Nom]]&amp;"_"&amp;Clef_répartition[[#This Row],[Nombre]]&amp;"_"&amp;Clef_répartition[[#This Row],[Année]]</f>
        <v>SIGE_Service intercommunal de gestion_3_2016</v>
      </c>
      <c r="H1855" s="60">
        <v>5884</v>
      </c>
      <c r="I1855" s="60" t="s">
        <v>78</v>
      </c>
      <c r="J1855" s="60">
        <v>2016</v>
      </c>
      <c r="K1855" s="60">
        <v>0.05</v>
      </c>
    </row>
    <row r="1856" spans="1:11" x14ac:dyDescent="0.25">
      <c r="A1856" s="60" t="s">
        <v>433</v>
      </c>
      <c r="B1856" t="s">
        <v>642</v>
      </c>
      <c r="C1856" t="s">
        <v>643</v>
      </c>
      <c r="D1856" t="str">
        <f>Clef_répartition[[#This Row],[Code association]]&amp;"_"&amp;Clef_répartition[[#This Row],[Nom association]]</f>
        <v>SIGE_Service intercommunal de gestion</v>
      </c>
      <c r="E1856">
        <f>COUNTIFS(D$2:D1856,Clef_répartition[[#This Row],[Code_Nom]],J$2:J1856,Clef_répartition[[#This Row],[Année]])</f>
        <v>4</v>
      </c>
      <c r="F1856">
        <f>IF(Clef_répartition[[#This Row],[Code_Nom]]=D1855,F1855-1,(COUNTIFS(Clef_répartition[Code_Nom],Clef_répartition[[#This Row],[Code_Nom]],Clef_répartition[Année],Clef_répartition[[#This Row],[Année]])))</f>
        <v>5</v>
      </c>
      <c r="G1856" t="str">
        <f>Clef_répartition[[#This Row],[Code_Nom]]&amp;"_"&amp;Clef_répartition[[#This Row],[Nombre]]&amp;"_"&amp;Clef_répartition[[#This Row],[Année]]</f>
        <v>SIGE_Service intercommunal de gestion_4_2016</v>
      </c>
      <c r="H1856" s="60">
        <v>5885</v>
      </c>
      <c r="I1856" s="60" t="s">
        <v>138</v>
      </c>
      <c r="J1856" s="60">
        <v>2016</v>
      </c>
      <c r="K1856" s="60">
        <v>0.02</v>
      </c>
    </row>
    <row r="1857" spans="1:11" x14ac:dyDescent="0.25">
      <c r="A1857" s="60" t="s">
        <v>433</v>
      </c>
      <c r="B1857" t="s">
        <v>642</v>
      </c>
      <c r="C1857" t="s">
        <v>643</v>
      </c>
      <c r="D1857" t="str">
        <f>Clef_répartition[[#This Row],[Code association]]&amp;"_"&amp;Clef_répartition[[#This Row],[Nom association]]</f>
        <v>SIGE_Service intercommunal de gestion</v>
      </c>
      <c r="E1857">
        <f>COUNTIFS(D$2:D1857,Clef_répartition[[#This Row],[Code_Nom]],J$2:J1857,Clef_répartition[[#This Row],[Année]])</f>
        <v>5</v>
      </c>
      <c r="F1857">
        <f>IF(Clef_répartition[[#This Row],[Code_Nom]]=D1856,F1856-1,(COUNTIFS(Clef_répartition[Code_Nom],Clef_répartition[[#This Row],[Code_Nom]],Clef_répartition[Année],Clef_répartition[[#This Row],[Année]])))</f>
        <v>4</v>
      </c>
      <c r="G1857" t="str">
        <f>Clef_répartition[[#This Row],[Code_Nom]]&amp;"_"&amp;Clef_répartition[[#This Row],[Nombre]]&amp;"_"&amp;Clef_répartition[[#This Row],[Année]]</f>
        <v>SIGE_Service intercommunal de gestion_5_2016</v>
      </c>
      <c r="H1857" s="60">
        <v>5889</v>
      </c>
      <c r="I1857" s="60" t="s">
        <v>150</v>
      </c>
      <c r="J1857" s="60">
        <v>2016</v>
      </c>
      <c r="K1857" s="60">
        <v>0.17</v>
      </c>
    </row>
    <row r="1858" spans="1:11" x14ac:dyDescent="0.25">
      <c r="A1858" s="60" t="s">
        <v>433</v>
      </c>
      <c r="B1858" t="s">
        <v>642</v>
      </c>
      <c r="C1858" t="s">
        <v>643</v>
      </c>
      <c r="D1858" t="str">
        <f>Clef_répartition[[#This Row],[Code association]]&amp;"_"&amp;Clef_répartition[[#This Row],[Nom association]]</f>
        <v>SIGE_Service intercommunal de gestion</v>
      </c>
      <c r="E1858">
        <f>COUNTIFS(D$2:D1858,Clef_répartition[[#This Row],[Code_Nom]],J$2:J1858,Clef_répartition[[#This Row],[Année]])</f>
        <v>6</v>
      </c>
      <c r="F1858">
        <f>IF(Clef_répartition[[#This Row],[Code_Nom]]=D1857,F1857-1,(COUNTIFS(Clef_répartition[Code_Nom],Clef_répartition[[#This Row],[Code_Nom]],Clef_répartition[Année],Clef_répartition[[#This Row],[Année]])))</f>
        <v>3</v>
      </c>
      <c r="G1858" t="str">
        <f>Clef_répartition[[#This Row],[Code_Nom]]&amp;"_"&amp;Clef_répartition[[#This Row],[Nombre]]&amp;"_"&amp;Clef_répartition[[#This Row],[Année]]</f>
        <v>SIGE_Service intercommunal de gestion_6_2016</v>
      </c>
      <c r="H1858" s="60">
        <v>5886</v>
      </c>
      <c r="I1858" s="60" t="s">
        <v>188</v>
      </c>
      <c r="J1858" s="60">
        <v>2016</v>
      </c>
      <c r="K1858" s="60">
        <v>0.39</v>
      </c>
    </row>
    <row r="1859" spans="1:11" x14ac:dyDescent="0.25">
      <c r="A1859" s="60" t="s">
        <v>433</v>
      </c>
      <c r="B1859" t="s">
        <v>642</v>
      </c>
      <c r="C1859" t="s">
        <v>643</v>
      </c>
      <c r="D1859" t="str">
        <f>Clef_répartition[[#This Row],[Code association]]&amp;"_"&amp;Clef_répartition[[#This Row],[Nom association]]</f>
        <v>SIGE_Service intercommunal de gestion</v>
      </c>
      <c r="E1859">
        <f>COUNTIFS(D$2:D1859,Clef_répartition[[#This Row],[Code_Nom]],J$2:J1859,Clef_répartition[[#This Row],[Année]])</f>
        <v>7</v>
      </c>
      <c r="F1859">
        <f>IF(Clef_répartition[[#This Row],[Code_Nom]]=D1858,F1858-1,(COUNTIFS(Clef_répartition[Code_Nom],Clef_répartition[[#This Row],[Code_Nom]],Clef_répartition[Année],Clef_répartition[[#This Row],[Année]])))</f>
        <v>2</v>
      </c>
      <c r="G1859" t="str">
        <f>Clef_répartition[[#This Row],[Code_Nom]]&amp;"_"&amp;Clef_répartition[[#This Row],[Nombre]]&amp;"_"&amp;Clef_répartition[[#This Row],[Année]]</f>
        <v>SIGE_Service intercommunal de gestion_7_2016</v>
      </c>
      <c r="H1859" s="60">
        <v>5890</v>
      </c>
      <c r="I1859" s="60" t="s">
        <v>277</v>
      </c>
      <c r="J1859" s="60">
        <v>2016</v>
      </c>
      <c r="K1859" s="60">
        <v>0.28999999999999998</v>
      </c>
    </row>
    <row r="1860" spans="1:11" x14ac:dyDescent="0.25">
      <c r="A1860" s="60" t="s">
        <v>433</v>
      </c>
      <c r="B1860" t="s">
        <v>642</v>
      </c>
      <c r="C1860" t="s">
        <v>643</v>
      </c>
      <c r="D1860" t="str">
        <f>Clef_répartition[[#This Row],[Code association]]&amp;"_"&amp;Clef_répartition[[#This Row],[Nom association]]</f>
        <v>SIGE_Service intercommunal de gestion</v>
      </c>
      <c r="E1860">
        <f>COUNTIFS(D$2:D1860,Clef_répartition[[#This Row],[Code_Nom]],J$2:J1860,Clef_répartition[[#This Row],[Année]])</f>
        <v>8</v>
      </c>
      <c r="F1860">
        <f>IF(Clef_répartition[[#This Row],[Code_Nom]]=D1859,F1859-1,(COUNTIFS(Clef_répartition[Code_Nom],Clef_répartition[[#This Row],[Code_Nom]],Clef_répartition[Année],Clef_répartition[[#This Row],[Année]])))</f>
        <v>1</v>
      </c>
      <c r="G1860" t="str">
        <f>Clef_répartition[[#This Row],[Code_Nom]]&amp;"_"&amp;Clef_répartition[[#This Row],[Nombre]]&amp;"_"&amp;Clef_répartition[[#This Row],[Année]]</f>
        <v>SIGE_Service intercommunal de gestion_8_2016</v>
      </c>
      <c r="H1860" s="60">
        <v>5891</v>
      </c>
      <c r="I1860" s="60" t="s">
        <v>278</v>
      </c>
      <c r="J1860" s="60">
        <v>2016</v>
      </c>
      <c r="K1860" s="60">
        <v>0.01</v>
      </c>
    </row>
    <row r="1861" spans="1:11" x14ac:dyDescent="0.25">
      <c r="A1861" s="60" t="s">
        <v>433</v>
      </c>
      <c r="B1861" t="s">
        <v>672</v>
      </c>
      <c r="C1861" t="s">
        <v>673</v>
      </c>
      <c r="D1861" t="str">
        <f>Clef_répartition[[#This Row],[Code association]]&amp;"_"&amp;Clef_répartition[[#This Row],[Nom association]]</f>
        <v>SIT_Association de communes de la région lausannoise pour la réglementation du service des taxis</v>
      </c>
      <c r="E1861">
        <f>COUNTIFS(D$2:D1861,Clef_répartition[[#This Row],[Code_Nom]],J$2:J1861,Clef_répartition[[#This Row],[Année]])</f>
        <v>1</v>
      </c>
      <c r="F1861">
        <f>IF(Clef_répartition[[#This Row],[Code_Nom]]=D1860,F1860-1,(COUNTIFS(Clef_répartition[Code_Nom],Clef_répartition[[#This Row],[Code_Nom]],Clef_répartition[Année],Clef_répartition[[#This Row],[Année]])))</f>
        <v>12</v>
      </c>
      <c r="G186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taxis_1_2016</v>
      </c>
      <c r="H1861" s="60">
        <v>5581</v>
      </c>
      <c r="I1861" s="60" t="s">
        <v>17</v>
      </c>
      <c r="J1861" s="60">
        <v>2016</v>
      </c>
      <c r="K1861" s="60">
        <v>1.4893282724288208E-2</v>
      </c>
    </row>
    <row r="1862" spans="1:11" x14ac:dyDescent="0.25">
      <c r="A1862" s="60" t="s">
        <v>433</v>
      </c>
      <c r="B1862" t="s">
        <v>672</v>
      </c>
      <c r="C1862" t="s">
        <v>673</v>
      </c>
      <c r="D1862" t="str">
        <f>Clef_répartition[[#This Row],[Code association]]&amp;"_"&amp;Clef_répartition[[#This Row],[Nom association]]</f>
        <v>SIT_Association de communes de la région lausannoise pour la réglementation du service des taxis</v>
      </c>
      <c r="E1862">
        <f>COUNTIFS(D$2:D1862,Clef_répartition[[#This Row],[Code_Nom]],J$2:J1862,Clef_répartition[[#This Row],[Année]])</f>
        <v>2</v>
      </c>
      <c r="F1862">
        <f>IF(Clef_répartition[[#This Row],[Code_Nom]]=D1861,F1861-1,(COUNTIFS(Clef_répartition[Code_Nom],Clef_répartition[[#This Row],[Code_Nom]],Clef_répartition[Année],Clef_répartition[[#This Row],[Année]])))</f>
        <v>11</v>
      </c>
      <c r="G186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taxis_2_2016</v>
      </c>
      <c r="H1862" s="60">
        <v>5624</v>
      </c>
      <c r="I1862" s="60" t="s">
        <v>44</v>
      </c>
      <c r="J1862" s="60">
        <v>2016</v>
      </c>
      <c r="K1862" s="60">
        <v>3.3966773342595125E-2</v>
      </c>
    </row>
    <row r="1863" spans="1:11" x14ac:dyDescent="0.25">
      <c r="A1863" s="60" t="s">
        <v>433</v>
      </c>
      <c r="B1863" t="s">
        <v>672</v>
      </c>
      <c r="C1863" t="s">
        <v>673</v>
      </c>
      <c r="D1863" t="str">
        <f>Clef_répartition[[#This Row],[Code association]]&amp;"_"&amp;Clef_répartition[[#This Row],[Nom association]]</f>
        <v>SIT_Association de communes de la région lausannoise pour la réglementation du service des taxis</v>
      </c>
      <c r="E1863">
        <f>COUNTIFS(D$2:D1863,Clef_répartition[[#This Row],[Code_Nom]],J$2:J1863,Clef_répartition[[#This Row],[Année]])</f>
        <v>3</v>
      </c>
      <c r="F1863">
        <f>IF(Clef_répartition[[#This Row],[Code_Nom]]=D1862,F1862-1,(COUNTIFS(Clef_répartition[Code_Nom],Clef_répartition[[#This Row],[Code_Nom]],Clef_répartition[Année],Clef_répartition[[#This Row],[Année]])))</f>
        <v>10</v>
      </c>
      <c r="G186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taxis_3_2016</v>
      </c>
      <c r="H1863" s="60">
        <v>5627</v>
      </c>
      <c r="I1863" s="60" t="s">
        <v>56</v>
      </c>
      <c r="J1863" s="60">
        <v>2016</v>
      </c>
      <c r="K1863" s="60">
        <v>3.0489468853109727E-2</v>
      </c>
    </row>
    <row r="1864" spans="1:11" x14ac:dyDescent="0.25">
      <c r="A1864" s="60" t="s">
        <v>433</v>
      </c>
      <c r="B1864" t="s">
        <v>672</v>
      </c>
      <c r="C1864" t="s">
        <v>673</v>
      </c>
      <c r="D1864" t="str">
        <f>Clef_répartition[[#This Row],[Code association]]&amp;"_"&amp;Clef_répartition[[#This Row],[Nom association]]</f>
        <v>SIT_Association de communes de la région lausannoise pour la réglementation du service des taxis</v>
      </c>
      <c r="E1864">
        <f>COUNTIFS(D$2:D1864,Clef_répartition[[#This Row],[Code_Nom]],J$2:J1864,Clef_répartition[[#This Row],[Année]])</f>
        <v>4</v>
      </c>
      <c r="F1864">
        <f>IF(Clef_répartition[[#This Row],[Code_Nom]]=D1863,F1863-1,(COUNTIFS(Clef_répartition[Code_Nom],Clef_répartition[[#This Row],[Code_Nom]],Clef_répartition[Année],Clef_répartition[[#This Row],[Année]])))</f>
        <v>9</v>
      </c>
      <c r="G186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taxis_4_2016</v>
      </c>
      <c r="H1864" s="60">
        <v>5583</v>
      </c>
      <c r="I1864" s="60" t="s">
        <v>82</v>
      </c>
      <c r="J1864" s="60">
        <v>2016</v>
      </c>
      <c r="K1864" s="60">
        <v>3.1184102805824999E-2</v>
      </c>
    </row>
    <row r="1865" spans="1:11" x14ac:dyDescent="0.25">
      <c r="A1865" s="60" t="s">
        <v>433</v>
      </c>
      <c r="B1865" t="s">
        <v>672</v>
      </c>
      <c r="C1865" t="s">
        <v>673</v>
      </c>
      <c r="D1865" t="str">
        <f>Clef_répartition[[#This Row],[Code association]]&amp;"_"&amp;Clef_répartition[[#This Row],[Nom association]]</f>
        <v>SIT_Association de communes de la région lausannoise pour la réglementation du service des taxis</v>
      </c>
      <c r="E1865">
        <f>COUNTIFS(D$2:D1865,Clef_répartition[[#This Row],[Code_Nom]],J$2:J1865,Clef_répartition[[#This Row],[Année]])</f>
        <v>5</v>
      </c>
      <c r="F1865">
        <f>IF(Clef_répartition[[#This Row],[Code_Nom]]=D1864,F1864-1,(COUNTIFS(Clef_répartition[Code_Nom],Clef_répartition[[#This Row],[Code_Nom]],Clef_répartition[Année],Clef_répartition[[#This Row],[Année]])))</f>
        <v>8</v>
      </c>
      <c r="G186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taxis_5_2016</v>
      </c>
      <c r="H1865" s="60">
        <v>5635</v>
      </c>
      <c r="I1865" s="60" t="s">
        <v>103</v>
      </c>
      <c r="J1865" s="60">
        <v>2016</v>
      </c>
      <c r="K1865" s="60">
        <v>5.0807511970031513E-2</v>
      </c>
    </row>
    <row r="1866" spans="1:11" x14ac:dyDescent="0.25">
      <c r="A1866" s="60" t="s">
        <v>433</v>
      </c>
      <c r="B1866" t="s">
        <v>672</v>
      </c>
      <c r="C1866" t="s">
        <v>673</v>
      </c>
      <c r="D1866" t="str">
        <f>Clef_répartition[[#This Row],[Code association]]&amp;"_"&amp;Clef_répartition[[#This Row],[Nom association]]</f>
        <v>SIT_Association de communes de la région lausannoise pour la réglementation du service des taxis</v>
      </c>
      <c r="E1866">
        <f>COUNTIFS(D$2:D1866,Clef_répartition[[#This Row],[Code_Nom]],J$2:J1866,Clef_répartition[[#This Row],[Année]])</f>
        <v>6</v>
      </c>
      <c r="F1866">
        <f>IF(Clef_répartition[[#This Row],[Code_Nom]]=D1865,F1865-1,(COUNTIFS(Clef_répartition[Code_Nom],Clef_répartition[[#This Row],[Code_Nom]],Clef_répartition[Année],Clef_répartition[[#This Row],[Année]])))</f>
        <v>7</v>
      </c>
      <c r="G186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taxis_6_2016</v>
      </c>
      <c r="H1866" s="60">
        <v>5584</v>
      </c>
      <c r="I1866" s="60" t="s">
        <v>104</v>
      </c>
      <c r="J1866" s="60">
        <v>2016</v>
      </c>
      <c r="K1866" s="60">
        <v>3.7977457474344035E-2</v>
      </c>
    </row>
    <row r="1867" spans="1:11" x14ac:dyDescent="0.25">
      <c r="A1867" s="60" t="s">
        <v>433</v>
      </c>
      <c r="B1867" t="s">
        <v>672</v>
      </c>
      <c r="C1867" t="s">
        <v>673</v>
      </c>
      <c r="D1867" t="str">
        <f>Clef_répartition[[#This Row],[Code association]]&amp;"_"&amp;Clef_répartition[[#This Row],[Nom association]]</f>
        <v>SIT_Association de communes de la région lausannoise pour la réglementation du service des taxis</v>
      </c>
      <c r="E1867">
        <f>COUNTIFS(D$2:D1867,Clef_répartition[[#This Row],[Code_Nom]],J$2:J1867,Clef_répartition[[#This Row],[Année]])</f>
        <v>7</v>
      </c>
      <c r="F1867">
        <f>IF(Clef_répartition[[#This Row],[Code_Nom]]=D1866,F1866-1,(COUNTIFS(Clef_répartition[Code_Nom],Clef_répartition[[#This Row],[Code_Nom]],Clef_répartition[Année],Clef_répartition[[#This Row],[Année]])))</f>
        <v>6</v>
      </c>
      <c r="G186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taxis_7_2016</v>
      </c>
      <c r="H1867" s="60">
        <v>5586</v>
      </c>
      <c r="I1867" s="60" t="s">
        <v>674</v>
      </c>
      <c r="J1867" s="60">
        <v>2016</v>
      </c>
      <c r="K1867" s="60">
        <v>0.55792750998536311</v>
      </c>
    </row>
    <row r="1868" spans="1:11" x14ac:dyDescent="0.25">
      <c r="A1868" s="60" t="s">
        <v>433</v>
      </c>
      <c r="B1868" t="s">
        <v>672</v>
      </c>
      <c r="C1868" t="s">
        <v>673</v>
      </c>
      <c r="D1868" t="str">
        <f>Clef_répartition[[#This Row],[Code association]]&amp;"_"&amp;Clef_répartition[[#This Row],[Nom association]]</f>
        <v>SIT_Association de communes de la région lausannoise pour la réglementation du service des taxis</v>
      </c>
      <c r="E1868">
        <f>COUNTIFS(D$2:D1868,Clef_répartition[[#This Row],[Code_Nom]],J$2:J1868,Clef_répartition[[#This Row],[Année]])</f>
        <v>8</v>
      </c>
      <c r="F1868">
        <f>IF(Clef_répartition[[#This Row],[Code_Nom]]=D1867,F1867-1,(COUNTIFS(Clef_répartition[Code_Nom],Clef_répartition[[#This Row],[Code_Nom]],Clef_répartition[Année],Clef_répartition[[#This Row],[Année]])))</f>
        <v>5</v>
      </c>
      <c r="G186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taxis_8_2016</v>
      </c>
      <c r="H1868" s="60">
        <v>5587</v>
      </c>
      <c r="I1868" s="60" t="s">
        <v>156</v>
      </c>
      <c r="J1868" s="60">
        <v>2016</v>
      </c>
      <c r="K1868" s="60">
        <v>3.0063592084480721E-2</v>
      </c>
    </row>
    <row r="1869" spans="1:11" x14ac:dyDescent="0.25">
      <c r="A1869" t="s">
        <v>433</v>
      </c>
      <c r="B1869" t="s">
        <v>672</v>
      </c>
      <c r="C1869" t="s">
        <v>673</v>
      </c>
      <c r="D1869" t="str">
        <f>Clef_répartition[[#This Row],[Code association]]&amp;"_"&amp;Clef_répartition[[#This Row],[Nom association]]</f>
        <v>SIT_Association de communes de la région lausannoise pour la réglementation du service des taxis</v>
      </c>
      <c r="E1869">
        <f>COUNTIFS(D$2:D1869,Clef_répartition[[#This Row],[Code_Nom]],J$2:J1869,Clef_répartition[[#This Row],[Année]])</f>
        <v>9</v>
      </c>
      <c r="F1869">
        <f>IF(Clef_répartition[[#This Row],[Code_Nom]]=D1868,F1868-1,(COUNTIFS(Clef_répartition[Code_Nom],Clef_répartition[[#This Row],[Code_Nom]],Clef_répartition[Année],Clef_répartition[[#This Row],[Année]])))</f>
        <v>4</v>
      </c>
      <c r="G186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taxis_9_2016</v>
      </c>
      <c r="H1869">
        <v>5588</v>
      </c>
      <c r="I1869" t="s">
        <v>210</v>
      </c>
      <c r="J1869">
        <v>2016</v>
      </c>
      <c r="K1869">
        <v>6.140067974893945E-3</v>
      </c>
    </row>
    <row r="1870" spans="1:11" x14ac:dyDescent="0.25">
      <c r="A1870" t="s">
        <v>433</v>
      </c>
      <c r="B1870" t="s">
        <v>672</v>
      </c>
      <c r="C1870" t="s">
        <v>673</v>
      </c>
      <c r="D1870" t="str">
        <f>Clef_répartition[[#This Row],[Code association]]&amp;"_"&amp;Clef_répartition[[#This Row],[Nom association]]</f>
        <v>SIT_Association de communes de la région lausannoise pour la réglementation du service des taxis</v>
      </c>
      <c r="E1870">
        <f>COUNTIFS(D$2:D1870,Clef_répartition[[#This Row],[Code_Nom]],J$2:J1870,Clef_répartition[[#This Row],[Année]])</f>
        <v>10</v>
      </c>
      <c r="F1870">
        <f>IF(Clef_répartition[[#This Row],[Code_Nom]]=D1869,F1869-1,(COUNTIFS(Clef_répartition[Code_Nom],Clef_répartition[[#This Row],[Code_Nom]],Clef_répartition[Année],Clef_répartition[[#This Row],[Année]])))</f>
        <v>3</v>
      </c>
      <c r="G187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taxis_10_2016</v>
      </c>
      <c r="H1870">
        <v>5589</v>
      </c>
      <c r="I1870" t="s">
        <v>223</v>
      </c>
      <c r="J1870">
        <v>2016</v>
      </c>
      <c r="K1870">
        <v>4.8715340660067649E-2</v>
      </c>
    </row>
    <row r="1871" spans="1:11" x14ac:dyDescent="0.25">
      <c r="A1871" t="s">
        <v>433</v>
      </c>
      <c r="B1871" t="s">
        <v>672</v>
      </c>
      <c r="C1871" t="s">
        <v>673</v>
      </c>
      <c r="D1871" t="str">
        <f>Clef_répartition[[#This Row],[Code association]]&amp;"_"&amp;Clef_répartition[[#This Row],[Nom association]]</f>
        <v>SIT_Association de communes de la région lausannoise pour la réglementation du service des taxis</v>
      </c>
      <c r="E1871">
        <f>COUNTIFS(D$2:D1871,Clef_répartition[[#This Row],[Code_Nom]],J$2:J1871,Clef_répartition[[#This Row],[Année]])</f>
        <v>11</v>
      </c>
      <c r="F1871">
        <f>IF(Clef_répartition[[#This Row],[Code_Nom]]=D1870,F1870-1,(COUNTIFS(Clef_répartition[Code_Nom],Clef_répartition[[#This Row],[Code_Nom]],Clef_répartition[Année],Clef_répartition[[#This Row],[Année]])))</f>
        <v>2</v>
      </c>
      <c r="G187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taxis_11_2016</v>
      </c>
      <c r="H1871">
        <v>5590</v>
      </c>
      <c r="I1871" t="s">
        <v>226</v>
      </c>
      <c r="J1871">
        <v>2016</v>
      </c>
      <c r="K1871">
        <v>7.3643603165546162E-2</v>
      </c>
    </row>
    <row r="1872" spans="1:11" x14ac:dyDescent="0.25">
      <c r="A1872" t="s">
        <v>433</v>
      </c>
      <c r="B1872" t="s">
        <v>672</v>
      </c>
      <c r="C1872" t="s">
        <v>673</v>
      </c>
      <c r="D1872" t="str">
        <f>Clef_répartition[[#This Row],[Code association]]&amp;"_"&amp;Clef_répartition[[#This Row],[Nom association]]</f>
        <v>SIT_Association de communes de la région lausannoise pour la réglementation du service des taxis</v>
      </c>
      <c r="E1872">
        <f>COUNTIFS(D$2:D1872,Clef_répartition[[#This Row],[Code_Nom]],J$2:J1872,Clef_répartition[[#This Row],[Année]])</f>
        <v>12</v>
      </c>
      <c r="F1872">
        <f>IF(Clef_répartition[[#This Row],[Code_Nom]]=D1871,F1871-1,(COUNTIFS(Clef_répartition[Code_Nom],Clef_répartition[[#This Row],[Code_Nom]],Clef_répartition[Année],Clef_répartition[[#This Row],[Année]])))</f>
        <v>1</v>
      </c>
      <c r="G187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taxis_12_2016</v>
      </c>
      <c r="H1872">
        <v>5591</v>
      </c>
      <c r="I1872" t="s">
        <v>228</v>
      </c>
      <c r="J1872">
        <v>2016</v>
      </c>
      <c r="K1872">
        <v>8.419128895945488E-2</v>
      </c>
    </row>
    <row r="1873" spans="1:11" x14ac:dyDescent="0.25">
      <c r="A1873" t="s">
        <v>433</v>
      </c>
      <c r="B1873" t="s">
        <v>452</v>
      </c>
      <c r="C1873" t="s">
        <v>453</v>
      </c>
      <c r="D1873" t="str">
        <f>Clef_répartition[[#This Row],[Code association]]&amp;"_"&amp;Clef_répartition[[#This Row],[Nom association]]</f>
        <v>SITSE_Services industriels de Terre Sainte et environs</v>
      </c>
      <c r="E1873">
        <f>COUNTIFS(D$2:D1873,Clef_répartition[[#This Row],[Code_Nom]],J$2:J1873,Clef_répartition[[#This Row],[Année]])</f>
        <v>1</v>
      </c>
      <c r="F1873">
        <f>IF(Clef_répartition[[#This Row],[Code_Nom]]=D1872,F1872-1,(COUNTIFS(Clef_répartition[Code_Nom],Clef_répartition[[#This Row],[Code_Nom]],Clef_répartition[Année],Clef_répartition[[#This Row],[Année]])))</f>
        <v>11</v>
      </c>
      <c r="G1873" t="str">
        <f>Clef_répartition[[#This Row],[Code_Nom]]&amp;"_"&amp;Clef_répartition[[#This Row],[Nombre]]&amp;"_"&amp;Clef_répartition[[#This Row],[Année]]</f>
        <v>SITSE_Services industriels de Terre Sainte et environs_1_2016</v>
      </c>
      <c r="H1873">
        <v>5705</v>
      </c>
      <c r="I1873" t="s">
        <v>27</v>
      </c>
      <c r="J1873">
        <v>2016</v>
      </c>
      <c r="K1873">
        <v>0.05</v>
      </c>
    </row>
    <row r="1874" spans="1:11" x14ac:dyDescent="0.25">
      <c r="A1874" t="s">
        <v>433</v>
      </c>
      <c r="B1874" t="s">
        <v>452</v>
      </c>
      <c r="C1874" t="s">
        <v>453</v>
      </c>
      <c r="D1874" t="str">
        <f>Clef_répartition[[#This Row],[Code association]]&amp;"_"&amp;Clef_répartition[[#This Row],[Nom association]]</f>
        <v>SITSE_Services industriels de Terre Sainte et environs</v>
      </c>
      <c r="E1874">
        <f>COUNTIFS(D$2:D1874,Clef_répartition[[#This Row],[Code_Nom]],J$2:J1874,Clef_répartition[[#This Row],[Année]])</f>
        <v>2</v>
      </c>
      <c r="F1874">
        <f>IF(Clef_répartition[[#This Row],[Code_Nom]]=D1873,F1873-1,(COUNTIFS(Clef_répartition[Code_Nom],Clef_répartition[[#This Row],[Code_Nom]],Clef_répartition[Année],Clef_répartition[[#This Row],[Année]])))</f>
        <v>10</v>
      </c>
      <c r="G1874" t="str">
        <f>Clef_répartition[[#This Row],[Code_Nom]]&amp;"_"&amp;Clef_répartition[[#This Row],[Nombre]]&amp;"_"&amp;Clef_répartition[[#This Row],[Année]]</f>
        <v>SITSE_Services industriels de Terre Sainte et environs_2_2016</v>
      </c>
      <c r="H1874">
        <v>5707</v>
      </c>
      <c r="I1874" t="s">
        <v>52</v>
      </c>
      <c r="J1874">
        <v>2016</v>
      </c>
      <c r="K1874">
        <v>0.06</v>
      </c>
    </row>
    <row r="1875" spans="1:11" x14ac:dyDescent="0.25">
      <c r="A1875" t="s">
        <v>433</v>
      </c>
      <c r="B1875" t="s">
        <v>452</v>
      </c>
      <c r="C1875" t="s">
        <v>453</v>
      </c>
      <c r="D1875" t="str">
        <f>Clef_répartition[[#This Row],[Code association]]&amp;"_"&amp;Clef_répartition[[#This Row],[Nom association]]</f>
        <v>SITSE_Services industriels de Terre Sainte et environs</v>
      </c>
      <c r="E1875">
        <f>COUNTIFS(D$2:D1875,Clef_répartition[[#This Row],[Code_Nom]],J$2:J1875,Clef_répartition[[#This Row],[Année]])</f>
        <v>3</v>
      </c>
      <c r="F1875">
        <f>IF(Clef_répartition[[#This Row],[Code_Nom]]=D1874,F1874-1,(COUNTIFS(Clef_répartition[Code_Nom],Clef_répartition[[#This Row],[Code_Nom]],Clef_répartition[Année],Clef_répartition[[#This Row],[Année]])))</f>
        <v>9</v>
      </c>
      <c r="G1875" t="str">
        <f>Clef_répartition[[#This Row],[Code_Nom]]&amp;"_"&amp;Clef_répartition[[#This Row],[Nombre]]&amp;"_"&amp;Clef_répartition[[#This Row],[Année]]</f>
        <v>SITSE_Services industriels de Terre Sainte et environs_3_2016</v>
      </c>
      <c r="H1875">
        <v>5708</v>
      </c>
      <c r="I1875" t="s">
        <v>53</v>
      </c>
      <c r="J1875">
        <v>2016</v>
      </c>
      <c r="K1875">
        <v>0.04</v>
      </c>
    </row>
    <row r="1876" spans="1:11" x14ac:dyDescent="0.25">
      <c r="A1876" t="s">
        <v>433</v>
      </c>
      <c r="B1876" t="s">
        <v>452</v>
      </c>
      <c r="C1876" t="s">
        <v>453</v>
      </c>
      <c r="D1876" t="str">
        <f>Clef_répartition[[#This Row],[Code association]]&amp;"_"&amp;Clef_répartition[[#This Row],[Nom association]]</f>
        <v>SITSE_Services industriels de Terre Sainte et environs</v>
      </c>
      <c r="E1876">
        <f>COUNTIFS(D$2:D1876,Clef_répartition[[#This Row],[Code_Nom]],J$2:J1876,Clef_répartition[[#This Row],[Année]])</f>
        <v>4</v>
      </c>
      <c r="F1876">
        <f>IF(Clef_répartition[[#This Row],[Code_Nom]]=D1875,F1875-1,(COUNTIFS(Clef_répartition[Code_Nom],Clef_répartition[[#This Row],[Code_Nom]],Clef_répartition[Année],Clef_répartition[[#This Row],[Année]])))</f>
        <v>8</v>
      </c>
      <c r="G1876" t="str">
        <f>Clef_répartition[[#This Row],[Code_Nom]]&amp;"_"&amp;Clef_répartition[[#This Row],[Nombre]]&amp;"_"&amp;Clef_répartition[[#This Row],[Année]]</f>
        <v>SITSE_Services industriels de Terre Sainte et environs_4_2016</v>
      </c>
      <c r="H1876">
        <v>5711</v>
      </c>
      <c r="I1876" t="s">
        <v>70</v>
      </c>
      <c r="J1876">
        <v>2016</v>
      </c>
      <c r="K1876">
        <v>0.14000000000000001</v>
      </c>
    </row>
    <row r="1877" spans="1:11" x14ac:dyDescent="0.25">
      <c r="A1877" t="s">
        <v>433</v>
      </c>
      <c r="B1877" t="s">
        <v>452</v>
      </c>
      <c r="C1877" t="s">
        <v>453</v>
      </c>
      <c r="D1877" t="str">
        <f>Clef_répartition[[#This Row],[Code association]]&amp;"_"&amp;Clef_répartition[[#This Row],[Nom association]]</f>
        <v>SITSE_Services industriels de Terre Sainte et environs</v>
      </c>
      <c r="E1877">
        <f>COUNTIFS(D$2:D1877,Clef_répartition[[#This Row],[Code_Nom]],J$2:J1877,Clef_répartition[[#This Row],[Année]])</f>
        <v>5</v>
      </c>
      <c r="F1877">
        <f>IF(Clef_répartition[[#This Row],[Code_Nom]]=D1876,F1876-1,(COUNTIFS(Clef_répartition[Code_Nom],Clef_répartition[[#This Row],[Code_Nom]],Clef_répartition[Année],Clef_répartition[[#This Row],[Année]])))</f>
        <v>7</v>
      </c>
      <c r="G1877" t="str">
        <f>Clef_répartition[[#This Row],[Code_Nom]]&amp;"_"&amp;Clef_répartition[[#This Row],[Nombre]]&amp;"_"&amp;Clef_répartition[[#This Row],[Année]]</f>
        <v>SITSE_Services industriels de Terre Sainte et environs_5_2016</v>
      </c>
      <c r="H1877">
        <v>5712</v>
      </c>
      <c r="I1877" t="s">
        <v>72</v>
      </c>
      <c r="J1877">
        <v>2016</v>
      </c>
      <c r="K1877">
        <v>0.16</v>
      </c>
    </row>
    <row r="1878" spans="1:11" x14ac:dyDescent="0.25">
      <c r="A1878" t="s">
        <v>433</v>
      </c>
      <c r="B1878" t="s">
        <v>452</v>
      </c>
      <c r="C1878" t="s">
        <v>453</v>
      </c>
      <c r="D1878" t="str">
        <f>Clef_répartition[[#This Row],[Code association]]&amp;"_"&amp;Clef_répartition[[#This Row],[Nom association]]</f>
        <v>SITSE_Services industriels de Terre Sainte et environs</v>
      </c>
      <c r="E1878">
        <f>COUNTIFS(D$2:D1878,Clef_répartition[[#This Row],[Code_Nom]],J$2:J1878,Clef_répartition[[#This Row],[Année]])</f>
        <v>6</v>
      </c>
      <c r="F1878">
        <f>IF(Clef_répartition[[#This Row],[Code_Nom]]=D1877,F1877-1,(COUNTIFS(Clef_répartition[Code_Nom],Clef_répartition[[#This Row],[Code_Nom]],Clef_répartition[Année],Clef_répartition[[#This Row],[Année]])))</f>
        <v>6</v>
      </c>
      <c r="G1878" t="str">
        <f>Clef_répartition[[#This Row],[Code_Nom]]&amp;"_"&amp;Clef_répartition[[#This Row],[Nombre]]&amp;"_"&amp;Clef_répartition[[#This Row],[Année]]</f>
        <v>SITSE_Services industriels de Terre Sainte et environs_6_2016</v>
      </c>
      <c r="H1878">
        <v>5713</v>
      </c>
      <c r="I1878" t="s">
        <v>80</v>
      </c>
      <c r="J1878">
        <v>2016</v>
      </c>
      <c r="K1878">
        <v>0.08</v>
      </c>
    </row>
    <row r="1879" spans="1:11" x14ac:dyDescent="0.25">
      <c r="A1879" t="s">
        <v>433</v>
      </c>
      <c r="B1879" t="s">
        <v>452</v>
      </c>
      <c r="C1879" t="s">
        <v>453</v>
      </c>
      <c r="D1879" t="str">
        <f>Clef_répartition[[#This Row],[Code association]]&amp;"_"&amp;Clef_répartition[[#This Row],[Nom association]]</f>
        <v>SITSE_Services industriels de Terre Sainte et environs</v>
      </c>
      <c r="E1879">
        <f>COUNTIFS(D$2:D1879,Clef_répartition[[#This Row],[Code_Nom]],J$2:J1879,Clef_répartition[[#This Row],[Année]])</f>
        <v>7</v>
      </c>
      <c r="F1879">
        <f>IF(Clef_répartition[[#This Row],[Code_Nom]]=D1878,F1878-1,(COUNTIFS(Clef_répartition[Code_Nom],Clef_répartition[[#This Row],[Code_Nom]],Clef_répartition[Année],Clef_répartition[[#This Row],[Année]])))</f>
        <v>5</v>
      </c>
      <c r="G1879" t="str">
        <f>Clef_répartition[[#This Row],[Code_Nom]]&amp;"_"&amp;Clef_répartition[[#This Row],[Nombre]]&amp;"_"&amp;Clef_répartition[[#This Row],[Année]]</f>
        <v>SITSE_Services industriels de Terre Sainte et environs_7_2016</v>
      </c>
      <c r="H1879">
        <v>5714</v>
      </c>
      <c r="I1879" t="s">
        <v>81</v>
      </c>
      <c r="J1879">
        <v>2016</v>
      </c>
      <c r="K1879">
        <v>0.06</v>
      </c>
    </row>
    <row r="1880" spans="1:11" x14ac:dyDescent="0.25">
      <c r="A1880" t="s">
        <v>433</v>
      </c>
      <c r="B1880" t="s">
        <v>452</v>
      </c>
      <c r="C1880" t="s">
        <v>453</v>
      </c>
      <c r="D1880" t="str">
        <f>Clef_répartition[[#This Row],[Code association]]&amp;"_"&amp;Clef_répartition[[#This Row],[Nom association]]</f>
        <v>SITSE_Services industriels de Terre Sainte et environs</v>
      </c>
      <c r="E1880">
        <f>COUNTIFS(D$2:D1880,Clef_répartition[[#This Row],[Code_Nom]],J$2:J1880,Clef_répartition[[#This Row],[Année]])</f>
        <v>8</v>
      </c>
      <c r="F1880">
        <f>IF(Clef_répartition[[#This Row],[Code_Nom]]=D1879,F1879-1,(COUNTIFS(Clef_répartition[Code_Nom],Clef_répartition[[#This Row],[Code_Nom]],Clef_répartition[Année],Clef_répartition[[#This Row],[Année]])))</f>
        <v>4</v>
      </c>
      <c r="G1880" t="str">
        <f>Clef_répartition[[#This Row],[Code_Nom]]&amp;"_"&amp;Clef_répartition[[#This Row],[Nombre]]&amp;"_"&amp;Clef_répartition[[#This Row],[Année]]</f>
        <v>SITSE_Services industriels de Terre Sainte et environs_8_2016</v>
      </c>
      <c r="H1880">
        <v>5717</v>
      </c>
      <c r="I1880" t="s">
        <v>118</v>
      </c>
      <c r="J1880">
        <v>2016</v>
      </c>
      <c r="K1880">
        <v>0.19</v>
      </c>
    </row>
    <row r="1881" spans="1:11" x14ac:dyDescent="0.25">
      <c r="A1881" t="s">
        <v>433</v>
      </c>
      <c r="B1881" t="s">
        <v>452</v>
      </c>
      <c r="C1881" t="s">
        <v>453</v>
      </c>
      <c r="D1881" t="str">
        <f>Clef_répartition[[#This Row],[Code association]]&amp;"_"&amp;Clef_répartition[[#This Row],[Nom association]]</f>
        <v>SITSE_Services industriels de Terre Sainte et environs</v>
      </c>
      <c r="E1881">
        <f>COUNTIFS(D$2:D1881,Clef_répartition[[#This Row],[Code_Nom]],J$2:J1881,Clef_répartition[[#This Row],[Année]])</f>
        <v>9</v>
      </c>
      <c r="F1881">
        <f>IF(Clef_répartition[[#This Row],[Code_Nom]]=D1880,F1880-1,(COUNTIFS(Clef_répartition[Code_Nom],Clef_répartition[[#This Row],[Code_Nom]],Clef_répartition[Année],Clef_répartition[[#This Row],[Année]])))</f>
        <v>3</v>
      </c>
      <c r="G1881" t="str">
        <f>Clef_répartition[[#This Row],[Code_Nom]]&amp;"_"&amp;Clef_répartition[[#This Row],[Nombre]]&amp;"_"&amp;Clef_répartition[[#This Row],[Année]]</f>
        <v>SITSE_Services industriels de Terre Sainte et environs_9_2016</v>
      </c>
      <c r="H1881">
        <v>5726</v>
      </c>
      <c r="I1881" t="s">
        <v>148</v>
      </c>
      <c r="J1881">
        <v>2016</v>
      </c>
      <c r="K1881">
        <v>0.04</v>
      </c>
    </row>
    <row r="1882" spans="1:11" x14ac:dyDescent="0.25">
      <c r="A1882" t="s">
        <v>433</v>
      </c>
      <c r="B1882" t="s">
        <v>452</v>
      </c>
      <c r="C1882" t="s">
        <v>453</v>
      </c>
      <c r="D1882" t="str">
        <f>Clef_répartition[[#This Row],[Code association]]&amp;"_"&amp;Clef_répartition[[#This Row],[Nom association]]</f>
        <v>SITSE_Services industriels de Terre Sainte et environs</v>
      </c>
      <c r="E1882">
        <f>COUNTIFS(D$2:D1882,Clef_répartition[[#This Row],[Code_Nom]],J$2:J1882,Clef_répartition[[#This Row],[Année]])</f>
        <v>10</v>
      </c>
      <c r="F1882">
        <f>IF(Clef_répartition[[#This Row],[Code_Nom]]=D1881,F1881-1,(COUNTIFS(Clef_répartition[Code_Nom],Clef_répartition[[#This Row],[Code_Nom]],Clef_répartition[Année],Clef_répartition[[#This Row],[Année]])))</f>
        <v>2</v>
      </c>
      <c r="G1882" t="str">
        <f>Clef_répartition[[#This Row],[Code_Nom]]&amp;"_"&amp;Clef_répartition[[#This Row],[Nombre]]&amp;"_"&amp;Clef_répartition[[#This Row],[Année]]</f>
        <v>SITSE_Services industriels de Terre Sainte et environs_10_2016</v>
      </c>
      <c r="H1882">
        <v>5723</v>
      </c>
      <c r="I1882" t="s">
        <v>176</v>
      </c>
      <c r="J1882">
        <v>2016</v>
      </c>
      <c r="K1882">
        <v>0.1</v>
      </c>
    </row>
    <row r="1883" spans="1:11" x14ac:dyDescent="0.25">
      <c r="A1883" t="s">
        <v>433</v>
      </c>
      <c r="B1883" t="s">
        <v>452</v>
      </c>
      <c r="C1883" t="s">
        <v>453</v>
      </c>
      <c r="D1883" t="str">
        <f>Clef_répartition[[#This Row],[Code association]]&amp;"_"&amp;Clef_répartition[[#This Row],[Nom association]]</f>
        <v>SITSE_Services industriels de Terre Sainte et environs</v>
      </c>
      <c r="E1883">
        <f>COUNTIFS(D$2:D1883,Clef_répartition[[#This Row],[Code_Nom]],J$2:J1883,Clef_répartition[[#This Row],[Année]])</f>
        <v>11</v>
      </c>
      <c r="F1883">
        <f>IF(Clef_répartition[[#This Row],[Code_Nom]]=D1882,F1882-1,(COUNTIFS(Clef_répartition[Code_Nom],Clef_répartition[[#This Row],[Code_Nom]],Clef_répartition[Année],Clef_répartition[[#This Row],[Année]])))</f>
        <v>1</v>
      </c>
      <c r="G1883" t="str">
        <f>Clef_répartition[[#This Row],[Code_Nom]]&amp;"_"&amp;Clef_répartition[[#This Row],[Nombre]]&amp;"_"&amp;Clef_répartition[[#This Row],[Année]]</f>
        <v>SITSE_Services industriels de Terre Sainte et environs_11_2016</v>
      </c>
      <c r="H1883">
        <v>5729</v>
      </c>
      <c r="I1883" t="s">
        <v>261</v>
      </c>
      <c r="J1883">
        <v>2016</v>
      </c>
      <c r="K1883">
        <v>0.08</v>
      </c>
    </row>
    <row r="1884" spans="1:11" x14ac:dyDescent="0.25">
      <c r="A1884" t="s">
        <v>433</v>
      </c>
      <c r="B1884" t="s">
        <v>711</v>
      </c>
      <c r="C1884" t="s">
        <v>712</v>
      </c>
      <c r="D1884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884">
        <f>COUNTIFS(D$2:D1884,Clef_répartition[[#This Row],[Code_Nom]],J$2:J1884,Clef_répartition[[#This Row],[Année]])</f>
        <v>1</v>
      </c>
      <c r="F1884">
        <f>IF(Clef_répartition[[#This Row],[Code_Nom]]=D1883,F1883-1,(COUNTIFS(Clef_répartition[Code_Nom],Clef_répartition[[#This Row],[Code_Nom]],Clef_répartition[Année],Clef_répartition[[#This Row],[Année]])))</f>
        <v>3</v>
      </c>
      <c r="G1884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Joux_1_2016</v>
      </c>
      <c r="H1884">
        <v>5871</v>
      </c>
      <c r="I1884" t="s">
        <v>143</v>
      </c>
      <c r="J1884">
        <v>2016</v>
      </c>
      <c r="K1884">
        <v>0.21396816291409723</v>
      </c>
    </row>
    <row r="1885" spans="1:11" x14ac:dyDescent="0.25">
      <c r="A1885" t="s">
        <v>433</v>
      </c>
      <c r="B1885" t="s">
        <v>711</v>
      </c>
      <c r="C1885" t="s">
        <v>712</v>
      </c>
      <c r="D1885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885">
        <f>COUNTIFS(D$2:D1885,Clef_répartition[[#This Row],[Code_Nom]],J$2:J1885,Clef_répartition[[#This Row],[Année]])</f>
        <v>2</v>
      </c>
      <c r="F1885">
        <f>IF(Clef_répartition[[#This Row],[Code_Nom]]=D1884,F1884-1,(COUNTIFS(Clef_répartition[Code_Nom],Clef_répartition[[#This Row],[Code_Nom]],Clef_répartition[Année],Clef_répartition[[#This Row],[Année]])))</f>
        <v>2</v>
      </c>
      <c r="G1885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Joux_2_2016</v>
      </c>
      <c r="H1885">
        <v>5872</v>
      </c>
      <c r="I1885" t="s">
        <v>154</v>
      </c>
      <c r="J1885">
        <v>2016</v>
      </c>
      <c r="K1885">
        <v>0.66140828911515848</v>
      </c>
    </row>
    <row r="1886" spans="1:11" x14ac:dyDescent="0.25">
      <c r="A1886" t="s">
        <v>433</v>
      </c>
      <c r="B1886" t="s">
        <v>711</v>
      </c>
      <c r="C1886" t="s">
        <v>712</v>
      </c>
      <c r="D1886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886">
        <f>COUNTIFS(D$2:D1886,Clef_répartition[[#This Row],[Code_Nom]],J$2:J1886,Clef_répartition[[#This Row],[Année]])</f>
        <v>3</v>
      </c>
      <c r="F1886">
        <f>IF(Clef_répartition[[#This Row],[Code_Nom]]=D1885,F1885-1,(COUNTIFS(Clef_répartition[Code_Nom],Clef_répartition[[#This Row],[Code_Nom]],Clef_répartition[Année],Clef_répartition[[#This Row],[Année]])))</f>
        <v>1</v>
      </c>
      <c r="G1886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Joux_3_2016</v>
      </c>
      <c r="H1886">
        <v>5873</v>
      </c>
      <c r="I1886" t="s">
        <v>155</v>
      </c>
      <c r="J1886">
        <v>2016</v>
      </c>
      <c r="K1886">
        <v>0.12462354797074432</v>
      </c>
    </row>
    <row r="1887" spans="1:11" x14ac:dyDescent="0.25">
      <c r="A1887" t="s">
        <v>721</v>
      </c>
      <c r="B1887" t="s">
        <v>575</v>
      </c>
      <c r="C1887" t="s">
        <v>576</v>
      </c>
      <c r="D1887" t="str">
        <f>Clef_répartition[[#This Row],[Code association]]&amp;"_"&amp;Clef_répartition[[#This Row],[Nom association]]</f>
        <v>A3C_Association du Collège des Côtes de Chalamont</v>
      </c>
      <c r="E1887">
        <f>COUNTIFS(D$2:D1887,Clef_répartition[[#This Row],[Code_Nom]],J$2:J1887,Clef_répartition[[#This Row],[Année]])</f>
        <v>1</v>
      </c>
      <c r="F1887">
        <f>IF(Clef_répartition[[#This Row],[Code_Nom]]=D1886,F1886-1,(COUNTIFS(Clef_répartition[Code_Nom],Clef_répartition[[#This Row],[Code_Nom]],Clef_répartition[Année],Clef_répartition[[#This Row],[Année]])))</f>
        <v>3</v>
      </c>
      <c r="G1887" t="str">
        <f>Clef_répartition[[#This Row],[Code_Nom]]&amp;"_"&amp;Clef_répartition[[#This Row],[Nombre]]&amp;"_"&amp;Clef_répartition[[#This Row],[Année]]</f>
        <v>A3C_Association du Collège des Côtes de Chalamont_1_2017</v>
      </c>
      <c r="H1887">
        <v>5902</v>
      </c>
      <c r="I1887" t="s">
        <v>18</v>
      </c>
      <c r="J1887">
        <v>2017</v>
      </c>
      <c r="K1887">
        <v>0.27</v>
      </c>
    </row>
    <row r="1888" spans="1:11" x14ac:dyDescent="0.25">
      <c r="A1888" t="s">
        <v>721</v>
      </c>
      <c r="B1888" t="s">
        <v>575</v>
      </c>
      <c r="C1888" t="s">
        <v>576</v>
      </c>
      <c r="D1888" t="str">
        <f>Clef_répartition[[#This Row],[Code association]]&amp;"_"&amp;Clef_répartition[[#This Row],[Nom association]]</f>
        <v>A3C_Association du Collège des Côtes de Chalamont</v>
      </c>
      <c r="E1888">
        <f>COUNTIFS(D$2:D1888,Clef_répartition[[#This Row],[Code_Nom]],J$2:J1888,Clef_répartition[[#This Row],[Année]])</f>
        <v>2</v>
      </c>
      <c r="F1888">
        <f>IF(Clef_répartition[[#This Row],[Code_Nom]]=D1887,F1887-1,(COUNTIFS(Clef_répartition[Code_Nom],Clef_répartition[[#This Row],[Code_Nom]],Clef_répartition[Année],Clef_répartition[[#This Row],[Année]])))</f>
        <v>2</v>
      </c>
      <c r="G1888" t="str">
        <f>Clef_répartition[[#This Row],[Code_Nom]]&amp;"_"&amp;Clef_répartition[[#This Row],[Nombre]]&amp;"_"&amp;Clef_répartition[[#This Row],[Année]]</f>
        <v>A3C_Association du Collège des Côtes de Chalamont_2_2017</v>
      </c>
      <c r="H1888">
        <v>5914</v>
      </c>
      <c r="I1888" t="s">
        <v>105</v>
      </c>
      <c r="J1888">
        <v>2017</v>
      </c>
      <c r="K1888">
        <v>0.28000000000000003</v>
      </c>
    </row>
    <row r="1889" spans="1:11" x14ac:dyDescent="0.25">
      <c r="A1889" t="s">
        <v>721</v>
      </c>
      <c r="B1889" t="s">
        <v>575</v>
      </c>
      <c r="C1889" t="s">
        <v>576</v>
      </c>
      <c r="D1889" t="str">
        <f>Clef_répartition[[#This Row],[Code association]]&amp;"_"&amp;Clef_répartition[[#This Row],[Nom association]]</f>
        <v>A3C_Association du Collège des Côtes de Chalamont</v>
      </c>
      <c r="E1889">
        <f>COUNTIFS(D$2:D1889,Clef_répartition[[#This Row],[Code_Nom]],J$2:J1889,Clef_répartition[[#This Row],[Année]])</f>
        <v>3</v>
      </c>
      <c r="F1889">
        <f>IF(Clef_répartition[[#This Row],[Code_Nom]]=D1888,F1888-1,(COUNTIFS(Clef_répartition[Code_Nom],Clef_répartition[[#This Row],[Code_Nom]],Clef_répartition[Année],Clef_répartition[[#This Row],[Année]])))</f>
        <v>1</v>
      </c>
      <c r="G1889" t="str">
        <f>Clef_répartition[[#This Row],[Code_Nom]]&amp;"_"&amp;Clef_répartition[[#This Row],[Nombre]]&amp;"_"&amp;Clef_répartition[[#This Row],[Année]]</f>
        <v>A3C_Association du Collège des Côtes de Chalamont_3_2017</v>
      </c>
      <c r="H1889">
        <v>5929</v>
      </c>
      <c r="I1889" t="s">
        <v>257</v>
      </c>
      <c r="J1889">
        <v>2017</v>
      </c>
      <c r="K1889">
        <v>0.45</v>
      </c>
    </row>
    <row r="1890" spans="1:11" x14ac:dyDescent="0.25">
      <c r="A1890" t="s">
        <v>713</v>
      </c>
      <c r="B1890" t="s">
        <v>716</v>
      </c>
      <c r="C1890" t="s">
        <v>717</v>
      </c>
      <c r="D1890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0">
        <f>COUNTIFS(D$2:D1890,Clef_répartition[[#This Row],[Code_Nom]],J$2:J1890,Clef_répartition[[#This Row],[Année]])</f>
        <v>1</v>
      </c>
      <c r="F1890">
        <f>IF(Clef_répartition[[#This Row],[Code_Nom]]=D1889,F1889-1,(COUNTIFS(Clef_répartition[Code_Nom],Clef_répartition[[#This Row],[Code_Nom]],Clef_répartition[Année],Clef_répartition[[#This Row],[Année]])))</f>
        <v>15</v>
      </c>
      <c r="G189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énergie_1_2017</v>
      </c>
      <c r="H1890">
        <v>5702</v>
      </c>
      <c r="I1890" t="s">
        <v>7</v>
      </c>
      <c r="J1890">
        <v>2017</v>
      </c>
      <c r="K1890">
        <v>2.5999999999999999E-2</v>
      </c>
    </row>
    <row r="1891" spans="1:11" x14ac:dyDescent="0.25">
      <c r="A1891" t="s">
        <v>713</v>
      </c>
      <c r="B1891" t="s">
        <v>716</v>
      </c>
      <c r="C1891" t="s">
        <v>717</v>
      </c>
      <c r="D1891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1">
        <f>COUNTIFS(D$2:D1891,Clef_répartition[[#This Row],[Code_Nom]],J$2:J1891,Clef_répartition[[#This Row],[Année]])</f>
        <v>2</v>
      </c>
      <c r="F1891">
        <f>IF(Clef_répartition[[#This Row],[Code_Nom]]=D1890,F1890-1,(COUNTIFS(Clef_répartition[Code_Nom],Clef_répartition[[#This Row],[Code_Nom]],Clef_répartition[Année],Clef_répartition[[#This Row],[Année]])))</f>
        <v>14</v>
      </c>
      <c r="G189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énergie_2_2017</v>
      </c>
      <c r="H1891">
        <v>5705</v>
      </c>
      <c r="I1891" t="s">
        <v>27</v>
      </c>
      <c r="J1891">
        <v>2017</v>
      </c>
      <c r="K1891">
        <v>2.5999999999999999E-2</v>
      </c>
    </row>
    <row r="1892" spans="1:11" x14ac:dyDescent="0.25">
      <c r="A1892" t="s">
        <v>713</v>
      </c>
      <c r="B1892" t="s">
        <v>716</v>
      </c>
      <c r="C1892" t="s">
        <v>717</v>
      </c>
      <c r="D1892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2">
        <f>COUNTIFS(D$2:D1892,Clef_répartition[[#This Row],[Code_Nom]],J$2:J1892,Clef_répartition[[#This Row],[Année]])</f>
        <v>3</v>
      </c>
      <c r="F1892">
        <f>IF(Clef_répartition[[#This Row],[Code_Nom]]=D1891,F1891-1,(COUNTIFS(Clef_répartition[Code_Nom],Clef_répartition[[#This Row],[Code_Nom]],Clef_répartition[Année],Clef_répartition[[#This Row],[Année]])))</f>
        <v>13</v>
      </c>
      <c r="G189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énergie_3_2017</v>
      </c>
      <c r="H1892">
        <v>5706</v>
      </c>
      <c r="I1892" t="s">
        <v>29</v>
      </c>
      <c r="J1892">
        <v>2017</v>
      </c>
      <c r="K1892">
        <v>9.0899999999999995E-2</v>
      </c>
    </row>
    <row r="1893" spans="1:11" x14ac:dyDescent="0.25">
      <c r="A1893" t="s">
        <v>713</v>
      </c>
      <c r="B1893" t="s">
        <v>716</v>
      </c>
      <c r="C1893" t="s">
        <v>717</v>
      </c>
      <c r="D1893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3">
        <f>COUNTIFS(D$2:D1893,Clef_répartition[[#This Row],[Code_Nom]],J$2:J1893,Clef_répartition[[#This Row],[Année]])</f>
        <v>4</v>
      </c>
      <c r="F1893">
        <f>IF(Clef_répartition[[#This Row],[Code_Nom]]=D1892,F1892-1,(COUNTIFS(Clef_répartition[Code_Nom],Clef_répartition[[#This Row],[Code_Nom]],Clef_répartition[Année],Clef_répartition[[#This Row],[Année]])))</f>
        <v>12</v>
      </c>
      <c r="G189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énergie_4_2017</v>
      </c>
      <c r="H1893">
        <v>5707</v>
      </c>
      <c r="I1893" t="s">
        <v>52</v>
      </c>
      <c r="J1893">
        <v>2017</v>
      </c>
      <c r="K1893">
        <v>2.5999999999999999E-2</v>
      </c>
    </row>
    <row r="1894" spans="1:11" x14ac:dyDescent="0.25">
      <c r="A1894" t="s">
        <v>713</v>
      </c>
      <c r="B1894" t="s">
        <v>716</v>
      </c>
      <c r="C1894" t="s">
        <v>717</v>
      </c>
      <c r="D1894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4">
        <f>COUNTIFS(D$2:D1894,Clef_répartition[[#This Row],[Code_Nom]],J$2:J1894,Clef_répartition[[#This Row],[Année]])</f>
        <v>5</v>
      </c>
      <c r="F1894">
        <f>IF(Clef_répartition[[#This Row],[Code_Nom]]=D1893,F1893-1,(COUNTIFS(Clef_répartition[Code_Nom],Clef_répartition[[#This Row],[Code_Nom]],Clef_répartition[Année],Clef_répartition[[#This Row],[Année]])))</f>
        <v>11</v>
      </c>
      <c r="G189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énergie_5_2017</v>
      </c>
      <c r="H1894">
        <v>5709</v>
      </c>
      <c r="I1894" t="s">
        <v>62</v>
      </c>
      <c r="J1894">
        <v>2017</v>
      </c>
      <c r="K1894">
        <v>9.0899999999999995E-2</v>
      </c>
    </row>
    <row r="1895" spans="1:11" x14ac:dyDescent="0.25">
      <c r="A1895" t="s">
        <v>713</v>
      </c>
      <c r="B1895" t="s">
        <v>716</v>
      </c>
      <c r="C1895" t="s">
        <v>717</v>
      </c>
      <c r="D1895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5">
        <f>COUNTIFS(D$2:D1895,Clef_répartition[[#This Row],[Code_Nom]],J$2:J1895,Clef_répartition[[#This Row],[Année]])</f>
        <v>6</v>
      </c>
      <c r="F1895">
        <f>IF(Clef_répartition[[#This Row],[Code_Nom]]=D1894,F1894-1,(COUNTIFS(Clef_répartition[Code_Nom],Clef_répartition[[#This Row],[Code_Nom]],Clef_répartition[Année],Clef_répartition[[#This Row],[Année]])))</f>
        <v>10</v>
      </c>
      <c r="G189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énergie_6_2017</v>
      </c>
      <c r="H1895">
        <v>5713</v>
      </c>
      <c r="I1895" t="s">
        <v>80</v>
      </c>
      <c r="J1895">
        <v>2017</v>
      </c>
      <c r="K1895">
        <v>1.95E-2</v>
      </c>
    </row>
    <row r="1896" spans="1:11" x14ac:dyDescent="0.25">
      <c r="A1896" t="s">
        <v>713</v>
      </c>
      <c r="B1896" t="s">
        <v>716</v>
      </c>
      <c r="C1896" t="s">
        <v>717</v>
      </c>
      <c r="D1896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6">
        <f>COUNTIFS(D$2:D1896,Clef_répartition[[#This Row],[Code_Nom]],J$2:J1896,Clef_répartition[[#This Row],[Année]])</f>
        <v>7</v>
      </c>
      <c r="F1896">
        <f>IF(Clef_répartition[[#This Row],[Code_Nom]]=D1895,F1895-1,(COUNTIFS(Clef_répartition[Code_Nom],Clef_répartition[[#This Row],[Code_Nom]],Clef_répartition[Année],Clef_répartition[[#This Row],[Année]])))</f>
        <v>9</v>
      </c>
      <c r="G189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énergie_7_2017</v>
      </c>
      <c r="H1896">
        <v>5714</v>
      </c>
      <c r="I1896" t="s">
        <v>81</v>
      </c>
      <c r="J1896">
        <v>2017</v>
      </c>
      <c r="K1896">
        <v>2.5999999999999999E-2</v>
      </c>
    </row>
    <row r="1897" spans="1:11" x14ac:dyDescent="0.25">
      <c r="A1897" t="s">
        <v>713</v>
      </c>
      <c r="B1897" t="s">
        <v>716</v>
      </c>
      <c r="C1897" t="s">
        <v>717</v>
      </c>
      <c r="D1897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7">
        <f>COUNTIFS(D$2:D1897,Clef_répartition[[#This Row],[Code_Nom]],J$2:J1897,Clef_répartition[[#This Row],[Année]])</f>
        <v>8</v>
      </c>
      <c r="F1897">
        <f>IF(Clef_répartition[[#This Row],[Code_Nom]]=D1896,F1896-1,(COUNTIFS(Clef_répartition[Code_Nom],Clef_répartition[[#This Row],[Code_Nom]],Clef_répartition[Année],Clef_répartition[[#This Row],[Année]])))</f>
        <v>8</v>
      </c>
      <c r="G189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énergie_8_2017</v>
      </c>
      <c r="H1897">
        <v>5717</v>
      </c>
      <c r="I1897" t="s">
        <v>118</v>
      </c>
      <c r="J1897">
        <v>2017</v>
      </c>
      <c r="K1897">
        <v>1.95E-2</v>
      </c>
    </row>
    <row r="1898" spans="1:11" x14ac:dyDescent="0.25">
      <c r="A1898" t="s">
        <v>713</v>
      </c>
      <c r="B1898" t="s">
        <v>716</v>
      </c>
      <c r="C1898" t="s">
        <v>717</v>
      </c>
      <c r="D1898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8">
        <f>COUNTIFS(D$2:D1898,Clef_répartition[[#This Row],[Code_Nom]],J$2:J1898,Clef_répartition[[#This Row],[Année]])</f>
        <v>9</v>
      </c>
      <c r="F1898">
        <f>IF(Clef_répartition[[#This Row],[Code_Nom]]=D1897,F1897-1,(COUNTIFS(Clef_répartition[Code_Nom],Clef_répartition[[#This Row],[Code_Nom]],Clef_répartition[Année],Clef_répartition[[#This Row],[Année]])))</f>
        <v>7</v>
      </c>
      <c r="G189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énergie_9_2017</v>
      </c>
      <c r="H1898">
        <v>5718</v>
      </c>
      <c r="I1898" t="s">
        <v>120</v>
      </c>
      <c r="J1898">
        <v>2017</v>
      </c>
      <c r="K1898">
        <v>0.12989999999999999</v>
      </c>
    </row>
    <row r="1899" spans="1:11" x14ac:dyDescent="0.25">
      <c r="A1899" t="s">
        <v>713</v>
      </c>
      <c r="B1899" t="s">
        <v>716</v>
      </c>
      <c r="C1899" t="s">
        <v>717</v>
      </c>
      <c r="D1899" t="str">
        <f>Clef_répartition[[#This Row],[Code association]]&amp;"_"&amp;Clef_répartition[[#This Row],[Nom association]]</f>
        <v>ACP_Association de communes pour l'exploitation d'un couvert régional à plaquettes et bois énergie</v>
      </c>
      <c r="E1899">
        <f>COUNTIFS(D$2:D1899,Clef_répartition[[#This Row],[Code_Nom]],J$2:J1899,Clef_répartition[[#This Row],[Année]])</f>
        <v>10</v>
      </c>
      <c r="F1899">
        <f>IF(Clef_répartition[[#This Row],[Code_Nom]]=D1898,F1898-1,(COUNTIFS(Clef_répartition[Code_Nom],Clef_répartition[[#This Row],[Code_Nom]],Clef_répartition[Année],Clef_répartition[[#This Row],[Année]])))</f>
        <v>6</v>
      </c>
      <c r="G189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énergie_10_2017</v>
      </c>
      <c r="H1899">
        <v>5719</v>
      </c>
      <c r="I1899" t="s">
        <v>124</v>
      </c>
      <c r="J1899">
        <v>2017</v>
      </c>
      <c r="K1899">
        <v>5.1900000000000002E-2</v>
      </c>
    </row>
    <row r="1900" spans="1:11" x14ac:dyDescent="0.25">
      <c r="A1900" t="s">
        <v>713</v>
      </c>
      <c r="B1900" t="s">
        <v>716</v>
      </c>
      <c r="C1900" t="s">
        <v>717</v>
      </c>
      <c r="D1900" t="str">
        <f>Clef_répartition[[#This Row],[Code association]]&amp;"_"&amp;Clef_répartition[[#This Row],[Nom association]]</f>
        <v>ACP_Association de communes pour l'exploitation d'un couvert régional à plaquettes et bois énergie</v>
      </c>
      <c r="E1900">
        <f>COUNTIFS(D$2:D1900,Clef_répartition[[#This Row],[Code_Nom]],J$2:J1900,Clef_répartition[[#This Row],[Année]])</f>
        <v>11</v>
      </c>
      <c r="F1900">
        <f>IF(Clef_répartition[[#This Row],[Code_Nom]]=D1899,F1899-1,(COUNTIFS(Clef_répartition[Code_Nom],Clef_répartition[[#This Row],[Code_Nom]],Clef_répartition[Année],Clef_répartition[[#This Row],[Année]])))</f>
        <v>5</v>
      </c>
      <c r="G190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énergie_11_2017</v>
      </c>
      <c r="H1900">
        <v>5720</v>
      </c>
      <c r="I1900" t="s">
        <v>125</v>
      </c>
      <c r="J1900">
        <v>2017</v>
      </c>
      <c r="K1900">
        <v>7.7899999999999997E-2</v>
      </c>
    </row>
    <row r="1901" spans="1:11" x14ac:dyDescent="0.25">
      <c r="A1901" t="s">
        <v>713</v>
      </c>
      <c r="B1901" t="s">
        <v>716</v>
      </c>
      <c r="C1901" t="s">
        <v>717</v>
      </c>
      <c r="D1901" t="str">
        <f>Clef_répartition[[#This Row],[Code association]]&amp;"_"&amp;Clef_répartition[[#This Row],[Nom association]]</f>
        <v>ACP_Association de communes pour l'exploitation d'un couvert régional à plaquettes et bois énergie</v>
      </c>
      <c r="E1901">
        <f>COUNTIFS(D$2:D1901,Clef_répartition[[#This Row],[Code_Nom]],J$2:J1901,Clef_répartition[[#This Row],[Année]])</f>
        <v>12</v>
      </c>
      <c r="F1901">
        <f>IF(Clef_répartition[[#This Row],[Code_Nom]]=D1900,F1900-1,(COUNTIFS(Clef_répartition[Code_Nom],Clef_répartition[[#This Row],[Code_Nom]],Clef_répartition[Année],Clef_répartition[[#This Row],[Année]])))</f>
        <v>4</v>
      </c>
      <c r="G190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énergie_12_2017</v>
      </c>
      <c r="H1901">
        <v>5722</v>
      </c>
      <c r="I1901" t="s">
        <v>133</v>
      </c>
      <c r="J1901">
        <v>2017</v>
      </c>
      <c r="K1901">
        <v>1.2999999999999999E-2</v>
      </c>
    </row>
    <row r="1902" spans="1:11" x14ac:dyDescent="0.25">
      <c r="A1902" t="s">
        <v>713</v>
      </c>
      <c r="B1902" t="s">
        <v>716</v>
      </c>
      <c r="C1902" t="s">
        <v>717</v>
      </c>
      <c r="D1902" t="str">
        <f>Clef_répartition[[#This Row],[Code association]]&amp;"_"&amp;Clef_répartition[[#This Row],[Nom association]]</f>
        <v>ACP_Association de communes pour l'exploitation d'un couvert régional à plaquettes et bois énergie</v>
      </c>
      <c r="E1902">
        <f>COUNTIFS(D$2:D1902,Clef_répartition[[#This Row],[Code_Nom]],J$2:J1902,Clef_répartition[[#This Row],[Année]])</f>
        <v>13</v>
      </c>
      <c r="F1902">
        <f>IF(Clef_répartition[[#This Row],[Code_Nom]]=D1901,F1901-1,(COUNTIFS(Clef_répartition[Code_Nom],Clef_répartition[[#This Row],[Code_Nom]],Clef_répartition[Année],Clef_répartition[[#This Row],[Année]])))</f>
        <v>3</v>
      </c>
      <c r="G190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énergie_13_2017</v>
      </c>
      <c r="H1902">
        <v>5724</v>
      </c>
      <c r="I1902" t="s">
        <v>196</v>
      </c>
      <c r="J1902">
        <v>2017</v>
      </c>
      <c r="K1902">
        <v>6.4899999999999999E-2</v>
      </c>
    </row>
    <row r="1903" spans="1:11" x14ac:dyDescent="0.25">
      <c r="A1903" t="s">
        <v>713</v>
      </c>
      <c r="B1903" t="s">
        <v>716</v>
      </c>
      <c r="C1903" t="s">
        <v>717</v>
      </c>
      <c r="D1903" t="str">
        <f>Clef_répartition[[#This Row],[Code association]]&amp;"_"&amp;Clef_répartition[[#This Row],[Nom association]]</f>
        <v>ACP_Association de communes pour l'exploitation d'un couvert régional à plaquettes et bois énergie</v>
      </c>
      <c r="E1903">
        <f>COUNTIFS(D$2:D1903,Clef_répartition[[#This Row],[Code_Nom]],J$2:J1903,Clef_répartition[[#This Row],[Année]])</f>
        <v>14</v>
      </c>
      <c r="F1903">
        <f>IF(Clef_répartition[[#This Row],[Code_Nom]]=D1902,F1902-1,(COUNTIFS(Clef_répartition[Code_Nom],Clef_répartition[[#This Row],[Code_Nom]],Clef_répartition[Année],Clef_répartition[[#This Row],[Année]])))</f>
        <v>2</v>
      </c>
      <c r="G190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énergie_14_2017</v>
      </c>
      <c r="H1903">
        <v>5727</v>
      </c>
      <c r="I1903" t="s">
        <v>243</v>
      </c>
      <c r="J1903">
        <v>2017</v>
      </c>
      <c r="K1903">
        <v>3.9E-2</v>
      </c>
    </row>
    <row r="1904" spans="1:11" x14ac:dyDescent="0.25">
      <c r="A1904" t="s">
        <v>713</v>
      </c>
      <c r="B1904" t="s">
        <v>716</v>
      </c>
      <c r="C1904" t="s">
        <v>717</v>
      </c>
      <c r="D1904" t="str">
        <f>Clef_répartition[[#This Row],[Code association]]&amp;"_"&amp;Clef_répartition[[#This Row],[Nom association]]</f>
        <v>ACP_Association de communes pour l'exploitation d'un couvert régional à plaquettes et bois énergie</v>
      </c>
      <c r="E1904">
        <f>COUNTIFS(D$2:D1904,Clef_répartition[[#This Row],[Code_Nom]],J$2:J1904,Clef_répartition[[#This Row],[Année]])</f>
        <v>15</v>
      </c>
      <c r="F1904">
        <f>IF(Clef_répartition[[#This Row],[Code_Nom]]=D1903,F1903-1,(COUNTIFS(Clef_répartition[Code_Nom],Clef_répartition[[#This Row],[Code_Nom]],Clef_répartition[Année],Clef_répartition[[#This Row],[Année]])))</f>
        <v>1</v>
      </c>
      <c r="G190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énergie_15_2017</v>
      </c>
      <c r="H1904">
        <v>5730</v>
      </c>
      <c r="I1904" t="s">
        <v>265</v>
      </c>
      <c r="J1904">
        <v>2017</v>
      </c>
      <c r="K1904">
        <v>0.12989999999999999</v>
      </c>
    </row>
    <row r="1905" spans="1:11" x14ac:dyDescent="0.25">
      <c r="A1905" t="s">
        <v>721</v>
      </c>
      <c r="B1905" t="s">
        <v>606</v>
      </c>
      <c r="C1905" t="s">
        <v>607</v>
      </c>
      <c r="D1905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905">
        <f>COUNTIFS(D$2:D1905,Clef_répartition[[#This Row],[Code_Nom]],J$2:J1905,Clef_répartition[[#This Row],[Année]])</f>
        <v>1</v>
      </c>
      <c r="F1905">
        <f>IF(Clef_répartition[[#This Row],[Code_Nom]]=D1904,F1904-1,(COUNTIFS(Clef_répartition[Code_Nom],Clef_répartition[[#This Row],[Code_Nom]],Clef_répartition[Année],Clef_répartition[[#This Row],[Année]])))</f>
        <v>4</v>
      </c>
      <c r="G1905" t="str">
        <f>Clef_répartition[[#This Row],[Code_Nom]]&amp;"_"&amp;Clef_répartition[[#This Row],[Nombre]]&amp;"_"&amp;Clef_répartition[[#This Row],[Année]]</f>
        <v>ACPRS_Association intercommunale pour l'épuration des eaux usées et la gestion _1_2017</v>
      </c>
      <c r="H1905">
        <v>5601</v>
      </c>
      <c r="I1905" t="s">
        <v>66</v>
      </c>
      <c r="J1905">
        <v>2017</v>
      </c>
      <c r="K1905">
        <v>0.38</v>
      </c>
    </row>
    <row r="1906" spans="1:11" x14ac:dyDescent="0.25">
      <c r="A1906" t="s">
        <v>721</v>
      </c>
      <c r="B1906" t="s">
        <v>606</v>
      </c>
      <c r="C1906" t="s">
        <v>607</v>
      </c>
      <c r="D1906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906">
        <f>COUNTIFS(D$2:D1906,Clef_répartition[[#This Row],[Code_Nom]],J$2:J1906,Clef_répartition[[#This Row],[Année]])</f>
        <v>2</v>
      </c>
      <c r="F1906">
        <f>IF(Clef_répartition[[#This Row],[Code_Nom]]=D1905,F1905-1,(COUNTIFS(Clef_répartition[Code_Nom],Clef_répartition[[#This Row],[Code_Nom]],Clef_répartition[Année],Clef_répartition[[#This Row],[Année]])))</f>
        <v>3</v>
      </c>
      <c r="G1906" t="str">
        <f>Clef_répartition[[#This Row],[Code_Nom]]&amp;"_"&amp;Clef_répartition[[#This Row],[Nombre]]&amp;"_"&amp;Clef_répartition[[#This Row],[Année]]</f>
        <v>ACPRS_Association intercommunale pour l'épuration des eaux usées et la gestion _2_2017</v>
      </c>
      <c r="H1906">
        <v>5607</v>
      </c>
      <c r="I1906" t="s">
        <v>225</v>
      </c>
      <c r="J1906">
        <v>2017</v>
      </c>
      <c r="K1906">
        <v>0.49</v>
      </c>
    </row>
    <row r="1907" spans="1:11" x14ac:dyDescent="0.25">
      <c r="A1907" t="s">
        <v>721</v>
      </c>
      <c r="B1907" t="s">
        <v>606</v>
      </c>
      <c r="C1907" t="s">
        <v>607</v>
      </c>
      <c r="D1907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907">
        <f>COUNTIFS(D$2:D1907,Clef_répartition[[#This Row],[Code_Nom]],J$2:J1907,Clef_répartition[[#This Row],[Année]])</f>
        <v>3</v>
      </c>
      <c r="F1907">
        <f>IF(Clef_répartition[[#This Row],[Code_Nom]]=D1906,F1906-1,(COUNTIFS(Clef_répartition[Code_Nom],Clef_répartition[[#This Row],[Code_Nom]],Clef_répartition[Année],Clef_répartition[[#This Row],[Année]])))</f>
        <v>2</v>
      </c>
      <c r="G1907" t="str">
        <f>Clef_répartition[[#This Row],[Code_Nom]]&amp;"_"&amp;Clef_répartition[[#This Row],[Nombre]]&amp;"_"&amp;Clef_répartition[[#This Row],[Année]]</f>
        <v>ACPRS_Association intercommunale pour l'épuration des eaux usées et la gestion _3_2017</v>
      </c>
      <c r="H1907">
        <v>5609</v>
      </c>
      <c r="I1907" t="s">
        <v>230</v>
      </c>
      <c r="J1907">
        <v>2017</v>
      </c>
      <c r="K1907">
        <v>0.06</v>
      </c>
    </row>
    <row r="1908" spans="1:11" x14ac:dyDescent="0.25">
      <c r="A1908" t="s">
        <v>721</v>
      </c>
      <c r="B1908" t="s">
        <v>606</v>
      </c>
      <c r="C1908" t="s">
        <v>607</v>
      </c>
      <c r="D1908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908">
        <f>COUNTIFS(D$2:D1908,Clef_répartition[[#This Row],[Code_Nom]],J$2:J1908,Clef_répartition[[#This Row],[Année]])</f>
        <v>4</v>
      </c>
      <c r="F1908">
        <f>IF(Clef_répartition[[#This Row],[Code_Nom]]=D1907,F1907-1,(COUNTIFS(Clef_répartition[Code_Nom],Clef_répartition[[#This Row],[Code_Nom]],Clef_répartition[Année],Clef_répartition[[#This Row],[Année]])))</f>
        <v>1</v>
      </c>
      <c r="G1908" t="str">
        <f>Clef_répartition[[#This Row],[Code_Nom]]&amp;"_"&amp;Clef_répartition[[#This Row],[Nombre]]&amp;"_"&amp;Clef_répartition[[#This Row],[Année]]</f>
        <v>ACPRS_Association intercommunale pour l'épuration des eaux usées et la gestion _4_2017</v>
      </c>
      <c r="H1908">
        <v>5610</v>
      </c>
      <c r="I1908" t="s">
        <v>256</v>
      </c>
      <c r="J1908">
        <v>2017</v>
      </c>
      <c r="K1908">
        <v>7.0000000000000007E-2</v>
      </c>
    </row>
    <row r="1909" spans="1:11" x14ac:dyDescent="0.25">
      <c r="A1909" t="s">
        <v>721</v>
      </c>
      <c r="B1909" t="s">
        <v>608</v>
      </c>
      <c r="C1909" t="s">
        <v>609</v>
      </c>
      <c r="D1909" t="str">
        <f>Clef_répartition[[#This Row],[Code association]]&amp;"_"&amp;Clef_répartition[[#This Row],[Nom association]]</f>
        <v>ACRG_Association à buts multiples des communes de la région de Grandson</v>
      </c>
      <c r="E1909">
        <f>COUNTIFS(D$2:D1909,Clef_répartition[[#This Row],[Code_Nom]],J$2:J1909,Clef_répartition[[#This Row],[Année]])</f>
        <v>1</v>
      </c>
      <c r="F1909">
        <f>IF(Clef_répartition[[#This Row],[Code_Nom]]=D1908,F1908-1,(COUNTIFS(Clef_répartition[Code_Nom],Clef_répartition[[#This Row],[Code_Nom]],Clef_répartition[Année],Clef_répartition[[#This Row],[Année]])))</f>
        <v>17</v>
      </c>
      <c r="G1909" t="str">
        <f>Clef_répartition[[#This Row],[Code_Nom]]&amp;"_"&amp;Clef_répartition[[#This Row],[Nombre]]&amp;"_"&amp;Clef_répartition[[#This Row],[Année]]</f>
        <v>ACRG_Association à buts multiples des communes de la région de Grandson_1_2017</v>
      </c>
      <c r="H1909">
        <v>5551</v>
      </c>
      <c r="I1909" t="s">
        <v>28</v>
      </c>
      <c r="J1909">
        <v>2017</v>
      </c>
      <c r="K1909">
        <v>3.1219092921395939E-2</v>
      </c>
    </row>
    <row r="1910" spans="1:11" x14ac:dyDescent="0.25">
      <c r="A1910" t="s">
        <v>721</v>
      </c>
      <c r="B1910" t="s">
        <v>608</v>
      </c>
      <c r="C1910" t="s">
        <v>609</v>
      </c>
      <c r="D1910" t="str">
        <f>Clef_répartition[[#This Row],[Code association]]&amp;"_"&amp;Clef_répartition[[#This Row],[Nom association]]</f>
        <v>ACRG_Association à buts multiples des communes de la région de Grandson</v>
      </c>
      <c r="E1910">
        <f>COUNTIFS(D$2:D1910,Clef_répartition[[#This Row],[Code_Nom]],J$2:J1910,Clef_répartition[[#This Row],[Année]])</f>
        <v>2</v>
      </c>
      <c r="F1910">
        <f>IF(Clef_répartition[[#This Row],[Code_Nom]]=D1909,F1909-1,(COUNTIFS(Clef_répartition[Code_Nom],Clef_répartition[[#This Row],[Code_Nom]],Clef_répartition[Année],Clef_répartition[[#This Row],[Année]])))</f>
        <v>16</v>
      </c>
      <c r="G1910" t="str">
        <f>Clef_répartition[[#This Row],[Code_Nom]]&amp;"_"&amp;Clef_répartition[[#This Row],[Nombre]]&amp;"_"&amp;Clef_répartition[[#This Row],[Année]]</f>
        <v>ACRG_Association à buts multiples des communes de la région de Grandson_2_2017</v>
      </c>
      <c r="H1910">
        <v>5552</v>
      </c>
      <c r="I1910" t="s">
        <v>40</v>
      </c>
      <c r="J1910">
        <v>2017</v>
      </c>
      <c r="K1910">
        <v>6.1424629899998431E-2</v>
      </c>
    </row>
    <row r="1911" spans="1:11" x14ac:dyDescent="0.25">
      <c r="A1911" t="s">
        <v>721</v>
      </c>
      <c r="B1911" t="s">
        <v>608</v>
      </c>
      <c r="C1911" t="s">
        <v>609</v>
      </c>
      <c r="D1911" t="str">
        <f>Clef_répartition[[#This Row],[Code association]]&amp;"_"&amp;Clef_répartition[[#This Row],[Nom association]]</f>
        <v>ACRG_Association à buts multiples des communes de la région de Grandson</v>
      </c>
      <c r="E1911">
        <f>COUNTIFS(D$2:D1911,Clef_répartition[[#This Row],[Code_Nom]],J$2:J1911,Clef_répartition[[#This Row],[Année]])</f>
        <v>3</v>
      </c>
      <c r="F1911">
        <f>IF(Clef_répartition[[#This Row],[Code_Nom]]=D1910,F1910-1,(COUNTIFS(Clef_répartition[Code_Nom],Clef_répartition[[#This Row],[Code_Nom]],Clef_répartition[Année],Clef_répartition[[#This Row],[Année]])))</f>
        <v>15</v>
      </c>
      <c r="G1911" t="str">
        <f>Clef_répartition[[#This Row],[Code_Nom]]&amp;"_"&amp;Clef_répartition[[#This Row],[Nombre]]&amp;"_"&amp;Clef_répartition[[#This Row],[Année]]</f>
        <v>ACRG_Association à buts multiples des communes de la région de Grandson_3_2017</v>
      </c>
      <c r="H1911">
        <v>5553</v>
      </c>
      <c r="I1911" t="s">
        <v>47</v>
      </c>
      <c r="J1911">
        <v>2017</v>
      </c>
      <c r="K1911">
        <v>5.2643094868051299E-2</v>
      </c>
    </row>
    <row r="1912" spans="1:11" x14ac:dyDescent="0.25">
      <c r="A1912" t="s">
        <v>721</v>
      </c>
      <c r="B1912" t="s">
        <v>608</v>
      </c>
      <c r="C1912" t="s">
        <v>609</v>
      </c>
      <c r="D1912" t="str">
        <f>Clef_répartition[[#This Row],[Code association]]&amp;"_"&amp;Clef_répartition[[#This Row],[Nom association]]</f>
        <v>ACRG_Association à buts multiples des communes de la région de Grandson</v>
      </c>
      <c r="E1912">
        <f>COUNTIFS(D$2:D1912,Clef_répartition[[#This Row],[Code_Nom]],J$2:J1912,Clef_répartition[[#This Row],[Année]])</f>
        <v>4</v>
      </c>
      <c r="F1912">
        <f>IF(Clef_répartition[[#This Row],[Code_Nom]]=D1911,F1911-1,(COUNTIFS(Clef_répartition[Code_Nom],Clef_répartition[[#This Row],[Code_Nom]],Clef_répartition[Année],Clef_répartition[[#This Row],[Année]])))</f>
        <v>14</v>
      </c>
      <c r="G1912" t="str">
        <f>Clef_répartition[[#This Row],[Code_Nom]]&amp;"_"&amp;Clef_répartition[[#This Row],[Nombre]]&amp;"_"&amp;Clef_répartition[[#This Row],[Année]]</f>
        <v>ACRG_Association à buts multiples des communes de la région de Grandson_4_2017</v>
      </c>
      <c r="H1912">
        <v>5554</v>
      </c>
      <c r="I1912" t="s">
        <v>71</v>
      </c>
      <c r="J1912">
        <v>2017</v>
      </c>
      <c r="K1912">
        <v>4.3055032261103E-2</v>
      </c>
    </row>
    <row r="1913" spans="1:11" x14ac:dyDescent="0.25">
      <c r="A1913" t="s">
        <v>721</v>
      </c>
      <c r="B1913" t="s">
        <v>608</v>
      </c>
      <c r="C1913" t="s">
        <v>609</v>
      </c>
      <c r="D1913" t="str">
        <f>Clef_répartition[[#This Row],[Code association]]&amp;"_"&amp;Clef_répartition[[#This Row],[Nom association]]</f>
        <v>ACRG_Association à buts multiples des communes de la région de Grandson</v>
      </c>
      <c r="E1913">
        <f>COUNTIFS(D$2:D1913,Clef_répartition[[#This Row],[Code_Nom]],J$2:J1913,Clef_répartition[[#This Row],[Année]])</f>
        <v>5</v>
      </c>
      <c r="F1913">
        <f>IF(Clef_répartition[[#This Row],[Code_Nom]]=D1912,F1912-1,(COUNTIFS(Clef_répartition[Code_Nom],Clef_répartition[[#This Row],[Code_Nom]],Clef_répartition[Année],Clef_répartition[[#This Row],[Année]])))</f>
        <v>13</v>
      </c>
      <c r="G1913" t="str">
        <f>Clef_répartition[[#This Row],[Code_Nom]]&amp;"_"&amp;Clef_répartition[[#This Row],[Nombre]]&amp;"_"&amp;Clef_répartition[[#This Row],[Année]]</f>
        <v>ACRG_Association à buts multiples des communes de la région de Grandson_5_2017</v>
      </c>
      <c r="H1913">
        <v>5555</v>
      </c>
      <c r="I1913" t="s">
        <v>75</v>
      </c>
      <c r="J1913">
        <v>2017</v>
      </c>
      <c r="K1913">
        <v>3.102580103298325E-2</v>
      </c>
    </row>
    <row r="1914" spans="1:11" x14ac:dyDescent="0.25">
      <c r="A1914" t="s">
        <v>721</v>
      </c>
      <c r="B1914" t="s">
        <v>608</v>
      </c>
      <c r="C1914" t="s">
        <v>609</v>
      </c>
      <c r="D1914" t="str">
        <f>Clef_répartition[[#This Row],[Code association]]&amp;"_"&amp;Clef_répartition[[#This Row],[Nom association]]</f>
        <v>ACRG_Association à buts multiples des communes de la région de Grandson</v>
      </c>
      <c r="E1914">
        <f>COUNTIFS(D$2:D1914,Clef_répartition[[#This Row],[Code_Nom]],J$2:J1914,Clef_répartition[[#This Row],[Année]])</f>
        <v>6</v>
      </c>
      <c r="F1914">
        <f>IF(Clef_répartition[[#This Row],[Code_Nom]]=D1913,F1913-1,(COUNTIFS(Clef_répartition[Code_Nom],Clef_répartition[[#This Row],[Code_Nom]],Clef_répartition[Année],Clef_répartition[[#This Row],[Année]])))</f>
        <v>12</v>
      </c>
      <c r="G1914" t="str">
        <f>Clef_répartition[[#This Row],[Code_Nom]]&amp;"_"&amp;Clef_répartition[[#This Row],[Nombre]]&amp;"_"&amp;Clef_répartition[[#This Row],[Année]]</f>
        <v>ACRG_Association à buts multiples des communes de la région de Grandson_6_2017</v>
      </c>
      <c r="H1914">
        <v>5556</v>
      </c>
      <c r="I1914" t="s">
        <v>115</v>
      </c>
      <c r="J1914">
        <v>2017</v>
      </c>
      <c r="K1914">
        <v>5.1009434998979579E-2</v>
      </c>
    </row>
    <row r="1915" spans="1:11" x14ac:dyDescent="0.25">
      <c r="A1915" t="s">
        <v>721</v>
      </c>
      <c r="B1915" t="s">
        <v>608</v>
      </c>
      <c r="C1915" t="s">
        <v>609</v>
      </c>
      <c r="D1915" t="str">
        <f>Clef_répartition[[#This Row],[Code association]]&amp;"_"&amp;Clef_répartition[[#This Row],[Nom association]]</f>
        <v>ACRG_Association à buts multiples des communes de la région de Grandson</v>
      </c>
      <c r="E1915">
        <f>COUNTIFS(D$2:D1915,Clef_répartition[[#This Row],[Code_Nom]],J$2:J1915,Clef_répartition[[#This Row],[Année]])</f>
        <v>7</v>
      </c>
      <c r="F1915">
        <f>IF(Clef_répartition[[#This Row],[Code_Nom]]=D1914,F1914-1,(COUNTIFS(Clef_répartition[Code_Nom],Clef_répartition[[#This Row],[Code_Nom]],Clef_répartition[Année],Clef_répartition[[#This Row],[Année]])))</f>
        <v>11</v>
      </c>
      <c r="G1915" t="str">
        <f>Clef_répartition[[#This Row],[Code_Nom]]&amp;"_"&amp;Clef_répartition[[#This Row],[Nombre]]&amp;"_"&amp;Clef_répartition[[#This Row],[Année]]</f>
        <v>ACRG_Association à buts multiples des communes de la région de Grandson_7_2017</v>
      </c>
      <c r="H1915">
        <v>5557</v>
      </c>
      <c r="I1915" t="s">
        <v>116</v>
      </c>
      <c r="J1915">
        <v>2017</v>
      </c>
      <c r="K1915">
        <v>6.6720042700827327E-3</v>
      </c>
    </row>
    <row r="1916" spans="1:11" x14ac:dyDescent="0.25">
      <c r="A1916" t="s">
        <v>721</v>
      </c>
      <c r="B1916" t="s">
        <v>608</v>
      </c>
      <c r="C1916" t="s">
        <v>609</v>
      </c>
      <c r="D1916" t="str">
        <f>Clef_répartition[[#This Row],[Code association]]&amp;"_"&amp;Clef_répartition[[#This Row],[Nom association]]</f>
        <v>ACRG_Association à buts multiples des communes de la région de Grandson</v>
      </c>
      <c r="E1916">
        <f>COUNTIFS(D$2:D1916,Clef_répartition[[#This Row],[Code_Nom]],J$2:J1916,Clef_répartition[[#This Row],[Année]])</f>
        <v>8</v>
      </c>
      <c r="F1916">
        <f>IF(Clef_répartition[[#This Row],[Code_Nom]]=D1915,F1915-1,(COUNTIFS(Clef_répartition[Code_Nom],Clef_répartition[[#This Row],[Code_Nom]],Clef_répartition[Année],Clef_répartition[[#This Row],[Année]])))</f>
        <v>10</v>
      </c>
      <c r="G1916" t="str">
        <f>Clef_répartition[[#This Row],[Code_Nom]]&amp;"_"&amp;Clef_répartition[[#This Row],[Nombre]]&amp;"_"&amp;Clef_répartition[[#This Row],[Année]]</f>
        <v>ACRG_Association à buts multiples des communes de la région de Grandson_8_2017</v>
      </c>
      <c r="H1916">
        <v>5559</v>
      </c>
      <c r="I1916" t="s">
        <v>121</v>
      </c>
      <c r="J1916">
        <v>2017</v>
      </c>
      <c r="K1916">
        <v>3.1993241652145246E-2</v>
      </c>
    </row>
    <row r="1917" spans="1:11" x14ac:dyDescent="0.25">
      <c r="A1917" t="s">
        <v>721</v>
      </c>
      <c r="B1917" t="s">
        <v>608</v>
      </c>
      <c r="C1917" t="s">
        <v>609</v>
      </c>
      <c r="D1917" t="str">
        <f>Clef_répartition[[#This Row],[Code association]]&amp;"_"&amp;Clef_répartition[[#This Row],[Nom association]]</f>
        <v>ACRG_Association à buts multiples des communes de la région de Grandson</v>
      </c>
      <c r="E1917">
        <f>COUNTIFS(D$2:D1917,Clef_répartition[[#This Row],[Code_Nom]],J$2:J1917,Clef_répartition[[#This Row],[Année]])</f>
        <v>9</v>
      </c>
      <c r="F1917">
        <f>IF(Clef_répartition[[#This Row],[Code_Nom]]=D1916,F1916-1,(COUNTIFS(Clef_répartition[Code_Nom],Clef_répartition[[#This Row],[Code_Nom]],Clef_répartition[Année],Clef_répartition[[#This Row],[Année]])))</f>
        <v>9</v>
      </c>
      <c r="G1917" t="str">
        <f>Clef_répartition[[#This Row],[Code_Nom]]&amp;"_"&amp;Clef_répartition[[#This Row],[Nombre]]&amp;"_"&amp;Clef_répartition[[#This Row],[Année]]</f>
        <v>ACRG_Association à buts multiples des communes de la région de Grandson_9_2017</v>
      </c>
      <c r="H1917">
        <v>5560</v>
      </c>
      <c r="I1917" t="s">
        <v>131</v>
      </c>
      <c r="J1917">
        <v>2017</v>
      </c>
      <c r="K1917">
        <v>4.8180701423884205E-2</v>
      </c>
    </row>
    <row r="1918" spans="1:11" x14ac:dyDescent="0.25">
      <c r="A1918" t="s">
        <v>721</v>
      </c>
      <c r="B1918" t="s">
        <v>608</v>
      </c>
      <c r="C1918" t="s">
        <v>609</v>
      </c>
      <c r="D1918" t="str">
        <f>Clef_répartition[[#This Row],[Code association]]&amp;"_"&amp;Clef_répartition[[#This Row],[Nom association]]</f>
        <v>ACRG_Association à buts multiples des communes de la région de Grandson</v>
      </c>
      <c r="E1918">
        <f>COUNTIFS(D$2:D1918,Clef_répartition[[#This Row],[Code_Nom]],J$2:J1918,Clef_répartition[[#This Row],[Année]])</f>
        <v>10</v>
      </c>
      <c r="F1918">
        <f>IF(Clef_répartition[[#This Row],[Code_Nom]]=D1917,F1917-1,(COUNTIFS(Clef_répartition[Code_Nom],Clef_répartition[[#This Row],[Code_Nom]],Clef_répartition[Année],Clef_répartition[[#This Row],[Année]])))</f>
        <v>8</v>
      </c>
      <c r="G1918" t="str">
        <f>Clef_répartition[[#This Row],[Code_Nom]]&amp;"_"&amp;Clef_répartition[[#This Row],[Nombre]]&amp;"_"&amp;Clef_répartition[[#This Row],[Année]]</f>
        <v>ACRG_Association à buts multiples des communes de la région de Grandson_10_2017</v>
      </c>
      <c r="H1918">
        <v>5561</v>
      </c>
      <c r="I1918" t="s">
        <v>132</v>
      </c>
      <c r="J1918">
        <v>2017</v>
      </c>
      <c r="K1918">
        <v>0.18772763308686163</v>
      </c>
    </row>
    <row r="1919" spans="1:11" x14ac:dyDescent="0.25">
      <c r="A1919" t="s">
        <v>721</v>
      </c>
      <c r="B1919" t="s">
        <v>608</v>
      </c>
      <c r="C1919" t="s">
        <v>609</v>
      </c>
      <c r="D1919" t="str">
        <f>Clef_répartition[[#This Row],[Code association]]&amp;"_"&amp;Clef_répartition[[#This Row],[Nom association]]</f>
        <v>ACRG_Association à buts multiples des communes de la région de Grandson</v>
      </c>
      <c r="E1919">
        <f>COUNTIFS(D$2:D1919,Clef_répartition[[#This Row],[Code_Nom]],J$2:J1919,Clef_répartition[[#This Row],[Année]])</f>
        <v>11</v>
      </c>
      <c r="F1919">
        <f>IF(Clef_répartition[[#This Row],[Code_Nom]]=D1918,F1918-1,(COUNTIFS(Clef_répartition[Code_Nom],Clef_répartition[[#This Row],[Code_Nom]],Clef_répartition[Année],Clef_répartition[[#This Row],[Année]])))</f>
        <v>7</v>
      </c>
      <c r="G1919" t="str">
        <f>Clef_répartition[[#This Row],[Code_Nom]]&amp;"_"&amp;Clef_répartition[[#This Row],[Nombre]]&amp;"_"&amp;Clef_répartition[[#This Row],[Année]]</f>
        <v>ACRG_Association à buts multiples des communes de la région de Grandson_11_2017</v>
      </c>
      <c r="H1919">
        <v>5562</v>
      </c>
      <c r="I1919" t="s">
        <v>173</v>
      </c>
      <c r="J1919">
        <v>2017</v>
      </c>
      <c r="K1919">
        <v>4.103282626100881E-3</v>
      </c>
    </row>
    <row r="1920" spans="1:11" x14ac:dyDescent="0.25">
      <c r="A1920" t="s">
        <v>721</v>
      </c>
      <c r="B1920" t="s">
        <v>608</v>
      </c>
      <c r="C1920" t="s">
        <v>609</v>
      </c>
      <c r="D1920" t="str">
        <f>Clef_répartition[[#This Row],[Code association]]&amp;"_"&amp;Clef_répartition[[#This Row],[Nom association]]</f>
        <v>ACRG_Association à buts multiples des communes de la région de Grandson</v>
      </c>
      <c r="E1920">
        <f>COUNTIFS(D$2:D1920,Clef_répartition[[#This Row],[Code_Nom]],J$2:J1920,Clef_répartition[[#This Row],[Année]])</f>
        <v>12</v>
      </c>
      <c r="F1920">
        <f>IF(Clef_répartition[[#This Row],[Code_Nom]]=D1919,F1919-1,(COUNTIFS(Clef_répartition[Code_Nom],Clef_répartition[[#This Row],[Code_Nom]],Clef_répartition[Année],Clef_répartition[[#This Row],[Année]])))</f>
        <v>6</v>
      </c>
      <c r="G1920" t="str">
        <f>Clef_répartition[[#This Row],[Code_Nom]]&amp;"_"&amp;Clef_répartition[[#This Row],[Nombre]]&amp;"_"&amp;Clef_répartition[[#This Row],[Année]]</f>
        <v>ACRG_Association à buts multiples des communes de la région de Grandson_12_2017</v>
      </c>
      <c r="H1920">
        <v>5563</v>
      </c>
      <c r="I1920" t="s">
        <v>193</v>
      </c>
      <c r="J1920">
        <v>2017</v>
      </c>
      <c r="K1920">
        <v>1.2757264635237605E-2</v>
      </c>
    </row>
    <row r="1921" spans="1:11" x14ac:dyDescent="0.25">
      <c r="A1921" t="s">
        <v>721</v>
      </c>
      <c r="B1921" t="s">
        <v>608</v>
      </c>
      <c r="C1921" t="s">
        <v>609</v>
      </c>
      <c r="D1921" t="str">
        <f>Clef_répartition[[#This Row],[Code association]]&amp;"_"&amp;Clef_répartition[[#This Row],[Nom association]]</f>
        <v>ACRG_Association à buts multiples des communes de la région de Grandson</v>
      </c>
      <c r="E1921">
        <f>COUNTIFS(D$2:D1921,Clef_répartition[[#This Row],[Code_Nom]],J$2:J1921,Clef_répartition[[#This Row],[Année]])</f>
        <v>13</v>
      </c>
      <c r="F1921">
        <f>IF(Clef_répartition[[#This Row],[Code_Nom]]=D1920,F1920-1,(COUNTIFS(Clef_répartition[Code_Nom],Clef_répartition[[#This Row],[Code_Nom]],Clef_répartition[Année],Clef_répartition[[#This Row],[Année]])))</f>
        <v>5</v>
      </c>
      <c r="G1921" t="str">
        <f>Clef_répartition[[#This Row],[Code_Nom]]&amp;"_"&amp;Clef_répartition[[#This Row],[Nombre]]&amp;"_"&amp;Clef_répartition[[#This Row],[Année]]</f>
        <v>ACRG_Association à buts multiples des communes de la région de Grandson_13_2017</v>
      </c>
      <c r="H1921">
        <v>5564</v>
      </c>
      <c r="I1921" t="s">
        <v>194</v>
      </c>
      <c r="J1921">
        <v>2017</v>
      </c>
      <c r="K1921">
        <v>1.0722303332862369E-2</v>
      </c>
    </row>
    <row r="1922" spans="1:11" x14ac:dyDescent="0.25">
      <c r="A1922" t="s">
        <v>721</v>
      </c>
      <c r="B1922" t="s">
        <v>608</v>
      </c>
      <c r="C1922" t="s">
        <v>609</v>
      </c>
      <c r="D1922" t="str">
        <f>Clef_répartition[[#This Row],[Code association]]&amp;"_"&amp;Clef_répartition[[#This Row],[Nom association]]</f>
        <v>ACRG_Association à buts multiples des communes de la région de Grandson</v>
      </c>
      <c r="E1922">
        <f>COUNTIFS(D$2:D1922,Clef_répartition[[#This Row],[Code_Nom]],J$2:J1922,Clef_répartition[[#This Row],[Année]])</f>
        <v>14</v>
      </c>
      <c r="F1922">
        <f>IF(Clef_répartition[[#This Row],[Code_Nom]]=D1921,F1921-1,(COUNTIFS(Clef_répartition[Code_Nom],Clef_répartition[[#This Row],[Code_Nom]],Clef_répartition[Année],Clef_répartition[[#This Row],[Année]])))</f>
        <v>4</v>
      </c>
      <c r="G1922" t="str">
        <f>Clef_répartition[[#This Row],[Code_Nom]]&amp;"_"&amp;Clef_répartition[[#This Row],[Nombre]]&amp;"_"&amp;Clef_répartition[[#This Row],[Année]]</f>
        <v>ACRG_Association à buts multiples des communes de la région de Grandson_14_2017</v>
      </c>
      <c r="H1922">
        <v>5565</v>
      </c>
      <c r="I1922" t="s">
        <v>199</v>
      </c>
      <c r="J1922">
        <v>2017</v>
      </c>
      <c r="K1922">
        <v>4.2415304792853895E-2</v>
      </c>
    </row>
    <row r="1923" spans="1:11" x14ac:dyDescent="0.25">
      <c r="A1923" t="s">
        <v>721</v>
      </c>
      <c r="B1923" t="s">
        <v>608</v>
      </c>
      <c r="C1923" t="s">
        <v>609</v>
      </c>
      <c r="D1923" t="str">
        <f>Clef_répartition[[#This Row],[Code association]]&amp;"_"&amp;Clef_répartition[[#This Row],[Nom association]]</f>
        <v>ACRG_Association à buts multiples des communes de la région de Grandson</v>
      </c>
      <c r="E1923">
        <f>COUNTIFS(D$2:D1923,Clef_répartition[[#This Row],[Code_Nom]],J$2:J1923,Clef_répartition[[#This Row],[Année]])</f>
        <v>15</v>
      </c>
      <c r="F1923">
        <f>IF(Clef_répartition[[#This Row],[Code_Nom]]=D1922,F1922-1,(COUNTIFS(Clef_répartition[Code_Nom],Clef_répartition[[#This Row],[Code_Nom]],Clef_répartition[Année],Clef_répartition[[#This Row],[Année]])))</f>
        <v>3</v>
      </c>
      <c r="G1923" t="str">
        <f>Clef_répartition[[#This Row],[Code_Nom]]&amp;"_"&amp;Clef_répartition[[#This Row],[Nombre]]&amp;"_"&amp;Clef_répartition[[#This Row],[Année]]</f>
        <v>ACRG_Association à buts multiples des communes de la région de Grandson_15_2017</v>
      </c>
      <c r="H1923">
        <v>5566</v>
      </c>
      <c r="I1923" t="s">
        <v>224</v>
      </c>
      <c r="J1923">
        <v>2017</v>
      </c>
      <c r="K1923">
        <v>1.6686878914896622E-2</v>
      </c>
    </row>
    <row r="1924" spans="1:11" x14ac:dyDescent="0.25">
      <c r="A1924" t="s">
        <v>721</v>
      </c>
      <c r="B1924" t="s">
        <v>608</v>
      </c>
      <c r="C1924" t="s">
        <v>609</v>
      </c>
      <c r="D1924" t="str">
        <f>Clef_répartition[[#This Row],[Code association]]&amp;"_"&amp;Clef_répartition[[#This Row],[Nom association]]</f>
        <v>ACRG_Association à buts multiples des communes de la région de Grandson</v>
      </c>
      <c r="E1924">
        <f>COUNTIFS(D$2:D1924,Clef_répartition[[#This Row],[Code_Nom]],J$2:J1924,Clef_répartition[[#This Row],[Année]])</f>
        <v>16</v>
      </c>
      <c r="F1924">
        <f>IF(Clef_répartition[[#This Row],[Code_Nom]]=D1923,F1923-1,(COUNTIFS(Clef_répartition[Code_Nom],Clef_répartition[[#This Row],[Code_Nom]],Clef_répartition[Année],Clef_répartition[[#This Row],[Année]])))</f>
        <v>2</v>
      </c>
      <c r="G1924" t="str">
        <f>Clef_répartition[[#This Row],[Code_Nom]]&amp;"_"&amp;Clef_répartition[[#This Row],[Nombre]]&amp;"_"&amp;Clef_répartition[[#This Row],[Année]]</f>
        <v>ACRG_Association à buts multiples des communes de la région de Grandson_16_2017</v>
      </c>
      <c r="H1924">
        <v>5568</v>
      </c>
      <c r="I1924" t="s">
        <v>249</v>
      </c>
      <c r="J1924">
        <v>2017</v>
      </c>
      <c r="K1924">
        <v>0.31256475768850372</v>
      </c>
    </row>
    <row r="1925" spans="1:11" x14ac:dyDescent="0.25">
      <c r="A1925" t="s">
        <v>721</v>
      </c>
      <c r="B1925" t="s">
        <v>608</v>
      </c>
      <c r="C1925" t="s">
        <v>609</v>
      </c>
      <c r="D1925" t="str">
        <f>Clef_répartition[[#This Row],[Code association]]&amp;"_"&amp;Clef_répartition[[#This Row],[Nom association]]</f>
        <v>ACRG_Association à buts multiples des communes de la région de Grandson</v>
      </c>
      <c r="E1925">
        <f>COUNTIFS(D$2:D1925,Clef_répartition[[#This Row],[Code_Nom]],J$2:J1925,Clef_répartition[[#This Row],[Année]])</f>
        <v>17</v>
      </c>
      <c r="F1925">
        <f>IF(Clef_répartition[[#This Row],[Code_Nom]]=D1924,F1924-1,(COUNTIFS(Clef_répartition[Code_Nom],Clef_répartition[[#This Row],[Code_Nom]],Clef_répartition[Année],Clef_répartition[[#This Row],[Année]])))</f>
        <v>1</v>
      </c>
      <c r="G1925" t="str">
        <f>Clef_répartition[[#This Row],[Code_Nom]]&amp;"_"&amp;Clef_répartition[[#This Row],[Nombre]]&amp;"_"&amp;Clef_répartition[[#This Row],[Année]]</f>
        <v>ACRG_Association à buts multiples des communes de la région de Grandson_17_2017</v>
      </c>
      <c r="H1925">
        <v>5571</v>
      </c>
      <c r="I1925" t="s">
        <v>263</v>
      </c>
      <c r="J1925">
        <v>2017</v>
      </c>
      <c r="K1925">
        <v>5.579954159405956E-2</v>
      </c>
    </row>
    <row r="1926" spans="1:11" x14ac:dyDescent="0.25">
      <c r="A1926" t="s">
        <v>721</v>
      </c>
      <c r="B1926" t="s">
        <v>623</v>
      </c>
      <c r="C1926" t="s">
        <v>624</v>
      </c>
      <c r="D1926" t="str">
        <f>Clef_répartition[[#This Row],[Code association]]&amp;"_"&amp;Clef_répartition[[#This Row],[Nom association]]</f>
        <v>AEB_Association intercommunale pour l'épuration des eaux usées du Boiron</v>
      </c>
      <c r="E1926">
        <f>COUNTIFS(D$2:D1926,Clef_répartition[[#This Row],[Code_Nom]],J$2:J1926,Clef_répartition[[#This Row],[Année]])</f>
        <v>1</v>
      </c>
      <c r="F1926">
        <f>IF(Clef_répartition[[#This Row],[Code_Nom]]=D1925,F1925-1,(COUNTIFS(Clef_répartition[Code_Nom],Clef_répartition[[#This Row],[Code_Nom]],Clef_répartition[Année],Clef_répartition[[#This Row],[Année]])))</f>
        <v>5</v>
      </c>
      <c r="G1926" t="str">
        <f>Clef_répartition[[#This Row],[Code_Nom]]&amp;"_"&amp;Clef_répartition[[#This Row],[Nombre]]&amp;"_"&amp;Clef_répartition[[#This Row],[Année]]</f>
        <v>AEB_Association intercommunale pour l'épuration des eaux usées du Boiron_1_2017</v>
      </c>
      <c r="H1926">
        <v>5701</v>
      </c>
      <c r="I1926" t="s">
        <v>5</v>
      </c>
      <c r="J1926">
        <v>2017</v>
      </c>
      <c r="K1926">
        <v>4.2000000000000003E-2</v>
      </c>
    </row>
    <row r="1927" spans="1:11" x14ac:dyDescent="0.25">
      <c r="A1927" t="s">
        <v>721</v>
      </c>
      <c r="B1927" t="s">
        <v>623</v>
      </c>
      <c r="C1927" t="s">
        <v>624</v>
      </c>
      <c r="D1927" t="str">
        <f>Clef_répartition[[#This Row],[Code association]]&amp;"_"&amp;Clef_répartition[[#This Row],[Nom association]]</f>
        <v>AEB_Association intercommunale pour l'épuration des eaux usées du Boiron</v>
      </c>
      <c r="E1927">
        <f>COUNTIFS(D$2:D1927,Clef_répartition[[#This Row],[Code_Nom]],J$2:J1927,Clef_répartition[[#This Row],[Année]])</f>
        <v>2</v>
      </c>
      <c r="F1927">
        <f>IF(Clef_répartition[[#This Row],[Code_Nom]]=D1926,F1926-1,(COUNTIFS(Clef_répartition[Code_Nom],Clef_répartition[[#This Row],[Code_Nom]],Clef_répartition[Année],Clef_répartition[[#This Row],[Année]])))</f>
        <v>4</v>
      </c>
      <c r="G1927" t="str">
        <f>Clef_répartition[[#This Row],[Code_Nom]]&amp;"_"&amp;Clef_répartition[[#This Row],[Nombre]]&amp;"_"&amp;Clef_répartition[[#This Row],[Année]]</f>
        <v>AEB_Association intercommunale pour l'épuration des eaux usées du Boiron_2_2017</v>
      </c>
      <c r="H1927">
        <v>5706</v>
      </c>
      <c r="I1927" t="s">
        <v>29</v>
      </c>
      <c r="J1927">
        <v>2017</v>
      </c>
      <c r="K1927">
        <v>0.245</v>
      </c>
    </row>
    <row r="1928" spans="1:11" x14ac:dyDescent="0.25">
      <c r="A1928" t="s">
        <v>721</v>
      </c>
      <c r="B1928" t="s">
        <v>623</v>
      </c>
      <c r="C1928" t="s">
        <v>624</v>
      </c>
      <c r="D1928" t="str">
        <f>Clef_répartition[[#This Row],[Code association]]&amp;"_"&amp;Clef_répartition[[#This Row],[Nom association]]</f>
        <v>AEB_Association intercommunale pour l'épuration des eaux usées du Boiron</v>
      </c>
      <c r="E1928">
        <f>COUNTIFS(D$2:D1928,Clef_répartition[[#This Row],[Code_Nom]],J$2:J1928,Clef_répartition[[#This Row],[Année]])</f>
        <v>3</v>
      </c>
      <c r="F1928">
        <f>IF(Clef_répartition[[#This Row],[Code_Nom]]=D1927,F1927-1,(COUNTIFS(Clef_répartition[Code_Nom],Clef_répartition[[#This Row],[Code_Nom]],Clef_répartition[Année],Clef_répartition[[#This Row],[Année]])))</f>
        <v>3</v>
      </c>
      <c r="G1928" t="str">
        <f>Clef_répartition[[#This Row],[Code_Nom]]&amp;"_"&amp;Clef_répartition[[#This Row],[Nombre]]&amp;"_"&amp;Clef_répartition[[#This Row],[Année]]</f>
        <v>AEB_Association intercommunale pour l'épuration des eaux usées du Boiron_3_2017</v>
      </c>
      <c r="H1928">
        <v>5716</v>
      </c>
      <c r="I1928" t="s">
        <v>110</v>
      </c>
      <c r="J1928">
        <v>2017</v>
      </c>
      <c r="K1928">
        <v>0.43</v>
      </c>
    </row>
    <row r="1929" spans="1:11" x14ac:dyDescent="0.25">
      <c r="A1929" t="s">
        <v>721</v>
      </c>
      <c r="B1929" t="s">
        <v>623</v>
      </c>
      <c r="C1929" t="s">
        <v>624</v>
      </c>
      <c r="D1929" t="str">
        <f>Clef_répartition[[#This Row],[Code association]]&amp;"_"&amp;Clef_répartition[[#This Row],[Nom association]]</f>
        <v>AEB_Association intercommunale pour l'épuration des eaux usées du Boiron</v>
      </c>
      <c r="E1929">
        <f>COUNTIFS(D$2:D1929,Clef_répartition[[#This Row],[Code_Nom]],J$2:J1929,Clef_répartition[[#This Row],[Année]])</f>
        <v>4</v>
      </c>
      <c r="F1929">
        <f>IF(Clef_répartition[[#This Row],[Code_Nom]]=D1928,F1928-1,(COUNTIFS(Clef_répartition[Code_Nom],Clef_répartition[[#This Row],[Code_Nom]],Clef_répartition[Année],Clef_répartition[[#This Row],[Année]])))</f>
        <v>2</v>
      </c>
      <c r="G1929" t="str">
        <f>Clef_répartition[[#This Row],[Code_Nom]]&amp;"_"&amp;Clef_répartition[[#This Row],[Nombre]]&amp;"_"&amp;Clef_répartition[[#This Row],[Année]]</f>
        <v>AEB_Association intercommunale pour l'épuration des eaux usées du Boiron_4_2017</v>
      </c>
      <c r="H1929">
        <v>5722</v>
      </c>
      <c r="I1929" t="s">
        <v>133</v>
      </c>
      <c r="J1929">
        <v>2017</v>
      </c>
      <c r="K1929">
        <v>9.2999999999999999E-2</v>
      </c>
    </row>
    <row r="1930" spans="1:11" x14ac:dyDescent="0.25">
      <c r="A1930" t="s">
        <v>721</v>
      </c>
      <c r="B1930" t="s">
        <v>623</v>
      </c>
      <c r="C1930" t="s">
        <v>624</v>
      </c>
      <c r="D1930" t="str">
        <f>Clef_répartition[[#This Row],[Code association]]&amp;"_"&amp;Clef_répartition[[#This Row],[Nom association]]</f>
        <v>AEB_Association intercommunale pour l'épuration des eaux usées du Boiron</v>
      </c>
      <c r="E1930">
        <f>COUNTIFS(D$2:D1930,Clef_répartition[[#This Row],[Code_Nom]],J$2:J1930,Clef_répartition[[#This Row],[Année]])</f>
        <v>5</v>
      </c>
      <c r="F1930">
        <f>IF(Clef_répartition[[#This Row],[Code_Nom]]=D1929,F1929-1,(COUNTIFS(Clef_répartition[Code_Nom],Clef_répartition[[#This Row],[Code_Nom]],Clef_répartition[Année],Clef_répartition[[#This Row],[Année]])))</f>
        <v>1</v>
      </c>
      <c r="G1930" t="str">
        <f>Clef_répartition[[#This Row],[Code_Nom]]&amp;"_"&amp;Clef_répartition[[#This Row],[Nombre]]&amp;"_"&amp;Clef_répartition[[#This Row],[Année]]</f>
        <v>AEB_Association intercommunale pour l'épuration des eaux usées du Boiron_5_2017</v>
      </c>
      <c r="H1930">
        <v>5728</v>
      </c>
      <c r="I1930" t="s">
        <v>255</v>
      </c>
      <c r="J1930">
        <v>2017</v>
      </c>
      <c r="K1930">
        <v>0.19</v>
      </c>
    </row>
    <row r="1931" spans="1:11" x14ac:dyDescent="0.25">
      <c r="A1931" t="s">
        <v>721</v>
      </c>
      <c r="B1931" t="s">
        <v>701</v>
      </c>
      <c r="C1931" t="s">
        <v>702</v>
      </c>
      <c r="D1931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1931">
        <f>COUNTIFS(D$2:D1931,Clef_répartition[[#This Row],[Code_Nom]],J$2:J1931,Clef_répartition[[#This Row],[Année]])</f>
        <v>1</v>
      </c>
      <c r="F1931">
        <f>IF(Clef_répartition[[#This Row],[Code_Nom]]=D1930,F1930-1,(COUNTIFS(Clef_répartition[Code_Nom],Clef_répartition[[#This Row],[Code_Nom]],Clef_répartition[Année],Clef_répartition[[#This Row],[Année]])))</f>
        <v>2</v>
      </c>
      <c r="G1931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Sarzens_1_2017</v>
      </c>
      <c r="H1931">
        <v>5665</v>
      </c>
      <c r="I1931" t="s">
        <v>57</v>
      </c>
      <c r="J1931">
        <v>2017</v>
      </c>
      <c r="K1931">
        <v>0.33653846153846156</v>
      </c>
    </row>
    <row r="1932" spans="1:11" x14ac:dyDescent="0.25">
      <c r="A1932" t="s">
        <v>721</v>
      </c>
      <c r="B1932" t="s">
        <v>701</v>
      </c>
      <c r="C1932" t="s">
        <v>702</v>
      </c>
      <c r="D1932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1932">
        <f>COUNTIFS(D$2:D1932,Clef_répartition[[#This Row],[Code_Nom]],J$2:J1932,Clef_répartition[[#This Row],[Année]])</f>
        <v>2</v>
      </c>
      <c r="F1932">
        <f>IF(Clef_répartition[[#This Row],[Code_Nom]]=D1931,F1931-1,(COUNTIFS(Clef_répartition[Code_Nom],Clef_répartition[[#This Row],[Code_Nom]],Clef_répartition[Année],Clef_répartition[[#This Row],[Année]])))</f>
        <v>1</v>
      </c>
      <c r="G1932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Sarzens_2_2017</v>
      </c>
      <c r="H1932">
        <v>5675</v>
      </c>
      <c r="I1932" t="s">
        <v>164</v>
      </c>
      <c r="J1932">
        <v>2017</v>
      </c>
      <c r="K1932">
        <v>0.66346153846153844</v>
      </c>
    </row>
    <row r="1933" spans="1:11" x14ac:dyDescent="0.25">
      <c r="A1933" t="s">
        <v>721</v>
      </c>
      <c r="B1933" t="s">
        <v>689</v>
      </c>
      <c r="C1933" t="s">
        <v>690</v>
      </c>
      <c r="D1933" t="str">
        <f>Clef_répartition[[#This Row],[Code association]]&amp;"_"&amp;Clef_répartition[[#This Row],[Nom association]]</f>
        <v>AECLC_Association intercommunale des eaux de Chavannes-sur-Moudon, Lucens et Curtilles</v>
      </c>
      <c r="E1933">
        <f>COUNTIFS(D$2:D1933,Clef_répartition[[#This Row],[Code_Nom]],J$2:J1933,Clef_répartition[[#This Row],[Année]])</f>
        <v>1</v>
      </c>
      <c r="F1933">
        <f>IF(Clef_répartition[[#This Row],[Code_Nom]]=D1932,F1932-1,(COUNTIFS(Clef_répartition[Code_Nom],Clef_répartition[[#This Row],[Code_Nom]],Clef_répartition[Année],Clef_répartition[[#This Row],[Année]])))</f>
        <v>3</v>
      </c>
      <c r="G1933" t="str">
        <f>Clef_répartition[[#This Row],[Code_Nom]]&amp;"_"&amp;Clef_répartition[[#This Row],[Nombre]]&amp;"_"&amp;Clef_répartition[[#This Row],[Année]]</f>
        <v>AECLC_Association intercommunale des eaux de Chavannes-sur-Moudon, Lucens et Curtilles_1_2017</v>
      </c>
      <c r="H1933">
        <v>5665</v>
      </c>
      <c r="I1933" t="s">
        <v>57</v>
      </c>
      <c r="J1933">
        <v>2017</v>
      </c>
      <c r="K1933">
        <v>0.22839506172839505</v>
      </c>
    </row>
    <row r="1934" spans="1:11" x14ac:dyDescent="0.25">
      <c r="A1934" t="s">
        <v>721</v>
      </c>
      <c r="B1934" t="s">
        <v>689</v>
      </c>
      <c r="C1934" t="s">
        <v>690</v>
      </c>
      <c r="D1934" t="str">
        <f>Clef_répartition[[#This Row],[Code association]]&amp;"_"&amp;Clef_répartition[[#This Row],[Nom association]]</f>
        <v>AECLC_Association intercommunale des eaux de Chavannes-sur-Moudon, Lucens et Curtilles</v>
      </c>
      <c r="E1934">
        <f>COUNTIFS(D$2:D1934,Clef_répartition[[#This Row],[Code_Nom]],J$2:J1934,Clef_répartition[[#This Row],[Année]])</f>
        <v>2</v>
      </c>
      <c r="F1934">
        <f>IF(Clef_répartition[[#This Row],[Code_Nom]]=D1933,F1933-1,(COUNTIFS(Clef_répartition[Code_Nom],Clef_répartition[[#This Row],[Code_Nom]],Clef_répartition[Année],Clef_répartition[[#This Row],[Année]])))</f>
        <v>2</v>
      </c>
      <c r="G1934" t="str">
        <f>Clef_répartition[[#This Row],[Code_Nom]]&amp;"_"&amp;Clef_répartition[[#This Row],[Nombre]]&amp;"_"&amp;Clef_répartition[[#This Row],[Année]]</f>
        <v>AECLC_Association intercommunale des eaux de Chavannes-sur-Moudon, Lucens et Curtilles_2_2017</v>
      </c>
      <c r="H1934">
        <v>5669</v>
      </c>
      <c r="I1934" t="s">
        <v>89</v>
      </c>
      <c r="J1934">
        <v>2017</v>
      </c>
      <c r="K1934">
        <v>0.30452674897119342</v>
      </c>
    </row>
    <row r="1935" spans="1:11" x14ac:dyDescent="0.25">
      <c r="A1935" t="s">
        <v>721</v>
      </c>
      <c r="B1935" t="s">
        <v>689</v>
      </c>
      <c r="C1935" t="s">
        <v>690</v>
      </c>
      <c r="D1935" t="str">
        <f>Clef_répartition[[#This Row],[Code association]]&amp;"_"&amp;Clef_répartition[[#This Row],[Nom association]]</f>
        <v>AECLC_Association intercommunale des eaux de Chavannes-sur-Moudon, Lucens et Curtilles</v>
      </c>
      <c r="E1935">
        <f>COUNTIFS(D$2:D1935,Clef_répartition[[#This Row],[Code_Nom]],J$2:J1935,Clef_répartition[[#This Row],[Année]])</f>
        <v>3</v>
      </c>
      <c r="F1935">
        <f>IF(Clef_répartition[[#This Row],[Code_Nom]]=D1934,F1934-1,(COUNTIFS(Clef_répartition[Code_Nom],Clef_répartition[[#This Row],[Code_Nom]],Clef_répartition[Année],Clef_répartition[[#This Row],[Année]])))</f>
        <v>1</v>
      </c>
      <c r="G1935" t="str">
        <f>Clef_répartition[[#This Row],[Code_Nom]]&amp;"_"&amp;Clef_répartition[[#This Row],[Nombre]]&amp;"_"&amp;Clef_répartition[[#This Row],[Année]]</f>
        <v>AECLC_Association intercommunale des eaux de Chavannes-sur-Moudon, Lucens et Curtilles_3_2017</v>
      </c>
      <c r="H1935">
        <v>5675</v>
      </c>
      <c r="I1935" t="s">
        <v>164</v>
      </c>
      <c r="J1935">
        <v>2017</v>
      </c>
      <c r="K1935">
        <v>0.46707818930041151</v>
      </c>
    </row>
    <row r="1936" spans="1:11" x14ac:dyDescent="0.25">
      <c r="A1936" t="s">
        <v>721</v>
      </c>
      <c r="B1936" t="s">
        <v>691</v>
      </c>
      <c r="C1936" t="s">
        <v>692</v>
      </c>
      <c r="D1936" t="str">
        <f>Clef_répartition[[#This Row],[Code association]]&amp;"_"&amp;Clef_répartition[[#This Row],[Nom association]]</f>
        <v>AECM_Association intercommunale pour l'épuration des eaux usées de la région Coruz-Menthue</v>
      </c>
      <c r="E1936">
        <f>COUNTIFS(D$2:D1936,Clef_répartition[[#This Row],[Code_Nom]],J$2:J1936,Clef_répartition[[#This Row],[Année]])</f>
        <v>1</v>
      </c>
      <c r="F1936">
        <f>IF(Clef_répartition[[#This Row],[Code_Nom]]=D1935,F1935-1,(COUNTIFS(Clef_répartition[Code_Nom],Clef_répartition[[#This Row],[Code_Nom]],Clef_répartition[Année],Clef_répartition[[#This Row],[Année]])))</f>
        <v>2</v>
      </c>
      <c r="G1936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Coruz-Menthue_1_2017</v>
      </c>
      <c r="H1936">
        <v>5693</v>
      </c>
      <c r="I1936" t="s">
        <v>184</v>
      </c>
      <c r="J1936">
        <v>2017</v>
      </c>
      <c r="K1936">
        <v>8.9898501691638474E-2</v>
      </c>
    </row>
    <row r="1937" spans="1:11" x14ac:dyDescent="0.25">
      <c r="A1937" t="s">
        <v>721</v>
      </c>
      <c r="B1937" t="s">
        <v>691</v>
      </c>
      <c r="C1937" t="s">
        <v>692</v>
      </c>
      <c r="D1937" t="str">
        <f>Clef_répartition[[#This Row],[Code association]]&amp;"_"&amp;Clef_répartition[[#This Row],[Nom association]]</f>
        <v>AECM_Association intercommunale pour l'épuration des eaux usées de la région Coruz-Menthue</v>
      </c>
      <c r="E1937">
        <f>COUNTIFS(D$2:D1937,Clef_répartition[[#This Row],[Code_Nom]],J$2:J1937,Clef_répartition[[#This Row],[Année]])</f>
        <v>2</v>
      </c>
      <c r="F1937">
        <f>IF(Clef_répartition[[#This Row],[Code_Nom]]=D1936,F1936-1,(COUNTIFS(Clef_répartition[Code_Nom],Clef_répartition[[#This Row],[Code_Nom]],Clef_répartition[Année],Clef_répartition[[#This Row],[Année]])))</f>
        <v>1</v>
      </c>
      <c r="G1937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Coruz-Menthue_2_2017</v>
      </c>
      <c r="H1937">
        <v>5540</v>
      </c>
      <c r="I1937" t="s">
        <v>186</v>
      </c>
      <c r="J1937">
        <v>2017</v>
      </c>
      <c r="K1937">
        <v>0.9101014983083614</v>
      </c>
    </row>
    <row r="1938" spans="1:11" x14ac:dyDescent="0.25">
      <c r="A1938" t="s">
        <v>721</v>
      </c>
      <c r="B1938" t="s">
        <v>479</v>
      </c>
      <c r="C1938" t="s">
        <v>480</v>
      </c>
      <c r="D1938" t="str">
        <f>Clef_répartition[[#This Row],[Code association]]&amp;"_"&amp;Clef_répartition[[#This Row],[Nom association]]</f>
        <v>AEE_Association intercommunale Enfance et Ecole Asse et Boiron</v>
      </c>
      <c r="E1938">
        <f>COUNTIFS(D$2:D1938,Clef_répartition[[#This Row],[Code_Nom]],J$2:J1938,Clef_répartition[[#This Row],[Année]])</f>
        <v>1</v>
      </c>
      <c r="F1938">
        <f>IF(Clef_répartition[[#This Row],[Code_Nom]]=D1937,F1937-1,(COUNTIFS(Clef_répartition[Code_Nom],Clef_répartition[[#This Row],[Code_Nom]],Clef_répartition[Année],Clef_répartition[[#This Row],[Année]])))</f>
        <v>9</v>
      </c>
      <c r="G1938" t="str">
        <f>Clef_répartition[[#This Row],[Code_Nom]]&amp;"_"&amp;Clef_répartition[[#This Row],[Nombre]]&amp;"_"&amp;Clef_répartition[[#This Row],[Année]]</f>
        <v>AEE_Association intercommunale Enfance et Ecole Asse et Boiron_1_2017</v>
      </c>
      <c r="H1938">
        <v>5701</v>
      </c>
      <c r="I1938" t="s">
        <v>5</v>
      </c>
      <c r="J1938">
        <v>2017</v>
      </c>
      <c r="K1938">
        <v>0.03</v>
      </c>
    </row>
    <row r="1939" spans="1:11" x14ac:dyDescent="0.25">
      <c r="A1939" t="s">
        <v>721</v>
      </c>
      <c r="B1939" t="s">
        <v>479</v>
      </c>
      <c r="C1939" t="s">
        <v>480</v>
      </c>
      <c r="D1939" t="str">
        <f>Clef_répartition[[#This Row],[Code association]]&amp;"_"&amp;Clef_répartition[[#This Row],[Nom association]]</f>
        <v>AEE_Association intercommunale Enfance et Ecole Asse et Boiron</v>
      </c>
      <c r="E1939">
        <f>COUNTIFS(D$2:D1939,Clef_répartition[[#This Row],[Code_Nom]],J$2:J1939,Clef_répartition[[#This Row],[Année]])</f>
        <v>2</v>
      </c>
      <c r="F1939">
        <f>IF(Clef_répartition[[#This Row],[Code_Nom]]=D1938,F1938-1,(COUNTIFS(Clef_répartition[Code_Nom],Clef_répartition[[#This Row],[Code_Nom]],Clef_répartition[Année],Clef_répartition[[#This Row],[Année]])))</f>
        <v>8</v>
      </c>
      <c r="G1939" t="str">
        <f>Clef_répartition[[#This Row],[Code_Nom]]&amp;"_"&amp;Clef_répartition[[#This Row],[Nombre]]&amp;"_"&amp;Clef_répartition[[#This Row],[Année]]</f>
        <v>AEE_Association intercommunale Enfance et Ecole Asse et Boiron_2_2017</v>
      </c>
      <c r="H1939">
        <v>5706</v>
      </c>
      <c r="I1939" t="s">
        <v>29</v>
      </c>
      <c r="J1939">
        <v>2017</v>
      </c>
      <c r="K1939">
        <v>0.12</v>
      </c>
    </row>
    <row r="1940" spans="1:11" x14ac:dyDescent="0.25">
      <c r="A1940" t="s">
        <v>721</v>
      </c>
      <c r="B1940" t="s">
        <v>479</v>
      </c>
      <c r="C1940" t="s">
        <v>480</v>
      </c>
      <c r="D1940" t="str">
        <f>Clef_répartition[[#This Row],[Code association]]&amp;"_"&amp;Clef_répartition[[#This Row],[Nom association]]</f>
        <v>AEE_Association intercommunale Enfance et Ecole Asse et Boiron</v>
      </c>
      <c r="E1940">
        <f>COUNTIFS(D$2:D1940,Clef_répartition[[#This Row],[Code_Nom]],J$2:J1940,Clef_répartition[[#This Row],[Année]])</f>
        <v>3</v>
      </c>
      <c r="F1940">
        <f>IF(Clef_répartition[[#This Row],[Code_Nom]]=D1939,F1939-1,(COUNTIFS(Clef_répartition[Code_Nom],Clef_répartition[[#This Row],[Code_Nom]],Clef_répartition[Année],Clef_répartition[[#This Row],[Année]])))</f>
        <v>7</v>
      </c>
      <c r="G1940" t="str">
        <f>Clef_répartition[[#This Row],[Code_Nom]]&amp;"_"&amp;Clef_répartition[[#This Row],[Nombre]]&amp;"_"&amp;Clef_répartition[[#This Row],[Année]]</f>
        <v>AEE_Association intercommunale Enfance et Ecole Asse et Boiron_3_2017</v>
      </c>
      <c r="H1940">
        <v>5709</v>
      </c>
      <c r="I1940" t="s">
        <v>62</v>
      </c>
      <c r="J1940">
        <v>2017</v>
      </c>
      <c r="K1940">
        <v>0.14000000000000001</v>
      </c>
    </row>
    <row r="1941" spans="1:11" x14ac:dyDescent="0.25">
      <c r="A1941" t="s">
        <v>721</v>
      </c>
      <c r="B1941" t="s">
        <v>479</v>
      </c>
      <c r="C1941" t="s">
        <v>480</v>
      </c>
      <c r="D1941" t="str">
        <f>Clef_répartition[[#This Row],[Code association]]&amp;"_"&amp;Clef_répartition[[#This Row],[Nom association]]</f>
        <v>AEE_Association intercommunale Enfance et Ecole Asse et Boiron</v>
      </c>
      <c r="E1941">
        <f>COUNTIFS(D$2:D1941,Clef_répartition[[#This Row],[Code_Nom]],J$2:J1941,Clef_répartition[[#This Row],[Année]])</f>
        <v>4</v>
      </c>
      <c r="F1941">
        <f>IF(Clef_répartition[[#This Row],[Code_Nom]]=D1940,F1940-1,(COUNTIFS(Clef_répartition[Code_Nom],Clef_répartition[[#This Row],[Code_Nom]],Clef_répartition[Année],Clef_répartition[[#This Row],[Année]])))</f>
        <v>6</v>
      </c>
      <c r="G1941" t="str">
        <f>Clef_répartition[[#This Row],[Code_Nom]]&amp;"_"&amp;Clef_répartition[[#This Row],[Nombre]]&amp;"_"&amp;Clef_répartition[[#This Row],[Année]]</f>
        <v>AEE_Association intercommunale Enfance et Ecole Asse et Boiron_4_2017</v>
      </c>
      <c r="H1941">
        <v>5714</v>
      </c>
      <c r="I1941" t="s">
        <v>81</v>
      </c>
      <c r="J1941">
        <v>2017</v>
      </c>
      <c r="K1941">
        <v>0.14000000000000001</v>
      </c>
    </row>
    <row r="1942" spans="1:11" x14ac:dyDescent="0.25">
      <c r="A1942" t="s">
        <v>721</v>
      </c>
      <c r="B1942" t="s">
        <v>479</v>
      </c>
      <c r="C1942" t="s">
        <v>480</v>
      </c>
      <c r="D1942" t="str">
        <f>Clef_répartition[[#This Row],[Code association]]&amp;"_"&amp;Clef_répartition[[#This Row],[Nom association]]</f>
        <v>AEE_Association intercommunale Enfance et Ecole Asse et Boiron</v>
      </c>
      <c r="E1942">
        <f>COUNTIFS(D$2:D1942,Clef_répartition[[#This Row],[Code_Nom]],J$2:J1942,Clef_répartition[[#This Row],[Année]])</f>
        <v>5</v>
      </c>
      <c r="F1942">
        <f>IF(Clef_répartition[[#This Row],[Code_Nom]]=D1941,F1941-1,(COUNTIFS(Clef_répartition[Code_Nom],Clef_répartition[[#This Row],[Code_Nom]],Clef_répartition[Année],Clef_répartition[[#This Row],[Année]])))</f>
        <v>5</v>
      </c>
      <c r="G1942" t="str">
        <f>Clef_répartition[[#This Row],[Code_Nom]]&amp;"_"&amp;Clef_répartition[[#This Row],[Nombre]]&amp;"_"&amp;Clef_répartition[[#This Row],[Année]]</f>
        <v>AEE_Association intercommunale Enfance et Ecole Asse et Boiron_5_2017</v>
      </c>
      <c r="H1942">
        <v>5716</v>
      </c>
      <c r="I1942" t="s">
        <v>110</v>
      </c>
      <c r="J1942">
        <v>2017</v>
      </c>
      <c r="K1942">
        <v>0.2</v>
      </c>
    </row>
    <row r="1943" spans="1:11" x14ac:dyDescent="0.25">
      <c r="A1943" t="s">
        <v>721</v>
      </c>
      <c r="B1943" t="s">
        <v>479</v>
      </c>
      <c r="C1943" t="s">
        <v>480</v>
      </c>
      <c r="D1943" t="str">
        <f>Clef_répartition[[#This Row],[Code association]]&amp;"_"&amp;Clef_répartition[[#This Row],[Nom association]]</f>
        <v>AEE_Association intercommunale Enfance et Ecole Asse et Boiron</v>
      </c>
      <c r="E1943">
        <f>COUNTIFS(D$2:D1943,Clef_répartition[[#This Row],[Code_Nom]],J$2:J1943,Clef_répartition[[#This Row],[Année]])</f>
        <v>6</v>
      </c>
      <c r="F1943">
        <f>IF(Clef_répartition[[#This Row],[Code_Nom]]=D1942,F1942-1,(COUNTIFS(Clef_répartition[Code_Nom],Clef_répartition[[#This Row],[Code_Nom]],Clef_répartition[Année],Clef_répartition[[#This Row],[Année]])))</f>
        <v>4</v>
      </c>
      <c r="G1943" t="str">
        <f>Clef_répartition[[#This Row],[Code_Nom]]&amp;"_"&amp;Clef_répartition[[#This Row],[Nombre]]&amp;"_"&amp;Clef_répartition[[#This Row],[Année]]</f>
        <v>AEE_Association intercommunale Enfance et Ecole Asse et Boiron_6_2017</v>
      </c>
      <c r="H1943">
        <v>5719</v>
      </c>
      <c r="I1943" t="s">
        <v>124</v>
      </c>
      <c r="J1943">
        <v>2017</v>
      </c>
      <c r="K1943">
        <v>0.13</v>
      </c>
    </row>
    <row r="1944" spans="1:11" x14ac:dyDescent="0.25">
      <c r="A1944" t="s">
        <v>721</v>
      </c>
      <c r="B1944" t="s">
        <v>479</v>
      </c>
      <c r="C1944" t="s">
        <v>480</v>
      </c>
      <c r="D1944" t="str">
        <f>Clef_répartition[[#This Row],[Code association]]&amp;"_"&amp;Clef_répartition[[#This Row],[Nom association]]</f>
        <v>AEE_Association intercommunale Enfance et Ecole Asse et Boiron</v>
      </c>
      <c r="E1944">
        <f>COUNTIFS(D$2:D1944,Clef_répartition[[#This Row],[Code_Nom]],J$2:J1944,Clef_répartition[[#This Row],[Année]])</f>
        <v>7</v>
      </c>
      <c r="F1944">
        <f>IF(Clef_répartition[[#This Row],[Code_Nom]]=D1943,F1943-1,(COUNTIFS(Clef_répartition[Code_Nom],Clef_répartition[[#This Row],[Code_Nom]],Clef_répartition[Année],Clef_répartition[[#This Row],[Année]])))</f>
        <v>3</v>
      </c>
      <c r="G1944" t="str">
        <f>Clef_répartition[[#This Row],[Code_Nom]]&amp;"_"&amp;Clef_répartition[[#This Row],[Nombre]]&amp;"_"&amp;Clef_répartition[[#This Row],[Année]]</f>
        <v>AEE_Association intercommunale Enfance et Ecole Asse et Boiron_7_2017</v>
      </c>
      <c r="H1944">
        <v>5722</v>
      </c>
      <c r="I1944" t="s">
        <v>133</v>
      </c>
      <c r="J1944">
        <v>2017</v>
      </c>
      <c r="K1944">
        <v>0.05</v>
      </c>
    </row>
    <row r="1945" spans="1:11" x14ac:dyDescent="0.25">
      <c r="A1945" t="s">
        <v>721</v>
      </c>
      <c r="B1945" t="s">
        <v>479</v>
      </c>
      <c r="C1945" t="s">
        <v>480</v>
      </c>
      <c r="D1945" t="str">
        <f>Clef_répartition[[#This Row],[Code association]]&amp;"_"&amp;Clef_répartition[[#This Row],[Nom association]]</f>
        <v>AEE_Association intercommunale Enfance et Ecole Asse et Boiron</v>
      </c>
      <c r="E1945">
        <f>COUNTIFS(D$2:D1945,Clef_répartition[[#This Row],[Code_Nom]],J$2:J1945,Clef_répartition[[#This Row],[Année]])</f>
        <v>8</v>
      </c>
      <c r="F1945">
        <f>IF(Clef_répartition[[#This Row],[Code_Nom]]=D1944,F1944-1,(COUNTIFS(Clef_répartition[Code_Nom],Clef_répartition[[#This Row],[Code_Nom]],Clef_répartition[Année],Clef_répartition[[#This Row],[Année]])))</f>
        <v>2</v>
      </c>
      <c r="G1945" t="str">
        <f>Clef_répartition[[#This Row],[Code_Nom]]&amp;"_"&amp;Clef_répartition[[#This Row],[Nombre]]&amp;"_"&amp;Clef_répartition[[#This Row],[Année]]</f>
        <v>AEE_Association intercommunale Enfance et Ecole Asse et Boiron_8_2017</v>
      </c>
      <c r="H1945">
        <v>5726</v>
      </c>
      <c r="I1945" t="s">
        <v>148</v>
      </c>
      <c r="J1945">
        <v>2017</v>
      </c>
      <c r="K1945">
        <v>0.13</v>
      </c>
    </row>
    <row r="1946" spans="1:11" x14ac:dyDescent="0.25">
      <c r="A1946" t="s">
        <v>721</v>
      </c>
      <c r="B1946" t="s">
        <v>479</v>
      </c>
      <c r="C1946" t="s">
        <v>480</v>
      </c>
      <c r="D1946" t="str">
        <f>Clef_répartition[[#This Row],[Code association]]&amp;"_"&amp;Clef_répartition[[#This Row],[Nom association]]</f>
        <v>AEE_Association intercommunale Enfance et Ecole Asse et Boiron</v>
      </c>
      <c r="E1946">
        <f>COUNTIFS(D$2:D1946,Clef_répartition[[#This Row],[Code_Nom]],J$2:J1946,Clef_répartition[[#This Row],[Année]])</f>
        <v>9</v>
      </c>
      <c r="F1946">
        <f>IF(Clef_répartition[[#This Row],[Code_Nom]]=D1945,F1945-1,(COUNTIFS(Clef_répartition[Code_Nom],Clef_répartition[[#This Row],[Code_Nom]],Clef_répartition[Année],Clef_répartition[[#This Row],[Année]])))</f>
        <v>1</v>
      </c>
      <c r="G1946" t="str">
        <f>Clef_répartition[[#This Row],[Code_Nom]]&amp;"_"&amp;Clef_répartition[[#This Row],[Nombre]]&amp;"_"&amp;Clef_répartition[[#This Row],[Année]]</f>
        <v>AEE_Association intercommunale Enfance et Ecole Asse et Boiron_9_2017</v>
      </c>
      <c r="H1946">
        <v>5728</v>
      </c>
      <c r="I1946" t="s">
        <v>255</v>
      </c>
      <c r="J1946">
        <v>2017</v>
      </c>
      <c r="K1946">
        <v>0.06</v>
      </c>
    </row>
    <row r="1947" spans="1:11" x14ac:dyDescent="0.25">
      <c r="A1947" t="s">
        <v>721</v>
      </c>
      <c r="B1947" t="s">
        <v>677</v>
      </c>
      <c r="C1947" t="s">
        <v>678</v>
      </c>
      <c r="D1947" t="str">
        <f>Clef_répartition[[#This Row],[Code association]]&amp;"_"&amp;Clef_répartition[[#This Row],[Nom association]]</f>
        <v>AEGE_Association pour l'Epuration Granges et Environs</v>
      </c>
      <c r="E1947">
        <f>COUNTIFS(D$2:D1947,Clef_répartition[[#This Row],[Code_Nom]],J$2:J1947,Clef_répartition[[#This Row],[Année]])</f>
        <v>1</v>
      </c>
      <c r="F1947">
        <f>IF(Clef_répartition[[#This Row],[Code_Nom]]=D1946,F1946-1,(COUNTIFS(Clef_répartition[Code_Nom],Clef_répartition[[#This Row],[Code_Nom]],Clef_répartition[Année],Clef_répartition[[#This Row],[Année]])))</f>
        <v>2</v>
      </c>
      <c r="G1947" t="str">
        <f>Clef_répartition[[#This Row],[Code_Nom]]&amp;"_"&amp;Clef_répartition[[#This Row],[Nombre]]&amp;"_"&amp;Clef_répartition[[#This Row],[Année]]</f>
        <v>AEGE_Association pour l'Epuration Granges et Environs_1_2017</v>
      </c>
      <c r="H1947">
        <v>5831</v>
      </c>
      <c r="I1947" t="s">
        <v>270</v>
      </c>
      <c r="J1947">
        <v>2017</v>
      </c>
      <c r="K1947">
        <v>0.69</v>
      </c>
    </row>
    <row r="1948" spans="1:11" x14ac:dyDescent="0.25">
      <c r="A1948" t="s">
        <v>721</v>
      </c>
      <c r="B1948" t="s">
        <v>677</v>
      </c>
      <c r="C1948" t="s">
        <v>678</v>
      </c>
      <c r="D1948" t="str">
        <f>Clef_répartition[[#This Row],[Code association]]&amp;"_"&amp;Clef_répartition[[#This Row],[Nom association]]</f>
        <v>AEGE_Association pour l'Epuration Granges et Environs</v>
      </c>
      <c r="E1948">
        <f>COUNTIFS(D$2:D1948,Clef_répartition[[#This Row],[Code_Nom]],J$2:J1948,Clef_répartition[[#This Row],[Année]])</f>
        <v>2</v>
      </c>
      <c r="F1948">
        <f>IF(Clef_répartition[[#This Row],[Code_Nom]]=D1947,F1947-1,(COUNTIFS(Clef_répartition[Code_Nom],Clef_répartition[[#This Row],[Code_Nom]],Clef_répartition[Année],Clef_répartition[[#This Row],[Année]])))</f>
        <v>1</v>
      </c>
      <c r="G1948" t="str">
        <f>Clef_répartition[[#This Row],[Code_Nom]]&amp;"_"&amp;Clef_répartition[[#This Row],[Nombre]]&amp;"_"&amp;Clef_répartition[[#This Row],[Année]]</f>
        <v>AEGE_Association pour l'Epuration Granges et Environs_2_2017</v>
      </c>
      <c r="H1948">
        <v>5830</v>
      </c>
      <c r="I1948" t="s">
        <v>285</v>
      </c>
      <c r="J1948">
        <v>2017</v>
      </c>
      <c r="K1948">
        <v>7.0000000000000007E-2</v>
      </c>
    </row>
    <row r="1949" spans="1:11" x14ac:dyDescent="0.25">
      <c r="A1949" t="s">
        <v>721</v>
      </c>
      <c r="B1949" t="s">
        <v>693</v>
      </c>
      <c r="C1949" t="s">
        <v>694</v>
      </c>
      <c r="D1949" t="str">
        <f>Clef_répartition[[#This Row],[Code association]]&amp;"_"&amp;Clef_répartition[[#This Row],[Nom association]]</f>
        <v>AEM_Association intercommunale pour l'épuration des eaux usées de la région Mortigue</v>
      </c>
      <c r="E1949">
        <f>COUNTIFS(D$2:D1949,Clef_répartition[[#This Row],[Code_Nom]],J$2:J1949,Clef_répartition[[#This Row],[Année]])</f>
        <v>1</v>
      </c>
      <c r="F1949">
        <f>IF(Clef_répartition[[#This Row],[Code_Nom]]=D1948,F1948-1,(COUNTIFS(Clef_répartition[Code_Nom],Clef_répartition[[#This Row],[Code_Nom]],Clef_répartition[Année],Clef_répartition[[#This Row],[Année]])))</f>
        <v>3</v>
      </c>
      <c r="G1949" t="str">
        <f>Clef_répartition[[#This Row],[Code_Nom]]&amp;"_"&amp;Clef_répartition[[#This Row],[Nombre]]&amp;"_"&amp;Clef_répartition[[#This Row],[Année]]</f>
        <v>AEM_Association intercommunale pour l'épuration des eaux usées de la région Mortigue_1_2017</v>
      </c>
      <c r="H1949">
        <v>5511</v>
      </c>
      <c r="I1949" t="s">
        <v>8</v>
      </c>
      <c r="J1949">
        <v>2017</v>
      </c>
      <c r="K1949">
        <v>0.45386172982354639</v>
      </c>
    </row>
    <row r="1950" spans="1:11" x14ac:dyDescent="0.25">
      <c r="A1950" t="s">
        <v>721</v>
      </c>
      <c r="B1950" t="s">
        <v>693</v>
      </c>
      <c r="C1950" t="s">
        <v>694</v>
      </c>
      <c r="D1950" t="str">
        <f>Clef_répartition[[#This Row],[Code association]]&amp;"_"&amp;Clef_répartition[[#This Row],[Nom association]]</f>
        <v>AEM_Association intercommunale pour l'épuration des eaux usées de la région Mortigue</v>
      </c>
      <c r="E1950">
        <f>COUNTIFS(D$2:D1950,Clef_répartition[[#This Row],[Code_Nom]],J$2:J1950,Clef_répartition[[#This Row],[Année]])</f>
        <v>2</v>
      </c>
      <c r="F1950">
        <f>IF(Clef_répartition[[#This Row],[Code_Nom]]=D1949,F1949-1,(COUNTIFS(Clef_répartition[Code_Nom],Clef_répartition[[#This Row],[Code_Nom]],Clef_répartition[Année],Clef_répartition[[#This Row],[Année]])))</f>
        <v>2</v>
      </c>
      <c r="G1950" t="str">
        <f>Clef_répartition[[#This Row],[Code_Nom]]&amp;"_"&amp;Clef_répartition[[#This Row],[Nombre]]&amp;"_"&amp;Clef_répartition[[#This Row],[Année]]</f>
        <v>AEM_Association intercommunale pour l'épuration des eaux usées de la région Mortigue_2_2017</v>
      </c>
      <c r="H1950">
        <v>5521</v>
      </c>
      <c r="I1950" t="s">
        <v>108</v>
      </c>
      <c r="J1950">
        <v>2017</v>
      </c>
      <c r="K1950">
        <v>0.32369106161411626</v>
      </c>
    </row>
    <row r="1951" spans="1:11" x14ac:dyDescent="0.25">
      <c r="A1951" t="s">
        <v>721</v>
      </c>
      <c r="B1951" t="s">
        <v>693</v>
      </c>
      <c r="C1951" t="s">
        <v>694</v>
      </c>
      <c r="D1951" t="str">
        <f>Clef_répartition[[#This Row],[Code association]]&amp;"_"&amp;Clef_répartition[[#This Row],[Nom association]]</f>
        <v>AEM_Association intercommunale pour l'épuration des eaux usées de la région Mortigue</v>
      </c>
      <c r="E1951">
        <f>COUNTIFS(D$2:D1951,Clef_répartition[[#This Row],[Code_Nom]],J$2:J1951,Clef_répartition[[#This Row],[Année]])</f>
        <v>3</v>
      </c>
      <c r="F1951">
        <f>IF(Clef_répartition[[#This Row],[Code_Nom]]=D1950,F1950-1,(COUNTIFS(Clef_répartition[Code_Nom],Clef_répartition[[#This Row],[Code_Nom]],Clef_répartition[Année],Clef_répartition[[#This Row],[Année]])))</f>
        <v>1</v>
      </c>
      <c r="G1951" t="str">
        <f>Clef_répartition[[#This Row],[Code_Nom]]&amp;"_"&amp;Clef_répartition[[#This Row],[Nombre]]&amp;"_"&amp;Clef_répartition[[#This Row],[Année]]</f>
        <v>AEM_Association intercommunale pour l'épuration des eaux usées de la région Mortigue_3_2017</v>
      </c>
      <c r="H1951">
        <v>5535</v>
      </c>
      <c r="I1951" t="s">
        <v>242</v>
      </c>
      <c r="J1951">
        <v>2017</v>
      </c>
      <c r="K1951">
        <v>0.2224472085623373</v>
      </c>
    </row>
    <row r="1952" spans="1:11" x14ac:dyDescent="0.25">
      <c r="A1952" t="s">
        <v>721</v>
      </c>
      <c r="B1952" t="s">
        <v>670</v>
      </c>
      <c r="C1952" t="s">
        <v>671</v>
      </c>
      <c r="D1952" t="str">
        <f>Clef_répartition[[#This Row],[Code association]]&amp;"_"&amp;Clef_répartition[[#This Row],[Nom association]]</f>
        <v>AERA_Association intercommunale pour l'épuration des eaux usées de la région d'Aigle</v>
      </c>
      <c r="E1952">
        <f>COUNTIFS(D$2:D1952,Clef_répartition[[#This Row],[Code_Nom]],J$2:J1952,Clef_répartition[[#This Row],[Année]])</f>
        <v>1</v>
      </c>
      <c r="F1952">
        <f>IF(Clef_répartition[[#This Row],[Code_Nom]]=D1951,F1951-1,(COUNTIFS(Clef_répartition[Code_Nom],Clef_répartition[[#This Row],[Code_Nom]],Clef_répartition[Année],Clef_répartition[[#This Row],[Année]])))</f>
        <v>5</v>
      </c>
      <c r="G1952" t="str">
        <f>Clef_répartition[[#This Row],[Code_Nom]]&amp;"_"&amp;Clef_répartition[[#This Row],[Nombre]]&amp;"_"&amp;Clef_répartition[[#This Row],[Année]]</f>
        <v>AERA_Association intercommunale pour l'épuration des eaux usées de la région d'Aigle_1_2017</v>
      </c>
      <c r="H1952">
        <v>5401</v>
      </c>
      <c r="I1952" t="s">
        <v>3</v>
      </c>
      <c r="J1952">
        <v>2017</v>
      </c>
      <c r="K1952">
        <v>0</v>
      </c>
    </row>
    <row r="1953" spans="1:11" x14ac:dyDescent="0.25">
      <c r="A1953" t="s">
        <v>721</v>
      </c>
      <c r="B1953" t="s">
        <v>670</v>
      </c>
      <c r="C1953" t="s">
        <v>671</v>
      </c>
      <c r="D1953" t="str">
        <f>Clef_répartition[[#This Row],[Code association]]&amp;"_"&amp;Clef_répartition[[#This Row],[Nom association]]</f>
        <v>AERA_Association intercommunale pour l'épuration des eaux usées de la région d'Aigle</v>
      </c>
      <c r="E1953">
        <f>COUNTIFS(D$2:D1953,Clef_répartition[[#This Row],[Code_Nom]],J$2:J1953,Clef_répartition[[#This Row],[Année]])</f>
        <v>2</v>
      </c>
      <c r="F1953">
        <f>IF(Clef_répartition[[#This Row],[Code_Nom]]=D1952,F1952-1,(COUNTIFS(Clef_répartition[Code_Nom],Clef_répartition[[#This Row],[Code_Nom]],Clef_répartition[Année],Clef_répartition[[#This Row],[Année]])))</f>
        <v>4</v>
      </c>
      <c r="G1953" t="str">
        <f>Clef_répartition[[#This Row],[Code_Nom]]&amp;"_"&amp;Clef_répartition[[#This Row],[Nombre]]&amp;"_"&amp;Clef_répartition[[#This Row],[Année]]</f>
        <v>AERA_Association intercommunale pour l'épuration des eaux usées de la région d'Aigle_2_2017</v>
      </c>
      <c r="H1953">
        <v>5404</v>
      </c>
      <c r="I1953" t="s">
        <v>73</v>
      </c>
      <c r="J1953">
        <v>2017</v>
      </c>
      <c r="K1953">
        <v>0</v>
      </c>
    </row>
    <row r="1954" spans="1:11" x14ac:dyDescent="0.25">
      <c r="A1954" t="s">
        <v>721</v>
      </c>
      <c r="B1954" t="s">
        <v>670</v>
      </c>
      <c r="C1954" t="s">
        <v>671</v>
      </c>
      <c r="D1954" t="str">
        <f>Clef_répartition[[#This Row],[Code association]]&amp;"_"&amp;Clef_répartition[[#This Row],[Nom association]]</f>
        <v>AERA_Association intercommunale pour l'épuration des eaux usées de la région d'Aigle</v>
      </c>
      <c r="E1954">
        <f>COUNTIFS(D$2:D1954,Clef_répartition[[#This Row],[Code_Nom]],J$2:J1954,Clef_répartition[[#This Row],[Année]])</f>
        <v>3</v>
      </c>
      <c r="F1954">
        <f>IF(Clef_répartition[[#This Row],[Code_Nom]]=D1953,F1953-1,(COUNTIFS(Clef_répartition[Code_Nom],Clef_répartition[[#This Row],[Code_Nom]],Clef_répartition[Année],Clef_répartition[[#This Row],[Année]])))</f>
        <v>3</v>
      </c>
      <c r="G1954" t="str">
        <f>Clef_répartition[[#This Row],[Code_Nom]]&amp;"_"&amp;Clef_répartition[[#This Row],[Nombre]]&amp;"_"&amp;Clef_répartition[[#This Row],[Année]]</f>
        <v>AERA_Association intercommunale pour l'épuration des eaux usées de la région d'Aigle_3_2017</v>
      </c>
      <c r="H1954">
        <v>5407</v>
      </c>
      <c r="I1954" t="s">
        <v>159</v>
      </c>
      <c r="J1954">
        <v>2017</v>
      </c>
      <c r="K1954">
        <v>0</v>
      </c>
    </row>
    <row r="1955" spans="1:11" x14ac:dyDescent="0.25">
      <c r="A1955" t="s">
        <v>721</v>
      </c>
      <c r="B1955" t="s">
        <v>670</v>
      </c>
      <c r="C1955" t="s">
        <v>671</v>
      </c>
      <c r="D1955" t="str">
        <f>Clef_répartition[[#This Row],[Code association]]&amp;"_"&amp;Clef_répartition[[#This Row],[Nom association]]</f>
        <v>AERA_Association intercommunale pour l'épuration des eaux usées de la région d'Aigle</v>
      </c>
      <c r="E1955">
        <f>COUNTIFS(D$2:D1955,Clef_répartition[[#This Row],[Code_Nom]],J$2:J1955,Clef_répartition[[#This Row],[Année]])</f>
        <v>4</v>
      </c>
      <c r="F1955">
        <f>IF(Clef_répartition[[#This Row],[Code_Nom]]=D1954,F1954-1,(COUNTIFS(Clef_répartition[Code_Nom],Clef_répartition[[#This Row],[Code_Nom]],Clef_répartition[Année],Clef_répartition[[#This Row],[Année]])))</f>
        <v>2</v>
      </c>
      <c r="G1955" t="str">
        <f>Clef_répartition[[#This Row],[Code_Nom]]&amp;"_"&amp;Clef_répartition[[#This Row],[Nombre]]&amp;"_"&amp;Clef_répartition[[#This Row],[Année]]</f>
        <v>AERA_Association intercommunale pour l'épuration des eaux usées de la région d'Aigle_4_2017</v>
      </c>
      <c r="H1955">
        <v>5409</v>
      </c>
      <c r="I1955" t="s">
        <v>198</v>
      </c>
      <c r="J1955">
        <v>2017</v>
      </c>
      <c r="K1955">
        <v>0</v>
      </c>
    </row>
    <row r="1956" spans="1:11" x14ac:dyDescent="0.25">
      <c r="A1956" t="s">
        <v>721</v>
      </c>
      <c r="B1956" t="s">
        <v>670</v>
      </c>
      <c r="C1956" t="s">
        <v>671</v>
      </c>
      <c r="D1956" t="str">
        <f>Clef_répartition[[#This Row],[Code association]]&amp;"_"&amp;Clef_répartition[[#This Row],[Nom association]]</f>
        <v>AERA_Association intercommunale pour l'épuration des eaux usées de la région d'Aigle</v>
      </c>
      <c r="E1956">
        <f>COUNTIFS(D$2:D1956,Clef_répartition[[#This Row],[Code_Nom]],J$2:J1956,Clef_répartition[[#This Row],[Année]])</f>
        <v>5</v>
      </c>
      <c r="F1956">
        <f>IF(Clef_répartition[[#This Row],[Code_Nom]]=D1955,F1955-1,(COUNTIFS(Clef_répartition[Code_Nom],Clef_répartition[[#This Row],[Code_Nom]],Clef_répartition[Année],Clef_répartition[[#This Row],[Année]])))</f>
        <v>1</v>
      </c>
      <c r="G1956" t="str">
        <f>Clef_répartition[[#This Row],[Code_Nom]]&amp;"_"&amp;Clef_répartition[[#This Row],[Nombre]]&amp;"_"&amp;Clef_répartition[[#This Row],[Année]]</f>
        <v>AERA_Association intercommunale pour l'épuration des eaux usées de la région d'Aigle_5_2017</v>
      </c>
      <c r="H1956">
        <v>5415</v>
      </c>
      <c r="I1956" t="s">
        <v>300</v>
      </c>
      <c r="J1956">
        <v>2017</v>
      </c>
      <c r="K1956">
        <v>0</v>
      </c>
    </row>
    <row r="1957" spans="1:11" x14ac:dyDescent="0.25">
      <c r="A1957" t="s">
        <v>721</v>
      </c>
      <c r="B1957" t="s">
        <v>697</v>
      </c>
      <c r="C1957" t="s">
        <v>698</v>
      </c>
      <c r="D1957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957">
        <f>COUNTIFS(D$2:D1957,Clef_répartition[[#This Row],[Code_Nom]],J$2:J1957,Clef_répartition[[#This Row],[Année]])</f>
        <v>1</v>
      </c>
      <c r="F1957">
        <f>IF(Clef_répartition[[#This Row],[Code_Nom]]=D1956,F1956-1,(COUNTIFS(Clef_répartition[Code_Nom],Clef_répartition[[#This Row],[Code_Nom]],Clef_répartition[Année],Clef_répartition[[#This Row],[Année]])))</f>
        <v>3</v>
      </c>
      <c r="G1957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Talent_1_2017</v>
      </c>
      <c r="H1957">
        <v>5515</v>
      </c>
      <c r="I1957" t="s">
        <v>37</v>
      </c>
      <c r="J1957">
        <v>2017</v>
      </c>
      <c r="K1957">
        <v>0.13458401305057097</v>
      </c>
    </row>
    <row r="1958" spans="1:11" x14ac:dyDescent="0.25">
      <c r="A1958" t="s">
        <v>721</v>
      </c>
      <c r="B1958" t="s">
        <v>697</v>
      </c>
      <c r="C1958" t="s">
        <v>698</v>
      </c>
      <c r="D1958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958">
        <f>COUNTIFS(D$2:D1958,Clef_répartition[[#This Row],[Code_Nom]],J$2:J1958,Clef_répartition[[#This Row],[Année]])</f>
        <v>2</v>
      </c>
      <c r="F1958">
        <f>IF(Clef_répartition[[#This Row],[Code_Nom]]=D1957,F1957-1,(COUNTIFS(Clef_répartition[Code_Nom],Clef_répartition[[#This Row],[Code_Nom]],Clef_répartition[Année],Clef_répartition[[#This Row],[Année]])))</f>
        <v>2</v>
      </c>
      <c r="G1958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Talent_2_2017</v>
      </c>
      <c r="H1958">
        <v>5516</v>
      </c>
      <c r="I1958" t="s">
        <v>88</v>
      </c>
      <c r="J1958">
        <v>2017</v>
      </c>
      <c r="K1958">
        <v>0.44763458401305056</v>
      </c>
    </row>
    <row r="1959" spans="1:11" x14ac:dyDescent="0.25">
      <c r="A1959" t="s">
        <v>721</v>
      </c>
      <c r="B1959" t="s">
        <v>697</v>
      </c>
      <c r="C1959" t="s">
        <v>698</v>
      </c>
      <c r="D1959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959">
        <f>COUNTIFS(D$2:D1959,Clef_répartition[[#This Row],[Code_Nom]],J$2:J1959,Clef_répartition[[#This Row],[Année]])</f>
        <v>3</v>
      </c>
      <c r="F1959">
        <f>IF(Clef_répartition[[#This Row],[Code_Nom]]=D1958,F1958-1,(COUNTIFS(Clef_répartition[Code_Nom],Clef_répartition[[#This Row],[Code_Nom]],Clef_répartition[Année],Clef_répartition[[#This Row],[Année]])))</f>
        <v>1</v>
      </c>
      <c r="G1959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Talent_3_2017</v>
      </c>
      <c r="H1959">
        <v>5523</v>
      </c>
      <c r="I1959" t="s">
        <v>119</v>
      </c>
      <c r="J1959">
        <v>2017</v>
      </c>
      <c r="K1959">
        <v>0.41778140293637839</v>
      </c>
    </row>
    <row r="1960" spans="1:11" x14ac:dyDescent="0.25">
      <c r="A1960" t="s">
        <v>721</v>
      </c>
      <c r="B1960" t="s">
        <v>600</v>
      </c>
      <c r="C1960" t="s">
        <v>601</v>
      </c>
      <c r="D1960" t="str">
        <f>Clef_répartition[[#This Row],[Code association]]&amp;"_"&amp;Clef_répartition[[#This Row],[Nom association]]</f>
        <v>AGMV_Association intercommunale pour l'épuration des eaux usées de de Grandcour - Missy - Vallon</v>
      </c>
      <c r="E1960">
        <f>COUNTIFS(D$2:D1960,Clef_répartition[[#This Row],[Code_Nom]],J$2:J1960,Clef_répartition[[#This Row],[Année]])</f>
        <v>1</v>
      </c>
      <c r="F1960">
        <f>IF(Clef_répartition[[#This Row],[Code_Nom]]=D1959,F1959-1,(COUNTIFS(Clef_répartition[Code_Nom],Clef_répartition[[#This Row],[Code_Nom]],Clef_répartition[Année],Clef_répartition[[#This Row],[Année]])))</f>
        <v>2</v>
      </c>
      <c r="G1960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Vallon_1_2017</v>
      </c>
      <c r="H1960">
        <v>5817</v>
      </c>
      <c r="I1960" t="s">
        <v>130</v>
      </c>
      <c r="J1960">
        <v>2017</v>
      </c>
      <c r="K1960">
        <v>0.57699999999999996</v>
      </c>
    </row>
    <row r="1961" spans="1:11" x14ac:dyDescent="0.25">
      <c r="A1961" t="s">
        <v>721</v>
      </c>
      <c r="B1961" t="s">
        <v>600</v>
      </c>
      <c r="C1961" t="s">
        <v>601</v>
      </c>
      <c r="D1961" t="str">
        <f>Clef_répartition[[#This Row],[Code association]]&amp;"_"&amp;Clef_répartition[[#This Row],[Nom association]]</f>
        <v>AGMV_Association intercommunale pour l'épuration des eaux usées de de Grandcour - Missy - Vallon</v>
      </c>
      <c r="E1961">
        <f>COUNTIFS(D$2:D1961,Clef_répartition[[#This Row],[Code_Nom]],J$2:J1961,Clef_répartition[[#This Row],[Année]])</f>
        <v>2</v>
      </c>
      <c r="F1961">
        <f>IF(Clef_répartition[[#This Row],[Code_Nom]]=D1960,F1960-1,(COUNTIFS(Clef_répartition[Code_Nom],Clef_répartition[[#This Row],[Code_Nom]],Clef_répartition[Année],Clef_répartition[[#This Row],[Année]])))</f>
        <v>1</v>
      </c>
      <c r="G1961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Vallon_2_2017</v>
      </c>
      <c r="H1961">
        <v>5821</v>
      </c>
      <c r="I1961" t="s">
        <v>177</v>
      </c>
      <c r="J1961">
        <v>2017</v>
      </c>
      <c r="K1961">
        <v>0.19900000000000001</v>
      </c>
    </row>
    <row r="1962" spans="1:11" x14ac:dyDescent="0.25">
      <c r="A1962" t="s">
        <v>721</v>
      </c>
      <c r="B1962" t="s">
        <v>456</v>
      </c>
      <c r="C1962" t="s">
        <v>457</v>
      </c>
      <c r="D1962" t="str">
        <f>Clef_répartition[[#This Row],[Code association]]&amp;"_"&amp;Clef_répartition[[#This Row],[Nom association]]</f>
        <v>AIAB_Association intercommunale Asse et Boiron</v>
      </c>
      <c r="E1962">
        <f>COUNTIFS(D$2:D1962,Clef_répartition[[#This Row],[Code_Nom]],J$2:J1962,Clef_répartition[[#This Row],[Année]])</f>
        <v>1</v>
      </c>
      <c r="F1962">
        <f>IF(Clef_répartition[[#This Row],[Code_Nom]]=D1961,F1961-1,(COUNTIFS(Clef_répartition[Code_Nom],Clef_répartition[[#This Row],[Code_Nom]],Clef_répartition[Année],Clef_répartition[[#This Row],[Année]])))</f>
        <v>9</v>
      </c>
      <c r="G1962" t="str">
        <f>Clef_répartition[[#This Row],[Code_Nom]]&amp;"_"&amp;Clef_répartition[[#This Row],[Nombre]]&amp;"_"&amp;Clef_répartition[[#This Row],[Année]]</f>
        <v>AIAB_Association intercommunale Asse et Boiron_1_2017</v>
      </c>
      <c r="H1962">
        <v>5701</v>
      </c>
      <c r="I1962" t="s">
        <v>5</v>
      </c>
      <c r="J1962">
        <v>2017</v>
      </c>
      <c r="K1962">
        <v>2.5499999999999998E-2</v>
      </c>
    </row>
    <row r="1963" spans="1:11" x14ac:dyDescent="0.25">
      <c r="A1963" t="s">
        <v>721</v>
      </c>
      <c r="B1963" t="s">
        <v>456</v>
      </c>
      <c r="C1963" t="s">
        <v>457</v>
      </c>
      <c r="D1963" t="str">
        <f>Clef_répartition[[#This Row],[Code association]]&amp;"_"&amp;Clef_répartition[[#This Row],[Nom association]]</f>
        <v>AIAB_Association intercommunale Asse et Boiron</v>
      </c>
      <c r="E1963">
        <f>COUNTIFS(D$2:D1963,Clef_répartition[[#This Row],[Code_Nom]],J$2:J1963,Clef_répartition[[#This Row],[Année]])</f>
        <v>2</v>
      </c>
      <c r="F1963">
        <f>IF(Clef_répartition[[#This Row],[Code_Nom]]=D1962,F1962-1,(COUNTIFS(Clef_répartition[Code_Nom],Clef_répartition[[#This Row],[Code_Nom]],Clef_répartition[Année],Clef_répartition[[#This Row],[Année]])))</f>
        <v>8</v>
      </c>
      <c r="G1963" t="str">
        <f>Clef_répartition[[#This Row],[Code_Nom]]&amp;"_"&amp;Clef_répartition[[#This Row],[Nombre]]&amp;"_"&amp;Clef_répartition[[#This Row],[Année]]</f>
        <v>AIAB_Association intercommunale Asse et Boiron_2_2017</v>
      </c>
      <c r="H1963">
        <v>5706</v>
      </c>
      <c r="I1963" t="s">
        <v>29</v>
      </c>
      <c r="J1963">
        <v>2017</v>
      </c>
      <c r="K1963">
        <v>0.13089999999999999</v>
      </c>
    </row>
    <row r="1964" spans="1:11" x14ac:dyDescent="0.25">
      <c r="A1964" t="s">
        <v>721</v>
      </c>
      <c r="B1964" t="s">
        <v>456</v>
      </c>
      <c r="C1964" t="s">
        <v>457</v>
      </c>
      <c r="D1964" t="str">
        <f>Clef_répartition[[#This Row],[Code association]]&amp;"_"&amp;Clef_répartition[[#This Row],[Nom association]]</f>
        <v>AIAB_Association intercommunale Asse et Boiron</v>
      </c>
      <c r="E1964">
        <f>COUNTIFS(D$2:D1964,Clef_répartition[[#This Row],[Code_Nom]],J$2:J1964,Clef_répartition[[#This Row],[Année]])</f>
        <v>3</v>
      </c>
      <c r="F1964">
        <f>IF(Clef_répartition[[#This Row],[Code_Nom]]=D1963,F1963-1,(COUNTIFS(Clef_répartition[Code_Nom],Clef_répartition[[#This Row],[Code_Nom]],Clef_répartition[Année],Clef_répartition[[#This Row],[Année]])))</f>
        <v>7</v>
      </c>
      <c r="G1964" t="str">
        <f>Clef_répartition[[#This Row],[Code_Nom]]&amp;"_"&amp;Clef_répartition[[#This Row],[Nombre]]&amp;"_"&amp;Clef_répartition[[#This Row],[Année]]</f>
        <v>AIAB_Association intercommunale Asse et Boiron_3_2017</v>
      </c>
      <c r="H1964">
        <v>5709</v>
      </c>
      <c r="I1964" t="s">
        <v>62</v>
      </c>
      <c r="J1964">
        <v>2017</v>
      </c>
      <c r="K1964">
        <v>0.14549999999999999</v>
      </c>
    </row>
    <row r="1965" spans="1:11" x14ac:dyDescent="0.25">
      <c r="A1965" t="s">
        <v>721</v>
      </c>
      <c r="B1965" t="s">
        <v>456</v>
      </c>
      <c r="C1965" t="s">
        <v>457</v>
      </c>
      <c r="D1965" t="str">
        <f>Clef_répartition[[#This Row],[Code association]]&amp;"_"&amp;Clef_répartition[[#This Row],[Nom association]]</f>
        <v>AIAB_Association intercommunale Asse et Boiron</v>
      </c>
      <c r="E1965">
        <f>COUNTIFS(D$2:D1965,Clef_répartition[[#This Row],[Code_Nom]],J$2:J1965,Clef_répartition[[#This Row],[Année]])</f>
        <v>4</v>
      </c>
      <c r="F1965">
        <f>IF(Clef_répartition[[#This Row],[Code_Nom]]=D1964,F1964-1,(COUNTIFS(Clef_répartition[Code_Nom],Clef_répartition[[#This Row],[Code_Nom]],Clef_répartition[Année],Clef_répartition[[#This Row],[Année]])))</f>
        <v>6</v>
      </c>
      <c r="G1965" t="str">
        <f>Clef_répartition[[#This Row],[Code_Nom]]&amp;"_"&amp;Clef_répartition[[#This Row],[Nombre]]&amp;"_"&amp;Clef_répartition[[#This Row],[Année]]</f>
        <v>AIAB_Association intercommunale Asse et Boiron_4_2017</v>
      </c>
      <c r="H1965">
        <v>5714</v>
      </c>
      <c r="I1965" t="s">
        <v>81</v>
      </c>
      <c r="J1965">
        <v>2017</v>
      </c>
      <c r="K1965">
        <v>0.1396</v>
      </c>
    </row>
    <row r="1966" spans="1:11" x14ac:dyDescent="0.25">
      <c r="A1966" t="s">
        <v>721</v>
      </c>
      <c r="B1966" t="s">
        <v>456</v>
      </c>
      <c r="C1966" t="s">
        <v>457</v>
      </c>
      <c r="D1966" t="str">
        <f>Clef_répartition[[#This Row],[Code association]]&amp;"_"&amp;Clef_répartition[[#This Row],[Nom association]]</f>
        <v>AIAB_Association intercommunale Asse et Boiron</v>
      </c>
      <c r="E1966">
        <f>COUNTIFS(D$2:D1966,Clef_répartition[[#This Row],[Code_Nom]],J$2:J1966,Clef_répartition[[#This Row],[Année]])</f>
        <v>5</v>
      </c>
      <c r="F1966">
        <f>IF(Clef_répartition[[#This Row],[Code_Nom]]=D1965,F1965-1,(COUNTIFS(Clef_répartition[Code_Nom],Clef_répartition[[#This Row],[Code_Nom]],Clef_répartition[Année],Clef_répartition[[#This Row],[Année]])))</f>
        <v>5</v>
      </c>
      <c r="G1966" t="str">
        <f>Clef_répartition[[#This Row],[Code_Nom]]&amp;"_"&amp;Clef_répartition[[#This Row],[Nombre]]&amp;"_"&amp;Clef_répartition[[#This Row],[Année]]</f>
        <v>AIAB_Association intercommunale Asse et Boiron_5_2017</v>
      </c>
      <c r="H1966">
        <v>5716</v>
      </c>
      <c r="I1966" t="s">
        <v>110</v>
      </c>
      <c r="J1966">
        <v>2017</v>
      </c>
      <c r="K1966">
        <v>0.17649999999999999</v>
      </c>
    </row>
    <row r="1967" spans="1:11" x14ac:dyDescent="0.25">
      <c r="A1967" t="s">
        <v>721</v>
      </c>
      <c r="B1967" t="s">
        <v>456</v>
      </c>
      <c r="C1967" t="s">
        <v>457</v>
      </c>
      <c r="D1967" t="str">
        <f>Clef_répartition[[#This Row],[Code association]]&amp;"_"&amp;Clef_répartition[[#This Row],[Nom association]]</f>
        <v>AIAB_Association intercommunale Asse et Boiron</v>
      </c>
      <c r="E1967">
        <f>COUNTIFS(D$2:D1967,Clef_répartition[[#This Row],[Code_Nom]],J$2:J1967,Clef_répartition[[#This Row],[Année]])</f>
        <v>6</v>
      </c>
      <c r="F1967">
        <f>IF(Clef_répartition[[#This Row],[Code_Nom]]=D1966,F1966-1,(COUNTIFS(Clef_répartition[Code_Nom],Clef_répartition[[#This Row],[Code_Nom]],Clef_répartition[Année],Clef_répartition[[#This Row],[Année]])))</f>
        <v>4</v>
      </c>
      <c r="G1967" t="str">
        <f>Clef_répartition[[#This Row],[Code_Nom]]&amp;"_"&amp;Clef_répartition[[#This Row],[Nombre]]&amp;"_"&amp;Clef_répartition[[#This Row],[Année]]</f>
        <v>AIAB_Association intercommunale Asse et Boiron_6_2017</v>
      </c>
      <c r="H1967">
        <v>5719</v>
      </c>
      <c r="I1967" t="s">
        <v>124</v>
      </c>
      <c r="J1967">
        <v>2017</v>
      </c>
      <c r="K1967">
        <v>0.14230000000000001</v>
      </c>
    </row>
    <row r="1968" spans="1:11" x14ac:dyDescent="0.25">
      <c r="A1968" t="s">
        <v>721</v>
      </c>
      <c r="B1968" t="s">
        <v>456</v>
      </c>
      <c r="C1968" t="s">
        <v>457</v>
      </c>
      <c r="D1968" t="str">
        <f>Clef_répartition[[#This Row],[Code association]]&amp;"_"&amp;Clef_répartition[[#This Row],[Nom association]]</f>
        <v>AIAB_Association intercommunale Asse et Boiron</v>
      </c>
      <c r="E1968">
        <f>COUNTIFS(D$2:D1968,Clef_répartition[[#This Row],[Code_Nom]],J$2:J1968,Clef_répartition[[#This Row],[Année]])</f>
        <v>7</v>
      </c>
      <c r="F1968">
        <f>IF(Clef_répartition[[#This Row],[Code_Nom]]=D1967,F1967-1,(COUNTIFS(Clef_répartition[Code_Nom],Clef_répartition[[#This Row],[Code_Nom]],Clef_répartition[Année],Clef_répartition[[#This Row],[Année]])))</f>
        <v>3</v>
      </c>
      <c r="G1968" t="str">
        <f>Clef_répartition[[#This Row],[Code_Nom]]&amp;"_"&amp;Clef_répartition[[#This Row],[Nombre]]&amp;"_"&amp;Clef_répartition[[#This Row],[Année]]</f>
        <v>AIAB_Association intercommunale Asse et Boiron_7_2017</v>
      </c>
      <c r="H1968">
        <v>5722</v>
      </c>
      <c r="I1968" t="s">
        <v>133</v>
      </c>
      <c r="J1968">
        <v>2017</v>
      </c>
      <c r="K1968">
        <v>4.4900000000000002E-2</v>
      </c>
    </row>
    <row r="1969" spans="1:11" x14ac:dyDescent="0.25">
      <c r="A1969" t="s">
        <v>721</v>
      </c>
      <c r="B1969" t="s">
        <v>456</v>
      </c>
      <c r="C1969" t="s">
        <v>457</v>
      </c>
      <c r="D1969" t="str">
        <f>Clef_répartition[[#This Row],[Code association]]&amp;"_"&amp;Clef_répartition[[#This Row],[Nom association]]</f>
        <v>AIAB_Association intercommunale Asse et Boiron</v>
      </c>
      <c r="E1969">
        <f>COUNTIFS(D$2:D1969,Clef_répartition[[#This Row],[Code_Nom]],J$2:J1969,Clef_répartition[[#This Row],[Année]])</f>
        <v>8</v>
      </c>
      <c r="F1969">
        <f>IF(Clef_répartition[[#This Row],[Code_Nom]]=D1968,F1968-1,(COUNTIFS(Clef_répartition[Code_Nom],Clef_répartition[[#This Row],[Code_Nom]],Clef_répartition[Année],Clef_répartition[[#This Row],[Année]])))</f>
        <v>2</v>
      </c>
      <c r="G1969" t="str">
        <f>Clef_répartition[[#This Row],[Code_Nom]]&amp;"_"&amp;Clef_répartition[[#This Row],[Nombre]]&amp;"_"&amp;Clef_répartition[[#This Row],[Année]]</f>
        <v>AIAB_Association intercommunale Asse et Boiron_8_2017</v>
      </c>
      <c r="H1969">
        <v>5726</v>
      </c>
      <c r="I1969" t="s">
        <v>148</v>
      </c>
      <c r="J1969">
        <v>2017</v>
      </c>
      <c r="K1969">
        <v>0.13339999999999999</v>
      </c>
    </row>
    <row r="1970" spans="1:11" x14ac:dyDescent="0.25">
      <c r="A1970" t="s">
        <v>721</v>
      </c>
      <c r="B1970" t="s">
        <v>456</v>
      </c>
      <c r="C1970" t="s">
        <v>457</v>
      </c>
      <c r="D1970" t="str">
        <f>Clef_répartition[[#This Row],[Code association]]&amp;"_"&amp;Clef_répartition[[#This Row],[Nom association]]</f>
        <v>AIAB_Association intercommunale Asse et Boiron</v>
      </c>
      <c r="E1970">
        <f>COUNTIFS(D$2:D1970,Clef_répartition[[#This Row],[Code_Nom]],J$2:J1970,Clef_répartition[[#This Row],[Année]])</f>
        <v>9</v>
      </c>
      <c r="F1970">
        <f>IF(Clef_répartition[[#This Row],[Code_Nom]]=D1969,F1969-1,(COUNTIFS(Clef_répartition[Code_Nom],Clef_répartition[[#This Row],[Code_Nom]],Clef_répartition[Année],Clef_répartition[[#This Row],[Année]])))</f>
        <v>1</v>
      </c>
      <c r="G1970" t="str">
        <f>Clef_répartition[[#This Row],[Code_Nom]]&amp;"_"&amp;Clef_répartition[[#This Row],[Nombre]]&amp;"_"&amp;Clef_répartition[[#This Row],[Année]]</f>
        <v>AIAB_Association intercommunale Asse et Boiron_9_2017</v>
      </c>
      <c r="H1970">
        <v>5728</v>
      </c>
      <c r="I1970" t="s">
        <v>255</v>
      </c>
      <c r="J1970">
        <v>2017</v>
      </c>
      <c r="K1970">
        <v>6.1499999999999999E-2</v>
      </c>
    </row>
    <row r="1971" spans="1:11" x14ac:dyDescent="0.25">
      <c r="A1971" t="s">
        <v>721</v>
      </c>
      <c r="B1971" t="s">
        <v>509</v>
      </c>
      <c r="C1971" t="s">
        <v>510</v>
      </c>
      <c r="D197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1">
        <f>COUNTIFS(D$2:D1971,Clef_répartition[[#This Row],[Code_Nom]],J$2:J1971,Clef_répartition[[#This Row],[Année]])</f>
        <v>1</v>
      </c>
      <c r="F1971">
        <f>IF(Clef_répartition[[#This Row],[Code_Nom]]=D1970,F1970-1,(COUNTIFS(Clef_répartition[Code_Nom],Clef_répartition[[#This Row],[Code_Nom]],Clef_répartition[Année],Clef_répartition[[#This Row],[Année]])))</f>
        <v>13</v>
      </c>
      <c r="G197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_1_2017</v>
      </c>
      <c r="H1971">
        <v>5514</v>
      </c>
      <c r="I1971" t="s">
        <v>30</v>
      </c>
      <c r="J1971">
        <v>2017</v>
      </c>
      <c r="K1971">
        <v>0.08</v>
      </c>
    </row>
    <row r="1972" spans="1:11" x14ac:dyDescent="0.25">
      <c r="A1972" t="s">
        <v>721</v>
      </c>
      <c r="B1972" t="s">
        <v>509</v>
      </c>
      <c r="C1972" t="s">
        <v>510</v>
      </c>
      <c r="D197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2">
        <f>COUNTIFS(D$2:D1972,Clef_répartition[[#This Row],[Code_Nom]],J$2:J1972,Clef_répartition[[#This Row],[Année]])</f>
        <v>2</v>
      </c>
      <c r="F1972">
        <f>IF(Clef_répartition[[#This Row],[Code_Nom]]=D1971,F1971-1,(COUNTIFS(Clef_répartition[Code_Nom],Clef_répartition[[#This Row],[Code_Nom]],Clef_répartition[Année],Clef_répartition[[#This Row],[Année]])))</f>
        <v>12</v>
      </c>
      <c r="G197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_2_2017</v>
      </c>
      <c r="H1972">
        <v>5749</v>
      </c>
      <c r="I1972" t="s">
        <v>58</v>
      </c>
      <c r="J1972">
        <v>2017</v>
      </c>
      <c r="K1972">
        <v>0.02</v>
      </c>
    </row>
    <row r="1973" spans="1:11" x14ac:dyDescent="0.25">
      <c r="A1973" t="s">
        <v>721</v>
      </c>
      <c r="B1973" t="s">
        <v>509</v>
      </c>
      <c r="C1973" t="s">
        <v>510</v>
      </c>
      <c r="D197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3">
        <f>COUNTIFS(D$2:D1973,Clef_répartition[[#This Row],[Code_Nom]],J$2:J1973,Clef_répartition[[#This Row],[Année]])</f>
        <v>3</v>
      </c>
      <c r="F1973">
        <f>IF(Clef_répartition[[#This Row],[Code_Nom]]=D1972,F1972-1,(COUNTIFS(Clef_répartition[Code_Nom],Clef_répartition[[#This Row],[Code_Nom]],Clef_répartition[Année],Clef_répartition[[#This Row],[Année]])))</f>
        <v>11</v>
      </c>
      <c r="G197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_3_2017</v>
      </c>
      <c r="H1973">
        <v>5518</v>
      </c>
      <c r="I1973" t="s">
        <v>99</v>
      </c>
      <c r="J1973">
        <v>2017</v>
      </c>
      <c r="K1973">
        <v>0.38</v>
      </c>
    </row>
    <row r="1974" spans="1:11" x14ac:dyDescent="0.25">
      <c r="A1974" t="s">
        <v>721</v>
      </c>
      <c r="B1974" t="s">
        <v>509</v>
      </c>
      <c r="C1974" t="s">
        <v>510</v>
      </c>
      <c r="D197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4">
        <f>COUNTIFS(D$2:D1974,Clef_répartition[[#This Row],[Code_Nom]],J$2:J1974,Clef_répartition[[#This Row],[Année]])</f>
        <v>4</v>
      </c>
      <c r="F1974">
        <f>IF(Clef_répartition[[#This Row],[Code_Nom]]=D1973,F1973-1,(COUNTIFS(Clef_répartition[Code_Nom],Clef_répartition[[#This Row],[Code_Nom]],Clef_répartition[Année],Clef_répartition[[#This Row],[Année]])))</f>
        <v>10</v>
      </c>
      <c r="G197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_4_2017</v>
      </c>
      <c r="H1974">
        <v>5522</v>
      </c>
      <c r="I1974" t="s">
        <v>114</v>
      </c>
      <c r="J1974">
        <v>2017</v>
      </c>
      <c r="K1974">
        <v>0.05</v>
      </c>
    </row>
    <row r="1975" spans="1:11" x14ac:dyDescent="0.25">
      <c r="A1975" t="s">
        <v>721</v>
      </c>
      <c r="B1975" t="s">
        <v>509</v>
      </c>
      <c r="C1975" t="s">
        <v>510</v>
      </c>
      <c r="D197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5">
        <f>COUNTIFS(D$2:D1975,Clef_répartition[[#This Row],[Code_Nom]],J$2:J1975,Clef_répartition[[#This Row],[Année]])</f>
        <v>5</v>
      </c>
      <c r="F1975">
        <f>IF(Clef_répartition[[#This Row],[Code_Nom]]=D1974,F1974-1,(COUNTIFS(Clef_répartition[Code_Nom],Clef_répartition[[#This Row],[Code_Nom]],Clef_répartition[Année],Clef_répartition[[#This Row],[Année]])))</f>
        <v>9</v>
      </c>
      <c r="G197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_5_2017</v>
      </c>
      <c r="H1975">
        <v>5541</v>
      </c>
      <c r="I1975" t="s">
        <v>128</v>
      </c>
      <c r="J1975">
        <v>2017</v>
      </c>
      <c r="K1975">
        <v>7.0000000000000007E-2</v>
      </c>
    </row>
    <row r="1976" spans="1:11" x14ac:dyDescent="0.25">
      <c r="A1976" t="s">
        <v>721</v>
      </c>
      <c r="B1976" t="s">
        <v>509</v>
      </c>
      <c r="C1976" t="s">
        <v>510</v>
      </c>
      <c r="D197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6">
        <f>COUNTIFS(D$2:D1976,Clef_répartition[[#This Row],[Code_Nom]],J$2:J1976,Clef_répartition[[#This Row],[Année]])</f>
        <v>6</v>
      </c>
      <c r="F1976">
        <f>IF(Clef_répartition[[#This Row],[Code_Nom]]=D1975,F1975-1,(COUNTIFS(Clef_répartition[Code_Nom],Clef_répartition[[#This Row],[Code_Nom]],Clef_répartition[Année],Clef_répartition[[#This Row],[Année]])))</f>
        <v>8</v>
      </c>
      <c r="G197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_6_2017</v>
      </c>
      <c r="H1976">
        <v>5540</v>
      </c>
      <c r="I1976" t="s">
        <v>186</v>
      </c>
      <c r="J1976">
        <v>2017</v>
      </c>
      <c r="K1976">
        <v>0.09</v>
      </c>
    </row>
    <row r="1977" spans="1:11" x14ac:dyDescent="0.25">
      <c r="A1977" t="s">
        <v>721</v>
      </c>
      <c r="B1977" t="s">
        <v>509</v>
      </c>
      <c r="C1977" t="s">
        <v>510</v>
      </c>
      <c r="D197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7">
        <f>COUNTIFS(D$2:D1977,Clef_répartition[[#This Row],[Code_Nom]],J$2:J1977,Clef_répartition[[#This Row],[Année]])</f>
        <v>7</v>
      </c>
      <c r="F1977">
        <f>IF(Clef_répartition[[#This Row],[Code_Nom]]=D1976,F1976-1,(COUNTIFS(Clef_répartition[Code_Nom],Clef_répartition[[#This Row],[Code_Nom]],Clef_répartition[Année],Clef_répartition[[#This Row],[Année]])))</f>
        <v>7</v>
      </c>
      <c r="G197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_7_2017</v>
      </c>
      <c r="H1977">
        <v>5923</v>
      </c>
      <c r="I1977" t="s">
        <v>200</v>
      </c>
      <c r="J1977">
        <v>2017</v>
      </c>
      <c r="K1977">
        <v>0.01</v>
      </c>
    </row>
    <row r="1978" spans="1:11" x14ac:dyDescent="0.25">
      <c r="A1978" t="s">
        <v>721</v>
      </c>
      <c r="B1978" t="s">
        <v>509</v>
      </c>
      <c r="C1978" t="s">
        <v>510</v>
      </c>
      <c r="D197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8">
        <f>COUNTIFS(D$2:D1978,Clef_répartition[[#This Row],[Code_Nom]],J$2:J1978,Clef_répartition[[#This Row],[Année]])</f>
        <v>8</v>
      </c>
      <c r="F1978">
        <f>IF(Clef_répartition[[#This Row],[Code_Nom]]=D1977,F1977-1,(COUNTIFS(Clef_répartition[Code_Nom],Clef_répartition[[#This Row],[Code_Nom]],Clef_répartition[Année],Clef_répartition[[#This Row],[Année]])))</f>
        <v>6</v>
      </c>
      <c r="G197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_8_2017</v>
      </c>
      <c r="H1978">
        <v>5529</v>
      </c>
      <c r="I1978" t="s">
        <v>208</v>
      </c>
      <c r="J1978">
        <v>2017</v>
      </c>
      <c r="K1978">
        <v>0.04</v>
      </c>
    </row>
    <row r="1979" spans="1:11" x14ac:dyDescent="0.25">
      <c r="A1979" t="s">
        <v>721</v>
      </c>
      <c r="B1979" t="s">
        <v>509</v>
      </c>
      <c r="C1979" t="s">
        <v>510</v>
      </c>
      <c r="D197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79">
        <f>COUNTIFS(D$2:D1979,Clef_répartition[[#This Row],[Code_Nom]],J$2:J1979,Clef_répartition[[#This Row],[Année]])</f>
        <v>9</v>
      </c>
      <c r="F1979">
        <f>IF(Clef_répartition[[#This Row],[Code_Nom]]=D1978,F1978-1,(COUNTIFS(Clef_répartition[Code_Nom],Clef_répartition[[#This Row],[Code_Nom]],Clef_répartition[Année],Clef_répartition[[#This Row],[Année]])))</f>
        <v>5</v>
      </c>
      <c r="G197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_9_2017</v>
      </c>
      <c r="H1979">
        <v>5530</v>
      </c>
      <c r="I1979" t="s">
        <v>209</v>
      </c>
      <c r="J1979">
        <v>2017</v>
      </c>
      <c r="K1979">
        <v>0.04</v>
      </c>
    </row>
    <row r="1980" spans="1:11" x14ac:dyDescent="0.25">
      <c r="A1980" t="s">
        <v>721</v>
      </c>
      <c r="B1980" t="s">
        <v>509</v>
      </c>
      <c r="C1980" t="s">
        <v>510</v>
      </c>
      <c r="D198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80">
        <f>COUNTIFS(D$2:D1980,Clef_répartition[[#This Row],[Code_Nom]],J$2:J1980,Clef_répartition[[#This Row],[Année]])</f>
        <v>10</v>
      </c>
      <c r="F1980">
        <f>IF(Clef_répartition[[#This Row],[Code_Nom]]=D1979,F1979-1,(COUNTIFS(Clef_répartition[Code_Nom],Clef_répartition[[#This Row],[Code_Nom]],Clef_répartition[Année],Clef_répartition[[#This Row],[Année]])))</f>
        <v>4</v>
      </c>
      <c r="G198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_10_2017</v>
      </c>
      <c r="H1980">
        <v>5531</v>
      </c>
      <c r="I1980" t="s">
        <v>214</v>
      </c>
      <c r="J1980">
        <v>2017</v>
      </c>
      <c r="K1980">
        <v>0.03</v>
      </c>
    </row>
    <row r="1981" spans="1:11" x14ac:dyDescent="0.25">
      <c r="A1981" t="s">
        <v>721</v>
      </c>
      <c r="B1981" t="s">
        <v>509</v>
      </c>
      <c r="C1981" t="s">
        <v>510</v>
      </c>
      <c r="D198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81">
        <f>COUNTIFS(D$2:D1981,Clef_répartition[[#This Row],[Code_Nom]],J$2:J1981,Clef_répartition[[#This Row],[Année]])</f>
        <v>11</v>
      </c>
      <c r="F1981">
        <f>IF(Clef_répartition[[#This Row],[Code_Nom]]=D1980,F1980-1,(COUNTIFS(Clef_répartition[Code_Nom],Clef_répartition[[#This Row],[Code_Nom]],Clef_répartition[Année],Clef_répartition[[#This Row],[Année]])))</f>
        <v>3</v>
      </c>
      <c r="G198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_11_2017</v>
      </c>
      <c r="H1981">
        <v>5535</v>
      </c>
      <c r="I1981" t="s">
        <v>242</v>
      </c>
      <c r="J1981">
        <v>2017</v>
      </c>
      <c r="K1981">
        <v>0.05</v>
      </c>
    </row>
    <row r="1982" spans="1:11" x14ac:dyDescent="0.25">
      <c r="A1982" t="s">
        <v>721</v>
      </c>
      <c r="B1982" t="s">
        <v>509</v>
      </c>
      <c r="C1982" t="s">
        <v>510</v>
      </c>
      <c r="D198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82">
        <f>COUNTIFS(D$2:D1982,Clef_répartition[[#This Row],[Code_Nom]],J$2:J1982,Clef_répartition[[#This Row],[Année]])</f>
        <v>12</v>
      </c>
      <c r="F1982">
        <f>IF(Clef_répartition[[#This Row],[Code_Nom]]=D1981,F1981-1,(COUNTIFS(Clef_répartition[Code_Nom],Clef_répartition[[#This Row],[Code_Nom]],Clef_répartition[Année],Clef_répartition[[#This Row],[Année]])))</f>
        <v>2</v>
      </c>
      <c r="G198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_12_2017</v>
      </c>
      <c r="H1982">
        <v>5537</v>
      </c>
      <c r="I1982" t="s">
        <v>282</v>
      </c>
      <c r="J1982">
        <v>2017</v>
      </c>
      <c r="K1982">
        <v>7.0000000000000007E-2</v>
      </c>
    </row>
    <row r="1983" spans="1:11" x14ac:dyDescent="0.25">
      <c r="A1983" t="s">
        <v>721</v>
      </c>
      <c r="B1983" t="s">
        <v>509</v>
      </c>
      <c r="C1983" t="s">
        <v>510</v>
      </c>
      <c r="D198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983">
        <f>COUNTIFS(D$2:D1983,Clef_répartition[[#This Row],[Code_Nom]],J$2:J1983,Clef_répartition[[#This Row],[Année]])</f>
        <v>13</v>
      </c>
      <c r="F1983">
        <f>IF(Clef_répartition[[#This Row],[Code_Nom]]=D1982,F1982-1,(COUNTIFS(Clef_répartition[Code_Nom],Clef_répartition[[#This Row],[Code_Nom]],Clef_répartition[Année],Clef_répartition[[#This Row],[Année]])))</f>
        <v>1</v>
      </c>
      <c r="G198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_13_2017</v>
      </c>
      <c r="H1983">
        <v>5539</v>
      </c>
      <c r="I1983" t="s">
        <v>288</v>
      </c>
      <c r="J1983">
        <v>2017</v>
      </c>
      <c r="K1983">
        <v>7.0000000000000007E-2</v>
      </c>
    </row>
    <row r="1984" spans="1:11" x14ac:dyDescent="0.25">
      <c r="A1984" t="s">
        <v>721</v>
      </c>
      <c r="B1984" t="s">
        <v>685</v>
      </c>
      <c r="C1984" t="s">
        <v>686</v>
      </c>
      <c r="D1984" t="str">
        <f>Clef_répartition[[#This Row],[Code association]]&amp;"_"&amp;Clef_répartition[[#This Row],[Nom association]]</f>
        <v>AIAELM_Association intercommunale d'amenée d'eau "La Menthue"</v>
      </c>
      <c r="E1984">
        <f>COUNTIFS(D$2:D1984,Clef_répartition[[#This Row],[Code_Nom]],J$2:J1984,Clef_répartition[[#This Row],[Année]])</f>
        <v>1</v>
      </c>
      <c r="F1984">
        <f>IF(Clef_répartition[[#This Row],[Code_Nom]]=D1983,F1983-1,(COUNTIFS(Clef_répartition[Code_Nom],Clef_répartition[[#This Row],[Code_Nom]],Clef_répartition[Année],Clef_répartition[[#This Row],[Année]])))</f>
        <v>9</v>
      </c>
      <c r="G1984" t="str">
        <f>Clef_répartition[[#This Row],[Code_Nom]]&amp;"_"&amp;Clef_répartition[[#This Row],[Nombre]]&amp;"_"&amp;Clef_répartition[[#This Row],[Année]]</f>
        <v>AIAELM_Association intercommunale d'amenée d'eau "La Menthue"_1_2017</v>
      </c>
      <c r="H1984">
        <v>5902</v>
      </c>
      <c r="I1984" t="s">
        <v>18</v>
      </c>
      <c r="J1984">
        <v>2017</v>
      </c>
      <c r="K1984">
        <v>9.1369440774988986E-2</v>
      </c>
    </row>
    <row r="1985" spans="1:11" x14ac:dyDescent="0.25">
      <c r="A1985" t="s">
        <v>721</v>
      </c>
      <c r="B1985" t="s">
        <v>685</v>
      </c>
      <c r="C1985" t="s">
        <v>686</v>
      </c>
      <c r="D1985" t="str">
        <f>Clef_répartition[[#This Row],[Code association]]&amp;"_"&amp;Clef_répartition[[#This Row],[Nom association]]</f>
        <v>AIAELM_Association intercommunale d'amenée d'eau "La Menthue"</v>
      </c>
      <c r="E1985">
        <f>COUNTIFS(D$2:D1985,Clef_répartition[[#This Row],[Code_Nom]],J$2:J1985,Clef_répartition[[#This Row],[Année]])</f>
        <v>2</v>
      </c>
      <c r="F1985">
        <f>IF(Clef_répartition[[#This Row],[Code_Nom]]=D1984,F1984-1,(COUNTIFS(Clef_répartition[Code_Nom],Clef_répartition[[#This Row],[Code_Nom]],Clef_répartition[Année],Clef_répartition[[#This Row],[Année]])))</f>
        <v>8</v>
      </c>
      <c r="G1985" t="str">
        <f>Clef_répartition[[#This Row],[Code_Nom]]&amp;"_"&amp;Clef_répartition[[#This Row],[Nombre]]&amp;"_"&amp;Clef_répartition[[#This Row],[Année]]</f>
        <v>AIAELM_Association intercommunale d'amenée d'eau "La Menthue"_2_2017</v>
      </c>
      <c r="H1985">
        <v>5910</v>
      </c>
      <c r="I1985" t="s">
        <v>83</v>
      </c>
      <c r="J1985">
        <v>2017</v>
      </c>
      <c r="K1985">
        <v>8.8727432848965213E-2</v>
      </c>
    </row>
    <row r="1986" spans="1:11" x14ac:dyDescent="0.25">
      <c r="A1986" t="s">
        <v>721</v>
      </c>
      <c r="B1986" t="s">
        <v>685</v>
      </c>
      <c r="C1986" t="s">
        <v>686</v>
      </c>
      <c r="D1986" t="str">
        <f>Clef_répartition[[#This Row],[Code association]]&amp;"_"&amp;Clef_répartition[[#This Row],[Nom association]]</f>
        <v>AIAELM_Association intercommunale d'amenée d'eau "La Menthue"</v>
      </c>
      <c r="E1986">
        <f>COUNTIFS(D$2:D1986,Clef_répartition[[#This Row],[Code_Nom]],J$2:J1986,Clef_répartition[[#This Row],[Année]])</f>
        <v>3</v>
      </c>
      <c r="F1986">
        <f>IF(Clef_répartition[[#This Row],[Code_Nom]]=D1985,F1985-1,(COUNTIFS(Clef_répartition[Code_Nom],Clef_répartition[[#This Row],[Code_Nom]],Clef_répartition[Année],Clef_répartition[[#This Row],[Année]])))</f>
        <v>7</v>
      </c>
      <c r="G1986" t="str">
        <f>Clef_répartition[[#This Row],[Code_Nom]]&amp;"_"&amp;Clef_répartition[[#This Row],[Nombre]]&amp;"_"&amp;Clef_répartition[[#This Row],[Année]]</f>
        <v>AIAELM_Association intercommunale d'amenée d'eau "La Menthue"_3_2017</v>
      </c>
      <c r="H1986">
        <v>5912</v>
      </c>
      <c r="I1986" t="s">
        <v>91</v>
      </c>
      <c r="J1986">
        <v>2017</v>
      </c>
      <c r="K1986">
        <v>3.6107441655658302E-2</v>
      </c>
    </row>
    <row r="1987" spans="1:11" x14ac:dyDescent="0.25">
      <c r="A1987" t="s">
        <v>721</v>
      </c>
      <c r="B1987" t="s">
        <v>685</v>
      </c>
      <c r="C1987" t="s">
        <v>686</v>
      </c>
      <c r="D1987" t="str">
        <f>Clef_répartition[[#This Row],[Code association]]&amp;"_"&amp;Clef_répartition[[#This Row],[Nom association]]</f>
        <v>AIAELM_Association intercommunale d'amenée d'eau "La Menthue"</v>
      </c>
      <c r="E1987">
        <f>COUNTIFS(D$2:D1987,Clef_répartition[[#This Row],[Code_Nom]],J$2:J1987,Clef_répartition[[#This Row],[Année]])</f>
        <v>4</v>
      </c>
      <c r="F1987">
        <f>IF(Clef_répartition[[#This Row],[Code_Nom]]=D1986,F1986-1,(COUNTIFS(Clef_répartition[Code_Nom],Clef_répartition[[#This Row],[Code_Nom]],Clef_répartition[Année],Clef_répartition[[#This Row],[Année]])))</f>
        <v>6</v>
      </c>
      <c r="G1987" t="str">
        <f>Clef_répartition[[#This Row],[Code_Nom]]&amp;"_"&amp;Clef_répartition[[#This Row],[Nombre]]&amp;"_"&amp;Clef_répartition[[#This Row],[Année]]</f>
        <v>AIAELM_Association intercommunale d'amenée d'eau "La Menthue"_4_2017</v>
      </c>
      <c r="H1987">
        <v>5913</v>
      </c>
      <c r="I1987" t="s">
        <v>96</v>
      </c>
      <c r="J1987">
        <v>2017</v>
      </c>
      <c r="K1987">
        <v>0.19616908850726553</v>
      </c>
    </row>
    <row r="1988" spans="1:11" x14ac:dyDescent="0.25">
      <c r="A1988" t="s">
        <v>721</v>
      </c>
      <c r="B1988" t="s">
        <v>685</v>
      </c>
      <c r="C1988" t="s">
        <v>686</v>
      </c>
      <c r="D1988" t="str">
        <f>Clef_répartition[[#This Row],[Code association]]&amp;"_"&amp;Clef_répartition[[#This Row],[Nom association]]</f>
        <v>AIAELM_Association intercommunale d'amenée d'eau "La Menthue"</v>
      </c>
      <c r="E1988">
        <f>COUNTIFS(D$2:D1988,Clef_répartition[[#This Row],[Code_Nom]],J$2:J1988,Clef_répartition[[#This Row],[Année]])</f>
        <v>5</v>
      </c>
      <c r="F1988">
        <f>IF(Clef_répartition[[#This Row],[Code_Nom]]=D1987,F1987-1,(COUNTIFS(Clef_répartition[Code_Nom],Clef_répartition[[#This Row],[Code_Nom]],Clef_répartition[Année],Clef_répartition[[#This Row],[Année]])))</f>
        <v>5</v>
      </c>
      <c r="G1988" t="str">
        <f>Clef_répartition[[#This Row],[Code_Nom]]&amp;"_"&amp;Clef_répartition[[#This Row],[Nombre]]&amp;"_"&amp;Clef_répartition[[#This Row],[Année]]</f>
        <v>AIAELM_Association intercommunale d'amenée d'eau "La Menthue"_5_2017</v>
      </c>
      <c r="H1988">
        <v>5520</v>
      </c>
      <c r="I1988" t="s">
        <v>107</v>
      </c>
      <c r="J1988">
        <v>2017</v>
      </c>
      <c r="K1988">
        <v>0.23315719947159841</v>
      </c>
    </row>
    <row r="1989" spans="1:11" x14ac:dyDescent="0.25">
      <c r="A1989" t="s">
        <v>721</v>
      </c>
      <c r="B1989" t="s">
        <v>685</v>
      </c>
      <c r="C1989" t="s">
        <v>686</v>
      </c>
      <c r="D1989" t="str">
        <f>Clef_répartition[[#This Row],[Code association]]&amp;"_"&amp;Clef_répartition[[#This Row],[Nom association]]</f>
        <v>AIAELM_Association intercommunale d'amenée d'eau "La Menthue"</v>
      </c>
      <c r="E1989">
        <f>COUNTIFS(D$2:D1989,Clef_répartition[[#This Row],[Code_Nom]],J$2:J1989,Clef_répartition[[#This Row],[Année]])</f>
        <v>6</v>
      </c>
      <c r="F1989">
        <f>IF(Clef_répartition[[#This Row],[Code_Nom]]=D1988,F1988-1,(COUNTIFS(Clef_répartition[Code_Nom],Clef_répartition[[#This Row],[Code_Nom]],Clef_répartition[Année],Clef_répartition[[#This Row],[Année]])))</f>
        <v>4</v>
      </c>
      <c r="G1989" t="str">
        <f>Clef_répartition[[#This Row],[Code_Nom]]&amp;"_"&amp;Clef_répartition[[#This Row],[Nombre]]&amp;"_"&amp;Clef_répartition[[#This Row],[Année]]</f>
        <v>AIAELM_Association intercommunale d'amenée d'eau "La Menthue"_6_2017</v>
      </c>
      <c r="H1989">
        <v>5693</v>
      </c>
      <c r="I1989" t="s">
        <v>184</v>
      </c>
      <c r="J1989">
        <v>2017</v>
      </c>
      <c r="K1989">
        <v>5.6583003082342577E-2</v>
      </c>
    </row>
    <row r="1990" spans="1:11" x14ac:dyDescent="0.25">
      <c r="A1990" t="s">
        <v>721</v>
      </c>
      <c r="B1990" t="s">
        <v>685</v>
      </c>
      <c r="C1990" t="s">
        <v>686</v>
      </c>
      <c r="D1990" t="str">
        <f>Clef_répartition[[#This Row],[Code association]]&amp;"_"&amp;Clef_répartition[[#This Row],[Nom association]]</f>
        <v>AIAELM_Association intercommunale d'amenée d'eau "La Menthue"</v>
      </c>
      <c r="E1990">
        <f>COUNTIFS(D$2:D1990,Clef_répartition[[#This Row],[Code_Nom]],J$2:J1990,Clef_répartition[[#This Row],[Année]])</f>
        <v>7</v>
      </c>
      <c r="F1990">
        <f>IF(Clef_répartition[[#This Row],[Code_Nom]]=D1989,F1989-1,(COUNTIFS(Clef_répartition[Code_Nom],Clef_répartition[[#This Row],[Code_Nom]],Clef_répartition[Année],Clef_répartition[[#This Row],[Année]])))</f>
        <v>3</v>
      </c>
      <c r="G1990" t="str">
        <f>Clef_répartition[[#This Row],[Code_Nom]]&amp;"_"&amp;Clef_répartition[[#This Row],[Nombre]]&amp;"_"&amp;Clef_répartition[[#This Row],[Année]]</f>
        <v>AIAELM_Association intercommunale d'amenée d'eau "La Menthue"_7_2017</v>
      </c>
      <c r="H1990">
        <v>5925</v>
      </c>
      <c r="I1990" t="s">
        <v>207</v>
      </c>
      <c r="J1990">
        <v>2017</v>
      </c>
      <c r="K1990">
        <v>4.447380008806693E-2</v>
      </c>
    </row>
    <row r="1991" spans="1:11" x14ac:dyDescent="0.25">
      <c r="A1991" t="s">
        <v>721</v>
      </c>
      <c r="B1991" t="s">
        <v>685</v>
      </c>
      <c r="C1991" t="s">
        <v>686</v>
      </c>
      <c r="D1991" t="str">
        <f>Clef_répartition[[#This Row],[Code association]]&amp;"_"&amp;Clef_répartition[[#This Row],[Nom association]]</f>
        <v>AIAELM_Association intercommunale d'amenée d'eau "La Menthue"</v>
      </c>
      <c r="E1991">
        <f>COUNTIFS(D$2:D1991,Clef_répartition[[#This Row],[Code_Nom]],J$2:J1991,Clef_répartition[[#This Row],[Année]])</f>
        <v>8</v>
      </c>
      <c r="F1991">
        <f>IF(Clef_répartition[[#This Row],[Code_Nom]]=D1990,F1990-1,(COUNTIFS(Clef_répartition[Code_Nom],Clef_répartition[[#This Row],[Code_Nom]],Clef_répartition[Année],Clef_répartition[[#This Row],[Année]])))</f>
        <v>2</v>
      </c>
      <c r="G1991" t="str">
        <f>Clef_répartition[[#This Row],[Code_Nom]]&amp;"_"&amp;Clef_répartition[[#This Row],[Nombre]]&amp;"_"&amp;Clef_répartition[[#This Row],[Année]]</f>
        <v>AIAELM_Association intercommunale d'amenée d'eau "La Menthue"_8_2017</v>
      </c>
      <c r="H1991">
        <v>5929</v>
      </c>
      <c r="I1991" t="s">
        <v>257</v>
      </c>
      <c r="J1991">
        <v>2017</v>
      </c>
      <c r="K1991">
        <v>0.14442976662263321</v>
      </c>
    </row>
    <row r="1992" spans="1:11" x14ac:dyDescent="0.25">
      <c r="A1992" t="s">
        <v>721</v>
      </c>
      <c r="B1992" t="s">
        <v>685</v>
      </c>
      <c r="C1992" t="s">
        <v>686</v>
      </c>
      <c r="D1992" t="str">
        <f>Clef_répartition[[#This Row],[Code association]]&amp;"_"&amp;Clef_répartition[[#This Row],[Nom association]]</f>
        <v>AIAELM_Association intercommunale d'amenée d'eau "La Menthue"</v>
      </c>
      <c r="E1992">
        <f>COUNTIFS(D$2:D1992,Clef_répartition[[#This Row],[Code_Nom]],J$2:J1992,Clef_répartition[[#This Row],[Année]])</f>
        <v>9</v>
      </c>
      <c r="F1992">
        <f>IF(Clef_répartition[[#This Row],[Code_Nom]]=D1991,F1991-1,(COUNTIFS(Clef_répartition[Code_Nom],Clef_répartition[[#This Row],[Code_Nom]],Clef_répartition[Année],Clef_répartition[[#This Row],[Année]])))</f>
        <v>1</v>
      </c>
      <c r="G1992" t="str">
        <f>Clef_répartition[[#This Row],[Code_Nom]]&amp;"_"&amp;Clef_répartition[[#This Row],[Nombre]]&amp;"_"&amp;Clef_répartition[[#This Row],[Année]]</f>
        <v>AIAELM_Association intercommunale d'amenée d'eau "La Menthue"_9_2017</v>
      </c>
      <c r="H1992">
        <v>5932</v>
      </c>
      <c r="I1992" t="s">
        <v>269</v>
      </c>
      <c r="J1992">
        <v>2017</v>
      </c>
      <c r="K1992">
        <v>5.0198150594451783E-2</v>
      </c>
    </row>
    <row r="1993" spans="1:11" x14ac:dyDescent="0.25">
      <c r="A1993" t="s">
        <v>721</v>
      </c>
      <c r="B1993" t="s">
        <v>654</v>
      </c>
      <c r="C1993" t="s">
        <v>655</v>
      </c>
      <c r="D1993" t="str">
        <f>Clef_répartition[[#This Row],[Code association]]&amp;"_"&amp;Clef_répartition[[#This Row],[Nom association]]</f>
        <v>AIDEV_Association intercommunale de distribution d'eau de Vusery</v>
      </c>
      <c r="E1993">
        <f>COUNTIFS(D$2:D1993,Clef_répartition[[#This Row],[Code_Nom]],J$2:J1993,Clef_répartition[[#This Row],[Année]])</f>
        <v>1</v>
      </c>
      <c r="F1993">
        <f>IF(Clef_répartition[[#This Row],[Code_Nom]]=D1992,F1992-1,(COUNTIFS(Clef_répartition[Code_Nom],Clef_répartition[[#This Row],[Code_Nom]],Clef_répartition[Année],Clef_répartition[[#This Row],[Année]])))</f>
        <v>6</v>
      </c>
      <c r="G1993" t="str">
        <f>Clef_répartition[[#This Row],[Code_Nom]]&amp;"_"&amp;Clef_répartition[[#This Row],[Nombre]]&amp;"_"&amp;Clef_répartition[[#This Row],[Année]]</f>
        <v>AIDEV_Association intercommunale de distribution d'eau de Vusery_1_2017</v>
      </c>
      <c r="H1993">
        <v>5661</v>
      </c>
      <c r="I1993" t="s">
        <v>32</v>
      </c>
      <c r="J1993">
        <v>2017</v>
      </c>
      <c r="K1993">
        <v>0</v>
      </c>
    </row>
    <row r="1994" spans="1:11" x14ac:dyDescent="0.25">
      <c r="A1994" t="s">
        <v>721</v>
      </c>
      <c r="B1994" t="s">
        <v>654</v>
      </c>
      <c r="C1994" t="s">
        <v>655</v>
      </c>
      <c r="D1994" t="str">
        <f>Clef_répartition[[#This Row],[Code association]]&amp;"_"&amp;Clef_répartition[[#This Row],[Nom association]]</f>
        <v>AIDEV_Association intercommunale de distribution d'eau de Vusery</v>
      </c>
      <c r="E1994">
        <f>COUNTIFS(D$2:D1994,Clef_répartition[[#This Row],[Code_Nom]],J$2:J1994,Clef_répartition[[#This Row],[Année]])</f>
        <v>2</v>
      </c>
      <c r="F1994">
        <f>IF(Clef_répartition[[#This Row],[Code_Nom]]=D1993,F1993-1,(COUNTIFS(Clef_répartition[Code_Nom],Clef_répartition[[#This Row],[Code_Nom]],Clef_répartition[Année],Clef_répartition[[#This Row],[Année]])))</f>
        <v>5</v>
      </c>
      <c r="G1994" t="str">
        <f>Clef_répartition[[#This Row],[Code_Nom]]&amp;"_"&amp;Clef_répartition[[#This Row],[Nombre]]&amp;"_"&amp;Clef_répartition[[#This Row],[Année]]</f>
        <v>AIDEV_Association intercommunale de distribution d'eau de Vusery_2_2017</v>
      </c>
      <c r="H1994">
        <v>5663</v>
      </c>
      <c r="I1994" t="s">
        <v>45</v>
      </c>
      <c r="J1994">
        <v>2017</v>
      </c>
      <c r="K1994">
        <v>0</v>
      </c>
    </row>
    <row r="1995" spans="1:11" x14ac:dyDescent="0.25">
      <c r="A1995" t="s">
        <v>721</v>
      </c>
      <c r="B1995" t="s">
        <v>654</v>
      </c>
      <c r="C1995" t="s">
        <v>655</v>
      </c>
      <c r="D1995" t="str">
        <f>Clef_répartition[[#This Row],[Code association]]&amp;"_"&amp;Clef_répartition[[#This Row],[Nom association]]</f>
        <v>AIDEV_Association intercommunale de distribution d'eau de Vusery</v>
      </c>
      <c r="E1995">
        <f>COUNTIFS(D$2:D1995,Clef_répartition[[#This Row],[Code_Nom]],J$2:J1995,Clef_répartition[[#This Row],[Année]])</f>
        <v>3</v>
      </c>
      <c r="F1995">
        <f>IF(Clef_répartition[[#This Row],[Code_Nom]]=D1994,F1994-1,(COUNTIFS(Clef_répartition[Code_Nom],Clef_répartition[[#This Row],[Code_Nom]],Clef_répartition[Année],Clef_répartition[[#This Row],[Année]])))</f>
        <v>4</v>
      </c>
      <c r="G1995" t="str">
        <f>Clef_répartition[[#This Row],[Code_Nom]]&amp;"_"&amp;Clef_répartition[[#This Row],[Nombre]]&amp;"_"&amp;Clef_répartition[[#This Row],[Année]]</f>
        <v>AIDEV_Association intercommunale de distribution d'eau de Vusery_3_2017</v>
      </c>
      <c r="H1995">
        <v>5675</v>
      </c>
      <c r="I1995" t="s">
        <v>164</v>
      </c>
      <c r="J1995">
        <v>2017</v>
      </c>
      <c r="K1995">
        <v>0</v>
      </c>
    </row>
    <row r="1996" spans="1:11" x14ac:dyDescent="0.25">
      <c r="A1996" t="s">
        <v>721</v>
      </c>
      <c r="B1996" t="s">
        <v>654</v>
      </c>
      <c r="C1996" t="s">
        <v>655</v>
      </c>
      <c r="D1996" t="str">
        <f>Clef_répartition[[#This Row],[Code association]]&amp;"_"&amp;Clef_répartition[[#This Row],[Nom association]]</f>
        <v>AIDEV_Association intercommunale de distribution d'eau de Vusery</v>
      </c>
      <c r="E1996">
        <f>COUNTIFS(D$2:D1996,Clef_répartition[[#This Row],[Code_Nom]],J$2:J1996,Clef_répartition[[#This Row],[Année]])</f>
        <v>4</v>
      </c>
      <c r="F1996">
        <f>IF(Clef_répartition[[#This Row],[Code_Nom]]=D1995,F1995-1,(COUNTIFS(Clef_répartition[Code_Nom],Clef_répartition[[#This Row],[Code_Nom]],Clef_répartition[Année],Clef_répartition[[#This Row],[Année]])))</f>
        <v>3</v>
      </c>
      <c r="G1996" t="str">
        <f>Clef_répartition[[#This Row],[Code_Nom]]&amp;"_"&amp;Clef_répartition[[#This Row],[Nombre]]&amp;"_"&amp;Clef_répartition[[#This Row],[Année]]</f>
        <v>AIDEV_Association intercommunale de distribution d'eau de Vusery_4_2017</v>
      </c>
      <c r="H1996">
        <v>5693</v>
      </c>
      <c r="I1996" t="s">
        <v>184</v>
      </c>
      <c r="J1996">
        <v>2017</v>
      </c>
      <c r="K1996">
        <v>0</v>
      </c>
    </row>
    <row r="1997" spans="1:11" x14ac:dyDescent="0.25">
      <c r="A1997" t="s">
        <v>721</v>
      </c>
      <c r="B1997" t="s">
        <v>654</v>
      </c>
      <c r="C1997" t="s">
        <v>655</v>
      </c>
      <c r="D1997" t="str">
        <f>Clef_répartition[[#This Row],[Code association]]&amp;"_"&amp;Clef_répartition[[#This Row],[Nom association]]</f>
        <v>AIDEV_Association intercommunale de distribution d'eau de Vusery</v>
      </c>
      <c r="E1997">
        <f>COUNTIFS(D$2:D1997,Clef_répartition[[#This Row],[Code_Nom]],J$2:J1997,Clef_répartition[[#This Row],[Année]])</f>
        <v>5</v>
      </c>
      <c r="F1997">
        <f>IF(Clef_répartition[[#This Row],[Code_Nom]]=D1996,F1996-1,(COUNTIFS(Clef_répartition[Code_Nom],Clef_répartition[[#This Row],[Code_Nom]],Clef_répartition[Année],Clef_répartition[[#This Row],[Année]])))</f>
        <v>2</v>
      </c>
      <c r="G1997" t="str">
        <f>Clef_répartition[[#This Row],[Code_Nom]]&amp;"_"&amp;Clef_répartition[[#This Row],[Nombre]]&amp;"_"&amp;Clef_répartition[[#This Row],[Année]]</f>
        <v>AIDEV_Association intercommunale de distribution d'eau de Vusery_5_2017</v>
      </c>
      <c r="H1997">
        <v>5678</v>
      </c>
      <c r="I1997" t="s">
        <v>192</v>
      </c>
      <c r="J1997">
        <v>2017</v>
      </c>
      <c r="K1997">
        <v>0</v>
      </c>
    </row>
    <row r="1998" spans="1:11" x14ac:dyDescent="0.25">
      <c r="A1998" t="s">
        <v>721</v>
      </c>
      <c r="B1998" t="s">
        <v>654</v>
      </c>
      <c r="C1998" t="s">
        <v>655</v>
      </c>
      <c r="D1998" t="str">
        <f>Clef_répartition[[#This Row],[Code association]]&amp;"_"&amp;Clef_répartition[[#This Row],[Nom association]]</f>
        <v>AIDEV_Association intercommunale de distribution d'eau de Vusery</v>
      </c>
      <c r="E1998">
        <f>COUNTIFS(D$2:D1998,Clef_répartition[[#This Row],[Code_Nom]],J$2:J1998,Clef_répartition[[#This Row],[Année]])</f>
        <v>6</v>
      </c>
      <c r="F1998">
        <f>IF(Clef_répartition[[#This Row],[Code_Nom]]=D1997,F1997-1,(COUNTIFS(Clef_répartition[Code_Nom],Clef_répartition[[#This Row],[Code_Nom]],Clef_répartition[Année],Clef_répartition[[#This Row],[Année]])))</f>
        <v>1</v>
      </c>
      <c r="G1998" t="str">
        <f>Clef_répartition[[#This Row],[Code_Nom]]&amp;"_"&amp;Clef_répartition[[#This Row],[Nombre]]&amp;"_"&amp;Clef_répartition[[#This Row],[Année]]</f>
        <v>AIDEV_Association intercommunale de distribution d'eau de Vusery_6_2017</v>
      </c>
      <c r="H1998">
        <v>5690</v>
      </c>
      <c r="I1998" t="s">
        <v>281</v>
      </c>
      <c r="J1998">
        <v>2017</v>
      </c>
      <c r="K1998">
        <v>0</v>
      </c>
    </row>
    <row r="1999" spans="1:11" x14ac:dyDescent="0.25">
      <c r="A1999" t="s">
        <v>721</v>
      </c>
      <c r="B1999" t="s">
        <v>660</v>
      </c>
      <c r="C1999" t="s">
        <v>661</v>
      </c>
      <c r="D1999" t="str">
        <f>Clef_répartition[[#This Row],[Code association]]&amp;"_"&amp;Clef_répartition[[#This Row],[Nom association]]</f>
        <v>AIEB_Association intercommunale des eaux du Boiron</v>
      </c>
      <c r="E1999">
        <f>COUNTIFS(D$2:D1999,Clef_répartition[[#This Row],[Code_Nom]],J$2:J1999,Clef_répartition[[#This Row],[Année]])</f>
        <v>1</v>
      </c>
      <c r="F1999">
        <f>IF(Clef_répartition[[#This Row],[Code_Nom]]=D1998,F1998-1,(COUNTIFS(Clef_répartition[Code_Nom],Clef_répartition[[#This Row],[Code_Nom]],Clef_répartition[Année],Clef_répartition[[#This Row],[Année]])))</f>
        <v>5</v>
      </c>
      <c r="G1999" t="str">
        <f>Clef_répartition[[#This Row],[Code_Nom]]&amp;"_"&amp;Clef_répartition[[#This Row],[Nombre]]&amp;"_"&amp;Clef_répartition[[#This Row],[Année]]</f>
        <v>AIEB_Association intercommunale des eaux du Boiron_1_2017</v>
      </c>
      <c r="H1999">
        <v>5631</v>
      </c>
      <c r="I1999" t="s">
        <v>92</v>
      </c>
      <c r="J1999">
        <v>2017</v>
      </c>
      <c r="K1999">
        <v>7.74</v>
      </c>
    </row>
    <row r="2000" spans="1:11" x14ac:dyDescent="0.25">
      <c r="A2000" t="s">
        <v>721</v>
      </c>
      <c r="B2000" t="s">
        <v>660</v>
      </c>
      <c r="C2000" t="s">
        <v>661</v>
      </c>
      <c r="D2000" t="str">
        <f>Clef_répartition[[#This Row],[Code association]]&amp;"_"&amp;Clef_répartition[[#This Row],[Nom association]]</f>
        <v>AIEB_Association intercommunale des eaux du Boiron</v>
      </c>
      <c r="E2000">
        <f>COUNTIFS(D$2:D2000,Clef_répartition[[#This Row],[Code_Nom]],J$2:J2000,Clef_répartition[[#This Row],[Année]])</f>
        <v>2</v>
      </c>
      <c r="F2000">
        <f>IF(Clef_répartition[[#This Row],[Code_Nom]]=D1999,F1999-1,(COUNTIFS(Clef_répartition[Code_Nom],Clef_répartition[[#This Row],[Code_Nom]],Clef_répartition[Année],Clef_répartition[[#This Row],[Année]])))</f>
        <v>4</v>
      </c>
      <c r="G2000" t="str">
        <f>Clef_répartition[[#This Row],[Code_Nom]]&amp;"_"&amp;Clef_répartition[[#This Row],[Nombre]]&amp;"_"&amp;Clef_répartition[[#This Row],[Année]]</f>
        <v>AIEB_Association intercommunale des eaux du Boiron_2_2017</v>
      </c>
      <c r="H2000">
        <v>5639</v>
      </c>
      <c r="I2000" t="s">
        <v>166</v>
      </c>
      <c r="J2000">
        <v>2017</v>
      </c>
      <c r="K2000">
        <v>7.95</v>
      </c>
    </row>
    <row r="2001" spans="1:11" x14ac:dyDescent="0.25">
      <c r="A2001" t="s">
        <v>721</v>
      </c>
      <c r="B2001" t="s">
        <v>660</v>
      </c>
      <c r="C2001" t="s">
        <v>661</v>
      </c>
      <c r="D2001" t="str">
        <f>Clef_répartition[[#This Row],[Code association]]&amp;"_"&amp;Clef_répartition[[#This Row],[Nom association]]</f>
        <v>AIEB_Association intercommunale des eaux du Boiron</v>
      </c>
      <c r="E2001">
        <f>COUNTIFS(D$2:D2001,Clef_répartition[[#This Row],[Code_Nom]],J$2:J2001,Clef_répartition[[#This Row],[Année]])</f>
        <v>3</v>
      </c>
      <c r="F2001">
        <f>IF(Clef_répartition[[#This Row],[Code_Nom]]=D2000,F2000-1,(COUNTIFS(Clef_répartition[Code_Nom],Clef_répartition[[#This Row],[Code_Nom]],Clef_répartition[Année],Clef_répartition[[#This Row],[Année]])))</f>
        <v>3</v>
      </c>
      <c r="G2001" t="str">
        <f>Clef_répartition[[#This Row],[Code_Nom]]&amp;"_"&amp;Clef_répartition[[#This Row],[Nombre]]&amp;"_"&amp;Clef_répartition[[#This Row],[Année]]</f>
        <v>AIEB_Association intercommunale des eaux du Boiron_3_2017</v>
      </c>
      <c r="H2001">
        <v>5640</v>
      </c>
      <c r="I2001" t="s">
        <v>168</v>
      </c>
      <c r="J2001">
        <v>2017</v>
      </c>
      <c r="K2001">
        <v>6.67</v>
      </c>
    </row>
    <row r="2002" spans="1:11" x14ac:dyDescent="0.25">
      <c r="A2002" t="s">
        <v>721</v>
      </c>
      <c r="B2002" t="s">
        <v>660</v>
      </c>
      <c r="C2002" t="s">
        <v>661</v>
      </c>
      <c r="D2002" t="str">
        <f>Clef_répartition[[#This Row],[Code association]]&amp;"_"&amp;Clef_répartition[[#This Row],[Nom association]]</f>
        <v>AIEB_Association intercommunale des eaux du Boiron</v>
      </c>
      <c r="E2002">
        <f>COUNTIFS(D$2:D2002,Clef_répartition[[#This Row],[Code_Nom]],J$2:J2002,Clef_répartition[[#This Row],[Année]])</f>
        <v>4</v>
      </c>
      <c r="F2002">
        <f>IF(Clef_répartition[[#This Row],[Code_Nom]]=D2001,F2001-1,(COUNTIFS(Clef_répartition[Code_Nom],Clef_répartition[[#This Row],[Code_Nom]],Clef_répartition[Année],Clef_répartition[[#This Row],[Année]])))</f>
        <v>2</v>
      </c>
      <c r="G2002" t="str">
        <f>Clef_répartition[[#This Row],[Code_Nom]]&amp;"_"&amp;Clef_répartition[[#This Row],[Nombre]]&amp;"_"&amp;Clef_répartition[[#This Row],[Année]]</f>
        <v>AIEB_Association intercommunale des eaux du Boiron_4_2017</v>
      </c>
      <c r="H2002">
        <v>5649</v>
      </c>
      <c r="I2002" t="s">
        <v>264</v>
      </c>
      <c r="J2002">
        <v>2017</v>
      </c>
      <c r="K2002">
        <v>18.829999999999998</v>
      </c>
    </row>
    <row r="2003" spans="1:11" x14ac:dyDescent="0.25">
      <c r="A2003" t="s">
        <v>721</v>
      </c>
      <c r="B2003" t="s">
        <v>660</v>
      </c>
      <c r="C2003" t="s">
        <v>661</v>
      </c>
      <c r="D2003" t="str">
        <f>Clef_répartition[[#This Row],[Code association]]&amp;"_"&amp;Clef_répartition[[#This Row],[Nom association]]</f>
        <v>AIEB_Association intercommunale des eaux du Boiron</v>
      </c>
      <c r="E2003">
        <f>COUNTIFS(D$2:D2003,Clef_répartition[[#This Row],[Code_Nom]],J$2:J2003,Clef_répartition[[#This Row],[Année]])</f>
        <v>5</v>
      </c>
      <c r="F2003">
        <f>IF(Clef_répartition[[#This Row],[Code_Nom]]=D2002,F2002-1,(COUNTIFS(Clef_répartition[Code_Nom],Clef_répartition[[#This Row],[Code_Nom]],Clef_répartition[Année],Clef_répartition[[#This Row],[Année]])))</f>
        <v>1</v>
      </c>
      <c r="G2003" t="str">
        <f>Clef_répartition[[#This Row],[Code_Nom]]&amp;"_"&amp;Clef_répartition[[#This Row],[Nombre]]&amp;"_"&amp;Clef_répartition[[#This Row],[Année]]</f>
        <v>AIEB_Association intercommunale des eaux du Boiron_5_2017</v>
      </c>
      <c r="H2003">
        <v>5652</v>
      </c>
      <c r="I2003" t="s">
        <v>284</v>
      </c>
      <c r="J2003">
        <v>2017</v>
      </c>
      <c r="K2003">
        <v>6.14</v>
      </c>
    </row>
    <row r="2004" spans="1:11" x14ac:dyDescent="0.25">
      <c r="A2004" t="s">
        <v>721</v>
      </c>
      <c r="B2004" t="s">
        <v>547</v>
      </c>
      <c r="C2004" t="s">
        <v>548</v>
      </c>
      <c r="D2004" t="str">
        <f>Clef_répartition[[#This Row],[Code association]]&amp;"_"&amp;Clef_répartition[[#This Row],[Nom association]]</f>
        <v>AIEBBM_Association intercommunale des Eaux de Ballens - Berolle - Mollens</v>
      </c>
      <c r="E2004">
        <f>COUNTIFS(D$2:D2004,Clef_répartition[[#This Row],[Code_Nom]],J$2:J2004,Clef_répartition[[#This Row],[Année]])</f>
        <v>1</v>
      </c>
      <c r="F2004">
        <f>IF(Clef_répartition[[#This Row],[Code_Nom]]=D2003,F2003-1,(COUNTIFS(Clef_répartition[Code_Nom],Clef_répartition[[#This Row],[Code_Nom]],Clef_répartition[Année],Clef_répartition[[#This Row],[Année]])))</f>
        <v>3</v>
      </c>
      <c r="G2004" t="str">
        <f>Clef_répartition[[#This Row],[Code_Nom]]&amp;"_"&amp;Clef_répartition[[#This Row],[Nombre]]&amp;"_"&amp;Clef_répartition[[#This Row],[Année]]</f>
        <v>AIEBBM_Association intercommunale des Eaux de Ballens - Berolle - Mollens_1_2017</v>
      </c>
      <c r="H2004">
        <v>5423</v>
      </c>
      <c r="I2004" t="s">
        <v>12</v>
      </c>
      <c r="J2004">
        <v>2017</v>
      </c>
      <c r="K2004">
        <v>0</v>
      </c>
    </row>
    <row r="2005" spans="1:11" x14ac:dyDescent="0.25">
      <c r="A2005" t="s">
        <v>721</v>
      </c>
      <c r="B2005" t="s">
        <v>547</v>
      </c>
      <c r="C2005" t="s">
        <v>548</v>
      </c>
      <c r="D2005" t="str">
        <f>Clef_répartition[[#This Row],[Code association]]&amp;"_"&amp;Clef_répartition[[#This Row],[Nom association]]</f>
        <v>AIEBBM_Association intercommunale des Eaux de Ballens - Berolle - Mollens</v>
      </c>
      <c r="E2005">
        <f>COUNTIFS(D$2:D2005,Clef_répartition[[#This Row],[Code_Nom]],J$2:J2005,Clef_répartition[[#This Row],[Année]])</f>
        <v>2</v>
      </c>
      <c r="F2005">
        <f>IF(Clef_répartition[[#This Row],[Code_Nom]]=D2004,F2004-1,(COUNTIFS(Clef_répartition[Code_Nom],Clef_répartition[[#This Row],[Code_Nom]],Clef_répartition[Année],Clef_répartition[[#This Row],[Année]])))</f>
        <v>2</v>
      </c>
      <c r="G2005" t="str">
        <f>Clef_répartition[[#This Row],[Code_Nom]]&amp;"_"&amp;Clef_répartition[[#This Row],[Nombre]]&amp;"_"&amp;Clef_répartition[[#This Row],[Année]]</f>
        <v>AIEBBM_Association intercommunale des Eaux de Ballens - Berolle - Mollens_2_2017</v>
      </c>
      <c r="H2005">
        <v>5424</v>
      </c>
      <c r="I2005" t="s">
        <v>20</v>
      </c>
      <c r="J2005">
        <v>2017</v>
      </c>
      <c r="K2005">
        <v>0</v>
      </c>
    </row>
    <row r="2006" spans="1:11" x14ac:dyDescent="0.25">
      <c r="A2006" t="s">
        <v>721</v>
      </c>
      <c r="B2006" t="s">
        <v>547</v>
      </c>
      <c r="C2006" t="s">
        <v>548</v>
      </c>
      <c r="D2006" t="str">
        <f>Clef_répartition[[#This Row],[Code association]]&amp;"_"&amp;Clef_répartition[[#This Row],[Nom association]]</f>
        <v>AIEBBM_Association intercommunale des Eaux de Ballens - Berolle - Mollens</v>
      </c>
      <c r="E2006">
        <f>COUNTIFS(D$2:D2006,Clef_répartition[[#This Row],[Code_Nom]],J$2:J2006,Clef_répartition[[#This Row],[Année]])</f>
        <v>3</v>
      </c>
      <c r="F2006">
        <f>IF(Clef_répartition[[#This Row],[Code_Nom]]=D2005,F2005-1,(COUNTIFS(Clef_répartition[Code_Nom],Clef_répartition[[#This Row],[Code_Nom]],Clef_répartition[Année],Clef_répartition[[#This Row],[Année]])))</f>
        <v>1</v>
      </c>
      <c r="G2006" t="str">
        <f>Clef_répartition[[#This Row],[Code_Nom]]&amp;"_"&amp;Clef_répartition[[#This Row],[Nombre]]&amp;"_"&amp;Clef_répartition[[#This Row],[Année]]</f>
        <v>AIEBBM_Association intercommunale des Eaux de Ballens - Berolle - Mollens_3_2017</v>
      </c>
      <c r="H2006">
        <v>5431</v>
      </c>
      <c r="I2006" t="s">
        <v>179</v>
      </c>
      <c r="J2006">
        <v>2017</v>
      </c>
      <c r="K2006">
        <v>0</v>
      </c>
    </row>
    <row r="2007" spans="1:11" x14ac:dyDescent="0.25">
      <c r="A2007" t="s">
        <v>721</v>
      </c>
      <c r="B2007" t="s">
        <v>627</v>
      </c>
      <c r="C2007" t="s">
        <v>628</v>
      </c>
      <c r="D200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07">
        <f>COUNTIFS(D$2:D2007,Clef_répartition[[#This Row],[Code_Nom]],J$2:J2007,Clef_répartition[[#This Row],[Année]])</f>
        <v>1</v>
      </c>
      <c r="F2007">
        <f>IF(Clef_répartition[[#This Row],[Code_Nom]]=D2006,F2006-1,(COUNTIFS(Clef_répartition[Code_Nom],Clef_répartition[[#This Row],[Code_Nom]],Clef_répartition[Année],Clef_répartition[[#This Row],[Année]])))</f>
        <v>7</v>
      </c>
      <c r="G200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Cossonay-Penthalaz-Penthaz-Daillens-Bettens_1_2017</v>
      </c>
      <c r="H2007">
        <v>5471</v>
      </c>
      <c r="I2007" t="s">
        <v>21</v>
      </c>
      <c r="J2007">
        <v>2017</v>
      </c>
      <c r="K2007">
        <v>5.5E-2</v>
      </c>
    </row>
    <row r="2008" spans="1:11" x14ac:dyDescent="0.25">
      <c r="A2008" t="s">
        <v>721</v>
      </c>
      <c r="B2008" t="s">
        <v>627</v>
      </c>
      <c r="C2008" t="s">
        <v>628</v>
      </c>
      <c r="D200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08">
        <f>COUNTIFS(D$2:D2008,Clef_répartition[[#This Row],[Code_Nom]],J$2:J2008,Clef_répartition[[#This Row],[Année]])</f>
        <v>2</v>
      </c>
      <c r="F2008">
        <f>IF(Clef_répartition[[#This Row],[Code_Nom]]=D2007,F2007-1,(COUNTIFS(Clef_répartition[Code_Nom],Clef_répartition[[#This Row],[Code_Nom]],Clef_répartition[Année],Clef_répartition[[#This Row],[Année]])))</f>
        <v>6</v>
      </c>
      <c r="G200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Cossonay-Penthalaz-Penthaz-Daillens-Bettens_2_2017</v>
      </c>
      <c r="H2008">
        <v>5472</v>
      </c>
      <c r="I2008" t="s">
        <v>34</v>
      </c>
      <c r="J2008">
        <v>2017</v>
      </c>
      <c r="K2008">
        <v>0</v>
      </c>
    </row>
    <row r="2009" spans="1:11" x14ac:dyDescent="0.25">
      <c r="A2009" t="s">
        <v>721</v>
      </c>
      <c r="B2009" t="s">
        <v>627</v>
      </c>
      <c r="C2009" t="s">
        <v>628</v>
      </c>
      <c r="D2009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09">
        <f>COUNTIFS(D$2:D2009,Clef_répartition[[#This Row],[Code_Nom]],J$2:J2009,Clef_répartition[[#This Row],[Année]])</f>
        <v>3</v>
      </c>
      <c r="F2009">
        <f>IF(Clef_répartition[[#This Row],[Code_Nom]]=D2008,F2008-1,(COUNTIFS(Clef_répartition[Code_Nom],Clef_répartition[[#This Row],[Code_Nom]],Clef_répartition[Année],Clef_répartition[[#This Row],[Année]])))</f>
        <v>5</v>
      </c>
      <c r="G2009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Cossonay-Penthalaz-Penthaz-Daillens-Bettens_3_2017</v>
      </c>
      <c r="H2009">
        <v>5477</v>
      </c>
      <c r="I2009" t="s">
        <v>79</v>
      </c>
      <c r="J2009">
        <v>2017</v>
      </c>
      <c r="K2009">
        <v>0.36699999999999999</v>
      </c>
    </row>
    <row r="2010" spans="1:11" x14ac:dyDescent="0.25">
      <c r="A2010" t="s">
        <v>721</v>
      </c>
      <c r="B2010" t="s">
        <v>627</v>
      </c>
      <c r="C2010" t="s">
        <v>628</v>
      </c>
      <c r="D2010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10">
        <f>COUNTIFS(D$2:D2010,Clef_répartition[[#This Row],[Code_Nom]],J$2:J2010,Clef_répartition[[#This Row],[Année]])</f>
        <v>4</v>
      </c>
      <c r="F2010">
        <f>IF(Clef_répartition[[#This Row],[Code_Nom]]=D2009,F2009-1,(COUNTIFS(Clef_répartition[Code_Nom],Clef_répartition[[#This Row],[Code_Nom]],Clef_répartition[Année],Clef_répartition[[#This Row],[Année]])))</f>
        <v>4</v>
      </c>
      <c r="G2010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Cossonay-Penthalaz-Penthaz-Daillens-Bettens_4_2017</v>
      </c>
      <c r="H2010">
        <v>5480</v>
      </c>
      <c r="I2010" t="s">
        <v>90</v>
      </c>
      <c r="J2010">
        <v>2017</v>
      </c>
      <c r="K2010">
        <v>9.6000000000000002E-2</v>
      </c>
    </row>
    <row r="2011" spans="1:11" x14ac:dyDescent="0.25">
      <c r="A2011" t="s">
        <v>721</v>
      </c>
      <c r="B2011" t="s">
        <v>627</v>
      </c>
      <c r="C2011" t="s">
        <v>628</v>
      </c>
      <c r="D2011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11">
        <f>COUNTIFS(D$2:D2011,Clef_répartition[[#This Row],[Code_Nom]],J$2:J2011,Clef_répartition[[#This Row],[Année]])</f>
        <v>5</v>
      </c>
      <c r="F2011">
        <f>IF(Clef_répartition[[#This Row],[Code_Nom]]=D2010,F2010-1,(COUNTIFS(Clef_répartition[Code_Nom],Clef_répartition[[#This Row],[Code_Nom]],Clef_répartition[Année],Clef_répartition[[#This Row],[Année]])))</f>
        <v>3</v>
      </c>
      <c r="G2011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Cossonay-Penthalaz-Penthaz-Daillens-Bettens_5_2017</v>
      </c>
      <c r="H2011">
        <v>5495</v>
      </c>
      <c r="I2011" t="s">
        <v>212</v>
      </c>
      <c r="J2011">
        <v>2017</v>
      </c>
      <c r="K2011">
        <v>0.316</v>
      </c>
    </row>
    <row r="2012" spans="1:11" x14ac:dyDescent="0.25">
      <c r="A2012" t="s">
        <v>721</v>
      </c>
      <c r="B2012" t="s">
        <v>627</v>
      </c>
      <c r="C2012" t="s">
        <v>628</v>
      </c>
      <c r="D201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12">
        <f>COUNTIFS(D$2:D2012,Clef_répartition[[#This Row],[Code_Nom]],J$2:J2012,Clef_répartition[[#This Row],[Année]])</f>
        <v>6</v>
      </c>
      <c r="F2012">
        <f>IF(Clef_répartition[[#This Row],[Code_Nom]]=D2011,F2011-1,(COUNTIFS(Clef_répartition[Code_Nom],Clef_répartition[[#This Row],[Code_Nom]],Clef_répartition[Année],Clef_répartition[[#This Row],[Année]])))</f>
        <v>2</v>
      </c>
      <c r="G201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Cossonay-Penthalaz-Penthaz-Daillens-Bettens_6_2017</v>
      </c>
      <c r="H2012">
        <v>5496</v>
      </c>
      <c r="I2012" t="s">
        <v>213</v>
      </c>
      <c r="J2012">
        <v>2017</v>
      </c>
      <c r="K2012">
        <v>0.16600000000000001</v>
      </c>
    </row>
    <row r="2013" spans="1:11" x14ac:dyDescent="0.25">
      <c r="A2013" t="s">
        <v>721</v>
      </c>
      <c r="B2013" t="s">
        <v>627</v>
      </c>
      <c r="C2013" t="s">
        <v>628</v>
      </c>
      <c r="D201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2013">
        <f>COUNTIFS(D$2:D2013,Clef_répartition[[#This Row],[Code_Nom]],J$2:J2013,Clef_répartition[[#This Row],[Année]])</f>
        <v>7</v>
      </c>
      <c r="F2013">
        <f>IF(Clef_répartition[[#This Row],[Code_Nom]]=D2012,F2012-1,(COUNTIFS(Clef_répartition[Code_Nom],Clef_répartition[[#This Row],[Code_Nom]],Clef_répartition[Année],Clef_répartition[[#This Row],[Année]])))</f>
        <v>1</v>
      </c>
      <c r="G201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Cossonay-Penthalaz-Penthaz-Daillens-Bettens_7_2017</v>
      </c>
      <c r="H2013">
        <v>5501</v>
      </c>
      <c r="I2013" t="s">
        <v>258</v>
      </c>
      <c r="J2013">
        <v>2017</v>
      </c>
      <c r="K2013">
        <v>0</v>
      </c>
    </row>
    <row r="2014" spans="1:11" x14ac:dyDescent="0.25">
      <c r="A2014" t="s">
        <v>721</v>
      </c>
      <c r="B2014" t="s">
        <v>695</v>
      </c>
      <c r="C2014" t="s">
        <v>696</v>
      </c>
      <c r="D2014" t="str">
        <f>Clef_répartition[[#This Row],[Code association]]&amp;"_"&amp;Clef_répartition[[#This Row],[Nom association]]</f>
        <v>AIEE Nyon_Association intercommunale pour l'épuration des eaux Bougy-Féchy-Perroy</v>
      </c>
      <c r="E2014">
        <f>COUNTIFS(D$2:D2014,Clef_répartition[[#This Row],[Code_Nom]],J$2:J2014,Clef_répartition[[#This Row],[Année]])</f>
        <v>1</v>
      </c>
      <c r="F2014">
        <f>IF(Clef_répartition[[#This Row],[Code_Nom]]=D2013,F2013-1,(COUNTIFS(Clef_répartition[Code_Nom],Clef_répartition[[#This Row],[Code_Nom]],Clef_répartition[Année],Clef_répartition[[#This Row],[Année]])))</f>
        <v>3</v>
      </c>
      <c r="G2014" t="str">
        <f>Clef_répartition[[#This Row],[Code_Nom]]&amp;"_"&amp;Clef_répartition[[#This Row],[Nombre]]&amp;"_"&amp;Clef_répartition[[#This Row],[Année]]</f>
        <v>AIEE Nyon_Association intercommunale pour l'épuration des eaux Bougy-Féchy-Perroy_1_2017</v>
      </c>
      <c r="H2014">
        <v>5426</v>
      </c>
      <c r="I2014" t="s">
        <v>31</v>
      </c>
      <c r="J2014">
        <v>2017</v>
      </c>
      <c r="K2014">
        <v>0.16701244813278007</v>
      </c>
    </row>
    <row r="2015" spans="1:11" x14ac:dyDescent="0.25">
      <c r="A2015" t="s">
        <v>721</v>
      </c>
      <c r="B2015" t="s">
        <v>695</v>
      </c>
      <c r="C2015" t="s">
        <v>696</v>
      </c>
      <c r="D2015" t="str">
        <f>Clef_répartition[[#This Row],[Code association]]&amp;"_"&amp;Clef_répartition[[#This Row],[Nom association]]</f>
        <v>AIEE Nyon_Association intercommunale pour l'épuration des eaux Bougy-Féchy-Perroy</v>
      </c>
      <c r="E2015">
        <f>COUNTIFS(D$2:D2015,Clef_répartition[[#This Row],[Code_Nom]],J$2:J2015,Clef_répartition[[#This Row],[Année]])</f>
        <v>2</v>
      </c>
      <c r="F2015">
        <f>IF(Clef_répartition[[#This Row],[Code_Nom]]=D2014,F2014-1,(COUNTIFS(Clef_répartition[Code_Nom],Clef_répartition[[#This Row],[Code_Nom]],Clef_répartition[Année],Clef_répartition[[#This Row],[Année]])))</f>
        <v>2</v>
      </c>
      <c r="G2015" t="str">
        <f>Clef_répartition[[#This Row],[Code_Nom]]&amp;"_"&amp;Clef_répartition[[#This Row],[Nombre]]&amp;"_"&amp;Clef_répartition[[#This Row],[Année]]</f>
        <v>AIEE Nyon_Association intercommunale pour l'épuration des eaux Bougy-Féchy-Perroy_2_2017</v>
      </c>
      <c r="H2015">
        <v>5427</v>
      </c>
      <c r="I2015" t="s">
        <v>112</v>
      </c>
      <c r="J2015">
        <v>2017</v>
      </c>
      <c r="K2015">
        <v>0.30947441217150762</v>
      </c>
    </row>
    <row r="2016" spans="1:11" x14ac:dyDescent="0.25">
      <c r="A2016" t="s">
        <v>721</v>
      </c>
      <c r="B2016" t="s">
        <v>695</v>
      </c>
      <c r="C2016" t="s">
        <v>696</v>
      </c>
      <c r="D2016" t="str">
        <f>Clef_répartition[[#This Row],[Code association]]&amp;"_"&amp;Clef_répartition[[#This Row],[Nom association]]</f>
        <v>AIEE Nyon_Association intercommunale pour l'épuration des eaux Bougy-Féchy-Perroy</v>
      </c>
      <c r="E2016">
        <f>COUNTIFS(D$2:D2016,Clef_répartition[[#This Row],[Code_Nom]],J$2:J2016,Clef_répartition[[#This Row],[Année]])</f>
        <v>3</v>
      </c>
      <c r="F2016">
        <f>IF(Clef_répartition[[#This Row],[Code_Nom]]=D2015,F2015-1,(COUNTIFS(Clef_répartition[Code_Nom],Clef_répartition[[#This Row],[Code_Nom]],Clef_répartition[Année],Clef_répartition[[#This Row],[Année]])))</f>
        <v>1</v>
      </c>
      <c r="G2016" t="str">
        <f>Clef_répartition[[#This Row],[Code_Nom]]&amp;"_"&amp;Clef_répartition[[#This Row],[Nombre]]&amp;"_"&amp;Clef_répartition[[#This Row],[Année]]</f>
        <v>AIEE Nyon_Association intercommunale pour l'épuration des eaux Bougy-Féchy-Perroy_3_2017</v>
      </c>
      <c r="H2016">
        <v>5860</v>
      </c>
      <c r="I2016" t="s">
        <v>215</v>
      </c>
      <c r="J2016">
        <v>2017</v>
      </c>
      <c r="K2016">
        <v>0.52351313969571234</v>
      </c>
    </row>
    <row r="2017" spans="1:11" x14ac:dyDescent="0.25">
      <c r="A2017" t="s">
        <v>721</v>
      </c>
      <c r="B2017" t="s">
        <v>507</v>
      </c>
      <c r="C2017" t="s">
        <v>508</v>
      </c>
      <c r="D2017" t="str">
        <f>Clef_répartition[[#This Row],[Code association]]&amp;"_"&amp;Clef_répartition[[#This Row],[Nom association]]</f>
        <v>AIEHJ_Association intercommunale des eaux  du Haut-Jorat</v>
      </c>
      <c r="E2017">
        <f>COUNTIFS(D$2:D2017,Clef_répartition[[#This Row],[Code_Nom]],J$2:J2017,Clef_répartition[[#This Row],[Année]])</f>
        <v>1</v>
      </c>
      <c r="F2017">
        <f>IF(Clef_répartition[[#This Row],[Code_Nom]]=D2016,F2016-1,(COUNTIFS(Clef_répartition[Code_Nom],Clef_répartition[[#This Row],[Code_Nom]],Clef_répartition[Année],Clef_répartition[[#This Row],[Année]])))</f>
        <v>5</v>
      </c>
      <c r="G2017" t="str">
        <f>Clef_répartition[[#This Row],[Code_Nom]]&amp;"_"&amp;Clef_répartition[[#This Row],[Nombre]]&amp;"_"&amp;Clef_répartition[[#This Row],[Année]]</f>
        <v>AIEHJ_Association intercommunale des eaux  du Haut-Jorat_1_2017</v>
      </c>
      <c r="H2017">
        <v>5673</v>
      </c>
      <c r="I2017" t="s">
        <v>137</v>
      </c>
      <c r="J2017">
        <v>2017</v>
      </c>
      <c r="K2017">
        <v>0.11</v>
      </c>
    </row>
    <row r="2018" spans="1:11" x14ac:dyDescent="0.25">
      <c r="A2018" t="s">
        <v>721</v>
      </c>
      <c r="B2018" t="s">
        <v>507</v>
      </c>
      <c r="C2018" t="s">
        <v>508</v>
      </c>
      <c r="D2018" t="str">
        <f>Clef_répartition[[#This Row],[Code association]]&amp;"_"&amp;Clef_répartition[[#This Row],[Nom association]]</f>
        <v>AIEHJ_Association intercommunale des eaux  du Haut-Jorat</v>
      </c>
      <c r="E2018">
        <f>COUNTIFS(D$2:D2018,Clef_répartition[[#This Row],[Code_Nom]],J$2:J2018,Clef_répartition[[#This Row],[Année]])</f>
        <v>2</v>
      </c>
      <c r="F2018">
        <f>IF(Clef_répartition[[#This Row],[Code_Nom]]=D2017,F2017-1,(COUNTIFS(Clef_répartition[Code_Nom],Clef_répartition[[#This Row],[Code_Nom]],Clef_répartition[Année],Clef_répartition[[#This Row],[Année]])))</f>
        <v>4</v>
      </c>
      <c r="G2018" t="str">
        <f>Clef_répartition[[#This Row],[Code_Nom]]&amp;"_"&amp;Clef_répartition[[#This Row],[Nombre]]&amp;"_"&amp;Clef_répartition[[#This Row],[Année]]</f>
        <v>AIEHJ_Association intercommunale des eaux  du Haut-Jorat_2_2017</v>
      </c>
      <c r="H2018">
        <v>5804</v>
      </c>
      <c r="I2018" t="s">
        <v>139</v>
      </c>
      <c r="J2018">
        <v>2017</v>
      </c>
      <c r="K2018">
        <v>0.45</v>
      </c>
    </row>
    <row r="2019" spans="1:11" x14ac:dyDescent="0.25">
      <c r="A2019" t="s">
        <v>721</v>
      </c>
      <c r="B2019" t="s">
        <v>507</v>
      </c>
      <c r="C2019" t="s">
        <v>508</v>
      </c>
      <c r="D2019" t="str">
        <f>Clef_répartition[[#This Row],[Code association]]&amp;"_"&amp;Clef_répartition[[#This Row],[Nom association]]</f>
        <v>AIEHJ_Association intercommunale des eaux  du Haut-Jorat</v>
      </c>
      <c r="E2019">
        <f>COUNTIFS(D$2:D2019,Clef_répartition[[#This Row],[Code_Nom]],J$2:J2019,Clef_répartition[[#This Row],[Année]])</f>
        <v>3</v>
      </c>
      <c r="F2019">
        <f>IF(Clef_répartition[[#This Row],[Code_Nom]]=D2018,F2018-1,(COUNTIFS(Clef_répartition[Code_Nom],Clef_répartition[[#This Row],[Code_Nom]],Clef_répartition[Année],Clef_répartition[[#This Row],[Année]])))</f>
        <v>3</v>
      </c>
      <c r="G2019" t="str">
        <f>Clef_répartition[[#This Row],[Code_Nom]]&amp;"_"&amp;Clef_répartition[[#This Row],[Nombre]]&amp;"_"&amp;Clef_répartition[[#This Row],[Année]]</f>
        <v>AIEHJ_Association intercommunale des eaux  du Haut-Jorat_3_2017</v>
      </c>
      <c r="H2019">
        <v>5540</v>
      </c>
      <c r="I2019" t="s">
        <v>186</v>
      </c>
      <c r="J2019">
        <v>2017</v>
      </c>
      <c r="K2019">
        <v>0.12</v>
      </c>
    </row>
    <row r="2020" spans="1:11" x14ac:dyDescent="0.25">
      <c r="A2020" t="s">
        <v>721</v>
      </c>
      <c r="B2020" t="s">
        <v>507</v>
      </c>
      <c r="C2020" t="s">
        <v>508</v>
      </c>
      <c r="D2020" t="str">
        <f>Clef_répartition[[#This Row],[Code association]]&amp;"_"&amp;Clef_répartition[[#This Row],[Nom association]]</f>
        <v>AIEHJ_Association intercommunale des eaux  du Haut-Jorat</v>
      </c>
      <c r="E2020">
        <f>COUNTIFS(D$2:D2020,Clef_répartition[[#This Row],[Code_Nom]],J$2:J2020,Clef_répartition[[#This Row],[Année]])</f>
        <v>4</v>
      </c>
      <c r="F2020">
        <f>IF(Clef_répartition[[#This Row],[Code_Nom]]=D2019,F2019-1,(COUNTIFS(Clef_répartition[Code_Nom],Clef_répartition[[#This Row],[Code_Nom]],Clef_répartition[Année],Clef_répartition[[#This Row],[Année]])))</f>
        <v>2</v>
      </c>
      <c r="G2020" t="str">
        <f>Clef_répartition[[#This Row],[Code_Nom]]&amp;"_"&amp;Clef_répartition[[#This Row],[Nombre]]&amp;"_"&amp;Clef_répartition[[#This Row],[Année]]</f>
        <v>AIEHJ_Association intercommunale des eaux  du Haut-Jorat_4_2017</v>
      </c>
      <c r="H2020">
        <v>5533</v>
      </c>
      <c r="I2020" t="s">
        <v>216</v>
      </c>
      <c r="J2020">
        <v>2017</v>
      </c>
      <c r="K2020">
        <v>0.32</v>
      </c>
    </row>
    <row r="2021" spans="1:11" x14ac:dyDescent="0.25">
      <c r="A2021" t="s">
        <v>721</v>
      </c>
      <c r="B2021" t="s">
        <v>507</v>
      </c>
      <c r="C2021" t="s">
        <v>508</v>
      </c>
      <c r="D2021" t="str">
        <f>Clef_répartition[[#This Row],[Code association]]&amp;"_"&amp;Clef_répartition[[#This Row],[Nom association]]</f>
        <v>AIEHJ_Association intercommunale des eaux  du Haut-Jorat</v>
      </c>
      <c r="E2021">
        <f>COUNTIFS(D$2:D2021,Clef_répartition[[#This Row],[Code_Nom]],J$2:J2021,Clef_répartition[[#This Row],[Année]])</f>
        <v>5</v>
      </c>
      <c r="F2021">
        <f>IF(Clef_répartition[[#This Row],[Code_Nom]]=D2020,F2020-1,(COUNTIFS(Clef_répartition[Code_Nom],Clef_répartition[[#This Row],[Code_Nom]],Clef_répartition[Année],Clef_répartition[[#This Row],[Année]])))</f>
        <v>1</v>
      </c>
      <c r="G2021" t="str">
        <f>Clef_répartition[[#This Row],[Code_Nom]]&amp;"_"&amp;Clef_répartition[[#This Row],[Nombre]]&amp;"_"&amp;Clef_répartition[[#This Row],[Année]]</f>
        <v>AIEHJ_Association intercommunale des eaux  du Haut-Jorat_5_2017</v>
      </c>
      <c r="H2021">
        <v>5684</v>
      </c>
      <c r="I2021" t="s">
        <v>237</v>
      </c>
      <c r="J2021">
        <v>2017</v>
      </c>
      <c r="K2021">
        <v>0</v>
      </c>
    </row>
    <row r="2022" spans="1:11" x14ac:dyDescent="0.25">
      <c r="A2022" t="s">
        <v>721</v>
      </c>
      <c r="B2022" t="s">
        <v>581</v>
      </c>
      <c r="C2022" t="s">
        <v>582</v>
      </c>
      <c r="D2022" t="str">
        <f>Clef_répartition[[#This Row],[Code association]]&amp;"_"&amp;Clef_répartition[[#This Row],[Nom association]]</f>
        <v>AIEJ_Association Intercommunale des Eaux du Jorat</v>
      </c>
      <c r="E2022">
        <f>COUNTIFS(D$2:D2022,Clef_répartition[[#This Row],[Code_Nom]],J$2:J2022,Clef_répartition[[#This Row],[Année]])</f>
        <v>1</v>
      </c>
      <c r="F2022">
        <f>IF(Clef_répartition[[#This Row],[Code_Nom]]=D2021,F2021-1,(COUNTIFS(Clef_répartition[Code_Nom],Clef_répartition[[#This Row],[Code_Nom]],Clef_répartition[Année],Clef_répartition[[#This Row],[Année]])))</f>
        <v>11</v>
      </c>
      <c r="G2022" t="str">
        <f>Clef_répartition[[#This Row],[Code_Nom]]&amp;"_"&amp;Clef_répartition[[#This Row],[Nombre]]&amp;"_"&amp;Clef_répartition[[#This Row],[Année]]</f>
        <v>AIEJ_Association Intercommunale des Eaux du Jorat_1_2017</v>
      </c>
      <c r="H2022">
        <v>5613</v>
      </c>
      <c r="I2022" t="s">
        <v>33</v>
      </c>
      <c r="J2022">
        <v>2017</v>
      </c>
      <c r="K2022">
        <v>0.12</v>
      </c>
    </row>
    <row r="2023" spans="1:11" x14ac:dyDescent="0.25">
      <c r="A2023" t="s">
        <v>721</v>
      </c>
      <c r="B2023" t="s">
        <v>581</v>
      </c>
      <c r="C2023" t="s">
        <v>582</v>
      </c>
      <c r="D2023" t="str">
        <f>Clef_répartition[[#This Row],[Code association]]&amp;"_"&amp;Clef_répartition[[#This Row],[Nom association]]</f>
        <v>AIEJ_Association Intercommunale des Eaux du Jorat</v>
      </c>
      <c r="E2023">
        <f>COUNTIFS(D$2:D2023,Clef_répartition[[#This Row],[Code_Nom]],J$2:J2023,Clef_répartition[[#This Row],[Année]])</f>
        <v>2</v>
      </c>
      <c r="F2023">
        <f>IF(Clef_répartition[[#This Row],[Code_Nom]]=D2022,F2022-1,(COUNTIFS(Clef_répartition[Code_Nom],Clef_répartition[[#This Row],[Code_Nom]],Clef_répartition[Année],Clef_répartition[[#This Row],[Année]])))</f>
        <v>10</v>
      </c>
      <c r="G2023" t="str">
        <f>Clef_répartition[[#This Row],[Code_Nom]]&amp;"_"&amp;Clef_répartition[[#This Row],[Nombre]]&amp;"_"&amp;Clef_répartition[[#This Row],[Année]]</f>
        <v>AIEJ_Association Intercommunale des Eaux du Jorat_2_2017</v>
      </c>
      <c r="H2023">
        <v>5785</v>
      </c>
      <c r="I2023" t="s">
        <v>74</v>
      </c>
      <c r="J2023">
        <v>2017</v>
      </c>
      <c r="K2023">
        <v>0.04</v>
      </c>
    </row>
    <row r="2024" spans="1:11" x14ac:dyDescent="0.25">
      <c r="A2024" t="s">
        <v>721</v>
      </c>
      <c r="B2024" t="s">
        <v>581</v>
      </c>
      <c r="C2024" t="s">
        <v>582</v>
      </c>
      <c r="D2024" t="str">
        <f>Clef_répartition[[#This Row],[Code association]]&amp;"_"&amp;Clef_répartition[[#This Row],[Nom association]]</f>
        <v>AIEJ_Association Intercommunale des Eaux du Jorat</v>
      </c>
      <c r="E2024">
        <f>COUNTIFS(D$2:D2024,Clef_répartition[[#This Row],[Code_Nom]],J$2:J2024,Clef_répartition[[#This Row],[Année]])</f>
        <v>3</v>
      </c>
      <c r="F2024">
        <f>IF(Clef_répartition[[#This Row],[Code_Nom]]=D2023,F2023-1,(COUNTIFS(Clef_répartition[Code_Nom],Clef_répartition[[#This Row],[Code_Nom]],Clef_répartition[Année],Clef_répartition[[#This Row],[Année]])))</f>
        <v>9</v>
      </c>
      <c r="G2024" t="str">
        <f>Clef_répartition[[#This Row],[Code_Nom]]&amp;"_"&amp;Clef_répartition[[#This Row],[Nombre]]&amp;"_"&amp;Clef_répartition[[#This Row],[Année]]</f>
        <v>AIEJ_Association Intercommunale des Eaux du Jorat_3_2017</v>
      </c>
      <c r="H2024">
        <v>5604</v>
      </c>
      <c r="I2024" t="s">
        <v>117</v>
      </c>
      <c r="J2024">
        <v>2017</v>
      </c>
      <c r="K2024">
        <v>0.17</v>
      </c>
    </row>
    <row r="2025" spans="1:11" x14ac:dyDescent="0.25">
      <c r="A2025" t="s">
        <v>721</v>
      </c>
      <c r="B2025" t="s">
        <v>581</v>
      </c>
      <c r="C2025" t="s">
        <v>582</v>
      </c>
      <c r="D2025" t="str">
        <f>Clef_répartition[[#This Row],[Code association]]&amp;"_"&amp;Clef_répartition[[#This Row],[Nom association]]</f>
        <v>AIEJ_Association Intercommunale des Eaux du Jorat</v>
      </c>
      <c r="E2025">
        <f>COUNTIFS(D$2:D2025,Clef_répartition[[#This Row],[Code_Nom]],J$2:J2025,Clef_répartition[[#This Row],[Année]])</f>
        <v>4</v>
      </c>
      <c r="F2025">
        <f>IF(Clef_répartition[[#This Row],[Code_Nom]]=D2024,F2024-1,(COUNTIFS(Clef_répartition[Code_Nom],Clef_répartition[[#This Row],[Code_Nom]],Clef_répartition[Année],Clef_répartition[[#This Row],[Année]])))</f>
        <v>8</v>
      </c>
      <c r="G2025" t="str">
        <f>Clef_répartition[[#This Row],[Code_Nom]]&amp;"_"&amp;Clef_répartition[[#This Row],[Nombre]]&amp;"_"&amp;Clef_répartition[[#This Row],[Année]]</f>
        <v>AIEJ_Association Intercommunale des Eaux du Jorat_4_2017</v>
      </c>
      <c r="H2025">
        <v>5804</v>
      </c>
      <c r="I2025" t="s">
        <v>139</v>
      </c>
      <c r="J2025">
        <v>2017</v>
      </c>
      <c r="K2025">
        <v>0.02</v>
      </c>
    </row>
    <row r="2026" spans="1:11" x14ac:dyDescent="0.25">
      <c r="A2026" t="s">
        <v>721</v>
      </c>
      <c r="B2026" t="s">
        <v>581</v>
      </c>
      <c r="C2026" t="s">
        <v>582</v>
      </c>
      <c r="D2026" t="str">
        <f>Clef_répartition[[#This Row],[Code association]]&amp;"_"&amp;Clef_répartition[[#This Row],[Nom association]]</f>
        <v>AIEJ_Association Intercommunale des Eaux du Jorat</v>
      </c>
      <c r="E2026">
        <f>COUNTIFS(D$2:D2026,Clef_répartition[[#This Row],[Code_Nom]],J$2:J2026,Clef_répartition[[#This Row],[Année]])</f>
        <v>5</v>
      </c>
      <c r="F2026">
        <f>IF(Clef_répartition[[#This Row],[Code_Nom]]=D2025,F2025-1,(COUNTIFS(Clef_répartition[Code_Nom],Clef_répartition[[#This Row],[Code_Nom]],Clef_répartition[Année],Clef_répartition[[#This Row],[Année]])))</f>
        <v>7</v>
      </c>
      <c r="G2026" t="str">
        <f>Clef_répartition[[#This Row],[Code_Nom]]&amp;"_"&amp;Clef_répartition[[#This Row],[Nombre]]&amp;"_"&amp;Clef_répartition[[#This Row],[Année]]</f>
        <v>AIEJ_Association Intercommunale des Eaux du Jorat_5_2017</v>
      </c>
      <c r="H2026">
        <v>5806</v>
      </c>
      <c r="I2026" t="s">
        <v>140</v>
      </c>
      <c r="J2026">
        <v>2017</v>
      </c>
      <c r="K2026">
        <v>0.25</v>
      </c>
    </row>
    <row r="2027" spans="1:11" x14ac:dyDescent="0.25">
      <c r="A2027" t="s">
        <v>721</v>
      </c>
      <c r="B2027" t="s">
        <v>581</v>
      </c>
      <c r="C2027" t="s">
        <v>582</v>
      </c>
      <c r="D2027" t="str">
        <f>Clef_répartition[[#This Row],[Code association]]&amp;"_"&amp;Clef_répartition[[#This Row],[Nom association]]</f>
        <v>AIEJ_Association Intercommunale des Eaux du Jorat</v>
      </c>
      <c r="E2027">
        <f>COUNTIFS(D$2:D2027,Clef_répartition[[#This Row],[Code_Nom]],J$2:J2027,Clef_répartition[[#This Row],[Année]])</f>
        <v>6</v>
      </c>
      <c r="F2027">
        <f>IF(Clef_répartition[[#This Row],[Code_Nom]]=D2026,F2026-1,(COUNTIFS(Clef_répartition[Code_Nom],Clef_répartition[[#This Row],[Code_Nom]],Clef_répartition[Année],Clef_répartition[[#This Row],[Année]])))</f>
        <v>6</v>
      </c>
      <c r="G2027" t="str">
        <f>Clef_répartition[[#This Row],[Code_Nom]]&amp;"_"&amp;Clef_répartition[[#This Row],[Nombre]]&amp;"_"&amp;Clef_répartition[[#This Row],[Année]]</f>
        <v>AIEJ_Association Intercommunale des Eaux du Jorat_6_2017</v>
      </c>
      <c r="H2027">
        <v>5792</v>
      </c>
      <c r="I2027" t="s">
        <v>187</v>
      </c>
      <c r="J2027">
        <v>2017</v>
      </c>
      <c r="K2027">
        <v>0.05</v>
      </c>
    </row>
    <row r="2028" spans="1:11" x14ac:dyDescent="0.25">
      <c r="A2028" t="s">
        <v>721</v>
      </c>
      <c r="B2028" t="s">
        <v>581</v>
      </c>
      <c r="C2028" t="s">
        <v>582</v>
      </c>
      <c r="D2028" t="str">
        <f>Clef_répartition[[#This Row],[Code association]]&amp;"_"&amp;Clef_répartition[[#This Row],[Nom association]]</f>
        <v>AIEJ_Association Intercommunale des Eaux du Jorat</v>
      </c>
      <c r="E2028">
        <f>COUNTIFS(D$2:D2028,Clef_répartition[[#This Row],[Code_Nom]],J$2:J2028,Clef_répartition[[#This Row],[Année]])</f>
        <v>7</v>
      </c>
      <c r="F2028">
        <f>IF(Clef_répartition[[#This Row],[Code_Nom]]=D2027,F2027-1,(COUNTIFS(Clef_répartition[Code_Nom],Clef_répartition[[#This Row],[Code_Nom]],Clef_répartition[Année],Clef_répartition[[#This Row],[Année]])))</f>
        <v>5</v>
      </c>
      <c r="G2028" t="str">
        <f>Clef_répartition[[#This Row],[Code_Nom]]&amp;"_"&amp;Clef_répartition[[#This Row],[Nombre]]&amp;"_"&amp;Clef_répartition[[#This Row],[Année]]</f>
        <v>AIEJ_Association Intercommunale des Eaux du Jorat_7_2017</v>
      </c>
      <c r="H2028">
        <v>5805</v>
      </c>
      <c r="I2028" t="s">
        <v>206</v>
      </c>
      <c r="J2028">
        <v>2017</v>
      </c>
      <c r="K2028">
        <v>0.03</v>
      </c>
    </row>
    <row r="2029" spans="1:11" x14ac:dyDescent="0.25">
      <c r="A2029" t="s">
        <v>721</v>
      </c>
      <c r="B2029" t="s">
        <v>581</v>
      </c>
      <c r="C2029" t="s">
        <v>582</v>
      </c>
      <c r="D2029" t="str">
        <f>Clef_répartition[[#This Row],[Code association]]&amp;"_"&amp;Clef_répartition[[#This Row],[Nom association]]</f>
        <v>AIEJ_Association Intercommunale des Eaux du Jorat</v>
      </c>
      <c r="E2029">
        <f>COUNTIFS(D$2:D2029,Clef_répartition[[#This Row],[Code_Nom]],J$2:J2029,Clef_répartition[[#This Row],[Année]])</f>
        <v>8</v>
      </c>
      <c r="F2029">
        <f>IF(Clef_répartition[[#This Row],[Code_Nom]]=D2028,F2028-1,(COUNTIFS(Clef_répartition[Code_Nom],Clef_répartition[[#This Row],[Code_Nom]],Clef_répartition[Année],Clef_répartition[[#This Row],[Année]])))</f>
        <v>4</v>
      </c>
      <c r="G2029" t="str">
        <f>Clef_répartition[[#This Row],[Code_Nom]]&amp;"_"&amp;Clef_répartition[[#This Row],[Nombre]]&amp;"_"&amp;Clef_répartition[[#This Row],[Année]]</f>
        <v>AIEJ_Association Intercommunale des Eaux du Jorat_8_2017</v>
      </c>
      <c r="H2029">
        <v>5798</v>
      </c>
      <c r="I2029" t="s">
        <v>236</v>
      </c>
      <c r="J2029">
        <v>2017</v>
      </c>
      <c r="K2029">
        <v>0.04</v>
      </c>
    </row>
    <row r="2030" spans="1:11" x14ac:dyDescent="0.25">
      <c r="A2030" t="s">
        <v>721</v>
      </c>
      <c r="B2030" t="s">
        <v>581</v>
      </c>
      <c r="C2030" t="s">
        <v>582</v>
      </c>
      <c r="D2030" t="str">
        <f>Clef_répartition[[#This Row],[Code association]]&amp;"_"&amp;Clef_répartition[[#This Row],[Nom association]]</f>
        <v>AIEJ_Association Intercommunale des Eaux du Jorat</v>
      </c>
      <c r="E2030">
        <f>COUNTIFS(D$2:D2030,Clef_répartition[[#This Row],[Code_Nom]],J$2:J2030,Clef_répartition[[#This Row],[Année]])</f>
        <v>9</v>
      </c>
      <c r="F2030">
        <f>IF(Clef_répartition[[#This Row],[Code_Nom]]=D2029,F2029-1,(COUNTIFS(Clef_répartition[Code_Nom],Clef_répartition[[#This Row],[Code_Nom]],Clef_répartition[Année],Clef_répartition[[#This Row],[Année]])))</f>
        <v>3</v>
      </c>
      <c r="G2030" t="str">
        <f>Clef_répartition[[#This Row],[Code_Nom]]&amp;"_"&amp;Clef_répartition[[#This Row],[Nombre]]&amp;"_"&amp;Clef_répartition[[#This Row],[Année]]</f>
        <v>AIEJ_Association Intercommunale des Eaux du Jorat_9_2017</v>
      </c>
      <c r="H2030">
        <v>5799</v>
      </c>
      <c r="I2030" t="s">
        <v>254</v>
      </c>
      <c r="J2030">
        <v>2017</v>
      </c>
      <c r="K2030">
        <v>0.18</v>
      </c>
    </row>
    <row r="2031" spans="1:11" x14ac:dyDescent="0.25">
      <c r="A2031" t="s">
        <v>721</v>
      </c>
      <c r="B2031" t="s">
        <v>581</v>
      </c>
      <c r="C2031" t="s">
        <v>582</v>
      </c>
      <c r="D2031" t="str">
        <f>Clef_répartition[[#This Row],[Code association]]&amp;"_"&amp;Clef_répartition[[#This Row],[Nom association]]</f>
        <v>AIEJ_Association Intercommunale des Eaux du Jorat</v>
      </c>
      <c r="E2031">
        <f>COUNTIFS(D$2:D2031,Clef_répartition[[#This Row],[Code_Nom]],J$2:J2031,Clef_répartition[[#This Row],[Année]])</f>
        <v>10</v>
      </c>
      <c r="F2031">
        <f>IF(Clef_répartition[[#This Row],[Code_Nom]]=D2030,F2030-1,(COUNTIFS(Clef_répartition[Code_Nom],Clef_répartition[[#This Row],[Code_Nom]],Clef_répartition[Année],Clef_répartition[[#This Row],[Année]])))</f>
        <v>2</v>
      </c>
      <c r="G2031" t="str">
        <f>Clef_répartition[[#This Row],[Code_Nom]]&amp;"_"&amp;Clef_répartition[[#This Row],[Nombre]]&amp;"_"&amp;Clef_répartition[[#This Row],[Année]]</f>
        <v>AIEJ_Association Intercommunale des Eaux du Jorat_10_2017</v>
      </c>
      <c r="H2031">
        <v>5692</v>
      </c>
      <c r="I2031" t="s">
        <v>289</v>
      </c>
      <c r="J2031">
        <v>2017</v>
      </c>
      <c r="K2031">
        <v>0.05</v>
      </c>
    </row>
    <row r="2032" spans="1:11" x14ac:dyDescent="0.25">
      <c r="A2032" t="s">
        <v>721</v>
      </c>
      <c r="B2032" t="s">
        <v>581</v>
      </c>
      <c r="C2032" t="s">
        <v>582</v>
      </c>
      <c r="D2032" t="str">
        <f>Clef_répartition[[#This Row],[Code association]]&amp;"_"&amp;Clef_répartition[[#This Row],[Nom association]]</f>
        <v>AIEJ_Association Intercommunale des Eaux du Jorat</v>
      </c>
      <c r="E2032">
        <f>COUNTIFS(D$2:D2032,Clef_répartition[[#This Row],[Code_Nom]],J$2:J2032,Clef_répartition[[#This Row],[Année]])</f>
        <v>11</v>
      </c>
      <c r="F2032">
        <f>IF(Clef_répartition[[#This Row],[Code_Nom]]=D2031,F2031-1,(COUNTIFS(Clef_répartition[Code_Nom],Clef_répartition[[#This Row],[Code_Nom]],Clef_répartition[Année],Clef_répartition[[#This Row],[Année]])))</f>
        <v>1</v>
      </c>
      <c r="G2032" t="str">
        <f>Clef_répartition[[#This Row],[Code_Nom]]&amp;"_"&amp;Clef_répartition[[#This Row],[Nombre]]&amp;"_"&amp;Clef_répartition[[#This Row],[Année]]</f>
        <v>AIEJ_Association Intercommunale des Eaux du Jorat_11_2017</v>
      </c>
      <c r="H2032">
        <v>5803</v>
      </c>
      <c r="I2032" t="s">
        <v>294</v>
      </c>
      <c r="J2032">
        <v>2017</v>
      </c>
      <c r="K2032">
        <v>0.05</v>
      </c>
    </row>
    <row r="2033" spans="1:11" x14ac:dyDescent="0.25">
      <c r="A2033" t="s">
        <v>721</v>
      </c>
      <c r="B2033" t="s">
        <v>681</v>
      </c>
      <c r="C2033" t="s">
        <v>682</v>
      </c>
      <c r="D2033" t="str">
        <f>Clef_répartition[[#This Row],[Code association]]&amp;"_"&amp;Clef_répartition[[#This Row],[Nom association]]</f>
        <v>AIEM_Association intercommunale des Eaux du Mormont</v>
      </c>
      <c r="E2033">
        <f>COUNTIFS(D$2:D2033,Clef_répartition[[#This Row],[Code_Nom]],J$2:J2033,Clef_répartition[[#This Row],[Année]])</f>
        <v>1</v>
      </c>
      <c r="F2033">
        <f>IF(Clef_répartition[[#This Row],[Code_Nom]]=D2032,F2032-1,(COUNTIFS(Clef_répartition[Code_Nom],Clef_répartition[[#This Row],[Code_Nom]],Clef_répartition[Année],Clef_répartition[[#This Row],[Année]])))</f>
        <v>4</v>
      </c>
      <c r="G2033" t="str">
        <f>Clef_répartition[[#This Row],[Code_Nom]]&amp;"_"&amp;Clef_répartition[[#This Row],[Nombre]]&amp;"_"&amp;Clef_répartition[[#This Row],[Année]]</f>
        <v>AIEM_Association intercommunale des Eaux du Mormont_1_2017</v>
      </c>
      <c r="H2033">
        <v>5482</v>
      </c>
      <c r="I2033" t="s">
        <v>102</v>
      </c>
      <c r="J2033">
        <v>2017</v>
      </c>
      <c r="K2033">
        <v>0.22219959266802444</v>
      </c>
    </row>
    <row r="2034" spans="1:11" x14ac:dyDescent="0.25">
      <c r="A2034" t="s">
        <v>721</v>
      </c>
      <c r="B2034" t="s">
        <v>681</v>
      </c>
      <c r="C2034" t="s">
        <v>682</v>
      </c>
      <c r="D2034" t="str">
        <f>Clef_répartition[[#This Row],[Code association]]&amp;"_"&amp;Clef_répartition[[#This Row],[Nom association]]</f>
        <v>AIEM_Association intercommunale des Eaux du Mormont</v>
      </c>
      <c r="E2034">
        <f>COUNTIFS(D$2:D2034,Clef_répartition[[#This Row],[Code_Nom]],J$2:J2034,Clef_répartition[[#This Row],[Année]])</f>
        <v>2</v>
      </c>
      <c r="F2034">
        <f>IF(Clef_répartition[[#This Row],[Code_Nom]]=D2033,F2033-1,(COUNTIFS(Clef_répartition[Code_Nom],Clef_répartition[[#This Row],[Code_Nom]],Clef_répartition[Année],Clef_répartition[[#This Row],[Année]])))</f>
        <v>3</v>
      </c>
      <c r="G2034" t="str">
        <f>Clef_répartition[[#This Row],[Code_Nom]]&amp;"_"&amp;Clef_répartition[[#This Row],[Nombre]]&amp;"_"&amp;Clef_répartition[[#This Row],[Année]]</f>
        <v>AIEM_Association intercommunale des Eaux du Mormont_2_2017</v>
      </c>
      <c r="H2034">
        <v>5498</v>
      </c>
      <c r="I2034" t="s">
        <v>149</v>
      </c>
      <c r="J2034">
        <v>2017</v>
      </c>
      <c r="K2034">
        <v>0.53136456211812633</v>
      </c>
    </row>
    <row r="2035" spans="1:11" x14ac:dyDescent="0.25">
      <c r="A2035" t="s">
        <v>721</v>
      </c>
      <c r="B2035" t="s">
        <v>681</v>
      </c>
      <c r="C2035" t="s">
        <v>682</v>
      </c>
      <c r="D2035" t="str">
        <f>Clef_répartition[[#This Row],[Code association]]&amp;"_"&amp;Clef_répartition[[#This Row],[Nom association]]</f>
        <v>AIEM_Association intercommunale des Eaux du Mormont</v>
      </c>
      <c r="E2035">
        <f>COUNTIFS(D$2:D2035,Clef_répartition[[#This Row],[Code_Nom]],J$2:J2035,Clef_répartition[[#This Row],[Année]])</f>
        <v>3</v>
      </c>
      <c r="F2035">
        <f>IF(Clef_répartition[[#This Row],[Code_Nom]]=D2034,F2034-1,(COUNTIFS(Clef_répartition[Code_Nom],Clef_répartition[[#This Row],[Code_Nom]],Clef_répartition[Année],Clef_répartition[[#This Row],[Année]])))</f>
        <v>2</v>
      </c>
      <c r="G2035" t="str">
        <f>Clef_répartition[[#This Row],[Code_Nom]]&amp;"_"&amp;Clef_répartition[[#This Row],[Nombre]]&amp;"_"&amp;Clef_répartition[[#This Row],[Année]]</f>
        <v>AIEM_Association intercommunale des Eaux du Mormont_3_2017</v>
      </c>
      <c r="H2035">
        <v>5493</v>
      </c>
      <c r="I2035" t="s">
        <v>205</v>
      </c>
      <c r="J2035">
        <v>2017</v>
      </c>
      <c r="K2035">
        <v>7.25050916496945E-2</v>
      </c>
    </row>
    <row r="2036" spans="1:11" x14ac:dyDescent="0.25">
      <c r="A2036" t="s">
        <v>721</v>
      </c>
      <c r="B2036" t="s">
        <v>681</v>
      </c>
      <c r="C2036" t="s">
        <v>682</v>
      </c>
      <c r="D2036" t="str">
        <f>Clef_répartition[[#This Row],[Code association]]&amp;"_"&amp;Clef_répartition[[#This Row],[Nom association]]</f>
        <v>AIEM_Association intercommunale des Eaux du Mormont</v>
      </c>
      <c r="E2036">
        <f>COUNTIFS(D$2:D2036,Clef_répartition[[#This Row],[Code_Nom]],J$2:J2036,Clef_répartition[[#This Row],[Année]])</f>
        <v>4</v>
      </c>
      <c r="F2036">
        <f>IF(Clef_répartition[[#This Row],[Code_Nom]]=D2035,F2035-1,(COUNTIFS(Clef_répartition[Code_Nom],Clef_répartition[[#This Row],[Code_Nom]],Clef_répartition[Année],Clef_répartition[[#This Row],[Année]])))</f>
        <v>1</v>
      </c>
      <c r="G2036" t="str">
        <f>Clef_répartition[[#This Row],[Code_Nom]]&amp;"_"&amp;Clef_répartition[[#This Row],[Nombre]]&amp;"_"&amp;Clef_répartition[[#This Row],[Année]]</f>
        <v>AIEM_Association intercommunale des Eaux du Mormont_4_2017</v>
      </c>
      <c r="H2036">
        <v>5497</v>
      </c>
      <c r="I2036" t="s">
        <v>217</v>
      </c>
      <c r="J2036">
        <v>2017</v>
      </c>
      <c r="K2036">
        <v>0.1739307535641548</v>
      </c>
    </row>
    <row r="2037" spans="1:11" x14ac:dyDescent="0.25">
      <c r="A2037" t="s">
        <v>721</v>
      </c>
      <c r="B2037" t="s">
        <v>561</v>
      </c>
      <c r="C2037" t="s">
        <v>562</v>
      </c>
      <c r="D2037" t="str">
        <f>Clef_répartition[[#This Row],[Code association]]&amp;"_"&amp;Clef_répartition[[#This Row],[Nom association]]</f>
        <v>AIEMGF_Association Intercommunale des Eaux du Mont et de la Grande Fontaine</v>
      </c>
      <c r="E2037">
        <f>COUNTIFS(D$2:D2037,Clef_répartition[[#This Row],[Code_Nom]],J$2:J2037,Clef_répartition[[#This Row],[Année]])</f>
        <v>1</v>
      </c>
      <c r="F2037">
        <f>IF(Clef_répartition[[#This Row],[Code_Nom]]=D2036,F2036-1,(COUNTIFS(Clef_répartition[Code_Nom],Clef_répartition[[#This Row],[Code_Nom]],Clef_répartition[Année],Clef_répartition[[#This Row],[Année]])))</f>
        <v>6</v>
      </c>
      <c r="G2037" t="str">
        <f>Clef_répartition[[#This Row],[Code_Nom]]&amp;"_"&amp;Clef_répartition[[#This Row],[Nombre]]&amp;"_"&amp;Clef_répartition[[#This Row],[Année]]</f>
        <v>AIEMGF_Association Intercommunale des Eaux du Mont et de la Grande Fontaine_1_2017</v>
      </c>
      <c r="H2037">
        <v>5812</v>
      </c>
      <c r="I2037" t="s">
        <v>48</v>
      </c>
      <c r="J2037">
        <v>2017</v>
      </c>
      <c r="K2037">
        <v>3.2372281234193223E-2</v>
      </c>
    </row>
    <row r="2038" spans="1:11" x14ac:dyDescent="0.25">
      <c r="A2038" t="s">
        <v>721</v>
      </c>
      <c r="B2038" t="s">
        <v>561</v>
      </c>
      <c r="C2038" t="s">
        <v>562</v>
      </c>
      <c r="D2038" t="str">
        <f>Clef_répartition[[#This Row],[Code association]]&amp;"_"&amp;Clef_répartition[[#This Row],[Nom association]]</f>
        <v>AIEMGF_Association Intercommunale des Eaux du Mont et de la Grande Fontaine</v>
      </c>
      <c r="E2038">
        <f>COUNTIFS(D$2:D2038,Clef_répartition[[#This Row],[Code_Nom]],J$2:J2038,Clef_répartition[[#This Row],[Année]])</f>
        <v>2</v>
      </c>
      <c r="F2038">
        <f>IF(Clef_répartition[[#This Row],[Code_Nom]]=D2037,F2037-1,(COUNTIFS(Clef_répartition[Code_Nom],Clef_répartition[[#This Row],[Code_Nom]],Clef_répartition[Année],Clef_répartition[[#This Row],[Année]])))</f>
        <v>5</v>
      </c>
      <c r="G2038" t="str">
        <f>Clef_répartition[[#This Row],[Code_Nom]]&amp;"_"&amp;Clef_répartition[[#This Row],[Nombre]]&amp;"_"&amp;Clef_répartition[[#This Row],[Année]]</f>
        <v>AIEMGF_Association Intercommunale des Eaux du Mont et de la Grande Fontaine_2_2017</v>
      </c>
      <c r="H2038">
        <v>5907</v>
      </c>
      <c r="I2038" t="s">
        <v>54</v>
      </c>
      <c r="J2038">
        <v>2017</v>
      </c>
      <c r="K2038">
        <v>7.5366717248356099E-2</v>
      </c>
    </row>
    <row r="2039" spans="1:11" x14ac:dyDescent="0.25">
      <c r="A2039" t="s">
        <v>721</v>
      </c>
      <c r="B2039" t="s">
        <v>561</v>
      </c>
      <c r="C2039" t="s">
        <v>562</v>
      </c>
      <c r="D2039" t="str">
        <f>Clef_répartition[[#This Row],[Code association]]&amp;"_"&amp;Clef_répartition[[#This Row],[Nom association]]</f>
        <v>AIEMGF_Association Intercommunale des Eaux du Mont et de la Grande Fontaine</v>
      </c>
      <c r="E2039">
        <f>COUNTIFS(D$2:D2039,Clef_répartition[[#This Row],[Code_Nom]],J$2:J2039,Clef_répartition[[#This Row],[Année]])</f>
        <v>3</v>
      </c>
      <c r="F2039">
        <f>IF(Clef_répartition[[#This Row],[Code_Nom]]=D2038,F2038-1,(COUNTIFS(Clef_répartition[Code_Nom],Clef_répartition[[#This Row],[Code_Nom]],Clef_répartition[Année],Clef_répartition[[#This Row],[Année]])))</f>
        <v>4</v>
      </c>
      <c r="G2039" t="str">
        <f>Clef_répartition[[#This Row],[Code_Nom]]&amp;"_"&amp;Clef_répartition[[#This Row],[Nombre]]&amp;"_"&amp;Clef_répartition[[#This Row],[Année]]</f>
        <v>AIEMGF_Association Intercommunale des Eaux du Mont et de la Grande Fontaine_3_2017</v>
      </c>
      <c r="H2039">
        <v>5908</v>
      </c>
      <c r="I2039" t="s">
        <v>59</v>
      </c>
      <c r="J2039">
        <v>2017</v>
      </c>
      <c r="K2039">
        <v>3.5154274152756702E-2</v>
      </c>
    </row>
    <row r="2040" spans="1:11" x14ac:dyDescent="0.25">
      <c r="A2040" t="s">
        <v>721</v>
      </c>
      <c r="B2040" t="s">
        <v>561</v>
      </c>
      <c r="C2040" t="s">
        <v>562</v>
      </c>
      <c r="D2040" t="str">
        <f>Clef_répartition[[#This Row],[Code association]]&amp;"_"&amp;Clef_répartition[[#This Row],[Nom association]]</f>
        <v>AIEMGF_Association Intercommunale des Eaux du Mont et de la Grande Fontaine</v>
      </c>
      <c r="E2040">
        <f>COUNTIFS(D$2:D2040,Clef_répartition[[#This Row],[Code_Nom]],J$2:J2040,Clef_répartition[[#This Row],[Année]])</f>
        <v>4</v>
      </c>
      <c r="F2040">
        <f>IF(Clef_répartition[[#This Row],[Code_Nom]]=D2039,F2039-1,(COUNTIFS(Clef_répartition[Code_Nom],Clef_répartition[[#This Row],[Code_Nom]],Clef_répartition[Année],Clef_répartition[[#This Row],[Année]])))</f>
        <v>3</v>
      </c>
      <c r="G2040" t="str">
        <f>Clef_répartition[[#This Row],[Code_Nom]]&amp;"_"&amp;Clef_répartition[[#This Row],[Nombre]]&amp;"_"&amp;Clef_répartition[[#This Row],[Année]]</f>
        <v>AIEMGF_Association Intercommunale des Eaux du Mont et de la Grande Fontaine_4_2017</v>
      </c>
      <c r="H2040">
        <v>5921</v>
      </c>
      <c r="I2040" t="s">
        <v>180</v>
      </c>
      <c r="J2040">
        <v>2017</v>
      </c>
      <c r="K2040">
        <v>5.8674759736975217E-2</v>
      </c>
    </row>
    <row r="2041" spans="1:11" x14ac:dyDescent="0.25">
      <c r="A2041" t="s">
        <v>721</v>
      </c>
      <c r="B2041" t="s">
        <v>561</v>
      </c>
      <c r="C2041" t="s">
        <v>562</v>
      </c>
      <c r="D2041" t="str">
        <f>Clef_répartition[[#This Row],[Code association]]&amp;"_"&amp;Clef_répartition[[#This Row],[Nom association]]</f>
        <v>AIEMGF_Association Intercommunale des Eaux du Mont et de la Grande Fontaine</v>
      </c>
      <c r="E2041">
        <f>COUNTIFS(D$2:D2041,Clef_répartition[[#This Row],[Code_Nom]],J$2:J2041,Clef_répartition[[#This Row],[Année]])</f>
        <v>5</v>
      </c>
      <c r="F2041">
        <f>IF(Clef_répartition[[#This Row],[Code_Nom]]=D2040,F2040-1,(COUNTIFS(Clef_répartition[Code_Nom],Clef_répartition[[#This Row],[Code_Nom]],Clef_répartition[Année],Clef_répartition[[#This Row],[Année]])))</f>
        <v>2</v>
      </c>
      <c r="G2041" t="str">
        <f>Clef_répartition[[#This Row],[Code_Nom]]&amp;"_"&amp;Clef_répartition[[#This Row],[Nombre]]&amp;"_"&amp;Clef_répartition[[#This Row],[Année]]</f>
        <v>AIEMGF_Association Intercommunale des Eaux du Mont et de la Grande Fontaine_5_2017</v>
      </c>
      <c r="H2041">
        <v>5828</v>
      </c>
      <c r="I2041" t="s">
        <v>268</v>
      </c>
      <c r="J2041">
        <v>2017</v>
      </c>
      <c r="K2041">
        <v>3.0854830551340418E-2</v>
      </c>
    </row>
    <row r="2042" spans="1:11" x14ac:dyDescent="0.25">
      <c r="A2042" t="s">
        <v>721</v>
      </c>
      <c r="B2042" t="s">
        <v>561</v>
      </c>
      <c r="C2042" t="s">
        <v>562</v>
      </c>
      <c r="D2042" t="str">
        <f>Clef_répartition[[#This Row],[Code association]]&amp;"_"&amp;Clef_répartition[[#This Row],[Nom association]]</f>
        <v>AIEMGF_Association Intercommunale des Eaux du Mont et de la Grande Fontaine</v>
      </c>
      <c r="E2042">
        <f>COUNTIFS(D$2:D2042,Clef_répartition[[#This Row],[Code_Nom]],J$2:J2042,Clef_répartition[[#This Row],[Année]])</f>
        <v>6</v>
      </c>
      <c r="F2042">
        <f>IF(Clef_répartition[[#This Row],[Code_Nom]]=D2041,F2041-1,(COUNTIFS(Clef_répartition[Code_Nom],Clef_répartition[[#This Row],[Code_Nom]],Clef_répartition[Année],Clef_répartition[[#This Row],[Année]])))</f>
        <v>1</v>
      </c>
      <c r="G2042" t="str">
        <f>Clef_répartition[[#This Row],[Code_Nom]]&amp;"_"&amp;Clef_répartition[[#This Row],[Nombre]]&amp;"_"&amp;Clef_répartition[[#This Row],[Année]]</f>
        <v>AIEMGF_Association Intercommunale des Eaux du Mont et de la Grande Fontaine_6_2017</v>
      </c>
      <c r="H2042">
        <v>5831</v>
      </c>
      <c r="I2042" t="s">
        <v>270</v>
      </c>
      <c r="J2042">
        <v>2017</v>
      </c>
      <c r="K2042">
        <v>0.7675771370763782</v>
      </c>
    </row>
    <row r="2043" spans="1:11" x14ac:dyDescent="0.25">
      <c r="A2043" t="s">
        <v>721</v>
      </c>
      <c r="B2043" t="s">
        <v>481</v>
      </c>
      <c r="C2043" t="s">
        <v>482</v>
      </c>
      <c r="D2043" t="str">
        <f>Clef_répartition[[#This Row],[Code association]]&amp;"_"&amp;Clef_répartition[[#This Row],[Nom association]]</f>
        <v>AIEPV_Association Intercommunale des Eaux du Puits de la Vernaz</v>
      </c>
      <c r="E2043">
        <f>COUNTIFS(D$2:D2043,Clef_répartition[[#This Row],[Code_Nom]],J$2:J2043,Clef_répartition[[#This Row],[Année]])</f>
        <v>1</v>
      </c>
      <c r="F2043">
        <f>IF(Clef_répartition[[#This Row],[Code_Nom]]=D2042,F2042-1,(COUNTIFS(Clef_répartition[Code_Nom],Clef_répartition[[#This Row],[Code_Nom]],Clef_répartition[Année],Clef_répartition[[#This Row],[Année]])))</f>
        <v>2</v>
      </c>
      <c r="G2043" t="str">
        <f>Clef_répartition[[#This Row],[Code_Nom]]&amp;"_"&amp;Clef_répartition[[#This Row],[Nombre]]&amp;"_"&amp;Clef_répartition[[#This Row],[Année]]</f>
        <v>AIEPV_Association Intercommunale des Eaux du Puits de la Vernaz_1_2017</v>
      </c>
      <c r="H2043">
        <v>5816</v>
      </c>
      <c r="I2043" t="s">
        <v>76</v>
      </c>
      <c r="J2043">
        <v>2017</v>
      </c>
      <c r="K2043">
        <v>0</v>
      </c>
    </row>
    <row r="2044" spans="1:11" x14ac:dyDescent="0.25">
      <c r="A2044" t="s">
        <v>721</v>
      </c>
      <c r="B2044" t="s">
        <v>481</v>
      </c>
      <c r="C2044" t="s">
        <v>482</v>
      </c>
      <c r="D2044" t="str">
        <f>Clef_répartition[[#This Row],[Code association]]&amp;"_"&amp;Clef_répartition[[#This Row],[Nom association]]</f>
        <v>AIEPV_Association Intercommunale des Eaux du Puits de la Vernaz</v>
      </c>
      <c r="E2044">
        <f>COUNTIFS(D$2:D2044,Clef_répartition[[#This Row],[Code_Nom]],J$2:J2044,Clef_répartition[[#This Row],[Année]])</f>
        <v>2</v>
      </c>
      <c r="F2044">
        <f>IF(Clef_répartition[[#This Row],[Code_Nom]]=D2043,F2043-1,(COUNTIFS(Clef_répartition[Code_Nom],Clef_répartition[[#This Row],[Code_Nom]],Clef_répartition[Année],Clef_répartition[[#This Row],[Année]])))</f>
        <v>1</v>
      </c>
      <c r="G2044" t="str">
        <f>Clef_répartition[[#This Row],[Code_Nom]]&amp;"_"&amp;Clef_répartition[[#This Row],[Nombre]]&amp;"_"&amp;Clef_répartition[[#This Row],[Année]]</f>
        <v>AIEPV_Association Intercommunale des Eaux du Puits de la Vernaz_2_2017</v>
      </c>
      <c r="H2044">
        <v>5822</v>
      </c>
      <c r="I2044" t="s">
        <v>211</v>
      </c>
      <c r="J2044">
        <v>2017</v>
      </c>
      <c r="K2044">
        <v>0</v>
      </c>
    </row>
    <row r="2045" spans="1:11" x14ac:dyDescent="0.25">
      <c r="A2045" t="s">
        <v>721</v>
      </c>
      <c r="B2045" t="s">
        <v>630</v>
      </c>
      <c r="C2045" t="s">
        <v>631</v>
      </c>
      <c r="D2045" t="str">
        <f>Clef_répartition[[#This Row],[Code association]]&amp;"_"&amp;Clef_répartition[[#This Row],[Nom association]]</f>
        <v>AIER_Association intercommunale pour l'épuration des eaux usées de Rolle</v>
      </c>
      <c r="E2045">
        <f>COUNTIFS(D$2:D2045,Clef_répartition[[#This Row],[Code_Nom]],J$2:J2045,Clef_répartition[[#This Row],[Année]])</f>
        <v>1</v>
      </c>
      <c r="F2045">
        <f>IF(Clef_répartition[[#This Row],[Code_Nom]]=D2044,F2044-1,(COUNTIFS(Clef_répartition[Code_Nom],Clef_répartition[[#This Row],[Code_Nom]],Clef_répartition[Année],Clef_répartition[[#This Row],[Année]])))</f>
        <v>6</v>
      </c>
      <c r="G2045" t="str">
        <f>Clef_répartition[[#This Row],[Code_Nom]]&amp;"_"&amp;Clef_répartition[[#This Row],[Nombre]]&amp;"_"&amp;Clef_répartition[[#This Row],[Année]]</f>
        <v>AIER_Association intercommunale pour l'épuration des eaux usées de Rolle_1_2017</v>
      </c>
      <c r="H2045">
        <v>5856</v>
      </c>
      <c r="I2045" t="s">
        <v>106</v>
      </c>
      <c r="J2045">
        <v>2017</v>
      </c>
      <c r="K2045">
        <v>5.28E-2</v>
      </c>
    </row>
    <row r="2046" spans="1:11" x14ac:dyDescent="0.25">
      <c r="A2046" t="s">
        <v>721</v>
      </c>
      <c r="B2046" t="s">
        <v>630</v>
      </c>
      <c r="C2046" t="s">
        <v>631</v>
      </c>
      <c r="D2046" t="str">
        <f>Clef_répartition[[#This Row],[Code association]]&amp;"_"&amp;Clef_répartition[[#This Row],[Nom association]]</f>
        <v>AIER_Association intercommunale pour l'épuration des eaux usées de Rolle</v>
      </c>
      <c r="E2046">
        <f>COUNTIFS(D$2:D2046,Clef_répartition[[#This Row],[Code_Nom]],J$2:J2046,Clef_répartition[[#This Row],[Année]])</f>
        <v>2</v>
      </c>
      <c r="F2046">
        <f>IF(Clef_répartition[[#This Row],[Code_Nom]]=D2045,F2045-1,(COUNTIFS(Clef_répartition[Code_Nom],Clef_répartition[[#This Row],[Code_Nom]],Clef_répartition[Année],Clef_répartition[[#This Row],[Année]])))</f>
        <v>5</v>
      </c>
      <c r="G2046" t="str">
        <f>Clef_répartition[[#This Row],[Code_Nom]]&amp;"_"&amp;Clef_répartition[[#This Row],[Nombre]]&amp;"_"&amp;Clef_répartition[[#This Row],[Année]]</f>
        <v>AIER_Association intercommunale pour l'épuration des eaux usées de Rolle_2_2017</v>
      </c>
      <c r="H2046">
        <v>5859</v>
      </c>
      <c r="I2046" t="s">
        <v>182</v>
      </c>
      <c r="J2046">
        <v>2017</v>
      </c>
      <c r="K2046">
        <v>0.21929999999999999</v>
      </c>
    </row>
    <row r="2047" spans="1:11" x14ac:dyDescent="0.25">
      <c r="A2047" t="s">
        <v>721</v>
      </c>
      <c r="B2047" t="s">
        <v>630</v>
      </c>
      <c r="C2047" t="s">
        <v>631</v>
      </c>
      <c r="D2047" t="str">
        <f>Clef_répartition[[#This Row],[Code association]]&amp;"_"&amp;Clef_répartition[[#This Row],[Nom association]]</f>
        <v>AIER_Association intercommunale pour l'épuration des eaux usées de Rolle</v>
      </c>
      <c r="E2047">
        <f>COUNTIFS(D$2:D2047,Clef_répartition[[#This Row],[Code_Nom]],J$2:J2047,Clef_répartition[[#This Row],[Année]])</f>
        <v>3</v>
      </c>
      <c r="F2047">
        <f>IF(Clef_répartition[[#This Row],[Code_Nom]]=D2046,F2046-1,(COUNTIFS(Clef_répartition[Code_Nom],Clef_répartition[[#This Row],[Code_Nom]],Clef_répartition[Année],Clef_répartition[[#This Row],[Année]])))</f>
        <v>4</v>
      </c>
      <c r="G2047" t="str">
        <f>Clef_répartition[[#This Row],[Code_Nom]]&amp;"_"&amp;Clef_répartition[[#This Row],[Nombre]]&amp;"_"&amp;Clef_répartition[[#This Row],[Année]]</f>
        <v>AIER_Association intercommunale pour l'épuration des eaux usées de Rolle_3_2017</v>
      </c>
      <c r="H2047">
        <v>5860</v>
      </c>
      <c r="I2047" t="s">
        <v>215</v>
      </c>
      <c r="J2047">
        <v>2017</v>
      </c>
      <c r="K2047">
        <v>1.5699999999999999E-2</v>
      </c>
    </row>
    <row r="2048" spans="1:11" x14ac:dyDescent="0.25">
      <c r="A2048" t="s">
        <v>721</v>
      </c>
      <c r="B2048" t="s">
        <v>630</v>
      </c>
      <c r="C2048" t="s">
        <v>631</v>
      </c>
      <c r="D2048" t="str">
        <f>Clef_répartition[[#This Row],[Code association]]&amp;"_"&amp;Clef_répartition[[#This Row],[Nom association]]</f>
        <v>AIER_Association intercommunale pour l'épuration des eaux usées de Rolle</v>
      </c>
      <c r="E2048">
        <f>COUNTIFS(D$2:D2048,Clef_répartition[[#This Row],[Code_Nom]],J$2:J2048,Clef_répartition[[#This Row],[Année]])</f>
        <v>4</v>
      </c>
      <c r="F2048">
        <f>IF(Clef_répartition[[#This Row],[Code_Nom]]=D2047,F2047-1,(COUNTIFS(Clef_répartition[Code_Nom],Clef_répartition[[#This Row],[Code_Nom]],Clef_répartition[Année],Clef_répartition[[#This Row],[Année]])))</f>
        <v>3</v>
      </c>
      <c r="G2048" t="str">
        <f>Clef_répartition[[#This Row],[Code_Nom]]&amp;"_"&amp;Clef_répartition[[#This Row],[Nombre]]&amp;"_"&amp;Clef_répartition[[#This Row],[Année]]</f>
        <v>AIER_Association intercommunale pour l'épuration des eaux usées de Rolle_4_2017</v>
      </c>
      <c r="H2048">
        <v>5861</v>
      </c>
      <c r="I2048" t="s">
        <v>232</v>
      </c>
      <c r="J2048">
        <v>2017</v>
      </c>
      <c r="K2048">
        <v>0.66779999999999995</v>
      </c>
    </row>
    <row r="2049" spans="1:11" x14ac:dyDescent="0.25">
      <c r="A2049" t="s">
        <v>721</v>
      </c>
      <c r="B2049" t="s">
        <v>630</v>
      </c>
      <c r="C2049" t="s">
        <v>631</v>
      </c>
      <c r="D2049" t="str">
        <f>Clef_répartition[[#This Row],[Code association]]&amp;"_"&amp;Clef_répartition[[#This Row],[Nom association]]</f>
        <v>AIER_Association intercommunale pour l'épuration des eaux usées de Rolle</v>
      </c>
      <c r="E2049">
        <f>COUNTIFS(D$2:D2049,Clef_répartition[[#This Row],[Code_Nom]],J$2:J2049,Clef_répartition[[#This Row],[Année]])</f>
        <v>5</v>
      </c>
      <c r="F2049">
        <f>IF(Clef_répartition[[#This Row],[Code_Nom]]=D2048,F2048-1,(COUNTIFS(Clef_répartition[Code_Nom],Clef_répartition[[#This Row],[Code_Nom]],Clef_répartition[Année],Clef_répartition[[#This Row],[Année]])))</f>
        <v>2</v>
      </c>
      <c r="G2049" t="str">
        <f>Clef_répartition[[#This Row],[Code_Nom]]&amp;"_"&amp;Clef_répartition[[#This Row],[Nombre]]&amp;"_"&amp;Clef_répartition[[#This Row],[Année]]</f>
        <v>AIER_Association intercommunale pour l'épuration des eaux usées de Rolle_5_2017</v>
      </c>
      <c r="H2049">
        <v>5436</v>
      </c>
      <c r="I2049" t="s">
        <v>246</v>
      </c>
      <c r="J2049">
        <v>2017</v>
      </c>
      <c r="K2049">
        <v>2.1700000000000001E-2</v>
      </c>
    </row>
    <row r="2050" spans="1:11" x14ac:dyDescent="0.25">
      <c r="A2050" t="s">
        <v>721</v>
      </c>
      <c r="B2050" t="s">
        <v>630</v>
      </c>
      <c r="C2050" t="s">
        <v>631</v>
      </c>
      <c r="D2050" t="str">
        <f>Clef_répartition[[#This Row],[Code association]]&amp;"_"&amp;Clef_répartition[[#This Row],[Nom association]]</f>
        <v>AIER_Association intercommunale pour l'épuration des eaux usées de Rolle</v>
      </c>
      <c r="E2050">
        <f>COUNTIFS(D$2:D2050,Clef_répartition[[#This Row],[Code_Nom]],J$2:J2050,Clef_répartition[[#This Row],[Année]])</f>
        <v>6</v>
      </c>
      <c r="F2050">
        <f>IF(Clef_répartition[[#This Row],[Code_Nom]]=D2049,F2049-1,(COUNTIFS(Clef_répartition[Code_Nom],Clef_répartition[[#This Row],[Code_Nom]],Clef_répartition[Année],Clef_répartition[[#This Row],[Année]])))</f>
        <v>1</v>
      </c>
      <c r="G2050" t="str">
        <f>Clef_répartition[[#This Row],[Code_Nom]]&amp;"_"&amp;Clef_répartition[[#This Row],[Nombre]]&amp;"_"&amp;Clef_répartition[[#This Row],[Année]]</f>
        <v>AIER_Association intercommunale pour l'épuration des eaux usées de Rolle_6_2017</v>
      </c>
      <c r="H2050">
        <v>5862</v>
      </c>
      <c r="I2050" t="s">
        <v>262</v>
      </c>
      <c r="J2050">
        <v>2017</v>
      </c>
      <c r="K2050">
        <v>2.2700000000000001E-2</v>
      </c>
    </row>
    <row r="2051" spans="1:11" x14ac:dyDescent="0.25">
      <c r="A2051" t="s">
        <v>721</v>
      </c>
      <c r="B2051" t="s">
        <v>553</v>
      </c>
      <c r="C2051" t="s">
        <v>554</v>
      </c>
      <c r="D2051" t="str">
        <f>Clef_répartition[[#This Row],[Code association]]&amp;"_"&amp;Clef_répartition[[#This Row],[Nom association]]</f>
        <v>AIERG_Association intercommunale pour l'épuration région Grandson</v>
      </c>
      <c r="E2051">
        <f>COUNTIFS(D$2:D2051,Clef_répartition[[#This Row],[Code_Nom]],J$2:J2051,Clef_répartition[[#This Row],[Année]])</f>
        <v>1</v>
      </c>
      <c r="F2051">
        <f>IF(Clef_répartition[[#This Row],[Code_Nom]]=D2050,F2050-1,(COUNTIFS(Clef_répartition[Code_Nom],Clef_répartition[[#This Row],[Code_Nom]],Clef_répartition[Année],Clef_répartition[[#This Row],[Année]])))</f>
        <v>4</v>
      </c>
      <c r="G2051" t="str">
        <f>Clef_répartition[[#This Row],[Code_Nom]]&amp;"_"&amp;Clef_répartition[[#This Row],[Nombre]]&amp;"_"&amp;Clef_répartition[[#This Row],[Année]]</f>
        <v>AIERG_Association intercommunale pour l'épuration région Grandson_1_2017</v>
      </c>
      <c r="H2051">
        <v>5553</v>
      </c>
      <c r="I2051" t="s">
        <v>47</v>
      </c>
      <c r="J2051">
        <v>2017</v>
      </c>
      <c r="K2051">
        <v>0.20499999999999999</v>
      </c>
    </row>
    <row r="2052" spans="1:11" x14ac:dyDescent="0.25">
      <c r="A2052" t="s">
        <v>721</v>
      </c>
      <c r="B2052" t="s">
        <v>553</v>
      </c>
      <c r="C2052" t="s">
        <v>554</v>
      </c>
      <c r="D2052" t="str">
        <f>Clef_répartition[[#This Row],[Code association]]&amp;"_"&amp;Clef_répartition[[#This Row],[Nom association]]</f>
        <v>AIERG_Association intercommunale pour l'épuration région Grandson</v>
      </c>
      <c r="E2052">
        <f>COUNTIFS(D$2:D2052,Clef_répartition[[#This Row],[Code_Nom]],J$2:J2052,Clef_répartition[[#This Row],[Année]])</f>
        <v>2</v>
      </c>
      <c r="F2052">
        <f>IF(Clef_répartition[[#This Row],[Code_Nom]]=D2051,F2051-1,(COUNTIFS(Clef_répartition[Code_Nom],Clef_répartition[[#This Row],[Code_Nom]],Clef_répartition[Année],Clef_répartition[[#This Row],[Année]])))</f>
        <v>3</v>
      </c>
      <c r="G2052" t="str">
        <f>Clef_répartition[[#This Row],[Code_Nom]]&amp;"_"&amp;Clef_répartition[[#This Row],[Nombre]]&amp;"_"&amp;Clef_répartition[[#This Row],[Année]]</f>
        <v>AIERG_Association intercommunale pour l'épuration région Grandson_2_2017</v>
      </c>
      <c r="H2052">
        <v>5554</v>
      </c>
      <c r="I2052" t="s">
        <v>71</v>
      </c>
      <c r="J2052">
        <v>2017</v>
      </c>
      <c r="K2052">
        <v>0.13</v>
      </c>
    </row>
    <row r="2053" spans="1:11" x14ac:dyDescent="0.25">
      <c r="A2053" t="s">
        <v>721</v>
      </c>
      <c r="B2053" t="s">
        <v>553</v>
      </c>
      <c r="C2053" t="s">
        <v>554</v>
      </c>
      <c r="D2053" t="str">
        <f>Clef_répartition[[#This Row],[Code association]]&amp;"_"&amp;Clef_répartition[[#This Row],[Nom association]]</f>
        <v>AIERG_Association intercommunale pour l'épuration région Grandson</v>
      </c>
      <c r="E2053">
        <f>COUNTIFS(D$2:D2053,Clef_répartition[[#This Row],[Code_Nom]],J$2:J2053,Clef_répartition[[#This Row],[Année]])</f>
        <v>3</v>
      </c>
      <c r="F2053">
        <f>IF(Clef_répartition[[#This Row],[Code_Nom]]=D2052,F2052-1,(COUNTIFS(Clef_répartition[Code_Nom],Clef_répartition[[#This Row],[Code_Nom]],Clef_répartition[Année],Clef_répartition[[#This Row],[Année]])))</f>
        <v>2</v>
      </c>
      <c r="G2053" t="str">
        <f>Clef_répartition[[#This Row],[Code_Nom]]&amp;"_"&amp;Clef_répartition[[#This Row],[Nombre]]&amp;"_"&amp;Clef_répartition[[#This Row],[Année]]</f>
        <v>AIERG_Association intercommunale pour l'épuration région Grandson_3_2017</v>
      </c>
      <c r="H2053">
        <v>5561</v>
      </c>
      <c r="I2053" t="s">
        <v>132</v>
      </c>
      <c r="J2053">
        <v>2017</v>
      </c>
      <c r="K2053">
        <v>0.61399999999999999</v>
      </c>
    </row>
    <row r="2054" spans="1:11" x14ac:dyDescent="0.25">
      <c r="A2054" t="s">
        <v>721</v>
      </c>
      <c r="B2054" t="s">
        <v>553</v>
      </c>
      <c r="C2054" t="s">
        <v>554</v>
      </c>
      <c r="D2054" t="str">
        <f>Clef_répartition[[#This Row],[Code association]]&amp;"_"&amp;Clef_répartition[[#This Row],[Nom association]]</f>
        <v>AIERG_Association intercommunale pour l'épuration région Grandson</v>
      </c>
      <c r="E2054">
        <f>COUNTIFS(D$2:D2054,Clef_répartition[[#This Row],[Code_Nom]],J$2:J2054,Clef_répartition[[#This Row],[Année]])</f>
        <v>4</v>
      </c>
      <c r="F2054">
        <f>IF(Clef_répartition[[#This Row],[Code_Nom]]=D2053,F2053-1,(COUNTIFS(Clef_répartition[Code_Nom],Clef_répartition[[#This Row],[Code_Nom]],Clef_répartition[Année],Clef_répartition[[#This Row],[Année]])))</f>
        <v>1</v>
      </c>
      <c r="G2054" t="str">
        <f>Clef_répartition[[#This Row],[Code_Nom]]&amp;"_"&amp;Clef_répartition[[#This Row],[Nombre]]&amp;"_"&amp;Clef_répartition[[#This Row],[Année]]</f>
        <v>AIERG_Association intercommunale pour l'épuration région Grandson_4_2017</v>
      </c>
      <c r="H2054">
        <v>5565</v>
      </c>
      <c r="I2054" t="s">
        <v>199</v>
      </c>
      <c r="J2054">
        <v>2017</v>
      </c>
      <c r="K2054">
        <v>5.0999999999999997E-2</v>
      </c>
    </row>
    <row r="2055" spans="1:11" x14ac:dyDescent="0.25">
      <c r="A2055" t="s">
        <v>721</v>
      </c>
      <c r="B2055" t="s">
        <v>585</v>
      </c>
      <c r="C2055" t="s">
        <v>586</v>
      </c>
      <c r="D2055" t="str">
        <f>Clef_répartition[[#This Row],[Code association]]&amp;"_"&amp;Clef_répartition[[#This Row],[Nom association]]</f>
        <v>AIESFE_Association de distribution d'eau Servion-Jorat-Mézières-Oron</v>
      </c>
      <c r="E2055">
        <f>COUNTIFS(D$2:D2055,Clef_répartition[[#This Row],[Code_Nom]],J$2:J2055,Clef_répartition[[#This Row],[Année]])</f>
        <v>1</v>
      </c>
      <c r="F2055">
        <f>IF(Clef_répartition[[#This Row],[Code_Nom]]=D2054,F2054-1,(COUNTIFS(Clef_répartition[Code_Nom],Clef_répartition[[#This Row],[Code_Nom]],Clef_répartition[Année],Clef_répartition[[#This Row],[Année]])))</f>
        <v>3</v>
      </c>
      <c r="G2055" t="str">
        <f>Clef_répartition[[#This Row],[Code_Nom]]&amp;"_"&amp;Clef_répartition[[#This Row],[Nombre]]&amp;"_"&amp;Clef_répartition[[#This Row],[Année]]</f>
        <v>AIESFE_Association de distribution d'eau Servion-Jorat-Mézières-Oron_1_2017</v>
      </c>
      <c r="H2055">
        <v>5806</v>
      </c>
      <c r="I2055" t="s">
        <v>140</v>
      </c>
      <c r="J2055">
        <v>2017</v>
      </c>
      <c r="K2055">
        <v>0.13</v>
      </c>
    </row>
    <row r="2056" spans="1:11" x14ac:dyDescent="0.25">
      <c r="A2056" t="s">
        <v>721</v>
      </c>
      <c r="B2056" t="s">
        <v>585</v>
      </c>
      <c r="C2056" t="s">
        <v>586</v>
      </c>
      <c r="D2056" t="str">
        <f>Clef_répartition[[#This Row],[Code association]]&amp;"_"&amp;Clef_répartition[[#This Row],[Nom association]]</f>
        <v>AIESFE_Association de distribution d'eau Servion-Jorat-Mézières-Oron</v>
      </c>
      <c r="E2056">
        <f>COUNTIFS(D$2:D2056,Clef_répartition[[#This Row],[Code_Nom]],J$2:J2056,Clef_répartition[[#This Row],[Année]])</f>
        <v>2</v>
      </c>
      <c r="F2056">
        <f>IF(Clef_répartition[[#This Row],[Code_Nom]]=D2055,F2055-1,(COUNTIFS(Clef_répartition[Code_Nom],Clef_répartition[[#This Row],[Code_Nom]],Clef_répartition[Année],Clef_répartition[[#This Row],[Année]])))</f>
        <v>2</v>
      </c>
      <c r="G2056" t="str">
        <f>Clef_répartition[[#This Row],[Code_Nom]]&amp;"_"&amp;Clef_répartition[[#This Row],[Nombre]]&amp;"_"&amp;Clef_répartition[[#This Row],[Année]]</f>
        <v>AIESFE_Association de distribution d'eau Servion-Jorat-Mézières-Oron_2_2017</v>
      </c>
      <c r="H2056">
        <v>5805</v>
      </c>
      <c r="I2056" t="s">
        <v>206</v>
      </c>
      <c r="J2056">
        <v>2017</v>
      </c>
      <c r="K2056">
        <v>0.13</v>
      </c>
    </row>
    <row r="2057" spans="1:11" x14ac:dyDescent="0.25">
      <c r="A2057" t="s">
        <v>721</v>
      </c>
      <c r="B2057" t="s">
        <v>585</v>
      </c>
      <c r="C2057" t="s">
        <v>586</v>
      </c>
      <c r="D2057" t="str">
        <f>Clef_répartition[[#This Row],[Code association]]&amp;"_"&amp;Clef_répartition[[#This Row],[Nom association]]</f>
        <v>AIESFE_Association de distribution d'eau Servion-Jorat-Mézières-Oron</v>
      </c>
      <c r="E2057">
        <f>COUNTIFS(D$2:D2057,Clef_répartition[[#This Row],[Code_Nom]],J$2:J2057,Clef_répartition[[#This Row],[Année]])</f>
        <v>3</v>
      </c>
      <c r="F2057">
        <f>IF(Clef_répartition[[#This Row],[Code_Nom]]=D2056,F2056-1,(COUNTIFS(Clef_répartition[Code_Nom],Clef_répartition[[#This Row],[Code_Nom]],Clef_répartition[Année],Clef_répartition[[#This Row],[Année]])))</f>
        <v>1</v>
      </c>
      <c r="G2057" t="str">
        <f>Clef_répartition[[#This Row],[Code_Nom]]&amp;"_"&amp;Clef_répartition[[#This Row],[Nombre]]&amp;"_"&amp;Clef_répartition[[#This Row],[Année]]</f>
        <v>AIESFE_Association de distribution d'eau Servion-Jorat-Mézières-Oron_3_2017</v>
      </c>
      <c r="H2057">
        <v>5799</v>
      </c>
      <c r="I2057" t="s">
        <v>254</v>
      </c>
      <c r="J2057">
        <v>2017</v>
      </c>
      <c r="K2057">
        <v>0.74</v>
      </c>
    </row>
    <row r="2058" spans="1:11" x14ac:dyDescent="0.25">
      <c r="A2058" t="s">
        <v>721</v>
      </c>
      <c r="B2058" t="s">
        <v>499</v>
      </c>
      <c r="C2058" t="s">
        <v>500</v>
      </c>
      <c r="D2058" t="str">
        <f>Clef_répartition[[#This Row],[Code association]]&amp;"_"&amp;Clef_répartition[[#This Row],[Nom association]]</f>
        <v>AIEV_Association intercommunale des eaux usées Vufflens-la-Ville</v>
      </c>
      <c r="E2058">
        <f>COUNTIFS(D$2:D2058,Clef_répartition[[#This Row],[Code_Nom]],J$2:J2058,Clef_répartition[[#This Row],[Année]])</f>
        <v>1</v>
      </c>
      <c r="F2058">
        <f>IF(Clef_répartition[[#This Row],[Code_Nom]]=D2057,F2057-1,(COUNTIFS(Clef_répartition[Code_Nom],Clef_répartition[[#This Row],[Code_Nom]],Clef_répartition[Année],Clef_répartition[[#This Row],[Année]])))</f>
        <v>7</v>
      </c>
      <c r="G2058" t="str">
        <f>Clef_répartition[[#This Row],[Code_Nom]]&amp;"_"&amp;Clef_répartition[[#This Row],[Nombre]]&amp;"_"&amp;Clef_répartition[[#This Row],[Année]]</f>
        <v>AIEV_Association intercommunale des eaux usées Vufflens-la-Ville_1_2017</v>
      </c>
      <c r="H2058">
        <v>5621</v>
      </c>
      <c r="I2058" t="s">
        <v>1</v>
      </c>
      <c r="J2058">
        <v>2017</v>
      </c>
      <c r="K2058">
        <v>0.30209999999999998</v>
      </c>
    </row>
    <row r="2059" spans="1:11" x14ac:dyDescent="0.25">
      <c r="A2059" t="s">
        <v>721</v>
      </c>
      <c r="B2059" t="s">
        <v>499</v>
      </c>
      <c r="C2059" t="s">
        <v>500</v>
      </c>
      <c r="D2059" t="str">
        <f>Clef_répartition[[#This Row],[Code association]]&amp;"_"&amp;Clef_répartition[[#This Row],[Nom association]]</f>
        <v>AIEV_Association intercommunale des eaux usées Vufflens-la-Ville</v>
      </c>
      <c r="E2059">
        <f>COUNTIFS(D$2:D2059,Clef_répartition[[#This Row],[Code_Nom]],J$2:J2059,Clef_répartition[[#This Row],[Année]])</f>
        <v>2</v>
      </c>
      <c r="F2059">
        <f>IF(Clef_répartition[[#This Row],[Code_Nom]]=D2058,F2058-1,(COUNTIFS(Clef_répartition[Code_Nom],Clef_répartition[[#This Row],[Code_Nom]],Clef_répartition[Année],Clef_répartition[[#This Row],[Année]])))</f>
        <v>6</v>
      </c>
      <c r="G2059" t="str">
        <f>Clef_répartition[[#This Row],[Code_Nom]]&amp;"_"&amp;Clef_répartition[[#This Row],[Nombre]]&amp;"_"&amp;Clef_répartition[[#This Row],[Année]]</f>
        <v>AIEV_Association intercommunale des eaux usées Vufflens-la-Ville_2_2017</v>
      </c>
      <c r="H2059">
        <v>5622</v>
      </c>
      <c r="I2059" t="s">
        <v>36</v>
      </c>
      <c r="J2059">
        <v>2017</v>
      </c>
      <c r="K2059">
        <v>7.7100000000000002E-2</v>
      </c>
    </row>
    <row r="2060" spans="1:11" x14ac:dyDescent="0.25">
      <c r="A2060" t="s">
        <v>721</v>
      </c>
      <c r="B2060" t="s">
        <v>499</v>
      </c>
      <c r="C2060" t="s">
        <v>500</v>
      </c>
      <c r="D2060" t="str">
        <f>Clef_répartition[[#This Row],[Code association]]&amp;"_"&amp;Clef_répartition[[#This Row],[Nom association]]</f>
        <v>AIEV_Association intercommunale des eaux usées Vufflens-la-Ville</v>
      </c>
      <c r="E2060">
        <f>COUNTIFS(D$2:D2060,Clef_répartition[[#This Row],[Code_Nom]],J$2:J2060,Clef_répartition[[#This Row],[Année]])</f>
        <v>3</v>
      </c>
      <c r="F2060">
        <f>IF(Clef_répartition[[#This Row],[Code_Nom]]=D2059,F2059-1,(COUNTIFS(Clef_répartition[Code_Nom],Clef_répartition[[#This Row],[Code_Nom]],Clef_répartition[Année],Clef_répartition[[#This Row],[Année]])))</f>
        <v>5</v>
      </c>
      <c r="G2060" t="str">
        <f>Clef_répartition[[#This Row],[Code_Nom]]&amp;"_"&amp;Clef_répartition[[#This Row],[Nombre]]&amp;"_"&amp;Clef_répartition[[#This Row],[Année]]</f>
        <v>AIEV_Association intercommunale des eaux usées Vufflens-la-Ville_3_2017</v>
      </c>
      <c r="H2060">
        <v>5634</v>
      </c>
      <c r="I2060" t="s">
        <v>101</v>
      </c>
      <c r="J2060">
        <v>2017</v>
      </c>
      <c r="K2060">
        <v>7.85E-2</v>
      </c>
    </row>
    <row r="2061" spans="1:11" x14ac:dyDescent="0.25">
      <c r="A2061" t="s">
        <v>721</v>
      </c>
      <c r="B2061" t="s">
        <v>499</v>
      </c>
      <c r="C2061" t="s">
        <v>500</v>
      </c>
      <c r="D2061" t="str">
        <f>Clef_répartition[[#This Row],[Code association]]&amp;"_"&amp;Clef_répartition[[#This Row],[Nom association]]</f>
        <v>AIEV_Association intercommunale des eaux usées Vufflens-la-Ville</v>
      </c>
      <c r="E2061">
        <f>COUNTIFS(D$2:D2061,Clef_répartition[[#This Row],[Code_Nom]],J$2:J2061,Clef_répartition[[#This Row],[Année]])</f>
        <v>4</v>
      </c>
      <c r="F2061">
        <f>IF(Clef_répartition[[#This Row],[Code_Nom]]=D2060,F2060-1,(COUNTIFS(Clef_répartition[Code_Nom],Clef_répartition[[#This Row],[Code_Nom]],Clef_répartition[Année],Clef_répartition[[#This Row],[Année]])))</f>
        <v>4</v>
      </c>
      <c r="G2061" t="str">
        <f>Clef_répartition[[#This Row],[Code_Nom]]&amp;"_"&amp;Clef_répartition[[#This Row],[Nombre]]&amp;"_"&amp;Clef_répartition[[#This Row],[Année]]</f>
        <v>AIEV_Association intercommunale des eaux usées Vufflens-la-Ville_4_2017</v>
      </c>
      <c r="H2061">
        <v>5484</v>
      </c>
      <c r="I2061" t="s">
        <v>127</v>
      </c>
      <c r="J2061">
        <v>2017</v>
      </c>
      <c r="K2061">
        <v>0.11310000000000001</v>
      </c>
    </row>
    <row r="2062" spans="1:11" x14ac:dyDescent="0.25">
      <c r="A2062" t="s">
        <v>721</v>
      </c>
      <c r="B2062" t="s">
        <v>499</v>
      </c>
      <c r="C2062" t="s">
        <v>500</v>
      </c>
      <c r="D2062" t="str">
        <f>Clef_répartition[[#This Row],[Code association]]&amp;"_"&amp;Clef_répartition[[#This Row],[Nom association]]</f>
        <v>AIEV_Association intercommunale des eaux usées Vufflens-la-Ville</v>
      </c>
      <c r="E2062">
        <f>COUNTIFS(D$2:D2062,Clef_répartition[[#This Row],[Code_Nom]],J$2:J2062,Clef_répartition[[#This Row],[Année]])</f>
        <v>5</v>
      </c>
      <c r="F2062">
        <f>IF(Clef_répartition[[#This Row],[Code_Nom]]=D2061,F2061-1,(COUNTIFS(Clef_répartition[Code_Nom],Clef_répartition[[#This Row],[Code_Nom]],Clef_répartition[Année],Clef_répartition[[#This Row],[Année]])))</f>
        <v>3</v>
      </c>
      <c r="G2062" t="str">
        <f>Clef_répartition[[#This Row],[Code_Nom]]&amp;"_"&amp;Clef_répartition[[#This Row],[Nombre]]&amp;"_"&amp;Clef_répartition[[#This Row],[Année]]</f>
        <v>AIEV_Association intercommunale des eaux usées Vufflens-la-Ville_5_2017</v>
      </c>
      <c r="H2062">
        <v>5489</v>
      </c>
      <c r="I2062" t="s">
        <v>175</v>
      </c>
      <c r="J2062">
        <v>2017</v>
      </c>
      <c r="K2062">
        <v>0.1721</v>
      </c>
    </row>
    <row r="2063" spans="1:11" x14ac:dyDescent="0.25">
      <c r="A2063" t="s">
        <v>721</v>
      </c>
      <c r="B2063" t="s">
        <v>499</v>
      </c>
      <c r="C2063" t="s">
        <v>500</v>
      </c>
      <c r="D2063" t="str">
        <f>Clef_répartition[[#This Row],[Code association]]&amp;"_"&amp;Clef_répartition[[#This Row],[Nom association]]</f>
        <v>AIEV_Association intercommunale des eaux usées Vufflens-la-Ville</v>
      </c>
      <c r="E2063">
        <f>COUNTIFS(D$2:D2063,Clef_répartition[[#This Row],[Code_Nom]],J$2:J2063,Clef_répartition[[#This Row],[Année]])</f>
        <v>6</v>
      </c>
      <c r="F2063">
        <f>IF(Clef_répartition[[#This Row],[Code_Nom]]=D2062,F2062-1,(COUNTIFS(Clef_répartition[Code_Nom],Clef_répartition[[#This Row],[Code_Nom]],Clef_répartition[Année],Clef_répartition[[#This Row],[Année]])))</f>
        <v>2</v>
      </c>
      <c r="G2063" t="str">
        <f>Clef_répartition[[#This Row],[Code_Nom]]&amp;"_"&amp;Clef_répartition[[#This Row],[Nombre]]&amp;"_"&amp;Clef_répartition[[#This Row],[Année]]</f>
        <v>AIEV_Association intercommunale des eaux usées Vufflens-la-Ville_6_2017</v>
      </c>
      <c r="H2063">
        <v>5645</v>
      </c>
      <c r="I2063" t="s">
        <v>235</v>
      </c>
      <c r="J2063">
        <v>2017</v>
      </c>
      <c r="K2063">
        <v>8.8999999999999996E-2</v>
      </c>
    </row>
    <row r="2064" spans="1:11" x14ac:dyDescent="0.25">
      <c r="A2064" t="s">
        <v>721</v>
      </c>
      <c r="B2064" t="s">
        <v>499</v>
      </c>
      <c r="C2064" t="s">
        <v>500</v>
      </c>
      <c r="D2064" t="str">
        <f>Clef_répartition[[#This Row],[Code association]]&amp;"_"&amp;Clef_répartition[[#This Row],[Nom association]]</f>
        <v>AIEV_Association intercommunale des eaux usées Vufflens-la-Ville</v>
      </c>
      <c r="E2064">
        <f>COUNTIFS(D$2:D2064,Clef_répartition[[#This Row],[Code_Nom]],J$2:J2064,Clef_répartition[[#This Row],[Année]])</f>
        <v>7</v>
      </c>
      <c r="F2064">
        <f>IF(Clef_répartition[[#This Row],[Code_Nom]]=D2063,F2063-1,(COUNTIFS(Clef_répartition[Code_Nom],Clef_répartition[[#This Row],[Code_Nom]],Clef_répartition[Année],Clef_répartition[[#This Row],[Année]])))</f>
        <v>1</v>
      </c>
      <c r="G2064" t="str">
        <f>Clef_répartition[[#This Row],[Code_Nom]]&amp;"_"&amp;Clef_répartition[[#This Row],[Nombre]]&amp;"_"&amp;Clef_répartition[[#This Row],[Année]]</f>
        <v>AIEV_Association intercommunale des eaux usées Vufflens-la-Ville_7_2017</v>
      </c>
      <c r="H2064">
        <v>5503</v>
      </c>
      <c r="I2064" t="s">
        <v>290</v>
      </c>
      <c r="J2064">
        <v>2017</v>
      </c>
      <c r="K2064">
        <v>0.1681</v>
      </c>
    </row>
    <row r="2065" spans="1:11" x14ac:dyDescent="0.25">
      <c r="A2065" t="s">
        <v>721</v>
      </c>
      <c r="B2065" t="s">
        <v>634</v>
      </c>
      <c r="C2065" t="s">
        <v>635</v>
      </c>
      <c r="D2065" t="str">
        <f>Clef_répartition[[#This Row],[Code association]]&amp;"_"&amp;Clef_répartition[[#This Row],[Nom association]]</f>
        <v>AIML_Association intercommunale pour l'épuration et le traitement des eaux usées de Moudon-Lucens</v>
      </c>
      <c r="E2065">
        <f>COUNTIFS(D$2:D2065,Clef_répartition[[#This Row],[Code_Nom]],J$2:J2065,Clef_répartition[[#This Row],[Année]])</f>
        <v>1</v>
      </c>
      <c r="F2065">
        <f>IF(Clef_répartition[[#This Row],[Code_Nom]]=D2064,F2064-1,(COUNTIFS(Clef_répartition[Code_Nom],Clef_répartition[[#This Row],[Code_Nom]],Clef_répartition[Année],Clef_répartition[[#This Row],[Année]])))</f>
        <v>2</v>
      </c>
      <c r="G2065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Moudon-Lucens_1_2017</v>
      </c>
      <c r="H2065">
        <v>5675</v>
      </c>
      <c r="I2065" t="s">
        <v>164</v>
      </c>
      <c r="J2065">
        <v>2017</v>
      </c>
      <c r="K2065">
        <v>0.40195320054148126</v>
      </c>
    </row>
    <row r="2066" spans="1:11" x14ac:dyDescent="0.25">
      <c r="A2066" t="s">
        <v>721</v>
      </c>
      <c r="B2066" t="s">
        <v>634</v>
      </c>
      <c r="C2066" t="s">
        <v>635</v>
      </c>
      <c r="D2066" t="str">
        <f>Clef_répartition[[#This Row],[Code association]]&amp;"_"&amp;Clef_répartition[[#This Row],[Nom association]]</f>
        <v>AIML_Association intercommunale pour l'épuration et le traitement des eaux usées de Moudon-Lucens</v>
      </c>
      <c r="E2066">
        <f>COUNTIFS(D$2:D2066,Clef_répartition[[#This Row],[Code_Nom]],J$2:J2066,Clef_répartition[[#This Row],[Année]])</f>
        <v>2</v>
      </c>
      <c r="F2066">
        <f>IF(Clef_répartition[[#This Row],[Code_Nom]]=D2065,F2065-1,(COUNTIFS(Clef_répartition[Code_Nom],Clef_répartition[[#This Row],[Code_Nom]],Clef_répartition[Année],Clef_répartition[[#This Row],[Année]])))</f>
        <v>1</v>
      </c>
      <c r="G2066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Moudon-Lucens_2_2017</v>
      </c>
      <c r="H2066">
        <v>5678</v>
      </c>
      <c r="I2066" t="s">
        <v>192</v>
      </c>
      <c r="J2066">
        <v>2017</v>
      </c>
      <c r="K2066">
        <v>0.59804679945851869</v>
      </c>
    </row>
    <row r="2067" spans="1:11" x14ac:dyDescent="0.25">
      <c r="A2067" t="s">
        <v>721</v>
      </c>
      <c r="B2067" t="s">
        <v>463</v>
      </c>
      <c r="C2067" t="s">
        <v>464</v>
      </c>
      <c r="D2067" t="str">
        <f>Clef_répartition[[#This Row],[Code association]]&amp;"_"&amp;Clef_répartition[[#This Row],[Nom association]]</f>
        <v>AIPCV_Association intercommunale de la piscine et du camping de la Venoge</v>
      </c>
      <c r="E2067">
        <f>COUNTIFS(D$2:D2067,Clef_répartition[[#This Row],[Code_Nom]],J$2:J2067,Clef_répartition[[#This Row],[Année]])</f>
        <v>1</v>
      </c>
      <c r="F2067">
        <f>IF(Clef_répartition[[#This Row],[Code_Nom]]=D2066,F2066-1,(COUNTIFS(Clef_répartition[Code_Nom],Clef_répartition[[#This Row],[Code_Nom]],Clef_répartition[Année],Clef_répartition[[#This Row],[Année]])))</f>
        <v>19</v>
      </c>
      <c r="G2067" t="str">
        <f>Clef_répartition[[#This Row],[Code_Nom]]&amp;"_"&amp;Clef_répartition[[#This Row],[Nombre]]&amp;"_"&amp;Clef_répartition[[#This Row],[Année]]</f>
        <v>AIPCV_Association intercommunale de la piscine et du camping de la Venoge_1_2017</v>
      </c>
      <c r="H2067">
        <v>5475</v>
      </c>
      <c r="I2067" t="s">
        <v>55</v>
      </c>
      <c r="J2067">
        <v>2017</v>
      </c>
      <c r="K2067">
        <v>7.0274100972238492E-3</v>
      </c>
    </row>
    <row r="2068" spans="1:11" x14ac:dyDescent="0.25">
      <c r="A2068" t="s">
        <v>721</v>
      </c>
      <c r="B2068" t="s">
        <v>463</v>
      </c>
      <c r="C2068" t="s">
        <v>464</v>
      </c>
      <c r="D2068" t="str">
        <f>Clef_répartition[[#This Row],[Code association]]&amp;"_"&amp;Clef_répartition[[#This Row],[Nom association]]</f>
        <v>AIPCV_Association intercommunale de la piscine et du camping de la Venoge</v>
      </c>
      <c r="E2068">
        <f>COUNTIFS(D$2:D2068,Clef_répartition[[#This Row],[Code_Nom]],J$2:J2068,Clef_répartition[[#This Row],[Année]])</f>
        <v>2</v>
      </c>
      <c r="F2068">
        <f>IF(Clef_répartition[[#This Row],[Code_Nom]]=D2067,F2067-1,(COUNTIFS(Clef_répartition[Code_Nom],Clef_répartition[[#This Row],[Code_Nom]],Clef_répartition[Année],Clef_répartition[[#This Row],[Année]])))</f>
        <v>18</v>
      </c>
      <c r="G2068" t="str">
        <f>Clef_répartition[[#This Row],[Code_Nom]]&amp;"_"&amp;Clef_répartition[[#This Row],[Nombre]]&amp;"_"&amp;Clef_répartition[[#This Row],[Année]]</f>
        <v>AIPCV_Association intercommunale de la piscine et du camping de la Venoge_2_2017</v>
      </c>
      <c r="H2068">
        <v>5476</v>
      </c>
      <c r="I2068" t="s">
        <v>64</v>
      </c>
      <c r="J2068">
        <v>2017</v>
      </c>
      <c r="K2068">
        <v>3.3497364413728477E-2</v>
      </c>
    </row>
    <row r="2069" spans="1:11" x14ac:dyDescent="0.25">
      <c r="A2069" t="s">
        <v>721</v>
      </c>
      <c r="B2069" t="s">
        <v>463</v>
      </c>
      <c r="C2069" t="s">
        <v>464</v>
      </c>
      <c r="D2069" t="str">
        <f>Clef_répartition[[#This Row],[Code association]]&amp;"_"&amp;Clef_répartition[[#This Row],[Nom association]]</f>
        <v>AIPCV_Association intercommunale de la piscine et du camping de la Venoge</v>
      </c>
      <c r="E2069">
        <f>COUNTIFS(D$2:D2069,Clef_répartition[[#This Row],[Code_Nom]],J$2:J2069,Clef_répartition[[#This Row],[Année]])</f>
        <v>3</v>
      </c>
      <c r="F2069">
        <f>IF(Clef_répartition[[#This Row],[Code_Nom]]=D2068,F2068-1,(COUNTIFS(Clef_répartition[Code_Nom],Clef_répartition[[#This Row],[Code_Nom]],Clef_répartition[Année],Clef_répartition[[#This Row],[Année]])))</f>
        <v>17</v>
      </c>
      <c r="G2069" t="str">
        <f>Clef_répartition[[#This Row],[Code_Nom]]&amp;"_"&amp;Clef_répartition[[#This Row],[Nombre]]&amp;"_"&amp;Clef_répartition[[#This Row],[Année]]</f>
        <v>AIPCV_Association intercommunale de la piscine et du camping de la Venoge_3_2017</v>
      </c>
      <c r="H2069">
        <v>5477</v>
      </c>
      <c r="I2069" t="s">
        <v>79</v>
      </c>
      <c r="J2069">
        <v>2017</v>
      </c>
      <c r="K2069">
        <v>0.10669942602787864</v>
      </c>
    </row>
    <row r="2070" spans="1:11" x14ac:dyDescent="0.25">
      <c r="A2070" t="s">
        <v>721</v>
      </c>
      <c r="B2070" t="s">
        <v>463</v>
      </c>
      <c r="C2070" t="s">
        <v>464</v>
      </c>
      <c r="D2070" t="str">
        <f>Clef_répartition[[#This Row],[Code association]]&amp;"_"&amp;Clef_répartition[[#This Row],[Nom association]]</f>
        <v>AIPCV_Association intercommunale de la piscine et du camping de la Venoge</v>
      </c>
      <c r="E2070">
        <f>COUNTIFS(D$2:D2070,Clef_répartition[[#This Row],[Code_Nom]],J$2:J2070,Clef_répartition[[#This Row],[Année]])</f>
        <v>4</v>
      </c>
      <c r="F2070">
        <f>IF(Clef_répartition[[#This Row],[Code_Nom]]=D2069,F2069-1,(COUNTIFS(Clef_répartition[Code_Nom],Clef_répartition[[#This Row],[Code_Nom]],Clef_répartition[Année],Clef_répartition[[#This Row],[Année]])))</f>
        <v>16</v>
      </c>
      <c r="G2070" t="str">
        <f>Clef_répartition[[#This Row],[Code_Nom]]&amp;"_"&amp;Clef_répartition[[#This Row],[Nombre]]&amp;"_"&amp;Clef_répartition[[#This Row],[Année]]</f>
        <v>AIPCV_Association intercommunale de la piscine et du camping de la Venoge_4_2017</v>
      </c>
      <c r="H2070">
        <v>5479</v>
      </c>
      <c r="I2070" t="s">
        <v>85</v>
      </c>
      <c r="J2070">
        <v>2017</v>
      </c>
      <c r="K2070">
        <v>2.5767131310764909E-2</v>
      </c>
    </row>
    <row r="2071" spans="1:11" x14ac:dyDescent="0.25">
      <c r="A2071" t="s">
        <v>721</v>
      </c>
      <c r="B2071" t="s">
        <v>463</v>
      </c>
      <c r="C2071" t="s">
        <v>464</v>
      </c>
      <c r="D2071" t="str">
        <f>Clef_répartition[[#This Row],[Code association]]&amp;"_"&amp;Clef_répartition[[#This Row],[Nom association]]</f>
        <v>AIPCV_Association intercommunale de la piscine et du camping de la Venoge</v>
      </c>
      <c r="E2071">
        <f>COUNTIFS(D$2:D2071,Clef_répartition[[#This Row],[Code_Nom]],J$2:J2071,Clef_répartition[[#This Row],[Année]])</f>
        <v>5</v>
      </c>
      <c r="F2071">
        <f>IF(Clef_répartition[[#This Row],[Code_Nom]]=D2070,F2070-1,(COUNTIFS(Clef_répartition[Code_Nom],Clef_répartition[[#This Row],[Code_Nom]],Clef_répartition[Année],Clef_répartition[[#This Row],[Année]])))</f>
        <v>15</v>
      </c>
      <c r="G2071" t="str">
        <f>Clef_répartition[[#This Row],[Code_Nom]]&amp;"_"&amp;Clef_répartition[[#This Row],[Nombre]]&amp;"_"&amp;Clef_répartition[[#This Row],[Année]]</f>
        <v>AIPCV_Association intercommunale de la piscine et du camping de la Venoge_5_2017</v>
      </c>
      <c r="H2071">
        <v>5481</v>
      </c>
      <c r="I2071" t="s">
        <v>94</v>
      </c>
      <c r="J2071">
        <v>2017</v>
      </c>
      <c r="K2071">
        <v>2.5884268478388196E-2</v>
      </c>
    </row>
    <row r="2072" spans="1:11" x14ac:dyDescent="0.25">
      <c r="A2072" t="s">
        <v>721</v>
      </c>
      <c r="B2072" t="s">
        <v>463</v>
      </c>
      <c r="C2072" t="s">
        <v>464</v>
      </c>
      <c r="D2072" t="str">
        <f>Clef_répartition[[#This Row],[Code association]]&amp;"_"&amp;Clef_répartition[[#This Row],[Nom association]]</f>
        <v>AIPCV_Association intercommunale de la piscine et du camping de la Venoge</v>
      </c>
      <c r="E2072">
        <f>COUNTIFS(D$2:D2072,Clef_répartition[[#This Row],[Code_Nom]],J$2:J2072,Clef_répartition[[#This Row],[Année]])</f>
        <v>6</v>
      </c>
      <c r="F2072">
        <f>IF(Clef_répartition[[#This Row],[Code_Nom]]=D2071,F2071-1,(COUNTIFS(Clef_répartition[Code_Nom],Clef_répartition[[#This Row],[Code_Nom]],Clef_répartition[Année],Clef_répartition[[#This Row],[Année]])))</f>
        <v>14</v>
      </c>
      <c r="G2072" t="str">
        <f>Clef_répartition[[#This Row],[Code_Nom]]&amp;"_"&amp;Clef_répartition[[#This Row],[Nombre]]&amp;"_"&amp;Clef_répartition[[#This Row],[Année]]</f>
        <v>AIPCV_Association intercommunale de la piscine et du camping de la Venoge_6_2017</v>
      </c>
      <c r="H2072">
        <v>5482</v>
      </c>
      <c r="I2072" t="s">
        <v>102</v>
      </c>
      <c r="J2072">
        <v>2017</v>
      </c>
      <c r="K2072">
        <v>0.12169122642614502</v>
      </c>
    </row>
    <row r="2073" spans="1:11" x14ac:dyDescent="0.25">
      <c r="A2073" t="s">
        <v>721</v>
      </c>
      <c r="B2073" t="s">
        <v>463</v>
      </c>
      <c r="C2073" t="s">
        <v>464</v>
      </c>
      <c r="D2073" t="str">
        <f>Clef_répartition[[#This Row],[Code association]]&amp;"_"&amp;Clef_répartition[[#This Row],[Nom association]]</f>
        <v>AIPCV_Association intercommunale de la piscine et du camping de la Venoge</v>
      </c>
      <c r="E2073">
        <f>COUNTIFS(D$2:D2073,Clef_répartition[[#This Row],[Code_Nom]],J$2:J2073,Clef_répartition[[#This Row],[Année]])</f>
        <v>7</v>
      </c>
      <c r="F2073">
        <f>IF(Clef_répartition[[#This Row],[Code_Nom]]=D2072,F2072-1,(COUNTIFS(Clef_répartition[Code_Nom],Clef_répartition[[#This Row],[Code_Nom]],Clef_répartition[Année],Clef_répartition[[#This Row],[Année]])))</f>
        <v>13</v>
      </c>
      <c r="G2073" t="str">
        <f>Clef_répartition[[#This Row],[Code_Nom]]&amp;"_"&amp;Clef_répartition[[#This Row],[Nombre]]&amp;"_"&amp;Clef_répartition[[#This Row],[Année]]</f>
        <v>AIPCV_Association intercommunale de la piscine et du camping de la Venoge_7_2017</v>
      </c>
      <c r="H2073">
        <v>5483</v>
      </c>
      <c r="I2073" t="s">
        <v>113</v>
      </c>
      <c r="J2073">
        <v>2017</v>
      </c>
      <c r="K2073">
        <v>3.6659599390886734E-2</v>
      </c>
    </row>
    <row r="2074" spans="1:11" x14ac:dyDescent="0.25">
      <c r="A2074" t="s">
        <v>721</v>
      </c>
      <c r="B2074" t="s">
        <v>463</v>
      </c>
      <c r="C2074" t="s">
        <v>464</v>
      </c>
      <c r="D2074" t="str">
        <f>Clef_répartition[[#This Row],[Code association]]&amp;"_"&amp;Clef_répartition[[#This Row],[Nom association]]</f>
        <v>AIPCV_Association intercommunale de la piscine et du camping de la Venoge</v>
      </c>
      <c r="E2074">
        <f>COUNTIFS(D$2:D2074,Clef_répartition[[#This Row],[Code_Nom]],J$2:J2074,Clef_répartition[[#This Row],[Année]])</f>
        <v>8</v>
      </c>
      <c r="F2074">
        <f>IF(Clef_répartition[[#This Row],[Code_Nom]]=D2073,F2073-1,(COUNTIFS(Clef_répartition[Code_Nom],Clef_répartition[[#This Row],[Code_Nom]],Clef_répartition[Année],Clef_répartition[[#This Row],[Année]])))</f>
        <v>12</v>
      </c>
      <c r="G2074" t="str">
        <f>Clef_répartition[[#This Row],[Code_Nom]]&amp;"_"&amp;Clef_répartition[[#This Row],[Nombre]]&amp;"_"&amp;Clef_répartition[[#This Row],[Année]]</f>
        <v>AIPCV_Association intercommunale de la piscine et du camping de la Venoge_8_2017</v>
      </c>
      <c r="H2074">
        <v>5484</v>
      </c>
      <c r="I2074" t="s">
        <v>127</v>
      </c>
      <c r="J2074">
        <v>2017</v>
      </c>
      <c r="K2074">
        <v>1.0072625043926435E-2</v>
      </c>
    </row>
    <row r="2075" spans="1:11" x14ac:dyDescent="0.25">
      <c r="A2075" t="s">
        <v>721</v>
      </c>
      <c r="B2075" t="s">
        <v>463</v>
      </c>
      <c r="C2075" t="s">
        <v>464</v>
      </c>
      <c r="D2075" t="str">
        <f>Clef_répartition[[#This Row],[Code association]]&amp;"_"&amp;Clef_répartition[[#This Row],[Nom association]]</f>
        <v>AIPCV_Association intercommunale de la piscine et du camping de la Venoge</v>
      </c>
      <c r="E2075">
        <f>COUNTIFS(D$2:D2075,Clef_répartition[[#This Row],[Code_Nom]],J$2:J2075,Clef_répartition[[#This Row],[Année]])</f>
        <v>9</v>
      </c>
      <c r="F2075">
        <f>IF(Clef_répartition[[#This Row],[Code_Nom]]=D2074,F2074-1,(COUNTIFS(Clef_répartition[Code_Nom],Clef_répartition[[#This Row],[Code_Nom]],Clef_répartition[Année],Clef_répartition[[#This Row],[Année]])))</f>
        <v>11</v>
      </c>
      <c r="G2075" t="str">
        <f>Clef_répartition[[#This Row],[Code_Nom]]&amp;"_"&amp;Clef_répartition[[#This Row],[Nombre]]&amp;"_"&amp;Clef_répartition[[#This Row],[Année]]</f>
        <v>AIPCV_Association intercommunale de la piscine et du camping de la Venoge_9_2017</v>
      </c>
      <c r="H2075">
        <v>5485</v>
      </c>
      <c r="I2075" t="s">
        <v>129</v>
      </c>
      <c r="J2075">
        <v>2017</v>
      </c>
      <c r="K2075">
        <v>6.9102729296005626E-3</v>
      </c>
    </row>
    <row r="2076" spans="1:11" x14ac:dyDescent="0.25">
      <c r="A2076" t="s">
        <v>721</v>
      </c>
      <c r="B2076" t="s">
        <v>463</v>
      </c>
      <c r="C2076" t="s">
        <v>464</v>
      </c>
      <c r="D2076" t="str">
        <f>Clef_répartition[[#This Row],[Code association]]&amp;"_"&amp;Clef_répartition[[#This Row],[Nom association]]</f>
        <v>AIPCV_Association intercommunale de la piscine et du camping de la Venoge</v>
      </c>
      <c r="E2076">
        <f>COUNTIFS(D$2:D2076,Clef_répartition[[#This Row],[Code_Nom]],J$2:J2076,Clef_répartition[[#This Row],[Année]])</f>
        <v>10</v>
      </c>
      <c r="F2076">
        <f>IF(Clef_répartition[[#This Row],[Code_Nom]]=D2075,F2075-1,(COUNTIFS(Clef_répartition[Code_Nom],Clef_répartition[[#This Row],[Code_Nom]],Clef_répartition[Année],Clef_répartition[[#This Row],[Année]])))</f>
        <v>10</v>
      </c>
      <c r="G2076" t="str">
        <f>Clef_répartition[[#This Row],[Code_Nom]]&amp;"_"&amp;Clef_répartition[[#This Row],[Nombre]]&amp;"_"&amp;Clef_répartition[[#This Row],[Année]]</f>
        <v>AIPCV_Association intercommunale de la piscine et du camping de la Venoge_10_2017</v>
      </c>
      <c r="H2076">
        <v>5754</v>
      </c>
      <c r="I2076" t="s">
        <v>142</v>
      </c>
      <c r="J2076">
        <v>2017</v>
      </c>
      <c r="K2076">
        <v>5.2705868572097926E-3</v>
      </c>
    </row>
    <row r="2077" spans="1:11" x14ac:dyDescent="0.25">
      <c r="A2077" t="s">
        <v>721</v>
      </c>
      <c r="B2077" t="s">
        <v>463</v>
      </c>
      <c r="C2077" t="s">
        <v>464</v>
      </c>
      <c r="D2077" t="str">
        <f>Clef_répartition[[#This Row],[Code association]]&amp;"_"&amp;Clef_répartition[[#This Row],[Nom association]]</f>
        <v>AIPCV_Association intercommunale de la piscine et du camping de la Venoge</v>
      </c>
      <c r="E2077">
        <f>COUNTIFS(D$2:D2077,Clef_répartition[[#This Row],[Code_Nom]],J$2:J2077,Clef_répartition[[#This Row],[Année]])</f>
        <v>11</v>
      </c>
      <c r="F2077">
        <f>IF(Clef_répartition[[#This Row],[Code_Nom]]=D2076,F2076-1,(COUNTIFS(Clef_répartition[Code_Nom],Clef_répartition[[#This Row],[Code_Nom]],Clef_répartition[Année],Clef_répartition[[#This Row],[Année]])))</f>
        <v>9</v>
      </c>
      <c r="G2077" t="str">
        <f>Clef_répartition[[#This Row],[Code_Nom]]&amp;"_"&amp;Clef_répartition[[#This Row],[Nombre]]&amp;"_"&amp;Clef_répartition[[#This Row],[Année]]</f>
        <v>AIPCV_Association intercommunale de la piscine et du camping de la Venoge_11_2017</v>
      </c>
      <c r="H2077">
        <v>5474</v>
      </c>
      <c r="I2077" t="s">
        <v>146</v>
      </c>
      <c r="J2077">
        <v>2017</v>
      </c>
      <c r="K2077">
        <v>2.4713013939322948E-2</v>
      </c>
    </row>
    <row r="2078" spans="1:11" x14ac:dyDescent="0.25">
      <c r="A2078" t="s">
        <v>721</v>
      </c>
      <c r="B2078" t="s">
        <v>463</v>
      </c>
      <c r="C2078" t="s">
        <v>464</v>
      </c>
      <c r="D2078" t="str">
        <f>Clef_répartition[[#This Row],[Code association]]&amp;"_"&amp;Clef_répartition[[#This Row],[Nom association]]</f>
        <v>AIPCV_Association intercommunale de la piscine et du camping de la Venoge</v>
      </c>
      <c r="E2078">
        <f>COUNTIFS(D$2:D2078,Clef_répartition[[#This Row],[Code_Nom]],J$2:J2078,Clef_répartition[[#This Row],[Année]])</f>
        <v>12</v>
      </c>
      <c r="F2078">
        <f>IF(Clef_répartition[[#This Row],[Code_Nom]]=D2077,F2077-1,(COUNTIFS(Clef_répartition[Code_Nom],Clef_répartition[[#This Row],[Code_Nom]],Clef_répartition[Année],Clef_répartition[[#This Row],[Année]])))</f>
        <v>8</v>
      </c>
      <c r="G2078" t="str">
        <f>Clef_répartition[[#This Row],[Code_Nom]]&amp;"_"&amp;Clef_répartition[[#This Row],[Nombre]]&amp;"_"&amp;Clef_répartition[[#This Row],[Année]]</f>
        <v>AIPCV_Association intercommunale de la piscine et du camping de la Venoge_12_2017</v>
      </c>
      <c r="H2078">
        <v>5758</v>
      </c>
      <c r="I2078" t="s">
        <v>147</v>
      </c>
      <c r="J2078">
        <v>2017</v>
      </c>
      <c r="K2078">
        <v>2.8109406114560152E-3</v>
      </c>
    </row>
    <row r="2079" spans="1:11" x14ac:dyDescent="0.25">
      <c r="A2079" t="s">
        <v>721</v>
      </c>
      <c r="B2079" t="s">
        <v>463</v>
      </c>
      <c r="C2079" t="s">
        <v>464</v>
      </c>
      <c r="D2079" t="str">
        <f>Clef_répartition[[#This Row],[Code association]]&amp;"_"&amp;Clef_répartition[[#This Row],[Nom association]]</f>
        <v>AIPCV_Association intercommunale de la piscine et du camping de la Venoge</v>
      </c>
      <c r="E2079">
        <f>COUNTIFS(D$2:D2079,Clef_répartition[[#This Row],[Code_Nom]],J$2:J2079,Clef_répartition[[#This Row],[Année]])</f>
        <v>13</v>
      </c>
      <c r="F2079">
        <f>IF(Clef_répartition[[#This Row],[Code_Nom]]=D2078,F2078-1,(COUNTIFS(Clef_répartition[Code_Nom],Clef_répartition[[#This Row],[Code_Nom]],Clef_répartition[Année],Clef_répartition[[#This Row],[Année]])))</f>
        <v>7</v>
      </c>
      <c r="G2079" t="str">
        <f>Clef_répartition[[#This Row],[Code_Nom]]&amp;"_"&amp;Clef_répartition[[#This Row],[Nombre]]&amp;"_"&amp;Clef_répartition[[#This Row],[Année]]</f>
        <v>AIPCV_Association intercommunale de la piscine et du camping de la Venoge_13_2017</v>
      </c>
      <c r="H2079">
        <v>5498</v>
      </c>
      <c r="I2079" t="s">
        <v>149</v>
      </c>
      <c r="J2079">
        <v>2017</v>
      </c>
      <c r="K2079">
        <v>0.37467798992620355</v>
      </c>
    </row>
    <row r="2080" spans="1:11" x14ac:dyDescent="0.25">
      <c r="A2080" t="s">
        <v>721</v>
      </c>
      <c r="B2080" t="s">
        <v>463</v>
      </c>
      <c r="C2080" t="s">
        <v>464</v>
      </c>
      <c r="D2080" t="str">
        <f>Clef_répartition[[#This Row],[Code association]]&amp;"_"&amp;Clef_répartition[[#This Row],[Nom association]]</f>
        <v>AIPCV_Association intercommunale de la piscine et du camping de la Venoge</v>
      </c>
      <c r="E2080">
        <f>COUNTIFS(D$2:D2080,Clef_répartition[[#This Row],[Code_Nom]],J$2:J2080,Clef_répartition[[#This Row],[Année]])</f>
        <v>14</v>
      </c>
      <c r="F2080">
        <f>IF(Clef_répartition[[#This Row],[Code_Nom]]=D2079,F2079-1,(COUNTIFS(Clef_répartition[Code_Nom],Clef_répartition[[#This Row],[Code_Nom]],Clef_répartition[Année],Clef_répartition[[#This Row],[Année]])))</f>
        <v>6</v>
      </c>
      <c r="G2080" t="str">
        <f>Clef_répartition[[#This Row],[Code_Nom]]&amp;"_"&amp;Clef_répartition[[#This Row],[Nombre]]&amp;"_"&amp;Clef_répartition[[#This Row],[Année]]</f>
        <v>AIPCV_Association intercommunale de la piscine et du camping de la Venoge_14_2017</v>
      </c>
      <c r="H2080">
        <v>5487</v>
      </c>
      <c r="I2080" t="s">
        <v>167</v>
      </c>
      <c r="J2080">
        <v>2017</v>
      </c>
      <c r="K2080">
        <v>1.241513412205693E-2</v>
      </c>
    </row>
    <row r="2081" spans="1:11" x14ac:dyDescent="0.25">
      <c r="A2081" t="s">
        <v>721</v>
      </c>
      <c r="B2081" t="s">
        <v>463</v>
      </c>
      <c r="C2081" t="s">
        <v>464</v>
      </c>
      <c r="D2081" t="str">
        <f>Clef_répartition[[#This Row],[Code association]]&amp;"_"&amp;Clef_répartition[[#This Row],[Nom association]]</f>
        <v>AIPCV_Association intercommunale de la piscine et du camping de la Venoge</v>
      </c>
      <c r="E2081">
        <f>COUNTIFS(D$2:D2081,Clef_répartition[[#This Row],[Code_Nom]],J$2:J2081,Clef_répartition[[#This Row],[Année]])</f>
        <v>15</v>
      </c>
      <c r="F2081">
        <f>IF(Clef_répartition[[#This Row],[Code_Nom]]=D2080,F2080-1,(COUNTIFS(Clef_répartition[Code_Nom],Clef_répartition[[#This Row],[Code_Nom]],Clef_répartition[Année],Clef_répartition[[#This Row],[Année]])))</f>
        <v>5</v>
      </c>
      <c r="G2081" t="str">
        <f>Clef_répartition[[#This Row],[Code_Nom]]&amp;"_"&amp;Clef_répartition[[#This Row],[Nombre]]&amp;"_"&amp;Clef_répartition[[#This Row],[Année]]</f>
        <v>AIPCV_Association intercommunale de la piscine et du camping de la Venoge_15_2017</v>
      </c>
      <c r="H2081">
        <v>5490</v>
      </c>
      <c r="I2081" t="s">
        <v>178</v>
      </c>
      <c r="J2081">
        <v>2017</v>
      </c>
      <c r="K2081">
        <v>3.3965795947054005E-2</v>
      </c>
    </row>
    <row r="2082" spans="1:11" x14ac:dyDescent="0.25">
      <c r="A2082" t="s">
        <v>721</v>
      </c>
      <c r="B2082" t="s">
        <v>463</v>
      </c>
      <c r="C2082" t="s">
        <v>464</v>
      </c>
      <c r="D2082" t="str">
        <f>Clef_répartition[[#This Row],[Code association]]&amp;"_"&amp;Clef_répartition[[#This Row],[Nom association]]</f>
        <v>AIPCV_Association intercommunale de la piscine et du camping de la Venoge</v>
      </c>
      <c r="E2082">
        <f>COUNTIFS(D$2:D2082,Clef_répartition[[#This Row],[Code_Nom]],J$2:J2082,Clef_répartition[[#This Row],[Année]])</f>
        <v>16</v>
      </c>
      <c r="F2082">
        <f>IF(Clef_répartition[[#This Row],[Code_Nom]]=D2081,F2081-1,(COUNTIFS(Clef_répartition[Code_Nom],Clef_répartition[[#This Row],[Code_Nom]],Clef_répartition[Année],Clef_répartition[[#This Row],[Année]])))</f>
        <v>4</v>
      </c>
      <c r="G2082" t="str">
        <f>Clef_répartition[[#This Row],[Code_Nom]]&amp;"_"&amp;Clef_répartition[[#This Row],[Nombre]]&amp;"_"&amp;Clef_répartition[[#This Row],[Année]]</f>
        <v>AIPCV_Association intercommunale de la piscine et du camping de la Venoge_16_2017</v>
      </c>
      <c r="H2082">
        <v>5491</v>
      </c>
      <c r="I2082" t="s">
        <v>181</v>
      </c>
      <c r="J2082">
        <v>2017</v>
      </c>
      <c r="K2082">
        <v>2.2370621998360079E-2</v>
      </c>
    </row>
    <row r="2083" spans="1:11" x14ac:dyDescent="0.25">
      <c r="A2083" t="s">
        <v>721</v>
      </c>
      <c r="B2083" t="s">
        <v>463</v>
      </c>
      <c r="C2083" t="s">
        <v>464</v>
      </c>
      <c r="D2083" t="str">
        <f>Clef_répartition[[#This Row],[Code association]]&amp;"_"&amp;Clef_répartition[[#This Row],[Nom association]]</f>
        <v>AIPCV_Association intercommunale de la piscine et du camping de la Venoge</v>
      </c>
      <c r="E2083">
        <f>COUNTIFS(D$2:D2083,Clef_répartition[[#This Row],[Code_Nom]],J$2:J2083,Clef_répartition[[#This Row],[Année]])</f>
        <v>17</v>
      </c>
      <c r="F2083">
        <f>IF(Clef_répartition[[#This Row],[Code_Nom]]=D2082,F2082-1,(COUNTIFS(Clef_répartition[Code_Nom],Clef_répartition[[#This Row],[Code_Nom]],Clef_répartition[Année],Clef_répartition[[#This Row],[Année]])))</f>
        <v>3</v>
      </c>
      <c r="G2083" t="str">
        <f>Clef_répartition[[#This Row],[Code_Nom]]&amp;"_"&amp;Clef_répartition[[#This Row],[Nombre]]&amp;"_"&amp;Clef_répartition[[#This Row],[Année]]</f>
        <v>AIPCV_Association intercommunale de la piscine et du camping de la Venoge_17_2017</v>
      </c>
      <c r="H2083">
        <v>5493</v>
      </c>
      <c r="I2083" t="s">
        <v>205</v>
      </c>
      <c r="J2083">
        <v>2017</v>
      </c>
      <c r="K2083">
        <v>4.3921283823357152E-2</v>
      </c>
    </row>
    <row r="2084" spans="1:11" x14ac:dyDescent="0.25">
      <c r="A2084" t="s">
        <v>721</v>
      </c>
      <c r="B2084" t="s">
        <v>463</v>
      </c>
      <c r="C2084" t="s">
        <v>464</v>
      </c>
      <c r="D2084" t="str">
        <f>Clef_répartition[[#This Row],[Code association]]&amp;"_"&amp;Clef_répartition[[#This Row],[Nom association]]</f>
        <v>AIPCV_Association intercommunale de la piscine et du camping de la Venoge</v>
      </c>
      <c r="E2084">
        <f>COUNTIFS(D$2:D2084,Clef_répartition[[#This Row],[Code_Nom]],J$2:J2084,Clef_répartition[[#This Row],[Année]])</f>
        <v>18</v>
      </c>
      <c r="F2084">
        <f>IF(Clef_répartition[[#This Row],[Code_Nom]]=D2083,F2083-1,(COUNTIFS(Clef_répartition[Code_Nom],Clef_répartition[[#This Row],[Code_Nom]],Clef_répartition[Année],Clef_répartition[[#This Row],[Année]])))</f>
        <v>2</v>
      </c>
      <c r="G2084" t="str">
        <f>Clef_répartition[[#This Row],[Code_Nom]]&amp;"_"&amp;Clef_répartition[[#This Row],[Nombre]]&amp;"_"&amp;Clef_répartition[[#This Row],[Année]]</f>
        <v>AIPCV_Association intercommunale de la piscine et du camping de la Venoge_18_2017</v>
      </c>
      <c r="H2084">
        <v>5497</v>
      </c>
      <c r="I2084" t="s">
        <v>217</v>
      </c>
      <c r="J2084">
        <v>2017</v>
      </c>
      <c r="K2084">
        <v>9.7680918355394178E-2</v>
      </c>
    </row>
    <row r="2085" spans="1:11" x14ac:dyDescent="0.25">
      <c r="A2085" t="s">
        <v>721</v>
      </c>
      <c r="B2085" t="s">
        <v>463</v>
      </c>
      <c r="C2085" t="s">
        <v>464</v>
      </c>
      <c r="D2085" t="str">
        <f>Clef_répartition[[#This Row],[Code association]]&amp;"_"&amp;Clef_répartition[[#This Row],[Nom association]]</f>
        <v>AIPCV_Association intercommunale de la piscine et du camping de la Venoge</v>
      </c>
      <c r="E2085">
        <f>COUNTIFS(D$2:D2085,Clef_répartition[[#This Row],[Code_Nom]],J$2:J2085,Clef_répartition[[#This Row],[Année]])</f>
        <v>19</v>
      </c>
      <c r="F2085">
        <f>IF(Clef_répartition[[#This Row],[Code_Nom]]=D2084,F2084-1,(COUNTIFS(Clef_répartition[Code_Nom],Clef_répartition[[#This Row],[Code_Nom]],Clef_répartition[Année],Clef_répartition[[#This Row],[Année]])))</f>
        <v>1</v>
      </c>
      <c r="G2085" t="str">
        <f>Clef_répartition[[#This Row],[Code_Nom]]&amp;"_"&amp;Clef_répartition[[#This Row],[Nombre]]&amp;"_"&amp;Clef_répartition[[#This Row],[Année]]</f>
        <v>AIPCV_Association intercommunale de la piscine et du camping de la Venoge_19_2017</v>
      </c>
      <c r="H2085">
        <v>5499</v>
      </c>
      <c r="I2085" t="s">
        <v>252</v>
      </c>
      <c r="J2085">
        <v>2017</v>
      </c>
      <c r="K2085">
        <v>7.9643903010425208E-3</v>
      </c>
    </row>
    <row r="2086" spans="1:11" x14ac:dyDescent="0.25">
      <c r="A2086" t="s">
        <v>721</v>
      </c>
      <c r="B2086" t="s">
        <v>448</v>
      </c>
      <c r="C2086" t="s">
        <v>449</v>
      </c>
      <c r="D2086" t="str">
        <f>Clef_répartition[[#This Row],[Code association]]&amp;"_"&amp;Clef_répartition[[#This Row],[Nom association]]</f>
        <v>AIRADT_Association intercommunale du Réseau d'accueil de jour Dame Tartine</v>
      </c>
      <c r="E2086">
        <f>COUNTIFS(D$2:D2086,Clef_répartition[[#This Row],[Code_Nom]],J$2:J2086,Clef_répartition[[#This Row],[Année]])</f>
        <v>1</v>
      </c>
      <c r="F2086">
        <f>IF(Clef_répartition[[#This Row],[Code_Nom]]=D2085,F2085-1,(COUNTIFS(Clef_répartition[Code_Nom],Clef_répartition[[#This Row],[Code_Nom]],Clef_répartition[Année],Clef_répartition[[#This Row],[Année]])))</f>
        <v>4</v>
      </c>
      <c r="G2086" t="str">
        <f>Clef_répartition[[#This Row],[Code_Nom]]&amp;"_"&amp;Clef_répartition[[#This Row],[Nombre]]&amp;"_"&amp;Clef_répartition[[#This Row],[Année]]</f>
        <v>AIRADT_Association intercommunale du Réseau d'accueil de jour Dame Tartine_1_2017</v>
      </c>
      <c r="H2086">
        <v>5631</v>
      </c>
      <c r="I2086" t="s">
        <v>92</v>
      </c>
      <c r="J2086">
        <v>2017</v>
      </c>
      <c r="K2086">
        <v>0.1706</v>
      </c>
    </row>
    <row r="2087" spans="1:11" x14ac:dyDescent="0.25">
      <c r="A2087" t="s">
        <v>721</v>
      </c>
      <c r="B2087" t="s">
        <v>448</v>
      </c>
      <c r="C2087" t="s">
        <v>449</v>
      </c>
      <c r="D2087" t="str">
        <f>Clef_répartition[[#This Row],[Code association]]&amp;"_"&amp;Clef_répartition[[#This Row],[Nom association]]</f>
        <v>AIRADT_Association intercommunale du Réseau d'accueil de jour Dame Tartine</v>
      </c>
      <c r="E2087">
        <f>COUNTIFS(D$2:D2087,Clef_répartition[[#This Row],[Code_Nom]],J$2:J2087,Clef_répartition[[#This Row],[Année]])</f>
        <v>2</v>
      </c>
      <c r="F2087">
        <f>IF(Clef_répartition[[#This Row],[Code_Nom]]=D2086,F2086-1,(COUNTIFS(Clef_répartition[Code_Nom],Clef_répartition[[#This Row],[Code_Nom]],Clef_répartition[Année],Clef_répartition[[#This Row],[Année]])))</f>
        <v>3</v>
      </c>
      <c r="G2087" t="str">
        <f>Clef_répartition[[#This Row],[Code_Nom]]&amp;"_"&amp;Clef_répartition[[#This Row],[Nombre]]&amp;"_"&amp;Clef_répartition[[#This Row],[Année]]</f>
        <v>AIRADT_Association intercommunale du Réseau d'accueil de jour Dame Tartine_2_2017</v>
      </c>
      <c r="H2087">
        <v>5640</v>
      </c>
      <c r="I2087" t="s">
        <v>168</v>
      </c>
      <c r="J2087">
        <v>2017</v>
      </c>
      <c r="K2087">
        <v>2.7400000000000001E-2</v>
      </c>
    </row>
    <row r="2088" spans="1:11" x14ac:dyDescent="0.25">
      <c r="A2088" t="s">
        <v>721</v>
      </c>
      <c r="B2088" t="s">
        <v>448</v>
      </c>
      <c r="C2088" t="s">
        <v>449</v>
      </c>
      <c r="D2088" t="str">
        <f>Clef_répartition[[#This Row],[Code association]]&amp;"_"&amp;Clef_répartition[[#This Row],[Nom association]]</f>
        <v>AIRADT_Association intercommunale du Réseau d'accueil de jour Dame Tartine</v>
      </c>
      <c r="E2088">
        <f>COUNTIFS(D$2:D2088,Clef_répartition[[#This Row],[Code_Nom]],J$2:J2088,Clef_répartition[[#This Row],[Année]])</f>
        <v>3</v>
      </c>
      <c r="F2088">
        <f>IF(Clef_répartition[[#This Row],[Code_Nom]]=D2087,F2087-1,(COUNTIFS(Clef_répartition[Code_Nom],Clef_répartition[[#This Row],[Code_Nom]],Clef_répartition[Année],Clef_répartition[[#This Row],[Année]])))</f>
        <v>2</v>
      </c>
      <c r="G2088" t="str">
        <f>Clef_répartition[[#This Row],[Code_Nom]]&amp;"_"&amp;Clef_répartition[[#This Row],[Nombre]]&amp;"_"&amp;Clef_répartition[[#This Row],[Année]]</f>
        <v>AIRADT_Association intercommunale du Réseau d'accueil de jour Dame Tartine_3_2017</v>
      </c>
      <c r="H2088">
        <v>5652</v>
      </c>
      <c r="I2088" t="s">
        <v>284</v>
      </c>
      <c r="J2088">
        <v>2017</v>
      </c>
      <c r="K2088">
        <v>0.1709</v>
      </c>
    </row>
    <row r="2089" spans="1:11" x14ac:dyDescent="0.25">
      <c r="A2089" t="s">
        <v>721</v>
      </c>
      <c r="B2089" t="s">
        <v>448</v>
      </c>
      <c r="C2089" t="s">
        <v>449</v>
      </c>
      <c r="D2089" t="str">
        <f>Clef_répartition[[#This Row],[Code association]]&amp;"_"&amp;Clef_répartition[[#This Row],[Nom association]]</f>
        <v>AIRADT_Association intercommunale du Réseau d'accueil de jour Dame Tartine</v>
      </c>
      <c r="E2089">
        <f>COUNTIFS(D$2:D2089,Clef_répartition[[#This Row],[Code_Nom]],J$2:J2089,Clef_répartition[[#This Row],[Année]])</f>
        <v>4</v>
      </c>
      <c r="F2089">
        <f>IF(Clef_répartition[[#This Row],[Code_Nom]]=D2088,F2088-1,(COUNTIFS(Clef_répartition[Code_Nom],Clef_répartition[[#This Row],[Code_Nom]],Clef_répartition[Année],Clef_répartition[[#This Row],[Année]])))</f>
        <v>1</v>
      </c>
      <c r="G2089" t="str">
        <f>Clef_répartition[[#This Row],[Code_Nom]]&amp;"_"&amp;Clef_répartition[[#This Row],[Nombre]]&amp;"_"&amp;Clef_répartition[[#This Row],[Année]]</f>
        <v>AIRADT_Association intercommunale du Réseau d'accueil de jour Dame Tartine_4_2017</v>
      </c>
      <c r="H2089">
        <v>5655</v>
      </c>
      <c r="I2089" t="s">
        <v>297</v>
      </c>
      <c r="J2089">
        <v>2017</v>
      </c>
      <c r="K2089">
        <v>0.63109999999999999</v>
      </c>
    </row>
    <row r="2090" spans="1:11" x14ac:dyDescent="0.25">
      <c r="A2090" t="s">
        <v>721</v>
      </c>
      <c r="B2090" t="s">
        <v>668</v>
      </c>
      <c r="C2090" t="s">
        <v>669</v>
      </c>
      <c r="D2090" t="str">
        <f>Clef_répartition[[#This Row],[Code association]]&amp;"_"&amp;Clef_répartition[[#This Row],[Nom association]]</f>
        <v>AIRV_Association intercommunale pour l'épuration des eaux usées du Rio des Vaux</v>
      </c>
      <c r="E2090">
        <f>COUNTIFS(D$2:D2090,Clef_répartition[[#This Row],[Code_Nom]],J$2:J2090,Clef_répartition[[#This Row],[Année]])</f>
        <v>1</v>
      </c>
      <c r="F2090">
        <f>IF(Clef_répartition[[#This Row],[Code_Nom]]=D2089,F2089-1,(COUNTIFS(Clef_répartition[Code_Nom],Clef_répartition[[#This Row],[Code_Nom]],Clef_répartition[Année],Clef_répartition[[#This Row],[Année]])))</f>
        <v>3</v>
      </c>
      <c r="G2090" t="str">
        <f>Clef_répartition[[#This Row],[Code_Nom]]&amp;"_"&amp;Clef_répartition[[#This Row],[Nombre]]&amp;"_"&amp;Clef_répartition[[#This Row],[Année]]</f>
        <v>AIRV_Association intercommunale pour l'épuration des eaux usées du Rio des Vaux_1_2017</v>
      </c>
      <c r="H2090">
        <v>5669</v>
      </c>
      <c r="I2090" t="s">
        <v>89</v>
      </c>
      <c r="J2090">
        <v>2017</v>
      </c>
      <c r="K2090">
        <v>0.34</v>
      </c>
    </row>
    <row r="2091" spans="1:11" x14ac:dyDescent="0.25">
      <c r="A2091" t="s">
        <v>721</v>
      </c>
      <c r="B2091" t="s">
        <v>668</v>
      </c>
      <c r="C2091" t="s">
        <v>669</v>
      </c>
      <c r="D2091" t="str">
        <f>Clef_répartition[[#This Row],[Code association]]&amp;"_"&amp;Clef_répartition[[#This Row],[Nom association]]</f>
        <v>AIRV_Association intercommunale pour l'épuration des eaux usées du Rio des Vaux</v>
      </c>
      <c r="E2091">
        <f>COUNTIFS(D$2:D2091,Clef_répartition[[#This Row],[Code_Nom]],J$2:J2091,Clef_répartition[[#This Row],[Année]])</f>
        <v>2</v>
      </c>
      <c r="F2091">
        <f>IF(Clef_répartition[[#This Row],[Code_Nom]]=D2090,F2090-1,(COUNTIFS(Clef_répartition[Code_Nom],Clef_répartition[[#This Row],[Code_Nom]],Clef_répartition[Année],Clef_répartition[[#This Row],[Année]])))</f>
        <v>2</v>
      </c>
      <c r="G2091" t="str">
        <f>Clef_répartition[[#This Row],[Code_Nom]]&amp;"_"&amp;Clef_répartition[[#This Row],[Nombre]]&amp;"_"&amp;Clef_répartition[[#This Row],[Année]]</f>
        <v>AIRV_Association intercommunale pour l'épuration des eaux usées du Rio des Vaux_2_2017</v>
      </c>
      <c r="H2091">
        <v>5674</v>
      </c>
      <c r="I2091" t="s">
        <v>163</v>
      </c>
      <c r="J2091">
        <v>2017</v>
      </c>
      <c r="K2091">
        <v>0.16</v>
      </c>
    </row>
    <row r="2092" spans="1:11" x14ac:dyDescent="0.25">
      <c r="A2092" t="s">
        <v>721</v>
      </c>
      <c r="B2092" t="s">
        <v>668</v>
      </c>
      <c r="C2092" t="s">
        <v>669</v>
      </c>
      <c r="D2092" t="str">
        <f>Clef_répartition[[#This Row],[Code association]]&amp;"_"&amp;Clef_répartition[[#This Row],[Nom association]]</f>
        <v>AIRV_Association intercommunale pour l'épuration des eaux usées du Rio des Vaux</v>
      </c>
      <c r="E2092">
        <f>COUNTIFS(D$2:D2092,Clef_répartition[[#This Row],[Code_Nom]],J$2:J2092,Clef_répartition[[#This Row],[Année]])</f>
        <v>3</v>
      </c>
      <c r="F2092">
        <f>IF(Clef_répartition[[#This Row],[Code_Nom]]=D2091,F2091-1,(COUNTIFS(Clef_répartition[Code_Nom],Clef_répartition[[#This Row],[Code_Nom]],Clef_répartition[Année],Clef_répartition[[#This Row],[Année]])))</f>
        <v>1</v>
      </c>
      <c r="G2092" t="str">
        <f>Clef_répartition[[#This Row],[Code_Nom]]&amp;"_"&amp;Clef_répartition[[#This Row],[Nombre]]&amp;"_"&amp;Clef_répartition[[#This Row],[Année]]</f>
        <v>AIRV_Association intercommunale pour l'épuration des eaux usées du Rio des Vaux_3_2017</v>
      </c>
      <c r="H2092">
        <v>5675</v>
      </c>
      <c r="I2092" t="s">
        <v>164</v>
      </c>
      <c r="J2092">
        <v>2017</v>
      </c>
      <c r="K2092">
        <v>0.5</v>
      </c>
    </row>
    <row r="2093" spans="1:11" x14ac:dyDescent="0.25">
      <c r="A2093" t="s">
        <v>721</v>
      </c>
      <c r="B2093" t="s">
        <v>465</v>
      </c>
      <c r="C2093" t="s">
        <v>466</v>
      </c>
      <c r="D2093" t="str">
        <f>Clef_répartition[[#This Row],[Code association]]&amp;"_"&amp;Clef_répartition[[#This Row],[Nom association]]</f>
        <v>AISE_Assocition intercommunale scolaire de l'Esplanade</v>
      </c>
      <c r="E2093">
        <f>COUNTIFS(D$2:D2093,Clef_répartition[[#This Row],[Code_Nom]],J$2:J2093,Clef_répartition[[#This Row],[Année]])</f>
        <v>1</v>
      </c>
      <c r="F2093">
        <f>IF(Clef_répartition[[#This Row],[Code_Nom]]=D2092,F2092-1,(COUNTIFS(Clef_répartition[Code_Nom],Clef_répartition[[#This Row],[Code_Nom]],Clef_répartition[Année],Clef_répartition[[#This Row],[Année]])))</f>
        <v>10</v>
      </c>
      <c r="G2093" t="str">
        <f>Clef_répartition[[#This Row],[Code_Nom]]&amp;"_"&amp;Clef_répartition[[#This Row],[Nombre]]&amp;"_"&amp;Clef_répartition[[#This Row],[Année]]</f>
        <v>AISE_Assocition intercommunale scolaire de l'Esplanade_1_2017</v>
      </c>
      <c r="H2093">
        <v>5703</v>
      </c>
      <c r="I2093" t="s">
        <v>13</v>
      </c>
      <c r="J2093">
        <v>2017</v>
      </c>
      <c r="K2093">
        <v>0.15</v>
      </c>
    </row>
    <row r="2094" spans="1:11" x14ac:dyDescent="0.25">
      <c r="A2094" t="s">
        <v>721</v>
      </c>
      <c r="B2094" t="s">
        <v>465</v>
      </c>
      <c r="C2094" t="s">
        <v>466</v>
      </c>
      <c r="D2094" t="str">
        <f>Clef_répartition[[#This Row],[Code association]]&amp;"_"&amp;Clef_répartition[[#This Row],[Nom association]]</f>
        <v>AISE_Assocition intercommunale scolaire de l'Esplanade</v>
      </c>
      <c r="E2094">
        <f>COUNTIFS(D$2:D2094,Clef_répartition[[#This Row],[Code_Nom]],J$2:J2094,Clef_répartition[[#This Row],[Année]])</f>
        <v>2</v>
      </c>
      <c r="F2094">
        <f>IF(Clef_répartition[[#This Row],[Code_Nom]]=D2093,F2093-1,(COUNTIFS(Clef_répartition[Code_Nom],Clef_répartition[[#This Row],[Code_Nom]],Clef_répartition[Année],Clef_répartition[[#This Row],[Année]])))</f>
        <v>9</v>
      </c>
      <c r="G2094" t="str">
        <f>Clef_répartition[[#This Row],[Code_Nom]]&amp;"_"&amp;Clef_répartition[[#This Row],[Nombre]]&amp;"_"&amp;Clef_répartition[[#This Row],[Année]]</f>
        <v>AISE_Assocition intercommunale scolaire de l'Esplanade_2_2017</v>
      </c>
      <c r="H2094">
        <v>5704</v>
      </c>
      <c r="I2094" t="s">
        <v>16</v>
      </c>
      <c r="J2094">
        <v>2017</v>
      </c>
      <c r="K2094">
        <v>0.19</v>
      </c>
    </row>
    <row r="2095" spans="1:11" x14ac:dyDescent="0.25">
      <c r="A2095" t="s">
        <v>721</v>
      </c>
      <c r="B2095" t="s">
        <v>465</v>
      </c>
      <c r="C2095" t="s">
        <v>466</v>
      </c>
      <c r="D2095" t="str">
        <f>Clef_répartition[[#This Row],[Code association]]&amp;"_"&amp;Clef_répartition[[#This Row],[Nom association]]</f>
        <v>AISE_Assocition intercommunale scolaire de l'Esplanade</v>
      </c>
      <c r="E2095">
        <f>COUNTIFS(D$2:D2095,Clef_répartition[[#This Row],[Code_Nom]],J$2:J2095,Clef_répartition[[#This Row],[Année]])</f>
        <v>3</v>
      </c>
      <c r="F2095">
        <f>IF(Clef_répartition[[#This Row],[Code_Nom]]=D2094,F2094-1,(COUNTIFS(Clef_répartition[Code_Nom],Clef_répartition[[#This Row],[Code_Nom]],Clef_répartition[Année],Clef_répartition[[#This Row],[Année]])))</f>
        <v>8</v>
      </c>
      <c r="G2095" t="str">
        <f>Clef_répartition[[#This Row],[Code_Nom]]&amp;"_"&amp;Clef_répartition[[#This Row],[Nombre]]&amp;"_"&amp;Clef_répartition[[#This Row],[Année]]</f>
        <v>AISE_Assocition intercommunale scolaire de l'Esplanade_3_2017</v>
      </c>
      <c r="H2095">
        <v>5854</v>
      </c>
      <c r="I2095" t="s">
        <v>43</v>
      </c>
      <c r="J2095">
        <v>2017</v>
      </c>
      <c r="K2095">
        <v>0.04</v>
      </c>
    </row>
    <row r="2096" spans="1:11" x14ac:dyDescent="0.25">
      <c r="A2096" t="s">
        <v>721</v>
      </c>
      <c r="B2096" t="s">
        <v>465</v>
      </c>
      <c r="C2096" t="s">
        <v>466</v>
      </c>
      <c r="D2096" t="str">
        <f>Clef_répartition[[#This Row],[Code association]]&amp;"_"&amp;Clef_répartition[[#This Row],[Nom association]]</f>
        <v>AISE_Assocition intercommunale scolaire de l'Esplanade</v>
      </c>
      <c r="E2096">
        <f>COUNTIFS(D$2:D2096,Clef_répartition[[#This Row],[Code_Nom]],J$2:J2096,Clef_répartition[[#This Row],[Année]])</f>
        <v>4</v>
      </c>
      <c r="F2096">
        <f>IF(Clef_répartition[[#This Row],[Code_Nom]]=D2095,F2095-1,(COUNTIFS(Clef_répartition[Code_Nom],Clef_répartition[[#This Row],[Code_Nom]],Clef_répartition[Année],Clef_répartition[[#This Row],[Année]])))</f>
        <v>7</v>
      </c>
      <c r="G2096" t="str">
        <f>Clef_répartition[[#This Row],[Code_Nom]]&amp;"_"&amp;Clef_répartition[[#This Row],[Nombre]]&amp;"_"&amp;Clef_répartition[[#This Row],[Année]]</f>
        <v>AISE_Assocition intercommunale scolaire de l'Esplanade_4_2017</v>
      </c>
      <c r="H2096">
        <v>5710</v>
      </c>
      <c r="I2096" t="s">
        <v>69</v>
      </c>
      <c r="J2096">
        <v>2017</v>
      </c>
      <c r="K2096">
        <v>0.05</v>
      </c>
    </row>
    <row r="2097" spans="1:11" x14ac:dyDescent="0.25">
      <c r="A2097" t="s">
        <v>721</v>
      </c>
      <c r="B2097" t="s">
        <v>465</v>
      </c>
      <c r="C2097" t="s">
        <v>466</v>
      </c>
      <c r="D2097" t="str">
        <f>Clef_répartition[[#This Row],[Code association]]&amp;"_"&amp;Clef_répartition[[#This Row],[Nom association]]</f>
        <v>AISE_Assocition intercommunale scolaire de l'Esplanade</v>
      </c>
      <c r="E2097">
        <f>COUNTIFS(D$2:D2097,Clef_répartition[[#This Row],[Code_Nom]],J$2:J2097,Clef_répartition[[#This Row],[Année]])</f>
        <v>5</v>
      </c>
      <c r="F2097">
        <f>IF(Clef_répartition[[#This Row],[Code_Nom]]=D2096,F2096-1,(COUNTIFS(Clef_répartition[Code_Nom],Clef_répartition[[#This Row],[Code_Nom]],Clef_répartition[Année],Clef_répartition[[#This Row],[Année]])))</f>
        <v>6</v>
      </c>
      <c r="G2097" t="str">
        <f>Clef_répartition[[#This Row],[Code_Nom]]&amp;"_"&amp;Clef_répartition[[#This Row],[Nombre]]&amp;"_"&amp;Clef_répartition[[#This Row],[Année]]</f>
        <v>AISE_Assocition intercommunale scolaire de l'Esplanade_5_2017</v>
      </c>
      <c r="H2097">
        <v>5715</v>
      </c>
      <c r="I2097" t="s">
        <v>97</v>
      </c>
      <c r="J2097">
        <v>2017</v>
      </c>
      <c r="K2097">
        <v>0.11</v>
      </c>
    </row>
    <row r="2098" spans="1:11" x14ac:dyDescent="0.25">
      <c r="A2098" t="s">
        <v>721</v>
      </c>
      <c r="B2098" t="s">
        <v>465</v>
      </c>
      <c r="C2098" t="s">
        <v>466</v>
      </c>
      <c r="D2098" t="str">
        <f>Clef_répartition[[#This Row],[Code association]]&amp;"_"&amp;Clef_répartition[[#This Row],[Nom association]]</f>
        <v>AISE_Assocition intercommunale scolaire de l'Esplanade</v>
      </c>
      <c r="E2098">
        <f>COUNTIFS(D$2:D2098,Clef_répartition[[#This Row],[Code_Nom]],J$2:J2098,Clef_répartition[[#This Row],[Année]])</f>
        <v>6</v>
      </c>
      <c r="F2098">
        <f>IF(Clef_répartition[[#This Row],[Code_Nom]]=D2097,F2097-1,(COUNTIFS(Clef_répartition[Code_Nom],Clef_répartition[[#This Row],[Code_Nom]],Clef_répartition[Année],Clef_répartition[[#This Row],[Année]])))</f>
        <v>5</v>
      </c>
      <c r="G2098" t="str">
        <f>Clef_répartition[[#This Row],[Code_Nom]]&amp;"_"&amp;Clef_répartition[[#This Row],[Nombre]]&amp;"_"&amp;Clef_répartition[[#This Row],[Année]]</f>
        <v>AISE_Assocition intercommunale scolaire de l'Esplanade_6_2017</v>
      </c>
      <c r="H2098">
        <v>5731</v>
      </c>
      <c r="I2098" t="s">
        <v>157</v>
      </c>
      <c r="J2098">
        <v>2017</v>
      </c>
      <c r="K2098">
        <v>0.15</v>
      </c>
    </row>
    <row r="2099" spans="1:11" x14ac:dyDescent="0.25">
      <c r="A2099" t="s">
        <v>721</v>
      </c>
      <c r="B2099" t="s">
        <v>465</v>
      </c>
      <c r="C2099" t="s">
        <v>466</v>
      </c>
      <c r="D2099" t="str">
        <f>Clef_répartition[[#This Row],[Code association]]&amp;"_"&amp;Clef_répartition[[#This Row],[Nom association]]</f>
        <v>AISE_Assocition intercommunale scolaire de l'Esplanade</v>
      </c>
      <c r="E2099">
        <f>COUNTIFS(D$2:D2099,Clef_répartition[[#This Row],[Code_Nom]],J$2:J2099,Clef_répartition[[#This Row],[Année]])</f>
        <v>7</v>
      </c>
      <c r="F2099">
        <f>IF(Clef_répartition[[#This Row],[Code_Nom]]=D2098,F2098-1,(COUNTIFS(Clef_répartition[Code_Nom],Clef_répartition[[#This Row],[Code_Nom]],Clef_répartition[Année],Clef_répartition[[#This Row],[Année]])))</f>
        <v>4</v>
      </c>
      <c r="G2099" t="str">
        <f>Clef_répartition[[#This Row],[Code_Nom]]&amp;"_"&amp;Clef_répartition[[#This Row],[Nombre]]&amp;"_"&amp;Clef_répartition[[#This Row],[Année]]</f>
        <v>AISE_Assocition intercommunale scolaire de l'Esplanade_7_2017</v>
      </c>
      <c r="H2099">
        <v>5429</v>
      </c>
      <c r="I2099" t="s">
        <v>162</v>
      </c>
      <c r="J2099">
        <v>2017</v>
      </c>
      <c r="K2099">
        <v>0.05</v>
      </c>
    </row>
    <row r="2100" spans="1:11" x14ac:dyDescent="0.25">
      <c r="A2100" t="s">
        <v>721</v>
      </c>
      <c r="B2100" t="s">
        <v>465</v>
      </c>
      <c r="C2100" t="s">
        <v>466</v>
      </c>
      <c r="D2100" t="str">
        <f>Clef_répartition[[#This Row],[Code association]]&amp;"_"&amp;Clef_répartition[[#This Row],[Nom association]]</f>
        <v>AISE_Assocition intercommunale scolaire de l'Esplanade</v>
      </c>
      <c r="E2100">
        <f>COUNTIFS(D$2:D2100,Clef_répartition[[#This Row],[Code_Nom]],J$2:J2100,Clef_répartition[[#This Row],[Année]])</f>
        <v>8</v>
      </c>
      <c r="F2100">
        <f>IF(Clef_répartition[[#This Row],[Code_Nom]]=D2099,F2099-1,(COUNTIFS(Clef_répartition[Code_Nom],Clef_répartition[[#This Row],[Code_Nom]],Clef_répartition[Année],Clef_répartition[[#This Row],[Année]])))</f>
        <v>3</v>
      </c>
      <c r="G2100" t="str">
        <f>Clef_répartition[[#This Row],[Code_Nom]]&amp;"_"&amp;Clef_répartition[[#This Row],[Nombre]]&amp;"_"&amp;Clef_répartition[[#This Row],[Année]]</f>
        <v>AISE_Assocition intercommunale scolaire de l'Esplanade_8_2017</v>
      </c>
      <c r="H2100">
        <v>5430</v>
      </c>
      <c r="I2100" t="s">
        <v>171</v>
      </c>
      <c r="J2100">
        <v>2017</v>
      </c>
      <c r="K2100">
        <v>0.05</v>
      </c>
    </row>
    <row r="2101" spans="1:11" x14ac:dyDescent="0.25">
      <c r="A2101" t="s">
        <v>721</v>
      </c>
      <c r="B2101" t="s">
        <v>465</v>
      </c>
      <c r="C2101" t="s">
        <v>466</v>
      </c>
      <c r="D2101" t="str">
        <f>Clef_répartition[[#This Row],[Code association]]&amp;"_"&amp;Clef_répartition[[#This Row],[Nom association]]</f>
        <v>AISE_Assocition intercommunale scolaire de l'Esplanade</v>
      </c>
      <c r="E2101">
        <f>COUNTIFS(D$2:D2101,Clef_répartition[[#This Row],[Code_Nom]],J$2:J2101,Clef_répartition[[#This Row],[Année]])</f>
        <v>9</v>
      </c>
      <c r="F2101">
        <f>IF(Clef_répartition[[#This Row],[Code_Nom]]=D2100,F2100-1,(COUNTIFS(Clef_répartition[Code_Nom],Clef_répartition[[#This Row],[Code_Nom]],Clef_répartition[Année],Clef_répartition[[#This Row],[Année]])))</f>
        <v>2</v>
      </c>
      <c r="G2101" t="str">
        <f>Clef_répartition[[#This Row],[Code_Nom]]&amp;"_"&amp;Clef_répartition[[#This Row],[Nombre]]&amp;"_"&amp;Clef_répartition[[#This Row],[Année]]</f>
        <v>AISE_Assocition intercommunale scolaire de l'Esplanade_9_2017</v>
      </c>
      <c r="H2101">
        <v>5434</v>
      </c>
      <c r="I2101" t="s">
        <v>244</v>
      </c>
      <c r="J2101">
        <v>2017</v>
      </c>
      <c r="K2101">
        <v>0.11</v>
      </c>
    </row>
    <row r="2102" spans="1:11" x14ac:dyDescent="0.25">
      <c r="A2102" t="s">
        <v>721</v>
      </c>
      <c r="B2102" t="s">
        <v>465</v>
      </c>
      <c r="C2102" t="s">
        <v>466</v>
      </c>
      <c r="D2102" t="str">
        <f>Clef_répartition[[#This Row],[Code association]]&amp;"_"&amp;Clef_répartition[[#This Row],[Nom association]]</f>
        <v>AISE_Assocition intercommunale scolaire de l'Esplanade</v>
      </c>
      <c r="E2102">
        <f>COUNTIFS(D$2:D2102,Clef_répartition[[#This Row],[Code_Nom]],J$2:J2102,Clef_répartition[[#This Row],[Année]])</f>
        <v>10</v>
      </c>
      <c r="F2102">
        <f>IF(Clef_répartition[[#This Row],[Code_Nom]]=D2101,F2101-1,(COUNTIFS(Clef_répartition[Code_Nom],Clef_répartition[[#This Row],[Code_Nom]],Clef_répartition[Année],Clef_répartition[[#This Row],[Année]])))</f>
        <v>1</v>
      </c>
      <c r="G2102" t="str">
        <f>Clef_répartition[[#This Row],[Code_Nom]]&amp;"_"&amp;Clef_répartition[[#This Row],[Nombre]]&amp;"_"&amp;Clef_répartition[[#This Row],[Année]]</f>
        <v>AISE_Assocition intercommunale scolaire de l'Esplanade_10_2017</v>
      </c>
      <c r="H2102">
        <v>5732</v>
      </c>
      <c r="I2102" t="s">
        <v>279</v>
      </c>
      <c r="J2102">
        <v>2017</v>
      </c>
      <c r="K2102">
        <v>0.1</v>
      </c>
    </row>
    <row r="2103" spans="1:11" x14ac:dyDescent="0.25">
      <c r="A2103" t="s">
        <v>721</v>
      </c>
      <c r="B2103" t="s">
        <v>589</v>
      </c>
      <c r="C2103" t="s">
        <v>590</v>
      </c>
      <c r="D2103" t="str">
        <f>Clef_répartition[[#This Row],[Code association]]&amp;"_"&amp;Clef_répartition[[#This Row],[Nom association]]</f>
        <v>AISGE_Association intercommunale scolaire de genolier et environs</v>
      </c>
      <c r="E2103">
        <f>COUNTIFS(D$2:D2103,Clef_répartition[[#This Row],[Code_Nom]],J$2:J2103,Clef_répartition[[#This Row],[Année]])</f>
        <v>1</v>
      </c>
      <c r="F2103">
        <f>IF(Clef_répartition[[#This Row],[Code_Nom]]=D2102,F2102-1,(COUNTIFS(Clef_répartition[Code_Nom],Clef_répartition[[#This Row],[Code_Nom]],Clef_répartition[Année],Clef_répartition[[#This Row],[Année]])))</f>
        <v>5</v>
      </c>
      <c r="G2103" t="str">
        <f>Clef_répartition[[#This Row],[Code_Nom]]&amp;"_"&amp;Clef_répartition[[#This Row],[Nombre]]&amp;"_"&amp;Clef_répartition[[#This Row],[Année]]</f>
        <v>AISGE_Association intercommunale scolaire de genolier et environs_1_2017</v>
      </c>
      <c r="H2103">
        <v>5702</v>
      </c>
      <c r="I2103" t="s">
        <v>7</v>
      </c>
      <c r="J2103">
        <v>2017</v>
      </c>
      <c r="K2103">
        <v>0.2346</v>
      </c>
    </row>
    <row r="2104" spans="1:11" x14ac:dyDescent="0.25">
      <c r="A2104" t="s">
        <v>721</v>
      </c>
      <c r="B2104" t="s">
        <v>589</v>
      </c>
      <c r="C2104" t="s">
        <v>590</v>
      </c>
      <c r="D2104" t="str">
        <f>Clef_répartition[[#This Row],[Code association]]&amp;"_"&amp;Clef_répartition[[#This Row],[Nom association]]</f>
        <v>AISGE_Association intercommunale scolaire de genolier et environs</v>
      </c>
      <c r="E2104">
        <f>COUNTIFS(D$2:D2104,Clef_répartition[[#This Row],[Code_Nom]],J$2:J2104,Clef_répartition[[#This Row],[Année]])</f>
        <v>2</v>
      </c>
      <c r="F2104">
        <f>IF(Clef_répartition[[#This Row],[Code_Nom]]=D2103,F2103-1,(COUNTIFS(Clef_répartition[Code_Nom],Clef_répartition[[#This Row],[Code_Nom]],Clef_répartition[Année],Clef_répartition[[#This Row],[Année]])))</f>
        <v>4</v>
      </c>
      <c r="G2104" t="str">
        <f>Clef_répartition[[#This Row],[Code_Nom]]&amp;"_"&amp;Clef_répartition[[#This Row],[Nombre]]&amp;"_"&amp;Clef_répartition[[#This Row],[Année]]</f>
        <v>AISGE_Association intercommunale scolaire de genolier et environs_2_2017</v>
      </c>
      <c r="H2104">
        <v>5718</v>
      </c>
      <c r="I2104" t="s">
        <v>120</v>
      </c>
      <c r="J2104">
        <v>2017</v>
      </c>
      <c r="K2104">
        <v>0.25659999999999999</v>
      </c>
    </row>
    <row r="2105" spans="1:11" x14ac:dyDescent="0.25">
      <c r="A2105" t="s">
        <v>721</v>
      </c>
      <c r="B2105" t="s">
        <v>589</v>
      </c>
      <c r="C2105" t="s">
        <v>590</v>
      </c>
      <c r="D2105" t="str">
        <f>Clef_répartition[[#This Row],[Code association]]&amp;"_"&amp;Clef_répartition[[#This Row],[Nom association]]</f>
        <v>AISGE_Association intercommunale scolaire de genolier et environs</v>
      </c>
      <c r="E2105">
        <f>COUNTIFS(D$2:D2105,Clef_répartition[[#This Row],[Code_Nom]],J$2:J2105,Clef_répartition[[#This Row],[Année]])</f>
        <v>3</v>
      </c>
      <c r="F2105">
        <f>IF(Clef_répartition[[#This Row],[Code_Nom]]=D2104,F2104-1,(COUNTIFS(Clef_répartition[Code_Nom],Clef_répartition[[#This Row],[Code_Nom]],Clef_répartition[Année],Clef_répartition[[#This Row],[Année]])))</f>
        <v>3</v>
      </c>
      <c r="G2105" t="str">
        <f>Clef_répartition[[#This Row],[Code_Nom]]&amp;"_"&amp;Clef_répartition[[#This Row],[Nombre]]&amp;"_"&amp;Clef_répartition[[#This Row],[Année]]</f>
        <v>AISGE_Association intercommunale scolaire de genolier et environs_3_2017</v>
      </c>
      <c r="H2105">
        <v>5720</v>
      </c>
      <c r="I2105" t="s">
        <v>125</v>
      </c>
      <c r="J2105">
        <v>2017</v>
      </c>
      <c r="K2105">
        <v>0.13170000000000001</v>
      </c>
    </row>
    <row r="2106" spans="1:11" x14ac:dyDescent="0.25">
      <c r="A2106" t="s">
        <v>721</v>
      </c>
      <c r="B2106" t="s">
        <v>589</v>
      </c>
      <c r="C2106" t="s">
        <v>590</v>
      </c>
      <c r="D2106" t="str">
        <f>Clef_répartition[[#This Row],[Code association]]&amp;"_"&amp;Clef_répartition[[#This Row],[Nom association]]</f>
        <v>AISGE_Association intercommunale scolaire de genolier et environs</v>
      </c>
      <c r="E2106">
        <f>COUNTIFS(D$2:D2106,Clef_répartition[[#This Row],[Code_Nom]],J$2:J2106,Clef_répartition[[#This Row],[Année]])</f>
        <v>4</v>
      </c>
      <c r="F2106">
        <f>IF(Clef_répartition[[#This Row],[Code_Nom]]=D2105,F2105-1,(COUNTIFS(Clef_répartition[Code_Nom],Clef_répartition[[#This Row],[Code_Nom]],Clef_répartition[Année],Clef_répartition[[#This Row],[Année]])))</f>
        <v>2</v>
      </c>
      <c r="G2106" t="str">
        <f>Clef_répartition[[#This Row],[Code_Nom]]&amp;"_"&amp;Clef_répartition[[#This Row],[Nombre]]&amp;"_"&amp;Clef_répartition[[#This Row],[Année]]</f>
        <v>AISGE_Association intercommunale scolaire de genolier et environs_4_2017</v>
      </c>
      <c r="H2106">
        <v>5727</v>
      </c>
      <c r="I2106" t="s">
        <v>243</v>
      </c>
      <c r="J2106">
        <v>2017</v>
      </c>
      <c r="K2106">
        <v>0.19170000000000001</v>
      </c>
    </row>
    <row r="2107" spans="1:11" x14ac:dyDescent="0.25">
      <c r="A2107" t="s">
        <v>721</v>
      </c>
      <c r="B2107" t="s">
        <v>589</v>
      </c>
      <c r="C2107" t="s">
        <v>590</v>
      </c>
      <c r="D2107" t="str">
        <f>Clef_répartition[[#This Row],[Code association]]&amp;"_"&amp;Clef_répartition[[#This Row],[Nom association]]</f>
        <v>AISGE_Association intercommunale scolaire de genolier et environs</v>
      </c>
      <c r="E2107">
        <f>COUNTIFS(D$2:D2107,Clef_répartition[[#This Row],[Code_Nom]],J$2:J2107,Clef_répartition[[#This Row],[Année]])</f>
        <v>5</v>
      </c>
      <c r="F2107">
        <f>IF(Clef_répartition[[#This Row],[Code_Nom]]=D2106,F2106-1,(COUNTIFS(Clef_répartition[Code_Nom],Clef_répartition[[#This Row],[Code_Nom]],Clef_répartition[Année],Clef_répartition[[#This Row],[Année]])))</f>
        <v>1</v>
      </c>
      <c r="G2107" t="str">
        <f>Clef_répartition[[#This Row],[Code_Nom]]&amp;"_"&amp;Clef_répartition[[#This Row],[Nombre]]&amp;"_"&amp;Clef_répartition[[#This Row],[Année]]</f>
        <v>AISGE_Association intercommunale scolaire de genolier et environs_5_2017</v>
      </c>
      <c r="H2107">
        <v>5730</v>
      </c>
      <c r="I2107" t="s">
        <v>265</v>
      </c>
      <c r="J2107">
        <v>2017</v>
      </c>
      <c r="K2107">
        <v>0.18540000000000001</v>
      </c>
    </row>
    <row r="2108" spans="1:11" x14ac:dyDescent="0.25">
      <c r="A2108" t="s">
        <v>721</v>
      </c>
      <c r="B2108" t="s">
        <v>444</v>
      </c>
      <c r="C2108" t="s">
        <v>445</v>
      </c>
      <c r="D2108" t="str">
        <f>Clef_répartition[[#This Row],[Code association]]&amp;"_"&amp;Clef_répartition[[#This Row],[Nom association]]</f>
        <v>AISGIA_Association Intercommunale du Stand des Grandes Iles d'Amont</v>
      </c>
      <c r="E2108">
        <f>COUNTIFS(D$2:D2108,Clef_répartition[[#This Row],[Code_Nom]],J$2:J2108,Clef_répartition[[#This Row],[Année]])</f>
        <v>1</v>
      </c>
      <c r="F2108">
        <f>IF(Clef_répartition[[#This Row],[Code_Nom]]=D2107,F2107-1,(COUNTIFS(Clef_répartition[Code_Nom],Clef_répartition[[#This Row],[Code_Nom]],Clef_répartition[Année],Clef_répartition[[#This Row],[Année]])))</f>
        <v>4</v>
      </c>
      <c r="G2108" t="str">
        <f>Clef_répartition[[#This Row],[Code_Nom]]&amp;"_"&amp;Clef_répartition[[#This Row],[Nombre]]&amp;"_"&amp;Clef_répartition[[#This Row],[Année]]</f>
        <v>AISGIA_Association Intercommunale du Stand des Grandes Iles d'Amont_1_2017</v>
      </c>
      <c r="H2108">
        <v>5401</v>
      </c>
      <c r="I2108" t="s">
        <v>3</v>
      </c>
      <c r="J2108">
        <v>2017</v>
      </c>
      <c r="K2108">
        <v>0.39</v>
      </c>
    </row>
    <row r="2109" spans="1:11" x14ac:dyDescent="0.25">
      <c r="A2109" t="s">
        <v>721</v>
      </c>
      <c r="B2109" t="s">
        <v>444</v>
      </c>
      <c r="C2109" t="s">
        <v>445</v>
      </c>
      <c r="D2109" t="str">
        <f>Clef_répartition[[#This Row],[Code association]]&amp;"_"&amp;Clef_répartition[[#This Row],[Nom association]]</f>
        <v>AISGIA_Association Intercommunale du Stand des Grandes Iles d'Amont</v>
      </c>
      <c r="E2109">
        <f>COUNTIFS(D$2:D2109,Clef_répartition[[#This Row],[Code_Nom]],J$2:J2109,Clef_répartition[[#This Row],[Année]])</f>
        <v>2</v>
      </c>
      <c r="F2109">
        <f>IF(Clef_répartition[[#This Row],[Code_Nom]]=D2108,F2108-1,(COUNTIFS(Clef_répartition[Code_Nom],Clef_répartition[[#This Row],[Code_Nom]],Clef_répartition[Année],Clef_répartition[[#This Row],[Année]])))</f>
        <v>3</v>
      </c>
      <c r="G2109" t="str">
        <f>Clef_répartition[[#This Row],[Code_Nom]]&amp;"_"&amp;Clef_répartition[[#This Row],[Nombre]]&amp;"_"&amp;Clef_répartition[[#This Row],[Année]]</f>
        <v>AISGIA_Association Intercommunale du Stand des Grandes Iles d'Amont_2_2017</v>
      </c>
      <c r="H2109">
        <v>5402</v>
      </c>
      <c r="I2109" t="s">
        <v>22</v>
      </c>
      <c r="J2109">
        <v>2017</v>
      </c>
      <c r="K2109">
        <v>0.28000000000000003</v>
      </c>
    </row>
    <row r="2110" spans="1:11" x14ac:dyDescent="0.25">
      <c r="A2110" t="s">
        <v>721</v>
      </c>
      <c r="B2110" t="s">
        <v>444</v>
      </c>
      <c r="C2110" t="s">
        <v>445</v>
      </c>
      <c r="D2110" t="str">
        <f>Clef_répartition[[#This Row],[Code association]]&amp;"_"&amp;Clef_répartition[[#This Row],[Nom association]]</f>
        <v>AISGIA_Association Intercommunale du Stand des Grandes Iles d'Amont</v>
      </c>
      <c r="E2110">
        <f>COUNTIFS(D$2:D2110,Clef_répartition[[#This Row],[Code_Nom]],J$2:J2110,Clef_répartition[[#This Row],[Année]])</f>
        <v>3</v>
      </c>
      <c r="F2110">
        <f>IF(Clef_répartition[[#This Row],[Code_Nom]]=D2109,F2109-1,(COUNTIFS(Clef_répartition[Code_Nom],Clef_répartition[[#This Row],[Code_Nom]],Clef_répartition[Année],Clef_répartition[[#This Row],[Année]])))</f>
        <v>2</v>
      </c>
      <c r="G2110" t="str">
        <f>Clef_répartition[[#This Row],[Code_Nom]]&amp;"_"&amp;Clef_répartition[[#This Row],[Nombre]]&amp;"_"&amp;Clef_répartition[[#This Row],[Année]]</f>
        <v>AISGIA_Association Intercommunale du Stand des Grandes Iles d'Amont_3_2017</v>
      </c>
      <c r="H2110">
        <v>5409</v>
      </c>
      <c r="I2110" t="s">
        <v>198</v>
      </c>
      <c r="J2110">
        <v>2017</v>
      </c>
      <c r="K2110">
        <v>0.28999999999999998</v>
      </c>
    </row>
    <row r="2111" spans="1:11" x14ac:dyDescent="0.25">
      <c r="A2111" t="s">
        <v>721</v>
      </c>
      <c r="B2111" t="s">
        <v>444</v>
      </c>
      <c r="C2111" t="s">
        <v>445</v>
      </c>
      <c r="D2111" t="str">
        <f>Clef_répartition[[#This Row],[Code association]]&amp;"_"&amp;Clef_répartition[[#This Row],[Nom association]]</f>
        <v>AISGIA_Association Intercommunale du Stand des Grandes Iles d'Amont</v>
      </c>
      <c r="E2111">
        <f>COUNTIFS(D$2:D2111,Clef_répartition[[#This Row],[Code_Nom]],J$2:J2111,Clef_répartition[[#This Row],[Année]])</f>
        <v>4</v>
      </c>
      <c r="F2111">
        <f>IF(Clef_répartition[[#This Row],[Code_Nom]]=D2110,F2110-1,(COUNTIFS(Clef_répartition[Code_Nom],Clef_répartition[[#This Row],[Code_Nom]],Clef_répartition[Année],Clef_répartition[[#This Row],[Année]])))</f>
        <v>1</v>
      </c>
      <c r="G2111" t="str">
        <f>Clef_répartition[[#This Row],[Code_Nom]]&amp;"_"&amp;Clef_répartition[[#This Row],[Nombre]]&amp;"_"&amp;Clef_répartition[[#This Row],[Année]]</f>
        <v>AISGIA_Association Intercommunale du Stand des Grandes Iles d'Amont_4_2017</v>
      </c>
      <c r="H2111">
        <v>5415</v>
      </c>
      <c r="I2111" t="s">
        <v>300</v>
      </c>
      <c r="J2111">
        <v>2017</v>
      </c>
      <c r="K2111">
        <v>0.04</v>
      </c>
    </row>
    <row r="2112" spans="1:11" x14ac:dyDescent="0.25">
      <c r="A2112" t="s">
        <v>721</v>
      </c>
      <c r="B2112" t="s">
        <v>612</v>
      </c>
      <c r="C2112" t="s">
        <v>613</v>
      </c>
      <c r="D2112" t="str">
        <f>Clef_répartition[[#This Row],[Code association]]&amp;"_"&amp;Clef_répartition[[#This Row],[Nom association]]</f>
        <v>AISM_Association intercommunale d'amenée d'eau de la Source Mercier</v>
      </c>
      <c r="E2112">
        <f>COUNTIFS(D$2:D2112,Clef_répartition[[#This Row],[Code_Nom]],J$2:J2112,Clef_répartition[[#This Row],[Année]])</f>
        <v>1</v>
      </c>
      <c r="F2112">
        <f>IF(Clef_répartition[[#This Row],[Code_Nom]]=D2111,F2111-1,(COUNTIFS(Clef_répartition[Code_Nom],Clef_répartition[[#This Row],[Code_Nom]],Clef_répartition[Année],Clef_répartition[[#This Row],[Année]])))</f>
        <v>6</v>
      </c>
      <c r="G2112" t="str">
        <f>Clef_répartition[[#This Row],[Code_Nom]]&amp;"_"&amp;Clef_répartition[[#This Row],[Nombre]]&amp;"_"&amp;Clef_répartition[[#This Row],[Année]]</f>
        <v>AISM_Association intercommunale d'amenée d'eau de la Source Mercier_1_2017</v>
      </c>
      <c r="H2112">
        <v>5748</v>
      </c>
      <c r="I2112" t="s">
        <v>38</v>
      </c>
      <c r="J2112">
        <v>2017</v>
      </c>
      <c r="K2112">
        <v>0.18</v>
      </c>
    </row>
    <row r="2113" spans="1:11" x14ac:dyDescent="0.25">
      <c r="A2113" t="s">
        <v>721</v>
      </c>
      <c r="B2113" t="s">
        <v>612</v>
      </c>
      <c r="C2113" t="s">
        <v>613</v>
      </c>
      <c r="D2113" t="str">
        <f>Clef_répartition[[#This Row],[Code association]]&amp;"_"&amp;Clef_répartition[[#This Row],[Nom association]]</f>
        <v>AISM_Association intercommunale d'amenée d'eau de la Source Mercier</v>
      </c>
      <c r="E2113">
        <f>COUNTIFS(D$2:D2113,Clef_répartition[[#This Row],[Code_Nom]],J$2:J2113,Clef_répartition[[#This Row],[Année]])</f>
        <v>2</v>
      </c>
      <c r="F2113">
        <f>IF(Clef_répartition[[#This Row],[Code_Nom]]=D2112,F2112-1,(COUNTIFS(Clef_répartition[Code_Nom],Clef_répartition[[#This Row],[Code_Nom]],Clef_répartition[Année],Clef_répartition[[#This Row],[Année]])))</f>
        <v>5</v>
      </c>
      <c r="G2113" t="str">
        <f>Clef_répartition[[#This Row],[Code_Nom]]&amp;"_"&amp;Clef_répartition[[#This Row],[Nombre]]&amp;"_"&amp;Clef_répartition[[#This Row],[Année]]</f>
        <v>AISM_Association intercommunale d'amenée d'eau de la Source Mercier_2_2017</v>
      </c>
      <c r="H2113">
        <v>5741</v>
      </c>
      <c r="I2113" t="s">
        <v>144</v>
      </c>
      <c r="J2113">
        <v>2017</v>
      </c>
      <c r="K2113">
        <v>0.16</v>
      </c>
    </row>
    <row r="2114" spans="1:11" x14ac:dyDescent="0.25">
      <c r="A2114" t="s">
        <v>721</v>
      </c>
      <c r="B2114" t="s">
        <v>612</v>
      </c>
      <c r="C2114" t="s">
        <v>613</v>
      </c>
      <c r="D2114" t="str">
        <f>Clef_répartition[[#This Row],[Code association]]&amp;"_"&amp;Clef_répartition[[#This Row],[Nom association]]</f>
        <v>AISM_Association intercommunale d'amenée d'eau de la Source Mercier</v>
      </c>
      <c r="E2114">
        <f>COUNTIFS(D$2:D2114,Clef_répartition[[#This Row],[Code_Nom]],J$2:J2114,Clef_répartition[[#This Row],[Année]])</f>
        <v>3</v>
      </c>
      <c r="F2114">
        <f>IF(Clef_répartition[[#This Row],[Code_Nom]]=D2113,F2113-1,(COUNTIFS(Clef_répartition[Code_Nom],Clef_répartition[[#This Row],[Code_Nom]],Clef_répartition[Année],Clef_répartition[[#This Row],[Année]])))</f>
        <v>4</v>
      </c>
      <c r="G2114" t="str">
        <f>Clef_répartition[[#This Row],[Code_Nom]]&amp;"_"&amp;Clef_répartition[[#This Row],[Nombre]]&amp;"_"&amp;Clef_répartition[[#This Row],[Année]]</f>
        <v>AISM_Association intercommunale d'amenée d'eau de la Source Mercier_3_2017</v>
      </c>
      <c r="H2114">
        <v>5750</v>
      </c>
      <c r="I2114" t="s">
        <v>158</v>
      </c>
      <c r="J2114">
        <v>2017</v>
      </c>
      <c r="K2114">
        <v>0.13</v>
      </c>
    </row>
    <row r="2115" spans="1:11" x14ac:dyDescent="0.25">
      <c r="A2115" t="s">
        <v>721</v>
      </c>
      <c r="B2115" t="s">
        <v>612</v>
      </c>
      <c r="C2115" t="s">
        <v>613</v>
      </c>
      <c r="D2115" t="str">
        <f>Clef_répartition[[#This Row],[Code association]]&amp;"_"&amp;Clef_répartition[[#This Row],[Nom association]]</f>
        <v>AISM_Association intercommunale d'amenée d'eau de la Source Mercier</v>
      </c>
      <c r="E2115">
        <f>COUNTIFS(D$2:D2115,Clef_répartition[[#This Row],[Code_Nom]],J$2:J2115,Clef_répartition[[#This Row],[Année]])</f>
        <v>4</v>
      </c>
      <c r="F2115">
        <f>IF(Clef_répartition[[#This Row],[Code_Nom]]=D2114,F2114-1,(COUNTIFS(Clef_répartition[Code_Nom],Clef_répartition[[#This Row],[Code_Nom]],Clef_répartition[Année],Clef_répartition[[#This Row],[Année]])))</f>
        <v>3</v>
      </c>
      <c r="G2115" t="str">
        <f>Clef_répartition[[#This Row],[Code_Nom]]&amp;"_"&amp;Clef_répartition[[#This Row],[Nombre]]&amp;"_"&amp;Clef_répartition[[#This Row],[Année]]</f>
        <v>AISM_Association intercommunale d'amenée d'eau de la Source Mercier_4_2017</v>
      </c>
      <c r="H2115">
        <v>5755</v>
      </c>
      <c r="I2115" t="s">
        <v>160</v>
      </c>
      <c r="J2115">
        <v>2017</v>
      </c>
      <c r="K2115">
        <v>0.28999999999999998</v>
      </c>
    </row>
    <row r="2116" spans="1:11" x14ac:dyDescent="0.25">
      <c r="A2116" t="s">
        <v>721</v>
      </c>
      <c r="B2116" t="s">
        <v>612</v>
      </c>
      <c r="C2116" t="s">
        <v>613</v>
      </c>
      <c r="D2116" t="str">
        <f>Clef_répartition[[#This Row],[Code association]]&amp;"_"&amp;Clef_répartition[[#This Row],[Nom association]]</f>
        <v>AISM_Association intercommunale d'amenée d'eau de la Source Mercier</v>
      </c>
      <c r="E2116">
        <f>COUNTIFS(D$2:D2116,Clef_répartition[[#This Row],[Code_Nom]],J$2:J2116,Clef_répartition[[#This Row],[Année]])</f>
        <v>5</v>
      </c>
      <c r="F2116">
        <f>IF(Clef_répartition[[#This Row],[Code_Nom]]=D2115,F2115-1,(COUNTIFS(Clef_répartition[Code_Nom],Clef_répartition[[#This Row],[Code_Nom]],Clef_répartition[Année],Clef_répartition[[#This Row],[Année]])))</f>
        <v>2</v>
      </c>
      <c r="G2116" t="str">
        <f>Clef_répartition[[#This Row],[Code_Nom]]&amp;"_"&amp;Clef_répartition[[#This Row],[Nombre]]&amp;"_"&amp;Clef_répartition[[#This Row],[Année]]</f>
        <v>AISM_Association intercommunale d'amenée d'eau de la Source Mercier_5_2017</v>
      </c>
      <c r="H2116">
        <v>5759</v>
      </c>
      <c r="I2116" t="s">
        <v>220</v>
      </c>
      <c r="J2116">
        <v>2017</v>
      </c>
      <c r="K2116">
        <v>0.15</v>
      </c>
    </row>
    <row r="2117" spans="1:11" x14ac:dyDescent="0.25">
      <c r="A2117" t="s">
        <v>721</v>
      </c>
      <c r="B2117" t="s">
        <v>612</v>
      </c>
      <c r="C2117" t="s">
        <v>613</v>
      </c>
      <c r="D2117" t="str">
        <f>Clef_répartition[[#This Row],[Code association]]&amp;"_"&amp;Clef_répartition[[#This Row],[Nom association]]</f>
        <v>AISM_Association intercommunale d'amenée d'eau de la Source Mercier</v>
      </c>
      <c r="E2117">
        <f>COUNTIFS(D$2:D2117,Clef_répartition[[#This Row],[Code_Nom]],J$2:J2117,Clef_répartition[[#This Row],[Année]])</f>
        <v>6</v>
      </c>
      <c r="F2117">
        <f>IF(Clef_répartition[[#This Row],[Code_Nom]]=D2116,F2116-1,(COUNTIFS(Clef_répartition[Code_Nom],Clef_répartition[[#This Row],[Code_Nom]],Clef_répartition[Année],Clef_répartition[[#This Row],[Année]])))</f>
        <v>1</v>
      </c>
      <c r="G2117" t="str">
        <f>Clef_répartition[[#This Row],[Code_Nom]]&amp;"_"&amp;Clef_répartition[[#This Row],[Nombre]]&amp;"_"&amp;Clef_répartition[[#This Row],[Année]]</f>
        <v>AISM_Association intercommunale d'amenée d'eau de la Source Mercier_6_2017</v>
      </c>
      <c r="H2117">
        <v>5762</v>
      </c>
      <c r="I2117" t="s">
        <v>253</v>
      </c>
      <c r="J2117">
        <v>2017</v>
      </c>
      <c r="K2117">
        <v>0.09</v>
      </c>
    </row>
    <row r="2118" spans="1:11" x14ac:dyDescent="0.25">
      <c r="A2118" t="s">
        <v>721</v>
      </c>
      <c r="B2118" t="s">
        <v>551</v>
      </c>
      <c r="C2118" t="s">
        <v>552</v>
      </c>
      <c r="D2118" t="str">
        <f>Clef_répartition[[#This Row],[Code association]]&amp;"_"&amp;Clef_répartition[[#This Row],[Nom association]]</f>
        <v>AISMLE_Association Intercommunale Scolaire de Moudon-Lucens et Environs</v>
      </c>
      <c r="E2118">
        <f>COUNTIFS(D$2:D2118,Clef_répartition[[#This Row],[Code_Nom]],J$2:J2118,Clef_répartition[[#This Row],[Année]])</f>
        <v>1</v>
      </c>
      <c r="F2118">
        <f>IF(Clef_répartition[[#This Row],[Code_Nom]]=D2117,F2117-1,(COUNTIFS(Clef_répartition[Code_Nom],Clef_répartition[[#This Row],[Code_Nom]],Clef_répartition[Année],Clef_répartition[[#This Row],[Année]])))</f>
        <v>11</v>
      </c>
      <c r="G2118" t="str">
        <f>Clef_répartition[[#This Row],[Code_Nom]]&amp;"_"&amp;Clef_répartition[[#This Row],[Nombre]]&amp;"_"&amp;Clef_répartition[[#This Row],[Année]]</f>
        <v>AISMLE_Association Intercommunale Scolaire de Moudon-Lucens et Environs_1_2017</v>
      </c>
      <c r="H2118">
        <v>5663</v>
      </c>
      <c r="I2118" t="s">
        <v>45</v>
      </c>
      <c r="J2118">
        <v>2017</v>
      </c>
      <c r="K2118">
        <v>1.67E-2</v>
      </c>
    </row>
    <row r="2119" spans="1:11" x14ac:dyDescent="0.25">
      <c r="A2119" t="s">
        <v>721</v>
      </c>
      <c r="B2119" t="s">
        <v>551</v>
      </c>
      <c r="C2119" t="s">
        <v>552</v>
      </c>
      <c r="D2119" t="str">
        <f>Clef_répartition[[#This Row],[Code association]]&amp;"_"&amp;Clef_répartition[[#This Row],[Nom association]]</f>
        <v>AISMLE_Association Intercommunale Scolaire de Moudon-Lucens et Environs</v>
      </c>
      <c r="E2119">
        <f>COUNTIFS(D$2:D2119,Clef_répartition[[#This Row],[Code_Nom]],J$2:J2119,Clef_répartition[[#This Row],[Année]])</f>
        <v>2</v>
      </c>
      <c r="F2119">
        <f>IF(Clef_répartition[[#This Row],[Code_Nom]]=D2118,F2118-1,(COUNTIFS(Clef_répartition[Code_Nom],Clef_répartition[[#This Row],[Code_Nom]],Clef_répartition[Année],Clef_répartition[[#This Row],[Année]])))</f>
        <v>10</v>
      </c>
      <c r="G2119" t="str">
        <f>Clef_répartition[[#This Row],[Code_Nom]]&amp;"_"&amp;Clef_répartition[[#This Row],[Nombre]]&amp;"_"&amp;Clef_répartition[[#This Row],[Année]]</f>
        <v>AISMLE_Association Intercommunale Scolaire de Moudon-Lucens et Environs_2_2017</v>
      </c>
      <c r="H2119">
        <v>5665</v>
      </c>
      <c r="I2119" t="s">
        <v>57</v>
      </c>
      <c r="J2119">
        <v>2017</v>
      </c>
      <c r="K2119">
        <v>1.6299999999999999E-2</v>
      </c>
    </row>
    <row r="2120" spans="1:11" x14ac:dyDescent="0.25">
      <c r="A2120" t="s">
        <v>721</v>
      </c>
      <c r="B2120" t="s">
        <v>551</v>
      </c>
      <c r="C2120" t="s">
        <v>552</v>
      </c>
      <c r="D2120" t="str">
        <f>Clef_répartition[[#This Row],[Code association]]&amp;"_"&amp;Clef_répartition[[#This Row],[Nom association]]</f>
        <v>AISMLE_Association Intercommunale Scolaire de Moudon-Lucens et Environs</v>
      </c>
      <c r="E2120">
        <f>COUNTIFS(D$2:D2120,Clef_répartition[[#This Row],[Code_Nom]],J$2:J2120,Clef_répartition[[#This Row],[Année]])</f>
        <v>3</v>
      </c>
      <c r="F2120">
        <f>IF(Clef_répartition[[#This Row],[Code_Nom]]=D2119,F2119-1,(COUNTIFS(Clef_répartition[Code_Nom],Clef_répartition[[#This Row],[Code_Nom]],Clef_répartition[Année],Clef_répartition[[#This Row],[Année]])))</f>
        <v>9</v>
      </c>
      <c r="G2120" t="str">
        <f>Clef_répartition[[#This Row],[Code_Nom]]&amp;"_"&amp;Clef_répartition[[#This Row],[Nombre]]&amp;"_"&amp;Clef_répartition[[#This Row],[Année]]</f>
        <v>AISMLE_Association Intercommunale Scolaire de Moudon-Lucens et Environs_3_2017</v>
      </c>
      <c r="H2120">
        <v>5669</v>
      </c>
      <c r="I2120" t="s">
        <v>89</v>
      </c>
      <c r="J2120">
        <v>2017</v>
      </c>
      <c r="K2120">
        <v>2.5899999999999999E-2</v>
      </c>
    </row>
    <row r="2121" spans="1:11" x14ac:dyDescent="0.25">
      <c r="A2121" t="s">
        <v>721</v>
      </c>
      <c r="B2121" t="s">
        <v>551</v>
      </c>
      <c r="C2121" t="s">
        <v>552</v>
      </c>
      <c r="D2121" t="str">
        <f>Clef_répartition[[#This Row],[Code association]]&amp;"_"&amp;Clef_répartition[[#This Row],[Nom association]]</f>
        <v>AISMLE_Association Intercommunale Scolaire de Moudon-Lucens et Environs</v>
      </c>
      <c r="E2121">
        <f>COUNTIFS(D$2:D2121,Clef_répartition[[#This Row],[Code_Nom]],J$2:J2121,Clef_répartition[[#This Row],[Année]])</f>
        <v>4</v>
      </c>
      <c r="F2121">
        <f>IF(Clef_répartition[[#This Row],[Code_Nom]]=D2120,F2120-1,(COUNTIFS(Clef_répartition[Code_Nom],Clef_répartition[[#This Row],[Code_Nom]],Clef_répartition[Année],Clef_répartition[[#This Row],[Année]])))</f>
        <v>8</v>
      </c>
      <c r="G2121" t="str">
        <f>Clef_répartition[[#This Row],[Code_Nom]]&amp;"_"&amp;Clef_répartition[[#This Row],[Nombre]]&amp;"_"&amp;Clef_répartition[[#This Row],[Année]]</f>
        <v>AISMLE_Association Intercommunale Scolaire de Moudon-Lucens et Environs_4_2017</v>
      </c>
      <c r="H2121">
        <v>5671</v>
      </c>
      <c r="I2121" t="s">
        <v>95</v>
      </c>
      <c r="J2121">
        <v>2017</v>
      </c>
      <c r="K2121">
        <v>0</v>
      </c>
    </row>
    <row r="2122" spans="1:11" x14ac:dyDescent="0.25">
      <c r="A2122" t="s">
        <v>721</v>
      </c>
      <c r="B2122" t="s">
        <v>551</v>
      </c>
      <c r="C2122" t="s">
        <v>552</v>
      </c>
      <c r="D2122" t="str">
        <f>Clef_répartition[[#This Row],[Code association]]&amp;"_"&amp;Clef_répartition[[#This Row],[Nom association]]</f>
        <v>AISMLE_Association Intercommunale Scolaire de Moudon-Lucens et Environs</v>
      </c>
      <c r="E2122">
        <f>COUNTIFS(D$2:D2122,Clef_répartition[[#This Row],[Code_Nom]],J$2:J2122,Clef_répartition[[#This Row],[Année]])</f>
        <v>5</v>
      </c>
      <c r="F2122">
        <f>IF(Clef_répartition[[#This Row],[Code_Nom]]=D2121,F2121-1,(COUNTIFS(Clef_répartition[Code_Nom],Clef_répartition[[#This Row],[Code_Nom]],Clef_répartition[Année],Clef_répartition[[#This Row],[Année]])))</f>
        <v>7</v>
      </c>
      <c r="G2122" t="str">
        <f>Clef_répartition[[#This Row],[Code_Nom]]&amp;"_"&amp;Clef_répartition[[#This Row],[Nombre]]&amp;"_"&amp;Clef_répartition[[#This Row],[Année]]</f>
        <v>AISMLE_Association Intercommunale Scolaire de Moudon-Lucens et Environs_5_2017</v>
      </c>
      <c r="H2122">
        <v>5673</v>
      </c>
      <c r="I2122" t="s">
        <v>137</v>
      </c>
      <c r="J2122">
        <v>2017</v>
      </c>
      <c r="K2122">
        <v>3.2500000000000001E-2</v>
      </c>
    </row>
    <row r="2123" spans="1:11" x14ac:dyDescent="0.25">
      <c r="A2123" t="s">
        <v>721</v>
      </c>
      <c r="B2123" t="s">
        <v>551</v>
      </c>
      <c r="C2123" t="s">
        <v>552</v>
      </c>
      <c r="D2123" t="str">
        <f>Clef_répartition[[#This Row],[Code association]]&amp;"_"&amp;Clef_répartition[[#This Row],[Nom association]]</f>
        <v>AISMLE_Association Intercommunale Scolaire de Moudon-Lucens et Environs</v>
      </c>
      <c r="E2123">
        <f>COUNTIFS(D$2:D2123,Clef_répartition[[#This Row],[Code_Nom]],J$2:J2123,Clef_répartition[[#This Row],[Année]])</f>
        <v>6</v>
      </c>
      <c r="F2123">
        <f>IF(Clef_répartition[[#This Row],[Code_Nom]]=D2122,F2122-1,(COUNTIFS(Clef_répartition[Code_Nom],Clef_répartition[[#This Row],[Code_Nom]],Clef_répartition[Année],Clef_répartition[[#This Row],[Année]])))</f>
        <v>6</v>
      </c>
      <c r="G2123" t="str">
        <f>Clef_répartition[[#This Row],[Code_Nom]]&amp;"_"&amp;Clef_répartition[[#This Row],[Nombre]]&amp;"_"&amp;Clef_répartition[[#This Row],[Année]]</f>
        <v>AISMLE_Association Intercommunale Scolaire de Moudon-Lucens et Environs_6_2017</v>
      </c>
      <c r="H2123">
        <v>5674</v>
      </c>
      <c r="I2123" t="s">
        <v>163</v>
      </c>
      <c r="J2123">
        <v>2017</v>
      </c>
      <c r="K2123">
        <v>9.7000000000000003E-3</v>
      </c>
    </row>
    <row r="2124" spans="1:11" x14ac:dyDescent="0.25">
      <c r="A2124" t="s">
        <v>721</v>
      </c>
      <c r="B2124" t="s">
        <v>551</v>
      </c>
      <c r="C2124" t="s">
        <v>552</v>
      </c>
      <c r="D2124" t="str">
        <f>Clef_répartition[[#This Row],[Code association]]&amp;"_"&amp;Clef_répartition[[#This Row],[Nom association]]</f>
        <v>AISMLE_Association Intercommunale Scolaire de Moudon-Lucens et Environs</v>
      </c>
      <c r="E2124">
        <f>COUNTIFS(D$2:D2124,Clef_répartition[[#This Row],[Code_Nom]],J$2:J2124,Clef_répartition[[#This Row],[Année]])</f>
        <v>7</v>
      </c>
      <c r="F2124">
        <f>IF(Clef_répartition[[#This Row],[Code_Nom]]=D2123,F2123-1,(COUNTIFS(Clef_répartition[Code_Nom],Clef_répartition[[#This Row],[Code_Nom]],Clef_répartition[Année],Clef_répartition[[#This Row],[Année]])))</f>
        <v>5</v>
      </c>
      <c r="G2124" t="str">
        <f>Clef_répartition[[#This Row],[Code_Nom]]&amp;"_"&amp;Clef_répartition[[#This Row],[Nombre]]&amp;"_"&amp;Clef_répartition[[#This Row],[Année]]</f>
        <v>AISMLE_Association Intercommunale Scolaire de Moudon-Lucens et Environs_7_2017</v>
      </c>
      <c r="H2124">
        <v>5675</v>
      </c>
      <c r="I2124" t="s">
        <v>164</v>
      </c>
      <c r="J2124">
        <v>2017</v>
      </c>
      <c r="K2124">
        <v>0.33950000000000002</v>
      </c>
    </row>
    <row r="2125" spans="1:11" x14ac:dyDescent="0.25">
      <c r="A2125" t="s">
        <v>721</v>
      </c>
      <c r="B2125" t="s">
        <v>551</v>
      </c>
      <c r="C2125" t="s">
        <v>552</v>
      </c>
      <c r="D2125" t="str">
        <f>Clef_répartition[[#This Row],[Code association]]&amp;"_"&amp;Clef_répartition[[#This Row],[Nom association]]</f>
        <v>AISMLE_Association Intercommunale Scolaire de Moudon-Lucens et Environs</v>
      </c>
      <c r="E2125">
        <f>COUNTIFS(D$2:D2125,Clef_répartition[[#This Row],[Code_Nom]],J$2:J2125,Clef_répartition[[#This Row],[Année]])</f>
        <v>8</v>
      </c>
      <c r="F2125">
        <f>IF(Clef_répartition[[#This Row],[Code_Nom]]=D2124,F2124-1,(COUNTIFS(Clef_répartition[Code_Nom],Clef_répartition[[#This Row],[Code_Nom]],Clef_répartition[Année],Clef_répartition[[#This Row],[Année]])))</f>
        <v>4</v>
      </c>
      <c r="G2125" t="str">
        <f>Clef_répartition[[#This Row],[Code_Nom]]&amp;"_"&amp;Clef_répartition[[#This Row],[Nombre]]&amp;"_"&amp;Clef_répartition[[#This Row],[Année]]</f>
        <v>AISMLE_Association Intercommunale Scolaire de Moudon-Lucens et Environs_8_2017</v>
      </c>
      <c r="H2125">
        <v>5678</v>
      </c>
      <c r="I2125" t="s">
        <v>192</v>
      </c>
      <c r="J2125">
        <v>2017</v>
      </c>
      <c r="K2125">
        <v>0.53139999999999998</v>
      </c>
    </row>
    <row r="2126" spans="1:11" x14ac:dyDescent="0.25">
      <c r="A2126" t="s">
        <v>721</v>
      </c>
      <c r="B2126" t="s">
        <v>551</v>
      </c>
      <c r="C2126" t="s">
        <v>552</v>
      </c>
      <c r="D2126" t="str">
        <f>Clef_répartition[[#This Row],[Code association]]&amp;"_"&amp;Clef_répartition[[#This Row],[Nom association]]</f>
        <v>AISMLE_Association Intercommunale Scolaire de Moudon-Lucens et Environs</v>
      </c>
      <c r="E2126">
        <f>COUNTIFS(D$2:D2126,Clef_répartition[[#This Row],[Code_Nom]],J$2:J2126,Clef_répartition[[#This Row],[Année]])</f>
        <v>9</v>
      </c>
      <c r="F2126">
        <f>IF(Clef_répartition[[#This Row],[Code_Nom]]=D2125,F2125-1,(COUNTIFS(Clef_répartition[Code_Nom],Clef_répartition[[#This Row],[Code_Nom]],Clef_répartition[Année],Clef_répartition[[#This Row],[Année]])))</f>
        <v>3</v>
      </c>
      <c r="G2126" t="str">
        <f>Clef_répartition[[#This Row],[Code_Nom]]&amp;"_"&amp;Clef_répartition[[#This Row],[Nombre]]&amp;"_"&amp;Clef_répartition[[#This Row],[Année]]</f>
        <v>AISMLE_Association Intercommunale Scolaire de Moudon-Lucens et Environs_9_2017</v>
      </c>
      <c r="H2126">
        <v>5683</v>
      </c>
      <c r="I2126" t="s">
        <v>222</v>
      </c>
      <c r="J2126">
        <v>2017</v>
      </c>
      <c r="K2126">
        <v>1.2500000000000001E-2</v>
      </c>
    </row>
    <row r="2127" spans="1:11" x14ac:dyDescent="0.25">
      <c r="A2127" t="s">
        <v>721</v>
      </c>
      <c r="B2127" t="s">
        <v>551</v>
      </c>
      <c r="C2127" t="s">
        <v>552</v>
      </c>
      <c r="D2127" t="str">
        <f>Clef_répartition[[#This Row],[Code association]]&amp;"_"&amp;Clef_répartition[[#This Row],[Nom association]]</f>
        <v>AISMLE_Association Intercommunale Scolaire de Moudon-Lucens et Environs</v>
      </c>
      <c r="E2127">
        <f>COUNTIFS(D$2:D2127,Clef_répartition[[#This Row],[Code_Nom]],J$2:J2127,Clef_répartition[[#This Row],[Année]])</f>
        <v>10</v>
      </c>
      <c r="F2127">
        <f>IF(Clef_répartition[[#This Row],[Code_Nom]]=D2126,F2126-1,(COUNTIFS(Clef_répartition[Code_Nom],Clef_répartition[[#This Row],[Code_Nom]],Clef_répartition[Année],Clef_répartition[[#This Row],[Année]])))</f>
        <v>2</v>
      </c>
      <c r="G2127" t="str">
        <f>Clef_répartition[[#This Row],[Code_Nom]]&amp;"_"&amp;Clef_répartition[[#This Row],[Nombre]]&amp;"_"&amp;Clef_répartition[[#This Row],[Année]]</f>
        <v>AISMLE_Association Intercommunale Scolaire de Moudon-Lucens et Environs_10_2017</v>
      </c>
      <c r="H2127">
        <v>5684</v>
      </c>
      <c r="I2127" t="s">
        <v>237</v>
      </c>
      <c r="J2127">
        <v>2017</v>
      </c>
      <c r="K2127">
        <v>4.5999999999999999E-3</v>
      </c>
    </row>
    <row r="2128" spans="1:11" x14ac:dyDescent="0.25">
      <c r="A2128" t="s">
        <v>721</v>
      </c>
      <c r="B2128" t="s">
        <v>551</v>
      </c>
      <c r="C2128" t="s">
        <v>552</v>
      </c>
      <c r="D2128" t="str">
        <f>Clef_répartition[[#This Row],[Code association]]&amp;"_"&amp;Clef_répartition[[#This Row],[Nom association]]</f>
        <v>AISMLE_Association Intercommunale Scolaire de Moudon-Lucens et Environs</v>
      </c>
      <c r="E2128">
        <f>COUNTIFS(D$2:D2128,Clef_répartition[[#This Row],[Code_Nom]],J$2:J2128,Clef_répartition[[#This Row],[Année]])</f>
        <v>11</v>
      </c>
      <c r="F2128">
        <f>IF(Clef_répartition[[#This Row],[Code_Nom]]=D2127,F2127-1,(COUNTIFS(Clef_répartition[Code_Nom],Clef_répartition[[#This Row],[Code_Nom]],Clef_répartition[Année],Clef_répartition[[#This Row],[Année]])))</f>
        <v>1</v>
      </c>
      <c r="G2128" t="str">
        <f>Clef_répartition[[#This Row],[Code_Nom]]&amp;"_"&amp;Clef_répartition[[#This Row],[Nombre]]&amp;"_"&amp;Clef_répartition[[#This Row],[Année]]</f>
        <v>AISMLE_Association Intercommunale Scolaire de Moudon-Lucens et Environs_11_2017</v>
      </c>
      <c r="H2128">
        <v>5690</v>
      </c>
      <c r="I2128" t="s">
        <v>281</v>
      </c>
      <c r="J2128">
        <v>2017</v>
      </c>
      <c r="K2128">
        <v>1.09E-2</v>
      </c>
    </row>
    <row r="2129" spans="1:11" x14ac:dyDescent="0.25">
      <c r="A2129" t="s">
        <v>721</v>
      </c>
      <c r="B2129" t="s">
        <v>475</v>
      </c>
      <c r="C2129" t="s">
        <v>476</v>
      </c>
      <c r="D2129" t="str">
        <f>Clef_répartition[[#This Row],[Code association]]&amp;"_"&amp;Clef_répartition[[#This Row],[Nom association]]</f>
        <v>AISOL_Association intercommunale scolaire des Ormonts et Leysin</v>
      </c>
      <c r="E2129">
        <f>COUNTIFS(D$2:D2129,Clef_répartition[[#This Row],[Code_Nom]],J$2:J2129,Clef_répartition[[#This Row],[Année]])</f>
        <v>1</v>
      </c>
      <c r="F2129">
        <f>IF(Clef_répartition[[#This Row],[Code_Nom]]=D2128,F2128-1,(COUNTIFS(Clef_répartition[Code_Nom],Clef_répartition[[#This Row],[Code_Nom]],Clef_répartition[Année],Clef_répartition[[#This Row],[Année]])))</f>
        <v>3</v>
      </c>
      <c r="G2129" t="str">
        <f>Clef_répartition[[#This Row],[Code_Nom]]&amp;"_"&amp;Clef_répartition[[#This Row],[Nombre]]&amp;"_"&amp;Clef_répartition[[#This Row],[Année]]</f>
        <v>AISOL_Association intercommunale scolaire des Ormonts et Leysin_1_2017</v>
      </c>
      <c r="H2129">
        <v>5407</v>
      </c>
      <c r="I2129" t="s">
        <v>159</v>
      </c>
      <c r="J2129">
        <v>2017</v>
      </c>
      <c r="K2129">
        <v>0.61270000000000002</v>
      </c>
    </row>
    <row r="2130" spans="1:11" x14ac:dyDescent="0.25">
      <c r="A2130" t="s">
        <v>721</v>
      </c>
      <c r="B2130" t="s">
        <v>475</v>
      </c>
      <c r="C2130" t="s">
        <v>476</v>
      </c>
      <c r="D2130" t="str">
        <f>Clef_répartition[[#This Row],[Code association]]&amp;"_"&amp;Clef_répartition[[#This Row],[Nom association]]</f>
        <v>AISOL_Association intercommunale scolaire des Ormonts et Leysin</v>
      </c>
      <c r="E2130">
        <f>COUNTIFS(D$2:D2130,Clef_répartition[[#This Row],[Code_Nom]],J$2:J2130,Clef_répartition[[#This Row],[Année]])</f>
        <v>2</v>
      </c>
      <c r="F2130">
        <f>IF(Clef_répartition[[#This Row],[Code_Nom]]=D2129,F2129-1,(COUNTIFS(Clef_répartition[Code_Nom],Clef_répartition[[#This Row],[Code_Nom]],Clef_répartition[Année],Clef_répartition[[#This Row],[Année]])))</f>
        <v>2</v>
      </c>
      <c r="G2130" t="str">
        <f>Clef_répartition[[#This Row],[Code_Nom]]&amp;"_"&amp;Clef_répartition[[#This Row],[Nombre]]&amp;"_"&amp;Clef_répartition[[#This Row],[Année]]</f>
        <v>AISOL_Association intercommunale scolaire des Ormonts et Leysin_2_2017</v>
      </c>
      <c r="H2130">
        <v>5410</v>
      </c>
      <c r="I2130" t="s">
        <v>203</v>
      </c>
      <c r="J2130">
        <v>2017</v>
      </c>
      <c r="K2130">
        <v>0.1656</v>
      </c>
    </row>
    <row r="2131" spans="1:11" x14ac:dyDescent="0.25">
      <c r="A2131" t="s">
        <v>721</v>
      </c>
      <c r="B2131" t="s">
        <v>475</v>
      </c>
      <c r="C2131" t="s">
        <v>476</v>
      </c>
      <c r="D2131" t="str">
        <f>Clef_répartition[[#This Row],[Code association]]&amp;"_"&amp;Clef_répartition[[#This Row],[Nom association]]</f>
        <v>AISOL_Association intercommunale scolaire des Ormonts et Leysin</v>
      </c>
      <c r="E2131">
        <f>COUNTIFS(D$2:D2131,Clef_répartition[[#This Row],[Code_Nom]],J$2:J2131,Clef_répartition[[#This Row],[Année]])</f>
        <v>3</v>
      </c>
      <c r="F2131">
        <f>IF(Clef_répartition[[#This Row],[Code_Nom]]=D2130,F2130-1,(COUNTIFS(Clef_répartition[Code_Nom],Clef_répartition[[#This Row],[Code_Nom]],Clef_répartition[Année],Clef_répartition[[#This Row],[Année]])))</f>
        <v>1</v>
      </c>
      <c r="G2131" t="str">
        <f>Clef_répartition[[#This Row],[Code_Nom]]&amp;"_"&amp;Clef_répartition[[#This Row],[Nombre]]&amp;"_"&amp;Clef_répartition[[#This Row],[Année]]</f>
        <v>AISOL_Association intercommunale scolaire des Ormonts et Leysin_3_2017</v>
      </c>
      <c r="H2131">
        <v>5411</v>
      </c>
      <c r="I2131" t="s">
        <v>204</v>
      </c>
      <c r="J2131">
        <v>2017</v>
      </c>
      <c r="K2131">
        <v>0.22170000000000001</v>
      </c>
    </row>
    <row r="2132" spans="1:11" x14ac:dyDescent="0.25">
      <c r="A2132" t="s">
        <v>721</v>
      </c>
      <c r="B2132" t="s">
        <v>565</v>
      </c>
      <c r="C2132" t="s">
        <v>566</v>
      </c>
      <c r="D2132" t="str">
        <f>Clef_répartition[[#This Row],[Code association]]&amp;"_"&amp;Clef_répartition[[#This Row],[Nom association]]</f>
        <v>AIVB_Association intercommunale du Vallon de la Baumine</v>
      </c>
      <c r="E2132">
        <f>COUNTIFS(D$2:D2132,Clef_répartition[[#This Row],[Code_Nom]],J$2:J2132,Clef_répartition[[#This Row],[Année]])</f>
        <v>1</v>
      </c>
      <c r="F2132">
        <f>IF(Clef_répartition[[#This Row],[Code_Nom]]=D2131,F2131-1,(COUNTIFS(Clef_répartition[Code_Nom],Clef_répartition[[#This Row],[Code_Nom]],Clef_répartition[Année],Clef_répartition[[#This Row],[Année]])))</f>
        <v>3</v>
      </c>
      <c r="G2132" t="str">
        <f>Clef_répartition[[#This Row],[Code_Nom]]&amp;"_"&amp;Clef_répartition[[#This Row],[Nombre]]&amp;"_"&amp;Clef_répartition[[#This Row],[Année]]</f>
        <v>AIVB_Association intercommunale du Vallon de la Baumine_1_2017</v>
      </c>
      <c r="H2132">
        <v>5745</v>
      </c>
      <c r="I2132" t="s">
        <v>14</v>
      </c>
      <c r="J2132">
        <v>2017</v>
      </c>
      <c r="K2132">
        <v>0</v>
      </c>
    </row>
    <row r="2133" spans="1:11" x14ac:dyDescent="0.25">
      <c r="A2133" t="s">
        <v>721</v>
      </c>
      <c r="B2133" t="s">
        <v>565</v>
      </c>
      <c r="C2133" t="s">
        <v>566</v>
      </c>
      <c r="D2133" t="str">
        <f>Clef_répartition[[#This Row],[Code association]]&amp;"_"&amp;Clef_répartition[[#This Row],[Nom association]]</f>
        <v>AIVB_Association intercommunale du Vallon de la Baumine</v>
      </c>
      <c r="E2133">
        <f>COUNTIFS(D$2:D2133,Clef_répartition[[#This Row],[Code_Nom]],J$2:J2133,Clef_répartition[[#This Row],[Année]])</f>
        <v>2</v>
      </c>
      <c r="F2133">
        <f>IF(Clef_répartition[[#This Row],[Code_Nom]]=D2132,F2132-1,(COUNTIFS(Clef_répartition[Code_Nom],Clef_répartition[[#This Row],[Code_Nom]],Clef_répartition[Année],Clef_répartition[[#This Row],[Année]])))</f>
        <v>2</v>
      </c>
      <c r="G2133" t="str">
        <f>Clef_répartition[[#This Row],[Code_Nom]]&amp;"_"&amp;Clef_répartition[[#This Row],[Nombre]]&amp;"_"&amp;Clef_répartition[[#This Row],[Année]]</f>
        <v>AIVB_Association intercommunale du Vallon de la Baumine_2_2017</v>
      </c>
      <c r="H2133">
        <v>5905</v>
      </c>
      <c r="I2133" t="s">
        <v>49</v>
      </c>
      <c r="J2133">
        <v>2017</v>
      </c>
      <c r="K2133">
        <v>0</v>
      </c>
    </row>
    <row r="2134" spans="1:11" x14ac:dyDescent="0.25">
      <c r="A2134" t="s">
        <v>721</v>
      </c>
      <c r="B2134" t="s">
        <v>565</v>
      </c>
      <c r="C2134" t="s">
        <v>566</v>
      </c>
      <c r="D2134" t="str">
        <f>Clef_répartition[[#This Row],[Code association]]&amp;"_"&amp;Clef_répartition[[#This Row],[Nom association]]</f>
        <v>AIVB_Association intercommunale du Vallon de la Baumine</v>
      </c>
      <c r="E2134">
        <f>COUNTIFS(D$2:D2134,Clef_répartition[[#This Row],[Code_Nom]],J$2:J2134,Clef_répartition[[#This Row],[Année]])</f>
        <v>3</v>
      </c>
      <c r="F2134">
        <f>IF(Clef_répartition[[#This Row],[Code_Nom]]=D2133,F2133-1,(COUNTIFS(Clef_répartition[Code_Nom],Clef_répartition[[#This Row],[Code_Nom]],Clef_répartition[Année],Clef_répartition[[#This Row],[Année]])))</f>
        <v>1</v>
      </c>
      <c r="G2134" t="str">
        <f>Clef_répartition[[#This Row],[Code_Nom]]&amp;"_"&amp;Clef_répartition[[#This Row],[Nombre]]&amp;"_"&amp;Clef_répartition[[#This Row],[Année]]</f>
        <v>AIVB_Association intercommunale du Vallon de la Baumine_3_2017</v>
      </c>
      <c r="H2134">
        <v>5766</v>
      </c>
      <c r="I2134" t="s">
        <v>293</v>
      </c>
      <c r="J2134">
        <v>2017</v>
      </c>
      <c r="K2134">
        <v>0</v>
      </c>
    </row>
    <row r="2135" spans="1:11" x14ac:dyDescent="0.25">
      <c r="A2135" t="s">
        <v>721</v>
      </c>
      <c r="B2135" t="s">
        <v>614</v>
      </c>
      <c r="C2135" t="s">
        <v>615</v>
      </c>
      <c r="D2135" t="str">
        <f>Clef_répartition[[#This Row],[Code association]]&amp;"_"&amp;Clef_répartition[[#This Row],[Nom association]]</f>
        <v xml:space="preserve">AIVM_Association Intercommunale du Vallon du Mujon </v>
      </c>
      <c r="E2135">
        <f>COUNTIFS(D$2:D2135,Clef_répartition[[#This Row],[Code_Nom]],J$2:J2135,Clef_répartition[[#This Row],[Année]])</f>
        <v>1</v>
      </c>
      <c r="F2135">
        <f>IF(Clef_répartition[[#This Row],[Code_Nom]]=D2134,F2134-1,(COUNTIFS(Clef_répartition[Code_Nom],Clef_répartition[[#This Row],[Code_Nom]],Clef_répartition[Année],Clef_répartition[[#This Row],[Année]])))</f>
        <v>6</v>
      </c>
      <c r="G2135" t="str">
        <f>Clef_répartition[[#This Row],[Code_Nom]]&amp;"_"&amp;Clef_répartition[[#This Row],[Nombre]]&amp;"_"&amp;Clef_répartition[[#This Row],[Année]]</f>
        <v>AIVM_Association Intercommunale du Vallon du Mujon _1_2017</v>
      </c>
      <c r="H2135">
        <v>5741</v>
      </c>
      <c r="I2135" t="s">
        <v>144</v>
      </c>
      <c r="J2135">
        <v>2017</v>
      </c>
      <c r="K2135">
        <v>0.11</v>
      </c>
    </row>
    <row r="2136" spans="1:11" x14ac:dyDescent="0.25">
      <c r="A2136" t="s">
        <v>721</v>
      </c>
      <c r="B2136" t="s">
        <v>614</v>
      </c>
      <c r="C2136" t="s">
        <v>615</v>
      </c>
      <c r="D2136" t="str">
        <f>Clef_répartition[[#This Row],[Code association]]&amp;"_"&amp;Clef_répartition[[#This Row],[Nom association]]</f>
        <v xml:space="preserve">AIVM_Association Intercommunale du Vallon du Mujon </v>
      </c>
      <c r="E2136">
        <f>COUNTIFS(D$2:D2136,Clef_répartition[[#This Row],[Code_Nom]],J$2:J2136,Clef_répartition[[#This Row],[Année]])</f>
        <v>2</v>
      </c>
      <c r="F2136">
        <f>IF(Clef_répartition[[#This Row],[Code_Nom]]=D2135,F2135-1,(COUNTIFS(Clef_répartition[Code_Nom],Clef_répartition[[#This Row],[Code_Nom]],Clef_répartition[Année],Clef_répartition[[#This Row],[Année]])))</f>
        <v>5</v>
      </c>
      <c r="G2136" t="str">
        <f>Clef_répartition[[#This Row],[Code_Nom]]&amp;"_"&amp;Clef_répartition[[#This Row],[Nombre]]&amp;"_"&amp;Clef_répartition[[#This Row],[Année]]</f>
        <v>AIVM_Association Intercommunale du Vallon du Mujon _2_2017</v>
      </c>
      <c r="H2136">
        <v>5750</v>
      </c>
      <c r="I2136" t="s">
        <v>158</v>
      </c>
      <c r="J2136">
        <v>2017</v>
      </c>
      <c r="K2136">
        <v>0.09</v>
      </c>
    </row>
    <row r="2137" spans="1:11" x14ac:dyDescent="0.25">
      <c r="A2137" t="s">
        <v>721</v>
      </c>
      <c r="B2137" t="s">
        <v>614</v>
      </c>
      <c r="C2137" t="s">
        <v>615</v>
      </c>
      <c r="D2137" t="str">
        <f>Clef_répartition[[#This Row],[Code association]]&amp;"_"&amp;Clef_répartition[[#This Row],[Nom association]]</f>
        <v xml:space="preserve">AIVM_Association Intercommunale du Vallon du Mujon </v>
      </c>
      <c r="E2137">
        <f>COUNTIFS(D$2:D2137,Clef_répartition[[#This Row],[Code_Nom]],J$2:J2137,Clef_répartition[[#This Row],[Année]])</f>
        <v>3</v>
      </c>
      <c r="F2137">
        <f>IF(Clef_répartition[[#This Row],[Code_Nom]]=D2136,F2136-1,(COUNTIFS(Clef_répartition[Code_Nom],Clef_répartition[[#This Row],[Code_Nom]],Clef_répartition[Année],Clef_répartition[[#This Row],[Année]])))</f>
        <v>4</v>
      </c>
      <c r="G2137" t="str">
        <f>Clef_répartition[[#This Row],[Code_Nom]]&amp;"_"&amp;Clef_répartition[[#This Row],[Nombre]]&amp;"_"&amp;Clef_répartition[[#This Row],[Année]]</f>
        <v>AIVM_Association Intercommunale du Vallon du Mujon _3_2017</v>
      </c>
      <c r="H2137">
        <v>5755</v>
      </c>
      <c r="I2137" t="s">
        <v>160</v>
      </c>
      <c r="J2137">
        <v>2017</v>
      </c>
      <c r="K2137">
        <v>0.2</v>
      </c>
    </row>
    <row r="2138" spans="1:11" x14ac:dyDescent="0.25">
      <c r="A2138" t="s">
        <v>721</v>
      </c>
      <c r="B2138" t="s">
        <v>614</v>
      </c>
      <c r="C2138" t="s">
        <v>615</v>
      </c>
      <c r="D2138" t="str">
        <f>Clef_répartition[[#This Row],[Code association]]&amp;"_"&amp;Clef_répartition[[#This Row],[Nom association]]</f>
        <v xml:space="preserve">AIVM_Association Intercommunale du Vallon du Mujon </v>
      </c>
      <c r="E2138">
        <f>COUNTIFS(D$2:D2138,Clef_répartition[[#This Row],[Code_Nom]],J$2:J2138,Clef_répartition[[#This Row],[Année]])</f>
        <v>4</v>
      </c>
      <c r="F2138">
        <f>IF(Clef_répartition[[#This Row],[Code_Nom]]=D2137,F2137-1,(COUNTIFS(Clef_répartition[Code_Nom],Clef_répartition[[#This Row],[Code_Nom]],Clef_répartition[Année],Clef_répartition[[#This Row],[Année]])))</f>
        <v>3</v>
      </c>
      <c r="G2138" t="str">
        <f>Clef_répartition[[#This Row],[Code_Nom]]&amp;"_"&amp;Clef_répartition[[#This Row],[Nombre]]&amp;"_"&amp;Clef_répartition[[#This Row],[Année]]</f>
        <v>AIVM_Association Intercommunale du Vallon du Mujon _4_2017</v>
      </c>
      <c r="H2138">
        <v>5760</v>
      </c>
      <c r="I2138" t="s">
        <v>227</v>
      </c>
      <c r="J2138">
        <v>2017</v>
      </c>
      <c r="K2138">
        <v>0.23</v>
      </c>
    </row>
    <row r="2139" spans="1:11" x14ac:dyDescent="0.25">
      <c r="A2139" t="s">
        <v>721</v>
      </c>
      <c r="B2139" t="s">
        <v>614</v>
      </c>
      <c r="C2139" t="s">
        <v>615</v>
      </c>
      <c r="D2139" t="str">
        <f>Clef_répartition[[#This Row],[Code association]]&amp;"_"&amp;Clef_répartition[[#This Row],[Nom association]]</f>
        <v xml:space="preserve">AIVM_Association Intercommunale du Vallon du Mujon </v>
      </c>
      <c r="E2139">
        <f>COUNTIFS(D$2:D2139,Clef_répartition[[#This Row],[Code_Nom]],J$2:J2139,Clef_répartition[[#This Row],[Année]])</f>
        <v>5</v>
      </c>
      <c r="F2139">
        <f>IF(Clef_répartition[[#This Row],[Code_Nom]]=D2138,F2138-1,(COUNTIFS(Clef_répartition[Code_Nom],Clef_répartition[[#This Row],[Code_Nom]],Clef_répartition[Année],Clef_répartition[[#This Row],[Année]])))</f>
        <v>2</v>
      </c>
      <c r="G2139" t="str">
        <f>Clef_répartition[[#This Row],[Code_Nom]]&amp;"_"&amp;Clef_répartition[[#This Row],[Nombre]]&amp;"_"&amp;Clef_répartition[[#This Row],[Année]]</f>
        <v>AIVM_Association Intercommunale du Vallon du Mujon _5_2017</v>
      </c>
      <c r="H2139">
        <v>5762</v>
      </c>
      <c r="I2139" t="s">
        <v>253</v>
      </c>
      <c r="J2139">
        <v>2017</v>
      </c>
      <c r="K2139">
        <v>7.0000000000000007E-2</v>
      </c>
    </row>
    <row r="2140" spans="1:11" x14ac:dyDescent="0.25">
      <c r="A2140" t="s">
        <v>721</v>
      </c>
      <c r="B2140" t="s">
        <v>614</v>
      </c>
      <c r="C2140" t="s">
        <v>615</v>
      </c>
      <c r="D2140" t="str">
        <f>Clef_répartition[[#This Row],[Code association]]&amp;"_"&amp;Clef_répartition[[#This Row],[Nom association]]</f>
        <v xml:space="preserve">AIVM_Association Intercommunale du Vallon du Mujon </v>
      </c>
      <c r="E2140">
        <f>COUNTIFS(D$2:D2140,Clef_répartition[[#This Row],[Code_Nom]],J$2:J2140,Clef_répartition[[#This Row],[Année]])</f>
        <v>6</v>
      </c>
      <c r="F2140">
        <f>IF(Clef_répartition[[#This Row],[Code_Nom]]=D2139,F2139-1,(COUNTIFS(Clef_répartition[Code_Nom],Clef_répartition[[#This Row],[Code_Nom]],Clef_répartition[Année],Clef_répartition[[#This Row],[Année]])))</f>
        <v>1</v>
      </c>
      <c r="G2140" t="str">
        <f>Clef_répartition[[#This Row],[Code_Nom]]&amp;"_"&amp;Clef_répartition[[#This Row],[Nombre]]&amp;"_"&amp;Clef_répartition[[#This Row],[Année]]</f>
        <v>AIVM_Association Intercommunale du Vallon du Mujon _6_2017</v>
      </c>
      <c r="H2140">
        <v>5763</v>
      </c>
      <c r="I2140" t="s">
        <v>272</v>
      </c>
      <c r="J2140">
        <v>2017</v>
      </c>
      <c r="K2140">
        <v>0.3</v>
      </c>
    </row>
    <row r="2141" spans="1:11" x14ac:dyDescent="0.25">
      <c r="A2141" t="s">
        <v>721</v>
      </c>
      <c r="B2141" t="s">
        <v>438</v>
      </c>
      <c r="C2141" t="s">
        <v>439</v>
      </c>
      <c r="D2141" t="str">
        <f>Clef_répartition[[#This Row],[Code association]]&amp;"_"&amp;Clef_répartition[[#This Row],[Nom association]]</f>
        <v>AIVN_Association intercommunale du Vallon du Nozon</v>
      </c>
      <c r="E2141">
        <f>COUNTIFS(D$2:D2141,Clef_répartition[[#This Row],[Code_Nom]],J$2:J2141,Clef_répartition[[#This Row],[Année]])</f>
        <v>1</v>
      </c>
      <c r="F2141">
        <f>IF(Clef_répartition[[#This Row],[Code_Nom]]=D2140,F2140-1,(COUNTIFS(Clef_répartition[Code_Nom],Clef_répartition[[#This Row],[Code_Nom]],Clef_répartition[Année],Clef_répartition[[#This Row],[Année]])))</f>
        <v>5</v>
      </c>
      <c r="G2141" t="str">
        <f>Clef_répartition[[#This Row],[Code_Nom]]&amp;"_"&amp;Clef_répartition[[#This Row],[Nombre]]&amp;"_"&amp;Clef_répartition[[#This Row],[Année]]</f>
        <v>AIVN_Association intercommunale du Vallon du Nozon_1_2017</v>
      </c>
      <c r="H2141">
        <v>5748</v>
      </c>
      <c r="I2141" t="s">
        <v>38</v>
      </c>
      <c r="J2141">
        <v>2017</v>
      </c>
      <c r="K2141">
        <v>0.15129999999999999</v>
      </c>
    </row>
    <row r="2142" spans="1:11" x14ac:dyDescent="0.25">
      <c r="A2142" t="s">
        <v>721</v>
      </c>
      <c r="B2142" t="s">
        <v>438</v>
      </c>
      <c r="C2142" t="s">
        <v>439</v>
      </c>
      <c r="D2142" t="str">
        <f>Clef_répartition[[#This Row],[Code association]]&amp;"_"&amp;Clef_répartition[[#This Row],[Nom association]]</f>
        <v>AIVN_Association intercommunale du Vallon du Nozon</v>
      </c>
      <c r="E2142">
        <f>COUNTIFS(D$2:D2142,Clef_répartition[[#This Row],[Code_Nom]],J$2:J2142,Clef_répartition[[#This Row],[Année]])</f>
        <v>2</v>
      </c>
      <c r="F2142">
        <f>IF(Clef_répartition[[#This Row],[Code_Nom]]=D2141,F2141-1,(COUNTIFS(Clef_répartition[Code_Nom],Clef_répartition[[#This Row],[Code_Nom]],Clef_répartition[Année],Clef_répartition[[#This Row],[Année]])))</f>
        <v>4</v>
      </c>
      <c r="G2142" t="str">
        <f>Clef_répartition[[#This Row],[Code_Nom]]&amp;"_"&amp;Clef_répartition[[#This Row],[Nombre]]&amp;"_"&amp;Clef_répartition[[#This Row],[Année]]</f>
        <v>AIVN_Association intercommunale du Vallon du Nozon_2_2017</v>
      </c>
      <c r="H2142">
        <v>5752</v>
      </c>
      <c r="I2142" t="s">
        <v>84</v>
      </c>
      <c r="J2142">
        <v>2017</v>
      </c>
      <c r="K2142">
        <v>0.21940000000000001</v>
      </c>
    </row>
    <row r="2143" spans="1:11" x14ac:dyDescent="0.25">
      <c r="A2143" t="s">
        <v>721</v>
      </c>
      <c r="B2143" t="s">
        <v>438</v>
      </c>
      <c r="C2143" t="s">
        <v>439</v>
      </c>
      <c r="D2143" t="str">
        <f>Clef_répartition[[#This Row],[Code association]]&amp;"_"&amp;Clef_répartition[[#This Row],[Nom association]]</f>
        <v>AIVN_Association intercommunale du Vallon du Nozon</v>
      </c>
      <c r="E2143">
        <f>COUNTIFS(D$2:D2143,Clef_répartition[[#This Row],[Code_Nom]],J$2:J2143,Clef_répartition[[#This Row],[Année]])</f>
        <v>3</v>
      </c>
      <c r="F2143">
        <f>IF(Clef_répartition[[#This Row],[Code_Nom]]=D2142,F2142-1,(COUNTIFS(Clef_répartition[Code_Nom],Clef_répartition[[#This Row],[Code_Nom]],Clef_répartition[Année],Clef_répartition[[#This Row],[Année]])))</f>
        <v>3</v>
      </c>
      <c r="G2143" t="str">
        <f>Clef_répartition[[#This Row],[Code_Nom]]&amp;"_"&amp;Clef_répartition[[#This Row],[Nombre]]&amp;"_"&amp;Clef_répartition[[#This Row],[Année]]</f>
        <v>AIVN_Association intercommunale du Vallon du Nozon_3_2017</v>
      </c>
      <c r="H2143">
        <v>5754</v>
      </c>
      <c r="I2143" t="s">
        <v>142</v>
      </c>
      <c r="J2143">
        <v>2017</v>
      </c>
      <c r="K2143">
        <v>0.1618</v>
      </c>
    </row>
    <row r="2144" spans="1:11" x14ac:dyDescent="0.25">
      <c r="A2144" t="s">
        <v>721</v>
      </c>
      <c r="B2144" t="s">
        <v>438</v>
      </c>
      <c r="C2144" t="s">
        <v>439</v>
      </c>
      <c r="D2144" t="str">
        <f>Clef_répartition[[#This Row],[Code association]]&amp;"_"&amp;Clef_répartition[[#This Row],[Nom association]]</f>
        <v>AIVN_Association intercommunale du Vallon du Nozon</v>
      </c>
      <c r="E2144">
        <f>COUNTIFS(D$2:D2144,Clef_répartition[[#This Row],[Code_Nom]],J$2:J2144,Clef_répartition[[#This Row],[Année]])</f>
        <v>4</v>
      </c>
      <c r="F2144">
        <f>IF(Clef_répartition[[#This Row],[Code_Nom]]=D2143,F2143-1,(COUNTIFS(Clef_répartition[Code_Nom],Clef_répartition[[#This Row],[Code_Nom]],Clef_répartition[Année],Clef_répartition[[#This Row],[Année]])))</f>
        <v>2</v>
      </c>
      <c r="G2144" t="str">
        <f>Clef_répartition[[#This Row],[Code_Nom]]&amp;"_"&amp;Clef_répartition[[#This Row],[Nombre]]&amp;"_"&amp;Clef_répartition[[#This Row],[Année]]</f>
        <v>AIVN_Association intercommunale du Vallon du Nozon_4_2017</v>
      </c>
      <c r="H2144">
        <v>5759</v>
      </c>
      <c r="I2144" t="s">
        <v>220</v>
      </c>
      <c r="J2144">
        <v>2017</v>
      </c>
      <c r="K2144">
        <v>0.1147</v>
      </c>
    </row>
    <row r="2145" spans="1:11" x14ac:dyDescent="0.25">
      <c r="A2145" t="s">
        <v>721</v>
      </c>
      <c r="B2145" t="s">
        <v>438</v>
      </c>
      <c r="C2145" t="s">
        <v>439</v>
      </c>
      <c r="D2145" t="str">
        <f>Clef_répartition[[#This Row],[Code association]]&amp;"_"&amp;Clef_répartition[[#This Row],[Nom association]]</f>
        <v>AIVN_Association intercommunale du Vallon du Nozon</v>
      </c>
      <c r="E2145">
        <f>COUNTIFS(D$2:D2145,Clef_répartition[[#This Row],[Code_Nom]],J$2:J2145,Clef_répartition[[#This Row],[Année]])</f>
        <v>5</v>
      </c>
      <c r="F2145">
        <f>IF(Clef_répartition[[#This Row],[Code_Nom]]=D2144,F2144-1,(COUNTIFS(Clef_répartition[Code_Nom],Clef_répartition[[#This Row],[Code_Nom]],Clef_répartition[Année],Clef_répartition[[#This Row],[Année]])))</f>
        <v>1</v>
      </c>
      <c r="G2145" t="str">
        <f>Clef_répartition[[#This Row],[Code_Nom]]&amp;"_"&amp;Clef_répartition[[#This Row],[Nombre]]&amp;"_"&amp;Clef_répartition[[#This Row],[Année]]</f>
        <v>AIVN_Association intercommunale du Vallon du Nozon_5_2017</v>
      </c>
      <c r="H2145">
        <v>5761</v>
      </c>
      <c r="I2145" t="s">
        <v>233</v>
      </c>
      <c r="J2145">
        <v>2017</v>
      </c>
      <c r="K2145">
        <v>0.3528</v>
      </c>
    </row>
    <row r="2146" spans="1:11" x14ac:dyDescent="0.25">
      <c r="A2146" t="s">
        <v>721</v>
      </c>
      <c r="B2146" t="s">
        <v>535</v>
      </c>
      <c r="C2146" t="s">
        <v>536</v>
      </c>
      <c r="D2146" t="str">
        <f>Clef_répartition[[#This Row],[Code association]]&amp;"_"&amp;Clef_répartition[[#This Row],[Nom association]]</f>
        <v>AJERCO_Réseau d’accueil de jour des enfants Cossonay et région</v>
      </c>
      <c r="E2146">
        <f>COUNTIFS(D$2:D2146,Clef_répartition[[#This Row],[Code_Nom]],J$2:J2146,Clef_répartition[[#This Row],[Année]])</f>
        <v>1</v>
      </c>
      <c r="F2146">
        <f>IF(Clef_répartition[[#This Row],[Code_Nom]]=D2145,F2145-1,(COUNTIFS(Clef_répartition[Code_Nom],Clef_répartition[[#This Row],[Code_Nom]],Clef_répartition[Année],Clef_répartition[[#This Row],[Année]])))</f>
        <v>25</v>
      </c>
      <c r="G2146" t="str">
        <f>Clef_répartition[[#This Row],[Code_Nom]]&amp;"_"&amp;Clef_répartition[[#This Row],[Nombre]]&amp;"_"&amp;Clef_répartition[[#This Row],[Année]]</f>
        <v>AJERCO_Réseau d’accueil de jour des enfants Cossonay et région_1_2017</v>
      </c>
      <c r="H2146">
        <v>5475</v>
      </c>
      <c r="I2146" t="s">
        <v>55</v>
      </c>
      <c r="J2146">
        <v>2017</v>
      </c>
      <c r="K2146">
        <v>5.0524197673704864E-3</v>
      </c>
    </row>
    <row r="2147" spans="1:11" x14ac:dyDescent="0.25">
      <c r="A2147" t="s">
        <v>721</v>
      </c>
      <c r="B2147" t="s">
        <v>535</v>
      </c>
      <c r="C2147" t="s">
        <v>536</v>
      </c>
      <c r="D2147" t="str">
        <f>Clef_répartition[[#This Row],[Code association]]&amp;"_"&amp;Clef_répartition[[#This Row],[Nom association]]</f>
        <v>AJERCO_Réseau d’accueil de jour des enfants Cossonay et région</v>
      </c>
      <c r="E2147">
        <f>COUNTIFS(D$2:D2147,Clef_répartition[[#This Row],[Code_Nom]],J$2:J2147,Clef_répartition[[#This Row],[Année]])</f>
        <v>2</v>
      </c>
      <c r="F2147">
        <f>IF(Clef_répartition[[#This Row],[Code_Nom]]=D2146,F2146-1,(COUNTIFS(Clef_répartition[Code_Nom],Clef_répartition[[#This Row],[Code_Nom]],Clef_répartition[Année],Clef_répartition[[#This Row],[Année]])))</f>
        <v>24</v>
      </c>
      <c r="G2147" t="str">
        <f>Clef_répartition[[#This Row],[Code_Nom]]&amp;"_"&amp;Clef_répartition[[#This Row],[Nombre]]&amp;"_"&amp;Clef_répartition[[#This Row],[Année]]</f>
        <v>AJERCO_Réseau d’accueil de jour des enfants Cossonay et région_2_2017</v>
      </c>
      <c r="H2147">
        <v>5476</v>
      </c>
      <c r="I2147" t="s">
        <v>64</v>
      </c>
      <c r="J2147">
        <v>2017</v>
      </c>
      <c r="K2147">
        <v>1.0564150422683749E-2</v>
      </c>
    </row>
    <row r="2148" spans="1:11" x14ac:dyDescent="0.25">
      <c r="A2148" t="s">
        <v>721</v>
      </c>
      <c r="B2148" t="s">
        <v>535</v>
      </c>
      <c r="C2148" t="s">
        <v>536</v>
      </c>
      <c r="D2148" t="str">
        <f>Clef_répartition[[#This Row],[Code association]]&amp;"_"&amp;Clef_répartition[[#This Row],[Nom association]]</f>
        <v>AJERCO_Réseau d’accueil de jour des enfants Cossonay et région</v>
      </c>
      <c r="E2148">
        <f>COUNTIFS(D$2:D2148,Clef_répartition[[#This Row],[Code_Nom]],J$2:J2148,Clef_répartition[[#This Row],[Année]])</f>
        <v>3</v>
      </c>
      <c r="F2148">
        <f>IF(Clef_répartition[[#This Row],[Code_Nom]]=D2147,F2147-1,(COUNTIFS(Clef_répartition[Code_Nom],Clef_répartition[[#This Row],[Code_Nom]],Clef_répartition[Année],Clef_répartition[[#This Row],[Année]])))</f>
        <v>23</v>
      </c>
      <c r="G2148" t="str">
        <f>Clef_répartition[[#This Row],[Code_Nom]]&amp;"_"&amp;Clef_répartition[[#This Row],[Nombre]]&amp;"_"&amp;Clef_répartition[[#This Row],[Année]]</f>
        <v>AJERCO_Réseau d’accueil de jour des enfants Cossonay et région_3_2017</v>
      </c>
      <c r="H2148">
        <v>5477</v>
      </c>
      <c r="I2148" t="s">
        <v>79</v>
      </c>
      <c r="J2148">
        <v>2017</v>
      </c>
      <c r="K2148">
        <v>0.17671166500230762</v>
      </c>
    </row>
    <row r="2149" spans="1:11" x14ac:dyDescent="0.25">
      <c r="A2149" t="s">
        <v>721</v>
      </c>
      <c r="B2149" t="s">
        <v>535</v>
      </c>
      <c r="C2149" t="s">
        <v>536</v>
      </c>
      <c r="D2149" t="str">
        <f>Clef_répartition[[#This Row],[Code association]]&amp;"_"&amp;Clef_répartition[[#This Row],[Nom association]]</f>
        <v>AJERCO_Réseau d’accueil de jour des enfants Cossonay et région</v>
      </c>
      <c r="E2149">
        <f>COUNTIFS(D$2:D2149,Clef_répartition[[#This Row],[Code_Nom]],J$2:J2149,Clef_répartition[[#This Row],[Année]])</f>
        <v>4</v>
      </c>
      <c r="F2149">
        <f>IF(Clef_répartition[[#This Row],[Code_Nom]]=D2148,F2148-1,(COUNTIFS(Clef_répartition[Code_Nom],Clef_répartition[[#This Row],[Code_Nom]],Clef_répartition[Année],Clef_répartition[[#This Row],[Année]])))</f>
        <v>22</v>
      </c>
      <c r="G2149" t="str">
        <f>Clef_répartition[[#This Row],[Code_Nom]]&amp;"_"&amp;Clef_répartition[[#This Row],[Nombre]]&amp;"_"&amp;Clef_répartition[[#This Row],[Année]]</f>
        <v>AJERCO_Réseau d’accueil de jour des enfants Cossonay et région_4_2017</v>
      </c>
      <c r="H2149">
        <v>5479</v>
      </c>
      <c r="I2149" t="s">
        <v>85</v>
      </c>
      <c r="J2149">
        <v>2017</v>
      </c>
      <c r="K2149">
        <v>1.6994502853882546E-2</v>
      </c>
    </row>
    <row r="2150" spans="1:11" x14ac:dyDescent="0.25">
      <c r="A2150" t="s">
        <v>721</v>
      </c>
      <c r="B2150" t="s">
        <v>535</v>
      </c>
      <c r="C2150" t="s">
        <v>536</v>
      </c>
      <c r="D2150" t="str">
        <f>Clef_répartition[[#This Row],[Code association]]&amp;"_"&amp;Clef_répartition[[#This Row],[Nom association]]</f>
        <v>AJERCO_Réseau d’accueil de jour des enfants Cossonay et région</v>
      </c>
      <c r="E2150">
        <f>COUNTIFS(D$2:D2150,Clef_répartition[[#This Row],[Code_Nom]],J$2:J2150,Clef_répartition[[#This Row],[Année]])</f>
        <v>5</v>
      </c>
      <c r="F2150">
        <f>IF(Clef_répartition[[#This Row],[Code_Nom]]=D2149,F2149-1,(COUNTIFS(Clef_répartition[Code_Nom],Clef_répartition[[#This Row],[Code_Nom]],Clef_répartition[Année],Clef_répartition[[#This Row],[Année]])))</f>
        <v>21</v>
      </c>
      <c r="G2150" t="str">
        <f>Clef_répartition[[#This Row],[Code_Nom]]&amp;"_"&amp;Clef_répartition[[#This Row],[Nombre]]&amp;"_"&amp;Clef_répartition[[#This Row],[Année]]</f>
        <v>AJERCO_Réseau d’accueil de jour des enfants Cossonay et région_5_2017</v>
      </c>
      <c r="H2150">
        <v>5480</v>
      </c>
      <c r="I2150" t="s">
        <v>90</v>
      </c>
      <c r="J2150">
        <v>2017</v>
      </c>
      <c r="K2150">
        <v>3.3847679280705784E-2</v>
      </c>
    </row>
    <row r="2151" spans="1:11" x14ac:dyDescent="0.25">
      <c r="A2151" t="s">
        <v>721</v>
      </c>
      <c r="B2151" t="s">
        <v>535</v>
      </c>
      <c r="C2151" t="s">
        <v>536</v>
      </c>
      <c r="D2151" t="str">
        <f>Clef_répartition[[#This Row],[Code association]]&amp;"_"&amp;Clef_répartition[[#This Row],[Nom association]]</f>
        <v>AJERCO_Réseau d’accueil de jour des enfants Cossonay et région</v>
      </c>
      <c r="E2151">
        <f>COUNTIFS(D$2:D2151,Clef_répartition[[#This Row],[Code_Nom]],J$2:J2151,Clef_répartition[[#This Row],[Année]])</f>
        <v>6</v>
      </c>
      <c r="F2151">
        <f>IF(Clef_répartition[[#This Row],[Code_Nom]]=D2150,F2150-1,(COUNTIFS(Clef_répartition[Code_Nom],Clef_répartition[[#This Row],[Code_Nom]],Clef_répartition[Année],Clef_répartition[[#This Row],[Année]])))</f>
        <v>20</v>
      </c>
      <c r="G2151" t="str">
        <f>Clef_répartition[[#This Row],[Code_Nom]]&amp;"_"&amp;Clef_répartition[[#This Row],[Nombre]]&amp;"_"&amp;Clef_répartition[[#This Row],[Année]]</f>
        <v>AJERCO_Réseau d’accueil de jour des enfants Cossonay et région_6_2017</v>
      </c>
      <c r="H2151">
        <v>5481</v>
      </c>
      <c r="I2151" t="s">
        <v>94</v>
      </c>
      <c r="J2151">
        <v>2017</v>
      </c>
      <c r="K2151">
        <v>1.0568121002734606E-2</v>
      </c>
    </row>
    <row r="2152" spans="1:11" x14ac:dyDescent="0.25">
      <c r="A2152" t="s">
        <v>721</v>
      </c>
      <c r="B2152" t="s">
        <v>535</v>
      </c>
      <c r="C2152" t="s">
        <v>536</v>
      </c>
      <c r="D2152" t="str">
        <f>Clef_répartition[[#This Row],[Code association]]&amp;"_"&amp;Clef_répartition[[#This Row],[Nom association]]</f>
        <v>AJERCO_Réseau d’accueil de jour des enfants Cossonay et région</v>
      </c>
      <c r="E2152">
        <f>COUNTIFS(D$2:D2152,Clef_répartition[[#This Row],[Code_Nom]],J$2:J2152,Clef_répartition[[#This Row],[Année]])</f>
        <v>7</v>
      </c>
      <c r="F2152">
        <f>IF(Clef_répartition[[#This Row],[Code_Nom]]=D2151,F2151-1,(COUNTIFS(Clef_répartition[Code_Nom],Clef_répartition[[#This Row],[Code_Nom]],Clef_répartition[Année],Clef_répartition[[#This Row],[Année]])))</f>
        <v>19</v>
      </c>
      <c r="G2152" t="str">
        <f>Clef_répartition[[#This Row],[Code_Nom]]&amp;"_"&amp;Clef_répartition[[#This Row],[Nombre]]&amp;"_"&amp;Clef_répartition[[#This Row],[Année]]</f>
        <v>AJERCO_Réseau d’accueil de jour des enfants Cossonay et région_7_2017</v>
      </c>
      <c r="H2152">
        <v>5482</v>
      </c>
      <c r="I2152" t="s">
        <v>102</v>
      </c>
      <c r="J2152">
        <v>2017</v>
      </c>
      <c r="K2152">
        <v>3.8581937565770941E-2</v>
      </c>
    </row>
    <row r="2153" spans="1:11" x14ac:dyDescent="0.25">
      <c r="A2153" t="s">
        <v>721</v>
      </c>
      <c r="B2153" t="s">
        <v>535</v>
      </c>
      <c r="C2153" t="s">
        <v>536</v>
      </c>
      <c r="D2153" t="str">
        <f>Clef_répartition[[#This Row],[Code association]]&amp;"_"&amp;Clef_répartition[[#This Row],[Nom association]]</f>
        <v>AJERCO_Réseau d’accueil de jour des enfants Cossonay et région</v>
      </c>
      <c r="E2153">
        <f>COUNTIFS(D$2:D2153,Clef_répartition[[#This Row],[Code_Nom]],J$2:J2153,Clef_répartition[[#This Row],[Année]])</f>
        <v>8</v>
      </c>
      <c r="F2153">
        <f>IF(Clef_répartition[[#This Row],[Code_Nom]]=D2152,F2152-1,(COUNTIFS(Clef_répartition[Code_Nom],Clef_répartition[[#This Row],[Code_Nom]],Clef_répartition[Année],Clef_répartition[[#This Row],[Année]])))</f>
        <v>18</v>
      </c>
      <c r="G2153" t="str">
        <f>Clef_répartition[[#This Row],[Code_Nom]]&amp;"_"&amp;Clef_répartition[[#This Row],[Nombre]]&amp;"_"&amp;Clef_répartition[[#This Row],[Année]]</f>
        <v>AJERCO_Réseau d’accueil de jour des enfants Cossonay et région_8_2017</v>
      </c>
      <c r="H2153">
        <v>5483</v>
      </c>
      <c r="I2153" t="s">
        <v>113</v>
      </c>
      <c r="J2153">
        <v>2017</v>
      </c>
      <c r="K2153">
        <v>1.1164787737685831E-2</v>
      </c>
    </row>
    <row r="2154" spans="1:11" x14ac:dyDescent="0.25">
      <c r="A2154" t="s">
        <v>721</v>
      </c>
      <c r="B2154" t="s">
        <v>535</v>
      </c>
      <c r="C2154" t="s">
        <v>536</v>
      </c>
      <c r="D2154" t="str">
        <f>Clef_répartition[[#This Row],[Code association]]&amp;"_"&amp;Clef_répartition[[#This Row],[Nom association]]</f>
        <v>AJERCO_Réseau d’accueil de jour des enfants Cossonay et région</v>
      </c>
      <c r="E2154">
        <f>COUNTIFS(D$2:D2154,Clef_répartition[[#This Row],[Code_Nom]],J$2:J2154,Clef_répartition[[#This Row],[Année]])</f>
        <v>9</v>
      </c>
      <c r="F2154">
        <f>IF(Clef_répartition[[#This Row],[Code_Nom]]=D2153,F2153-1,(COUNTIFS(Clef_répartition[Code_Nom],Clef_répartition[[#This Row],[Code_Nom]],Clef_répartition[Année],Clef_répartition[[#This Row],[Année]])))</f>
        <v>17</v>
      </c>
      <c r="G2154" t="str">
        <f>Clef_répartition[[#This Row],[Code_Nom]]&amp;"_"&amp;Clef_répartition[[#This Row],[Nombre]]&amp;"_"&amp;Clef_répartition[[#This Row],[Année]]</f>
        <v>AJERCO_Réseau d’accueil de jour des enfants Cossonay et région_9_2017</v>
      </c>
      <c r="H2154">
        <v>5485</v>
      </c>
      <c r="I2154" t="s">
        <v>129</v>
      </c>
      <c r="J2154">
        <v>2017</v>
      </c>
      <c r="K2154">
        <v>1.6613475166492433E-2</v>
      </c>
    </row>
    <row r="2155" spans="1:11" x14ac:dyDescent="0.25">
      <c r="A2155" t="s">
        <v>721</v>
      </c>
      <c r="B2155" t="s">
        <v>535</v>
      </c>
      <c r="C2155" t="s">
        <v>536</v>
      </c>
      <c r="D2155" t="str">
        <f>Clef_répartition[[#This Row],[Code association]]&amp;"_"&amp;Clef_répartition[[#This Row],[Nom association]]</f>
        <v>AJERCO_Réseau d’accueil de jour des enfants Cossonay et région</v>
      </c>
      <c r="E2155">
        <f>COUNTIFS(D$2:D2155,Clef_répartition[[#This Row],[Code_Nom]],J$2:J2155,Clef_répartition[[#This Row],[Année]])</f>
        <v>10</v>
      </c>
      <c r="F2155">
        <f>IF(Clef_répartition[[#This Row],[Code_Nom]]=D2154,F2154-1,(COUNTIFS(Clef_répartition[Code_Nom],Clef_répartition[[#This Row],[Code_Nom]],Clef_répartition[Année],Clef_répartition[[#This Row],[Année]])))</f>
        <v>16</v>
      </c>
      <c r="G2155" t="str">
        <f>Clef_répartition[[#This Row],[Code_Nom]]&amp;"_"&amp;Clef_répartition[[#This Row],[Nombre]]&amp;"_"&amp;Clef_répartition[[#This Row],[Année]]</f>
        <v>AJERCO_Réseau d’accueil de jour des enfants Cossonay et région_10_2017</v>
      </c>
      <c r="H2155">
        <v>5656</v>
      </c>
      <c r="I2155" t="s">
        <v>135</v>
      </c>
      <c r="J2155">
        <v>2017</v>
      </c>
      <c r="K2155">
        <v>6.5080819660814249E-2</v>
      </c>
    </row>
    <row r="2156" spans="1:11" x14ac:dyDescent="0.25">
      <c r="A2156" t="s">
        <v>721</v>
      </c>
      <c r="B2156" t="s">
        <v>535</v>
      </c>
      <c r="C2156" t="s">
        <v>536</v>
      </c>
      <c r="D2156" t="str">
        <f>Clef_répartition[[#This Row],[Code association]]&amp;"_"&amp;Clef_répartition[[#This Row],[Nom association]]</f>
        <v>AJERCO_Réseau d’accueil de jour des enfants Cossonay et région</v>
      </c>
      <c r="E2156">
        <f>COUNTIFS(D$2:D2156,Clef_répartition[[#This Row],[Code_Nom]],J$2:J2156,Clef_répartition[[#This Row],[Année]])</f>
        <v>11</v>
      </c>
      <c r="F2156">
        <f>IF(Clef_répartition[[#This Row],[Code_Nom]]=D2155,F2155-1,(COUNTIFS(Clef_répartition[Code_Nom],Clef_répartition[[#This Row],[Code_Nom]],Clef_répartition[Année],Clef_répartition[[#This Row],[Année]])))</f>
        <v>15</v>
      </c>
      <c r="G2156" t="str">
        <f>Clef_répartition[[#This Row],[Code_Nom]]&amp;"_"&amp;Clef_répartition[[#This Row],[Nombre]]&amp;"_"&amp;Clef_répartition[[#This Row],[Année]]</f>
        <v>AJERCO_Réseau d’accueil de jour des enfants Cossonay et région_11_2017</v>
      </c>
      <c r="H2156">
        <v>5474</v>
      </c>
      <c r="I2156" t="s">
        <v>146</v>
      </c>
      <c r="J2156">
        <v>2017</v>
      </c>
      <c r="K2156">
        <v>1.4874606447992836E-2</v>
      </c>
    </row>
    <row r="2157" spans="1:11" x14ac:dyDescent="0.25">
      <c r="A2157" t="s">
        <v>721</v>
      </c>
      <c r="B2157" t="s">
        <v>535</v>
      </c>
      <c r="C2157" t="s">
        <v>536</v>
      </c>
      <c r="D2157" t="str">
        <f>Clef_répartition[[#This Row],[Code association]]&amp;"_"&amp;Clef_répartition[[#This Row],[Nom association]]</f>
        <v>AJERCO_Réseau d’accueil de jour des enfants Cossonay et région</v>
      </c>
      <c r="E2157">
        <f>COUNTIFS(D$2:D2157,Clef_répartition[[#This Row],[Code_Nom]],J$2:J2157,Clef_répartition[[#This Row],[Année]])</f>
        <v>12</v>
      </c>
      <c r="F2157">
        <f>IF(Clef_répartition[[#This Row],[Code_Nom]]=D2156,F2156-1,(COUNTIFS(Clef_répartition[Code_Nom],Clef_répartition[[#This Row],[Code_Nom]],Clef_répartition[Année],Clef_répartition[[#This Row],[Année]])))</f>
        <v>14</v>
      </c>
      <c r="G2157" t="str">
        <f>Clef_répartition[[#This Row],[Code_Nom]]&amp;"_"&amp;Clef_répartition[[#This Row],[Nombre]]&amp;"_"&amp;Clef_répartition[[#This Row],[Année]]</f>
        <v>AJERCO_Réseau d’accueil de jour des enfants Cossonay et région_12_2017</v>
      </c>
      <c r="H2157">
        <v>5498</v>
      </c>
      <c r="I2157" t="s">
        <v>149</v>
      </c>
      <c r="J2157">
        <v>2017</v>
      </c>
      <c r="K2157">
        <v>0.12324639338000394</v>
      </c>
    </row>
    <row r="2158" spans="1:11" x14ac:dyDescent="0.25">
      <c r="A2158" t="s">
        <v>721</v>
      </c>
      <c r="B2158" t="s">
        <v>535</v>
      </c>
      <c r="C2158" t="s">
        <v>536</v>
      </c>
      <c r="D2158" t="str">
        <f>Clef_répartition[[#This Row],[Code association]]&amp;"_"&amp;Clef_répartition[[#This Row],[Nom association]]</f>
        <v>AJERCO_Réseau d’accueil de jour des enfants Cossonay et région</v>
      </c>
      <c r="E2158">
        <f>COUNTIFS(D$2:D2158,Clef_répartition[[#This Row],[Code_Nom]],J$2:J2158,Clef_répartition[[#This Row],[Année]])</f>
        <v>13</v>
      </c>
      <c r="F2158">
        <f>IF(Clef_répartition[[#This Row],[Code_Nom]]=D2157,F2157-1,(COUNTIFS(Clef_répartition[Code_Nom],Clef_répartition[[#This Row],[Code_Nom]],Clef_répartition[Année],Clef_répartition[[#This Row],[Année]])))</f>
        <v>13</v>
      </c>
      <c r="G2158" t="str">
        <f>Clef_répartition[[#This Row],[Code_Nom]]&amp;"_"&amp;Clef_répartition[[#This Row],[Nombre]]&amp;"_"&amp;Clef_répartition[[#This Row],[Année]]</f>
        <v>AJERCO_Réseau d’accueil de jour des enfants Cossonay et région_13_2017</v>
      </c>
      <c r="H2158">
        <v>5486</v>
      </c>
      <c r="I2158" t="s">
        <v>145</v>
      </c>
      <c r="J2158">
        <v>2017</v>
      </c>
      <c r="K2158">
        <v>3.6896657987886106E-2</v>
      </c>
    </row>
    <row r="2159" spans="1:11" x14ac:dyDescent="0.25">
      <c r="A2159" t="s">
        <v>721</v>
      </c>
      <c r="B2159" t="s">
        <v>535</v>
      </c>
      <c r="C2159" t="s">
        <v>536</v>
      </c>
      <c r="D2159" t="str">
        <f>Clef_répartition[[#This Row],[Code association]]&amp;"_"&amp;Clef_répartition[[#This Row],[Nom association]]</f>
        <v>AJERCO_Réseau d’accueil de jour des enfants Cossonay et région</v>
      </c>
      <c r="E2159">
        <f>COUNTIFS(D$2:D2159,Clef_répartition[[#This Row],[Code_Nom]],J$2:J2159,Clef_répartition[[#This Row],[Année]])</f>
        <v>14</v>
      </c>
      <c r="F2159">
        <f>IF(Clef_répartition[[#This Row],[Code_Nom]]=D2158,F2158-1,(COUNTIFS(Clef_répartition[Code_Nom],Clef_répartition[[#This Row],[Code_Nom]],Clef_répartition[Année],Clef_répartition[[#This Row],[Année]])))</f>
        <v>12</v>
      </c>
      <c r="G2159" t="str">
        <f>Clef_répartition[[#This Row],[Code_Nom]]&amp;"_"&amp;Clef_répartition[[#This Row],[Nombre]]&amp;"_"&amp;Clef_répartition[[#This Row],[Année]]</f>
        <v>AJERCO_Réseau d’accueil de jour des enfants Cossonay et région_14_2017</v>
      </c>
      <c r="H2159">
        <v>5487</v>
      </c>
      <c r="I2159" t="s">
        <v>538</v>
      </c>
      <c r="J2159">
        <v>2017</v>
      </c>
      <c r="K2159">
        <v>2.3353490283123331E-2</v>
      </c>
    </row>
    <row r="2160" spans="1:11" x14ac:dyDescent="0.25">
      <c r="A2160" t="s">
        <v>721</v>
      </c>
      <c r="B2160" t="s">
        <v>535</v>
      </c>
      <c r="C2160" t="s">
        <v>536</v>
      </c>
      <c r="D2160" t="str">
        <f>Clef_répartition[[#This Row],[Code association]]&amp;"_"&amp;Clef_répartition[[#This Row],[Nom association]]</f>
        <v>AJERCO_Réseau d’accueil de jour des enfants Cossonay et région</v>
      </c>
      <c r="E2160">
        <f>COUNTIFS(D$2:D2160,Clef_répartition[[#This Row],[Code_Nom]],J$2:J2160,Clef_répartition[[#This Row],[Année]])</f>
        <v>15</v>
      </c>
      <c r="F2160">
        <f>IF(Clef_répartition[[#This Row],[Code_Nom]]=D2159,F2159-1,(COUNTIFS(Clef_répartition[Code_Nom],Clef_répartition[[#This Row],[Code_Nom]],Clef_répartition[Année],Clef_répartition[[#This Row],[Année]])))</f>
        <v>11</v>
      </c>
      <c r="G2160" t="str">
        <f>Clef_répartition[[#This Row],[Code_Nom]]&amp;"_"&amp;Clef_répartition[[#This Row],[Nombre]]&amp;"_"&amp;Clef_répartition[[#This Row],[Année]]</f>
        <v>AJERCO_Réseau d’accueil de jour des enfants Cossonay et région_15_2017</v>
      </c>
      <c r="H2160">
        <v>5488</v>
      </c>
      <c r="I2160" t="s">
        <v>174</v>
      </c>
      <c r="J2160">
        <v>2017</v>
      </c>
      <c r="K2160">
        <v>1.8725751585359151E-3</v>
      </c>
    </row>
    <row r="2161" spans="1:11" x14ac:dyDescent="0.25">
      <c r="A2161" t="s">
        <v>721</v>
      </c>
      <c r="B2161" t="s">
        <v>535</v>
      </c>
      <c r="C2161" t="s">
        <v>536</v>
      </c>
      <c r="D2161" t="str">
        <f>Clef_répartition[[#This Row],[Code association]]&amp;"_"&amp;Clef_répartition[[#This Row],[Nom association]]</f>
        <v>AJERCO_Réseau d’accueil de jour des enfants Cossonay et région</v>
      </c>
      <c r="E2161">
        <f>COUNTIFS(D$2:D2161,Clef_répartition[[#This Row],[Code_Nom]],J$2:J2161,Clef_répartition[[#This Row],[Année]])</f>
        <v>16</v>
      </c>
      <c r="F2161">
        <f>IF(Clef_répartition[[#This Row],[Code_Nom]]=D2160,F2160-1,(COUNTIFS(Clef_répartition[Code_Nom],Clef_répartition[[#This Row],[Code_Nom]],Clef_répartition[Année],Clef_répartition[[#This Row],[Année]])))</f>
        <v>10</v>
      </c>
      <c r="G2161" t="str">
        <f>Clef_répartition[[#This Row],[Code_Nom]]&amp;"_"&amp;Clef_répartition[[#This Row],[Nombre]]&amp;"_"&amp;Clef_répartition[[#This Row],[Année]]</f>
        <v>AJERCO_Réseau d’accueil de jour des enfants Cossonay et région_16_2017</v>
      </c>
      <c r="H2161">
        <v>5489</v>
      </c>
      <c r="I2161" t="s">
        <v>175</v>
      </c>
      <c r="J2161">
        <v>2017</v>
      </c>
      <c r="K2161">
        <v>2.6866292038818854E-2</v>
      </c>
    </row>
    <row r="2162" spans="1:11" x14ac:dyDescent="0.25">
      <c r="A2162" t="s">
        <v>721</v>
      </c>
      <c r="B2162" t="s">
        <v>535</v>
      </c>
      <c r="C2162" t="s">
        <v>536</v>
      </c>
      <c r="D2162" t="str">
        <f>Clef_répartition[[#This Row],[Code association]]&amp;"_"&amp;Clef_répartition[[#This Row],[Nom association]]</f>
        <v>AJERCO_Réseau d’accueil de jour des enfants Cossonay et région</v>
      </c>
      <c r="E2162">
        <f>COUNTIFS(D$2:D2162,Clef_répartition[[#This Row],[Code_Nom]],J$2:J2162,Clef_répartition[[#This Row],[Année]])</f>
        <v>17</v>
      </c>
      <c r="F2162">
        <f>IF(Clef_répartition[[#This Row],[Code_Nom]]=D2161,F2161-1,(COUNTIFS(Clef_répartition[Code_Nom],Clef_répartition[[#This Row],[Code_Nom]],Clef_répartition[Année],Clef_répartition[[#This Row],[Année]])))</f>
        <v>9</v>
      </c>
      <c r="G2162" t="str">
        <f>Clef_répartition[[#This Row],[Code_Nom]]&amp;"_"&amp;Clef_répartition[[#This Row],[Nombre]]&amp;"_"&amp;Clef_répartition[[#This Row],[Année]]</f>
        <v>AJERCO_Réseau d’accueil de jour des enfants Cossonay et région_17_2017</v>
      </c>
      <c r="H2162">
        <v>5490</v>
      </c>
      <c r="I2162" t="s">
        <v>178</v>
      </c>
      <c r="J2162">
        <v>2017</v>
      </c>
      <c r="K2162">
        <v>1.074080845650789E-2</v>
      </c>
    </row>
    <row r="2163" spans="1:11" x14ac:dyDescent="0.25">
      <c r="A2163" t="s">
        <v>721</v>
      </c>
      <c r="B2163" t="s">
        <v>535</v>
      </c>
      <c r="C2163" t="s">
        <v>536</v>
      </c>
      <c r="D2163" t="str">
        <f>Clef_répartition[[#This Row],[Code association]]&amp;"_"&amp;Clef_répartition[[#This Row],[Nom association]]</f>
        <v>AJERCO_Réseau d’accueil de jour des enfants Cossonay et région</v>
      </c>
      <c r="E2163">
        <f>COUNTIFS(D$2:D2163,Clef_répartition[[#This Row],[Code_Nom]],J$2:J2163,Clef_répartition[[#This Row],[Année]])</f>
        <v>18</v>
      </c>
      <c r="F2163">
        <f>IF(Clef_répartition[[#This Row],[Code_Nom]]=D2162,F2162-1,(COUNTIFS(Clef_répartition[Code_Nom],Clef_répartition[[#This Row],[Code_Nom]],Clef_répartition[Année],Clef_répartition[[#This Row],[Année]])))</f>
        <v>8</v>
      </c>
      <c r="G2163" t="str">
        <f>Clef_répartition[[#This Row],[Code_Nom]]&amp;"_"&amp;Clef_répartition[[#This Row],[Nombre]]&amp;"_"&amp;Clef_répartition[[#This Row],[Année]]</f>
        <v>AJERCO_Réseau d’accueil de jour des enfants Cossonay et région_18_2017</v>
      </c>
      <c r="H2163">
        <v>5491</v>
      </c>
      <c r="I2163" t="s">
        <v>537</v>
      </c>
      <c r="J2163">
        <v>2017</v>
      </c>
      <c r="K2163">
        <v>1.4203305919461088E-2</v>
      </c>
    </row>
    <row r="2164" spans="1:11" x14ac:dyDescent="0.25">
      <c r="A2164" t="s">
        <v>721</v>
      </c>
      <c r="B2164" t="s">
        <v>535</v>
      </c>
      <c r="C2164" t="s">
        <v>536</v>
      </c>
      <c r="D2164" t="str">
        <f>Clef_répartition[[#This Row],[Code association]]&amp;"_"&amp;Clef_répartition[[#This Row],[Nom association]]</f>
        <v>AJERCO_Réseau d’accueil de jour des enfants Cossonay et région</v>
      </c>
      <c r="E2164">
        <f>COUNTIFS(D$2:D2164,Clef_répartition[[#This Row],[Code_Nom]],J$2:J2164,Clef_répartition[[#This Row],[Année]])</f>
        <v>19</v>
      </c>
      <c r="F2164">
        <f>IF(Clef_répartition[[#This Row],[Code_Nom]]=D2163,F2163-1,(COUNTIFS(Clef_répartition[Code_Nom],Clef_répartition[[#This Row],[Code_Nom]],Clef_répartition[Année],Clef_répartition[[#This Row],[Année]])))</f>
        <v>7</v>
      </c>
      <c r="G2164" t="str">
        <f>Clef_répartition[[#This Row],[Code_Nom]]&amp;"_"&amp;Clef_répartition[[#This Row],[Nombre]]&amp;"_"&amp;Clef_répartition[[#This Row],[Année]]</f>
        <v>AJERCO_Réseau d’accueil de jour des enfants Cossonay et région_19_2017</v>
      </c>
      <c r="H2164">
        <v>5492</v>
      </c>
      <c r="I2164" t="s">
        <v>189</v>
      </c>
      <c r="J2164">
        <v>2017</v>
      </c>
      <c r="K2164">
        <v>3.3600358033351985E-2</v>
      </c>
    </row>
    <row r="2165" spans="1:11" x14ac:dyDescent="0.25">
      <c r="A2165" t="s">
        <v>721</v>
      </c>
      <c r="B2165" t="s">
        <v>535</v>
      </c>
      <c r="C2165" t="s">
        <v>536</v>
      </c>
      <c r="D2165" t="str">
        <f>Clef_répartition[[#This Row],[Code association]]&amp;"_"&amp;Clef_répartition[[#This Row],[Nom association]]</f>
        <v>AJERCO_Réseau d’accueil de jour des enfants Cossonay et région</v>
      </c>
      <c r="E2165">
        <f>COUNTIFS(D$2:D2165,Clef_répartition[[#This Row],[Code_Nom]],J$2:J2165,Clef_répartition[[#This Row],[Année]])</f>
        <v>20</v>
      </c>
      <c r="F2165">
        <f>IF(Clef_répartition[[#This Row],[Code_Nom]]=D2164,F2164-1,(COUNTIFS(Clef_répartition[Code_Nom],Clef_répartition[[#This Row],[Code_Nom]],Clef_répartition[Année],Clef_répartition[[#This Row],[Année]])))</f>
        <v>6</v>
      </c>
      <c r="G2165" t="str">
        <f>Clef_répartition[[#This Row],[Code_Nom]]&amp;"_"&amp;Clef_répartition[[#This Row],[Nombre]]&amp;"_"&amp;Clef_répartition[[#This Row],[Année]]</f>
        <v>AJERCO_Réseau d’accueil de jour des enfants Cossonay et région_20_2017</v>
      </c>
      <c r="H2165">
        <v>5493</v>
      </c>
      <c r="I2165" t="s">
        <v>205</v>
      </c>
      <c r="J2165">
        <v>2017</v>
      </c>
      <c r="K2165">
        <v>1.3108026109751404E-2</v>
      </c>
    </row>
    <row r="2166" spans="1:11" x14ac:dyDescent="0.25">
      <c r="A2166" t="s">
        <v>721</v>
      </c>
      <c r="B2166" t="s">
        <v>535</v>
      </c>
      <c r="C2166" t="s">
        <v>536</v>
      </c>
      <c r="D2166" t="str">
        <f>Clef_répartition[[#This Row],[Code association]]&amp;"_"&amp;Clef_répartition[[#This Row],[Nom association]]</f>
        <v>AJERCO_Réseau d’accueil de jour des enfants Cossonay et région</v>
      </c>
      <c r="E2166">
        <f>COUNTIFS(D$2:D2166,Clef_répartition[[#This Row],[Code_Nom]],J$2:J2166,Clef_répartition[[#This Row],[Année]])</f>
        <v>21</v>
      </c>
      <c r="F2166">
        <f>IF(Clef_répartition[[#This Row],[Code_Nom]]=D2165,F2165-1,(COUNTIFS(Clef_répartition[Code_Nom],Clef_répartition[[#This Row],[Code_Nom]],Clef_répartition[Année],Clef_répartition[[#This Row],[Année]])))</f>
        <v>5</v>
      </c>
      <c r="G2166" t="str">
        <f>Clef_répartition[[#This Row],[Code_Nom]]&amp;"_"&amp;Clef_répartition[[#This Row],[Nombre]]&amp;"_"&amp;Clef_répartition[[#This Row],[Année]]</f>
        <v>AJERCO_Réseau d’accueil de jour des enfants Cossonay et région_21_2017</v>
      </c>
      <c r="H2166">
        <v>5495</v>
      </c>
      <c r="I2166" t="s">
        <v>212</v>
      </c>
      <c r="J2166">
        <v>2017</v>
      </c>
      <c r="K2166">
        <v>0.14292710095733849</v>
      </c>
    </row>
    <row r="2167" spans="1:11" x14ac:dyDescent="0.25">
      <c r="A2167" t="s">
        <v>721</v>
      </c>
      <c r="B2167" t="s">
        <v>535</v>
      </c>
      <c r="C2167" t="s">
        <v>536</v>
      </c>
      <c r="D2167" t="str">
        <f>Clef_répartition[[#This Row],[Code association]]&amp;"_"&amp;Clef_répartition[[#This Row],[Nom association]]</f>
        <v>AJERCO_Réseau d’accueil de jour des enfants Cossonay et région</v>
      </c>
      <c r="E2167">
        <f>COUNTIFS(D$2:D2167,Clef_répartition[[#This Row],[Code_Nom]],J$2:J2167,Clef_répartition[[#This Row],[Année]])</f>
        <v>22</v>
      </c>
      <c r="F2167">
        <f>IF(Clef_répartition[[#This Row],[Code_Nom]]=D2166,F2166-1,(COUNTIFS(Clef_répartition[Code_Nom],Clef_répartition[[#This Row],[Code_Nom]],Clef_répartition[Année],Clef_répartition[[#This Row],[Année]])))</f>
        <v>4</v>
      </c>
      <c r="G2167" t="str">
        <f>Clef_répartition[[#This Row],[Code_Nom]]&amp;"_"&amp;Clef_répartition[[#This Row],[Nombre]]&amp;"_"&amp;Clef_répartition[[#This Row],[Année]]</f>
        <v>AJERCO_Réseau d’accueil de jour des enfants Cossonay et région_22_2017</v>
      </c>
      <c r="H2167">
        <v>5496</v>
      </c>
      <c r="I2167" t="s">
        <v>213</v>
      </c>
      <c r="J2167">
        <v>2017</v>
      </c>
      <c r="K2167">
        <v>6.5586505791296032E-2</v>
      </c>
    </row>
    <row r="2168" spans="1:11" x14ac:dyDescent="0.25">
      <c r="A2168" t="s">
        <v>721</v>
      </c>
      <c r="B2168" t="s">
        <v>535</v>
      </c>
      <c r="C2168" t="s">
        <v>536</v>
      </c>
      <c r="D2168" t="str">
        <f>Clef_répartition[[#This Row],[Code association]]&amp;"_"&amp;Clef_répartition[[#This Row],[Nom association]]</f>
        <v>AJERCO_Réseau d’accueil de jour des enfants Cossonay et région</v>
      </c>
      <c r="E2168">
        <f>COUNTIFS(D$2:D2168,Clef_répartition[[#This Row],[Code_Nom]],J$2:J2168,Clef_répartition[[#This Row],[Année]])</f>
        <v>23</v>
      </c>
      <c r="F2168">
        <f>IF(Clef_répartition[[#This Row],[Code_Nom]]=D2167,F2167-1,(COUNTIFS(Clef_répartition[Code_Nom],Clef_répartition[[#This Row],[Code_Nom]],Clef_répartition[Année],Clef_répartition[[#This Row],[Année]])))</f>
        <v>3</v>
      </c>
      <c r="G2168" t="str">
        <f>Clef_répartition[[#This Row],[Code_Nom]]&amp;"_"&amp;Clef_répartition[[#This Row],[Nombre]]&amp;"_"&amp;Clef_répartition[[#This Row],[Année]]</f>
        <v>AJERCO_Réseau d’accueil de jour des enfants Cossonay et région_23_2017</v>
      </c>
      <c r="H2168">
        <v>5497</v>
      </c>
      <c r="I2168" t="s">
        <v>217</v>
      </c>
      <c r="J2168">
        <v>2017</v>
      </c>
      <c r="K2168">
        <v>3.5712566112761489E-2</v>
      </c>
    </row>
    <row r="2169" spans="1:11" x14ac:dyDescent="0.25">
      <c r="A2169" t="s">
        <v>721</v>
      </c>
      <c r="B2169" t="s">
        <v>535</v>
      </c>
      <c r="C2169" t="s">
        <v>536</v>
      </c>
      <c r="D2169" t="str">
        <f>Clef_répartition[[#This Row],[Code association]]&amp;"_"&amp;Clef_répartition[[#This Row],[Nom association]]</f>
        <v>AJERCO_Réseau d’accueil de jour des enfants Cossonay et région</v>
      </c>
      <c r="E2169">
        <f>COUNTIFS(D$2:D2169,Clef_répartition[[#This Row],[Code_Nom]],J$2:J2169,Clef_répartition[[#This Row],[Année]])</f>
        <v>24</v>
      </c>
      <c r="F2169">
        <f>IF(Clef_répartition[[#This Row],[Code_Nom]]=D2168,F2168-1,(COUNTIFS(Clef_répartition[Code_Nom],Clef_répartition[[#This Row],[Code_Nom]],Clef_répartition[Année],Clef_répartition[[#This Row],[Année]])))</f>
        <v>2</v>
      </c>
      <c r="G2169" t="str">
        <f>Clef_répartition[[#This Row],[Code_Nom]]&amp;"_"&amp;Clef_répartition[[#This Row],[Nombre]]&amp;"_"&amp;Clef_répartition[[#This Row],[Année]]</f>
        <v>AJERCO_Réseau d’accueil de jour des enfants Cossonay et région_24_2017</v>
      </c>
      <c r="H2169">
        <v>5499</v>
      </c>
      <c r="I2169" t="s">
        <v>252</v>
      </c>
      <c r="J2169">
        <v>2017</v>
      </c>
      <c r="K2169">
        <v>2.0171016888309339E-2</v>
      </c>
    </row>
    <row r="2170" spans="1:11" x14ac:dyDescent="0.25">
      <c r="A2170" t="s">
        <v>721</v>
      </c>
      <c r="B2170" t="s">
        <v>535</v>
      </c>
      <c r="C2170" t="s">
        <v>536</v>
      </c>
      <c r="D2170" t="str">
        <f>Clef_répartition[[#This Row],[Code association]]&amp;"_"&amp;Clef_répartition[[#This Row],[Nom association]]</f>
        <v>AJERCO_Réseau d’accueil de jour des enfants Cossonay et région</v>
      </c>
      <c r="E2170">
        <f>COUNTIFS(D$2:D2170,Clef_répartition[[#This Row],[Code_Nom]],J$2:J2170,Clef_répartition[[#This Row],[Année]])</f>
        <v>25</v>
      </c>
      <c r="F2170">
        <f>IF(Clef_répartition[[#This Row],[Code_Nom]]=D2169,F2169-1,(COUNTIFS(Clef_répartition[Code_Nom],Clef_répartition[[#This Row],[Code_Nom]],Clef_répartition[Année],Clef_répartition[[#This Row],[Année]])))</f>
        <v>1</v>
      </c>
      <c r="G2170" t="str">
        <f>Clef_répartition[[#This Row],[Code_Nom]]&amp;"_"&amp;Clef_répartition[[#This Row],[Nombre]]&amp;"_"&amp;Clef_répartition[[#This Row],[Année]]</f>
        <v>AJERCO_Réseau d’accueil de jour des enfants Cossonay et région_25_2017</v>
      </c>
      <c r="H2170">
        <v>5503</v>
      </c>
      <c r="I2170" t="s">
        <v>539</v>
      </c>
      <c r="J2170">
        <v>2017</v>
      </c>
      <c r="K2170">
        <v>5.1660737974413125E-2</v>
      </c>
    </row>
    <row r="2171" spans="1:11" x14ac:dyDescent="0.25">
      <c r="A2171" t="s">
        <v>721</v>
      </c>
      <c r="B2171" t="s">
        <v>707</v>
      </c>
      <c r="C2171" t="s">
        <v>708</v>
      </c>
      <c r="D2171" t="str">
        <f>Clef_répartition[[#This Row],[Code association]]&amp;"_"&amp;Clef_répartition[[#This Row],[Nom association]]</f>
        <v>AJET_Association intercommunale du réseau pour l'accueil de jour des enfants de Terre Sainte</v>
      </c>
      <c r="E2171">
        <f>COUNTIFS(D$2:D2171,Clef_répartition[[#This Row],[Code_Nom]],J$2:J2171,Clef_répartition[[#This Row],[Année]])</f>
        <v>1</v>
      </c>
      <c r="F2171">
        <f>IF(Clef_répartition[[#This Row],[Code_Nom]]=D2170,F2170-1,(COUNTIFS(Clef_répartition[Code_Nom],Clef_répartition[[#This Row],[Code_Nom]],Clef_répartition[Année],Clef_répartition[[#This Row],[Année]])))</f>
        <v>9</v>
      </c>
      <c r="G2171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Sainte_1_2017</v>
      </c>
      <c r="H2171">
        <v>5705</v>
      </c>
      <c r="I2171" t="s">
        <v>27</v>
      </c>
      <c r="J2171">
        <v>2017</v>
      </c>
      <c r="K2171">
        <v>0.05</v>
      </c>
    </row>
    <row r="2172" spans="1:11" x14ac:dyDescent="0.25">
      <c r="A2172" t="s">
        <v>721</v>
      </c>
      <c r="B2172" t="s">
        <v>707</v>
      </c>
      <c r="C2172" t="s">
        <v>708</v>
      </c>
      <c r="D2172" t="str">
        <f>Clef_répartition[[#This Row],[Code association]]&amp;"_"&amp;Clef_répartition[[#This Row],[Nom association]]</f>
        <v>AJET_Association intercommunale du réseau pour l'accueil de jour des enfants de Terre Sainte</v>
      </c>
      <c r="E2172">
        <f>COUNTIFS(D$2:D2172,Clef_répartition[[#This Row],[Code_Nom]],J$2:J2172,Clef_répartition[[#This Row],[Année]])</f>
        <v>2</v>
      </c>
      <c r="F2172">
        <f>IF(Clef_répartition[[#This Row],[Code_Nom]]=D2171,F2171-1,(COUNTIFS(Clef_répartition[Code_Nom],Clef_répartition[[#This Row],[Code_Nom]],Clef_répartition[Année],Clef_répartition[[#This Row],[Année]])))</f>
        <v>8</v>
      </c>
      <c r="G2172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Sainte_2_2017</v>
      </c>
      <c r="H2172">
        <v>5707</v>
      </c>
      <c r="I2172" t="s">
        <v>52</v>
      </c>
      <c r="J2172">
        <v>2017</v>
      </c>
      <c r="K2172">
        <v>7.0000000000000007E-2</v>
      </c>
    </row>
    <row r="2173" spans="1:11" x14ac:dyDescent="0.25">
      <c r="A2173" t="s">
        <v>721</v>
      </c>
      <c r="B2173" t="s">
        <v>707</v>
      </c>
      <c r="C2173" t="s">
        <v>708</v>
      </c>
      <c r="D2173" t="str">
        <f>Clef_répartition[[#This Row],[Code association]]&amp;"_"&amp;Clef_répartition[[#This Row],[Nom association]]</f>
        <v>AJET_Association intercommunale du réseau pour l'accueil de jour des enfants de Terre Sainte</v>
      </c>
      <c r="E2173">
        <f>COUNTIFS(D$2:D2173,Clef_répartition[[#This Row],[Code_Nom]],J$2:J2173,Clef_répartition[[#This Row],[Année]])</f>
        <v>3</v>
      </c>
      <c r="F2173">
        <f>IF(Clef_répartition[[#This Row],[Code_Nom]]=D2172,F2172-1,(COUNTIFS(Clef_répartition[Code_Nom],Clef_répartition[[#This Row],[Code_Nom]],Clef_répartition[Année],Clef_répartition[[#This Row],[Année]])))</f>
        <v>7</v>
      </c>
      <c r="G2173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Sainte_3_2017</v>
      </c>
      <c r="H2173">
        <v>5708</v>
      </c>
      <c r="I2173" t="s">
        <v>53</v>
      </c>
      <c r="J2173">
        <v>2017</v>
      </c>
      <c r="K2173">
        <v>0.05</v>
      </c>
    </row>
    <row r="2174" spans="1:11" x14ac:dyDescent="0.25">
      <c r="A2174" t="s">
        <v>721</v>
      </c>
      <c r="B2174" t="s">
        <v>707</v>
      </c>
      <c r="C2174" t="s">
        <v>708</v>
      </c>
      <c r="D2174" t="str">
        <f>Clef_répartition[[#This Row],[Code association]]&amp;"_"&amp;Clef_répartition[[#This Row],[Nom association]]</f>
        <v>AJET_Association intercommunale du réseau pour l'accueil de jour des enfants de Terre Sainte</v>
      </c>
      <c r="E2174">
        <f>COUNTIFS(D$2:D2174,Clef_répartition[[#This Row],[Code_Nom]],J$2:J2174,Clef_répartition[[#This Row],[Année]])</f>
        <v>4</v>
      </c>
      <c r="F2174">
        <f>IF(Clef_répartition[[#This Row],[Code_Nom]]=D2173,F2173-1,(COUNTIFS(Clef_répartition[Code_Nom],Clef_répartition[[#This Row],[Code_Nom]],Clef_répartition[Année],Clef_répartition[[#This Row],[Année]])))</f>
        <v>6</v>
      </c>
      <c r="G2174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Sainte_4_2017</v>
      </c>
      <c r="H2174">
        <v>5711</v>
      </c>
      <c r="I2174" t="s">
        <v>70</v>
      </c>
      <c r="J2174">
        <v>2017</v>
      </c>
      <c r="K2174">
        <v>0.15</v>
      </c>
    </row>
    <row r="2175" spans="1:11" x14ac:dyDescent="0.25">
      <c r="A2175" t="s">
        <v>721</v>
      </c>
      <c r="B2175" t="s">
        <v>707</v>
      </c>
      <c r="C2175" t="s">
        <v>708</v>
      </c>
      <c r="D2175" t="str">
        <f>Clef_répartition[[#This Row],[Code association]]&amp;"_"&amp;Clef_répartition[[#This Row],[Nom association]]</f>
        <v>AJET_Association intercommunale du réseau pour l'accueil de jour des enfants de Terre Sainte</v>
      </c>
      <c r="E2175">
        <f>COUNTIFS(D$2:D2175,Clef_répartition[[#This Row],[Code_Nom]],J$2:J2175,Clef_répartition[[#This Row],[Année]])</f>
        <v>5</v>
      </c>
      <c r="F2175">
        <f>IF(Clef_répartition[[#This Row],[Code_Nom]]=D2174,F2174-1,(COUNTIFS(Clef_répartition[Code_Nom],Clef_répartition[[#This Row],[Code_Nom]],Clef_répartition[Année],Clef_répartition[[#This Row],[Année]])))</f>
        <v>5</v>
      </c>
      <c r="G2175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Sainte_5_2017</v>
      </c>
      <c r="H2175">
        <v>5712</v>
      </c>
      <c r="I2175" t="s">
        <v>72</v>
      </c>
      <c r="J2175">
        <v>2017</v>
      </c>
      <c r="K2175">
        <v>0.17</v>
      </c>
    </row>
    <row r="2176" spans="1:11" x14ac:dyDescent="0.25">
      <c r="A2176" t="s">
        <v>721</v>
      </c>
      <c r="B2176" t="s">
        <v>707</v>
      </c>
      <c r="C2176" t="s">
        <v>708</v>
      </c>
      <c r="D2176" t="str">
        <f>Clef_répartition[[#This Row],[Code association]]&amp;"_"&amp;Clef_répartition[[#This Row],[Nom association]]</f>
        <v>AJET_Association intercommunale du réseau pour l'accueil de jour des enfants de Terre Sainte</v>
      </c>
      <c r="E2176">
        <f>COUNTIFS(D$2:D2176,Clef_répartition[[#This Row],[Code_Nom]],J$2:J2176,Clef_répartition[[#This Row],[Année]])</f>
        <v>6</v>
      </c>
      <c r="F2176">
        <f>IF(Clef_répartition[[#This Row],[Code_Nom]]=D2175,F2175-1,(COUNTIFS(Clef_répartition[Code_Nom],Clef_répartition[[#This Row],[Code_Nom]],Clef_répartition[Année],Clef_répartition[[#This Row],[Année]])))</f>
        <v>4</v>
      </c>
      <c r="G2176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Sainte_6_2017</v>
      </c>
      <c r="H2176">
        <v>5713</v>
      </c>
      <c r="I2176" t="s">
        <v>80</v>
      </c>
      <c r="J2176">
        <v>2017</v>
      </c>
      <c r="K2176">
        <v>0.12</v>
      </c>
    </row>
    <row r="2177" spans="1:11" x14ac:dyDescent="0.25">
      <c r="A2177" t="s">
        <v>721</v>
      </c>
      <c r="B2177" t="s">
        <v>707</v>
      </c>
      <c r="C2177" t="s">
        <v>708</v>
      </c>
      <c r="D2177" t="str">
        <f>Clef_répartition[[#This Row],[Code association]]&amp;"_"&amp;Clef_répartition[[#This Row],[Nom association]]</f>
        <v>AJET_Association intercommunale du réseau pour l'accueil de jour des enfants de Terre Sainte</v>
      </c>
      <c r="E2177">
        <f>COUNTIFS(D$2:D2177,Clef_répartition[[#This Row],[Code_Nom]],J$2:J2177,Clef_répartition[[#This Row],[Année]])</f>
        <v>7</v>
      </c>
      <c r="F2177">
        <f>IF(Clef_répartition[[#This Row],[Code_Nom]]=D2176,F2176-1,(COUNTIFS(Clef_répartition[Code_Nom],Clef_répartition[[#This Row],[Code_Nom]],Clef_répartition[Année],Clef_répartition[[#This Row],[Année]])))</f>
        <v>3</v>
      </c>
      <c r="G2177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Sainte_7_2017</v>
      </c>
      <c r="H2177">
        <v>5717</v>
      </c>
      <c r="I2177" t="s">
        <v>118</v>
      </c>
      <c r="J2177">
        <v>2017</v>
      </c>
      <c r="K2177">
        <v>0.2</v>
      </c>
    </row>
    <row r="2178" spans="1:11" x14ac:dyDescent="0.25">
      <c r="A2178" t="s">
        <v>721</v>
      </c>
      <c r="B2178" t="s">
        <v>707</v>
      </c>
      <c r="C2178" t="s">
        <v>708</v>
      </c>
      <c r="D2178" t="str">
        <f>Clef_répartition[[#This Row],[Code association]]&amp;"_"&amp;Clef_répartition[[#This Row],[Nom association]]</f>
        <v>AJET_Association intercommunale du réseau pour l'accueil de jour des enfants de Terre Sainte</v>
      </c>
      <c r="E2178">
        <f>COUNTIFS(D$2:D2178,Clef_répartition[[#This Row],[Code_Nom]],J$2:J2178,Clef_répartition[[#This Row],[Année]])</f>
        <v>8</v>
      </c>
      <c r="F2178">
        <f>IF(Clef_répartition[[#This Row],[Code_Nom]]=D2177,F2177-1,(COUNTIFS(Clef_répartition[Code_Nom],Clef_répartition[[#This Row],[Code_Nom]],Clef_répartition[Année],Clef_répartition[[#This Row],[Année]])))</f>
        <v>2</v>
      </c>
      <c r="G2178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Sainte_8_2017</v>
      </c>
      <c r="H2178">
        <v>5723</v>
      </c>
      <c r="I2178" t="s">
        <v>176</v>
      </c>
      <c r="J2178">
        <v>2017</v>
      </c>
      <c r="K2178">
        <v>0.11</v>
      </c>
    </row>
    <row r="2179" spans="1:11" x14ac:dyDescent="0.25">
      <c r="A2179" t="s">
        <v>721</v>
      </c>
      <c r="B2179" t="s">
        <v>707</v>
      </c>
      <c r="C2179" t="s">
        <v>708</v>
      </c>
      <c r="D2179" t="str">
        <f>Clef_répartition[[#This Row],[Code association]]&amp;"_"&amp;Clef_répartition[[#This Row],[Nom association]]</f>
        <v>AJET_Association intercommunale du réseau pour l'accueil de jour des enfants de Terre Sainte</v>
      </c>
      <c r="E2179">
        <f>COUNTIFS(D$2:D2179,Clef_répartition[[#This Row],[Code_Nom]],J$2:J2179,Clef_répartition[[#This Row],[Année]])</f>
        <v>9</v>
      </c>
      <c r="F2179">
        <f>IF(Clef_répartition[[#This Row],[Code_Nom]]=D2178,F2178-1,(COUNTIFS(Clef_répartition[Code_Nom],Clef_répartition[[#This Row],[Code_Nom]],Clef_répartition[Année],Clef_répartition[[#This Row],[Année]])))</f>
        <v>1</v>
      </c>
      <c r="G2179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Sainte_9_2017</v>
      </c>
      <c r="H2179">
        <v>5729</v>
      </c>
      <c r="I2179" t="s">
        <v>261</v>
      </c>
      <c r="J2179">
        <v>2017</v>
      </c>
      <c r="K2179">
        <v>0.08</v>
      </c>
    </row>
    <row r="2180" spans="1:11" x14ac:dyDescent="0.25">
      <c r="A2180" t="s">
        <v>721</v>
      </c>
      <c r="B2180" t="s">
        <v>450</v>
      </c>
      <c r="C2180" t="s">
        <v>451</v>
      </c>
      <c r="D2180" t="str">
        <f>Clef_répartition[[#This Row],[Code association]]&amp;"_"&amp;Clef_répartition[[#This Row],[Nom association]]</f>
        <v xml:space="preserve">APEC_Association Intercommunale pour l'épuration des eaux usées de la Côte </v>
      </c>
      <c r="E2180">
        <f>COUNTIFS(D$2:D2180,Clef_répartition[[#This Row],[Code_Nom]],J$2:J2180,Clef_répartition[[#This Row],[Année]])</f>
        <v>1</v>
      </c>
      <c r="F2180">
        <f>IF(Clef_répartition[[#This Row],[Code_Nom]]=D2179,F2179-1,(COUNTIFS(Clef_répartition[Code_Nom],Clef_répartition[[#This Row],[Code_Nom]],Clef_répartition[Année],Clef_répartition[[#This Row],[Année]])))</f>
        <v>22</v>
      </c>
      <c r="G2180" t="str">
        <f>Clef_répartition[[#This Row],[Code_Nom]]&amp;"_"&amp;Clef_répartition[[#This Row],[Nombre]]&amp;"_"&amp;Clef_répartition[[#This Row],[Année]]</f>
        <v>APEC_Association Intercommunale pour l'épuration des eaux usées de la Côte _1_2017</v>
      </c>
      <c r="H2180">
        <v>5702</v>
      </c>
      <c r="I2180" t="s">
        <v>7</v>
      </c>
      <c r="J2180">
        <v>2017</v>
      </c>
      <c r="K2180">
        <v>7.1999999999999995E-2</v>
      </c>
    </row>
    <row r="2181" spans="1:11" x14ac:dyDescent="0.25">
      <c r="A2181" t="s">
        <v>721</v>
      </c>
      <c r="B2181" t="s">
        <v>450</v>
      </c>
      <c r="C2181" t="s">
        <v>451</v>
      </c>
      <c r="D2181" t="str">
        <f>Clef_répartition[[#This Row],[Code association]]&amp;"_"&amp;Clef_répartition[[#This Row],[Nom association]]</f>
        <v xml:space="preserve">APEC_Association Intercommunale pour l'épuration des eaux usées de la Côte </v>
      </c>
      <c r="E2181">
        <f>COUNTIFS(D$2:D2181,Clef_répartition[[#This Row],[Code_Nom]],J$2:J2181,Clef_répartition[[#This Row],[Année]])</f>
        <v>2</v>
      </c>
      <c r="F2181">
        <f>IF(Clef_répartition[[#This Row],[Code_Nom]]=D2180,F2180-1,(COUNTIFS(Clef_répartition[Code_Nom],Clef_répartition[[#This Row],[Code_Nom]],Clef_répartition[Année],Clef_répartition[[#This Row],[Année]])))</f>
        <v>21</v>
      </c>
      <c r="G2181" t="str">
        <f>Clef_répartition[[#This Row],[Code_Nom]]&amp;"_"&amp;Clef_répartition[[#This Row],[Nombre]]&amp;"_"&amp;Clef_répartition[[#This Row],[Année]]</f>
        <v>APEC_Association Intercommunale pour l'épuration des eaux usées de la Côte _2_2017</v>
      </c>
      <c r="H2181">
        <v>5703</v>
      </c>
      <c r="I2181" t="s">
        <v>13</v>
      </c>
      <c r="J2181">
        <v>2017</v>
      </c>
      <c r="K2181">
        <v>3.5999999999999997E-2</v>
      </c>
    </row>
    <row r="2182" spans="1:11" x14ac:dyDescent="0.25">
      <c r="A2182" t="s">
        <v>721</v>
      </c>
      <c r="B2182" t="s">
        <v>450</v>
      </c>
      <c r="C2182" t="s">
        <v>451</v>
      </c>
      <c r="D2182" t="str">
        <f>Clef_répartition[[#This Row],[Code association]]&amp;"_"&amp;Clef_répartition[[#This Row],[Nom association]]</f>
        <v xml:space="preserve">APEC_Association Intercommunale pour l'épuration des eaux usées de la Côte </v>
      </c>
      <c r="E2182">
        <f>COUNTIFS(D$2:D2182,Clef_répartition[[#This Row],[Code_Nom]],J$2:J2182,Clef_répartition[[#This Row],[Année]])</f>
        <v>3</v>
      </c>
      <c r="F2182">
        <f>IF(Clef_répartition[[#This Row],[Code_Nom]]=D2181,F2181-1,(COUNTIFS(Clef_répartition[Code_Nom],Clef_répartition[[#This Row],[Code_Nom]],Clef_répartition[Année],Clef_répartition[[#This Row],[Année]])))</f>
        <v>20</v>
      </c>
      <c r="G2182" t="str">
        <f>Clef_répartition[[#This Row],[Code_Nom]]&amp;"_"&amp;Clef_répartition[[#This Row],[Nombre]]&amp;"_"&amp;Clef_répartition[[#This Row],[Année]]</f>
        <v>APEC_Association Intercommunale pour l'épuration des eaux usées de la Côte _3_2017</v>
      </c>
      <c r="H2182">
        <v>5704</v>
      </c>
      <c r="I2182" t="s">
        <v>16</v>
      </c>
      <c r="J2182">
        <v>2017</v>
      </c>
      <c r="K2182">
        <v>5.3999999999999999E-2</v>
      </c>
    </row>
    <row r="2183" spans="1:11" x14ac:dyDescent="0.25">
      <c r="A2183" t="s">
        <v>721</v>
      </c>
      <c r="B2183" t="s">
        <v>450</v>
      </c>
      <c r="C2183" t="s">
        <v>451</v>
      </c>
      <c r="D2183" t="str">
        <f>Clef_répartition[[#This Row],[Code association]]&amp;"_"&amp;Clef_répartition[[#This Row],[Nom association]]</f>
        <v xml:space="preserve">APEC_Association Intercommunale pour l'épuration des eaux usées de la Côte </v>
      </c>
      <c r="E2183">
        <f>COUNTIFS(D$2:D2183,Clef_répartition[[#This Row],[Code_Nom]],J$2:J2183,Clef_répartition[[#This Row],[Année]])</f>
        <v>4</v>
      </c>
      <c r="F2183">
        <f>IF(Clef_répartition[[#This Row],[Code_Nom]]=D2182,F2182-1,(COUNTIFS(Clef_répartition[Code_Nom],Clef_répartition[[#This Row],[Code_Nom]],Clef_répartition[Année],Clef_répartition[[#This Row],[Année]])))</f>
        <v>19</v>
      </c>
      <c r="G2183" t="str">
        <f>Clef_répartition[[#This Row],[Code_Nom]]&amp;"_"&amp;Clef_répartition[[#This Row],[Nombre]]&amp;"_"&amp;Clef_répartition[[#This Row],[Année]]</f>
        <v>APEC_Association Intercommunale pour l'épuration des eaux usées de la Côte _4_2017</v>
      </c>
      <c r="H2183">
        <v>5852</v>
      </c>
      <c r="I2183" t="s">
        <v>41</v>
      </c>
      <c r="J2183">
        <v>2017</v>
      </c>
      <c r="K2183">
        <v>1.35E-2</v>
      </c>
    </row>
    <row r="2184" spans="1:11" x14ac:dyDescent="0.25">
      <c r="A2184" t="s">
        <v>721</v>
      </c>
      <c r="B2184" t="s">
        <v>450</v>
      </c>
      <c r="C2184" t="s">
        <v>451</v>
      </c>
      <c r="D2184" t="str">
        <f>Clef_répartition[[#This Row],[Code association]]&amp;"_"&amp;Clef_répartition[[#This Row],[Nom association]]</f>
        <v xml:space="preserve">APEC_Association Intercommunale pour l'épuration des eaux usées de la Côte </v>
      </c>
      <c r="E2184">
        <f>COUNTIFS(D$2:D2184,Clef_répartition[[#This Row],[Code_Nom]],J$2:J2184,Clef_répartition[[#This Row],[Année]])</f>
        <v>5</v>
      </c>
      <c r="F2184">
        <f>IF(Clef_répartition[[#This Row],[Code_Nom]]=D2183,F2183-1,(COUNTIFS(Clef_répartition[Code_Nom],Clef_répartition[[#This Row],[Code_Nom]],Clef_répartition[Année],Clef_répartition[[#This Row],[Année]])))</f>
        <v>18</v>
      </c>
      <c r="G2184" t="str">
        <f>Clef_répartition[[#This Row],[Code_Nom]]&amp;"_"&amp;Clef_répartition[[#This Row],[Nombre]]&amp;"_"&amp;Clef_répartition[[#This Row],[Année]]</f>
        <v>APEC_Association Intercommunale pour l'épuration des eaux usées de la Côte _5_2017</v>
      </c>
      <c r="H2184">
        <v>5853</v>
      </c>
      <c r="I2184" t="s">
        <v>42</v>
      </c>
      <c r="J2184">
        <v>2017</v>
      </c>
      <c r="K2184">
        <v>2.5499999999999998E-2</v>
      </c>
    </row>
    <row r="2185" spans="1:11" x14ac:dyDescent="0.25">
      <c r="A2185" t="s">
        <v>721</v>
      </c>
      <c r="B2185" t="s">
        <v>450</v>
      </c>
      <c r="C2185" t="s">
        <v>451</v>
      </c>
      <c r="D2185" t="str">
        <f>Clef_répartition[[#This Row],[Code association]]&amp;"_"&amp;Clef_répartition[[#This Row],[Nom association]]</f>
        <v xml:space="preserve">APEC_Association Intercommunale pour l'épuration des eaux usées de la Côte </v>
      </c>
      <c r="E2185">
        <f>COUNTIFS(D$2:D2185,Clef_répartition[[#This Row],[Code_Nom]],J$2:J2185,Clef_répartition[[#This Row],[Année]])</f>
        <v>6</v>
      </c>
      <c r="F2185">
        <f>IF(Clef_répartition[[#This Row],[Code_Nom]]=D2184,F2184-1,(COUNTIFS(Clef_répartition[Code_Nom],Clef_répartition[[#This Row],[Code_Nom]],Clef_répartition[Année],Clef_répartition[[#This Row],[Année]])))</f>
        <v>17</v>
      </c>
      <c r="G2185" t="str">
        <f>Clef_répartition[[#This Row],[Code_Nom]]&amp;"_"&amp;Clef_répartition[[#This Row],[Nombre]]&amp;"_"&amp;Clef_répartition[[#This Row],[Année]]</f>
        <v>APEC_Association Intercommunale pour l'épuration des eaux usées de la Côte _6_2017</v>
      </c>
      <c r="H2185">
        <v>5854</v>
      </c>
      <c r="I2185" t="s">
        <v>43</v>
      </c>
      <c r="J2185">
        <v>2017</v>
      </c>
      <c r="K2185">
        <v>0.01</v>
      </c>
    </row>
    <row r="2186" spans="1:11" x14ac:dyDescent="0.25">
      <c r="A2186" t="s">
        <v>721</v>
      </c>
      <c r="B2186" t="s">
        <v>450</v>
      </c>
      <c r="C2186" t="s">
        <v>451</v>
      </c>
      <c r="D2186" t="str">
        <f>Clef_répartition[[#This Row],[Code association]]&amp;"_"&amp;Clef_répartition[[#This Row],[Nom association]]</f>
        <v xml:space="preserve">APEC_Association Intercommunale pour l'épuration des eaux usées de la Côte </v>
      </c>
      <c r="E2186">
        <f>COUNTIFS(D$2:D2186,Clef_répartition[[#This Row],[Code_Nom]],J$2:J2186,Clef_répartition[[#This Row],[Année]])</f>
        <v>7</v>
      </c>
      <c r="F2186">
        <f>IF(Clef_répartition[[#This Row],[Code_Nom]]=D2185,F2185-1,(COUNTIFS(Clef_répartition[Code_Nom],Clef_répartition[[#This Row],[Code_Nom]],Clef_répartition[Année],Clef_répartition[[#This Row],[Année]])))</f>
        <v>16</v>
      </c>
      <c r="G2186" t="str">
        <f>Clef_répartition[[#This Row],[Code_Nom]]&amp;"_"&amp;Clef_répartition[[#This Row],[Nombre]]&amp;"_"&amp;Clef_répartition[[#This Row],[Année]]</f>
        <v>APEC_Association Intercommunale pour l'épuration des eaux usées de la Côte _7_2017</v>
      </c>
      <c r="H2186">
        <v>5710</v>
      </c>
      <c r="I2186" t="s">
        <v>69</v>
      </c>
      <c r="J2186">
        <v>2017</v>
      </c>
      <c r="K2186">
        <v>1.4500000000000001E-2</v>
      </c>
    </row>
    <row r="2187" spans="1:11" x14ac:dyDescent="0.25">
      <c r="A2187" t="s">
        <v>721</v>
      </c>
      <c r="B2187" t="s">
        <v>450</v>
      </c>
      <c r="C2187" t="s">
        <v>451</v>
      </c>
      <c r="D2187" t="str">
        <f>Clef_répartition[[#This Row],[Code association]]&amp;"_"&amp;Clef_répartition[[#This Row],[Nom association]]</f>
        <v xml:space="preserve">APEC_Association Intercommunale pour l'épuration des eaux usées de la Côte </v>
      </c>
      <c r="E2187">
        <f>COUNTIFS(D$2:D2187,Clef_répartition[[#This Row],[Code_Nom]],J$2:J2187,Clef_répartition[[#This Row],[Année]])</f>
        <v>8</v>
      </c>
      <c r="F2187">
        <f>IF(Clef_répartition[[#This Row],[Code_Nom]]=D2186,F2186-1,(COUNTIFS(Clef_répartition[Code_Nom],Clef_répartition[[#This Row],[Code_Nom]],Clef_répartition[Année],Clef_répartition[[#This Row],[Année]])))</f>
        <v>15</v>
      </c>
      <c r="G2187" t="str">
        <f>Clef_répartition[[#This Row],[Code_Nom]]&amp;"_"&amp;Clef_répartition[[#This Row],[Nombre]]&amp;"_"&amp;Clef_répartition[[#This Row],[Année]]</f>
        <v>APEC_Association Intercommunale pour l'épuration des eaux usées de la Côte _8_2017</v>
      </c>
      <c r="H2187">
        <v>5715</v>
      </c>
      <c r="I2187" t="s">
        <v>97</v>
      </c>
      <c r="J2187">
        <v>2017</v>
      </c>
      <c r="K2187">
        <v>2.9499999999999998E-2</v>
      </c>
    </row>
    <row r="2188" spans="1:11" x14ac:dyDescent="0.25">
      <c r="A2188" t="s">
        <v>721</v>
      </c>
      <c r="B2188" t="s">
        <v>450</v>
      </c>
      <c r="C2188" t="s">
        <v>451</v>
      </c>
      <c r="D2188" t="str">
        <f>Clef_répartition[[#This Row],[Code association]]&amp;"_"&amp;Clef_répartition[[#This Row],[Nom association]]</f>
        <v xml:space="preserve">APEC_Association Intercommunale pour l'épuration des eaux usées de la Côte </v>
      </c>
      <c r="E2188">
        <f>COUNTIFS(D$2:D2188,Clef_répartition[[#This Row],[Code_Nom]],J$2:J2188,Clef_répartition[[#This Row],[Année]])</f>
        <v>9</v>
      </c>
      <c r="F2188">
        <f>IF(Clef_répartition[[#This Row],[Code_Nom]]=D2187,F2187-1,(COUNTIFS(Clef_répartition[Code_Nom],Clef_répartition[[#This Row],[Code_Nom]],Clef_répartition[Année],Clef_répartition[[#This Row],[Année]])))</f>
        <v>14</v>
      </c>
      <c r="G2188" t="str">
        <f>Clef_répartition[[#This Row],[Code_Nom]]&amp;"_"&amp;Clef_répartition[[#This Row],[Nombre]]&amp;"_"&amp;Clef_répartition[[#This Row],[Année]]</f>
        <v>APEC_Association Intercommunale pour l'épuration des eaux usées de la Côte _9_2017</v>
      </c>
      <c r="H2188">
        <v>5855</v>
      </c>
      <c r="I2188" t="s">
        <v>98</v>
      </c>
      <c r="J2188">
        <v>2017</v>
      </c>
      <c r="K2188">
        <v>1.7500000000000002E-2</v>
      </c>
    </row>
    <row r="2189" spans="1:11" x14ac:dyDescent="0.25">
      <c r="A2189" t="s">
        <v>721</v>
      </c>
      <c r="B2189" t="s">
        <v>450</v>
      </c>
      <c r="C2189" t="s">
        <v>451</v>
      </c>
      <c r="D2189" t="str">
        <f>Clef_répartition[[#This Row],[Code association]]&amp;"_"&amp;Clef_répartition[[#This Row],[Nom association]]</f>
        <v xml:space="preserve">APEC_Association Intercommunale pour l'épuration des eaux usées de la Côte </v>
      </c>
      <c r="E2189">
        <f>COUNTIFS(D$2:D2189,Clef_répartition[[#This Row],[Code_Nom]],J$2:J2189,Clef_répartition[[#This Row],[Année]])</f>
        <v>10</v>
      </c>
      <c r="F2189">
        <f>IF(Clef_répartition[[#This Row],[Code_Nom]]=D2188,F2188-1,(COUNTIFS(Clef_répartition[Code_Nom],Clef_répartition[[#This Row],[Code_Nom]],Clef_répartition[Année],Clef_répartition[[#This Row],[Année]])))</f>
        <v>13</v>
      </c>
      <c r="G2189" t="str">
        <f>Clef_répartition[[#This Row],[Code_Nom]]&amp;"_"&amp;Clef_répartition[[#This Row],[Nombre]]&amp;"_"&amp;Clef_répartition[[#This Row],[Année]]</f>
        <v>APEC_Association Intercommunale pour l'épuration des eaux usées de la Côte _10_2017</v>
      </c>
      <c r="H2189">
        <v>5718</v>
      </c>
      <c r="I2189" t="s">
        <v>120</v>
      </c>
      <c r="J2189">
        <v>2017</v>
      </c>
      <c r="K2189">
        <v>6.1499999999999999E-2</v>
      </c>
    </row>
    <row r="2190" spans="1:11" x14ac:dyDescent="0.25">
      <c r="A2190" t="s">
        <v>721</v>
      </c>
      <c r="B2190" t="s">
        <v>450</v>
      </c>
      <c r="C2190" t="s">
        <v>451</v>
      </c>
      <c r="D2190" t="str">
        <f>Clef_répartition[[#This Row],[Code association]]&amp;"_"&amp;Clef_répartition[[#This Row],[Nom association]]</f>
        <v xml:space="preserve">APEC_Association Intercommunale pour l'épuration des eaux usées de la Côte </v>
      </c>
      <c r="E2190">
        <f>COUNTIFS(D$2:D2190,Clef_répartition[[#This Row],[Code_Nom]],J$2:J2190,Clef_répartition[[#This Row],[Année]])</f>
        <v>11</v>
      </c>
      <c r="F2190">
        <f>IF(Clef_répartition[[#This Row],[Code_Nom]]=D2189,F2189-1,(COUNTIFS(Clef_répartition[Code_Nom],Clef_répartition[[#This Row],[Code_Nom]],Clef_répartition[Année],Clef_répartition[[#This Row],[Année]])))</f>
        <v>12</v>
      </c>
      <c r="G2190" t="str">
        <f>Clef_répartition[[#This Row],[Code_Nom]]&amp;"_"&amp;Clef_répartition[[#This Row],[Nombre]]&amp;"_"&amp;Clef_répartition[[#This Row],[Année]]</f>
        <v>APEC_Association Intercommunale pour l'épuration des eaux usées de la Côte _11_2017</v>
      </c>
      <c r="H2190">
        <v>5857</v>
      </c>
      <c r="I2190" t="s">
        <v>122</v>
      </c>
      <c r="J2190">
        <v>2017</v>
      </c>
      <c r="K2190">
        <v>3.3000000000000002E-2</v>
      </c>
    </row>
    <row r="2191" spans="1:11" x14ac:dyDescent="0.25">
      <c r="A2191" t="s">
        <v>721</v>
      </c>
      <c r="B2191" t="s">
        <v>450</v>
      </c>
      <c r="C2191" t="s">
        <v>451</v>
      </c>
      <c r="D2191" t="str">
        <f>Clef_répartition[[#This Row],[Code association]]&amp;"_"&amp;Clef_répartition[[#This Row],[Nom association]]</f>
        <v xml:space="preserve">APEC_Association Intercommunale pour l'épuration des eaux usées de la Côte </v>
      </c>
      <c r="E2191">
        <f>COUNTIFS(D$2:D2191,Clef_répartition[[#This Row],[Code_Nom]],J$2:J2191,Clef_répartition[[#This Row],[Année]])</f>
        <v>12</v>
      </c>
      <c r="F2191">
        <f>IF(Clef_répartition[[#This Row],[Code_Nom]]=D2190,F2190-1,(COUNTIFS(Clef_répartition[Code_Nom],Clef_répartition[[#This Row],[Code_Nom]],Clef_répartition[Année],Clef_répartition[[#This Row],[Année]])))</f>
        <v>11</v>
      </c>
      <c r="G2191" t="str">
        <f>Clef_répartition[[#This Row],[Code_Nom]]&amp;"_"&amp;Clef_répartition[[#This Row],[Nombre]]&amp;"_"&amp;Clef_répartition[[#This Row],[Année]]</f>
        <v>APEC_Association Intercommunale pour l'épuration des eaux usées de la Côte _12_2017</v>
      </c>
      <c r="H2191">
        <v>5720</v>
      </c>
      <c r="I2191" t="s">
        <v>125</v>
      </c>
      <c r="J2191">
        <v>2017</v>
      </c>
      <c r="K2191">
        <v>2.75E-2</v>
      </c>
    </row>
    <row r="2192" spans="1:11" x14ac:dyDescent="0.25">
      <c r="A2192" t="s">
        <v>721</v>
      </c>
      <c r="B2192" t="s">
        <v>450</v>
      </c>
      <c r="C2192" t="s">
        <v>451</v>
      </c>
      <c r="D2192" t="str">
        <f>Clef_répartition[[#This Row],[Code association]]&amp;"_"&amp;Clef_répartition[[#This Row],[Nom association]]</f>
        <v xml:space="preserve">APEC_Association Intercommunale pour l'épuration des eaux usées de la Côte </v>
      </c>
      <c r="E2192">
        <f>COUNTIFS(D$2:D2192,Clef_répartition[[#This Row],[Code_Nom]],J$2:J2192,Clef_répartition[[#This Row],[Année]])</f>
        <v>13</v>
      </c>
      <c r="F2192">
        <f>IF(Clef_répartition[[#This Row],[Code_Nom]]=D2191,F2191-1,(COUNTIFS(Clef_répartition[Code_Nom],Clef_répartition[[#This Row],[Code_Nom]],Clef_répartition[Année],Clef_répartition[[#This Row],[Année]])))</f>
        <v>10</v>
      </c>
      <c r="G2192" t="str">
        <f>Clef_répartition[[#This Row],[Code_Nom]]&amp;"_"&amp;Clef_répartition[[#This Row],[Nombre]]&amp;"_"&amp;Clef_répartition[[#This Row],[Année]]</f>
        <v>APEC_Association Intercommunale pour l'épuration des eaux usées de la Côte _13_2017</v>
      </c>
      <c r="H2192">
        <v>5721</v>
      </c>
      <c r="I2192" t="s">
        <v>126</v>
      </c>
      <c r="J2192">
        <v>2017</v>
      </c>
      <c r="K2192">
        <v>0.378</v>
      </c>
    </row>
    <row r="2193" spans="1:11" x14ac:dyDescent="0.25">
      <c r="A2193" t="s">
        <v>721</v>
      </c>
      <c r="B2193" t="s">
        <v>450</v>
      </c>
      <c r="C2193" t="s">
        <v>451</v>
      </c>
      <c r="D2193" t="str">
        <f>Clef_répartition[[#This Row],[Code association]]&amp;"_"&amp;Clef_répartition[[#This Row],[Nom association]]</f>
        <v xml:space="preserve">APEC_Association Intercommunale pour l'épuration des eaux usées de la Côte </v>
      </c>
      <c r="E2193">
        <f>COUNTIFS(D$2:D2193,Clef_répartition[[#This Row],[Code_Nom]],J$2:J2193,Clef_répartition[[#This Row],[Année]])</f>
        <v>14</v>
      </c>
      <c r="F2193">
        <f>IF(Clef_répartition[[#This Row],[Code_Nom]]=D2192,F2192-1,(COUNTIFS(Clef_répartition[Code_Nom],Clef_répartition[[#This Row],[Code_Nom]],Clef_répartition[Année],Clef_répartition[[#This Row],[Année]])))</f>
        <v>9</v>
      </c>
      <c r="G2193" t="str">
        <f>Clef_répartition[[#This Row],[Code_Nom]]&amp;"_"&amp;Clef_répartition[[#This Row],[Nombre]]&amp;"_"&amp;Clef_répartition[[#This Row],[Année]]</f>
        <v>APEC_Association Intercommunale pour l'épuration des eaux usées de la Côte _14_2017</v>
      </c>
      <c r="H2193">
        <v>5731</v>
      </c>
      <c r="I2193" t="s">
        <v>157</v>
      </c>
      <c r="J2193">
        <v>2017</v>
      </c>
      <c r="K2193">
        <v>3.5000000000000003E-2</v>
      </c>
    </row>
    <row r="2194" spans="1:11" x14ac:dyDescent="0.25">
      <c r="A2194" t="s">
        <v>721</v>
      </c>
      <c r="B2194" t="s">
        <v>450</v>
      </c>
      <c r="C2194" t="s">
        <v>451</v>
      </c>
      <c r="D2194" t="str">
        <f>Clef_répartition[[#This Row],[Code association]]&amp;"_"&amp;Clef_répartition[[#This Row],[Nom association]]</f>
        <v xml:space="preserve">APEC_Association Intercommunale pour l'épuration des eaux usées de la Côte </v>
      </c>
      <c r="E2194">
        <f>COUNTIFS(D$2:D2194,Clef_répartition[[#This Row],[Code_Nom]],J$2:J2194,Clef_répartition[[#This Row],[Année]])</f>
        <v>15</v>
      </c>
      <c r="F2194">
        <f>IF(Clef_répartition[[#This Row],[Code_Nom]]=D2193,F2193-1,(COUNTIFS(Clef_répartition[Code_Nom],Clef_répartition[[#This Row],[Code_Nom]],Clef_répartition[Année],Clef_répartition[[#This Row],[Année]])))</f>
        <v>8</v>
      </c>
      <c r="G2194" t="str">
        <f>Clef_répartition[[#This Row],[Code_Nom]]&amp;"_"&amp;Clef_répartition[[#This Row],[Nombre]]&amp;"_"&amp;Clef_répartition[[#This Row],[Année]]</f>
        <v>APEC_Association Intercommunale pour l'épuration des eaux usées de la Côte _15_2017</v>
      </c>
      <c r="H2194">
        <v>5429</v>
      </c>
      <c r="I2194" t="s">
        <v>162</v>
      </c>
      <c r="J2194">
        <v>2017</v>
      </c>
      <c r="K2194">
        <v>1.15E-2</v>
      </c>
    </row>
    <row r="2195" spans="1:11" x14ac:dyDescent="0.25">
      <c r="A2195" t="s">
        <v>721</v>
      </c>
      <c r="B2195" t="s">
        <v>450</v>
      </c>
      <c r="C2195" t="s">
        <v>451</v>
      </c>
      <c r="D2195" t="str">
        <f>Clef_répartition[[#This Row],[Code association]]&amp;"_"&amp;Clef_répartition[[#This Row],[Nom association]]</f>
        <v xml:space="preserve">APEC_Association Intercommunale pour l'épuration des eaux usées de la Côte </v>
      </c>
      <c r="E2195">
        <f>COUNTIFS(D$2:D2195,Clef_répartition[[#This Row],[Code_Nom]],J$2:J2195,Clef_répartition[[#This Row],[Année]])</f>
        <v>16</v>
      </c>
      <c r="F2195">
        <f>IF(Clef_répartition[[#This Row],[Code_Nom]]=D2194,F2194-1,(COUNTIFS(Clef_répartition[Code_Nom],Clef_répartition[[#This Row],[Code_Nom]],Clef_répartition[Année],Clef_répartition[[#This Row],[Année]])))</f>
        <v>7</v>
      </c>
      <c r="G2195" t="str">
        <f>Clef_répartition[[#This Row],[Code_Nom]]&amp;"_"&amp;Clef_répartition[[#This Row],[Nombre]]&amp;"_"&amp;Clef_répartition[[#This Row],[Année]]</f>
        <v>APEC_Association Intercommunale pour l'épuration des eaux usées de la Côte _16_2017</v>
      </c>
      <c r="H2195">
        <v>5858</v>
      </c>
      <c r="I2195" t="s">
        <v>165</v>
      </c>
      <c r="J2195">
        <v>2017</v>
      </c>
      <c r="K2195">
        <v>1.7500000000000002E-2</v>
      </c>
    </row>
    <row r="2196" spans="1:11" x14ac:dyDescent="0.25">
      <c r="A2196" t="s">
        <v>721</v>
      </c>
      <c r="B2196" t="s">
        <v>450</v>
      </c>
      <c r="C2196" t="s">
        <v>451</v>
      </c>
      <c r="D2196" t="str">
        <f>Clef_répartition[[#This Row],[Code association]]&amp;"_"&amp;Clef_répartition[[#This Row],[Nom association]]</f>
        <v xml:space="preserve">APEC_Association Intercommunale pour l'épuration des eaux usées de la Côte </v>
      </c>
      <c r="E2196">
        <f>COUNTIFS(D$2:D2196,Clef_répartition[[#This Row],[Code_Nom]],J$2:J2196,Clef_répartition[[#This Row],[Année]])</f>
        <v>17</v>
      </c>
      <c r="F2196">
        <f>IF(Clef_répartition[[#This Row],[Code_Nom]]=D2195,F2195-1,(COUNTIFS(Clef_répartition[Code_Nom],Clef_répartition[[#This Row],[Code_Nom]],Clef_répartition[Année],Clef_répartition[[#This Row],[Année]])))</f>
        <v>6</v>
      </c>
      <c r="G2196" t="str">
        <f>Clef_répartition[[#This Row],[Code_Nom]]&amp;"_"&amp;Clef_répartition[[#This Row],[Nombre]]&amp;"_"&amp;Clef_répartition[[#This Row],[Année]]</f>
        <v>APEC_Association Intercommunale pour l'épuration des eaux usées de la Côte _17_2017</v>
      </c>
      <c r="H2196">
        <v>5430</v>
      </c>
      <c r="I2196" t="s">
        <v>171</v>
      </c>
      <c r="J2196">
        <v>2017</v>
      </c>
      <c r="K2196">
        <v>1.15E-2</v>
      </c>
    </row>
    <row r="2197" spans="1:11" x14ac:dyDescent="0.25">
      <c r="A2197" t="s">
        <v>721</v>
      </c>
      <c r="B2197" t="s">
        <v>450</v>
      </c>
      <c r="C2197" t="s">
        <v>451</v>
      </c>
      <c r="D2197" t="str">
        <f>Clef_répartition[[#This Row],[Code association]]&amp;"_"&amp;Clef_répartition[[#This Row],[Nom association]]</f>
        <v xml:space="preserve">APEC_Association Intercommunale pour l'épuration des eaux usées de la Côte </v>
      </c>
      <c r="E2197">
        <f>COUNTIFS(D$2:D2197,Clef_répartition[[#This Row],[Code_Nom]],J$2:J2197,Clef_répartition[[#This Row],[Année]])</f>
        <v>18</v>
      </c>
      <c r="F2197">
        <f>IF(Clef_répartition[[#This Row],[Code_Nom]]=D2196,F2196-1,(COUNTIFS(Clef_répartition[Code_Nom],Clef_répartition[[#This Row],[Code_Nom]],Clef_répartition[Année],Clef_répartition[[#This Row],[Année]])))</f>
        <v>5</v>
      </c>
      <c r="G2197" t="str">
        <f>Clef_répartition[[#This Row],[Code_Nom]]&amp;"_"&amp;Clef_répartition[[#This Row],[Nombre]]&amp;"_"&amp;Clef_répartition[[#This Row],[Année]]</f>
        <v>APEC_Association Intercommunale pour l'épuration des eaux usées de la Côte _18_2017</v>
      </c>
      <c r="H2197">
        <v>5725</v>
      </c>
      <c r="I2197" t="s">
        <v>219</v>
      </c>
      <c r="J2197">
        <v>2017</v>
      </c>
      <c r="K2197">
        <v>0</v>
      </c>
    </row>
    <row r="2198" spans="1:11" x14ac:dyDescent="0.25">
      <c r="A2198" t="s">
        <v>721</v>
      </c>
      <c r="B2198" t="s">
        <v>450</v>
      </c>
      <c r="C2198" t="s">
        <v>451</v>
      </c>
      <c r="D2198" t="str">
        <f>Clef_répartition[[#This Row],[Code association]]&amp;"_"&amp;Clef_répartition[[#This Row],[Nom association]]</f>
        <v xml:space="preserve">APEC_Association Intercommunale pour l'épuration des eaux usées de la Côte </v>
      </c>
      <c r="E2198">
        <f>COUNTIFS(D$2:D2198,Clef_répartition[[#This Row],[Code_Nom]],J$2:J2198,Clef_répartition[[#This Row],[Année]])</f>
        <v>19</v>
      </c>
      <c r="F2198">
        <f>IF(Clef_répartition[[#This Row],[Code_Nom]]=D2197,F2197-1,(COUNTIFS(Clef_répartition[Code_Nom],Clef_répartition[[#This Row],[Code_Nom]],Clef_répartition[Année],Clef_répartition[[#This Row],[Année]])))</f>
        <v>4</v>
      </c>
      <c r="G2198" t="str">
        <f>Clef_répartition[[#This Row],[Code_Nom]]&amp;"_"&amp;Clef_répartition[[#This Row],[Nombre]]&amp;"_"&amp;Clef_répartition[[#This Row],[Année]]</f>
        <v>APEC_Association Intercommunale pour l'épuration des eaux usées de la Côte _19_2017</v>
      </c>
      <c r="H2198">
        <v>5727</v>
      </c>
      <c r="I2198" t="s">
        <v>243</v>
      </c>
      <c r="J2198">
        <v>2017</v>
      </c>
      <c r="K2198">
        <v>6.8500000000000005E-2</v>
      </c>
    </row>
    <row r="2199" spans="1:11" x14ac:dyDescent="0.25">
      <c r="A2199" t="s">
        <v>721</v>
      </c>
      <c r="B2199" t="s">
        <v>450</v>
      </c>
      <c r="C2199" t="s">
        <v>451</v>
      </c>
      <c r="D2199" t="str">
        <f>Clef_répartition[[#This Row],[Code association]]&amp;"_"&amp;Clef_répartition[[#This Row],[Nom association]]</f>
        <v xml:space="preserve">APEC_Association Intercommunale pour l'épuration des eaux usées de la Côte </v>
      </c>
      <c r="E2199">
        <f>COUNTIFS(D$2:D2199,Clef_répartition[[#This Row],[Code_Nom]],J$2:J2199,Clef_répartition[[#This Row],[Année]])</f>
        <v>20</v>
      </c>
      <c r="F2199">
        <f>IF(Clef_répartition[[#This Row],[Code_Nom]]=D2198,F2198-1,(COUNTIFS(Clef_répartition[Code_Nom],Clef_répartition[[#This Row],[Code_Nom]],Clef_répartition[Année],Clef_répartition[[#This Row],[Année]])))</f>
        <v>3</v>
      </c>
      <c r="G2199" t="str">
        <f>Clef_répartition[[#This Row],[Code_Nom]]&amp;"_"&amp;Clef_répartition[[#This Row],[Nombre]]&amp;"_"&amp;Clef_répartition[[#This Row],[Année]]</f>
        <v>APEC_Association Intercommunale pour l'épuration des eaux usées de la Côte _20_2017</v>
      </c>
      <c r="H2199">
        <v>5730</v>
      </c>
      <c r="I2199" t="s">
        <v>265</v>
      </c>
      <c r="J2199">
        <v>2017</v>
      </c>
      <c r="K2199">
        <v>3.95E-2</v>
      </c>
    </row>
    <row r="2200" spans="1:11" x14ac:dyDescent="0.25">
      <c r="A2200" t="s">
        <v>721</v>
      </c>
      <c r="B2200" t="s">
        <v>450</v>
      </c>
      <c r="C2200" t="s">
        <v>451</v>
      </c>
      <c r="D2200" t="str">
        <f>Clef_répartition[[#This Row],[Code association]]&amp;"_"&amp;Clef_répartition[[#This Row],[Nom association]]</f>
        <v xml:space="preserve">APEC_Association Intercommunale pour l'épuration des eaux usées de la Côte </v>
      </c>
      <c r="E2200">
        <f>COUNTIFS(D$2:D2200,Clef_répartition[[#This Row],[Code_Nom]],J$2:J2200,Clef_répartition[[#This Row],[Année]])</f>
        <v>21</v>
      </c>
      <c r="F2200">
        <f>IF(Clef_répartition[[#This Row],[Code_Nom]]=D2199,F2199-1,(COUNTIFS(Clef_répartition[Code_Nom],Clef_répartition[[#This Row],[Code_Nom]],Clef_répartition[Année],Clef_répartition[[#This Row],[Année]])))</f>
        <v>2</v>
      </c>
      <c r="G2200" t="str">
        <f>Clef_répartition[[#This Row],[Code_Nom]]&amp;"_"&amp;Clef_répartition[[#This Row],[Nombre]]&amp;"_"&amp;Clef_répartition[[#This Row],[Année]]</f>
        <v>APEC_Association Intercommunale pour l'épuration des eaux usées de la Côte _21_2017</v>
      </c>
      <c r="H2200">
        <v>5732</v>
      </c>
      <c r="I2200" t="s">
        <v>279</v>
      </c>
      <c r="J2200">
        <v>2017</v>
      </c>
      <c r="K2200">
        <v>3.4000000000000002E-2</v>
      </c>
    </row>
    <row r="2201" spans="1:11" x14ac:dyDescent="0.25">
      <c r="A2201" t="s">
        <v>721</v>
      </c>
      <c r="B2201" t="s">
        <v>450</v>
      </c>
      <c r="C2201" t="s">
        <v>451</v>
      </c>
      <c r="D2201" t="str">
        <f>Clef_répartition[[#This Row],[Code association]]&amp;"_"&amp;Clef_répartition[[#This Row],[Nom association]]</f>
        <v xml:space="preserve">APEC_Association Intercommunale pour l'épuration des eaux usées de la Côte </v>
      </c>
      <c r="E2201">
        <f>COUNTIFS(D$2:D2201,Clef_répartition[[#This Row],[Code_Nom]],J$2:J2201,Clef_répartition[[#This Row],[Année]])</f>
        <v>22</v>
      </c>
      <c r="F2201">
        <f>IF(Clef_répartition[[#This Row],[Code_Nom]]=D2200,F2200-1,(COUNTIFS(Clef_répartition[Code_Nom],Clef_répartition[[#This Row],[Code_Nom]],Clef_répartition[Année],Clef_répartition[[#This Row],[Année]])))</f>
        <v>1</v>
      </c>
      <c r="G2201" t="str">
        <f>Clef_répartition[[#This Row],[Code_Nom]]&amp;"_"&amp;Clef_répartition[[#This Row],[Nombre]]&amp;"_"&amp;Clef_répartition[[#This Row],[Année]]</f>
        <v>APEC_Association Intercommunale pour l'épuration des eaux usées de la Côte _22_2017</v>
      </c>
      <c r="H2201">
        <v>5863</v>
      </c>
      <c r="I2201" t="s">
        <v>287</v>
      </c>
      <c r="J2201">
        <v>2017</v>
      </c>
      <c r="K2201">
        <v>0.01</v>
      </c>
    </row>
    <row r="2202" spans="1:11" x14ac:dyDescent="0.25">
      <c r="A2202" t="s">
        <v>721</v>
      </c>
      <c r="B2202" t="s">
        <v>596</v>
      </c>
      <c r="C2202" t="s">
        <v>597</v>
      </c>
      <c r="D2202" t="str">
        <f>Clef_répartition[[#This Row],[Code association]]&amp;"_"&amp;Clef_répartition[[#This Row],[Nom association]]</f>
        <v>APEJ_Association pour l'enfance et la jeunesse de Terre Sainte</v>
      </c>
      <c r="E2202">
        <f>COUNTIFS(D$2:D2202,Clef_répartition[[#This Row],[Code_Nom]],J$2:J2202,Clef_répartition[[#This Row],[Année]])</f>
        <v>1</v>
      </c>
      <c r="F2202">
        <f>IF(Clef_répartition[[#This Row],[Code_Nom]]=D2201,F2201-1,(COUNTIFS(Clef_répartition[Code_Nom],Clef_répartition[[#This Row],[Code_Nom]],Clef_répartition[Année],Clef_répartition[[#This Row],[Année]])))</f>
        <v>9</v>
      </c>
      <c r="G2202" t="str">
        <f>Clef_répartition[[#This Row],[Code_Nom]]&amp;"_"&amp;Clef_répartition[[#This Row],[Nombre]]&amp;"_"&amp;Clef_répartition[[#This Row],[Année]]</f>
        <v>APEJ_Association pour l'enfance et la jeunesse de Terre Sainte_1_2017</v>
      </c>
      <c r="H2202">
        <v>5705</v>
      </c>
      <c r="I2202" t="s">
        <v>27</v>
      </c>
      <c r="J2202">
        <v>2017</v>
      </c>
      <c r="K2202">
        <v>0</v>
      </c>
    </row>
    <row r="2203" spans="1:11" x14ac:dyDescent="0.25">
      <c r="A2203" t="s">
        <v>721</v>
      </c>
      <c r="B2203" t="s">
        <v>596</v>
      </c>
      <c r="C2203" t="s">
        <v>597</v>
      </c>
      <c r="D2203" t="str">
        <f>Clef_répartition[[#This Row],[Code association]]&amp;"_"&amp;Clef_répartition[[#This Row],[Nom association]]</f>
        <v>APEJ_Association pour l'enfance et la jeunesse de Terre Sainte</v>
      </c>
      <c r="E2203">
        <f>COUNTIFS(D$2:D2203,Clef_répartition[[#This Row],[Code_Nom]],J$2:J2203,Clef_répartition[[#This Row],[Année]])</f>
        <v>2</v>
      </c>
      <c r="F2203">
        <f>IF(Clef_répartition[[#This Row],[Code_Nom]]=D2202,F2202-1,(COUNTIFS(Clef_répartition[Code_Nom],Clef_répartition[[#This Row],[Code_Nom]],Clef_répartition[Année],Clef_répartition[[#This Row],[Année]])))</f>
        <v>8</v>
      </c>
      <c r="G2203" t="str">
        <f>Clef_répartition[[#This Row],[Code_Nom]]&amp;"_"&amp;Clef_répartition[[#This Row],[Nombre]]&amp;"_"&amp;Clef_répartition[[#This Row],[Année]]</f>
        <v>APEJ_Association pour l'enfance et la jeunesse de Terre Sainte_2_2017</v>
      </c>
      <c r="H2203">
        <v>5707</v>
      </c>
      <c r="I2203" t="s">
        <v>52</v>
      </c>
      <c r="J2203">
        <v>2017</v>
      </c>
      <c r="K2203">
        <v>0</v>
      </c>
    </row>
    <row r="2204" spans="1:11" x14ac:dyDescent="0.25">
      <c r="A2204" t="s">
        <v>721</v>
      </c>
      <c r="B2204" t="s">
        <v>596</v>
      </c>
      <c r="C2204" t="s">
        <v>597</v>
      </c>
      <c r="D2204" t="str">
        <f>Clef_répartition[[#This Row],[Code association]]&amp;"_"&amp;Clef_répartition[[#This Row],[Nom association]]</f>
        <v>APEJ_Association pour l'enfance et la jeunesse de Terre Sainte</v>
      </c>
      <c r="E2204">
        <f>COUNTIFS(D$2:D2204,Clef_répartition[[#This Row],[Code_Nom]],J$2:J2204,Clef_répartition[[#This Row],[Année]])</f>
        <v>3</v>
      </c>
      <c r="F2204">
        <f>IF(Clef_répartition[[#This Row],[Code_Nom]]=D2203,F2203-1,(COUNTIFS(Clef_répartition[Code_Nom],Clef_répartition[[#This Row],[Code_Nom]],Clef_répartition[Année],Clef_répartition[[#This Row],[Année]])))</f>
        <v>7</v>
      </c>
      <c r="G2204" t="str">
        <f>Clef_répartition[[#This Row],[Code_Nom]]&amp;"_"&amp;Clef_répartition[[#This Row],[Nombre]]&amp;"_"&amp;Clef_répartition[[#This Row],[Année]]</f>
        <v>APEJ_Association pour l'enfance et la jeunesse de Terre Sainte_3_2017</v>
      </c>
      <c r="H2204">
        <v>5708</v>
      </c>
      <c r="I2204" t="s">
        <v>53</v>
      </c>
      <c r="J2204">
        <v>2017</v>
      </c>
      <c r="K2204">
        <v>0</v>
      </c>
    </row>
    <row r="2205" spans="1:11" x14ac:dyDescent="0.25">
      <c r="A2205" t="s">
        <v>721</v>
      </c>
      <c r="B2205" t="s">
        <v>596</v>
      </c>
      <c r="C2205" t="s">
        <v>597</v>
      </c>
      <c r="D2205" t="str">
        <f>Clef_répartition[[#This Row],[Code association]]&amp;"_"&amp;Clef_répartition[[#This Row],[Nom association]]</f>
        <v>APEJ_Association pour l'enfance et la jeunesse de Terre Sainte</v>
      </c>
      <c r="E2205">
        <f>COUNTIFS(D$2:D2205,Clef_répartition[[#This Row],[Code_Nom]],J$2:J2205,Clef_répartition[[#This Row],[Année]])</f>
        <v>4</v>
      </c>
      <c r="F2205">
        <f>IF(Clef_répartition[[#This Row],[Code_Nom]]=D2204,F2204-1,(COUNTIFS(Clef_répartition[Code_Nom],Clef_répartition[[#This Row],[Code_Nom]],Clef_répartition[Année],Clef_répartition[[#This Row],[Année]])))</f>
        <v>6</v>
      </c>
      <c r="G2205" t="str">
        <f>Clef_répartition[[#This Row],[Code_Nom]]&amp;"_"&amp;Clef_répartition[[#This Row],[Nombre]]&amp;"_"&amp;Clef_répartition[[#This Row],[Année]]</f>
        <v>APEJ_Association pour l'enfance et la jeunesse de Terre Sainte_4_2017</v>
      </c>
      <c r="H2205">
        <v>5711</v>
      </c>
      <c r="I2205" t="s">
        <v>70</v>
      </c>
      <c r="J2205">
        <v>2017</v>
      </c>
      <c r="K2205">
        <v>0</v>
      </c>
    </row>
    <row r="2206" spans="1:11" x14ac:dyDescent="0.25">
      <c r="A2206" t="s">
        <v>721</v>
      </c>
      <c r="B2206" t="s">
        <v>596</v>
      </c>
      <c r="C2206" t="s">
        <v>597</v>
      </c>
      <c r="D2206" t="str">
        <f>Clef_répartition[[#This Row],[Code association]]&amp;"_"&amp;Clef_répartition[[#This Row],[Nom association]]</f>
        <v>APEJ_Association pour l'enfance et la jeunesse de Terre Sainte</v>
      </c>
      <c r="E2206">
        <f>COUNTIFS(D$2:D2206,Clef_répartition[[#This Row],[Code_Nom]],J$2:J2206,Clef_répartition[[#This Row],[Année]])</f>
        <v>5</v>
      </c>
      <c r="F2206">
        <f>IF(Clef_répartition[[#This Row],[Code_Nom]]=D2205,F2205-1,(COUNTIFS(Clef_répartition[Code_Nom],Clef_répartition[[#This Row],[Code_Nom]],Clef_répartition[Année],Clef_répartition[[#This Row],[Année]])))</f>
        <v>5</v>
      </c>
      <c r="G2206" t="str">
        <f>Clef_répartition[[#This Row],[Code_Nom]]&amp;"_"&amp;Clef_répartition[[#This Row],[Nombre]]&amp;"_"&amp;Clef_répartition[[#This Row],[Année]]</f>
        <v>APEJ_Association pour l'enfance et la jeunesse de Terre Sainte_5_2017</v>
      </c>
      <c r="H2206">
        <v>5712</v>
      </c>
      <c r="I2206" t="s">
        <v>72</v>
      </c>
      <c r="J2206">
        <v>2017</v>
      </c>
      <c r="K2206">
        <v>0</v>
      </c>
    </row>
    <row r="2207" spans="1:11" x14ac:dyDescent="0.25">
      <c r="A2207" t="s">
        <v>721</v>
      </c>
      <c r="B2207" t="s">
        <v>596</v>
      </c>
      <c r="C2207" t="s">
        <v>597</v>
      </c>
      <c r="D2207" t="str">
        <f>Clef_répartition[[#This Row],[Code association]]&amp;"_"&amp;Clef_répartition[[#This Row],[Nom association]]</f>
        <v>APEJ_Association pour l'enfance et la jeunesse de Terre Sainte</v>
      </c>
      <c r="E2207">
        <f>COUNTIFS(D$2:D2207,Clef_répartition[[#This Row],[Code_Nom]],J$2:J2207,Clef_répartition[[#This Row],[Année]])</f>
        <v>6</v>
      </c>
      <c r="F2207">
        <f>IF(Clef_répartition[[#This Row],[Code_Nom]]=D2206,F2206-1,(COUNTIFS(Clef_répartition[Code_Nom],Clef_répartition[[#This Row],[Code_Nom]],Clef_répartition[Année],Clef_répartition[[#This Row],[Année]])))</f>
        <v>4</v>
      </c>
      <c r="G2207" t="str">
        <f>Clef_répartition[[#This Row],[Code_Nom]]&amp;"_"&amp;Clef_répartition[[#This Row],[Nombre]]&amp;"_"&amp;Clef_répartition[[#This Row],[Année]]</f>
        <v>APEJ_Association pour l'enfance et la jeunesse de Terre Sainte_6_2017</v>
      </c>
      <c r="H2207">
        <v>5713</v>
      </c>
      <c r="I2207" t="s">
        <v>80</v>
      </c>
      <c r="J2207">
        <v>2017</v>
      </c>
      <c r="K2207">
        <v>0</v>
      </c>
    </row>
    <row r="2208" spans="1:11" x14ac:dyDescent="0.25">
      <c r="A2208" t="s">
        <v>721</v>
      </c>
      <c r="B2208" t="s">
        <v>596</v>
      </c>
      <c r="C2208" t="s">
        <v>597</v>
      </c>
      <c r="D2208" t="str">
        <f>Clef_répartition[[#This Row],[Code association]]&amp;"_"&amp;Clef_répartition[[#This Row],[Nom association]]</f>
        <v>APEJ_Association pour l'enfance et la jeunesse de Terre Sainte</v>
      </c>
      <c r="E2208">
        <f>COUNTIFS(D$2:D2208,Clef_répartition[[#This Row],[Code_Nom]],J$2:J2208,Clef_répartition[[#This Row],[Année]])</f>
        <v>7</v>
      </c>
      <c r="F2208">
        <f>IF(Clef_répartition[[#This Row],[Code_Nom]]=D2207,F2207-1,(COUNTIFS(Clef_répartition[Code_Nom],Clef_répartition[[#This Row],[Code_Nom]],Clef_répartition[Année],Clef_répartition[[#This Row],[Année]])))</f>
        <v>3</v>
      </c>
      <c r="G2208" t="str">
        <f>Clef_répartition[[#This Row],[Code_Nom]]&amp;"_"&amp;Clef_répartition[[#This Row],[Nombre]]&amp;"_"&amp;Clef_répartition[[#This Row],[Année]]</f>
        <v>APEJ_Association pour l'enfance et la jeunesse de Terre Sainte_7_2017</v>
      </c>
      <c r="H2208">
        <v>5717</v>
      </c>
      <c r="I2208" t="s">
        <v>118</v>
      </c>
      <c r="J2208">
        <v>2017</v>
      </c>
      <c r="K2208">
        <v>0</v>
      </c>
    </row>
    <row r="2209" spans="1:11" x14ac:dyDescent="0.25">
      <c r="A2209" t="s">
        <v>721</v>
      </c>
      <c r="B2209" t="s">
        <v>596</v>
      </c>
      <c r="C2209" t="s">
        <v>597</v>
      </c>
      <c r="D2209" t="str">
        <f>Clef_répartition[[#This Row],[Code association]]&amp;"_"&amp;Clef_répartition[[#This Row],[Nom association]]</f>
        <v>APEJ_Association pour l'enfance et la jeunesse de Terre Sainte</v>
      </c>
      <c r="E2209">
        <f>COUNTIFS(D$2:D2209,Clef_répartition[[#This Row],[Code_Nom]],J$2:J2209,Clef_répartition[[#This Row],[Année]])</f>
        <v>8</v>
      </c>
      <c r="F2209">
        <f>IF(Clef_répartition[[#This Row],[Code_Nom]]=D2208,F2208-1,(COUNTIFS(Clef_répartition[Code_Nom],Clef_répartition[[#This Row],[Code_Nom]],Clef_répartition[Année],Clef_répartition[[#This Row],[Année]])))</f>
        <v>2</v>
      </c>
      <c r="G2209" t="str">
        <f>Clef_répartition[[#This Row],[Code_Nom]]&amp;"_"&amp;Clef_répartition[[#This Row],[Nombre]]&amp;"_"&amp;Clef_répartition[[#This Row],[Année]]</f>
        <v>APEJ_Association pour l'enfance et la jeunesse de Terre Sainte_8_2017</v>
      </c>
      <c r="H2209">
        <v>5723</v>
      </c>
      <c r="I2209" t="s">
        <v>176</v>
      </c>
      <c r="J2209">
        <v>2017</v>
      </c>
      <c r="K2209">
        <v>0</v>
      </c>
    </row>
    <row r="2210" spans="1:11" x14ac:dyDescent="0.25">
      <c r="A2210" t="s">
        <v>721</v>
      </c>
      <c r="B2210" t="s">
        <v>596</v>
      </c>
      <c r="C2210" t="s">
        <v>597</v>
      </c>
      <c r="D2210" t="str">
        <f>Clef_répartition[[#This Row],[Code association]]&amp;"_"&amp;Clef_répartition[[#This Row],[Nom association]]</f>
        <v>APEJ_Association pour l'enfance et la jeunesse de Terre Sainte</v>
      </c>
      <c r="E2210">
        <f>COUNTIFS(D$2:D2210,Clef_répartition[[#This Row],[Code_Nom]],J$2:J2210,Clef_répartition[[#This Row],[Année]])</f>
        <v>9</v>
      </c>
      <c r="F2210">
        <f>IF(Clef_répartition[[#This Row],[Code_Nom]]=D2209,F2209-1,(COUNTIFS(Clef_répartition[Code_Nom],Clef_répartition[[#This Row],[Code_Nom]],Clef_répartition[Année],Clef_répartition[[#This Row],[Année]])))</f>
        <v>1</v>
      </c>
      <c r="G2210" t="str">
        <f>Clef_répartition[[#This Row],[Code_Nom]]&amp;"_"&amp;Clef_répartition[[#This Row],[Nombre]]&amp;"_"&amp;Clef_répartition[[#This Row],[Année]]</f>
        <v>APEJ_Association pour l'enfance et la jeunesse de Terre Sainte_9_2017</v>
      </c>
      <c r="H2210">
        <v>5729</v>
      </c>
      <c r="I2210" t="s">
        <v>261</v>
      </c>
      <c r="J2210">
        <v>2017</v>
      </c>
      <c r="K2210">
        <v>0</v>
      </c>
    </row>
    <row r="2211" spans="1:11" x14ac:dyDescent="0.25">
      <c r="A2211" t="s">
        <v>721</v>
      </c>
      <c r="B2211" t="s">
        <v>434</v>
      </c>
      <c r="C2211" t="s">
        <v>435</v>
      </c>
      <c r="D2211" t="str">
        <f>Clef_répartition[[#This Row],[Code association]]&amp;"_"&amp;Clef_répartition[[#This Row],[Nom association]]</f>
        <v>APOL_Association Police Lavaux</v>
      </c>
      <c r="E2211">
        <f>COUNTIFS(D$2:D2211,Clef_répartition[[#This Row],[Code_Nom]],J$2:J2211,Clef_répartition[[#This Row],[Année]])</f>
        <v>1</v>
      </c>
      <c r="F2211">
        <f>IF(Clef_répartition[[#This Row],[Code_Nom]]=D2210,F2210-1,(COUNTIFS(Clef_répartition[Code_Nom],Clef_répartition[[#This Row],[Code_Nom]],Clef_répartition[Année],Clef_répartition[[#This Row],[Année]])))</f>
        <v>6</v>
      </c>
      <c r="G2211" t="str">
        <f>Clef_répartition[[#This Row],[Code_Nom]]&amp;"_"&amp;Clef_répartition[[#This Row],[Nombre]]&amp;"_"&amp;Clef_répartition[[#This Row],[Année]]</f>
        <v>APOL_Association Police Lavaux_1_2017</v>
      </c>
      <c r="H2211">
        <v>5613</v>
      </c>
      <c r="I2211" t="s">
        <v>33</v>
      </c>
      <c r="J2211">
        <v>2017</v>
      </c>
      <c r="K2211">
        <v>0.21062</v>
      </c>
    </row>
    <row r="2212" spans="1:11" x14ac:dyDescent="0.25">
      <c r="A2212" t="s">
        <v>721</v>
      </c>
      <c r="B2212" t="s">
        <v>434</v>
      </c>
      <c r="C2212" t="s">
        <v>435</v>
      </c>
      <c r="D2212" t="str">
        <f>Clef_répartition[[#This Row],[Code association]]&amp;"_"&amp;Clef_répartition[[#This Row],[Nom association]]</f>
        <v>APOL_Association Police Lavaux</v>
      </c>
      <c r="E2212">
        <f>COUNTIFS(D$2:D2212,Clef_répartition[[#This Row],[Code_Nom]],J$2:J2212,Clef_répartition[[#This Row],[Année]])</f>
        <v>2</v>
      </c>
      <c r="F2212">
        <f>IF(Clef_répartition[[#This Row],[Code_Nom]]=D2211,F2211-1,(COUNTIFS(Clef_répartition[Code_Nom],Clef_répartition[[#This Row],[Code_Nom]],Clef_répartition[Année],Clef_répartition[[#This Row],[Année]])))</f>
        <v>5</v>
      </c>
      <c r="G2212" t="str">
        <f>Clef_répartition[[#This Row],[Code_Nom]]&amp;"_"&amp;Clef_répartition[[#This Row],[Nombre]]&amp;"_"&amp;Clef_répartition[[#This Row],[Année]]</f>
        <v>APOL_Association Police Lavaux_2_2017</v>
      </c>
      <c r="H2212">
        <v>5601</v>
      </c>
      <c r="I2212" t="s">
        <v>66</v>
      </c>
      <c r="J2212">
        <v>2017</v>
      </c>
      <c r="K2212">
        <v>6.157E-2</v>
      </c>
    </row>
    <row r="2213" spans="1:11" x14ac:dyDescent="0.25">
      <c r="A2213" t="s">
        <v>721</v>
      </c>
      <c r="B2213" t="s">
        <v>434</v>
      </c>
      <c r="C2213" t="s">
        <v>435</v>
      </c>
      <c r="D2213" t="str">
        <f>Clef_répartition[[#This Row],[Code association]]&amp;"_"&amp;Clef_répartition[[#This Row],[Nom association]]</f>
        <v>APOL_Association Police Lavaux</v>
      </c>
      <c r="E2213">
        <f>COUNTIFS(D$2:D2213,Clef_répartition[[#This Row],[Code_Nom]],J$2:J2213,Clef_répartition[[#This Row],[Année]])</f>
        <v>3</v>
      </c>
      <c r="F2213">
        <f>IF(Clef_répartition[[#This Row],[Code_Nom]]=D2212,F2212-1,(COUNTIFS(Clef_répartition[Code_Nom],Clef_répartition[[#This Row],[Code_Nom]],Clef_répartition[Année],Clef_répartition[[#This Row],[Année]])))</f>
        <v>4</v>
      </c>
      <c r="G2213" t="str">
        <f>Clef_répartition[[#This Row],[Code_Nom]]&amp;"_"&amp;Clef_répartition[[#This Row],[Nombre]]&amp;"_"&amp;Clef_répartition[[#This Row],[Année]]</f>
        <v>APOL_Association Police Lavaux_3_2017</v>
      </c>
      <c r="H2213">
        <v>5606</v>
      </c>
      <c r="I2213" t="s">
        <v>169</v>
      </c>
      <c r="J2213">
        <v>2017</v>
      </c>
      <c r="K2213">
        <v>0.63905999999999996</v>
      </c>
    </row>
    <row r="2214" spans="1:11" x14ac:dyDescent="0.25">
      <c r="A2214" t="s">
        <v>721</v>
      </c>
      <c r="B2214" t="s">
        <v>434</v>
      </c>
      <c r="C2214" t="s">
        <v>435</v>
      </c>
      <c r="D2214" t="str">
        <f>Clef_répartition[[#This Row],[Code association]]&amp;"_"&amp;Clef_répartition[[#This Row],[Nom association]]</f>
        <v>APOL_Association Police Lavaux</v>
      </c>
      <c r="E2214">
        <f>COUNTIFS(D$2:D2214,Clef_répartition[[#This Row],[Code_Nom]],J$2:J2214,Clef_répartition[[#This Row],[Année]])</f>
        <v>4</v>
      </c>
      <c r="F2214">
        <f>IF(Clef_répartition[[#This Row],[Code_Nom]]=D2213,F2213-1,(COUNTIFS(Clef_répartition[Code_Nom],Clef_répartition[[#This Row],[Code_Nom]],Clef_répartition[Année],Clef_répartition[[#This Row],[Année]])))</f>
        <v>3</v>
      </c>
      <c r="G2214" t="str">
        <f>Clef_répartition[[#This Row],[Code_Nom]]&amp;"_"&amp;Clef_répartition[[#This Row],[Nombre]]&amp;"_"&amp;Clef_répartition[[#This Row],[Année]]</f>
        <v>APOL_Association Police Lavaux_4_2017</v>
      </c>
      <c r="H2214">
        <v>5607</v>
      </c>
      <c r="I2214" t="s">
        <v>225</v>
      </c>
      <c r="J2214">
        <v>2017</v>
      </c>
      <c r="K2214">
        <v>7.1720000000000006E-2</v>
      </c>
    </row>
    <row r="2215" spans="1:11" x14ac:dyDescent="0.25">
      <c r="A2215" t="s">
        <v>721</v>
      </c>
      <c r="B2215" t="s">
        <v>434</v>
      </c>
      <c r="C2215" t="s">
        <v>435</v>
      </c>
      <c r="D2215" t="str">
        <f>Clef_répartition[[#This Row],[Code association]]&amp;"_"&amp;Clef_répartition[[#This Row],[Nom association]]</f>
        <v>APOL_Association Police Lavaux</v>
      </c>
      <c r="E2215">
        <f>COUNTIFS(D$2:D2215,Clef_répartition[[#This Row],[Code_Nom]],J$2:J2215,Clef_répartition[[#This Row],[Année]])</f>
        <v>5</v>
      </c>
      <c r="F2215">
        <f>IF(Clef_répartition[[#This Row],[Code_Nom]]=D2214,F2214-1,(COUNTIFS(Clef_répartition[Code_Nom],Clef_répartition[[#This Row],[Code_Nom]],Clef_répartition[Année],Clef_répartition[[#This Row],[Année]])))</f>
        <v>2</v>
      </c>
      <c r="G2215" t="str">
        <f>Clef_répartition[[#This Row],[Code_Nom]]&amp;"_"&amp;Clef_répartition[[#This Row],[Nombre]]&amp;"_"&amp;Clef_répartition[[#This Row],[Année]]</f>
        <v>APOL_Association Police Lavaux_5_2017</v>
      </c>
      <c r="H2215">
        <v>5609</v>
      </c>
      <c r="I2215" t="s">
        <v>230</v>
      </c>
      <c r="J2215">
        <v>2017</v>
      </c>
      <c r="K2215">
        <v>7.1000000000000004E-3</v>
      </c>
    </row>
    <row r="2216" spans="1:11" x14ac:dyDescent="0.25">
      <c r="A2216" t="s">
        <v>721</v>
      </c>
      <c r="B2216" t="s">
        <v>434</v>
      </c>
      <c r="C2216" t="s">
        <v>435</v>
      </c>
      <c r="D2216" t="str">
        <f>Clef_répartition[[#This Row],[Code association]]&amp;"_"&amp;Clef_répartition[[#This Row],[Nom association]]</f>
        <v>APOL_Association Police Lavaux</v>
      </c>
      <c r="E2216">
        <f>COUNTIFS(D$2:D2216,Clef_répartition[[#This Row],[Code_Nom]],J$2:J2216,Clef_répartition[[#This Row],[Année]])</f>
        <v>6</v>
      </c>
      <c r="F2216">
        <f>IF(Clef_répartition[[#This Row],[Code_Nom]]=D2215,F2215-1,(COUNTIFS(Clef_répartition[Code_Nom],Clef_répartition[[#This Row],[Code_Nom]],Clef_répartition[Année],Clef_répartition[[#This Row],[Année]])))</f>
        <v>1</v>
      </c>
      <c r="G2216" t="str">
        <f>Clef_répartition[[#This Row],[Code_Nom]]&amp;"_"&amp;Clef_répartition[[#This Row],[Nombre]]&amp;"_"&amp;Clef_répartition[[#This Row],[Année]]</f>
        <v>APOL_Association Police Lavaux_6_2017</v>
      </c>
      <c r="H2216">
        <v>5610</v>
      </c>
      <c r="I2216" t="s">
        <v>256</v>
      </c>
      <c r="J2216">
        <v>2017</v>
      </c>
      <c r="K2216">
        <v>9.9299999999999996E-3</v>
      </c>
    </row>
    <row r="2217" spans="1:11" x14ac:dyDescent="0.25">
      <c r="A2217" t="s">
        <v>721</v>
      </c>
      <c r="B2217" t="s">
        <v>459</v>
      </c>
      <c r="C2217" t="s">
        <v>460</v>
      </c>
      <c r="D2217" t="str">
        <f>Clef_répartition[[#This Row],[Code association]]&amp;"_"&amp;Clef_répartition[[#This Row],[Nom association]]</f>
        <v>ARAS Broye-Vully_Association Régionale d'Action Sociale Broye-Vully</v>
      </c>
      <c r="E2217">
        <f>COUNTIFS(D$2:D2217,Clef_répartition[[#This Row],[Code_Nom]],J$2:J2217,Clef_répartition[[#This Row],[Année]])</f>
        <v>1</v>
      </c>
      <c r="F2217">
        <f>IF(Clef_répartition[[#This Row],[Code_Nom]]=D2216,F2216-1,(COUNTIFS(Clef_répartition[Code_Nom],Clef_répartition[[#This Row],[Code_Nom]],Clef_répartition[Année],Clef_répartition[[#This Row],[Année]])))</f>
        <v>32</v>
      </c>
      <c r="G2217" t="str">
        <f>Clef_répartition[[#This Row],[Code_Nom]]&amp;"_"&amp;Clef_répartition[[#This Row],[Nombre]]&amp;"_"&amp;Clef_répartition[[#This Row],[Année]]</f>
        <v>ARAS Broye-Vully_Association Régionale d'Action Sociale Broye-Vully_1_2017</v>
      </c>
      <c r="H2217">
        <v>5451</v>
      </c>
      <c r="I2217" t="s">
        <v>10</v>
      </c>
      <c r="J2217">
        <v>2017</v>
      </c>
      <c r="K2217">
        <v>0.1017</v>
      </c>
    </row>
    <row r="2218" spans="1:11" x14ac:dyDescent="0.25">
      <c r="A2218" t="s">
        <v>721</v>
      </c>
      <c r="B2218" t="s">
        <v>459</v>
      </c>
      <c r="C2218" t="s">
        <v>460</v>
      </c>
      <c r="D2218" t="str">
        <f>Clef_répartition[[#This Row],[Code association]]&amp;"_"&amp;Clef_répartition[[#This Row],[Nom association]]</f>
        <v>ARAS Broye-Vully_Association Régionale d'Action Sociale Broye-Vully</v>
      </c>
      <c r="E2218">
        <f>COUNTIFS(D$2:D2218,Clef_répartition[[#This Row],[Code_Nom]],J$2:J2218,Clef_répartition[[#This Row],[Année]])</f>
        <v>2</v>
      </c>
      <c r="F2218">
        <f>IF(Clef_répartition[[#This Row],[Code_Nom]]=D2217,F2217-1,(COUNTIFS(Clef_répartition[Code_Nom],Clef_répartition[[#This Row],[Code_Nom]],Clef_répartition[Année],Clef_répartition[[#This Row],[Année]])))</f>
        <v>31</v>
      </c>
      <c r="G2218" t="str">
        <f>Clef_répartition[[#This Row],[Code_Nom]]&amp;"_"&amp;Clef_répartition[[#This Row],[Nombre]]&amp;"_"&amp;Clef_répartition[[#This Row],[Année]]</f>
        <v>ARAS Broye-Vully_Association Régionale d'Action Sociale Broye-Vully_2_2017</v>
      </c>
      <c r="H2218">
        <v>5663</v>
      </c>
      <c r="I2218" t="s">
        <v>461</v>
      </c>
      <c r="J2218">
        <v>2017</v>
      </c>
      <c r="K2218">
        <v>4.8999999999999998E-3</v>
      </c>
    </row>
    <row r="2219" spans="1:11" x14ac:dyDescent="0.25">
      <c r="A2219" t="s">
        <v>721</v>
      </c>
      <c r="B2219" t="s">
        <v>459</v>
      </c>
      <c r="C2219" t="s">
        <v>460</v>
      </c>
      <c r="D2219" t="str">
        <f>Clef_répartition[[#This Row],[Code association]]&amp;"_"&amp;Clef_répartition[[#This Row],[Nom association]]</f>
        <v>ARAS Broye-Vully_Association Régionale d'Action Sociale Broye-Vully</v>
      </c>
      <c r="E2219">
        <f>COUNTIFS(D$2:D2219,Clef_répartition[[#This Row],[Code_Nom]],J$2:J2219,Clef_répartition[[#This Row],[Année]])</f>
        <v>3</v>
      </c>
      <c r="F2219">
        <f>IF(Clef_répartition[[#This Row],[Code_Nom]]=D2218,F2218-1,(COUNTIFS(Clef_répartition[Code_Nom],Clef_répartition[[#This Row],[Code_Nom]],Clef_répartition[Année],Clef_répartition[[#This Row],[Année]])))</f>
        <v>30</v>
      </c>
      <c r="G2219" t="str">
        <f>Clef_répartition[[#This Row],[Code_Nom]]&amp;"_"&amp;Clef_répartition[[#This Row],[Nombre]]&amp;"_"&amp;Clef_répartition[[#This Row],[Année]]</f>
        <v>ARAS Broye-Vully_Association Régionale d'Action Sociale Broye-Vully_3_2017</v>
      </c>
      <c r="H2219">
        <v>5812</v>
      </c>
      <c r="I2219" t="s">
        <v>48</v>
      </c>
      <c r="J2219">
        <v>2017</v>
      </c>
      <c r="K2219">
        <v>3.3E-3</v>
      </c>
    </row>
    <row r="2220" spans="1:11" x14ac:dyDescent="0.25">
      <c r="A2220" t="s">
        <v>721</v>
      </c>
      <c r="B2220" t="s">
        <v>459</v>
      </c>
      <c r="C2220" t="s">
        <v>460</v>
      </c>
      <c r="D2220" t="str">
        <f>Clef_répartition[[#This Row],[Code association]]&amp;"_"&amp;Clef_répartition[[#This Row],[Nom association]]</f>
        <v>ARAS Broye-Vully_Association Régionale d'Action Sociale Broye-Vully</v>
      </c>
      <c r="E2220">
        <f>COUNTIFS(D$2:D2220,Clef_répartition[[#This Row],[Code_Nom]],J$2:J2220,Clef_répartition[[#This Row],[Année]])</f>
        <v>4</v>
      </c>
      <c r="F2220">
        <f>IF(Clef_répartition[[#This Row],[Code_Nom]]=D2219,F2219-1,(COUNTIFS(Clef_répartition[Code_Nom],Clef_répartition[[#This Row],[Code_Nom]],Clef_répartition[Année],Clef_répartition[[#This Row],[Année]])))</f>
        <v>29</v>
      </c>
      <c r="G2220" t="str">
        <f>Clef_répartition[[#This Row],[Code_Nom]]&amp;"_"&amp;Clef_répartition[[#This Row],[Nombre]]&amp;"_"&amp;Clef_répartition[[#This Row],[Année]]</f>
        <v>ARAS Broye-Vully_Association Régionale d'Action Sociale Broye-Vully_4_2017</v>
      </c>
      <c r="H2220">
        <v>5665</v>
      </c>
      <c r="I2220" t="s">
        <v>57</v>
      </c>
      <c r="J2220">
        <v>2017</v>
      </c>
      <c r="K2220">
        <v>5.5999999999999999E-3</v>
      </c>
    </row>
    <row r="2221" spans="1:11" x14ac:dyDescent="0.25">
      <c r="A2221" t="s">
        <v>721</v>
      </c>
      <c r="B2221" t="s">
        <v>459</v>
      </c>
      <c r="C2221" t="s">
        <v>460</v>
      </c>
      <c r="D2221" t="str">
        <f>Clef_répartition[[#This Row],[Code association]]&amp;"_"&amp;Clef_répartition[[#This Row],[Nom association]]</f>
        <v>ARAS Broye-Vully_Association Régionale d'Action Sociale Broye-Vully</v>
      </c>
      <c r="E2221">
        <f>COUNTIFS(D$2:D2221,Clef_répartition[[#This Row],[Code_Nom]],J$2:J2221,Clef_répartition[[#This Row],[Année]])</f>
        <v>5</v>
      </c>
      <c r="F2221">
        <f>IF(Clef_répartition[[#This Row],[Code_Nom]]=D2220,F2220-1,(COUNTIFS(Clef_répartition[Code_Nom],Clef_répartition[[#This Row],[Code_Nom]],Clef_répartition[Année],Clef_répartition[[#This Row],[Année]])))</f>
        <v>28</v>
      </c>
      <c r="G2221" t="str">
        <f>Clef_répartition[[#This Row],[Code_Nom]]&amp;"_"&amp;Clef_répartition[[#This Row],[Nombre]]&amp;"_"&amp;Clef_répartition[[#This Row],[Année]]</f>
        <v>ARAS Broye-Vully_Association Régionale d'Action Sociale Broye-Vully_5_2017</v>
      </c>
      <c r="H2221">
        <v>5813</v>
      </c>
      <c r="I2221" t="s">
        <v>65</v>
      </c>
      <c r="J2221">
        <v>2017</v>
      </c>
      <c r="K2221">
        <v>1.0699999999999999E-2</v>
      </c>
    </row>
    <row r="2222" spans="1:11" x14ac:dyDescent="0.25">
      <c r="A2222" t="s">
        <v>721</v>
      </c>
      <c r="B2222" t="s">
        <v>459</v>
      </c>
      <c r="C2222" t="s">
        <v>460</v>
      </c>
      <c r="D2222" t="str">
        <f>Clef_répartition[[#This Row],[Code association]]&amp;"_"&amp;Clef_répartition[[#This Row],[Nom association]]</f>
        <v>ARAS Broye-Vully_Association Régionale d'Action Sociale Broye-Vully</v>
      </c>
      <c r="E2222">
        <f>COUNTIFS(D$2:D2222,Clef_répartition[[#This Row],[Code_Nom]],J$2:J2222,Clef_répartition[[#This Row],[Année]])</f>
        <v>6</v>
      </c>
      <c r="F2222">
        <f>IF(Clef_répartition[[#This Row],[Code_Nom]]=D2221,F2221-1,(COUNTIFS(Clef_répartition[Code_Nom],Clef_répartition[[#This Row],[Code_Nom]],Clef_répartition[Année],Clef_répartition[[#This Row],[Année]])))</f>
        <v>27</v>
      </c>
      <c r="G2222" t="str">
        <f>Clef_répartition[[#This Row],[Code_Nom]]&amp;"_"&amp;Clef_répartition[[#This Row],[Nombre]]&amp;"_"&amp;Clef_répartition[[#This Row],[Année]]</f>
        <v>ARAS Broye-Vully_Association Régionale d'Action Sociale Broye-Vully_6_2017</v>
      </c>
      <c r="H2222">
        <v>5785</v>
      </c>
      <c r="I2222" t="s">
        <v>74</v>
      </c>
      <c r="J2222">
        <v>2017</v>
      </c>
      <c r="K2222">
        <v>1.0500000000000001E-2</v>
      </c>
    </row>
    <row r="2223" spans="1:11" x14ac:dyDescent="0.25">
      <c r="A2223" t="s">
        <v>721</v>
      </c>
      <c r="B2223" t="s">
        <v>459</v>
      </c>
      <c r="C2223" t="s">
        <v>460</v>
      </c>
      <c r="D2223" t="str">
        <f>Clef_répartition[[#This Row],[Code association]]&amp;"_"&amp;Clef_répartition[[#This Row],[Nom association]]</f>
        <v>ARAS Broye-Vully_Association Régionale d'Action Sociale Broye-Vully</v>
      </c>
      <c r="E2223">
        <f>COUNTIFS(D$2:D2223,Clef_répartition[[#This Row],[Code_Nom]],J$2:J2223,Clef_répartition[[#This Row],[Année]])</f>
        <v>7</v>
      </c>
      <c r="F2223">
        <f>IF(Clef_répartition[[#This Row],[Code_Nom]]=D2222,F2222-1,(COUNTIFS(Clef_répartition[Code_Nom],Clef_répartition[[#This Row],[Code_Nom]],Clef_répartition[Année],Clef_répartition[[#This Row],[Année]])))</f>
        <v>26</v>
      </c>
      <c r="G2223" t="str">
        <f>Clef_répartition[[#This Row],[Code_Nom]]&amp;"_"&amp;Clef_répartition[[#This Row],[Nombre]]&amp;"_"&amp;Clef_répartition[[#This Row],[Année]]</f>
        <v>ARAS Broye-Vully_Association Régionale d'Action Sociale Broye-Vully_7_2017</v>
      </c>
      <c r="H2223">
        <v>5816</v>
      </c>
      <c r="I2223" t="s">
        <v>76</v>
      </c>
      <c r="J2223">
        <v>2017</v>
      </c>
      <c r="K2223">
        <v>5.5399999999999998E-2</v>
      </c>
    </row>
    <row r="2224" spans="1:11" x14ac:dyDescent="0.25">
      <c r="A2224" t="s">
        <v>721</v>
      </c>
      <c r="B2224" t="s">
        <v>459</v>
      </c>
      <c r="C2224" t="s">
        <v>460</v>
      </c>
      <c r="D2224" t="str">
        <f>Clef_répartition[[#This Row],[Code association]]&amp;"_"&amp;Clef_répartition[[#This Row],[Nom association]]</f>
        <v>ARAS Broye-Vully_Association Régionale d'Action Sociale Broye-Vully</v>
      </c>
      <c r="E2224">
        <f>COUNTIFS(D$2:D2224,Clef_répartition[[#This Row],[Code_Nom]],J$2:J2224,Clef_répartition[[#This Row],[Année]])</f>
        <v>8</v>
      </c>
      <c r="F2224">
        <f>IF(Clef_répartition[[#This Row],[Code_Nom]]=D2223,F2223-1,(COUNTIFS(Clef_répartition[Code_Nom],Clef_répartition[[#This Row],[Code_Nom]],Clef_répartition[Année],Clef_répartition[[#This Row],[Année]])))</f>
        <v>25</v>
      </c>
      <c r="G2224" t="str">
        <f>Clef_répartition[[#This Row],[Code_Nom]]&amp;"_"&amp;Clef_répartition[[#This Row],[Nombre]]&amp;"_"&amp;Clef_répartition[[#This Row],[Année]]</f>
        <v>ARAS Broye-Vully_Association Régionale d'Action Sociale Broye-Vully_8_2017</v>
      </c>
      <c r="H2224">
        <v>5456</v>
      </c>
      <c r="I2224" t="s">
        <v>87</v>
      </c>
      <c r="J2224">
        <v>2017</v>
      </c>
      <c r="K2224">
        <v>3.7699999999999997E-2</v>
      </c>
    </row>
    <row r="2225" spans="1:11" x14ac:dyDescent="0.25">
      <c r="A2225" t="s">
        <v>721</v>
      </c>
      <c r="B2225" t="s">
        <v>459</v>
      </c>
      <c r="C2225" t="s">
        <v>460</v>
      </c>
      <c r="D2225" t="str">
        <f>Clef_répartition[[#This Row],[Code association]]&amp;"_"&amp;Clef_répartition[[#This Row],[Nom association]]</f>
        <v>ARAS Broye-Vully_Association Régionale d'Action Sociale Broye-Vully</v>
      </c>
      <c r="E2225">
        <f>COUNTIFS(D$2:D2225,Clef_répartition[[#This Row],[Code_Nom]],J$2:J2225,Clef_répartition[[#This Row],[Année]])</f>
        <v>9</v>
      </c>
      <c r="F2225">
        <f>IF(Clef_répartition[[#This Row],[Code_Nom]]=D2224,F2224-1,(COUNTIFS(Clef_répartition[Code_Nom],Clef_répartition[[#This Row],[Code_Nom]],Clef_répartition[Année],Clef_répartition[[#This Row],[Année]])))</f>
        <v>24</v>
      </c>
      <c r="G2225" t="str">
        <f>Clef_répartition[[#This Row],[Code_Nom]]&amp;"_"&amp;Clef_répartition[[#This Row],[Nombre]]&amp;"_"&amp;Clef_répartition[[#This Row],[Année]]</f>
        <v>ARAS Broye-Vully_Association Régionale d'Action Sociale Broye-Vully_9_2017</v>
      </c>
      <c r="H2225">
        <v>5669</v>
      </c>
      <c r="I2225" t="s">
        <v>89</v>
      </c>
      <c r="J2225">
        <v>2017</v>
      </c>
      <c r="K2225">
        <v>7.7000000000000002E-3</v>
      </c>
    </row>
    <row r="2226" spans="1:11" x14ac:dyDescent="0.25">
      <c r="A2226" t="s">
        <v>721</v>
      </c>
      <c r="B2226" t="s">
        <v>459</v>
      </c>
      <c r="C2226" t="s">
        <v>460</v>
      </c>
      <c r="D2226" t="str">
        <f>Clef_répartition[[#This Row],[Code association]]&amp;"_"&amp;Clef_répartition[[#This Row],[Nom association]]</f>
        <v>ARAS Broye-Vully_Association Régionale d'Action Sociale Broye-Vully</v>
      </c>
      <c r="E2226">
        <f>COUNTIFS(D$2:D2226,Clef_répartition[[#This Row],[Code_Nom]],J$2:J2226,Clef_répartition[[#This Row],[Année]])</f>
        <v>10</v>
      </c>
      <c r="F2226">
        <f>IF(Clef_répartition[[#This Row],[Code_Nom]]=D2225,F2225-1,(COUNTIFS(Clef_répartition[Code_Nom],Clef_répartition[[#This Row],[Code_Nom]],Clef_répartition[Année],Clef_répartition[[#This Row],[Année]])))</f>
        <v>23</v>
      </c>
      <c r="G2226" t="str">
        <f>Clef_répartition[[#This Row],[Code_Nom]]&amp;"_"&amp;Clef_répartition[[#This Row],[Nombre]]&amp;"_"&amp;Clef_répartition[[#This Row],[Année]]</f>
        <v>ARAS Broye-Vully_Association Régionale d'Action Sociale Broye-Vully_10_2017</v>
      </c>
      <c r="H2226">
        <v>5671</v>
      </c>
      <c r="I2226" t="s">
        <v>95</v>
      </c>
      <c r="J2226">
        <v>2017</v>
      </c>
      <c r="K2226">
        <v>6.1000000000000004E-3</v>
      </c>
    </row>
    <row r="2227" spans="1:11" x14ac:dyDescent="0.25">
      <c r="A2227" t="s">
        <v>721</v>
      </c>
      <c r="B2227" t="s">
        <v>459</v>
      </c>
      <c r="C2227" t="s">
        <v>460</v>
      </c>
      <c r="D2227" t="str">
        <f>Clef_répartition[[#This Row],[Code association]]&amp;"_"&amp;Clef_répartition[[#This Row],[Nom association]]</f>
        <v>ARAS Broye-Vully_Association Régionale d'Action Sociale Broye-Vully</v>
      </c>
      <c r="E2227">
        <f>COUNTIFS(D$2:D2227,Clef_répartition[[#This Row],[Code_Nom]],J$2:J2227,Clef_répartition[[#This Row],[Année]])</f>
        <v>11</v>
      </c>
      <c r="F2227">
        <f>IF(Clef_répartition[[#This Row],[Code_Nom]]=D2226,F2226-1,(COUNTIFS(Clef_répartition[Code_Nom],Clef_répartition[[#This Row],[Code_Nom]],Clef_répartition[Année],Clef_répartition[[#This Row],[Année]])))</f>
        <v>22</v>
      </c>
      <c r="G2227" t="str">
        <f>Clef_répartition[[#This Row],[Code_Nom]]&amp;"_"&amp;Clef_répartition[[#This Row],[Nombre]]&amp;"_"&amp;Clef_répartition[[#This Row],[Année]]</f>
        <v>ARAS Broye-Vully_Association Régionale d'Action Sociale Broye-Vully_11_2017</v>
      </c>
      <c r="H2227">
        <v>5458</v>
      </c>
      <c r="I2227" t="s">
        <v>111</v>
      </c>
      <c r="J2227">
        <v>2017</v>
      </c>
      <c r="K2227">
        <v>2.12E-2</v>
      </c>
    </row>
    <row r="2228" spans="1:11" x14ac:dyDescent="0.25">
      <c r="A2228" t="s">
        <v>721</v>
      </c>
      <c r="B2228" t="s">
        <v>459</v>
      </c>
      <c r="C2228" t="s">
        <v>460</v>
      </c>
      <c r="D2228" t="str">
        <f>Clef_répartition[[#This Row],[Code association]]&amp;"_"&amp;Clef_répartition[[#This Row],[Nom association]]</f>
        <v>ARAS Broye-Vully_Association Régionale d'Action Sociale Broye-Vully</v>
      </c>
      <c r="E2228">
        <f>COUNTIFS(D$2:D2228,Clef_répartition[[#This Row],[Code_Nom]],J$2:J2228,Clef_répartition[[#This Row],[Année]])</f>
        <v>12</v>
      </c>
      <c r="F2228">
        <f>IF(Clef_répartition[[#This Row],[Code_Nom]]=D2227,F2227-1,(COUNTIFS(Clef_répartition[Code_Nom],Clef_répartition[[#This Row],[Code_Nom]],Clef_répartition[Année],Clef_répartition[[#This Row],[Année]])))</f>
        <v>21</v>
      </c>
      <c r="G2228" t="str">
        <f>Clef_répartition[[#This Row],[Code_Nom]]&amp;"_"&amp;Clef_répartition[[#This Row],[Nombre]]&amp;"_"&amp;Clef_répartition[[#This Row],[Année]]</f>
        <v>ARAS Broye-Vully_Association Régionale d'Action Sociale Broye-Vully_12_2017</v>
      </c>
      <c r="H2228">
        <v>5817</v>
      </c>
      <c r="I2228" t="s">
        <v>130</v>
      </c>
      <c r="J2228">
        <v>2017</v>
      </c>
      <c r="K2228">
        <v>2.1299999999999999E-2</v>
      </c>
    </row>
    <row r="2229" spans="1:11" x14ac:dyDescent="0.25">
      <c r="A2229" t="s">
        <v>721</v>
      </c>
      <c r="B2229" t="s">
        <v>459</v>
      </c>
      <c r="C2229" t="s">
        <v>460</v>
      </c>
      <c r="D2229" t="str">
        <f>Clef_répartition[[#This Row],[Code association]]&amp;"_"&amp;Clef_répartition[[#This Row],[Nom association]]</f>
        <v>ARAS Broye-Vully_Association Régionale d'Action Sociale Broye-Vully</v>
      </c>
      <c r="E2229">
        <f>COUNTIFS(D$2:D2229,Clef_répartition[[#This Row],[Code_Nom]],J$2:J2229,Clef_répartition[[#This Row],[Année]])</f>
        <v>13</v>
      </c>
      <c r="F2229">
        <f>IF(Clef_répartition[[#This Row],[Code_Nom]]=D2228,F2228-1,(COUNTIFS(Clef_répartition[Code_Nom],Clef_répartition[[#This Row],[Code_Nom]],Clef_répartition[Année],Clef_répartition[[#This Row],[Année]])))</f>
        <v>20</v>
      </c>
      <c r="G2229" t="str">
        <f>Clef_répartition[[#This Row],[Code_Nom]]&amp;"_"&amp;Clef_répartition[[#This Row],[Nombre]]&amp;"_"&amp;Clef_répartition[[#This Row],[Année]]</f>
        <v>ARAS Broye-Vully_Association Régionale d'Action Sociale Broye-Vully_13_2017</v>
      </c>
      <c r="H2229">
        <v>5819</v>
      </c>
      <c r="I2229" t="s">
        <v>136</v>
      </c>
      <c r="J2229">
        <v>2017</v>
      </c>
      <c r="K2229">
        <v>8.3999999999999995E-3</v>
      </c>
    </row>
    <row r="2230" spans="1:11" x14ac:dyDescent="0.25">
      <c r="A2230" t="s">
        <v>721</v>
      </c>
      <c r="B2230" t="s">
        <v>459</v>
      </c>
      <c r="C2230" t="s">
        <v>460</v>
      </c>
      <c r="D2230" t="str">
        <f>Clef_répartition[[#This Row],[Code association]]&amp;"_"&amp;Clef_répartition[[#This Row],[Nom association]]</f>
        <v>ARAS Broye-Vully_Association Régionale d'Action Sociale Broye-Vully</v>
      </c>
      <c r="E2230">
        <f>COUNTIFS(D$2:D2230,Clef_répartition[[#This Row],[Code_Nom]],J$2:J2230,Clef_répartition[[#This Row],[Année]])</f>
        <v>14</v>
      </c>
      <c r="F2230">
        <f>IF(Clef_répartition[[#This Row],[Code_Nom]]=D2229,F2229-1,(COUNTIFS(Clef_répartition[Code_Nom],Clef_répartition[[#This Row],[Code_Nom]],Clef_répartition[Année],Clef_répartition[[#This Row],[Année]])))</f>
        <v>19</v>
      </c>
      <c r="G2230" t="str">
        <f>Clef_répartition[[#This Row],[Code_Nom]]&amp;"_"&amp;Clef_répartition[[#This Row],[Nombre]]&amp;"_"&amp;Clef_répartition[[#This Row],[Année]]</f>
        <v>ARAS Broye-Vully_Association Régionale d'Action Sociale Broye-Vully_14_2017</v>
      </c>
      <c r="H2230">
        <v>5673</v>
      </c>
      <c r="I2230" t="s">
        <v>137</v>
      </c>
      <c r="J2230">
        <v>2017</v>
      </c>
      <c r="K2230">
        <v>9.4999999999999998E-3</v>
      </c>
    </row>
    <row r="2231" spans="1:11" x14ac:dyDescent="0.25">
      <c r="A2231" t="s">
        <v>721</v>
      </c>
      <c r="B2231" t="s">
        <v>459</v>
      </c>
      <c r="C2231" t="s">
        <v>460</v>
      </c>
      <c r="D2231" t="str">
        <f>Clef_répartition[[#This Row],[Code association]]&amp;"_"&amp;Clef_répartition[[#This Row],[Nom association]]</f>
        <v>ARAS Broye-Vully_Association Régionale d'Action Sociale Broye-Vully</v>
      </c>
      <c r="E2231">
        <f>COUNTIFS(D$2:D2231,Clef_répartition[[#This Row],[Code_Nom]],J$2:J2231,Clef_répartition[[#This Row],[Année]])</f>
        <v>15</v>
      </c>
      <c r="F2231">
        <f>IF(Clef_répartition[[#This Row],[Code_Nom]]=D2230,F2230-1,(COUNTIFS(Clef_répartition[Code_Nom],Clef_répartition[[#This Row],[Code_Nom]],Clef_répartition[Année],Clef_répartition[[#This Row],[Année]])))</f>
        <v>18</v>
      </c>
      <c r="G2231" t="str">
        <f>Clef_répartition[[#This Row],[Code_Nom]]&amp;"_"&amp;Clef_répartition[[#This Row],[Nombre]]&amp;"_"&amp;Clef_répartition[[#This Row],[Année]]</f>
        <v>ARAS Broye-Vully_Association Régionale d'Action Sociale Broye-Vully_15_2017</v>
      </c>
      <c r="H2231">
        <v>5806</v>
      </c>
      <c r="I2231" t="s">
        <v>140</v>
      </c>
      <c r="J2231">
        <v>2017</v>
      </c>
      <c r="K2231">
        <v>0</v>
      </c>
    </row>
    <row r="2232" spans="1:11" x14ac:dyDescent="0.25">
      <c r="A2232" t="s">
        <v>721</v>
      </c>
      <c r="B2232" t="s">
        <v>459</v>
      </c>
      <c r="C2232" t="s">
        <v>460</v>
      </c>
      <c r="D2232" t="str">
        <f>Clef_répartition[[#This Row],[Code association]]&amp;"_"&amp;Clef_répartition[[#This Row],[Nom association]]</f>
        <v>ARAS Broye-Vully_Association Régionale d'Action Sociale Broye-Vully</v>
      </c>
      <c r="E2232">
        <f>COUNTIFS(D$2:D2232,Clef_répartition[[#This Row],[Code_Nom]],J$2:J2232,Clef_répartition[[#This Row],[Année]])</f>
        <v>16</v>
      </c>
      <c r="F2232">
        <f>IF(Clef_répartition[[#This Row],[Code_Nom]]=D2231,F2231-1,(COUNTIFS(Clef_répartition[Code_Nom],Clef_répartition[[#This Row],[Code_Nom]],Clef_répartition[Année],Clef_répartition[[#This Row],[Année]])))</f>
        <v>17</v>
      </c>
      <c r="G2232" t="str">
        <f>Clef_répartition[[#This Row],[Code_Nom]]&amp;"_"&amp;Clef_répartition[[#This Row],[Nombre]]&amp;"_"&amp;Clef_répartition[[#This Row],[Année]]</f>
        <v>ARAS Broye-Vully_Association Régionale d'Action Sociale Broye-Vully_16_2017</v>
      </c>
      <c r="H2232">
        <v>5674</v>
      </c>
      <c r="I2232" t="s">
        <v>163</v>
      </c>
      <c r="J2232">
        <v>2017</v>
      </c>
      <c r="K2232">
        <v>3.8E-3</v>
      </c>
    </row>
    <row r="2233" spans="1:11" x14ac:dyDescent="0.25">
      <c r="A2233" t="s">
        <v>721</v>
      </c>
      <c r="B2233" t="s">
        <v>459</v>
      </c>
      <c r="C2233" t="s">
        <v>460</v>
      </c>
      <c r="D2233" t="str">
        <f>Clef_répartition[[#This Row],[Code association]]&amp;"_"&amp;Clef_répartition[[#This Row],[Nom association]]</f>
        <v>ARAS Broye-Vully_Association Régionale d'Action Sociale Broye-Vully</v>
      </c>
      <c r="E2233">
        <f>COUNTIFS(D$2:D2233,Clef_répartition[[#This Row],[Code_Nom]],J$2:J2233,Clef_répartition[[#This Row],[Année]])</f>
        <v>17</v>
      </c>
      <c r="F2233">
        <f>IF(Clef_répartition[[#This Row],[Code_Nom]]=D2232,F2232-1,(COUNTIFS(Clef_répartition[Code_Nom],Clef_répartition[[#This Row],[Code_Nom]],Clef_répartition[Année],Clef_répartition[[#This Row],[Année]])))</f>
        <v>16</v>
      </c>
      <c r="G2233" t="str">
        <f>Clef_répartition[[#This Row],[Code_Nom]]&amp;"_"&amp;Clef_répartition[[#This Row],[Nombre]]&amp;"_"&amp;Clef_répartition[[#This Row],[Année]]</f>
        <v>ARAS Broye-Vully_Association Régionale d'Action Sociale Broye-Vully_17_2017</v>
      </c>
      <c r="H2233">
        <v>5675</v>
      </c>
      <c r="I2233" t="s">
        <v>164</v>
      </c>
      <c r="J2233">
        <v>2017</v>
      </c>
      <c r="K2233">
        <v>9.6699999999999994E-2</v>
      </c>
    </row>
    <row r="2234" spans="1:11" x14ac:dyDescent="0.25">
      <c r="A2234" t="s">
        <v>721</v>
      </c>
      <c r="B2234" t="s">
        <v>459</v>
      </c>
      <c r="C2234" t="s">
        <v>460</v>
      </c>
      <c r="D2234" t="str">
        <f>Clef_répartition[[#This Row],[Code association]]&amp;"_"&amp;Clef_répartition[[#This Row],[Nom association]]</f>
        <v>ARAS Broye-Vully_Association Régionale d'Action Sociale Broye-Vully</v>
      </c>
      <c r="E2234">
        <f>COUNTIFS(D$2:D2234,Clef_répartition[[#This Row],[Code_Nom]],J$2:J2234,Clef_répartition[[#This Row],[Année]])</f>
        <v>18</v>
      </c>
      <c r="F2234">
        <f>IF(Clef_répartition[[#This Row],[Code_Nom]]=D2233,F2233-1,(COUNTIFS(Clef_répartition[Code_Nom],Clef_répartition[[#This Row],[Code_Nom]],Clef_répartition[Année],Clef_répartition[[#This Row],[Année]])))</f>
        <v>15</v>
      </c>
      <c r="G2234" t="str">
        <f>Clef_répartition[[#This Row],[Code_Nom]]&amp;"_"&amp;Clef_répartition[[#This Row],[Nombre]]&amp;"_"&amp;Clef_répartition[[#This Row],[Année]]</f>
        <v>ARAS Broye-Vully_Association Régionale d'Action Sociale Broye-Vully_18_2017</v>
      </c>
      <c r="H2234">
        <v>5821</v>
      </c>
      <c r="I2234" t="s">
        <v>177</v>
      </c>
      <c r="J2234">
        <v>2017</v>
      </c>
      <c r="K2234">
        <v>8.6999999999999994E-3</v>
      </c>
    </row>
    <row r="2235" spans="1:11" x14ac:dyDescent="0.25">
      <c r="A2235" t="s">
        <v>721</v>
      </c>
      <c r="B2235" t="s">
        <v>459</v>
      </c>
      <c r="C2235" t="s">
        <v>460</v>
      </c>
      <c r="D2235" t="str">
        <f>Clef_répartition[[#This Row],[Code association]]&amp;"_"&amp;Clef_répartition[[#This Row],[Nom association]]</f>
        <v>ARAS Broye-Vully_Association Régionale d'Action Sociale Broye-Vully</v>
      </c>
      <c r="E2235">
        <f>COUNTIFS(D$2:D2235,Clef_répartition[[#This Row],[Code_Nom]],J$2:J2235,Clef_répartition[[#This Row],[Année]])</f>
        <v>19</v>
      </c>
      <c r="F2235">
        <f>IF(Clef_répartition[[#This Row],[Code_Nom]]=D2234,F2234-1,(COUNTIFS(Clef_répartition[Code_Nom],Clef_répartition[[#This Row],[Code_Nom]],Clef_répartition[Année],Clef_répartition[[#This Row],[Année]])))</f>
        <v>14</v>
      </c>
      <c r="G2235" t="str">
        <f>Clef_répartition[[#This Row],[Code_Nom]]&amp;"_"&amp;Clef_répartition[[#This Row],[Nombre]]&amp;"_"&amp;Clef_répartition[[#This Row],[Année]]</f>
        <v>ARAS Broye-Vully_Association Régionale d'Action Sociale Broye-Vully_19_2017</v>
      </c>
      <c r="H2235">
        <v>5678</v>
      </c>
      <c r="I2235" t="s">
        <v>192</v>
      </c>
      <c r="J2235">
        <v>2017</v>
      </c>
      <c r="K2235">
        <v>0.14349999999999999</v>
      </c>
    </row>
    <row r="2236" spans="1:11" x14ac:dyDescent="0.25">
      <c r="A2236" t="s">
        <v>721</v>
      </c>
      <c r="B2236" t="s">
        <v>459</v>
      </c>
      <c r="C2236" t="s">
        <v>460</v>
      </c>
      <c r="D2236" t="str">
        <f>Clef_répartition[[#This Row],[Code association]]&amp;"_"&amp;Clef_répartition[[#This Row],[Nom association]]</f>
        <v>ARAS Broye-Vully_Association Régionale d'Action Sociale Broye-Vully</v>
      </c>
      <c r="E2236">
        <f>COUNTIFS(D$2:D2236,Clef_répartition[[#This Row],[Code_Nom]],J$2:J2236,Clef_répartition[[#This Row],[Année]])</f>
        <v>20</v>
      </c>
      <c r="F2236">
        <f>IF(Clef_répartition[[#This Row],[Code_Nom]]=D2235,F2235-1,(COUNTIFS(Clef_répartition[Code_Nom],Clef_répartition[[#This Row],[Code_Nom]],Clef_répartition[Année],Clef_répartition[[#This Row],[Année]])))</f>
        <v>13</v>
      </c>
      <c r="G2236" t="str">
        <f>Clef_répartition[[#This Row],[Code_Nom]]&amp;"_"&amp;Clef_répartition[[#This Row],[Nombre]]&amp;"_"&amp;Clef_répartition[[#This Row],[Année]]</f>
        <v>ARAS Broye-Vully_Association Régionale d'Action Sociale Broye-Vully_20_2017</v>
      </c>
      <c r="H2236">
        <v>5822</v>
      </c>
      <c r="I2236" t="s">
        <v>211</v>
      </c>
      <c r="J2236">
        <v>2017</v>
      </c>
      <c r="K2236">
        <v>0.23139999999999999</v>
      </c>
    </row>
    <row r="2237" spans="1:11" x14ac:dyDescent="0.25">
      <c r="A2237" t="s">
        <v>721</v>
      </c>
      <c r="B2237" t="s">
        <v>459</v>
      </c>
      <c r="C2237" t="s">
        <v>460</v>
      </c>
      <c r="D2237" t="str">
        <f>Clef_répartition[[#This Row],[Code association]]&amp;"_"&amp;Clef_répartition[[#This Row],[Nom association]]</f>
        <v>ARAS Broye-Vully_Association Régionale d'Action Sociale Broye-Vully</v>
      </c>
      <c r="E2237">
        <f>COUNTIFS(D$2:D2237,Clef_répartition[[#This Row],[Code_Nom]],J$2:J2237,Clef_répartition[[#This Row],[Année]])</f>
        <v>21</v>
      </c>
      <c r="F2237">
        <f>IF(Clef_répartition[[#This Row],[Code_Nom]]=D2236,F2236-1,(COUNTIFS(Clef_répartition[Code_Nom],Clef_répartition[[#This Row],[Code_Nom]],Clef_répartition[Année],Clef_répartition[[#This Row],[Année]])))</f>
        <v>12</v>
      </c>
      <c r="G2237" t="str">
        <f>Clef_répartition[[#This Row],[Code_Nom]]&amp;"_"&amp;Clef_répartition[[#This Row],[Nombre]]&amp;"_"&amp;Clef_répartition[[#This Row],[Année]]</f>
        <v>ARAS Broye-Vully_Association Régionale d'Action Sociale Broye-Vully_21_2017</v>
      </c>
      <c r="H2237">
        <v>5683</v>
      </c>
      <c r="I2237" t="s">
        <v>222</v>
      </c>
      <c r="J2237">
        <v>2017</v>
      </c>
      <c r="K2237">
        <v>4.3E-3</v>
      </c>
    </row>
    <row r="2238" spans="1:11" x14ac:dyDescent="0.25">
      <c r="A2238" t="s">
        <v>721</v>
      </c>
      <c r="B2238" t="s">
        <v>459</v>
      </c>
      <c r="C2238" t="s">
        <v>460</v>
      </c>
      <c r="D2238" t="str">
        <f>Clef_répartition[[#This Row],[Code association]]&amp;"_"&amp;Clef_répartition[[#This Row],[Nom association]]</f>
        <v>ARAS Broye-Vully_Association Régionale d'Action Sociale Broye-Vully</v>
      </c>
      <c r="E2238">
        <f>COUNTIFS(D$2:D2238,Clef_répartition[[#This Row],[Code_Nom]],J$2:J2238,Clef_répartition[[#This Row],[Année]])</f>
        <v>22</v>
      </c>
      <c r="F2238">
        <f>IF(Clef_répartition[[#This Row],[Code_Nom]]=D2237,F2237-1,(COUNTIFS(Clef_répartition[Code_Nom],Clef_répartition[[#This Row],[Code_Nom]],Clef_répartition[Année],Clef_répartition[[#This Row],[Année]])))</f>
        <v>11</v>
      </c>
      <c r="G2238" t="str">
        <f>Clef_répartition[[#This Row],[Code_Nom]]&amp;"_"&amp;Clef_répartition[[#This Row],[Nombre]]&amp;"_"&amp;Clef_répartition[[#This Row],[Année]]</f>
        <v>ARAS Broye-Vully_Association Régionale d'Action Sociale Broye-Vully_22_2017</v>
      </c>
      <c r="H2238">
        <v>5798</v>
      </c>
      <c r="I2238" t="s">
        <v>236</v>
      </c>
      <c r="J2238">
        <v>2017</v>
      </c>
      <c r="K2238">
        <v>1.01E-2</v>
      </c>
    </row>
    <row r="2239" spans="1:11" x14ac:dyDescent="0.25">
      <c r="A2239" t="s">
        <v>721</v>
      </c>
      <c r="B2239" t="s">
        <v>459</v>
      </c>
      <c r="C2239" t="s">
        <v>460</v>
      </c>
      <c r="D2239" t="str">
        <f>Clef_répartition[[#This Row],[Code association]]&amp;"_"&amp;Clef_répartition[[#This Row],[Nom association]]</f>
        <v>ARAS Broye-Vully_Association Régionale d'Action Sociale Broye-Vully</v>
      </c>
      <c r="E2239">
        <f>COUNTIFS(D$2:D2239,Clef_répartition[[#This Row],[Code_Nom]],J$2:J2239,Clef_répartition[[#This Row],[Année]])</f>
        <v>23</v>
      </c>
      <c r="F2239">
        <f>IF(Clef_répartition[[#This Row],[Code_Nom]]=D2238,F2238-1,(COUNTIFS(Clef_répartition[Code_Nom],Clef_répartition[[#This Row],[Code_Nom]],Clef_répartition[Année],Clef_répartition[[#This Row],[Année]])))</f>
        <v>10</v>
      </c>
      <c r="G2239" t="str">
        <f>Clef_répartition[[#This Row],[Code_Nom]]&amp;"_"&amp;Clef_répartition[[#This Row],[Nombre]]&amp;"_"&amp;Clef_répartition[[#This Row],[Année]]</f>
        <v>ARAS Broye-Vully_Association Régionale d'Action Sociale Broye-Vully_23_2017</v>
      </c>
      <c r="H2239">
        <v>5684</v>
      </c>
      <c r="I2239" t="s">
        <v>237</v>
      </c>
      <c r="J2239">
        <v>2017</v>
      </c>
      <c r="K2239">
        <v>1.6000000000000001E-3</v>
      </c>
    </row>
    <row r="2240" spans="1:11" x14ac:dyDescent="0.25">
      <c r="A2240" t="s">
        <v>721</v>
      </c>
      <c r="B2240" t="s">
        <v>459</v>
      </c>
      <c r="C2240" t="s">
        <v>460</v>
      </c>
      <c r="D2240" t="str">
        <f>Clef_répartition[[#This Row],[Code association]]&amp;"_"&amp;Clef_répartition[[#This Row],[Nom association]]</f>
        <v>ARAS Broye-Vully_Association Régionale d'Action Sociale Broye-Vully</v>
      </c>
      <c r="E2240">
        <f>COUNTIFS(D$2:D2240,Clef_répartition[[#This Row],[Code_Nom]],J$2:J2240,Clef_répartition[[#This Row],[Année]])</f>
        <v>24</v>
      </c>
      <c r="F2240">
        <f>IF(Clef_répartition[[#This Row],[Code_Nom]]=D2239,F2239-1,(COUNTIFS(Clef_répartition[Code_Nom],Clef_répartition[[#This Row],[Code_Nom]],Clef_répartition[Année],Clef_répartition[[#This Row],[Année]])))</f>
        <v>9</v>
      </c>
      <c r="G2240" t="str">
        <f>Clef_répartition[[#This Row],[Code_Nom]]&amp;"_"&amp;Clef_répartition[[#This Row],[Nombre]]&amp;"_"&amp;Clef_répartition[[#This Row],[Année]]</f>
        <v>ARAS Broye-Vully_Association Régionale d'Action Sociale Broye-Vully_24_2017</v>
      </c>
      <c r="H2240">
        <v>5688</v>
      </c>
      <c r="I2240" t="s">
        <v>260</v>
      </c>
      <c r="J2240">
        <v>2017</v>
      </c>
      <c r="K2240">
        <v>3.5000000000000001E-3</v>
      </c>
    </row>
    <row r="2241" spans="1:11" x14ac:dyDescent="0.25">
      <c r="A2241" t="s">
        <v>721</v>
      </c>
      <c r="B2241" t="s">
        <v>459</v>
      </c>
      <c r="C2241" t="s">
        <v>460</v>
      </c>
      <c r="D2241" t="str">
        <f>Clef_répartition[[#This Row],[Code association]]&amp;"_"&amp;Clef_répartition[[#This Row],[Nom association]]</f>
        <v>ARAS Broye-Vully_Association Régionale d'Action Sociale Broye-Vully</v>
      </c>
      <c r="E2241">
        <f>COUNTIFS(D$2:D2241,Clef_répartition[[#This Row],[Code_Nom]],J$2:J2241,Clef_répartition[[#This Row],[Année]])</f>
        <v>25</v>
      </c>
      <c r="F2241">
        <f>IF(Clef_répartition[[#This Row],[Code_Nom]]=D2240,F2240-1,(COUNTIFS(Clef_répartition[Code_Nom],Clef_répartition[[#This Row],[Code_Nom]],Clef_répartition[Année],Clef_répartition[[#This Row],[Année]])))</f>
        <v>8</v>
      </c>
      <c r="G2241" t="str">
        <f>Clef_répartition[[#This Row],[Code_Nom]]&amp;"_"&amp;Clef_répartition[[#This Row],[Nombre]]&amp;"_"&amp;Clef_répartition[[#This Row],[Année]]</f>
        <v>ARAS Broye-Vully_Association Régionale d'Action Sociale Broye-Vully_25_2017</v>
      </c>
      <c r="H2241">
        <v>5827</v>
      </c>
      <c r="I2241" t="s">
        <v>266</v>
      </c>
      <c r="J2241">
        <v>2017</v>
      </c>
      <c r="K2241">
        <v>6.3E-3</v>
      </c>
    </row>
    <row r="2242" spans="1:11" x14ac:dyDescent="0.25">
      <c r="A2242" t="s">
        <v>721</v>
      </c>
      <c r="B2242" t="s">
        <v>459</v>
      </c>
      <c r="C2242" t="s">
        <v>460</v>
      </c>
      <c r="D2242" t="str">
        <f>Clef_répartition[[#This Row],[Code association]]&amp;"_"&amp;Clef_répartition[[#This Row],[Nom association]]</f>
        <v>ARAS Broye-Vully_Association Régionale d'Action Sociale Broye-Vully</v>
      </c>
      <c r="E2242">
        <f>COUNTIFS(D$2:D2242,Clef_répartition[[#This Row],[Code_Nom]],J$2:J2242,Clef_répartition[[#This Row],[Année]])</f>
        <v>26</v>
      </c>
      <c r="F2242">
        <f>IF(Clef_répartition[[#This Row],[Code_Nom]]=D2241,F2241-1,(COUNTIFS(Clef_répartition[Code_Nom],Clef_répartition[[#This Row],[Code_Nom]],Clef_répartition[Année],Clef_répartition[[#This Row],[Année]])))</f>
        <v>7</v>
      </c>
      <c r="G2242" t="str">
        <f>Clef_répartition[[#This Row],[Code_Nom]]&amp;"_"&amp;Clef_répartition[[#This Row],[Nombre]]&amp;"_"&amp;Clef_répartition[[#This Row],[Année]]</f>
        <v>ARAS Broye-Vully_Association Régionale d'Action Sociale Broye-Vully_26_2017</v>
      </c>
      <c r="H2242">
        <v>5828</v>
      </c>
      <c r="I2242" t="s">
        <v>268</v>
      </c>
      <c r="J2242">
        <v>2017</v>
      </c>
      <c r="K2242">
        <v>3.0999999999999999E-3</v>
      </c>
    </row>
    <row r="2243" spans="1:11" x14ac:dyDescent="0.25">
      <c r="A2243" t="s">
        <v>721</v>
      </c>
      <c r="B2243" t="s">
        <v>459</v>
      </c>
      <c r="C2243" t="s">
        <v>460</v>
      </c>
      <c r="D2243" t="str">
        <f>Clef_répartition[[#This Row],[Code association]]&amp;"_"&amp;Clef_répartition[[#This Row],[Nom association]]</f>
        <v>ARAS Broye-Vully_Association Régionale d'Action Sociale Broye-Vully</v>
      </c>
      <c r="E2243">
        <f>COUNTIFS(D$2:D2243,Clef_répartition[[#This Row],[Code_Nom]],J$2:J2243,Clef_répartition[[#This Row],[Année]])</f>
        <v>27</v>
      </c>
      <c r="F2243">
        <f>IF(Clef_répartition[[#This Row],[Code_Nom]]=D2242,F2242-1,(COUNTIFS(Clef_répartition[Code_Nom],Clef_répartition[[#This Row],[Code_Nom]],Clef_répartition[Année],Clef_répartition[[#This Row],[Année]])))</f>
        <v>6</v>
      </c>
      <c r="G2243" t="str">
        <f>Clef_répartition[[#This Row],[Code_Nom]]&amp;"_"&amp;Clef_répartition[[#This Row],[Nombre]]&amp;"_"&amp;Clef_répartition[[#This Row],[Année]]</f>
        <v>ARAS Broye-Vully_Association Régionale d'Action Sociale Broye-Vully_27_2017</v>
      </c>
      <c r="H2243">
        <v>5831</v>
      </c>
      <c r="I2243" t="s">
        <v>270</v>
      </c>
      <c r="J2243">
        <v>2017</v>
      </c>
      <c r="K2243">
        <v>7.3599999999999999E-2</v>
      </c>
    </row>
    <row r="2244" spans="1:11" x14ac:dyDescent="0.25">
      <c r="A2244" t="s">
        <v>721</v>
      </c>
      <c r="B2244" t="s">
        <v>459</v>
      </c>
      <c r="C2244" t="s">
        <v>460</v>
      </c>
      <c r="D2244" t="str">
        <f>Clef_répartition[[#This Row],[Code association]]&amp;"_"&amp;Clef_répartition[[#This Row],[Nom association]]</f>
        <v>ARAS Broye-Vully_Association Régionale d'Action Sociale Broye-Vully</v>
      </c>
      <c r="E2244">
        <f>COUNTIFS(D$2:D2244,Clef_répartition[[#This Row],[Code_Nom]],J$2:J2244,Clef_répartition[[#This Row],[Année]])</f>
        <v>28</v>
      </c>
      <c r="F2244">
        <f>IF(Clef_répartition[[#This Row],[Code_Nom]]=D2243,F2243-1,(COUNTIFS(Clef_répartition[Code_Nom],Clef_répartition[[#This Row],[Code_Nom]],Clef_répartition[Année],Clef_répartition[[#This Row],[Année]])))</f>
        <v>5</v>
      </c>
      <c r="G2244" t="str">
        <f>Clef_répartition[[#This Row],[Code_Nom]]&amp;"_"&amp;Clef_répartition[[#This Row],[Nombre]]&amp;"_"&amp;Clef_répartition[[#This Row],[Année]]</f>
        <v>ARAS Broye-Vully_Association Régionale d'Action Sociale Broye-Vully_28_2017</v>
      </c>
      <c r="H2244">
        <v>5690</v>
      </c>
      <c r="I2244" t="s">
        <v>462</v>
      </c>
      <c r="J2244">
        <v>2017</v>
      </c>
      <c r="K2244">
        <v>3.7000000000000002E-3</v>
      </c>
    </row>
    <row r="2245" spans="1:11" x14ac:dyDescent="0.25">
      <c r="A2245" t="s">
        <v>721</v>
      </c>
      <c r="B2245" t="s">
        <v>459</v>
      </c>
      <c r="C2245" t="s">
        <v>460</v>
      </c>
      <c r="D2245" t="str">
        <f>Clef_répartition[[#This Row],[Code association]]&amp;"_"&amp;Clef_répartition[[#This Row],[Nom association]]</f>
        <v>ARAS Broye-Vully_Association Régionale d'Action Sociale Broye-Vully</v>
      </c>
      <c r="E2245">
        <f>COUNTIFS(D$2:D2245,Clef_répartition[[#This Row],[Code_Nom]],J$2:J2245,Clef_répartition[[#This Row],[Année]])</f>
        <v>29</v>
      </c>
      <c r="F2245">
        <f>IF(Clef_répartition[[#This Row],[Code_Nom]]=D2244,F2244-1,(COUNTIFS(Clef_répartition[Code_Nom],Clef_répartition[[#This Row],[Code_Nom]],Clef_répartition[Année],Clef_répartition[[#This Row],[Année]])))</f>
        <v>4</v>
      </c>
      <c r="G2245" t="str">
        <f>Clef_répartition[[#This Row],[Code_Nom]]&amp;"_"&amp;Clef_répartition[[#This Row],[Nombre]]&amp;"_"&amp;Clef_répartition[[#This Row],[Année]]</f>
        <v>ARAS Broye-Vully_Association Régionale d'Action Sociale Broye-Vully_29_2017</v>
      </c>
      <c r="H2245">
        <v>5830</v>
      </c>
      <c r="I2245" t="s">
        <v>285</v>
      </c>
      <c r="J2245">
        <v>2017</v>
      </c>
      <c r="K2245">
        <v>1.03E-2</v>
      </c>
    </row>
    <row r="2246" spans="1:11" x14ac:dyDescent="0.25">
      <c r="A2246" t="s">
        <v>721</v>
      </c>
      <c r="B2246" t="s">
        <v>459</v>
      </c>
      <c r="C2246" t="s">
        <v>460</v>
      </c>
      <c r="D2246" t="str">
        <f>Clef_répartition[[#This Row],[Code association]]&amp;"_"&amp;Clef_répartition[[#This Row],[Nom association]]</f>
        <v>ARAS Broye-Vully_Association Régionale d'Action Sociale Broye-Vully</v>
      </c>
      <c r="E2246">
        <f>COUNTIFS(D$2:D2246,Clef_répartition[[#This Row],[Code_Nom]],J$2:J2246,Clef_répartition[[#This Row],[Année]])</f>
        <v>30</v>
      </c>
      <c r="F2246">
        <f>IF(Clef_répartition[[#This Row],[Code_Nom]]=D2245,F2245-1,(COUNTIFS(Clef_répartition[Code_Nom],Clef_répartition[[#This Row],[Code_Nom]],Clef_répartition[Année],Clef_répartition[[#This Row],[Année]])))</f>
        <v>3</v>
      </c>
      <c r="G2246" t="str">
        <f>Clef_répartition[[#This Row],[Code_Nom]]&amp;"_"&amp;Clef_répartition[[#This Row],[Nombre]]&amp;"_"&amp;Clef_répartition[[#This Row],[Année]]</f>
        <v>ARAS Broye-Vully_Association Régionale d'Action Sociale Broye-Vully_30_2017</v>
      </c>
      <c r="H2246">
        <v>5692</v>
      </c>
      <c r="I2246" t="s">
        <v>289</v>
      </c>
      <c r="J2246">
        <v>2017</v>
      </c>
      <c r="K2246">
        <v>1.35E-2</v>
      </c>
    </row>
    <row r="2247" spans="1:11" x14ac:dyDescent="0.25">
      <c r="A2247" t="s">
        <v>721</v>
      </c>
      <c r="B2247" t="s">
        <v>459</v>
      </c>
      <c r="C2247" t="s">
        <v>460</v>
      </c>
      <c r="D2247" t="str">
        <f>Clef_répartition[[#This Row],[Code association]]&amp;"_"&amp;Clef_répartition[[#This Row],[Nom association]]</f>
        <v>ARAS Broye-Vully_Association Régionale d'Action Sociale Broye-Vully</v>
      </c>
      <c r="E2247">
        <f>COUNTIFS(D$2:D2247,Clef_répartition[[#This Row],[Code_Nom]],J$2:J2247,Clef_répartition[[#This Row],[Année]])</f>
        <v>31</v>
      </c>
      <c r="F2247">
        <f>IF(Clef_répartition[[#This Row],[Code_Nom]]=D2246,F2246-1,(COUNTIFS(Clef_répartition[Code_Nom],Clef_répartition[[#This Row],[Code_Nom]],Clef_répartition[Année],Clef_répartition[[#This Row],[Année]])))</f>
        <v>2</v>
      </c>
      <c r="G2247" t="str">
        <f>Clef_répartition[[#This Row],[Code_Nom]]&amp;"_"&amp;Clef_répartition[[#This Row],[Nombre]]&amp;"_"&amp;Clef_répartition[[#This Row],[Année]]</f>
        <v>ARAS Broye-Vully_Association Régionale d'Action Sociale Broye-Vully_31_2017</v>
      </c>
      <c r="H2247">
        <v>5803</v>
      </c>
      <c r="I2247" t="s">
        <v>294</v>
      </c>
      <c r="J2247">
        <v>2017</v>
      </c>
      <c r="K2247">
        <v>1.15E-2</v>
      </c>
    </row>
    <row r="2248" spans="1:11" x14ac:dyDescent="0.25">
      <c r="A2248" t="s">
        <v>721</v>
      </c>
      <c r="B2248" t="s">
        <v>459</v>
      </c>
      <c r="C2248" t="s">
        <v>460</v>
      </c>
      <c r="D2248" t="str">
        <f>Clef_répartition[[#This Row],[Code association]]&amp;"_"&amp;Clef_répartition[[#This Row],[Nom association]]</f>
        <v>ARAS Broye-Vully_Association Régionale d'Action Sociale Broye-Vully</v>
      </c>
      <c r="E2248">
        <f>COUNTIFS(D$2:D2248,Clef_répartition[[#This Row],[Code_Nom]],J$2:J2248,Clef_répartition[[#This Row],[Année]])</f>
        <v>32</v>
      </c>
      <c r="F2248">
        <f>IF(Clef_répartition[[#This Row],[Code_Nom]]=D2247,F2247-1,(COUNTIFS(Clef_répartition[Code_Nom],Clef_répartition[[#This Row],[Code_Nom]],Clef_répartition[Année],Clef_répartition[[#This Row],[Année]])))</f>
        <v>1</v>
      </c>
      <c r="G2248" t="str">
        <f>Clef_répartition[[#This Row],[Code_Nom]]&amp;"_"&amp;Clef_répartition[[#This Row],[Nombre]]&amp;"_"&amp;Clef_répartition[[#This Row],[Année]]</f>
        <v>ARAS Broye-Vully_Association Régionale d'Action Sociale Broye-Vully_32_2017</v>
      </c>
      <c r="H2248">
        <v>5464</v>
      </c>
      <c r="I2248" t="s">
        <v>296</v>
      </c>
      <c r="J2248">
        <v>2017</v>
      </c>
      <c r="K2248">
        <v>7.0400000000000004E-2</v>
      </c>
    </row>
    <row r="2249" spans="1:11" x14ac:dyDescent="0.25">
      <c r="A2249" t="s">
        <v>721</v>
      </c>
      <c r="B2249" t="s">
        <v>442</v>
      </c>
      <c r="C2249" t="s">
        <v>443</v>
      </c>
      <c r="D224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49">
        <f>COUNTIFS(D$2:D2249,Clef_répartition[[#This Row],[Code_Nom]],J$2:J2249,Clef_répartition[[#This Row],[Année]])</f>
        <v>1</v>
      </c>
      <c r="F2249">
        <f>IF(Clef_répartition[[#This Row],[Code_Nom]]=D2248,F2248-1,(COUNTIFS(Clef_répartition[Code_Nom],Clef_répartition[[#This Row],[Code_Nom]],Clef_répartition[Année],Clef_répartition[[#This Row],[Année]])))</f>
        <v>13</v>
      </c>
      <c r="G224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lausannois-Oron-Lavaux_1_2017</v>
      </c>
      <c r="H2249">
        <v>5581</v>
      </c>
      <c r="I2249" t="s">
        <v>17</v>
      </c>
      <c r="J2249">
        <v>2017</v>
      </c>
      <c r="K2249">
        <v>5.6500000000000002E-2</v>
      </c>
    </row>
    <row r="2250" spans="1:11" x14ac:dyDescent="0.25">
      <c r="A2250" t="s">
        <v>721</v>
      </c>
      <c r="B2250" t="s">
        <v>442</v>
      </c>
      <c r="C2250" t="s">
        <v>443</v>
      </c>
      <c r="D225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0">
        <f>COUNTIFS(D$2:D2250,Clef_répartition[[#This Row],[Code_Nom]],J$2:J2250,Clef_répartition[[#This Row],[Année]])</f>
        <v>2</v>
      </c>
      <c r="F2250">
        <f>IF(Clef_répartition[[#This Row],[Code_Nom]]=D2249,F2249-1,(COUNTIFS(Clef_répartition[Code_Nom],Clef_répartition[[#This Row],[Code_Nom]],Clef_répartition[Année],Clef_répartition[[#This Row],[Année]])))</f>
        <v>12</v>
      </c>
      <c r="G225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lausannois-Oron-Lavaux_2_2017</v>
      </c>
      <c r="H2250">
        <v>5613</v>
      </c>
      <c r="I2250" t="s">
        <v>33</v>
      </c>
      <c r="J2250">
        <v>2017</v>
      </c>
      <c r="K2250">
        <v>0.08</v>
      </c>
    </row>
    <row r="2251" spans="1:11" x14ac:dyDescent="0.25">
      <c r="A2251" t="s">
        <v>721</v>
      </c>
      <c r="B2251" t="s">
        <v>442</v>
      </c>
      <c r="C2251" t="s">
        <v>443</v>
      </c>
      <c r="D225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1">
        <f>COUNTIFS(D$2:D2251,Clef_répartition[[#This Row],[Code_Nom]],J$2:J2251,Clef_répartition[[#This Row],[Année]])</f>
        <v>3</v>
      </c>
      <c r="F2251">
        <f>IF(Clef_répartition[[#This Row],[Code_Nom]]=D2250,F2250-1,(COUNTIFS(Clef_répartition[Code_Nom],Clef_répartition[[#This Row],[Code_Nom]],Clef_répartition[Année],Clef_répartition[[#This Row],[Année]])))</f>
        <v>11</v>
      </c>
      <c r="G225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lausannois-Oron-Lavaux_3_2017</v>
      </c>
      <c r="H2251">
        <v>5584</v>
      </c>
      <c r="I2251" t="s">
        <v>104</v>
      </c>
      <c r="J2251">
        <v>2017</v>
      </c>
      <c r="K2251">
        <v>0.1452</v>
      </c>
    </row>
    <row r="2252" spans="1:11" x14ac:dyDescent="0.25">
      <c r="A2252" t="s">
        <v>721</v>
      </c>
      <c r="B2252" t="s">
        <v>442</v>
      </c>
      <c r="C2252" t="s">
        <v>443</v>
      </c>
      <c r="D225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2">
        <f>COUNTIFS(D$2:D2252,Clef_répartition[[#This Row],[Code_Nom]],J$2:J2252,Clef_répartition[[#This Row],[Année]])</f>
        <v>4</v>
      </c>
      <c r="F2252">
        <f>IF(Clef_répartition[[#This Row],[Code_Nom]]=D2251,F2251-1,(COUNTIFS(Clef_répartition[Code_Nom],Clef_répartition[[#This Row],[Code_Nom]],Clef_répartition[Année],Clef_répartition[[#This Row],[Année]])))</f>
        <v>10</v>
      </c>
      <c r="G225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lausannois-Oron-Lavaux_4_2017</v>
      </c>
      <c r="H2252">
        <v>5604</v>
      </c>
      <c r="I2252" t="s">
        <v>117</v>
      </c>
      <c r="J2252">
        <v>2017</v>
      </c>
      <c r="K2252">
        <v>3.09E-2</v>
      </c>
    </row>
    <row r="2253" spans="1:11" x14ac:dyDescent="0.25">
      <c r="A2253" t="s">
        <v>721</v>
      </c>
      <c r="B2253" t="s">
        <v>442</v>
      </c>
      <c r="C2253" t="s">
        <v>443</v>
      </c>
      <c r="D225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3">
        <f>COUNTIFS(D$2:D2253,Clef_répartition[[#This Row],[Code_Nom]],J$2:J2253,Clef_répartition[[#This Row],[Année]])</f>
        <v>5</v>
      </c>
      <c r="F2253">
        <f>IF(Clef_répartition[[#This Row],[Code_Nom]]=D2252,F2252-1,(COUNTIFS(Clef_répartition[Code_Nom],Clef_répartition[[#This Row],[Code_Nom]],Clef_répartition[Année],Clef_répartition[[#This Row],[Année]])))</f>
        <v>9</v>
      </c>
      <c r="G225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lausannois-Oron-Lavaux_5_2017</v>
      </c>
      <c r="H2253">
        <v>5806</v>
      </c>
      <c r="I2253" t="s">
        <v>140</v>
      </c>
      <c r="J2253">
        <v>2017</v>
      </c>
      <c r="K2253">
        <v>4.41E-2</v>
      </c>
    </row>
    <row r="2254" spans="1:11" x14ac:dyDescent="0.25">
      <c r="A2254" t="s">
        <v>721</v>
      </c>
      <c r="B2254" t="s">
        <v>442</v>
      </c>
      <c r="C2254" t="s">
        <v>443</v>
      </c>
      <c r="D225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4">
        <f>COUNTIFS(D$2:D2254,Clef_répartition[[#This Row],[Code_Nom]],J$2:J2254,Clef_répartition[[#This Row],[Année]])</f>
        <v>6</v>
      </c>
      <c r="F2254">
        <f>IF(Clef_répartition[[#This Row],[Code_Nom]]=D2253,F2253-1,(COUNTIFS(Clef_répartition[Code_Nom],Clef_répartition[[#This Row],[Code_Nom]],Clef_répartition[Année],Clef_répartition[[#This Row],[Année]])))</f>
        <v>8</v>
      </c>
      <c r="G225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lausannois-Oron-Lavaux_6_2017</v>
      </c>
      <c r="H2254">
        <v>5606</v>
      </c>
      <c r="I2254" t="s">
        <v>169</v>
      </c>
      <c r="J2254">
        <v>2017</v>
      </c>
      <c r="K2254">
        <v>0.155</v>
      </c>
    </row>
    <row r="2255" spans="1:11" x14ac:dyDescent="0.25">
      <c r="A2255" t="s">
        <v>721</v>
      </c>
      <c r="B2255" t="s">
        <v>442</v>
      </c>
      <c r="C2255" t="s">
        <v>443</v>
      </c>
      <c r="D225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5">
        <f>COUNTIFS(D$2:D2255,Clef_répartition[[#This Row],[Code_Nom]],J$2:J2255,Clef_répartition[[#This Row],[Année]])</f>
        <v>7</v>
      </c>
      <c r="F2255">
        <f>IF(Clef_répartition[[#This Row],[Code_Nom]]=D2254,F2254-1,(COUNTIFS(Clef_répartition[Code_Nom],Clef_répartition[[#This Row],[Code_Nom]],Clef_répartition[Année],Clef_répartition[[#This Row],[Année]])))</f>
        <v>7</v>
      </c>
      <c r="G225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lausannois-Oron-Lavaux_7_2017</v>
      </c>
      <c r="H2255">
        <v>5790</v>
      </c>
      <c r="I2255" t="s">
        <v>170</v>
      </c>
      <c r="J2255">
        <v>2017</v>
      </c>
      <c r="K2255">
        <v>8.0999999999999996E-3</v>
      </c>
    </row>
    <row r="2256" spans="1:11" x14ac:dyDescent="0.25">
      <c r="A2256" t="s">
        <v>721</v>
      </c>
      <c r="B2256" t="s">
        <v>442</v>
      </c>
      <c r="C2256" t="s">
        <v>443</v>
      </c>
      <c r="D225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6">
        <f>COUNTIFS(D$2:D2256,Clef_répartition[[#This Row],[Code_Nom]],J$2:J2256,Clef_répartition[[#This Row],[Année]])</f>
        <v>8</v>
      </c>
      <c r="F2256">
        <f>IF(Clef_répartition[[#This Row],[Code_Nom]]=D2255,F2255-1,(COUNTIFS(Clef_répartition[Code_Nom],Clef_répartition[[#This Row],[Code_Nom]],Clef_répartition[Année],Clef_répartition[[#This Row],[Année]])))</f>
        <v>6</v>
      </c>
      <c r="G225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lausannois-Oron-Lavaux_8_2017</v>
      </c>
      <c r="H2256">
        <v>5792</v>
      </c>
      <c r="I2256" t="s">
        <v>187</v>
      </c>
      <c r="J2256">
        <v>2017</v>
      </c>
      <c r="K2256">
        <v>9.7999999999999997E-3</v>
      </c>
    </row>
    <row r="2257" spans="1:11" x14ac:dyDescent="0.25">
      <c r="A2257" t="s">
        <v>721</v>
      </c>
      <c r="B2257" t="s">
        <v>442</v>
      </c>
      <c r="C2257" t="s">
        <v>443</v>
      </c>
      <c r="D225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7">
        <f>COUNTIFS(D$2:D2257,Clef_répartition[[#This Row],[Code_Nom]],J$2:J2257,Clef_répartition[[#This Row],[Année]])</f>
        <v>9</v>
      </c>
      <c r="F2257">
        <f>IF(Clef_répartition[[#This Row],[Code_Nom]]=D2256,F2256-1,(COUNTIFS(Clef_répartition[Code_Nom],Clef_répartition[[#This Row],[Code_Nom]],Clef_répartition[Année],Clef_répartition[[#This Row],[Année]])))</f>
        <v>5</v>
      </c>
      <c r="G225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lausannois-Oron-Lavaux_9_2017</v>
      </c>
      <c r="H2257">
        <v>5805</v>
      </c>
      <c r="I2257" t="s">
        <v>206</v>
      </c>
      <c r="J2257">
        <v>2017</v>
      </c>
      <c r="K2257">
        <v>9.0499999999999997E-2</v>
      </c>
    </row>
    <row r="2258" spans="1:11" x14ac:dyDescent="0.25">
      <c r="A2258" t="s">
        <v>721</v>
      </c>
      <c r="B2258" t="s">
        <v>442</v>
      </c>
      <c r="C2258" t="s">
        <v>443</v>
      </c>
      <c r="D225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8">
        <f>COUNTIFS(D$2:D2258,Clef_répartition[[#This Row],[Code_Nom]],J$2:J2258,Clef_répartition[[#This Row],[Année]])</f>
        <v>10</v>
      </c>
      <c r="F2258">
        <f>IF(Clef_répartition[[#This Row],[Code_Nom]]=D2257,F2257-1,(COUNTIFS(Clef_répartition[Code_Nom],Clef_répartition[[#This Row],[Code_Nom]],Clef_répartition[Année],Clef_répartition[[#This Row],[Année]])))</f>
        <v>4</v>
      </c>
      <c r="G225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lausannois-Oron-Lavaux_10_2017</v>
      </c>
      <c r="H2258">
        <v>5588</v>
      </c>
      <c r="I2258" t="s">
        <v>210</v>
      </c>
      <c r="J2258">
        <v>2017</v>
      </c>
      <c r="K2258">
        <v>2.29E-2</v>
      </c>
    </row>
    <row r="2259" spans="1:11" x14ac:dyDescent="0.25">
      <c r="A2259" t="s">
        <v>721</v>
      </c>
      <c r="B2259" t="s">
        <v>442</v>
      </c>
      <c r="C2259" t="s">
        <v>443</v>
      </c>
      <c r="D225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59">
        <f>COUNTIFS(D$2:D2259,Clef_répartition[[#This Row],[Code_Nom]],J$2:J2259,Clef_répartition[[#This Row],[Année]])</f>
        <v>11</v>
      </c>
      <c r="F2259">
        <f>IF(Clef_répartition[[#This Row],[Code_Nom]]=D2258,F2258-1,(COUNTIFS(Clef_répartition[Code_Nom],Clef_répartition[[#This Row],[Code_Nom]],Clef_répartition[Année],Clef_répartition[[#This Row],[Année]])))</f>
        <v>3</v>
      </c>
      <c r="G225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lausannois-Oron-Lavaux_11_2017</v>
      </c>
      <c r="H2259">
        <v>5590</v>
      </c>
      <c r="I2259" t="s">
        <v>226</v>
      </c>
      <c r="J2259">
        <v>2017</v>
      </c>
      <c r="K2259">
        <v>0.27679999999999999</v>
      </c>
    </row>
    <row r="2260" spans="1:11" x14ac:dyDescent="0.25">
      <c r="A2260" t="s">
        <v>721</v>
      </c>
      <c r="B2260" t="s">
        <v>442</v>
      </c>
      <c r="C2260" t="s">
        <v>443</v>
      </c>
      <c r="D226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60">
        <f>COUNTIFS(D$2:D2260,Clef_répartition[[#This Row],[Code_Nom]],J$2:J2260,Clef_répartition[[#This Row],[Année]])</f>
        <v>12</v>
      </c>
      <c r="F2260">
        <f>IF(Clef_répartition[[#This Row],[Code_Nom]]=D2259,F2259-1,(COUNTIFS(Clef_répartition[Code_Nom],Clef_répartition[[#This Row],[Code_Nom]],Clef_répartition[Année],Clef_répartition[[#This Row],[Année]])))</f>
        <v>2</v>
      </c>
      <c r="G226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lausannois-Oron-Lavaux_12_2017</v>
      </c>
      <c r="H2260">
        <v>5611</v>
      </c>
      <c r="I2260" t="s">
        <v>251</v>
      </c>
      <c r="J2260">
        <v>2017</v>
      </c>
      <c r="K2260">
        <v>5.0299999999999997E-2</v>
      </c>
    </row>
    <row r="2261" spans="1:11" x14ac:dyDescent="0.25">
      <c r="A2261" t="s">
        <v>721</v>
      </c>
      <c r="B2261" t="s">
        <v>442</v>
      </c>
      <c r="C2261" t="s">
        <v>443</v>
      </c>
      <c r="D226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2261">
        <f>COUNTIFS(D$2:D2261,Clef_répartition[[#This Row],[Code_Nom]],J$2:J2261,Clef_répartition[[#This Row],[Année]])</f>
        <v>13</v>
      </c>
      <c r="F2261">
        <f>IF(Clef_répartition[[#This Row],[Code_Nom]]=D2260,F2260-1,(COUNTIFS(Clef_répartition[Code_Nom],Clef_répartition[[#This Row],[Code_Nom]],Clef_répartition[Année],Clef_répartition[[#This Row],[Année]])))</f>
        <v>1</v>
      </c>
      <c r="G226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lausannois-Oron-Lavaux_13_2017</v>
      </c>
      <c r="H2261">
        <v>5799</v>
      </c>
      <c r="I2261" t="s">
        <v>254</v>
      </c>
      <c r="J2261">
        <v>2017</v>
      </c>
      <c r="K2261">
        <v>2.9899999999999999E-2</v>
      </c>
    </row>
    <row r="2262" spans="1:11" x14ac:dyDescent="0.25">
      <c r="A2262" t="s">
        <v>721</v>
      </c>
      <c r="B2262" t="s">
        <v>533</v>
      </c>
      <c r="C2262" t="s">
        <v>534</v>
      </c>
      <c r="D2262" t="str">
        <f>Clef_répartition[[#This Row],[Code association]]&amp;"_"&amp;Clef_répartition[[#This Row],[Nom association]]</f>
        <v>ARAS JUNOVA_Association de communes RAS Jura-Nord vaudois</v>
      </c>
      <c r="E2262">
        <f>COUNTIFS(D$2:D2262,Clef_répartition[[#This Row],[Code_Nom]],J$2:J2262,Clef_répartition[[#This Row],[Année]])</f>
        <v>1</v>
      </c>
      <c r="F2262">
        <f>IF(Clef_répartition[[#This Row],[Code_Nom]]=D2261,F2261-1,(COUNTIFS(Clef_répartition[Code_Nom],Clef_répartition[[#This Row],[Code_Nom]],Clef_répartition[Année],Clef_répartition[[#This Row],[Année]])))</f>
        <v>76</v>
      </c>
      <c r="G2262" t="str">
        <f>Clef_répartition[[#This Row],[Code_Nom]]&amp;"_"&amp;Clef_répartition[[#This Row],[Nombre]]&amp;"_"&amp;Clef_répartition[[#This Row],[Année]]</f>
        <v>ARAS JUNOVA_Association de communes RAS Jura-Nord vaudois_1_2017</v>
      </c>
      <c r="H2262">
        <v>5742</v>
      </c>
      <c r="I2262" t="s">
        <v>2</v>
      </c>
      <c r="J2262">
        <v>2017</v>
      </c>
      <c r="K2262">
        <v>8.5956064368226844E-3</v>
      </c>
    </row>
    <row r="2263" spans="1:11" x14ac:dyDescent="0.25">
      <c r="A2263" t="s">
        <v>721</v>
      </c>
      <c r="B2263" t="s">
        <v>533</v>
      </c>
      <c r="C2263" t="s">
        <v>534</v>
      </c>
      <c r="D2263" t="str">
        <f>Clef_répartition[[#This Row],[Code association]]&amp;"_"&amp;Clef_répartition[[#This Row],[Nom association]]</f>
        <v>ARAS JUNOVA_Association de communes RAS Jura-Nord vaudois</v>
      </c>
      <c r="E2263">
        <f>COUNTIFS(D$2:D2263,Clef_répartition[[#This Row],[Code_Nom]],J$2:J2263,Clef_répartition[[#This Row],[Année]])</f>
        <v>2</v>
      </c>
      <c r="F2263">
        <f>IF(Clef_répartition[[#This Row],[Code_Nom]]=D2262,F2262-1,(COUNTIFS(Clef_répartition[Code_Nom],Clef_répartition[[#This Row],[Code_Nom]],Clef_répartition[Année],Clef_répartition[[#This Row],[Année]])))</f>
        <v>75</v>
      </c>
      <c r="G2263" t="str">
        <f>Clef_répartition[[#This Row],[Code_Nom]]&amp;"_"&amp;Clef_répartition[[#This Row],[Nombre]]&amp;"_"&amp;Clef_répartition[[#This Row],[Année]]</f>
        <v>ARAS JUNOVA_Association de communes RAS Jura-Nord vaudois_2_2017</v>
      </c>
      <c r="H2263">
        <v>5743</v>
      </c>
      <c r="I2263" t="s">
        <v>6</v>
      </c>
      <c r="J2263">
        <v>2017</v>
      </c>
      <c r="K2263">
        <v>1.3858574834276728E-2</v>
      </c>
    </row>
    <row r="2264" spans="1:11" x14ac:dyDescent="0.25">
      <c r="A2264" t="s">
        <v>721</v>
      </c>
      <c r="B2264" t="s">
        <v>533</v>
      </c>
      <c r="C2264" t="s">
        <v>534</v>
      </c>
      <c r="D2264" t="str">
        <f>Clef_répartition[[#This Row],[Code association]]&amp;"_"&amp;Clef_répartition[[#This Row],[Nom association]]</f>
        <v>ARAS JUNOVA_Association de communes RAS Jura-Nord vaudois</v>
      </c>
      <c r="E2264">
        <f>COUNTIFS(D$2:D2264,Clef_répartition[[#This Row],[Code_Nom]],J$2:J2264,Clef_répartition[[#This Row],[Année]])</f>
        <v>3</v>
      </c>
      <c r="F2264">
        <f>IF(Clef_répartition[[#This Row],[Code_Nom]]=D2263,F2263-1,(COUNTIFS(Clef_répartition[Code_Nom],Clef_répartition[[#This Row],[Code_Nom]],Clef_répartition[Année],Clef_répartition[[#This Row],[Année]])))</f>
        <v>74</v>
      </c>
      <c r="G2264" t="str">
        <f>Clef_répartition[[#This Row],[Code_Nom]]&amp;"_"&amp;Clef_répartition[[#This Row],[Nombre]]&amp;"_"&amp;Clef_répartition[[#This Row],[Année]]</f>
        <v>ARAS JUNOVA_Association de communes RAS Jura-Nord vaudois_3_2017</v>
      </c>
      <c r="H2264">
        <v>5744</v>
      </c>
      <c r="I2264" t="s">
        <v>11</v>
      </c>
      <c r="J2264">
        <v>2017</v>
      </c>
      <c r="K2264">
        <v>2.3313219390184482E-2</v>
      </c>
    </row>
    <row r="2265" spans="1:11" x14ac:dyDescent="0.25">
      <c r="A2265" t="s">
        <v>721</v>
      </c>
      <c r="B2265" t="s">
        <v>533</v>
      </c>
      <c r="C2265" t="s">
        <v>534</v>
      </c>
      <c r="D2265" t="str">
        <f>Clef_répartition[[#This Row],[Code association]]&amp;"_"&amp;Clef_répartition[[#This Row],[Nom association]]</f>
        <v>ARAS JUNOVA_Association de communes RAS Jura-Nord vaudois</v>
      </c>
      <c r="E2265">
        <f>COUNTIFS(D$2:D2265,Clef_répartition[[#This Row],[Code_Nom]],J$2:J2265,Clef_répartition[[#This Row],[Année]])</f>
        <v>4</v>
      </c>
      <c r="F2265">
        <f>IF(Clef_répartition[[#This Row],[Code_Nom]]=D2264,F2264-1,(COUNTIFS(Clef_répartition[Code_Nom],Clef_répartition[[#This Row],[Code_Nom]],Clef_répartition[Année],Clef_répartition[[#This Row],[Année]])))</f>
        <v>73</v>
      </c>
      <c r="G2265" t="str">
        <f>Clef_répartition[[#This Row],[Code_Nom]]&amp;"_"&amp;Clef_répartition[[#This Row],[Nombre]]&amp;"_"&amp;Clef_répartition[[#This Row],[Année]]</f>
        <v>ARAS JUNOVA_Association de communes RAS Jura-Nord vaudois_4_2017</v>
      </c>
      <c r="H2265">
        <v>5745</v>
      </c>
      <c r="I2265" t="s">
        <v>14</v>
      </c>
      <c r="J2265">
        <v>2017</v>
      </c>
      <c r="K2265">
        <v>3.9116251659224964E-3</v>
      </c>
    </row>
    <row r="2266" spans="1:11" x14ac:dyDescent="0.25">
      <c r="A2266" t="s">
        <v>721</v>
      </c>
      <c r="B2266" t="s">
        <v>533</v>
      </c>
      <c r="C2266" t="s">
        <v>534</v>
      </c>
      <c r="D2266" t="str">
        <f>Clef_répartition[[#This Row],[Code association]]&amp;"_"&amp;Clef_répartition[[#This Row],[Nom association]]</f>
        <v>ARAS JUNOVA_Association de communes RAS Jura-Nord vaudois</v>
      </c>
      <c r="E2266">
        <f>COUNTIFS(D$2:D2266,Clef_répartition[[#This Row],[Code_Nom]],J$2:J2266,Clef_répartition[[#This Row],[Année]])</f>
        <v>5</v>
      </c>
      <c r="F2266">
        <f>IF(Clef_répartition[[#This Row],[Code_Nom]]=D2265,F2265-1,(COUNTIFS(Clef_répartition[Code_Nom],Clef_répartition[[#This Row],[Code_Nom]],Clef_répartition[Année],Clef_répartition[[#This Row],[Année]])))</f>
        <v>72</v>
      </c>
      <c r="G2266" t="str">
        <f>Clef_répartition[[#This Row],[Code_Nom]]&amp;"_"&amp;Clef_répartition[[#This Row],[Nombre]]&amp;"_"&amp;Clef_répartition[[#This Row],[Année]]</f>
        <v>ARAS JUNOVA_Association de communes RAS Jura-Nord vaudois_5_2017</v>
      </c>
      <c r="H2266">
        <v>5746</v>
      </c>
      <c r="I2266" t="s">
        <v>15</v>
      </c>
      <c r="J2266">
        <v>2017</v>
      </c>
      <c r="K2266">
        <v>2.2800060086229621E-2</v>
      </c>
    </row>
    <row r="2267" spans="1:11" x14ac:dyDescent="0.25">
      <c r="A2267" t="s">
        <v>721</v>
      </c>
      <c r="B2267" t="s">
        <v>533</v>
      </c>
      <c r="C2267" t="s">
        <v>534</v>
      </c>
      <c r="D2267" t="str">
        <f>Clef_répartition[[#This Row],[Code association]]&amp;"_"&amp;Clef_répartition[[#This Row],[Nom association]]</f>
        <v>ARAS JUNOVA_Association de communes RAS Jura-Nord vaudois</v>
      </c>
      <c r="E2267">
        <f>COUNTIFS(D$2:D2267,Clef_répartition[[#This Row],[Code_Nom]],J$2:J2267,Clef_répartition[[#This Row],[Année]])</f>
        <v>6</v>
      </c>
      <c r="F2267">
        <f>IF(Clef_répartition[[#This Row],[Code_Nom]]=D2266,F2266-1,(COUNTIFS(Clef_répartition[Code_Nom],Clef_répartition[[#This Row],[Code_Nom]],Clef_répartition[Année],Clef_répartition[[#This Row],[Année]])))</f>
        <v>71</v>
      </c>
      <c r="G2267" t="str">
        <f>Clef_répartition[[#This Row],[Code_Nom]]&amp;"_"&amp;Clef_répartition[[#This Row],[Nombre]]&amp;"_"&amp;Clef_répartition[[#This Row],[Année]]</f>
        <v>ARAS JUNOVA_Association de communes RAS Jura-Nord vaudois_6_2017</v>
      </c>
      <c r="H2267">
        <v>5902</v>
      </c>
      <c r="I2267" t="s">
        <v>18</v>
      </c>
      <c r="J2267">
        <v>2017</v>
      </c>
      <c r="K2267">
        <v>1.489604772168346E-3</v>
      </c>
    </row>
    <row r="2268" spans="1:11" x14ac:dyDescent="0.25">
      <c r="A2268" t="s">
        <v>721</v>
      </c>
      <c r="B2268" t="s">
        <v>533</v>
      </c>
      <c r="C2268" t="s">
        <v>534</v>
      </c>
      <c r="D2268" t="str">
        <f>Clef_répartition[[#This Row],[Code association]]&amp;"_"&amp;Clef_répartition[[#This Row],[Nom association]]</f>
        <v>ARAS JUNOVA_Association de communes RAS Jura-Nord vaudois</v>
      </c>
      <c r="E2268">
        <f>COUNTIFS(D$2:D2268,Clef_répartition[[#This Row],[Code_Nom]],J$2:J2268,Clef_répartition[[#This Row],[Année]])</f>
        <v>7</v>
      </c>
      <c r="F2268">
        <f>IF(Clef_répartition[[#This Row],[Code_Nom]]=D2267,F2267-1,(COUNTIFS(Clef_répartition[Code_Nom],Clef_répartition[[#This Row],[Code_Nom]],Clef_répartition[Année],Clef_répartition[[#This Row],[Année]])))</f>
        <v>70</v>
      </c>
      <c r="G2268" t="str">
        <f>Clef_répartition[[#This Row],[Code_Nom]]&amp;"_"&amp;Clef_répartition[[#This Row],[Nombre]]&amp;"_"&amp;Clef_répartition[[#This Row],[Année]]</f>
        <v>ARAS JUNOVA_Association de communes RAS Jura-Nord vaudois_7_2017</v>
      </c>
      <c r="H2268">
        <v>5903</v>
      </c>
      <c r="I2268" t="s">
        <v>24</v>
      </c>
      <c r="J2268">
        <v>2017</v>
      </c>
      <c r="K2268">
        <v>9.4392117926922123E-4</v>
      </c>
    </row>
    <row r="2269" spans="1:11" x14ac:dyDescent="0.25">
      <c r="A2269" t="s">
        <v>721</v>
      </c>
      <c r="B2269" t="s">
        <v>533</v>
      </c>
      <c r="C2269" t="s">
        <v>534</v>
      </c>
      <c r="D2269" t="str">
        <f>Clef_répartition[[#This Row],[Code association]]&amp;"_"&amp;Clef_répartition[[#This Row],[Nom association]]</f>
        <v>ARAS JUNOVA_Association de communes RAS Jura-Nord vaudois</v>
      </c>
      <c r="E2269">
        <f>COUNTIFS(D$2:D2269,Clef_répartition[[#This Row],[Code_Nom]],J$2:J2269,Clef_répartition[[#This Row],[Année]])</f>
        <v>8</v>
      </c>
      <c r="F2269">
        <f>IF(Clef_répartition[[#This Row],[Code_Nom]]=D2268,F2268-1,(COUNTIFS(Clef_répartition[Code_Nom],Clef_répartition[[#This Row],[Code_Nom]],Clef_répartition[Année],Clef_répartition[[#This Row],[Année]])))</f>
        <v>69</v>
      </c>
      <c r="G2269" t="str">
        <f>Clef_répartition[[#This Row],[Code_Nom]]&amp;"_"&amp;Clef_répartition[[#This Row],[Nombre]]&amp;"_"&amp;Clef_répartition[[#This Row],[Année]]</f>
        <v>ARAS JUNOVA_Association de communes RAS Jura-Nord vaudois_8_2017</v>
      </c>
      <c r="H2269">
        <v>5747</v>
      </c>
      <c r="I2269" t="s">
        <v>26</v>
      </c>
      <c r="J2269">
        <v>2017</v>
      </c>
      <c r="K2269">
        <v>5.5014990381046184E-3</v>
      </c>
    </row>
    <row r="2270" spans="1:11" x14ac:dyDescent="0.25">
      <c r="A2270" t="s">
        <v>721</v>
      </c>
      <c r="B2270" t="s">
        <v>533</v>
      </c>
      <c r="C2270" t="s">
        <v>534</v>
      </c>
      <c r="D2270" t="str">
        <f>Clef_répartition[[#This Row],[Code association]]&amp;"_"&amp;Clef_répartition[[#This Row],[Nom association]]</f>
        <v>ARAS JUNOVA_Association de communes RAS Jura-Nord vaudois</v>
      </c>
      <c r="E2270">
        <f>COUNTIFS(D$2:D2270,Clef_répartition[[#This Row],[Code_Nom]],J$2:J2270,Clef_répartition[[#This Row],[Année]])</f>
        <v>9</v>
      </c>
      <c r="F2270">
        <f>IF(Clef_répartition[[#This Row],[Code_Nom]]=D2269,F2269-1,(COUNTIFS(Clef_répartition[Code_Nom],Clef_répartition[[#This Row],[Code_Nom]],Clef_répartition[Année],Clef_répartition[[#This Row],[Année]])))</f>
        <v>68</v>
      </c>
      <c r="G2270" t="str">
        <f>Clef_répartition[[#This Row],[Code_Nom]]&amp;"_"&amp;Clef_répartition[[#This Row],[Nombre]]&amp;"_"&amp;Clef_répartition[[#This Row],[Année]]</f>
        <v>ARAS JUNOVA_Association de communes RAS Jura-Nord vaudois_9_2017</v>
      </c>
      <c r="H2270">
        <v>5551</v>
      </c>
      <c r="I2270" t="s">
        <v>28</v>
      </c>
      <c r="J2270">
        <v>2017</v>
      </c>
      <c r="K2270">
        <v>2.0262403712302496E-3</v>
      </c>
    </row>
    <row r="2271" spans="1:11" x14ac:dyDescent="0.25">
      <c r="A2271" t="s">
        <v>721</v>
      </c>
      <c r="B2271" t="s">
        <v>533</v>
      </c>
      <c r="C2271" t="s">
        <v>534</v>
      </c>
      <c r="D2271" t="str">
        <f>Clef_répartition[[#This Row],[Code association]]&amp;"_"&amp;Clef_répartition[[#This Row],[Nom association]]</f>
        <v>ARAS JUNOVA_Association de communes RAS Jura-Nord vaudois</v>
      </c>
      <c r="E2271">
        <f>COUNTIFS(D$2:D2271,Clef_répartition[[#This Row],[Code_Nom]],J$2:J2271,Clef_répartition[[#This Row],[Année]])</f>
        <v>10</v>
      </c>
      <c r="F2271">
        <f>IF(Clef_répartition[[#This Row],[Code_Nom]]=D2270,F2270-1,(COUNTIFS(Clef_répartition[Code_Nom],Clef_répartition[[#This Row],[Code_Nom]],Clef_répartition[Année],Clef_répartition[[#This Row],[Année]])))</f>
        <v>67</v>
      </c>
      <c r="G2271" t="str">
        <f>Clef_répartition[[#This Row],[Code_Nom]]&amp;"_"&amp;Clef_répartition[[#This Row],[Nombre]]&amp;"_"&amp;Clef_répartition[[#This Row],[Année]]</f>
        <v>ARAS JUNOVA_Association de communes RAS Jura-Nord vaudois_10_2017</v>
      </c>
      <c r="H2271">
        <v>5748</v>
      </c>
      <c r="I2271" t="s">
        <v>38</v>
      </c>
      <c r="J2271">
        <v>2017</v>
      </c>
      <c r="K2271">
        <v>7.1012156239191127E-3</v>
      </c>
    </row>
    <row r="2272" spans="1:11" x14ac:dyDescent="0.25">
      <c r="A2272" t="s">
        <v>721</v>
      </c>
      <c r="B2272" t="s">
        <v>533</v>
      </c>
      <c r="C2272" t="s">
        <v>534</v>
      </c>
      <c r="D2272" t="str">
        <f>Clef_répartition[[#This Row],[Code association]]&amp;"_"&amp;Clef_répartition[[#This Row],[Nom association]]</f>
        <v>ARAS JUNOVA_Association de communes RAS Jura-Nord vaudois</v>
      </c>
      <c r="E2272">
        <f>COUNTIFS(D$2:D2272,Clef_répartition[[#This Row],[Code_Nom]],J$2:J2272,Clef_répartition[[#This Row],[Année]])</f>
        <v>11</v>
      </c>
      <c r="F2272">
        <f>IF(Clef_répartition[[#This Row],[Code_Nom]]=D2271,F2271-1,(COUNTIFS(Clef_répartition[Code_Nom],Clef_répartition[[#This Row],[Code_Nom]],Clef_répartition[Année],Clef_répartition[[#This Row],[Année]])))</f>
        <v>66</v>
      </c>
      <c r="G2272" t="str">
        <f>Clef_répartition[[#This Row],[Code_Nom]]&amp;"_"&amp;Clef_répartition[[#This Row],[Nombre]]&amp;"_"&amp;Clef_répartition[[#This Row],[Année]]</f>
        <v>ARAS JUNOVA_Association de communes RAS Jura-Nord vaudois_11_2017</v>
      </c>
      <c r="H2272">
        <v>5552</v>
      </c>
      <c r="I2272" t="s">
        <v>40</v>
      </c>
      <c r="J2272">
        <v>2017</v>
      </c>
      <c r="K2272">
        <v>2.5561070483931677E-3</v>
      </c>
    </row>
    <row r="2273" spans="1:11" x14ac:dyDescent="0.25">
      <c r="A2273" t="s">
        <v>721</v>
      </c>
      <c r="B2273" t="s">
        <v>533</v>
      </c>
      <c r="C2273" t="s">
        <v>534</v>
      </c>
      <c r="D2273" t="str">
        <f>Clef_répartition[[#This Row],[Code association]]&amp;"_"&amp;Clef_répartition[[#This Row],[Nom association]]</f>
        <v>ARAS JUNOVA_Association de communes RAS Jura-Nord vaudois</v>
      </c>
      <c r="E2273">
        <f>COUNTIFS(D$2:D2273,Clef_répartition[[#This Row],[Code_Nom]],J$2:J2273,Clef_répartition[[#This Row],[Année]])</f>
        <v>12</v>
      </c>
      <c r="F2273">
        <f>IF(Clef_répartition[[#This Row],[Code_Nom]]=D2272,F2272-1,(COUNTIFS(Clef_répartition[Code_Nom],Clef_répartition[[#This Row],[Code_Nom]],Clef_répartition[Année],Clef_répartition[[#This Row],[Année]])))</f>
        <v>65</v>
      </c>
      <c r="G2273" t="str">
        <f>Clef_répartition[[#This Row],[Code_Nom]]&amp;"_"&amp;Clef_répartition[[#This Row],[Nombre]]&amp;"_"&amp;Clef_répartition[[#This Row],[Année]]</f>
        <v>ARAS JUNOVA_Association de communes RAS Jura-Nord vaudois_12_2017</v>
      </c>
      <c r="H2273">
        <v>5904</v>
      </c>
      <c r="I2273" t="s">
        <v>46</v>
      </c>
      <c r="J2273">
        <v>2017</v>
      </c>
      <c r="K2273">
        <v>2.235814504734986E-3</v>
      </c>
    </row>
    <row r="2274" spans="1:11" x14ac:dyDescent="0.25">
      <c r="A2274" t="s">
        <v>721</v>
      </c>
      <c r="B2274" t="s">
        <v>533</v>
      </c>
      <c r="C2274" t="s">
        <v>534</v>
      </c>
      <c r="D2274" t="str">
        <f>Clef_répartition[[#This Row],[Code association]]&amp;"_"&amp;Clef_répartition[[#This Row],[Nom association]]</f>
        <v>ARAS JUNOVA_Association de communes RAS Jura-Nord vaudois</v>
      </c>
      <c r="E2274">
        <f>COUNTIFS(D$2:D2274,Clef_répartition[[#This Row],[Code_Nom]],J$2:J2274,Clef_répartition[[#This Row],[Année]])</f>
        <v>13</v>
      </c>
      <c r="F2274">
        <f>IF(Clef_répartition[[#This Row],[Code_Nom]]=D2273,F2273-1,(COUNTIFS(Clef_répartition[Code_Nom],Clef_répartition[[#This Row],[Code_Nom]],Clef_répartition[Année],Clef_répartition[[#This Row],[Année]])))</f>
        <v>64</v>
      </c>
      <c r="G2274" t="str">
        <f>Clef_répartition[[#This Row],[Code_Nom]]&amp;"_"&amp;Clef_répartition[[#This Row],[Nombre]]&amp;"_"&amp;Clef_répartition[[#This Row],[Année]]</f>
        <v>ARAS JUNOVA_Association de communes RAS Jura-Nord vaudois_13_2017</v>
      </c>
      <c r="H2274">
        <v>5553</v>
      </c>
      <c r="I2274" t="s">
        <v>47</v>
      </c>
      <c r="J2274">
        <v>2017</v>
      </c>
      <c r="K2274">
        <v>4.164338688583063E-3</v>
      </c>
    </row>
    <row r="2275" spans="1:11" x14ac:dyDescent="0.25">
      <c r="A2275" t="s">
        <v>721</v>
      </c>
      <c r="B2275" t="s">
        <v>533</v>
      </c>
      <c r="C2275" t="s">
        <v>534</v>
      </c>
      <c r="D2275" t="str">
        <f>Clef_répartition[[#This Row],[Code association]]&amp;"_"&amp;Clef_répartition[[#This Row],[Nom association]]</f>
        <v>ARAS JUNOVA_Association de communes RAS Jura-Nord vaudois</v>
      </c>
      <c r="E2275">
        <f>COUNTIFS(D$2:D2275,Clef_répartition[[#This Row],[Code_Nom]],J$2:J2275,Clef_répartition[[#This Row],[Année]])</f>
        <v>14</v>
      </c>
      <c r="F2275">
        <f>IF(Clef_répartition[[#This Row],[Code_Nom]]=D2274,F2274-1,(COUNTIFS(Clef_répartition[Code_Nom],Clef_répartition[[#This Row],[Code_Nom]],Clef_répartition[Année],Clef_répartition[[#This Row],[Année]])))</f>
        <v>63</v>
      </c>
      <c r="G2275" t="str">
        <f>Clef_répartition[[#This Row],[Code_Nom]]&amp;"_"&amp;Clef_répartition[[#This Row],[Nombre]]&amp;"_"&amp;Clef_répartition[[#This Row],[Année]]</f>
        <v>ARAS JUNOVA_Association de communes RAS Jura-Nord vaudois_14_2017</v>
      </c>
      <c r="H2275">
        <v>5905</v>
      </c>
      <c r="I2275" t="s">
        <v>49</v>
      </c>
      <c r="J2275">
        <v>2017</v>
      </c>
      <c r="K2275">
        <v>2.6470543138763553E-3</v>
      </c>
    </row>
    <row r="2276" spans="1:11" x14ac:dyDescent="0.25">
      <c r="A2276" t="s">
        <v>721</v>
      </c>
      <c r="B2276" t="s">
        <v>533</v>
      </c>
      <c r="C2276" t="s">
        <v>534</v>
      </c>
      <c r="D2276" t="str">
        <f>Clef_répartition[[#This Row],[Code association]]&amp;"_"&amp;Clef_répartition[[#This Row],[Nom association]]</f>
        <v>ARAS JUNOVA_Association de communes RAS Jura-Nord vaudois</v>
      </c>
      <c r="E2276">
        <f>COUNTIFS(D$2:D2276,Clef_répartition[[#This Row],[Code_Nom]],J$2:J2276,Clef_répartition[[#This Row],[Année]])</f>
        <v>15</v>
      </c>
      <c r="F2276">
        <f>IF(Clef_répartition[[#This Row],[Code_Nom]]=D2275,F2275-1,(COUNTIFS(Clef_répartition[Code_Nom],Clef_répartition[[#This Row],[Code_Nom]],Clef_répartition[Année],Clef_répartition[[#This Row],[Année]])))</f>
        <v>62</v>
      </c>
      <c r="G2276" t="str">
        <f>Clef_répartition[[#This Row],[Code_Nom]]&amp;"_"&amp;Clef_répartition[[#This Row],[Nombre]]&amp;"_"&amp;Clef_répartition[[#This Row],[Année]]</f>
        <v>ARAS JUNOVA_Association de communes RAS Jura-Nord vaudois_15_2017</v>
      </c>
      <c r="H2276">
        <v>5907</v>
      </c>
      <c r="I2276" t="s">
        <v>54</v>
      </c>
      <c r="J2276">
        <v>2017</v>
      </c>
      <c r="K2276">
        <v>1.2207172046528355E-3</v>
      </c>
    </row>
    <row r="2277" spans="1:11" x14ac:dyDescent="0.25">
      <c r="A2277" t="s">
        <v>721</v>
      </c>
      <c r="B2277" t="s">
        <v>533</v>
      </c>
      <c r="C2277" t="s">
        <v>534</v>
      </c>
      <c r="D2277" t="str">
        <f>Clef_répartition[[#This Row],[Code association]]&amp;"_"&amp;Clef_répartition[[#This Row],[Nom association]]</f>
        <v>ARAS JUNOVA_Association de communes RAS Jura-Nord vaudois</v>
      </c>
      <c r="E2277">
        <f>COUNTIFS(D$2:D2277,Clef_répartition[[#This Row],[Code_Nom]],J$2:J2277,Clef_répartition[[#This Row],[Année]])</f>
        <v>16</v>
      </c>
      <c r="F2277">
        <f>IF(Clef_répartition[[#This Row],[Code_Nom]]=D2276,F2276-1,(COUNTIFS(Clef_répartition[Code_Nom],Clef_répartition[[#This Row],[Code_Nom]],Clef_répartition[Année],Clef_répartition[[#This Row],[Année]])))</f>
        <v>61</v>
      </c>
      <c r="G2277" t="str">
        <f>Clef_répartition[[#This Row],[Code_Nom]]&amp;"_"&amp;Clef_répartition[[#This Row],[Nombre]]&amp;"_"&amp;Clef_répartition[[#This Row],[Année]]</f>
        <v>ARAS JUNOVA_Association de communes RAS Jura-Nord vaudois_16_2017</v>
      </c>
      <c r="H2277">
        <v>5749</v>
      </c>
      <c r="I2277" t="s">
        <v>58</v>
      </c>
      <c r="J2277">
        <v>2017</v>
      </c>
      <c r="K2277">
        <v>0.10951823979489336</v>
      </c>
    </row>
    <row r="2278" spans="1:11" x14ac:dyDescent="0.25">
      <c r="A2278" t="s">
        <v>721</v>
      </c>
      <c r="B2278" t="s">
        <v>533</v>
      </c>
      <c r="C2278" t="s">
        <v>534</v>
      </c>
      <c r="D2278" t="str">
        <f>Clef_répartition[[#This Row],[Code association]]&amp;"_"&amp;Clef_répartition[[#This Row],[Nom association]]</f>
        <v>ARAS JUNOVA_Association de communes RAS Jura-Nord vaudois</v>
      </c>
      <c r="E2278">
        <f>COUNTIFS(D$2:D2278,Clef_répartition[[#This Row],[Code_Nom]],J$2:J2278,Clef_répartition[[#This Row],[Année]])</f>
        <v>17</v>
      </c>
      <c r="F2278">
        <f>IF(Clef_répartition[[#This Row],[Code_Nom]]=D2277,F2277-1,(COUNTIFS(Clef_répartition[Code_Nom],Clef_répartition[[#This Row],[Code_Nom]],Clef_répartition[Année],Clef_répartition[[#This Row],[Année]])))</f>
        <v>60</v>
      </c>
      <c r="G2278" t="str">
        <f>Clef_répartition[[#This Row],[Code_Nom]]&amp;"_"&amp;Clef_répartition[[#This Row],[Nombre]]&amp;"_"&amp;Clef_répartition[[#This Row],[Année]]</f>
        <v>ARAS JUNOVA_Association de communes RAS Jura-Nord vaudois_17_2017</v>
      </c>
      <c r="H2278">
        <v>5908</v>
      </c>
      <c r="I2278" t="s">
        <v>59</v>
      </c>
      <c r="J2278">
        <v>2017</v>
      </c>
      <c r="K2278">
        <v>5.3981264099228906E-4</v>
      </c>
    </row>
    <row r="2279" spans="1:11" x14ac:dyDescent="0.25">
      <c r="A2279" t="s">
        <v>721</v>
      </c>
      <c r="B2279" t="s">
        <v>533</v>
      </c>
      <c r="C2279" t="s">
        <v>534</v>
      </c>
      <c r="D2279" t="str">
        <f>Clef_répartition[[#This Row],[Code association]]&amp;"_"&amp;Clef_répartition[[#This Row],[Nom association]]</f>
        <v>ARAS JUNOVA_Association de communes RAS Jura-Nord vaudois</v>
      </c>
      <c r="E2279">
        <f>COUNTIFS(D$2:D2279,Clef_répartition[[#This Row],[Code_Nom]],J$2:J2279,Clef_répartition[[#This Row],[Année]])</f>
        <v>18</v>
      </c>
      <c r="F2279">
        <f>IF(Clef_répartition[[#This Row],[Code_Nom]]=D2278,F2278-1,(COUNTIFS(Clef_répartition[Code_Nom],Clef_répartition[[#This Row],[Code_Nom]],Clef_répartition[Année],Clef_répartition[[#This Row],[Année]])))</f>
        <v>59</v>
      </c>
      <c r="G2279" t="str">
        <f>Clef_répartition[[#This Row],[Code_Nom]]&amp;"_"&amp;Clef_répartition[[#This Row],[Nombre]]&amp;"_"&amp;Clef_répartition[[#This Row],[Année]]</f>
        <v>ARAS JUNOVA_Association de communes RAS Jura-Nord vaudois_18_2017</v>
      </c>
      <c r="H2279">
        <v>5909</v>
      </c>
      <c r="I2279" t="s">
        <v>60</v>
      </c>
      <c r="J2279">
        <v>2017</v>
      </c>
      <c r="K2279">
        <v>2.7182304346892849E-3</v>
      </c>
    </row>
    <row r="2280" spans="1:11" x14ac:dyDescent="0.25">
      <c r="A2280" t="s">
        <v>721</v>
      </c>
      <c r="B2280" t="s">
        <v>533</v>
      </c>
      <c r="C2280" t="s">
        <v>534</v>
      </c>
      <c r="D2280" t="str">
        <f>Clef_répartition[[#This Row],[Code association]]&amp;"_"&amp;Clef_répartition[[#This Row],[Nom association]]</f>
        <v>ARAS JUNOVA_Association de communes RAS Jura-Nord vaudois</v>
      </c>
      <c r="E2280">
        <f>COUNTIFS(D$2:D2280,Clef_répartition[[#This Row],[Code_Nom]],J$2:J2280,Clef_répartition[[#This Row],[Année]])</f>
        <v>19</v>
      </c>
      <c r="F2280">
        <f>IF(Clef_répartition[[#This Row],[Code_Nom]]=D2279,F2279-1,(COUNTIFS(Clef_répartition[Code_Nom],Clef_répartition[[#This Row],[Code_Nom]],Clef_répartition[Année],Clef_répartition[[#This Row],[Année]])))</f>
        <v>58</v>
      </c>
      <c r="G2280" t="str">
        <f>Clef_répartition[[#This Row],[Code_Nom]]&amp;"_"&amp;Clef_répartition[[#This Row],[Nombre]]&amp;"_"&amp;Clef_répartition[[#This Row],[Année]]</f>
        <v>ARAS JUNOVA_Association de communes RAS Jura-Nord vaudois_19_2017</v>
      </c>
      <c r="H2280">
        <v>5554</v>
      </c>
      <c r="I2280" t="s">
        <v>71</v>
      </c>
      <c r="J2280">
        <v>2017</v>
      </c>
      <c r="K2280">
        <v>3.864956825564256E-3</v>
      </c>
    </row>
    <row r="2281" spans="1:11" x14ac:dyDescent="0.25">
      <c r="A2281" t="s">
        <v>721</v>
      </c>
      <c r="B2281" t="s">
        <v>533</v>
      </c>
      <c r="C2281" t="s">
        <v>534</v>
      </c>
      <c r="D2281" t="str">
        <f>Clef_répartition[[#This Row],[Code association]]&amp;"_"&amp;Clef_répartition[[#This Row],[Nom association]]</f>
        <v>ARAS JUNOVA_Association de communes RAS Jura-Nord vaudois</v>
      </c>
      <c r="E2281">
        <f>COUNTIFS(D$2:D2281,Clef_répartition[[#This Row],[Code_Nom]],J$2:J2281,Clef_répartition[[#This Row],[Année]])</f>
        <v>20</v>
      </c>
      <c r="F2281">
        <f>IF(Clef_répartition[[#This Row],[Code_Nom]]=D2280,F2280-1,(COUNTIFS(Clef_répartition[Code_Nom],Clef_répartition[[#This Row],[Code_Nom]],Clef_répartition[Année],Clef_répartition[[#This Row],[Année]])))</f>
        <v>57</v>
      </c>
      <c r="G2281" t="str">
        <f>Clef_répartition[[#This Row],[Code_Nom]]&amp;"_"&amp;Clef_répartition[[#This Row],[Nombre]]&amp;"_"&amp;Clef_répartition[[#This Row],[Année]]</f>
        <v>ARAS JUNOVA_Association de communes RAS Jura-Nord vaudois_20_2017</v>
      </c>
      <c r="H2281">
        <v>5555</v>
      </c>
      <c r="I2281" t="s">
        <v>75</v>
      </c>
      <c r="J2281">
        <v>2017</v>
      </c>
      <c r="K2281">
        <v>1.5331012904429139E-3</v>
      </c>
    </row>
    <row r="2282" spans="1:11" x14ac:dyDescent="0.25">
      <c r="A2282" t="s">
        <v>721</v>
      </c>
      <c r="B2282" t="s">
        <v>533</v>
      </c>
      <c r="C2282" t="s">
        <v>534</v>
      </c>
      <c r="D2282" t="str">
        <f>Clef_répartition[[#This Row],[Code association]]&amp;"_"&amp;Clef_répartition[[#This Row],[Nom association]]</f>
        <v>ARAS JUNOVA_Association de communes RAS Jura-Nord vaudois</v>
      </c>
      <c r="E2282">
        <f>COUNTIFS(D$2:D2282,Clef_répartition[[#This Row],[Code_Nom]],J$2:J2282,Clef_répartition[[#This Row],[Année]])</f>
        <v>21</v>
      </c>
      <c r="F2282">
        <f>IF(Clef_répartition[[#This Row],[Code_Nom]]=D2281,F2281-1,(COUNTIFS(Clef_répartition[Code_Nom],Clef_répartition[[#This Row],[Code_Nom]],Clef_répartition[Année],Clef_répartition[[#This Row],[Année]])))</f>
        <v>56</v>
      </c>
      <c r="G2282" t="str">
        <f>Clef_répartition[[#This Row],[Code_Nom]]&amp;"_"&amp;Clef_répartition[[#This Row],[Nombre]]&amp;"_"&amp;Clef_répartition[[#This Row],[Année]]</f>
        <v>ARAS JUNOVA_Association de communes RAS Jura-Nord vaudois_21_2017</v>
      </c>
      <c r="H2282">
        <v>5910</v>
      </c>
      <c r="I2282" t="s">
        <v>83</v>
      </c>
      <c r="J2282">
        <v>2017</v>
      </c>
      <c r="K2282">
        <v>1.4061511265150465E-3</v>
      </c>
    </row>
    <row r="2283" spans="1:11" x14ac:dyDescent="0.25">
      <c r="A2283" t="s">
        <v>721</v>
      </c>
      <c r="B2283" t="s">
        <v>533</v>
      </c>
      <c r="C2283" t="s">
        <v>534</v>
      </c>
      <c r="D2283" t="str">
        <f>Clef_répartition[[#This Row],[Code association]]&amp;"_"&amp;Clef_répartition[[#This Row],[Nom association]]</f>
        <v>ARAS JUNOVA_Association de communes RAS Jura-Nord vaudois</v>
      </c>
      <c r="E2283">
        <f>COUNTIFS(D$2:D2283,Clef_répartition[[#This Row],[Code_Nom]],J$2:J2283,Clef_répartition[[#This Row],[Année]])</f>
        <v>22</v>
      </c>
      <c r="F2283">
        <f>IF(Clef_répartition[[#This Row],[Code_Nom]]=D2282,F2282-1,(COUNTIFS(Clef_répartition[Code_Nom],Clef_répartition[[#This Row],[Code_Nom]],Clef_répartition[Année],Clef_répartition[[#This Row],[Année]])))</f>
        <v>55</v>
      </c>
      <c r="G2283" t="str">
        <f>Clef_répartition[[#This Row],[Code_Nom]]&amp;"_"&amp;Clef_répartition[[#This Row],[Nombre]]&amp;"_"&amp;Clef_répartition[[#This Row],[Année]]</f>
        <v>ARAS JUNOVA_Association de communes RAS Jura-Nord vaudois_22_2017</v>
      </c>
      <c r="H2283">
        <v>5752</v>
      </c>
      <c r="I2283" t="s">
        <v>84</v>
      </c>
      <c r="J2283">
        <v>2017</v>
      </c>
      <c r="K2283">
        <v>7.2432054172592497E-3</v>
      </c>
    </row>
    <row r="2284" spans="1:11" x14ac:dyDescent="0.25">
      <c r="A2284" t="s">
        <v>721</v>
      </c>
      <c r="B2284" t="s">
        <v>533</v>
      </c>
      <c r="C2284" t="s">
        <v>534</v>
      </c>
      <c r="D2284" t="str">
        <f>Clef_répartition[[#This Row],[Code association]]&amp;"_"&amp;Clef_répartition[[#This Row],[Nom association]]</f>
        <v>ARAS JUNOVA_Association de communes RAS Jura-Nord vaudois</v>
      </c>
      <c r="E2284">
        <f>COUNTIFS(D$2:D2284,Clef_répartition[[#This Row],[Code_Nom]],J$2:J2284,Clef_répartition[[#This Row],[Année]])</f>
        <v>23</v>
      </c>
      <c r="F2284">
        <f>IF(Clef_répartition[[#This Row],[Code_Nom]]=D2283,F2283-1,(COUNTIFS(Clef_répartition[Code_Nom],Clef_répartition[[#This Row],[Code_Nom]],Clef_répartition[Année],Clef_répartition[[#This Row],[Année]])))</f>
        <v>54</v>
      </c>
      <c r="G2284" t="str">
        <f>Clef_répartition[[#This Row],[Code_Nom]]&amp;"_"&amp;Clef_répartition[[#This Row],[Nombre]]&amp;"_"&amp;Clef_répartition[[#This Row],[Année]]</f>
        <v>ARAS JUNOVA_Association de communes RAS Jura-Nord vaudois_23_2017</v>
      </c>
      <c r="H2284">
        <v>5911</v>
      </c>
      <c r="I2284" t="s">
        <v>86</v>
      </c>
      <c r="J2284">
        <v>2017</v>
      </c>
      <c r="K2284">
        <v>8.8995777889107005E-4</v>
      </c>
    </row>
    <row r="2285" spans="1:11" x14ac:dyDescent="0.25">
      <c r="A2285" t="s">
        <v>721</v>
      </c>
      <c r="B2285" t="s">
        <v>533</v>
      </c>
      <c r="C2285" t="s">
        <v>534</v>
      </c>
      <c r="D2285" t="str">
        <f>Clef_répartition[[#This Row],[Code association]]&amp;"_"&amp;Clef_répartition[[#This Row],[Nom association]]</f>
        <v>ARAS JUNOVA_Association de communes RAS Jura-Nord vaudois</v>
      </c>
      <c r="E2285">
        <f>COUNTIFS(D$2:D2285,Clef_répartition[[#This Row],[Code_Nom]],J$2:J2285,Clef_répartition[[#This Row],[Année]])</f>
        <v>24</v>
      </c>
      <c r="F2285">
        <f>IF(Clef_répartition[[#This Row],[Code_Nom]]=D2284,F2284-1,(COUNTIFS(Clef_répartition[Code_Nom],Clef_répartition[[#This Row],[Code_Nom]],Clef_répartition[Année],Clef_répartition[[#This Row],[Année]])))</f>
        <v>53</v>
      </c>
      <c r="G2285" t="str">
        <f>Clef_répartition[[#This Row],[Code_Nom]]&amp;"_"&amp;Clef_répartition[[#This Row],[Nombre]]&amp;"_"&amp;Clef_répartition[[#This Row],[Année]]</f>
        <v>ARAS JUNOVA_Association de communes RAS Jura-Nord vaudois_24_2017</v>
      </c>
      <c r="H2285">
        <v>5912</v>
      </c>
      <c r="I2285" t="s">
        <v>91</v>
      </c>
      <c r="J2285">
        <v>2017</v>
      </c>
      <c r="K2285">
        <v>4.8927622933679486E-4</v>
      </c>
    </row>
    <row r="2286" spans="1:11" x14ac:dyDescent="0.25">
      <c r="A2286" t="s">
        <v>721</v>
      </c>
      <c r="B2286" t="s">
        <v>533</v>
      </c>
      <c r="C2286" t="s">
        <v>534</v>
      </c>
      <c r="D2286" t="str">
        <f>Clef_répartition[[#This Row],[Code association]]&amp;"_"&amp;Clef_répartition[[#This Row],[Nom association]]</f>
        <v>ARAS JUNOVA_Association de communes RAS Jura-Nord vaudois</v>
      </c>
      <c r="E2286">
        <f>COUNTIFS(D$2:D2286,Clef_répartition[[#This Row],[Code_Nom]],J$2:J2286,Clef_répartition[[#This Row],[Année]])</f>
        <v>25</v>
      </c>
      <c r="F2286">
        <f>IF(Clef_répartition[[#This Row],[Code_Nom]]=D2285,F2285-1,(COUNTIFS(Clef_répartition[Code_Nom],Clef_répartition[[#This Row],[Code_Nom]],Clef_répartition[Année],Clef_répartition[[#This Row],[Année]])))</f>
        <v>52</v>
      </c>
      <c r="G2286" t="str">
        <f>Clef_répartition[[#This Row],[Code_Nom]]&amp;"_"&amp;Clef_répartition[[#This Row],[Nombre]]&amp;"_"&amp;Clef_répartition[[#This Row],[Année]]</f>
        <v>ARAS JUNOVA_Association de communes RAS Jura-Nord vaudois_25_2017</v>
      </c>
      <c r="H2286">
        <v>5913</v>
      </c>
      <c r="I2286" t="s">
        <v>96</v>
      </c>
      <c r="J2286">
        <v>2017</v>
      </c>
      <c r="K2286">
        <v>1.748793122471701E-3</v>
      </c>
    </row>
    <row r="2287" spans="1:11" x14ac:dyDescent="0.25">
      <c r="A2287" t="s">
        <v>721</v>
      </c>
      <c r="B2287" t="s">
        <v>533</v>
      </c>
      <c r="C2287" t="s">
        <v>534</v>
      </c>
      <c r="D2287" t="str">
        <f>Clef_répartition[[#This Row],[Code association]]&amp;"_"&amp;Clef_répartition[[#This Row],[Nom association]]</f>
        <v>ARAS JUNOVA_Association de communes RAS Jura-Nord vaudois</v>
      </c>
      <c r="E2287">
        <f>COUNTIFS(D$2:D2287,Clef_répartition[[#This Row],[Code_Nom]],J$2:J2287,Clef_répartition[[#This Row],[Année]])</f>
        <v>26</v>
      </c>
      <c r="F2287">
        <f>IF(Clef_répartition[[#This Row],[Code_Nom]]=D2286,F2286-1,(COUNTIFS(Clef_répartition[Code_Nom],Clef_répartition[[#This Row],[Code_Nom]],Clef_répartition[Année],Clef_répartition[[#This Row],[Année]])))</f>
        <v>51</v>
      </c>
      <c r="G2287" t="str">
        <f>Clef_répartition[[#This Row],[Code_Nom]]&amp;"_"&amp;Clef_répartition[[#This Row],[Nombre]]&amp;"_"&amp;Clef_répartition[[#This Row],[Année]]</f>
        <v>ARAS JUNOVA_Association de communes RAS Jura-Nord vaudois_26_2017</v>
      </c>
      <c r="H2287">
        <v>5914</v>
      </c>
      <c r="I2287" t="s">
        <v>105</v>
      </c>
      <c r="J2287">
        <v>2017</v>
      </c>
      <c r="K2287">
        <v>1.4184286513554169E-3</v>
      </c>
    </row>
    <row r="2288" spans="1:11" x14ac:dyDescent="0.25">
      <c r="A2288" t="s">
        <v>721</v>
      </c>
      <c r="B2288" t="s">
        <v>533</v>
      </c>
      <c r="C2288" t="s">
        <v>534</v>
      </c>
      <c r="D2288" t="str">
        <f>Clef_répartition[[#This Row],[Code association]]&amp;"_"&amp;Clef_répartition[[#This Row],[Nom association]]</f>
        <v>ARAS JUNOVA_Association de communes RAS Jura-Nord vaudois</v>
      </c>
      <c r="E2288">
        <f>COUNTIFS(D$2:D2288,Clef_répartition[[#This Row],[Code_Nom]],J$2:J2288,Clef_répartition[[#This Row],[Année]])</f>
        <v>27</v>
      </c>
      <c r="F2288">
        <f>IF(Clef_répartition[[#This Row],[Code_Nom]]=D2287,F2287-1,(COUNTIFS(Clef_répartition[Code_Nom],Clef_répartition[[#This Row],[Code_Nom]],Clef_répartition[Année],Clef_répartition[[#This Row],[Année]])))</f>
        <v>50</v>
      </c>
      <c r="G2288" t="str">
        <f>Clef_répartition[[#This Row],[Code_Nom]]&amp;"_"&amp;Clef_répartition[[#This Row],[Nombre]]&amp;"_"&amp;Clef_répartition[[#This Row],[Année]]</f>
        <v>ARAS JUNOVA_Association de communes RAS Jura-Nord vaudois_27_2017</v>
      </c>
      <c r="H2288">
        <v>5556</v>
      </c>
      <c r="I2288" t="s">
        <v>115</v>
      </c>
      <c r="J2288">
        <v>2017</v>
      </c>
      <c r="K2288">
        <v>1.7229042792773919E-3</v>
      </c>
    </row>
    <row r="2289" spans="1:11" x14ac:dyDescent="0.25">
      <c r="A2289" t="s">
        <v>721</v>
      </c>
      <c r="B2289" t="s">
        <v>533</v>
      </c>
      <c r="C2289" t="s">
        <v>534</v>
      </c>
      <c r="D2289" t="str">
        <f>Clef_répartition[[#This Row],[Code association]]&amp;"_"&amp;Clef_répartition[[#This Row],[Nom association]]</f>
        <v>ARAS JUNOVA_Association de communes RAS Jura-Nord vaudois</v>
      </c>
      <c r="E2289">
        <f>COUNTIFS(D$2:D2289,Clef_répartition[[#This Row],[Code_Nom]],J$2:J2289,Clef_répartition[[#This Row],[Année]])</f>
        <v>28</v>
      </c>
      <c r="F2289">
        <f>IF(Clef_répartition[[#This Row],[Code_Nom]]=D2288,F2288-1,(COUNTIFS(Clef_répartition[Code_Nom],Clef_répartition[[#This Row],[Code_Nom]],Clef_répartition[Année],Clef_répartition[[#This Row],[Année]])))</f>
        <v>49</v>
      </c>
      <c r="G2289" t="str">
        <f>Clef_répartition[[#This Row],[Code_Nom]]&amp;"_"&amp;Clef_répartition[[#This Row],[Nombre]]&amp;"_"&amp;Clef_répartition[[#This Row],[Année]]</f>
        <v>ARAS JUNOVA_Association de communes RAS Jura-Nord vaudois_28_2017</v>
      </c>
      <c r="H2289">
        <v>5557</v>
      </c>
      <c r="I2289" t="s">
        <v>116</v>
      </c>
      <c r="J2289">
        <v>2017</v>
      </c>
      <c r="K2289">
        <v>7.5639726237297829E-4</v>
      </c>
    </row>
    <row r="2290" spans="1:11" x14ac:dyDescent="0.25">
      <c r="A2290" t="s">
        <v>721</v>
      </c>
      <c r="B2290" t="s">
        <v>533</v>
      </c>
      <c r="C2290" t="s">
        <v>534</v>
      </c>
      <c r="D2290" t="str">
        <f>Clef_répartition[[#This Row],[Code association]]&amp;"_"&amp;Clef_répartition[[#This Row],[Nom association]]</f>
        <v>ARAS JUNOVA_Association de communes RAS Jura-Nord vaudois</v>
      </c>
      <c r="E2290">
        <f>COUNTIFS(D$2:D2290,Clef_répartition[[#This Row],[Code_Nom]],J$2:J2290,Clef_répartition[[#This Row],[Année]])</f>
        <v>29</v>
      </c>
      <c r="F2290">
        <f>IF(Clef_répartition[[#This Row],[Code_Nom]]=D2289,F2289-1,(COUNTIFS(Clef_répartition[Code_Nom],Clef_répartition[[#This Row],[Code_Nom]],Clef_répartition[Année],Clef_répartition[[#This Row],[Année]])))</f>
        <v>48</v>
      </c>
      <c r="G2290" t="str">
        <f>Clef_répartition[[#This Row],[Code_Nom]]&amp;"_"&amp;Clef_répartition[[#This Row],[Nombre]]&amp;"_"&amp;Clef_répartition[[#This Row],[Année]]</f>
        <v>ARAS JUNOVA_Association de communes RAS Jura-Nord vaudois_29_2017</v>
      </c>
      <c r="H2290">
        <v>5559</v>
      </c>
      <c r="I2290" t="s">
        <v>121</v>
      </c>
      <c r="J2290">
        <v>2017</v>
      </c>
      <c r="K2290">
        <v>1.6477739295304111E-3</v>
      </c>
    </row>
    <row r="2291" spans="1:11" x14ac:dyDescent="0.25">
      <c r="A2291" t="s">
        <v>721</v>
      </c>
      <c r="B2291" t="s">
        <v>533</v>
      </c>
      <c r="C2291" t="s">
        <v>534</v>
      </c>
      <c r="D2291" t="str">
        <f>Clef_répartition[[#This Row],[Code association]]&amp;"_"&amp;Clef_répartition[[#This Row],[Nom association]]</f>
        <v>ARAS JUNOVA_Association de communes RAS Jura-Nord vaudois</v>
      </c>
      <c r="E2291">
        <f>COUNTIFS(D$2:D2291,Clef_répartition[[#This Row],[Code_Nom]],J$2:J2291,Clef_répartition[[#This Row],[Année]])</f>
        <v>30</v>
      </c>
      <c r="F2291">
        <f>IF(Clef_répartition[[#This Row],[Code_Nom]]=D2290,F2290-1,(COUNTIFS(Clef_répartition[Code_Nom],Clef_répartition[[#This Row],[Code_Nom]],Clef_répartition[Année],Clef_répartition[[#This Row],[Année]])))</f>
        <v>47</v>
      </c>
      <c r="G2291" t="str">
        <f>Clef_répartition[[#This Row],[Code_Nom]]&amp;"_"&amp;Clef_répartition[[#This Row],[Nombre]]&amp;"_"&amp;Clef_répartition[[#This Row],[Année]]</f>
        <v>ARAS JUNOVA_Association de communes RAS Jura-Nord vaudois_30_2017</v>
      </c>
      <c r="H2291">
        <v>5560</v>
      </c>
      <c r="I2291" t="s">
        <v>131</v>
      </c>
      <c r="J2291">
        <v>2017</v>
      </c>
      <c r="K2291">
        <v>9.5182963713732484E-4</v>
      </c>
    </row>
    <row r="2292" spans="1:11" x14ac:dyDescent="0.25">
      <c r="A2292" t="s">
        <v>721</v>
      </c>
      <c r="B2292" t="s">
        <v>533</v>
      </c>
      <c r="C2292" t="s">
        <v>534</v>
      </c>
      <c r="D2292" t="str">
        <f>Clef_répartition[[#This Row],[Code association]]&amp;"_"&amp;Clef_répartition[[#This Row],[Nom association]]</f>
        <v>ARAS JUNOVA_Association de communes RAS Jura-Nord vaudois</v>
      </c>
      <c r="E2292">
        <f>COUNTIFS(D$2:D2292,Clef_répartition[[#This Row],[Code_Nom]],J$2:J2292,Clef_répartition[[#This Row],[Année]])</f>
        <v>31</v>
      </c>
      <c r="F2292">
        <f>IF(Clef_répartition[[#This Row],[Code_Nom]]=D2291,F2291-1,(COUNTIFS(Clef_répartition[Code_Nom],Clef_répartition[[#This Row],[Code_Nom]],Clef_répartition[Année],Clef_répartition[[#This Row],[Année]])))</f>
        <v>46</v>
      </c>
      <c r="G2292" t="str">
        <f>Clef_répartition[[#This Row],[Code_Nom]]&amp;"_"&amp;Clef_répartition[[#This Row],[Nombre]]&amp;"_"&amp;Clef_répartition[[#This Row],[Année]]</f>
        <v>ARAS JUNOVA_Association de communes RAS Jura-Nord vaudois_31_2017</v>
      </c>
      <c r="H2292">
        <v>5561</v>
      </c>
      <c r="I2292" t="s">
        <v>132</v>
      </c>
      <c r="J2292">
        <v>2017</v>
      </c>
      <c r="K2292">
        <v>1.3341500129574472E-2</v>
      </c>
    </row>
    <row r="2293" spans="1:11" x14ac:dyDescent="0.25">
      <c r="A2293" t="s">
        <v>721</v>
      </c>
      <c r="B2293" t="s">
        <v>533</v>
      </c>
      <c r="C2293" t="s">
        <v>534</v>
      </c>
      <c r="D2293" t="str">
        <f>Clef_répartition[[#This Row],[Code association]]&amp;"_"&amp;Clef_répartition[[#This Row],[Nom association]]</f>
        <v>ARAS JUNOVA_Association de communes RAS Jura-Nord vaudois</v>
      </c>
      <c r="E2293">
        <f>COUNTIFS(D$2:D2293,Clef_répartition[[#This Row],[Code_Nom]],J$2:J2293,Clef_répartition[[#This Row],[Année]])</f>
        <v>32</v>
      </c>
      <c r="F2293">
        <f>IF(Clef_répartition[[#This Row],[Code_Nom]]=D2292,F2292-1,(COUNTIFS(Clef_répartition[Code_Nom],Clef_répartition[[#This Row],[Code_Nom]],Clef_répartition[Année],Clef_répartition[[#This Row],[Année]])))</f>
        <v>45</v>
      </c>
      <c r="G2293" t="str">
        <f>Clef_répartition[[#This Row],[Code_Nom]]&amp;"_"&amp;Clef_répartition[[#This Row],[Nombre]]&amp;"_"&amp;Clef_répartition[[#This Row],[Année]]</f>
        <v>ARAS JUNOVA_Association de communes RAS Jura-Nord vaudois_32_2017</v>
      </c>
      <c r="H2293">
        <v>5754</v>
      </c>
      <c r="I2293" t="s">
        <v>142</v>
      </c>
      <c r="J2293">
        <v>2017</v>
      </c>
      <c r="K2293">
        <v>5.8646306225593244E-3</v>
      </c>
    </row>
    <row r="2294" spans="1:11" x14ac:dyDescent="0.25">
      <c r="A2294" t="s">
        <v>721</v>
      </c>
      <c r="B2294" t="s">
        <v>533</v>
      </c>
      <c r="C2294" t="s">
        <v>534</v>
      </c>
      <c r="D2294" t="str">
        <f>Clef_répartition[[#This Row],[Code association]]&amp;"_"&amp;Clef_répartition[[#This Row],[Nom association]]</f>
        <v>ARAS JUNOVA_Association de communes RAS Jura-Nord vaudois</v>
      </c>
      <c r="E2294">
        <f>COUNTIFS(D$2:D2294,Clef_répartition[[#This Row],[Code_Nom]],J$2:J2294,Clef_répartition[[#This Row],[Année]])</f>
        <v>33</v>
      </c>
      <c r="F2294">
        <f>IF(Clef_répartition[[#This Row],[Code_Nom]]=D2293,F2293-1,(COUNTIFS(Clef_répartition[Code_Nom],Clef_répartition[[#This Row],[Code_Nom]],Clef_répartition[Année],Clef_répartition[[#This Row],[Année]])))</f>
        <v>44</v>
      </c>
      <c r="G2294" t="str">
        <f>Clef_répartition[[#This Row],[Code_Nom]]&amp;"_"&amp;Clef_répartition[[#This Row],[Nombre]]&amp;"_"&amp;Clef_répartition[[#This Row],[Année]]</f>
        <v>ARAS JUNOVA_Association de communes RAS Jura-Nord vaudois_33_2017</v>
      </c>
      <c r="H2294">
        <v>5758</v>
      </c>
      <c r="I2294" t="s">
        <v>147</v>
      </c>
      <c r="J2294">
        <v>2017</v>
      </c>
      <c r="K2294">
        <v>4.386408897288991E-3</v>
      </c>
    </row>
    <row r="2295" spans="1:11" x14ac:dyDescent="0.25">
      <c r="A2295" t="s">
        <v>721</v>
      </c>
      <c r="B2295" t="s">
        <v>533</v>
      </c>
      <c r="C2295" t="s">
        <v>534</v>
      </c>
      <c r="D2295" t="str">
        <f>Clef_répartition[[#This Row],[Code association]]&amp;"_"&amp;Clef_répartition[[#This Row],[Nom association]]</f>
        <v>ARAS JUNOVA_Association de communes RAS Jura-Nord vaudois</v>
      </c>
      <c r="E2295">
        <f>COUNTIFS(D$2:D2295,Clef_répartition[[#This Row],[Code_Nom]],J$2:J2295,Clef_répartition[[#This Row],[Année]])</f>
        <v>34</v>
      </c>
      <c r="F2295">
        <f>IF(Clef_répartition[[#This Row],[Code_Nom]]=D2294,F2294-1,(COUNTIFS(Clef_répartition[Code_Nom],Clef_répartition[[#This Row],[Code_Nom]],Clef_répartition[Année],Clef_répartition[[#This Row],[Année]])))</f>
        <v>43</v>
      </c>
      <c r="G2295" t="str">
        <f>Clef_répartition[[#This Row],[Code_Nom]]&amp;"_"&amp;Clef_répartition[[#This Row],[Nombre]]&amp;"_"&amp;Clef_répartition[[#This Row],[Année]]</f>
        <v>ARAS JUNOVA_Association de communes RAS Jura-Nord vaudois_34_2017</v>
      </c>
      <c r="H2295">
        <v>5871</v>
      </c>
      <c r="I2295" t="s">
        <v>143</v>
      </c>
      <c r="J2295">
        <v>2017</v>
      </c>
      <c r="K2295">
        <v>3.4528028150621524E-2</v>
      </c>
    </row>
    <row r="2296" spans="1:11" x14ac:dyDescent="0.25">
      <c r="A2296" t="s">
        <v>721</v>
      </c>
      <c r="B2296" t="s">
        <v>533</v>
      </c>
      <c r="C2296" t="s">
        <v>534</v>
      </c>
      <c r="D2296" t="str">
        <f>Clef_répartition[[#This Row],[Code association]]&amp;"_"&amp;Clef_répartition[[#This Row],[Nom association]]</f>
        <v>ARAS JUNOVA_Association de communes RAS Jura-Nord vaudois</v>
      </c>
      <c r="E2296">
        <f>COUNTIFS(D$2:D2296,Clef_répartition[[#This Row],[Code_Nom]],J$2:J2296,Clef_répartition[[#This Row],[Année]])</f>
        <v>35</v>
      </c>
      <c r="F2296">
        <f>IF(Clef_répartition[[#This Row],[Code_Nom]]=D2295,F2295-1,(COUNTIFS(Clef_répartition[Code_Nom],Clef_répartition[[#This Row],[Code_Nom]],Clef_répartition[Année],Clef_répartition[[#This Row],[Année]])))</f>
        <v>42</v>
      </c>
      <c r="G2296" t="str">
        <f>Clef_répartition[[#This Row],[Code_Nom]]&amp;"_"&amp;Clef_répartition[[#This Row],[Nombre]]&amp;"_"&amp;Clef_répartition[[#This Row],[Année]]</f>
        <v>ARAS JUNOVA_Association de communes RAS Jura-Nord vaudois_35_2017</v>
      </c>
      <c r="H2296">
        <v>5871</v>
      </c>
      <c r="I2296" t="s">
        <v>143</v>
      </c>
      <c r="J2296">
        <v>2017</v>
      </c>
      <c r="K2296">
        <v>0</v>
      </c>
    </row>
    <row r="2297" spans="1:11" x14ac:dyDescent="0.25">
      <c r="A2297" t="s">
        <v>721</v>
      </c>
      <c r="B2297" t="s">
        <v>533</v>
      </c>
      <c r="C2297" t="s">
        <v>534</v>
      </c>
      <c r="D2297" t="str">
        <f>Clef_répartition[[#This Row],[Code association]]&amp;"_"&amp;Clef_répartition[[#This Row],[Nom association]]</f>
        <v>ARAS JUNOVA_Association de communes RAS Jura-Nord vaudois</v>
      </c>
      <c r="E2297">
        <f>COUNTIFS(D$2:D2297,Clef_répartition[[#This Row],[Code_Nom]],J$2:J2297,Clef_répartition[[#This Row],[Année]])</f>
        <v>36</v>
      </c>
      <c r="F2297">
        <f>IF(Clef_répartition[[#This Row],[Code_Nom]]=D2296,F2296-1,(COUNTIFS(Clef_répartition[Code_Nom],Clef_répartition[[#This Row],[Code_Nom]],Clef_répartition[Année],Clef_répartition[[#This Row],[Année]])))</f>
        <v>41</v>
      </c>
      <c r="G2297" t="str">
        <f>Clef_répartition[[#This Row],[Code_Nom]]&amp;"_"&amp;Clef_répartition[[#This Row],[Nombre]]&amp;"_"&amp;Clef_répartition[[#This Row],[Année]]</f>
        <v>ARAS JUNOVA_Association de communes RAS Jura-Nord vaudois_36_2017</v>
      </c>
      <c r="H2297">
        <v>5741</v>
      </c>
      <c r="I2297" t="s">
        <v>144</v>
      </c>
      <c r="J2297">
        <v>2017</v>
      </c>
      <c r="K2297">
        <v>3.8638702356418391E-3</v>
      </c>
    </row>
    <row r="2298" spans="1:11" x14ac:dyDescent="0.25">
      <c r="A2298" t="s">
        <v>721</v>
      </c>
      <c r="B2298" t="s">
        <v>533</v>
      </c>
      <c r="C2298" t="s">
        <v>534</v>
      </c>
      <c r="D2298" t="str">
        <f>Clef_répartition[[#This Row],[Code association]]&amp;"_"&amp;Clef_répartition[[#This Row],[Nom association]]</f>
        <v>ARAS JUNOVA_Association de communes RAS Jura-Nord vaudois</v>
      </c>
      <c r="E2298">
        <f>COUNTIFS(D$2:D2298,Clef_répartition[[#This Row],[Code_Nom]],J$2:J2298,Clef_répartition[[#This Row],[Année]])</f>
        <v>37</v>
      </c>
      <c r="F2298">
        <f>IF(Clef_répartition[[#This Row],[Code_Nom]]=D2297,F2297-1,(COUNTIFS(Clef_répartition[Code_Nom],Clef_répartition[[#This Row],[Code_Nom]],Clef_répartition[Année],Clef_répartition[[#This Row],[Année]])))</f>
        <v>40</v>
      </c>
      <c r="G2298" t="str">
        <f>Clef_répartition[[#This Row],[Code_Nom]]&amp;"_"&amp;Clef_répartition[[#This Row],[Nombre]]&amp;"_"&amp;Clef_répartition[[#This Row],[Année]]</f>
        <v>ARAS JUNOVA_Association de communes RAS Jura-Nord vaudois_37_2017</v>
      </c>
      <c r="H2298">
        <v>5872</v>
      </c>
      <c r="I2298" t="s">
        <v>154</v>
      </c>
      <c r="J2298">
        <v>2017</v>
      </c>
      <c r="K2298">
        <v>0.10750918522192292</v>
      </c>
    </row>
    <row r="2299" spans="1:11" x14ac:dyDescent="0.25">
      <c r="A2299" t="s">
        <v>721</v>
      </c>
      <c r="B2299" t="s">
        <v>533</v>
      </c>
      <c r="C2299" t="s">
        <v>534</v>
      </c>
      <c r="D2299" t="str">
        <f>Clef_répartition[[#This Row],[Code association]]&amp;"_"&amp;Clef_répartition[[#This Row],[Nom association]]</f>
        <v>ARAS JUNOVA_Association de communes RAS Jura-Nord vaudois</v>
      </c>
      <c r="E2299">
        <f>COUNTIFS(D$2:D2299,Clef_répartition[[#This Row],[Code_Nom]],J$2:J2299,Clef_répartition[[#This Row],[Année]])</f>
        <v>38</v>
      </c>
      <c r="F2299">
        <f>IF(Clef_répartition[[#This Row],[Code_Nom]]=D2298,F2298-1,(COUNTIFS(Clef_répartition[Code_Nom],Clef_répartition[[#This Row],[Code_Nom]],Clef_répartition[Année],Clef_répartition[[#This Row],[Année]])))</f>
        <v>39</v>
      </c>
      <c r="G2299" t="str">
        <f>Clef_répartition[[#This Row],[Code_Nom]]&amp;"_"&amp;Clef_répartition[[#This Row],[Nombre]]&amp;"_"&amp;Clef_répartition[[#This Row],[Année]]</f>
        <v>ARAS JUNOVA_Association de communes RAS Jura-Nord vaudois_38_2017</v>
      </c>
      <c r="H2299">
        <v>5872</v>
      </c>
      <c r="I2299" t="s">
        <v>154</v>
      </c>
      <c r="J2299">
        <v>2017</v>
      </c>
      <c r="K2299">
        <v>0</v>
      </c>
    </row>
    <row r="2300" spans="1:11" x14ac:dyDescent="0.25">
      <c r="A2300" t="s">
        <v>721</v>
      </c>
      <c r="B2300" t="s">
        <v>533</v>
      </c>
      <c r="C2300" t="s">
        <v>534</v>
      </c>
      <c r="D2300" t="str">
        <f>Clef_répartition[[#This Row],[Code association]]&amp;"_"&amp;Clef_répartition[[#This Row],[Nom association]]</f>
        <v>ARAS JUNOVA_Association de communes RAS Jura-Nord vaudois</v>
      </c>
      <c r="E2300">
        <f>COUNTIFS(D$2:D2300,Clef_répartition[[#This Row],[Code_Nom]],J$2:J2300,Clef_répartition[[#This Row],[Année]])</f>
        <v>39</v>
      </c>
      <c r="F2300">
        <f>IF(Clef_répartition[[#This Row],[Code_Nom]]=D2299,F2299-1,(COUNTIFS(Clef_répartition[Code_Nom],Clef_répartition[[#This Row],[Code_Nom]],Clef_répartition[Année],Clef_répartition[[#This Row],[Année]])))</f>
        <v>38</v>
      </c>
      <c r="G2300" t="str">
        <f>Clef_répartition[[#This Row],[Code_Nom]]&amp;"_"&amp;Clef_répartition[[#This Row],[Nombre]]&amp;"_"&amp;Clef_répartition[[#This Row],[Année]]</f>
        <v>ARAS JUNOVA_Association de communes RAS Jura-Nord vaudois_39_2017</v>
      </c>
      <c r="H2300">
        <v>5873</v>
      </c>
      <c r="I2300" t="s">
        <v>155</v>
      </c>
      <c r="J2300">
        <v>2017</v>
      </c>
      <c r="K2300">
        <v>1.4984825294226376E-2</v>
      </c>
    </row>
    <row r="2301" spans="1:11" x14ac:dyDescent="0.25">
      <c r="A2301" t="s">
        <v>721</v>
      </c>
      <c r="B2301" t="s">
        <v>533</v>
      </c>
      <c r="C2301" t="s">
        <v>534</v>
      </c>
      <c r="D2301" t="str">
        <f>Clef_répartition[[#This Row],[Code association]]&amp;"_"&amp;Clef_répartition[[#This Row],[Nom association]]</f>
        <v>ARAS JUNOVA_Association de communes RAS Jura-Nord vaudois</v>
      </c>
      <c r="E2301">
        <f>COUNTIFS(D$2:D2301,Clef_répartition[[#This Row],[Code_Nom]],J$2:J2301,Clef_répartition[[#This Row],[Année]])</f>
        <v>40</v>
      </c>
      <c r="F2301">
        <f>IF(Clef_répartition[[#This Row],[Code_Nom]]=D2300,F2300-1,(COUNTIFS(Clef_répartition[Code_Nom],Clef_répartition[[#This Row],[Code_Nom]],Clef_répartition[Année],Clef_répartition[[#This Row],[Année]])))</f>
        <v>37</v>
      </c>
      <c r="G2301" t="str">
        <f>Clef_répartition[[#This Row],[Code_Nom]]&amp;"_"&amp;Clef_répartition[[#This Row],[Nombre]]&amp;"_"&amp;Clef_répartition[[#This Row],[Année]]</f>
        <v>ARAS JUNOVA_Association de communes RAS Jura-Nord vaudois_40_2017</v>
      </c>
      <c r="H2301">
        <v>5873</v>
      </c>
      <c r="I2301" t="s">
        <v>155</v>
      </c>
      <c r="J2301">
        <v>2017</v>
      </c>
      <c r="K2301">
        <v>0</v>
      </c>
    </row>
    <row r="2302" spans="1:11" x14ac:dyDescent="0.25">
      <c r="A2302" t="s">
        <v>721</v>
      </c>
      <c r="B2302" t="s">
        <v>533</v>
      </c>
      <c r="C2302" t="s">
        <v>534</v>
      </c>
      <c r="D2302" t="str">
        <f>Clef_répartition[[#This Row],[Code association]]&amp;"_"&amp;Clef_répartition[[#This Row],[Nom association]]</f>
        <v>ARAS JUNOVA_Association de communes RAS Jura-Nord vaudois</v>
      </c>
      <c r="E2302">
        <f>COUNTIFS(D$2:D2302,Clef_répartition[[#This Row],[Code_Nom]],J$2:J2302,Clef_répartition[[#This Row],[Année]])</f>
        <v>41</v>
      </c>
      <c r="F2302">
        <f>IF(Clef_répartition[[#This Row],[Code_Nom]]=D2301,F2301-1,(COUNTIFS(Clef_répartition[Code_Nom],Clef_répartition[[#This Row],[Code_Nom]],Clef_répartition[Année],Clef_répartition[[#This Row],[Année]])))</f>
        <v>36</v>
      </c>
      <c r="G2302" t="str">
        <f>Clef_répartition[[#This Row],[Code_Nom]]&amp;"_"&amp;Clef_répartition[[#This Row],[Nombre]]&amp;"_"&amp;Clef_répartition[[#This Row],[Année]]</f>
        <v>ARAS JUNOVA_Association de communes RAS Jura-Nord vaudois_41_2017</v>
      </c>
      <c r="H2302">
        <v>5750</v>
      </c>
      <c r="I2302" t="s">
        <v>158</v>
      </c>
      <c r="J2302">
        <v>2017</v>
      </c>
      <c r="K2302">
        <v>4.10456415581399E-3</v>
      </c>
    </row>
    <row r="2303" spans="1:11" x14ac:dyDescent="0.25">
      <c r="A2303" t="s">
        <v>721</v>
      </c>
      <c r="B2303" t="s">
        <v>533</v>
      </c>
      <c r="C2303" t="s">
        <v>534</v>
      </c>
      <c r="D2303" t="str">
        <f>Clef_répartition[[#This Row],[Code association]]&amp;"_"&amp;Clef_répartition[[#This Row],[Nom association]]</f>
        <v>ARAS JUNOVA_Association de communes RAS Jura-Nord vaudois</v>
      </c>
      <c r="E2303">
        <f>COUNTIFS(D$2:D2303,Clef_répartition[[#This Row],[Code_Nom]],J$2:J2303,Clef_répartition[[#This Row],[Année]])</f>
        <v>42</v>
      </c>
      <c r="F2303">
        <f>IF(Clef_répartition[[#This Row],[Code_Nom]]=D2302,F2302-1,(COUNTIFS(Clef_répartition[Code_Nom],Clef_répartition[[#This Row],[Code_Nom]],Clef_répartition[Année],Clef_répartition[[#This Row],[Année]])))</f>
        <v>35</v>
      </c>
      <c r="G2303" t="str">
        <f>Clef_répartition[[#This Row],[Code_Nom]]&amp;"_"&amp;Clef_répartition[[#This Row],[Nombre]]&amp;"_"&amp;Clef_répartition[[#This Row],[Année]]</f>
        <v>ARAS JUNOVA_Association de communes RAS Jura-Nord vaudois_42_2017</v>
      </c>
      <c r="H2303">
        <v>5755</v>
      </c>
      <c r="I2303" t="s">
        <v>160</v>
      </c>
      <c r="J2303">
        <v>2017</v>
      </c>
      <c r="K2303">
        <v>1.0652253708653593E-2</v>
      </c>
    </row>
    <row r="2304" spans="1:11" x14ac:dyDescent="0.25">
      <c r="A2304" t="s">
        <v>721</v>
      </c>
      <c r="B2304" t="s">
        <v>533</v>
      </c>
      <c r="C2304" t="s">
        <v>534</v>
      </c>
      <c r="D2304" t="str">
        <f>Clef_répartition[[#This Row],[Code association]]&amp;"_"&amp;Clef_répartition[[#This Row],[Nom association]]</f>
        <v>ARAS JUNOVA_Association de communes RAS Jura-Nord vaudois</v>
      </c>
      <c r="E2304">
        <f>COUNTIFS(D$2:D2304,Clef_répartition[[#This Row],[Code_Nom]],J$2:J2304,Clef_répartition[[#This Row],[Année]])</f>
        <v>43</v>
      </c>
      <c r="F2304">
        <f>IF(Clef_répartition[[#This Row],[Code_Nom]]=D2303,F2303-1,(COUNTIFS(Clef_répartition[Code_Nom],Clef_répartition[[#This Row],[Code_Nom]],Clef_répartition[Année],Clef_répartition[[#This Row],[Année]])))</f>
        <v>34</v>
      </c>
      <c r="G2304" t="str">
        <f>Clef_répartition[[#This Row],[Code_Nom]]&amp;"_"&amp;Clef_répartition[[#This Row],[Nombre]]&amp;"_"&amp;Clef_répartition[[#This Row],[Année]]</f>
        <v>ARAS JUNOVA_Association de communes RAS Jura-Nord vaudois_43_2017</v>
      </c>
      <c r="H2304">
        <v>5919</v>
      </c>
      <c r="I2304" t="s">
        <v>172</v>
      </c>
      <c r="J2304">
        <v>2017</v>
      </c>
      <c r="K2304">
        <v>2.4967936143823932E-3</v>
      </c>
    </row>
    <row r="2305" spans="1:11" x14ac:dyDescent="0.25">
      <c r="A2305" t="s">
        <v>721</v>
      </c>
      <c r="B2305" t="s">
        <v>533</v>
      </c>
      <c r="C2305" t="s">
        <v>534</v>
      </c>
      <c r="D2305" t="str">
        <f>Clef_répartition[[#This Row],[Code association]]&amp;"_"&amp;Clef_répartition[[#This Row],[Nom association]]</f>
        <v>ARAS JUNOVA_Association de communes RAS Jura-Nord vaudois</v>
      </c>
      <c r="E2305">
        <f>COUNTIFS(D$2:D2305,Clef_répartition[[#This Row],[Code_Nom]],J$2:J2305,Clef_répartition[[#This Row],[Année]])</f>
        <v>44</v>
      </c>
      <c r="F2305">
        <f>IF(Clef_répartition[[#This Row],[Code_Nom]]=D2304,F2304-1,(COUNTIFS(Clef_répartition[Code_Nom],Clef_répartition[[#This Row],[Code_Nom]],Clef_répartition[Année],Clef_répartition[[#This Row],[Année]])))</f>
        <v>33</v>
      </c>
      <c r="G2305" t="str">
        <f>Clef_répartition[[#This Row],[Code_Nom]]&amp;"_"&amp;Clef_répartition[[#This Row],[Nombre]]&amp;"_"&amp;Clef_répartition[[#This Row],[Année]]</f>
        <v>ARAS JUNOVA_Association de communes RAS Jura-Nord vaudois_44_2017</v>
      </c>
      <c r="H2305">
        <v>5562</v>
      </c>
      <c r="I2305" t="s">
        <v>173</v>
      </c>
      <c r="J2305">
        <v>2017</v>
      </c>
      <c r="K2305">
        <v>5.2081868332569717E-4</v>
      </c>
    </row>
    <row r="2306" spans="1:11" x14ac:dyDescent="0.25">
      <c r="A2306" t="s">
        <v>721</v>
      </c>
      <c r="B2306" t="s">
        <v>533</v>
      </c>
      <c r="C2306" t="s">
        <v>534</v>
      </c>
      <c r="D2306" t="str">
        <f>Clef_répartition[[#This Row],[Code association]]&amp;"_"&amp;Clef_répartition[[#This Row],[Nom association]]</f>
        <v>ARAS JUNOVA_Association de communes RAS Jura-Nord vaudois</v>
      </c>
      <c r="E2306">
        <f>COUNTIFS(D$2:D2306,Clef_répartition[[#This Row],[Code_Nom]],J$2:J2306,Clef_répartition[[#This Row],[Année]])</f>
        <v>45</v>
      </c>
      <c r="F2306">
        <f>IF(Clef_répartition[[#This Row],[Code_Nom]]=D2305,F2305-1,(COUNTIFS(Clef_répartition[Code_Nom],Clef_répartition[[#This Row],[Code_Nom]],Clef_répartition[Année],Clef_répartition[[#This Row],[Année]])))</f>
        <v>32</v>
      </c>
      <c r="G2306" t="str">
        <f>Clef_répartition[[#This Row],[Code_Nom]]&amp;"_"&amp;Clef_répartition[[#This Row],[Nombre]]&amp;"_"&amp;Clef_répartition[[#This Row],[Année]]</f>
        <v>ARAS JUNOVA_Association de communes RAS Jura-Nord vaudois_45_2017</v>
      </c>
      <c r="H2306">
        <v>5921</v>
      </c>
      <c r="I2306" t="s">
        <v>180</v>
      </c>
      <c r="J2306">
        <v>2017</v>
      </c>
      <c r="K2306">
        <v>8.9647043206060194E-4</v>
      </c>
    </row>
    <row r="2307" spans="1:11" x14ac:dyDescent="0.25">
      <c r="A2307" t="s">
        <v>721</v>
      </c>
      <c r="B2307" t="s">
        <v>533</v>
      </c>
      <c r="C2307" t="s">
        <v>534</v>
      </c>
      <c r="D2307" t="str">
        <f>Clef_répartition[[#This Row],[Code association]]&amp;"_"&amp;Clef_répartition[[#This Row],[Nom association]]</f>
        <v>ARAS JUNOVA_Association de communes RAS Jura-Nord vaudois</v>
      </c>
      <c r="E2307">
        <f>COUNTIFS(D$2:D2307,Clef_répartition[[#This Row],[Code_Nom]],J$2:J2307,Clef_répartition[[#This Row],[Année]])</f>
        <v>46</v>
      </c>
      <c r="F2307">
        <f>IF(Clef_répartition[[#This Row],[Code_Nom]]=D2306,F2306-1,(COUNTIFS(Clef_répartition[Code_Nom],Clef_répartition[[#This Row],[Code_Nom]],Clef_répartition[Année],Clef_répartition[[#This Row],[Année]])))</f>
        <v>31</v>
      </c>
      <c r="G2307" t="str">
        <f>Clef_répartition[[#This Row],[Code_Nom]]&amp;"_"&amp;Clef_répartition[[#This Row],[Nombre]]&amp;"_"&amp;Clef_répartition[[#This Row],[Année]]</f>
        <v>ARAS JUNOVA_Association de communes RAS Jura-Nord vaudois_46_2017</v>
      </c>
      <c r="H2307">
        <v>5922</v>
      </c>
      <c r="I2307" t="s">
        <v>183</v>
      </c>
      <c r="J2307">
        <v>2017</v>
      </c>
      <c r="K2307">
        <v>2.9673468575345373E-3</v>
      </c>
    </row>
    <row r="2308" spans="1:11" x14ac:dyDescent="0.25">
      <c r="A2308" t="s">
        <v>721</v>
      </c>
      <c r="B2308" t="s">
        <v>533</v>
      </c>
      <c r="C2308" t="s">
        <v>534</v>
      </c>
      <c r="D2308" t="str">
        <f>Clef_répartition[[#This Row],[Code association]]&amp;"_"&amp;Clef_répartition[[#This Row],[Nom association]]</f>
        <v>ARAS JUNOVA_Association de communes RAS Jura-Nord vaudois</v>
      </c>
      <c r="E2308">
        <f>COUNTIFS(D$2:D2308,Clef_répartition[[#This Row],[Code_Nom]],J$2:J2308,Clef_répartition[[#This Row],[Année]])</f>
        <v>47</v>
      </c>
      <c r="F2308">
        <f>IF(Clef_répartition[[#This Row],[Code_Nom]]=D2307,F2307-1,(COUNTIFS(Clef_répartition[Code_Nom],Clef_répartition[[#This Row],[Code_Nom]],Clef_répartition[Année],Clef_répartition[[#This Row],[Année]])))</f>
        <v>30</v>
      </c>
      <c r="G2308" t="str">
        <f>Clef_répartition[[#This Row],[Code_Nom]]&amp;"_"&amp;Clef_répartition[[#This Row],[Nombre]]&amp;"_"&amp;Clef_répartition[[#This Row],[Année]]</f>
        <v>ARAS JUNOVA_Association de communes RAS Jura-Nord vaudois_47_2017</v>
      </c>
      <c r="H2308">
        <v>5756</v>
      </c>
      <c r="I2308" t="s">
        <v>185</v>
      </c>
      <c r="J2308">
        <v>2017</v>
      </c>
      <c r="K2308">
        <v>9.6958415928051021E-3</v>
      </c>
    </row>
    <row r="2309" spans="1:11" x14ac:dyDescent="0.25">
      <c r="A2309" t="s">
        <v>721</v>
      </c>
      <c r="B2309" t="s">
        <v>533</v>
      </c>
      <c r="C2309" t="s">
        <v>534</v>
      </c>
      <c r="D2309" t="str">
        <f>Clef_répartition[[#This Row],[Code association]]&amp;"_"&amp;Clef_répartition[[#This Row],[Nom association]]</f>
        <v>ARAS JUNOVA_Association de communes RAS Jura-Nord vaudois</v>
      </c>
      <c r="E2309">
        <f>COUNTIFS(D$2:D2309,Clef_répartition[[#This Row],[Code_Nom]],J$2:J2309,Clef_répartition[[#This Row],[Année]])</f>
        <v>48</v>
      </c>
      <c r="F2309">
        <f>IF(Clef_répartition[[#This Row],[Code_Nom]]=D2308,F2308-1,(COUNTIFS(Clef_répartition[Code_Nom],Clef_répartition[[#This Row],[Code_Nom]],Clef_répartition[Année],Clef_répartition[[#This Row],[Année]])))</f>
        <v>29</v>
      </c>
      <c r="G2309" t="str">
        <f>Clef_répartition[[#This Row],[Code_Nom]]&amp;"_"&amp;Clef_répartition[[#This Row],[Nombre]]&amp;"_"&amp;Clef_répartition[[#This Row],[Année]]</f>
        <v>ARAS JUNOVA_Association de communes RAS Jura-Nord vaudois_48_2017</v>
      </c>
      <c r="H2309">
        <v>5563</v>
      </c>
      <c r="I2309" t="s">
        <v>193</v>
      </c>
      <c r="J2309">
        <v>2017</v>
      </c>
      <c r="K2309">
        <v>6.7503361175371074E-4</v>
      </c>
    </row>
    <row r="2310" spans="1:11" x14ac:dyDescent="0.25">
      <c r="A2310" t="s">
        <v>721</v>
      </c>
      <c r="B2310" t="s">
        <v>533</v>
      </c>
      <c r="C2310" t="s">
        <v>534</v>
      </c>
      <c r="D2310" t="str">
        <f>Clef_répartition[[#This Row],[Code association]]&amp;"_"&amp;Clef_répartition[[#This Row],[Nom association]]</f>
        <v>ARAS JUNOVA_Association de communes RAS Jura-Nord vaudois</v>
      </c>
      <c r="E2310">
        <f>COUNTIFS(D$2:D2310,Clef_répartition[[#This Row],[Code_Nom]],J$2:J2310,Clef_répartition[[#This Row],[Année]])</f>
        <v>49</v>
      </c>
      <c r="F2310">
        <f>IF(Clef_répartition[[#This Row],[Code_Nom]]=D2309,F2309-1,(COUNTIFS(Clef_répartition[Code_Nom],Clef_répartition[[#This Row],[Code_Nom]],Clef_répartition[Année],Clef_répartition[[#This Row],[Année]])))</f>
        <v>28</v>
      </c>
      <c r="G2310" t="str">
        <f>Clef_répartition[[#This Row],[Code_Nom]]&amp;"_"&amp;Clef_répartition[[#This Row],[Nombre]]&amp;"_"&amp;Clef_répartition[[#This Row],[Année]]</f>
        <v>ARAS JUNOVA_Association de communes RAS Jura-Nord vaudois_49_2017</v>
      </c>
      <c r="H2310">
        <v>5564</v>
      </c>
      <c r="I2310" t="s">
        <v>194</v>
      </c>
      <c r="J2310">
        <v>2017</v>
      </c>
      <c r="K2310">
        <v>4.3382564677656149E-4</v>
      </c>
    </row>
    <row r="2311" spans="1:11" x14ac:dyDescent="0.25">
      <c r="A2311" t="s">
        <v>721</v>
      </c>
      <c r="B2311" t="s">
        <v>533</v>
      </c>
      <c r="C2311" t="s">
        <v>534</v>
      </c>
      <c r="D2311" t="str">
        <f>Clef_répartition[[#This Row],[Code association]]&amp;"_"&amp;Clef_répartition[[#This Row],[Nom association]]</f>
        <v>ARAS JUNOVA_Association de communes RAS Jura-Nord vaudois</v>
      </c>
      <c r="E2311">
        <f>COUNTIFS(D$2:D2311,Clef_répartition[[#This Row],[Code_Nom]],J$2:J2311,Clef_répartition[[#This Row],[Année]])</f>
        <v>50</v>
      </c>
      <c r="F2311">
        <f>IF(Clef_répartition[[#This Row],[Code_Nom]]=D2310,F2310-1,(COUNTIFS(Clef_répartition[Code_Nom],Clef_répartition[[#This Row],[Code_Nom]],Clef_répartition[Année],Clef_répartition[[#This Row],[Année]])))</f>
        <v>27</v>
      </c>
      <c r="G2311" t="str">
        <f>Clef_répartition[[#This Row],[Code_Nom]]&amp;"_"&amp;Clef_répartition[[#This Row],[Nombre]]&amp;"_"&amp;Clef_répartition[[#This Row],[Année]]</f>
        <v>ARAS JUNOVA_Association de communes RAS Jura-Nord vaudois_50_2017</v>
      </c>
      <c r="H2311">
        <v>5565</v>
      </c>
      <c r="I2311" t="s">
        <v>199</v>
      </c>
      <c r="J2311">
        <v>2017</v>
      </c>
      <c r="K2311">
        <v>2.0115629914631609E-3</v>
      </c>
    </row>
    <row r="2312" spans="1:11" x14ac:dyDescent="0.25">
      <c r="A2312" t="s">
        <v>721</v>
      </c>
      <c r="B2312" t="s">
        <v>533</v>
      </c>
      <c r="C2312" t="s">
        <v>534</v>
      </c>
      <c r="D2312" t="str">
        <f>Clef_répartition[[#This Row],[Code association]]&amp;"_"&amp;Clef_répartition[[#This Row],[Nom association]]</f>
        <v>ARAS JUNOVA_Association de communes RAS Jura-Nord vaudois</v>
      </c>
      <c r="E2312">
        <f>COUNTIFS(D$2:D2312,Clef_répartition[[#This Row],[Code_Nom]],J$2:J2312,Clef_répartition[[#This Row],[Année]])</f>
        <v>51</v>
      </c>
      <c r="F2312">
        <f>IF(Clef_répartition[[#This Row],[Code_Nom]]=D2311,F2311-1,(COUNTIFS(Clef_répartition[Code_Nom],Clef_répartition[[#This Row],[Code_Nom]],Clef_répartition[Année],Clef_répartition[[#This Row],[Année]])))</f>
        <v>26</v>
      </c>
      <c r="G2312" t="str">
        <f>Clef_répartition[[#This Row],[Code_Nom]]&amp;"_"&amp;Clef_répartition[[#This Row],[Nombre]]&amp;"_"&amp;Clef_répartition[[#This Row],[Année]]</f>
        <v>ARAS JUNOVA_Association de communes RAS Jura-Nord vaudois_51_2017</v>
      </c>
      <c r="H2312">
        <v>5757</v>
      </c>
      <c r="I2312" t="s">
        <v>201</v>
      </c>
      <c r="J2312">
        <v>2017</v>
      </c>
      <c r="K2312">
        <v>0.20141642988067909</v>
      </c>
    </row>
    <row r="2313" spans="1:11" x14ac:dyDescent="0.25">
      <c r="A2313" t="s">
        <v>721</v>
      </c>
      <c r="B2313" t="s">
        <v>533</v>
      </c>
      <c r="C2313" t="s">
        <v>534</v>
      </c>
      <c r="D2313" t="str">
        <f>Clef_répartition[[#This Row],[Code association]]&amp;"_"&amp;Clef_répartition[[#This Row],[Nom association]]</f>
        <v>ARAS JUNOVA_Association de communes RAS Jura-Nord vaudois</v>
      </c>
      <c r="E2313">
        <f>COUNTIFS(D$2:D2313,Clef_répartition[[#This Row],[Code_Nom]],J$2:J2313,Clef_répartition[[#This Row],[Année]])</f>
        <v>52</v>
      </c>
      <c r="F2313">
        <f>IF(Clef_répartition[[#This Row],[Code_Nom]]=D2312,F2312-1,(COUNTIFS(Clef_répartition[Code_Nom],Clef_répartition[[#This Row],[Code_Nom]],Clef_répartition[Année],Clef_répartition[[#This Row],[Année]])))</f>
        <v>25</v>
      </c>
      <c r="G2313" t="str">
        <f>Clef_répartition[[#This Row],[Code_Nom]]&amp;"_"&amp;Clef_répartition[[#This Row],[Nombre]]&amp;"_"&amp;Clef_répartition[[#This Row],[Année]]</f>
        <v>ARAS JUNOVA_Association de communes RAS Jura-Nord vaudois_52_2017</v>
      </c>
      <c r="H2313">
        <v>5924</v>
      </c>
      <c r="I2313" t="s">
        <v>202</v>
      </c>
      <c r="J2313">
        <v>2017</v>
      </c>
      <c r="K2313">
        <v>1.1890833731804222E-3</v>
      </c>
    </row>
    <row r="2314" spans="1:11" x14ac:dyDescent="0.25">
      <c r="A2314" t="s">
        <v>721</v>
      </c>
      <c r="B2314" t="s">
        <v>533</v>
      </c>
      <c r="C2314" t="s">
        <v>534</v>
      </c>
      <c r="D2314" t="str">
        <f>Clef_répartition[[#This Row],[Code association]]&amp;"_"&amp;Clef_répartition[[#This Row],[Nom association]]</f>
        <v>ARAS JUNOVA_Association de communes RAS Jura-Nord vaudois</v>
      </c>
      <c r="E2314">
        <f>COUNTIFS(D$2:D2314,Clef_répartition[[#This Row],[Code_Nom]],J$2:J2314,Clef_répartition[[#This Row],[Année]])</f>
        <v>53</v>
      </c>
      <c r="F2314">
        <f>IF(Clef_répartition[[#This Row],[Code_Nom]]=D2313,F2313-1,(COUNTIFS(Clef_répartition[Code_Nom],Clef_répartition[[#This Row],[Code_Nom]],Clef_répartition[Année],Clef_répartition[[#This Row],[Année]])))</f>
        <v>24</v>
      </c>
      <c r="G2314" t="str">
        <f>Clef_répartition[[#This Row],[Code_Nom]]&amp;"_"&amp;Clef_répartition[[#This Row],[Nombre]]&amp;"_"&amp;Clef_répartition[[#This Row],[Année]]</f>
        <v>ARAS JUNOVA_Association de communes RAS Jura-Nord vaudois_53_2017</v>
      </c>
      <c r="H2314">
        <v>5925</v>
      </c>
      <c r="I2314" t="s">
        <v>207</v>
      </c>
      <c r="J2314">
        <v>2017</v>
      </c>
      <c r="K2314">
        <v>3.9684700151823874E-4</v>
      </c>
    </row>
    <row r="2315" spans="1:11" x14ac:dyDescent="0.25">
      <c r="A2315" t="s">
        <v>721</v>
      </c>
      <c r="B2315" t="s">
        <v>533</v>
      </c>
      <c r="C2315" t="s">
        <v>534</v>
      </c>
      <c r="D2315" t="str">
        <f>Clef_répartition[[#This Row],[Code association]]&amp;"_"&amp;Clef_répartition[[#This Row],[Nom association]]</f>
        <v>ARAS JUNOVA_Association de communes RAS Jura-Nord vaudois</v>
      </c>
      <c r="E2315">
        <f>COUNTIFS(D$2:D2315,Clef_répartition[[#This Row],[Code_Nom]],J$2:J2315,Clef_répartition[[#This Row],[Année]])</f>
        <v>54</v>
      </c>
      <c r="F2315">
        <f>IF(Clef_répartition[[#This Row],[Code_Nom]]=D2314,F2314-1,(COUNTIFS(Clef_répartition[Code_Nom],Clef_répartition[[#This Row],[Code_Nom]],Clef_répartition[Année],Clef_répartition[[#This Row],[Année]])))</f>
        <v>23</v>
      </c>
      <c r="G2315" t="str">
        <f>Clef_répartition[[#This Row],[Code_Nom]]&amp;"_"&amp;Clef_répartition[[#This Row],[Nombre]]&amp;"_"&amp;Clef_répartition[[#This Row],[Année]]</f>
        <v>ARAS JUNOVA_Association de communes RAS Jura-Nord vaudois_54_2017</v>
      </c>
      <c r="H2315">
        <v>5926</v>
      </c>
      <c r="I2315" t="s">
        <v>218</v>
      </c>
      <c r="J2315">
        <v>2017</v>
      </c>
      <c r="K2315">
        <v>3.0741110387539311E-3</v>
      </c>
    </row>
    <row r="2316" spans="1:11" x14ac:dyDescent="0.25">
      <c r="A2316" t="s">
        <v>721</v>
      </c>
      <c r="B2316" t="s">
        <v>533</v>
      </c>
      <c r="C2316" t="s">
        <v>534</v>
      </c>
      <c r="D2316" t="str">
        <f>Clef_répartition[[#This Row],[Code association]]&amp;"_"&amp;Clef_répartition[[#This Row],[Nom association]]</f>
        <v>ARAS JUNOVA_Association de communes RAS Jura-Nord vaudois</v>
      </c>
      <c r="E2316">
        <f>COUNTIFS(D$2:D2316,Clef_répartition[[#This Row],[Code_Nom]],J$2:J2316,Clef_répartition[[#This Row],[Année]])</f>
        <v>55</v>
      </c>
      <c r="F2316">
        <f>IF(Clef_répartition[[#This Row],[Code_Nom]]=D2315,F2315-1,(COUNTIFS(Clef_répartition[Code_Nom],Clef_répartition[[#This Row],[Code_Nom]],Clef_répartition[Année],Clef_répartition[[#This Row],[Année]])))</f>
        <v>22</v>
      </c>
      <c r="G2316" t="str">
        <f>Clef_répartition[[#This Row],[Code_Nom]]&amp;"_"&amp;Clef_répartition[[#This Row],[Nombre]]&amp;"_"&amp;Clef_répartition[[#This Row],[Année]]</f>
        <v>ARAS JUNOVA_Association de communes RAS Jura-Nord vaudois_55_2017</v>
      </c>
      <c r="H2316">
        <v>5759</v>
      </c>
      <c r="I2316" t="s">
        <v>220</v>
      </c>
      <c r="J2316">
        <v>2017</v>
      </c>
      <c r="K2316">
        <v>6.8229916089422625E-3</v>
      </c>
    </row>
    <row r="2317" spans="1:11" x14ac:dyDescent="0.25">
      <c r="A2317" t="s">
        <v>721</v>
      </c>
      <c r="B2317" t="s">
        <v>533</v>
      </c>
      <c r="C2317" t="s">
        <v>534</v>
      </c>
      <c r="D2317" t="str">
        <f>Clef_répartition[[#This Row],[Code association]]&amp;"_"&amp;Clef_répartition[[#This Row],[Nom association]]</f>
        <v>ARAS JUNOVA_Association de communes RAS Jura-Nord vaudois</v>
      </c>
      <c r="E2317">
        <f>COUNTIFS(D$2:D2317,Clef_répartition[[#This Row],[Code_Nom]],J$2:J2317,Clef_répartition[[#This Row],[Année]])</f>
        <v>56</v>
      </c>
      <c r="F2317">
        <f>IF(Clef_répartition[[#This Row],[Code_Nom]]=D2316,F2316-1,(COUNTIFS(Clef_répartition[Code_Nom],Clef_répartition[[#This Row],[Code_Nom]],Clef_répartition[Année],Clef_répartition[[#This Row],[Année]])))</f>
        <v>21</v>
      </c>
      <c r="G2317" t="str">
        <f>Clef_répartition[[#This Row],[Code_Nom]]&amp;"_"&amp;Clef_répartition[[#This Row],[Nombre]]&amp;"_"&amp;Clef_répartition[[#This Row],[Année]]</f>
        <v>ARAS JUNOVA_Association de communes RAS Jura-Nord vaudois_56_2017</v>
      </c>
      <c r="H2317">
        <v>5566</v>
      </c>
      <c r="I2317" t="s">
        <v>224</v>
      </c>
      <c r="J2317">
        <v>2017</v>
      </c>
      <c r="K2317">
        <v>1.5765978087174818E-3</v>
      </c>
    </row>
    <row r="2318" spans="1:11" x14ac:dyDescent="0.25">
      <c r="A2318" t="s">
        <v>721</v>
      </c>
      <c r="B2318" t="s">
        <v>533</v>
      </c>
      <c r="C2318" t="s">
        <v>534</v>
      </c>
      <c r="D2318" t="str">
        <f>Clef_répartition[[#This Row],[Code association]]&amp;"_"&amp;Clef_répartition[[#This Row],[Nom association]]</f>
        <v>ARAS JUNOVA_Association de communes RAS Jura-Nord vaudois</v>
      </c>
      <c r="E2318">
        <f>COUNTIFS(D$2:D2318,Clef_répartition[[#This Row],[Code_Nom]],J$2:J2318,Clef_répartition[[#This Row],[Année]])</f>
        <v>57</v>
      </c>
      <c r="F2318">
        <f>IF(Clef_répartition[[#This Row],[Code_Nom]]=D2317,F2317-1,(COUNTIFS(Clef_répartition[Code_Nom],Clef_répartition[[#This Row],[Code_Nom]],Clef_répartition[Année],Clef_répartition[[#This Row],[Année]])))</f>
        <v>20</v>
      </c>
      <c r="G2318" t="str">
        <f>Clef_répartition[[#This Row],[Code_Nom]]&amp;"_"&amp;Clef_répartition[[#This Row],[Nombre]]&amp;"_"&amp;Clef_répartition[[#This Row],[Année]]</f>
        <v>ARAS JUNOVA_Association de communes RAS Jura-Nord vaudois_57_2017</v>
      </c>
      <c r="H2318">
        <v>5760</v>
      </c>
      <c r="I2318" t="s">
        <v>227</v>
      </c>
      <c r="J2318">
        <v>2017</v>
      </c>
      <c r="K2318">
        <v>8.6376931490860995E-3</v>
      </c>
    </row>
    <row r="2319" spans="1:11" x14ac:dyDescent="0.25">
      <c r="A2319" t="s">
        <v>721</v>
      </c>
      <c r="B2319" t="s">
        <v>533</v>
      </c>
      <c r="C2319" t="s">
        <v>534</v>
      </c>
      <c r="D2319" t="str">
        <f>Clef_répartition[[#This Row],[Code association]]&amp;"_"&amp;Clef_répartition[[#This Row],[Nom association]]</f>
        <v>ARAS JUNOVA_Association de communes RAS Jura-Nord vaudois</v>
      </c>
      <c r="E2319">
        <f>COUNTIFS(D$2:D2319,Clef_répartition[[#This Row],[Code_Nom]],J$2:J2319,Clef_répartition[[#This Row],[Année]])</f>
        <v>58</v>
      </c>
      <c r="F2319">
        <f>IF(Clef_répartition[[#This Row],[Code_Nom]]=D2318,F2318-1,(COUNTIFS(Clef_répartition[Code_Nom],Clef_répartition[[#This Row],[Code_Nom]],Clef_répartition[Année],Clef_répartition[[#This Row],[Année]])))</f>
        <v>19</v>
      </c>
      <c r="G2319" t="str">
        <f>Clef_répartition[[#This Row],[Code_Nom]]&amp;"_"&amp;Clef_répartition[[#This Row],[Nombre]]&amp;"_"&amp;Clef_répartition[[#This Row],[Année]]</f>
        <v>ARAS JUNOVA_Association de communes RAS Jura-Nord vaudois_58_2017</v>
      </c>
      <c r="H2319">
        <v>5761</v>
      </c>
      <c r="I2319" t="s">
        <v>233</v>
      </c>
      <c r="J2319">
        <v>2017</v>
      </c>
      <c r="K2319">
        <v>1.8828749032634203E-2</v>
      </c>
    </row>
    <row r="2320" spans="1:11" x14ac:dyDescent="0.25">
      <c r="A2320" t="s">
        <v>721</v>
      </c>
      <c r="B2320" t="s">
        <v>533</v>
      </c>
      <c r="C2320" t="s">
        <v>534</v>
      </c>
      <c r="D2320" t="str">
        <f>Clef_répartition[[#This Row],[Code association]]&amp;"_"&amp;Clef_répartition[[#This Row],[Nom association]]</f>
        <v>ARAS JUNOVA_Association de communes RAS Jura-Nord vaudois</v>
      </c>
      <c r="E2320">
        <f>COUNTIFS(D$2:D2320,Clef_répartition[[#This Row],[Code_Nom]],J$2:J2320,Clef_répartition[[#This Row],[Année]])</f>
        <v>59</v>
      </c>
      <c r="F2320">
        <f>IF(Clef_répartition[[#This Row],[Code_Nom]]=D2319,F2319-1,(COUNTIFS(Clef_répartition[Code_Nom],Clef_répartition[[#This Row],[Code_Nom]],Clef_répartition[Année],Clef_répartition[[#This Row],[Année]])))</f>
        <v>18</v>
      </c>
      <c r="G2320" t="str">
        <f>Clef_répartition[[#This Row],[Code_Nom]]&amp;"_"&amp;Clef_répartition[[#This Row],[Nombre]]&amp;"_"&amp;Clef_répartition[[#This Row],[Année]]</f>
        <v>ARAS JUNOVA_Association de communes RAS Jura-Nord vaudois_59_2017</v>
      </c>
      <c r="H2320">
        <v>5928</v>
      </c>
      <c r="I2320" t="s">
        <v>240</v>
      </c>
      <c r="J2320">
        <v>2017</v>
      </c>
      <c r="K2320">
        <v>7.1457590109422697E-4</v>
      </c>
    </row>
    <row r="2321" spans="1:11" x14ac:dyDescent="0.25">
      <c r="A2321" t="s">
        <v>721</v>
      </c>
      <c r="B2321" t="s">
        <v>533</v>
      </c>
      <c r="C2321" t="s">
        <v>534</v>
      </c>
      <c r="D2321" t="str">
        <f>Clef_répartition[[#This Row],[Code association]]&amp;"_"&amp;Clef_répartition[[#This Row],[Nom association]]</f>
        <v>ARAS JUNOVA_Association de communes RAS Jura-Nord vaudois</v>
      </c>
      <c r="E2321">
        <f>COUNTIFS(D$2:D2321,Clef_répartition[[#This Row],[Code_Nom]],J$2:J2321,Clef_répartition[[#This Row],[Année]])</f>
        <v>60</v>
      </c>
      <c r="F2321">
        <f>IF(Clef_répartition[[#This Row],[Code_Nom]]=D2320,F2320-1,(COUNTIFS(Clef_répartition[Code_Nom],Clef_répartition[[#This Row],[Code_Nom]],Clef_répartition[Année],Clef_répartition[[#This Row],[Année]])))</f>
        <v>17</v>
      </c>
      <c r="G2321" t="str">
        <f>Clef_répartition[[#This Row],[Code_Nom]]&amp;"_"&amp;Clef_répartition[[#This Row],[Nombre]]&amp;"_"&amp;Clef_répartition[[#This Row],[Année]]</f>
        <v>ARAS JUNOVA_Association de communes RAS Jura-Nord vaudois_60_2017</v>
      </c>
      <c r="H2321">
        <v>5568</v>
      </c>
      <c r="I2321" t="s">
        <v>249</v>
      </c>
      <c r="J2321">
        <v>2017</v>
      </c>
      <c r="K2321">
        <v>1.9526449803457916E-2</v>
      </c>
    </row>
    <row r="2322" spans="1:11" x14ac:dyDescent="0.25">
      <c r="A2322" t="s">
        <v>721</v>
      </c>
      <c r="B2322" t="s">
        <v>533</v>
      </c>
      <c r="C2322" t="s">
        <v>534</v>
      </c>
      <c r="D2322" t="str">
        <f>Clef_répartition[[#This Row],[Code association]]&amp;"_"&amp;Clef_répartition[[#This Row],[Nom association]]</f>
        <v>ARAS JUNOVA_Association de communes RAS Jura-Nord vaudois</v>
      </c>
      <c r="E2322">
        <f>COUNTIFS(D$2:D2322,Clef_répartition[[#This Row],[Code_Nom]],J$2:J2322,Clef_répartition[[#This Row],[Année]])</f>
        <v>61</v>
      </c>
      <c r="F2322">
        <f>IF(Clef_répartition[[#This Row],[Code_Nom]]=D2321,F2321-1,(COUNTIFS(Clef_répartition[Code_Nom],Clef_répartition[[#This Row],[Code_Nom]],Clef_répartition[Année],Clef_répartition[[#This Row],[Année]])))</f>
        <v>16</v>
      </c>
      <c r="G2322" t="str">
        <f>Clef_répartition[[#This Row],[Code_Nom]]&amp;"_"&amp;Clef_répartition[[#This Row],[Nombre]]&amp;"_"&amp;Clef_répartition[[#This Row],[Année]]</f>
        <v>ARAS JUNOVA_Association de communes RAS Jura-Nord vaudois_61_2017</v>
      </c>
      <c r="H2322">
        <v>5762</v>
      </c>
      <c r="I2322" t="s">
        <v>253</v>
      </c>
      <c r="J2322">
        <v>2017</v>
      </c>
      <c r="K2322">
        <v>1.8432029542531944E-3</v>
      </c>
    </row>
    <row r="2323" spans="1:11" x14ac:dyDescent="0.25">
      <c r="A2323" t="s">
        <v>721</v>
      </c>
      <c r="B2323" t="s">
        <v>533</v>
      </c>
      <c r="C2323" t="s">
        <v>534</v>
      </c>
      <c r="D2323" t="str">
        <f>Clef_répartition[[#This Row],[Code association]]&amp;"_"&amp;Clef_répartition[[#This Row],[Nom association]]</f>
        <v>ARAS JUNOVA_Association de communes RAS Jura-Nord vaudois</v>
      </c>
      <c r="E2323">
        <f>COUNTIFS(D$2:D2323,Clef_répartition[[#This Row],[Code_Nom]],J$2:J2323,Clef_répartition[[#This Row],[Année]])</f>
        <v>62</v>
      </c>
      <c r="F2323">
        <f>IF(Clef_répartition[[#This Row],[Code_Nom]]=D2322,F2322-1,(COUNTIFS(Clef_répartition[Code_Nom],Clef_répartition[[#This Row],[Code_Nom]],Clef_répartition[Année],Clef_répartition[[#This Row],[Année]])))</f>
        <v>15</v>
      </c>
      <c r="G2323" t="str">
        <f>Clef_répartition[[#This Row],[Code_Nom]]&amp;"_"&amp;Clef_répartition[[#This Row],[Nombre]]&amp;"_"&amp;Clef_répartition[[#This Row],[Année]]</f>
        <v>ARAS JUNOVA_Association de communes RAS Jura-Nord vaudois_62_2017</v>
      </c>
      <c r="H2323">
        <v>5929</v>
      </c>
      <c r="I2323" t="s">
        <v>257</v>
      </c>
      <c r="J2323">
        <v>2017</v>
      </c>
      <c r="K2323">
        <v>2.4651597829099805E-3</v>
      </c>
    </row>
    <row r="2324" spans="1:11" x14ac:dyDescent="0.25">
      <c r="A2324" t="s">
        <v>721</v>
      </c>
      <c r="B2324" t="s">
        <v>533</v>
      </c>
      <c r="C2324" t="s">
        <v>534</v>
      </c>
      <c r="D2324" t="str">
        <f>Clef_répartition[[#This Row],[Code association]]&amp;"_"&amp;Clef_répartition[[#This Row],[Nom association]]</f>
        <v>ARAS JUNOVA_Association de communes RAS Jura-Nord vaudois</v>
      </c>
      <c r="E2324">
        <f>COUNTIFS(D$2:D2324,Clef_répartition[[#This Row],[Code_Nom]],J$2:J2324,Clef_répartition[[#This Row],[Année]])</f>
        <v>63</v>
      </c>
      <c r="F2324">
        <f>IF(Clef_répartition[[#This Row],[Code_Nom]]=D2323,F2323-1,(COUNTIFS(Clef_répartition[Code_Nom],Clef_répartition[[#This Row],[Code_Nom]],Clef_répartition[Année],Clef_répartition[[#This Row],[Année]])))</f>
        <v>14</v>
      </c>
      <c r="G2324" t="str">
        <f>Clef_répartition[[#This Row],[Code_Nom]]&amp;"_"&amp;Clef_répartition[[#This Row],[Nombre]]&amp;"_"&amp;Clef_répartition[[#This Row],[Année]]</f>
        <v>ARAS JUNOVA_Association de communes RAS Jura-Nord vaudois_63_2017</v>
      </c>
      <c r="H2324">
        <v>5930</v>
      </c>
      <c r="I2324" t="s">
        <v>259</v>
      </c>
      <c r="J2324">
        <v>2017</v>
      </c>
      <c r="K2324">
        <v>8.3320276911577585E-4</v>
      </c>
    </row>
    <row r="2325" spans="1:11" x14ac:dyDescent="0.25">
      <c r="A2325" t="s">
        <v>721</v>
      </c>
      <c r="B2325" t="s">
        <v>533</v>
      </c>
      <c r="C2325" t="s">
        <v>534</v>
      </c>
      <c r="D2325" t="str">
        <f>Clef_répartition[[#This Row],[Code association]]&amp;"_"&amp;Clef_répartition[[#This Row],[Nom association]]</f>
        <v>ARAS JUNOVA_Association de communes RAS Jura-Nord vaudois</v>
      </c>
      <c r="E2325">
        <f>COUNTIFS(D$2:D2325,Clef_répartition[[#This Row],[Code_Nom]],J$2:J2325,Clef_répartition[[#This Row],[Année]])</f>
        <v>64</v>
      </c>
      <c r="F2325">
        <f>IF(Clef_répartition[[#This Row],[Code_Nom]]=D2324,F2324-1,(COUNTIFS(Clef_répartition[Code_Nom],Clef_répartition[[#This Row],[Code_Nom]],Clef_répartition[Année],Clef_répartition[[#This Row],[Année]])))</f>
        <v>13</v>
      </c>
      <c r="G2325" t="str">
        <f>Clef_répartition[[#This Row],[Code_Nom]]&amp;"_"&amp;Clef_répartition[[#This Row],[Nombre]]&amp;"_"&amp;Clef_répartition[[#This Row],[Année]]</f>
        <v>ARAS JUNOVA_Association de communes RAS Jura-Nord vaudois_64_2017</v>
      </c>
      <c r="H2325">
        <v>5571</v>
      </c>
      <c r="I2325" t="s">
        <v>263</v>
      </c>
      <c r="J2325">
        <v>2017</v>
      </c>
      <c r="K2325">
        <v>3.1966921357095314E-3</v>
      </c>
    </row>
    <row r="2326" spans="1:11" x14ac:dyDescent="0.25">
      <c r="A2326" t="s">
        <v>721</v>
      </c>
      <c r="B2326" t="s">
        <v>533</v>
      </c>
      <c r="C2326" t="s">
        <v>534</v>
      </c>
      <c r="D2326" t="str">
        <f>Clef_répartition[[#This Row],[Code association]]&amp;"_"&amp;Clef_répartition[[#This Row],[Nom association]]</f>
        <v>ARAS JUNOVA_Association de communes RAS Jura-Nord vaudois</v>
      </c>
      <c r="E2326">
        <f>COUNTIFS(D$2:D2326,Clef_répartition[[#This Row],[Code_Nom]],J$2:J2326,Clef_répartition[[#This Row],[Année]])</f>
        <v>65</v>
      </c>
      <c r="F2326">
        <f>IF(Clef_répartition[[#This Row],[Code_Nom]]=D2325,F2325-1,(COUNTIFS(Clef_répartition[Code_Nom],Clef_répartition[[#This Row],[Code_Nom]],Clef_répartition[Année],Clef_répartition[[#This Row],[Année]])))</f>
        <v>12</v>
      </c>
      <c r="G2326" t="str">
        <f>Clef_répartition[[#This Row],[Code_Nom]]&amp;"_"&amp;Clef_répartition[[#This Row],[Nombre]]&amp;"_"&amp;Clef_répartition[[#This Row],[Année]]</f>
        <v>ARAS JUNOVA_Association de communes RAS Jura-Nord vaudois_65_2017</v>
      </c>
      <c r="H2326">
        <v>5931</v>
      </c>
      <c r="I2326" t="s">
        <v>267</v>
      </c>
      <c r="J2326">
        <v>2017</v>
      </c>
      <c r="K2326">
        <v>1.798034629024373E-3</v>
      </c>
    </row>
    <row r="2327" spans="1:11" x14ac:dyDescent="0.25">
      <c r="A2327" t="s">
        <v>721</v>
      </c>
      <c r="B2327" t="s">
        <v>533</v>
      </c>
      <c r="C2327" t="s">
        <v>534</v>
      </c>
      <c r="D2327" t="str">
        <f>Clef_répartition[[#This Row],[Code association]]&amp;"_"&amp;Clef_répartition[[#This Row],[Nom association]]</f>
        <v>ARAS JUNOVA_Association de communes RAS Jura-Nord vaudois</v>
      </c>
      <c r="E2327">
        <f>COUNTIFS(D$2:D2327,Clef_répartition[[#This Row],[Code_Nom]],J$2:J2327,Clef_répartition[[#This Row],[Année]])</f>
        <v>66</v>
      </c>
      <c r="F2327">
        <f>IF(Clef_répartition[[#This Row],[Code_Nom]]=D2326,F2326-1,(COUNTIFS(Clef_répartition[Code_Nom],Clef_répartition[[#This Row],[Code_Nom]],Clef_répartition[Année],Clef_répartition[[#This Row],[Année]])))</f>
        <v>11</v>
      </c>
      <c r="G2327" t="str">
        <f>Clef_répartition[[#This Row],[Code_Nom]]&amp;"_"&amp;Clef_répartition[[#This Row],[Nombre]]&amp;"_"&amp;Clef_répartition[[#This Row],[Année]]</f>
        <v>ARAS JUNOVA_Association de communes RAS Jura-Nord vaudois_66_2017</v>
      </c>
      <c r="H2327">
        <v>5932</v>
      </c>
      <c r="I2327" t="s">
        <v>269</v>
      </c>
      <c r="J2327">
        <v>2017</v>
      </c>
      <c r="K2327">
        <v>7.9249469926975986E-4</v>
      </c>
    </row>
    <row r="2328" spans="1:11" x14ac:dyDescent="0.25">
      <c r="A2328" t="s">
        <v>721</v>
      </c>
      <c r="B2328" t="s">
        <v>533</v>
      </c>
      <c r="C2328" t="s">
        <v>534</v>
      </c>
      <c r="D2328" t="str">
        <f>Clef_répartition[[#This Row],[Code association]]&amp;"_"&amp;Clef_répartition[[#This Row],[Nom association]]</f>
        <v>ARAS JUNOVA_Association de communes RAS Jura-Nord vaudois</v>
      </c>
      <c r="E2328">
        <f>COUNTIFS(D$2:D2328,Clef_répartition[[#This Row],[Code_Nom]],J$2:J2328,Clef_répartition[[#This Row],[Année]])</f>
        <v>67</v>
      </c>
      <c r="F2328">
        <f>IF(Clef_répartition[[#This Row],[Code_Nom]]=D2327,F2327-1,(COUNTIFS(Clef_répartition[Code_Nom],Clef_répartition[[#This Row],[Code_Nom]],Clef_répartition[Année],Clef_répartition[[#This Row],[Année]])))</f>
        <v>10</v>
      </c>
      <c r="G2328" t="str">
        <f>Clef_répartition[[#This Row],[Code_Nom]]&amp;"_"&amp;Clef_répartition[[#This Row],[Nombre]]&amp;"_"&amp;Clef_répartition[[#This Row],[Année]]</f>
        <v>ARAS JUNOVA_Association de communes RAS Jura-Nord vaudois_67_2017</v>
      </c>
      <c r="H2328">
        <v>5933</v>
      </c>
      <c r="I2328" t="s">
        <v>271</v>
      </c>
      <c r="J2328">
        <v>2017</v>
      </c>
      <c r="K2328">
        <v>2.7933607844362655E-3</v>
      </c>
    </row>
    <row r="2329" spans="1:11" x14ac:dyDescent="0.25">
      <c r="A2329" t="s">
        <v>721</v>
      </c>
      <c r="B2329" t="s">
        <v>533</v>
      </c>
      <c r="C2329" t="s">
        <v>534</v>
      </c>
      <c r="D2329" t="str">
        <f>Clef_répartition[[#This Row],[Code association]]&amp;"_"&amp;Clef_répartition[[#This Row],[Nom association]]</f>
        <v>ARAS JUNOVA_Association de communes RAS Jura-Nord vaudois</v>
      </c>
      <c r="E2329">
        <f>COUNTIFS(D$2:D2329,Clef_répartition[[#This Row],[Code_Nom]],J$2:J2329,Clef_répartition[[#This Row],[Année]])</f>
        <v>68</v>
      </c>
      <c r="F2329">
        <f>IF(Clef_répartition[[#This Row],[Code_Nom]]=D2328,F2328-1,(COUNTIFS(Clef_répartition[Code_Nom],Clef_répartition[[#This Row],[Code_Nom]],Clef_répartition[Année],Clef_répartition[[#This Row],[Année]])))</f>
        <v>9</v>
      </c>
      <c r="G2329" t="str">
        <f>Clef_répartition[[#This Row],[Code_Nom]]&amp;"_"&amp;Clef_répartition[[#This Row],[Nombre]]&amp;"_"&amp;Clef_répartition[[#This Row],[Année]]</f>
        <v>ARAS JUNOVA_Association de communes RAS Jura-Nord vaudois_68_2017</v>
      </c>
      <c r="H2329">
        <v>5763</v>
      </c>
      <c r="I2329" t="s">
        <v>272</v>
      </c>
      <c r="J2329">
        <v>2017</v>
      </c>
      <c r="K2329">
        <v>1.9157850151901332E-2</v>
      </c>
    </row>
    <row r="2330" spans="1:11" x14ac:dyDescent="0.25">
      <c r="A2330" t="s">
        <v>721</v>
      </c>
      <c r="B2330" t="s">
        <v>533</v>
      </c>
      <c r="C2330" t="s">
        <v>534</v>
      </c>
      <c r="D2330" t="str">
        <f>Clef_répartition[[#This Row],[Code association]]&amp;"_"&amp;Clef_répartition[[#This Row],[Nom association]]</f>
        <v>ARAS JUNOVA_Association de communes RAS Jura-Nord vaudois</v>
      </c>
      <c r="E2330">
        <f>COUNTIFS(D$2:D2330,Clef_répartition[[#This Row],[Code_Nom]],J$2:J2330,Clef_répartition[[#This Row],[Année]])</f>
        <v>69</v>
      </c>
      <c r="F2330">
        <f>IF(Clef_répartition[[#This Row],[Code_Nom]]=D2329,F2329-1,(COUNTIFS(Clef_répartition[Code_Nom],Clef_répartition[[#This Row],[Code_Nom]],Clef_répartition[Année],Clef_répartition[[#This Row],[Année]])))</f>
        <v>8</v>
      </c>
      <c r="G2330" t="str">
        <f>Clef_répartition[[#This Row],[Code_Nom]]&amp;"_"&amp;Clef_répartition[[#This Row],[Nombre]]&amp;"_"&amp;Clef_répartition[[#This Row],[Année]]</f>
        <v>ARAS JUNOVA_Association de communes RAS Jura-Nord vaudois_69_2017</v>
      </c>
      <c r="H2330">
        <v>5934</v>
      </c>
      <c r="I2330" t="s">
        <v>273</v>
      </c>
      <c r="J2330">
        <v>2017</v>
      </c>
      <c r="K2330">
        <v>9.2605521578785163E-4</v>
      </c>
    </row>
    <row r="2331" spans="1:11" x14ac:dyDescent="0.25">
      <c r="A2331" t="s">
        <v>721</v>
      </c>
      <c r="B2331" t="s">
        <v>533</v>
      </c>
      <c r="C2331" t="s">
        <v>534</v>
      </c>
      <c r="D2331" t="str">
        <f>Clef_répartition[[#This Row],[Code association]]&amp;"_"&amp;Clef_répartition[[#This Row],[Nom association]]</f>
        <v>ARAS JUNOVA_Association de communes RAS Jura-Nord vaudois</v>
      </c>
      <c r="E2331">
        <f>COUNTIFS(D$2:D2331,Clef_répartition[[#This Row],[Code_Nom]],J$2:J2331,Clef_répartition[[#This Row],[Année]])</f>
        <v>70</v>
      </c>
      <c r="F2331">
        <f>IF(Clef_répartition[[#This Row],[Code_Nom]]=D2330,F2330-1,(COUNTIFS(Clef_répartition[Code_Nom],Clef_répartition[[#This Row],[Code_Nom]],Clef_répartition[Année],Clef_répartition[[#This Row],[Année]])))</f>
        <v>7</v>
      </c>
      <c r="G2331" t="str">
        <f>Clef_répartition[[#This Row],[Code_Nom]]&amp;"_"&amp;Clef_répartition[[#This Row],[Nombre]]&amp;"_"&amp;Clef_répartition[[#This Row],[Année]]</f>
        <v>ARAS JUNOVA_Association de communes RAS Jura-Nord vaudois_70_2017</v>
      </c>
      <c r="H2331">
        <v>5764</v>
      </c>
      <c r="I2331" t="s">
        <v>274</v>
      </c>
      <c r="J2331">
        <v>2017</v>
      </c>
      <c r="K2331">
        <v>0.10122230221757889</v>
      </c>
    </row>
    <row r="2332" spans="1:11" x14ac:dyDescent="0.25">
      <c r="A2332" t="s">
        <v>721</v>
      </c>
      <c r="B2332" t="s">
        <v>533</v>
      </c>
      <c r="C2332" t="s">
        <v>534</v>
      </c>
      <c r="D2332" t="str">
        <f>Clef_répartition[[#This Row],[Code association]]&amp;"_"&amp;Clef_répartition[[#This Row],[Nom association]]</f>
        <v>ARAS JUNOVA_Association de communes RAS Jura-Nord vaudois</v>
      </c>
      <c r="E2332">
        <f>COUNTIFS(D$2:D2332,Clef_répartition[[#This Row],[Code_Nom]],J$2:J2332,Clef_répartition[[#This Row],[Année]])</f>
        <v>71</v>
      </c>
      <c r="F2332">
        <f>IF(Clef_répartition[[#This Row],[Code_Nom]]=D2331,F2331-1,(COUNTIFS(Clef_répartition[Code_Nom],Clef_répartition[[#This Row],[Code_Nom]],Clef_répartition[Année],Clef_répartition[[#This Row],[Année]])))</f>
        <v>6</v>
      </c>
      <c r="G2332" t="str">
        <f>Clef_répartition[[#This Row],[Code_Nom]]&amp;"_"&amp;Clef_répartition[[#This Row],[Nombre]]&amp;"_"&amp;Clef_répartition[[#This Row],[Année]]</f>
        <v>ARAS JUNOVA_Association de communes RAS Jura-Nord vaudois_71_2017</v>
      </c>
      <c r="H2332">
        <v>5765</v>
      </c>
      <c r="I2332" t="s">
        <v>275</v>
      </c>
      <c r="J2332">
        <v>2017</v>
      </c>
      <c r="K2332">
        <v>9.9545898086353963E-3</v>
      </c>
    </row>
    <row r="2333" spans="1:11" x14ac:dyDescent="0.25">
      <c r="A2333" t="s">
        <v>721</v>
      </c>
      <c r="B2333" t="s">
        <v>533</v>
      </c>
      <c r="C2333" t="s">
        <v>534</v>
      </c>
      <c r="D2333" t="str">
        <f>Clef_répartition[[#This Row],[Code association]]&amp;"_"&amp;Clef_répartition[[#This Row],[Nom association]]</f>
        <v>ARAS JUNOVA_Association de communes RAS Jura-Nord vaudois</v>
      </c>
      <c r="E2333">
        <f>COUNTIFS(D$2:D2333,Clef_répartition[[#This Row],[Code_Nom]],J$2:J2333,Clef_répartition[[#This Row],[Année]])</f>
        <v>72</v>
      </c>
      <c r="F2333">
        <f>IF(Clef_répartition[[#This Row],[Code_Nom]]=D2332,F2332-1,(COUNTIFS(Clef_répartition[Code_Nom],Clef_répartition[[#This Row],[Code_Nom]],Clef_répartition[Année],Clef_répartition[[#This Row],[Année]])))</f>
        <v>5</v>
      </c>
      <c r="G2333" t="str">
        <f>Clef_répartition[[#This Row],[Code_Nom]]&amp;"_"&amp;Clef_répartition[[#This Row],[Nombre]]&amp;"_"&amp;Clef_répartition[[#This Row],[Année]]</f>
        <v>ARAS JUNOVA_Association de communes RAS Jura-Nord vaudois_72_2017</v>
      </c>
      <c r="H2333">
        <v>5935</v>
      </c>
      <c r="I2333" t="s">
        <v>280</v>
      </c>
      <c r="J2333">
        <v>2017</v>
      </c>
      <c r="K2333">
        <v>4.4964256251276802E-4</v>
      </c>
    </row>
    <row r="2334" spans="1:11" x14ac:dyDescent="0.25">
      <c r="A2334" t="s">
        <v>721</v>
      </c>
      <c r="B2334" t="s">
        <v>533</v>
      </c>
      <c r="C2334" t="s">
        <v>534</v>
      </c>
      <c r="D2334" t="str">
        <f>Clef_répartition[[#This Row],[Code association]]&amp;"_"&amp;Clef_répartition[[#This Row],[Nom association]]</f>
        <v>ARAS JUNOVA_Association de communes RAS Jura-Nord vaudois</v>
      </c>
      <c r="E2334">
        <f>COUNTIFS(D$2:D2334,Clef_répartition[[#This Row],[Code_Nom]],J$2:J2334,Clef_répartition[[#This Row],[Année]])</f>
        <v>73</v>
      </c>
      <c r="F2334">
        <f>IF(Clef_répartition[[#This Row],[Code_Nom]]=D2333,F2333-1,(COUNTIFS(Clef_répartition[Code_Nom],Clef_répartition[[#This Row],[Code_Nom]],Clef_répartition[Année],Clef_répartition[[#This Row],[Année]])))</f>
        <v>4</v>
      </c>
      <c r="G2334" t="str">
        <f>Clef_répartition[[#This Row],[Code_Nom]]&amp;"_"&amp;Clef_répartition[[#This Row],[Nombre]]&amp;"_"&amp;Clef_répartition[[#This Row],[Année]]</f>
        <v>ARAS JUNOVA_Association de communes RAS Jura-Nord vaudois_73_2017</v>
      </c>
      <c r="H2334">
        <v>5937</v>
      </c>
      <c r="I2334" t="s">
        <v>292</v>
      </c>
      <c r="J2334">
        <v>2017</v>
      </c>
      <c r="K2334">
        <v>5.6431520160026526E-4</v>
      </c>
    </row>
    <row r="2335" spans="1:11" x14ac:dyDescent="0.25">
      <c r="A2335" t="s">
        <v>721</v>
      </c>
      <c r="B2335" t="s">
        <v>533</v>
      </c>
      <c r="C2335" t="s">
        <v>534</v>
      </c>
      <c r="D2335" t="str">
        <f>Clef_répartition[[#This Row],[Code association]]&amp;"_"&amp;Clef_répartition[[#This Row],[Nom association]]</f>
        <v>ARAS JUNOVA_Association de communes RAS Jura-Nord vaudois</v>
      </c>
      <c r="E2335">
        <f>COUNTIFS(D$2:D2335,Clef_répartition[[#This Row],[Code_Nom]],J$2:J2335,Clef_répartition[[#This Row],[Année]])</f>
        <v>74</v>
      </c>
      <c r="F2335">
        <f>IF(Clef_répartition[[#This Row],[Code_Nom]]=D2334,F2334-1,(COUNTIFS(Clef_répartition[Code_Nom],Clef_répartition[[#This Row],[Code_Nom]],Clef_répartition[Année],Clef_répartition[[#This Row],[Année]])))</f>
        <v>3</v>
      </c>
      <c r="G2335" t="str">
        <f>Clef_répartition[[#This Row],[Code_Nom]]&amp;"_"&amp;Clef_répartition[[#This Row],[Nombre]]&amp;"_"&amp;Clef_répartition[[#This Row],[Année]]</f>
        <v>ARAS JUNOVA_Association de communes RAS Jura-Nord vaudois_74_2017</v>
      </c>
      <c r="H2335">
        <v>5766</v>
      </c>
      <c r="I2335" t="s">
        <v>293</v>
      </c>
      <c r="J2335">
        <v>2017</v>
      </c>
      <c r="K2335">
        <v>2.0759145403357491E-3</v>
      </c>
    </row>
    <row r="2336" spans="1:11" x14ac:dyDescent="0.25">
      <c r="A2336" t="s">
        <v>721</v>
      </c>
      <c r="B2336" t="s">
        <v>533</v>
      </c>
      <c r="C2336" t="s">
        <v>534</v>
      </c>
      <c r="D2336" t="str">
        <f>Clef_répartition[[#This Row],[Code association]]&amp;"_"&amp;Clef_répartition[[#This Row],[Nom association]]</f>
        <v>ARAS JUNOVA_Association de communes RAS Jura-Nord vaudois</v>
      </c>
      <c r="E2336">
        <f>COUNTIFS(D$2:D2336,Clef_répartition[[#This Row],[Code_Nom]],J$2:J2336,Clef_répartition[[#This Row],[Année]])</f>
        <v>75</v>
      </c>
      <c r="F2336">
        <f>IF(Clef_répartition[[#This Row],[Code_Nom]]=D2335,F2335-1,(COUNTIFS(Clef_répartition[Code_Nom],Clef_répartition[[#This Row],[Code_Nom]],Clef_répartition[Année],Clef_répartition[[#This Row],[Année]])))</f>
        <v>2</v>
      </c>
      <c r="G2336" t="str">
        <f>Clef_répartition[[#This Row],[Code_Nom]]&amp;"_"&amp;Clef_répartition[[#This Row],[Nombre]]&amp;"_"&amp;Clef_répartition[[#This Row],[Année]]</f>
        <v>ARAS JUNOVA_Association de communes RAS Jura-Nord vaudois_75_2017</v>
      </c>
      <c r="H2336">
        <v>5938</v>
      </c>
      <c r="I2336" t="s">
        <v>298</v>
      </c>
      <c r="J2336">
        <v>2017</v>
      </c>
      <c r="K2336">
        <v>0.11895901252171012</v>
      </c>
    </row>
    <row r="2337" spans="1:11" x14ac:dyDescent="0.25">
      <c r="A2337" t="s">
        <v>721</v>
      </c>
      <c r="B2337" t="s">
        <v>533</v>
      </c>
      <c r="C2337" t="s">
        <v>534</v>
      </c>
      <c r="D2337" t="str">
        <f>Clef_répartition[[#This Row],[Code association]]&amp;"_"&amp;Clef_répartition[[#This Row],[Nom association]]</f>
        <v>ARAS JUNOVA_Association de communes RAS Jura-Nord vaudois</v>
      </c>
      <c r="E2337">
        <f>COUNTIFS(D$2:D2337,Clef_répartition[[#This Row],[Code_Nom]],J$2:J2337,Clef_répartition[[#This Row],[Année]])</f>
        <v>76</v>
      </c>
      <c r="F2337">
        <f>IF(Clef_répartition[[#This Row],[Code_Nom]]=D2336,F2336-1,(COUNTIFS(Clef_répartition[Code_Nom],Clef_répartition[[#This Row],[Code_Nom]],Clef_répartition[Année],Clef_répartition[[#This Row],[Année]])))</f>
        <v>1</v>
      </c>
      <c r="G2337" t="str">
        <f>Clef_répartition[[#This Row],[Code_Nom]]&amp;"_"&amp;Clef_répartition[[#This Row],[Nombre]]&amp;"_"&amp;Clef_répartition[[#This Row],[Année]]</f>
        <v>ARAS JUNOVA_Association de communes RAS Jura-Nord vaudois_76_2017</v>
      </c>
      <c r="H2337">
        <v>5939</v>
      </c>
      <c r="I2337" t="s">
        <v>299</v>
      </c>
      <c r="J2337">
        <v>2017</v>
      </c>
      <c r="K2337">
        <v>1.3037024501652497E-2</v>
      </c>
    </row>
    <row r="2338" spans="1:11" x14ac:dyDescent="0.25">
      <c r="A2338" t="s">
        <v>721</v>
      </c>
      <c r="B2338" t="s">
        <v>467</v>
      </c>
      <c r="C2338" t="s">
        <v>468</v>
      </c>
      <c r="D2338" t="str">
        <f>Clef_répartition[[#This Row],[Code association]]&amp;"_"&amp;Clef_répartition[[#This Row],[Nom association]]</f>
        <v>ARAS Nyon-Rolle_Association régionale pour l'action sociale Nyon-Rolle</v>
      </c>
      <c r="E2338">
        <f>COUNTIFS(D$2:D2338,Clef_répartition[[#This Row],[Code_Nom]],J$2:J2338,Clef_répartition[[#This Row],[Année]])</f>
        <v>1</v>
      </c>
      <c r="F2338">
        <f>IF(Clef_répartition[[#This Row],[Code_Nom]]=D2337,F2337-1,(COUNTIFS(Clef_répartition[Code_Nom],Clef_répartition[[#This Row],[Code_Nom]],Clef_répartition[Année],Clef_répartition[[#This Row],[Année]])))</f>
        <v>47</v>
      </c>
      <c r="G2338" t="str">
        <f>Clef_répartition[[#This Row],[Code_Nom]]&amp;"_"&amp;Clef_répartition[[#This Row],[Nombre]]&amp;"_"&amp;Clef_répartition[[#This Row],[Année]]</f>
        <v>ARAS Nyon-Rolle_Association régionale pour l'action sociale Nyon-Rolle_1_2017</v>
      </c>
      <c r="H2338">
        <v>5701</v>
      </c>
      <c r="I2338" t="s">
        <v>5</v>
      </c>
      <c r="J2338">
        <v>2017</v>
      </c>
      <c r="K2338">
        <v>2.2270092514543203E-3</v>
      </c>
    </row>
    <row r="2339" spans="1:11" x14ac:dyDescent="0.25">
      <c r="A2339" t="s">
        <v>721</v>
      </c>
      <c r="B2339" t="s">
        <v>467</v>
      </c>
      <c r="C2339" t="s">
        <v>468</v>
      </c>
      <c r="D2339" t="str">
        <f>Clef_répartition[[#This Row],[Code association]]&amp;"_"&amp;Clef_répartition[[#This Row],[Nom association]]</f>
        <v>ARAS Nyon-Rolle_Association régionale pour l'action sociale Nyon-Rolle</v>
      </c>
      <c r="E2339">
        <f>COUNTIFS(D$2:D2339,Clef_répartition[[#This Row],[Code_Nom]],J$2:J2339,Clef_répartition[[#This Row],[Année]])</f>
        <v>2</v>
      </c>
      <c r="F2339">
        <f>IF(Clef_répartition[[#This Row],[Code_Nom]]=D2338,F2338-1,(COUNTIFS(Clef_répartition[Code_Nom],Clef_répartition[[#This Row],[Code_Nom]],Clef_répartition[Année],Clef_répartition[[#This Row],[Année]])))</f>
        <v>46</v>
      </c>
      <c r="G2339" t="str">
        <f>Clef_répartition[[#This Row],[Code_Nom]]&amp;"_"&amp;Clef_répartition[[#This Row],[Nombre]]&amp;"_"&amp;Clef_répartition[[#This Row],[Année]]</f>
        <v>ARAS Nyon-Rolle_Association régionale pour l'action sociale Nyon-Rolle_2_2017</v>
      </c>
      <c r="H2339">
        <v>5702</v>
      </c>
      <c r="I2339" t="s">
        <v>7</v>
      </c>
      <c r="J2339">
        <v>2017</v>
      </c>
      <c r="K2339">
        <v>2.6692891261590336E-2</v>
      </c>
    </row>
    <row r="2340" spans="1:11" x14ac:dyDescent="0.25">
      <c r="A2340" t="s">
        <v>721</v>
      </c>
      <c r="B2340" t="s">
        <v>467</v>
      </c>
      <c r="C2340" t="s">
        <v>468</v>
      </c>
      <c r="D2340" t="str">
        <f>Clef_répartition[[#This Row],[Code association]]&amp;"_"&amp;Clef_répartition[[#This Row],[Nom association]]</f>
        <v>ARAS Nyon-Rolle_Association régionale pour l'action sociale Nyon-Rolle</v>
      </c>
      <c r="E2340">
        <f>COUNTIFS(D$2:D2340,Clef_répartition[[#This Row],[Code_Nom]],J$2:J2340,Clef_répartition[[#This Row],[Année]])</f>
        <v>3</v>
      </c>
      <c r="F2340">
        <f>IF(Clef_répartition[[#This Row],[Code_Nom]]=D2339,F2339-1,(COUNTIFS(Clef_répartition[Code_Nom],Clef_répartition[[#This Row],[Code_Nom]],Clef_répartition[Année],Clef_répartition[[#This Row],[Année]])))</f>
        <v>45</v>
      </c>
      <c r="G2340" t="str">
        <f>Clef_répartition[[#This Row],[Code_Nom]]&amp;"_"&amp;Clef_répartition[[#This Row],[Nombre]]&amp;"_"&amp;Clef_répartition[[#This Row],[Année]]</f>
        <v>ARAS Nyon-Rolle_Association régionale pour l'action sociale Nyon-Rolle_3_2017</v>
      </c>
      <c r="H2340">
        <v>5703</v>
      </c>
      <c r="I2340" t="s">
        <v>13</v>
      </c>
      <c r="J2340">
        <v>2017</v>
      </c>
      <c r="K2340">
        <v>1.3643033311479504E-2</v>
      </c>
    </row>
    <row r="2341" spans="1:11" x14ac:dyDescent="0.25">
      <c r="A2341" t="s">
        <v>721</v>
      </c>
      <c r="B2341" t="s">
        <v>467</v>
      </c>
      <c r="C2341" t="s">
        <v>468</v>
      </c>
      <c r="D2341" t="str">
        <f>Clef_répartition[[#This Row],[Code association]]&amp;"_"&amp;Clef_répartition[[#This Row],[Nom association]]</f>
        <v>ARAS Nyon-Rolle_Association régionale pour l'action sociale Nyon-Rolle</v>
      </c>
      <c r="E2341">
        <f>COUNTIFS(D$2:D2341,Clef_répartition[[#This Row],[Code_Nom]],J$2:J2341,Clef_répartition[[#This Row],[Année]])</f>
        <v>4</v>
      </c>
      <c r="F2341">
        <f>IF(Clef_répartition[[#This Row],[Code_Nom]]=D2340,F2340-1,(COUNTIFS(Clef_répartition[Code_Nom],Clef_répartition[[#This Row],[Code_Nom]],Clef_répartition[Année],Clef_répartition[[#This Row],[Année]])))</f>
        <v>44</v>
      </c>
      <c r="G2341" t="str">
        <f>Clef_répartition[[#This Row],[Code_Nom]]&amp;"_"&amp;Clef_répartition[[#This Row],[Nombre]]&amp;"_"&amp;Clef_répartition[[#This Row],[Année]]</f>
        <v>ARAS Nyon-Rolle_Association régionale pour l'action sociale Nyon-Rolle_4_2017</v>
      </c>
      <c r="H2341">
        <v>5704</v>
      </c>
      <c r="I2341" t="s">
        <v>16</v>
      </c>
      <c r="J2341">
        <v>2017</v>
      </c>
      <c r="K2341">
        <v>1.9314622292987003E-2</v>
      </c>
    </row>
    <row r="2342" spans="1:11" x14ac:dyDescent="0.25">
      <c r="A2342" t="s">
        <v>721</v>
      </c>
      <c r="B2342" t="s">
        <v>467</v>
      </c>
      <c r="C2342" t="s">
        <v>468</v>
      </c>
      <c r="D2342" t="str">
        <f>Clef_répartition[[#This Row],[Code association]]&amp;"_"&amp;Clef_répartition[[#This Row],[Nom association]]</f>
        <v>ARAS Nyon-Rolle_Association régionale pour l'action sociale Nyon-Rolle</v>
      </c>
      <c r="E2342">
        <f>COUNTIFS(D$2:D2342,Clef_répartition[[#This Row],[Code_Nom]],J$2:J2342,Clef_répartition[[#This Row],[Année]])</f>
        <v>5</v>
      </c>
      <c r="F2342">
        <f>IF(Clef_répartition[[#This Row],[Code_Nom]]=D2341,F2341-1,(COUNTIFS(Clef_répartition[Code_Nom],Clef_répartition[[#This Row],[Code_Nom]],Clef_répartition[Année],Clef_répartition[[#This Row],[Année]])))</f>
        <v>43</v>
      </c>
      <c r="G2342" t="str">
        <f>Clef_répartition[[#This Row],[Code_Nom]]&amp;"_"&amp;Clef_répartition[[#This Row],[Nombre]]&amp;"_"&amp;Clef_répartition[[#This Row],[Année]]</f>
        <v>ARAS Nyon-Rolle_Association régionale pour l'action sociale Nyon-Rolle_5_2017</v>
      </c>
      <c r="H2342">
        <v>5705</v>
      </c>
      <c r="I2342" t="s">
        <v>27</v>
      </c>
      <c r="J2342">
        <v>2017</v>
      </c>
      <c r="K2342">
        <v>8.6062460324893598E-3</v>
      </c>
    </row>
    <row r="2343" spans="1:11" x14ac:dyDescent="0.25">
      <c r="A2343" t="s">
        <v>721</v>
      </c>
      <c r="B2343" t="s">
        <v>467</v>
      </c>
      <c r="C2343" t="s">
        <v>468</v>
      </c>
      <c r="D2343" t="str">
        <f>Clef_répartition[[#This Row],[Code association]]&amp;"_"&amp;Clef_répartition[[#This Row],[Nom association]]</f>
        <v>ARAS Nyon-Rolle_Association régionale pour l'action sociale Nyon-Rolle</v>
      </c>
      <c r="E2343">
        <f>COUNTIFS(D$2:D2343,Clef_répartition[[#This Row],[Code_Nom]],J$2:J2343,Clef_répartition[[#This Row],[Année]])</f>
        <v>6</v>
      </c>
      <c r="F2343">
        <f>IF(Clef_répartition[[#This Row],[Code_Nom]]=D2342,F2342-1,(COUNTIFS(Clef_répartition[Code_Nom],Clef_répartition[[#This Row],[Code_Nom]],Clef_répartition[Année],Clef_répartition[[#This Row],[Année]])))</f>
        <v>42</v>
      </c>
      <c r="G2343" t="str">
        <f>Clef_répartition[[#This Row],[Code_Nom]]&amp;"_"&amp;Clef_répartition[[#This Row],[Nombre]]&amp;"_"&amp;Clef_répartition[[#This Row],[Année]]</f>
        <v>ARAS Nyon-Rolle_Association régionale pour l'action sociale Nyon-Rolle_6_2017</v>
      </c>
      <c r="H2343">
        <v>5706</v>
      </c>
      <c r="I2343" t="s">
        <v>29</v>
      </c>
      <c r="J2343">
        <v>2017</v>
      </c>
      <c r="K2343">
        <v>1.1436837230599524E-2</v>
      </c>
    </row>
    <row r="2344" spans="1:11" x14ac:dyDescent="0.25">
      <c r="A2344" t="s">
        <v>721</v>
      </c>
      <c r="B2344" t="s">
        <v>467</v>
      </c>
      <c r="C2344" t="s">
        <v>468</v>
      </c>
      <c r="D2344" t="str">
        <f>Clef_répartition[[#This Row],[Code association]]&amp;"_"&amp;Clef_répartition[[#This Row],[Nom association]]</f>
        <v>ARAS Nyon-Rolle_Association régionale pour l'action sociale Nyon-Rolle</v>
      </c>
      <c r="E2344">
        <f>COUNTIFS(D$2:D2344,Clef_répartition[[#This Row],[Code_Nom]],J$2:J2344,Clef_répartition[[#This Row],[Année]])</f>
        <v>7</v>
      </c>
      <c r="F2344">
        <f>IF(Clef_répartition[[#This Row],[Code_Nom]]=D2343,F2343-1,(COUNTIFS(Clef_répartition[Code_Nom],Clef_répartition[[#This Row],[Code_Nom]],Clef_répartition[Année],Clef_répartition[[#This Row],[Année]])))</f>
        <v>41</v>
      </c>
      <c r="G2344" t="str">
        <f>Clef_répartition[[#This Row],[Code_Nom]]&amp;"_"&amp;Clef_répartition[[#This Row],[Nombre]]&amp;"_"&amp;Clef_répartition[[#This Row],[Année]]</f>
        <v>ARAS Nyon-Rolle_Association régionale pour l'action sociale Nyon-Rolle_7_2017</v>
      </c>
      <c r="H2344">
        <v>5852</v>
      </c>
      <c r="I2344" t="s">
        <v>41</v>
      </c>
      <c r="J2344">
        <v>2017</v>
      </c>
      <c r="K2344">
        <v>5.0471938642773148E-3</v>
      </c>
    </row>
    <row r="2345" spans="1:11" x14ac:dyDescent="0.25">
      <c r="A2345" t="s">
        <v>721</v>
      </c>
      <c r="B2345" t="s">
        <v>467</v>
      </c>
      <c r="C2345" t="s">
        <v>468</v>
      </c>
      <c r="D2345" t="str">
        <f>Clef_répartition[[#This Row],[Code association]]&amp;"_"&amp;Clef_répartition[[#This Row],[Nom association]]</f>
        <v>ARAS Nyon-Rolle_Association régionale pour l'action sociale Nyon-Rolle</v>
      </c>
      <c r="E2345">
        <f>COUNTIFS(D$2:D2345,Clef_répartition[[#This Row],[Code_Nom]],J$2:J2345,Clef_répartition[[#This Row],[Année]])</f>
        <v>8</v>
      </c>
      <c r="F2345">
        <f>IF(Clef_répartition[[#This Row],[Code_Nom]]=D2344,F2344-1,(COUNTIFS(Clef_répartition[Code_Nom],Clef_répartition[[#This Row],[Code_Nom]],Clef_répartition[Année],Clef_répartition[[#This Row],[Année]])))</f>
        <v>40</v>
      </c>
      <c r="G2345" t="str">
        <f>Clef_répartition[[#This Row],[Code_Nom]]&amp;"_"&amp;Clef_répartition[[#This Row],[Nombre]]&amp;"_"&amp;Clef_répartition[[#This Row],[Année]]</f>
        <v>ARAS Nyon-Rolle_Association régionale pour l'action sociale Nyon-Rolle_8_2017</v>
      </c>
      <c r="H2345">
        <v>5853</v>
      </c>
      <c r="I2345" t="s">
        <v>42</v>
      </c>
      <c r="J2345">
        <v>2017</v>
      </c>
      <c r="K2345">
        <v>7.9714443299720057E-3</v>
      </c>
    </row>
    <row r="2346" spans="1:11" x14ac:dyDescent="0.25">
      <c r="A2346" t="s">
        <v>721</v>
      </c>
      <c r="B2346" t="s">
        <v>467</v>
      </c>
      <c r="C2346" t="s">
        <v>468</v>
      </c>
      <c r="D2346" t="str">
        <f>Clef_répartition[[#This Row],[Code association]]&amp;"_"&amp;Clef_répartition[[#This Row],[Nom association]]</f>
        <v>ARAS Nyon-Rolle_Association régionale pour l'action sociale Nyon-Rolle</v>
      </c>
      <c r="E2346">
        <f>COUNTIFS(D$2:D2346,Clef_répartition[[#This Row],[Code_Nom]],J$2:J2346,Clef_répartition[[#This Row],[Année]])</f>
        <v>9</v>
      </c>
      <c r="F2346">
        <f>IF(Clef_répartition[[#This Row],[Code_Nom]]=D2345,F2345-1,(COUNTIFS(Clef_répartition[Code_Nom],Clef_répartition[[#This Row],[Code_Nom]],Clef_répartition[Année],Clef_répartition[[#This Row],[Année]])))</f>
        <v>39</v>
      </c>
      <c r="G2346" t="str">
        <f>Clef_répartition[[#This Row],[Code_Nom]]&amp;"_"&amp;Clef_répartition[[#This Row],[Nombre]]&amp;"_"&amp;Clef_répartition[[#This Row],[Année]]</f>
        <v>ARAS Nyon-Rolle_Association régionale pour l'action sociale Nyon-Rolle_9_2017</v>
      </c>
      <c r="H2346">
        <v>5854</v>
      </c>
      <c r="I2346" t="s">
        <v>43</v>
      </c>
      <c r="J2346">
        <v>2017</v>
      </c>
      <c r="K2346">
        <v>3.7359641180939296E-3</v>
      </c>
    </row>
    <row r="2347" spans="1:11" x14ac:dyDescent="0.25">
      <c r="A2347" t="s">
        <v>721</v>
      </c>
      <c r="B2347" t="s">
        <v>467</v>
      </c>
      <c r="C2347" t="s">
        <v>468</v>
      </c>
      <c r="D2347" t="str">
        <f>Clef_répartition[[#This Row],[Code association]]&amp;"_"&amp;Clef_répartition[[#This Row],[Nom association]]</f>
        <v>ARAS Nyon-Rolle_Association régionale pour l'action sociale Nyon-Rolle</v>
      </c>
      <c r="E2347">
        <f>COUNTIFS(D$2:D2347,Clef_répartition[[#This Row],[Code_Nom]],J$2:J2347,Clef_répartition[[#This Row],[Année]])</f>
        <v>10</v>
      </c>
      <c r="F2347">
        <f>IF(Clef_répartition[[#This Row],[Code_Nom]]=D2346,F2346-1,(COUNTIFS(Clef_répartition[Code_Nom],Clef_répartition[[#This Row],[Code_Nom]],Clef_répartition[Année],Clef_répartition[[#This Row],[Année]])))</f>
        <v>38</v>
      </c>
      <c r="G2347" t="str">
        <f>Clef_répartition[[#This Row],[Code_Nom]]&amp;"_"&amp;Clef_répartition[[#This Row],[Nombre]]&amp;"_"&amp;Clef_répartition[[#This Row],[Année]]</f>
        <v>ARAS Nyon-Rolle_Association régionale pour l'action sociale Nyon-Rolle_10_2017</v>
      </c>
      <c r="H2347">
        <v>5707</v>
      </c>
      <c r="I2347" t="s">
        <v>52</v>
      </c>
      <c r="J2347">
        <v>2017</v>
      </c>
      <c r="K2347">
        <v>1.1998792836106689E-2</v>
      </c>
    </row>
    <row r="2348" spans="1:11" x14ac:dyDescent="0.25">
      <c r="A2348" t="s">
        <v>721</v>
      </c>
      <c r="B2348" t="s">
        <v>467</v>
      </c>
      <c r="C2348" t="s">
        <v>468</v>
      </c>
      <c r="D2348" t="str">
        <f>Clef_répartition[[#This Row],[Code association]]&amp;"_"&amp;Clef_répartition[[#This Row],[Nom association]]</f>
        <v>ARAS Nyon-Rolle_Association régionale pour l'action sociale Nyon-Rolle</v>
      </c>
      <c r="E2348">
        <f>COUNTIFS(D$2:D2348,Clef_répartition[[#This Row],[Code_Nom]],J$2:J2348,Clef_répartition[[#This Row],[Année]])</f>
        <v>11</v>
      </c>
      <c r="F2348">
        <f>IF(Clef_répartition[[#This Row],[Code_Nom]]=D2347,F2347-1,(COUNTIFS(Clef_répartition[Code_Nom],Clef_répartition[[#This Row],[Code_Nom]],Clef_répartition[Année],Clef_répartition[[#This Row],[Année]])))</f>
        <v>37</v>
      </c>
      <c r="G2348" t="str">
        <f>Clef_répartition[[#This Row],[Code_Nom]]&amp;"_"&amp;Clef_répartition[[#This Row],[Nombre]]&amp;"_"&amp;Clef_répartition[[#This Row],[Année]]</f>
        <v>ARAS Nyon-Rolle_Association régionale pour l'action sociale Nyon-Rolle_11_2017</v>
      </c>
      <c r="H2348">
        <v>5708</v>
      </c>
      <c r="I2348" t="s">
        <v>53</v>
      </c>
      <c r="J2348">
        <v>2017</v>
      </c>
      <c r="K2348">
        <v>8.8455974940942622E-3</v>
      </c>
    </row>
    <row r="2349" spans="1:11" x14ac:dyDescent="0.25">
      <c r="A2349" t="s">
        <v>721</v>
      </c>
      <c r="B2349" t="s">
        <v>467</v>
      </c>
      <c r="C2349" t="s">
        <v>468</v>
      </c>
      <c r="D2349" t="str">
        <f>Clef_répartition[[#This Row],[Code association]]&amp;"_"&amp;Clef_répartition[[#This Row],[Nom association]]</f>
        <v>ARAS Nyon-Rolle_Association régionale pour l'action sociale Nyon-Rolle</v>
      </c>
      <c r="E2349">
        <f>COUNTIFS(D$2:D2349,Clef_répartition[[#This Row],[Code_Nom]],J$2:J2349,Clef_répartition[[#This Row],[Année]])</f>
        <v>12</v>
      </c>
      <c r="F2349">
        <f>IF(Clef_répartition[[#This Row],[Code_Nom]]=D2348,F2348-1,(COUNTIFS(Clef_répartition[Code_Nom],Clef_répartition[[#This Row],[Code_Nom]],Clef_répartition[Année],Clef_répartition[[#This Row],[Année]])))</f>
        <v>36</v>
      </c>
      <c r="G2349" t="str">
        <f>Clef_répartition[[#This Row],[Code_Nom]]&amp;"_"&amp;Clef_répartition[[#This Row],[Nombre]]&amp;"_"&amp;Clef_répartition[[#This Row],[Année]]</f>
        <v>ARAS Nyon-Rolle_Association régionale pour l'action sociale Nyon-Rolle_12_2017</v>
      </c>
      <c r="H2349">
        <v>5709</v>
      </c>
      <c r="I2349" t="s">
        <v>62</v>
      </c>
      <c r="J2349">
        <v>2017</v>
      </c>
      <c r="K2349">
        <v>1.2716847220921401E-2</v>
      </c>
    </row>
    <row r="2350" spans="1:11" x14ac:dyDescent="0.25">
      <c r="A2350" t="s">
        <v>721</v>
      </c>
      <c r="B2350" t="s">
        <v>467</v>
      </c>
      <c r="C2350" t="s">
        <v>468</v>
      </c>
      <c r="D2350" t="str">
        <f>Clef_répartition[[#This Row],[Code association]]&amp;"_"&amp;Clef_répartition[[#This Row],[Nom association]]</f>
        <v>ARAS Nyon-Rolle_Association régionale pour l'action sociale Nyon-Rolle</v>
      </c>
      <c r="E2350">
        <f>COUNTIFS(D$2:D2350,Clef_répartition[[#This Row],[Code_Nom]],J$2:J2350,Clef_répartition[[#This Row],[Année]])</f>
        <v>13</v>
      </c>
      <c r="F2350">
        <f>IF(Clef_répartition[[#This Row],[Code_Nom]]=D2349,F2349-1,(COUNTIFS(Clef_répartition[Code_Nom],Clef_répartition[[#This Row],[Code_Nom]],Clef_répartition[Année],Clef_répartition[[#This Row],[Année]])))</f>
        <v>35</v>
      </c>
      <c r="G2350" t="str">
        <f>Clef_répartition[[#This Row],[Code_Nom]]&amp;"_"&amp;Clef_répartition[[#This Row],[Nombre]]&amp;"_"&amp;Clef_répartition[[#This Row],[Année]]</f>
        <v>ARAS Nyon-Rolle_Association régionale pour l'action sociale Nyon-Rolle_13_2017</v>
      </c>
      <c r="H2350">
        <v>5710</v>
      </c>
      <c r="I2350" t="s">
        <v>69</v>
      </c>
      <c r="J2350">
        <v>2017</v>
      </c>
      <c r="K2350">
        <v>5.0992267907131635E-3</v>
      </c>
    </row>
    <row r="2351" spans="1:11" x14ac:dyDescent="0.25">
      <c r="A2351" t="s">
        <v>721</v>
      </c>
      <c r="B2351" t="s">
        <v>467</v>
      </c>
      <c r="C2351" t="s">
        <v>468</v>
      </c>
      <c r="D2351" t="str">
        <f>Clef_répartition[[#This Row],[Code association]]&amp;"_"&amp;Clef_répartition[[#This Row],[Nom association]]</f>
        <v>ARAS Nyon-Rolle_Association régionale pour l'action sociale Nyon-Rolle</v>
      </c>
      <c r="E2351">
        <f>COUNTIFS(D$2:D2351,Clef_répartition[[#This Row],[Code_Nom]],J$2:J2351,Clef_répartition[[#This Row],[Année]])</f>
        <v>14</v>
      </c>
      <c r="F2351">
        <f>IF(Clef_répartition[[#This Row],[Code_Nom]]=D2350,F2350-1,(COUNTIFS(Clef_répartition[Code_Nom],Clef_répartition[[#This Row],[Code_Nom]],Clef_répartition[Année],Clef_répartition[[#This Row],[Année]])))</f>
        <v>34</v>
      </c>
      <c r="G2351" t="str">
        <f>Clef_répartition[[#This Row],[Code_Nom]]&amp;"_"&amp;Clef_répartition[[#This Row],[Nombre]]&amp;"_"&amp;Clef_répartition[[#This Row],[Année]]</f>
        <v>ARAS Nyon-Rolle_Association régionale pour l'action sociale Nyon-Rolle_14_2017</v>
      </c>
      <c r="H2351">
        <v>5711</v>
      </c>
      <c r="I2351" t="s">
        <v>70</v>
      </c>
      <c r="J2351">
        <v>2017</v>
      </c>
      <c r="K2351">
        <v>2.6651264920441654E-2</v>
      </c>
    </row>
    <row r="2352" spans="1:11" x14ac:dyDescent="0.25">
      <c r="A2352" t="s">
        <v>721</v>
      </c>
      <c r="B2352" t="s">
        <v>467</v>
      </c>
      <c r="C2352" t="s">
        <v>468</v>
      </c>
      <c r="D2352" t="str">
        <f>Clef_répartition[[#This Row],[Code association]]&amp;"_"&amp;Clef_répartition[[#This Row],[Nom association]]</f>
        <v>ARAS Nyon-Rolle_Association régionale pour l'action sociale Nyon-Rolle</v>
      </c>
      <c r="E2352">
        <f>COUNTIFS(D$2:D2352,Clef_répartition[[#This Row],[Code_Nom]],J$2:J2352,Clef_répartition[[#This Row],[Année]])</f>
        <v>15</v>
      </c>
      <c r="F2352">
        <f>IF(Clef_répartition[[#This Row],[Code_Nom]]=D2351,F2351-1,(COUNTIFS(Clef_répartition[Code_Nom],Clef_répartition[[#This Row],[Code_Nom]],Clef_répartition[Année],Clef_répartition[[#This Row],[Année]])))</f>
        <v>33</v>
      </c>
      <c r="G2352" t="str">
        <f>Clef_répartition[[#This Row],[Code_Nom]]&amp;"_"&amp;Clef_répartition[[#This Row],[Nombre]]&amp;"_"&amp;Clef_répartition[[#This Row],[Année]]</f>
        <v>ARAS Nyon-Rolle_Association régionale pour l'action sociale Nyon-Rolle_15_2017</v>
      </c>
      <c r="H2352">
        <v>5712</v>
      </c>
      <c r="I2352" t="s">
        <v>72</v>
      </c>
      <c r="J2352">
        <v>2017</v>
      </c>
      <c r="K2352">
        <v>3.0616173914853322E-2</v>
      </c>
    </row>
    <row r="2353" spans="1:11" x14ac:dyDescent="0.25">
      <c r="A2353" t="s">
        <v>721</v>
      </c>
      <c r="B2353" t="s">
        <v>467</v>
      </c>
      <c r="C2353" t="s">
        <v>468</v>
      </c>
      <c r="D2353" t="str">
        <f>Clef_répartition[[#This Row],[Code association]]&amp;"_"&amp;Clef_répartition[[#This Row],[Nom association]]</f>
        <v>ARAS Nyon-Rolle_Association régionale pour l'action sociale Nyon-Rolle</v>
      </c>
      <c r="E2353">
        <f>COUNTIFS(D$2:D2353,Clef_répartition[[#This Row],[Code_Nom]],J$2:J2353,Clef_répartition[[#This Row],[Année]])</f>
        <v>16</v>
      </c>
      <c r="F2353">
        <f>IF(Clef_répartition[[#This Row],[Code_Nom]]=D2352,F2352-1,(COUNTIFS(Clef_répartition[Code_Nom],Clef_répartition[[#This Row],[Code_Nom]],Clef_répartition[Année],Clef_répartition[[#This Row],[Année]])))</f>
        <v>32</v>
      </c>
      <c r="G2353" t="str">
        <f>Clef_répartition[[#This Row],[Code_Nom]]&amp;"_"&amp;Clef_répartition[[#This Row],[Nombre]]&amp;"_"&amp;Clef_répartition[[#This Row],[Année]]</f>
        <v>ARAS Nyon-Rolle_Association régionale pour l'action sociale Nyon-Rolle_16_2017</v>
      </c>
      <c r="H2353">
        <v>5713</v>
      </c>
      <c r="I2353" t="s">
        <v>80</v>
      </c>
      <c r="J2353">
        <v>2017</v>
      </c>
      <c r="K2353">
        <v>2.1427159106282456E-2</v>
      </c>
    </row>
    <row r="2354" spans="1:11" x14ac:dyDescent="0.25">
      <c r="A2354" t="s">
        <v>721</v>
      </c>
      <c r="B2354" t="s">
        <v>467</v>
      </c>
      <c r="C2354" t="s">
        <v>468</v>
      </c>
      <c r="D2354" t="str">
        <f>Clef_répartition[[#This Row],[Code association]]&amp;"_"&amp;Clef_répartition[[#This Row],[Nom association]]</f>
        <v>ARAS Nyon-Rolle_Association régionale pour l'action sociale Nyon-Rolle</v>
      </c>
      <c r="E2354">
        <f>COUNTIFS(D$2:D2354,Clef_répartition[[#This Row],[Code_Nom]],J$2:J2354,Clef_répartition[[#This Row],[Année]])</f>
        <v>17</v>
      </c>
      <c r="F2354">
        <f>IF(Clef_répartition[[#This Row],[Code_Nom]]=D2353,F2353-1,(COUNTIFS(Clef_répartition[Code_Nom],Clef_répartition[[#This Row],[Code_Nom]],Clef_répartition[Année],Clef_répartition[[#This Row],[Année]])))</f>
        <v>31</v>
      </c>
      <c r="G2354" t="str">
        <f>Clef_répartition[[#This Row],[Code_Nom]]&amp;"_"&amp;Clef_répartition[[#This Row],[Nombre]]&amp;"_"&amp;Clef_répartition[[#This Row],[Année]]</f>
        <v>ARAS Nyon-Rolle_Association régionale pour l'action sociale Nyon-Rolle_17_2017</v>
      </c>
      <c r="H2354">
        <v>5714</v>
      </c>
      <c r="I2354" t="s">
        <v>81</v>
      </c>
      <c r="J2354">
        <v>2017</v>
      </c>
      <c r="K2354">
        <v>1.2196517956562913E-2</v>
      </c>
    </row>
    <row r="2355" spans="1:11" x14ac:dyDescent="0.25">
      <c r="A2355" t="s">
        <v>721</v>
      </c>
      <c r="B2355" t="s">
        <v>467</v>
      </c>
      <c r="C2355" t="s">
        <v>468</v>
      </c>
      <c r="D2355" t="str">
        <f>Clef_répartition[[#This Row],[Code association]]&amp;"_"&amp;Clef_répartition[[#This Row],[Nom association]]</f>
        <v>ARAS Nyon-Rolle_Association régionale pour l'action sociale Nyon-Rolle</v>
      </c>
      <c r="E2355">
        <f>COUNTIFS(D$2:D2355,Clef_répartition[[#This Row],[Code_Nom]],J$2:J2355,Clef_répartition[[#This Row],[Année]])</f>
        <v>18</v>
      </c>
      <c r="F2355">
        <f>IF(Clef_répartition[[#This Row],[Code_Nom]]=D2354,F2354-1,(COUNTIFS(Clef_répartition[Code_Nom],Clef_répartition[[#This Row],[Code_Nom]],Clef_répartition[Année],Clef_répartition[[#This Row],[Année]])))</f>
        <v>30</v>
      </c>
      <c r="G2355" t="str">
        <f>Clef_répartition[[#This Row],[Code_Nom]]&amp;"_"&amp;Clef_répartition[[#This Row],[Nombre]]&amp;"_"&amp;Clef_répartition[[#This Row],[Année]]</f>
        <v>ARAS Nyon-Rolle_Association régionale pour l'action sociale Nyon-Rolle_18_2017</v>
      </c>
      <c r="H2355">
        <v>5715</v>
      </c>
      <c r="I2355" t="s">
        <v>97</v>
      </c>
      <c r="J2355">
        <v>2017</v>
      </c>
      <c r="K2355">
        <v>1.081244211336934E-2</v>
      </c>
    </row>
    <row r="2356" spans="1:11" x14ac:dyDescent="0.25">
      <c r="A2356" t="s">
        <v>721</v>
      </c>
      <c r="B2356" t="s">
        <v>467</v>
      </c>
      <c r="C2356" t="s">
        <v>468</v>
      </c>
      <c r="D2356" t="str">
        <f>Clef_répartition[[#This Row],[Code association]]&amp;"_"&amp;Clef_répartition[[#This Row],[Nom association]]</f>
        <v>ARAS Nyon-Rolle_Association régionale pour l'action sociale Nyon-Rolle</v>
      </c>
      <c r="E2356">
        <f>COUNTIFS(D$2:D2356,Clef_répartition[[#This Row],[Code_Nom]],J$2:J2356,Clef_répartition[[#This Row],[Année]])</f>
        <v>19</v>
      </c>
      <c r="F2356">
        <f>IF(Clef_répartition[[#This Row],[Code_Nom]]=D2355,F2355-1,(COUNTIFS(Clef_répartition[Code_Nom],Clef_répartition[[#This Row],[Code_Nom]],Clef_répartition[Année],Clef_répartition[[#This Row],[Année]])))</f>
        <v>29</v>
      </c>
      <c r="G2356" t="str">
        <f>Clef_répartition[[#This Row],[Code_Nom]]&amp;"_"&amp;Clef_répartition[[#This Row],[Nombre]]&amp;"_"&amp;Clef_répartition[[#This Row],[Année]]</f>
        <v>ARAS Nyon-Rolle_Association régionale pour l'action sociale Nyon-Rolle_19_2017</v>
      </c>
      <c r="H2356">
        <v>5855</v>
      </c>
      <c r="I2356" t="s">
        <v>98</v>
      </c>
      <c r="J2356">
        <v>2017</v>
      </c>
      <c r="K2356">
        <v>6.5873684867784332E-3</v>
      </c>
    </row>
    <row r="2357" spans="1:11" x14ac:dyDescent="0.25">
      <c r="A2357" t="s">
        <v>721</v>
      </c>
      <c r="B2357" t="s">
        <v>467</v>
      </c>
      <c r="C2357" t="s">
        <v>468</v>
      </c>
      <c r="D2357" t="str">
        <f>Clef_répartition[[#This Row],[Code association]]&amp;"_"&amp;Clef_répartition[[#This Row],[Nom association]]</f>
        <v>ARAS Nyon-Rolle_Association régionale pour l'action sociale Nyon-Rolle</v>
      </c>
      <c r="E2357">
        <f>COUNTIFS(D$2:D2357,Clef_répartition[[#This Row],[Code_Nom]],J$2:J2357,Clef_répartition[[#This Row],[Année]])</f>
        <v>20</v>
      </c>
      <c r="F2357">
        <f>IF(Clef_répartition[[#This Row],[Code_Nom]]=D2356,F2356-1,(COUNTIFS(Clef_répartition[Code_Nom],Clef_répartition[[#This Row],[Code_Nom]],Clef_répartition[Année],Clef_répartition[[#This Row],[Année]])))</f>
        <v>28</v>
      </c>
      <c r="G2357" t="str">
        <f>Clef_répartition[[#This Row],[Code_Nom]]&amp;"_"&amp;Clef_répartition[[#This Row],[Nombre]]&amp;"_"&amp;Clef_répartition[[#This Row],[Année]]</f>
        <v>ARAS Nyon-Rolle_Association régionale pour l'action sociale Nyon-Rolle_20_2017</v>
      </c>
      <c r="H2357">
        <v>5856</v>
      </c>
      <c r="I2357" t="s">
        <v>106</v>
      </c>
      <c r="J2357">
        <v>2017</v>
      </c>
      <c r="K2357">
        <v>7.232576774582956E-3</v>
      </c>
    </row>
    <row r="2358" spans="1:11" x14ac:dyDescent="0.25">
      <c r="A2358" t="s">
        <v>721</v>
      </c>
      <c r="B2358" t="s">
        <v>467</v>
      </c>
      <c r="C2358" t="s">
        <v>468</v>
      </c>
      <c r="D2358" t="str">
        <f>Clef_répartition[[#This Row],[Code association]]&amp;"_"&amp;Clef_répartition[[#This Row],[Nom association]]</f>
        <v>ARAS Nyon-Rolle_Association régionale pour l'action sociale Nyon-Rolle</v>
      </c>
      <c r="E2358">
        <f>COUNTIFS(D$2:D2358,Clef_répartition[[#This Row],[Code_Nom]],J$2:J2358,Clef_répartition[[#This Row],[Année]])</f>
        <v>21</v>
      </c>
      <c r="F2358">
        <f>IF(Clef_répartition[[#This Row],[Code_Nom]]=D2357,F2357-1,(COUNTIFS(Clef_répartition[Code_Nom],Clef_répartition[[#This Row],[Code_Nom]],Clef_répartition[Année],Clef_répartition[[#This Row],[Année]])))</f>
        <v>27</v>
      </c>
      <c r="G2358" t="str">
        <f>Clef_répartition[[#This Row],[Code_Nom]]&amp;"_"&amp;Clef_répartition[[#This Row],[Nombre]]&amp;"_"&amp;Clef_répartition[[#This Row],[Année]]</f>
        <v>ARAS Nyon-Rolle_Association régionale pour l'action sociale Nyon-Rolle_21_2017</v>
      </c>
      <c r="H2358">
        <v>5716</v>
      </c>
      <c r="I2358" t="s">
        <v>110</v>
      </c>
      <c r="J2358">
        <v>2017</v>
      </c>
      <c r="K2358">
        <v>1.5422559395585528E-2</v>
      </c>
    </row>
    <row r="2359" spans="1:11" x14ac:dyDescent="0.25">
      <c r="A2359" t="s">
        <v>721</v>
      </c>
      <c r="B2359" t="s">
        <v>467</v>
      </c>
      <c r="C2359" t="s">
        <v>468</v>
      </c>
      <c r="D2359" t="str">
        <f>Clef_répartition[[#This Row],[Code association]]&amp;"_"&amp;Clef_répartition[[#This Row],[Nom association]]</f>
        <v>ARAS Nyon-Rolle_Association régionale pour l'action sociale Nyon-Rolle</v>
      </c>
      <c r="E2359">
        <f>COUNTIFS(D$2:D2359,Clef_répartition[[#This Row],[Code_Nom]],J$2:J2359,Clef_répartition[[#This Row],[Année]])</f>
        <v>22</v>
      </c>
      <c r="F2359">
        <f>IF(Clef_répartition[[#This Row],[Code_Nom]]=D2358,F2358-1,(COUNTIFS(Clef_répartition[Code_Nom],Clef_répartition[[#This Row],[Code_Nom]],Clef_répartition[Année],Clef_répartition[[#This Row],[Année]])))</f>
        <v>26</v>
      </c>
      <c r="G2359" t="str">
        <f>Clef_répartition[[#This Row],[Code_Nom]]&amp;"_"&amp;Clef_répartition[[#This Row],[Nombre]]&amp;"_"&amp;Clef_répartition[[#This Row],[Année]]</f>
        <v>ARAS Nyon-Rolle_Association régionale pour l'action sociale Nyon-Rolle_22_2017</v>
      </c>
      <c r="H2359">
        <v>5717</v>
      </c>
      <c r="I2359" t="s">
        <v>118</v>
      </c>
      <c r="J2359">
        <v>2017</v>
      </c>
      <c r="K2359">
        <v>3.5486455829248746E-2</v>
      </c>
    </row>
    <row r="2360" spans="1:11" x14ac:dyDescent="0.25">
      <c r="A2360" t="s">
        <v>721</v>
      </c>
      <c r="B2360" t="s">
        <v>467</v>
      </c>
      <c r="C2360" t="s">
        <v>468</v>
      </c>
      <c r="D2360" t="str">
        <f>Clef_répartition[[#This Row],[Code association]]&amp;"_"&amp;Clef_répartition[[#This Row],[Nom association]]</f>
        <v>ARAS Nyon-Rolle_Association régionale pour l'action sociale Nyon-Rolle</v>
      </c>
      <c r="E2360">
        <f>COUNTIFS(D$2:D2360,Clef_répartition[[#This Row],[Code_Nom]],J$2:J2360,Clef_répartition[[#This Row],[Année]])</f>
        <v>23</v>
      </c>
      <c r="F2360">
        <f>IF(Clef_répartition[[#This Row],[Code_Nom]]=D2359,F2359-1,(COUNTIFS(Clef_répartition[Code_Nom],Clef_répartition[[#This Row],[Code_Nom]],Clef_répartition[Année],Clef_répartition[[#This Row],[Année]])))</f>
        <v>25</v>
      </c>
      <c r="G2360" t="str">
        <f>Clef_répartition[[#This Row],[Code_Nom]]&amp;"_"&amp;Clef_répartition[[#This Row],[Nombre]]&amp;"_"&amp;Clef_répartition[[#This Row],[Année]]</f>
        <v>ARAS Nyon-Rolle_Association régionale pour l'action sociale Nyon-Rolle_23_2017</v>
      </c>
      <c r="H2360">
        <v>5718</v>
      </c>
      <c r="I2360" t="s">
        <v>120</v>
      </c>
      <c r="J2360">
        <v>2017</v>
      </c>
      <c r="K2360">
        <v>1.9720479119186621E-2</v>
      </c>
    </row>
    <row r="2361" spans="1:11" x14ac:dyDescent="0.25">
      <c r="A2361" t="s">
        <v>721</v>
      </c>
      <c r="B2361" t="s">
        <v>467</v>
      </c>
      <c r="C2361" t="s">
        <v>468</v>
      </c>
      <c r="D2361" t="str">
        <f>Clef_répartition[[#This Row],[Code association]]&amp;"_"&amp;Clef_répartition[[#This Row],[Nom association]]</f>
        <v>ARAS Nyon-Rolle_Association régionale pour l'action sociale Nyon-Rolle</v>
      </c>
      <c r="E2361">
        <f>COUNTIFS(D$2:D2361,Clef_répartition[[#This Row],[Code_Nom]],J$2:J2361,Clef_répartition[[#This Row],[Année]])</f>
        <v>24</v>
      </c>
      <c r="F2361">
        <f>IF(Clef_répartition[[#This Row],[Code_Nom]]=D2360,F2360-1,(COUNTIFS(Clef_répartition[Code_Nom],Clef_répartition[[#This Row],[Code_Nom]],Clef_répartition[Année],Clef_répartition[[#This Row],[Année]])))</f>
        <v>24</v>
      </c>
      <c r="G2361" t="str">
        <f>Clef_répartition[[#This Row],[Code_Nom]]&amp;"_"&amp;Clef_répartition[[#This Row],[Nombre]]&amp;"_"&amp;Clef_répartition[[#This Row],[Année]]</f>
        <v>ARAS Nyon-Rolle_Association régionale pour l'action sociale Nyon-Rolle_24_2017</v>
      </c>
      <c r="H2361">
        <v>5857</v>
      </c>
      <c r="I2361" t="s">
        <v>122</v>
      </c>
      <c r="J2361">
        <v>2017</v>
      </c>
      <c r="K2361">
        <v>1.2800099903218756E-2</v>
      </c>
    </row>
    <row r="2362" spans="1:11" x14ac:dyDescent="0.25">
      <c r="A2362" t="s">
        <v>721</v>
      </c>
      <c r="B2362" t="s">
        <v>467</v>
      </c>
      <c r="C2362" t="s">
        <v>468</v>
      </c>
      <c r="D2362" t="str">
        <f>Clef_répartition[[#This Row],[Code association]]&amp;"_"&amp;Clef_répartition[[#This Row],[Nom association]]</f>
        <v>ARAS Nyon-Rolle_Association régionale pour l'action sociale Nyon-Rolle</v>
      </c>
      <c r="E2362">
        <f>COUNTIFS(D$2:D2362,Clef_répartition[[#This Row],[Code_Nom]],J$2:J2362,Clef_répartition[[#This Row],[Année]])</f>
        <v>25</v>
      </c>
      <c r="F2362">
        <f>IF(Clef_répartition[[#This Row],[Code_Nom]]=D2361,F2361-1,(COUNTIFS(Clef_répartition[Code_Nom],Clef_répartition[[#This Row],[Code_Nom]],Clef_répartition[Année],Clef_répartition[[#This Row],[Année]])))</f>
        <v>23</v>
      </c>
      <c r="G2362" t="str">
        <f>Clef_répartition[[#This Row],[Code_Nom]]&amp;"_"&amp;Clef_répartition[[#This Row],[Nombre]]&amp;"_"&amp;Clef_répartition[[#This Row],[Année]]</f>
        <v>ARAS Nyon-Rolle_Association régionale pour l'action sociale Nyon-Rolle_25_2017</v>
      </c>
      <c r="H2362">
        <v>5719</v>
      </c>
      <c r="I2362" t="s">
        <v>124</v>
      </c>
      <c r="J2362">
        <v>2017</v>
      </c>
      <c r="K2362">
        <v>1.2435869418167817E-2</v>
      </c>
    </row>
    <row r="2363" spans="1:11" x14ac:dyDescent="0.25">
      <c r="A2363" t="s">
        <v>721</v>
      </c>
      <c r="B2363" t="s">
        <v>467</v>
      </c>
      <c r="C2363" t="s">
        <v>468</v>
      </c>
      <c r="D2363" t="str">
        <f>Clef_répartition[[#This Row],[Code association]]&amp;"_"&amp;Clef_répartition[[#This Row],[Nom association]]</f>
        <v>ARAS Nyon-Rolle_Association régionale pour l'action sociale Nyon-Rolle</v>
      </c>
      <c r="E2363">
        <f>COUNTIFS(D$2:D2363,Clef_répartition[[#This Row],[Code_Nom]],J$2:J2363,Clef_répartition[[#This Row],[Année]])</f>
        <v>26</v>
      </c>
      <c r="F2363">
        <f>IF(Clef_répartition[[#This Row],[Code_Nom]]=D2362,F2362-1,(COUNTIFS(Clef_répartition[Code_Nom],Clef_répartition[[#This Row],[Code_Nom]],Clef_répartition[Année],Clef_répartition[[#This Row],[Année]])))</f>
        <v>22</v>
      </c>
      <c r="G2363" t="str">
        <f>Clef_répartition[[#This Row],[Code_Nom]]&amp;"_"&amp;Clef_répartition[[#This Row],[Nombre]]&amp;"_"&amp;Clef_répartition[[#This Row],[Année]]</f>
        <v>ARAS Nyon-Rolle_Association régionale pour l'action sociale Nyon-Rolle_26_2017</v>
      </c>
      <c r="H2363">
        <v>5720</v>
      </c>
      <c r="I2363" t="s">
        <v>125</v>
      </c>
      <c r="J2363">
        <v>2017</v>
      </c>
      <c r="K2363">
        <v>1.040658528716972E-2</v>
      </c>
    </row>
    <row r="2364" spans="1:11" x14ac:dyDescent="0.25">
      <c r="A2364" t="s">
        <v>721</v>
      </c>
      <c r="B2364" t="s">
        <v>467</v>
      </c>
      <c r="C2364" t="s">
        <v>468</v>
      </c>
      <c r="D2364" t="str">
        <f>Clef_répartition[[#This Row],[Code association]]&amp;"_"&amp;Clef_répartition[[#This Row],[Nom association]]</f>
        <v>ARAS Nyon-Rolle_Association régionale pour l'action sociale Nyon-Rolle</v>
      </c>
      <c r="E2364">
        <f>COUNTIFS(D$2:D2364,Clef_répartition[[#This Row],[Code_Nom]],J$2:J2364,Clef_répartition[[#This Row],[Année]])</f>
        <v>27</v>
      </c>
      <c r="F2364">
        <f>IF(Clef_répartition[[#This Row],[Code_Nom]]=D2363,F2363-1,(COUNTIFS(Clef_répartition[Code_Nom],Clef_répartition[[#This Row],[Code_Nom]],Clef_répartition[Année],Clef_répartition[[#This Row],[Année]])))</f>
        <v>21</v>
      </c>
      <c r="G2364" t="str">
        <f>Clef_répartition[[#This Row],[Code_Nom]]&amp;"_"&amp;Clef_répartition[[#This Row],[Nombre]]&amp;"_"&amp;Clef_répartition[[#This Row],[Année]]</f>
        <v>ARAS Nyon-Rolle_Association régionale pour l'action sociale Nyon-Rolle_27_2017</v>
      </c>
      <c r="H2364">
        <v>5721</v>
      </c>
      <c r="I2364" t="s">
        <v>126</v>
      </c>
      <c r="J2364">
        <v>2017</v>
      </c>
      <c r="K2364">
        <v>0.13350608264910035</v>
      </c>
    </row>
    <row r="2365" spans="1:11" x14ac:dyDescent="0.25">
      <c r="A2365" t="s">
        <v>721</v>
      </c>
      <c r="B2365" t="s">
        <v>467</v>
      </c>
      <c r="C2365" t="s">
        <v>468</v>
      </c>
      <c r="D2365" t="str">
        <f>Clef_répartition[[#This Row],[Code association]]&amp;"_"&amp;Clef_répartition[[#This Row],[Nom association]]</f>
        <v>ARAS Nyon-Rolle_Association régionale pour l'action sociale Nyon-Rolle</v>
      </c>
      <c r="E2365">
        <f>COUNTIFS(D$2:D2365,Clef_répartition[[#This Row],[Code_Nom]],J$2:J2365,Clef_répartition[[#This Row],[Année]])</f>
        <v>28</v>
      </c>
      <c r="F2365">
        <f>IF(Clef_répartition[[#This Row],[Code_Nom]]=D2364,F2364-1,(COUNTIFS(Clef_répartition[Code_Nom],Clef_répartition[[#This Row],[Code_Nom]],Clef_répartition[Année],Clef_répartition[[#This Row],[Année]])))</f>
        <v>20</v>
      </c>
      <c r="G2365" t="str">
        <f>Clef_répartition[[#This Row],[Code_Nom]]&amp;"_"&amp;Clef_répartition[[#This Row],[Nombre]]&amp;"_"&amp;Clef_répartition[[#This Row],[Année]]</f>
        <v>ARAS Nyon-Rolle_Association régionale pour l'action sociale Nyon-Rolle_28_2017</v>
      </c>
      <c r="H2365">
        <v>5722</v>
      </c>
      <c r="I2365" t="s">
        <v>133</v>
      </c>
      <c r="J2365">
        <v>2017</v>
      </c>
      <c r="K2365">
        <v>3.9232826532629847E-3</v>
      </c>
    </row>
    <row r="2366" spans="1:11" x14ac:dyDescent="0.25">
      <c r="A2366" t="s">
        <v>721</v>
      </c>
      <c r="B2366" t="s">
        <v>467</v>
      </c>
      <c r="C2366" t="s">
        <v>468</v>
      </c>
      <c r="D2366" t="str">
        <f>Clef_répartition[[#This Row],[Code association]]&amp;"_"&amp;Clef_répartition[[#This Row],[Nom association]]</f>
        <v>ARAS Nyon-Rolle_Association régionale pour l'action sociale Nyon-Rolle</v>
      </c>
      <c r="E2366">
        <f>COUNTIFS(D$2:D2366,Clef_répartition[[#This Row],[Code_Nom]],J$2:J2366,Clef_répartition[[#This Row],[Année]])</f>
        <v>29</v>
      </c>
      <c r="F2366">
        <f>IF(Clef_répartition[[#This Row],[Code_Nom]]=D2365,F2365-1,(COUNTIFS(Clef_répartition[Code_Nom],Clef_répartition[[#This Row],[Code_Nom]],Clef_répartition[Année],Clef_répartition[[#This Row],[Année]])))</f>
        <v>19</v>
      </c>
      <c r="G2366" t="str">
        <f>Clef_répartition[[#This Row],[Code_Nom]]&amp;"_"&amp;Clef_répartition[[#This Row],[Nombre]]&amp;"_"&amp;Clef_répartition[[#This Row],[Année]]</f>
        <v>ARAS Nyon-Rolle_Association régionale pour l'action sociale Nyon-Rolle_29_2017</v>
      </c>
      <c r="H2366">
        <v>5726</v>
      </c>
      <c r="I2366" t="s">
        <v>148</v>
      </c>
      <c r="J2366">
        <v>2017</v>
      </c>
      <c r="K2366">
        <v>1.1655375521630087E-2</v>
      </c>
    </row>
    <row r="2367" spans="1:11" x14ac:dyDescent="0.25">
      <c r="A2367" t="s">
        <v>721</v>
      </c>
      <c r="B2367" t="s">
        <v>467</v>
      </c>
      <c r="C2367" t="s">
        <v>468</v>
      </c>
      <c r="D2367" t="str">
        <f>Clef_répartition[[#This Row],[Code association]]&amp;"_"&amp;Clef_répartition[[#This Row],[Nom association]]</f>
        <v>ARAS Nyon-Rolle_Association régionale pour l'action sociale Nyon-Rolle</v>
      </c>
      <c r="E2367">
        <f>COUNTIFS(D$2:D2367,Clef_répartition[[#This Row],[Code_Nom]],J$2:J2367,Clef_répartition[[#This Row],[Année]])</f>
        <v>30</v>
      </c>
      <c r="F2367">
        <f>IF(Clef_répartition[[#This Row],[Code_Nom]]=D2366,F2366-1,(COUNTIFS(Clef_répartition[Code_Nom],Clef_répartition[[#This Row],[Code_Nom]],Clef_répartition[Année],Clef_répartition[[#This Row],[Année]])))</f>
        <v>18</v>
      </c>
      <c r="G2367" t="str">
        <f>Clef_répartition[[#This Row],[Code_Nom]]&amp;"_"&amp;Clef_répartition[[#This Row],[Nombre]]&amp;"_"&amp;Clef_répartition[[#This Row],[Année]]</f>
        <v>ARAS Nyon-Rolle_Association régionale pour l'action sociale Nyon-Rolle_30_2017</v>
      </c>
      <c r="H2367">
        <v>5731</v>
      </c>
      <c r="I2367" t="s">
        <v>157</v>
      </c>
      <c r="J2367">
        <v>2017</v>
      </c>
      <c r="K2367">
        <v>1.3112297461833847E-2</v>
      </c>
    </row>
    <row r="2368" spans="1:11" x14ac:dyDescent="0.25">
      <c r="A2368" t="s">
        <v>721</v>
      </c>
      <c r="B2368" t="s">
        <v>467</v>
      </c>
      <c r="C2368" t="s">
        <v>468</v>
      </c>
      <c r="D2368" t="str">
        <f>Clef_répartition[[#This Row],[Code association]]&amp;"_"&amp;Clef_répartition[[#This Row],[Nom association]]</f>
        <v>ARAS Nyon-Rolle_Association régionale pour l'action sociale Nyon-Rolle</v>
      </c>
      <c r="E2368">
        <f>COUNTIFS(D$2:D2368,Clef_répartition[[#This Row],[Code_Nom]],J$2:J2368,Clef_répartition[[#This Row],[Année]])</f>
        <v>31</v>
      </c>
      <c r="F2368">
        <f>IF(Clef_répartition[[#This Row],[Code_Nom]]=D2367,F2367-1,(COUNTIFS(Clef_répartition[Code_Nom],Clef_répartition[[#This Row],[Code_Nom]],Clef_répartition[Année],Clef_répartition[[#This Row],[Année]])))</f>
        <v>17</v>
      </c>
      <c r="G2368" t="str">
        <f>Clef_répartition[[#This Row],[Code_Nom]]&amp;"_"&amp;Clef_répartition[[#This Row],[Nombre]]&amp;"_"&amp;Clef_répartition[[#This Row],[Année]]</f>
        <v>ARAS Nyon-Rolle_Association régionale pour l'action sociale Nyon-Rolle_31_2017</v>
      </c>
      <c r="H2368">
        <v>5429</v>
      </c>
      <c r="I2368" t="s">
        <v>162</v>
      </c>
      <c r="J2368">
        <v>2017</v>
      </c>
      <c r="K2368">
        <v>4.7870292320980716E-3</v>
      </c>
    </row>
    <row r="2369" spans="1:11" x14ac:dyDescent="0.25">
      <c r="A2369" t="s">
        <v>721</v>
      </c>
      <c r="B2369" t="s">
        <v>467</v>
      </c>
      <c r="C2369" t="s">
        <v>468</v>
      </c>
      <c r="D2369" t="str">
        <f>Clef_répartition[[#This Row],[Code association]]&amp;"_"&amp;Clef_répartition[[#This Row],[Nom association]]</f>
        <v>ARAS Nyon-Rolle_Association régionale pour l'action sociale Nyon-Rolle</v>
      </c>
      <c r="E2369">
        <f>COUNTIFS(D$2:D2369,Clef_répartition[[#This Row],[Code_Nom]],J$2:J2369,Clef_répartition[[#This Row],[Année]])</f>
        <v>32</v>
      </c>
      <c r="F2369">
        <f>IF(Clef_répartition[[#This Row],[Code_Nom]]=D2368,F2368-1,(COUNTIFS(Clef_répartition[Code_Nom],Clef_répartition[[#This Row],[Code_Nom]],Clef_répartition[Année],Clef_répartition[[#This Row],[Année]])))</f>
        <v>16</v>
      </c>
      <c r="G2369" t="str">
        <f>Clef_répartition[[#This Row],[Code_Nom]]&amp;"_"&amp;Clef_répartition[[#This Row],[Nombre]]&amp;"_"&amp;Clef_répartition[[#This Row],[Année]]</f>
        <v>ARAS Nyon-Rolle_Association régionale pour l'action sociale Nyon-Rolle_32_2017</v>
      </c>
      <c r="H2369">
        <v>5858</v>
      </c>
      <c r="I2369" t="s">
        <v>165</v>
      </c>
      <c r="J2369">
        <v>2017</v>
      </c>
      <c r="K2369">
        <v>6.5041158044810759E-3</v>
      </c>
    </row>
    <row r="2370" spans="1:11" x14ac:dyDescent="0.25">
      <c r="A2370" t="s">
        <v>721</v>
      </c>
      <c r="B2370" t="s">
        <v>467</v>
      </c>
      <c r="C2370" t="s">
        <v>468</v>
      </c>
      <c r="D2370" t="str">
        <f>Clef_répartition[[#This Row],[Code association]]&amp;"_"&amp;Clef_répartition[[#This Row],[Nom association]]</f>
        <v>ARAS Nyon-Rolle_Association régionale pour l'action sociale Nyon-Rolle</v>
      </c>
      <c r="E2370">
        <f>COUNTIFS(D$2:D2370,Clef_répartition[[#This Row],[Code_Nom]],J$2:J2370,Clef_répartition[[#This Row],[Année]])</f>
        <v>33</v>
      </c>
      <c r="F2370">
        <f>IF(Clef_répartition[[#This Row],[Code_Nom]]=D2369,F2369-1,(COUNTIFS(Clef_répartition[Code_Nom],Clef_répartition[[#This Row],[Code_Nom]],Clef_répartition[Année],Clef_répartition[[#This Row],[Année]])))</f>
        <v>15</v>
      </c>
      <c r="G2370" t="str">
        <f>Clef_répartition[[#This Row],[Code_Nom]]&amp;"_"&amp;Clef_répartition[[#This Row],[Nombre]]&amp;"_"&amp;Clef_répartition[[#This Row],[Année]]</f>
        <v>ARAS Nyon-Rolle_Association régionale pour l'action sociale Nyon-Rolle_33_2017</v>
      </c>
      <c r="H2370">
        <v>5430</v>
      </c>
      <c r="I2370" t="s">
        <v>171</v>
      </c>
      <c r="J2370">
        <v>2017</v>
      </c>
      <c r="K2370">
        <v>4.4748316734829797E-3</v>
      </c>
    </row>
    <row r="2371" spans="1:11" x14ac:dyDescent="0.25">
      <c r="A2371" t="s">
        <v>721</v>
      </c>
      <c r="B2371" t="s">
        <v>467</v>
      </c>
      <c r="C2371" t="s">
        <v>468</v>
      </c>
      <c r="D2371" t="str">
        <f>Clef_répartition[[#This Row],[Code association]]&amp;"_"&amp;Clef_répartition[[#This Row],[Nom association]]</f>
        <v>ARAS Nyon-Rolle_Association régionale pour l'action sociale Nyon-Rolle</v>
      </c>
      <c r="E2371">
        <f>COUNTIFS(D$2:D2371,Clef_répartition[[#This Row],[Code_Nom]],J$2:J2371,Clef_répartition[[#This Row],[Année]])</f>
        <v>34</v>
      </c>
      <c r="F2371">
        <f>IF(Clef_répartition[[#This Row],[Code_Nom]]=D2370,F2370-1,(COUNTIFS(Clef_répartition[Code_Nom],Clef_répartition[[#This Row],[Code_Nom]],Clef_répartition[Année],Clef_répartition[[#This Row],[Année]])))</f>
        <v>14</v>
      </c>
      <c r="G2371" t="str">
        <f>Clef_répartition[[#This Row],[Code_Nom]]&amp;"_"&amp;Clef_répartition[[#This Row],[Nombre]]&amp;"_"&amp;Clef_répartition[[#This Row],[Année]]</f>
        <v>ARAS Nyon-Rolle_Association régionale pour l'action sociale Nyon-Rolle_34_2017</v>
      </c>
      <c r="H2371">
        <v>5723</v>
      </c>
      <c r="I2371" t="s">
        <v>176</v>
      </c>
      <c r="J2371">
        <v>2017</v>
      </c>
      <c r="K2371">
        <v>1.863819424932097E-2</v>
      </c>
    </row>
    <row r="2372" spans="1:11" x14ac:dyDescent="0.25">
      <c r="A2372" t="s">
        <v>721</v>
      </c>
      <c r="B2372" t="s">
        <v>467</v>
      </c>
      <c r="C2372" t="s">
        <v>468</v>
      </c>
      <c r="D2372" t="str">
        <f>Clef_répartition[[#This Row],[Code association]]&amp;"_"&amp;Clef_répartition[[#This Row],[Nom association]]</f>
        <v>ARAS Nyon-Rolle_Association régionale pour l'action sociale Nyon-Rolle</v>
      </c>
      <c r="E2372">
        <f>COUNTIFS(D$2:D2372,Clef_répartition[[#This Row],[Code_Nom]],J$2:J2372,Clef_répartition[[#This Row],[Année]])</f>
        <v>35</v>
      </c>
      <c r="F2372">
        <f>IF(Clef_répartition[[#This Row],[Code_Nom]]=D2371,F2371-1,(COUNTIFS(Clef_répartition[Code_Nom],Clef_répartition[[#This Row],[Code_Nom]],Clef_répartition[Année],Clef_répartition[[#This Row],[Année]])))</f>
        <v>13</v>
      </c>
      <c r="G2372" t="str">
        <f>Clef_répartition[[#This Row],[Code_Nom]]&amp;"_"&amp;Clef_répartition[[#This Row],[Nombre]]&amp;"_"&amp;Clef_répartition[[#This Row],[Année]]</f>
        <v>ARAS Nyon-Rolle_Association régionale pour l'action sociale Nyon-Rolle_35_2017</v>
      </c>
      <c r="H2372">
        <v>5859</v>
      </c>
      <c r="I2372" t="s">
        <v>182</v>
      </c>
      <c r="J2372">
        <v>2017</v>
      </c>
      <c r="K2372">
        <v>2.7681516863871457E-2</v>
      </c>
    </row>
    <row r="2373" spans="1:11" x14ac:dyDescent="0.25">
      <c r="A2373" t="s">
        <v>721</v>
      </c>
      <c r="B2373" t="s">
        <v>467</v>
      </c>
      <c r="C2373" t="s">
        <v>468</v>
      </c>
      <c r="D2373" t="str">
        <f>Clef_répartition[[#This Row],[Code association]]&amp;"_"&amp;Clef_répartition[[#This Row],[Nom association]]</f>
        <v>ARAS Nyon-Rolle_Association régionale pour l'action sociale Nyon-Rolle</v>
      </c>
      <c r="E2373">
        <f>COUNTIFS(D$2:D2373,Clef_répartition[[#This Row],[Code_Nom]],J$2:J2373,Clef_répartition[[#This Row],[Année]])</f>
        <v>36</v>
      </c>
      <c r="F2373">
        <f>IF(Clef_répartition[[#This Row],[Code_Nom]]=D2372,F2372-1,(COUNTIFS(Clef_répartition[Code_Nom],Clef_répartition[[#This Row],[Code_Nom]],Clef_répartition[Année],Clef_répartition[[#This Row],[Année]])))</f>
        <v>12</v>
      </c>
      <c r="G2373" t="str">
        <f>Clef_répartition[[#This Row],[Code_Nom]]&amp;"_"&amp;Clef_répartition[[#This Row],[Nombre]]&amp;"_"&amp;Clef_répartition[[#This Row],[Année]]</f>
        <v>ARAS Nyon-Rolle_Association régionale pour l'action sociale Nyon-Rolle_36_2017</v>
      </c>
      <c r="H2373">
        <v>5724</v>
      </c>
      <c r="I2373" t="s">
        <v>196</v>
      </c>
      <c r="J2373">
        <v>2017</v>
      </c>
      <c r="K2373">
        <v>0.20862081525189136</v>
      </c>
    </row>
    <row r="2374" spans="1:11" x14ac:dyDescent="0.25">
      <c r="A2374" t="s">
        <v>721</v>
      </c>
      <c r="B2374" t="s">
        <v>467</v>
      </c>
      <c r="C2374" t="s">
        <v>468</v>
      </c>
      <c r="D2374" t="str">
        <f>Clef_répartition[[#This Row],[Code association]]&amp;"_"&amp;Clef_répartition[[#This Row],[Nom association]]</f>
        <v>ARAS Nyon-Rolle_Association régionale pour l'action sociale Nyon-Rolle</v>
      </c>
      <c r="E2374">
        <f>COUNTIFS(D$2:D2374,Clef_répartition[[#This Row],[Code_Nom]],J$2:J2374,Clef_répartition[[#This Row],[Année]])</f>
        <v>37</v>
      </c>
      <c r="F2374">
        <f>IF(Clef_répartition[[#This Row],[Code_Nom]]=D2373,F2373-1,(COUNTIFS(Clef_répartition[Code_Nom],Clef_répartition[[#This Row],[Code_Nom]],Clef_répartition[Année],Clef_répartition[[#This Row],[Année]])))</f>
        <v>11</v>
      </c>
      <c r="G2374" t="str">
        <f>Clef_répartition[[#This Row],[Code_Nom]]&amp;"_"&amp;Clef_répartition[[#This Row],[Nombre]]&amp;"_"&amp;Clef_répartition[[#This Row],[Année]]</f>
        <v>ARAS Nyon-Rolle_Association régionale pour l'action sociale Nyon-Rolle_37_2017</v>
      </c>
      <c r="H2374">
        <v>5860</v>
      </c>
      <c r="I2374" t="s">
        <v>215</v>
      </c>
      <c r="J2374">
        <v>2017</v>
      </c>
      <c r="K2374">
        <v>1.5120768422257604E-2</v>
      </c>
    </row>
    <row r="2375" spans="1:11" x14ac:dyDescent="0.25">
      <c r="A2375" t="s">
        <v>721</v>
      </c>
      <c r="B2375" t="s">
        <v>467</v>
      </c>
      <c r="C2375" t="s">
        <v>468</v>
      </c>
      <c r="D2375" t="str">
        <f>Clef_répartition[[#This Row],[Code association]]&amp;"_"&amp;Clef_répartition[[#This Row],[Nom association]]</f>
        <v>ARAS Nyon-Rolle_Association régionale pour l'action sociale Nyon-Rolle</v>
      </c>
      <c r="E2375">
        <f>COUNTIFS(D$2:D2375,Clef_répartition[[#This Row],[Code_Nom]],J$2:J2375,Clef_répartition[[#This Row],[Année]])</f>
        <v>38</v>
      </c>
      <c r="F2375">
        <f>IF(Clef_répartition[[#This Row],[Code_Nom]]=D2374,F2374-1,(COUNTIFS(Clef_répartition[Code_Nom],Clef_répartition[[#This Row],[Code_Nom]],Clef_répartition[Année],Clef_répartition[[#This Row],[Année]])))</f>
        <v>10</v>
      </c>
      <c r="G2375" t="str">
        <f>Clef_répartition[[#This Row],[Code_Nom]]&amp;"_"&amp;Clef_répartition[[#This Row],[Nombre]]&amp;"_"&amp;Clef_répartition[[#This Row],[Année]]</f>
        <v>ARAS Nyon-Rolle_Association régionale pour l'action sociale Nyon-Rolle_38_2017</v>
      </c>
      <c r="H2375">
        <v>5725</v>
      </c>
      <c r="I2375" t="s">
        <v>219</v>
      </c>
      <c r="J2375">
        <v>2017</v>
      </c>
      <c r="K2375">
        <v>4.1740813586837754E-2</v>
      </c>
    </row>
    <row r="2376" spans="1:11" x14ac:dyDescent="0.25">
      <c r="A2376" t="s">
        <v>721</v>
      </c>
      <c r="B2376" t="s">
        <v>467</v>
      </c>
      <c r="C2376" t="s">
        <v>468</v>
      </c>
      <c r="D2376" t="str">
        <f>Clef_répartition[[#This Row],[Code association]]&amp;"_"&amp;Clef_répartition[[#This Row],[Nom association]]</f>
        <v>ARAS Nyon-Rolle_Association régionale pour l'action sociale Nyon-Rolle</v>
      </c>
      <c r="E2376">
        <f>COUNTIFS(D$2:D2376,Clef_répartition[[#This Row],[Code_Nom]],J$2:J2376,Clef_répartition[[#This Row],[Année]])</f>
        <v>39</v>
      </c>
      <c r="F2376">
        <f>IF(Clef_répartition[[#This Row],[Code_Nom]]=D2375,F2375-1,(COUNTIFS(Clef_répartition[Code_Nom],Clef_répartition[[#This Row],[Code_Nom]],Clef_répartition[Année],Clef_répartition[[#This Row],[Année]])))</f>
        <v>9</v>
      </c>
      <c r="G2376" t="str">
        <f>Clef_répartition[[#This Row],[Code_Nom]]&amp;"_"&amp;Clef_répartition[[#This Row],[Nombre]]&amp;"_"&amp;Clef_répartition[[#This Row],[Année]]</f>
        <v>ARAS Nyon-Rolle_Association régionale pour l'action sociale Nyon-Rolle_39_2017</v>
      </c>
      <c r="H2376">
        <v>5861</v>
      </c>
      <c r="I2376" t="s">
        <v>232</v>
      </c>
      <c r="J2376">
        <v>2017</v>
      </c>
      <c r="K2376">
        <v>6.3917246833796432E-2</v>
      </c>
    </row>
    <row r="2377" spans="1:11" x14ac:dyDescent="0.25">
      <c r="A2377" t="s">
        <v>721</v>
      </c>
      <c r="B2377" t="s">
        <v>467</v>
      </c>
      <c r="C2377" t="s">
        <v>468</v>
      </c>
      <c r="D2377" t="str">
        <f>Clef_répartition[[#This Row],[Code association]]&amp;"_"&amp;Clef_répartition[[#This Row],[Nom association]]</f>
        <v>ARAS Nyon-Rolle_Association régionale pour l'action sociale Nyon-Rolle</v>
      </c>
      <c r="E2377">
        <f>COUNTIFS(D$2:D2377,Clef_répartition[[#This Row],[Code_Nom]],J$2:J2377,Clef_répartition[[#This Row],[Année]])</f>
        <v>40</v>
      </c>
      <c r="F2377">
        <f>IF(Clef_répartition[[#This Row],[Code_Nom]]=D2376,F2376-1,(COUNTIFS(Clef_répartition[Code_Nom],Clef_répartition[[#This Row],[Code_Nom]],Clef_répartition[Année],Clef_répartition[[#This Row],[Année]])))</f>
        <v>8</v>
      </c>
      <c r="G2377" t="str">
        <f>Clef_répartition[[#This Row],[Code_Nom]]&amp;"_"&amp;Clef_répartition[[#This Row],[Nombre]]&amp;"_"&amp;Clef_répartition[[#This Row],[Année]]</f>
        <v>ARAS Nyon-Rolle_Association régionale pour l'action sociale Nyon-Rolle_40_2017</v>
      </c>
      <c r="H2377">
        <v>5727</v>
      </c>
      <c r="I2377" t="s">
        <v>243</v>
      </c>
      <c r="J2377">
        <v>2017</v>
      </c>
      <c r="K2377">
        <v>2.5818738097468076E-2</v>
      </c>
    </row>
    <row r="2378" spans="1:11" x14ac:dyDescent="0.25">
      <c r="A2378" t="s">
        <v>721</v>
      </c>
      <c r="B2378" t="s">
        <v>467</v>
      </c>
      <c r="C2378" t="s">
        <v>468</v>
      </c>
      <c r="D2378" t="str">
        <f>Clef_répartition[[#This Row],[Code association]]&amp;"_"&amp;Clef_répartition[[#This Row],[Nom association]]</f>
        <v>ARAS Nyon-Rolle_Association régionale pour l'action sociale Nyon-Rolle</v>
      </c>
      <c r="E2378">
        <f>COUNTIFS(D$2:D2378,Clef_répartition[[#This Row],[Code_Nom]],J$2:J2378,Clef_répartition[[#This Row],[Année]])</f>
        <v>41</v>
      </c>
      <c r="F2378">
        <f>IF(Clef_répartition[[#This Row],[Code_Nom]]=D2377,F2377-1,(COUNTIFS(Clef_répartition[Code_Nom],Clef_répartition[[#This Row],[Code_Nom]],Clef_répartition[Année],Clef_répartition[[#This Row],[Année]])))</f>
        <v>7</v>
      </c>
      <c r="G2378" t="str">
        <f>Clef_répartition[[#This Row],[Code_Nom]]&amp;"_"&amp;Clef_répartition[[#This Row],[Nombre]]&amp;"_"&amp;Clef_répartition[[#This Row],[Année]]</f>
        <v>ARAS Nyon-Rolle_Association régionale pour l'action sociale Nyon-Rolle_41_2017</v>
      </c>
      <c r="H2378">
        <v>5434</v>
      </c>
      <c r="I2378" t="s">
        <v>244</v>
      </c>
      <c r="J2378">
        <v>2017</v>
      </c>
      <c r="K2378">
        <v>1.0312926019585191E-2</v>
      </c>
    </row>
    <row r="2379" spans="1:11" x14ac:dyDescent="0.25">
      <c r="A2379" t="s">
        <v>721</v>
      </c>
      <c r="B2379" t="s">
        <v>467</v>
      </c>
      <c r="C2379" t="s">
        <v>468</v>
      </c>
      <c r="D2379" t="str">
        <f>Clef_répartition[[#This Row],[Code association]]&amp;"_"&amp;Clef_répartition[[#This Row],[Nom association]]</f>
        <v>ARAS Nyon-Rolle_Association régionale pour l'action sociale Nyon-Rolle</v>
      </c>
      <c r="E2379">
        <f>COUNTIFS(D$2:D2379,Clef_répartition[[#This Row],[Code_Nom]],J$2:J2379,Clef_répartition[[#This Row],[Année]])</f>
        <v>42</v>
      </c>
      <c r="F2379">
        <f>IF(Clef_répartition[[#This Row],[Code_Nom]]=D2378,F2378-1,(COUNTIFS(Clef_répartition[Code_Nom],Clef_répartition[[#This Row],[Code_Nom]],Clef_répartition[Année],Clef_répartition[[#This Row],[Année]])))</f>
        <v>6</v>
      </c>
      <c r="G2379" t="str">
        <f>Clef_répartition[[#This Row],[Code_Nom]]&amp;"_"&amp;Clef_répartition[[#This Row],[Nombre]]&amp;"_"&amp;Clef_répartition[[#This Row],[Année]]</f>
        <v>ARAS Nyon-Rolle_Association régionale pour l'action sociale Nyon-Rolle_42_2017</v>
      </c>
      <c r="H2379">
        <v>5728</v>
      </c>
      <c r="I2379" t="s">
        <v>255</v>
      </c>
      <c r="J2379">
        <v>2017</v>
      </c>
      <c r="K2379">
        <v>5.3697980081795762E-3</v>
      </c>
    </row>
    <row r="2380" spans="1:11" x14ac:dyDescent="0.25">
      <c r="A2380" t="s">
        <v>721</v>
      </c>
      <c r="B2380" t="s">
        <v>467</v>
      </c>
      <c r="C2380" t="s">
        <v>468</v>
      </c>
      <c r="D2380" t="str">
        <f>Clef_répartition[[#This Row],[Code association]]&amp;"_"&amp;Clef_répartition[[#This Row],[Nom association]]</f>
        <v>ARAS Nyon-Rolle_Association régionale pour l'action sociale Nyon-Rolle</v>
      </c>
      <c r="E2380">
        <f>COUNTIFS(D$2:D2380,Clef_répartition[[#This Row],[Code_Nom]],J$2:J2380,Clef_répartition[[#This Row],[Année]])</f>
        <v>43</v>
      </c>
      <c r="F2380">
        <f>IF(Clef_répartition[[#This Row],[Code_Nom]]=D2379,F2379-1,(COUNTIFS(Clef_répartition[Code_Nom],Clef_répartition[[#This Row],[Code_Nom]],Clef_répartition[Année],Clef_répartition[[#This Row],[Année]])))</f>
        <v>5</v>
      </c>
      <c r="G2380" t="str">
        <f>Clef_répartition[[#This Row],[Code_Nom]]&amp;"_"&amp;Clef_répartition[[#This Row],[Nombre]]&amp;"_"&amp;Clef_répartition[[#This Row],[Année]]</f>
        <v>ARAS Nyon-Rolle_Association régionale pour l'action sociale Nyon-Rolle_43_2017</v>
      </c>
      <c r="H2380">
        <v>5729</v>
      </c>
      <c r="I2380" t="s">
        <v>261</v>
      </c>
      <c r="J2380">
        <v>2017</v>
      </c>
      <c r="K2380">
        <v>1.4881416960652699E-2</v>
      </c>
    </row>
    <row r="2381" spans="1:11" x14ac:dyDescent="0.25">
      <c r="A2381" t="s">
        <v>721</v>
      </c>
      <c r="B2381" t="s">
        <v>467</v>
      </c>
      <c r="C2381" t="s">
        <v>468</v>
      </c>
      <c r="D2381" t="str">
        <f>Clef_répartition[[#This Row],[Code association]]&amp;"_"&amp;Clef_répartition[[#This Row],[Nom association]]</f>
        <v>ARAS Nyon-Rolle_Association régionale pour l'action sociale Nyon-Rolle</v>
      </c>
      <c r="E2381">
        <f>COUNTIFS(D$2:D2381,Clef_répartition[[#This Row],[Code_Nom]],J$2:J2381,Clef_répartition[[#This Row],[Année]])</f>
        <v>44</v>
      </c>
      <c r="F2381">
        <f>IF(Clef_répartition[[#This Row],[Code_Nom]]=D2380,F2380-1,(COUNTIFS(Clef_répartition[Code_Nom],Clef_répartition[[#This Row],[Code_Nom]],Clef_répartition[Année],Clef_répartition[[#This Row],[Année]])))</f>
        <v>4</v>
      </c>
      <c r="G2381" t="str">
        <f>Clef_répartition[[#This Row],[Code_Nom]]&amp;"_"&amp;Clef_répartition[[#This Row],[Nombre]]&amp;"_"&amp;Clef_répartition[[#This Row],[Année]]</f>
        <v>ARAS Nyon-Rolle_Association régionale pour l'action sociale Nyon-Rolle_44_2017</v>
      </c>
      <c r="H2381">
        <v>5862</v>
      </c>
      <c r="I2381" t="s">
        <v>262</v>
      </c>
      <c r="J2381">
        <v>2017</v>
      </c>
      <c r="K2381">
        <v>2.455954127772054E-3</v>
      </c>
    </row>
    <row r="2382" spans="1:11" x14ac:dyDescent="0.25">
      <c r="A2382" t="s">
        <v>721</v>
      </c>
      <c r="B2382" t="s">
        <v>467</v>
      </c>
      <c r="C2382" t="s">
        <v>468</v>
      </c>
      <c r="D2382" t="str">
        <f>Clef_répartition[[#This Row],[Code association]]&amp;"_"&amp;Clef_répartition[[#This Row],[Nom association]]</f>
        <v>ARAS Nyon-Rolle_Association régionale pour l'action sociale Nyon-Rolle</v>
      </c>
      <c r="E2382">
        <f>COUNTIFS(D$2:D2382,Clef_répartition[[#This Row],[Code_Nom]],J$2:J2382,Clef_répartition[[#This Row],[Année]])</f>
        <v>45</v>
      </c>
      <c r="F2382">
        <f>IF(Clef_répartition[[#This Row],[Code_Nom]]=D2381,F2381-1,(COUNTIFS(Clef_répartition[Code_Nom],Clef_répartition[[#This Row],[Code_Nom]],Clef_répartition[Année],Clef_répartition[[#This Row],[Année]])))</f>
        <v>3</v>
      </c>
      <c r="G2382" t="str">
        <f>Clef_répartition[[#This Row],[Code_Nom]]&amp;"_"&amp;Clef_répartition[[#This Row],[Nombre]]&amp;"_"&amp;Clef_répartition[[#This Row],[Année]]</f>
        <v>ARAS Nyon-Rolle_Association régionale pour l'action sociale Nyon-Rolle_45_2017</v>
      </c>
      <c r="H2382">
        <v>5730</v>
      </c>
      <c r="I2382" t="s">
        <v>265</v>
      </c>
      <c r="J2382">
        <v>2017</v>
      </c>
      <c r="K2382">
        <v>1.4714911596057983E-2</v>
      </c>
    </row>
    <row r="2383" spans="1:11" x14ac:dyDescent="0.25">
      <c r="A2383" t="s">
        <v>721</v>
      </c>
      <c r="B2383" t="s">
        <v>467</v>
      </c>
      <c r="C2383" t="s">
        <v>468</v>
      </c>
      <c r="D2383" t="str">
        <f>Clef_répartition[[#This Row],[Code association]]&amp;"_"&amp;Clef_répartition[[#This Row],[Nom association]]</f>
        <v>ARAS Nyon-Rolle_Association régionale pour l'action sociale Nyon-Rolle</v>
      </c>
      <c r="E2383">
        <f>COUNTIFS(D$2:D2383,Clef_répartition[[#This Row],[Code_Nom]],J$2:J2383,Clef_répartition[[#This Row],[Année]])</f>
        <v>46</v>
      </c>
      <c r="F2383">
        <f>IF(Clef_répartition[[#This Row],[Code_Nom]]=D2382,F2382-1,(COUNTIFS(Clef_répartition[Code_Nom],Clef_répartition[[#This Row],[Code_Nom]],Clef_répartition[Année],Clef_répartition[[#This Row],[Année]])))</f>
        <v>2</v>
      </c>
      <c r="G2383" t="str">
        <f>Clef_répartition[[#This Row],[Code_Nom]]&amp;"_"&amp;Clef_répartition[[#This Row],[Nombre]]&amp;"_"&amp;Clef_répartition[[#This Row],[Année]]</f>
        <v>ARAS Nyon-Rolle_Association régionale pour l'action sociale Nyon-Rolle_46_2017</v>
      </c>
      <c r="H2383">
        <v>5732</v>
      </c>
      <c r="I2383" t="s">
        <v>279</v>
      </c>
      <c r="J2383">
        <v>2017</v>
      </c>
      <c r="K2383">
        <v>9.9695087051085932E-3</v>
      </c>
    </row>
    <row r="2384" spans="1:11" x14ac:dyDescent="0.25">
      <c r="A2384" t="s">
        <v>721</v>
      </c>
      <c r="B2384" t="s">
        <v>467</v>
      </c>
      <c r="C2384" t="s">
        <v>468</v>
      </c>
      <c r="D2384" t="str">
        <f>Clef_répartition[[#This Row],[Code association]]&amp;"_"&amp;Clef_répartition[[#This Row],[Nom association]]</f>
        <v>ARAS Nyon-Rolle_Association régionale pour l'action sociale Nyon-Rolle</v>
      </c>
      <c r="E2384">
        <f>COUNTIFS(D$2:D2384,Clef_répartition[[#This Row],[Code_Nom]],J$2:J2384,Clef_répartition[[#This Row],[Année]])</f>
        <v>47</v>
      </c>
      <c r="F2384">
        <f>IF(Clef_répartition[[#This Row],[Code_Nom]]=D2383,F2383-1,(COUNTIFS(Clef_répartition[Code_Nom],Clef_répartition[[#This Row],[Code_Nom]],Clef_répartition[Année],Clef_répartition[[#This Row],[Année]])))</f>
        <v>1</v>
      </c>
      <c r="G2384" t="str">
        <f>Clef_répartition[[#This Row],[Code_Nom]]&amp;"_"&amp;Clef_répartition[[#This Row],[Nombre]]&amp;"_"&amp;Clef_répartition[[#This Row],[Année]]</f>
        <v>ARAS Nyon-Rolle_Association régionale pour l'action sociale Nyon-Rolle_47_2017</v>
      </c>
      <c r="H2384">
        <v>5863</v>
      </c>
      <c r="I2384" t="s">
        <v>287</v>
      </c>
      <c r="J2384">
        <v>2017</v>
      </c>
      <c r="K2384">
        <v>3.6631180210837415E-3</v>
      </c>
    </row>
    <row r="2385" spans="1:11" x14ac:dyDescent="0.25">
      <c r="A2385" t="s">
        <v>721</v>
      </c>
      <c r="B2385" t="s">
        <v>540</v>
      </c>
      <c r="C2385" t="s">
        <v>541</v>
      </c>
      <c r="D2385" t="str">
        <f>Clef_répartition[[#This Row],[Code association]]&amp;"_"&amp;Clef_répartition[[#This Row],[Nom association]]</f>
        <v>ARAS Riviera PdE_Association Régionale d’Action Sociale Riviera Pays-d'Enhaut</v>
      </c>
      <c r="E2385">
        <f>COUNTIFS(D$2:D2385,Clef_répartition[[#This Row],[Code_Nom]],J$2:J2385,Clef_répartition[[#This Row],[Année]])</f>
        <v>1</v>
      </c>
      <c r="F2385">
        <f>IF(Clef_répartition[[#This Row],[Code_Nom]]=D2384,F2384-1,(COUNTIFS(Clef_répartition[Code_Nom],Clef_répartition[[#This Row],[Code_Nom]],Clef_répartition[Année],Clef_répartition[[#This Row],[Année]])))</f>
        <v>13</v>
      </c>
      <c r="G2385" t="str">
        <f>Clef_répartition[[#This Row],[Code_Nom]]&amp;"_"&amp;Clef_répartition[[#This Row],[Nombre]]&amp;"_"&amp;Clef_répartition[[#This Row],[Année]]</f>
        <v>ARAS Riviera PdE_Association Régionale d’Action Sociale Riviera Pays-d'Enhaut_1_2017</v>
      </c>
      <c r="H2385">
        <v>5892</v>
      </c>
      <c r="I2385" t="s">
        <v>25</v>
      </c>
      <c r="J2385">
        <v>2017</v>
      </c>
      <c r="K2385">
        <v>0.13116838090835548</v>
      </c>
    </row>
    <row r="2386" spans="1:11" x14ac:dyDescent="0.25">
      <c r="A2386" t="s">
        <v>721</v>
      </c>
      <c r="B2386" t="s">
        <v>540</v>
      </c>
      <c r="C2386" t="s">
        <v>541</v>
      </c>
      <c r="D2386" t="str">
        <f>Clef_répartition[[#This Row],[Code association]]&amp;"_"&amp;Clef_répartition[[#This Row],[Nom association]]</f>
        <v>ARAS Riviera PdE_Association Régionale d’Action Sociale Riviera Pays-d'Enhaut</v>
      </c>
      <c r="E2386">
        <f>COUNTIFS(D$2:D2386,Clef_répartition[[#This Row],[Code_Nom]],J$2:J2386,Clef_répartition[[#This Row],[Année]])</f>
        <v>2</v>
      </c>
      <c r="F2386">
        <f>IF(Clef_répartition[[#This Row],[Code_Nom]]=D2385,F2385-1,(COUNTIFS(Clef_répartition[Code_Nom],Clef_répartition[[#This Row],[Code_Nom]],Clef_répartition[Année],Clef_répartition[[#This Row],[Année]])))</f>
        <v>12</v>
      </c>
      <c r="G2386" t="str">
        <f>Clef_répartition[[#This Row],[Code_Nom]]&amp;"_"&amp;Clef_répartition[[#This Row],[Nombre]]&amp;"_"&amp;Clef_répartition[[#This Row],[Année]]</f>
        <v>ARAS Riviera PdE_Association Régionale d’Action Sociale Riviera Pays-d'Enhaut_2_2017</v>
      </c>
      <c r="H2386">
        <v>5882</v>
      </c>
      <c r="I2386" t="s">
        <v>50</v>
      </c>
      <c r="J2386">
        <v>2017</v>
      </c>
      <c r="K2386">
        <v>3.3757078469894834E-2</v>
      </c>
    </row>
    <row r="2387" spans="1:11" x14ac:dyDescent="0.25">
      <c r="A2387" t="s">
        <v>721</v>
      </c>
      <c r="B2387" t="s">
        <v>540</v>
      </c>
      <c r="C2387" t="s">
        <v>541</v>
      </c>
      <c r="D2387" t="str">
        <f>Clef_répartition[[#This Row],[Code association]]&amp;"_"&amp;Clef_répartition[[#This Row],[Nom association]]</f>
        <v>ARAS Riviera PdE_Association Régionale d’Action Sociale Riviera Pays-d'Enhaut</v>
      </c>
      <c r="E2387">
        <f>COUNTIFS(D$2:D2387,Clef_répartition[[#This Row],[Code_Nom]],J$2:J2387,Clef_répartition[[#This Row],[Année]])</f>
        <v>3</v>
      </c>
      <c r="F2387">
        <f>IF(Clef_répartition[[#This Row],[Code_Nom]]=D2386,F2386-1,(COUNTIFS(Clef_répartition[Code_Nom],Clef_répartition[[#This Row],[Code_Nom]],Clef_répartition[Année],Clef_répartition[[#This Row],[Année]])))</f>
        <v>11</v>
      </c>
      <c r="G2387" t="str">
        <f>Clef_répartition[[#This Row],[Code_Nom]]&amp;"_"&amp;Clef_répartition[[#This Row],[Nombre]]&amp;"_"&amp;Clef_répartition[[#This Row],[Année]]</f>
        <v>ARAS Riviera PdE_Association Régionale d’Action Sociale Riviera Pays-d'Enhaut_3_2017</v>
      </c>
      <c r="H2387">
        <v>5601</v>
      </c>
      <c r="I2387" t="s">
        <v>66</v>
      </c>
      <c r="J2387">
        <v>2017</v>
      </c>
      <c r="K2387">
        <v>2.600254247081937E-2</v>
      </c>
    </row>
    <row r="2388" spans="1:11" x14ac:dyDescent="0.25">
      <c r="A2388" t="s">
        <v>721</v>
      </c>
      <c r="B2388" t="s">
        <v>540</v>
      </c>
      <c r="C2388" t="s">
        <v>541</v>
      </c>
      <c r="D2388" t="str">
        <f>Clef_répartition[[#This Row],[Code association]]&amp;"_"&amp;Clef_répartition[[#This Row],[Nom association]]</f>
        <v>ARAS Riviera PdE_Association Régionale d’Action Sociale Riviera Pays-d'Enhaut</v>
      </c>
      <c r="E2388">
        <f>COUNTIFS(D$2:D2388,Clef_répartition[[#This Row],[Code_Nom]],J$2:J2388,Clef_répartition[[#This Row],[Année]])</f>
        <v>4</v>
      </c>
      <c r="F2388">
        <f>IF(Clef_répartition[[#This Row],[Code_Nom]]=D2387,F2387-1,(COUNTIFS(Clef_répartition[Code_Nom],Clef_répartition[[#This Row],[Code_Nom]],Clef_répartition[Année],Clef_répartition[[#This Row],[Année]])))</f>
        <v>10</v>
      </c>
      <c r="G2388" t="str">
        <f>Clef_répartition[[#This Row],[Code_Nom]]&amp;"_"&amp;Clef_répartition[[#This Row],[Nombre]]&amp;"_"&amp;Clef_répartition[[#This Row],[Année]]</f>
        <v>ARAS Riviera PdE_Association Régionale d’Action Sociale Riviera Pays-d'Enhaut_4_2017</v>
      </c>
      <c r="H2388">
        <v>5883</v>
      </c>
      <c r="I2388" t="s">
        <v>77</v>
      </c>
      <c r="J2388">
        <v>2017</v>
      </c>
      <c r="K2388">
        <v>2.6453253206980241E-2</v>
      </c>
    </row>
    <row r="2389" spans="1:11" x14ac:dyDescent="0.25">
      <c r="A2389" t="s">
        <v>721</v>
      </c>
      <c r="B2389" t="s">
        <v>540</v>
      </c>
      <c r="C2389" t="s">
        <v>541</v>
      </c>
      <c r="D2389" t="str">
        <f>Clef_répartition[[#This Row],[Code association]]&amp;"_"&amp;Clef_répartition[[#This Row],[Nom association]]</f>
        <v>ARAS Riviera PdE_Association Régionale d’Action Sociale Riviera Pays-d'Enhaut</v>
      </c>
      <c r="E2389">
        <f>COUNTIFS(D$2:D2389,Clef_répartition[[#This Row],[Code_Nom]],J$2:J2389,Clef_répartition[[#This Row],[Année]])</f>
        <v>5</v>
      </c>
      <c r="F2389">
        <f>IF(Clef_répartition[[#This Row],[Code_Nom]]=D2388,F2388-1,(COUNTIFS(Clef_répartition[Code_Nom],Clef_répartition[[#This Row],[Code_Nom]],Clef_répartition[Année],Clef_répartition[[#This Row],[Année]])))</f>
        <v>9</v>
      </c>
      <c r="G2389" t="str">
        <f>Clef_répartition[[#This Row],[Code_Nom]]&amp;"_"&amp;Clef_répartition[[#This Row],[Nombre]]&amp;"_"&amp;Clef_répartition[[#This Row],[Année]]</f>
        <v>ARAS Riviera PdE_Association Régionale d’Action Sociale Riviera Pays-d'Enhaut_5_2017</v>
      </c>
      <c r="H2389">
        <v>5884</v>
      </c>
      <c r="I2389" t="s">
        <v>78</v>
      </c>
      <c r="J2389">
        <v>2017</v>
      </c>
      <c r="K2389">
        <v>3.924650410262337E-2</v>
      </c>
    </row>
    <row r="2390" spans="1:11" x14ac:dyDescent="0.25">
      <c r="A2390" t="s">
        <v>721</v>
      </c>
      <c r="B2390" t="s">
        <v>540</v>
      </c>
      <c r="C2390" t="s">
        <v>541</v>
      </c>
      <c r="D2390" t="str">
        <f>Clef_répartition[[#This Row],[Code association]]&amp;"_"&amp;Clef_répartition[[#This Row],[Nom association]]</f>
        <v>ARAS Riviera PdE_Association Régionale d’Action Sociale Riviera Pays-d'Enhaut</v>
      </c>
      <c r="E2390">
        <f>COUNTIFS(D$2:D2390,Clef_répartition[[#This Row],[Code_Nom]],J$2:J2390,Clef_répartition[[#This Row],[Année]])</f>
        <v>6</v>
      </c>
      <c r="F2390">
        <f>IF(Clef_répartition[[#This Row],[Code_Nom]]=D2389,F2389-1,(COUNTIFS(Clef_répartition[Code_Nom],Clef_répartition[[#This Row],[Code_Nom]],Clef_répartition[Année],Clef_répartition[[#This Row],[Année]])))</f>
        <v>8</v>
      </c>
      <c r="G2390" t="str">
        <f>Clef_répartition[[#This Row],[Code_Nom]]&amp;"_"&amp;Clef_répartition[[#This Row],[Nombre]]&amp;"_"&amp;Clef_répartition[[#This Row],[Année]]</f>
        <v>ARAS Riviera PdE_Association Régionale d’Action Sociale Riviera Pays-d'Enhaut_6_2017</v>
      </c>
      <c r="H2390">
        <v>5885</v>
      </c>
      <c r="I2390" t="s">
        <v>138</v>
      </c>
      <c r="J2390">
        <v>2017</v>
      </c>
      <c r="K2390">
        <v>1.7901305905466312E-2</v>
      </c>
    </row>
    <row r="2391" spans="1:11" x14ac:dyDescent="0.25">
      <c r="A2391" t="s">
        <v>721</v>
      </c>
      <c r="B2391" t="s">
        <v>540</v>
      </c>
      <c r="C2391" t="s">
        <v>541</v>
      </c>
      <c r="D2391" t="str">
        <f>Clef_répartition[[#This Row],[Code association]]&amp;"_"&amp;Clef_répartition[[#This Row],[Nom association]]</f>
        <v>ARAS Riviera PdE_Association Régionale d’Action Sociale Riviera Pays-d'Enhaut</v>
      </c>
      <c r="E2391">
        <f>COUNTIFS(D$2:D2391,Clef_répartition[[#This Row],[Code_Nom]],J$2:J2391,Clef_répartition[[#This Row],[Année]])</f>
        <v>7</v>
      </c>
      <c r="F2391">
        <f>IF(Clef_répartition[[#This Row],[Code_Nom]]=D2390,F2390-1,(COUNTIFS(Clef_répartition[Code_Nom],Clef_répartition[[#This Row],[Code_Nom]],Clef_répartition[Année],Clef_répartition[[#This Row],[Année]])))</f>
        <v>7</v>
      </c>
      <c r="G2391" t="str">
        <f>Clef_répartition[[#This Row],[Code_Nom]]&amp;"_"&amp;Clef_répartition[[#This Row],[Nombre]]&amp;"_"&amp;Clef_répartition[[#This Row],[Année]]</f>
        <v>ARAS Riviera PdE_Association Régionale d’Action Sociale Riviera Pays-d'Enhaut_7_2017</v>
      </c>
      <c r="H2391">
        <v>5889</v>
      </c>
      <c r="I2391" t="s">
        <v>150</v>
      </c>
      <c r="J2391">
        <v>2017</v>
      </c>
      <c r="K2391">
        <v>0.13612619900612505</v>
      </c>
    </row>
    <row r="2392" spans="1:11" x14ac:dyDescent="0.25">
      <c r="A2392" t="s">
        <v>721</v>
      </c>
      <c r="B2392" t="s">
        <v>540</v>
      </c>
      <c r="C2392" t="s">
        <v>541</v>
      </c>
      <c r="D2392" t="str">
        <f>Clef_répartition[[#This Row],[Code association]]&amp;"_"&amp;Clef_répartition[[#This Row],[Nom association]]</f>
        <v>ARAS Riviera PdE_Association Régionale d’Action Sociale Riviera Pays-d'Enhaut</v>
      </c>
      <c r="E2392">
        <f>COUNTIFS(D$2:D2392,Clef_répartition[[#This Row],[Code_Nom]],J$2:J2392,Clef_répartition[[#This Row],[Année]])</f>
        <v>8</v>
      </c>
      <c r="F2392">
        <f>IF(Clef_répartition[[#This Row],[Code_Nom]]=D2391,F2391-1,(COUNTIFS(Clef_répartition[Code_Nom],Clef_répartition[[#This Row],[Code_Nom]],Clef_répartition[Année],Clef_répartition[[#This Row],[Année]])))</f>
        <v>6</v>
      </c>
      <c r="G2392" t="str">
        <f>Clef_répartition[[#This Row],[Code_Nom]]&amp;"_"&amp;Clef_répartition[[#This Row],[Nombre]]&amp;"_"&amp;Clef_répartition[[#This Row],[Année]]</f>
        <v>ARAS Riviera PdE_Association Régionale d’Action Sociale Riviera Pays-d'Enhaut_8_2017</v>
      </c>
      <c r="H2392">
        <v>5886</v>
      </c>
      <c r="I2392" t="s">
        <v>188</v>
      </c>
      <c r="J2392">
        <v>2017</v>
      </c>
      <c r="K2392">
        <v>0.30802033976655496</v>
      </c>
    </row>
    <row r="2393" spans="1:11" x14ac:dyDescent="0.25">
      <c r="A2393" t="s">
        <v>721</v>
      </c>
      <c r="B2393" t="s">
        <v>540</v>
      </c>
      <c r="C2393" t="s">
        <v>541</v>
      </c>
      <c r="D2393" t="str">
        <f>Clef_répartition[[#This Row],[Code association]]&amp;"_"&amp;Clef_répartition[[#This Row],[Nom association]]</f>
        <v>ARAS Riviera PdE_Association Régionale d’Action Sociale Riviera Pays-d'Enhaut</v>
      </c>
      <c r="E2393">
        <f>COUNTIFS(D$2:D2393,Clef_répartition[[#This Row],[Code_Nom]],J$2:J2393,Clef_répartition[[#This Row],[Année]])</f>
        <v>9</v>
      </c>
      <c r="F2393">
        <f>IF(Clef_répartition[[#This Row],[Code_Nom]]=D2392,F2392-1,(COUNTIFS(Clef_répartition[Code_Nom],Clef_répartition[[#This Row],[Code_Nom]],Clef_répartition[Année],Clef_répartition[[#This Row],[Année]])))</f>
        <v>5</v>
      </c>
      <c r="G2393" t="str">
        <f>Clef_répartition[[#This Row],[Code_Nom]]&amp;"_"&amp;Clef_répartition[[#This Row],[Nombre]]&amp;"_"&amp;Clef_répartition[[#This Row],[Année]]</f>
        <v>ARAS Riviera PdE_Association Régionale d’Action Sociale Riviera Pays-d'Enhaut_9_2017</v>
      </c>
      <c r="H2393">
        <v>5607</v>
      </c>
      <c r="I2393" t="s">
        <v>225</v>
      </c>
      <c r="J2393">
        <v>2017</v>
      </c>
      <c r="K2393">
        <v>3.3560614815670867E-2</v>
      </c>
    </row>
    <row r="2394" spans="1:11" x14ac:dyDescent="0.25">
      <c r="A2394" t="s">
        <v>721</v>
      </c>
      <c r="B2394" t="s">
        <v>540</v>
      </c>
      <c r="C2394" t="s">
        <v>541</v>
      </c>
      <c r="D2394" t="str">
        <f>Clef_répartition[[#This Row],[Code association]]&amp;"_"&amp;Clef_répartition[[#This Row],[Nom association]]</f>
        <v>ARAS Riviera PdE_Association Régionale d’Action Sociale Riviera Pays-d'Enhaut</v>
      </c>
      <c r="E2394">
        <f>COUNTIFS(D$2:D2394,Clef_répartition[[#This Row],[Code_Nom]],J$2:J2394,Clef_répartition[[#This Row],[Année]])</f>
        <v>10</v>
      </c>
      <c r="F2394">
        <f>IF(Clef_répartition[[#This Row],[Code_Nom]]=D2393,F2393-1,(COUNTIFS(Clef_répartition[Code_Nom],Clef_répartition[[#This Row],[Code_Nom]],Clef_répartition[Année],Clef_répartition[[#This Row],[Année]])))</f>
        <v>4</v>
      </c>
      <c r="G2394" t="str">
        <f>Clef_répartition[[#This Row],[Code_Nom]]&amp;"_"&amp;Clef_répartition[[#This Row],[Nombre]]&amp;"_"&amp;Clef_répartition[[#This Row],[Année]]</f>
        <v>ARAS Riviera PdE_Association Régionale d’Action Sociale Riviera Pays-d'Enhaut_10_2017</v>
      </c>
      <c r="H2394">
        <v>5609</v>
      </c>
      <c r="I2394" t="s">
        <v>230</v>
      </c>
      <c r="J2394">
        <v>2017</v>
      </c>
      <c r="K2394">
        <v>4.0563966254478214E-3</v>
      </c>
    </row>
    <row r="2395" spans="1:11" x14ac:dyDescent="0.25">
      <c r="A2395" t="s">
        <v>721</v>
      </c>
      <c r="B2395" t="s">
        <v>540</v>
      </c>
      <c r="C2395" t="s">
        <v>541</v>
      </c>
      <c r="D2395" t="str">
        <f>Clef_répartition[[#This Row],[Code association]]&amp;"_"&amp;Clef_répartition[[#This Row],[Nom association]]</f>
        <v>ARAS Riviera PdE_Association Régionale d’Action Sociale Riviera Pays-d'Enhaut</v>
      </c>
      <c r="E2395">
        <f>COUNTIFS(D$2:D2395,Clef_répartition[[#This Row],[Code_Nom]],J$2:J2395,Clef_répartition[[#This Row],[Année]])</f>
        <v>11</v>
      </c>
      <c r="F2395">
        <f>IF(Clef_répartition[[#This Row],[Code_Nom]]=D2394,F2394-1,(COUNTIFS(Clef_répartition[Code_Nom],Clef_répartition[[#This Row],[Code_Nom]],Clef_répartition[Année],Clef_répartition[[#This Row],[Année]])))</f>
        <v>3</v>
      </c>
      <c r="G2395" t="str">
        <f>Clef_répartition[[#This Row],[Code_Nom]]&amp;"_"&amp;Clef_répartition[[#This Row],[Nombre]]&amp;"_"&amp;Clef_répartition[[#This Row],[Année]]</f>
        <v>ARAS Riviera PdE_Association Régionale d’Action Sociale Riviera Pays-d'Enhaut_11_2017</v>
      </c>
      <c r="H2395">
        <v>5610</v>
      </c>
      <c r="I2395" t="s">
        <v>256</v>
      </c>
      <c r="J2395">
        <v>2017</v>
      </c>
      <c r="K2395">
        <v>4.4955506760661042E-3</v>
      </c>
    </row>
    <row r="2396" spans="1:11" x14ac:dyDescent="0.25">
      <c r="A2396" t="s">
        <v>721</v>
      </c>
      <c r="B2396" t="s">
        <v>540</v>
      </c>
      <c r="C2396" t="s">
        <v>541</v>
      </c>
      <c r="D2396" t="str">
        <f>Clef_répartition[[#This Row],[Code association]]&amp;"_"&amp;Clef_répartition[[#This Row],[Nom association]]</f>
        <v>ARAS Riviera PdE_Association Régionale d’Action Sociale Riviera Pays-d'Enhaut</v>
      </c>
      <c r="E2396">
        <f>COUNTIFS(D$2:D2396,Clef_répartition[[#This Row],[Code_Nom]],J$2:J2396,Clef_répartition[[#This Row],[Année]])</f>
        <v>12</v>
      </c>
      <c r="F2396">
        <f>IF(Clef_répartition[[#This Row],[Code_Nom]]=D2395,F2395-1,(COUNTIFS(Clef_répartition[Code_Nom],Clef_répartition[[#This Row],[Code_Nom]],Clef_répartition[Année],Clef_répartition[[#This Row],[Année]])))</f>
        <v>2</v>
      </c>
      <c r="G2396" t="str">
        <f>Clef_répartition[[#This Row],[Code_Nom]]&amp;"_"&amp;Clef_répartition[[#This Row],[Nombre]]&amp;"_"&amp;Clef_répartition[[#This Row],[Année]]</f>
        <v>ARAS Riviera PdE_Association Régionale d’Action Sociale Riviera Pays-d'Enhaut_12_2017</v>
      </c>
      <c r="H2396">
        <v>5890</v>
      </c>
      <c r="I2396" t="s">
        <v>277</v>
      </c>
      <c r="J2396">
        <v>2017</v>
      </c>
      <c r="K2396">
        <v>0.22915751762394543</v>
      </c>
    </row>
    <row r="2397" spans="1:11" x14ac:dyDescent="0.25">
      <c r="A2397" t="s">
        <v>721</v>
      </c>
      <c r="B2397" t="s">
        <v>540</v>
      </c>
      <c r="C2397" t="s">
        <v>541</v>
      </c>
      <c r="D2397" t="str">
        <f>Clef_répartition[[#This Row],[Code association]]&amp;"_"&amp;Clef_répartition[[#This Row],[Nom association]]</f>
        <v>ARAS Riviera PdE_Association Régionale d’Action Sociale Riviera Pays-d'Enhaut</v>
      </c>
      <c r="E2397">
        <f>COUNTIFS(D$2:D2397,Clef_répartition[[#This Row],[Code_Nom]],J$2:J2397,Clef_répartition[[#This Row],[Année]])</f>
        <v>13</v>
      </c>
      <c r="F2397">
        <f>IF(Clef_répartition[[#This Row],[Code_Nom]]=D2396,F2396-1,(COUNTIFS(Clef_répartition[Code_Nom],Clef_répartition[[#This Row],[Code_Nom]],Clef_répartition[Année],Clef_répartition[[#This Row],[Année]])))</f>
        <v>1</v>
      </c>
      <c r="G2397" t="str">
        <f>Clef_répartition[[#This Row],[Code_Nom]]&amp;"_"&amp;Clef_répartition[[#This Row],[Nombre]]&amp;"_"&amp;Clef_répartition[[#This Row],[Année]]</f>
        <v>ARAS Riviera PdE_Association Régionale d’Action Sociale Riviera Pays-d'Enhaut_13_2017</v>
      </c>
      <c r="H2397">
        <v>5891</v>
      </c>
      <c r="I2397" t="s">
        <v>278</v>
      </c>
      <c r="J2397">
        <v>2017</v>
      </c>
      <c r="K2397">
        <v>1.0054316422050156E-2</v>
      </c>
    </row>
    <row r="2398" spans="1:11" x14ac:dyDescent="0.25">
      <c r="A2398" t="s">
        <v>721</v>
      </c>
      <c r="B2398" t="s">
        <v>513</v>
      </c>
      <c r="C2398" t="s">
        <v>514</v>
      </c>
      <c r="D2398" t="str">
        <f>Clef_répartition[[#This Row],[Code association]]&amp;"_"&amp;Clef_répartition[[#This Row],[Nom association]]</f>
        <v>ARASAPE_Association régionale d'action sociale pour le district d'Aigle et le Pays d'Enhaut</v>
      </c>
      <c r="E2398">
        <f>COUNTIFS(D$2:D2398,Clef_répartition[[#This Row],[Code_Nom]],J$2:J2398,Clef_répartition[[#This Row],[Année]])</f>
        <v>1</v>
      </c>
      <c r="F2398">
        <f>IF(Clef_répartition[[#This Row],[Code_Nom]]=D2397,F2397-1,(COUNTIFS(Clef_répartition[Code_Nom],Clef_répartition[[#This Row],[Code_Nom]],Clef_répartition[Année],Clef_répartition[[#This Row],[Année]])))</f>
        <v>18</v>
      </c>
      <c r="G2398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d'Enhaut_1_2017</v>
      </c>
      <c r="H2398">
        <v>5401</v>
      </c>
      <c r="I2398" t="s">
        <v>3</v>
      </c>
      <c r="J2398">
        <v>2017</v>
      </c>
      <c r="K2398">
        <v>0.24909999999999999</v>
      </c>
    </row>
    <row r="2399" spans="1:11" x14ac:dyDescent="0.25">
      <c r="A2399" t="s">
        <v>721</v>
      </c>
      <c r="B2399" t="s">
        <v>513</v>
      </c>
      <c r="C2399" t="s">
        <v>514</v>
      </c>
      <c r="D2399" t="str">
        <f>Clef_répartition[[#This Row],[Code association]]&amp;"_"&amp;Clef_répartition[[#This Row],[Nom association]]</f>
        <v>ARASAPE_Association régionale d'action sociale pour le district d'Aigle et le Pays d'Enhaut</v>
      </c>
      <c r="E2399">
        <f>COUNTIFS(D$2:D2399,Clef_répartition[[#This Row],[Code_Nom]],J$2:J2399,Clef_répartition[[#This Row],[Année]])</f>
        <v>2</v>
      </c>
      <c r="F2399">
        <f>IF(Clef_répartition[[#This Row],[Code_Nom]]=D2398,F2398-1,(COUNTIFS(Clef_répartition[Code_Nom],Clef_répartition[[#This Row],[Code_Nom]],Clef_répartition[Année],Clef_répartition[[#This Row],[Année]])))</f>
        <v>17</v>
      </c>
      <c r="G2399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d'Enhaut_2_2017</v>
      </c>
      <c r="H2399">
        <v>5402</v>
      </c>
      <c r="I2399" t="s">
        <v>22</v>
      </c>
      <c r="J2399">
        <v>2017</v>
      </c>
      <c r="K2399">
        <v>0.20100000000000001</v>
      </c>
    </row>
    <row r="2400" spans="1:11" x14ac:dyDescent="0.25">
      <c r="A2400" t="s">
        <v>721</v>
      </c>
      <c r="B2400" t="s">
        <v>513</v>
      </c>
      <c r="C2400" t="s">
        <v>514</v>
      </c>
      <c r="D2400" t="str">
        <f>Clef_répartition[[#This Row],[Code association]]&amp;"_"&amp;Clef_répartition[[#This Row],[Nom association]]</f>
        <v>ARASAPE_Association régionale d'action sociale pour le district d'Aigle et le Pays d'Enhaut</v>
      </c>
      <c r="E2400">
        <f>COUNTIFS(D$2:D2400,Clef_répartition[[#This Row],[Code_Nom]],J$2:J2400,Clef_répartition[[#This Row],[Année]])</f>
        <v>3</v>
      </c>
      <c r="F2400">
        <f>IF(Clef_répartition[[#This Row],[Code_Nom]]=D2399,F2399-1,(COUNTIFS(Clef_répartition[Code_Nom],Clef_répartition[[#This Row],[Code_Nom]],Clef_répartition[Année],Clef_répartition[[#This Row],[Année]])))</f>
        <v>16</v>
      </c>
      <c r="G2400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d'Enhaut_3_2017</v>
      </c>
      <c r="H2400">
        <v>5841</v>
      </c>
      <c r="I2400" t="s">
        <v>51</v>
      </c>
      <c r="J2400">
        <v>2017</v>
      </c>
      <c r="K2400">
        <v>4.6800000000000001E-2</v>
      </c>
    </row>
    <row r="2401" spans="1:11" x14ac:dyDescent="0.25">
      <c r="A2401" t="s">
        <v>721</v>
      </c>
      <c r="B2401" t="s">
        <v>513</v>
      </c>
      <c r="C2401" t="s">
        <v>514</v>
      </c>
      <c r="D2401" t="str">
        <f>Clef_répartition[[#This Row],[Code association]]&amp;"_"&amp;Clef_répartition[[#This Row],[Nom association]]</f>
        <v>ARASAPE_Association régionale d'action sociale pour le district d'Aigle et le Pays d'Enhaut</v>
      </c>
      <c r="E2401">
        <f>COUNTIFS(D$2:D2401,Clef_répartition[[#This Row],[Code_Nom]],J$2:J2401,Clef_répartition[[#This Row],[Année]])</f>
        <v>4</v>
      </c>
      <c r="F2401">
        <f>IF(Clef_répartition[[#This Row],[Code_Nom]]=D2400,F2400-1,(COUNTIFS(Clef_répartition[Code_Nom],Clef_répartition[[#This Row],[Code_Nom]],Clef_répartition[Année],Clef_répartition[[#This Row],[Année]])))</f>
        <v>15</v>
      </c>
      <c r="G2401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d'Enhaut_4_2017</v>
      </c>
      <c r="H2401">
        <v>5403</v>
      </c>
      <c r="I2401" t="s">
        <v>63</v>
      </c>
      <c r="J2401">
        <v>2017</v>
      </c>
      <c r="K2401">
        <v>6.3E-3</v>
      </c>
    </row>
    <row r="2402" spans="1:11" x14ac:dyDescent="0.25">
      <c r="A2402" t="s">
        <v>721</v>
      </c>
      <c r="B2402" t="s">
        <v>513</v>
      </c>
      <c r="C2402" t="s">
        <v>514</v>
      </c>
      <c r="D2402" t="str">
        <f>Clef_répartition[[#This Row],[Code association]]&amp;"_"&amp;Clef_répartition[[#This Row],[Nom association]]</f>
        <v>ARASAPE_Association régionale d'action sociale pour le district d'Aigle et le Pays d'Enhaut</v>
      </c>
      <c r="E2402">
        <f>COUNTIFS(D$2:D2402,Clef_répartition[[#This Row],[Code_Nom]],J$2:J2402,Clef_répartition[[#This Row],[Année]])</f>
        <v>5</v>
      </c>
      <c r="F2402">
        <f>IF(Clef_répartition[[#This Row],[Code_Nom]]=D2401,F2401-1,(COUNTIFS(Clef_répartition[Code_Nom],Clef_répartition[[#This Row],[Code_Nom]],Clef_répartition[Année],Clef_répartition[[#This Row],[Année]])))</f>
        <v>14</v>
      </c>
      <c r="G2402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d'Enhaut_5_2017</v>
      </c>
      <c r="H2402">
        <v>5404</v>
      </c>
      <c r="I2402" t="s">
        <v>73</v>
      </c>
      <c r="J2402">
        <v>2017</v>
      </c>
      <c r="K2402">
        <v>8.0000000000000002E-3</v>
      </c>
    </row>
    <row r="2403" spans="1:11" x14ac:dyDescent="0.25">
      <c r="A2403" t="s">
        <v>721</v>
      </c>
      <c r="B2403" t="s">
        <v>513</v>
      </c>
      <c r="C2403" t="s">
        <v>514</v>
      </c>
      <c r="D2403" t="str">
        <f>Clef_répartition[[#This Row],[Code association]]&amp;"_"&amp;Clef_répartition[[#This Row],[Nom association]]</f>
        <v>ARASAPE_Association régionale d'action sociale pour le district d'Aigle et le Pays d'Enhaut</v>
      </c>
      <c r="E2403">
        <f>COUNTIFS(D$2:D2403,Clef_répartition[[#This Row],[Code_Nom]],J$2:J2403,Clef_répartition[[#This Row],[Année]])</f>
        <v>6</v>
      </c>
      <c r="F2403">
        <f>IF(Clef_répartition[[#This Row],[Code_Nom]]=D2402,F2402-1,(COUNTIFS(Clef_répartition[Code_Nom],Clef_répartition[[#This Row],[Code_Nom]],Clef_répartition[Année],Clef_répartition[[#This Row],[Année]])))</f>
        <v>13</v>
      </c>
      <c r="G2403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d'Enhaut_6_2017</v>
      </c>
      <c r="H2403">
        <v>5405</v>
      </c>
      <c r="I2403" t="s">
        <v>134</v>
      </c>
      <c r="J2403">
        <v>2017</v>
      </c>
      <c r="K2403">
        <v>2.3900000000000001E-2</v>
      </c>
    </row>
    <row r="2404" spans="1:11" x14ac:dyDescent="0.25">
      <c r="A2404" t="s">
        <v>721</v>
      </c>
      <c r="B2404" t="s">
        <v>513</v>
      </c>
      <c r="C2404" t="s">
        <v>514</v>
      </c>
      <c r="D2404" t="str">
        <f>Clef_répartition[[#This Row],[Code association]]&amp;"_"&amp;Clef_répartition[[#This Row],[Nom association]]</f>
        <v>ARASAPE_Association régionale d'action sociale pour le district d'Aigle et le Pays d'Enhaut</v>
      </c>
      <c r="E2404">
        <f>COUNTIFS(D$2:D2404,Clef_répartition[[#This Row],[Code_Nom]],J$2:J2404,Clef_répartition[[#This Row],[Année]])</f>
        <v>7</v>
      </c>
      <c r="F2404">
        <f>IF(Clef_répartition[[#This Row],[Code_Nom]]=D2403,F2403-1,(COUNTIFS(Clef_répartition[Code_Nom],Clef_répartition[[#This Row],[Code_Nom]],Clef_répartition[Année],Clef_répartition[[#This Row],[Année]])))</f>
        <v>12</v>
      </c>
      <c r="G2404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d'Enhaut_7_2017</v>
      </c>
      <c r="H2404">
        <v>5406</v>
      </c>
      <c r="I2404" t="s">
        <v>152</v>
      </c>
      <c r="J2404">
        <v>2017</v>
      </c>
      <c r="K2404">
        <v>2.35E-2</v>
      </c>
    </row>
    <row r="2405" spans="1:11" x14ac:dyDescent="0.25">
      <c r="A2405" t="s">
        <v>721</v>
      </c>
      <c r="B2405" t="s">
        <v>513</v>
      </c>
      <c r="C2405" t="s">
        <v>514</v>
      </c>
      <c r="D2405" t="str">
        <f>Clef_répartition[[#This Row],[Code association]]&amp;"_"&amp;Clef_répartition[[#This Row],[Nom association]]</f>
        <v>ARASAPE_Association régionale d'action sociale pour le district d'Aigle et le Pays d'Enhaut</v>
      </c>
      <c r="E2405">
        <f>COUNTIFS(D$2:D2405,Clef_répartition[[#This Row],[Code_Nom]],J$2:J2405,Clef_répartition[[#This Row],[Année]])</f>
        <v>8</v>
      </c>
      <c r="F2405">
        <f>IF(Clef_répartition[[#This Row],[Code_Nom]]=D2404,F2404-1,(COUNTIFS(Clef_répartition[Code_Nom],Clef_répartition[[#This Row],[Code_Nom]],Clef_répartition[Année],Clef_répartition[[#This Row],[Année]])))</f>
        <v>11</v>
      </c>
      <c r="G2405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d'Enhaut_8_2017</v>
      </c>
      <c r="H2405">
        <v>5407</v>
      </c>
      <c r="I2405" t="s">
        <v>159</v>
      </c>
      <c r="J2405">
        <v>2017</v>
      </c>
      <c r="K2405">
        <v>6.4299999999999996E-2</v>
      </c>
    </row>
    <row r="2406" spans="1:11" x14ac:dyDescent="0.25">
      <c r="A2406" t="s">
        <v>721</v>
      </c>
      <c r="B2406" t="s">
        <v>513</v>
      </c>
      <c r="C2406" t="s">
        <v>514</v>
      </c>
      <c r="D2406" t="str">
        <f>Clef_répartition[[#This Row],[Code association]]&amp;"_"&amp;Clef_répartition[[#This Row],[Nom association]]</f>
        <v>ARASAPE_Association régionale d'action sociale pour le district d'Aigle et le Pays d'Enhaut</v>
      </c>
      <c r="E2406">
        <f>COUNTIFS(D$2:D2406,Clef_répartition[[#This Row],[Code_Nom]],J$2:J2406,Clef_répartition[[#This Row],[Année]])</f>
        <v>9</v>
      </c>
      <c r="F2406">
        <f>IF(Clef_répartition[[#This Row],[Code_Nom]]=D2405,F2405-1,(COUNTIFS(Clef_répartition[Code_Nom],Clef_répartition[[#This Row],[Code_Nom]],Clef_répartition[Année],Clef_répartition[[#This Row],[Année]])))</f>
        <v>10</v>
      </c>
      <c r="G2406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d'Enhaut_9_2017</v>
      </c>
      <c r="H2406">
        <v>5408</v>
      </c>
      <c r="I2406" t="s">
        <v>195</v>
      </c>
      <c r="J2406">
        <v>2017</v>
      </c>
      <c r="K2406">
        <v>1.55E-2</v>
      </c>
    </row>
    <row r="2407" spans="1:11" x14ac:dyDescent="0.25">
      <c r="A2407" t="s">
        <v>721</v>
      </c>
      <c r="B2407" t="s">
        <v>513</v>
      </c>
      <c r="C2407" t="s">
        <v>514</v>
      </c>
      <c r="D2407" t="str">
        <f>Clef_répartition[[#This Row],[Code association]]&amp;"_"&amp;Clef_répartition[[#This Row],[Nom association]]</f>
        <v>ARASAPE_Association régionale d'action sociale pour le district d'Aigle et le Pays d'Enhaut</v>
      </c>
      <c r="E2407">
        <f>COUNTIFS(D$2:D2407,Clef_répartition[[#This Row],[Code_Nom]],J$2:J2407,Clef_répartition[[#This Row],[Année]])</f>
        <v>10</v>
      </c>
      <c r="F2407">
        <f>IF(Clef_répartition[[#This Row],[Code_Nom]]=D2406,F2406-1,(COUNTIFS(Clef_répartition[Code_Nom],Clef_répartition[[#This Row],[Code_Nom]],Clef_répartition[Année],Clef_répartition[[#This Row],[Année]])))</f>
        <v>9</v>
      </c>
      <c r="G2407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d'Enhaut_10_2017</v>
      </c>
      <c r="H2407">
        <v>5409</v>
      </c>
      <c r="I2407" t="s">
        <v>198</v>
      </c>
      <c r="J2407">
        <v>2017</v>
      </c>
      <c r="K2407">
        <v>0.1042</v>
      </c>
    </row>
    <row r="2408" spans="1:11" x14ac:dyDescent="0.25">
      <c r="A2408" t="s">
        <v>721</v>
      </c>
      <c r="B2408" t="s">
        <v>513</v>
      </c>
      <c r="C2408" t="s">
        <v>514</v>
      </c>
      <c r="D2408" t="str">
        <f>Clef_répartition[[#This Row],[Code association]]&amp;"_"&amp;Clef_répartition[[#This Row],[Nom association]]</f>
        <v>ARASAPE_Association régionale d'action sociale pour le district d'Aigle et le Pays d'Enhaut</v>
      </c>
      <c r="E2408">
        <f>COUNTIFS(D$2:D2408,Clef_répartition[[#This Row],[Code_Nom]],J$2:J2408,Clef_répartition[[#This Row],[Année]])</f>
        <v>11</v>
      </c>
      <c r="F2408">
        <f>IF(Clef_répartition[[#This Row],[Code_Nom]]=D2407,F2407-1,(COUNTIFS(Clef_répartition[Code_Nom],Clef_répartition[[#This Row],[Code_Nom]],Clef_répartition[Année],Clef_répartition[[#This Row],[Année]])))</f>
        <v>8</v>
      </c>
      <c r="G2408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d'Enhaut_11_2017</v>
      </c>
      <c r="H2408">
        <v>5410</v>
      </c>
      <c r="I2408" t="s">
        <v>515</v>
      </c>
      <c r="J2408">
        <v>2017</v>
      </c>
      <c r="K2408">
        <v>1.9400000000000001E-2</v>
      </c>
    </row>
    <row r="2409" spans="1:11" x14ac:dyDescent="0.25">
      <c r="A2409" t="s">
        <v>721</v>
      </c>
      <c r="B2409" t="s">
        <v>513</v>
      </c>
      <c r="C2409" t="s">
        <v>514</v>
      </c>
      <c r="D2409" t="str">
        <f>Clef_répartition[[#This Row],[Code association]]&amp;"_"&amp;Clef_répartition[[#This Row],[Nom association]]</f>
        <v>ARASAPE_Association régionale d'action sociale pour le district d'Aigle et le Pays d'Enhaut</v>
      </c>
      <c r="E2409">
        <f>COUNTIFS(D$2:D2409,Clef_répartition[[#This Row],[Code_Nom]],J$2:J2409,Clef_répartition[[#This Row],[Année]])</f>
        <v>12</v>
      </c>
      <c r="F2409">
        <f>IF(Clef_répartition[[#This Row],[Code_Nom]]=D2408,F2408-1,(COUNTIFS(Clef_répartition[Code_Nom],Clef_répartition[[#This Row],[Code_Nom]],Clef_répartition[Année],Clef_répartition[[#This Row],[Année]])))</f>
        <v>7</v>
      </c>
      <c r="G2409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d'Enhaut_12_2017</v>
      </c>
      <c r="H2409">
        <v>5411</v>
      </c>
      <c r="I2409" t="s">
        <v>516</v>
      </c>
      <c r="J2409">
        <v>2017</v>
      </c>
      <c r="K2409">
        <v>1.7899999999999999E-2</v>
      </c>
    </row>
    <row r="2410" spans="1:11" x14ac:dyDescent="0.25">
      <c r="A2410" t="s">
        <v>721</v>
      </c>
      <c r="B2410" t="s">
        <v>513</v>
      </c>
      <c r="C2410" t="s">
        <v>514</v>
      </c>
      <c r="D2410" t="str">
        <f>Clef_répartition[[#This Row],[Code association]]&amp;"_"&amp;Clef_répartition[[#This Row],[Nom association]]</f>
        <v>ARASAPE_Association régionale d'action sociale pour le district d'Aigle et le Pays d'Enhaut</v>
      </c>
      <c r="E2410">
        <f>COUNTIFS(D$2:D2410,Clef_répartition[[#This Row],[Code_Nom]],J$2:J2410,Clef_répartition[[#This Row],[Année]])</f>
        <v>13</v>
      </c>
      <c r="F2410">
        <f>IF(Clef_répartition[[#This Row],[Code_Nom]]=D2409,F2409-1,(COUNTIFS(Clef_répartition[Code_Nom],Clef_répartition[[#This Row],[Code_Nom]],Clef_répartition[Année],Clef_répartition[[#This Row],[Année]])))</f>
        <v>6</v>
      </c>
      <c r="G2410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d'Enhaut_13_2017</v>
      </c>
      <c r="H2410">
        <v>5412</v>
      </c>
      <c r="I2410" t="s">
        <v>229</v>
      </c>
      <c r="J2410">
        <v>2017</v>
      </c>
      <c r="K2410">
        <v>1.4999999999999999E-2</v>
      </c>
    </row>
    <row r="2411" spans="1:11" x14ac:dyDescent="0.25">
      <c r="A2411" t="s">
        <v>721</v>
      </c>
      <c r="B2411" t="s">
        <v>513</v>
      </c>
      <c r="C2411" t="s">
        <v>514</v>
      </c>
      <c r="D2411" t="str">
        <f>Clef_répartition[[#This Row],[Code association]]&amp;"_"&amp;Clef_répartition[[#This Row],[Nom association]]</f>
        <v>ARASAPE_Association régionale d'action sociale pour le district d'Aigle et le Pays d'Enhaut</v>
      </c>
      <c r="E2411">
        <f>COUNTIFS(D$2:D2411,Clef_répartition[[#This Row],[Code_Nom]],J$2:J2411,Clef_répartition[[#This Row],[Année]])</f>
        <v>14</v>
      </c>
      <c r="F2411">
        <f>IF(Clef_répartition[[#This Row],[Code_Nom]]=D2410,F2410-1,(COUNTIFS(Clef_répartition[Code_Nom],Clef_répartition[[#This Row],[Code_Nom]],Clef_répartition[Année],Clef_répartition[[#This Row],[Année]])))</f>
        <v>5</v>
      </c>
      <c r="G2411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d'Enhaut_14_2017</v>
      </c>
      <c r="H2411">
        <v>5413</v>
      </c>
      <c r="I2411" t="s">
        <v>231</v>
      </c>
      <c r="J2411">
        <v>2017</v>
      </c>
      <c r="K2411">
        <v>3.2399999999999998E-2</v>
      </c>
    </row>
    <row r="2412" spans="1:11" x14ac:dyDescent="0.25">
      <c r="A2412" t="s">
        <v>721</v>
      </c>
      <c r="B2412" t="s">
        <v>513</v>
      </c>
      <c r="C2412" t="s">
        <v>514</v>
      </c>
      <c r="D2412" t="str">
        <f>Clef_répartition[[#This Row],[Code association]]&amp;"_"&amp;Clef_répartition[[#This Row],[Nom association]]</f>
        <v>ARASAPE_Association régionale d'action sociale pour le district d'Aigle et le Pays d'Enhaut</v>
      </c>
      <c r="E2412">
        <f>COUNTIFS(D$2:D2412,Clef_répartition[[#This Row],[Code_Nom]],J$2:J2412,Clef_répartition[[#This Row],[Année]])</f>
        <v>15</v>
      </c>
      <c r="F2412">
        <f>IF(Clef_répartition[[#This Row],[Code_Nom]]=D2411,F2411-1,(COUNTIFS(Clef_répartition[Code_Nom],Clef_répartition[[#This Row],[Code_Nom]],Clef_répartition[Année],Clef_répartition[[#This Row],[Année]])))</f>
        <v>4</v>
      </c>
      <c r="G2412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d'Enhaut_15_2017</v>
      </c>
      <c r="H2412">
        <v>5842</v>
      </c>
      <c r="I2412" t="s">
        <v>238</v>
      </c>
      <c r="J2412">
        <v>2017</v>
      </c>
      <c r="K2412">
        <v>8.0999999999999996E-3</v>
      </c>
    </row>
    <row r="2413" spans="1:11" x14ac:dyDescent="0.25">
      <c r="A2413" t="s">
        <v>721</v>
      </c>
      <c r="B2413" t="s">
        <v>513</v>
      </c>
      <c r="C2413" t="s">
        <v>514</v>
      </c>
      <c r="D2413" t="str">
        <f>Clef_répartition[[#This Row],[Code association]]&amp;"_"&amp;Clef_répartition[[#This Row],[Nom association]]</f>
        <v>ARASAPE_Association régionale d'action sociale pour le district d'Aigle et le Pays d'Enhaut</v>
      </c>
      <c r="E2413">
        <f>COUNTIFS(D$2:D2413,Clef_répartition[[#This Row],[Code_Nom]],J$2:J2413,Clef_répartition[[#This Row],[Année]])</f>
        <v>16</v>
      </c>
      <c r="F2413">
        <f>IF(Clef_répartition[[#This Row],[Code_Nom]]=D2412,F2412-1,(COUNTIFS(Clef_répartition[Code_Nom],Clef_répartition[[#This Row],[Code_Nom]],Clef_répartition[Année],Clef_répartition[[#This Row],[Année]])))</f>
        <v>3</v>
      </c>
      <c r="G2413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d'Enhaut_16_2017</v>
      </c>
      <c r="H2413">
        <v>5843</v>
      </c>
      <c r="I2413" t="s">
        <v>239</v>
      </c>
      <c r="J2413">
        <v>2017</v>
      </c>
      <c r="K2413">
        <v>1.01E-2</v>
      </c>
    </row>
    <row r="2414" spans="1:11" x14ac:dyDescent="0.25">
      <c r="A2414" t="s">
        <v>721</v>
      </c>
      <c r="B2414" t="s">
        <v>513</v>
      </c>
      <c r="C2414" t="s">
        <v>514</v>
      </c>
      <c r="D2414" t="str">
        <f>Clef_répartition[[#This Row],[Code association]]&amp;"_"&amp;Clef_répartition[[#This Row],[Nom association]]</f>
        <v>ARASAPE_Association régionale d'action sociale pour le district d'Aigle et le Pays d'Enhaut</v>
      </c>
      <c r="E2414">
        <f>COUNTIFS(D$2:D2414,Clef_répartition[[#This Row],[Code_Nom]],J$2:J2414,Clef_répartition[[#This Row],[Année]])</f>
        <v>17</v>
      </c>
      <c r="F2414">
        <f>IF(Clef_répartition[[#This Row],[Code_Nom]]=D2413,F2413-1,(COUNTIFS(Clef_répartition[Code_Nom],Clef_répartition[[#This Row],[Code_Nom]],Clef_répartition[Année],Clef_répartition[[#This Row],[Année]])))</f>
        <v>2</v>
      </c>
      <c r="G2414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d'Enhaut_17_2017</v>
      </c>
      <c r="H2414">
        <v>5414</v>
      </c>
      <c r="I2414" t="s">
        <v>286</v>
      </c>
      <c r="J2414">
        <v>2017</v>
      </c>
      <c r="K2414">
        <v>0.13600000000000001</v>
      </c>
    </row>
    <row r="2415" spans="1:11" x14ac:dyDescent="0.25">
      <c r="A2415" t="s">
        <v>721</v>
      </c>
      <c r="B2415" t="s">
        <v>513</v>
      </c>
      <c r="C2415" t="s">
        <v>514</v>
      </c>
      <c r="D2415" t="str">
        <f>Clef_répartition[[#This Row],[Code association]]&amp;"_"&amp;Clef_répartition[[#This Row],[Nom association]]</f>
        <v>ARASAPE_Association régionale d'action sociale pour le district d'Aigle et le Pays d'Enhaut</v>
      </c>
      <c r="E2415">
        <f>COUNTIFS(D$2:D2415,Clef_répartition[[#This Row],[Code_Nom]],J$2:J2415,Clef_répartition[[#This Row],[Année]])</f>
        <v>18</v>
      </c>
      <c r="F2415">
        <f>IF(Clef_répartition[[#This Row],[Code_Nom]]=D2414,F2414-1,(COUNTIFS(Clef_répartition[Code_Nom],Clef_répartition[[#This Row],[Code_Nom]],Clef_répartition[Année],Clef_répartition[[#This Row],[Année]])))</f>
        <v>1</v>
      </c>
      <c r="G2415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d'Enhaut_18_2017</v>
      </c>
      <c r="H2415">
        <v>5415</v>
      </c>
      <c r="I2415" t="s">
        <v>300</v>
      </c>
      <c r="J2415">
        <v>2017</v>
      </c>
      <c r="K2415">
        <v>1.8499999999999999E-2</v>
      </c>
    </row>
    <row r="2416" spans="1:11" x14ac:dyDescent="0.25">
      <c r="A2416" t="s">
        <v>721</v>
      </c>
      <c r="B2416" t="s">
        <v>650</v>
      </c>
      <c r="C2416" t="s">
        <v>651</v>
      </c>
      <c r="D2416" t="str">
        <f>Clef_répartition[[#This Row],[Code association]]&amp;"_"&amp;Clef_répartition[[#This Row],[Nom association]]</f>
        <v>ARASMAC_Association régionale pour l'action sociale Morges-Aubonne-Cossonay</v>
      </c>
      <c r="E2416">
        <f>COUNTIFS(D$2:D2416,Clef_répartition[[#This Row],[Code_Nom]],J$2:J2416,Clef_répartition[[#This Row],[Année]])</f>
        <v>1</v>
      </c>
      <c r="F2416">
        <f>IF(Clef_répartition[[#This Row],[Code_Nom]]=D2415,F2415-1,(COUNTIFS(Clef_répartition[Code_Nom],Clef_répartition[[#This Row],[Code_Nom]],Clef_répartition[Année],Clef_répartition[[#This Row],[Année]])))</f>
        <v>56</v>
      </c>
      <c r="G2416" t="str">
        <f>Clef_répartition[[#This Row],[Code_Nom]]&amp;"_"&amp;Clef_répartition[[#This Row],[Nombre]]&amp;"_"&amp;Clef_répartition[[#This Row],[Année]]</f>
        <v>ARASMAC_Association régionale pour l'action sociale Morges-Aubonne-Cossonay_1_2017</v>
      </c>
      <c r="H2416">
        <v>5621</v>
      </c>
      <c r="I2416" t="s">
        <v>1</v>
      </c>
      <c r="J2416">
        <v>2017</v>
      </c>
      <c r="K2416">
        <v>6.4418012314844579E-3</v>
      </c>
    </row>
    <row r="2417" spans="1:11" x14ac:dyDescent="0.25">
      <c r="A2417" t="s">
        <v>721</v>
      </c>
      <c r="B2417" t="s">
        <v>650</v>
      </c>
      <c r="C2417" t="s">
        <v>651</v>
      </c>
      <c r="D2417" t="str">
        <f>Clef_répartition[[#This Row],[Code association]]&amp;"_"&amp;Clef_répartition[[#This Row],[Nom association]]</f>
        <v>ARASMAC_Association régionale pour l'action sociale Morges-Aubonne-Cossonay</v>
      </c>
      <c r="E2417">
        <f>COUNTIFS(D$2:D2417,Clef_répartition[[#This Row],[Code_Nom]],J$2:J2417,Clef_répartition[[#This Row],[Année]])</f>
        <v>2</v>
      </c>
      <c r="F2417">
        <f>IF(Clef_répartition[[#This Row],[Code_Nom]]=D2416,F2416-1,(COUNTIFS(Clef_répartition[Code_Nom],Clef_répartition[[#This Row],[Code_Nom]],Clef_répartition[Année],Clef_répartition[[#This Row],[Année]])))</f>
        <v>55</v>
      </c>
      <c r="G2417" t="str">
        <f>Clef_répartition[[#This Row],[Code_Nom]]&amp;"_"&amp;Clef_répartition[[#This Row],[Nombre]]&amp;"_"&amp;Clef_répartition[[#This Row],[Année]]</f>
        <v>ARASMAC_Association régionale pour l'action sociale Morges-Aubonne-Cossonay_2_2017</v>
      </c>
      <c r="H2417">
        <v>5851</v>
      </c>
      <c r="I2417" t="s">
        <v>4</v>
      </c>
      <c r="J2417">
        <v>2017</v>
      </c>
      <c r="K2417">
        <v>5.3413783723633129E-3</v>
      </c>
    </row>
    <row r="2418" spans="1:11" x14ac:dyDescent="0.25">
      <c r="A2418" t="s">
        <v>721</v>
      </c>
      <c r="B2418" t="s">
        <v>650</v>
      </c>
      <c r="C2418" t="s">
        <v>651</v>
      </c>
      <c r="D2418" t="str">
        <f>Clef_répartition[[#This Row],[Code association]]&amp;"_"&amp;Clef_répartition[[#This Row],[Nom association]]</f>
        <v>ARASMAC_Association régionale pour l'action sociale Morges-Aubonne-Cossonay</v>
      </c>
      <c r="E2418">
        <f>COUNTIFS(D$2:D2418,Clef_répartition[[#This Row],[Code_Nom]],J$2:J2418,Clef_répartition[[#This Row],[Année]])</f>
        <v>3</v>
      </c>
      <c r="F2418">
        <f>IF(Clef_répartition[[#This Row],[Code_Nom]]=D2417,F2417-1,(COUNTIFS(Clef_répartition[Code_Nom],Clef_répartition[[#This Row],[Code_Nom]],Clef_répartition[Année],Clef_répartition[[#This Row],[Année]])))</f>
        <v>54</v>
      </c>
      <c r="G2418" t="str">
        <f>Clef_répartition[[#This Row],[Code_Nom]]&amp;"_"&amp;Clef_répartition[[#This Row],[Nombre]]&amp;"_"&amp;Clef_répartition[[#This Row],[Année]]</f>
        <v>ARASMAC_Association régionale pour l'action sociale Morges-Aubonne-Cossonay_3_2017</v>
      </c>
      <c r="H2418">
        <v>5422</v>
      </c>
      <c r="I2418" t="s">
        <v>9</v>
      </c>
      <c r="J2418">
        <v>2017</v>
      </c>
      <c r="K2418">
        <v>4.6910160983209277E-2</v>
      </c>
    </row>
    <row r="2419" spans="1:11" x14ac:dyDescent="0.25">
      <c r="A2419" t="s">
        <v>721</v>
      </c>
      <c r="B2419" t="s">
        <v>650</v>
      </c>
      <c r="C2419" t="s">
        <v>651</v>
      </c>
      <c r="D2419" t="str">
        <f>Clef_répartition[[#This Row],[Code association]]&amp;"_"&amp;Clef_répartition[[#This Row],[Nom association]]</f>
        <v>ARASMAC_Association régionale pour l'action sociale Morges-Aubonne-Cossonay</v>
      </c>
      <c r="E2419">
        <f>COUNTIFS(D$2:D2419,Clef_répartition[[#This Row],[Code_Nom]],J$2:J2419,Clef_répartition[[#This Row],[Année]])</f>
        <v>4</v>
      </c>
      <c r="F2419">
        <f>IF(Clef_répartition[[#This Row],[Code_Nom]]=D2418,F2418-1,(COUNTIFS(Clef_répartition[Code_Nom],Clef_répartition[[#This Row],[Code_Nom]],Clef_répartition[Année],Clef_répartition[[#This Row],[Année]])))</f>
        <v>53</v>
      </c>
      <c r="G2419" t="str">
        <f>Clef_répartition[[#This Row],[Code_Nom]]&amp;"_"&amp;Clef_répartition[[#This Row],[Nombre]]&amp;"_"&amp;Clef_répartition[[#This Row],[Année]]</f>
        <v>ARASMAC_Association régionale pour l'action sociale Morges-Aubonne-Cossonay_4_2017</v>
      </c>
      <c r="H2419">
        <v>5423</v>
      </c>
      <c r="I2419" t="s">
        <v>12</v>
      </c>
      <c r="J2419">
        <v>2017</v>
      </c>
      <c r="K2419">
        <v>6.2810653082420436E-3</v>
      </c>
    </row>
    <row r="2420" spans="1:11" x14ac:dyDescent="0.25">
      <c r="A2420" t="s">
        <v>721</v>
      </c>
      <c r="B2420" t="s">
        <v>650</v>
      </c>
      <c r="C2420" t="s">
        <v>651</v>
      </c>
      <c r="D2420" t="str">
        <f>Clef_répartition[[#This Row],[Code association]]&amp;"_"&amp;Clef_répartition[[#This Row],[Nom association]]</f>
        <v>ARASMAC_Association régionale pour l'action sociale Morges-Aubonne-Cossonay</v>
      </c>
      <c r="E2420">
        <f>COUNTIFS(D$2:D2420,Clef_répartition[[#This Row],[Code_Nom]],J$2:J2420,Clef_répartition[[#This Row],[Année]])</f>
        <v>5</v>
      </c>
      <c r="F2420">
        <f>IF(Clef_répartition[[#This Row],[Code_Nom]]=D2419,F2419-1,(COUNTIFS(Clef_répartition[Code_Nom],Clef_répartition[[#This Row],[Code_Nom]],Clef_répartition[Année],Clef_répartition[[#This Row],[Année]])))</f>
        <v>52</v>
      </c>
      <c r="G2420" t="str">
        <f>Clef_répartition[[#This Row],[Code_Nom]]&amp;"_"&amp;Clef_répartition[[#This Row],[Nombre]]&amp;"_"&amp;Clef_répartition[[#This Row],[Année]]</f>
        <v>ARASMAC_Association régionale pour l'action sociale Morges-Aubonne-Cossonay_5_2017</v>
      </c>
      <c r="H2420">
        <v>5424</v>
      </c>
      <c r="I2420" t="s">
        <v>20</v>
      </c>
      <c r="J2420">
        <v>2017</v>
      </c>
      <c r="K2420">
        <v>3.7216548381512897E-3</v>
      </c>
    </row>
    <row r="2421" spans="1:11" x14ac:dyDescent="0.25">
      <c r="A2421" t="s">
        <v>721</v>
      </c>
      <c r="B2421" t="s">
        <v>650</v>
      </c>
      <c r="C2421" t="s">
        <v>651</v>
      </c>
      <c r="D2421" t="str">
        <f>Clef_répartition[[#This Row],[Code association]]&amp;"_"&amp;Clef_répartition[[#This Row],[Nom association]]</f>
        <v>ARASMAC_Association régionale pour l'action sociale Morges-Aubonne-Cossonay</v>
      </c>
      <c r="E2421">
        <f>COUNTIFS(D$2:D2421,Clef_répartition[[#This Row],[Code_Nom]],J$2:J2421,Clef_répartition[[#This Row],[Année]])</f>
        <v>6</v>
      </c>
      <c r="F2421">
        <f>IF(Clef_répartition[[#This Row],[Code_Nom]]=D2420,F2420-1,(COUNTIFS(Clef_répartition[Code_Nom],Clef_répartition[[#This Row],[Code_Nom]],Clef_répartition[Année],Clef_répartition[[#This Row],[Année]])))</f>
        <v>51</v>
      </c>
      <c r="G2421" t="str">
        <f>Clef_répartition[[#This Row],[Code_Nom]]&amp;"_"&amp;Clef_répartition[[#This Row],[Nombre]]&amp;"_"&amp;Clef_répartition[[#This Row],[Année]]</f>
        <v>ARASMAC_Association régionale pour l'action sociale Morges-Aubonne-Cossonay_6_2017</v>
      </c>
      <c r="H2421">
        <v>5425</v>
      </c>
      <c r="I2421" t="s">
        <v>23</v>
      </c>
      <c r="J2421">
        <v>2017</v>
      </c>
      <c r="K2421">
        <v>1.9115210564059449E-2</v>
      </c>
    </row>
    <row r="2422" spans="1:11" x14ac:dyDescent="0.25">
      <c r="A2422" t="s">
        <v>721</v>
      </c>
      <c r="B2422" t="s">
        <v>650</v>
      </c>
      <c r="C2422" t="s">
        <v>651</v>
      </c>
      <c r="D2422" t="str">
        <f>Clef_répartition[[#This Row],[Code association]]&amp;"_"&amp;Clef_répartition[[#This Row],[Nom association]]</f>
        <v>ARASMAC_Association régionale pour l'action sociale Morges-Aubonne-Cossonay</v>
      </c>
      <c r="E2422">
        <f>COUNTIFS(D$2:D2422,Clef_répartition[[#This Row],[Code_Nom]],J$2:J2422,Clef_répartition[[#This Row],[Année]])</f>
        <v>7</v>
      </c>
      <c r="F2422">
        <f>IF(Clef_répartition[[#This Row],[Code_Nom]]=D2421,F2421-1,(COUNTIFS(Clef_répartition[Code_Nom],Clef_répartition[[#This Row],[Code_Nom]],Clef_répartition[Année],Clef_répartition[[#This Row],[Année]])))</f>
        <v>50</v>
      </c>
      <c r="G2422" t="str">
        <f>Clef_répartition[[#This Row],[Code_Nom]]&amp;"_"&amp;Clef_répartition[[#This Row],[Nombre]]&amp;"_"&amp;Clef_répartition[[#This Row],[Année]]</f>
        <v>ARASMAC_Association régionale pour l'action sociale Morges-Aubonne-Cossonay_7_2017</v>
      </c>
      <c r="H2422">
        <v>5426</v>
      </c>
      <c r="I2422" t="s">
        <v>31</v>
      </c>
      <c r="J2422">
        <v>2017</v>
      </c>
      <c r="K2422">
        <v>5.7741289349390436E-3</v>
      </c>
    </row>
    <row r="2423" spans="1:11" x14ac:dyDescent="0.25">
      <c r="A2423" t="s">
        <v>721</v>
      </c>
      <c r="B2423" t="s">
        <v>650</v>
      </c>
      <c r="C2423" t="s">
        <v>651</v>
      </c>
      <c r="D2423" t="str">
        <f>Clef_répartition[[#This Row],[Code association]]&amp;"_"&amp;Clef_répartition[[#This Row],[Nom association]]</f>
        <v>ARASMAC_Association régionale pour l'action sociale Morges-Aubonne-Cossonay</v>
      </c>
      <c r="E2423">
        <f>COUNTIFS(D$2:D2423,Clef_répartition[[#This Row],[Code_Nom]],J$2:J2423,Clef_répartition[[#This Row],[Année]])</f>
        <v>8</v>
      </c>
      <c r="F2423">
        <f>IF(Clef_répartition[[#This Row],[Code_Nom]]=D2422,F2422-1,(COUNTIFS(Clef_répartition[Code_Nom],Clef_répartition[[#This Row],[Code_Nom]],Clef_répartition[Année],Clef_répartition[[#This Row],[Année]])))</f>
        <v>49</v>
      </c>
      <c r="G2423" t="str">
        <f>Clef_répartition[[#This Row],[Code_Nom]]&amp;"_"&amp;Clef_répartition[[#This Row],[Nombre]]&amp;"_"&amp;Clef_répartition[[#This Row],[Année]]</f>
        <v>ARASMAC_Association régionale pour l'action sociale Morges-Aubonne-Cossonay_8_2017</v>
      </c>
      <c r="H2423">
        <v>5622</v>
      </c>
      <c r="I2423" t="s">
        <v>36</v>
      </c>
      <c r="J2423">
        <v>2017</v>
      </c>
      <c r="K2423">
        <v>6.3799797225450672E-3</v>
      </c>
    </row>
    <row r="2424" spans="1:11" x14ac:dyDescent="0.25">
      <c r="A2424" t="s">
        <v>721</v>
      </c>
      <c r="B2424" t="s">
        <v>650</v>
      </c>
      <c r="C2424" t="s">
        <v>651</v>
      </c>
      <c r="D2424" t="str">
        <f>Clef_répartition[[#This Row],[Code association]]&amp;"_"&amp;Clef_répartition[[#This Row],[Nom association]]</f>
        <v>ARASMAC_Association régionale pour l'action sociale Morges-Aubonne-Cossonay</v>
      </c>
      <c r="E2424">
        <f>COUNTIFS(D$2:D2424,Clef_répartition[[#This Row],[Code_Nom]],J$2:J2424,Clef_répartition[[#This Row],[Année]])</f>
        <v>9</v>
      </c>
      <c r="F2424">
        <f>IF(Clef_répartition[[#This Row],[Code_Nom]]=D2423,F2423-1,(COUNTIFS(Clef_répartition[Code_Nom],Clef_répartition[[#This Row],[Code_Nom]],Clef_répartition[Année],Clef_répartition[[#This Row],[Année]])))</f>
        <v>48</v>
      </c>
      <c r="G2424" t="str">
        <f>Clef_répartition[[#This Row],[Code_Nom]]&amp;"_"&amp;Clef_répartition[[#This Row],[Nombre]]&amp;"_"&amp;Clef_répartition[[#This Row],[Année]]</f>
        <v>ARASMAC_Association régionale pour l'action sociale Morges-Aubonne-Cossonay_9_2017</v>
      </c>
      <c r="H2424">
        <v>5623</v>
      </c>
      <c r="I2424" t="s">
        <v>39</v>
      </c>
      <c r="J2424">
        <v>2017</v>
      </c>
      <c r="K2424">
        <v>7.5298597888177245E-3</v>
      </c>
    </row>
    <row r="2425" spans="1:11" x14ac:dyDescent="0.25">
      <c r="A2425" t="s">
        <v>721</v>
      </c>
      <c r="B2425" t="s">
        <v>650</v>
      </c>
      <c r="C2425" t="s">
        <v>651</v>
      </c>
      <c r="D2425" t="str">
        <f>Clef_répartition[[#This Row],[Code association]]&amp;"_"&amp;Clef_répartition[[#This Row],[Nom association]]</f>
        <v>ARASMAC_Association régionale pour l'action sociale Morges-Aubonne-Cossonay</v>
      </c>
      <c r="E2425">
        <f>COUNTIFS(D$2:D2425,Clef_répartition[[#This Row],[Code_Nom]],J$2:J2425,Clef_répartition[[#This Row],[Année]])</f>
        <v>10</v>
      </c>
      <c r="F2425">
        <f>IF(Clef_répartition[[#This Row],[Code_Nom]]=D2424,F2424-1,(COUNTIFS(Clef_répartition[Code_Nom],Clef_répartition[[#This Row],[Code_Nom]],Clef_répartition[Année],Clef_répartition[[#This Row],[Année]])))</f>
        <v>47</v>
      </c>
      <c r="G2425" t="str">
        <f>Clef_répartition[[#This Row],[Code_Nom]]&amp;"_"&amp;Clef_répartition[[#This Row],[Nombre]]&amp;"_"&amp;Clef_répartition[[#This Row],[Année]]</f>
        <v>ARASMAC_Association régionale pour l'action sociale Morges-Aubonne-Cossonay_10_2017</v>
      </c>
      <c r="H2425">
        <v>5475</v>
      </c>
      <c r="I2425" t="s">
        <v>55</v>
      </c>
      <c r="J2425">
        <v>2017</v>
      </c>
      <c r="K2425">
        <v>1.7680951556665594E-3</v>
      </c>
    </row>
    <row r="2426" spans="1:11" x14ac:dyDescent="0.25">
      <c r="A2426" t="s">
        <v>721</v>
      </c>
      <c r="B2426" t="s">
        <v>650</v>
      </c>
      <c r="C2426" t="s">
        <v>651</v>
      </c>
      <c r="D2426" t="str">
        <f>Clef_répartition[[#This Row],[Code association]]&amp;"_"&amp;Clef_répartition[[#This Row],[Nom association]]</f>
        <v>ARASMAC_Association régionale pour l'action sociale Morges-Aubonne-Cossonay</v>
      </c>
      <c r="E2426">
        <f>COUNTIFS(D$2:D2426,Clef_répartition[[#This Row],[Code_Nom]],J$2:J2426,Clef_répartition[[#This Row],[Année]])</f>
        <v>11</v>
      </c>
      <c r="F2426">
        <f>IF(Clef_répartition[[#This Row],[Code_Nom]]=D2425,F2425-1,(COUNTIFS(Clef_répartition[Code_Nom],Clef_répartition[[#This Row],[Code_Nom]],Clef_répartition[Année],Clef_répartition[[#This Row],[Année]])))</f>
        <v>46</v>
      </c>
      <c r="G2426" t="str">
        <f>Clef_répartition[[#This Row],[Code_Nom]]&amp;"_"&amp;Clef_répartition[[#This Row],[Nombre]]&amp;"_"&amp;Clef_répartition[[#This Row],[Année]]</f>
        <v>ARASMAC_Association régionale pour l'action sociale Morges-Aubonne-Cossonay_11_2017</v>
      </c>
      <c r="H2426">
        <v>5476</v>
      </c>
      <c r="I2426" t="s">
        <v>64</v>
      </c>
      <c r="J2426">
        <v>2017</v>
      </c>
      <c r="K2426">
        <v>3.6969262345755336E-3</v>
      </c>
    </row>
    <row r="2427" spans="1:11" x14ac:dyDescent="0.25">
      <c r="A2427" t="s">
        <v>721</v>
      </c>
      <c r="B2427" t="s">
        <v>650</v>
      </c>
      <c r="C2427" t="s">
        <v>651</v>
      </c>
      <c r="D2427" t="str">
        <f>Clef_répartition[[#This Row],[Code association]]&amp;"_"&amp;Clef_répartition[[#This Row],[Nom association]]</f>
        <v>ARASMAC_Association régionale pour l'action sociale Morges-Aubonne-Cossonay</v>
      </c>
      <c r="E2427">
        <f>COUNTIFS(D$2:D2427,Clef_répartition[[#This Row],[Code_Nom]],J$2:J2427,Clef_répartition[[#This Row],[Année]])</f>
        <v>12</v>
      </c>
      <c r="F2427">
        <f>IF(Clef_répartition[[#This Row],[Code_Nom]]=D2426,F2426-1,(COUNTIFS(Clef_répartition[Code_Nom],Clef_répartition[[#This Row],[Code_Nom]],Clef_répartition[Année],Clef_répartition[[#This Row],[Année]])))</f>
        <v>45</v>
      </c>
      <c r="G2427" t="str">
        <f>Clef_répartition[[#This Row],[Code_Nom]]&amp;"_"&amp;Clef_répartition[[#This Row],[Nombre]]&amp;"_"&amp;Clef_répartition[[#This Row],[Année]]</f>
        <v>ARASMAC_Association régionale pour l'action sociale Morges-Aubonne-Cossonay_12_2017</v>
      </c>
      <c r="H2427">
        <v>5628</v>
      </c>
      <c r="I2427" t="s">
        <v>67</v>
      </c>
      <c r="J2427">
        <v>2017</v>
      </c>
      <c r="K2427">
        <v>4.2409555132421669E-3</v>
      </c>
    </row>
    <row r="2428" spans="1:11" x14ac:dyDescent="0.25">
      <c r="A2428" t="s">
        <v>721</v>
      </c>
      <c r="B2428" t="s">
        <v>650</v>
      </c>
      <c r="C2428" t="s">
        <v>651</v>
      </c>
      <c r="D2428" t="str">
        <f>Clef_répartition[[#This Row],[Code association]]&amp;"_"&amp;Clef_répartition[[#This Row],[Nom association]]</f>
        <v>ARASMAC_Association régionale pour l'action sociale Morges-Aubonne-Cossonay</v>
      </c>
      <c r="E2428">
        <f>COUNTIFS(D$2:D2428,Clef_répartition[[#This Row],[Code_Nom]],J$2:J2428,Clef_répartition[[#This Row],[Année]])</f>
        <v>13</v>
      </c>
      <c r="F2428">
        <f>IF(Clef_répartition[[#This Row],[Code_Nom]]=D2427,F2427-1,(COUNTIFS(Clef_répartition[Code_Nom],Clef_répartition[[#This Row],[Code_Nom]],Clef_répartition[Année],Clef_répartition[[#This Row],[Année]])))</f>
        <v>44</v>
      </c>
      <c r="G2428" t="str">
        <f>Clef_répartition[[#This Row],[Code_Nom]]&amp;"_"&amp;Clef_répartition[[#This Row],[Nombre]]&amp;"_"&amp;Clef_répartition[[#This Row],[Année]]</f>
        <v>ARASMAC_Association régionale pour l'action sociale Morges-Aubonne-Cossonay_13_2017</v>
      </c>
      <c r="H2428">
        <v>5629</v>
      </c>
      <c r="I2428" t="s">
        <v>68</v>
      </c>
      <c r="J2428">
        <v>2017</v>
      </c>
      <c r="K2428">
        <v>2.1637528128786569E-3</v>
      </c>
    </row>
    <row r="2429" spans="1:11" x14ac:dyDescent="0.25">
      <c r="A2429" t="s">
        <v>721</v>
      </c>
      <c r="B2429" t="s">
        <v>650</v>
      </c>
      <c r="C2429" t="s">
        <v>651</v>
      </c>
      <c r="D2429" t="str">
        <f>Clef_répartition[[#This Row],[Code association]]&amp;"_"&amp;Clef_répartition[[#This Row],[Nom association]]</f>
        <v>ARASMAC_Association régionale pour l'action sociale Morges-Aubonne-Cossonay</v>
      </c>
      <c r="E2429">
        <f>COUNTIFS(D$2:D2429,Clef_répartition[[#This Row],[Code_Nom]],J$2:J2429,Clef_répartition[[#This Row],[Année]])</f>
        <v>14</v>
      </c>
      <c r="F2429">
        <f>IF(Clef_répartition[[#This Row],[Code_Nom]]=D2428,F2428-1,(COUNTIFS(Clef_répartition[Code_Nom],Clef_répartition[[#This Row],[Code_Nom]],Clef_répartition[Année],Clef_répartition[[#This Row],[Année]])))</f>
        <v>43</v>
      </c>
      <c r="G2429" t="str">
        <f>Clef_répartition[[#This Row],[Code_Nom]]&amp;"_"&amp;Clef_répartition[[#This Row],[Nombre]]&amp;"_"&amp;Clef_répartition[[#This Row],[Année]]</f>
        <v>ARASMAC_Association régionale pour l'action sociale Morges-Aubonne-Cossonay_14_2017</v>
      </c>
      <c r="H2429">
        <v>5477</v>
      </c>
      <c r="I2429" t="s">
        <v>79</v>
      </c>
      <c r="J2429">
        <v>2017</v>
      </c>
      <c r="K2429">
        <v>4.4907144093573034E-2</v>
      </c>
    </row>
    <row r="2430" spans="1:11" x14ac:dyDescent="0.25">
      <c r="A2430" t="s">
        <v>721</v>
      </c>
      <c r="B2430" t="s">
        <v>650</v>
      </c>
      <c r="C2430" t="s">
        <v>651</v>
      </c>
      <c r="D2430" t="str">
        <f>Clef_répartition[[#This Row],[Code association]]&amp;"_"&amp;Clef_répartition[[#This Row],[Nom association]]</f>
        <v>ARASMAC_Association régionale pour l'action sociale Morges-Aubonne-Cossonay</v>
      </c>
      <c r="E2430">
        <f>COUNTIFS(D$2:D2430,Clef_répartition[[#This Row],[Code_Nom]],J$2:J2430,Clef_répartition[[#This Row],[Année]])</f>
        <v>15</v>
      </c>
      <c r="F2430">
        <f>IF(Clef_répartition[[#This Row],[Code_Nom]]=D2429,F2429-1,(COUNTIFS(Clef_répartition[Code_Nom],Clef_répartition[[#This Row],[Code_Nom]],Clef_répartition[Année],Clef_répartition[[#This Row],[Année]])))</f>
        <v>42</v>
      </c>
      <c r="G2430" t="str">
        <f>Clef_répartition[[#This Row],[Code_Nom]]&amp;"_"&amp;Clef_répartition[[#This Row],[Nombre]]&amp;"_"&amp;Clef_répartition[[#This Row],[Année]]</f>
        <v>ARASMAC_Association régionale pour l'action sociale Morges-Aubonne-Cossonay_15_2017</v>
      </c>
      <c r="H2430">
        <v>5479</v>
      </c>
      <c r="I2430" t="s">
        <v>85</v>
      </c>
      <c r="J2430">
        <v>2017</v>
      </c>
      <c r="K2430">
        <v>5.9472291599693356E-3</v>
      </c>
    </row>
    <row r="2431" spans="1:11" x14ac:dyDescent="0.25">
      <c r="A2431" t="s">
        <v>721</v>
      </c>
      <c r="B2431" t="s">
        <v>650</v>
      </c>
      <c r="C2431" t="s">
        <v>651</v>
      </c>
      <c r="D2431" t="str">
        <f>Clef_répartition[[#This Row],[Code association]]&amp;"_"&amp;Clef_répartition[[#This Row],[Nom association]]</f>
        <v>ARASMAC_Association régionale pour l'action sociale Morges-Aubonne-Cossonay</v>
      </c>
      <c r="E2431">
        <f>COUNTIFS(D$2:D2431,Clef_répartition[[#This Row],[Code_Nom]],J$2:J2431,Clef_répartition[[#This Row],[Année]])</f>
        <v>16</v>
      </c>
      <c r="F2431">
        <f>IF(Clef_répartition[[#This Row],[Code_Nom]]=D2430,F2430-1,(COUNTIFS(Clef_répartition[Code_Nom],Clef_répartition[[#This Row],[Code_Nom]],Clef_répartition[Année],Clef_répartition[[#This Row],[Année]])))</f>
        <v>41</v>
      </c>
      <c r="G2431" t="str">
        <f>Clef_répartition[[#This Row],[Code_Nom]]&amp;"_"&amp;Clef_répartition[[#This Row],[Nombre]]&amp;"_"&amp;Clef_répartition[[#This Row],[Année]]</f>
        <v>ARASMAC_Association régionale pour l'action sociale Morges-Aubonne-Cossonay_16_2017</v>
      </c>
      <c r="H2431">
        <v>5631</v>
      </c>
      <c r="I2431" t="s">
        <v>92</v>
      </c>
      <c r="J2431">
        <v>2017</v>
      </c>
      <c r="K2431">
        <v>9.5081480748782105E-3</v>
      </c>
    </row>
    <row r="2432" spans="1:11" x14ac:dyDescent="0.25">
      <c r="A2432" t="s">
        <v>721</v>
      </c>
      <c r="B2432" t="s">
        <v>650</v>
      </c>
      <c r="C2432" t="s">
        <v>651</v>
      </c>
      <c r="D2432" t="str">
        <f>Clef_répartition[[#This Row],[Code association]]&amp;"_"&amp;Clef_répartition[[#This Row],[Nom association]]</f>
        <v>ARASMAC_Association régionale pour l'action sociale Morges-Aubonne-Cossonay</v>
      </c>
      <c r="E2432">
        <f>COUNTIFS(D$2:D2432,Clef_répartition[[#This Row],[Code_Nom]],J$2:J2432,Clef_répartition[[#This Row],[Année]])</f>
        <v>17</v>
      </c>
      <c r="F2432">
        <f>IF(Clef_répartition[[#This Row],[Code_Nom]]=D2431,F2431-1,(COUNTIFS(Clef_répartition[Code_Nom],Clef_répartition[[#This Row],[Code_Nom]],Clef_répartition[Année],Clef_répartition[[#This Row],[Année]])))</f>
        <v>40</v>
      </c>
      <c r="G2432" t="str">
        <f>Clef_répartition[[#This Row],[Code_Nom]]&amp;"_"&amp;Clef_répartition[[#This Row],[Nombre]]&amp;"_"&amp;Clef_répartition[[#This Row],[Année]]</f>
        <v>ARASMAC_Association régionale pour l'action sociale Morges-Aubonne-Cossonay_17_2017</v>
      </c>
      <c r="H2432">
        <v>5632</v>
      </c>
      <c r="I2432" t="s">
        <v>93</v>
      </c>
      <c r="J2432">
        <v>2017</v>
      </c>
      <c r="K2432">
        <v>2.0079626103513933E-2</v>
      </c>
    </row>
    <row r="2433" spans="1:11" x14ac:dyDescent="0.25">
      <c r="A2433" t="s">
        <v>721</v>
      </c>
      <c r="B2433" t="s">
        <v>650</v>
      </c>
      <c r="C2433" t="s">
        <v>651</v>
      </c>
      <c r="D2433" t="str">
        <f>Clef_répartition[[#This Row],[Code association]]&amp;"_"&amp;Clef_répartition[[#This Row],[Nom association]]</f>
        <v>ARASMAC_Association régionale pour l'action sociale Morges-Aubonne-Cossonay</v>
      </c>
      <c r="E2433">
        <f>COUNTIFS(D$2:D2433,Clef_répartition[[#This Row],[Code_Nom]],J$2:J2433,Clef_répartition[[#This Row],[Année]])</f>
        <v>18</v>
      </c>
      <c r="F2433">
        <f>IF(Clef_répartition[[#This Row],[Code_Nom]]=D2432,F2432-1,(COUNTIFS(Clef_répartition[Code_Nom],Clef_répartition[[#This Row],[Code_Nom]],Clef_répartition[Année],Clef_répartition[[#This Row],[Année]])))</f>
        <v>39</v>
      </c>
      <c r="G2433" t="str">
        <f>Clef_répartition[[#This Row],[Code_Nom]]&amp;"_"&amp;Clef_répartition[[#This Row],[Nombre]]&amp;"_"&amp;Clef_répartition[[#This Row],[Année]]</f>
        <v>ARASMAC_Association régionale pour l'action sociale Morges-Aubonne-Cossonay_18_2017</v>
      </c>
      <c r="H2433">
        <v>5481</v>
      </c>
      <c r="I2433" t="s">
        <v>94</v>
      </c>
      <c r="J2433">
        <v>2017</v>
      </c>
      <c r="K2433">
        <v>2.7448749969089243E-3</v>
      </c>
    </row>
    <row r="2434" spans="1:11" x14ac:dyDescent="0.25">
      <c r="A2434" t="s">
        <v>721</v>
      </c>
      <c r="B2434" t="s">
        <v>650</v>
      </c>
      <c r="C2434" t="s">
        <v>651</v>
      </c>
      <c r="D2434" t="str">
        <f>Clef_répartition[[#This Row],[Code association]]&amp;"_"&amp;Clef_répartition[[#This Row],[Nom association]]</f>
        <v>ARASMAC_Association régionale pour l'action sociale Morges-Aubonne-Cossonay</v>
      </c>
      <c r="E2434">
        <f>COUNTIFS(D$2:D2434,Clef_répartition[[#This Row],[Code_Nom]],J$2:J2434,Clef_répartition[[#This Row],[Année]])</f>
        <v>19</v>
      </c>
      <c r="F2434">
        <f>IF(Clef_répartition[[#This Row],[Code_Nom]]=D2433,F2433-1,(COUNTIFS(Clef_répartition[Code_Nom],Clef_répartition[[#This Row],[Code_Nom]],Clef_répartition[Année],Clef_répartition[[#This Row],[Année]])))</f>
        <v>38</v>
      </c>
      <c r="G2434" t="str">
        <f>Clef_répartition[[#This Row],[Code_Nom]]&amp;"_"&amp;Clef_répartition[[#This Row],[Nombre]]&amp;"_"&amp;Clef_répartition[[#This Row],[Année]]</f>
        <v>ARASMAC_Association régionale pour l'action sociale Morges-Aubonne-Cossonay_19_2017</v>
      </c>
      <c r="H2434">
        <v>5633</v>
      </c>
      <c r="I2434" t="s">
        <v>100</v>
      </c>
      <c r="J2434">
        <v>2017</v>
      </c>
      <c r="K2434">
        <v>3.3766908182694927E-2</v>
      </c>
    </row>
    <row r="2435" spans="1:11" x14ac:dyDescent="0.25">
      <c r="A2435" t="s">
        <v>721</v>
      </c>
      <c r="B2435" t="s">
        <v>650</v>
      </c>
      <c r="C2435" t="s">
        <v>651</v>
      </c>
      <c r="D2435" t="str">
        <f>Clef_répartition[[#This Row],[Code association]]&amp;"_"&amp;Clef_répartition[[#This Row],[Nom association]]</f>
        <v>ARASMAC_Association régionale pour l'action sociale Morges-Aubonne-Cossonay</v>
      </c>
      <c r="E2435">
        <f>COUNTIFS(D$2:D2435,Clef_répartition[[#This Row],[Code_Nom]],J$2:J2435,Clef_répartition[[#This Row],[Année]])</f>
        <v>20</v>
      </c>
      <c r="F2435">
        <f>IF(Clef_répartition[[#This Row],[Code_Nom]]=D2434,F2434-1,(COUNTIFS(Clef_répartition[Code_Nom],Clef_répartition[[#This Row],[Code_Nom]],Clef_répartition[Année],Clef_répartition[[#This Row],[Année]])))</f>
        <v>37</v>
      </c>
      <c r="G2435" t="str">
        <f>Clef_répartition[[#This Row],[Code_Nom]]&amp;"_"&amp;Clef_répartition[[#This Row],[Nombre]]&amp;"_"&amp;Clef_répartition[[#This Row],[Année]]</f>
        <v>ARASMAC_Association régionale pour l'action sociale Morges-Aubonne-Cossonay_20_2017</v>
      </c>
      <c r="H2435">
        <v>5634</v>
      </c>
      <c r="I2435" t="s">
        <v>101</v>
      </c>
      <c r="J2435">
        <v>2017</v>
      </c>
      <c r="K2435">
        <v>3.262939241821014E-2</v>
      </c>
    </row>
    <row r="2436" spans="1:11" x14ac:dyDescent="0.25">
      <c r="A2436" t="s">
        <v>721</v>
      </c>
      <c r="B2436" t="s">
        <v>650</v>
      </c>
      <c r="C2436" t="s">
        <v>651</v>
      </c>
      <c r="D2436" t="str">
        <f>Clef_répartition[[#This Row],[Code association]]&amp;"_"&amp;Clef_répartition[[#This Row],[Nom association]]</f>
        <v>ARASMAC_Association régionale pour l'action sociale Morges-Aubonne-Cossonay</v>
      </c>
      <c r="E2436">
        <f>COUNTIFS(D$2:D2436,Clef_répartition[[#This Row],[Code_Nom]],J$2:J2436,Clef_répartition[[#This Row],[Année]])</f>
        <v>21</v>
      </c>
      <c r="F2436">
        <f>IF(Clef_répartition[[#This Row],[Code_Nom]]=D2435,F2435-1,(COUNTIFS(Clef_répartition[Code_Nom],Clef_répartition[[#This Row],[Code_Nom]],Clef_répartition[Année],Clef_répartition[[#This Row],[Année]])))</f>
        <v>36</v>
      </c>
      <c r="G2436" t="str">
        <f>Clef_répartition[[#This Row],[Code_Nom]]&amp;"_"&amp;Clef_répartition[[#This Row],[Nombre]]&amp;"_"&amp;Clef_répartition[[#This Row],[Année]]</f>
        <v>ARASMAC_Association régionale pour l'action sociale Morges-Aubonne-Cossonay_21_2017</v>
      </c>
      <c r="H2436">
        <v>5482</v>
      </c>
      <c r="I2436" t="s">
        <v>102</v>
      </c>
      <c r="J2436">
        <v>2017</v>
      </c>
      <c r="K2436">
        <v>1.2895966764756794E-2</v>
      </c>
    </row>
    <row r="2437" spans="1:11" x14ac:dyDescent="0.25">
      <c r="A2437" t="s">
        <v>721</v>
      </c>
      <c r="B2437" t="s">
        <v>650</v>
      </c>
      <c r="C2437" t="s">
        <v>651</v>
      </c>
      <c r="D2437" t="str">
        <f>Clef_répartition[[#This Row],[Code association]]&amp;"_"&amp;Clef_répartition[[#This Row],[Nom association]]</f>
        <v>ARASMAC_Association régionale pour l'action sociale Morges-Aubonne-Cossonay</v>
      </c>
      <c r="E2437">
        <f>COUNTIFS(D$2:D2437,Clef_répartition[[#This Row],[Code_Nom]],J$2:J2437,Clef_répartition[[#This Row],[Année]])</f>
        <v>22</v>
      </c>
      <c r="F2437">
        <f>IF(Clef_répartition[[#This Row],[Code_Nom]]=D2436,F2436-1,(COUNTIFS(Clef_répartition[Code_Nom],Clef_répartition[[#This Row],[Code_Nom]],Clef_répartition[Année],Clef_répartition[[#This Row],[Année]])))</f>
        <v>35</v>
      </c>
      <c r="G2437" t="str">
        <f>Clef_répartition[[#This Row],[Code_Nom]]&amp;"_"&amp;Clef_répartition[[#This Row],[Nombre]]&amp;"_"&amp;Clef_répartition[[#This Row],[Année]]</f>
        <v>ARASMAC_Association régionale pour l'action sociale Morges-Aubonne-Cossonay_22_2017</v>
      </c>
      <c r="H2437">
        <v>5636</v>
      </c>
      <c r="I2437" t="s">
        <v>109</v>
      </c>
      <c r="J2437">
        <v>2017</v>
      </c>
      <c r="K2437">
        <v>3.5930660995573578E-2</v>
      </c>
    </row>
    <row r="2438" spans="1:11" x14ac:dyDescent="0.25">
      <c r="A2438" t="s">
        <v>721</v>
      </c>
      <c r="B2438" t="s">
        <v>650</v>
      </c>
      <c r="C2438" t="s">
        <v>651</v>
      </c>
      <c r="D2438" t="str">
        <f>Clef_répartition[[#This Row],[Code association]]&amp;"_"&amp;Clef_répartition[[#This Row],[Nom association]]</f>
        <v>ARASMAC_Association régionale pour l'action sociale Morges-Aubonne-Cossonay</v>
      </c>
      <c r="E2438">
        <f>COUNTIFS(D$2:D2438,Clef_répartition[[#This Row],[Code_Nom]],J$2:J2438,Clef_répartition[[#This Row],[Année]])</f>
        <v>23</v>
      </c>
      <c r="F2438">
        <f>IF(Clef_répartition[[#This Row],[Code_Nom]]=D2437,F2437-1,(COUNTIFS(Clef_répartition[Code_Nom],Clef_répartition[[#This Row],[Code_Nom]],Clef_répartition[Année],Clef_répartition[[#This Row],[Année]])))</f>
        <v>34</v>
      </c>
      <c r="G2438" t="str">
        <f>Clef_répartition[[#This Row],[Code_Nom]]&amp;"_"&amp;Clef_répartition[[#This Row],[Nombre]]&amp;"_"&amp;Clef_répartition[[#This Row],[Année]]</f>
        <v>ARASMAC_Association régionale pour l'action sociale Morges-Aubonne-Cossonay_23_2017</v>
      </c>
      <c r="H2438">
        <v>5427</v>
      </c>
      <c r="I2438" t="s">
        <v>112</v>
      </c>
      <c r="J2438">
        <v>2017</v>
      </c>
      <c r="K2438">
        <v>1.0967135685847821E-2</v>
      </c>
    </row>
    <row r="2439" spans="1:11" x14ac:dyDescent="0.25">
      <c r="A2439" t="s">
        <v>721</v>
      </c>
      <c r="B2439" t="s">
        <v>650</v>
      </c>
      <c r="C2439" t="s">
        <v>651</v>
      </c>
      <c r="D2439" t="str">
        <f>Clef_répartition[[#This Row],[Code association]]&amp;"_"&amp;Clef_répartition[[#This Row],[Nom association]]</f>
        <v>ARASMAC_Association régionale pour l'action sociale Morges-Aubonne-Cossonay</v>
      </c>
      <c r="E2439">
        <f>COUNTIFS(D$2:D2439,Clef_répartition[[#This Row],[Code_Nom]],J$2:J2439,Clef_répartition[[#This Row],[Année]])</f>
        <v>24</v>
      </c>
      <c r="F2439">
        <f>IF(Clef_répartition[[#This Row],[Code_Nom]]=D2438,F2438-1,(COUNTIFS(Clef_répartition[Code_Nom],Clef_répartition[[#This Row],[Code_Nom]],Clef_répartition[Année],Clef_répartition[[#This Row],[Année]])))</f>
        <v>33</v>
      </c>
      <c r="G2439" t="str">
        <f>Clef_répartition[[#This Row],[Code_Nom]]&amp;"_"&amp;Clef_répartition[[#This Row],[Nombre]]&amp;"_"&amp;Clef_répartition[[#This Row],[Année]]</f>
        <v>ARASMAC_Association régionale pour l'action sociale Morges-Aubonne-Cossonay_24_2017</v>
      </c>
      <c r="H2439">
        <v>5483</v>
      </c>
      <c r="I2439" t="s">
        <v>113</v>
      </c>
      <c r="J2439">
        <v>2017</v>
      </c>
      <c r="K2439">
        <v>3.9071193649694597E-3</v>
      </c>
    </row>
    <row r="2440" spans="1:11" x14ac:dyDescent="0.25">
      <c r="A2440" t="s">
        <v>721</v>
      </c>
      <c r="B2440" t="s">
        <v>650</v>
      </c>
      <c r="C2440" t="s">
        <v>651</v>
      </c>
      <c r="D2440" t="str">
        <f>Clef_répartition[[#This Row],[Code association]]&amp;"_"&amp;Clef_répartition[[#This Row],[Nom association]]</f>
        <v>ARASMAC_Association régionale pour l'action sociale Morges-Aubonne-Cossonay</v>
      </c>
      <c r="E2440">
        <f>COUNTIFS(D$2:D2440,Clef_répartition[[#This Row],[Code_Nom]],J$2:J2440,Clef_répartition[[#This Row],[Année]])</f>
        <v>25</v>
      </c>
      <c r="F2440">
        <f>IF(Clef_répartition[[#This Row],[Code_Nom]]=D2439,F2439-1,(COUNTIFS(Clef_répartition[Code_Nom],Clef_répartition[[#This Row],[Code_Nom]],Clef_répartition[Année],Clef_répartition[[#This Row],[Année]])))</f>
        <v>32</v>
      </c>
      <c r="G2440" t="str">
        <f>Clef_répartition[[#This Row],[Code_Nom]]&amp;"_"&amp;Clef_répartition[[#This Row],[Nombre]]&amp;"_"&amp;Clef_répartition[[#This Row],[Année]]</f>
        <v>ARASMAC_Association régionale pour l'action sociale Morges-Aubonne-Cossonay_25_2017</v>
      </c>
      <c r="H2440">
        <v>5428</v>
      </c>
      <c r="I2440" t="s">
        <v>123</v>
      </c>
      <c r="J2440">
        <v>2017</v>
      </c>
      <c r="K2440">
        <v>2.4085659882786416E-2</v>
      </c>
    </row>
    <row r="2441" spans="1:11" x14ac:dyDescent="0.25">
      <c r="A2441" t="s">
        <v>721</v>
      </c>
      <c r="B2441" t="s">
        <v>650</v>
      </c>
      <c r="C2441" t="s">
        <v>651</v>
      </c>
      <c r="D2441" t="str">
        <f>Clef_répartition[[#This Row],[Code association]]&amp;"_"&amp;Clef_répartition[[#This Row],[Nom association]]</f>
        <v>ARASMAC_Association régionale pour l'action sociale Morges-Aubonne-Cossonay</v>
      </c>
      <c r="E2441">
        <f>COUNTIFS(D$2:D2441,Clef_répartition[[#This Row],[Code_Nom]],J$2:J2441,Clef_répartition[[#This Row],[Année]])</f>
        <v>26</v>
      </c>
      <c r="F2441">
        <f>IF(Clef_répartition[[#This Row],[Code_Nom]]=D2440,F2440-1,(COUNTIFS(Clef_répartition[Code_Nom],Clef_répartition[[#This Row],[Code_Nom]],Clef_répartition[Année],Clef_répartition[[#This Row],[Année]])))</f>
        <v>31</v>
      </c>
      <c r="G2441" t="str">
        <f>Clef_répartition[[#This Row],[Code_Nom]]&amp;"_"&amp;Clef_répartition[[#This Row],[Nombre]]&amp;"_"&amp;Clef_répartition[[#This Row],[Année]]</f>
        <v>ARASMAC_Association régionale pour l'action sociale Morges-Aubonne-Cossonay_26_2017</v>
      </c>
      <c r="H2441">
        <v>5484</v>
      </c>
      <c r="I2441" t="s">
        <v>127</v>
      </c>
      <c r="J2441">
        <v>2017</v>
      </c>
      <c r="K2441">
        <v>1.1152600212665993E-2</v>
      </c>
    </row>
    <row r="2442" spans="1:11" x14ac:dyDescent="0.25">
      <c r="A2442" t="s">
        <v>721</v>
      </c>
      <c r="B2442" t="s">
        <v>650</v>
      </c>
      <c r="C2442" t="s">
        <v>651</v>
      </c>
      <c r="D2442" t="str">
        <f>Clef_répartition[[#This Row],[Code association]]&amp;"_"&amp;Clef_répartition[[#This Row],[Nom association]]</f>
        <v>ARASMAC_Association régionale pour l'action sociale Morges-Aubonne-Cossonay</v>
      </c>
      <c r="E2442">
        <f>COUNTIFS(D$2:D2442,Clef_répartition[[#This Row],[Code_Nom]],J$2:J2442,Clef_répartition[[#This Row],[Année]])</f>
        <v>27</v>
      </c>
      <c r="F2442">
        <f>IF(Clef_répartition[[#This Row],[Code_Nom]]=D2441,F2441-1,(COUNTIFS(Clef_répartition[Code_Nom],Clef_répartition[[#This Row],[Code_Nom]],Clef_répartition[Année],Clef_répartition[[#This Row],[Année]])))</f>
        <v>30</v>
      </c>
      <c r="G2442" t="str">
        <f>Clef_répartition[[#This Row],[Code_Nom]]&amp;"_"&amp;Clef_répartition[[#This Row],[Nombre]]&amp;"_"&amp;Clef_répartition[[#This Row],[Année]]</f>
        <v>ARASMAC_Association régionale pour l'action sociale Morges-Aubonne-Cossonay_27_2017</v>
      </c>
      <c r="H2442">
        <v>5485</v>
      </c>
      <c r="I2442" t="s">
        <v>129</v>
      </c>
      <c r="J2442">
        <v>2017</v>
      </c>
      <c r="K2442">
        <v>5.0446351294542394E-3</v>
      </c>
    </row>
    <row r="2443" spans="1:11" x14ac:dyDescent="0.25">
      <c r="A2443" t="s">
        <v>721</v>
      </c>
      <c r="B2443" t="s">
        <v>650</v>
      </c>
      <c r="C2443" t="s">
        <v>651</v>
      </c>
      <c r="D2443" t="str">
        <f>Clef_répartition[[#This Row],[Code association]]&amp;"_"&amp;Clef_répartition[[#This Row],[Nom association]]</f>
        <v>ARASMAC_Association régionale pour l'action sociale Morges-Aubonne-Cossonay</v>
      </c>
      <c r="E2443">
        <f>COUNTIFS(D$2:D2443,Clef_répartition[[#This Row],[Code_Nom]],J$2:J2443,Clef_répartition[[#This Row],[Année]])</f>
        <v>28</v>
      </c>
      <c r="F2443">
        <f>IF(Clef_répartition[[#This Row],[Code_Nom]]=D2442,F2442-1,(COUNTIFS(Clef_répartition[Code_Nom],Clef_répartition[[#This Row],[Code_Nom]],Clef_répartition[Année],Clef_répartition[[#This Row],[Année]])))</f>
        <v>29</v>
      </c>
      <c r="G2443" t="str">
        <f>Clef_répartition[[#This Row],[Code_Nom]]&amp;"_"&amp;Clef_répartition[[#This Row],[Nombre]]&amp;"_"&amp;Clef_répartition[[#This Row],[Année]]</f>
        <v>ARASMAC_Association régionale pour l'action sociale Morges-Aubonne-Cossonay_28_2017</v>
      </c>
      <c r="H2443">
        <v>5656</v>
      </c>
      <c r="I2443" t="s">
        <v>135</v>
      </c>
      <c r="J2443">
        <v>2017</v>
      </c>
      <c r="K2443">
        <v>4.9345928435421245E-2</v>
      </c>
    </row>
    <row r="2444" spans="1:11" x14ac:dyDescent="0.25">
      <c r="A2444" t="s">
        <v>721</v>
      </c>
      <c r="B2444" t="s">
        <v>650</v>
      </c>
      <c r="C2444" t="s">
        <v>651</v>
      </c>
      <c r="D2444" t="str">
        <f>Clef_répartition[[#This Row],[Code association]]&amp;"_"&amp;Clef_répartition[[#This Row],[Nom association]]</f>
        <v>ARASMAC_Association régionale pour l'action sociale Morges-Aubonne-Cossonay</v>
      </c>
      <c r="E2444">
        <f>COUNTIFS(D$2:D2444,Clef_répartition[[#This Row],[Code_Nom]],J$2:J2444,Clef_répartition[[#This Row],[Année]])</f>
        <v>29</v>
      </c>
      <c r="F2444">
        <f>IF(Clef_répartition[[#This Row],[Code_Nom]]=D2443,F2443-1,(COUNTIFS(Clef_répartition[Code_Nom],Clef_répartition[[#This Row],[Code_Nom]],Clef_répartition[Année],Clef_répartition[[#This Row],[Année]])))</f>
        <v>28</v>
      </c>
      <c r="G2444" t="str">
        <f>Clef_répartition[[#This Row],[Code_Nom]]&amp;"_"&amp;Clef_répartition[[#This Row],[Nombre]]&amp;"_"&amp;Clef_répartition[[#This Row],[Année]]</f>
        <v>ARASMAC_Association régionale pour l'action sociale Morges-Aubonne-Cossonay_29_2017</v>
      </c>
      <c r="H2444">
        <v>5474</v>
      </c>
      <c r="I2444" t="s">
        <v>146</v>
      </c>
      <c r="J2444">
        <v>2017</v>
      </c>
      <c r="K2444">
        <v>5.2053710526966538E-3</v>
      </c>
    </row>
    <row r="2445" spans="1:11" x14ac:dyDescent="0.25">
      <c r="A2445" t="s">
        <v>721</v>
      </c>
      <c r="B2445" t="s">
        <v>650</v>
      </c>
      <c r="C2445" t="s">
        <v>651</v>
      </c>
      <c r="D2445" t="str">
        <f>Clef_répartition[[#This Row],[Code association]]&amp;"_"&amp;Clef_répartition[[#This Row],[Nom association]]</f>
        <v>ARASMAC_Association régionale pour l'action sociale Morges-Aubonne-Cossonay</v>
      </c>
      <c r="E2445">
        <f>COUNTIFS(D$2:D2445,Clef_répartition[[#This Row],[Code_Nom]],J$2:J2445,Clef_répartition[[#This Row],[Année]])</f>
        <v>30</v>
      </c>
      <c r="F2445">
        <f>IF(Clef_répartition[[#This Row],[Code_Nom]]=D2444,F2444-1,(COUNTIFS(Clef_répartition[Code_Nom],Clef_répartition[[#This Row],[Code_Nom]],Clef_répartition[Année],Clef_répartition[[#This Row],[Année]])))</f>
        <v>27</v>
      </c>
      <c r="G2445" t="str">
        <f>Clef_répartition[[#This Row],[Code_Nom]]&amp;"_"&amp;Clef_répartition[[#This Row],[Nombre]]&amp;"_"&amp;Clef_répartition[[#This Row],[Année]]</f>
        <v>ARASMAC_Association régionale pour l'action sociale Morges-Aubonne-Cossonay_30_2017</v>
      </c>
      <c r="H2445">
        <v>5498</v>
      </c>
      <c r="I2445" t="s">
        <v>149</v>
      </c>
      <c r="J2445">
        <v>2017</v>
      </c>
      <c r="K2445">
        <v>3.1739162689482923E-2</v>
      </c>
    </row>
    <row r="2446" spans="1:11" x14ac:dyDescent="0.25">
      <c r="A2446" t="s">
        <v>721</v>
      </c>
      <c r="B2446" t="s">
        <v>650</v>
      </c>
      <c r="C2446" t="s">
        <v>651</v>
      </c>
      <c r="D2446" t="str">
        <f>Clef_répartition[[#This Row],[Code association]]&amp;"_"&amp;Clef_répartition[[#This Row],[Nom association]]</f>
        <v>ARASMAC_Association régionale pour l'action sociale Morges-Aubonne-Cossonay</v>
      </c>
      <c r="E2446">
        <f>COUNTIFS(D$2:D2446,Clef_répartition[[#This Row],[Code_Nom]],J$2:J2446,Clef_répartition[[#This Row],[Année]])</f>
        <v>31</v>
      </c>
      <c r="F2446">
        <f>IF(Clef_répartition[[#This Row],[Code_Nom]]=D2445,F2445-1,(COUNTIFS(Clef_répartition[Code_Nom],Clef_répartition[[#This Row],[Code_Nom]],Clef_répartition[Année],Clef_répartition[[#This Row],[Année]])))</f>
        <v>26</v>
      </c>
      <c r="G2446" t="str">
        <f>Clef_répartition[[#This Row],[Code_Nom]]&amp;"_"&amp;Clef_répartition[[#This Row],[Nombre]]&amp;"_"&amp;Clef_répartition[[#This Row],[Année]]</f>
        <v>ARASMAC_Association régionale pour l'action sociale Morges-Aubonne-Cossonay_31_2017</v>
      </c>
      <c r="H2446">
        <v>5637</v>
      </c>
      <c r="I2446" t="s">
        <v>153</v>
      </c>
      <c r="J2446">
        <v>2017</v>
      </c>
      <c r="K2446">
        <v>1.2438487598605307E-2</v>
      </c>
    </row>
    <row r="2447" spans="1:11" x14ac:dyDescent="0.25">
      <c r="A2447" t="s">
        <v>721</v>
      </c>
      <c r="B2447" t="s">
        <v>650</v>
      </c>
      <c r="C2447" t="s">
        <v>651</v>
      </c>
      <c r="D2447" t="str">
        <f>Clef_répartition[[#This Row],[Code association]]&amp;"_"&amp;Clef_répartition[[#This Row],[Nom association]]</f>
        <v>ARASMAC_Association régionale pour l'action sociale Morges-Aubonne-Cossonay</v>
      </c>
      <c r="E2447">
        <f>COUNTIFS(D$2:D2447,Clef_répartition[[#This Row],[Code_Nom]],J$2:J2447,Clef_répartition[[#This Row],[Année]])</f>
        <v>32</v>
      </c>
      <c r="F2447">
        <f>IF(Clef_répartition[[#This Row],[Code_Nom]]=D2446,F2446-1,(COUNTIFS(Clef_répartition[Code_Nom],Clef_répartition[[#This Row],[Code_Nom]],Clef_répartition[Année],Clef_répartition[[#This Row],[Année]])))</f>
        <v>25</v>
      </c>
      <c r="G2447" t="str">
        <f>Clef_répartition[[#This Row],[Code_Nom]]&amp;"_"&amp;Clef_répartition[[#This Row],[Nombre]]&amp;"_"&amp;Clef_répartition[[#This Row],[Année]]</f>
        <v>ARASMAC_Association régionale pour l'action sociale Morges-Aubonne-Cossonay_32_2017</v>
      </c>
      <c r="H2447">
        <v>5486</v>
      </c>
      <c r="I2447" t="s">
        <v>145</v>
      </c>
      <c r="J2447">
        <v>2017</v>
      </c>
      <c r="K2447">
        <v>1.2772323746878016E-2</v>
      </c>
    </row>
    <row r="2448" spans="1:11" x14ac:dyDescent="0.25">
      <c r="A2448" t="s">
        <v>721</v>
      </c>
      <c r="B2448" t="s">
        <v>650</v>
      </c>
      <c r="C2448" t="s">
        <v>651</v>
      </c>
      <c r="D2448" t="str">
        <f>Clef_répartition[[#This Row],[Code association]]&amp;"_"&amp;Clef_répartition[[#This Row],[Nom association]]</f>
        <v>ARASMAC_Association régionale pour l'action sociale Morges-Aubonne-Cossonay</v>
      </c>
      <c r="E2448">
        <f>COUNTIFS(D$2:D2448,Clef_répartition[[#This Row],[Code_Nom]],J$2:J2448,Clef_répartition[[#This Row],[Année]])</f>
        <v>33</v>
      </c>
      <c r="F2448">
        <f>IF(Clef_répartition[[#This Row],[Code_Nom]]=D2447,F2447-1,(COUNTIFS(Clef_répartition[Code_Nom],Clef_répartition[[#This Row],[Code_Nom]],Clef_répartition[Année],Clef_répartition[[#This Row],[Année]])))</f>
        <v>24</v>
      </c>
      <c r="G2448" t="str">
        <f>Clef_répartition[[#This Row],[Code_Nom]]&amp;"_"&amp;Clef_répartition[[#This Row],[Nombre]]&amp;"_"&amp;Clef_répartition[[#This Row],[Année]]</f>
        <v>ARASMAC_Association régionale pour l'action sociale Morges-Aubonne-Cossonay_33_2017</v>
      </c>
      <c r="H2448">
        <v>5638</v>
      </c>
      <c r="I2448" t="s">
        <v>161</v>
      </c>
      <c r="J2448">
        <v>2017</v>
      </c>
      <c r="K2448">
        <v>3.1281683523331438E-2</v>
      </c>
    </row>
    <row r="2449" spans="1:11" x14ac:dyDescent="0.25">
      <c r="A2449" t="s">
        <v>721</v>
      </c>
      <c r="B2449" t="s">
        <v>650</v>
      </c>
      <c r="C2449" t="s">
        <v>651</v>
      </c>
      <c r="D2449" t="str">
        <f>Clef_répartition[[#This Row],[Code association]]&amp;"_"&amp;Clef_répartition[[#This Row],[Nom association]]</f>
        <v>ARASMAC_Association régionale pour l'action sociale Morges-Aubonne-Cossonay</v>
      </c>
      <c r="E2449">
        <f>COUNTIFS(D$2:D2449,Clef_répartition[[#This Row],[Code_Nom]],J$2:J2449,Clef_répartition[[#This Row],[Année]])</f>
        <v>34</v>
      </c>
      <c r="F2449">
        <f>IF(Clef_répartition[[#This Row],[Code_Nom]]=D2448,F2448-1,(COUNTIFS(Clef_répartition[Code_Nom],Clef_répartition[[#This Row],[Code_Nom]],Clef_répartition[Année],Clef_répartition[[#This Row],[Année]])))</f>
        <v>23</v>
      </c>
      <c r="G2449" t="str">
        <f>Clef_répartition[[#This Row],[Code_Nom]]&amp;"_"&amp;Clef_répartition[[#This Row],[Nombre]]&amp;"_"&amp;Clef_répartition[[#This Row],[Année]]</f>
        <v>ARASMAC_Association régionale pour l'action sociale Morges-Aubonne-Cossonay_34_2017</v>
      </c>
      <c r="H2449">
        <v>5639</v>
      </c>
      <c r="I2449" t="s">
        <v>166</v>
      </c>
      <c r="J2449">
        <v>2017</v>
      </c>
      <c r="K2449">
        <v>9.7059769034842595E-3</v>
      </c>
    </row>
    <row r="2450" spans="1:11" x14ac:dyDescent="0.25">
      <c r="A2450" t="s">
        <v>721</v>
      </c>
      <c r="B2450" t="s">
        <v>650</v>
      </c>
      <c r="C2450" t="s">
        <v>651</v>
      </c>
      <c r="D2450" t="str">
        <f>Clef_répartition[[#This Row],[Code association]]&amp;"_"&amp;Clef_répartition[[#This Row],[Nom association]]</f>
        <v>ARASMAC_Association régionale pour l'action sociale Morges-Aubonne-Cossonay</v>
      </c>
      <c r="E2450">
        <f>COUNTIFS(D$2:D2450,Clef_répartition[[#This Row],[Code_Nom]],J$2:J2450,Clef_répartition[[#This Row],[Année]])</f>
        <v>35</v>
      </c>
      <c r="F2450">
        <f>IF(Clef_répartition[[#This Row],[Code_Nom]]=D2449,F2449-1,(COUNTIFS(Clef_répartition[Code_Nom],Clef_répartition[[#This Row],[Code_Nom]],Clef_répartition[Année],Clef_répartition[[#This Row],[Année]])))</f>
        <v>22</v>
      </c>
      <c r="G2450" t="str">
        <f>Clef_répartition[[#This Row],[Code_Nom]]&amp;"_"&amp;Clef_répartition[[#This Row],[Nombre]]&amp;"_"&amp;Clef_répartition[[#This Row],[Année]]</f>
        <v>ARASMAC_Association régionale pour l'action sociale Morges-Aubonne-Cossonay_35_2017</v>
      </c>
      <c r="H2450">
        <v>5640</v>
      </c>
      <c r="I2450" t="s">
        <v>168</v>
      </c>
      <c r="J2450">
        <v>2017</v>
      </c>
      <c r="K2450">
        <v>7.9626103513934562E-3</v>
      </c>
    </row>
    <row r="2451" spans="1:11" x14ac:dyDescent="0.25">
      <c r="A2451" t="s">
        <v>721</v>
      </c>
      <c r="B2451" t="s">
        <v>650</v>
      </c>
      <c r="C2451" t="s">
        <v>651</v>
      </c>
      <c r="D2451" t="str">
        <f>Clef_répartition[[#This Row],[Code association]]&amp;"_"&amp;Clef_répartition[[#This Row],[Nom association]]</f>
        <v>ARASMAC_Association régionale pour l'action sociale Morges-Aubonne-Cossonay</v>
      </c>
      <c r="E2451">
        <f>COUNTIFS(D$2:D2451,Clef_répartition[[#This Row],[Code_Nom]],J$2:J2451,Clef_répartition[[#This Row],[Année]])</f>
        <v>36</v>
      </c>
      <c r="F2451">
        <f>IF(Clef_répartition[[#This Row],[Code_Nom]]=D2450,F2450-1,(COUNTIFS(Clef_répartition[Code_Nom],Clef_répartition[[#This Row],[Code_Nom]],Clef_répartition[Année],Clef_répartition[[#This Row],[Année]])))</f>
        <v>21</v>
      </c>
      <c r="G2451" t="str">
        <f>Clef_répartition[[#This Row],[Code_Nom]]&amp;"_"&amp;Clef_répartition[[#This Row],[Nombre]]&amp;"_"&amp;Clef_répartition[[#This Row],[Année]]</f>
        <v>ARASMAC_Association régionale pour l'action sociale Morges-Aubonne-Cossonay_36_2017</v>
      </c>
      <c r="H2451">
        <v>5488</v>
      </c>
      <c r="I2451" t="s">
        <v>174</v>
      </c>
      <c r="J2451">
        <v>2017</v>
      </c>
      <c r="K2451">
        <v>6.5530799475753594E-4</v>
      </c>
    </row>
    <row r="2452" spans="1:11" x14ac:dyDescent="0.25">
      <c r="A2452" t="s">
        <v>721</v>
      </c>
      <c r="B2452" t="s">
        <v>650</v>
      </c>
      <c r="C2452" t="s">
        <v>651</v>
      </c>
      <c r="D2452" t="str">
        <f>Clef_répartition[[#This Row],[Code association]]&amp;"_"&amp;Clef_répartition[[#This Row],[Nom association]]</f>
        <v>ARASMAC_Association régionale pour l'action sociale Morges-Aubonne-Cossonay</v>
      </c>
      <c r="E2452">
        <f>COUNTIFS(D$2:D2452,Clef_répartition[[#This Row],[Code_Nom]],J$2:J2452,Clef_répartition[[#This Row],[Année]])</f>
        <v>37</v>
      </c>
      <c r="F2452">
        <f>IF(Clef_répartition[[#This Row],[Code_Nom]]=D2451,F2451-1,(COUNTIFS(Clef_répartition[Code_Nom],Clef_répartition[[#This Row],[Code_Nom]],Clef_répartition[Année],Clef_répartition[[#This Row],[Année]])))</f>
        <v>20</v>
      </c>
      <c r="G2452" t="str">
        <f>Clef_répartition[[#This Row],[Code_Nom]]&amp;"_"&amp;Clef_répartition[[#This Row],[Nombre]]&amp;"_"&amp;Clef_répartition[[#This Row],[Année]]</f>
        <v>ARASMAC_Association régionale pour l'action sociale Morges-Aubonne-Cossonay_37_2017</v>
      </c>
      <c r="H2452">
        <v>5490</v>
      </c>
      <c r="I2452" t="s">
        <v>178</v>
      </c>
      <c r="J2452">
        <v>2017</v>
      </c>
      <c r="K2452">
        <v>3.758747743514923E-3</v>
      </c>
    </row>
    <row r="2453" spans="1:11" x14ac:dyDescent="0.25">
      <c r="A2453" t="s">
        <v>721</v>
      </c>
      <c r="B2453" t="s">
        <v>650</v>
      </c>
      <c r="C2453" t="s">
        <v>651</v>
      </c>
      <c r="D2453" t="str">
        <f>Clef_répartition[[#This Row],[Code association]]&amp;"_"&amp;Clef_répartition[[#This Row],[Nom association]]</f>
        <v>ARASMAC_Association régionale pour l'action sociale Morges-Aubonne-Cossonay</v>
      </c>
      <c r="E2453">
        <f>COUNTIFS(D$2:D2453,Clef_répartition[[#This Row],[Code_Nom]],J$2:J2453,Clef_répartition[[#This Row],[Année]])</f>
        <v>38</v>
      </c>
      <c r="F2453">
        <f>IF(Clef_répartition[[#This Row],[Code_Nom]]=D2452,F2452-1,(COUNTIFS(Clef_répartition[Code_Nom],Clef_répartition[[#This Row],[Code_Nom]],Clef_répartition[Année],Clef_répartition[[#This Row],[Année]])))</f>
        <v>19</v>
      </c>
      <c r="G2453" t="str">
        <f>Clef_répartition[[#This Row],[Code_Nom]]&amp;"_"&amp;Clef_répartition[[#This Row],[Nombre]]&amp;"_"&amp;Clef_répartition[[#This Row],[Année]]</f>
        <v>ARASMAC_Association régionale pour l'action sociale Morges-Aubonne-Cossonay_38_2017</v>
      </c>
      <c r="H2453">
        <v>5431</v>
      </c>
      <c r="I2453" t="s">
        <v>179</v>
      </c>
      <c r="J2453">
        <v>2017</v>
      </c>
      <c r="K2453">
        <v>3.6474690274240218E-3</v>
      </c>
    </row>
    <row r="2454" spans="1:11" x14ac:dyDescent="0.25">
      <c r="A2454" t="s">
        <v>721</v>
      </c>
      <c r="B2454" t="s">
        <v>650</v>
      </c>
      <c r="C2454" t="s">
        <v>651</v>
      </c>
      <c r="D2454" t="str">
        <f>Clef_répartition[[#This Row],[Code association]]&amp;"_"&amp;Clef_répartition[[#This Row],[Nom association]]</f>
        <v>ARASMAC_Association régionale pour l'action sociale Morges-Aubonne-Cossonay</v>
      </c>
      <c r="E2454">
        <f>COUNTIFS(D$2:D2454,Clef_répartition[[#This Row],[Code_Nom]],J$2:J2454,Clef_répartition[[#This Row],[Année]])</f>
        <v>39</v>
      </c>
      <c r="F2454">
        <f>IF(Clef_répartition[[#This Row],[Code_Nom]]=D2453,F2453-1,(COUNTIFS(Clef_répartition[Code_Nom],Clef_répartition[[#This Row],[Code_Nom]],Clef_répartition[Année],Clef_répartition[[#This Row],[Année]])))</f>
        <v>18</v>
      </c>
      <c r="G2454" t="str">
        <f>Clef_répartition[[#This Row],[Code_Nom]]&amp;"_"&amp;Clef_répartition[[#This Row],[Nombre]]&amp;"_"&amp;Clef_répartition[[#This Row],[Année]]</f>
        <v>ARASMAC_Association régionale pour l'action sociale Morges-Aubonne-Cossonay_39_2017</v>
      </c>
      <c r="H2454">
        <v>5491</v>
      </c>
      <c r="I2454" t="s">
        <v>181</v>
      </c>
      <c r="J2454">
        <v>2017</v>
      </c>
      <c r="K2454">
        <v>4.9704493187269711E-3</v>
      </c>
    </row>
    <row r="2455" spans="1:11" x14ac:dyDescent="0.25">
      <c r="A2455" t="s">
        <v>721</v>
      </c>
      <c r="B2455" t="s">
        <v>650</v>
      </c>
      <c r="C2455" t="s">
        <v>651</v>
      </c>
      <c r="D2455" t="str">
        <f>Clef_répartition[[#This Row],[Code association]]&amp;"_"&amp;Clef_répartition[[#This Row],[Nom association]]</f>
        <v>ARASMAC_Association régionale pour l'action sociale Morges-Aubonne-Cossonay</v>
      </c>
      <c r="E2455">
        <f>COUNTIFS(D$2:D2455,Clef_répartition[[#This Row],[Code_Nom]],J$2:J2455,Clef_répartition[[#This Row],[Année]])</f>
        <v>40</v>
      </c>
      <c r="F2455">
        <f>IF(Clef_répartition[[#This Row],[Code_Nom]]=D2454,F2454-1,(COUNTIFS(Clef_répartition[Code_Nom],Clef_répartition[[#This Row],[Code_Nom]],Clef_répartition[Année],Clef_répartition[[#This Row],[Année]])))</f>
        <v>17</v>
      </c>
      <c r="G2455" t="str">
        <f>Clef_répartition[[#This Row],[Code_Nom]]&amp;"_"&amp;Clef_répartition[[#This Row],[Nombre]]&amp;"_"&amp;Clef_répartition[[#This Row],[Année]]</f>
        <v>ARASMAC_Association régionale pour l'action sociale Morges-Aubonne-Cossonay_40_2017</v>
      </c>
      <c r="H2455">
        <v>5492</v>
      </c>
      <c r="I2455" t="s">
        <v>189</v>
      </c>
      <c r="J2455">
        <v>2017</v>
      </c>
      <c r="K2455">
        <v>1.1758451000272016E-2</v>
      </c>
    </row>
    <row r="2456" spans="1:11" x14ac:dyDescent="0.25">
      <c r="A2456" t="s">
        <v>721</v>
      </c>
      <c r="B2456" t="s">
        <v>650</v>
      </c>
      <c r="C2456" t="s">
        <v>651</v>
      </c>
      <c r="D2456" t="str">
        <f>Clef_répartition[[#This Row],[Code association]]&amp;"_"&amp;Clef_répartition[[#This Row],[Nom association]]</f>
        <v>ARASMAC_Association régionale pour l'action sociale Morges-Aubonne-Cossonay</v>
      </c>
      <c r="E2456">
        <f>COUNTIFS(D$2:D2456,Clef_répartition[[#This Row],[Code_Nom]],J$2:J2456,Clef_répartition[[#This Row],[Année]])</f>
        <v>41</v>
      </c>
      <c r="F2456">
        <f>IF(Clef_répartition[[#This Row],[Code_Nom]]=D2455,F2455-1,(COUNTIFS(Clef_répartition[Code_Nom],Clef_répartition[[#This Row],[Code_Nom]],Clef_répartition[Année],Clef_répartition[[#This Row],[Année]])))</f>
        <v>16</v>
      </c>
      <c r="G2456" t="str">
        <f>Clef_répartition[[#This Row],[Code_Nom]]&amp;"_"&amp;Clef_répartition[[#This Row],[Nombre]]&amp;"_"&amp;Clef_répartition[[#This Row],[Année]]</f>
        <v>ARASMAC_Association régionale pour l'action sociale Morges-Aubonne-Cossonay_41_2017</v>
      </c>
      <c r="H2456">
        <v>5642</v>
      </c>
      <c r="I2456" t="s">
        <v>190</v>
      </c>
      <c r="J2456">
        <v>2017</v>
      </c>
      <c r="K2456">
        <v>0.19559088998244267</v>
      </c>
    </row>
    <row r="2457" spans="1:11" x14ac:dyDescent="0.25">
      <c r="A2457" t="s">
        <v>721</v>
      </c>
      <c r="B2457" t="s">
        <v>650</v>
      </c>
      <c r="C2457" t="s">
        <v>651</v>
      </c>
      <c r="D2457" t="str">
        <f>Clef_répartition[[#This Row],[Code association]]&amp;"_"&amp;Clef_répartition[[#This Row],[Nom association]]</f>
        <v>ARASMAC_Association régionale pour l'action sociale Morges-Aubonne-Cossonay</v>
      </c>
      <c r="E2457">
        <f>COUNTIFS(D$2:D2457,Clef_répartition[[#This Row],[Code_Nom]],J$2:J2457,Clef_répartition[[#This Row],[Année]])</f>
        <v>42</v>
      </c>
      <c r="F2457">
        <f>IF(Clef_répartition[[#This Row],[Code_Nom]]=D2456,F2456-1,(COUNTIFS(Clef_répartition[Code_Nom],Clef_répartition[[#This Row],[Code_Nom]],Clef_répartition[Année],Clef_répartition[[#This Row],[Année]])))</f>
        <v>15</v>
      </c>
      <c r="G2457" t="str">
        <f>Clef_répartition[[#This Row],[Code_Nom]]&amp;"_"&amp;Clef_répartition[[#This Row],[Nombre]]&amp;"_"&amp;Clef_répartition[[#This Row],[Année]]</f>
        <v>ARASMAC_Association régionale pour l'action sociale Morges-Aubonne-Cossonay_42_2017</v>
      </c>
      <c r="H2457">
        <v>5493</v>
      </c>
      <c r="I2457" t="s">
        <v>205</v>
      </c>
      <c r="J2457">
        <v>2017</v>
      </c>
      <c r="K2457">
        <v>4.5871559633027525E-3</v>
      </c>
    </row>
    <row r="2458" spans="1:11" x14ac:dyDescent="0.25">
      <c r="A2458" t="s">
        <v>721</v>
      </c>
      <c r="B2458" t="s">
        <v>650</v>
      </c>
      <c r="C2458" t="s">
        <v>651</v>
      </c>
      <c r="D2458" t="str">
        <f>Clef_répartition[[#This Row],[Code association]]&amp;"_"&amp;Clef_répartition[[#This Row],[Nom association]]</f>
        <v>ARASMAC_Association régionale pour l'action sociale Morges-Aubonne-Cossonay</v>
      </c>
      <c r="E2458">
        <f>COUNTIFS(D$2:D2458,Clef_répartition[[#This Row],[Code_Nom]],J$2:J2458,Clef_répartition[[#This Row],[Année]])</f>
        <v>43</v>
      </c>
      <c r="F2458">
        <f>IF(Clef_répartition[[#This Row],[Code_Nom]]=D2457,F2457-1,(COUNTIFS(Clef_répartition[Code_Nom],Clef_répartition[[#This Row],[Code_Nom]],Clef_répartition[Année],Clef_répartition[[#This Row],[Année]])))</f>
        <v>14</v>
      </c>
      <c r="G2458" t="str">
        <f>Clef_répartition[[#This Row],[Code_Nom]]&amp;"_"&amp;Clef_répartition[[#This Row],[Nombre]]&amp;"_"&amp;Clef_répartition[[#This Row],[Année]]</f>
        <v>ARASMAC_Association régionale pour l'action sociale Morges-Aubonne-Cossonay_43_2017</v>
      </c>
      <c r="H2458">
        <v>5497</v>
      </c>
      <c r="I2458" t="s">
        <v>217</v>
      </c>
      <c r="J2458">
        <v>2017</v>
      </c>
      <c r="K2458">
        <v>1.0620935235787237E-2</v>
      </c>
    </row>
    <row r="2459" spans="1:11" x14ac:dyDescent="0.25">
      <c r="A2459" t="s">
        <v>721</v>
      </c>
      <c r="B2459" t="s">
        <v>650</v>
      </c>
      <c r="C2459" t="s">
        <v>651</v>
      </c>
      <c r="D2459" t="str">
        <f>Clef_répartition[[#This Row],[Code association]]&amp;"_"&amp;Clef_répartition[[#This Row],[Nom association]]</f>
        <v>ARASMAC_Association régionale pour l'action sociale Morges-Aubonne-Cossonay</v>
      </c>
      <c r="E2459">
        <f>COUNTIFS(D$2:D2459,Clef_répartition[[#This Row],[Code_Nom]],J$2:J2459,Clef_répartition[[#This Row],[Année]])</f>
        <v>44</v>
      </c>
      <c r="F2459">
        <f>IF(Clef_répartition[[#This Row],[Code_Nom]]=D2458,F2458-1,(COUNTIFS(Clef_répartition[Code_Nom],Clef_répartition[[#This Row],[Code_Nom]],Clef_répartition[Année],Clef_répartition[[#This Row],[Année]])))</f>
        <v>13</v>
      </c>
      <c r="G2459" t="str">
        <f>Clef_répartition[[#This Row],[Code_Nom]]&amp;"_"&amp;Clef_répartition[[#This Row],[Nombre]]&amp;"_"&amp;Clef_répartition[[#This Row],[Année]]</f>
        <v>ARASMAC_Association régionale pour l'action sociale Morges-Aubonne-Cossonay_44_2017</v>
      </c>
      <c r="H2459">
        <v>5643</v>
      </c>
      <c r="I2459" t="s">
        <v>221</v>
      </c>
      <c r="J2459">
        <v>2017</v>
      </c>
      <c r="K2459">
        <v>6.5234056232844534E-2</v>
      </c>
    </row>
    <row r="2460" spans="1:11" x14ac:dyDescent="0.25">
      <c r="A2460" t="s">
        <v>721</v>
      </c>
      <c r="B2460" t="s">
        <v>650</v>
      </c>
      <c r="C2460" t="s">
        <v>651</v>
      </c>
      <c r="D2460" t="str">
        <f>Clef_répartition[[#This Row],[Code association]]&amp;"_"&amp;Clef_répartition[[#This Row],[Nom association]]</f>
        <v>ARASMAC_Association régionale pour l'action sociale Morges-Aubonne-Cossonay</v>
      </c>
      <c r="E2460">
        <f>COUNTIFS(D$2:D2460,Clef_répartition[[#This Row],[Code_Nom]],J$2:J2460,Clef_répartition[[#This Row],[Année]])</f>
        <v>45</v>
      </c>
      <c r="F2460">
        <f>IF(Clef_répartition[[#This Row],[Code_Nom]]=D2459,F2459-1,(COUNTIFS(Clef_répartition[Code_Nom],Clef_répartition[[#This Row],[Code_Nom]],Clef_répartition[Année],Clef_répartition[[#This Row],[Année]])))</f>
        <v>12</v>
      </c>
      <c r="G2460" t="str">
        <f>Clef_répartition[[#This Row],[Code_Nom]]&amp;"_"&amp;Clef_répartition[[#This Row],[Nombre]]&amp;"_"&amp;Clef_répartition[[#This Row],[Année]]</f>
        <v>ARASMAC_Association régionale pour l'action sociale Morges-Aubonne-Cossonay_45_2017</v>
      </c>
      <c r="H2460">
        <v>5645</v>
      </c>
      <c r="I2460" t="s">
        <v>235</v>
      </c>
      <c r="J2460">
        <v>2017</v>
      </c>
      <c r="K2460">
        <v>5.8977719528178242E-3</v>
      </c>
    </row>
    <row r="2461" spans="1:11" x14ac:dyDescent="0.25">
      <c r="A2461" t="s">
        <v>721</v>
      </c>
      <c r="B2461" t="s">
        <v>650</v>
      </c>
      <c r="C2461" t="s">
        <v>651</v>
      </c>
      <c r="D2461" t="str">
        <f>Clef_répartition[[#This Row],[Code association]]&amp;"_"&amp;Clef_répartition[[#This Row],[Nom association]]</f>
        <v>ARASMAC_Association régionale pour l'action sociale Morges-Aubonne-Cossonay</v>
      </c>
      <c r="E2461">
        <f>COUNTIFS(D$2:D2461,Clef_répartition[[#This Row],[Code_Nom]],J$2:J2461,Clef_répartition[[#This Row],[Année]])</f>
        <v>46</v>
      </c>
      <c r="F2461">
        <f>IF(Clef_répartition[[#This Row],[Code_Nom]]=D2460,F2460-1,(COUNTIFS(Clef_répartition[Code_Nom],Clef_répartition[[#This Row],[Code_Nom]],Clef_répartition[Année],Clef_répartition[[#This Row],[Année]])))</f>
        <v>11</v>
      </c>
      <c r="G2461" t="str">
        <f>Clef_répartition[[#This Row],[Code_Nom]]&amp;"_"&amp;Clef_répartition[[#This Row],[Nombre]]&amp;"_"&amp;Clef_répartition[[#This Row],[Année]]</f>
        <v>ARASMAC_Association régionale pour l'action sociale Morges-Aubonne-Cossonay_46_2017</v>
      </c>
      <c r="H2461">
        <v>5435</v>
      </c>
      <c r="I2461" t="s">
        <v>245</v>
      </c>
      <c r="J2461">
        <v>2017</v>
      </c>
      <c r="K2461">
        <v>8.5190039318479675E-3</v>
      </c>
    </row>
    <row r="2462" spans="1:11" x14ac:dyDescent="0.25">
      <c r="A2462" t="s">
        <v>721</v>
      </c>
      <c r="B2462" t="s">
        <v>650</v>
      </c>
      <c r="C2462" t="s">
        <v>651</v>
      </c>
      <c r="D2462" t="str">
        <f>Clef_répartition[[#This Row],[Code association]]&amp;"_"&amp;Clef_répartition[[#This Row],[Nom association]]</f>
        <v>ARASMAC_Association régionale pour l'action sociale Morges-Aubonne-Cossonay</v>
      </c>
      <c r="E2462">
        <f>COUNTIFS(D$2:D2462,Clef_répartition[[#This Row],[Code_Nom]],J$2:J2462,Clef_répartition[[#This Row],[Année]])</f>
        <v>47</v>
      </c>
      <c r="F2462">
        <f>IF(Clef_répartition[[#This Row],[Code_Nom]]=D2461,F2461-1,(COUNTIFS(Clef_répartition[Code_Nom],Clef_répartition[[#This Row],[Code_Nom]],Clef_répartition[Année],Clef_répartition[[#This Row],[Année]])))</f>
        <v>10</v>
      </c>
      <c r="G2462" t="str">
        <f>Clef_répartition[[#This Row],[Code_Nom]]&amp;"_"&amp;Clef_répartition[[#This Row],[Nombre]]&amp;"_"&amp;Clef_répartition[[#This Row],[Année]]</f>
        <v>ARASMAC_Association régionale pour l'action sociale Morges-Aubonne-Cossonay_47_2017</v>
      </c>
      <c r="H2462">
        <v>5436</v>
      </c>
      <c r="I2462" t="s">
        <v>246</v>
      </c>
      <c r="J2462">
        <v>2017</v>
      </c>
      <c r="K2462">
        <v>4.3275056257573137E-3</v>
      </c>
    </row>
    <row r="2463" spans="1:11" x14ac:dyDescent="0.25">
      <c r="A2463" t="s">
        <v>721</v>
      </c>
      <c r="B2463" t="s">
        <v>650</v>
      </c>
      <c r="C2463" t="s">
        <v>651</v>
      </c>
      <c r="D2463" t="str">
        <f>Clef_répartition[[#This Row],[Code association]]&amp;"_"&amp;Clef_répartition[[#This Row],[Nom association]]</f>
        <v>ARASMAC_Association régionale pour l'action sociale Morges-Aubonne-Cossonay</v>
      </c>
      <c r="E2463">
        <f>COUNTIFS(D$2:D2463,Clef_répartition[[#This Row],[Code_Nom]],J$2:J2463,Clef_répartition[[#This Row],[Année]])</f>
        <v>48</v>
      </c>
      <c r="F2463">
        <f>IF(Clef_répartition[[#This Row],[Code_Nom]]=D2462,F2462-1,(COUNTIFS(Clef_répartition[Code_Nom],Clef_répartition[[#This Row],[Code_Nom]],Clef_répartition[Année],Clef_répartition[[#This Row],[Année]])))</f>
        <v>9</v>
      </c>
      <c r="G2463" t="str">
        <f>Clef_répartition[[#This Row],[Code_Nom]]&amp;"_"&amp;Clef_répartition[[#This Row],[Nombre]]&amp;"_"&amp;Clef_répartition[[#This Row],[Année]]</f>
        <v>ARASMAC_Association régionale pour l'action sociale Morges-Aubonne-Cossonay_48_2017</v>
      </c>
      <c r="H2463">
        <v>5646</v>
      </c>
      <c r="I2463" t="s">
        <v>247</v>
      </c>
      <c r="J2463">
        <v>2017</v>
      </c>
      <c r="K2463">
        <v>6.9994312421177568E-2</v>
      </c>
    </row>
    <row r="2464" spans="1:11" x14ac:dyDescent="0.25">
      <c r="A2464" t="s">
        <v>721</v>
      </c>
      <c r="B2464" t="s">
        <v>650</v>
      </c>
      <c r="C2464" t="s">
        <v>651</v>
      </c>
      <c r="D2464" t="str">
        <f>Clef_répartition[[#This Row],[Code association]]&amp;"_"&amp;Clef_répartition[[#This Row],[Nom association]]</f>
        <v>ARASMAC_Association régionale pour l'action sociale Morges-Aubonne-Cossonay</v>
      </c>
      <c r="E2464">
        <f>COUNTIFS(D$2:D2464,Clef_répartition[[#This Row],[Code_Nom]],J$2:J2464,Clef_répartition[[#This Row],[Année]])</f>
        <v>49</v>
      </c>
      <c r="F2464">
        <f>IF(Clef_répartition[[#This Row],[Code_Nom]]=D2463,F2463-1,(COUNTIFS(Clef_répartition[Code_Nom],Clef_répartition[[#This Row],[Code_Nom]],Clef_répartition[Année],Clef_répartition[[#This Row],[Année]])))</f>
        <v>8</v>
      </c>
      <c r="G2464" t="str">
        <f>Clef_répartition[[#This Row],[Code_Nom]]&amp;"_"&amp;Clef_répartition[[#This Row],[Nombre]]&amp;"_"&amp;Clef_répartition[[#This Row],[Année]]</f>
        <v>ARASMAC_Association régionale pour l'action sociale Morges-Aubonne-Cossonay_49_2017</v>
      </c>
      <c r="H2464">
        <v>5437</v>
      </c>
      <c r="I2464" t="s">
        <v>250</v>
      </c>
      <c r="J2464">
        <v>2017</v>
      </c>
      <c r="K2464">
        <v>5.1930067509087761E-3</v>
      </c>
    </row>
    <row r="2465" spans="1:11" x14ac:dyDescent="0.25">
      <c r="A2465" t="s">
        <v>721</v>
      </c>
      <c r="B2465" t="s">
        <v>650</v>
      </c>
      <c r="C2465" t="s">
        <v>651</v>
      </c>
      <c r="D2465" t="str">
        <f>Clef_répartition[[#This Row],[Code association]]&amp;"_"&amp;Clef_répartition[[#This Row],[Nom association]]</f>
        <v>ARASMAC_Association régionale pour l'action sociale Morges-Aubonne-Cossonay</v>
      </c>
      <c r="E2465">
        <f>COUNTIFS(D$2:D2465,Clef_répartition[[#This Row],[Code_Nom]],J$2:J2465,Clef_répartition[[#This Row],[Année]])</f>
        <v>50</v>
      </c>
      <c r="F2465">
        <f>IF(Clef_répartition[[#This Row],[Code_Nom]]=D2464,F2464-1,(COUNTIFS(Clef_répartition[Code_Nom],Clef_répartition[[#This Row],[Code_Nom]],Clef_répartition[Année],Clef_répartition[[#This Row],[Année]])))</f>
        <v>7</v>
      </c>
      <c r="G2465" t="str">
        <f>Clef_répartition[[#This Row],[Code_Nom]]&amp;"_"&amp;Clef_répartition[[#This Row],[Nombre]]&amp;"_"&amp;Clef_répartition[[#This Row],[Année]]</f>
        <v>ARASMAC_Association régionale pour l'action sociale Morges-Aubonne-Cossonay_50_2017</v>
      </c>
      <c r="H2465">
        <v>5499</v>
      </c>
      <c r="I2465" t="s">
        <v>252</v>
      </c>
      <c r="J2465">
        <v>2017</v>
      </c>
      <c r="K2465">
        <v>5.6752145206360191E-3</v>
      </c>
    </row>
    <row r="2466" spans="1:11" x14ac:dyDescent="0.25">
      <c r="A2466" t="s">
        <v>721</v>
      </c>
      <c r="B2466" t="s">
        <v>650</v>
      </c>
      <c r="C2466" t="s">
        <v>651</v>
      </c>
      <c r="D2466" t="str">
        <f>Clef_répartition[[#This Row],[Code association]]&amp;"_"&amp;Clef_répartition[[#This Row],[Nom association]]</f>
        <v>ARASMAC_Association régionale pour l'action sociale Morges-Aubonne-Cossonay</v>
      </c>
      <c r="E2466">
        <f>COUNTIFS(D$2:D2466,Clef_répartition[[#This Row],[Code_Nom]],J$2:J2466,Clef_répartition[[#This Row],[Année]])</f>
        <v>51</v>
      </c>
      <c r="F2466">
        <f>IF(Clef_répartition[[#This Row],[Code_Nom]]=D2465,F2465-1,(COUNTIFS(Clef_répartition[Code_Nom],Clef_répartition[[#This Row],[Code_Nom]],Clef_répartition[Année],Clef_répartition[[#This Row],[Année]])))</f>
        <v>6</v>
      </c>
      <c r="G2466" t="str">
        <f>Clef_répartition[[#This Row],[Code_Nom]]&amp;"_"&amp;Clef_répartition[[#This Row],[Nombre]]&amp;"_"&amp;Clef_répartition[[#This Row],[Année]]</f>
        <v>ARASMAC_Association régionale pour l'action sociale Morges-Aubonne-Cossonay_51_2017</v>
      </c>
      <c r="H2466">
        <v>5649</v>
      </c>
      <c r="I2466" t="s">
        <v>264</v>
      </c>
      <c r="J2466">
        <v>2017</v>
      </c>
      <c r="K2466">
        <v>2.3059422834392541E-2</v>
      </c>
    </row>
    <row r="2467" spans="1:11" x14ac:dyDescent="0.25">
      <c r="A2467" t="s">
        <v>721</v>
      </c>
      <c r="B2467" t="s">
        <v>650</v>
      </c>
      <c r="C2467" t="s">
        <v>651</v>
      </c>
      <c r="D2467" t="str">
        <f>Clef_répartition[[#This Row],[Code association]]&amp;"_"&amp;Clef_répartition[[#This Row],[Nom association]]</f>
        <v>ARASMAC_Association régionale pour l'action sociale Morges-Aubonne-Cossonay</v>
      </c>
      <c r="E2467">
        <f>COUNTIFS(D$2:D2467,Clef_répartition[[#This Row],[Code_Nom]],J$2:J2467,Clef_répartition[[#This Row],[Année]])</f>
        <v>52</v>
      </c>
      <c r="F2467">
        <f>IF(Clef_répartition[[#This Row],[Code_Nom]]=D2466,F2466-1,(COUNTIFS(Clef_répartition[Code_Nom],Clef_répartition[[#This Row],[Code_Nom]],Clef_répartition[Année],Clef_répartition[[#This Row],[Année]])))</f>
        <v>5</v>
      </c>
      <c r="G2467" t="str">
        <f>Clef_répartition[[#This Row],[Code_Nom]]&amp;"_"&amp;Clef_répartition[[#This Row],[Nombre]]&amp;"_"&amp;Clef_répartition[[#This Row],[Année]]</f>
        <v>ARASMAC_Association régionale pour l'action sociale Morges-Aubonne-Cossonay_52_2017</v>
      </c>
      <c r="H2467">
        <v>5650</v>
      </c>
      <c r="I2467" t="s">
        <v>276</v>
      </c>
      <c r="J2467">
        <v>2017</v>
      </c>
      <c r="K2467">
        <v>2.4728603575756075E-3</v>
      </c>
    </row>
    <row r="2468" spans="1:11" x14ac:dyDescent="0.25">
      <c r="A2468" t="s">
        <v>721</v>
      </c>
      <c r="B2468" t="s">
        <v>650</v>
      </c>
      <c r="C2468" t="s">
        <v>651</v>
      </c>
      <c r="D2468" t="str">
        <f>Clef_répartition[[#This Row],[Code association]]&amp;"_"&amp;Clef_répartition[[#This Row],[Nom association]]</f>
        <v>ARASMAC_Association régionale pour l'action sociale Morges-Aubonne-Cossonay</v>
      </c>
      <c r="E2468">
        <f>COUNTIFS(D$2:D2468,Clef_répartition[[#This Row],[Code_Nom]],J$2:J2468,Clef_répartition[[#This Row],[Année]])</f>
        <v>53</v>
      </c>
      <c r="F2468">
        <f>IF(Clef_répartition[[#This Row],[Code_Nom]]=D2467,F2467-1,(COUNTIFS(Clef_répartition[Code_Nom],Clef_répartition[[#This Row],[Code_Nom]],Clef_répartition[Année],Clef_répartition[[#This Row],[Année]])))</f>
        <v>4</v>
      </c>
      <c r="G2468" t="str">
        <f>Clef_répartition[[#This Row],[Code_Nom]]&amp;"_"&amp;Clef_répartition[[#This Row],[Nombre]]&amp;"_"&amp;Clef_répartition[[#This Row],[Année]]</f>
        <v>ARASMAC_Association régionale pour l'action sociale Morges-Aubonne-Cossonay_53_2017</v>
      </c>
      <c r="H2468">
        <v>5652</v>
      </c>
      <c r="I2468" t="s">
        <v>284</v>
      </c>
      <c r="J2468">
        <v>2017</v>
      </c>
      <c r="K2468">
        <v>7.3938524691510672E-3</v>
      </c>
    </row>
    <row r="2469" spans="1:11" x14ac:dyDescent="0.25">
      <c r="A2469" t="s">
        <v>721</v>
      </c>
      <c r="B2469" t="s">
        <v>650</v>
      </c>
      <c r="C2469" t="s">
        <v>651</v>
      </c>
      <c r="D2469" t="str">
        <f>Clef_répartition[[#This Row],[Code association]]&amp;"_"&amp;Clef_répartition[[#This Row],[Nom association]]</f>
        <v>ARASMAC_Association régionale pour l'action sociale Morges-Aubonne-Cossonay</v>
      </c>
      <c r="E2469">
        <f>COUNTIFS(D$2:D2469,Clef_répartition[[#This Row],[Code_Nom]],J$2:J2469,Clef_répartition[[#This Row],[Année]])</f>
        <v>54</v>
      </c>
      <c r="F2469">
        <f>IF(Clef_répartition[[#This Row],[Code_Nom]]=D2468,F2468-1,(COUNTIFS(Clef_répartition[Code_Nom],Clef_répartition[[#This Row],[Code_Nom]],Clef_répartition[Année],Clef_répartition[[#This Row],[Année]])))</f>
        <v>3</v>
      </c>
      <c r="G2469" t="str">
        <f>Clef_répartition[[#This Row],[Code_Nom]]&amp;"_"&amp;Clef_répartition[[#This Row],[Nombre]]&amp;"_"&amp;Clef_répartition[[#This Row],[Année]]</f>
        <v>ARASMAC_Association régionale pour l'action sociale Morges-Aubonne-Cossonay_54_2017</v>
      </c>
      <c r="H2469">
        <v>5653</v>
      </c>
      <c r="I2469" t="s">
        <v>291</v>
      </c>
      <c r="J2469">
        <v>2017</v>
      </c>
      <c r="K2469">
        <v>1.0398377803605433E-2</v>
      </c>
    </row>
    <row r="2470" spans="1:11" x14ac:dyDescent="0.25">
      <c r="A2470" t="s">
        <v>721</v>
      </c>
      <c r="B2470" t="s">
        <v>650</v>
      </c>
      <c r="C2470" t="s">
        <v>651</v>
      </c>
      <c r="D2470" t="str">
        <f>Clef_répartition[[#This Row],[Code association]]&amp;"_"&amp;Clef_répartition[[#This Row],[Nom association]]</f>
        <v>ARASMAC_Association régionale pour l'action sociale Morges-Aubonne-Cossonay</v>
      </c>
      <c r="E2470">
        <f>COUNTIFS(D$2:D2470,Clef_répartition[[#This Row],[Code_Nom]],J$2:J2470,Clef_répartition[[#This Row],[Année]])</f>
        <v>55</v>
      </c>
      <c r="F2470">
        <f>IF(Clef_répartition[[#This Row],[Code_Nom]]=D2469,F2469-1,(COUNTIFS(Clef_répartition[Code_Nom],Clef_répartition[[#This Row],[Code_Nom]],Clef_répartition[Année],Clef_répartition[[#This Row],[Année]])))</f>
        <v>2</v>
      </c>
      <c r="G2470" t="str">
        <f>Clef_répartition[[#This Row],[Code_Nom]]&amp;"_"&amp;Clef_répartition[[#This Row],[Nombre]]&amp;"_"&amp;Clef_répartition[[#This Row],[Année]]</f>
        <v>ARASMAC_Association régionale pour l'action sociale Morges-Aubonne-Cossonay_55_2017</v>
      </c>
      <c r="H2470">
        <v>5654</v>
      </c>
      <c r="I2470" t="s">
        <v>295</v>
      </c>
      <c r="J2470">
        <v>2017</v>
      </c>
      <c r="K2470">
        <v>5.6999431242117761E-3</v>
      </c>
    </row>
    <row r="2471" spans="1:11" x14ac:dyDescent="0.25">
      <c r="A2471" t="s">
        <v>721</v>
      </c>
      <c r="B2471" t="s">
        <v>650</v>
      </c>
      <c r="C2471" t="s">
        <v>651</v>
      </c>
      <c r="D2471" t="str">
        <f>Clef_répartition[[#This Row],[Code association]]&amp;"_"&amp;Clef_répartition[[#This Row],[Nom association]]</f>
        <v>ARASMAC_Association régionale pour l'action sociale Morges-Aubonne-Cossonay</v>
      </c>
      <c r="E2471">
        <f>COUNTIFS(D$2:D2471,Clef_répartition[[#This Row],[Code_Nom]],J$2:J2471,Clef_répartition[[#This Row],[Année]])</f>
        <v>56</v>
      </c>
      <c r="F2471">
        <f>IF(Clef_répartition[[#This Row],[Code_Nom]]=D2470,F2470-1,(COUNTIFS(Clef_répartition[Code_Nom],Clef_répartition[[#This Row],[Code_Nom]],Clef_répartition[Année],Clef_répartition[[#This Row],[Année]])))</f>
        <v>1</v>
      </c>
      <c r="G2471" t="str">
        <f>Clef_répartition[[#This Row],[Code_Nom]]&amp;"_"&amp;Clef_répartition[[#This Row],[Nombre]]&amp;"_"&amp;Clef_répartition[[#This Row],[Année]]</f>
        <v>ARASMAC_Association régionale pour l'action sociale Morges-Aubonne-Cossonay_56_2017</v>
      </c>
      <c r="H2471">
        <v>5655</v>
      </c>
      <c r="I2471" t="s">
        <v>297</v>
      </c>
      <c r="J2471">
        <v>2017</v>
      </c>
      <c r="K2471">
        <v>1.7161650881574717E-2</v>
      </c>
    </row>
    <row r="2472" spans="1:11" x14ac:dyDescent="0.25">
      <c r="A2472" t="s">
        <v>721</v>
      </c>
      <c r="B2472" t="s">
        <v>629</v>
      </c>
      <c r="C2472" t="s">
        <v>754</v>
      </c>
      <c r="D2472" t="str">
        <f>Clef_répartition[[#This Row],[Code association]]&amp;"_"&amp;Clef_répartition[[#This Row],[Nom association]]</f>
        <v>ARASOL_Association régionale pour l’action sociale dans l’ouest lausannois</v>
      </c>
      <c r="E2472">
        <f>COUNTIFS(D$2:D2472,Clef_répartition[[#This Row],[Code_Nom]],J$2:J2472,Clef_répartition[[#This Row],[Année]])</f>
        <v>1</v>
      </c>
      <c r="F2472">
        <f>IF(Clef_répartition[[#This Row],[Code_Nom]]=D2471,F2471-1,(COUNTIFS(Clef_répartition[Code_Nom],Clef_répartition[[#This Row],[Code_Nom]],Clef_répartition[Année],Clef_répartition[[#This Row],[Année]])))</f>
        <v>7</v>
      </c>
      <c r="G2472" t="str">
        <f>Clef_répartition[[#This Row],[Code_Nom]]&amp;"_"&amp;Clef_répartition[[#This Row],[Nombre]]&amp;"_"&amp;Clef_répartition[[#This Row],[Année]]</f>
        <v>ARASOL_Association régionale pour l’action sociale dans l’ouest lausannois_1_2017</v>
      </c>
      <c r="H2472">
        <v>5624</v>
      </c>
      <c r="I2472" t="s">
        <v>44</v>
      </c>
      <c r="J2472">
        <v>2017</v>
      </c>
      <c r="K2472">
        <v>0.13670810291314142</v>
      </c>
    </row>
    <row r="2473" spans="1:11" x14ac:dyDescent="0.25">
      <c r="A2473" t="s">
        <v>721</v>
      </c>
      <c r="B2473" t="s">
        <v>629</v>
      </c>
      <c r="C2473" t="s">
        <v>754</v>
      </c>
      <c r="D2473" t="str">
        <f>Clef_répartition[[#This Row],[Code association]]&amp;"_"&amp;Clef_répartition[[#This Row],[Nom association]]</f>
        <v>ARASOL_Association régionale pour l’action sociale dans l’ouest lausannois</v>
      </c>
      <c r="E2473">
        <f>COUNTIFS(D$2:D2473,Clef_répartition[[#This Row],[Code_Nom]],J$2:J2473,Clef_répartition[[#This Row],[Année]])</f>
        <v>2</v>
      </c>
      <c r="F2473">
        <f>IF(Clef_répartition[[#This Row],[Code_Nom]]=D2472,F2472-1,(COUNTIFS(Clef_répartition[Code_Nom],Clef_répartition[[#This Row],[Code_Nom]],Clef_répartition[Année],Clef_répartition[[#This Row],[Année]])))</f>
        <v>6</v>
      </c>
      <c r="G2473" t="str">
        <f>Clef_répartition[[#This Row],[Code_Nom]]&amp;"_"&amp;Clef_répartition[[#This Row],[Nombre]]&amp;"_"&amp;Clef_répartition[[#This Row],[Année]]</f>
        <v>ARASOL_Association régionale pour l’action sociale dans l’ouest lausannois_2_2017</v>
      </c>
      <c r="H2473">
        <v>5627</v>
      </c>
      <c r="I2473" t="s">
        <v>56</v>
      </c>
      <c r="J2473">
        <v>2017</v>
      </c>
      <c r="K2473">
        <v>0.12057475067353594</v>
      </c>
    </row>
    <row r="2474" spans="1:11" x14ac:dyDescent="0.25">
      <c r="A2474" t="s">
        <v>721</v>
      </c>
      <c r="B2474" t="s">
        <v>629</v>
      </c>
      <c r="C2474" t="s">
        <v>754</v>
      </c>
      <c r="D2474" t="str">
        <f>Clef_répartition[[#This Row],[Code association]]&amp;"_"&amp;Clef_répartition[[#This Row],[Nom association]]</f>
        <v>ARASOL_Association régionale pour l’action sociale dans l’ouest lausannois</v>
      </c>
      <c r="E2474">
        <f>COUNTIFS(D$2:D2474,Clef_répartition[[#This Row],[Code_Nom]],J$2:J2474,Clef_répartition[[#This Row],[Année]])</f>
        <v>3</v>
      </c>
      <c r="F2474">
        <f>IF(Clef_répartition[[#This Row],[Code_Nom]]=D2473,F2473-1,(COUNTIFS(Clef_répartition[Code_Nom],Clef_répartition[[#This Row],[Code_Nom]],Clef_répartition[Année],Clef_répartition[[#This Row],[Année]])))</f>
        <v>5</v>
      </c>
      <c r="G2474" t="str">
        <f>Clef_répartition[[#This Row],[Code_Nom]]&amp;"_"&amp;Clef_répartition[[#This Row],[Nombre]]&amp;"_"&amp;Clef_répartition[[#This Row],[Année]]</f>
        <v>ARASOL_Association régionale pour l’action sociale dans l’ouest lausannois_3_2017</v>
      </c>
      <c r="H2474">
        <v>5583</v>
      </c>
      <c r="I2474" t="s">
        <v>82</v>
      </c>
      <c r="J2474">
        <v>2017</v>
      </c>
      <c r="K2474">
        <v>0.12616785618628981</v>
      </c>
    </row>
    <row r="2475" spans="1:11" x14ac:dyDescent="0.25">
      <c r="A2475" t="s">
        <v>721</v>
      </c>
      <c r="B2475" t="s">
        <v>629</v>
      </c>
      <c r="C2475" t="s">
        <v>754</v>
      </c>
      <c r="D2475" t="str">
        <f>Clef_répartition[[#This Row],[Code association]]&amp;"_"&amp;Clef_répartition[[#This Row],[Nom association]]</f>
        <v>ARASOL_Association régionale pour l’action sociale dans l’ouest lausannois</v>
      </c>
      <c r="E2475">
        <f>COUNTIFS(D$2:D2475,Clef_répartition[[#This Row],[Code_Nom]],J$2:J2475,Clef_répartition[[#This Row],[Année]])</f>
        <v>4</v>
      </c>
      <c r="F2475">
        <f>IF(Clef_répartition[[#This Row],[Code_Nom]]=D2474,F2474-1,(COUNTIFS(Clef_répartition[Code_Nom],Clef_répartition[[#This Row],[Code_Nom]],Clef_répartition[Année],Clef_répartition[[#This Row],[Année]])))</f>
        <v>4</v>
      </c>
      <c r="G2475" t="str">
        <f>Clef_répartition[[#This Row],[Code_Nom]]&amp;"_"&amp;Clef_répartition[[#This Row],[Nombre]]&amp;"_"&amp;Clef_répartition[[#This Row],[Année]]</f>
        <v>ARASOL_Association régionale pour l’action sociale dans l’ouest lausannois_4_2017</v>
      </c>
      <c r="H2475">
        <v>5635</v>
      </c>
      <c r="I2475" t="s">
        <v>103</v>
      </c>
      <c r="J2475">
        <v>2017</v>
      </c>
      <c r="K2475">
        <v>0.19788564856391108</v>
      </c>
    </row>
    <row r="2476" spans="1:11" x14ac:dyDescent="0.25">
      <c r="A2476" t="s">
        <v>721</v>
      </c>
      <c r="B2476" t="s">
        <v>629</v>
      </c>
      <c r="C2476" t="s">
        <v>754</v>
      </c>
      <c r="D2476" t="str">
        <f>Clef_répartition[[#This Row],[Code association]]&amp;"_"&amp;Clef_répartition[[#This Row],[Nom association]]</f>
        <v>ARASOL_Association régionale pour l’action sociale dans l’ouest lausannois</v>
      </c>
      <c r="E2476">
        <f>COUNTIFS(D$2:D2476,Clef_répartition[[#This Row],[Code_Nom]],J$2:J2476,Clef_répartition[[#This Row],[Année]])</f>
        <v>5</v>
      </c>
      <c r="F2476">
        <f>IF(Clef_répartition[[#This Row],[Code_Nom]]=D2475,F2475-1,(COUNTIFS(Clef_répartition[Code_Nom],Clef_répartition[[#This Row],[Code_Nom]],Clef_répartition[Année],Clef_répartition[[#This Row],[Année]])))</f>
        <v>3</v>
      </c>
      <c r="G2476" t="str">
        <f>Clef_répartition[[#This Row],[Code_Nom]]&amp;"_"&amp;Clef_répartition[[#This Row],[Nombre]]&amp;"_"&amp;Clef_répartition[[#This Row],[Année]]</f>
        <v>ARASOL_Association régionale pour l’action sociale dans l’ouest lausannois_5_2017</v>
      </c>
      <c r="H2476">
        <v>5591</v>
      </c>
      <c r="I2476" t="s">
        <v>228</v>
      </c>
      <c r="J2476">
        <v>2017</v>
      </c>
      <c r="K2476">
        <v>0.33265585858108426</v>
      </c>
    </row>
    <row r="2477" spans="1:11" x14ac:dyDescent="0.25">
      <c r="A2477" t="s">
        <v>721</v>
      </c>
      <c r="B2477" t="s">
        <v>629</v>
      </c>
      <c r="C2477" t="s">
        <v>754</v>
      </c>
      <c r="D2477" t="str">
        <f>Clef_répartition[[#This Row],[Code association]]&amp;"_"&amp;Clef_répartition[[#This Row],[Nom association]]</f>
        <v>ARASOL_Association régionale pour l’action sociale dans l’ouest lausannois</v>
      </c>
      <c r="E2477">
        <f>COUNTIFS(D$2:D2477,Clef_répartition[[#This Row],[Code_Nom]],J$2:J2477,Clef_répartition[[#This Row],[Année]])</f>
        <v>6</v>
      </c>
      <c r="F2477">
        <f>IF(Clef_répartition[[#This Row],[Code_Nom]]=D2476,F2476-1,(COUNTIFS(Clef_répartition[Code_Nom],Clef_répartition[[#This Row],[Code_Nom]],Clef_répartition[Année],Clef_répartition[[#This Row],[Année]])))</f>
        <v>2</v>
      </c>
      <c r="G2477" t="str">
        <f>Clef_répartition[[#This Row],[Code_Nom]]&amp;"_"&amp;Clef_répartition[[#This Row],[Nombre]]&amp;"_"&amp;Clef_répartition[[#This Row],[Année]]</f>
        <v>ARASOL_Association régionale pour l’action sociale dans l’ouest lausannois_6_2017</v>
      </c>
      <c r="H2477">
        <v>5648</v>
      </c>
      <c r="I2477" t="s">
        <v>248</v>
      </c>
      <c r="J2477">
        <v>2017</v>
      </c>
      <c r="K2477">
        <v>7.1276646027319562E-2</v>
      </c>
    </row>
    <row r="2478" spans="1:11" x14ac:dyDescent="0.25">
      <c r="A2478" t="s">
        <v>721</v>
      </c>
      <c r="B2478" t="s">
        <v>629</v>
      </c>
      <c r="C2478" t="s">
        <v>754</v>
      </c>
      <c r="D2478" t="str">
        <f>Clef_répartition[[#This Row],[Code association]]&amp;"_"&amp;Clef_répartition[[#This Row],[Nom association]]</f>
        <v>ARASOL_Association régionale pour l’action sociale dans l’ouest lausannois</v>
      </c>
      <c r="E2478">
        <f>COUNTIFS(D$2:D2478,Clef_répartition[[#This Row],[Code_Nom]],J$2:J2478,Clef_répartition[[#This Row],[Année]])</f>
        <v>7</v>
      </c>
      <c r="F2478">
        <f>IF(Clef_répartition[[#This Row],[Code_Nom]]=D2477,F2477-1,(COUNTIFS(Clef_répartition[Code_Nom],Clef_répartition[[#This Row],[Code_Nom]],Clef_répartition[Année],Clef_répartition[[#This Row],[Année]])))</f>
        <v>1</v>
      </c>
      <c r="G2478" t="str">
        <f>Clef_répartition[[#This Row],[Code_Nom]]&amp;"_"&amp;Clef_répartition[[#This Row],[Nombre]]&amp;"_"&amp;Clef_répartition[[#This Row],[Année]]</f>
        <v>ARASOL_Association régionale pour l’action sociale dans l’ouest lausannois_7_2017</v>
      </c>
      <c r="H2478">
        <v>5651</v>
      </c>
      <c r="I2478" t="s">
        <v>283</v>
      </c>
      <c r="J2478">
        <v>2017</v>
      </c>
      <c r="K2478">
        <v>1.4731137054717902E-2</v>
      </c>
    </row>
    <row r="2479" spans="1:11" x14ac:dyDescent="0.25">
      <c r="A2479" t="s">
        <v>721</v>
      </c>
      <c r="B2479" t="s">
        <v>525</v>
      </c>
      <c r="C2479" t="s">
        <v>526</v>
      </c>
      <c r="D2479" t="str">
        <f>Clef_répartition[[#This Row],[Code association]]&amp;"_"&amp;Clef_répartition[[#This Row],[Nom association]]</f>
        <v>ARASPE_Association régionale de l'Action sociale Prilly-Echallens</v>
      </c>
      <c r="E2479">
        <f>COUNTIFS(D$2:D2479,Clef_répartition[[#This Row],[Code_Nom]],J$2:J2479,Clef_répartition[[#This Row],[Année]])</f>
        <v>1</v>
      </c>
      <c r="F2479">
        <f>IF(Clef_répartition[[#This Row],[Code_Nom]]=D2478,F2478-1,(COUNTIFS(Clef_répartition[Code_Nom],Clef_répartition[[#This Row],[Code_Nom]],Clef_répartition[Année],Clef_répartition[[#This Row],[Année]])))</f>
        <v>41</v>
      </c>
      <c r="G2479" t="str">
        <f>Clef_répartition[[#This Row],[Code_Nom]]&amp;"_"&amp;Clef_répartition[[#This Row],[Nombre]]&amp;"_"&amp;Clef_répartition[[#This Row],[Année]]</f>
        <v>ARASPE_Association régionale de l'Action sociale Prilly-Echallens_1_2017</v>
      </c>
      <c r="H2479">
        <v>5511</v>
      </c>
      <c r="I2479" t="s">
        <v>8</v>
      </c>
      <c r="J2479">
        <v>2017</v>
      </c>
      <c r="K2479">
        <v>1.46E-2</v>
      </c>
    </row>
    <row r="2480" spans="1:11" x14ac:dyDescent="0.25">
      <c r="A2480" t="s">
        <v>721</v>
      </c>
      <c r="B2480" t="s">
        <v>525</v>
      </c>
      <c r="C2480" t="s">
        <v>526</v>
      </c>
      <c r="D2480" t="str">
        <f>Clef_répartition[[#This Row],[Code association]]&amp;"_"&amp;Clef_répartition[[#This Row],[Nom association]]</f>
        <v>ARASPE_Association régionale de l'Action sociale Prilly-Echallens</v>
      </c>
      <c r="E2480">
        <f>COUNTIFS(D$2:D2480,Clef_répartition[[#This Row],[Code_Nom]],J$2:J2480,Clef_répartition[[#This Row],[Année]])</f>
        <v>2</v>
      </c>
      <c r="F2480">
        <f>IF(Clef_répartition[[#This Row],[Code_Nom]]=D2479,F2479-1,(COUNTIFS(Clef_répartition[Code_Nom],Clef_répartition[[#This Row],[Code_Nom]],Clef_répartition[Année],Clef_répartition[[#This Row],[Année]])))</f>
        <v>40</v>
      </c>
      <c r="G2480" t="str">
        <f>Clef_répartition[[#This Row],[Code_Nom]]&amp;"_"&amp;Clef_répartition[[#This Row],[Nombre]]&amp;"_"&amp;Clef_répartition[[#This Row],[Année]]</f>
        <v>ARASPE_Association régionale de l'Action sociale Prilly-Echallens_2_2017</v>
      </c>
      <c r="H2480">
        <v>5512</v>
      </c>
      <c r="I2480" t="s">
        <v>19</v>
      </c>
      <c r="J2480">
        <v>2017</v>
      </c>
      <c r="K2480">
        <v>1.5900000000000001E-2</v>
      </c>
    </row>
    <row r="2481" spans="1:11" x14ac:dyDescent="0.25">
      <c r="A2481" t="s">
        <v>721</v>
      </c>
      <c r="B2481" t="s">
        <v>525</v>
      </c>
      <c r="C2481" t="s">
        <v>526</v>
      </c>
      <c r="D2481" t="str">
        <f>Clef_répartition[[#This Row],[Code association]]&amp;"_"&amp;Clef_répartition[[#This Row],[Nom association]]</f>
        <v>ARASPE_Association régionale de l'Action sociale Prilly-Echallens</v>
      </c>
      <c r="E2481">
        <f>COUNTIFS(D$2:D2481,Clef_répartition[[#This Row],[Code_Nom]],J$2:J2481,Clef_répartition[[#This Row],[Année]])</f>
        <v>3</v>
      </c>
      <c r="F2481">
        <f>IF(Clef_répartition[[#This Row],[Code_Nom]]=D2480,F2480-1,(COUNTIFS(Clef_répartition[Code_Nom],Clef_répartition[[#This Row],[Code_Nom]],Clef_répartition[Année],Clef_répartition[[#This Row],[Année]])))</f>
        <v>39</v>
      </c>
      <c r="G2481" t="str">
        <f>Clef_répartition[[#This Row],[Code_Nom]]&amp;"_"&amp;Clef_répartition[[#This Row],[Nombre]]&amp;"_"&amp;Clef_répartition[[#This Row],[Année]]</f>
        <v>ARASPE_Association régionale de l'Action sociale Prilly-Echallens_3_2017</v>
      </c>
      <c r="H2481">
        <v>5471</v>
      </c>
      <c r="I2481" t="s">
        <v>21</v>
      </c>
      <c r="J2481">
        <v>2017</v>
      </c>
      <c r="K2481">
        <v>1.46E-2</v>
      </c>
    </row>
    <row r="2482" spans="1:11" x14ac:dyDescent="0.25">
      <c r="A2482" t="s">
        <v>721</v>
      </c>
      <c r="B2482" t="s">
        <v>525</v>
      </c>
      <c r="C2482" t="s">
        <v>526</v>
      </c>
      <c r="D2482" t="str">
        <f>Clef_répartition[[#This Row],[Code association]]&amp;"_"&amp;Clef_répartition[[#This Row],[Nom association]]</f>
        <v>ARASPE_Association régionale de l'Action sociale Prilly-Echallens</v>
      </c>
      <c r="E2482">
        <f>COUNTIFS(D$2:D2482,Clef_répartition[[#This Row],[Code_Nom]],J$2:J2482,Clef_répartition[[#This Row],[Année]])</f>
        <v>4</v>
      </c>
      <c r="F2482">
        <f>IF(Clef_répartition[[#This Row],[Code_Nom]]=D2481,F2481-1,(COUNTIFS(Clef_répartition[Code_Nom],Clef_répartition[[#This Row],[Code_Nom]],Clef_répartition[Année],Clef_répartition[[#This Row],[Année]])))</f>
        <v>38</v>
      </c>
      <c r="G2482" t="str">
        <f>Clef_répartition[[#This Row],[Code_Nom]]&amp;"_"&amp;Clef_répartition[[#This Row],[Nombre]]&amp;"_"&amp;Clef_répartition[[#This Row],[Année]]</f>
        <v>ARASPE_Association régionale de l'Action sociale Prilly-Echallens_4_2017</v>
      </c>
      <c r="H2482">
        <v>5514</v>
      </c>
      <c r="I2482" t="s">
        <v>30</v>
      </c>
      <c r="J2482">
        <v>2017</v>
      </c>
      <c r="K2482">
        <v>1.7100000000000001E-2</v>
      </c>
    </row>
    <row r="2483" spans="1:11" x14ac:dyDescent="0.25">
      <c r="A2483" t="s">
        <v>721</v>
      </c>
      <c r="B2483" t="s">
        <v>525</v>
      </c>
      <c r="C2483" t="s">
        <v>526</v>
      </c>
      <c r="D2483" t="str">
        <f>Clef_répartition[[#This Row],[Code association]]&amp;"_"&amp;Clef_répartition[[#This Row],[Nom association]]</f>
        <v>ARASPE_Association régionale de l'Action sociale Prilly-Echallens</v>
      </c>
      <c r="E2483">
        <f>COUNTIFS(D$2:D2483,Clef_répartition[[#This Row],[Code_Nom]],J$2:J2483,Clef_répartition[[#This Row],[Année]])</f>
        <v>5</v>
      </c>
      <c r="F2483">
        <f>IF(Clef_répartition[[#This Row],[Code_Nom]]=D2482,F2482-1,(COUNTIFS(Clef_répartition[Code_Nom],Clef_répartition[[#This Row],[Code_Nom]],Clef_répartition[Année],Clef_répartition[[#This Row],[Année]])))</f>
        <v>37</v>
      </c>
      <c r="G2483" t="str">
        <f>Clef_répartition[[#This Row],[Code_Nom]]&amp;"_"&amp;Clef_répartition[[#This Row],[Nombre]]&amp;"_"&amp;Clef_répartition[[#This Row],[Année]]</f>
        <v>ARASPE_Association régionale de l'Action sociale Prilly-Echallens_5_2017</v>
      </c>
      <c r="H2483">
        <v>5661</v>
      </c>
      <c r="I2483" t="s">
        <v>32</v>
      </c>
      <c r="J2483">
        <v>2017</v>
      </c>
      <c r="K2483">
        <v>5.1000000000000004E-3</v>
      </c>
    </row>
    <row r="2484" spans="1:11" x14ac:dyDescent="0.25">
      <c r="A2484" t="s">
        <v>721</v>
      </c>
      <c r="B2484" t="s">
        <v>525</v>
      </c>
      <c r="C2484" t="s">
        <v>526</v>
      </c>
      <c r="D2484" t="str">
        <f>Clef_répartition[[#This Row],[Code association]]&amp;"_"&amp;Clef_répartition[[#This Row],[Nom association]]</f>
        <v>ARASPE_Association régionale de l'Action sociale Prilly-Echallens</v>
      </c>
      <c r="E2484">
        <f>COUNTIFS(D$2:D2484,Clef_répartition[[#This Row],[Code_Nom]],J$2:J2484,Clef_répartition[[#This Row],[Année]])</f>
        <v>6</v>
      </c>
      <c r="F2484">
        <f>IF(Clef_répartition[[#This Row],[Code_Nom]]=D2483,F2483-1,(COUNTIFS(Clef_répartition[Code_Nom],Clef_répartition[[#This Row],[Code_Nom]],Clef_répartition[Année],Clef_répartition[[#This Row],[Année]])))</f>
        <v>36</v>
      </c>
      <c r="G2484" t="str">
        <f>Clef_répartition[[#This Row],[Code_Nom]]&amp;"_"&amp;Clef_répartition[[#This Row],[Nombre]]&amp;"_"&amp;Clef_répartition[[#This Row],[Année]]</f>
        <v>ARASPE_Association régionale de l'Action sociale Prilly-Echallens_6_2017</v>
      </c>
      <c r="H2484">
        <v>5472</v>
      </c>
      <c r="I2484" t="s">
        <v>34</v>
      </c>
      <c r="J2484">
        <v>2017</v>
      </c>
      <c r="K2484">
        <v>5.1000000000000004E-3</v>
      </c>
    </row>
    <row r="2485" spans="1:11" x14ac:dyDescent="0.25">
      <c r="A2485" t="s">
        <v>721</v>
      </c>
      <c r="B2485" t="s">
        <v>525</v>
      </c>
      <c r="C2485" t="s">
        <v>526</v>
      </c>
      <c r="D2485" t="str">
        <f>Clef_répartition[[#This Row],[Code association]]&amp;"_"&amp;Clef_répartition[[#This Row],[Nom association]]</f>
        <v>ARASPE_Association régionale de l'Action sociale Prilly-Echallens</v>
      </c>
      <c r="E2485">
        <f>COUNTIFS(D$2:D2485,Clef_répartition[[#This Row],[Code_Nom]],J$2:J2485,Clef_répartition[[#This Row],[Année]])</f>
        <v>7</v>
      </c>
      <c r="F2485">
        <f>IF(Clef_répartition[[#This Row],[Code_Nom]]=D2484,F2484-1,(COUNTIFS(Clef_répartition[Code_Nom],Clef_répartition[[#This Row],[Code_Nom]],Clef_répartition[Année],Clef_répartition[[#This Row],[Année]])))</f>
        <v>35</v>
      </c>
      <c r="G2485" t="str">
        <f>Clef_répartition[[#This Row],[Code_Nom]]&amp;"_"&amp;Clef_répartition[[#This Row],[Nombre]]&amp;"_"&amp;Clef_répartition[[#This Row],[Année]]</f>
        <v>ARASPE_Association régionale de l'Action sociale Prilly-Echallens_7_2017</v>
      </c>
      <c r="H2485">
        <v>5473</v>
      </c>
      <c r="I2485" t="s">
        <v>35</v>
      </c>
      <c r="J2485">
        <v>2017</v>
      </c>
      <c r="K2485">
        <v>1.35E-2</v>
      </c>
    </row>
    <row r="2486" spans="1:11" x14ac:dyDescent="0.25">
      <c r="A2486" t="s">
        <v>721</v>
      </c>
      <c r="B2486" t="s">
        <v>525</v>
      </c>
      <c r="C2486" t="s">
        <v>526</v>
      </c>
      <c r="D2486" t="str">
        <f>Clef_répartition[[#This Row],[Code association]]&amp;"_"&amp;Clef_répartition[[#This Row],[Nom association]]</f>
        <v>ARASPE_Association régionale de l'Action sociale Prilly-Echallens</v>
      </c>
      <c r="E2486">
        <f>COUNTIFS(D$2:D2486,Clef_répartition[[#This Row],[Code_Nom]],J$2:J2486,Clef_répartition[[#This Row],[Année]])</f>
        <v>8</v>
      </c>
      <c r="F2486">
        <f>IF(Clef_répartition[[#This Row],[Code_Nom]]=D2485,F2485-1,(COUNTIFS(Clef_répartition[Code_Nom],Clef_répartition[[#This Row],[Code_Nom]],Clef_répartition[Année],Clef_répartition[[#This Row],[Année]])))</f>
        <v>34</v>
      </c>
      <c r="G2486" t="str">
        <f>Clef_répartition[[#This Row],[Code_Nom]]&amp;"_"&amp;Clef_répartition[[#This Row],[Nombre]]&amp;"_"&amp;Clef_répartition[[#This Row],[Année]]</f>
        <v>ARASPE_Association régionale de l'Action sociale Prilly-Echallens_8_2017</v>
      </c>
      <c r="H2486">
        <v>5515</v>
      </c>
      <c r="I2486" t="s">
        <v>37</v>
      </c>
      <c r="J2486">
        <v>2017</v>
      </c>
      <c r="K2486">
        <v>1.12E-2</v>
      </c>
    </row>
    <row r="2487" spans="1:11" x14ac:dyDescent="0.25">
      <c r="A2487" t="s">
        <v>721</v>
      </c>
      <c r="B2487" t="s">
        <v>525</v>
      </c>
      <c r="C2487" t="s">
        <v>526</v>
      </c>
      <c r="D2487" t="str">
        <f>Clef_répartition[[#This Row],[Code association]]&amp;"_"&amp;Clef_répartition[[#This Row],[Nom association]]</f>
        <v>ARASPE_Association régionale de l'Action sociale Prilly-Echallens</v>
      </c>
      <c r="E2487">
        <f>COUNTIFS(D$2:D2487,Clef_répartition[[#This Row],[Code_Nom]],J$2:J2487,Clef_répartition[[#This Row],[Année]])</f>
        <v>9</v>
      </c>
      <c r="F2487">
        <f>IF(Clef_répartition[[#This Row],[Code_Nom]]=D2486,F2486-1,(COUNTIFS(Clef_répartition[Code_Nom],Clef_répartition[[#This Row],[Code_Nom]],Clef_répartition[Année],Clef_répartition[[#This Row],[Année]])))</f>
        <v>33</v>
      </c>
      <c r="G2487" t="str">
        <f>Clef_répartition[[#This Row],[Code_Nom]]&amp;"_"&amp;Clef_répartition[[#This Row],[Nombre]]&amp;"_"&amp;Clef_répartition[[#This Row],[Année]]</f>
        <v>ARASPE_Association régionale de l'Action sociale Prilly-Echallens_9_2017</v>
      </c>
      <c r="H2487">
        <v>5582</v>
      </c>
      <c r="I2487" t="s">
        <v>61</v>
      </c>
      <c r="J2487">
        <v>2017</v>
      </c>
      <c r="K2487">
        <v>5.9799999999999999E-2</v>
      </c>
    </row>
    <row r="2488" spans="1:11" x14ac:dyDescent="0.25">
      <c r="A2488" t="s">
        <v>721</v>
      </c>
      <c r="B2488" t="s">
        <v>525</v>
      </c>
      <c r="C2488" t="s">
        <v>526</v>
      </c>
      <c r="D2488" t="str">
        <f>Clef_répartition[[#This Row],[Code association]]&amp;"_"&amp;Clef_répartition[[#This Row],[Nom association]]</f>
        <v>ARASPE_Association régionale de l'Action sociale Prilly-Echallens</v>
      </c>
      <c r="E2488">
        <f>COUNTIFS(D$2:D2488,Clef_répartition[[#This Row],[Code_Nom]],J$2:J2488,Clef_répartition[[#This Row],[Année]])</f>
        <v>10</v>
      </c>
      <c r="F2488">
        <f>IF(Clef_répartition[[#This Row],[Code_Nom]]=D2487,F2487-1,(COUNTIFS(Clef_répartition[Code_Nom],Clef_répartition[[#This Row],[Code_Nom]],Clef_répartition[Année],Clef_répartition[[#This Row],[Année]])))</f>
        <v>32</v>
      </c>
      <c r="G2488" t="str">
        <f>Clef_répartition[[#This Row],[Code_Nom]]&amp;"_"&amp;Clef_répartition[[#This Row],[Nombre]]&amp;"_"&amp;Clef_répartition[[#This Row],[Année]]</f>
        <v>ARASPE_Association régionale de l'Action sociale Prilly-Echallens_10_2017</v>
      </c>
      <c r="H2488">
        <v>5516</v>
      </c>
      <c r="I2488" t="s">
        <v>88</v>
      </c>
      <c r="J2488">
        <v>2017</v>
      </c>
      <c r="K2488">
        <v>3.7699999999999997E-2</v>
      </c>
    </row>
    <row r="2489" spans="1:11" x14ac:dyDescent="0.25">
      <c r="A2489" t="s">
        <v>721</v>
      </c>
      <c r="B2489" t="s">
        <v>525</v>
      </c>
      <c r="C2489" t="s">
        <v>526</v>
      </c>
      <c r="D2489" t="str">
        <f>Clef_répartition[[#This Row],[Code association]]&amp;"_"&amp;Clef_répartition[[#This Row],[Nom association]]</f>
        <v>ARASPE_Association régionale de l'Action sociale Prilly-Echallens</v>
      </c>
      <c r="E2489">
        <f>COUNTIFS(D$2:D2489,Clef_répartition[[#This Row],[Code_Nom]],J$2:J2489,Clef_répartition[[#This Row],[Année]])</f>
        <v>11</v>
      </c>
      <c r="F2489">
        <f>IF(Clef_répartition[[#This Row],[Code_Nom]]=D2488,F2488-1,(COUNTIFS(Clef_répartition[Code_Nom],Clef_répartition[[#This Row],[Code_Nom]],Clef_répartition[Année],Clef_répartition[[#This Row],[Année]])))</f>
        <v>31</v>
      </c>
      <c r="G2489" t="str">
        <f>Clef_répartition[[#This Row],[Code_Nom]]&amp;"_"&amp;Clef_répartition[[#This Row],[Nombre]]&amp;"_"&amp;Clef_répartition[[#This Row],[Année]]</f>
        <v>ARASPE_Association régionale de l'Action sociale Prilly-Echallens_11_2017</v>
      </c>
      <c r="H2489">
        <v>5480</v>
      </c>
      <c r="I2489" t="s">
        <v>90</v>
      </c>
      <c r="J2489">
        <v>2017</v>
      </c>
      <c r="K2489">
        <v>1.32E-2</v>
      </c>
    </row>
    <row r="2490" spans="1:11" x14ac:dyDescent="0.25">
      <c r="A2490" t="s">
        <v>721</v>
      </c>
      <c r="B2490" t="s">
        <v>525</v>
      </c>
      <c r="C2490" t="s">
        <v>526</v>
      </c>
      <c r="D2490" t="str">
        <f>Clef_répartition[[#This Row],[Code association]]&amp;"_"&amp;Clef_répartition[[#This Row],[Nom association]]</f>
        <v>ARASPE_Association régionale de l'Action sociale Prilly-Echallens</v>
      </c>
      <c r="E2490">
        <f>COUNTIFS(D$2:D2490,Clef_répartition[[#This Row],[Code_Nom]],J$2:J2490,Clef_répartition[[#This Row],[Année]])</f>
        <v>12</v>
      </c>
      <c r="F2490">
        <f>IF(Clef_répartition[[#This Row],[Code_Nom]]=D2489,F2489-1,(COUNTIFS(Clef_répartition[Code_Nom],Clef_répartition[[#This Row],[Code_Nom]],Clef_répartition[Année],Clef_répartition[[#This Row],[Année]])))</f>
        <v>30</v>
      </c>
      <c r="G2490" t="str">
        <f>Clef_répartition[[#This Row],[Code_Nom]]&amp;"_"&amp;Clef_répartition[[#This Row],[Nombre]]&amp;"_"&amp;Clef_répartition[[#This Row],[Année]]</f>
        <v>ARASPE_Association régionale de l'Action sociale Prilly-Echallens_12_2017</v>
      </c>
      <c r="H2490">
        <v>5518</v>
      </c>
      <c r="I2490" t="s">
        <v>99</v>
      </c>
      <c r="J2490">
        <v>2017</v>
      </c>
      <c r="K2490">
        <v>7.8100000000000003E-2</v>
      </c>
    </row>
    <row r="2491" spans="1:11" x14ac:dyDescent="0.25">
      <c r="A2491" t="s">
        <v>721</v>
      </c>
      <c r="B2491" t="s">
        <v>525</v>
      </c>
      <c r="C2491" t="s">
        <v>526</v>
      </c>
      <c r="D2491" t="str">
        <f>Clef_répartition[[#This Row],[Code association]]&amp;"_"&amp;Clef_répartition[[#This Row],[Nom association]]</f>
        <v>ARASPE_Association régionale de l'Action sociale Prilly-Echallens</v>
      </c>
      <c r="E2491">
        <f>COUNTIFS(D$2:D2491,Clef_répartition[[#This Row],[Code_Nom]],J$2:J2491,Clef_répartition[[#This Row],[Année]])</f>
        <v>13</v>
      </c>
      <c r="F2491">
        <f>IF(Clef_répartition[[#This Row],[Code_Nom]]=D2490,F2490-1,(COUNTIFS(Clef_répartition[Code_Nom],Clef_répartition[[#This Row],[Code_Nom]],Clef_répartition[Année],Clef_répartition[[#This Row],[Année]])))</f>
        <v>29</v>
      </c>
      <c r="G2491" t="str">
        <f>Clef_répartition[[#This Row],[Code_Nom]]&amp;"_"&amp;Clef_répartition[[#This Row],[Nombre]]&amp;"_"&amp;Clef_répartition[[#This Row],[Année]]</f>
        <v>ARASPE_Association régionale de l'Action sociale Prilly-Echallens_13_2017</v>
      </c>
      <c r="H2491">
        <v>5520</v>
      </c>
      <c r="I2491" t="s">
        <v>107</v>
      </c>
      <c r="J2491">
        <v>2017</v>
      </c>
      <c r="K2491">
        <v>1.2999999999999999E-2</v>
      </c>
    </row>
    <row r="2492" spans="1:11" x14ac:dyDescent="0.25">
      <c r="A2492" t="s">
        <v>721</v>
      </c>
      <c r="B2492" t="s">
        <v>525</v>
      </c>
      <c r="C2492" t="s">
        <v>526</v>
      </c>
      <c r="D2492" t="str">
        <f>Clef_répartition[[#This Row],[Code association]]&amp;"_"&amp;Clef_répartition[[#This Row],[Nom association]]</f>
        <v>ARASPE_Association régionale de l'Action sociale Prilly-Echallens</v>
      </c>
      <c r="E2492">
        <f>COUNTIFS(D$2:D2492,Clef_répartition[[#This Row],[Code_Nom]],J$2:J2492,Clef_répartition[[#This Row],[Année]])</f>
        <v>14</v>
      </c>
      <c r="F2492">
        <f>IF(Clef_répartition[[#This Row],[Code_Nom]]=D2491,F2491-1,(COUNTIFS(Clef_répartition[Code_Nom],Clef_répartition[[#This Row],[Code_Nom]],Clef_répartition[Année],Clef_répartition[[#This Row],[Année]])))</f>
        <v>28</v>
      </c>
      <c r="G2492" t="str">
        <f>Clef_répartition[[#This Row],[Code_Nom]]&amp;"_"&amp;Clef_répartition[[#This Row],[Nombre]]&amp;"_"&amp;Clef_répartition[[#This Row],[Année]]</f>
        <v>ARASPE_Association régionale de l'Action sociale Prilly-Echallens_14_2017</v>
      </c>
      <c r="H2492">
        <v>5521</v>
      </c>
      <c r="I2492" t="s">
        <v>108</v>
      </c>
      <c r="J2492">
        <v>2017</v>
      </c>
      <c r="K2492">
        <v>1.54E-2</v>
      </c>
    </row>
    <row r="2493" spans="1:11" x14ac:dyDescent="0.25">
      <c r="A2493" t="s">
        <v>721</v>
      </c>
      <c r="B2493" t="s">
        <v>525</v>
      </c>
      <c r="C2493" t="s">
        <v>526</v>
      </c>
      <c r="D2493" t="str">
        <f>Clef_répartition[[#This Row],[Code association]]&amp;"_"&amp;Clef_répartition[[#This Row],[Nom association]]</f>
        <v>ARASPE_Association régionale de l'Action sociale Prilly-Echallens</v>
      </c>
      <c r="E2493">
        <f>COUNTIFS(D$2:D2493,Clef_répartition[[#This Row],[Code_Nom]],J$2:J2493,Clef_répartition[[#This Row],[Année]])</f>
        <v>15</v>
      </c>
      <c r="F2493">
        <f>IF(Clef_répartition[[#This Row],[Code_Nom]]=D2492,F2492-1,(COUNTIFS(Clef_répartition[Code_Nom],Clef_répartition[[#This Row],[Code_Nom]],Clef_répartition[Année],Clef_répartition[[#This Row],[Année]])))</f>
        <v>27</v>
      </c>
      <c r="G2493" t="str">
        <f>Clef_répartition[[#This Row],[Code_Nom]]&amp;"_"&amp;Clef_répartition[[#This Row],[Nombre]]&amp;"_"&amp;Clef_répartition[[#This Row],[Année]]</f>
        <v>ARASPE_Association régionale de l'Action sociale Prilly-Echallens_15_2017</v>
      </c>
      <c r="H2493">
        <v>5522</v>
      </c>
      <c r="I2493" t="s">
        <v>114</v>
      </c>
      <c r="J2493">
        <v>2017</v>
      </c>
      <c r="K2493">
        <v>9.5999999999999992E-3</v>
      </c>
    </row>
    <row r="2494" spans="1:11" x14ac:dyDescent="0.25">
      <c r="A2494" t="s">
        <v>721</v>
      </c>
      <c r="B2494" t="s">
        <v>525</v>
      </c>
      <c r="C2494" t="s">
        <v>526</v>
      </c>
      <c r="D2494" t="str">
        <f>Clef_répartition[[#This Row],[Code association]]&amp;"_"&amp;Clef_répartition[[#This Row],[Nom association]]</f>
        <v>ARASPE_Association régionale de l'Action sociale Prilly-Echallens</v>
      </c>
      <c r="E2494">
        <f>COUNTIFS(D$2:D2494,Clef_répartition[[#This Row],[Code_Nom]],J$2:J2494,Clef_répartition[[#This Row],[Année]])</f>
        <v>16</v>
      </c>
      <c r="F2494">
        <f>IF(Clef_répartition[[#This Row],[Code_Nom]]=D2493,F2493-1,(COUNTIFS(Clef_répartition[Code_Nom],Clef_répartition[[#This Row],[Code_Nom]],Clef_répartition[Année],Clef_répartition[[#This Row],[Année]])))</f>
        <v>26</v>
      </c>
      <c r="G2494" t="str">
        <f>Clef_répartition[[#This Row],[Code_Nom]]&amp;"_"&amp;Clef_répartition[[#This Row],[Nombre]]&amp;"_"&amp;Clef_répartition[[#This Row],[Année]]</f>
        <v>ARASPE_Association régionale de l'Action sociale Prilly-Echallens_16_2017</v>
      </c>
      <c r="H2494">
        <v>5523</v>
      </c>
      <c r="I2494" t="s">
        <v>119</v>
      </c>
      <c r="J2494">
        <v>2017</v>
      </c>
      <c r="K2494">
        <v>3.3799999999999997E-2</v>
      </c>
    </row>
    <row r="2495" spans="1:11" x14ac:dyDescent="0.25">
      <c r="A2495" t="s">
        <v>721</v>
      </c>
      <c r="B2495" t="s">
        <v>525</v>
      </c>
      <c r="C2495" t="s">
        <v>526</v>
      </c>
      <c r="D2495" t="str">
        <f>Clef_répartition[[#This Row],[Code association]]&amp;"_"&amp;Clef_répartition[[#This Row],[Nom association]]</f>
        <v>ARASPE_Association régionale de l'Action sociale Prilly-Echallens</v>
      </c>
      <c r="E2495">
        <f>COUNTIFS(D$2:D2495,Clef_répartition[[#This Row],[Code_Nom]],J$2:J2495,Clef_répartition[[#This Row],[Année]])</f>
        <v>17</v>
      </c>
      <c r="F2495">
        <f>IF(Clef_répartition[[#This Row],[Code_Nom]]=D2494,F2494-1,(COUNTIFS(Clef_répartition[Code_Nom],Clef_répartition[[#This Row],[Code_Nom]],Clef_répartition[Année],Clef_répartition[[#This Row],[Année]])))</f>
        <v>25</v>
      </c>
      <c r="G2495" t="str">
        <f>Clef_répartition[[#This Row],[Code_Nom]]&amp;"_"&amp;Clef_répartition[[#This Row],[Nombre]]&amp;"_"&amp;Clef_répartition[[#This Row],[Année]]</f>
        <v>ARASPE_Association régionale de l'Action sociale Prilly-Echallens_17_2017</v>
      </c>
      <c r="H2495">
        <v>5541</v>
      </c>
      <c r="I2495" t="s">
        <v>128</v>
      </c>
      <c r="J2495">
        <v>2017</v>
      </c>
      <c r="K2495">
        <v>1.4500000000000001E-2</v>
      </c>
    </row>
    <row r="2496" spans="1:11" x14ac:dyDescent="0.25">
      <c r="A2496" t="s">
        <v>721</v>
      </c>
      <c r="B2496" t="s">
        <v>525</v>
      </c>
      <c r="C2496" t="s">
        <v>526</v>
      </c>
      <c r="D2496" t="str">
        <f>Clef_répartition[[#This Row],[Code association]]&amp;"_"&amp;Clef_répartition[[#This Row],[Nom association]]</f>
        <v>ARASPE_Association régionale de l'Action sociale Prilly-Echallens</v>
      </c>
      <c r="E2496">
        <f>COUNTIFS(D$2:D2496,Clef_répartition[[#This Row],[Code_Nom]],J$2:J2496,Clef_répartition[[#This Row],[Année]])</f>
        <v>18</v>
      </c>
      <c r="F2496">
        <f>IF(Clef_répartition[[#This Row],[Code_Nom]]=D2495,F2495-1,(COUNTIFS(Clef_répartition[Code_Nom],Clef_répartition[[#This Row],[Code_Nom]],Clef_répartition[Année],Clef_répartition[[#This Row],[Année]])))</f>
        <v>24</v>
      </c>
      <c r="G2496" t="str">
        <f>Clef_répartition[[#This Row],[Code_Nom]]&amp;"_"&amp;Clef_répartition[[#This Row],[Nombre]]&amp;"_"&amp;Clef_répartition[[#This Row],[Année]]</f>
        <v>ARASPE_Association régionale de l'Action sociale Prilly-Echallens_18_2017</v>
      </c>
      <c r="H2496">
        <v>5804</v>
      </c>
      <c r="I2496" t="s">
        <v>139</v>
      </c>
      <c r="J2496">
        <v>2017</v>
      </c>
      <c r="K2496">
        <v>2.12E-2</v>
      </c>
    </row>
    <row r="2497" spans="1:11" x14ac:dyDescent="0.25">
      <c r="A2497" t="s">
        <v>721</v>
      </c>
      <c r="B2497" t="s">
        <v>525</v>
      </c>
      <c r="C2497" t="s">
        <v>526</v>
      </c>
      <c r="D2497" t="str">
        <f>Clef_répartition[[#This Row],[Code association]]&amp;"_"&amp;Clef_répartition[[#This Row],[Nom association]]</f>
        <v>ARASPE_Association régionale de l'Action sociale Prilly-Echallens</v>
      </c>
      <c r="E2497">
        <f>COUNTIFS(D$2:D2497,Clef_répartition[[#This Row],[Code_Nom]],J$2:J2497,Clef_répartition[[#This Row],[Année]])</f>
        <v>19</v>
      </c>
      <c r="F2497">
        <f>IF(Clef_répartition[[#This Row],[Code_Nom]]=D2496,F2496-1,(COUNTIFS(Clef_répartition[Code_Nom],Clef_répartition[[#This Row],[Code_Nom]],Clef_répartition[Année],Clef_répartition[[#This Row],[Année]])))</f>
        <v>23</v>
      </c>
      <c r="G2497" t="str">
        <f>Clef_répartition[[#This Row],[Code_Nom]]&amp;"_"&amp;Clef_répartition[[#This Row],[Nombre]]&amp;"_"&amp;Clef_répartition[[#This Row],[Année]]</f>
        <v>ARASPE_Association régionale de l'Action sociale Prilly-Echallens_19_2017</v>
      </c>
      <c r="H2497">
        <v>5585</v>
      </c>
      <c r="I2497" t="s">
        <v>141</v>
      </c>
      <c r="J2497">
        <v>2017</v>
      </c>
      <c r="K2497">
        <v>1.9900000000000001E-2</v>
      </c>
    </row>
    <row r="2498" spans="1:11" x14ac:dyDescent="0.25">
      <c r="A2498" t="s">
        <v>721</v>
      </c>
      <c r="B2498" t="s">
        <v>525</v>
      </c>
      <c r="C2498" t="s">
        <v>526</v>
      </c>
      <c r="D2498" t="str">
        <f>Clef_répartition[[#This Row],[Code association]]&amp;"_"&amp;Clef_répartition[[#This Row],[Nom association]]</f>
        <v>ARASPE_Association régionale de l'Action sociale Prilly-Echallens</v>
      </c>
      <c r="E2498">
        <f>COUNTIFS(D$2:D2498,Clef_répartition[[#This Row],[Code_Nom]],J$2:J2498,Clef_répartition[[#This Row],[Année]])</f>
        <v>20</v>
      </c>
      <c r="F2498">
        <f>IF(Clef_répartition[[#This Row],[Code_Nom]]=D2497,F2497-1,(COUNTIFS(Clef_répartition[Code_Nom],Clef_répartition[[#This Row],[Code_Nom]],Clef_répartition[Année],Clef_répartition[[#This Row],[Année]])))</f>
        <v>22</v>
      </c>
      <c r="G2498" t="str">
        <f>Clef_répartition[[#This Row],[Code_Nom]]&amp;"_"&amp;Clef_répartition[[#This Row],[Nombre]]&amp;"_"&amp;Clef_répartition[[#This Row],[Année]]</f>
        <v>ARASPE_Association régionale de l'Action sociale Prilly-Echallens_20_2017</v>
      </c>
      <c r="H2498">
        <v>5587</v>
      </c>
      <c r="I2498" t="s">
        <v>156</v>
      </c>
      <c r="J2498">
        <v>2017</v>
      </c>
      <c r="K2498">
        <v>0.1084</v>
      </c>
    </row>
    <row r="2499" spans="1:11" x14ac:dyDescent="0.25">
      <c r="A2499" t="s">
        <v>721</v>
      </c>
      <c r="B2499" t="s">
        <v>525</v>
      </c>
      <c r="C2499" t="s">
        <v>526</v>
      </c>
      <c r="D2499" t="str">
        <f>Clef_répartition[[#This Row],[Code association]]&amp;"_"&amp;Clef_répartition[[#This Row],[Nom association]]</f>
        <v>ARASPE_Association régionale de l'Action sociale Prilly-Echallens</v>
      </c>
      <c r="E2499">
        <f>COUNTIFS(D$2:D2499,Clef_répartition[[#This Row],[Code_Nom]],J$2:J2499,Clef_répartition[[#This Row],[Année]])</f>
        <v>21</v>
      </c>
      <c r="F2499">
        <f>IF(Clef_répartition[[#This Row],[Code_Nom]]=D2498,F2498-1,(COUNTIFS(Clef_répartition[Code_Nom],Clef_répartition[[#This Row],[Code_Nom]],Clef_répartition[Année],Clef_répartition[[#This Row],[Année]])))</f>
        <v>21</v>
      </c>
      <c r="G2499" t="str">
        <f>Clef_répartition[[#This Row],[Code_Nom]]&amp;"_"&amp;Clef_répartition[[#This Row],[Nombre]]&amp;"_"&amp;Clef_répartition[[#This Row],[Année]]</f>
        <v>ARASPE_Association régionale de l'Action sociale Prilly-Echallens_21_2017</v>
      </c>
      <c r="H2499">
        <v>5487</v>
      </c>
      <c r="I2499" t="s">
        <v>167</v>
      </c>
      <c r="J2499">
        <v>2017</v>
      </c>
      <c r="K2499">
        <v>6.4000000000000003E-3</v>
      </c>
    </row>
    <row r="2500" spans="1:11" x14ac:dyDescent="0.25">
      <c r="A2500" t="s">
        <v>721</v>
      </c>
      <c r="B2500" t="s">
        <v>525</v>
      </c>
      <c r="C2500" t="s">
        <v>526</v>
      </c>
      <c r="D2500" t="str">
        <f>Clef_répartition[[#This Row],[Code association]]&amp;"_"&amp;Clef_répartition[[#This Row],[Nom association]]</f>
        <v>ARASPE_Association régionale de l'Action sociale Prilly-Echallens</v>
      </c>
      <c r="E2500">
        <f>COUNTIFS(D$2:D2500,Clef_répartition[[#This Row],[Code_Nom]],J$2:J2500,Clef_répartition[[#This Row],[Année]])</f>
        <v>22</v>
      </c>
      <c r="F2500">
        <f>IF(Clef_répartition[[#This Row],[Code_Nom]]=D2499,F2499-1,(COUNTIFS(Clef_répartition[Code_Nom],Clef_répartition[[#This Row],[Code_Nom]],Clef_répartition[Année],Clef_répartition[[#This Row],[Année]])))</f>
        <v>20</v>
      </c>
      <c r="G2500" t="str">
        <f>Clef_répartition[[#This Row],[Code_Nom]]&amp;"_"&amp;Clef_répartition[[#This Row],[Nombre]]&amp;"_"&amp;Clef_répartition[[#This Row],[Année]]</f>
        <v>ARASPE_Association régionale de l'Action sociale Prilly-Echallens_22_2017</v>
      </c>
      <c r="H2500">
        <v>5489</v>
      </c>
      <c r="I2500" t="s">
        <v>175</v>
      </c>
      <c r="J2500">
        <v>2017</v>
      </c>
      <c r="K2500">
        <v>9.7999999999999997E-3</v>
      </c>
    </row>
    <row r="2501" spans="1:11" x14ac:dyDescent="0.25">
      <c r="A2501" t="s">
        <v>721</v>
      </c>
      <c r="B2501" t="s">
        <v>525</v>
      </c>
      <c r="C2501" t="s">
        <v>526</v>
      </c>
      <c r="D2501" t="str">
        <f>Clef_répartition[[#This Row],[Code association]]&amp;"_"&amp;Clef_répartition[[#This Row],[Nom association]]</f>
        <v>ARASPE_Association régionale de l'Action sociale Prilly-Echallens</v>
      </c>
      <c r="E2501">
        <f>COUNTIFS(D$2:D2501,Clef_répartition[[#This Row],[Code_Nom]],J$2:J2501,Clef_répartition[[#This Row],[Année]])</f>
        <v>23</v>
      </c>
      <c r="F2501">
        <f>IF(Clef_répartition[[#This Row],[Code_Nom]]=D2500,F2500-1,(COUNTIFS(Clef_répartition[Code_Nom],Clef_répartition[[#This Row],[Code_Nom]],Clef_répartition[Année],Clef_répartition[[#This Row],[Année]])))</f>
        <v>19</v>
      </c>
      <c r="G2501" t="str">
        <f>Clef_répartition[[#This Row],[Code_Nom]]&amp;"_"&amp;Clef_répartition[[#This Row],[Nombre]]&amp;"_"&amp;Clef_répartition[[#This Row],[Année]]</f>
        <v>ARASPE_Association régionale de l'Action sociale Prilly-Echallens_23_2017</v>
      </c>
      <c r="H2501">
        <v>5693</v>
      </c>
      <c r="I2501" t="s">
        <v>184</v>
      </c>
      <c r="J2501">
        <v>2017</v>
      </c>
      <c r="K2501">
        <v>3.44E-2</v>
      </c>
    </row>
    <row r="2502" spans="1:11" x14ac:dyDescent="0.25">
      <c r="A2502" t="s">
        <v>721</v>
      </c>
      <c r="B2502" t="s">
        <v>525</v>
      </c>
      <c r="C2502" t="s">
        <v>526</v>
      </c>
      <c r="D2502" t="str">
        <f>Clef_répartition[[#This Row],[Code association]]&amp;"_"&amp;Clef_répartition[[#This Row],[Nom association]]</f>
        <v>ARASPE_Association régionale de l'Action sociale Prilly-Echallens</v>
      </c>
      <c r="E2502">
        <f>COUNTIFS(D$2:D2502,Clef_répartition[[#This Row],[Code_Nom]],J$2:J2502,Clef_répartition[[#This Row],[Année]])</f>
        <v>24</v>
      </c>
      <c r="F2502">
        <f>IF(Clef_répartition[[#This Row],[Code_Nom]]=D2501,F2501-1,(COUNTIFS(Clef_répartition[Code_Nom],Clef_répartition[[#This Row],[Code_Nom]],Clef_répartition[Année],Clef_répartition[[#This Row],[Année]])))</f>
        <v>18</v>
      </c>
      <c r="G2502" t="str">
        <f>Clef_répartition[[#This Row],[Code_Nom]]&amp;"_"&amp;Clef_répartition[[#This Row],[Nombre]]&amp;"_"&amp;Clef_répartition[[#This Row],[Année]]</f>
        <v>ARASPE_Association régionale de l'Action sociale Prilly-Echallens_24_2017</v>
      </c>
      <c r="H2502">
        <v>5540</v>
      </c>
      <c r="I2502" t="s">
        <v>186</v>
      </c>
      <c r="J2502">
        <v>2017</v>
      </c>
      <c r="K2502">
        <v>2.3400000000000001E-2</v>
      </c>
    </row>
    <row r="2503" spans="1:11" x14ac:dyDescent="0.25">
      <c r="A2503" t="s">
        <v>721</v>
      </c>
      <c r="B2503" t="s">
        <v>525</v>
      </c>
      <c r="C2503" t="s">
        <v>526</v>
      </c>
      <c r="D2503" t="str">
        <f>Clef_répartition[[#This Row],[Code association]]&amp;"_"&amp;Clef_répartition[[#This Row],[Nom association]]</f>
        <v>ARASPE_Association régionale de l'Action sociale Prilly-Echallens</v>
      </c>
      <c r="E2503">
        <f>COUNTIFS(D$2:D2503,Clef_répartition[[#This Row],[Code_Nom]],J$2:J2503,Clef_répartition[[#This Row],[Année]])</f>
        <v>25</v>
      </c>
      <c r="F2503">
        <f>IF(Clef_répartition[[#This Row],[Code_Nom]]=D2502,F2502-1,(COUNTIFS(Clef_répartition[Code_Nom],Clef_répartition[[#This Row],[Code_Nom]],Clef_répartition[Année],Clef_répartition[[#This Row],[Année]])))</f>
        <v>17</v>
      </c>
      <c r="G2503" t="str">
        <f>Clef_répartition[[#This Row],[Code_Nom]]&amp;"_"&amp;Clef_répartition[[#This Row],[Nombre]]&amp;"_"&amp;Clef_répartition[[#This Row],[Année]]</f>
        <v>ARASPE_Association régionale de l'Action sociale Prilly-Echallens_25_2017</v>
      </c>
      <c r="H2503">
        <v>5527</v>
      </c>
      <c r="I2503" t="s">
        <v>191</v>
      </c>
      <c r="J2503">
        <v>2017</v>
      </c>
      <c r="K2503">
        <v>1.4800000000000001E-2</v>
      </c>
    </row>
    <row r="2504" spans="1:11" x14ac:dyDescent="0.25">
      <c r="A2504" t="s">
        <v>721</v>
      </c>
      <c r="B2504" t="s">
        <v>525</v>
      </c>
      <c r="C2504" t="s">
        <v>526</v>
      </c>
      <c r="D2504" t="str">
        <f>Clef_répartition[[#This Row],[Code association]]&amp;"_"&amp;Clef_répartition[[#This Row],[Nom association]]</f>
        <v>ARASPE_Association régionale de l'Action sociale Prilly-Echallens</v>
      </c>
      <c r="E2504">
        <f>COUNTIFS(D$2:D2504,Clef_répartition[[#This Row],[Code_Nom]],J$2:J2504,Clef_répartition[[#This Row],[Année]])</f>
        <v>26</v>
      </c>
      <c r="F2504">
        <f>IF(Clef_répartition[[#This Row],[Code_Nom]]=D2503,F2503-1,(COUNTIFS(Clef_répartition[Code_Nom],Clef_répartition[[#This Row],[Code_Nom]],Clef_répartition[Année],Clef_répartition[[#This Row],[Année]])))</f>
        <v>16</v>
      </c>
      <c r="G2504" t="str">
        <f>Clef_répartition[[#This Row],[Code_Nom]]&amp;"_"&amp;Clef_répartition[[#This Row],[Nombre]]&amp;"_"&amp;Clef_répartition[[#This Row],[Année]]</f>
        <v>ARASPE_Association régionale de l'Action sociale Prilly-Echallens_26_2017</v>
      </c>
      <c r="H2504">
        <v>5680</v>
      </c>
      <c r="I2504" t="s">
        <v>197</v>
      </c>
      <c r="J2504">
        <v>2017</v>
      </c>
      <c r="K2504">
        <v>4.1000000000000003E-3</v>
      </c>
    </row>
    <row r="2505" spans="1:11" x14ac:dyDescent="0.25">
      <c r="A2505" t="s">
        <v>721</v>
      </c>
      <c r="B2505" t="s">
        <v>525</v>
      </c>
      <c r="C2505" t="s">
        <v>526</v>
      </c>
      <c r="D2505" t="str">
        <f>Clef_répartition[[#This Row],[Code association]]&amp;"_"&amp;Clef_répartition[[#This Row],[Nom association]]</f>
        <v>ARASPE_Association régionale de l'Action sociale Prilly-Echallens</v>
      </c>
      <c r="E2505">
        <f>COUNTIFS(D$2:D2505,Clef_répartition[[#This Row],[Code_Nom]],J$2:J2505,Clef_répartition[[#This Row],[Année]])</f>
        <v>27</v>
      </c>
      <c r="F2505">
        <f>IF(Clef_répartition[[#This Row],[Code_Nom]]=D2504,F2504-1,(COUNTIFS(Clef_répartition[Code_Nom],Clef_répartition[[#This Row],[Code_Nom]],Clef_répartition[Année],Clef_répartition[[#This Row],[Année]])))</f>
        <v>15</v>
      </c>
      <c r="G2505" t="str">
        <f>Clef_répartition[[#This Row],[Code_Nom]]&amp;"_"&amp;Clef_répartition[[#This Row],[Nombre]]&amp;"_"&amp;Clef_répartition[[#This Row],[Année]]</f>
        <v>ARASPE_Association régionale de l'Action sociale Prilly-Echallens_27_2017</v>
      </c>
      <c r="H2505">
        <v>5923</v>
      </c>
      <c r="I2505" t="s">
        <v>200</v>
      </c>
      <c r="J2505">
        <v>2017</v>
      </c>
      <c r="K2505">
        <v>2.5000000000000001E-3</v>
      </c>
    </row>
    <row r="2506" spans="1:11" x14ac:dyDescent="0.25">
      <c r="A2506" t="s">
        <v>721</v>
      </c>
      <c r="B2506" t="s">
        <v>525</v>
      </c>
      <c r="C2506" t="s">
        <v>526</v>
      </c>
      <c r="D2506" t="str">
        <f>Clef_répartition[[#This Row],[Code association]]&amp;"_"&amp;Clef_répartition[[#This Row],[Nom association]]</f>
        <v>ARASPE_Association régionale de l'Action sociale Prilly-Echallens</v>
      </c>
      <c r="E2506">
        <f>COUNTIFS(D$2:D2506,Clef_répartition[[#This Row],[Code_Nom]],J$2:J2506,Clef_répartition[[#This Row],[Année]])</f>
        <v>28</v>
      </c>
      <c r="F2506">
        <f>IF(Clef_répartition[[#This Row],[Code_Nom]]=D2505,F2505-1,(COUNTIFS(Clef_répartition[Code_Nom],Clef_répartition[[#This Row],[Code_Nom]],Clef_répartition[Année],Clef_répartition[[#This Row],[Année]])))</f>
        <v>14</v>
      </c>
      <c r="G2506" t="str">
        <f>Clef_répartition[[#This Row],[Code_Nom]]&amp;"_"&amp;Clef_répartition[[#This Row],[Nombre]]&amp;"_"&amp;Clef_répartition[[#This Row],[Année]]</f>
        <v>ARASPE_Association régionale de l'Action sociale Prilly-Echallens_28_2017</v>
      </c>
      <c r="H2506">
        <v>5529</v>
      </c>
      <c r="I2506" t="s">
        <v>208</v>
      </c>
      <c r="J2506">
        <v>2017</v>
      </c>
      <c r="K2506">
        <v>7.7000000000000002E-3</v>
      </c>
    </row>
    <row r="2507" spans="1:11" x14ac:dyDescent="0.25">
      <c r="A2507" t="s">
        <v>721</v>
      </c>
      <c r="B2507" t="s">
        <v>525</v>
      </c>
      <c r="C2507" t="s">
        <v>526</v>
      </c>
      <c r="D2507" t="str">
        <f>Clef_répartition[[#This Row],[Code association]]&amp;"_"&amp;Clef_répartition[[#This Row],[Nom association]]</f>
        <v>ARASPE_Association régionale de l'Action sociale Prilly-Echallens</v>
      </c>
      <c r="E2507">
        <f>COUNTIFS(D$2:D2507,Clef_répartition[[#This Row],[Code_Nom]],J$2:J2507,Clef_répartition[[#This Row],[Année]])</f>
        <v>29</v>
      </c>
      <c r="F2507">
        <f>IF(Clef_répartition[[#This Row],[Code_Nom]]=D2506,F2506-1,(COUNTIFS(Clef_répartition[Code_Nom],Clef_répartition[[#This Row],[Code_Nom]],Clef_répartition[Année],Clef_répartition[[#This Row],[Année]])))</f>
        <v>13</v>
      </c>
      <c r="G2507" t="str">
        <f>Clef_répartition[[#This Row],[Code_Nom]]&amp;"_"&amp;Clef_répartition[[#This Row],[Nombre]]&amp;"_"&amp;Clef_répartition[[#This Row],[Année]]</f>
        <v>ARASPE_Association régionale de l'Action sociale Prilly-Echallens_29_2017</v>
      </c>
      <c r="H2507">
        <v>5530</v>
      </c>
      <c r="I2507" t="s">
        <v>209</v>
      </c>
      <c r="J2507">
        <v>2017</v>
      </c>
      <c r="K2507">
        <v>7.3000000000000001E-3</v>
      </c>
    </row>
    <row r="2508" spans="1:11" x14ac:dyDescent="0.25">
      <c r="A2508" t="s">
        <v>721</v>
      </c>
      <c r="B2508" t="s">
        <v>525</v>
      </c>
      <c r="C2508" t="s">
        <v>526</v>
      </c>
      <c r="D2508" t="str">
        <f>Clef_répartition[[#This Row],[Code association]]&amp;"_"&amp;Clef_répartition[[#This Row],[Nom association]]</f>
        <v>ARASPE_Association régionale de l'Action sociale Prilly-Echallens</v>
      </c>
      <c r="E2508">
        <f>COUNTIFS(D$2:D2508,Clef_répartition[[#This Row],[Code_Nom]],J$2:J2508,Clef_répartition[[#This Row],[Année]])</f>
        <v>30</v>
      </c>
      <c r="F2508">
        <f>IF(Clef_répartition[[#This Row],[Code_Nom]]=D2507,F2507-1,(COUNTIFS(Clef_répartition[Code_Nom],Clef_répartition[[#This Row],[Code_Nom]],Clef_répartition[Année],Clef_répartition[[#This Row],[Année]])))</f>
        <v>12</v>
      </c>
      <c r="G2508" t="str">
        <f>Clef_répartition[[#This Row],[Code_Nom]]&amp;"_"&amp;Clef_répartition[[#This Row],[Nombre]]&amp;"_"&amp;Clef_répartition[[#This Row],[Année]]</f>
        <v>ARASPE_Association régionale de l'Action sociale Prilly-Echallens_30_2017</v>
      </c>
      <c r="H2508">
        <v>5495</v>
      </c>
      <c r="I2508" t="s">
        <v>212</v>
      </c>
      <c r="J2508">
        <v>2017</v>
      </c>
      <c r="K2508">
        <v>4.4699999999999997E-2</v>
      </c>
    </row>
    <row r="2509" spans="1:11" x14ac:dyDescent="0.25">
      <c r="A2509" t="s">
        <v>721</v>
      </c>
      <c r="B2509" t="s">
        <v>525</v>
      </c>
      <c r="C2509" t="s">
        <v>526</v>
      </c>
      <c r="D2509" t="str">
        <f>Clef_répartition[[#This Row],[Code association]]&amp;"_"&amp;Clef_répartition[[#This Row],[Nom association]]</f>
        <v>ARASPE_Association régionale de l'Action sociale Prilly-Echallens</v>
      </c>
      <c r="E2509">
        <f>COUNTIFS(D$2:D2509,Clef_répartition[[#This Row],[Code_Nom]],J$2:J2509,Clef_répartition[[#This Row],[Année]])</f>
        <v>31</v>
      </c>
      <c r="F2509">
        <f>IF(Clef_répartition[[#This Row],[Code_Nom]]=D2508,F2508-1,(COUNTIFS(Clef_répartition[Code_Nom],Clef_répartition[[#This Row],[Code_Nom]],Clef_répartition[Année],Clef_répartition[[#This Row],[Année]])))</f>
        <v>11</v>
      </c>
      <c r="G2509" t="str">
        <f>Clef_répartition[[#This Row],[Code_Nom]]&amp;"_"&amp;Clef_répartition[[#This Row],[Nombre]]&amp;"_"&amp;Clef_répartition[[#This Row],[Année]]</f>
        <v>ARASPE_Association régionale de l'Action sociale Prilly-Echallens_31_2017</v>
      </c>
      <c r="H2509">
        <v>5496</v>
      </c>
      <c r="I2509" t="s">
        <v>213</v>
      </c>
      <c r="J2509">
        <v>2017</v>
      </c>
      <c r="K2509">
        <v>2.3400000000000001E-2</v>
      </c>
    </row>
    <row r="2510" spans="1:11" x14ac:dyDescent="0.25">
      <c r="A2510" t="s">
        <v>721</v>
      </c>
      <c r="B2510" t="s">
        <v>525</v>
      </c>
      <c r="C2510" t="s">
        <v>526</v>
      </c>
      <c r="D2510" t="str">
        <f>Clef_répartition[[#This Row],[Code association]]&amp;"_"&amp;Clef_répartition[[#This Row],[Nom association]]</f>
        <v>ARASPE_Association régionale de l'Action sociale Prilly-Echallens</v>
      </c>
      <c r="E2510">
        <f>COUNTIFS(D$2:D2510,Clef_répartition[[#This Row],[Code_Nom]],J$2:J2510,Clef_répartition[[#This Row],[Année]])</f>
        <v>32</v>
      </c>
      <c r="F2510">
        <f>IF(Clef_répartition[[#This Row],[Code_Nom]]=D2509,F2509-1,(COUNTIFS(Clef_répartition[Code_Nom],Clef_répartition[[#This Row],[Code_Nom]],Clef_répartition[Année],Clef_répartition[[#This Row],[Année]])))</f>
        <v>10</v>
      </c>
      <c r="G2510" t="str">
        <f>Clef_répartition[[#This Row],[Code_Nom]]&amp;"_"&amp;Clef_répartition[[#This Row],[Nombre]]&amp;"_"&amp;Clef_répartition[[#This Row],[Année]]</f>
        <v>ARASPE_Association régionale de l'Action sociale Prilly-Echallens_32_2017</v>
      </c>
      <c r="H2510">
        <v>5531</v>
      </c>
      <c r="I2510" t="s">
        <v>214</v>
      </c>
      <c r="J2510">
        <v>2017</v>
      </c>
      <c r="K2510">
        <v>5.7000000000000002E-3</v>
      </c>
    </row>
    <row r="2511" spans="1:11" x14ac:dyDescent="0.25">
      <c r="A2511" t="s">
        <v>721</v>
      </c>
      <c r="B2511" t="s">
        <v>525</v>
      </c>
      <c r="C2511" t="s">
        <v>526</v>
      </c>
      <c r="D2511" t="str">
        <f>Clef_répartition[[#This Row],[Code association]]&amp;"_"&amp;Clef_répartition[[#This Row],[Nom association]]</f>
        <v>ARASPE_Association régionale de l'Action sociale Prilly-Echallens</v>
      </c>
      <c r="E2511">
        <f>COUNTIFS(D$2:D2511,Clef_répartition[[#This Row],[Code_Nom]],J$2:J2511,Clef_répartition[[#This Row],[Année]])</f>
        <v>33</v>
      </c>
      <c r="F2511">
        <f>IF(Clef_répartition[[#This Row],[Code_Nom]]=D2510,F2510-1,(COUNTIFS(Clef_répartition[Code_Nom],Clef_répartition[[#This Row],[Code_Nom]],Clef_répartition[Année],Clef_répartition[[#This Row],[Année]])))</f>
        <v>9</v>
      </c>
      <c r="G2511" t="str">
        <f>Clef_répartition[[#This Row],[Code_Nom]]&amp;"_"&amp;Clef_répartition[[#This Row],[Nombre]]&amp;"_"&amp;Clef_répartition[[#This Row],[Année]]</f>
        <v>ARASPE_Association régionale de l'Action sociale Prilly-Echallens_33_2017</v>
      </c>
      <c r="H2511">
        <v>5533</v>
      </c>
      <c r="I2511" t="s">
        <v>216</v>
      </c>
      <c r="J2511">
        <v>2017</v>
      </c>
      <c r="K2511">
        <v>1.1599999999999999E-2</v>
      </c>
    </row>
    <row r="2512" spans="1:11" x14ac:dyDescent="0.25">
      <c r="A2512" t="s">
        <v>721</v>
      </c>
      <c r="B2512" t="s">
        <v>525</v>
      </c>
      <c r="C2512" t="s">
        <v>526</v>
      </c>
      <c r="D2512" t="str">
        <f>Clef_répartition[[#This Row],[Code association]]&amp;"_"&amp;Clef_répartition[[#This Row],[Nom association]]</f>
        <v>ARASPE_Association régionale de l'Action sociale Prilly-Echallens</v>
      </c>
      <c r="E2512">
        <f>COUNTIFS(D$2:D2512,Clef_répartition[[#This Row],[Code_Nom]],J$2:J2512,Clef_répartition[[#This Row],[Année]])</f>
        <v>34</v>
      </c>
      <c r="F2512">
        <f>IF(Clef_répartition[[#This Row],[Code_Nom]]=D2511,F2511-1,(COUNTIFS(Clef_répartition[Code_Nom],Clef_répartition[[#This Row],[Code_Nom]],Clef_répartition[Année],Clef_répartition[[#This Row],[Année]])))</f>
        <v>8</v>
      </c>
      <c r="G2512" t="str">
        <f>Clef_répartition[[#This Row],[Code_Nom]]&amp;"_"&amp;Clef_répartition[[#This Row],[Nombre]]&amp;"_"&amp;Clef_répartition[[#This Row],[Année]]</f>
        <v>ARASPE_Association régionale de l'Action sociale Prilly-Echallens_34_2017</v>
      </c>
      <c r="H2512">
        <v>5589</v>
      </c>
      <c r="I2512" t="s">
        <v>223</v>
      </c>
      <c r="J2512">
        <v>2017</v>
      </c>
      <c r="K2512">
        <v>0.1633</v>
      </c>
    </row>
    <row r="2513" spans="1:11" x14ac:dyDescent="0.25">
      <c r="A2513" t="s">
        <v>721</v>
      </c>
      <c r="B2513" t="s">
        <v>525</v>
      </c>
      <c r="C2513" t="s">
        <v>526</v>
      </c>
      <c r="D2513" t="str">
        <f>Clef_répartition[[#This Row],[Code association]]&amp;"_"&amp;Clef_répartition[[#This Row],[Nom association]]</f>
        <v>ARASPE_Association régionale de l'Action sociale Prilly-Echallens</v>
      </c>
      <c r="E2513">
        <f>COUNTIFS(D$2:D2513,Clef_répartition[[#This Row],[Code_Nom]],J$2:J2513,Clef_répartition[[#This Row],[Année]])</f>
        <v>35</v>
      </c>
      <c r="F2513">
        <f>IF(Clef_répartition[[#This Row],[Code_Nom]]=D2512,F2512-1,(COUNTIFS(Clef_répartition[Code_Nom],Clef_répartition[[#This Row],[Code_Nom]],Clef_répartition[Année],Clef_répartition[[#This Row],[Année]])))</f>
        <v>7</v>
      </c>
      <c r="G2513" t="str">
        <f>Clef_répartition[[#This Row],[Code_Nom]]&amp;"_"&amp;Clef_répartition[[#This Row],[Nombre]]&amp;"_"&amp;Clef_répartition[[#This Row],[Année]]</f>
        <v>ARASPE_Association régionale de l'Action sociale Prilly-Echallens_35_2017</v>
      </c>
      <c r="H2513">
        <v>5592</v>
      </c>
      <c r="I2513" t="s">
        <v>234</v>
      </c>
      <c r="J2513">
        <v>2017</v>
      </c>
      <c r="K2513">
        <v>4.6100000000000002E-2</v>
      </c>
    </row>
    <row r="2514" spans="1:11" x14ac:dyDescent="0.25">
      <c r="A2514" t="s">
        <v>721</v>
      </c>
      <c r="B2514" t="s">
        <v>525</v>
      </c>
      <c r="C2514" t="s">
        <v>526</v>
      </c>
      <c r="D2514" t="str">
        <f>Clef_répartition[[#This Row],[Code association]]&amp;"_"&amp;Clef_répartition[[#This Row],[Nom association]]</f>
        <v>ARASPE_Association régionale de l'Action sociale Prilly-Echallens</v>
      </c>
      <c r="E2514">
        <f>COUNTIFS(D$2:D2514,Clef_répartition[[#This Row],[Code_Nom]],J$2:J2514,Clef_répartition[[#This Row],[Année]])</f>
        <v>36</v>
      </c>
      <c r="F2514">
        <f>IF(Clef_répartition[[#This Row],[Code_Nom]]=D2513,F2513-1,(COUNTIFS(Clef_répartition[Code_Nom],Clef_répartition[[#This Row],[Code_Nom]],Clef_répartition[Année],Clef_répartition[[#This Row],[Année]])))</f>
        <v>6</v>
      </c>
      <c r="G2514" t="str">
        <f>Clef_répartition[[#This Row],[Code_Nom]]&amp;"_"&amp;Clef_répartition[[#This Row],[Nombre]]&amp;"_"&amp;Clef_répartition[[#This Row],[Année]]</f>
        <v>ARASPE_Association régionale de l'Action sociale Prilly-Echallens_36_2017</v>
      </c>
      <c r="H2514">
        <v>5534</v>
      </c>
      <c r="I2514" t="s">
        <v>241</v>
      </c>
      <c r="J2514">
        <v>2017</v>
      </c>
      <c r="K2514">
        <v>3.7000000000000002E-3</v>
      </c>
    </row>
    <row r="2515" spans="1:11" x14ac:dyDescent="0.25">
      <c r="A2515" t="s">
        <v>721</v>
      </c>
      <c r="B2515" t="s">
        <v>525</v>
      </c>
      <c r="C2515" t="s">
        <v>526</v>
      </c>
      <c r="D2515" t="str">
        <f>Clef_répartition[[#This Row],[Code association]]&amp;"_"&amp;Clef_répartition[[#This Row],[Nom association]]</f>
        <v>ARASPE_Association régionale de l'Action sociale Prilly-Echallens</v>
      </c>
      <c r="E2515">
        <f>COUNTIFS(D$2:D2515,Clef_répartition[[#This Row],[Code_Nom]],J$2:J2515,Clef_répartition[[#This Row],[Année]])</f>
        <v>37</v>
      </c>
      <c r="F2515">
        <f>IF(Clef_répartition[[#This Row],[Code_Nom]]=D2514,F2514-1,(COUNTIFS(Clef_répartition[Code_Nom],Clef_répartition[[#This Row],[Code_Nom]],Clef_répartition[Année],Clef_répartition[[#This Row],[Année]])))</f>
        <v>5</v>
      </c>
      <c r="G2515" t="str">
        <f>Clef_répartition[[#This Row],[Code_Nom]]&amp;"_"&amp;Clef_répartition[[#This Row],[Nombre]]&amp;"_"&amp;Clef_répartition[[#This Row],[Année]]</f>
        <v>ARASPE_Association régionale de l'Action sociale Prilly-Echallens_37_2017</v>
      </c>
      <c r="H2515">
        <v>5535</v>
      </c>
      <c r="I2515" t="s">
        <v>242</v>
      </c>
      <c r="J2515">
        <v>2017</v>
      </c>
      <c r="K2515">
        <v>1.0699999999999999E-2</v>
      </c>
    </row>
    <row r="2516" spans="1:11" x14ac:dyDescent="0.25">
      <c r="A2516" t="s">
        <v>721</v>
      </c>
      <c r="B2516" t="s">
        <v>525</v>
      </c>
      <c r="C2516" t="s">
        <v>526</v>
      </c>
      <c r="D2516" t="str">
        <f>Clef_répartition[[#This Row],[Code association]]&amp;"_"&amp;Clef_répartition[[#This Row],[Nom association]]</f>
        <v>ARASPE_Association régionale de l'Action sociale Prilly-Echallens</v>
      </c>
      <c r="E2516">
        <f>COUNTIFS(D$2:D2516,Clef_répartition[[#This Row],[Code_Nom]],J$2:J2516,Clef_répartition[[#This Row],[Année]])</f>
        <v>38</v>
      </c>
      <c r="F2516">
        <f>IF(Clef_répartition[[#This Row],[Code_Nom]]=D2515,F2515-1,(COUNTIFS(Clef_répartition[Code_Nom],Clef_répartition[[#This Row],[Code_Nom]],Clef_répartition[Année],Clef_répartition[[#This Row],[Année]])))</f>
        <v>4</v>
      </c>
      <c r="G2516" t="str">
        <f>Clef_répartition[[#This Row],[Code_Nom]]&amp;"_"&amp;Clef_répartition[[#This Row],[Nombre]]&amp;"_"&amp;Clef_répartition[[#This Row],[Année]]</f>
        <v>ARASPE_Association régionale de l'Action sociale Prilly-Echallens_38_2017</v>
      </c>
      <c r="H2516">
        <v>5501</v>
      </c>
      <c r="I2516" t="s">
        <v>258</v>
      </c>
      <c r="J2516">
        <v>2017</v>
      </c>
      <c r="K2516">
        <v>1.35E-2</v>
      </c>
    </row>
    <row r="2517" spans="1:11" x14ac:dyDescent="0.25">
      <c r="A2517" t="s">
        <v>721</v>
      </c>
      <c r="B2517" t="s">
        <v>525</v>
      </c>
      <c r="C2517" t="s">
        <v>526</v>
      </c>
      <c r="D2517" t="str">
        <f>Clef_répartition[[#This Row],[Code association]]&amp;"_"&amp;Clef_répartition[[#This Row],[Nom association]]</f>
        <v>ARASPE_Association régionale de l'Action sociale Prilly-Echallens</v>
      </c>
      <c r="E2517">
        <f>COUNTIFS(D$2:D2517,Clef_répartition[[#This Row],[Code_Nom]],J$2:J2517,Clef_répartition[[#This Row],[Année]])</f>
        <v>39</v>
      </c>
      <c r="F2517">
        <f>IF(Clef_répartition[[#This Row],[Code_Nom]]=D2516,F2516-1,(COUNTIFS(Clef_répartition[Code_Nom],Clef_répartition[[#This Row],[Code_Nom]],Clef_répartition[Année],Clef_répartition[[#This Row],[Année]])))</f>
        <v>3</v>
      </c>
      <c r="G2517" t="str">
        <f>Clef_répartition[[#This Row],[Code_Nom]]&amp;"_"&amp;Clef_répartition[[#This Row],[Nombre]]&amp;"_"&amp;Clef_répartition[[#This Row],[Année]]</f>
        <v>ARASPE_Association régionale de l'Action sociale Prilly-Echallens_39_2017</v>
      </c>
      <c r="H2517">
        <v>5537</v>
      </c>
      <c r="I2517" t="s">
        <v>282</v>
      </c>
      <c r="J2517">
        <v>2017</v>
      </c>
      <c r="K2517">
        <v>1.47E-2</v>
      </c>
    </row>
    <row r="2518" spans="1:11" x14ac:dyDescent="0.25">
      <c r="A2518" t="s">
        <v>721</v>
      </c>
      <c r="B2518" t="s">
        <v>525</v>
      </c>
      <c r="C2518" t="s">
        <v>526</v>
      </c>
      <c r="D2518" t="str">
        <f>Clef_répartition[[#This Row],[Code association]]&amp;"_"&amp;Clef_répartition[[#This Row],[Nom association]]</f>
        <v>ARASPE_Association régionale de l'Action sociale Prilly-Echallens</v>
      </c>
      <c r="E2518">
        <f>COUNTIFS(D$2:D2518,Clef_répartition[[#This Row],[Code_Nom]],J$2:J2518,Clef_répartition[[#This Row],[Année]])</f>
        <v>40</v>
      </c>
      <c r="F2518">
        <f>IF(Clef_répartition[[#This Row],[Code_Nom]]=D2517,F2517-1,(COUNTIFS(Clef_répartition[Code_Nom],Clef_répartition[[#This Row],[Code_Nom]],Clef_répartition[Année],Clef_répartition[[#This Row],[Année]])))</f>
        <v>2</v>
      </c>
      <c r="G2518" t="str">
        <f>Clef_répartition[[#This Row],[Code_Nom]]&amp;"_"&amp;Clef_répartition[[#This Row],[Nombre]]&amp;"_"&amp;Clef_répartition[[#This Row],[Année]]</f>
        <v>ARASPE_Association régionale de l'Action sociale Prilly-Echallens_40_2017</v>
      </c>
      <c r="H2518">
        <v>5539</v>
      </c>
      <c r="I2518" t="s">
        <v>288</v>
      </c>
      <c r="J2518">
        <v>2017</v>
      </c>
      <c r="K2518">
        <v>1.37E-2</v>
      </c>
    </row>
    <row r="2519" spans="1:11" x14ac:dyDescent="0.25">
      <c r="A2519" t="s">
        <v>721</v>
      </c>
      <c r="B2519" t="s">
        <v>525</v>
      </c>
      <c r="C2519" t="s">
        <v>526</v>
      </c>
      <c r="D2519" t="str">
        <f>Clef_répartition[[#This Row],[Code association]]&amp;"_"&amp;Clef_répartition[[#This Row],[Nom association]]</f>
        <v>ARASPE_Association régionale de l'Action sociale Prilly-Echallens</v>
      </c>
      <c r="E2519">
        <f>COUNTIFS(D$2:D2519,Clef_répartition[[#This Row],[Code_Nom]],J$2:J2519,Clef_répartition[[#This Row],[Année]])</f>
        <v>41</v>
      </c>
      <c r="F2519">
        <f>IF(Clef_répartition[[#This Row],[Code_Nom]]=D2518,F2518-1,(COUNTIFS(Clef_répartition[Code_Nom],Clef_répartition[[#This Row],[Code_Nom]],Clef_répartition[Année],Clef_répartition[[#This Row],[Année]])))</f>
        <v>1</v>
      </c>
      <c r="G2519" t="str">
        <f>Clef_répartition[[#This Row],[Code_Nom]]&amp;"_"&amp;Clef_répartition[[#This Row],[Nombre]]&amp;"_"&amp;Clef_répartition[[#This Row],[Année]]</f>
        <v>ARASPE_Association régionale de l'Action sociale Prilly-Echallens_41_2017</v>
      </c>
      <c r="H2519">
        <v>5503</v>
      </c>
      <c r="I2519" t="s">
        <v>290</v>
      </c>
      <c r="J2519">
        <v>2017</v>
      </c>
      <c r="K2519">
        <v>1.6799999999999999E-2</v>
      </c>
    </row>
    <row r="2520" spans="1:11" x14ac:dyDescent="0.25">
      <c r="A2520" t="s">
        <v>721</v>
      </c>
      <c r="B2520" t="s">
        <v>656</v>
      </c>
      <c r="C2520" t="s">
        <v>657</v>
      </c>
      <c r="D2520" t="str">
        <f>Clef_répartition[[#This Row],[Code association]]&amp;"_"&amp;Clef_répartition[[#This Row],[Nom association]]</f>
        <v>ARCC_Association intercommunale pour l'épuration des eaux de la Région des côtes de Chalamont</v>
      </c>
      <c r="E2520">
        <f>COUNTIFS(D$2:D2520,Clef_répartition[[#This Row],[Code_Nom]],J$2:J2520,Clef_répartition[[#This Row],[Année]])</f>
        <v>1</v>
      </c>
      <c r="F2520">
        <f>IF(Clef_répartition[[#This Row],[Code_Nom]]=D2519,F2519-1,(COUNTIFS(Clef_répartition[Code_Nom],Clef_répartition[[#This Row],[Code_Nom]],Clef_répartition[Année],Clef_répartition[[#This Row],[Année]])))</f>
        <v>4</v>
      </c>
      <c r="G2520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Chalamont_1_2017</v>
      </c>
      <c r="H2520">
        <v>5902</v>
      </c>
      <c r="I2520" t="s">
        <v>18</v>
      </c>
      <c r="J2520">
        <v>2017</v>
      </c>
      <c r="K2520">
        <v>0</v>
      </c>
    </row>
    <row r="2521" spans="1:11" x14ac:dyDescent="0.25">
      <c r="A2521" t="s">
        <v>721</v>
      </c>
      <c r="B2521" t="s">
        <v>656</v>
      </c>
      <c r="C2521" t="s">
        <v>657</v>
      </c>
      <c r="D2521" t="str">
        <f>Clef_répartition[[#This Row],[Code association]]&amp;"_"&amp;Clef_répartition[[#This Row],[Nom association]]</f>
        <v>ARCC_Association intercommunale pour l'épuration des eaux de la Région des côtes de Chalamont</v>
      </c>
      <c r="E2521">
        <f>COUNTIFS(D$2:D2521,Clef_répartition[[#This Row],[Code_Nom]],J$2:J2521,Clef_répartition[[#This Row],[Année]])</f>
        <v>2</v>
      </c>
      <c r="F2521">
        <f>IF(Clef_répartition[[#This Row],[Code_Nom]]=D2520,F2520-1,(COUNTIFS(Clef_répartition[Code_Nom],Clef_répartition[[#This Row],[Code_Nom]],Clef_répartition[Année],Clef_répartition[[#This Row],[Année]])))</f>
        <v>3</v>
      </c>
      <c r="G2521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Chalamont_2_2017</v>
      </c>
      <c r="H2521">
        <v>5749</v>
      </c>
      <c r="I2521" t="s">
        <v>58</v>
      </c>
      <c r="J2521">
        <v>2017</v>
      </c>
      <c r="K2521">
        <v>0.15</v>
      </c>
    </row>
    <row r="2522" spans="1:11" x14ac:dyDescent="0.25">
      <c r="A2522" t="s">
        <v>721</v>
      </c>
      <c r="B2522" t="s">
        <v>656</v>
      </c>
      <c r="C2522" t="s">
        <v>657</v>
      </c>
      <c r="D2522" t="str">
        <f>Clef_répartition[[#This Row],[Code association]]&amp;"_"&amp;Clef_répartition[[#This Row],[Nom association]]</f>
        <v>ARCC_Association intercommunale pour l'épuration des eaux de la Région des côtes de Chalamont</v>
      </c>
      <c r="E2522">
        <f>COUNTIFS(D$2:D2522,Clef_répartition[[#This Row],[Code_Nom]],J$2:J2522,Clef_répartition[[#This Row],[Année]])</f>
        <v>3</v>
      </c>
      <c r="F2522">
        <f>IF(Clef_répartition[[#This Row],[Code_Nom]]=D2521,F2521-1,(COUNTIFS(Clef_répartition[Code_Nom],Clef_répartition[[#This Row],[Code_Nom]],Clef_répartition[Année],Clef_répartition[[#This Row],[Année]])))</f>
        <v>2</v>
      </c>
      <c r="G2522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Chalamont_3_2017</v>
      </c>
      <c r="H2522">
        <v>5914</v>
      </c>
      <c r="I2522" t="s">
        <v>105</v>
      </c>
      <c r="J2522">
        <v>2017</v>
      </c>
      <c r="K2522">
        <v>0.33</v>
      </c>
    </row>
    <row r="2523" spans="1:11" x14ac:dyDescent="0.25">
      <c r="A2523" t="s">
        <v>721</v>
      </c>
      <c r="B2523" t="s">
        <v>656</v>
      </c>
      <c r="C2523" t="s">
        <v>657</v>
      </c>
      <c r="D2523" t="str">
        <f>Clef_répartition[[#This Row],[Code association]]&amp;"_"&amp;Clef_répartition[[#This Row],[Nom association]]</f>
        <v>ARCC_Association intercommunale pour l'épuration des eaux de la Région des côtes de Chalamont</v>
      </c>
      <c r="E2523">
        <f>COUNTIFS(D$2:D2523,Clef_répartition[[#This Row],[Code_Nom]],J$2:J2523,Clef_répartition[[#This Row],[Année]])</f>
        <v>4</v>
      </c>
      <c r="F2523">
        <f>IF(Clef_répartition[[#This Row],[Code_Nom]]=D2522,F2522-1,(COUNTIFS(Clef_répartition[Code_Nom],Clef_répartition[[#This Row],[Code_Nom]],Clef_répartition[Année],Clef_répartition[[#This Row],[Année]])))</f>
        <v>1</v>
      </c>
      <c r="G2523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Chalamont_4_2017</v>
      </c>
      <c r="H2523">
        <v>5929</v>
      </c>
      <c r="I2523" t="s">
        <v>257</v>
      </c>
      <c r="J2523">
        <v>2017</v>
      </c>
      <c r="K2523">
        <v>0.52</v>
      </c>
    </row>
    <row r="2524" spans="1:11" x14ac:dyDescent="0.25">
      <c r="A2524" t="s">
        <v>721</v>
      </c>
      <c r="B2524" t="s">
        <v>636</v>
      </c>
      <c r="C2524" t="s">
        <v>637</v>
      </c>
      <c r="D2524" t="str">
        <f>Clef_répartition[[#This Row],[Code association]]&amp;"_"&amp;Clef_répartition[[#This Row],[Nom association]]</f>
        <v>ARPEJE _Association Régionale Pour l’Enfance et la Jeunesse</v>
      </c>
      <c r="E2524">
        <f>COUNTIFS(D$2:D2524,Clef_répartition[[#This Row],[Code_Nom]],J$2:J2524,Clef_répartition[[#This Row],[Année]])</f>
        <v>1</v>
      </c>
      <c r="F2524">
        <f>IF(Clef_répartition[[#This Row],[Code_Nom]]=D2523,F2523-1,(COUNTIFS(Clef_répartition[Code_Nom],Clef_répartition[[#This Row],[Code_Nom]],Clef_répartition[Année],Clef_répartition[[#This Row],[Année]])))</f>
        <v>4</v>
      </c>
      <c r="G2524" t="str">
        <f>Clef_répartition[[#This Row],[Code_Nom]]&amp;"_"&amp;Clef_répartition[[#This Row],[Nombre]]&amp;"_"&amp;Clef_répartition[[#This Row],[Année]]</f>
        <v>ARPEJE _Association Régionale Pour l’Enfance et la Jeunesse_1_2017</v>
      </c>
      <c r="H2524">
        <v>5451</v>
      </c>
      <c r="I2524" t="s">
        <v>10</v>
      </c>
      <c r="J2524">
        <v>2017</v>
      </c>
      <c r="K2524">
        <v>0.43690000000000001</v>
      </c>
    </row>
    <row r="2525" spans="1:11" x14ac:dyDescent="0.25">
      <c r="A2525" t="s">
        <v>721</v>
      </c>
      <c r="B2525" t="s">
        <v>636</v>
      </c>
      <c r="C2525" t="s">
        <v>637</v>
      </c>
      <c r="D2525" t="str">
        <f>Clef_répartition[[#This Row],[Code association]]&amp;"_"&amp;Clef_répartition[[#This Row],[Nom association]]</f>
        <v>ARPEJE _Association Régionale Pour l’Enfance et la Jeunesse</v>
      </c>
      <c r="E2525">
        <f>COUNTIFS(D$2:D2525,Clef_répartition[[#This Row],[Code_Nom]],J$2:J2525,Clef_répartition[[#This Row],[Année]])</f>
        <v>2</v>
      </c>
      <c r="F2525">
        <f>IF(Clef_répartition[[#This Row],[Code_Nom]]=D2524,F2524-1,(COUNTIFS(Clef_répartition[Code_Nom],Clef_répartition[[#This Row],[Code_Nom]],Clef_répartition[Année],Clef_répartition[[#This Row],[Année]])))</f>
        <v>3</v>
      </c>
      <c r="G2525" t="str">
        <f>Clef_répartition[[#This Row],[Code_Nom]]&amp;"_"&amp;Clef_répartition[[#This Row],[Nombre]]&amp;"_"&amp;Clef_répartition[[#This Row],[Année]]</f>
        <v>ARPEJE _Association Régionale Pour l’Enfance et la Jeunesse_2_2017</v>
      </c>
      <c r="H2525">
        <v>5456</v>
      </c>
      <c r="I2525" t="s">
        <v>87</v>
      </c>
      <c r="J2525">
        <v>2017</v>
      </c>
      <c r="K2525">
        <v>0.1784</v>
      </c>
    </row>
    <row r="2526" spans="1:11" x14ac:dyDescent="0.25">
      <c r="A2526" t="s">
        <v>721</v>
      </c>
      <c r="B2526" t="s">
        <v>636</v>
      </c>
      <c r="C2526" t="s">
        <v>637</v>
      </c>
      <c r="D2526" t="str">
        <f>Clef_répartition[[#This Row],[Code association]]&amp;"_"&amp;Clef_répartition[[#This Row],[Nom association]]</f>
        <v>ARPEJE _Association Régionale Pour l’Enfance et la Jeunesse</v>
      </c>
      <c r="E2526">
        <f>COUNTIFS(D$2:D2526,Clef_répartition[[#This Row],[Code_Nom]],J$2:J2526,Clef_répartition[[#This Row],[Année]])</f>
        <v>3</v>
      </c>
      <c r="F2526">
        <f>IF(Clef_répartition[[#This Row],[Code_Nom]]=D2525,F2525-1,(COUNTIFS(Clef_répartition[Code_Nom],Clef_répartition[[#This Row],[Code_Nom]],Clef_répartition[Année],Clef_répartition[[#This Row],[Année]])))</f>
        <v>2</v>
      </c>
      <c r="G2526" t="str">
        <f>Clef_répartition[[#This Row],[Code_Nom]]&amp;"_"&amp;Clef_répartition[[#This Row],[Nombre]]&amp;"_"&amp;Clef_répartition[[#This Row],[Année]]</f>
        <v>ARPEJE _Association Régionale Pour l’Enfance et la Jeunesse_3_2017</v>
      </c>
      <c r="H2526">
        <v>5458</v>
      </c>
      <c r="I2526" t="s">
        <v>111</v>
      </c>
      <c r="J2526">
        <v>2017</v>
      </c>
      <c r="K2526">
        <v>8.8300000000000003E-2</v>
      </c>
    </row>
    <row r="2527" spans="1:11" x14ac:dyDescent="0.25">
      <c r="A2527" t="s">
        <v>721</v>
      </c>
      <c r="B2527" t="s">
        <v>636</v>
      </c>
      <c r="C2527" t="s">
        <v>637</v>
      </c>
      <c r="D2527" t="str">
        <f>Clef_répartition[[#This Row],[Code association]]&amp;"_"&amp;Clef_répartition[[#This Row],[Nom association]]</f>
        <v>ARPEJE _Association Régionale Pour l’Enfance et la Jeunesse</v>
      </c>
      <c r="E2527">
        <f>COUNTIFS(D$2:D2527,Clef_répartition[[#This Row],[Code_Nom]],J$2:J2527,Clef_répartition[[#This Row],[Année]])</f>
        <v>4</v>
      </c>
      <c r="F2527">
        <f>IF(Clef_répartition[[#This Row],[Code_Nom]]=D2526,F2526-1,(COUNTIFS(Clef_répartition[Code_Nom],Clef_répartition[[#This Row],[Code_Nom]],Clef_répartition[Année],Clef_répartition[[#This Row],[Année]])))</f>
        <v>1</v>
      </c>
      <c r="G2527" t="str">
        <f>Clef_répartition[[#This Row],[Code_Nom]]&amp;"_"&amp;Clef_répartition[[#This Row],[Nombre]]&amp;"_"&amp;Clef_répartition[[#This Row],[Année]]</f>
        <v>ARPEJE _Association Régionale Pour l’Enfance et la Jeunesse_4_2017</v>
      </c>
      <c r="H2527">
        <v>5464</v>
      </c>
      <c r="I2527" t="s">
        <v>296</v>
      </c>
      <c r="J2527">
        <v>2017</v>
      </c>
      <c r="K2527">
        <v>0.2964</v>
      </c>
    </row>
    <row r="2528" spans="1:11" x14ac:dyDescent="0.25">
      <c r="A2528" t="s">
        <v>721</v>
      </c>
      <c r="B2528" t="s">
        <v>487</v>
      </c>
      <c r="C2528" t="s">
        <v>488</v>
      </c>
      <c r="D2528" t="str">
        <f>Clef_répartition[[#This Row],[Code association]]&amp;"_"&amp;Clef_répartition[[#This Row],[Nom association]]</f>
        <v>ASAICE_Association scolaire et d'accueil de jour des enfants intercommunale Chavornay et environs</v>
      </c>
      <c r="E2528">
        <f>COUNTIFS(D$2:D2528,Clef_répartition[[#This Row],[Code_Nom]],J$2:J2528,Clef_répartition[[#This Row],[Année]])</f>
        <v>1</v>
      </c>
      <c r="F2528">
        <f>IF(Clef_répartition[[#This Row],[Code_Nom]]=D2527,F2527-1,(COUNTIFS(Clef_répartition[Code_Nom],Clef_répartition[[#This Row],[Code_Nom]],Clef_répartition[Année],Clef_répartition[[#This Row],[Année]])))</f>
        <v>5</v>
      </c>
      <c r="G2528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environs_1_2017</v>
      </c>
      <c r="H2528">
        <v>5746</v>
      </c>
      <c r="I2528" t="s">
        <v>15</v>
      </c>
      <c r="J2528">
        <v>2017</v>
      </c>
      <c r="K2528">
        <v>0</v>
      </c>
    </row>
    <row r="2529" spans="1:11" x14ac:dyDescent="0.25">
      <c r="A2529" t="s">
        <v>721</v>
      </c>
      <c r="B2529" t="s">
        <v>487</v>
      </c>
      <c r="C2529" t="s">
        <v>488</v>
      </c>
      <c r="D2529" t="str">
        <f>Clef_répartition[[#This Row],[Code association]]&amp;"_"&amp;Clef_répartition[[#This Row],[Nom association]]</f>
        <v>ASAICE_Association scolaire et d'accueil de jour des enfants intercommunale Chavornay et environs</v>
      </c>
      <c r="E2529">
        <f>COUNTIFS(D$2:D2529,Clef_répartition[[#This Row],[Code_Nom]],J$2:J2529,Clef_répartition[[#This Row],[Année]])</f>
        <v>2</v>
      </c>
      <c r="F2529">
        <f>IF(Clef_répartition[[#This Row],[Code_Nom]]=D2528,F2528-1,(COUNTIFS(Clef_répartition[Code_Nom],Clef_répartition[[#This Row],[Code_Nom]],Clef_répartition[Année],Clef_répartition[[#This Row],[Année]])))</f>
        <v>4</v>
      </c>
      <c r="G2529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environs_2_2017</v>
      </c>
      <c r="H2529">
        <v>5902</v>
      </c>
      <c r="I2529" t="s">
        <v>18</v>
      </c>
      <c r="J2529">
        <v>2017</v>
      </c>
      <c r="K2529">
        <v>0</v>
      </c>
    </row>
    <row r="2530" spans="1:11" x14ac:dyDescent="0.25">
      <c r="A2530" t="s">
        <v>721</v>
      </c>
      <c r="B2530" t="s">
        <v>487</v>
      </c>
      <c r="C2530" t="s">
        <v>488</v>
      </c>
      <c r="D2530" t="str">
        <f>Clef_répartition[[#This Row],[Code association]]&amp;"_"&amp;Clef_répartition[[#This Row],[Nom association]]</f>
        <v>ASAICE_Association scolaire et d'accueil de jour des enfants intercommunale Chavornay et environs</v>
      </c>
      <c r="E2530">
        <f>COUNTIFS(D$2:D2530,Clef_répartition[[#This Row],[Code_Nom]],J$2:J2530,Clef_répartition[[#This Row],[Année]])</f>
        <v>3</v>
      </c>
      <c r="F2530">
        <f>IF(Clef_répartition[[#This Row],[Code_Nom]]=D2529,F2529-1,(COUNTIFS(Clef_répartition[Code_Nom],Clef_répartition[[#This Row],[Code_Nom]],Clef_répartition[Année],Clef_répartition[[#This Row],[Année]])))</f>
        <v>3</v>
      </c>
      <c r="G2530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environs_3_2017</v>
      </c>
      <c r="H2530">
        <v>5749</v>
      </c>
      <c r="I2530" t="s">
        <v>58</v>
      </c>
      <c r="J2530">
        <v>2017</v>
      </c>
      <c r="K2530">
        <v>0</v>
      </c>
    </row>
    <row r="2531" spans="1:11" x14ac:dyDescent="0.25">
      <c r="A2531" t="s">
        <v>721</v>
      </c>
      <c r="B2531" t="s">
        <v>487</v>
      </c>
      <c r="C2531" t="s">
        <v>488</v>
      </c>
      <c r="D2531" t="str">
        <f>Clef_répartition[[#This Row],[Code association]]&amp;"_"&amp;Clef_répartition[[#This Row],[Nom association]]</f>
        <v>ASAICE_Association scolaire et d'accueil de jour des enfants intercommunale Chavornay et environs</v>
      </c>
      <c r="E2531">
        <f>COUNTIFS(D$2:D2531,Clef_répartition[[#This Row],[Code_Nom]],J$2:J2531,Clef_répartition[[#This Row],[Année]])</f>
        <v>4</v>
      </c>
      <c r="F2531">
        <f>IF(Clef_répartition[[#This Row],[Code_Nom]]=D2530,F2530-1,(COUNTIFS(Clef_répartition[Code_Nom],Clef_répartition[[#This Row],[Code_Nom]],Clef_répartition[Année],Clef_répartition[[#This Row],[Année]])))</f>
        <v>2</v>
      </c>
      <c r="G2531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environs_4_2017</v>
      </c>
      <c r="H2531">
        <v>5914</v>
      </c>
      <c r="I2531" t="s">
        <v>105</v>
      </c>
      <c r="J2531">
        <v>2017</v>
      </c>
      <c r="K2531">
        <v>0</v>
      </c>
    </row>
    <row r="2532" spans="1:11" x14ac:dyDescent="0.25">
      <c r="A2532" t="s">
        <v>721</v>
      </c>
      <c r="B2532" t="s">
        <v>487</v>
      </c>
      <c r="C2532" t="s">
        <v>488</v>
      </c>
      <c r="D2532" t="str">
        <f>Clef_répartition[[#This Row],[Code association]]&amp;"_"&amp;Clef_répartition[[#This Row],[Nom association]]</f>
        <v>ASAICE_Association scolaire et d'accueil de jour des enfants intercommunale Chavornay et environs</v>
      </c>
      <c r="E2532">
        <f>COUNTIFS(D$2:D2532,Clef_répartition[[#This Row],[Code_Nom]],J$2:J2532,Clef_répartition[[#This Row],[Année]])</f>
        <v>5</v>
      </c>
      <c r="F2532">
        <f>IF(Clef_répartition[[#This Row],[Code_Nom]]=D2531,F2531-1,(COUNTIFS(Clef_répartition[Code_Nom],Clef_répartition[[#This Row],[Code_Nom]],Clef_répartition[Année],Clef_répartition[[#This Row],[Année]])))</f>
        <v>1</v>
      </c>
      <c r="G2532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environs_5_2017</v>
      </c>
      <c r="H2532">
        <v>5929</v>
      </c>
      <c r="I2532" t="s">
        <v>257</v>
      </c>
      <c r="J2532">
        <v>2017</v>
      </c>
      <c r="K2532">
        <v>0</v>
      </c>
    </row>
    <row r="2533" spans="1:11" x14ac:dyDescent="0.25">
      <c r="A2533" t="s">
        <v>721</v>
      </c>
      <c r="B2533" t="s">
        <v>519</v>
      </c>
      <c r="C2533" t="s">
        <v>520</v>
      </c>
      <c r="D2533" t="str">
        <f>Clef_répartition[[#This Row],[Code association]]&amp;"_"&amp;Clef_répartition[[#This Row],[Nom association]]</f>
        <v>ASCL_Association Scolaire Centre Lavaux</v>
      </c>
      <c r="E2533">
        <f>COUNTIFS(D$2:D2533,Clef_répartition[[#This Row],[Code_Nom]],J$2:J2533,Clef_répartition[[#This Row],[Année]])</f>
        <v>1</v>
      </c>
      <c r="F2533">
        <f>IF(Clef_répartition[[#This Row],[Code_Nom]]=D2532,F2532-1,(COUNTIFS(Clef_répartition[Code_Nom],Clef_répartition[[#This Row],[Code_Nom]],Clef_répartition[Année],Clef_répartition[[#This Row],[Année]])))</f>
        <v>5</v>
      </c>
      <c r="G2533" t="str">
        <f>Clef_répartition[[#This Row],[Code_Nom]]&amp;"_"&amp;Clef_répartition[[#This Row],[Nombre]]&amp;"_"&amp;Clef_répartition[[#This Row],[Année]]</f>
        <v>ASCL_Association Scolaire Centre Lavaux_1_2017</v>
      </c>
      <c r="H2533">
        <v>5613</v>
      </c>
      <c r="I2533" t="s">
        <v>33</v>
      </c>
      <c r="J2533">
        <v>2017</v>
      </c>
      <c r="K2533">
        <v>0.379</v>
      </c>
    </row>
    <row r="2534" spans="1:11" x14ac:dyDescent="0.25">
      <c r="A2534" t="s">
        <v>721</v>
      </c>
      <c r="B2534" t="s">
        <v>519</v>
      </c>
      <c r="C2534" t="s">
        <v>520</v>
      </c>
      <c r="D2534" t="str">
        <f>Clef_répartition[[#This Row],[Code association]]&amp;"_"&amp;Clef_répartition[[#This Row],[Nom association]]</f>
        <v>ASCL_Association Scolaire Centre Lavaux</v>
      </c>
      <c r="E2534">
        <f>COUNTIFS(D$2:D2534,Clef_répartition[[#This Row],[Code_Nom]],J$2:J2534,Clef_répartition[[#This Row],[Année]])</f>
        <v>2</v>
      </c>
      <c r="F2534">
        <f>IF(Clef_répartition[[#This Row],[Code_Nom]]=D2533,F2533-1,(COUNTIFS(Clef_répartition[Code_Nom],Clef_répartition[[#This Row],[Code_Nom]],Clef_répartition[Année],Clef_répartition[[#This Row],[Année]])))</f>
        <v>4</v>
      </c>
      <c r="G2534" t="str">
        <f>Clef_répartition[[#This Row],[Code_Nom]]&amp;"_"&amp;Clef_répartition[[#This Row],[Nombre]]&amp;"_"&amp;Clef_répartition[[#This Row],[Année]]</f>
        <v>ASCL_Association Scolaire Centre Lavaux_2_2017</v>
      </c>
      <c r="H2534">
        <v>5601</v>
      </c>
      <c r="I2534" t="s">
        <v>66</v>
      </c>
      <c r="J2534">
        <v>2017</v>
      </c>
      <c r="K2534">
        <v>0.2127</v>
      </c>
    </row>
    <row r="2535" spans="1:11" x14ac:dyDescent="0.25">
      <c r="A2535" t="s">
        <v>721</v>
      </c>
      <c r="B2535" t="s">
        <v>519</v>
      </c>
      <c r="C2535" t="s">
        <v>520</v>
      </c>
      <c r="D2535" t="str">
        <f>Clef_répartition[[#This Row],[Code association]]&amp;"_"&amp;Clef_répartition[[#This Row],[Nom association]]</f>
        <v>ASCL_Association Scolaire Centre Lavaux</v>
      </c>
      <c r="E2535">
        <f>COUNTIFS(D$2:D2535,Clef_répartition[[#This Row],[Code_Nom]],J$2:J2535,Clef_répartition[[#This Row],[Année]])</f>
        <v>3</v>
      </c>
      <c r="F2535">
        <f>IF(Clef_répartition[[#This Row],[Code_Nom]]=D2534,F2534-1,(COUNTIFS(Clef_répartition[Code_Nom],Clef_répartition[[#This Row],[Code_Nom]],Clef_répartition[Année],Clef_répartition[[#This Row],[Année]])))</f>
        <v>3</v>
      </c>
      <c r="G2535" t="str">
        <f>Clef_répartition[[#This Row],[Code_Nom]]&amp;"_"&amp;Clef_répartition[[#This Row],[Nombre]]&amp;"_"&amp;Clef_répartition[[#This Row],[Année]]</f>
        <v>ASCL_Association Scolaire Centre Lavaux_3_2017</v>
      </c>
      <c r="H2535">
        <v>5607</v>
      </c>
      <c r="I2535" t="s">
        <v>225</v>
      </c>
      <c r="J2535">
        <v>2017</v>
      </c>
      <c r="K2535">
        <v>0.33810000000000001</v>
      </c>
    </row>
    <row r="2536" spans="1:11" x14ac:dyDescent="0.25">
      <c r="A2536" t="s">
        <v>721</v>
      </c>
      <c r="B2536" t="s">
        <v>519</v>
      </c>
      <c r="C2536" t="s">
        <v>520</v>
      </c>
      <c r="D2536" t="str">
        <f>Clef_répartition[[#This Row],[Code association]]&amp;"_"&amp;Clef_répartition[[#This Row],[Nom association]]</f>
        <v>ASCL_Association Scolaire Centre Lavaux</v>
      </c>
      <c r="E2536">
        <f>COUNTIFS(D$2:D2536,Clef_répartition[[#This Row],[Code_Nom]],J$2:J2536,Clef_répartition[[#This Row],[Année]])</f>
        <v>4</v>
      </c>
      <c r="F2536">
        <f>IF(Clef_répartition[[#This Row],[Code_Nom]]=D2535,F2535-1,(COUNTIFS(Clef_répartition[Code_Nom],Clef_répartition[[#This Row],[Code_Nom]],Clef_répartition[Année],Clef_répartition[[#This Row],[Année]])))</f>
        <v>2</v>
      </c>
      <c r="G2536" t="str">
        <f>Clef_répartition[[#This Row],[Code_Nom]]&amp;"_"&amp;Clef_répartition[[#This Row],[Nombre]]&amp;"_"&amp;Clef_répartition[[#This Row],[Année]]</f>
        <v>ASCL_Association Scolaire Centre Lavaux_4_2017</v>
      </c>
      <c r="H2536">
        <v>5609</v>
      </c>
      <c r="I2536" t="s">
        <v>230</v>
      </c>
      <c r="J2536">
        <v>2017</v>
      </c>
      <c r="K2536">
        <v>3.44E-2</v>
      </c>
    </row>
    <row r="2537" spans="1:11" x14ac:dyDescent="0.25">
      <c r="A2537" t="s">
        <v>721</v>
      </c>
      <c r="B2537" t="s">
        <v>519</v>
      </c>
      <c r="C2537" t="s">
        <v>520</v>
      </c>
      <c r="D2537" t="str">
        <f>Clef_répartition[[#This Row],[Code association]]&amp;"_"&amp;Clef_répartition[[#This Row],[Nom association]]</f>
        <v>ASCL_Association Scolaire Centre Lavaux</v>
      </c>
      <c r="E2537">
        <f>COUNTIFS(D$2:D2537,Clef_répartition[[#This Row],[Code_Nom]],J$2:J2537,Clef_répartition[[#This Row],[Année]])</f>
        <v>5</v>
      </c>
      <c r="F2537">
        <f>IF(Clef_répartition[[#This Row],[Code_Nom]]=D2536,F2536-1,(COUNTIFS(Clef_répartition[Code_Nom],Clef_répartition[[#This Row],[Code_Nom]],Clef_répartition[Année],Clef_répartition[[#This Row],[Année]])))</f>
        <v>1</v>
      </c>
      <c r="G2537" t="str">
        <f>Clef_répartition[[#This Row],[Code_Nom]]&amp;"_"&amp;Clef_répartition[[#This Row],[Nombre]]&amp;"_"&amp;Clef_répartition[[#This Row],[Année]]</f>
        <v>ASCL_Association Scolaire Centre Lavaux_5_2017</v>
      </c>
      <c r="H2537">
        <v>5610</v>
      </c>
      <c r="I2537" t="s">
        <v>256</v>
      </c>
      <c r="J2537">
        <v>2017</v>
      </c>
      <c r="K2537">
        <v>3.5799999999999998E-2</v>
      </c>
    </row>
    <row r="2538" spans="1:11" x14ac:dyDescent="0.25">
      <c r="A2538" t="s">
        <v>721</v>
      </c>
      <c r="B2538" t="s">
        <v>709</v>
      </c>
      <c r="C2538" t="s">
        <v>710</v>
      </c>
      <c r="D2538" t="str">
        <f>Clef_répartition[[#This Row],[Code association]]&amp;"_"&amp;Clef_répartition[[#This Row],[Nom association]]</f>
        <v>ASCOT_Association scolaire intercommunale de Terre-Sainte</v>
      </c>
      <c r="E2538">
        <f>COUNTIFS(D$2:D2538,Clef_répartition[[#This Row],[Code_Nom]],J$2:J2538,Clef_répartition[[#This Row],[Année]])</f>
        <v>1</v>
      </c>
      <c r="F2538">
        <f>IF(Clef_répartition[[#This Row],[Code_Nom]]=D2537,F2537-1,(COUNTIFS(Clef_répartition[Code_Nom],Clef_répartition[[#This Row],[Code_Nom]],Clef_répartition[Année],Clef_répartition[[#This Row],[Année]])))</f>
        <v>9</v>
      </c>
      <c r="G2538" t="str">
        <f>Clef_répartition[[#This Row],[Code_Nom]]&amp;"_"&amp;Clef_répartition[[#This Row],[Nombre]]&amp;"_"&amp;Clef_répartition[[#This Row],[Année]]</f>
        <v>ASCOT_Association scolaire intercommunale de Terre-Sainte_1_2017</v>
      </c>
      <c r="H2538">
        <v>5705</v>
      </c>
      <c r="I2538" t="s">
        <v>27</v>
      </c>
      <c r="J2538">
        <v>2017</v>
      </c>
      <c r="K2538">
        <v>0.05</v>
      </c>
    </row>
    <row r="2539" spans="1:11" x14ac:dyDescent="0.25">
      <c r="A2539" t="s">
        <v>721</v>
      </c>
      <c r="B2539" t="s">
        <v>709</v>
      </c>
      <c r="C2539" t="s">
        <v>710</v>
      </c>
      <c r="D2539" t="str">
        <f>Clef_répartition[[#This Row],[Code association]]&amp;"_"&amp;Clef_répartition[[#This Row],[Nom association]]</f>
        <v>ASCOT_Association scolaire intercommunale de Terre-Sainte</v>
      </c>
      <c r="E2539">
        <f>COUNTIFS(D$2:D2539,Clef_répartition[[#This Row],[Code_Nom]],J$2:J2539,Clef_répartition[[#This Row],[Année]])</f>
        <v>2</v>
      </c>
      <c r="F2539">
        <f>IF(Clef_répartition[[#This Row],[Code_Nom]]=D2538,F2538-1,(COUNTIFS(Clef_répartition[Code_Nom],Clef_répartition[[#This Row],[Code_Nom]],Clef_répartition[Année],Clef_répartition[[#This Row],[Année]])))</f>
        <v>8</v>
      </c>
      <c r="G2539" t="str">
        <f>Clef_répartition[[#This Row],[Code_Nom]]&amp;"_"&amp;Clef_répartition[[#This Row],[Nombre]]&amp;"_"&amp;Clef_répartition[[#This Row],[Année]]</f>
        <v>ASCOT_Association scolaire intercommunale de Terre-Sainte_2_2017</v>
      </c>
      <c r="H2539">
        <v>5707</v>
      </c>
      <c r="I2539" t="s">
        <v>52</v>
      </c>
      <c r="J2539">
        <v>2017</v>
      </c>
      <c r="K2539">
        <v>7.0000000000000007E-2</v>
      </c>
    </row>
    <row r="2540" spans="1:11" x14ac:dyDescent="0.25">
      <c r="A2540" t="s">
        <v>721</v>
      </c>
      <c r="B2540" t="s">
        <v>709</v>
      </c>
      <c r="C2540" t="s">
        <v>710</v>
      </c>
      <c r="D2540" t="str">
        <f>Clef_répartition[[#This Row],[Code association]]&amp;"_"&amp;Clef_répartition[[#This Row],[Nom association]]</f>
        <v>ASCOT_Association scolaire intercommunale de Terre-Sainte</v>
      </c>
      <c r="E2540">
        <f>COUNTIFS(D$2:D2540,Clef_répartition[[#This Row],[Code_Nom]],J$2:J2540,Clef_répartition[[#This Row],[Année]])</f>
        <v>3</v>
      </c>
      <c r="F2540">
        <f>IF(Clef_répartition[[#This Row],[Code_Nom]]=D2539,F2539-1,(COUNTIFS(Clef_répartition[Code_Nom],Clef_répartition[[#This Row],[Code_Nom]],Clef_répartition[Année],Clef_répartition[[#This Row],[Année]])))</f>
        <v>7</v>
      </c>
      <c r="G2540" t="str">
        <f>Clef_répartition[[#This Row],[Code_Nom]]&amp;"_"&amp;Clef_répartition[[#This Row],[Nombre]]&amp;"_"&amp;Clef_répartition[[#This Row],[Année]]</f>
        <v>ASCOT_Association scolaire intercommunale de Terre-Sainte_3_2017</v>
      </c>
      <c r="H2540">
        <v>5708</v>
      </c>
      <c r="I2540" t="s">
        <v>53</v>
      </c>
      <c r="J2540">
        <v>2017</v>
      </c>
      <c r="K2540">
        <v>0.05</v>
      </c>
    </row>
    <row r="2541" spans="1:11" x14ac:dyDescent="0.25">
      <c r="A2541" t="s">
        <v>721</v>
      </c>
      <c r="B2541" t="s">
        <v>709</v>
      </c>
      <c r="C2541" t="s">
        <v>710</v>
      </c>
      <c r="D2541" t="str">
        <f>Clef_répartition[[#This Row],[Code association]]&amp;"_"&amp;Clef_répartition[[#This Row],[Nom association]]</f>
        <v>ASCOT_Association scolaire intercommunale de Terre-Sainte</v>
      </c>
      <c r="E2541">
        <f>COUNTIFS(D$2:D2541,Clef_répartition[[#This Row],[Code_Nom]],J$2:J2541,Clef_répartition[[#This Row],[Année]])</f>
        <v>4</v>
      </c>
      <c r="F2541">
        <f>IF(Clef_répartition[[#This Row],[Code_Nom]]=D2540,F2540-1,(COUNTIFS(Clef_répartition[Code_Nom],Clef_répartition[[#This Row],[Code_Nom]],Clef_répartition[Année],Clef_répartition[[#This Row],[Année]])))</f>
        <v>6</v>
      </c>
      <c r="G2541" t="str">
        <f>Clef_répartition[[#This Row],[Code_Nom]]&amp;"_"&amp;Clef_répartition[[#This Row],[Nombre]]&amp;"_"&amp;Clef_répartition[[#This Row],[Année]]</f>
        <v>ASCOT_Association scolaire intercommunale de Terre-Sainte_4_2017</v>
      </c>
      <c r="H2541">
        <v>5711</v>
      </c>
      <c r="I2541" t="s">
        <v>70</v>
      </c>
      <c r="J2541">
        <v>2017</v>
      </c>
      <c r="K2541">
        <v>0.15</v>
      </c>
    </row>
    <row r="2542" spans="1:11" x14ac:dyDescent="0.25">
      <c r="A2542" t="s">
        <v>721</v>
      </c>
      <c r="B2542" t="s">
        <v>709</v>
      </c>
      <c r="C2542" t="s">
        <v>710</v>
      </c>
      <c r="D2542" t="str">
        <f>Clef_répartition[[#This Row],[Code association]]&amp;"_"&amp;Clef_répartition[[#This Row],[Nom association]]</f>
        <v>ASCOT_Association scolaire intercommunale de Terre-Sainte</v>
      </c>
      <c r="E2542">
        <f>COUNTIFS(D$2:D2542,Clef_répartition[[#This Row],[Code_Nom]],J$2:J2542,Clef_répartition[[#This Row],[Année]])</f>
        <v>5</v>
      </c>
      <c r="F2542">
        <f>IF(Clef_répartition[[#This Row],[Code_Nom]]=D2541,F2541-1,(COUNTIFS(Clef_répartition[Code_Nom],Clef_répartition[[#This Row],[Code_Nom]],Clef_répartition[Année],Clef_répartition[[#This Row],[Année]])))</f>
        <v>5</v>
      </c>
      <c r="G2542" t="str">
        <f>Clef_répartition[[#This Row],[Code_Nom]]&amp;"_"&amp;Clef_répartition[[#This Row],[Nombre]]&amp;"_"&amp;Clef_répartition[[#This Row],[Année]]</f>
        <v>ASCOT_Association scolaire intercommunale de Terre-Sainte_5_2017</v>
      </c>
      <c r="H2542">
        <v>5712</v>
      </c>
      <c r="I2542" t="s">
        <v>72</v>
      </c>
      <c r="J2542">
        <v>2017</v>
      </c>
      <c r="K2542">
        <v>0.17</v>
      </c>
    </row>
    <row r="2543" spans="1:11" x14ac:dyDescent="0.25">
      <c r="A2543" t="s">
        <v>721</v>
      </c>
      <c r="B2543" t="s">
        <v>709</v>
      </c>
      <c r="C2543" t="s">
        <v>710</v>
      </c>
      <c r="D2543" t="str">
        <f>Clef_répartition[[#This Row],[Code association]]&amp;"_"&amp;Clef_répartition[[#This Row],[Nom association]]</f>
        <v>ASCOT_Association scolaire intercommunale de Terre-Sainte</v>
      </c>
      <c r="E2543">
        <f>COUNTIFS(D$2:D2543,Clef_répartition[[#This Row],[Code_Nom]],J$2:J2543,Clef_répartition[[#This Row],[Année]])</f>
        <v>6</v>
      </c>
      <c r="F2543">
        <f>IF(Clef_répartition[[#This Row],[Code_Nom]]=D2542,F2542-1,(COUNTIFS(Clef_répartition[Code_Nom],Clef_répartition[[#This Row],[Code_Nom]],Clef_répartition[Année],Clef_répartition[[#This Row],[Année]])))</f>
        <v>4</v>
      </c>
      <c r="G2543" t="str">
        <f>Clef_répartition[[#This Row],[Code_Nom]]&amp;"_"&amp;Clef_répartition[[#This Row],[Nombre]]&amp;"_"&amp;Clef_répartition[[#This Row],[Année]]</f>
        <v>ASCOT_Association scolaire intercommunale de Terre-Sainte_6_2017</v>
      </c>
      <c r="H2543">
        <v>5713</v>
      </c>
      <c r="I2543" t="s">
        <v>80</v>
      </c>
      <c r="J2543">
        <v>2017</v>
      </c>
      <c r="K2543">
        <v>0.12</v>
      </c>
    </row>
    <row r="2544" spans="1:11" x14ac:dyDescent="0.25">
      <c r="A2544" t="s">
        <v>721</v>
      </c>
      <c r="B2544" t="s">
        <v>709</v>
      </c>
      <c r="C2544" t="s">
        <v>710</v>
      </c>
      <c r="D2544" t="str">
        <f>Clef_répartition[[#This Row],[Code association]]&amp;"_"&amp;Clef_répartition[[#This Row],[Nom association]]</f>
        <v>ASCOT_Association scolaire intercommunale de Terre-Sainte</v>
      </c>
      <c r="E2544">
        <f>COUNTIFS(D$2:D2544,Clef_répartition[[#This Row],[Code_Nom]],J$2:J2544,Clef_répartition[[#This Row],[Année]])</f>
        <v>7</v>
      </c>
      <c r="F2544">
        <f>IF(Clef_répartition[[#This Row],[Code_Nom]]=D2543,F2543-1,(COUNTIFS(Clef_répartition[Code_Nom],Clef_répartition[[#This Row],[Code_Nom]],Clef_répartition[Année],Clef_répartition[[#This Row],[Année]])))</f>
        <v>3</v>
      </c>
      <c r="G2544" t="str">
        <f>Clef_répartition[[#This Row],[Code_Nom]]&amp;"_"&amp;Clef_répartition[[#This Row],[Nombre]]&amp;"_"&amp;Clef_répartition[[#This Row],[Année]]</f>
        <v>ASCOT_Association scolaire intercommunale de Terre-Sainte_7_2017</v>
      </c>
      <c r="H2544">
        <v>5717</v>
      </c>
      <c r="I2544" t="s">
        <v>118</v>
      </c>
      <c r="J2544">
        <v>2017</v>
      </c>
      <c r="K2544">
        <v>0.2</v>
      </c>
    </row>
    <row r="2545" spans="1:11" x14ac:dyDescent="0.25">
      <c r="A2545" t="s">
        <v>721</v>
      </c>
      <c r="B2545" t="s">
        <v>709</v>
      </c>
      <c r="C2545" t="s">
        <v>710</v>
      </c>
      <c r="D2545" t="str">
        <f>Clef_répartition[[#This Row],[Code association]]&amp;"_"&amp;Clef_répartition[[#This Row],[Nom association]]</f>
        <v>ASCOT_Association scolaire intercommunale de Terre-Sainte</v>
      </c>
      <c r="E2545">
        <f>COUNTIFS(D$2:D2545,Clef_répartition[[#This Row],[Code_Nom]],J$2:J2545,Clef_répartition[[#This Row],[Année]])</f>
        <v>8</v>
      </c>
      <c r="F2545">
        <f>IF(Clef_répartition[[#This Row],[Code_Nom]]=D2544,F2544-1,(COUNTIFS(Clef_répartition[Code_Nom],Clef_répartition[[#This Row],[Code_Nom]],Clef_répartition[Année],Clef_répartition[[#This Row],[Année]])))</f>
        <v>2</v>
      </c>
      <c r="G2545" t="str">
        <f>Clef_répartition[[#This Row],[Code_Nom]]&amp;"_"&amp;Clef_répartition[[#This Row],[Nombre]]&amp;"_"&amp;Clef_répartition[[#This Row],[Année]]</f>
        <v>ASCOT_Association scolaire intercommunale de Terre-Sainte_8_2017</v>
      </c>
      <c r="H2545">
        <v>5723</v>
      </c>
      <c r="I2545" t="s">
        <v>176</v>
      </c>
      <c r="J2545">
        <v>2017</v>
      </c>
      <c r="K2545">
        <v>0.11</v>
      </c>
    </row>
    <row r="2546" spans="1:11" x14ac:dyDescent="0.25">
      <c r="A2546" t="s">
        <v>721</v>
      </c>
      <c r="B2546" t="s">
        <v>709</v>
      </c>
      <c r="C2546" t="s">
        <v>710</v>
      </c>
      <c r="D2546" t="str">
        <f>Clef_répartition[[#This Row],[Code association]]&amp;"_"&amp;Clef_répartition[[#This Row],[Nom association]]</f>
        <v>ASCOT_Association scolaire intercommunale de Terre-Sainte</v>
      </c>
      <c r="E2546">
        <f>COUNTIFS(D$2:D2546,Clef_répartition[[#This Row],[Code_Nom]],J$2:J2546,Clef_répartition[[#This Row],[Année]])</f>
        <v>9</v>
      </c>
      <c r="F2546">
        <f>IF(Clef_répartition[[#This Row],[Code_Nom]]=D2545,F2545-1,(COUNTIFS(Clef_répartition[Code_Nom],Clef_répartition[[#This Row],[Code_Nom]],Clef_répartition[Année],Clef_répartition[[#This Row],[Année]])))</f>
        <v>1</v>
      </c>
      <c r="G2546" t="str">
        <f>Clef_répartition[[#This Row],[Code_Nom]]&amp;"_"&amp;Clef_répartition[[#This Row],[Nombre]]&amp;"_"&amp;Clef_répartition[[#This Row],[Année]]</f>
        <v>ASCOT_Association scolaire intercommunale de Terre-Sainte_9_2017</v>
      </c>
      <c r="H2546">
        <v>5729</v>
      </c>
      <c r="I2546" t="s">
        <v>261</v>
      </c>
      <c r="J2546">
        <v>2017</v>
      </c>
      <c r="K2546">
        <v>0.08</v>
      </c>
    </row>
    <row r="2547" spans="1:11" x14ac:dyDescent="0.25">
      <c r="A2547" t="s">
        <v>721</v>
      </c>
      <c r="B2547" t="s">
        <v>544</v>
      </c>
      <c r="C2547" t="s">
        <v>545</v>
      </c>
      <c r="D2547" t="str">
        <f>Clef_répartition[[#This Row],[Code association]]&amp;"_"&amp;Clef_répartition[[#This Row],[Nom association]]</f>
        <v>ASCOVABANO_Association scolaire intercommunale de Vallorbe, Ballaigues, Vallon du Nozon</v>
      </c>
      <c r="E2547">
        <f>COUNTIFS(D$2:D2547,Clef_répartition[[#This Row],[Code_Nom]],J$2:J2547,Clef_répartition[[#This Row],[Année]])</f>
        <v>1</v>
      </c>
      <c r="F2547">
        <f>IF(Clef_répartition[[#This Row],[Code_Nom]]=D2546,F2546-1,(COUNTIFS(Clef_répartition[Code_Nom],Clef_répartition[[#This Row],[Code_Nom]],Clef_répartition[Année],Clef_répartition[[#This Row],[Année]])))</f>
        <v>10</v>
      </c>
      <c r="G2547" t="str">
        <f>Clef_répartition[[#This Row],[Code_Nom]]&amp;"_"&amp;Clef_répartition[[#This Row],[Nombre]]&amp;"_"&amp;Clef_répartition[[#This Row],[Année]]</f>
        <v>ASCOVABANO_Association scolaire intercommunale de Vallorbe, Ballaigues, Vallon du Nozon_1_2017</v>
      </c>
      <c r="H2547">
        <v>5744</v>
      </c>
      <c r="I2547" t="s">
        <v>11</v>
      </c>
      <c r="J2547">
        <v>2017</v>
      </c>
      <c r="K2547">
        <v>0.16</v>
      </c>
    </row>
    <row r="2548" spans="1:11" x14ac:dyDescent="0.25">
      <c r="A2548" t="s">
        <v>721</v>
      </c>
      <c r="B2548" t="s">
        <v>544</v>
      </c>
      <c r="C2548" t="s">
        <v>545</v>
      </c>
      <c r="D2548" t="str">
        <f>Clef_répartition[[#This Row],[Code association]]&amp;"_"&amp;Clef_répartition[[#This Row],[Nom association]]</f>
        <v>ASCOVABANO_Association scolaire intercommunale de Vallorbe, Ballaigues, Vallon du Nozon</v>
      </c>
      <c r="E2548">
        <f>COUNTIFS(D$2:D2548,Clef_répartition[[#This Row],[Code_Nom]],J$2:J2548,Clef_répartition[[#This Row],[Année]])</f>
        <v>2</v>
      </c>
      <c r="F2548">
        <f>IF(Clef_répartition[[#This Row],[Code_Nom]]=D2547,F2547-1,(COUNTIFS(Clef_répartition[Code_Nom],Clef_répartition[[#This Row],[Code_Nom]],Clef_répartition[Année],Clef_répartition[[#This Row],[Année]])))</f>
        <v>9</v>
      </c>
      <c r="G2548" t="str">
        <f>Clef_répartition[[#This Row],[Code_Nom]]&amp;"_"&amp;Clef_répartition[[#This Row],[Nombre]]&amp;"_"&amp;Clef_répartition[[#This Row],[Année]]</f>
        <v>ASCOVABANO_Association scolaire intercommunale de Vallorbe, Ballaigues, Vallon du Nozon_2_2017</v>
      </c>
      <c r="H2548">
        <v>5747</v>
      </c>
      <c r="I2548" t="s">
        <v>26</v>
      </c>
      <c r="J2548">
        <v>2017</v>
      </c>
      <c r="K2548">
        <v>0.03</v>
      </c>
    </row>
    <row r="2549" spans="1:11" x14ac:dyDescent="0.25">
      <c r="A2549" t="s">
        <v>721</v>
      </c>
      <c r="B2549" t="s">
        <v>544</v>
      </c>
      <c r="C2549" t="s">
        <v>545</v>
      </c>
      <c r="D2549" t="str">
        <f>Clef_répartition[[#This Row],[Code association]]&amp;"_"&amp;Clef_répartition[[#This Row],[Nom association]]</f>
        <v>ASCOVABANO_Association scolaire intercommunale de Vallorbe, Ballaigues, Vallon du Nozon</v>
      </c>
      <c r="E2549">
        <f>COUNTIFS(D$2:D2549,Clef_répartition[[#This Row],[Code_Nom]],J$2:J2549,Clef_répartition[[#This Row],[Année]])</f>
        <v>3</v>
      </c>
      <c r="F2549">
        <f>IF(Clef_répartition[[#This Row],[Code_Nom]]=D2548,F2548-1,(COUNTIFS(Clef_répartition[Code_Nom],Clef_répartition[[#This Row],[Code_Nom]],Clef_répartition[Année],Clef_répartition[[#This Row],[Année]])))</f>
        <v>8</v>
      </c>
      <c r="G2549" t="str">
        <f>Clef_répartition[[#This Row],[Code_Nom]]&amp;"_"&amp;Clef_répartition[[#This Row],[Nombre]]&amp;"_"&amp;Clef_répartition[[#This Row],[Année]]</f>
        <v>ASCOVABANO_Association scolaire intercommunale de Vallorbe, Ballaigues, Vallon du Nozon_3_2017</v>
      </c>
      <c r="H2549">
        <v>5748</v>
      </c>
      <c r="I2549" t="s">
        <v>38</v>
      </c>
      <c r="J2549">
        <v>2017</v>
      </c>
      <c r="K2549">
        <v>0.04</v>
      </c>
    </row>
    <row r="2550" spans="1:11" x14ac:dyDescent="0.25">
      <c r="A2550" t="s">
        <v>721</v>
      </c>
      <c r="B2550" t="s">
        <v>544</v>
      </c>
      <c r="C2550" t="s">
        <v>545</v>
      </c>
      <c r="D2550" t="str">
        <f>Clef_répartition[[#This Row],[Code association]]&amp;"_"&amp;Clef_répartition[[#This Row],[Nom association]]</f>
        <v>ASCOVABANO_Association scolaire intercommunale de Vallorbe, Ballaigues, Vallon du Nozon</v>
      </c>
      <c r="E2550">
        <f>COUNTIFS(D$2:D2550,Clef_répartition[[#This Row],[Code_Nom]],J$2:J2550,Clef_répartition[[#This Row],[Année]])</f>
        <v>4</v>
      </c>
      <c r="F2550">
        <f>IF(Clef_répartition[[#This Row],[Code_Nom]]=D2549,F2549-1,(COUNTIFS(Clef_répartition[Code_Nom],Clef_répartition[[#This Row],[Code_Nom]],Clef_répartition[Année],Clef_répartition[[#This Row],[Année]])))</f>
        <v>7</v>
      </c>
      <c r="G2550" t="str">
        <f>Clef_répartition[[#This Row],[Code_Nom]]&amp;"_"&amp;Clef_répartition[[#This Row],[Nombre]]&amp;"_"&amp;Clef_répartition[[#This Row],[Année]]</f>
        <v>ASCOVABANO_Association scolaire intercommunale de Vallorbe, Ballaigues, Vallon du Nozon_4_2017</v>
      </c>
      <c r="H2550">
        <v>5752</v>
      </c>
      <c r="I2550" t="s">
        <v>84</v>
      </c>
      <c r="J2550">
        <v>2017</v>
      </c>
      <c r="K2550">
        <v>0.04</v>
      </c>
    </row>
    <row r="2551" spans="1:11" x14ac:dyDescent="0.25">
      <c r="A2551" t="s">
        <v>721</v>
      </c>
      <c r="B2551" t="s">
        <v>544</v>
      </c>
      <c r="C2551" t="s">
        <v>545</v>
      </c>
      <c r="D2551" t="str">
        <f>Clef_répartition[[#This Row],[Code association]]&amp;"_"&amp;Clef_répartition[[#This Row],[Nom association]]</f>
        <v>ASCOVABANO_Association scolaire intercommunale de Vallorbe, Ballaigues, Vallon du Nozon</v>
      </c>
      <c r="E2551">
        <f>COUNTIFS(D$2:D2551,Clef_répartition[[#This Row],[Code_Nom]],J$2:J2551,Clef_répartition[[#This Row],[Année]])</f>
        <v>5</v>
      </c>
      <c r="F2551">
        <f>IF(Clef_répartition[[#This Row],[Code_Nom]]=D2550,F2550-1,(COUNTIFS(Clef_répartition[Code_Nom],Clef_répartition[[#This Row],[Code_Nom]],Clef_répartition[Année],Clef_répartition[[#This Row],[Année]])))</f>
        <v>6</v>
      </c>
      <c r="G2551" t="str">
        <f>Clef_répartition[[#This Row],[Code_Nom]]&amp;"_"&amp;Clef_répartition[[#This Row],[Nombre]]&amp;"_"&amp;Clef_répartition[[#This Row],[Année]]</f>
        <v>ASCOVABANO_Association scolaire intercommunale de Vallorbe, Ballaigues, Vallon du Nozon_5_2017</v>
      </c>
      <c r="H2551">
        <v>5754</v>
      </c>
      <c r="I2551" t="s">
        <v>142</v>
      </c>
      <c r="J2551">
        <v>2017</v>
      </c>
      <c r="K2551">
        <v>0.03</v>
      </c>
    </row>
    <row r="2552" spans="1:11" x14ac:dyDescent="0.25">
      <c r="A2552" t="s">
        <v>721</v>
      </c>
      <c r="B2552" t="s">
        <v>544</v>
      </c>
      <c r="C2552" t="s">
        <v>545</v>
      </c>
      <c r="D2552" t="str">
        <f>Clef_répartition[[#This Row],[Code association]]&amp;"_"&amp;Clef_répartition[[#This Row],[Nom association]]</f>
        <v>ASCOVABANO_Association scolaire intercommunale de Vallorbe, Ballaigues, Vallon du Nozon</v>
      </c>
      <c r="E2552">
        <f>COUNTIFS(D$2:D2552,Clef_répartition[[#This Row],[Code_Nom]],J$2:J2552,Clef_répartition[[#This Row],[Année]])</f>
        <v>6</v>
      </c>
      <c r="F2552">
        <f>IF(Clef_répartition[[#This Row],[Code_Nom]]=D2551,F2551-1,(COUNTIFS(Clef_répartition[Code_Nom],Clef_répartition[[#This Row],[Code_Nom]],Clef_répartition[Année],Clef_répartition[[#This Row],[Année]])))</f>
        <v>5</v>
      </c>
      <c r="G2552" t="str">
        <f>Clef_répartition[[#This Row],[Code_Nom]]&amp;"_"&amp;Clef_répartition[[#This Row],[Nombre]]&amp;"_"&amp;Clef_répartition[[#This Row],[Année]]</f>
        <v>ASCOVABANO_Association scolaire intercommunale de Vallorbe, Ballaigues, Vallon du Nozon_6_2017</v>
      </c>
      <c r="H2552">
        <v>5758</v>
      </c>
      <c r="I2552" t="s">
        <v>147</v>
      </c>
      <c r="J2552">
        <v>2017</v>
      </c>
      <c r="K2552">
        <v>0.02</v>
      </c>
    </row>
    <row r="2553" spans="1:11" x14ac:dyDescent="0.25">
      <c r="A2553" t="s">
        <v>721</v>
      </c>
      <c r="B2553" t="s">
        <v>544</v>
      </c>
      <c r="C2553" t="s">
        <v>545</v>
      </c>
      <c r="D2553" t="str">
        <f>Clef_répartition[[#This Row],[Code association]]&amp;"_"&amp;Clef_répartition[[#This Row],[Nom association]]</f>
        <v>ASCOVABANO_Association scolaire intercommunale de Vallorbe, Ballaigues, Vallon du Nozon</v>
      </c>
      <c r="E2553">
        <f>COUNTIFS(D$2:D2553,Clef_répartition[[#This Row],[Code_Nom]],J$2:J2553,Clef_répartition[[#This Row],[Année]])</f>
        <v>7</v>
      </c>
      <c r="F2553">
        <f>IF(Clef_répartition[[#This Row],[Code_Nom]]=D2552,F2552-1,(COUNTIFS(Clef_répartition[Code_Nom],Clef_répartition[[#This Row],[Code_Nom]],Clef_répartition[Année],Clef_répartition[[#This Row],[Année]])))</f>
        <v>4</v>
      </c>
      <c r="G2553" t="str">
        <f>Clef_répartition[[#This Row],[Code_Nom]]&amp;"_"&amp;Clef_répartition[[#This Row],[Nombre]]&amp;"_"&amp;Clef_répartition[[#This Row],[Année]]</f>
        <v>ASCOVABANO_Association scolaire intercommunale de Vallorbe, Ballaigues, Vallon du Nozon_7_2017</v>
      </c>
      <c r="H2553">
        <v>5759</v>
      </c>
      <c r="I2553" t="s">
        <v>220</v>
      </c>
      <c r="J2553">
        <v>2017</v>
      </c>
      <c r="K2553">
        <v>0.02</v>
      </c>
    </row>
    <row r="2554" spans="1:11" x14ac:dyDescent="0.25">
      <c r="A2554" t="s">
        <v>721</v>
      </c>
      <c r="B2554" t="s">
        <v>544</v>
      </c>
      <c r="C2554" t="s">
        <v>545</v>
      </c>
      <c r="D2554" t="str">
        <f>Clef_répartition[[#This Row],[Code association]]&amp;"_"&amp;Clef_répartition[[#This Row],[Nom association]]</f>
        <v>ASCOVABANO_Association scolaire intercommunale de Vallorbe, Ballaigues, Vallon du Nozon</v>
      </c>
      <c r="E2554">
        <f>COUNTIFS(D$2:D2554,Clef_répartition[[#This Row],[Code_Nom]],J$2:J2554,Clef_répartition[[#This Row],[Année]])</f>
        <v>8</v>
      </c>
      <c r="F2554">
        <f>IF(Clef_répartition[[#This Row],[Code_Nom]]=D2553,F2553-1,(COUNTIFS(Clef_répartition[Code_Nom],Clef_répartition[[#This Row],[Code_Nom]],Clef_répartition[Année],Clef_répartition[[#This Row],[Année]])))</f>
        <v>3</v>
      </c>
      <c r="G2554" t="str">
        <f>Clef_répartition[[#This Row],[Code_Nom]]&amp;"_"&amp;Clef_répartition[[#This Row],[Nombre]]&amp;"_"&amp;Clef_répartition[[#This Row],[Année]]</f>
        <v>ASCOVABANO_Association scolaire intercommunale de Vallorbe, Ballaigues, Vallon du Nozon_8_2017</v>
      </c>
      <c r="H2554">
        <v>5761</v>
      </c>
      <c r="I2554" t="s">
        <v>233</v>
      </c>
      <c r="J2554">
        <v>2017</v>
      </c>
      <c r="K2554">
        <v>0.08</v>
      </c>
    </row>
    <row r="2555" spans="1:11" x14ac:dyDescent="0.25">
      <c r="A2555" t="s">
        <v>721</v>
      </c>
      <c r="B2555" t="s">
        <v>544</v>
      </c>
      <c r="C2555" t="s">
        <v>545</v>
      </c>
      <c r="D2555" t="str">
        <f>Clef_répartition[[#This Row],[Code association]]&amp;"_"&amp;Clef_répartition[[#This Row],[Nom association]]</f>
        <v>ASCOVABANO_Association scolaire intercommunale de Vallorbe, Ballaigues, Vallon du Nozon</v>
      </c>
      <c r="E2555">
        <f>COUNTIFS(D$2:D2555,Clef_répartition[[#This Row],[Code_Nom]],J$2:J2555,Clef_répartition[[#This Row],[Année]])</f>
        <v>9</v>
      </c>
      <c r="F2555">
        <f>IF(Clef_répartition[[#This Row],[Code_Nom]]=D2554,F2554-1,(COUNTIFS(Clef_répartition[Code_Nom],Clef_répartition[[#This Row],[Code_Nom]],Clef_répartition[Année],Clef_répartition[[#This Row],[Année]])))</f>
        <v>2</v>
      </c>
      <c r="G2555" t="str">
        <f>Clef_répartition[[#This Row],[Code_Nom]]&amp;"_"&amp;Clef_répartition[[#This Row],[Nombre]]&amp;"_"&amp;Clef_répartition[[#This Row],[Année]]</f>
        <v>ASCOVABANO_Association scolaire intercommunale de Vallorbe, Ballaigues, Vallon du Nozon_9_2017</v>
      </c>
      <c r="H2555">
        <v>5764</v>
      </c>
      <c r="I2555" t="s">
        <v>274</v>
      </c>
      <c r="J2555">
        <v>2017</v>
      </c>
      <c r="K2555">
        <v>0.52</v>
      </c>
    </row>
    <row r="2556" spans="1:11" x14ac:dyDescent="0.25">
      <c r="A2556" t="s">
        <v>721</v>
      </c>
      <c r="B2556" t="s">
        <v>544</v>
      </c>
      <c r="C2556" t="s">
        <v>545</v>
      </c>
      <c r="D2556" t="str">
        <f>Clef_répartition[[#This Row],[Code association]]&amp;"_"&amp;Clef_répartition[[#This Row],[Nom association]]</f>
        <v>ASCOVABANO_Association scolaire intercommunale de Vallorbe, Ballaigues, Vallon du Nozon</v>
      </c>
      <c r="E2556">
        <f>COUNTIFS(D$2:D2556,Clef_répartition[[#This Row],[Code_Nom]],J$2:J2556,Clef_répartition[[#This Row],[Année]])</f>
        <v>10</v>
      </c>
      <c r="F2556">
        <f>IF(Clef_répartition[[#This Row],[Code_Nom]]=D2555,F2555-1,(COUNTIFS(Clef_répartition[Code_Nom],Clef_répartition[[#This Row],[Code_Nom]],Clef_répartition[Année],Clef_répartition[[#This Row],[Année]])))</f>
        <v>1</v>
      </c>
      <c r="G2556" t="str">
        <f>Clef_répartition[[#This Row],[Code_Nom]]&amp;"_"&amp;Clef_répartition[[#This Row],[Nombre]]&amp;"_"&amp;Clef_répartition[[#This Row],[Année]]</f>
        <v>ASCOVABANO_Association scolaire intercommunale de Vallorbe, Ballaigues, Vallon du Nozon_10_2017</v>
      </c>
      <c r="H2556">
        <v>5765</v>
      </c>
      <c r="I2556" t="s">
        <v>275</v>
      </c>
      <c r="J2556">
        <v>2017</v>
      </c>
      <c r="K2556">
        <v>0.06</v>
      </c>
    </row>
    <row r="2557" spans="1:11" x14ac:dyDescent="0.25">
      <c r="A2557" t="s">
        <v>721</v>
      </c>
      <c r="B2557" t="s">
        <v>505</v>
      </c>
      <c r="C2557" t="s">
        <v>506</v>
      </c>
      <c r="D2557" t="str">
        <f>Clef_répartition[[#This Row],[Code association]]&amp;"_"&amp;Clef_répartition[[#This Row],[Nom association]]</f>
        <v>ASEL_Association "Sécurité Est lausannois"</v>
      </c>
      <c r="E2557">
        <f>COUNTIFS(D$2:D2557,Clef_répartition[[#This Row],[Code_Nom]],J$2:J2557,Clef_répartition[[#This Row],[Année]])</f>
        <v>1</v>
      </c>
      <c r="F2557">
        <f>IF(Clef_répartition[[#This Row],[Code_Nom]]=D2556,F2556-1,(COUNTIFS(Clef_répartition[Code_Nom],Clef_répartition[[#This Row],[Code_Nom]],Clef_répartition[Année],Clef_répartition[[#This Row],[Année]])))</f>
        <v>4</v>
      </c>
      <c r="G2557" t="str">
        <f>Clef_répartition[[#This Row],[Code_Nom]]&amp;"_"&amp;Clef_répartition[[#This Row],[Nombre]]&amp;"_"&amp;Clef_répartition[[#This Row],[Année]]</f>
        <v>ASEL_Association "Sécurité Est lausannois"_1_2017</v>
      </c>
      <c r="H2557">
        <v>5581</v>
      </c>
      <c r="I2557" t="s">
        <v>17</v>
      </c>
      <c r="J2557">
        <v>2017</v>
      </c>
      <c r="K2557">
        <v>6.6199999999999995E-2</v>
      </c>
    </row>
    <row r="2558" spans="1:11" x14ac:dyDescent="0.25">
      <c r="A2558" t="s">
        <v>721</v>
      </c>
      <c r="B2558" t="s">
        <v>505</v>
      </c>
      <c r="C2558" t="s">
        <v>506</v>
      </c>
      <c r="D2558" t="str">
        <f>Clef_répartition[[#This Row],[Code association]]&amp;"_"&amp;Clef_répartition[[#This Row],[Nom association]]</f>
        <v>ASEL_Association "Sécurité Est lausannois"</v>
      </c>
      <c r="E2558">
        <f>COUNTIFS(D$2:D2558,Clef_répartition[[#This Row],[Code_Nom]],J$2:J2558,Clef_répartition[[#This Row],[Année]])</f>
        <v>2</v>
      </c>
      <c r="F2558">
        <f>IF(Clef_répartition[[#This Row],[Code_Nom]]=D2557,F2557-1,(COUNTIFS(Clef_répartition[Code_Nom],Clef_répartition[[#This Row],[Code_Nom]],Clef_répartition[Année],Clef_répartition[[#This Row],[Année]])))</f>
        <v>3</v>
      </c>
      <c r="G2558" t="str">
        <f>Clef_répartition[[#This Row],[Code_Nom]]&amp;"_"&amp;Clef_répartition[[#This Row],[Nombre]]&amp;"_"&amp;Clef_répartition[[#This Row],[Année]]</f>
        <v>ASEL_Association "Sécurité Est lausannois"_2_2017</v>
      </c>
      <c r="H2558">
        <v>5588</v>
      </c>
      <c r="I2558" t="s">
        <v>210</v>
      </c>
      <c r="J2558">
        <v>2017</v>
      </c>
      <c r="K2558">
        <v>2.9499999999999998E-2</v>
      </c>
    </row>
    <row r="2559" spans="1:11" x14ac:dyDescent="0.25">
      <c r="A2559" t="s">
        <v>721</v>
      </c>
      <c r="B2559" t="s">
        <v>505</v>
      </c>
      <c r="C2559" t="s">
        <v>506</v>
      </c>
      <c r="D2559" t="str">
        <f>Clef_répartition[[#This Row],[Code association]]&amp;"_"&amp;Clef_répartition[[#This Row],[Nom association]]</f>
        <v>ASEL_Association "Sécurité Est lausannois"</v>
      </c>
      <c r="E2559">
        <f>COUNTIFS(D$2:D2559,Clef_répartition[[#This Row],[Code_Nom]],J$2:J2559,Clef_répartition[[#This Row],[Année]])</f>
        <v>3</v>
      </c>
      <c r="F2559">
        <f>IF(Clef_répartition[[#This Row],[Code_Nom]]=D2558,F2558-1,(COUNTIFS(Clef_répartition[Code_Nom],Clef_répartition[[#This Row],[Code_Nom]],Clef_répartition[Année],Clef_répartition[[#This Row],[Année]])))</f>
        <v>2</v>
      </c>
      <c r="G2559" t="str">
        <f>Clef_répartition[[#This Row],[Code_Nom]]&amp;"_"&amp;Clef_répartition[[#This Row],[Nombre]]&amp;"_"&amp;Clef_répartition[[#This Row],[Année]]</f>
        <v>ASEL_Association "Sécurité Est lausannois"_3_2017</v>
      </c>
      <c r="H2559">
        <v>5590</v>
      </c>
      <c r="I2559" t="s">
        <v>226</v>
      </c>
      <c r="J2559">
        <v>2017</v>
      </c>
      <c r="K2559">
        <v>0.84770000000000001</v>
      </c>
    </row>
    <row r="2560" spans="1:11" x14ac:dyDescent="0.25">
      <c r="A2560" t="s">
        <v>721</v>
      </c>
      <c r="B2560" t="s">
        <v>505</v>
      </c>
      <c r="C2560" t="s">
        <v>506</v>
      </c>
      <c r="D2560" t="str">
        <f>Clef_répartition[[#This Row],[Code association]]&amp;"_"&amp;Clef_répartition[[#This Row],[Nom association]]</f>
        <v>ASEL_Association "Sécurité Est lausannois"</v>
      </c>
      <c r="E2560">
        <f>COUNTIFS(D$2:D2560,Clef_répartition[[#This Row],[Code_Nom]],J$2:J2560,Clef_répartition[[#This Row],[Année]])</f>
        <v>4</v>
      </c>
      <c r="F2560">
        <f>IF(Clef_répartition[[#This Row],[Code_Nom]]=D2559,F2559-1,(COUNTIFS(Clef_répartition[Code_Nom],Clef_répartition[[#This Row],[Code_Nom]],Clef_répartition[Année],Clef_répartition[[#This Row],[Année]])))</f>
        <v>1</v>
      </c>
      <c r="G2560" t="str">
        <f>Clef_répartition[[#This Row],[Code_Nom]]&amp;"_"&amp;Clef_répartition[[#This Row],[Nombre]]&amp;"_"&amp;Clef_répartition[[#This Row],[Année]]</f>
        <v>ASEL_Association "Sécurité Est lausannois"_4_2017</v>
      </c>
      <c r="H2560">
        <v>5611</v>
      </c>
      <c r="I2560" t="s">
        <v>251</v>
      </c>
      <c r="J2560">
        <v>2017</v>
      </c>
      <c r="K2560">
        <v>5.6599999999999998E-2</v>
      </c>
    </row>
    <row r="2561" spans="1:11" x14ac:dyDescent="0.25">
      <c r="A2561" t="s">
        <v>721</v>
      </c>
      <c r="B2561" t="s">
        <v>569</v>
      </c>
      <c r="C2561" t="s">
        <v>570</v>
      </c>
      <c r="D2561" t="str">
        <f>Clef_répartition[[#This Row],[Code association]]&amp;"_"&amp;Clef_répartition[[#This Row],[Nom association]]</f>
        <v>ASET_Association intercommunale STEP Echallens Talent</v>
      </c>
      <c r="E2561">
        <f>COUNTIFS(D$2:D2561,Clef_répartition[[#This Row],[Code_Nom]],J$2:J2561,Clef_répartition[[#This Row],[Année]])</f>
        <v>1</v>
      </c>
      <c r="F2561">
        <f>IF(Clef_répartition[[#This Row],[Code_Nom]]=D2560,F2560-1,(COUNTIFS(Clef_répartition[Code_Nom],Clef_répartition[[#This Row],[Code_Nom]],Clef_répartition[Année],Clef_répartition[[#This Row],[Année]])))</f>
        <v>9</v>
      </c>
      <c r="G2561" t="str">
        <f>Clef_répartition[[#This Row],[Code_Nom]]&amp;"_"&amp;Clef_répartition[[#This Row],[Nombre]]&amp;"_"&amp;Clef_répartition[[#This Row],[Année]]</f>
        <v>ASET_Association intercommunale STEP Echallens Talent_1_2017</v>
      </c>
      <c r="H2561">
        <v>5514</v>
      </c>
      <c r="I2561" t="s">
        <v>30</v>
      </c>
      <c r="J2561">
        <v>2017</v>
      </c>
      <c r="K2561">
        <v>0</v>
      </c>
    </row>
    <row r="2562" spans="1:11" x14ac:dyDescent="0.25">
      <c r="A2562" t="s">
        <v>721</v>
      </c>
      <c r="B2562" t="s">
        <v>569</v>
      </c>
      <c r="C2562" t="s">
        <v>570</v>
      </c>
      <c r="D2562" t="str">
        <f>Clef_répartition[[#This Row],[Code association]]&amp;"_"&amp;Clef_répartition[[#This Row],[Nom association]]</f>
        <v>ASET_Association intercommunale STEP Echallens Talent</v>
      </c>
      <c r="E2562">
        <f>COUNTIFS(D$2:D2562,Clef_répartition[[#This Row],[Code_Nom]],J$2:J2562,Clef_répartition[[#This Row],[Année]])</f>
        <v>2</v>
      </c>
      <c r="F2562">
        <f>IF(Clef_répartition[[#This Row],[Code_Nom]]=D2561,F2561-1,(COUNTIFS(Clef_répartition[Code_Nom],Clef_répartition[[#This Row],[Code_Nom]],Clef_répartition[Année],Clef_répartition[[#This Row],[Année]])))</f>
        <v>8</v>
      </c>
      <c r="G2562" t="str">
        <f>Clef_répartition[[#This Row],[Code_Nom]]&amp;"_"&amp;Clef_répartition[[#This Row],[Nombre]]&amp;"_"&amp;Clef_répartition[[#This Row],[Année]]</f>
        <v>ASET_Association intercommunale STEP Echallens Talent_2_2017</v>
      </c>
      <c r="H2562">
        <v>5516</v>
      </c>
      <c r="I2562" t="s">
        <v>88</v>
      </c>
      <c r="J2562">
        <v>2017</v>
      </c>
      <c r="K2562">
        <v>0</v>
      </c>
    </row>
    <row r="2563" spans="1:11" x14ac:dyDescent="0.25">
      <c r="A2563" t="s">
        <v>721</v>
      </c>
      <c r="B2563" t="s">
        <v>569</v>
      </c>
      <c r="C2563" t="s">
        <v>570</v>
      </c>
      <c r="D2563" t="str">
        <f>Clef_répartition[[#This Row],[Code association]]&amp;"_"&amp;Clef_répartition[[#This Row],[Nom association]]</f>
        <v>ASET_Association intercommunale STEP Echallens Talent</v>
      </c>
      <c r="E2563">
        <f>COUNTIFS(D$2:D2563,Clef_répartition[[#This Row],[Code_Nom]],J$2:J2563,Clef_répartition[[#This Row],[Année]])</f>
        <v>3</v>
      </c>
      <c r="F2563">
        <f>IF(Clef_répartition[[#This Row],[Code_Nom]]=D2562,F2562-1,(COUNTIFS(Clef_répartition[Code_Nom],Clef_répartition[[#This Row],[Code_Nom]],Clef_répartition[Année],Clef_répartition[[#This Row],[Année]])))</f>
        <v>7</v>
      </c>
      <c r="G2563" t="str">
        <f>Clef_répartition[[#This Row],[Code_Nom]]&amp;"_"&amp;Clef_répartition[[#This Row],[Nombre]]&amp;"_"&amp;Clef_répartition[[#This Row],[Année]]</f>
        <v>ASET_Association intercommunale STEP Echallens Talent_3_2017</v>
      </c>
      <c r="H2563">
        <v>5518</v>
      </c>
      <c r="I2563" t="s">
        <v>99</v>
      </c>
      <c r="J2563">
        <v>2017</v>
      </c>
      <c r="K2563">
        <v>0</v>
      </c>
    </row>
    <row r="2564" spans="1:11" x14ac:dyDescent="0.25">
      <c r="A2564" t="s">
        <v>721</v>
      </c>
      <c r="B2564" t="s">
        <v>569</v>
      </c>
      <c r="C2564" t="s">
        <v>570</v>
      </c>
      <c r="D2564" t="str">
        <f>Clef_répartition[[#This Row],[Code association]]&amp;"_"&amp;Clef_répartition[[#This Row],[Nom association]]</f>
        <v>ASET_Association intercommunale STEP Echallens Talent</v>
      </c>
      <c r="E2564">
        <f>COUNTIFS(D$2:D2564,Clef_répartition[[#This Row],[Code_Nom]],J$2:J2564,Clef_répartition[[#This Row],[Année]])</f>
        <v>4</v>
      </c>
      <c r="F2564">
        <f>IF(Clef_répartition[[#This Row],[Code_Nom]]=D2563,F2563-1,(COUNTIFS(Clef_répartition[Code_Nom],Clef_répartition[[#This Row],[Code_Nom]],Clef_répartition[Année],Clef_répartition[[#This Row],[Année]])))</f>
        <v>6</v>
      </c>
      <c r="G2564" t="str">
        <f>Clef_répartition[[#This Row],[Code_Nom]]&amp;"_"&amp;Clef_répartition[[#This Row],[Nombre]]&amp;"_"&amp;Clef_répartition[[#This Row],[Année]]</f>
        <v>ASET_Association intercommunale STEP Echallens Talent_4_2017</v>
      </c>
      <c r="H2564">
        <v>5522</v>
      </c>
      <c r="I2564" t="s">
        <v>114</v>
      </c>
      <c r="J2564">
        <v>2017</v>
      </c>
      <c r="K2564">
        <v>0</v>
      </c>
    </row>
    <row r="2565" spans="1:11" x14ac:dyDescent="0.25">
      <c r="A2565" t="s">
        <v>721</v>
      </c>
      <c r="B2565" t="s">
        <v>569</v>
      </c>
      <c r="C2565" t="s">
        <v>570</v>
      </c>
      <c r="D2565" t="str">
        <f>Clef_répartition[[#This Row],[Code association]]&amp;"_"&amp;Clef_répartition[[#This Row],[Nom association]]</f>
        <v>ASET_Association intercommunale STEP Echallens Talent</v>
      </c>
      <c r="E2565">
        <f>COUNTIFS(D$2:D2565,Clef_répartition[[#This Row],[Code_Nom]],J$2:J2565,Clef_répartition[[#This Row],[Année]])</f>
        <v>5</v>
      </c>
      <c r="F2565">
        <f>IF(Clef_répartition[[#This Row],[Code_Nom]]=D2564,F2564-1,(COUNTIFS(Clef_répartition[Code_Nom],Clef_répartition[[#This Row],[Code_Nom]],Clef_répartition[Année],Clef_répartition[[#This Row],[Année]])))</f>
        <v>5</v>
      </c>
      <c r="G2565" t="str">
        <f>Clef_répartition[[#This Row],[Code_Nom]]&amp;"_"&amp;Clef_répartition[[#This Row],[Nombre]]&amp;"_"&amp;Clef_répartition[[#This Row],[Année]]</f>
        <v>ASET_Association intercommunale STEP Echallens Talent_5_2017</v>
      </c>
      <c r="H2565">
        <v>5541</v>
      </c>
      <c r="I2565" t="s">
        <v>128</v>
      </c>
      <c r="J2565">
        <v>2017</v>
      </c>
      <c r="K2565">
        <v>0</v>
      </c>
    </row>
    <row r="2566" spans="1:11" x14ac:dyDescent="0.25">
      <c r="A2566" t="s">
        <v>721</v>
      </c>
      <c r="B2566" t="s">
        <v>569</v>
      </c>
      <c r="C2566" t="s">
        <v>570</v>
      </c>
      <c r="D2566" t="str">
        <f>Clef_répartition[[#This Row],[Code association]]&amp;"_"&amp;Clef_répartition[[#This Row],[Nom association]]</f>
        <v>ASET_Association intercommunale STEP Echallens Talent</v>
      </c>
      <c r="E2566">
        <f>COUNTIFS(D$2:D2566,Clef_répartition[[#This Row],[Code_Nom]],J$2:J2566,Clef_répartition[[#This Row],[Année]])</f>
        <v>6</v>
      </c>
      <c r="F2566">
        <f>IF(Clef_répartition[[#This Row],[Code_Nom]]=D2565,F2565-1,(COUNTIFS(Clef_répartition[Code_Nom],Clef_répartition[[#This Row],[Code_Nom]],Clef_répartition[Année],Clef_répartition[[#This Row],[Année]])))</f>
        <v>4</v>
      </c>
      <c r="G2566" t="str">
        <f>Clef_répartition[[#This Row],[Code_Nom]]&amp;"_"&amp;Clef_répartition[[#This Row],[Nombre]]&amp;"_"&amp;Clef_répartition[[#This Row],[Année]]</f>
        <v>ASET_Association intercommunale STEP Echallens Talent_6_2017</v>
      </c>
      <c r="H2566">
        <v>5540</v>
      </c>
      <c r="I2566" t="s">
        <v>186</v>
      </c>
      <c r="J2566">
        <v>2017</v>
      </c>
      <c r="K2566">
        <v>0</v>
      </c>
    </row>
    <row r="2567" spans="1:11" x14ac:dyDescent="0.25">
      <c r="A2567" t="s">
        <v>721</v>
      </c>
      <c r="B2567" t="s">
        <v>569</v>
      </c>
      <c r="C2567" t="s">
        <v>570</v>
      </c>
      <c r="D2567" t="str">
        <f>Clef_répartition[[#This Row],[Code association]]&amp;"_"&amp;Clef_répartition[[#This Row],[Nom association]]</f>
        <v>ASET_Association intercommunale STEP Echallens Talent</v>
      </c>
      <c r="E2567">
        <f>COUNTIFS(D$2:D2567,Clef_répartition[[#This Row],[Code_Nom]],J$2:J2567,Clef_répartition[[#This Row],[Année]])</f>
        <v>7</v>
      </c>
      <c r="F2567">
        <f>IF(Clef_répartition[[#This Row],[Code_Nom]]=D2566,F2566-1,(COUNTIFS(Clef_répartition[Code_Nom],Clef_répartition[[#This Row],[Code_Nom]],Clef_répartition[Année],Clef_répartition[[#This Row],[Année]])))</f>
        <v>3</v>
      </c>
      <c r="G2567" t="str">
        <f>Clef_répartition[[#This Row],[Code_Nom]]&amp;"_"&amp;Clef_répartition[[#This Row],[Nombre]]&amp;"_"&amp;Clef_répartition[[#This Row],[Année]]</f>
        <v>ASET_Association intercommunale STEP Echallens Talent_7_2017</v>
      </c>
      <c r="H2567">
        <v>5527</v>
      </c>
      <c r="I2567" t="s">
        <v>191</v>
      </c>
      <c r="J2567">
        <v>2017</v>
      </c>
      <c r="K2567">
        <v>0</v>
      </c>
    </row>
    <row r="2568" spans="1:11" x14ac:dyDescent="0.25">
      <c r="A2568" t="s">
        <v>721</v>
      </c>
      <c r="B2568" t="s">
        <v>569</v>
      </c>
      <c r="C2568" t="s">
        <v>570</v>
      </c>
      <c r="D2568" t="str">
        <f>Clef_répartition[[#This Row],[Code association]]&amp;"_"&amp;Clef_répartition[[#This Row],[Nom association]]</f>
        <v>ASET_Association intercommunale STEP Echallens Talent</v>
      </c>
      <c r="E2568">
        <f>COUNTIFS(D$2:D2568,Clef_répartition[[#This Row],[Code_Nom]],J$2:J2568,Clef_répartition[[#This Row],[Année]])</f>
        <v>8</v>
      </c>
      <c r="F2568">
        <f>IF(Clef_répartition[[#This Row],[Code_Nom]]=D2567,F2567-1,(COUNTIFS(Clef_répartition[Code_Nom],Clef_répartition[[#This Row],[Code_Nom]],Clef_répartition[Année],Clef_répartition[[#This Row],[Année]])))</f>
        <v>2</v>
      </c>
      <c r="G2568" t="str">
        <f>Clef_répartition[[#This Row],[Code_Nom]]&amp;"_"&amp;Clef_répartition[[#This Row],[Nombre]]&amp;"_"&amp;Clef_répartition[[#This Row],[Année]]</f>
        <v>ASET_Association intercommunale STEP Echallens Talent_8_2017</v>
      </c>
      <c r="H2568">
        <v>5529</v>
      </c>
      <c r="I2568" t="s">
        <v>208</v>
      </c>
      <c r="J2568">
        <v>2017</v>
      </c>
      <c r="K2568">
        <v>0</v>
      </c>
    </row>
    <row r="2569" spans="1:11" x14ac:dyDescent="0.25">
      <c r="A2569" t="s">
        <v>721</v>
      </c>
      <c r="B2569" t="s">
        <v>569</v>
      </c>
      <c r="C2569" t="s">
        <v>570</v>
      </c>
      <c r="D2569" t="str">
        <f>Clef_répartition[[#This Row],[Code association]]&amp;"_"&amp;Clef_répartition[[#This Row],[Nom association]]</f>
        <v>ASET_Association intercommunale STEP Echallens Talent</v>
      </c>
      <c r="E2569">
        <f>COUNTIFS(D$2:D2569,Clef_répartition[[#This Row],[Code_Nom]],J$2:J2569,Clef_répartition[[#This Row],[Année]])</f>
        <v>9</v>
      </c>
      <c r="F2569">
        <f>IF(Clef_répartition[[#This Row],[Code_Nom]]=D2568,F2568-1,(COUNTIFS(Clef_répartition[Code_Nom],Clef_répartition[[#This Row],[Code_Nom]],Clef_répartition[Année],Clef_répartition[[#This Row],[Année]])))</f>
        <v>1</v>
      </c>
      <c r="G2569" t="str">
        <f>Clef_répartition[[#This Row],[Code_Nom]]&amp;"_"&amp;Clef_répartition[[#This Row],[Nombre]]&amp;"_"&amp;Clef_répartition[[#This Row],[Année]]</f>
        <v>ASET_Association intercommunale STEP Echallens Talent_9_2017</v>
      </c>
      <c r="H2569">
        <v>5537</v>
      </c>
      <c r="I2569" t="s">
        <v>282</v>
      </c>
      <c r="J2569">
        <v>2017</v>
      </c>
      <c r="K2569">
        <v>0</v>
      </c>
    </row>
    <row r="2570" spans="1:11" x14ac:dyDescent="0.25">
      <c r="A2570" t="s">
        <v>721</v>
      </c>
      <c r="B2570" t="s">
        <v>542</v>
      </c>
      <c r="C2570" t="s">
        <v>543</v>
      </c>
      <c r="D2570" t="str">
        <f>Clef_répartition[[#This Row],[Code association]]&amp;"_"&amp;Clef_répartition[[#This Row],[Nom association]]</f>
        <v>ASI7_Association scolaire de la Sarraz et environs</v>
      </c>
      <c r="E2570">
        <f>COUNTIFS(D$2:D2570,Clef_répartition[[#This Row],[Code_Nom]],J$2:J2570,Clef_répartition[[#This Row],[Année]])</f>
        <v>1</v>
      </c>
      <c r="F2570">
        <f>IF(Clef_répartition[[#This Row],[Code_Nom]]=D2569,F2569-1,(COUNTIFS(Clef_répartition[Code_Nom],Clef_répartition[[#This Row],[Code_Nom]],Clef_répartition[Année],Clef_répartition[[#This Row],[Année]])))</f>
        <v>7</v>
      </c>
      <c r="G2570" t="str">
        <f>Clef_répartition[[#This Row],[Code_Nom]]&amp;"_"&amp;Clef_répartition[[#This Row],[Nombre]]&amp;"_"&amp;Clef_répartition[[#This Row],[Année]]</f>
        <v>ASI7_Association scolaire de la Sarraz et environs_1_2017</v>
      </c>
      <c r="H2570">
        <v>5476</v>
      </c>
      <c r="I2570" t="s">
        <v>64</v>
      </c>
      <c r="J2570">
        <v>2017</v>
      </c>
      <c r="K2570">
        <v>5.0999999999999997E-2</v>
      </c>
    </row>
    <row r="2571" spans="1:11" x14ac:dyDescent="0.25">
      <c r="A2571" t="s">
        <v>721</v>
      </c>
      <c r="B2571" t="s">
        <v>542</v>
      </c>
      <c r="C2571" t="s">
        <v>543</v>
      </c>
      <c r="D2571" t="str">
        <f>Clef_répartition[[#This Row],[Code association]]&amp;"_"&amp;Clef_répartition[[#This Row],[Nom association]]</f>
        <v>ASI7_Association scolaire de la Sarraz et environs</v>
      </c>
      <c r="E2571">
        <f>COUNTIFS(D$2:D2571,Clef_répartition[[#This Row],[Code_Nom]],J$2:J2571,Clef_répartition[[#This Row],[Année]])</f>
        <v>2</v>
      </c>
      <c r="F2571">
        <f>IF(Clef_répartition[[#This Row],[Code_Nom]]=D2570,F2570-1,(COUNTIFS(Clef_répartition[Code_Nom],Clef_répartition[[#This Row],[Code_Nom]],Clef_répartition[Année],Clef_répartition[[#This Row],[Année]])))</f>
        <v>6</v>
      </c>
      <c r="G2571" t="str">
        <f>Clef_répartition[[#This Row],[Code_Nom]]&amp;"_"&amp;Clef_répartition[[#This Row],[Nombre]]&amp;"_"&amp;Clef_répartition[[#This Row],[Année]]</f>
        <v>ASI7_Association scolaire de la Sarraz et environs_2_2017</v>
      </c>
      <c r="H2571">
        <v>5482</v>
      </c>
      <c r="I2571" t="s">
        <v>102</v>
      </c>
      <c r="J2571">
        <v>2017</v>
      </c>
      <c r="K2571">
        <v>0.187</v>
      </c>
    </row>
    <row r="2572" spans="1:11" x14ac:dyDescent="0.25">
      <c r="A2572" t="s">
        <v>721</v>
      </c>
      <c r="B2572" t="s">
        <v>542</v>
      </c>
      <c r="C2572" t="s">
        <v>543</v>
      </c>
      <c r="D2572" t="str">
        <f>Clef_répartition[[#This Row],[Code association]]&amp;"_"&amp;Clef_répartition[[#This Row],[Nom association]]</f>
        <v>ASI7_Association scolaire de la Sarraz et environs</v>
      </c>
      <c r="E2572">
        <f>COUNTIFS(D$2:D2572,Clef_répartition[[#This Row],[Code_Nom]],J$2:J2572,Clef_répartition[[#This Row],[Année]])</f>
        <v>3</v>
      </c>
      <c r="F2572">
        <f>IF(Clef_répartition[[#This Row],[Code_Nom]]=D2571,F2571-1,(COUNTIFS(Clef_répartition[Code_Nom],Clef_répartition[[#This Row],[Code_Nom]],Clef_répartition[Année],Clef_répartition[[#This Row],[Année]])))</f>
        <v>5</v>
      </c>
      <c r="G2572" t="str">
        <f>Clef_répartition[[#This Row],[Code_Nom]]&amp;"_"&amp;Clef_répartition[[#This Row],[Nombre]]&amp;"_"&amp;Clef_répartition[[#This Row],[Année]]</f>
        <v>ASI7_Association scolaire de la Sarraz et environs_3_2017</v>
      </c>
      <c r="H2572">
        <v>5483</v>
      </c>
      <c r="I2572" t="s">
        <v>113</v>
      </c>
      <c r="J2572">
        <v>2017</v>
      </c>
      <c r="K2572">
        <v>5.5E-2</v>
      </c>
    </row>
    <row r="2573" spans="1:11" x14ac:dyDescent="0.25">
      <c r="A2573" t="s">
        <v>721</v>
      </c>
      <c r="B2573" t="s">
        <v>542</v>
      </c>
      <c r="C2573" t="s">
        <v>543</v>
      </c>
      <c r="D2573" t="str">
        <f>Clef_répartition[[#This Row],[Code association]]&amp;"_"&amp;Clef_répartition[[#This Row],[Nom association]]</f>
        <v>ASI7_Association scolaire de la Sarraz et environs</v>
      </c>
      <c r="E2573">
        <f>COUNTIFS(D$2:D2573,Clef_répartition[[#This Row],[Code_Nom]],J$2:J2573,Clef_répartition[[#This Row],[Année]])</f>
        <v>4</v>
      </c>
      <c r="F2573">
        <f>IF(Clef_répartition[[#This Row],[Code_Nom]]=D2572,F2572-1,(COUNTIFS(Clef_répartition[Code_Nom],Clef_répartition[[#This Row],[Code_Nom]],Clef_répartition[Année],Clef_répartition[[#This Row],[Année]])))</f>
        <v>4</v>
      </c>
      <c r="G2573" t="str">
        <f>Clef_répartition[[#This Row],[Code_Nom]]&amp;"_"&amp;Clef_répartition[[#This Row],[Nombre]]&amp;"_"&amp;Clef_répartition[[#This Row],[Année]]</f>
        <v>ASI7_Association scolaire de la Sarraz et environs_4_2017</v>
      </c>
      <c r="H2573">
        <v>5498</v>
      </c>
      <c r="I2573" t="s">
        <v>149</v>
      </c>
      <c r="J2573">
        <v>2017</v>
      </c>
      <c r="K2573">
        <v>0.44600000000000001</v>
      </c>
    </row>
    <row r="2574" spans="1:11" x14ac:dyDescent="0.25">
      <c r="A2574" t="s">
        <v>721</v>
      </c>
      <c r="B2574" t="s">
        <v>542</v>
      </c>
      <c r="C2574" t="s">
        <v>543</v>
      </c>
      <c r="D2574" t="str">
        <f>Clef_répartition[[#This Row],[Code association]]&amp;"_"&amp;Clef_répartition[[#This Row],[Nom association]]</f>
        <v>ASI7_Association scolaire de la Sarraz et environs</v>
      </c>
      <c r="E2574">
        <f>COUNTIFS(D$2:D2574,Clef_répartition[[#This Row],[Code_Nom]],J$2:J2574,Clef_répartition[[#This Row],[Année]])</f>
        <v>5</v>
      </c>
      <c r="F2574">
        <f>IF(Clef_répartition[[#This Row],[Code_Nom]]=D2573,F2573-1,(COUNTIFS(Clef_répartition[Code_Nom],Clef_répartition[[#This Row],[Code_Nom]],Clef_répartition[Année],Clef_répartition[[#This Row],[Année]])))</f>
        <v>3</v>
      </c>
      <c r="G2574" t="str">
        <f>Clef_répartition[[#This Row],[Code_Nom]]&amp;"_"&amp;Clef_répartition[[#This Row],[Nombre]]&amp;"_"&amp;Clef_répartition[[#This Row],[Année]]</f>
        <v>ASI7_Association scolaire de la Sarraz et environs_5_2017</v>
      </c>
      <c r="H2574">
        <v>5490</v>
      </c>
      <c r="I2574" t="s">
        <v>178</v>
      </c>
      <c r="J2574">
        <v>2017</v>
      </c>
      <c r="K2574">
        <v>5.3999999999999999E-2</v>
      </c>
    </row>
    <row r="2575" spans="1:11" x14ac:dyDescent="0.25">
      <c r="A2575" t="s">
        <v>721</v>
      </c>
      <c r="B2575" t="s">
        <v>542</v>
      </c>
      <c r="C2575" t="s">
        <v>543</v>
      </c>
      <c r="D2575" t="str">
        <f>Clef_répartition[[#This Row],[Code association]]&amp;"_"&amp;Clef_répartition[[#This Row],[Nom association]]</f>
        <v>ASI7_Association scolaire de la Sarraz et environs</v>
      </c>
      <c r="E2575">
        <f>COUNTIFS(D$2:D2575,Clef_répartition[[#This Row],[Code_Nom]],J$2:J2575,Clef_répartition[[#This Row],[Année]])</f>
        <v>6</v>
      </c>
      <c r="F2575">
        <f>IF(Clef_répartition[[#This Row],[Code_Nom]]=D2574,F2574-1,(COUNTIFS(Clef_répartition[Code_Nom],Clef_répartition[[#This Row],[Code_Nom]],Clef_répartition[Année],Clef_répartition[[#This Row],[Année]])))</f>
        <v>2</v>
      </c>
      <c r="G2575" t="str">
        <f>Clef_répartition[[#This Row],[Code_Nom]]&amp;"_"&amp;Clef_répartition[[#This Row],[Nombre]]&amp;"_"&amp;Clef_répartition[[#This Row],[Année]]</f>
        <v>ASI7_Association scolaire de la Sarraz et environs_6_2017</v>
      </c>
      <c r="H2575">
        <v>5493</v>
      </c>
      <c r="I2575" t="s">
        <v>205</v>
      </c>
      <c r="J2575">
        <v>2017</v>
      </c>
      <c r="K2575">
        <v>6.0999999999999999E-2</v>
      </c>
    </row>
    <row r="2576" spans="1:11" x14ac:dyDescent="0.25">
      <c r="A2576" t="s">
        <v>721</v>
      </c>
      <c r="B2576" t="s">
        <v>542</v>
      </c>
      <c r="C2576" t="s">
        <v>543</v>
      </c>
      <c r="D2576" t="str">
        <f>Clef_répartition[[#This Row],[Code association]]&amp;"_"&amp;Clef_répartition[[#This Row],[Nom association]]</f>
        <v>ASI7_Association scolaire de la Sarraz et environs</v>
      </c>
      <c r="E2576">
        <f>COUNTIFS(D$2:D2576,Clef_répartition[[#This Row],[Code_Nom]],J$2:J2576,Clef_répartition[[#This Row],[Année]])</f>
        <v>7</v>
      </c>
      <c r="F2576">
        <f>IF(Clef_répartition[[#This Row],[Code_Nom]]=D2575,F2575-1,(COUNTIFS(Clef_répartition[Code_Nom],Clef_répartition[[#This Row],[Code_Nom]],Clef_répartition[Année],Clef_répartition[[#This Row],[Année]])))</f>
        <v>1</v>
      </c>
      <c r="G2576" t="str">
        <f>Clef_répartition[[#This Row],[Code_Nom]]&amp;"_"&amp;Clef_répartition[[#This Row],[Nombre]]&amp;"_"&amp;Clef_répartition[[#This Row],[Année]]</f>
        <v>ASI7_Association scolaire de la Sarraz et environs_7_2017</v>
      </c>
      <c r="H2576">
        <v>5497</v>
      </c>
      <c r="I2576" t="s">
        <v>217</v>
      </c>
      <c r="J2576">
        <v>2017</v>
      </c>
      <c r="K2576">
        <v>0.14599999999999999</v>
      </c>
    </row>
    <row r="2577" spans="1:11" x14ac:dyDescent="0.25">
      <c r="A2577" t="s">
        <v>721</v>
      </c>
      <c r="B2577" t="s">
        <v>503</v>
      </c>
      <c r="C2577" t="s">
        <v>504</v>
      </c>
      <c r="D2577" t="str">
        <f>Clef_répartition[[#This Row],[Code association]]&amp;"_"&amp;Clef_répartition[[#This Row],[Nom association]]</f>
        <v>ASIABE_Association scolaire intercommunale Apples-Bière et environs</v>
      </c>
      <c r="E2577">
        <f>COUNTIFS(D$2:D2577,Clef_répartition[[#This Row],[Code_Nom]],J$2:J2577,Clef_répartition[[#This Row],[Année]])</f>
        <v>1</v>
      </c>
      <c r="F2577">
        <f>IF(Clef_répartition[[#This Row],[Code_Nom]]=D2576,F2576-1,(COUNTIFS(Clef_répartition[Code_Nom],Clef_répartition[[#This Row],[Code_Nom]],Clef_répartition[Année],Clef_répartition[[#This Row],[Année]])))</f>
        <v>8</v>
      </c>
      <c r="G2577" t="str">
        <f>Clef_répartition[[#This Row],[Code_Nom]]&amp;"_"&amp;Clef_répartition[[#This Row],[Nombre]]&amp;"_"&amp;Clef_répartition[[#This Row],[Année]]</f>
        <v>ASIABE_Association scolaire intercommunale Apples-Bière et environs_1_2017</v>
      </c>
      <c r="H2577">
        <v>5423</v>
      </c>
      <c r="I2577" t="s">
        <v>12</v>
      </c>
      <c r="J2577">
        <v>2017</v>
      </c>
      <c r="K2577">
        <v>7.3300000000000004E-2</v>
      </c>
    </row>
    <row r="2578" spans="1:11" x14ac:dyDescent="0.25">
      <c r="A2578" t="s">
        <v>721</v>
      </c>
      <c r="B2578" t="s">
        <v>503</v>
      </c>
      <c r="C2578" t="s">
        <v>504</v>
      </c>
      <c r="D2578" t="str">
        <f>Clef_répartition[[#This Row],[Code association]]&amp;"_"&amp;Clef_répartition[[#This Row],[Nom association]]</f>
        <v>ASIABE_Association scolaire intercommunale Apples-Bière et environs</v>
      </c>
      <c r="E2578">
        <f>COUNTIFS(D$2:D2578,Clef_répartition[[#This Row],[Code_Nom]],J$2:J2578,Clef_répartition[[#This Row],[Année]])</f>
        <v>2</v>
      </c>
      <c r="F2578">
        <f>IF(Clef_répartition[[#This Row],[Code_Nom]]=D2577,F2577-1,(COUNTIFS(Clef_répartition[Code_Nom],Clef_répartition[[#This Row],[Code_Nom]],Clef_répartition[Année],Clef_répartition[[#This Row],[Année]])))</f>
        <v>7</v>
      </c>
      <c r="G2578" t="str">
        <f>Clef_répartition[[#This Row],[Code_Nom]]&amp;"_"&amp;Clef_répartition[[#This Row],[Nombre]]&amp;"_"&amp;Clef_répartition[[#This Row],[Année]]</f>
        <v>ASIABE_Association scolaire intercommunale Apples-Bière et environs_2_2017</v>
      </c>
      <c r="H2578">
        <v>5424</v>
      </c>
      <c r="I2578" t="s">
        <v>20</v>
      </c>
      <c r="J2578">
        <v>2017</v>
      </c>
      <c r="K2578">
        <v>3.95E-2</v>
      </c>
    </row>
    <row r="2579" spans="1:11" x14ac:dyDescent="0.25">
      <c r="A2579" t="s">
        <v>721</v>
      </c>
      <c r="B2579" t="s">
        <v>503</v>
      </c>
      <c r="C2579" t="s">
        <v>504</v>
      </c>
      <c r="D2579" t="str">
        <f>Clef_répartition[[#This Row],[Code association]]&amp;"_"&amp;Clef_répartition[[#This Row],[Nom association]]</f>
        <v>ASIABE_Association scolaire intercommunale Apples-Bière et environs</v>
      </c>
      <c r="E2579">
        <f>COUNTIFS(D$2:D2579,Clef_répartition[[#This Row],[Code_Nom]],J$2:J2579,Clef_répartition[[#This Row],[Année]])</f>
        <v>3</v>
      </c>
      <c r="F2579">
        <f>IF(Clef_répartition[[#This Row],[Code_Nom]]=D2578,F2578-1,(COUNTIFS(Clef_répartition[Code_Nom],Clef_répartition[[#This Row],[Code_Nom]],Clef_répartition[Année],Clef_répartition[[#This Row],[Année]])))</f>
        <v>6</v>
      </c>
      <c r="G2579" t="str">
        <f>Clef_répartition[[#This Row],[Code_Nom]]&amp;"_"&amp;Clef_répartition[[#This Row],[Nombre]]&amp;"_"&amp;Clef_répartition[[#This Row],[Année]]</f>
        <v>ASIABE_Association scolaire intercommunale Apples-Bière et environs_3_2017</v>
      </c>
      <c r="H2579">
        <v>5425</v>
      </c>
      <c r="I2579" t="s">
        <v>23</v>
      </c>
      <c r="J2579">
        <v>2017</v>
      </c>
      <c r="K2579">
        <v>0.2074</v>
      </c>
    </row>
    <row r="2580" spans="1:11" x14ac:dyDescent="0.25">
      <c r="A2580" t="s">
        <v>721</v>
      </c>
      <c r="B2580" t="s">
        <v>503</v>
      </c>
      <c r="C2580" t="s">
        <v>504</v>
      </c>
      <c r="D2580" t="str">
        <f>Clef_répartition[[#This Row],[Code association]]&amp;"_"&amp;Clef_répartition[[#This Row],[Nom association]]</f>
        <v>ASIABE_Association scolaire intercommunale Apples-Bière et environs</v>
      </c>
      <c r="E2580">
        <f>COUNTIFS(D$2:D2580,Clef_répartition[[#This Row],[Code_Nom]],J$2:J2580,Clef_répartition[[#This Row],[Année]])</f>
        <v>4</v>
      </c>
      <c r="F2580">
        <f>IF(Clef_répartition[[#This Row],[Code_Nom]]=D2579,F2579-1,(COUNTIFS(Clef_répartition[Code_Nom],Clef_répartition[[#This Row],[Code_Nom]],Clef_répartition[Année],Clef_répartition[[#This Row],[Année]])))</f>
        <v>5</v>
      </c>
      <c r="G2580" t="str">
        <f>Clef_répartition[[#This Row],[Code_Nom]]&amp;"_"&amp;Clef_répartition[[#This Row],[Nombre]]&amp;"_"&amp;Clef_répartition[[#This Row],[Année]]</f>
        <v>ASIABE_Association scolaire intercommunale Apples-Bière et environs_4_2017</v>
      </c>
      <c r="H2580">
        <v>5629</v>
      </c>
      <c r="I2580" t="s">
        <v>68</v>
      </c>
      <c r="J2580">
        <v>2017</v>
      </c>
      <c r="K2580">
        <v>2.3E-2</v>
      </c>
    </row>
    <row r="2581" spans="1:11" x14ac:dyDescent="0.25">
      <c r="A2581" t="s">
        <v>721</v>
      </c>
      <c r="B2581" t="s">
        <v>503</v>
      </c>
      <c r="C2581" t="s">
        <v>504</v>
      </c>
      <c r="D2581" t="str">
        <f>Clef_répartition[[#This Row],[Code association]]&amp;"_"&amp;Clef_répartition[[#This Row],[Nom association]]</f>
        <v>ASIABE_Association scolaire intercommunale Apples-Bière et environs</v>
      </c>
      <c r="E2581">
        <f>COUNTIFS(D$2:D2581,Clef_répartition[[#This Row],[Code_Nom]],J$2:J2581,Clef_répartition[[#This Row],[Année]])</f>
        <v>5</v>
      </c>
      <c r="F2581">
        <f>IF(Clef_répartition[[#This Row],[Code_Nom]]=D2580,F2580-1,(COUNTIFS(Clef_répartition[Code_Nom],Clef_répartition[[#This Row],[Code_Nom]],Clef_répartition[Année],Clef_répartition[[#This Row],[Année]])))</f>
        <v>4</v>
      </c>
      <c r="G2581" t="str">
        <f>Clef_répartition[[#This Row],[Code_Nom]]&amp;"_"&amp;Clef_répartition[[#This Row],[Nombre]]&amp;"_"&amp;Clef_répartition[[#This Row],[Année]]</f>
        <v>ASIABE_Association scolaire intercommunale Apples-Bière et environs_5_2017</v>
      </c>
      <c r="H2581">
        <v>5656</v>
      </c>
      <c r="I2581" t="s">
        <v>135</v>
      </c>
      <c r="J2581">
        <v>2017</v>
      </c>
      <c r="K2581">
        <v>0.54510000000000003</v>
      </c>
    </row>
    <row r="2582" spans="1:11" x14ac:dyDescent="0.25">
      <c r="A2582" t="s">
        <v>721</v>
      </c>
      <c r="B2582" t="s">
        <v>503</v>
      </c>
      <c r="C2582" t="s">
        <v>504</v>
      </c>
      <c r="D2582" t="str">
        <f>Clef_répartition[[#This Row],[Code association]]&amp;"_"&amp;Clef_répartition[[#This Row],[Nom association]]</f>
        <v>ASIABE_Association scolaire intercommunale Apples-Bière et environs</v>
      </c>
      <c r="E2582">
        <f>COUNTIFS(D$2:D2582,Clef_répartition[[#This Row],[Code_Nom]],J$2:J2582,Clef_répartition[[#This Row],[Année]])</f>
        <v>6</v>
      </c>
      <c r="F2582">
        <f>IF(Clef_répartition[[#This Row],[Code_Nom]]=D2581,F2581-1,(COUNTIFS(Clef_répartition[Code_Nom],Clef_répartition[[#This Row],[Code_Nom]],Clef_répartition[Année],Clef_répartition[[#This Row],[Année]])))</f>
        <v>3</v>
      </c>
      <c r="G2582" t="str">
        <f>Clef_répartition[[#This Row],[Code_Nom]]&amp;"_"&amp;Clef_répartition[[#This Row],[Nombre]]&amp;"_"&amp;Clef_répartition[[#This Row],[Année]]</f>
        <v>ASIABE_Association scolaire intercommunale Apples-Bière et environs_6_2017</v>
      </c>
      <c r="H2582">
        <v>5431</v>
      </c>
      <c r="I2582" t="s">
        <v>179</v>
      </c>
      <c r="J2582">
        <v>2017</v>
      </c>
      <c r="K2582">
        <v>3.27E-2</v>
      </c>
    </row>
    <row r="2583" spans="1:11" x14ac:dyDescent="0.25">
      <c r="A2583" t="s">
        <v>721</v>
      </c>
      <c r="B2583" t="s">
        <v>503</v>
      </c>
      <c r="C2583" t="s">
        <v>504</v>
      </c>
      <c r="D2583" t="str">
        <f>Clef_répartition[[#This Row],[Code association]]&amp;"_"&amp;Clef_répartition[[#This Row],[Nom association]]</f>
        <v>ASIABE_Association scolaire intercommunale Apples-Bière et environs</v>
      </c>
      <c r="E2583">
        <f>COUNTIFS(D$2:D2583,Clef_répartition[[#This Row],[Code_Nom]],J$2:J2583,Clef_répartition[[#This Row],[Année]])</f>
        <v>7</v>
      </c>
      <c r="F2583">
        <f>IF(Clef_répartition[[#This Row],[Code_Nom]]=D2582,F2582-1,(COUNTIFS(Clef_répartition[Code_Nom],Clef_répartition[[#This Row],[Code_Nom]],Clef_répartition[Année],Clef_répartition[[#This Row],[Année]])))</f>
        <v>2</v>
      </c>
      <c r="G2583" t="str">
        <f>Clef_répartition[[#This Row],[Code_Nom]]&amp;"_"&amp;Clef_répartition[[#This Row],[Nombre]]&amp;"_"&amp;Clef_répartition[[#This Row],[Année]]</f>
        <v>ASIABE_Association scolaire intercommunale Apples-Bière et environs_7_2017</v>
      </c>
      <c r="H2583">
        <v>5492</v>
      </c>
      <c r="I2583" t="s">
        <v>189</v>
      </c>
      <c r="J2583">
        <v>2017</v>
      </c>
      <c r="K2583">
        <v>5.6399999999999999E-2</v>
      </c>
    </row>
    <row r="2584" spans="1:11" x14ac:dyDescent="0.25">
      <c r="A2584" t="s">
        <v>721</v>
      </c>
      <c r="B2584" t="s">
        <v>503</v>
      </c>
      <c r="C2584" t="s">
        <v>504</v>
      </c>
      <c r="D2584" t="str">
        <f>Clef_répartition[[#This Row],[Code association]]&amp;"_"&amp;Clef_répartition[[#This Row],[Nom association]]</f>
        <v>ASIABE_Association scolaire intercommunale Apples-Bière et environs</v>
      </c>
      <c r="E2584">
        <f>COUNTIFS(D$2:D2584,Clef_répartition[[#This Row],[Code_Nom]],J$2:J2584,Clef_répartition[[#This Row],[Année]])</f>
        <v>8</v>
      </c>
      <c r="F2584">
        <f>IF(Clef_répartition[[#This Row],[Code_Nom]]=D2583,F2583-1,(COUNTIFS(Clef_répartition[Code_Nom],Clef_répartition[[#This Row],[Code_Nom]],Clef_répartition[Année],Clef_répartition[[#This Row],[Année]])))</f>
        <v>1</v>
      </c>
      <c r="G2584" t="str">
        <f>Clef_répartition[[#This Row],[Code_Nom]]&amp;"_"&amp;Clef_répartition[[#This Row],[Nombre]]&amp;"_"&amp;Clef_répartition[[#This Row],[Année]]</f>
        <v>ASIABE_Association scolaire intercommunale Apples-Bière et environs_8_2017</v>
      </c>
      <c r="H2584">
        <v>5650</v>
      </c>
      <c r="I2584" t="s">
        <v>276</v>
      </c>
      <c r="J2584">
        <v>2017</v>
      </c>
      <c r="K2584">
        <v>2.2599999999999999E-2</v>
      </c>
    </row>
    <row r="2585" spans="1:11" x14ac:dyDescent="0.25">
      <c r="A2585" t="s">
        <v>721</v>
      </c>
      <c r="B2585" t="s">
        <v>658</v>
      </c>
      <c r="C2585" t="s">
        <v>659</v>
      </c>
      <c r="D2585" t="str">
        <f>Clef_répartition[[#This Row],[Code association]]&amp;"_"&amp;Clef_répartition[[#This Row],[Nom association]]</f>
        <v>ASICC_Association scolaire intercommunale de Corsier</v>
      </c>
      <c r="E2585">
        <f>COUNTIFS(D$2:D2585,Clef_répartition[[#This Row],[Code_Nom]],J$2:J2585,Clef_répartition[[#This Row],[Année]])</f>
        <v>1</v>
      </c>
      <c r="F2585">
        <f>IF(Clef_répartition[[#This Row],[Code_Nom]]=D2584,F2584-1,(COUNTIFS(Clef_répartition[Code_Nom],Clef_répartition[[#This Row],[Code_Nom]],Clef_répartition[Année],Clef_répartition[[#This Row],[Année]])))</f>
        <v>4</v>
      </c>
      <c r="G2585" t="str">
        <f>Clef_répartition[[#This Row],[Code_Nom]]&amp;"_"&amp;Clef_répartition[[#This Row],[Nombre]]&amp;"_"&amp;Clef_répartition[[#This Row],[Année]]</f>
        <v>ASICC_Association scolaire intercommunale de Corsier_1_2017</v>
      </c>
      <c r="H2585">
        <v>5882</v>
      </c>
      <c r="I2585" t="s">
        <v>50</v>
      </c>
      <c r="J2585">
        <v>2017</v>
      </c>
      <c r="K2585">
        <v>0.27</v>
      </c>
    </row>
    <row r="2586" spans="1:11" x14ac:dyDescent="0.25">
      <c r="A2586" t="s">
        <v>721</v>
      </c>
      <c r="B2586" t="s">
        <v>658</v>
      </c>
      <c r="C2586" t="s">
        <v>659</v>
      </c>
      <c r="D2586" t="str">
        <f>Clef_répartition[[#This Row],[Code association]]&amp;"_"&amp;Clef_répartition[[#This Row],[Nom association]]</f>
        <v>ASICC_Association scolaire intercommunale de Corsier</v>
      </c>
      <c r="E2586">
        <f>COUNTIFS(D$2:D2586,Clef_répartition[[#This Row],[Code_Nom]],J$2:J2586,Clef_répartition[[#This Row],[Année]])</f>
        <v>2</v>
      </c>
      <c r="F2586">
        <f>IF(Clef_répartition[[#This Row],[Code_Nom]]=D2585,F2585-1,(COUNTIFS(Clef_répartition[Code_Nom],Clef_répartition[[#This Row],[Code_Nom]],Clef_répartition[Année],Clef_répartition[[#This Row],[Année]])))</f>
        <v>3</v>
      </c>
      <c r="G2586" t="str">
        <f>Clef_répartition[[#This Row],[Code_Nom]]&amp;"_"&amp;Clef_répartition[[#This Row],[Nombre]]&amp;"_"&amp;Clef_répartition[[#This Row],[Année]]</f>
        <v>ASICC_Association scolaire intercommunale de Corsier_2_2017</v>
      </c>
      <c r="H2586">
        <v>5883</v>
      </c>
      <c r="I2586" t="s">
        <v>77</v>
      </c>
      <c r="J2586">
        <v>2017</v>
      </c>
      <c r="K2586">
        <v>0.2</v>
      </c>
    </row>
    <row r="2587" spans="1:11" x14ac:dyDescent="0.25">
      <c r="A2587" t="s">
        <v>721</v>
      </c>
      <c r="B2587" t="s">
        <v>658</v>
      </c>
      <c r="C2587" t="s">
        <v>659</v>
      </c>
      <c r="D2587" t="str">
        <f>Clef_répartition[[#This Row],[Code association]]&amp;"_"&amp;Clef_répartition[[#This Row],[Nom association]]</f>
        <v>ASICC_Association scolaire intercommunale de Corsier</v>
      </c>
      <c r="E2587">
        <f>COUNTIFS(D$2:D2587,Clef_répartition[[#This Row],[Code_Nom]],J$2:J2587,Clef_répartition[[#This Row],[Année]])</f>
        <v>3</v>
      </c>
      <c r="F2587">
        <f>IF(Clef_répartition[[#This Row],[Code_Nom]]=D2586,F2586-1,(COUNTIFS(Clef_répartition[Code_Nom],Clef_répartition[[#This Row],[Code_Nom]],Clef_répartition[Année],Clef_répartition[[#This Row],[Année]])))</f>
        <v>2</v>
      </c>
      <c r="G2587" t="str">
        <f>Clef_répartition[[#This Row],[Code_Nom]]&amp;"_"&amp;Clef_répartition[[#This Row],[Nombre]]&amp;"_"&amp;Clef_répartition[[#This Row],[Année]]</f>
        <v>ASICC_Association scolaire intercommunale de Corsier_3_2017</v>
      </c>
      <c r="H2587">
        <v>5884</v>
      </c>
      <c r="I2587" t="s">
        <v>78</v>
      </c>
      <c r="J2587">
        <v>2017</v>
      </c>
      <c r="K2587">
        <v>0.36</v>
      </c>
    </row>
    <row r="2588" spans="1:11" x14ac:dyDescent="0.25">
      <c r="A2588" t="s">
        <v>721</v>
      </c>
      <c r="B2588" t="s">
        <v>658</v>
      </c>
      <c r="C2588" t="s">
        <v>659</v>
      </c>
      <c r="D2588" t="str">
        <f>Clef_répartition[[#This Row],[Code association]]&amp;"_"&amp;Clef_répartition[[#This Row],[Nom association]]</f>
        <v>ASICC_Association scolaire intercommunale de Corsier</v>
      </c>
      <c r="E2588">
        <f>COUNTIFS(D$2:D2588,Clef_répartition[[#This Row],[Code_Nom]],J$2:J2588,Clef_répartition[[#This Row],[Année]])</f>
        <v>4</v>
      </c>
      <c r="F2588">
        <f>IF(Clef_répartition[[#This Row],[Code_Nom]]=D2587,F2587-1,(COUNTIFS(Clef_répartition[Code_Nom],Clef_répartition[[#This Row],[Code_Nom]],Clef_répartition[Année],Clef_répartition[[#This Row],[Année]])))</f>
        <v>1</v>
      </c>
      <c r="G2588" t="str">
        <f>Clef_répartition[[#This Row],[Code_Nom]]&amp;"_"&amp;Clef_répartition[[#This Row],[Nombre]]&amp;"_"&amp;Clef_répartition[[#This Row],[Année]]</f>
        <v>ASICC_Association scolaire intercommunale de Corsier_4_2017</v>
      </c>
      <c r="H2588">
        <v>5885</v>
      </c>
      <c r="I2588" t="s">
        <v>138</v>
      </c>
      <c r="J2588">
        <v>2017</v>
      </c>
      <c r="K2588">
        <v>0.17</v>
      </c>
    </row>
    <row r="2589" spans="1:11" x14ac:dyDescent="0.25">
      <c r="A2589" t="s">
        <v>721</v>
      </c>
      <c r="B2589" t="s">
        <v>598</v>
      </c>
      <c r="C2589" t="s">
        <v>599</v>
      </c>
      <c r="D2589" t="str">
        <f>Clef_répartition[[#This Row],[Code association]]&amp;"_"&amp;Clef_répartition[[#This Row],[Nom association]]</f>
        <v>ASICE_Association scolaire intercommunale de l'établissement de Cugy et environs</v>
      </c>
      <c r="E2589">
        <f>COUNTIFS(D$2:D2589,Clef_répartition[[#This Row],[Code_Nom]],J$2:J2589,Clef_répartition[[#This Row],[Année]])</f>
        <v>1</v>
      </c>
      <c r="F2589">
        <f>IF(Clef_répartition[[#This Row],[Code_Nom]]=D2588,F2588-1,(COUNTIFS(Clef_répartition[Code_Nom],Clef_répartition[[#This Row],[Code_Nom]],Clef_répartition[Année],Clef_répartition[[#This Row],[Année]])))</f>
        <v>4</v>
      </c>
      <c r="G2589" t="str">
        <f>Clef_répartition[[#This Row],[Code_Nom]]&amp;"_"&amp;Clef_répartition[[#This Row],[Nombre]]&amp;"_"&amp;Clef_répartition[[#This Row],[Année]]</f>
        <v>ASICE_Association scolaire intercommunale de l'établissement de Cugy et environs_1_2017</v>
      </c>
      <c r="H2589">
        <v>5515</v>
      </c>
      <c r="I2589" t="s">
        <v>37</v>
      </c>
      <c r="J2589">
        <v>2017</v>
      </c>
      <c r="K2589">
        <v>0.10439024454230957</v>
      </c>
    </row>
    <row r="2590" spans="1:11" x14ac:dyDescent="0.25">
      <c r="A2590" t="s">
        <v>721</v>
      </c>
      <c r="B2590" t="s">
        <v>598</v>
      </c>
      <c r="C2590" t="s">
        <v>599</v>
      </c>
      <c r="D2590" t="str">
        <f>Clef_répartition[[#This Row],[Code association]]&amp;"_"&amp;Clef_répartition[[#This Row],[Nom association]]</f>
        <v>ASICE_Association scolaire intercommunale de l'établissement de Cugy et environs</v>
      </c>
      <c r="E2590">
        <f>COUNTIFS(D$2:D2590,Clef_répartition[[#This Row],[Code_Nom]],J$2:J2590,Clef_répartition[[#This Row],[Année]])</f>
        <v>2</v>
      </c>
      <c r="F2590">
        <f>IF(Clef_répartition[[#This Row],[Code_Nom]]=D2589,F2589-1,(COUNTIFS(Clef_répartition[Code_Nom],Clef_répartition[[#This Row],[Code_Nom]],Clef_répartition[Année],Clef_répartition[[#This Row],[Année]])))</f>
        <v>3</v>
      </c>
      <c r="G2590" t="str">
        <f>Clef_répartition[[#This Row],[Code_Nom]]&amp;"_"&amp;Clef_répartition[[#This Row],[Nombre]]&amp;"_"&amp;Clef_répartition[[#This Row],[Année]]</f>
        <v>ASICE_Association scolaire intercommunale de l'établissement de Cugy et environs_2_2017</v>
      </c>
      <c r="H2590">
        <v>5516</v>
      </c>
      <c r="I2590" t="s">
        <v>88</v>
      </c>
      <c r="J2590">
        <v>2017</v>
      </c>
      <c r="K2590">
        <v>0.40292682969487303</v>
      </c>
    </row>
    <row r="2591" spans="1:11" x14ac:dyDescent="0.25">
      <c r="A2591" t="s">
        <v>721</v>
      </c>
      <c r="B2591" t="s">
        <v>598</v>
      </c>
      <c r="C2591" t="s">
        <v>599</v>
      </c>
      <c r="D2591" t="str">
        <f>Clef_répartition[[#This Row],[Code association]]&amp;"_"&amp;Clef_répartition[[#This Row],[Nom association]]</f>
        <v>ASICE_Association scolaire intercommunale de l'établissement de Cugy et environs</v>
      </c>
      <c r="E2591">
        <f>COUNTIFS(D$2:D2591,Clef_répartition[[#This Row],[Code_Nom]],J$2:J2591,Clef_répartition[[#This Row],[Année]])</f>
        <v>3</v>
      </c>
      <c r="F2591">
        <f>IF(Clef_répartition[[#This Row],[Code_Nom]]=D2590,F2590-1,(COUNTIFS(Clef_répartition[Code_Nom],Clef_répartition[[#This Row],[Code_Nom]],Clef_répartition[Année],Clef_répartition[[#This Row],[Année]])))</f>
        <v>2</v>
      </c>
      <c r="G2591" t="str">
        <f>Clef_répartition[[#This Row],[Code_Nom]]&amp;"_"&amp;Clef_répartition[[#This Row],[Nombre]]&amp;"_"&amp;Clef_répartition[[#This Row],[Année]]</f>
        <v>ASICE_Association scolaire intercommunale de l'établissement de Cugy et environs_3_2017</v>
      </c>
      <c r="H2591">
        <v>5523</v>
      </c>
      <c r="I2591" t="s">
        <v>119</v>
      </c>
      <c r="J2591">
        <v>2017</v>
      </c>
      <c r="K2591">
        <v>0.36195121396665048</v>
      </c>
    </row>
    <row r="2592" spans="1:11" x14ac:dyDescent="0.25">
      <c r="A2592" t="s">
        <v>721</v>
      </c>
      <c r="B2592" t="s">
        <v>598</v>
      </c>
      <c r="C2592" t="s">
        <v>599</v>
      </c>
      <c r="D2592" t="str">
        <f>Clef_répartition[[#This Row],[Code association]]&amp;"_"&amp;Clef_répartition[[#This Row],[Nom association]]</f>
        <v>ASICE_Association scolaire intercommunale de l'établissement de Cugy et environs</v>
      </c>
      <c r="E2592">
        <f>COUNTIFS(D$2:D2592,Clef_répartition[[#This Row],[Code_Nom]],J$2:J2592,Clef_répartition[[#This Row],[Année]])</f>
        <v>4</v>
      </c>
      <c r="F2592">
        <f>IF(Clef_répartition[[#This Row],[Code_Nom]]=D2591,F2591-1,(COUNTIFS(Clef_répartition[Code_Nom],Clef_répartition[[#This Row],[Code_Nom]],Clef_répartition[Année],Clef_répartition[[#This Row],[Année]])))</f>
        <v>1</v>
      </c>
      <c r="G2592" t="str">
        <f>Clef_répartition[[#This Row],[Code_Nom]]&amp;"_"&amp;Clef_répartition[[#This Row],[Nombre]]&amp;"_"&amp;Clef_répartition[[#This Row],[Année]]</f>
        <v>ASICE_Association scolaire intercommunale de l'établissement de Cugy et environs_4_2017</v>
      </c>
      <c r="H2592">
        <v>5527</v>
      </c>
      <c r="I2592" t="s">
        <v>191</v>
      </c>
      <c r="J2592">
        <v>2017</v>
      </c>
      <c r="K2592">
        <v>0.13073171179616694</v>
      </c>
    </row>
    <row r="2593" spans="1:11" x14ac:dyDescent="0.25">
      <c r="A2593" t="s">
        <v>721</v>
      </c>
      <c r="B2593" t="s">
        <v>625</v>
      </c>
      <c r="C2593" t="s">
        <v>626</v>
      </c>
      <c r="D2593" t="str">
        <f>Clef_répartition[[#This Row],[Code association]]&amp;"_"&amp;Clef_répartition[[#This Row],[Nom association]]</f>
        <v>ASICOPE_Association scolaire intercommunale de Cossonay, Penthalaz et environs</v>
      </c>
      <c r="E2593">
        <f>COUNTIFS(D$2:D2593,Clef_répartition[[#This Row],[Code_Nom]],J$2:J2593,Clef_répartition[[#This Row],[Année]])</f>
        <v>1</v>
      </c>
      <c r="F2593">
        <f>IF(Clef_répartition[[#This Row],[Code_Nom]]=D2592,F2592-1,(COUNTIFS(Clef_répartition[Code_Nom],Clef_répartition[[#This Row],[Code_Nom]],Clef_répartition[Année],Clef_répartition[[#This Row],[Année]])))</f>
        <v>18</v>
      </c>
      <c r="G2593" t="str">
        <f>Clef_répartition[[#This Row],[Code_Nom]]&amp;"_"&amp;Clef_répartition[[#This Row],[Nombre]]&amp;"_"&amp;Clef_répartition[[#This Row],[Année]]</f>
        <v>ASICOPE_Association scolaire intercommunale de Cossonay, Penthalaz et environs_1_2017</v>
      </c>
      <c r="H2593">
        <v>5475</v>
      </c>
      <c r="I2593" t="s">
        <v>55</v>
      </c>
      <c r="J2593">
        <v>2017</v>
      </c>
      <c r="K2593">
        <v>0</v>
      </c>
    </row>
    <row r="2594" spans="1:11" x14ac:dyDescent="0.25">
      <c r="A2594" t="s">
        <v>721</v>
      </c>
      <c r="B2594" t="s">
        <v>625</v>
      </c>
      <c r="C2594" t="s">
        <v>626</v>
      </c>
      <c r="D2594" t="str">
        <f>Clef_répartition[[#This Row],[Code association]]&amp;"_"&amp;Clef_répartition[[#This Row],[Nom association]]</f>
        <v>ASICOPE_Association scolaire intercommunale de Cossonay, Penthalaz et environs</v>
      </c>
      <c r="E2594">
        <f>COUNTIFS(D$2:D2594,Clef_répartition[[#This Row],[Code_Nom]],J$2:J2594,Clef_répartition[[#This Row],[Année]])</f>
        <v>2</v>
      </c>
      <c r="F2594">
        <f>IF(Clef_répartition[[#This Row],[Code_Nom]]=D2593,F2593-1,(COUNTIFS(Clef_répartition[Code_Nom],Clef_répartition[[#This Row],[Code_Nom]],Clef_répartition[Année],Clef_répartition[[#This Row],[Année]])))</f>
        <v>17</v>
      </c>
      <c r="G2594" t="str">
        <f>Clef_répartition[[#This Row],[Code_Nom]]&amp;"_"&amp;Clef_répartition[[#This Row],[Nombre]]&amp;"_"&amp;Clef_répartition[[#This Row],[Année]]</f>
        <v>ASICOPE_Association scolaire intercommunale de Cossonay, Penthalaz et environs_2_2017</v>
      </c>
      <c r="H2594">
        <v>5477</v>
      </c>
      <c r="I2594" t="s">
        <v>79</v>
      </c>
      <c r="J2594">
        <v>2017</v>
      </c>
      <c r="K2594">
        <v>0.25</v>
      </c>
    </row>
    <row r="2595" spans="1:11" x14ac:dyDescent="0.25">
      <c r="A2595" t="s">
        <v>721</v>
      </c>
      <c r="B2595" t="s">
        <v>625</v>
      </c>
      <c r="C2595" t="s">
        <v>626</v>
      </c>
      <c r="D2595" t="str">
        <f>Clef_répartition[[#This Row],[Code association]]&amp;"_"&amp;Clef_répartition[[#This Row],[Nom association]]</f>
        <v>ASICOPE_Association scolaire intercommunale de Cossonay, Penthalaz et environs</v>
      </c>
      <c r="E2595">
        <f>COUNTIFS(D$2:D2595,Clef_répartition[[#This Row],[Code_Nom]],J$2:J2595,Clef_répartition[[#This Row],[Année]])</f>
        <v>3</v>
      </c>
      <c r="F2595">
        <f>IF(Clef_répartition[[#This Row],[Code_Nom]]=D2594,F2594-1,(COUNTIFS(Clef_répartition[Code_Nom],Clef_répartition[[#This Row],[Code_Nom]],Clef_répartition[Année],Clef_répartition[[#This Row],[Année]])))</f>
        <v>16</v>
      </c>
      <c r="G2595" t="str">
        <f>Clef_répartition[[#This Row],[Code_Nom]]&amp;"_"&amp;Clef_répartition[[#This Row],[Nombre]]&amp;"_"&amp;Clef_répartition[[#This Row],[Année]]</f>
        <v>ASICOPE_Association scolaire intercommunale de Cossonay, Penthalaz et environs_3_2017</v>
      </c>
      <c r="H2595">
        <v>5479</v>
      </c>
      <c r="I2595" t="s">
        <v>85</v>
      </c>
      <c r="J2595">
        <v>2017</v>
      </c>
      <c r="K2595">
        <v>0</v>
      </c>
    </row>
    <row r="2596" spans="1:11" x14ac:dyDescent="0.25">
      <c r="A2596" t="s">
        <v>721</v>
      </c>
      <c r="B2596" t="s">
        <v>625</v>
      </c>
      <c r="C2596" t="s">
        <v>626</v>
      </c>
      <c r="D2596" t="str">
        <f>Clef_répartition[[#This Row],[Code association]]&amp;"_"&amp;Clef_répartition[[#This Row],[Nom association]]</f>
        <v>ASICOPE_Association scolaire intercommunale de Cossonay, Penthalaz et environs</v>
      </c>
      <c r="E2596">
        <f>COUNTIFS(D$2:D2596,Clef_répartition[[#This Row],[Code_Nom]],J$2:J2596,Clef_répartition[[#This Row],[Année]])</f>
        <v>4</v>
      </c>
      <c r="F2596">
        <f>IF(Clef_répartition[[#This Row],[Code_Nom]]=D2595,F2595-1,(COUNTIFS(Clef_répartition[Code_Nom],Clef_répartition[[#This Row],[Code_Nom]],Clef_répartition[Année],Clef_répartition[[#This Row],[Année]])))</f>
        <v>15</v>
      </c>
      <c r="G2596" t="str">
        <f>Clef_répartition[[#This Row],[Code_Nom]]&amp;"_"&amp;Clef_répartition[[#This Row],[Nombre]]&amp;"_"&amp;Clef_répartition[[#This Row],[Année]]</f>
        <v>ASICOPE_Association scolaire intercommunale de Cossonay, Penthalaz et environs_4_2017</v>
      </c>
      <c r="H2596">
        <v>5480</v>
      </c>
      <c r="I2596" t="s">
        <v>90</v>
      </c>
      <c r="J2596">
        <v>2017</v>
      </c>
      <c r="K2596">
        <v>7.0800000000000002E-2</v>
      </c>
    </row>
    <row r="2597" spans="1:11" x14ac:dyDescent="0.25">
      <c r="A2597" t="s">
        <v>721</v>
      </c>
      <c r="B2597" t="s">
        <v>625</v>
      </c>
      <c r="C2597" t="s">
        <v>626</v>
      </c>
      <c r="D2597" t="str">
        <f>Clef_répartition[[#This Row],[Code association]]&amp;"_"&amp;Clef_répartition[[#This Row],[Nom association]]</f>
        <v>ASICOPE_Association scolaire intercommunale de Cossonay, Penthalaz et environs</v>
      </c>
      <c r="E2597">
        <f>COUNTIFS(D$2:D2597,Clef_répartition[[#This Row],[Code_Nom]],J$2:J2597,Clef_répartition[[#This Row],[Année]])</f>
        <v>5</v>
      </c>
      <c r="F2597">
        <f>IF(Clef_répartition[[#This Row],[Code_Nom]]=D2596,F2596-1,(COUNTIFS(Clef_répartition[Code_Nom],Clef_répartition[[#This Row],[Code_Nom]],Clef_répartition[Année],Clef_répartition[[#This Row],[Année]])))</f>
        <v>14</v>
      </c>
      <c r="G2597" t="str">
        <f>Clef_répartition[[#This Row],[Code_Nom]]&amp;"_"&amp;Clef_répartition[[#This Row],[Nombre]]&amp;"_"&amp;Clef_répartition[[#This Row],[Année]]</f>
        <v>ASICOPE_Association scolaire intercommunale de Cossonay, Penthalaz et environs_5_2017</v>
      </c>
      <c r="H2597">
        <v>5481</v>
      </c>
      <c r="I2597" t="s">
        <v>94</v>
      </c>
      <c r="J2597">
        <v>2017</v>
      </c>
      <c r="K2597">
        <v>1.5299999999999999E-2</v>
      </c>
    </row>
    <row r="2598" spans="1:11" x14ac:dyDescent="0.25">
      <c r="A2598" t="s">
        <v>721</v>
      </c>
      <c r="B2598" t="s">
        <v>625</v>
      </c>
      <c r="C2598" t="s">
        <v>626</v>
      </c>
      <c r="D2598" t="str">
        <f>Clef_répartition[[#This Row],[Code association]]&amp;"_"&amp;Clef_répartition[[#This Row],[Nom association]]</f>
        <v>ASICOPE_Association scolaire intercommunale de Cossonay, Penthalaz et environs</v>
      </c>
      <c r="E2598">
        <f>COUNTIFS(D$2:D2598,Clef_répartition[[#This Row],[Code_Nom]],J$2:J2598,Clef_répartition[[#This Row],[Année]])</f>
        <v>6</v>
      </c>
      <c r="F2598">
        <f>IF(Clef_répartition[[#This Row],[Code_Nom]]=D2597,F2597-1,(COUNTIFS(Clef_répartition[Code_Nom],Clef_répartition[[#This Row],[Code_Nom]],Clef_répartition[Année],Clef_répartition[[#This Row],[Année]])))</f>
        <v>13</v>
      </c>
      <c r="G2598" t="str">
        <f>Clef_répartition[[#This Row],[Code_Nom]]&amp;"_"&amp;Clef_répartition[[#This Row],[Nombre]]&amp;"_"&amp;Clef_répartition[[#This Row],[Année]]</f>
        <v>ASICOPE_Association scolaire intercommunale de Cossonay, Penthalaz et environs_6_2017</v>
      </c>
      <c r="H2598">
        <v>5484</v>
      </c>
      <c r="I2598" t="s">
        <v>127</v>
      </c>
      <c r="J2598">
        <v>2017</v>
      </c>
      <c r="K2598">
        <v>5.4800000000000001E-2</v>
      </c>
    </row>
    <row r="2599" spans="1:11" x14ac:dyDescent="0.25">
      <c r="A2599" t="s">
        <v>721</v>
      </c>
      <c r="B2599" t="s">
        <v>625</v>
      </c>
      <c r="C2599" t="s">
        <v>626</v>
      </c>
      <c r="D2599" t="str">
        <f>Clef_répartition[[#This Row],[Code association]]&amp;"_"&amp;Clef_répartition[[#This Row],[Nom association]]</f>
        <v>ASICOPE_Association scolaire intercommunale de Cossonay, Penthalaz et environs</v>
      </c>
      <c r="E2599">
        <f>COUNTIFS(D$2:D2599,Clef_répartition[[#This Row],[Code_Nom]],J$2:J2599,Clef_répartition[[#This Row],[Année]])</f>
        <v>7</v>
      </c>
      <c r="F2599">
        <f>IF(Clef_répartition[[#This Row],[Code_Nom]]=D2598,F2598-1,(COUNTIFS(Clef_répartition[Code_Nom],Clef_répartition[[#This Row],[Code_Nom]],Clef_répartition[Année],Clef_répartition[[#This Row],[Année]])))</f>
        <v>12</v>
      </c>
      <c r="G2599" t="str">
        <f>Clef_répartition[[#This Row],[Code_Nom]]&amp;"_"&amp;Clef_répartition[[#This Row],[Nombre]]&amp;"_"&amp;Clef_répartition[[#This Row],[Année]]</f>
        <v>ASICOPE_Association scolaire intercommunale de Cossonay, Penthalaz et environs_7_2017</v>
      </c>
      <c r="H2599">
        <v>5485</v>
      </c>
      <c r="I2599" t="s">
        <v>129</v>
      </c>
      <c r="J2599">
        <v>2017</v>
      </c>
      <c r="K2599">
        <v>2.5999999999999999E-2</v>
      </c>
    </row>
    <row r="2600" spans="1:11" x14ac:dyDescent="0.25">
      <c r="A2600" t="s">
        <v>721</v>
      </c>
      <c r="B2600" t="s">
        <v>625</v>
      </c>
      <c r="C2600" t="s">
        <v>626</v>
      </c>
      <c r="D2600" t="str">
        <f>Clef_répartition[[#This Row],[Code association]]&amp;"_"&amp;Clef_répartition[[#This Row],[Nom association]]</f>
        <v>ASICOPE_Association scolaire intercommunale de Cossonay, Penthalaz et environs</v>
      </c>
      <c r="E2600">
        <f>COUNTIFS(D$2:D2600,Clef_répartition[[#This Row],[Code_Nom]],J$2:J2600,Clef_répartition[[#This Row],[Année]])</f>
        <v>8</v>
      </c>
      <c r="F2600">
        <f>IF(Clef_répartition[[#This Row],[Code_Nom]]=D2599,F2599-1,(COUNTIFS(Clef_répartition[Code_Nom],Clef_répartition[[#This Row],[Code_Nom]],Clef_répartition[Année],Clef_répartition[[#This Row],[Année]])))</f>
        <v>11</v>
      </c>
      <c r="G2600" t="str">
        <f>Clef_répartition[[#This Row],[Code_Nom]]&amp;"_"&amp;Clef_répartition[[#This Row],[Nombre]]&amp;"_"&amp;Clef_répartition[[#This Row],[Année]]</f>
        <v>ASICOPE_Association scolaire intercommunale de Cossonay, Penthalaz et environs_8_2017</v>
      </c>
      <c r="H2600">
        <v>5474</v>
      </c>
      <c r="I2600" t="s">
        <v>146</v>
      </c>
      <c r="J2600">
        <v>2017</v>
      </c>
      <c r="K2600">
        <v>2.98E-2</v>
      </c>
    </row>
    <row r="2601" spans="1:11" x14ac:dyDescent="0.25">
      <c r="A2601" t="s">
        <v>721</v>
      </c>
      <c r="B2601" t="s">
        <v>625</v>
      </c>
      <c r="C2601" t="s">
        <v>626</v>
      </c>
      <c r="D2601" t="str">
        <f>Clef_répartition[[#This Row],[Code association]]&amp;"_"&amp;Clef_répartition[[#This Row],[Nom association]]</f>
        <v>ASICOPE_Association scolaire intercommunale de Cossonay, Penthalaz et environs</v>
      </c>
      <c r="E2601">
        <f>COUNTIFS(D$2:D2601,Clef_répartition[[#This Row],[Code_Nom]],J$2:J2601,Clef_répartition[[#This Row],[Année]])</f>
        <v>9</v>
      </c>
      <c r="F2601">
        <f>IF(Clef_répartition[[#This Row],[Code_Nom]]=D2600,F2600-1,(COUNTIFS(Clef_répartition[Code_Nom],Clef_répartition[[#This Row],[Code_Nom]],Clef_répartition[Année],Clef_répartition[[#This Row],[Année]])))</f>
        <v>10</v>
      </c>
      <c r="G2601" t="str">
        <f>Clef_répartition[[#This Row],[Code_Nom]]&amp;"_"&amp;Clef_répartition[[#This Row],[Nombre]]&amp;"_"&amp;Clef_répartition[[#This Row],[Année]]</f>
        <v>ASICOPE_Association scolaire intercommunale de Cossonay, Penthalaz et environs_9_2017</v>
      </c>
      <c r="H2601">
        <v>5486</v>
      </c>
      <c r="I2601" t="s">
        <v>145</v>
      </c>
      <c r="J2601">
        <v>2017</v>
      </c>
      <c r="K2601">
        <v>0</v>
      </c>
    </row>
    <row r="2602" spans="1:11" x14ac:dyDescent="0.25">
      <c r="A2602" t="s">
        <v>721</v>
      </c>
      <c r="B2602" t="s">
        <v>625</v>
      </c>
      <c r="C2602" t="s">
        <v>626</v>
      </c>
      <c r="D2602" t="str">
        <f>Clef_répartition[[#This Row],[Code association]]&amp;"_"&amp;Clef_répartition[[#This Row],[Nom association]]</f>
        <v>ASICOPE_Association scolaire intercommunale de Cossonay, Penthalaz et environs</v>
      </c>
      <c r="E2602">
        <f>COUNTIFS(D$2:D2602,Clef_répartition[[#This Row],[Code_Nom]],J$2:J2602,Clef_répartition[[#This Row],[Année]])</f>
        <v>10</v>
      </c>
      <c r="F2602">
        <f>IF(Clef_répartition[[#This Row],[Code_Nom]]=D2601,F2601-1,(COUNTIFS(Clef_répartition[Code_Nom],Clef_répartition[[#This Row],[Code_Nom]],Clef_répartition[Année],Clef_répartition[[#This Row],[Année]])))</f>
        <v>9</v>
      </c>
      <c r="G2602" t="str">
        <f>Clef_répartition[[#This Row],[Code_Nom]]&amp;"_"&amp;Clef_répartition[[#This Row],[Nombre]]&amp;"_"&amp;Clef_répartition[[#This Row],[Année]]</f>
        <v>ASICOPE_Association scolaire intercommunale de Cossonay, Penthalaz et environs_10_2017</v>
      </c>
      <c r="H2602">
        <v>5487</v>
      </c>
      <c r="I2602" t="s">
        <v>167</v>
      </c>
      <c r="J2602">
        <v>2017</v>
      </c>
      <c r="K2602">
        <v>2.7300000000000001E-2</v>
      </c>
    </row>
    <row r="2603" spans="1:11" x14ac:dyDescent="0.25">
      <c r="A2603" t="s">
        <v>721</v>
      </c>
      <c r="B2603" t="s">
        <v>625</v>
      </c>
      <c r="C2603" t="s">
        <v>626</v>
      </c>
      <c r="D2603" t="str">
        <f>Clef_répartition[[#This Row],[Code association]]&amp;"_"&amp;Clef_répartition[[#This Row],[Nom association]]</f>
        <v>ASICOPE_Association scolaire intercommunale de Cossonay, Penthalaz et environs</v>
      </c>
      <c r="E2603">
        <f>COUNTIFS(D$2:D2603,Clef_répartition[[#This Row],[Code_Nom]],J$2:J2603,Clef_répartition[[#This Row],[Année]])</f>
        <v>11</v>
      </c>
      <c r="F2603">
        <f>IF(Clef_répartition[[#This Row],[Code_Nom]]=D2602,F2602-1,(COUNTIFS(Clef_répartition[Code_Nom],Clef_répartition[[#This Row],[Code_Nom]],Clef_répartition[Année],Clef_répartition[[#This Row],[Année]])))</f>
        <v>8</v>
      </c>
      <c r="G2603" t="str">
        <f>Clef_répartition[[#This Row],[Code_Nom]]&amp;"_"&amp;Clef_répartition[[#This Row],[Nombre]]&amp;"_"&amp;Clef_répartition[[#This Row],[Année]]</f>
        <v>ASICOPE_Association scolaire intercommunale de Cossonay, Penthalaz et environs_11_2017</v>
      </c>
      <c r="H2603">
        <v>5488</v>
      </c>
      <c r="I2603" t="s">
        <v>174</v>
      </c>
      <c r="J2603">
        <v>2017</v>
      </c>
      <c r="K2603">
        <v>0</v>
      </c>
    </row>
    <row r="2604" spans="1:11" x14ac:dyDescent="0.25">
      <c r="A2604" t="s">
        <v>721</v>
      </c>
      <c r="B2604" t="s">
        <v>625</v>
      </c>
      <c r="C2604" t="s">
        <v>626</v>
      </c>
      <c r="D2604" t="str">
        <f>Clef_répartition[[#This Row],[Code association]]&amp;"_"&amp;Clef_répartition[[#This Row],[Nom association]]</f>
        <v>ASICOPE_Association scolaire intercommunale de Cossonay, Penthalaz et environs</v>
      </c>
      <c r="E2604">
        <f>COUNTIFS(D$2:D2604,Clef_répartition[[#This Row],[Code_Nom]],J$2:J2604,Clef_répartition[[#This Row],[Année]])</f>
        <v>12</v>
      </c>
      <c r="F2604">
        <f>IF(Clef_répartition[[#This Row],[Code_Nom]]=D2603,F2603-1,(COUNTIFS(Clef_répartition[Code_Nom],Clef_répartition[[#This Row],[Code_Nom]],Clef_répartition[Année],Clef_répartition[[#This Row],[Année]])))</f>
        <v>7</v>
      </c>
      <c r="G2604" t="str">
        <f>Clef_répartition[[#This Row],[Code_Nom]]&amp;"_"&amp;Clef_répartition[[#This Row],[Nombre]]&amp;"_"&amp;Clef_répartition[[#This Row],[Année]]</f>
        <v>ASICOPE_Association scolaire intercommunale de Cossonay, Penthalaz et environs_12_2017</v>
      </c>
      <c r="H2604">
        <v>5489</v>
      </c>
      <c r="I2604" t="s">
        <v>175</v>
      </c>
      <c r="J2604">
        <v>2017</v>
      </c>
      <c r="K2604">
        <v>3.8699999999999998E-2</v>
      </c>
    </row>
    <row r="2605" spans="1:11" x14ac:dyDescent="0.25">
      <c r="A2605" t="s">
        <v>721</v>
      </c>
      <c r="B2605" t="s">
        <v>625</v>
      </c>
      <c r="C2605" t="s">
        <v>626</v>
      </c>
      <c r="D2605" t="str">
        <f>Clef_répartition[[#This Row],[Code association]]&amp;"_"&amp;Clef_répartition[[#This Row],[Nom association]]</f>
        <v>ASICOPE_Association scolaire intercommunale de Cossonay, Penthalaz et environs</v>
      </c>
      <c r="E2605">
        <f>COUNTIFS(D$2:D2605,Clef_répartition[[#This Row],[Code_Nom]],J$2:J2605,Clef_répartition[[#This Row],[Année]])</f>
        <v>13</v>
      </c>
      <c r="F2605">
        <f>IF(Clef_répartition[[#This Row],[Code_Nom]]=D2604,F2604-1,(COUNTIFS(Clef_répartition[Code_Nom],Clef_répartition[[#This Row],[Code_Nom]],Clef_répartition[Année],Clef_répartition[[#This Row],[Année]])))</f>
        <v>6</v>
      </c>
      <c r="G2605" t="str">
        <f>Clef_répartition[[#This Row],[Code_Nom]]&amp;"_"&amp;Clef_répartition[[#This Row],[Nombre]]&amp;"_"&amp;Clef_répartition[[#This Row],[Année]]</f>
        <v>ASICOPE_Association scolaire intercommunale de Cossonay, Penthalaz et environs_13_2017</v>
      </c>
      <c r="H2605">
        <v>5491</v>
      </c>
      <c r="I2605" t="s">
        <v>181</v>
      </c>
      <c r="J2605">
        <v>2017</v>
      </c>
      <c r="K2605">
        <v>0</v>
      </c>
    </row>
    <row r="2606" spans="1:11" x14ac:dyDescent="0.25">
      <c r="A2606" t="s">
        <v>721</v>
      </c>
      <c r="B2606" t="s">
        <v>625</v>
      </c>
      <c r="C2606" t="s">
        <v>626</v>
      </c>
      <c r="D2606" t="str">
        <f>Clef_répartition[[#This Row],[Code association]]&amp;"_"&amp;Clef_répartition[[#This Row],[Nom association]]</f>
        <v>ASICOPE_Association scolaire intercommunale de Cossonay, Penthalaz et environs</v>
      </c>
      <c r="E2606">
        <f>COUNTIFS(D$2:D2606,Clef_répartition[[#This Row],[Code_Nom]],J$2:J2606,Clef_répartition[[#This Row],[Année]])</f>
        <v>14</v>
      </c>
      <c r="F2606">
        <f>IF(Clef_répartition[[#This Row],[Code_Nom]]=D2605,F2605-1,(COUNTIFS(Clef_répartition[Code_Nom],Clef_répartition[[#This Row],[Code_Nom]],Clef_répartition[Année],Clef_répartition[[#This Row],[Année]])))</f>
        <v>5</v>
      </c>
      <c r="G2606" t="str">
        <f>Clef_répartition[[#This Row],[Code_Nom]]&amp;"_"&amp;Clef_répartition[[#This Row],[Nombre]]&amp;"_"&amp;Clef_répartition[[#This Row],[Année]]</f>
        <v>ASICOPE_Association scolaire intercommunale de Cossonay, Penthalaz et environs_14_2017</v>
      </c>
      <c r="H2606">
        <v>5495</v>
      </c>
      <c r="I2606" t="s">
        <v>212</v>
      </c>
      <c r="J2606">
        <v>2017</v>
      </c>
      <c r="K2606">
        <v>0.21879999999999999</v>
      </c>
    </row>
    <row r="2607" spans="1:11" x14ac:dyDescent="0.25">
      <c r="A2607" t="s">
        <v>721</v>
      </c>
      <c r="B2607" t="s">
        <v>625</v>
      </c>
      <c r="C2607" t="s">
        <v>626</v>
      </c>
      <c r="D2607" t="str">
        <f>Clef_répartition[[#This Row],[Code association]]&amp;"_"&amp;Clef_répartition[[#This Row],[Nom association]]</f>
        <v>ASICOPE_Association scolaire intercommunale de Cossonay, Penthalaz et environs</v>
      </c>
      <c r="E2607">
        <f>COUNTIFS(D$2:D2607,Clef_répartition[[#This Row],[Code_Nom]],J$2:J2607,Clef_répartition[[#This Row],[Année]])</f>
        <v>15</v>
      </c>
      <c r="F2607">
        <f>IF(Clef_répartition[[#This Row],[Code_Nom]]=D2606,F2606-1,(COUNTIFS(Clef_répartition[Code_Nom],Clef_répartition[[#This Row],[Code_Nom]],Clef_répartition[Année],Clef_répartition[[#This Row],[Année]])))</f>
        <v>4</v>
      </c>
      <c r="G2607" t="str">
        <f>Clef_répartition[[#This Row],[Code_Nom]]&amp;"_"&amp;Clef_répartition[[#This Row],[Nombre]]&amp;"_"&amp;Clef_répartition[[#This Row],[Année]]</f>
        <v>ASICOPE_Association scolaire intercommunale de Cossonay, Penthalaz et environs_15_2017</v>
      </c>
      <c r="H2607">
        <v>5496</v>
      </c>
      <c r="I2607" t="s">
        <v>213</v>
      </c>
      <c r="J2607">
        <v>2017</v>
      </c>
      <c r="K2607">
        <v>0.1182</v>
      </c>
    </row>
    <row r="2608" spans="1:11" x14ac:dyDescent="0.25">
      <c r="A2608" t="s">
        <v>721</v>
      </c>
      <c r="B2608" t="s">
        <v>625</v>
      </c>
      <c r="C2608" t="s">
        <v>626</v>
      </c>
      <c r="D2608" t="str">
        <f>Clef_répartition[[#This Row],[Code association]]&amp;"_"&amp;Clef_répartition[[#This Row],[Nom association]]</f>
        <v>ASICOPE_Association scolaire intercommunale de Cossonay, Penthalaz et environs</v>
      </c>
      <c r="E2608">
        <f>COUNTIFS(D$2:D2608,Clef_répartition[[#This Row],[Code_Nom]],J$2:J2608,Clef_répartition[[#This Row],[Année]])</f>
        <v>16</v>
      </c>
      <c r="F2608">
        <f>IF(Clef_répartition[[#This Row],[Code_Nom]]=D2607,F2607-1,(COUNTIFS(Clef_répartition[Code_Nom],Clef_répartition[[#This Row],[Code_Nom]],Clef_répartition[Année],Clef_répartition[[#This Row],[Année]])))</f>
        <v>3</v>
      </c>
      <c r="G2608" t="str">
        <f>Clef_répartition[[#This Row],[Code_Nom]]&amp;"_"&amp;Clef_répartition[[#This Row],[Nombre]]&amp;"_"&amp;Clef_répartition[[#This Row],[Année]]</f>
        <v>ASICOPE_Association scolaire intercommunale de Cossonay, Penthalaz et environs_16_2017</v>
      </c>
      <c r="H2608">
        <v>5499</v>
      </c>
      <c r="I2608" t="s">
        <v>252</v>
      </c>
      <c r="J2608">
        <v>2017</v>
      </c>
      <c r="K2608">
        <v>3.3700000000000001E-2</v>
      </c>
    </row>
    <row r="2609" spans="1:11" x14ac:dyDescent="0.25">
      <c r="A2609" t="s">
        <v>721</v>
      </c>
      <c r="B2609" t="s">
        <v>625</v>
      </c>
      <c r="C2609" t="s">
        <v>626</v>
      </c>
      <c r="D2609" t="str">
        <f>Clef_répartition[[#This Row],[Code association]]&amp;"_"&amp;Clef_répartition[[#This Row],[Nom association]]</f>
        <v>ASICOPE_Association scolaire intercommunale de Cossonay, Penthalaz et environs</v>
      </c>
      <c r="E2609">
        <f>COUNTIFS(D$2:D2609,Clef_répartition[[#This Row],[Code_Nom]],J$2:J2609,Clef_répartition[[#This Row],[Année]])</f>
        <v>17</v>
      </c>
      <c r="F2609">
        <f>IF(Clef_répartition[[#This Row],[Code_Nom]]=D2608,F2608-1,(COUNTIFS(Clef_répartition[Code_Nom],Clef_répartition[[#This Row],[Code_Nom]],Clef_répartition[Année],Clef_répartition[[#This Row],[Année]])))</f>
        <v>2</v>
      </c>
      <c r="G2609" t="str">
        <f>Clef_répartition[[#This Row],[Code_Nom]]&amp;"_"&amp;Clef_répartition[[#This Row],[Nombre]]&amp;"_"&amp;Clef_répartition[[#This Row],[Année]]</f>
        <v>ASICOPE_Association scolaire intercommunale de Cossonay, Penthalaz et environs_17_2017</v>
      </c>
      <c r="H2609">
        <v>5503</v>
      </c>
      <c r="I2609" t="s">
        <v>290</v>
      </c>
      <c r="J2609">
        <v>2017</v>
      </c>
      <c r="K2609">
        <v>8.8700000000000001E-2</v>
      </c>
    </row>
    <row r="2610" spans="1:11" x14ac:dyDescent="0.25">
      <c r="A2610" t="s">
        <v>721</v>
      </c>
      <c r="B2610" t="s">
        <v>625</v>
      </c>
      <c r="C2610" t="s">
        <v>626</v>
      </c>
      <c r="D2610" t="str">
        <f>Clef_répartition[[#This Row],[Code association]]&amp;"_"&amp;Clef_répartition[[#This Row],[Nom association]]</f>
        <v>ASICOPE_Association scolaire intercommunale de Cossonay, Penthalaz et environs</v>
      </c>
      <c r="E2610">
        <f>COUNTIFS(D$2:D2610,Clef_répartition[[#This Row],[Code_Nom]],J$2:J2610,Clef_répartition[[#This Row],[Année]])</f>
        <v>18</v>
      </c>
      <c r="F2610">
        <f>IF(Clef_répartition[[#This Row],[Code_Nom]]=D2609,F2609-1,(COUNTIFS(Clef_répartition[Code_Nom],Clef_répartition[[#This Row],[Code_Nom]],Clef_répartition[Année],Clef_répartition[[#This Row],[Année]])))</f>
        <v>1</v>
      </c>
      <c r="G2610" t="str">
        <f>Clef_répartition[[#This Row],[Code_Nom]]&amp;"_"&amp;Clef_répartition[[#This Row],[Nombre]]&amp;"_"&amp;Clef_répartition[[#This Row],[Année]]</f>
        <v>ASICOPE_Association scolaire intercommunale de Cossonay, Penthalaz et environs_18_2017</v>
      </c>
      <c r="H2610">
        <v>5654</v>
      </c>
      <c r="I2610" t="s">
        <v>295</v>
      </c>
      <c r="J2610">
        <v>2017</v>
      </c>
      <c r="K2610">
        <v>2.8000000000000001E-2</v>
      </c>
    </row>
    <row r="2611" spans="1:11" x14ac:dyDescent="0.25">
      <c r="A2611" t="s">
        <v>721</v>
      </c>
      <c r="B2611" t="s">
        <v>454</v>
      </c>
      <c r="C2611" t="s">
        <v>455</v>
      </c>
      <c r="D2611" t="str">
        <f>Clef_répartition[[#This Row],[Code association]]&amp;"_"&amp;Clef_répartition[[#This Row],[Nom association]]</f>
        <v xml:space="preserve">ASICOVV_Association Scolaire intercommunale de Cossonay, Veyron et Venoge </v>
      </c>
      <c r="E2611">
        <f>COUNTIFS(D$2:D2611,Clef_répartition[[#This Row],[Code_Nom]],J$2:J2611,Clef_répartition[[#This Row],[Année]])</f>
        <v>1</v>
      </c>
      <c r="F2611">
        <f>IF(Clef_répartition[[#This Row],[Code_Nom]]=D2610,F2610-1,(COUNTIFS(Clef_répartition[Code_Nom],Clef_répartition[[#This Row],[Code_Nom]],Clef_répartition[Année],Clef_répartition[[#This Row],[Année]])))</f>
        <v>11</v>
      </c>
      <c r="G2611" t="str">
        <f>Clef_répartition[[#This Row],[Code_Nom]]&amp;"_"&amp;Clef_répartition[[#This Row],[Nombre]]&amp;"_"&amp;Clef_répartition[[#This Row],[Année]]</f>
        <v>ASICOVV_Association Scolaire intercommunale de Cossonay, Veyron et Venoge _1_2017</v>
      </c>
      <c r="H2611">
        <v>5475</v>
      </c>
      <c r="I2611" t="s">
        <v>55</v>
      </c>
      <c r="J2611">
        <v>2017</v>
      </c>
      <c r="K2611">
        <v>0</v>
      </c>
    </row>
    <row r="2612" spans="1:11" x14ac:dyDescent="0.25">
      <c r="A2612" t="s">
        <v>721</v>
      </c>
      <c r="B2612" t="s">
        <v>454</v>
      </c>
      <c r="C2612" t="s">
        <v>455</v>
      </c>
      <c r="D2612" t="str">
        <f>Clef_répartition[[#This Row],[Code association]]&amp;"_"&amp;Clef_répartition[[#This Row],[Nom association]]</f>
        <v xml:space="preserve">ASICOVV_Association Scolaire intercommunale de Cossonay, Veyron et Venoge </v>
      </c>
      <c r="E2612">
        <f>COUNTIFS(D$2:D2612,Clef_répartition[[#This Row],[Code_Nom]],J$2:J2612,Clef_répartition[[#This Row],[Année]])</f>
        <v>2</v>
      </c>
      <c r="F2612">
        <f>IF(Clef_répartition[[#This Row],[Code_Nom]]=D2611,F2611-1,(COUNTIFS(Clef_répartition[Code_Nom],Clef_répartition[[#This Row],[Code_Nom]],Clef_répartition[Année],Clef_répartition[[#This Row],[Année]])))</f>
        <v>10</v>
      </c>
      <c r="G2612" t="str">
        <f>Clef_répartition[[#This Row],[Code_Nom]]&amp;"_"&amp;Clef_répartition[[#This Row],[Nombre]]&amp;"_"&amp;Clef_répartition[[#This Row],[Année]]</f>
        <v>ASICOVV_Association Scolaire intercommunale de Cossonay, Veyron et Venoge _2_2017</v>
      </c>
      <c r="H2612">
        <v>5477</v>
      </c>
      <c r="I2612" t="s">
        <v>79</v>
      </c>
      <c r="J2612">
        <v>2017</v>
      </c>
      <c r="K2612">
        <v>0</v>
      </c>
    </row>
    <row r="2613" spans="1:11" x14ac:dyDescent="0.25">
      <c r="A2613" t="s">
        <v>721</v>
      </c>
      <c r="B2613" t="s">
        <v>454</v>
      </c>
      <c r="C2613" t="s">
        <v>455</v>
      </c>
      <c r="D2613" t="str">
        <f>Clef_répartition[[#This Row],[Code association]]&amp;"_"&amp;Clef_répartition[[#This Row],[Nom association]]</f>
        <v xml:space="preserve">ASICOVV_Association Scolaire intercommunale de Cossonay, Veyron et Venoge </v>
      </c>
      <c r="E2613">
        <f>COUNTIFS(D$2:D2613,Clef_répartition[[#This Row],[Code_Nom]],J$2:J2613,Clef_répartition[[#This Row],[Année]])</f>
        <v>3</v>
      </c>
      <c r="F2613">
        <f>IF(Clef_répartition[[#This Row],[Code_Nom]]=D2612,F2612-1,(COUNTIFS(Clef_répartition[Code_Nom],Clef_répartition[[#This Row],[Code_Nom]],Clef_répartition[Année],Clef_répartition[[#This Row],[Année]])))</f>
        <v>9</v>
      </c>
      <c r="G2613" t="str">
        <f>Clef_répartition[[#This Row],[Code_Nom]]&amp;"_"&amp;Clef_répartition[[#This Row],[Nombre]]&amp;"_"&amp;Clef_répartition[[#This Row],[Année]]</f>
        <v>ASICOVV_Association Scolaire intercommunale de Cossonay, Veyron et Venoge _3_2017</v>
      </c>
      <c r="H2613">
        <v>5479</v>
      </c>
      <c r="I2613" t="s">
        <v>85</v>
      </c>
      <c r="J2613">
        <v>2017</v>
      </c>
      <c r="K2613">
        <v>0</v>
      </c>
    </row>
    <row r="2614" spans="1:11" x14ac:dyDescent="0.25">
      <c r="A2614" t="s">
        <v>721</v>
      </c>
      <c r="B2614" t="s">
        <v>454</v>
      </c>
      <c r="C2614" t="s">
        <v>455</v>
      </c>
      <c r="D2614" t="str">
        <f>Clef_répartition[[#This Row],[Code association]]&amp;"_"&amp;Clef_répartition[[#This Row],[Nom association]]</f>
        <v xml:space="preserve">ASICOVV_Association Scolaire intercommunale de Cossonay, Veyron et Venoge </v>
      </c>
      <c r="E2614">
        <f>COUNTIFS(D$2:D2614,Clef_répartition[[#This Row],[Code_Nom]],J$2:J2614,Clef_répartition[[#This Row],[Année]])</f>
        <v>4</v>
      </c>
      <c r="F2614">
        <f>IF(Clef_répartition[[#This Row],[Code_Nom]]=D2613,F2613-1,(COUNTIFS(Clef_répartition[Code_Nom],Clef_répartition[[#This Row],[Code_Nom]],Clef_répartition[Année],Clef_répartition[[#This Row],[Année]])))</f>
        <v>8</v>
      </c>
      <c r="G2614" t="str">
        <f>Clef_répartition[[#This Row],[Code_Nom]]&amp;"_"&amp;Clef_répartition[[#This Row],[Nombre]]&amp;"_"&amp;Clef_répartition[[#This Row],[Année]]</f>
        <v>ASICOVV_Association Scolaire intercommunale de Cossonay, Veyron et Venoge _4_2017</v>
      </c>
      <c r="H2614">
        <v>5481</v>
      </c>
      <c r="I2614" t="s">
        <v>94</v>
      </c>
      <c r="J2614">
        <v>2017</v>
      </c>
      <c r="K2614">
        <v>0</v>
      </c>
    </row>
    <row r="2615" spans="1:11" x14ac:dyDescent="0.25">
      <c r="A2615" t="s">
        <v>721</v>
      </c>
      <c r="B2615" t="s">
        <v>454</v>
      </c>
      <c r="C2615" t="s">
        <v>455</v>
      </c>
      <c r="D2615" t="str">
        <f>Clef_répartition[[#This Row],[Code association]]&amp;"_"&amp;Clef_répartition[[#This Row],[Nom association]]</f>
        <v xml:space="preserve">ASICOVV_Association Scolaire intercommunale de Cossonay, Veyron et Venoge </v>
      </c>
      <c r="E2615">
        <f>COUNTIFS(D$2:D2615,Clef_répartition[[#This Row],[Code_Nom]],J$2:J2615,Clef_répartition[[#This Row],[Année]])</f>
        <v>5</v>
      </c>
      <c r="F2615">
        <f>IF(Clef_répartition[[#This Row],[Code_Nom]]=D2614,F2614-1,(COUNTIFS(Clef_répartition[Code_Nom],Clef_répartition[[#This Row],[Code_Nom]],Clef_répartition[Année],Clef_répartition[[#This Row],[Année]])))</f>
        <v>7</v>
      </c>
      <c r="G2615" t="str">
        <f>Clef_répartition[[#This Row],[Code_Nom]]&amp;"_"&amp;Clef_répartition[[#This Row],[Nombre]]&amp;"_"&amp;Clef_répartition[[#This Row],[Année]]</f>
        <v>ASICOVV_Association Scolaire intercommunale de Cossonay, Veyron et Venoge _5_2017</v>
      </c>
      <c r="H2615">
        <v>5484</v>
      </c>
      <c r="I2615" t="s">
        <v>127</v>
      </c>
      <c r="J2615">
        <v>2017</v>
      </c>
      <c r="K2615">
        <v>0</v>
      </c>
    </row>
    <row r="2616" spans="1:11" x14ac:dyDescent="0.25">
      <c r="A2616" t="s">
        <v>721</v>
      </c>
      <c r="B2616" t="s">
        <v>454</v>
      </c>
      <c r="C2616" t="s">
        <v>455</v>
      </c>
      <c r="D2616" t="str">
        <f>Clef_répartition[[#This Row],[Code association]]&amp;"_"&amp;Clef_répartition[[#This Row],[Nom association]]</f>
        <v xml:space="preserve">ASICOVV_Association Scolaire intercommunale de Cossonay, Veyron et Venoge </v>
      </c>
      <c r="E2616">
        <f>COUNTIFS(D$2:D2616,Clef_répartition[[#This Row],[Code_Nom]],J$2:J2616,Clef_répartition[[#This Row],[Année]])</f>
        <v>6</v>
      </c>
      <c r="F2616">
        <f>IF(Clef_répartition[[#This Row],[Code_Nom]]=D2615,F2615-1,(COUNTIFS(Clef_répartition[Code_Nom],Clef_répartition[[#This Row],[Code_Nom]],Clef_répartition[Année],Clef_répartition[[#This Row],[Année]])))</f>
        <v>6</v>
      </c>
      <c r="G2616" t="str">
        <f>Clef_répartition[[#This Row],[Code_Nom]]&amp;"_"&amp;Clef_répartition[[#This Row],[Nombre]]&amp;"_"&amp;Clef_répartition[[#This Row],[Année]]</f>
        <v>ASICOVV_Association Scolaire intercommunale de Cossonay, Veyron et Venoge _6_2017</v>
      </c>
      <c r="H2616">
        <v>5485</v>
      </c>
      <c r="I2616" t="s">
        <v>129</v>
      </c>
      <c r="J2616">
        <v>2017</v>
      </c>
      <c r="K2616">
        <v>0</v>
      </c>
    </row>
    <row r="2617" spans="1:11" x14ac:dyDescent="0.25">
      <c r="A2617" t="s">
        <v>721</v>
      </c>
      <c r="B2617" t="s">
        <v>454</v>
      </c>
      <c r="C2617" t="s">
        <v>455</v>
      </c>
      <c r="D2617" t="str">
        <f>Clef_répartition[[#This Row],[Code association]]&amp;"_"&amp;Clef_répartition[[#This Row],[Nom association]]</f>
        <v xml:space="preserve">ASICOVV_Association Scolaire intercommunale de Cossonay, Veyron et Venoge </v>
      </c>
      <c r="E2617">
        <f>COUNTIFS(D$2:D2617,Clef_répartition[[#This Row],[Code_Nom]],J$2:J2617,Clef_répartition[[#This Row],[Année]])</f>
        <v>7</v>
      </c>
      <c r="F2617">
        <f>IF(Clef_répartition[[#This Row],[Code_Nom]]=D2616,F2616-1,(COUNTIFS(Clef_répartition[Code_Nom],Clef_répartition[[#This Row],[Code_Nom]],Clef_répartition[Année],Clef_répartition[[#This Row],[Année]])))</f>
        <v>5</v>
      </c>
      <c r="G2617" t="str">
        <f>Clef_répartition[[#This Row],[Code_Nom]]&amp;"_"&amp;Clef_répartition[[#This Row],[Nombre]]&amp;"_"&amp;Clef_répartition[[#This Row],[Année]]</f>
        <v>ASICOVV_Association Scolaire intercommunale de Cossonay, Veyron et Venoge _7_2017</v>
      </c>
      <c r="H2617">
        <v>5474</v>
      </c>
      <c r="I2617" t="s">
        <v>146</v>
      </c>
      <c r="J2617">
        <v>2017</v>
      </c>
      <c r="K2617">
        <v>0</v>
      </c>
    </row>
    <row r="2618" spans="1:11" x14ac:dyDescent="0.25">
      <c r="A2618" t="s">
        <v>721</v>
      </c>
      <c r="B2618" t="s">
        <v>454</v>
      </c>
      <c r="C2618" t="s">
        <v>455</v>
      </c>
      <c r="D2618" t="str">
        <f>Clef_répartition[[#This Row],[Code association]]&amp;"_"&amp;Clef_répartition[[#This Row],[Nom association]]</f>
        <v xml:space="preserve">ASICOVV_Association Scolaire intercommunale de Cossonay, Veyron et Venoge </v>
      </c>
      <c r="E2618">
        <f>COUNTIFS(D$2:D2618,Clef_répartition[[#This Row],[Code_Nom]],J$2:J2618,Clef_répartition[[#This Row],[Année]])</f>
        <v>8</v>
      </c>
      <c r="F2618">
        <f>IF(Clef_répartition[[#This Row],[Code_Nom]]=D2617,F2617-1,(COUNTIFS(Clef_répartition[Code_Nom],Clef_répartition[[#This Row],[Code_Nom]],Clef_répartition[Année],Clef_répartition[[#This Row],[Année]])))</f>
        <v>4</v>
      </c>
      <c r="G2618" t="str">
        <f>Clef_répartition[[#This Row],[Code_Nom]]&amp;"_"&amp;Clef_répartition[[#This Row],[Nombre]]&amp;"_"&amp;Clef_répartition[[#This Row],[Année]]</f>
        <v>ASICOVV_Association Scolaire intercommunale de Cossonay, Veyron et Venoge _8_2017</v>
      </c>
      <c r="H2618">
        <v>5486</v>
      </c>
      <c r="I2618" t="s">
        <v>145</v>
      </c>
      <c r="J2618">
        <v>2017</v>
      </c>
      <c r="K2618">
        <v>0</v>
      </c>
    </row>
    <row r="2619" spans="1:11" x14ac:dyDescent="0.25">
      <c r="A2619" t="s">
        <v>721</v>
      </c>
      <c r="B2619" t="s">
        <v>454</v>
      </c>
      <c r="C2619" t="s">
        <v>455</v>
      </c>
      <c r="D2619" t="str">
        <f>Clef_répartition[[#This Row],[Code association]]&amp;"_"&amp;Clef_répartition[[#This Row],[Nom association]]</f>
        <v xml:space="preserve">ASICOVV_Association Scolaire intercommunale de Cossonay, Veyron et Venoge </v>
      </c>
      <c r="E2619">
        <f>COUNTIFS(D$2:D2619,Clef_répartition[[#This Row],[Code_Nom]],J$2:J2619,Clef_répartition[[#This Row],[Année]])</f>
        <v>9</v>
      </c>
      <c r="F2619">
        <f>IF(Clef_répartition[[#This Row],[Code_Nom]]=D2618,F2618-1,(COUNTIFS(Clef_répartition[Code_Nom],Clef_répartition[[#This Row],[Code_Nom]],Clef_répartition[Année],Clef_répartition[[#This Row],[Année]])))</f>
        <v>3</v>
      </c>
      <c r="G2619" t="str">
        <f>Clef_répartition[[#This Row],[Code_Nom]]&amp;"_"&amp;Clef_répartition[[#This Row],[Nombre]]&amp;"_"&amp;Clef_répartition[[#This Row],[Année]]</f>
        <v>ASICOVV_Association Scolaire intercommunale de Cossonay, Veyron et Venoge _9_2017</v>
      </c>
      <c r="H2619">
        <v>5488</v>
      </c>
      <c r="I2619" t="s">
        <v>174</v>
      </c>
      <c r="J2619">
        <v>2017</v>
      </c>
      <c r="K2619">
        <v>0</v>
      </c>
    </row>
    <row r="2620" spans="1:11" x14ac:dyDescent="0.25">
      <c r="A2620" t="s">
        <v>721</v>
      </c>
      <c r="B2620" t="s">
        <v>454</v>
      </c>
      <c r="C2620" t="s">
        <v>455</v>
      </c>
      <c r="D2620" t="str">
        <f>Clef_répartition[[#This Row],[Code association]]&amp;"_"&amp;Clef_répartition[[#This Row],[Nom association]]</f>
        <v xml:space="preserve">ASICOVV_Association Scolaire intercommunale de Cossonay, Veyron et Venoge </v>
      </c>
      <c r="E2620">
        <f>COUNTIFS(D$2:D2620,Clef_répartition[[#This Row],[Code_Nom]],J$2:J2620,Clef_répartition[[#This Row],[Année]])</f>
        <v>10</v>
      </c>
      <c r="F2620">
        <f>IF(Clef_répartition[[#This Row],[Code_Nom]]=D2619,F2619-1,(COUNTIFS(Clef_répartition[Code_Nom],Clef_répartition[[#This Row],[Code_Nom]],Clef_répartition[Année],Clef_répartition[[#This Row],[Année]])))</f>
        <v>2</v>
      </c>
      <c r="G2620" t="str">
        <f>Clef_répartition[[#This Row],[Code_Nom]]&amp;"_"&amp;Clef_répartition[[#This Row],[Nombre]]&amp;"_"&amp;Clef_répartition[[#This Row],[Année]]</f>
        <v>ASICOVV_Association Scolaire intercommunale de Cossonay, Veyron et Venoge _10_2017</v>
      </c>
      <c r="H2620">
        <v>5491</v>
      </c>
      <c r="I2620" t="s">
        <v>181</v>
      </c>
      <c r="J2620">
        <v>2017</v>
      </c>
      <c r="K2620">
        <v>0</v>
      </c>
    </row>
    <row r="2621" spans="1:11" x14ac:dyDescent="0.25">
      <c r="A2621" t="s">
        <v>721</v>
      </c>
      <c r="B2621" t="s">
        <v>454</v>
      </c>
      <c r="C2621" t="s">
        <v>455</v>
      </c>
      <c r="D2621" t="str">
        <f>Clef_répartition[[#This Row],[Code association]]&amp;"_"&amp;Clef_répartition[[#This Row],[Nom association]]</f>
        <v xml:space="preserve">ASICOVV_Association Scolaire intercommunale de Cossonay, Veyron et Venoge </v>
      </c>
      <c r="E2621">
        <f>COUNTIFS(D$2:D2621,Clef_répartition[[#This Row],[Code_Nom]],J$2:J2621,Clef_répartition[[#This Row],[Année]])</f>
        <v>11</v>
      </c>
      <c r="F2621">
        <f>IF(Clef_répartition[[#This Row],[Code_Nom]]=D2620,F2620-1,(COUNTIFS(Clef_répartition[Code_Nom],Clef_répartition[[#This Row],[Code_Nom]],Clef_répartition[Année],Clef_répartition[[#This Row],[Année]])))</f>
        <v>1</v>
      </c>
      <c r="G2621" t="str">
        <f>Clef_répartition[[#This Row],[Code_Nom]]&amp;"_"&amp;Clef_répartition[[#This Row],[Nombre]]&amp;"_"&amp;Clef_répartition[[#This Row],[Année]]</f>
        <v>ASICOVV_Association Scolaire intercommunale de Cossonay, Veyron et Venoge _11_2017</v>
      </c>
      <c r="H2621">
        <v>5499</v>
      </c>
      <c r="I2621" t="s">
        <v>252</v>
      </c>
      <c r="J2621">
        <v>2017</v>
      </c>
      <c r="K2621">
        <v>0</v>
      </c>
    </row>
    <row r="2622" spans="1:11" x14ac:dyDescent="0.25">
      <c r="A2622" t="s">
        <v>721</v>
      </c>
      <c r="B2622" t="s">
        <v>675</v>
      </c>
      <c r="C2622" t="s">
        <v>676</v>
      </c>
      <c r="D2622" t="str">
        <f>Clef_répartition[[#This Row],[Code association]]&amp;"_"&amp;Clef_répartition[[#This Row],[Nom association]]</f>
        <v>ASIEGE_Association scolaire intercommunale de l'Etablissement de Granges et Environs</v>
      </c>
      <c r="E2622">
        <f>COUNTIFS(D$2:D2622,Clef_répartition[[#This Row],[Code_Nom]],J$2:J2622,Clef_répartition[[#This Row],[Année]])</f>
        <v>1</v>
      </c>
      <c r="F2622">
        <f>IF(Clef_répartition[[#This Row],[Code_Nom]]=D2621,F2621-1,(COUNTIFS(Clef_répartition[Code_Nom],Clef_répartition[[#This Row],[Code_Nom]],Clef_répartition[Année],Clef_répartition[[#This Row],[Année]])))</f>
        <v>6</v>
      </c>
      <c r="G2622" t="str">
        <f>Clef_répartition[[#This Row],[Code_Nom]]&amp;"_"&amp;Clef_répartition[[#This Row],[Nombre]]&amp;"_"&amp;Clef_répartition[[#This Row],[Année]]</f>
        <v>ASIEGE_Association scolaire intercommunale de l'Etablissement de Granges et Environs_1_2017</v>
      </c>
      <c r="H2622">
        <v>5812</v>
      </c>
      <c r="I2622" t="s">
        <v>48</v>
      </c>
      <c r="J2622">
        <v>2017</v>
      </c>
      <c r="K2622">
        <v>2.8000000000000001E-2</v>
      </c>
    </row>
    <row r="2623" spans="1:11" x14ac:dyDescent="0.25">
      <c r="A2623" t="s">
        <v>721</v>
      </c>
      <c r="B2623" t="s">
        <v>675</v>
      </c>
      <c r="C2623" t="s">
        <v>676</v>
      </c>
      <c r="D2623" t="str">
        <f>Clef_répartition[[#This Row],[Code association]]&amp;"_"&amp;Clef_répartition[[#This Row],[Nom association]]</f>
        <v>ASIEGE_Association scolaire intercommunale de l'Etablissement de Granges et Environs</v>
      </c>
      <c r="E2623">
        <f>COUNTIFS(D$2:D2623,Clef_répartition[[#This Row],[Code_Nom]],J$2:J2623,Clef_répartition[[#This Row],[Année]])</f>
        <v>2</v>
      </c>
      <c r="F2623">
        <f>IF(Clef_répartition[[#This Row],[Code_Nom]]=D2622,F2622-1,(COUNTIFS(Clef_répartition[Code_Nom],Clef_répartition[[#This Row],[Code_Nom]],Clef_répartition[Année],Clef_répartition[[#This Row],[Année]])))</f>
        <v>5</v>
      </c>
      <c r="G2623" t="str">
        <f>Clef_répartition[[#This Row],[Code_Nom]]&amp;"_"&amp;Clef_répartition[[#This Row],[Nombre]]&amp;"_"&amp;Clef_répartition[[#This Row],[Année]]</f>
        <v>ASIEGE_Association scolaire intercommunale de l'Etablissement de Granges et Environs_2_2017</v>
      </c>
      <c r="H2623">
        <v>5671</v>
      </c>
      <c r="I2623" t="s">
        <v>95</v>
      </c>
      <c r="J2623">
        <v>2017</v>
      </c>
      <c r="K2623">
        <v>0.05</v>
      </c>
    </row>
    <row r="2624" spans="1:11" x14ac:dyDescent="0.25">
      <c r="A2624" t="s">
        <v>721</v>
      </c>
      <c r="B2624" t="s">
        <v>675</v>
      </c>
      <c r="C2624" t="s">
        <v>676</v>
      </c>
      <c r="D2624" t="str">
        <f>Clef_répartition[[#This Row],[Code association]]&amp;"_"&amp;Clef_répartition[[#This Row],[Nom association]]</f>
        <v>ASIEGE_Association scolaire intercommunale de l'Etablissement de Granges et Environs</v>
      </c>
      <c r="E2624">
        <f>COUNTIFS(D$2:D2624,Clef_répartition[[#This Row],[Code_Nom]],J$2:J2624,Clef_répartition[[#This Row],[Année]])</f>
        <v>3</v>
      </c>
      <c r="F2624">
        <f>IF(Clef_répartition[[#This Row],[Code_Nom]]=D2623,F2623-1,(COUNTIFS(Clef_répartition[Code_Nom],Clef_répartition[[#This Row],[Code_Nom]],Clef_répartition[Année],Clef_répartition[[#This Row],[Année]])))</f>
        <v>4</v>
      </c>
      <c r="G2624" t="str">
        <f>Clef_répartition[[#This Row],[Code_Nom]]&amp;"_"&amp;Clef_répartition[[#This Row],[Nombre]]&amp;"_"&amp;Clef_répartition[[#This Row],[Année]]</f>
        <v>ASIEGE_Association scolaire intercommunale de l'Etablissement de Granges et Environs_3_2017</v>
      </c>
      <c r="H2624">
        <v>5819</v>
      </c>
      <c r="I2624" t="s">
        <v>136</v>
      </c>
      <c r="J2624">
        <v>2017</v>
      </c>
      <c r="K2624">
        <v>8.1299999999999997E-2</v>
      </c>
    </row>
    <row r="2625" spans="1:11" x14ac:dyDescent="0.25">
      <c r="A2625" t="s">
        <v>721</v>
      </c>
      <c r="B2625" t="s">
        <v>675</v>
      </c>
      <c r="C2625" t="s">
        <v>676</v>
      </c>
      <c r="D2625" t="str">
        <f>Clef_répartition[[#This Row],[Code association]]&amp;"_"&amp;Clef_répartition[[#This Row],[Nom association]]</f>
        <v>ASIEGE_Association scolaire intercommunale de l'Etablissement de Granges et Environs</v>
      </c>
      <c r="E2625">
        <f>COUNTIFS(D$2:D2625,Clef_répartition[[#This Row],[Code_Nom]],J$2:J2625,Clef_répartition[[#This Row],[Année]])</f>
        <v>4</v>
      </c>
      <c r="F2625">
        <f>IF(Clef_répartition[[#This Row],[Code_Nom]]=D2624,F2624-1,(COUNTIFS(Clef_répartition[Code_Nom],Clef_répartition[[#This Row],[Code_Nom]],Clef_répartition[Année],Clef_répartition[[#This Row],[Année]])))</f>
        <v>3</v>
      </c>
      <c r="G2625" t="str">
        <f>Clef_répartition[[#This Row],[Code_Nom]]&amp;"_"&amp;Clef_répartition[[#This Row],[Nombre]]&amp;"_"&amp;Clef_répartition[[#This Row],[Année]]</f>
        <v>ASIEGE_Association scolaire intercommunale de l'Etablissement de Granges et Environs_4_2017</v>
      </c>
      <c r="H2625">
        <v>5828</v>
      </c>
      <c r="I2625" t="s">
        <v>268</v>
      </c>
      <c r="J2625">
        <v>2017</v>
      </c>
      <c r="K2625">
        <v>2.92E-2</v>
      </c>
    </row>
    <row r="2626" spans="1:11" x14ac:dyDescent="0.25">
      <c r="A2626" t="s">
        <v>721</v>
      </c>
      <c r="B2626" t="s">
        <v>675</v>
      </c>
      <c r="C2626" t="s">
        <v>676</v>
      </c>
      <c r="D2626" t="str">
        <f>Clef_répartition[[#This Row],[Code association]]&amp;"_"&amp;Clef_répartition[[#This Row],[Nom association]]</f>
        <v>ASIEGE_Association scolaire intercommunale de l'Etablissement de Granges et Environs</v>
      </c>
      <c r="E2626">
        <f>COUNTIFS(D$2:D2626,Clef_répartition[[#This Row],[Code_Nom]],J$2:J2626,Clef_répartition[[#This Row],[Année]])</f>
        <v>5</v>
      </c>
      <c r="F2626">
        <f>IF(Clef_répartition[[#This Row],[Code_Nom]]=D2625,F2625-1,(COUNTIFS(Clef_répartition[Code_Nom],Clef_répartition[[#This Row],[Code_Nom]],Clef_répartition[Année],Clef_répartition[[#This Row],[Année]])))</f>
        <v>2</v>
      </c>
      <c r="G2626" t="str">
        <f>Clef_répartition[[#This Row],[Code_Nom]]&amp;"_"&amp;Clef_répartition[[#This Row],[Nombre]]&amp;"_"&amp;Clef_répartition[[#This Row],[Année]]</f>
        <v>ASIEGE_Association scolaire intercommunale de l'Etablissement de Granges et Environs_5_2017</v>
      </c>
      <c r="H2626">
        <v>5831</v>
      </c>
      <c r="I2626" t="s">
        <v>270</v>
      </c>
      <c r="J2626">
        <v>2017</v>
      </c>
      <c r="K2626">
        <v>0.70499999999999996</v>
      </c>
    </row>
    <row r="2627" spans="1:11" x14ac:dyDescent="0.25">
      <c r="A2627" t="s">
        <v>721</v>
      </c>
      <c r="B2627" t="s">
        <v>675</v>
      </c>
      <c r="C2627" t="s">
        <v>676</v>
      </c>
      <c r="D2627" t="str">
        <f>Clef_répartition[[#This Row],[Code association]]&amp;"_"&amp;Clef_répartition[[#This Row],[Nom association]]</f>
        <v>ASIEGE_Association scolaire intercommunale de l'Etablissement de Granges et Environs</v>
      </c>
      <c r="E2627">
        <f>COUNTIFS(D$2:D2627,Clef_répartition[[#This Row],[Code_Nom]],J$2:J2627,Clef_répartition[[#This Row],[Année]])</f>
        <v>6</v>
      </c>
      <c r="F2627">
        <f>IF(Clef_répartition[[#This Row],[Code_Nom]]=D2626,F2626-1,(COUNTIFS(Clef_répartition[Code_Nom],Clef_répartition[[#This Row],[Code_Nom]],Clef_répartition[Année],Clef_répartition[[#This Row],[Année]])))</f>
        <v>1</v>
      </c>
      <c r="G2627" t="str">
        <f>Clef_répartition[[#This Row],[Code_Nom]]&amp;"_"&amp;Clef_répartition[[#This Row],[Nombre]]&amp;"_"&amp;Clef_répartition[[#This Row],[Année]]</f>
        <v>ASIEGE_Association scolaire intercommunale de l'Etablissement de Granges et Environs_6_2017</v>
      </c>
      <c r="H2627">
        <v>5830</v>
      </c>
      <c r="I2627" t="s">
        <v>285</v>
      </c>
      <c r="J2627">
        <v>2017</v>
      </c>
      <c r="K2627">
        <v>0.1065</v>
      </c>
    </row>
    <row r="2628" spans="1:11" x14ac:dyDescent="0.25">
      <c r="A2628" t="s">
        <v>721</v>
      </c>
      <c r="B2628" t="s">
        <v>583</v>
      </c>
      <c r="C2628" t="s">
        <v>584</v>
      </c>
      <c r="D2628" t="str">
        <f>Clef_répartition[[#This Row],[Code association]]&amp;"_"&amp;Clef_répartition[[#This Row],[Nom association]]</f>
        <v>ASIGE_Association intercommunale du groupement et de l'arrondissement scolaires de Grandson</v>
      </c>
      <c r="E2628">
        <f>COUNTIFS(D$2:D2628,Clef_répartition[[#This Row],[Code_Nom]],J$2:J2628,Clef_répartition[[#This Row],[Année]])</f>
        <v>1</v>
      </c>
      <c r="F2628">
        <f>IF(Clef_répartition[[#This Row],[Code_Nom]]=D2627,F2627-1,(COUNTIFS(Clef_répartition[Code_Nom],Clef_répartition[[#This Row],[Code_Nom]],Clef_répartition[Année],Clef_répartition[[#This Row],[Année]])))</f>
        <v>18</v>
      </c>
      <c r="G2628" t="str">
        <f>Clef_répartition[[#This Row],[Code_Nom]]&amp;"_"&amp;Clef_répartition[[#This Row],[Nombre]]&amp;"_"&amp;Clef_répartition[[#This Row],[Année]]</f>
        <v>ASIGE_Association intercommunale du groupement et de l'arrondissement scolaires de Grandson_1_2017</v>
      </c>
      <c r="H2628">
        <v>5551</v>
      </c>
      <c r="I2628" t="s">
        <v>28</v>
      </c>
      <c r="J2628">
        <v>2017</v>
      </c>
      <c r="K2628">
        <v>0.04</v>
      </c>
    </row>
    <row r="2629" spans="1:11" x14ac:dyDescent="0.25">
      <c r="A2629" t="s">
        <v>721</v>
      </c>
      <c r="B2629" t="s">
        <v>583</v>
      </c>
      <c r="C2629" t="s">
        <v>584</v>
      </c>
      <c r="D2629" t="str">
        <f>Clef_répartition[[#This Row],[Code association]]&amp;"_"&amp;Clef_répartition[[#This Row],[Nom association]]</f>
        <v>ASIGE_Association intercommunale du groupement et de l'arrondissement scolaires de Grandson</v>
      </c>
      <c r="E2629">
        <f>COUNTIFS(D$2:D2629,Clef_répartition[[#This Row],[Code_Nom]],J$2:J2629,Clef_répartition[[#This Row],[Année]])</f>
        <v>2</v>
      </c>
      <c r="F2629">
        <f>IF(Clef_répartition[[#This Row],[Code_Nom]]=D2628,F2628-1,(COUNTIFS(Clef_répartition[Code_Nom],Clef_répartition[[#This Row],[Code_Nom]],Clef_répartition[Année],Clef_répartition[[#This Row],[Année]])))</f>
        <v>17</v>
      </c>
      <c r="G2629" t="str">
        <f>Clef_répartition[[#This Row],[Code_Nom]]&amp;"_"&amp;Clef_répartition[[#This Row],[Nombre]]&amp;"_"&amp;Clef_répartition[[#This Row],[Année]]</f>
        <v>ASIGE_Association intercommunale du groupement et de l'arrondissement scolaires de Grandson_2_2017</v>
      </c>
      <c r="H2629">
        <v>5553</v>
      </c>
      <c r="I2629" t="s">
        <v>47</v>
      </c>
      <c r="J2629">
        <v>2017</v>
      </c>
      <c r="K2629">
        <v>0.1</v>
      </c>
    </row>
    <row r="2630" spans="1:11" x14ac:dyDescent="0.25">
      <c r="A2630" t="s">
        <v>721</v>
      </c>
      <c r="B2630" t="s">
        <v>583</v>
      </c>
      <c r="C2630" t="s">
        <v>584</v>
      </c>
      <c r="D2630" t="str">
        <f>Clef_répartition[[#This Row],[Code association]]&amp;"_"&amp;Clef_répartition[[#This Row],[Nom association]]</f>
        <v>ASIGE_Association intercommunale du groupement et de l'arrondissement scolaires de Grandson</v>
      </c>
      <c r="E2630">
        <f>COUNTIFS(D$2:D2630,Clef_répartition[[#This Row],[Code_Nom]],J$2:J2630,Clef_répartition[[#This Row],[Année]])</f>
        <v>3</v>
      </c>
      <c r="F2630">
        <f>IF(Clef_répartition[[#This Row],[Code_Nom]]=D2629,F2629-1,(COUNTIFS(Clef_répartition[Code_Nom],Clef_répartition[[#This Row],[Code_Nom]],Clef_répartition[Année],Clef_répartition[[#This Row],[Année]])))</f>
        <v>16</v>
      </c>
      <c r="G2630" t="str">
        <f>Clef_répartition[[#This Row],[Code_Nom]]&amp;"_"&amp;Clef_répartition[[#This Row],[Nombre]]&amp;"_"&amp;Clef_répartition[[#This Row],[Année]]</f>
        <v>ASIGE_Association intercommunale du groupement et de l'arrondissement scolaires de Grandson_3_2017</v>
      </c>
      <c r="H2630">
        <v>5554</v>
      </c>
      <c r="I2630" t="s">
        <v>71</v>
      </c>
      <c r="J2630">
        <v>2017</v>
      </c>
      <c r="K2630">
        <v>0.09</v>
      </c>
    </row>
    <row r="2631" spans="1:11" x14ac:dyDescent="0.25">
      <c r="A2631" t="s">
        <v>721</v>
      </c>
      <c r="B2631" t="s">
        <v>583</v>
      </c>
      <c r="C2631" t="s">
        <v>584</v>
      </c>
      <c r="D2631" t="str">
        <f>Clef_répartition[[#This Row],[Code association]]&amp;"_"&amp;Clef_répartition[[#This Row],[Nom association]]</f>
        <v>ASIGE_Association intercommunale du groupement et de l'arrondissement scolaires de Grandson</v>
      </c>
      <c r="E2631">
        <f>COUNTIFS(D$2:D2631,Clef_répartition[[#This Row],[Code_Nom]],J$2:J2631,Clef_répartition[[#This Row],[Année]])</f>
        <v>4</v>
      </c>
      <c r="F2631">
        <f>IF(Clef_répartition[[#This Row],[Code_Nom]]=D2630,F2630-1,(COUNTIFS(Clef_répartition[Code_Nom],Clef_répartition[[#This Row],[Code_Nom]],Clef_répartition[Année],Clef_répartition[[#This Row],[Année]])))</f>
        <v>15</v>
      </c>
      <c r="G2631" t="str">
        <f>Clef_répartition[[#This Row],[Code_Nom]]&amp;"_"&amp;Clef_répartition[[#This Row],[Nombre]]&amp;"_"&amp;Clef_répartition[[#This Row],[Année]]</f>
        <v>ASIGE_Association intercommunale du groupement et de l'arrondissement scolaires de Grandson_4_2017</v>
      </c>
      <c r="H2631">
        <v>5555</v>
      </c>
      <c r="I2631" t="s">
        <v>75</v>
      </c>
      <c r="J2631">
        <v>2017</v>
      </c>
      <c r="K2631">
        <v>0.03</v>
      </c>
    </row>
    <row r="2632" spans="1:11" x14ac:dyDescent="0.25">
      <c r="A2632" t="s">
        <v>721</v>
      </c>
      <c r="B2632" t="s">
        <v>583</v>
      </c>
      <c r="C2632" t="s">
        <v>584</v>
      </c>
      <c r="D2632" t="str">
        <f>Clef_répartition[[#This Row],[Code association]]&amp;"_"&amp;Clef_répartition[[#This Row],[Nom association]]</f>
        <v>ASIGE_Association intercommunale du groupement et de l'arrondissement scolaires de Grandson</v>
      </c>
      <c r="E2632">
        <f>COUNTIFS(D$2:D2632,Clef_répartition[[#This Row],[Code_Nom]],J$2:J2632,Clef_répartition[[#This Row],[Année]])</f>
        <v>5</v>
      </c>
      <c r="F2632">
        <f>IF(Clef_répartition[[#This Row],[Code_Nom]]=D2631,F2631-1,(COUNTIFS(Clef_répartition[Code_Nom],Clef_répartition[[#This Row],[Code_Nom]],Clef_répartition[Année],Clef_répartition[[#This Row],[Année]])))</f>
        <v>14</v>
      </c>
      <c r="G2632" t="str">
        <f>Clef_répartition[[#This Row],[Code_Nom]]&amp;"_"&amp;Clef_répartition[[#This Row],[Nombre]]&amp;"_"&amp;Clef_répartition[[#This Row],[Année]]</f>
        <v>ASIGE_Association intercommunale du groupement et de l'arrondissement scolaires de Grandson_5_2017</v>
      </c>
      <c r="H2632">
        <v>5556</v>
      </c>
      <c r="I2632" t="s">
        <v>115</v>
      </c>
      <c r="J2632">
        <v>2017</v>
      </c>
      <c r="K2632">
        <v>0.05</v>
      </c>
    </row>
    <row r="2633" spans="1:11" x14ac:dyDescent="0.25">
      <c r="A2633" t="s">
        <v>721</v>
      </c>
      <c r="B2633" t="s">
        <v>583</v>
      </c>
      <c r="C2633" t="s">
        <v>584</v>
      </c>
      <c r="D2633" t="str">
        <f>Clef_répartition[[#This Row],[Code association]]&amp;"_"&amp;Clef_répartition[[#This Row],[Nom association]]</f>
        <v>ASIGE_Association intercommunale du groupement et de l'arrondissement scolaires de Grandson</v>
      </c>
      <c r="E2633">
        <f>COUNTIFS(D$2:D2633,Clef_répartition[[#This Row],[Code_Nom]],J$2:J2633,Clef_répartition[[#This Row],[Année]])</f>
        <v>6</v>
      </c>
      <c r="F2633">
        <f>IF(Clef_répartition[[#This Row],[Code_Nom]]=D2632,F2632-1,(COUNTIFS(Clef_répartition[Code_Nom],Clef_répartition[[#This Row],[Code_Nom]],Clef_répartition[Année],Clef_répartition[[#This Row],[Année]])))</f>
        <v>13</v>
      </c>
      <c r="G2633" t="str">
        <f>Clef_répartition[[#This Row],[Code_Nom]]&amp;"_"&amp;Clef_répartition[[#This Row],[Nombre]]&amp;"_"&amp;Clef_répartition[[#This Row],[Année]]</f>
        <v>ASIGE_Association intercommunale du groupement et de l'arrondissement scolaires de Grandson_6_2017</v>
      </c>
      <c r="H2633">
        <v>5557</v>
      </c>
      <c r="I2633" t="s">
        <v>116</v>
      </c>
      <c r="J2633">
        <v>2017</v>
      </c>
      <c r="K2633">
        <v>0.02</v>
      </c>
    </row>
    <row r="2634" spans="1:11" x14ac:dyDescent="0.25">
      <c r="A2634" t="s">
        <v>721</v>
      </c>
      <c r="B2634" t="s">
        <v>583</v>
      </c>
      <c r="C2634" t="s">
        <v>584</v>
      </c>
      <c r="D2634" t="str">
        <f>Clef_répartition[[#This Row],[Code association]]&amp;"_"&amp;Clef_répartition[[#This Row],[Nom association]]</f>
        <v>ASIGE_Association intercommunale du groupement et de l'arrondissement scolaires de Grandson</v>
      </c>
      <c r="E2634">
        <f>COUNTIFS(D$2:D2634,Clef_répartition[[#This Row],[Code_Nom]],J$2:J2634,Clef_répartition[[#This Row],[Année]])</f>
        <v>7</v>
      </c>
      <c r="F2634">
        <f>IF(Clef_répartition[[#This Row],[Code_Nom]]=D2633,F2633-1,(COUNTIFS(Clef_répartition[Code_Nom],Clef_répartition[[#This Row],[Code_Nom]],Clef_répartition[Année],Clef_répartition[[#This Row],[Année]])))</f>
        <v>12</v>
      </c>
      <c r="G2634" t="str">
        <f>Clef_répartition[[#This Row],[Code_Nom]]&amp;"_"&amp;Clef_répartition[[#This Row],[Nombre]]&amp;"_"&amp;Clef_répartition[[#This Row],[Année]]</f>
        <v>ASIGE_Association intercommunale du groupement et de l'arrondissement scolaires de Grandson_7_2017</v>
      </c>
      <c r="H2634">
        <v>5559</v>
      </c>
      <c r="I2634" t="s">
        <v>121</v>
      </c>
      <c r="J2634">
        <v>2017</v>
      </c>
      <c r="K2634">
        <v>0.03</v>
      </c>
    </row>
    <row r="2635" spans="1:11" x14ac:dyDescent="0.25">
      <c r="A2635" t="s">
        <v>721</v>
      </c>
      <c r="B2635" t="s">
        <v>583</v>
      </c>
      <c r="C2635" t="s">
        <v>584</v>
      </c>
      <c r="D2635" t="str">
        <f>Clef_répartition[[#This Row],[Code association]]&amp;"_"&amp;Clef_répartition[[#This Row],[Nom association]]</f>
        <v>ASIGE_Association intercommunale du groupement et de l'arrondissement scolaires de Grandson</v>
      </c>
      <c r="E2635">
        <f>COUNTIFS(D$2:D2635,Clef_répartition[[#This Row],[Code_Nom]],J$2:J2635,Clef_répartition[[#This Row],[Année]])</f>
        <v>8</v>
      </c>
      <c r="F2635">
        <f>IF(Clef_répartition[[#This Row],[Code_Nom]]=D2634,F2634-1,(COUNTIFS(Clef_répartition[Code_Nom],Clef_répartition[[#This Row],[Code_Nom]],Clef_répartition[Année],Clef_répartition[[#This Row],[Année]])))</f>
        <v>11</v>
      </c>
      <c r="G2635" t="str">
        <f>Clef_répartition[[#This Row],[Code_Nom]]&amp;"_"&amp;Clef_répartition[[#This Row],[Nombre]]&amp;"_"&amp;Clef_répartition[[#This Row],[Année]]</f>
        <v>ASIGE_Association intercommunale du groupement et de l'arrondissement scolaires de Grandson_8_2017</v>
      </c>
      <c r="H2635">
        <v>5560</v>
      </c>
      <c r="I2635" t="s">
        <v>131</v>
      </c>
      <c r="J2635">
        <v>2017</v>
      </c>
      <c r="K2635">
        <v>0.02</v>
      </c>
    </row>
    <row r="2636" spans="1:11" x14ac:dyDescent="0.25">
      <c r="A2636" t="s">
        <v>721</v>
      </c>
      <c r="B2636" t="s">
        <v>583</v>
      </c>
      <c r="C2636" t="s">
        <v>584</v>
      </c>
      <c r="D2636" t="str">
        <f>Clef_répartition[[#This Row],[Code association]]&amp;"_"&amp;Clef_répartition[[#This Row],[Nom association]]</f>
        <v>ASIGE_Association intercommunale du groupement et de l'arrondissement scolaires de Grandson</v>
      </c>
      <c r="E2636">
        <f>COUNTIFS(D$2:D2636,Clef_répartition[[#This Row],[Code_Nom]],J$2:J2636,Clef_répartition[[#This Row],[Année]])</f>
        <v>9</v>
      </c>
      <c r="F2636">
        <f>IF(Clef_répartition[[#This Row],[Code_Nom]]=D2635,F2635-1,(COUNTIFS(Clef_répartition[Code_Nom],Clef_répartition[[#This Row],[Code_Nom]],Clef_répartition[Année],Clef_répartition[[#This Row],[Année]])))</f>
        <v>10</v>
      </c>
      <c r="G2636" t="str">
        <f>Clef_répartition[[#This Row],[Code_Nom]]&amp;"_"&amp;Clef_répartition[[#This Row],[Nombre]]&amp;"_"&amp;Clef_répartition[[#This Row],[Année]]</f>
        <v>ASIGE_Association intercommunale du groupement et de l'arrondissement scolaires de Grandson_9_2017</v>
      </c>
      <c r="H2636">
        <v>5561</v>
      </c>
      <c r="I2636" t="s">
        <v>132</v>
      </c>
      <c r="J2636">
        <v>2017</v>
      </c>
      <c r="K2636">
        <v>0.28000000000000003</v>
      </c>
    </row>
    <row r="2637" spans="1:11" x14ac:dyDescent="0.25">
      <c r="A2637" t="s">
        <v>721</v>
      </c>
      <c r="B2637" t="s">
        <v>583</v>
      </c>
      <c r="C2637" t="s">
        <v>584</v>
      </c>
      <c r="D2637" t="str">
        <f>Clef_répartition[[#This Row],[Code association]]&amp;"_"&amp;Clef_répartition[[#This Row],[Nom association]]</f>
        <v>ASIGE_Association intercommunale du groupement et de l'arrondissement scolaires de Grandson</v>
      </c>
      <c r="E2637">
        <f>COUNTIFS(D$2:D2637,Clef_répartition[[#This Row],[Code_Nom]],J$2:J2637,Clef_répartition[[#This Row],[Année]])</f>
        <v>10</v>
      </c>
      <c r="F2637">
        <f>IF(Clef_répartition[[#This Row],[Code_Nom]]=D2636,F2636-1,(COUNTIFS(Clef_répartition[Code_Nom],Clef_répartition[[#This Row],[Code_Nom]],Clef_répartition[Année],Clef_répartition[[#This Row],[Année]])))</f>
        <v>9</v>
      </c>
      <c r="G2637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Grandson_10_2017</v>
      </c>
      <c r="H2637">
        <v>5922</v>
      </c>
      <c r="I2637" t="s">
        <v>183</v>
      </c>
      <c r="J2637">
        <v>2017</v>
      </c>
      <c r="K2637">
        <v>7.0000000000000007E-2</v>
      </c>
    </row>
    <row r="2638" spans="1:11" x14ac:dyDescent="0.25">
      <c r="A2638" t="s">
        <v>721</v>
      </c>
      <c r="B2638" t="s">
        <v>583</v>
      </c>
      <c r="C2638" t="s">
        <v>584</v>
      </c>
      <c r="D2638" t="str">
        <f>Clef_répartition[[#This Row],[Code association]]&amp;"_"&amp;Clef_répartition[[#This Row],[Nom association]]</f>
        <v>ASIGE_Association intercommunale du groupement et de l'arrondissement scolaires de Grandson</v>
      </c>
      <c r="E2638">
        <f>COUNTIFS(D$2:D2638,Clef_répartition[[#This Row],[Code_Nom]],J$2:J2638,Clef_répartition[[#This Row],[Année]])</f>
        <v>11</v>
      </c>
      <c r="F2638">
        <f>IF(Clef_répartition[[#This Row],[Code_Nom]]=D2637,F2637-1,(COUNTIFS(Clef_répartition[Code_Nom],Clef_répartition[[#This Row],[Code_Nom]],Clef_répartition[Année],Clef_répartition[[#This Row],[Année]])))</f>
        <v>8</v>
      </c>
      <c r="G2638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Grandson_11_2017</v>
      </c>
      <c r="H2638">
        <v>5563</v>
      </c>
      <c r="I2638" t="s">
        <v>193</v>
      </c>
      <c r="J2638">
        <v>2017</v>
      </c>
      <c r="K2638">
        <v>0.02</v>
      </c>
    </row>
    <row r="2639" spans="1:11" x14ac:dyDescent="0.25">
      <c r="A2639" t="s">
        <v>721</v>
      </c>
      <c r="B2639" t="s">
        <v>583</v>
      </c>
      <c r="C2639" t="s">
        <v>584</v>
      </c>
      <c r="D2639" t="str">
        <f>Clef_répartition[[#This Row],[Code association]]&amp;"_"&amp;Clef_répartition[[#This Row],[Nom association]]</f>
        <v>ASIGE_Association intercommunale du groupement et de l'arrondissement scolaires de Grandson</v>
      </c>
      <c r="E2639">
        <f>COUNTIFS(D$2:D2639,Clef_répartition[[#This Row],[Code_Nom]],J$2:J2639,Clef_répartition[[#This Row],[Année]])</f>
        <v>12</v>
      </c>
      <c r="F2639">
        <f>IF(Clef_répartition[[#This Row],[Code_Nom]]=D2638,F2638-1,(COUNTIFS(Clef_répartition[Code_Nom],Clef_répartition[[#This Row],[Code_Nom]],Clef_répartition[Année],Clef_répartition[[#This Row],[Année]])))</f>
        <v>7</v>
      </c>
      <c r="G2639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Grandson_12_2017</v>
      </c>
      <c r="H2639">
        <v>5564</v>
      </c>
      <c r="I2639" t="s">
        <v>194</v>
      </c>
      <c r="J2639">
        <v>2017</v>
      </c>
      <c r="K2639">
        <v>0.01</v>
      </c>
    </row>
    <row r="2640" spans="1:11" x14ac:dyDescent="0.25">
      <c r="A2640" t="s">
        <v>721</v>
      </c>
      <c r="B2640" t="s">
        <v>583</v>
      </c>
      <c r="C2640" t="s">
        <v>584</v>
      </c>
      <c r="D2640" t="str">
        <f>Clef_répartition[[#This Row],[Code association]]&amp;"_"&amp;Clef_répartition[[#This Row],[Nom association]]</f>
        <v>ASIGE_Association intercommunale du groupement et de l'arrondissement scolaires de Grandson</v>
      </c>
      <c r="E2640">
        <f>COUNTIFS(D$2:D2640,Clef_répartition[[#This Row],[Code_Nom]],J$2:J2640,Clef_répartition[[#This Row],[Année]])</f>
        <v>13</v>
      </c>
      <c r="F2640">
        <f>IF(Clef_répartition[[#This Row],[Code_Nom]]=D2639,F2639-1,(COUNTIFS(Clef_répartition[Code_Nom],Clef_répartition[[#This Row],[Code_Nom]],Clef_répartition[Année],Clef_répartition[[#This Row],[Année]])))</f>
        <v>6</v>
      </c>
      <c r="G2640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Grandson_13_2017</v>
      </c>
      <c r="H2640">
        <v>5565</v>
      </c>
      <c r="I2640" t="s">
        <v>199</v>
      </c>
      <c r="J2640">
        <v>2017</v>
      </c>
      <c r="K2640">
        <v>0.04</v>
      </c>
    </row>
    <row r="2641" spans="1:11" x14ac:dyDescent="0.25">
      <c r="A2641" t="s">
        <v>721</v>
      </c>
      <c r="B2641" t="s">
        <v>583</v>
      </c>
      <c r="C2641" t="s">
        <v>584</v>
      </c>
      <c r="D2641" t="str">
        <f>Clef_répartition[[#This Row],[Code association]]&amp;"_"&amp;Clef_répartition[[#This Row],[Nom association]]</f>
        <v>ASIGE_Association intercommunale du groupement et de l'arrondissement scolaires de Grandson</v>
      </c>
      <c r="E2641">
        <f>COUNTIFS(D$2:D2641,Clef_répartition[[#This Row],[Code_Nom]],J$2:J2641,Clef_répartition[[#This Row],[Année]])</f>
        <v>14</v>
      </c>
      <c r="F2641">
        <f>IF(Clef_répartition[[#This Row],[Code_Nom]]=D2640,F2640-1,(COUNTIFS(Clef_répartition[Code_Nom],Clef_répartition[[#This Row],[Code_Nom]],Clef_répartition[Année],Clef_répartition[[#This Row],[Année]])))</f>
        <v>5</v>
      </c>
      <c r="G2641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Grandson_14_2017</v>
      </c>
      <c r="H2641">
        <v>5924</v>
      </c>
      <c r="I2641" t="s">
        <v>202</v>
      </c>
      <c r="J2641">
        <v>2017</v>
      </c>
      <c r="K2641">
        <v>0.03</v>
      </c>
    </row>
    <row r="2642" spans="1:11" x14ac:dyDescent="0.25">
      <c r="A2642" t="s">
        <v>721</v>
      </c>
      <c r="B2642" t="s">
        <v>583</v>
      </c>
      <c r="C2642" t="s">
        <v>584</v>
      </c>
      <c r="D2642" t="str">
        <f>Clef_répartition[[#This Row],[Code association]]&amp;"_"&amp;Clef_répartition[[#This Row],[Nom association]]</f>
        <v>ASIGE_Association intercommunale du groupement et de l'arrondissement scolaires de Grandson</v>
      </c>
      <c r="E2642">
        <f>COUNTIFS(D$2:D2642,Clef_répartition[[#This Row],[Code_Nom]],J$2:J2642,Clef_répartition[[#This Row],[Année]])</f>
        <v>15</v>
      </c>
      <c r="F2642">
        <f>IF(Clef_répartition[[#This Row],[Code_Nom]]=D2641,F2641-1,(COUNTIFS(Clef_répartition[Code_Nom],Clef_répartition[[#This Row],[Code_Nom]],Clef_répartition[Année],Clef_répartition[[#This Row],[Année]])))</f>
        <v>4</v>
      </c>
      <c r="G2642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Grandson_15_2017</v>
      </c>
      <c r="H2642">
        <v>5566</v>
      </c>
      <c r="I2642" t="s">
        <v>224</v>
      </c>
      <c r="J2642">
        <v>2017</v>
      </c>
      <c r="K2642">
        <v>0.03</v>
      </c>
    </row>
    <row r="2643" spans="1:11" x14ac:dyDescent="0.25">
      <c r="A2643" t="s">
        <v>721</v>
      </c>
      <c r="B2643" t="s">
        <v>583</v>
      </c>
      <c r="C2643" t="s">
        <v>584</v>
      </c>
      <c r="D2643" t="str">
        <f>Clef_répartition[[#This Row],[Code association]]&amp;"_"&amp;Clef_répartition[[#This Row],[Nom association]]</f>
        <v>ASIGE_Association intercommunale du groupement et de l'arrondissement scolaires de Grandson</v>
      </c>
      <c r="E2643">
        <f>COUNTIFS(D$2:D2643,Clef_répartition[[#This Row],[Code_Nom]],J$2:J2643,Clef_répartition[[#This Row],[Année]])</f>
        <v>16</v>
      </c>
      <c r="F2643">
        <f>IF(Clef_répartition[[#This Row],[Code_Nom]]=D2642,F2642-1,(COUNTIFS(Clef_répartition[Code_Nom],Clef_répartition[[#This Row],[Code_Nom]],Clef_répartition[Année],Clef_répartition[[#This Row],[Année]])))</f>
        <v>3</v>
      </c>
      <c r="G2643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Grandson_16_2017</v>
      </c>
      <c r="H2643">
        <v>5571</v>
      </c>
      <c r="I2643" t="s">
        <v>263</v>
      </c>
      <c r="J2643">
        <v>2017</v>
      </c>
      <c r="K2643">
        <v>0.08</v>
      </c>
    </row>
    <row r="2644" spans="1:11" x14ac:dyDescent="0.25">
      <c r="A2644" t="s">
        <v>721</v>
      </c>
      <c r="B2644" t="s">
        <v>583</v>
      </c>
      <c r="C2644" t="s">
        <v>584</v>
      </c>
      <c r="D2644" t="str">
        <f>Clef_répartition[[#This Row],[Code association]]&amp;"_"&amp;Clef_répartition[[#This Row],[Nom association]]</f>
        <v>ASIGE_Association intercommunale du groupement et de l'arrondissement scolaires de Grandson</v>
      </c>
      <c r="E2644">
        <f>COUNTIFS(D$2:D2644,Clef_répartition[[#This Row],[Code_Nom]],J$2:J2644,Clef_répartition[[#This Row],[Année]])</f>
        <v>17</v>
      </c>
      <c r="F2644">
        <f>IF(Clef_répartition[[#This Row],[Code_Nom]]=D2643,F2643-1,(COUNTIFS(Clef_répartition[Code_Nom],Clef_répartition[[#This Row],[Code_Nom]],Clef_répartition[Année],Clef_répartition[[#This Row],[Année]])))</f>
        <v>2</v>
      </c>
      <c r="G2644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Grandson_17_2017</v>
      </c>
      <c r="H2644">
        <v>5933</v>
      </c>
      <c r="I2644" t="s">
        <v>271</v>
      </c>
      <c r="J2644">
        <v>2017</v>
      </c>
      <c r="K2644">
        <v>0.05</v>
      </c>
    </row>
    <row r="2645" spans="1:11" x14ac:dyDescent="0.25">
      <c r="A2645" t="s">
        <v>721</v>
      </c>
      <c r="B2645" t="s">
        <v>583</v>
      </c>
      <c r="C2645" t="s">
        <v>584</v>
      </c>
      <c r="D2645" t="str">
        <f>Clef_répartition[[#This Row],[Code association]]&amp;"_"&amp;Clef_répartition[[#This Row],[Nom association]]</f>
        <v>ASIGE_Association intercommunale du groupement et de l'arrondissement scolaires de Grandson</v>
      </c>
      <c r="E2645">
        <f>COUNTIFS(D$2:D2645,Clef_répartition[[#This Row],[Code_Nom]],J$2:J2645,Clef_répartition[[#This Row],[Année]])</f>
        <v>18</v>
      </c>
      <c r="F2645">
        <f>IF(Clef_répartition[[#This Row],[Code_Nom]]=D2644,F2644-1,(COUNTIFS(Clef_répartition[Code_Nom],Clef_répartition[[#This Row],[Code_Nom]],Clef_répartition[Année],Clef_répartition[[#This Row],[Année]])))</f>
        <v>1</v>
      </c>
      <c r="G2645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Grandson_18_2017</v>
      </c>
      <c r="H2645">
        <v>5937</v>
      </c>
      <c r="I2645" t="s">
        <v>292</v>
      </c>
      <c r="J2645">
        <v>2017</v>
      </c>
      <c r="K2645">
        <v>0.01</v>
      </c>
    </row>
    <row r="2646" spans="1:11" x14ac:dyDescent="0.25">
      <c r="A2646" t="s">
        <v>721</v>
      </c>
      <c r="B2646" t="s">
        <v>610</v>
      </c>
      <c r="C2646" t="s">
        <v>611</v>
      </c>
      <c r="D264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46">
        <f>COUNTIFS(D$2:D2646,Clef_répartition[[#This Row],[Code_Nom]],J$2:J2646,Clef_répartition[[#This Row],[Année]])</f>
        <v>1</v>
      </c>
      <c r="F2646">
        <f>IF(Clef_répartition[[#This Row],[Code_Nom]]=D2645,F2645-1,(COUNTIFS(Clef_répartition[Code_Nom],Clef_répartition[[#This Row],[Code_Nom]],Clef_répartition[Année],Clef_répartition[[#This Row],[Année]])))</f>
        <v>7</v>
      </c>
      <c r="G264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Prilly_1_2017</v>
      </c>
      <c r="H2646">
        <v>5472</v>
      </c>
      <c r="I2646" t="s">
        <v>34</v>
      </c>
      <c r="J2646">
        <v>2017</v>
      </c>
      <c r="K2646">
        <v>0</v>
      </c>
    </row>
    <row r="2647" spans="1:11" x14ac:dyDescent="0.25">
      <c r="A2647" t="s">
        <v>721</v>
      </c>
      <c r="B2647" t="s">
        <v>610</v>
      </c>
      <c r="C2647" t="s">
        <v>611</v>
      </c>
      <c r="D264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47">
        <f>COUNTIFS(D$2:D2647,Clef_répartition[[#This Row],[Code_Nom]],J$2:J2647,Clef_répartition[[#This Row],[Année]])</f>
        <v>2</v>
      </c>
      <c r="F2647">
        <f>IF(Clef_répartition[[#This Row],[Code_Nom]]=D2646,F2646-1,(COUNTIFS(Clef_répartition[Code_Nom],Clef_répartition[[#This Row],[Code_Nom]],Clef_répartition[Année],Clef_répartition[[#This Row],[Année]])))</f>
        <v>6</v>
      </c>
      <c r="G264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Prilly_2_2017</v>
      </c>
      <c r="H2647">
        <v>5473</v>
      </c>
      <c r="I2647" t="s">
        <v>35</v>
      </c>
      <c r="J2647">
        <v>2017</v>
      </c>
      <c r="K2647">
        <v>0</v>
      </c>
    </row>
    <row r="2648" spans="1:11" x14ac:dyDescent="0.25">
      <c r="A2648" t="s">
        <v>721</v>
      </c>
      <c r="B2648" t="s">
        <v>610</v>
      </c>
      <c r="C2648" t="s">
        <v>611</v>
      </c>
      <c r="D2648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48">
        <f>COUNTIFS(D$2:D2648,Clef_répartition[[#This Row],[Code_Nom]],J$2:J2648,Clef_répartition[[#This Row],[Année]])</f>
        <v>3</v>
      </c>
      <c r="F2648">
        <f>IF(Clef_répartition[[#This Row],[Code_Nom]]=D2647,F2647-1,(COUNTIFS(Clef_répartition[Code_Nom],Clef_répartition[[#This Row],[Code_Nom]],Clef_répartition[Année],Clef_répartition[[#This Row],[Année]])))</f>
        <v>5</v>
      </c>
      <c r="G2648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Prilly_3_2017</v>
      </c>
      <c r="H2648">
        <v>5582</v>
      </c>
      <c r="I2648" t="s">
        <v>61</v>
      </c>
      <c r="J2648">
        <v>2017</v>
      </c>
      <c r="K2648">
        <v>0</v>
      </c>
    </row>
    <row r="2649" spans="1:11" x14ac:dyDescent="0.25">
      <c r="A2649" t="s">
        <v>721</v>
      </c>
      <c r="B2649" t="s">
        <v>610</v>
      </c>
      <c r="C2649" t="s">
        <v>611</v>
      </c>
      <c r="D2649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49">
        <f>COUNTIFS(D$2:D2649,Clef_répartition[[#This Row],[Code_Nom]],J$2:J2649,Clef_répartition[[#This Row],[Année]])</f>
        <v>4</v>
      </c>
      <c r="F2649">
        <f>IF(Clef_répartition[[#This Row],[Code_Nom]]=D2648,F2648-1,(COUNTIFS(Clef_répartition[Code_Nom],Clef_répartition[[#This Row],[Code_Nom]],Clef_répartition[Année],Clef_répartition[[#This Row],[Année]])))</f>
        <v>4</v>
      </c>
      <c r="G2649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Prilly_4_2017</v>
      </c>
      <c r="H2649">
        <v>5585</v>
      </c>
      <c r="I2649" t="s">
        <v>141</v>
      </c>
      <c r="J2649">
        <v>2017</v>
      </c>
      <c r="K2649">
        <v>9.1399999999999995E-2</v>
      </c>
    </row>
    <row r="2650" spans="1:11" x14ac:dyDescent="0.25">
      <c r="A2650" t="s">
        <v>721</v>
      </c>
      <c r="B2650" t="s">
        <v>610</v>
      </c>
      <c r="C2650" t="s">
        <v>611</v>
      </c>
      <c r="D2650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50">
        <f>COUNTIFS(D$2:D2650,Clef_répartition[[#This Row],[Code_Nom]],J$2:J2650,Clef_répartition[[#This Row],[Année]])</f>
        <v>5</v>
      </c>
      <c r="F2650">
        <f>IF(Clef_répartition[[#This Row],[Code_Nom]]=D2649,F2649-1,(COUNTIFS(Clef_répartition[Code_Nom],Clef_répartition[[#This Row],[Code_Nom]],Clef_répartition[Année],Clef_répartition[[#This Row],[Année]])))</f>
        <v>3</v>
      </c>
      <c r="G2650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Prilly_5_2017</v>
      </c>
      <c r="H2650">
        <v>5589</v>
      </c>
      <c r="I2650" t="s">
        <v>223</v>
      </c>
      <c r="J2650">
        <v>2017</v>
      </c>
      <c r="K2650">
        <v>0.65790000000000004</v>
      </c>
    </row>
    <row r="2651" spans="1:11" x14ac:dyDescent="0.25">
      <c r="A2651" t="s">
        <v>721</v>
      </c>
      <c r="B2651" t="s">
        <v>610</v>
      </c>
      <c r="C2651" t="s">
        <v>611</v>
      </c>
      <c r="D265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51">
        <f>COUNTIFS(D$2:D2651,Clef_répartition[[#This Row],[Code_Nom]],J$2:J2651,Clef_répartition[[#This Row],[Année]])</f>
        <v>6</v>
      </c>
      <c r="F2651">
        <f>IF(Clef_répartition[[#This Row],[Code_Nom]]=D2650,F2650-1,(COUNTIFS(Clef_répartition[Code_Nom],Clef_répartition[[#This Row],[Code_Nom]],Clef_répartition[Année],Clef_répartition[[#This Row],[Année]])))</f>
        <v>2</v>
      </c>
      <c r="G265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Prilly_6_2017</v>
      </c>
      <c r="H2651">
        <v>5592</v>
      </c>
      <c r="I2651" t="s">
        <v>234</v>
      </c>
      <c r="J2651">
        <v>2017</v>
      </c>
      <c r="K2651">
        <v>0.25069999999999998</v>
      </c>
    </row>
    <row r="2652" spans="1:11" x14ac:dyDescent="0.25">
      <c r="A2652" t="s">
        <v>721</v>
      </c>
      <c r="B2652" t="s">
        <v>610</v>
      </c>
      <c r="C2652" t="s">
        <v>611</v>
      </c>
      <c r="D265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2652">
        <f>COUNTIFS(D$2:D2652,Clef_répartition[[#This Row],[Code_Nom]],J$2:J2652,Clef_répartition[[#This Row],[Année]])</f>
        <v>7</v>
      </c>
      <c r="F2652">
        <f>IF(Clef_répartition[[#This Row],[Code_Nom]]=D2651,F2651-1,(COUNTIFS(Clef_répartition[Code_Nom],Clef_répartition[[#This Row],[Code_Nom]],Clef_répartition[Année],Clef_répartition[[#This Row],[Année]])))</f>
        <v>1</v>
      </c>
      <c r="G265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Prilly_7_2017</v>
      </c>
      <c r="H2652">
        <v>5501</v>
      </c>
      <c r="I2652" t="s">
        <v>258</v>
      </c>
      <c r="J2652">
        <v>2017</v>
      </c>
      <c r="K2652">
        <v>0</v>
      </c>
    </row>
    <row r="2653" spans="1:11" x14ac:dyDescent="0.25">
      <c r="A2653" t="s">
        <v>713</v>
      </c>
      <c r="B2653" t="s">
        <v>740</v>
      </c>
      <c r="C2653" t="s">
        <v>741</v>
      </c>
      <c r="D2653" t="str">
        <f>Clef_répartition[[#This Row],[Code association]]&amp;"_"&amp;Clef_répartition[[#This Row],[Nom association]]</f>
        <v>ASIJ_Association scolaire intercommunale du Jorat</v>
      </c>
      <c r="E2653">
        <f>COUNTIFS(D$2:D2653,Clef_répartition[[#This Row],[Code_Nom]],J$2:J2653,Clef_répartition[[#This Row],[Année]])</f>
        <v>1</v>
      </c>
      <c r="F2653">
        <f>IF(Clef_répartition[[#This Row],[Code_Nom]]=D2652,F2652-1,(COUNTIFS(Clef_répartition[Code_Nom],Clef_répartition[[#This Row],[Code_Nom]],Clef_répartition[Année],Clef_répartition[[#This Row],[Année]])))</f>
        <v>10</v>
      </c>
      <c r="G2653" t="str">
        <f>Clef_répartition[[#This Row],[Code_Nom]]&amp;"_"&amp;Clef_répartition[[#This Row],[Nombre]]&amp;"_"&amp;Clef_répartition[[#This Row],[Année]]</f>
        <v>ASIJ_Association scolaire intercommunale du Jorat_1_2017</v>
      </c>
      <c r="H2653">
        <v>5785</v>
      </c>
      <c r="I2653" t="s">
        <v>74</v>
      </c>
      <c r="J2653">
        <v>2017</v>
      </c>
      <c r="K2653">
        <v>3.4500000000000003E-2</v>
      </c>
    </row>
    <row r="2654" spans="1:11" x14ac:dyDescent="0.25">
      <c r="A2654" t="s">
        <v>713</v>
      </c>
      <c r="B2654" t="s">
        <v>740</v>
      </c>
      <c r="C2654" t="s">
        <v>741</v>
      </c>
      <c r="D2654" t="str">
        <f>Clef_répartition[[#This Row],[Code association]]&amp;"_"&amp;Clef_répartition[[#This Row],[Nom association]]</f>
        <v>ASIJ_Association scolaire intercommunale du Jorat</v>
      </c>
      <c r="E2654">
        <f>COUNTIFS(D$2:D2654,Clef_répartition[[#This Row],[Code_Nom]],J$2:J2654,Clef_répartition[[#This Row],[Année]])</f>
        <v>2</v>
      </c>
      <c r="F2654">
        <f>IF(Clef_répartition[[#This Row],[Code_Nom]]=D2653,F2653-1,(COUNTIFS(Clef_répartition[Code_Nom],Clef_répartition[[#This Row],[Code_Nom]],Clef_répartition[Année],Clef_répartition[[#This Row],[Année]])))</f>
        <v>9</v>
      </c>
      <c r="G2654" t="str">
        <f>Clef_répartition[[#This Row],[Code_Nom]]&amp;"_"&amp;Clef_répartition[[#This Row],[Nombre]]&amp;"_"&amp;Clef_répartition[[#This Row],[Année]]</f>
        <v>ASIJ_Association scolaire intercommunale du Jorat_2_2017</v>
      </c>
      <c r="H2654">
        <v>5604</v>
      </c>
      <c r="I2654" t="s">
        <v>117</v>
      </c>
      <c r="J2654">
        <v>2017</v>
      </c>
      <c r="K2654">
        <v>0.16109999999999999</v>
      </c>
    </row>
    <row r="2655" spans="1:11" x14ac:dyDescent="0.25">
      <c r="A2655" t="s">
        <v>713</v>
      </c>
      <c r="B2655" t="s">
        <v>740</v>
      </c>
      <c r="C2655" t="s">
        <v>741</v>
      </c>
      <c r="D2655" t="str">
        <f>Clef_répartition[[#This Row],[Code association]]&amp;"_"&amp;Clef_répartition[[#This Row],[Nom association]]</f>
        <v>ASIJ_Association scolaire intercommunale du Jorat</v>
      </c>
      <c r="E2655">
        <f>COUNTIFS(D$2:D2655,Clef_répartition[[#This Row],[Code_Nom]],J$2:J2655,Clef_répartition[[#This Row],[Année]])</f>
        <v>3</v>
      </c>
      <c r="F2655">
        <f>IF(Clef_répartition[[#This Row],[Code_Nom]]=D2654,F2654-1,(COUNTIFS(Clef_répartition[Code_Nom],Clef_répartition[[#This Row],[Code_Nom]],Clef_répartition[Année],Clef_répartition[[#This Row],[Année]])))</f>
        <v>8</v>
      </c>
      <c r="G2655" t="str">
        <f>Clef_répartition[[#This Row],[Code_Nom]]&amp;"_"&amp;Clef_répartition[[#This Row],[Nombre]]&amp;"_"&amp;Clef_répartition[[#This Row],[Année]]</f>
        <v>ASIJ_Association scolaire intercommunale du Jorat_3_2017</v>
      </c>
      <c r="H2655">
        <v>5806</v>
      </c>
      <c r="I2655" t="s">
        <v>140</v>
      </c>
      <c r="J2655">
        <v>2017</v>
      </c>
      <c r="K2655">
        <v>0.23899999999999999</v>
      </c>
    </row>
    <row r="2656" spans="1:11" x14ac:dyDescent="0.25">
      <c r="A2656" t="s">
        <v>713</v>
      </c>
      <c r="B2656" t="s">
        <v>740</v>
      </c>
      <c r="C2656" t="s">
        <v>741</v>
      </c>
      <c r="D2656" t="str">
        <f>Clef_répartition[[#This Row],[Code association]]&amp;"_"&amp;Clef_répartition[[#This Row],[Nom association]]</f>
        <v>ASIJ_Association scolaire intercommunale du Jorat</v>
      </c>
      <c r="E2656">
        <f>COUNTIFS(D$2:D2656,Clef_répartition[[#This Row],[Code_Nom]],J$2:J2656,Clef_répartition[[#This Row],[Année]])</f>
        <v>4</v>
      </c>
      <c r="F2656">
        <f>IF(Clef_répartition[[#This Row],[Code_Nom]]=D2655,F2655-1,(COUNTIFS(Clef_répartition[Code_Nom],Clef_répartition[[#This Row],[Code_Nom]],Clef_répartition[Année],Clef_répartition[[#This Row],[Année]])))</f>
        <v>7</v>
      </c>
      <c r="G2656" t="str">
        <f>Clef_répartition[[#This Row],[Code_Nom]]&amp;"_"&amp;Clef_répartition[[#This Row],[Nombre]]&amp;"_"&amp;Clef_répartition[[#This Row],[Année]]</f>
        <v>ASIJ_Association scolaire intercommunale du Jorat_4_2017</v>
      </c>
      <c r="H2656">
        <v>5792</v>
      </c>
      <c r="I2656" t="s">
        <v>187</v>
      </c>
      <c r="J2656">
        <v>2017</v>
      </c>
      <c r="K2656">
        <v>5.0299999999999997E-2</v>
      </c>
    </row>
    <row r="2657" spans="1:11" x14ac:dyDescent="0.25">
      <c r="A2657" t="s">
        <v>713</v>
      </c>
      <c r="B2657" t="s">
        <v>740</v>
      </c>
      <c r="C2657" t="s">
        <v>741</v>
      </c>
      <c r="D2657" t="str">
        <f>Clef_répartition[[#This Row],[Code association]]&amp;"_"&amp;Clef_répartition[[#This Row],[Nom association]]</f>
        <v>ASIJ_Association scolaire intercommunale du Jorat</v>
      </c>
      <c r="E2657">
        <f>COUNTIFS(D$2:D2657,Clef_répartition[[#This Row],[Code_Nom]],J$2:J2657,Clef_répartition[[#This Row],[Année]])</f>
        <v>5</v>
      </c>
      <c r="F2657">
        <f>IF(Clef_répartition[[#This Row],[Code_Nom]]=D2656,F2656-1,(COUNTIFS(Clef_répartition[Code_Nom],Clef_répartition[[#This Row],[Code_Nom]],Clef_répartition[Année],Clef_répartition[[#This Row],[Année]])))</f>
        <v>6</v>
      </c>
      <c r="G2657" t="str">
        <f>Clef_répartition[[#This Row],[Code_Nom]]&amp;"_"&amp;Clef_répartition[[#This Row],[Nombre]]&amp;"_"&amp;Clef_répartition[[#This Row],[Année]]</f>
        <v>ASIJ_Association scolaire intercommunale du Jorat_5_2017</v>
      </c>
      <c r="H2657">
        <v>5798</v>
      </c>
      <c r="I2657" t="s">
        <v>236</v>
      </c>
      <c r="J2657">
        <v>2017</v>
      </c>
      <c r="K2657">
        <v>3.27E-2</v>
      </c>
    </row>
    <row r="2658" spans="1:11" x14ac:dyDescent="0.25">
      <c r="A2658" t="s">
        <v>713</v>
      </c>
      <c r="B2658" t="s">
        <v>740</v>
      </c>
      <c r="C2658" t="s">
        <v>741</v>
      </c>
      <c r="D2658" t="str">
        <f>Clef_répartition[[#This Row],[Code association]]&amp;"_"&amp;Clef_répartition[[#This Row],[Nom association]]</f>
        <v>ASIJ_Association scolaire intercommunale du Jorat</v>
      </c>
      <c r="E2658">
        <f>COUNTIFS(D$2:D2658,Clef_répartition[[#This Row],[Code_Nom]],J$2:J2658,Clef_répartition[[#This Row],[Année]])</f>
        <v>6</v>
      </c>
      <c r="F2658">
        <f>IF(Clef_répartition[[#This Row],[Code_Nom]]=D2657,F2657-1,(COUNTIFS(Clef_répartition[Code_Nom],Clef_répartition[[#This Row],[Code_Nom]],Clef_répartition[Année],Clef_répartition[[#This Row],[Année]])))</f>
        <v>5</v>
      </c>
      <c r="G2658" t="str">
        <f>Clef_répartition[[#This Row],[Code_Nom]]&amp;"_"&amp;Clef_répartition[[#This Row],[Nombre]]&amp;"_"&amp;Clef_répartition[[#This Row],[Année]]</f>
        <v>ASIJ_Association scolaire intercommunale du Jorat_6_2017</v>
      </c>
      <c r="H2658">
        <v>5611</v>
      </c>
      <c r="I2658" t="s">
        <v>251</v>
      </c>
      <c r="J2658">
        <v>2017</v>
      </c>
      <c r="K2658">
        <v>0.23950000000000002</v>
      </c>
    </row>
    <row r="2659" spans="1:11" x14ac:dyDescent="0.25">
      <c r="A2659" t="s">
        <v>713</v>
      </c>
      <c r="B2659" t="s">
        <v>740</v>
      </c>
      <c r="C2659" t="s">
        <v>741</v>
      </c>
      <c r="D2659" t="str">
        <f>Clef_répartition[[#This Row],[Code association]]&amp;"_"&amp;Clef_répartition[[#This Row],[Nom association]]</f>
        <v>ASIJ_Association scolaire intercommunale du Jorat</v>
      </c>
      <c r="E2659">
        <f>COUNTIFS(D$2:D2659,Clef_répartition[[#This Row],[Code_Nom]],J$2:J2659,Clef_répartition[[#This Row],[Année]])</f>
        <v>7</v>
      </c>
      <c r="F2659">
        <f>IF(Clef_répartition[[#This Row],[Code_Nom]]=D2658,F2658-1,(COUNTIFS(Clef_répartition[Code_Nom],Clef_répartition[[#This Row],[Code_Nom]],Clef_répartition[Année],Clef_répartition[[#This Row],[Année]])))</f>
        <v>4</v>
      </c>
      <c r="G2659" t="str">
        <f>Clef_répartition[[#This Row],[Code_Nom]]&amp;"_"&amp;Clef_répartition[[#This Row],[Nombre]]&amp;"_"&amp;Clef_répartition[[#This Row],[Année]]</f>
        <v>ASIJ_Association scolaire intercommunale du Jorat_7_2017</v>
      </c>
      <c r="H2659">
        <v>5799</v>
      </c>
      <c r="I2659" t="s">
        <v>254</v>
      </c>
      <c r="J2659">
        <v>2017</v>
      </c>
      <c r="K2659">
        <v>0.15010000000000001</v>
      </c>
    </row>
    <row r="2660" spans="1:11" x14ac:dyDescent="0.25">
      <c r="A2660" t="s">
        <v>713</v>
      </c>
      <c r="B2660" t="s">
        <v>740</v>
      </c>
      <c r="C2660" t="s">
        <v>741</v>
      </c>
      <c r="D2660" t="str">
        <f>Clef_répartition[[#This Row],[Code association]]&amp;"_"&amp;Clef_répartition[[#This Row],[Nom association]]</f>
        <v>ASIJ_Association scolaire intercommunale du Jorat</v>
      </c>
      <c r="E2660">
        <f>COUNTIFS(D$2:D2660,Clef_répartition[[#This Row],[Code_Nom]],J$2:J2660,Clef_répartition[[#This Row],[Année]])</f>
        <v>8</v>
      </c>
      <c r="F2660">
        <f>IF(Clef_répartition[[#This Row],[Code_Nom]]=D2659,F2659-1,(COUNTIFS(Clef_répartition[Code_Nom],Clef_répartition[[#This Row],[Code_Nom]],Clef_répartition[Année],Clef_répartition[[#This Row],[Année]])))</f>
        <v>3</v>
      </c>
      <c r="G2660" t="str">
        <f>Clef_répartition[[#This Row],[Code_Nom]]&amp;"_"&amp;Clef_répartition[[#This Row],[Nombre]]&amp;"_"&amp;Clef_répartition[[#This Row],[Année]]</f>
        <v>ASIJ_Association scolaire intercommunale du Jorat_8_2017</v>
      </c>
      <c r="H2660">
        <v>5688</v>
      </c>
      <c r="I2660" t="s">
        <v>260</v>
      </c>
      <c r="J2660">
        <v>2017</v>
      </c>
      <c r="K2660">
        <v>1.12E-2</v>
      </c>
    </row>
    <row r="2661" spans="1:11" x14ac:dyDescent="0.25">
      <c r="A2661" t="s">
        <v>713</v>
      </c>
      <c r="B2661" t="s">
        <v>740</v>
      </c>
      <c r="C2661" t="s">
        <v>741</v>
      </c>
      <c r="D2661" t="str">
        <f>Clef_répartition[[#This Row],[Code association]]&amp;"_"&amp;Clef_répartition[[#This Row],[Nom association]]</f>
        <v>ASIJ_Association scolaire intercommunale du Jorat</v>
      </c>
      <c r="E2661">
        <f>COUNTIFS(D$2:D2661,Clef_répartition[[#This Row],[Code_Nom]],J$2:J2661,Clef_répartition[[#This Row],[Année]])</f>
        <v>9</v>
      </c>
      <c r="F2661">
        <f>IF(Clef_répartition[[#This Row],[Code_Nom]]=D2660,F2660-1,(COUNTIFS(Clef_répartition[Code_Nom],Clef_répartition[[#This Row],[Code_Nom]],Clef_répartition[Année],Clef_répartition[[#This Row],[Année]])))</f>
        <v>2</v>
      </c>
      <c r="G2661" t="str">
        <f>Clef_répartition[[#This Row],[Code_Nom]]&amp;"_"&amp;Clef_répartition[[#This Row],[Nombre]]&amp;"_"&amp;Clef_répartition[[#This Row],[Année]]</f>
        <v>ASIJ_Association scolaire intercommunale du Jorat_9_2017</v>
      </c>
      <c r="H2661">
        <v>5692</v>
      </c>
      <c r="I2661" t="s">
        <v>289</v>
      </c>
      <c r="J2661">
        <v>2017</v>
      </c>
      <c r="K2661">
        <v>4.36E-2</v>
      </c>
    </row>
    <row r="2662" spans="1:11" x14ac:dyDescent="0.25">
      <c r="A2662" t="s">
        <v>713</v>
      </c>
      <c r="B2662" t="s">
        <v>740</v>
      </c>
      <c r="C2662" t="s">
        <v>741</v>
      </c>
      <c r="D2662" t="str">
        <f>Clef_répartition[[#This Row],[Code association]]&amp;"_"&amp;Clef_répartition[[#This Row],[Nom association]]</f>
        <v>ASIJ_Association scolaire intercommunale du Jorat</v>
      </c>
      <c r="E2662">
        <f>COUNTIFS(D$2:D2662,Clef_répartition[[#This Row],[Code_Nom]],J$2:J2662,Clef_répartition[[#This Row],[Année]])</f>
        <v>10</v>
      </c>
      <c r="F2662">
        <f>IF(Clef_répartition[[#This Row],[Code_Nom]]=D2661,F2661-1,(COUNTIFS(Clef_répartition[Code_Nom],Clef_répartition[[#This Row],[Code_Nom]],Clef_répartition[Année],Clef_répartition[[#This Row],[Année]])))</f>
        <v>1</v>
      </c>
      <c r="G2662" t="str">
        <f>Clef_répartition[[#This Row],[Code_Nom]]&amp;"_"&amp;Clef_répartition[[#This Row],[Nombre]]&amp;"_"&amp;Clef_répartition[[#This Row],[Année]]</f>
        <v>ASIJ_Association scolaire intercommunale du Jorat_10_2017</v>
      </c>
      <c r="H2662">
        <v>5803</v>
      </c>
      <c r="I2662" t="s">
        <v>294</v>
      </c>
      <c r="J2662">
        <v>2017</v>
      </c>
      <c r="K2662">
        <v>3.7999999999999999E-2</v>
      </c>
    </row>
    <row r="2663" spans="1:11" x14ac:dyDescent="0.25">
      <c r="A2663" t="s">
        <v>721</v>
      </c>
      <c r="B2663" t="s">
        <v>511</v>
      </c>
      <c r="C2663" t="s">
        <v>512</v>
      </c>
      <c r="D2663" t="str">
        <f>Clef_répartition[[#This Row],[Code association]]&amp;"_"&amp;Clef_répartition[[#This Row],[Nom association]]</f>
        <v>ASIME_Association scolaire intercommunale de Morges et environs</v>
      </c>
      <c r="E2663">
        <f>COUNTIFS(D$2:D2663,Clef_répartition[[#This Row],[Code_Nom]],J$2:J2663,Clef_répartition[[#This Row],[Année]])</f>
        <v>1</v>
      </c>
      <c r="F2663">
        <f>IF(Clef_répartition[[#This Row],[Code_Nom]]=D2662,F2662-1,(COUNTIFS(Clef_répartition[Code_Nom],Clef_répartition[[#This Row],[Code_Nom]],Clef_répartition[Année],Clef_répartition[[#This Row],[Année]])))</f>
        <v>10</v>
      </c>
      <c r="G2663" t="str">
        <f>Clef_répartition[[#This Row],[Code_Nom]]&amp;"_"&amp;Clef_répartition[[#This Row],[Nombre]]&amp;"_"&amp;Clef_répartition[[#This Row],[Année]]</f>
        <v>ASIME_Association scolaire intercommunale de Morges et environs_1_2017</v>
      </c>
      <c r="H2663">
        <v>5621</v>
      </c>
      <c r="I2663" t="s">
        <v>1</v>
      </c>
      <c r="J2663">
        <v>2017</v>
      </c>
      <c r="K2663">
        <v>0</v>
      </c>
    </row>
    <row r="2664" spans="1:11" x14ac:dyDescent="0.25">
      <c r="A2664" t="s">
        <v>721</v>
      </c>
      <c r="B2664" t="s">
        <v>511</v>
      </c>
      <c r="C2664" t="s">
        <v>512</v>
      </c>
      <c r="D2664" t="str">
        <f>Clef_répartition[[#This Row],[Code association]]&amp;"_"&amp;Clef_répartition[[#This Row],[Nom association]]</f>
        <v>ASIME_Association scolaire intercommunale de Morges et environs</v>
      </c>
      <c r="E2664">
        <f>COUNTIFS(D$2:D2664,Clef_répartition[[#This Row],[Code_Nom]],J$2:J2664,Clef_répartition[[#This Row],[Année]])</f>
        <v>2</v>
      </c>
      <c r="F2664">
        <f>IF(Clef_répartition[[#This Row],[Code_Nom]]=D2663,F2663-1,(COUNTIFS(Clef_répartition[Code_Nom],Clef_répartition[[#This Row],[Code_Nom]],Clef_répartition[Année],Clef_répartition[[#This Row],[Année]])))</f>
        <v>9</v>
      </c>
      <c r="G2664" t="str">
        <f>Clef_répartition[[#This Row],[Code_Nom]]&amp;"_"&amp;Clef_répartition[[#This Row],[Nombre]]&amp;"_"&amp;Clef_répartition[[#This Row],[Année]]</f>
        <v>ASIME_Association scolaire intercommunale de Morges et environs_2_2017</v>
      </c>
      <c r="H2664">
        <v>5622</v>
      </c>
      <c r="I2664" t="s">
        <v>36</v>
      </c>
      <c r="J2664">
        <v>2017</v>
      </c>
      <c r="K2664">
        <v>0</v>
      </c>
    </row>
    <row r="2665" spans="1:11" x14ac:dyDescent="0.25">
      <c r="A2665" t="s">
        <v>721</v>
      </c>
      <c r="B2665" t="s">
        <v>511</v>
      </c>
      <c r="C2665" t="s">
        <v>512</v>
      </c>
      <c r="D2665" t="str">
        <f>Clef_répartition[[#This Row],[Code association]]&amp;"_"&amp;Clef_répartition[[#This Row],[Nom association]]</f>
        <v>ASIME_Association scolaire intercommunale de Morges et environs</v>
      </c>
      <c r="E2665">
        <f>COUNTIFS(D$2:D2665,Clef_répartition[[#This Row],[Code_Nom]],J$2:J2665,Clef_répartition[[#This Row],[Année]])</f>
        <v>3</v>
      </c>
      <c r="F2665">
        <f>IF(Clef_répartition[[#This Row],[Code_Nom]]=D2664,F2664-1,(COUNTIFS(Clef_répartition[Code_Nom],Clef_répartition[[#This Row],[Code_Nom]],Clef_répartition[Année],Clef_répartition[[#This Row],[Année]])))</f>
        <v>8</v>
      </c>
      <c r="G2665" t="str">
        <f>Clef_répartition[[#This Row],[Code_Nom]]&amp;"_"&amp;Clef_répartition[[#This Row],[Nombre]]&amp;"_"&amp;Clef_répartition[[#This Row],[Année]]</f>
        <v>ASIME_Association scolaire intercommunale de Morges et environs_3_2017</v>
      </c>
      <c r="H2665">
        <v>5628</v>
      </c>
      <c r="I2665" t="s">
        <v>67</v>
      </c>
      <c r="J2665">
        <v>2017</v>
      </c>
      <c r="K2665">
        <v>0</v>
      </c>
    </row>
    <row r="2666" spans="1:11" x14ac:dyDescent="0.25">
      <c r="A2666" t="s">
        <v>721</v>
      </c>
      <c r="B2666" t="s">
        <v>511</v>
      </c>
      <c r="C2666" t="s">
        <v>512</v>
      </c>
      <c r="D2666" t="str">
        <f>Clef_répartition[[#This Row],[Code association]]&amp;"_"&amp;Clef_répartition[[#This Row],[Nom association]]</f>
        <v>ASIME_Association scolaire intercommunale de Morges et environs</v>
      </c>
      <c r="E2666">
        <f>COUNTIFS(D$2:D2666,Clef_répartition[[#This Row],[Code_Nom]],J$2:J2666,Clef_répartition[[#This Row],[Année]])</f>
        <v>4</v>
      </c>
      <c r="F2666">
        <f>IF(Clef_répartition[[#This Row],[Code_Nom]]=D2665,F2665-1,(COUNTIFS(Clef_répartition[Code_Nom],Clef_répartition[[#This Row],[Code_Nom]],Clef_répartition[Année],Clef_répartition[[#This Row],[Année]])))</f>
        <v>7</v>
      </c>
      <c r="G2666" t="str">
        <f>Clef_répartition[[#This Row],[Code_Nom]]&amp;"_"&amp;Clef_répartition[[#This Row],[Nombre]]&amp;"_"&amp;Clef_répartition[[#This Row],[Année]]</f>
        <v>ASIME_Association scolaire intercommunale de Morges et environs_4_2017</v>
      </c>
      <c r="H2666">
        <v>5634</v>
      </c>
      <c r="I2666" t="s">
        <v>101</v>
      </c>
      <c r="J2666">
        <v>2017</v>
      </c>
      <c r="K2666">
        <v>0</v>
      </c>
    </row>
    <row r="2667" spans="1:11" x14ac:dyDescent="0.25">
      <c r="A2667" t="s">
        <v>721</v>
      </c>
      <c r="B2667" t="s">
        <v>511</v>
      </c>
      <c r="C2667" t="s">
        <v>512</v>
      </c>
      <c r="D2667" t="str">
        <f>Clef_répartition[[#This Row],[Code association]]&amp;"_"&amp;Clef_répartition[[#This Row],[Nom association]]</f>
        <v>ASIME_Association scolaire intercommunale de Morges et environs</v>
      </c>
      <c r="E2667">
        <f>COUNTIFS(D$2:D2667,Clef_répartition[[#This Row],[Code_Nom]],J$2:J2667,Clef_répartition[[#This Row],[Année]])</f>
        <v>5</v>
      </c>
      <c r="F2667">
        <f>IF(Clef_répartition[[#This Row],[Code_Nom]]=D2666,F2666-1,(COUNTIFS(Clef_répartition[Code_Nom],Clef_répartition[[#This Row],[Code_Nom]],Clef_répartition[Année],Clef_répartition[[#This Row],[Année]])))</f>
        <v>6</v>
      </c>
      <c r="G2667" t="str">
        <f>Clef_répartition[[#This Row],[Code_Nom]]&amp;"_"&amp;Clef_répartition[[#This Row],[Nombre]]&amp;"_"&amp;Clef_répartition[[#This Row],[Année]]</f>
        <v>ASIME_Association scolaire intercommunale de Morges et environs_5_2017</v>
      </c>
      <c r="H2667">
        <v>5639</v>
      </c>
      <c r="I2667" t="s">
        <v>166</v>
      </c>
      <c r="J2667">
        <v>2017</v>
      </c>
      <c r="K2667">
        <v>0</v>
      </c>
    </row>
    <row r="2668" spans="1:11" x14ac:dyDescent="0.25">
      <c r="A2668" t="s">
        <v>721</v>
      </c>
      <c r="B2668" t="s">
        <v>511</v>
      </c>
      <c r="C2668" t="s">
        <v>512</v>
      </c>
      <c r="D2668" t="str">
        <f>Clef_répartition[[#This Row],[Code association]]&amp;"_"&amp;Clef_répartition[[#This Row],[Nom association]]</f>
        <v>ASIME_Association scolaire intercommunale de Morges et environs</v>
      </c>
      <c r="E2668">
        <f>COUNTIFS(D$2:D2668,Clef_répartition[[#This Row],[Code_Nom]],J$2:J2668,Clef_répartition[[#This Row],[Année]])</f>
        <v>6</v>
      </c>
      <c r="F2668">
        <f>IF(Clef_répartition[[#This Row],[Code_Nom]]=D2667,F2667-1,(COUNTIFS(Clef_répartition[Code_Nom],Clef_répartition[[#This Row],[Code_Nom]],Clef_répartition[Année],Clef_répartition[[#This Row],[Année]])))</f>
        <v>5</v>
      </c>
      <c r="G2668" t="str">
        <f>Clef_répartition[[#This Row],[Code_Nom]]&amp;"_"&amp;Clef_répartition[[#This Row],[Nombre]]&amp;"_"&amp;Clef_répartition[[#This Row],[Année]]</f>
        <v>ASIME_Association scolaire intercommunale de Morges et environs_6_2017</v>
      </c>
      <c r="H2668">
        <v>5642</v>
      </c>
      <c r="I2668" t="s">
        <v>190</v>
      </c>
      <c r="J2668">
        <v>2017</v>
      </c>
      <c r="K2668">
        <v>0</v>
      </c>
    </row>
    <row r="2669" spans="1:11" x14ac:dyDescent="0.25">
      <c r="A2669" t="s">
        <v>721</v>
      </c>
      <c r="B2669" t="s">
        <v>511</v>
      </c>
      <c r="C2669" t="s">
        <v>512</v>
      </c>
      <c r="D2669" t="str">
        <f>Clef_répartition[[#This Row],[Code association]]&amp;"_"&amp;Clef_répartition[[#This Row],[Nom association]]</f>
        <v>ASIME_Association scolaire intercommunale de Morges et environs</v>
      </c>
      <c r="E2669">
        <f>COUNTIFS(D$2:D2669,Clef_répartition[[#This Row],[Code_Nom]],J$2:J2669,Clef_répartition[[#This Row],[Année]])</f>
        <v>7</v>
      </c>
      <c r="F2669">
        <f>IF(Clef_répartition[[#This Row],[Code_Nom]]=D2668,F2668-1,(COUNTIFS(Clef_répartition[Code_Nom],Clef_répartition[[#This Row],[Code_Nom]],Clef_répartition[Année],Clef_répartition[[#This Row],[Année]])))</f>
        <v>4</v>
      </c>
      <c r="G2669" t="str">
        <f>Clef_répartition[[#This Row],[Code_Nom]]&amp;"_"&amp;Clef_répartition[[#This Row],[Nombre]]&amp;"_"&amp;Clef_répartition[[#This Row],[Année]]</f>
        <v>ASIME_Association scolaire intercommunale de Morges et environs_7_2017</v>
      </c>
      <c r="H2669">
        <v>5645</v>
      </c>
      <c r="I2669" t="s">
        <v>235</v>
      </c>
      <c r="J2669">
        <v>2017</v>
      </c>
      <c r="K2669">
        <v>0</v>
      </c>
    </row>
    <row r="2670" spans="1:11" x14ac:dyDescent="0.25">
      <c r="A2670" t="s">
        <v>721</v>
      </c>
      <c r="B2670" t="s">
        <v>511</v>
      </c>
      <c r="C2670" t="s">
        <v>512</v>
      </c>
      <c r="D2670" t="str">
        <f>Clef_répartition[[#This Row],[Code association]]&amp;"_"&amp;Clef_répartition[[#This Row],[Nom association]]</f>
        <v>ASIME_Association scolaire intercommunale de Morges et environs</v>
      </c>
      <c r="E2670">
        <f>COUNTIFS(D$2:D2670,Clef_répartition[[#This Row],[Code_Nom]],J$2:J2670,Clef_répartition[[#This Row],[Année]])</f>
        <v>8</v>
      </c>
      <c r="F2670">
        <f>IF(Clef_répartition[[#This Row],[Code_Nom]]=D2669,F2669-1,(COUNTIFS(Clef_répartition[Code_Nom],Clef_répartition[[#This Row],[Code_Nom]],Clef_répartition[Année],Clef_répartition[[#This Row],[Année]])))</f>
        <v>3</v>
      </c>
      <c r="G2670" t="str">
        <f>Clef_répartition[[#This Row],[Code_Nom]]&amp;"_"&amp;Clef_répartition[[#This Row],[Nombre]]&amp;"_"&amp;Clef_répartition[[#This Row],[Année]]</f>
        <v>ASIME_Association scolaire intercommunale de Morges et environs_8_2017</v>
      </c>
      <c r="H2670">
        <v>5649</v>
      </c>
      <c r="I2670" t="s">
        <v>264</v>
      </c>
      <c r="J2670">
        <v>2017</v>
      </c>
      <c r="K2670">
        <v>0</v>
      </c>
    </row>
    <row r="2671" spans="1:11" x14ac:dyDescent="0.25">
      <c r="A2671" t="s">
        <v>721</v>
      </c>
      <c r="B2671" t="s">
        <v>511</v>
      </c>
      <c r="C2671" t="s">
        <v>512</v>
      </c>
      <c r="D2671" t="str">
        <f>Clef_répartition[[#This Row],[Code association]]&amp;"_"&amp;Clef_répartition[[#This Row],[Nom association]]</f>
        <v>ASIME_Association scolaire intercommunale de Morges et environs</v>
      </c>
      <c r="E2671">
        <f>COUNTIFS(D$2:D2671,Clef_répartition[[#This Row],[Code_Nom]],J$2:J2671,Clef_répartition[[#This Row],[Année]])</f>
        <v>9</v>
      </c>
      <c r="F2671">
        <f>IF(Clef_répartition[[#This Row],[Code_Nom]]=D2670,F2670-1,(COUNTIFS(Clef_répartition[Code_Nom],Clef_répartition[[#This Row],[Code_Nom]],Clef_répartition[Année],Clef_répartition[[#This Row],[Année]])))</f>
        <v>2</v>
      </c>
      <c r="G2671" t="str">
        <f>Clef_répartition[[#This Row],[Code_Nom]]&amp;"_"&amp;Clef_répartition[[#This Row],[Nombre]]&amp;"_"&amp;Clef_répartition[[#This Row],[Année]]</f>
        <v>ASIME_Association scolaire intercommunale de Morges et environs_9_2017</v>
      </c>
      <c r="H2671">
        <v>5653</v>
      </c>
      <c r="I2671" t="s">
        <v>291</v>
      </c>
      <c r="J2671">
        <v>2017</v>
      </c>
      <c r="K2671">
        <v>0</v>
      </c>
    </row>
    <row r="2672" spans="1:11" x14ac:dyDescent="0.25">
      <c r="A2672" t="s">
        <v>721</v>
      </c>
      <c r="B2672" t="s">
        <v>511</v>
      </c>
      <c r="C2672" t="s">
        <v>512</v>
      </c>
      <c r="D2672" t="str">
        <f>Clef_répartition[[#This Row],[Code association]]&amp;"_"&amp;Clef_répartition[[#This Row],[Nom association]]</f>
        <v>ASIME_Association scolaire intercommunale de Morges et environs</v>
      </c>
      <c r="E2672">
        <f>COUNTIFS(D$2:D2672,Clef_répartition[[#This Row],[Code_Nom]],J$2:J2672,Clef_répartition[[#This Row],[Année]])</f>
        <v>10</v>
      </c>
      <c r="F2672">
        <f>IF(Clef_répartition[[#This Row],[Code_Nom]]=D2671,F2671-1,(COUNTIFS(Clef_répartition[Code_Nom],Clef_répartition[[#This Row],[Code_Nom]],Clef_répartition[Année],Clef_répartition[[#This Row],[Année]])))</f>
        <v>1</v>
      </c>
      <c r="G2672" t="str">
        <f>Clef_répartition[[#This Row],[Code_Nom]]&amp;"_"&amp;Clef_répartition[[#This Row],[Nombre]]&amp;"_"&amp;Clef_répartition[[#This Row],[Année]]</f>
        <v>ASIME_Association scolaire intercommunale de Morges et environs_10_2017</v>
      </c>
      <c r="H2672">
        <v>5654</v>
      </c>
      <c r="I2672" t="s">
        <v>295</v>
      </c>
      <c r="J2672">
        <v>2017</v>
      </c>
      <c r="K2672">
        <v>0</v>
      </c>
    </row>
    <row r="2673" spans="1:11" x14ac:dyDescent="0.25">
      <c r="A2673" t="s">
        <v>721</v>
      </c>
      <c r="B2673" t="s">
        <v>753</v>
      </c>
      <c r="C2673" t="s">
        <v>458</v>
      </c>
      <c r="D2673" t="str">
        <f>Clef_répartition[[#This Row],[Code association]]&amp;"_"&amp;Clef_répartition[[#This Row],[Nom association]]</f>
        <v>ASIOR_Association Scolaire Intercommunale d'Orbe et région</v>
      </c>
      <c r="E2673">
        <f>COUNTIFS(D$2:D2673,Clef_répartition[[#This Row],[Code_Nom]],J$2:J2673,Clef_répartition[[#This Row],[Année]])</f>
        <v>1</v>
      </c>
      <c r="F2673">
        <f>IF(Clef_répartition[[#This Row],[Code_Nom]]=D2672,F2672-1,(COUNTIFS(Clef_répartition[Code_Nom],Clef_répartition[[#This Row],[Code_Nom]],Clef_répartition[Année],Clef_répartition[[#This Row],[Année]])))</f>
        <v>10</v>
      </c>
      <c r="G2673" t="str">
        <f>Clef_répartition[[#This Row],[Code_Nom]]&amp;"_"&amp;Clef_répartition[[#This Row],[Nombre]]&amp;"_"&amp;Clef_répartition[[#This Row],[Année]]</f>
        <v>ASIOR_Association Scolaire Intercommunale d'Orbe et région_1_2017</v>
      </c>
      <c r="H2673">
        <v>5742</v>
      </c>
      <c r="I2673" t="s">
        <v>2</v>
      </c>
      <c r="J2673">
        <v>2017</v>
      </c>
      <c r="K2673">
        <v>2.8172290613163741E-2</v>
      </c>
    </row>
    <row r="2674" spans="1:11" x14ac:dyDescent="0.25">
      <c r="A2674" t="s">
        <v>721</v>
      </c>
      <c r="B2674" t="s">
        <v>753</v>
      </c>
      <c r="C2674" t="s">
        <v>458</v>
      </c>
      <c r="D2674" t="str">
        <f>Clef_répartition[[#This Row],[Code association]]&amp;"_"&amp;Clef_répartition[[#This Row],[Nom association]]</f>
        <v>ASIOR_Association Scolaire Intercommunale d'Orbe et région</v>
      </c>
      <c r="E2674">
        <f>COUNTIFS(D$2:D2674,Clef_répartition[[#This Row],[Code_Nom]],J$2:J2674,Clef_répartition[[#This Row],[Année]])</f>
        <v>2</v>
      </c>
      <c r="F2674">
        <f>IF(Clef_répartition[[#This Row],[Code_Nom]]=D2673,F2673-1,(COUNTIFS(Clef_répartition[Code_Nom],Clef_répartition[[#This Row],[Code_Nom]],Clef_répartition[Année],Clef_répartition[[#This Row],[Année]])))</f>
        <v>9</v>
      </c>
      <c r="G2674" t="str">
        <f>Clef_répartition[[#This Row],[Code_Nom]]&amp;"_"&amp;Clef_répartition[[#This Row],[Nombre]]&amp;"_"&amp;Clef_répartition[[#This Row],[Année]]</f>
        <v>ASIOR_Association Scolaire Intercommunale d'Orbe et région_2_2017</v>
      </c>
      <c r="H2674">
        <v>5743</v>
      </c>
      <c r="I2674" t="s">
        <v>6</v>
      </c>
      <c r="J2674">
        <v>2017</v>
      </c>
      <c r="K2674">
        <v>6.3060620058236011E-2</v>
      </c>
    </row>
    <row r="2675" spans="1:11" x14ac:dyDescent="0.25">
      <c r="A2675" t="s">
        <v>721</v>
      </c>
      <c r="B2675" t="s">
        <v>753</v>
      </c>
      <c r="C2675" t="s">
        <v>458</v>
      </c>
      <c r="D2675" t="str">
        <f>Clef_répartition[[#This Row],[Code association]]&amp;"_"&amp;Clef_répartition[[#This Row],[Nom association]]</f>
        <v>ASIOR_Association Scolaire Intercommunale d'Orbe et région</v>
      </c>
      <c r="E2675">
        <f>COUNTIFS(D$2:D2675,Clef_répartition[[#This Row],[Code_Nom]],J$2:J2675,Clef_répartition[[#This Row],[Année]])</f>
        <v>3</v>
      </c>
      <c r="F2675">
        <f>IF(Clef_répartition[[#This Row],[Code_Nom]]=D2674,F2674-1,(COUNTIFS(Clef_répartition[Code_Nom],Clef_répartition[[#This Row],[Code_Nom]],Clef_répartition[Année],Clef_répartition[[#This Row],[Année]])))</f>
        <v>8</v>
      </c>
      <c r="G2675" t="str">
        <f>Clef_répartition[[#This Row],[Code_Nom]]&amp;"_"&amp;Clef_répartition[[#This Row],[Nombre]]&amp;"_"&amp;Clef_répartition[[#This Row],[Année]]</f>
        <v>ASIOR_Association Scolaire Intercommunale d'Orbe et région_3_2017</v>
      </c>
      <c r="H2675">
        <v>5741</v>
      </c>
      <c r="I2675" t="s">
        <v>144</v>
      </c>
      <c r="J2675">
        <v>2017</v>
      </c>
      <c r="K2675">
        <v>2.0982564464350525E-2</v>
      </c>
    </row>
    <row r="2676" spans="1:11" x14ac:dyDescent="0.25">
      <c r="A2676" t="s">
        <v>721</v>
      </c>
      <c r="B2676" t="s">
        <v>753</v>
      </c>
      <c r="C2676" t="s">
        <v>458</v>
      </c>
      <c r="D2676" t="str">
        <f>Clef_répartition[[#This Row],[Code association]]&amp;"_"&amp;Clef_répartition[[#This Row],[Nom association]]</f>
        <v>ASIOR_Association Scolaire Intercommunale d'Orbe et région</v>
      </c>
      <c r="E2676">
        <f>COUNTIFS(D$2:D2676,Clef_répartition[[#This Row],[Code_Nom]],J$2:J2676,Clef_répartition[[#This Row],[Année]])</f>
        <v>4</v>
      </c>
      <c r="F2676">
        <f>IF(Clef_répartition[[#This Row],[Code_Nom]]=D2675,F2675-1,(COUNTIFS(Clef_répartition[Code_Nom],Clef_répartition[[#This Row],[Code_Nom]],Clef_répartition[Année],Clef_répartition[[#This Row],[Année]])))</f>
        <v>7</v>
      </c>
      <c r="G2676" t="str">
        <f>Clef_répartition[[#This Row],[Code_Nom]]&amp;"_"&amp;Clef_répartition[[#This Row],[Nombre]]&amp;"_"&amp;Clef_répartition[[#This Row],[Année]]</f>
        <v>ASIOR_Association Scolaire Intercommunale d'Orbe et région_4_2017</v>
      </c>
      <c r="H2676">
        <v>5750</v>
      </c>
      <c r="I2676" t="s">
        <v>158</v>
      </c>
      <c r="J2676">
        <v>2017</v>
      </c>
      <c r="K2676">
        <v>1.5478807002687859E-2</v>
      </c>
    </row>
    <row r="2677" spans="1:11" x14ac:dyDescent="0.25">
      <c r="A2677" t="s">
        <v>721</v>
      </c>
      <c r="B2677" t="s">
        <v>753</v>
      </c>
      <c r="C2677" t="s">
        <v>458</v>
      </c>
      <c r="D2677" t="str">
        <f>Clef_répartition[[#This Row],[Code association]]&amp;"_"&amp;Clef_répartition[[#This Row],[Nom association]]</f>
        <v>ASIOR_Association Scolaire Intercommunale d'Orbe et région</v>
      </c>
      <c r="E2677">
        <f>COUNTIFS(D$2:D2677,Clef_répartition[[#This Row],[Code_Nom]],J$2:J2677,Clef_répartition[[#This Row],[Année]])</f>
        <v>5</v>
      </c>
      <c r="F2677">
        <f>IF(Clef_répartition[[#This Row],[Code_Nom]]=D2676,F2676-1,(COUNTIFS(Clef_répartition[Code_Nom],Clef_répartition[[#This Row],[Code_Nom]],Clef_répartition[Année],Clef_répartition[[#This Row],[Année]])))</f>
        <v>6</v>
      </c>
      <c r="G2677" t="str">
        <f>Clef_répartition[[#This Row],[Code_Nom]]&amp;"_"&amp;Clef_répartition[[#This Row],[Nombre]]&amp;"_"&amp;Clef_répartition[[#This Row],[Année]]</f>
        <v>ASIOR_Association Scolaire Intercommunale d'Orbe et région_5_2017</v>
      </c>
      <c r="H2677">
        <v>5755</v>
      </c>
      <c r="I2677" t="s">
        <v>160</v>
      </c>
      <c r="J2677">
        <v>2017</v>
      </c>
      <c r="K2677">
        <v>3.729485985747677E-2</v>
      </c>
    </row>
    <row r="2678" spans="1:11" x14ac:dyDescent="0.25">
      <c r="A2678" t="s">
        <v>721</v>
      </c>
      <c r="B2678" t="s">
        <v>753</v>
      </c>
      <c r="C2678" t="s">
        <v>458</v>
      </c>
      <c r="D2678" t="str">
        <f>Clef_répartition[[#This Row],[Code association]]&amp;"_"&amp;Clef_répartition[[#This Row],[Nom association]]</f>
        <v>ASIOR_Association Scolaire Intercommunale d'Orbe et région</v>
      </c>
      <c r="E2678">
        <f>COUNTIFS(D$2:D2678,Clef_répartition[[#This Row],[Code_Nom]],J$2:J2678,Clef_répartition[[#This Row],[Année]])</f>
        <v>6</v>
      </c>
      <c r="F2678">
        <f>IF(Clef_répartition[[#This Row],[Code_Nom]]=D2677,F2677-1,(COUNTIFS(Clef_répartition[Code_Nom],Clef_répartition[[#This Row],[Code_Nom]],Clef_répartition[Année],Clef_répartition[[#This Row],[Année]])))</f>
        <v>5</v>
      </c>
      <c r="G2678" t="str">
        <f>Clef_répartition[[#This Row],[Code_Nom]]&amp;"_"&amp;Clef_répartition[[#This Row],[Nombre]]&amp;"_"&amp;Clef_répartition[[#This Row],[Année]]</f>
        <v>ASIOR_Association Scolaire Intercommunale d'Orbe et région_6_2017</v>
      </c>
      <c r="H2678">
        <v>5756</v>
      </c>
      <c r="I2678" t="s">
        <v>185</v>
      </c>
      <c r="J2678">
        <v>2017</v>
      </c>
      <c r="K2678">
        <v>5.1877940350786342E-2</v>
      </c>
    </row>
    <row r="2679" spans="1:11" x14ac:dyDescent="0.25">
      <c r="A2679" t="s">
        <v>721</v>
      </c>
      <c r="B2679" t="s">
        <v>753</v>
      </c>
      <c r="C2679" t="s">
        <v>458</v>
      </c>
      <c r="D2679" t="str">
        <f>Clef_répartition[[#This Row],[Code association]]&amp;"_"&amp;Clef_répartition[[#This Row],[Nom association]]</f>
        <v>ASIOR_Association Scolaire Intercommunale d'Orbe et région</v>
      </c>
      <c r="E2679">
        <f>COUNTIFS(D$2:D2679,Clef_répartition[[#This Row],[Code_Nom]],J$2:J2679,Clef_répartition[[#This Row],[Année]])</f>
        <v>7</v>
      </c>
      <c r="F2679">
        <f>IF(Clef_répartition[[#This Row],[Code_Nom]]=D2678,F2678-1,(COUNTIFS(Clef_répartition[Code_Nom],Clef_répartition[[#This Row],[Code_Nom]],Clef_répartition[Année],Clef_répartition[[#This Row],[Année]])))</f>
        <v>4</v>
      </c>
      <c r="G2679" t="str">
        <f>Clef_répartition[[#This Row],[Code_Nom]]&amp;"_"&amp;Clef_répartition[[#This Row],[Nombre]]&amp;"_"&amp;Clef_répartition[[#This Row],[Année]]</f>
        <v>ASIOR_Association Scolaire Intercommunale d'Orbe et région_7_2017</v>
      </c>
      <c r="H2679">
        <v>5757</v>
      </c>
      <c r="I2679" t="s">
        <v>201</v>
      </c>
      <c r="J2679">
        <v>2017</v>
      </c>
      <c r="K2679">
        <v>0.66161284679201515</v>
      </c>
    </row>
    <row r="2680" spans="1:11" x14ac:dyDescent="0.25">
      <c r="A2680" t="s">
        <v>721</v>
      </c>
      <c r="B2680" t="s">
        <v>753</v>
      </c>
      <c r="C2680" t="s">
        <v>458</v>
      </c>
      <c r="D2680" t="str">
        <f>Clef_répartition[[#This Row],[Code association]]&amp;"_"&amp;Clef_répartition[[#This Row],[Nom association]]</f>
        <v>ASIOR_Association Scolaire Intercommunale d'Orbe et région</v>
      </c>
      <c r="E2680">
        <f>COUNTIFS(D$2:D2680,Clef_répartition[[#This Row],[Code_Nom]],J$2:J2680,Clef_répartition[[#This Row],[Année]])</f>
        <v>8</v>
      </c>
      <c r="F2680">
        <f>IF(Clef_répartition[[#This Row],[Code_Nom]]=D2679,F2679-1,(COUNTIFS(Clef_répartition[Code_Nom],Clef_répartition[[#This Row],[Code_Nom]],Clef_répartition[Année],Clef_répartition[[#This Row],[Année]])))</f>
        <v>3</v>
      </c>
      <c r="G2680" t="str">
        <f>Clef_répartition[[#This Row],[Code_Nom]]&amp;"_"&amp;Clef_répartition[[#This Row],[Nombre]]&amp;"_"&amp;Clef_répartition[[#This Row],[Année]]</f>
        <v>ASIOR_Association Scolaire Intercommunale d'Orbe et région_8_2017</v>
      </c>
      <c r="H2680">
        <v>5760</v>
      </c>
      <c r="I2680" t="s">
        <v>227</v>
      </c>
      <c r="J2680">
        <v>2017</v>
      </c>
      <c r="K2680">
        <v>4.4322005753924185E-2</v>
      </c>
    </row>
    <row r="2681" spans="1:11" x14ac:dyDescent="0.25">
      <c r="A2681" t="s">
        <v>721</v>
      </c>
      <c r="B2681" t="s">
        <v>753</v>
      </c>
      <c r="C2681" t="s">
        <v>458</v>
      </c>
      <c r="D2681" t="str">
        <f>Clef_répartition[[#This Row],[Code association]]&amp;"_"&amp;Clef_répartition[[#This Row],[Nom association]]</f>
        <v>ASIOR_Association Scolaire Intercommunale d'Orbe et région</v>
      </c>
      <c r="E2681">
        <f>COUNTIFS(D$2:D2681,Clef_répartition[[#This Row],[Code_Nom]],J$2:J2681,Clef_répartition[[#This Row],[Année]])</f>
        <v>9</v>
      </c>
      <c r="F2681">
        <f>IF(Clef_répartition[[#This Row],[Code_Nom]]=D2680,F2680-1,(COUNTIFS(Clef_répartition[Code_Nom],Clef_répartition[[#This Row],[Code_Nom]],Clef_répartition[Année],Clef_répartition[[#This Row],[Année]])))</f>
        <v>2</v>
      </c>
      <c r="G2681" t="str">
        <f>Clef_répartition[[#This Row],[Code_Nom]]&amp;"_"&amp;Clef_répartition[[#This Row],[Nombre]]&amp;"_"&amp;Clef_répartition[[#This Row],[Année]]</f>
        <v>ASIOR_Association Scolaire Intercommunale d'Orbe et région_9_2017</v>
      </c>
      <c r="H2681">
        <v>5762</v>
      </c>
      <c r="I2681" t="s">
        <v>253</v>
      </c>
      <c r="J2681">
        <v>2017</v>
      </c>
      <c r="K2681">
        <v>1.5387312954323856E-2</v>
      </c>
    </row>
    <row r="2682" spans="1:11" x14ac:dyDescent="0.25">
      <c r="A2682" t="s">
        <v>721</v>
      </c>
      <c r="B2682" t="s">
        <v>753</v>
      </c>
      <c r="C2682" t="s">
        <v>458</v>
      </c>
      <c r="D2682" t="str">
        <f>Clef_répartition[[#This Row],[Code association]]&amp;"_"&amp;Clef_répartition[[#This Row],[Nom association]]</f>
        <v>ASIOR_Association Scolaire Intercommunale d'Orbe et région</v>
      </c>
      <c r="E2682">
        <f>COUNTIFS(D$2:D2682,Clef_répartition[[#This Row],[Code_Nom]],J$2:J2682,Clef_répartition[[#This Row],[Année]])</f>
        <v>10</v>
      </c>
      <c r="F2682">
        <f>IF(Clef_répartition[[#This Row],[Code_Nom]]=D2681,F2681-1,(COUNTIFS(Clef_répartition[Code_Nom],Clef_répartition[[#This Row],[Code_Nom]],Clef_répartition[Année],Clef_répartition[[#This Row],[Année]])))</f>
        <v>1</v>
      </c>
      <c r="G2682" t="str">
        <f>Clef_répartition[[#This Row],[Code_Nom]]&amp;"_"&amp;Clef_répartition[[#This Row],[Nombre]]&amp;"_"&amp;Clef_répartition[[#This Row],[Année]]</f>
        <v>ASIOR_Association Scolaire Intercommunale d'Orbe et région_10_2017</v>
      </c>
      <c r="H2682">
        <v>5763</v>
      </c>
      <c r="I2682" t="s">
        <v>272</v>
      </c>
      <c r="J2682">
        <v>2017</v>
      </c>
      <c r="K2682">
        <v>6.181075215303574E-2</v>
      </c>
    </row>
    <row r="2683" spans="1:11" x14ac:dyDescent="0.25">
      <c r="A2683" t="s">
        <v>721</v>
      </c>
      <c r="B2683" t="s">
        <v>664</v>
      </c>
      <c r="C2683" t="s">
        <v>665</v>
      </c>
      <c r="D2683" t="str">
        <f>Clef_répartition[[#This Row],[Code association]]&amp;"_"&amp;Clef_répartition[[#This Row],[Nom association]]</f>
        <v>ASIPE Payerne_Association scolaire intercommunale de Payerne et environs</v>
      </c>
      <c r="E2683">
        <f>COUNTIFS(D$2:D2683,Clef_répartition[[#This Row],[Code_Nom]],J$2:J2683,Clef_répartition[[#This Row],[Année]])</f>
        <v>1</v>
      </c>
      <c r="F2683">
        <f>IF(Clef_répartition[[#This Row],[Code_Nom]]=D2682,F2682-1,(COUNTIFS(Clef_répartition[Code_Nom],Clef_répartition[[#This Row],[Code_Nom]],Clef_répartition[Année],Clef_répartition[[#This Row],[Année]])))</f>
        <v>6</v>
      </c>
      <c r="G2683" t="str">
        <f>Clef_répartition[[#This Row],[Code_Nom]]&amp;"_"&amp;Clef_répartition[[#This Row],[Nombre]]&amp;"_"&amp;Clef_répartition[[#This Row],[Année]]</f>
        <v>ASIPE Payerne_Association scolaire intercommunale de Payerne et environs_1_2017</v>
      </c>
      <c r="H2683">
        <v>5813</v>
      </c>
      <c r="I2683" t="s">
        <v>65</v>
      </c>
      <c r="J2683">
        <v>2017</v>
      </c>
      <c r="K2683">
        <v>2.8199999999999999E-2</v>
      </c>
    </row>
    <row r="2684" spans="1:11" x14ac:dyDescent="0.25">
      <c r="A2684" t="s">
        <v>721</v>
      </c>
      <c r="B2684" t="s">
        <v>664</v>
      </c>
      <c r="C2684" t="s">
        <v>665</v>
      </c>
      <c r="D2684" t="str">
        <f>Clef_répartition[[#This Row],[Code association]]&amp;"_"&amp;Clef_répartition[[#This Row],[Nom association]]</f>
        <v>ASIPE Payerne_Association scolaire intercommunale de Payerne et environs</v>
      </c>
      <c r="E2684">
        <f>COUNTIFS(D$2:D2684,Clef_répartition[[#This Row],[Code_Nom]],J$2:J2684,Clef_répartition[[#This Row],[Année]])</f>
        <v>2</v>
      </c>
      <c r="F2684">
        <f>IF(Clef_répartition[[#This Row],[Code_Nom]]=D2683,F2683-1,(COUNTIFS(Clef_répartition[Code_Nom],Clef_répartition[[#This Row],[Code_Nom]],Clef_répartition[Année],Clef_répartition[[#This Row],[Année]])))</f>
        <v>5</v>
      </c>
      <c r="G2684" t="str">
        <f>Clef_répartition[[#This Row],[Code_Nom]]&amp;"_"&amp;Clef_répartition[[#This Row],[Nombre]]&amp;"_"&amp;Clef_répartition[[#This Row],[Année]]</f>
        <v>ASIPE Payerne_Association scolaire intercommunale de Payerne et environs_2_2017</v>
      </c>
      <c r="H2684">
        <v>5816</v>
      </c>
      <c r="I2684" t="s">
        <v>76</v>
      </c>
      <c r="J2684">
        <v>2017</v>
      </c>
      <c r="K2684">
        <v>0.1648</v>
      </c>
    </row>
    <row r="2685" spans="1:11" x14ac:dyDescent="0.25">
      <c r="A2685" t="s">
        <v>721</v>
      </c>
      <c r="B2685" t="s">
        <v>664</v>
      </c>
      <c r="C2685" t="s">
        <v>665</v>
      </c>
      <c r="D2685" t="str">
        <f>Clef_répartition[[#This Row],[Code association]]&amp;"_"&amp;Clef_répartition[[#This Row],[Nom association]]</f>
        <v>ASIPE Payerne_Association scolaire intercommunale de Payerne et environs</v>
      </c>
      <c r="E2685">
        <f>COUNTIFS(D$2:D2685,Clef_répartition[[#This Row],[Code_Nom]],J$2:J2685,Clef_répartition[[#This Row],[Année]])</f>
        <v>3</v>
      </c>
      <c r="F2685">
        <f>IF(Clef_répartition[[#This Row],[Code_Nom]]=D2684,F2684-1,(COUNTIFS(Clef_répartition[Code_Nom],Clef_répartition[[#This Row],[Code_Nom]],Clef_répartition[Année],Clef_répartition[[#This Row],[Année]])))</f>
        <v>4</v>
      </c>
      <c r="G2685" t="str">
        <f>Clef_répartition[[#This Row],[Code_Nom]]&amp;"_"&amp;Clef_répartition[[#This Row],[Nombre]]&amp;"_"&amp;Clef_répartition[[#This Row],[Année]]</f>
        <v>ASIPE Payerne_Association scolaire intercommunale de Payerne et environs_3_2017</v>
      </c>
      <c r="H2685">
        <v>5817</v>
      </c>
      <c r="I2685" t="s">
        <v>130</v>
      </c>
      <c r="J2685">
        <v>2017</v>
      </c>
      <c r="K2685">
        <v>6.2399999999999997E-2</v>
      </c>
    </row>
    <row r="2686" spans="1:11" x14ac:dyDescent="0.25">
      <c r="A2686" t="s">
        <v>721</v>
      </c>
      <c r="B2686" t="s">
        <v>664</v>
      </c>
      <c r="C2686" t="s">
        <v>665</v>
      </c>
      <c r="D2686" t="str">
        <f>Clef_répartition[[#This Row],[Code association]]&amp;"_"&amp;Clef_répartition[[#This Row],[Nom association]]</f>
        <v>ASIPE Payerne_Association scolaire intercommunale de Payerne et environs</v>
      </c>
      <c r="E2686">
        <f>COUNTIFS(D$2:D2686,Clef_répartition[[#This Row],[Code_Nom]],J$2:J2686,Clef_répartition[[#This Row],[Année]])</f>
        <v>4</v>
      </c>
      <c r="F2686">
        <f>IF(Clef_répartition[[#This Row],[Code_Nom]]=D2685,F2685-1,(COUNTIFS(Clef_répartition[Code_Nom],Clef_répartition[[#This Row],[Code_Nom]],Clef_répartition[Année],Clef_répartition[[#This Row],[Année]])))</f>
        <v>3</v>
      </c>
      <c r="G2686" t="str">
        <f>Clef_répartition[[#This Row],[Code_Nom]]&amp;"_"&amp;Clef_répartition[[#This Row],[Nombre]]&amp;"_"&amp;Clef_répartition[[#This Row],[Année]]</f>
        <v>ASIPE Payerne_Association scolaire intercommunale de Payerne et environs_4_2017</v>
      </c>
      <c r="H2686">
        <v>5821</v>
      </c>
      <c r="I2686" t="s">
        <v>177</v>
      </c>
      <c r="J2686">
        <v>2017</v>
      </c>
      <c r="K2686">
        <v>2.1100000000000001E-2</v>
      </c>
    </row>
    <row r="2687" spans="1:11" x14ac:dyDescent="0.25">
      <c r="A2687" t="s">
        <v>721</v>
      </c>
      <c r="B2687" t="s">
        <v>664</v>
      </c>
      <c r="C2687" t="s">
        <v>665</v>
      </c>
      <c r="D2687" t="str">
        <f>Clef_répartition[[#This Row],[Code association]]&amp;"_"&amp;Clef_répartition[[#This Row],[Nom association]]</f>
        <v>ASIPE Payerne_Association scolaire intercommunale de Payerne et environs</v>
      </c>
      <c r="E2687">
        <f>COUNTIFS(D$2:D2687,Clef_répartition[[#This Row],[Code_Nom]],J$2:J2687,Clef_répartition[[#This Row],[Année]])</f>
        <v>5</v>
      </c>
      <c r="F2687">
        <f>IF(Clef_répartition[[#This Row],[Code_Nom]]=D2686,F2686-1,(COUNTIFS(Clef_répartition[Code_Nom],Clef_répartition[[#This Row],[Code_Nom]],Clef_répartition[Année],Clef_répartition[[#This Row],[Année]])))</f>
        <v>2</v>
      </c>
      <c r="G2687" t="str">
        <f>Clef_répartition[[#This Row],[Code_Nom]]&amp;"_"&amp;Clef_répartition[[#This Row],[Nombre]]&amp;"_"&amp;Clef_répartition[[#This Row],[Année]]</f>
        <v>ASIPE Payerne_Association scolaire intercommunale de Payerne et environs_5_2017</v>
      </c>
      <c r="H2687">
        <v>5822</v>
      </c>
      <c r="I2687" t="s">
        <v>211</v>
      </c>
      <c r="J2687">
        <v>2017</v>
      </c>
      <c r="K2687">
        <v>0.63</v>
      </c>
    </row>
    <row r="2688" spans="1:11" x14ac:dyDescent="0.25">
      <c r="A2688" t="s">
        <v>721</v>
      </c>
      <c r="B2688" t="s">
        <v>664</v>
      </c>
      <c r="C2688" t="s">
        <v>665</v>
      </c>
      <c r="D2688" t="str">
        <f>Clef_répartition[[#This Row],[Code association]]&amp;"_"&amp;Clef_répartition[[#This Row],[Nom association]]</f>
        <v>ASIPE Payerne_Association scolaire intercommunale de Payerne et environs</v>
      </c>
      <c r="E2688">
        <f>COUNTIFS(D$2:D2688,Clef_répartition[[#This Row],[Code_Nom]],J$2:J2688,Clef_répartition[[#This Row],[Année]])</f>
        <v>6</v>
      </c>
      <c r="F2688">
        <f>IF(Clef_répartition[[#This Row],[Code_Nom]]=D2687,F2687-1,(COUNTIFS(Clef_répartition[Code_Nom],Clef_répartition[[#This Row],[Code_Nom]],Clef_répartition[Année],Clef_répartition[[#This Row],[Année]])))</f>
        <v>1</v>
      </c>
      <c r="G2688" t="str">
        <f>Clef_répartition[[#This Row],[Code_Nom]]&amp;"_"&amp;Clef_répartition[[#This Row],[Nombre]]&amp;"_"&amp;Clef_répartition[[#This Row],[Année]]</f>
        <v>ASIPE Payerne_Association scolaire intercommunale de Payerne et environs_6_2017</v>
      </c>
      <c r="H2688">
        <v>5827</v>
      </c>
      <c r="I2688" t="s">
        <v>266</v>
      </c>
      <c r="J2688">
        <v>2017</v>
      </c>
      <c r="K2688">
        <v>2.0799999999999999E-2</v>
      </c>
    </row>
    <row r="2689" spans="1:11" x14ac:dyDescent="0.25">
      <c r="A2689" t="s">
        <v>721</v>
      </c>
      <c r="B2689" t="s">
        <v>497</v>
      </c>
      <c r="C2689" t="s">
        <v>498</v>
      </c>
      <c r="D2689" t="str">
        <f>Clef_répartition[[#This Row],[Code association]]&amp;"_"&amp;Clef_répartition[[#This Row],[Nom association]]</f>
        <v>ASIPE PdE_Association scolaire intercommunale du Pays-d'Enhaut</v>
      </c>
      <c r="E2689">
        <f>COUNTIFS(D$2:D2689,Clef_répartition[[#This Row],[Code_Nom]],J$2:J2689,Clef_répartition[[#This Row],[Année]])</f>
        <v>1</v>
      </c>
      <c r="F2689">
        <f>IF(Clef_répartition[[#This Row],[Code_Nom]]=D2688,F2688-1,(COUNTIFS(Clef_répartition[Code_Nom],Clef_répartition[[#This Row],[Code_Nom]],Clef_répartition[Année],Clef_répartition[[#This Row],[Année]])))</f>
        <v>3</v>
      </c>
      <c r="G2689" t="str">
        <f>Clef_répartition[[#This Row],[Code_Nom]]&amp;"_"&amp;Clef_répartition[[#This Row],[Nombre]]&amp;"_"&amp;Clef_répartition[[#This Row],[Année]]</f>
        <v>ASIPE PdE_Association scolaire intercommunale du Pays-d'Enhaut_1_2017</v>
      </c>
      <c r="H2689">
        <v>5841</v>
      </c>
      <c r="I2689" t="s">
        <v>51</v>
      </c>
      <c r="J2689">
        <v>2017</v>
      </c>
      <c r="K2689">
        <v>0.71</v>
      </c>
    </row>
    <row r="2690" spans="1:11" x14ac:dyDescent="0.25">
      <c r="A2690" t="s">
        <v>721</v>
      </c>
      <c r="B2690" t="s">
        <v>497</v>
      </c>
      <c r="C2690" t="s">
        <v>498</v>
      </c>
      <c r="D2690" t="str">
        <f>Clef_répartition[[#This Row],[Code association]]&amp;"_"&amp;Clef_répartition[[#This Row],[Nom association]]</f>
        <v>ASIPE PdE_Association scolaire intercommunale du Pays-d'Enhaut</v>
      </c>
      <c r="E2690">
        <f>COUNTIFS(D$2:D2690,Clef_répartition[[#This Row],[Code_Nom]],J$2:J2690,Clef_répartition[[#This Row],[Année]])</f>
        <v>2</v>
      </c>
      <c r="F2690">
        <f>IF(Clef_répartition[[#This Row],[Code_Nom]]=D2689,F2689-1,(COUNTIFS(Clef_répartition[Code_Nom],Clef_répartition[[#This Row],[Code_Nom]],Clef_répartition[Année],Clef_répartition[[#This Row],[Année]])))</f>
        <v>2</v>
      </c>
      <c r="G2690" t="str">
        <f>Clef_répartition[[#This Row],[Code_Nom]]&amp;"_"&amp;Clef_répartition[[#This Row],[Nombre]]&amp;"_"&amp;Clef_répartition[[#This Row],[Année]]</f>
        <v>ASIPE PdE_Association scolaire intercommunale du Pays-d'Enhaut_2_2017</v>
      </c>
      <c r="H2690">
        <v>5842</v>
      </c>
      <c r="I2690" t="s">
        <v>238</v>
      </c>
      <c r="J2690">
        <v>2017</v>
      </c>
      <c r="K2690">
        <v>0.12</v>
      </c>
    </row>
    <row r="2691" spans="1:11" x14ac:dyDescent="0.25">
      <c r="A2691" t="s">
        <v>721</v>
      </c>
      <c r="B2691" t="s">
        <v>497</v>
      </c>
      <c r="C2691" t="s">
        <v>498</v>
      </c>
      <c r="D2691" t="str">
        <f>Clef_répartition[[#This Row],[Code association]]&amp;"_"&amp;Clef_répartition[[#This Row],[Nom association]]</f>
        <v>ASIPE PdE_Association scolaire intercommunale du Pays-d'Enhaut</v>
      </c>
      <c r="E2691">
        <f>COUNTIFS(D$2:D2691,Clef_répartition[[#This Row],[Code_Nom]],J$2:J2691,Clef_répartition[[#This Row],[Année]])</f>
        <v>3</v>
      </c>
      <c r="F2691">
        <f>IF(Clef_répartition[[#This Row],[Code_Nom]]=D2690,F2690-1,(COUNTIFS(Clef_répartition[Code_Nom],Clef_répartition[[#This Row],[Code_Nom]],Clef_répartition[Année],Clef_répartition[[#This Row],[Année]])))</f>
        <v>1</v>
      </c>
      <c r="G2691" t="str">
        <f>Clef_répartition[[#This Row],[Code_Nom]]&amp;"_"&amp;Clef_répartition[[#This Row],[Nombre]]&amp;"_"&amp;Clef_répartition[[#This Row],[Année]]</f>
        <v>ASIPE PdE_Association scolaire intercommunale du Pays-d'Enhaut_3_2017</v>
      </c>
      <c r="H2691">
        <v>5843</v>
      </c>
      <c r="I2691" t="s">
        <v>239</v>
      </c>
      <c r="J2691">
        <v>2017</v>
      </c>
      <c r="K2691">
        <v>0.17</v>
      </c>
    </row>
    <row r="2692" spans="1:11" x14ac:dyDescent="0.25">
      <c r="A2692" t="s">
        <v>721</v>
      </c>
      <c r="B2692" t="s">
        <v>602</v>
      </c>
      <c r="C2692" t="s">
        <v>603</v>
      </c>
      <c r="D2692" t="str">
        <f>Clef_répartition[[#This Row],[Code association]]&amp;"_"&amp;Clef_répartition[[#This Row],[Nom association]]</f>
        <v>ASIRE_Association scolaire intercommunale de la région d'Echallens</v>
      </c>
      <c r="E2692">
        <f>COUNTIFS(D$2:D2692,Clef_répartition[[#This Row],[Code_Nom]],J$2:J2692,Clef_répartition[[#This Row],[Année]])</f>
        <v>1</v>
      </c>
      <c r="F2692">
        <f>IF(Clef_répartition[[#This Row],[Code_Nom]]=D2691,F2691-1,(COUNTIFS(Clef_répartition[Code_Nom],Clef_répartition[[#This Row],[Code_Nom]],Clef_répartition[Année],Clef_répartition[[#This Row],[Année]])))</f>
        <v>26</v>
      </c>
      <c r="G2692" t="str">
        <f>Clef_répartition[[#This Row],[Code_Nom]]&amp;"_"&amp;Clef_répartition[[#This Row],[Nombre]]&amp;"_"&amp;Clef_répartition[[#This Row],[Année]]</f>
        <v>ASIRE_Association scolaire intercommunale de la région d'Echallens_1_2017</v>
      </c>
      <c r="H2692">
        <v>5511</v>
      </c>
      <c r="I2692" t="s">
        <v>8</v>
      </c>
      <c r="J2692">
        <v>2017</v>
      </c>
      <c r="K2692">
        <v>5.6430729391454465E-2</v>
      </c>
    </row>
    <row r="2693" spans="1:11" x14ac:dyDescent="0.25">
      <c r="A2693" t="s">
        <v>721</v>
      </c>
      <c r="B2693" t="s">
        <v>602</v>
      </c>
      <c r="C2693" t="s">
        <v>603</v>
      </c>
      <c r="D2693" t="str">
        <f>Clef_répartition[[#This Row],[Code association]]&amp;"_"&amp;Clef_répartition[[#This Row],[Nom association]]</f>
        <v>ASIRE_Association scolaire intercommunale de la région d'Echallens</v>
      </c>
      <c r="E2693">
        <f>COUNTIFS(D$2:D2693,Clef_répartition[[#This Row],[Code_Nom]],J$2:J2693,Clef_répartition[[#This Row],[Année]])</f>
        <v>2</v>
      </c>
      <c r="F2693">
        <f>IF(Clef_répartition[[#This Row],[Code_Nom]]=D2692,F2692-1,(COUNTIFS(Clef_répartition[Code_Nom],Clef_répartition[[#This Row],[Code_Nom]],Clef_répartition[Année],Clef_répartition[[#This Row],[Année]])))</f>
        <v>25</v>
      </c>
      <c r="G2693" t="str">
        <f>Clef_répartition[[#This Row],[Code_Nom]]&amp;"_"&amp;Clef_répartition[[#This Row],[Nombre]]&amp;"_"&amp;Clef_répartition[[#This Row],[Année]]</f>
        <v>ASIRE_Association scolaire intercommunale de la région d'Echallens_2_2017</v>
      </c>
      <c r="H2693">
        <v>5512</v>
      </c>
      <c r="I2693" t="s">
        <v>19</v>
      </c>
      <c r="J2693">
        <v>2017</v>
      </c>
      <c r="K2693">
        <v>4.3914544669831683E-2</v>
      </c>
    </row>
    <row r="2694" spans="1:11" x14ac:dyDescent="0.25">
      <c r="A2694" t="s">
        <v>721</v>
      </c>
      <c r="B2694" t="s">
        <v>602</v>
      </c>
      <c r="C2694" t="s">
        <v>603</v>
      </c>
      <c r="D2694" t="str">
        <f>Clef_répartition[[#This Row],[Code association]]&amp;"_"&amp;Clef_répartition[[#This Row],[Nom association]]</f>
        <v>ASIRE_Association scolaire intercommunale de la région d'Echallens</v>
      </c>
      <c r="E2694">
        <f>COUNTIFS(D$2:D2694,Clef_répartition[[#This Row],[Code_Nom]],J$2:J2694,Clef_répartition[[#This Row],[Année]])</f>
        <v>3</v>
      </c>
      <c r="F2694">
        <f>IF(Clef_répartition[[#This Row],[Code_Nom]]=D2693,F2693-1,(COUNTIFS(Clef_répartition[Code_Nom],Clef_répartition[[#This Row],[Code_Nom]],Clef_répartition[Année],Clef_répartition[[#This Row],[Année]])))</f>
        <v>24</v>
      </c>
      <c r="G2694" t="str">
        <f>Clef_répartition[[#This Row],[Code_Nom]]&amp;"_"&amp;Clef_répartition[[#This Row],[Nombre]]&amp;"_"&amp;Clef_répartition[[#This Row],[Année]]</f>
        <v>ASIRE_Association scolaire intercommunale de la région d'Echallens_3_2017</v>
      </c>
      <c r="H2694">
        <v>5471</v>
      </c>
      <c r="I2694" t="s">
        <v>21</v>
      </c>
      <c r="J2694">
        <v>2017</v>
      </c>
      <c r="K2694">
        <v>2.0644511581067473E-2</v>
      </c>
    </row>
    <row r="2695" spans="1:11" x14ac:dyDescent="0.25">
      <c r="A2695" t="s">
        <v>721</v>
      </c>
      <c r="B2695" t="s">
        <v>602</v>
      </c>
      <c r="C2695" t="s">
        <v>603</v>
      </c>
      <c r="D2695" t="str">
        <f>Clef_répartition[[#This Row],[Code association]]&amp;"_"&amp;Clef_répartition[[#This Row],[Nom association]]</f>
        <v>ASIRE_Association scolaire intercommunale de la région d'Echallens</v>
      </c>
      <c r="E2695">
        <f>COUNTIFS(D$2:D2695,Clef_répartition[[#This Row],[Code_Nom]],J$2:J2695,Clef_répartition[[#This Row],[Année]])</f>
        <v>4</v>
      </c>
      <c r="F2695">
        <f>IF(Clef_répartition[[#This Row],[Code_Nom]]=D2694,F2694-1,(COUNTIFS(Clef_répartition[Code_Nom],Clef_répartition[[#This Row],[Code_Nom]],Clef_répartition[Année],Clef_répartition[[#This Row],[Année]])))</f>
        <v>23</v>
      </c>
      <c r="G2695" t="str">
        <f>Clef_répartition[[#This Row],[Code_Nom]]&amp;"_"&amp;Clef_répartition[[#This Row],[Nombre]]&amp;"_"&amp;Clef_répartition[[#This Row],[Année]]</f>
        <v>ASIRE_Association scolaire intercommunale de la région d'Echallens_4_2017</v>
      </c>
      <c r="H2695">
        <v>5903</v>
      </c>
      <c r="I2695" t="s">
        <v>24</v>
      </c>
      <c r="J2695">
        <v>2017</v>
      </c>
      <c r="K2695">
        <v>8.0923608113940438E-3</v>
      </c>
    </row>
    <row r="2696" spans="1:11" x14ac:dyDescent="0.25">
      <c r="A2696" t="s">
        <v>721</v>
      </c>
      <c r="B2696" t="s">
        <v>602</v>
      </c>
      <c r="C2696" t="s">
        <v>603</v>
      </c>
      <c r="D2696" t="str">
        <f>Clef_répartition[[#This Row],[Code association]]&amp;"_"&amp;Clef_répartition[[#This Row],[Nom association]]</f>
        <v>ASIRE_Association scolaire intercommunale de la région d'Echallens</v>
      </c>
      <c r="E2696">
        <f>COUNTIFS(D$2:D2696,Clef_répartition[[#This Row],[Code_Nom]],J$2:J2696,Clef_répartition[[#This Row],[Année]])</f>
        <v>5</v>
      </c>
      <c r="F2696">
        <f>IF(Clef_répartition[[#This Row],[Code_Nom]]=D2695,F2695-1,(COUNTIFS(Clef_répartition[Code_Nom],Clef_répartition[[#This Row],[Code_Nom]],Clef_répartition[Année],Clef_répartition[[#This Row],[Année]])))</f>
        <v>22</v>
      </c>
      <c r="G2696" t="str">
        <f>Clef_répartition[[#This Row],[Code_Nom]]&amp;"_"&amp;Clef_répartition[[#This Row],[Nombre]]&amp;"_"&amp;Clef_répartition[[#This Row],[Année]]</f>
        <v>ASIRE_Association scolaire intercommunale de la région d'Echallens_5_2017</v>
      </c>
      <c r="H2696">
        <v>5514</v>
      </c>
      <c r="I2696" t="s">
        <v>30</v>
      </c>
      <c r="J2696">
        <v>2017</v>
      </c>
      <c r="K2696">
        <v>4.5425118687958566E-2</v>
      </c>
    </row>
    <row r="2697" spans="1:11" x14ac:dyDescent="0.25">
      <c r="A2697" t="s">
        <v>721</v>
      </c>
      <c r="B2697" t="s">
        <v>602</v>
      </c>
      <c r="C2697" t="s">
        <v>603</v>
      </c>
      <c r="D2697" t="str">
        <f>Clef_répartition[[#This Row],[Code association]]&amp;"_"&amp;Clef_répartition[[#This Row],[Nom association]]</f>
        <v>ASIRE_Association scolaire intercommunale de la région d'Echallens</v>
      </c>
      <c r="E2697">
        <f>COUNTIFS(D$2:D2697,Clef_répartition[[#This Row],[Code_Nom]],J$2:J2697,Clef_répartition[[#This Row],[Année]])</f>
        <v>6</v>
      </c>
      <c r="F2697">
        <f>IF(Clef_répartition[[#This Row],[Code_Nom]]=D2696,F2696-1,(COUNTIFS(Clef_répartition[Code_Nom],Clef_répartition[[#This Row],[Code_Nom]],Clef_répartition[Année],Clef_répartition[[#This Row],[Année]])))</f>
        <v>21</v>
      </c>
      <c r="G2697" t="str">
        <f>Clef_répartition[[#This Row],[Code_Nom]]&amp;"_"&amp;Clef_répartition[[#This Row],[Nombre]]&amp;"_"&amp;Clef_répartition[[#This Row],[Année]]</f>
        <v>ASIRE_Association scolaire intercommunale de la région d'Echallens_6_2017</v>
      </c>
      <c r="H2697">
        <v>5661</v>
      </c>
      <c r="I2697" t="s">
        <v>32</v>
      </c>
      <c r="J2697">
        <v>2017</v>
      </c>
      <c r="K2697">
        <v>1.3559200115091354E-2</v>
      </c>
    </row>
    <row r="2698" spans="1:11" x14ac:dyDescent="0.25">
      <c r="A2698" t="s">
        <v>721</v>
      </c>
      <c r="B2698" t="s">
        <v>602</v>
      </c>
      <c r="C2698" t="s">
        <v>603</v>
      </c>
      <c r="D2698" t="str">
        <f>Clef_répartition[[#This Row],[Code association]]&amp;"_"&amp;Clef_répartition[[#This Row],[Nom association]]</f>
        <v>ASIRE_Association scolaire intercommunale de la région d'Echallens</v>
      </c>
      <c r="E2698">
        <f>COUNTIFS(D$2:D2698,Clef_répartition[[#This Row],[Code_Nom]],J$2:J2698,Clef_répartition[[#This Row],[Année]])</f>
        <v>7</v>
      </c>
      <c r="F2698">
        <f>IF(Clef_répartition[[#This Row],[Code_Nom]]=D2697,F2697-1,(COUNTIFS(Clef_répartition[Code_Nom],Clef_répartition[[#This Row],[Code_Nom]],Clef_répartition[Année],Clef_répartition[[#This Row],[Année]])))</f>
        <v>20</v>
      </c>
      <c r="G2698" t="str">
        <f>Clef_répartition[[#This Row],[Code_Nom]]&amp;"_"&amp;Clef_répartition[[#This Row],[Nombre]]&amp;"_"&amp;Clef_répartition[[#This Row],[Année]]</f>
        <v>ASIRE_Association scolaire intercommunale de la région d'Echallens_7_2017</v>
      </c>
      <c r="H2698">
        <v>5913</v>
      </c>
      <c r="I2698" t="s">
        <v>96</v>
      </c>
      <c r="J2698">
        <v>2017</v>
      </c>
      <c r="K2698">
        <v>2.9240397065170481E-2</v>
      </c>
    </row>
    <row r="2699" spans="1:11" x14ac:dyDescent="0.25">
      <c r="A2699" t="s">
        <v>721</v>
      </c>
      <c r="B2699" t="s">
        <v>602</v>
      </c>
      <c r="C2699" t="s">
        <v>603</v>
      </c>
      <c r="D2699" t="str">
        <f>Clef_répartition[[#This Row],[Code association]]&amp;"_"&amp;Clef_répartition[[#This Row],[Nom association]]</f>
        <v>ASIRE_Association scolaire intercommunale de la région d'Echallens</v>
      </c>
      <c r="E2699">
        <f>COUNTIFS(D$2:D2699,Clef_répartition[[#This Row],[Code_Nom]],J$2:J2699,Clef_répartition[[#This Row],[Année]])</f>
        <v>8</v>
      </c>
      <c r="F2699">
        <f>IF(Clef_répartition[[#This Row],[Code_Nom]]=D2698,F2698-1,(COUNTIFS(Clef_répartition[Code_Nom],Clef_répartition[[#This Row],[Code_Nom]],Clef_répartition[Année],Clef_répartition[[#This Row],[Année]])))</f>
        <v>19</v>
      </c>
      <c r="G2699" t="str">
        <f>Clef_répartition[[#This Row],[Code_Nom]]&amp;"_"&amp;Clef_répartition[[#This Row],[Nombre]]&amp;"_"&amp;Clef_répartition[[#This Row],[Année]]</f>
        <v>ASIRE_Association scolaire intercommunale de la région d'Echallens_8_2017</v>
      </c>
      <c r="H2699">
        <v>5518</v>
      </c>
      <c r="I2699" t="s">
        <v>99</v>
      </c>
      <c r="J2699">
        <v>2017</v>
      </c>
      <c r="K2699">
        <v>0.20601352323406705</v>
      </c>
    </row>
    <row r="2700" spans="1:11" x14ac:dyDescent="0.25">
      <c r="A2700" t="s">
        <v>721</v>
      </c>
      <c r="B2700" t="s">
        <v>602</v>
      </c>
      <c r="C2700" t="s">
        <v>603</v>
      </c>
      <c r="D2700" t="str">
        <f>Clef_répartition[[#This Row],[Code association]]&amp;"_"&amp;Clef_répartition[[#This Row],[Nom association]]</f>
        <v>ASIRE_Association scolaire intercommunale de la région d'Echallens</v>
      </c>
      <c r="E2700">
        <f>COUNTIFS(D$2:D2700,Clef_répartition[[#This Row],[Code_Nom]],J$2:J2700,Clef_répartition[[#This Row],[Année]])</f>
        <v>9</v>
      </c>
      <c r="F2700">
        <f>IF(Clef_répartition[[#This Row],[Code_Nom]]=D2699,F2699-1,(COUNTIFS(Clef_répartition[Code_Nom],Clef_répartition[[#This Row],[Code_Nom]],Clef_répartition[Année],Clef_répartition[[#This Row],[Année]])))</f>
        <v>18</v>
      </c>
      <c r="G2700" t="str">
        <f>Clef_répartition[[#This Row],[Code_Nom]]&amp;"_"&amp;Clef_répartition[[#This Row],[Nombre]]&amp;"_"&amp;Clef_répartition[[#This Row],[Année]]</f>
        <v>ASIRE_Association scolaire intercommunale de la région d'Echallens_9_2017</v>
      </c>
      <c r="H2700">
        <v>5520</v>
      </c>
      <c r="I2700" t="s">
        <v>107</v>
      </c>
      <c r="J2700">
        <v>2017</v>
      </c>
      <c r="K2700">
        <v>3.5282693137678033E-2</v>
      </c>
    </row>
    <row r="2701" spans="1:11" x14ac:dyDescent="0.25">
      <c r="A2701" t="s">
        <v>721</v>
      </c>
      <c r="B2701" t="s">
        <v>602</v>
      </c>
      <c r="C2701" t="s">
        <v>603</v>
      </c>
      <c r="D2701" t="str">
        <f>Clef_répartition[[#This Row],[Code association]]&amp;"_"&amp;Clef_répartition[[#This Row],[Nom association]]</f>
        <v>ASIRE_Association scolaire intercommunale de la région d'Echallens</v>
      </c>
      <c r="E2701">
        <f>COUNTIFS(D$2:D2701,Clef_répartition[[#This Row],[Code_Nom]],J$2:J2701,Clef_répartition[[#This Row],[Année]])</f>
        <v>10</v>
      </c>
      <c r="F2701">
        <f>IF(Clef_répartition[[#This Row],[Code_Nom]]=D2700,F2700-1,(COUNTIFS(Clef_répartition[Code_Nom],Clef_répartition[[#This Row],[Code_Nom]],Clef_répartition[Année],Clef_répartition[[#This Row],[Année]])))</f>
        <v>17</v>
      </c>
      <c r="G2701" t="str">
        <f>Clef_répartition[[#This Row],[Code_Nom]]&amp;"_"&amp;Clef_répartition[[#This Row],[Nombre]]&amp;"_"&amp;Clef_répartition[[#This Row],[Année]]</f>
        <v>ASIRE_Association scolaire intercommunale de la région d'Echallens_10_2017</v>
      </c>
      <c r="H2701">
        <v>5521</v>
      </c>
      <c r="I2701" t="s">
        <v>108</v>
      </c>
      <c r="J2701">
        <v>2017</v>
      </c>
      <c r="K2701">
        <v>4.0246007768666381E-2</v>
      </c>
    </row>
    <row r="2702" spans="1:11" x14ac:dyDescent="0.25">
      <c r="A2702" t="s">
        <v>721</v>
      </c>
      <c r="B2702" t="s">
        <v>602</v>
      </c>
      <c r="C2702" t="s">
        <v>603</v>
      </c>
      <c r="D2702" t="str">
        <f>Clef_répartition[[#This Row],[Code association]]&amp;"_"&amp;Clef_répartition[[#This Row],[Nom association]]</f>
        <v>ASIRE_Association scolaire intercommunale de la région d'Echallens</v>
      </c>
      <c r="E2702">
        <f>COUNTIFS(D$2:D2702,Clef_répartition[[#This Row],[Code_Nom]],J$2:J2702,Clef_répartition[[#This Row],[Année]])</f>
        <v>11</v>
      </c>
      <c r="F2702">
        <f>IF(Clef_répartition[[#This Row],[Code_Nom]]=D2701,F2701-1,(COUNTIFS(Clef_répartition[Code_Nom],Clef_répartition[[#This Row],[Code_Nom]],Clef_répartition[Année],Clef_répartition[[#This Row],[Année]])))</f>
        <v>16</v>
      </c>
      <c r="G2702" t="str">
        <f>Clef_répartition[[#This Row],[Code_Nom]]&amp;"_"&amp;Clef_répartition[[#This Row],[Nombre]]&amp;"_"&amp;Clef_répartition[[#This Row],[Année]]</f>
        <v>ASIRE_Association scolaire intercommunale de la région d'Echallens_11_2017</v>
      </c>
      <c r="H2702">
        <v>5522</v>
      </c>
      <c r="I2702" t="s">
        <v>114</v>
      </c>
      <c r="J2702">
        <v>2017</v>
      </c>
      <c r="K2702">
        <v>2.5284131779600056E-2</v>
      </c>
    </row>
    <row r="2703" spans="1:11" x14ac:dyDescent="0.25">
      <c r="A2703" t="s">
        <v>721</v>
      </c>
      <c r="B2703" t="s">
        <v>602</v>
      </c>
      <c r="C2703" t="s">
        <v>603</v>
      </c>
      <c r="D2703" t="str">
        <f>Clef_répartition[[#This Row],[Code association]]&amp;"_"&amp;Clef_répartition[[#This Row],[Nom association]]</f>
        <v>ASIRE_Association scolaire intercommunale de la région d'Echallens</v>
      </c>
      <c r="E2703">
        <f>COUNTIFS(D$2:D2703,Clef_répartition[[#This Row],[Code_Nom]],J$2:J2703,Clef_répartition[[#This Row],[Année]])</f>
        <v>12</v>
      </c>
      <c r="F2703">
        <f>IF(Clef_répartition[[#This Row],[Code_Nom]]=D2702,F2702-1,(COUNTIFS(Clef_répartition[Code_Nom],Clef_répartition[[#This Row],[Code_Nom]],Clef_répartition[Année],Clef_répartition[[#This Row],[Année]])))</f>
        <v>15</v>
      </c>
      <c r="G2703" t="str">
        <f>Clef_répartition[[#This Row],[Code_Nom]]&amp;"_"&amp;Clef_répartition[[#This Row],[Nombre]]&amp;"_"&amp;Clef_répartition[[#This Row],[Année]]</f>
        <v>ASIRE_Association scolaire intercommunale de la région d'Echallens_12_2017</v>
      </c>
      <c r="H2703">
        <v>5541</v>
      </c>
      <c r="I2703" t="s">
        <v>128</v>
      </c>
      <c r="J2703">
        <v>2017</v>
      </c>
      <c r="K2703">
        <v>3.9922313336210616E-2</v>
      </c>
    </row>
    <row r="2704" spans="1:11" x14ac:dyDescent="0.25">
      <c r="A2704" t="s">
        <v>721</v>
      </c>
      <c r="B2704" t="s">
        <v>602</v>
      </c>
      <c r="C2704" t="s">
        <v>603</v>
      </c>
      <c r="D2704" t="str">
        <f>Clef_répartition[[#This Row],[Code association]]&amp;"_"&amp;Clef_répartition[[#This Row],[Nom association]]</f>
        <v>ASIRE_Association scolaire intercommunale de la région d'Echallens</v>
      </c>
      <c r="E2704">
        <f>COUNTIFS(D$2:D2704,Clef_répartition[[#This Row],[Code_Nom]],J$2:J2704,Clef_répartition[[#This Row],[Année]])</f>
        <v>13</v>
      </c>
      <c r="F2704">
        <f>IF(Clef_répartition[[#This Row],[Code_Nom]]=D2703,F2703-1,(COUNTIFS(Clef_répartition[Code_Nom],Clef_répartition[[#This Row],[Code_Nom]],Clef_répartition[Année],Clef_répartition[[#This Row],[Année]])))</f>
        <v>14</v>
      </c>
      <c r="G2704" t="str">
        <f>Clef_répartition[[#This Row],[Code_Nom]]&amp;"_"&amp;Clef_répartition[[#This Row],[Nombre]]&amp;"_"&amp;Clef_répartition[[#This Row],[Année]]</f>
        <v>ASIRE_Association scolaire intercommunale de la région d'Echallens_13_2017</v>
      </c>
      <c r="H2704">
        <v>5804</v>
      </c>
      <c r="I2704" t="s">
        <v>139</v>
      </c>
      <c r="J2704">
        <v>2017</v>
      </c>
      <c r="K2704">
        <v>5.5099985613580781E-2</v>
      </c>
    </row>
    <row r="2705" spans="1:11" x14ac:dyDescent="0.25">
      <c r="A2705" t="s">
        <v>721</v>
      </c>
      <c r="B2705" t="s">
        <v>602</v>
      </c>
      <c r="C2705" t="s">
        <v>603</v>
      </c>
      <c r="D2705" t="str">
        <f>Clef_répartition[[#This Row],[Code association]]&amp;"_"&amp;Clef_répartition[[#This Row],[Nom association]]</f>
        <v>ASIRE_Association scolaire intercommunale de la région d'Echallens</v>
      </c>
      <c r="E2705">
        <f>COUNTIFS(D$2:D2705,Clef_répartition[[#This Row],[Code_Nom]],J$2:J2705,Clef_répartition[[#This Row],[Année]])</f>
        <v>14</v>
      </c>
      <c r="F2705">
        <f>IF(Clef_répartition[[#This Row],[Code_Nom]]=D2704,F2704-1,(COUNTIFS(Clef_répartition[Code_Nom],Clef_répartition[[#This Row],[Code_Nom]],Clef_répartition[Année],Clef_répartition[[#This Row],[Année]])))</f>
        <v>13</v>
      </c>
      <c r="G2705" t="str">
        <f>Clef_répartition[[#This Row],[Code_Nom]]&amp;"_"&amp;Clef_répartition[[#This Row],[Nombre]]&amp;"_"&amp;Clef_répartition[[#This Row],[Année]]</f>
        <v>ASIRE_Association scolaire intercommunale de la région d'Echallens_14_2017</v>
      </c>
      <c r="H2705">
        <v>5693</v>
      </c>
      <c r="I2705" t="s">
        <v>184</v>
      </c>
      <c r="J2705">
        <v>2017</v>
      </c>
      <c r="K2705">
        <v>9.3727521219968329E-2</v>
      </c>
    </row>
    <row r="2706" spans="1:11" x14ac:dyDescent="0.25">
      <c r="A2706" t="s">
        <v>721</v>
      </c>
      <c r="B2706" t="s">
        <v>602</v>
      </c>
      <c r="C2706" t="s">
        <v>603</v>
      </c>
      <c r="D2706" t="str">
        <f>Clef_répartition[[#This Row],[Code association]]&amp;"_"&amp;Clef_répartition[[#This Row],[Nom association]]</f>
        <v>ASIRE_Association scolaire intercommunale de la région d'Echallens</v>
      </c>
      <c r="E2706">
        <f>COUNTIFS(D$2:D2706,Clef_répartition[[#This Row],[Code_Nom]],J$2:J2706,Clef_répartition[[#This Row],[Année]])</f>
        <v>15</v>
      </c>
      <c r="F2706">
        <f>IF(Clef_répartition[[#This Row],[Code_Nom]]=D2705,F2705-1,(COUNTIFS(Clef_répartition[Code_Nom],Clef_répartition[[#This Row],[Code_Nom]],Clef_répartition[Année],Clef_répartition[[#This Row],[Année]])))</f>
        <v>12</v>
      </c>
      <c r="G2706" t="str">
        <f>Clef_répartition[[#This Row],[Code_Nom]]&amp;"_"&amp;Clef_répartition[[#This Row],[Nombre]]&amp;"_"&amp;Clef_répartition[[#This Row],[Année]]</f>
        <v>ASIRE_Association scolaire intercommunale de la région d'Echallens_15_2017</v>
      </c>
      <c r="H2706">
        <v>5540</v>
      </c>
      <c r="I2706" t="s">
        <v>186</v>
      </c>
      <c r="J2706">
        <v>2017</v>
      </c>
      <c r="K2706">
        <v>6.225722917565818E-2</v>
      </c>
    </row>
    <row r="2707" spans="1:11" x14ac:dyDescent="0.25">
      <c r="A2707" t="s">
        <v>721</v>
      </c>
      <c r="B2707" t="s">
        <v>602</v>
      </c>
      <c r="C2707" t="s">
        <v>603</v>
      </c>
      <c r="D2707" t="str">
        <f>Clef_répartition[[#This Row],[Code association]]&amp;"_"&amp;Clef_répartition[[#This Row],[Nom association]]</f>
        <v>ASIRE_Association scolaire intercommunale de la région d'Echallens</v>
      </c>
      <c r="E2707">
        <f>COUNTIFS(D$2:D2707,Clef_répartition[[#This Row],[Code_Nom]],J$2:J2707,Clef_répartition[[#This Row],[Année]])</f>
        <v>16</v>
      </c>
      <c r="F2707">
        <f>IF(Clef_répartition[[#This Row],[Code_Nom]]=D2706,F2706-1,(COUNTIFS(Clef_répartition[Code_Nom],Clef_répartition[[#This Row],[Code_Nom]],Clef_répartition[Année],Clef_répartition[[#This Row],[Année]])))</f>
        <v>11</v>
      </c>
      <c r="G2707" t="str">
        <f>Clef_répartition[[#This Row],[Code_Nom]]&amp;"_"&amp;Clef_répartition[[#This Row],[Nombre]]&amp;"_"&amp;Clef_répartition[[#This Row],[Année]]</f>
        <v>ASIRE_Association scolaire intercommunale de la région d'Echallens_16_2017</v>
      </c>
      <c r="H2707">
        <v>5680</v>
      </c>
      <c r="I2707" t="s">
        <v>197</v>
      </c>
      <c r="J2707">
        <v>2017</v>
      </c>
      <c r="K2707">
        <v>1.0933678607394619E-2</v>
      </c>
    </row>
    <row r="2708" spans="1:11" x14ac:dyDescent="0.25">
      <c r="A2708" t="s">
        <v>721</v>
      </c>
      <c r="B2708" t="s">
        <v>602</v>
      </c>
      <c r="C2708" t="s">
        <v>603</v>
      </c>
      <c r="D2708" t="str">
        <f>Clef_répartition[[#This Row],[Code association]]&amp;"_"&amp;Clef_répartition[[#This Row],[Nom association]]</f>
        <v>ASIRE_Association scolaire intercommunale de la région d'Echallens</v>
      </c>
      <c r="E2708">
        <f>COUNTIFS(D$2:D2708,Clef_répartition[[#This Row],[Code_Nom]],J$2:J2708,Clef_répartition[[#This Row],[Année]])</f>
        <v>17</v>
      </c>
      <c r="F2708">
        <f>IF(Clef_répartition[[#This Row],[Code_Nom]]=D2707,F2707-1,(COUNTIFS(Clef_répartition[Code_Nom],Clef_répartition[[#This Row],[Code_Nom]],Clef_répartition[Année],Clef_répartition[[#This Row],[Année]])))</f>
        <v>10</v>
      </c>
      <c r="G2708" t="str">
        <f>Clef_répartition[[#This Row],[Code_Nom]]&amp;"_"&amp;Clef_répartition[[#This Row],[Nombre]]&amp;"_"&amp;Clef_répartition[[#This Row],[Année]]</f>
        <v>ASIRE_Association scolaire intercommunale de la région d'Echallens_17_2017</v>
      </c>
      <c r="H2708">
        <v>5923</v>
      </c>
      <c r="I2708" t="s">
        <v>200</v>
      </c>
      <c r="J2708">
        <v>2017</v>
      </c>
      <c r="K2708">
        <v>6.7256509854697168E-3</v>
      </c>
    </row>
    <row r="2709" spans="1:11" x14ac:dyDescent="0.25">
      <c r="A2709" t="s">
        <v>721</v>
      </c>
      <c r="B2709" t="s">
        <v>602</v>
      </c>
      <c r="C2709" t="s">
        <v>603</v>
      </c>
      <c r="D2709" t="str">
        <f>Clef_répartition[[#This Row],[Code association]]&amp;"_"&amp;Clef_répartition[[#This Row],[Nom association]]</f>
        <v>ASIRE_Association scolaire intercommunale de la région d'Echallens</v>
      </c>
      <c r="E2709">
        <f>COUNTIFS(D$2:D2709,Clef_répartition[[#This Row],[Code_Nom]],J$2:J2709,Clef_répartition[[#This Row],[Année]])</f>
        <v>18</v>
      </c>
      <c r="F2709">
        <f>IF(Clef_répartition[[#This Row],[Code_Nom]]=D2708,F2708-1,(COUNTIFS(Clef_répartition[Code_Nom],Clef_répartition[[#This Row],[Code_Nom]],Clef_répartition[Année],Clef_répartition[[#This Row],[Année]])))</f>
        <v>9</v>
      </c>
      <c r="G2709" t="str">
        <f>Clef_répartition[[#This Row],[Code_Nom]]&amp;"_"&amp;Clef_répartition[[#This Row],[Nombre]]&amp;"_"&amp;Clef_répartition[[#This Row],[Année]]</f>
        <v>ASIRE_Association scolaire intercommunale de la région d'Echallens_18_2017</v>
      </c>
      <c r="H2709">
        <v>5925</v>
      </c>
      <c r="I2709" t="s">
        <v>207</v>
      </c>
      <c r="J2709">
        <v>2017</v>
      </c>
      <c r="K2709">
        <v>7.0133793698748384E-3</v>
      </c>
    </row>
    <row r="2710" spans="1:11" x14ac:dyDescent="0.25">
      <c r="A2710" t="s">
        <v>721</v>
      </c>
      <c r="B2710" t="s">
        <v>602</v>
      </c>
      <c r="C2710" t="s">
        <v>603</v>
      </c>
      <c r="D2710" t="str">
        <f>Clef_répartition[[#This Row],[Code association]]&amp;"_"&amp;Clef_répartition[[#This Row],[Nom association]]</f>
        <v>ASIRE_Association scolaire intercommunale de la région d'Echallens</v>
      </c>
      <c r="E2710">
        <f>COUNTIFS(D$2:D2710,Clef_répartition[[#This Row],[Code_Nom]],J$2:J2710,Clef_répartition[[#This Row],[Année]])</f>
        <v>19</v>
      </c>
      <c r="F2710">
        <f>IF(Clef_répartition[[#This Row],[Code_Nom]]=D2709,F2709-1,(COUNTIFS(Clef_répartition[Code_Nom],Clef_répartition[[#This Row],[Code_Nom]],Clef_répartition[Année],Clef_répartition[[#This Row],[Année]])))</f>
        <v>8</v>
      </c>
      <c r="G2710" t="str">
        <f>Clef_répartition[[#This Row],[Code_Nom]]&amp;"_"&amp;Clef_répartition[[#This Row],[Nombre]]&amp;"_"&amp;Clef_répartition[[#This Row],[Année]]</f>
        <v>ASIRE_Association scolaire intercommunale de la région d'Echallens_19_2017</v>
      </c>
      <c r="H2710">
        <v>5529</v>
      </c>
      <c r="I2710" t="s">
        <v>208</v>
      </c>
      <c r="J2710">
        <v>2017</v>
      </c>
      <c r="K2710">
        <v>2.0752409725219391E-2</v>
      </c>
    </row>
    <row r="2711" spans="1:11" x14ac:dyDescent="0.25">
      <c r="A2711" t="s">
        <v>721</v>
      </c>
      <c r="B2711" t="s">
        <v>602</v>
      </c>
      <c r="C2711" t="s">
        <v>603</v>
      </c>
      <c r="D2711" t="str">
        <f>Clef_répartition[[#This Row],[Code association]]&amp;"_"&amp;Clef_répartition[[#This Row],[Nom association]]</f>
        <v>ASIRE_Association scolaire intercommunale de la région d'Echallens</v>
      </c>
      <c r="E2711">
        <f>COUNTIFS(D$2:D2711,Clef_répartition[[#This Row],[Code_Nom]],J$2:J2711,Clef_répartition[[#This Row],[Année]])</f>
        <v>20</v>
      </c>
      <c r="F2711">
        <f>IF(Clef_répartition[[#This Row],[Code_Nom]]=D2710,F2710-1,(COUNTIFS(Clef_répartition[Code_Nom],Clef_répartition[[#This Row],[Code_Nom]],Clef_répartition[Année],Clef_répartition[[#This Row],[Année]])))</f>
        <v>7</v>
      </c>
      <c r="G2711" t="str">
        <f>Clef_répartition[[#This Row],[Code_Nom]]&amp;"_"&amp;Clef_répartition[[#This Row],[Nombre]]&amp;"_"&amp;Clef_répartition[[#This Row],[Année]]</f>
        <v>ASIRE_Association scolaire intercommunale de la région d'Echallens_20_2017</v>
      </c>
      <c r="H2711">
        <v>5530</v>
      </c>
      <c r="I2711" t="s">
        <v>209</v>
      </c>
      <c r="J2711">
        <v>2017</v>
      </c>
      <c r="K2711">
        <v>1.9529564091497625E-2</v>
      </c>
    </row>
    <row r="2712" spans="1:11" x14ac:dyDescent="0.25">
      <c r="A2712" t="s">
        <v>721</v>
      </c>
      <c r="B2712" t="s">
        <v>602</v>
      </c>
      <c r="C2712" t="s">
        <v>603</v>
      </c>
      <c r="D2712" t="str">
        <f>Clef_répartition[[#This Row],[Code association]]&amp;"_"&amp;Clef_répartition[[#This Row],[Nom association]]</f>
        <v>ASIRE_Association scolaire intercommunale de la région d'Echallens</v>
      </c>
      <c r="E2712">
        <f>COUNTIFS(D$2:D2712,Clef_répartition[[#This Row],[Code_Nom]],J$2:J2712,Clef_répartition[[#This Row],[Année]])</f>
        <v>21</v>
      </c>
      <c r="F2712">
        <f>IF(Clef_répartition[[#This Row],[Code_Nom]]=D2711,F2711-1,(COUNTIFS(Clef_répartition[Code_Nom],Clef_répartition[[#This Row],[Code_Nom]],Clef_répartition[Année],Clef_répartition[[#This Row],[Année]])))</f>
        <v>6</v>
      </c>
      <c r="G2712" t="str">
        <f>Clef_répartition[[#This Row],[Code_Nom]]&amp;"_"&amp;Clef_répartition[[#This Row],[Nombre]]&amp;"_"&amp;Clef_répartition[[#This Row],[Année]]</f>
        <v>ASIRE_Association scolaire intercommunale de la région d'Echallens_21_2017</v>
      </c>
      <c r="H2712">
        <v>5531</v>
      </c>
      <c r="I2712" t="s">
        <v>214</v>
      </c>
      <c r="J2712">
        <v>2017</v>
      </c>
      <c r="K2712">
        <v>1.50338080851676E-2</v>
      </c>
    </row>
    <row r="2713" spans="1:11" x14ac:dyDescent="0.25">
      <c r="A2713" t="s">
        <v>721</v>
      </c>
      <c r="B2713" t="s">
        <v>602</v>
      </c>
      <c r="C2713" t="s">
        <v>603</v>
      </c>
      <c r="D2713" t="str">
        <f>Clef_répartition[[#This Row],[Code association]]&amp;"_"&amp;Clef_répartition[[#This Row],[Nom association]]</f>
        <v>ASIRE_Association scolaire intercommunale de la région d'Echallens</v>
      </c>
      <c r="E2713">
        <f>COUNTIFS(D$2:D2713,Clef_répartition[[#This Row],[Code_Nom]],J$2:J2713,Clef_répartition[[#This Row],[Année]])</f>
        <v>22</v>
      </c>
      <c r="F2713">
        <f>IF(Clef_répartition[[#This Row],[Code_Nom]]=D2712,F2712-1,(COUNTIFS(Clef_répartition[Code_Nom],Clef_répartition[[#This Row],[Code_Nom]],Clef_répartition[Année],Clef_répartition[[#This Row],[Année]])))</f>
        <v>5</v>
      </c>
      <c r="G2713" t="str">
        <f>Clef_répartition[[#This Row],[Code_Nom]]&amp;"_"&amp;Clef_répartition[[#This Row],[Nombre]]&amp;"_"&amp;Clef_répartition[[#This Row],[Année]]</f>
        <v>ASIRE_Association scolaire intercommunale de la région d'Echallens_22_2017</v>
      </c>
      <c r="H2713">
        <v>5533</v>
      </c>
      <c r="I2713" t="s">
        <v>216</v>
      </c>
      <c r="J2713">
        <v>2017</v>
      </c>
      <c r="K2713">
        <v>3.0535174794993528E-2</v>
      </c>
    </row>
    <row r="2714" spans="1:11" x14ac:dyDescent="0.25">
      <c r="A2714" t="s">
        <v>721</v>
      </c>
      <c r="B2714" t="s">
        <v>602</v>
      </c>
      <c r="C2714" t="s">
        <v>603</v>
      </c>
      <c r="D2714" t="str">
        <f>Clef_répartition[[#This Row],[Code association]]&amp;"_"&amp;Clef_répartition[[#This Row],[Nom association]]</f>
        <v>ASIRE_Association scolaire intercommunale de la région d'Echallens</v>
      </c>
      <c r="E2714">
        <f>COUNTIFS(D$2:D2714,Clef_répartition[[#This Row],[Code_Nom]],J$2:J2714,Clef_répartition[[#This Row],[Année]])</f>
        <v>23</v>
      </c>
      <c r="F2714">
        <f>IF(Clef_répartition[[#This Row],[Code_Nom]]=D2713,F2713-1,(COUNTIFS(Clef_répartition[Code_Nom],Clef_répartition[[#This Row],[Code_Nom]],Clef_répartition[Année],Clef_répartition[[#This Row],[Année]])))</f>
        <v>4</v>
      </c>
      <c r="G2714" t="str">
        <f>Clef_répartition[[#This Row],[Code_Nom]]&amp;"_"&amp;Clef_répartition[[#This Row],[Nombre]]&amp;"_"&amp;Clef_répartition[[#This Row],[Année]]</f>
        <v>ASIRE_Association scolaire intercommunale de la région d'Echallens_23_2017</v>
      </c>
      <c r="H2714">
        <v>5534</v>
      </c>
      <c r="I2714" t="s">
        <v>241</v>
      </c>
      <c r="J2714">
        <v>2017</v>
      </c>
      <c r="K2714">
        <v>9.2432743490145301E-3</v>
      </c>
    </row>
    <row r="2715" spans="1:11" x14ac:dyDescent="0.25">
      <c r="A2715" t="s">
        <v>721</v>
      </c>
      <c r="B2715" t="s">
        <v>602</v>
      </c>
      <c r="C2715" t="s">
        <v>603</v>
      </c>
      <c r="D2715" t="str">
        <f>Clef_répartition[[#This Row],[Code association]]&amp;"_"&amp;Clef_répartition[[#This Row],[Nom association]]</f>
        <v>ASIRE_Association scolaire intercommunale de la région d'Echallens</v>
      </c>
      <c r="E2715">
        <f>COUNTIFS(D$2:D2715,Clef_répartition[[#This Row],[Code_Nom]],J$2:J2715,Clef_répartition[[#This Row],[Année]])</f>
        <v>24</v>
      </c>
      <c r="F2715">
        <f>IF(Clef_répartition[[#This Row],[Code_Nom]]=D2714,F2714-1,(COUNTIFS(Clef_répartition[Code_Nom],Clef_répartition[[#This Row],[Code_Nom]],Clef_répartition[Année],Clef_répartition[[#This Row],[Année]])))</f>
        <v>3</v>
      </c>
      <c r="G2715" t="str">
        <f>Clef_répartition[[#This Row],[Code_Nom]]&amp;"_"&amp;Clef_répartition[[#This Row],[Nombre]]&amp;"_"&amp;Clef_répartition[[#This Row],[Année]]</f>
        <v>ASIRE_Association scolaire intercommunale de la région d'Echallens_24_2017</v>
      </c>
      <c r="H2715">
        <v>5535</v>
      </c>
      <c r="I2715" t="s">
        <v>242</v>
      </c>
      <c r="J2715">
        <v>2017</v>
      </c>
      <c r="K2715">
        <v>2.7657890950942312E-2</v>
      </c>
    </row>
    <row r="2716" spans="1:11" x14ac:dyDescent="0.25">
      <c r="A2716" t="s">
        <v>721</v>
      </c>
      <c r="B2716" t="s">
        <v>602</v>
      </c>
      <c r="C2716" t="s">
        <v>603</v>
      </c>
      <c r="D2716" t="str">
        <f>Clef_répartition[[#This Row],[Code association]]&amp;"_"&amp;Clef_répartition[[#This Row],[Nom association]]</f>
        <v>ASIRE_Association scolaire intercommunale de la région d'Echallens</v>
      </c>
      <c r="E2716">
        <f>COUNTIFS(D$2:D2716,Clef_répartition[[#This Row],[Code_Nom]],J$2:J2716,Clef_répartition[[#This Row],[Année]])</f>
        <v>25</v>
      </c>
      <c r="F2716">
        <f>IF(Clef_répartition[[#This Row],[Code_Nom]]=D2715,F2715-1,(COUNTIFS(Clef_répartition[Code_Nom],Clef_répartition[[#This Row],[Code_Nom]],Clef_répartition[Année],Clef_répartition[[#This Row],[Année]])))</f>
        <v>2</v>
      </c>
      <c r="G2716" t="str">
        <f>Clef_répartition[[#This Row],[Code_Nom]]&amp;"_"&amp;Clef_répartition[[#This Row],[Nombre]]&amp;"_"&amp;Clef_répartition[[#This Row],[Année]]</f>
        <v>ASIRE_Association scolaire intercommunale de la région d'Echallens_25_2017</v>
      </c>
      <c r="H2716">
        <v>5537</v>
      </c>
      <c r="I2716" t="s">
        <v>282</v>
      </c>
      <c r="J2716">
        <v>2017</v>
      </c>
      <c r="K2716">
        <v>4.1360955258236222E-2</v>
      </c>
    </row>
    <row r="2717" spans="1:11" x14ac:dyDescent="0.25">
      <c r="A2717" t="s">
        <v>721</v>
      </c>
      <c r="B2717" t="s">
        <v>602</v>
      </c>
      <c r="C2717" t="s">
        <v>603</v>
      </c>
      <c r="D2717" t="str">
        <f>Clef_répartition[[#This Row],[Code association]]&amp;"_"&amp;Clef_répartition[[#This Row],[Nom association]]</f>
        <v>ASIRE_Association scolaire intercommunale de la région d'Echallens</v>
      </c>
      <c r="E2717">
        <f>COUNTIFS(D$2:D2717,Clef_répartition[[#This Row],[Code_Nom]],J$2:J2717,Clef_répartition[[#This Row],[Année]])</f>
        <v>26</v>
      </c>
      <c r="F2717">
        <f>IF(Clef_répartition[[#This Row],[Code_Nom]]=D2716,F2716-1,(COUNTIFS(Clef_répartition[Code_Nom],Clef_répartition[[#This Row],[Code_Nom]],Clef_répartition[Année],Clef_répartition[[#This Row],[Année]])))</f>
        <v>1</v>
      </c>
      <c r="G2717" t="str">
        <f>Clef_répartition[[#This Row],[Code_Nom]]&amp;"_"&amp;Clef_répartition[[#This Row],[Nombre]]&amp;"_"&amp;Clef_répartition[[#This Row],[Année]]</f>
        <v>ASIRE_Association scolaire intercommunale de la région d'Echallens_26_2017</v>
      </c>
      <c r="H2717">
        <v>5539</v>
      </c>
      <c r="I2717" t="s">
        <v>288</v>
      </c>
      <c r="J2717">
        <v>2017</v>
      </c>
      <c r="K2717">
        <v>3.6073946194792109E-2</v>
      </c>
    </row>
    <row r="2718" spans="1:11" x14ac:dyDescent="0.25">
      <c r="A2718" t="s">
        <v>713</v>
      </c>
      <c r="B2718" t="s">
        <v>714</v>
      </c>
      <c r="C2718" t="s">
        <v>715</v>
      </c>
      <c r="D2718" t="str">
        <f>Clef_répartition[[#This Row],[Code association]]&amp;"_"&amp;Clef_répartition[[#This Row],[Nom association]]</f>
        <v>ASISE_Association scolaire intercommunale de Saint-Prex et environs</v>
      </c>
      <c r="E2718">
        <f>COUNTIFS(D$2:D2718,Clef_répartition[[#This Row],[Code_Nom]],J$2:J2718,Clef_répartition[[#This Row],[Année]])</f>
        <v>1</v>
      </c>
      <c r="F2718">
        <f>IF(Clef_répartition[[#This Row],[Code_Nom]]=D2717,F2717-1,(COUNTIFS(Clef_répartition[Code_Nom],Clef_répartition[[#This Row],[Code_Nom]],Clef_répartition[Année],Clef_répartition[[#This Row],[Année]])))</f>
        <v>5</v>
      </c>
      <c r="G2718" t="str">
        <f>Clef_répartition[[#This Row],[Code_Nom]]&amp;"_"&amp;Clef_répartition[[#This Row],[Nombre]]&amp;"_"&amp;Clef_répartition[[#This Row],[Année]]</f>
        <v>ASISE_Association scolaire intercommunale de Saint-Prex et environs_1_2017</v>
      </c>
      <c r="H2718">
        <v>5631</v>
      </c>
      <c r="I2718" t="s">
        <v>92</v>
      </c>
      <c r="J2718">
        <v>2017</v>
      </c>
      <c r="K2718">
        <v>7.8869943779508928E-2</v>
      </c>
    </row>
    <row r="2719" spans="1:11" x14ac:dyDescent="0.25">
      <c r="A2719" t="s">
        <v>713</v>
      </c>
      <c r="B2719" t="s">
        <v>714</v>
      </c>
      <c r="C2719" t="s">
        <v>715</v>
      </c>
      <c r="D2719" t="str">
        <f>Clef_répartition[[#This Row],[Code association]]&amp;"_"&amp;Clef_répartition[[#This Row],[Nom association]]</f>
        <v>ASISE_Association scolaire intercommunale de Saint-Prex et environs</v>
      </c>
      <c r="E2719">
        <f>COUNTIFS(D$2:D2719,Clef_répartition[[#This Row],[Code_Nom]],J$2:J2719,Clef_répartition[[#This Row],[Année]])</f>
        <v>2</v>
      </c>
      <c r="F2719">
        <f>IF(Clef_répartition[[#This Row],[Code_Nom]]=D2718,F2718-1,(COUNTIFS(Clef_répartition[Code_Nom],Clef_répartition[[#This Row],[Code_Nom]],Clef_répartition[Année],Clef_répartition[[#This Row],[Année]])))</f>
        <v>4</v>
      </c>
      <c r="G2719" t="str">
        <f>Clef_répartition[[#This Row],[Code_Nom]]&amp;"_"&amp;Clef_répartition[[#This Row],[Nombre]]&amp;"_"&amp;Clef_répartition[[#This Row],[Année]]</f>
        <v>ASISE_Association scolaire intercommunale de Saint-Prex et environs_2_2017</v>
      </c>
      <c r="H2719">
        <v>5640</v>
      </c>
      <c r="I2719" t="s">
        <v>168</v>
      </c>
      <c r="J2719">
        <v>2017</v>
      </c>
      <c r="K2719">
        <v>8.025591061167088E-2</v>
      </c>
    </row>
    <row r="2720" spans="1:11" x14ac:dyDescent="0.25">
      <c r="A2720" t="s">
        <v>713</v>
      </c>
      <c r="B2720" t="s">
        <v>714</v>
      </c>
      <c r="C2720" t="s">
        <v>715</v>
      </c>
      <c r="D2720" t="str">
        <f>Clef_répartition[[#This Row],[Code association]]&amp;"_"&amp;Clef_répartition[[#This Row],[Nom association]]</f>
        <v>ASISE_Association scolaire intercommunale de Saint-Prex et environs</v>
      </c>
      <c r="E2720">
        <f>COUNTIFS(D$2:D2720,Clef_répartition[[#This Row],[Code_Nom]],J$2:J2720,Clef_répartition[[#This Row],[Année]])</f>
        <v>3</v>
      </c>
      <c r="F2720">
        <f>IF(Clef_répartition[[#This Row],[Code_Nom]]=D2719,F2719-1,(COUNTIFS(Clef_répartition[Code_Nom],Clef_répartition[[#This Row],[Code_Nom]],Clef_répartition[Année],Clef_répartition[[#This Row],[Année]])))</f>
        <v>3</v>
      </c>
      <c r="G2720" t="str">
        <f>Clef_répartition[[#This Row],[Code_Nom]]&amp;"_"&amp;Clef_répartition[[#This Row],[Nombre]]&amp;"_"&amp;Clef_répartition[[#This Row],[Année]]</f>
        <v>ASISE_Association scolaire intercommunale de Saint-Prex et environs_3_2017</v>
      </c>
      <c r="H2720">
        <v>5646</v>
      </c>
      <c r="I2720" t="s">
        <v>247</v>
      </c>
      <c r="J2720">
        <v>2017</v>
      </c>
      <c r="K2720">
        <v>0.59849668173494985</v>
      </c>
    </row>
    <row r="2721" spans="1:11" x14ac:dyDescent="0.25">
      <c r="A2721" t="s">
        <v>713</v>
      </c>
      <c r="B2721" t="s">
        <v>714</v>
      </c>
      <c r="C2721" t="s">
        <v>715</v>
      </c>
      <c r="D2721" t="str">
        <f>Clef_répartition[[#This Row],[Code association]]&amp;"_"&amp;Clef_répartition[[#This Row],[Nom association]]</f>
        <v>ASISE_Association scolaire intercommunale de Saint-Prex et environs</v>
      </c>
      <c r="E2721">
        <f>COUNTIFS(D$2:D2721,Clef_répartition[[#This Row],[Code_Nom]],J$2:J2721,Clef_répartition[[#This Row],[Année]])</f>
        <v>4</v>
      </c>
      <c r="F2721">
        <f>IF(Clef_répartition[[#This Row],[Code_Nom]]=D2720,F2720-1,(COUNTIFS(Clef_répartition[Code_Nom],Clef_répartition[[#This Row],[Code_Nom]],Clef_répartition[Année],Clef_répartition[[#This Row],[Année]])))</f>
        <v>2</v>
      </c>
      <c r="G2721" t="str">
        <f>Clef_répartition[[#This Row],[Code_Nom]]&amp;"_"&amp;Clef_répartition[[#This Row],[Nombre]]&amp;"_"&amp;Clef_répartition[[#This Row],[Année]]</f>
        <v>ASISE_Association scolaire intercommunale de Saint-Prex et environs_4_2017</v>
      </c>
      <c r="H2721">
        <v>5652</v>
      </c>
      <c r="I2721" t="s">
        <v>284</v>
      </c>
      <c r="J2721">
        <v>2017</v>
      </c>
      <c r="K2721">
        <v>7.0094475402419004E-2</v>
      </c>
    </row>
    <row r="2722" spans="1:11" x14ac:dyDescent="0.25">
      <c r="A2722" t="s">
        <v>713</v>
      </c>
      <c r="B2722" t="s">
        <v>714</v>
      </c>
      <c r="C2722" t="s">
        <v>715</v>
      </c>
      <c r="D2722" t="str">
        <f>Clef_répartition[[#This Row],[Code association]]&amp;"_"&amp;Clef_répartition[[#This Row],[Nom association]]</f>
        <v>ASISE_Association scolaire intercommunale de Saint-Prex et environs</v>
      </c>
      <c r="E2722">
        <f>COUNTIFS(D$2:D2722,Clef_répartition[[#This Row],[Code_Nom]],J$2:J2722,Clef_répartition[[#This Row],[Année]])</f>
        <v>5</v>
      </c>
      <c r="F2722">
        <f>IF(Clef_répartition[[#This Row],[Code_Nom]]=D2721,F2721-1,(COUNTIFS(Clef_répartition[Code_Nom],Clef_répartition[[#This Row],[Code_Nom]],Clef_répartition[Année],Clef_répartition[[#This Row],[Année]])))</f>
        <v>1</v>
      </c>
      <c r="G2722" t="str">
        <f>Clef_répartition[[#This Row],[Code_Nom]]&amp;"_"&amp;Clef_répartition[[#This Row],[Nombre]]&amp;"_"&amp;Clef_répartition[[#This Row],[Année]]</f>
        <v>ASISE_Association scolaire intercommunale de Saint-Prex et environs_5_2017</v>
      </c>
      <c r="H2722">
        <v>5655</v>
      </c>
      <c r="I2722" t="s">
        <v>297</v>
      </c>
      <c r="J2722">
        <v>2017</v>
      </c>
      <c r="K2722">
        <v>0.1722829884714514</v>
      </c>
    </row>
    <row r="2723" spans="1:11" x14ac:dyDescent="0.25">
      <c r="A2723" t="s">
        <v>721</v>
      </c>
      <c r="B2723" t="s">
        <v>705</v>
      </c>
      <c r="C2723" t="s">
        <v>706</v>
      </c>
      <c r="D2723" t="str">
        <f>Clef_répartition[[#This Row],[Code association]]&amp;"_"&amp;Clef_répartition[[#This Row],[Nom association]]</f>
        <v>ASISEVV_Association scolaire intercommunale La Sarraz environs et Veyron-Venoge</v>
      </c>
      <c r="E2723">
        <f>COUNTIFS(D$2:D2723,Clef_répartition[[#This Row],[Code_Nom]],J$2:J2723,Clef_répartition[[#This Row],[Année]])</f>
        <v>1</v>
      </c>
      <c r="F2723">
        <f>IF(Clef_répartition[[#This Row],[Code_Nom]]=D2722,F2722-1,(COUNTIFS(Clef_répartition[Code_Nom],Clef_répartition[[#This Row],[Code_Nom]],Clef_répartition[Année],Clef_répartition[[#This Row],[Année]])))</f>
        <v>13</v>
      </c>
      <c r="G2723" t="str">
        <f>Clef_répartition[[#This Row],[Code_Nom]]&amp;"_"&amp;Clef_répartition[[#This Row],[Nombre]]&amp;"_"&amp;Clef_répartition[[#This Row],[Année]]</f>
        <v>ASISEVV_Association scolaire intercommunale La Sarraz environs et Veyron-Venoge_1_2017</v>
      </c>
      <c r="H2723">
        <v>5475</v>
      </c>
      <c r="I2723" t="s">
        <v>55</v>
      </c>
      <c r="J2723">
        <v>2017</v>
      </c>
      <c r="K2723">
        <v>1.645912290200325E-2</v>
      </c>
    </row>
    <row r="2724" spans="1:11" x14ac:dyDescent="0.25">
      <c r="A2724" t="s">
        <v>721</v>
      </c>
      <c r="B2724" t="s">
        <v>705</v>
      </c>
      <c r="C2724" t="s">
        <v>706</v>
      </c>
      <c r="D2724" t="str">
        <f>Clef_répartition[[#This Row],[Code association]]&amp;"_"&amp;Clef_répartition[[#This Row],[Nom association]]</f>
        <v>ASISEVV_Association scolaire intercommunale La Sarraz environs et Veyron-Venoge</v>
      </c>
      <c r="E2724">
        <f>COUNTIFS(D$2:D2724,Clef_répartition[[#This Row],[Code_Nom]],J$2:J2724,Clef_répartition[[#This Row],[Année]])</f>
        <v>2</v>
      </c>
      <c r="F2724">
        <f>IF(Clef_répartition[[#This Row],[Code_Nom]]=D2723,F2723-1,(COUNTIFS(Clef_répartition[Code_Nom],Clef_répartition[[#This Row],[Code_Nom]],Clef_répartition[Année],Clef_répartition[[#This Row],[Année]])))</f>
        <v>12</v>
      </c>
      <c r="G2724" t="str">
        <f>Clef_répartition[[#This Row],[Code_Nom]]&amp;"_"&amp;Clef_répartition[[#This Row],[Nombre]]&amp;"_"&amp;Clef_répartition[[#This Row],[Année]]</f>
        <v>ASISEVV_Association scolaire intercommunale La Sarraz environs et Veyron-Venoge_2_2017</v>
      </c>
      <c r="H2724">
        <v>5476</v>
      </c>
      <c r="I2724" t="s">
        <v>64</v>
      </c>
      <c r="J2724">
        <v>2017</v>
      </c>
      <c r="K2724">
        <v>3.4325933946940987E-2</v>
      </c>
    </row>
    <row r="2725" spans="1:11" x14ac:dyDescent="0.25">
      <c r="A2725" t="s">
        <v>721</v>
      </c>
      <c r="B2725" t="s">
        <v>705</v>
      </c>
      <c r="C2725" t="s">
        <v>706</v>
      </c>
      <c r="D2725" t="str">
        <f>Clef_répartition[[#This Row],[Code association]]&amp;"_"&amp;Clef_répartition[[#This Row],[Nom association]]</f>
        <v>ASISEVV_Association scolaire intercommunale La Sarraz environs et Veyron-Venoge</v>
      </c>
      <c r="E2725">
        <f>COUNTIFS(D$2:D2725,Clef_répartition[[#This Row],[Code_Nom]],J$2:J2725,Clef_répartition[[#This Row],[Année]])</f>
        <v>3</v>
      </c>
      <c r="F2725">
        <f>IF(Clef_répartition[[#This Row],[Code_Nom]]=D2724,F2724-1,(COUNTIFS(Clef_répartition[Code_Nom],Clef_répartition[[#This Row],[Code_Nom]],Clef_répartition[Année],Clef_répartition[[#This Row],[Année]])))</f>
        <v>11</v>
      </c>
      <c r="G2725" t="str">
        <f>Clef_répartition[[#This Row],[Code_Nom]]&amp;"_"&amp;Clef_répartition[[#This Row],[Nombre]]&amp;"_"&amp;Clef_répartition[[#This Row],[Année]]</f>
        <v>ASISEVV_Association scolaire intercommunale La Sarraz environs et Veyron-Venoge_3_2017</v>
      </c>
      <c r="H2725">
        <v>5479</v>
      </c>
      <c r="I2725" t="s">
        <v>85</v>
      </c>
      <c r="J2725">
        <v>2017</v>
      </c>
      <c r="K2725">
        <v>5.2625879805089336E-2</v>
      </c>
    </row>
    <row r="2726" spans="1:11" x14ac:dyDescent="0.25">
      <c r="A2726" t="s">
        <v>721</v>
      </c>
      <c r="B2726" t="s">
        <v>705</v>
      </c>
      <c r="C2726" t="s">
        <v>706</v>
      </c>
      <c r="D2726" t="str">
        <f>Clef_répartition[[#This Row],[Code association]]&amp;"_"&amp;Clef_répartition[[#This Row],[Nom association]]</f>
        <v>ASISEVV_Association scolaire intercommunale La Sarraz environs et Veyron-Venoge</v>
      </c>
      <c r="E2726">
        <f>COUNTIFS(D$2:D2726,Clef_répartition[[#This Row],[Code_Nom]],J$2:J2726,Clef_répartition[[#This Row],[Année]])</f>
        <v>4</v>
      </c>
      <c r="F2726">
        <f>IF(Clef_répartition[[#This Row],[Code_Nom]]=D2725,F2725-1,(COUNTIFS(Clef_répartition[Code_Nom],Clef_répartition[[#This Row],[Code_Nom]],Clef_répartition[Année],Clef_répartition[[#This Row],[Année]])))</f>
        <v>10</v>
      </c>
      <c r="G2726" t="str">
        <f>Clef_répartition[[#This Row],[Code_Nom]]&amp;"_"&amp;Clef_répartition[[#This Row],[Nombre]]&amp;"_"&amp;Clef_répartition[[#This Row],[Année]]</f>
        <v>ASISEVV_Association scolaire intercommunale La Sarraz environs et Veyron-Venoge_4_2017</v>
      </c>
      <c r="H2726">
        <v>5482</v>
      </c>
      <c r="I2726" t="s">
        <v>102</v>
      </c>
      <c r="J2726">
        <v>2017</v>
      </c>
      <c r="K2726">
        <v>0.13232268543584191</v>
      </c>
    </row>
    <row r="2727" spans="1:11" x14ac:dyDescent="0.25">
      <c r="A2727" t="s">
        <v>721</v>
      </c>
      <c r="B2727" t="s">
        <v>705</v>
      </c>
      <c r="C2727" t="s">
        <v>706</v>
      </c>
      <c r="D2727" t="str">
        <f>Clef_répartition[[#This Row],[Code association]]&amp;"_"&amp;Clef_répartition[[#This Row],[Nom association]]</f>
        <v>ASISEVV_Association scolaire intercommunale La Sarraz environs et Veyron-Venoge</v>
      </c>
      <c r="E2727">
        <f>COUNTIFS(D$2:D2727,Clef_répartition[[#This Row],[Code_Nom]],J$2:J2727,Clef_répartition[[#This Row],[Année]])</f>
        <v>5</v>
      </c>
      <c r="F2727">
        <f>IF(Clef_répartition[[#This Row],[Code_Nom]]=D2726,F2726-1,(COUNTIFS(Clef_répartition[Code_Nom],Clef_répartition[[#This Row],[Code_Nom]],Clef_répartition[Année],Clef_répartition[[#This Row],[Année]])))</f>
        <v>9</v>
      </c>
      <c r="G2727" t="str">
        <f>Clef_répartition[[#This Row],[Code_Nom]]&amp;"_"&amp;Clef_répartition[[#This Row],[Nombre]]&amp;"_"&amp;Clef_répartition[[#This Row],[Année]]</f>
        <v>ASISEVV_Association scolaire intercommunale La Sarraz environs et Veyron-Venoge_5_2017</v>
      </c>
      <c r="H2727">
        <v>5483</v>
      </c>
      <c r="I2727" t="s">
        <v>113</v>
      </c>
      <c r="J2727">
        <v>2017</v>
      </c>
      <c r="K2727">
        <v>3.4650785056848946E-2</v>
      </c>
    </row>
    <row r="2728" spans="1:11" x14ac:dyDescent="0.25">
      <c r="A2728" t="s">
        <v>721</v>
      </c>
      <c r="B2728" t="s">
        <v>705</v>
      </c>
      <c r="C2728" t="s">
        <v>706</v>
      </c>
      <c r="D2728" t="str">
        <f>Clef_répartition[[#This Row],[Code association]]&amp;"_"&amp;Clef_répartition[[#This Row],[Nom association]]</f>
        <v>ASISEVV_Association scolaire intercommunale La Sarraz environs et Veyron-Venoge</v>
      </c>
      <c r="E2728">
        <f>COUNTIFS(D$2:D2728,Clef_répartition[[#This Row],[Code_Nom]],J$2:J2728,Clef_répartition[[#This Row],[Année]])</f>
        <v>6</v>
      </c>
      <c r="F2728">
        <f>IF(Clef_répartition[[#This Row],[Code_Nom]]=D2727,F2727-1,(COUNTIFS(Clef_répartition[Code_Nom],Clef_répartition[[#This Row],[Code_Nom]],Clef_répartition[Année],Clef_répartition[[#This Row],[Année]])))</f>
        <v>8</v>
      </c>
      <c r="G2728" t="str">
        <f>Clef_répartition[[#This Row],[Code_Nom]]&amp;"_"&amp;Clef_répartition[[#This Row],[Nombre]]&amp;"_"&amp;Clef_répartition[[#This Row],[Année]]</f>
        <v>ASISEVV_Association scolaire intercommunale La Sarraz environs et Veyron-Venoge_6_2017</v>
      </c>
      <c r="H2728">
        <v>5498</v>
      </c>
      <c r="I2728" t="s">
        <v>149</v>
      </c>
      <c r="J2728">
        <v>2017</v>
      </c>
      <c r="K2728">
        <v>0.28706009745533295</v>
      </c>
    </row>
    <row r="2729" spans="1:11" x14ac:dyDescent="0.25">
      <c r="A2729" t="s">
        <v>721</v>
      </c>
      <c r="B2729" t="s">
        <v>705</v>
      </c>
      <c r="C2729" t="s">
        <v>706</v>
      </c>
      <c r="D2729" t="str">
        <f>Clef_répartition[[#This Row],[Code association]]&amp;"_"&amp;Clef_répartition[[#This Row],[Nom association]]</f>
        <v>ASISEVV_Association scolaire intercommunale La Sarraz environs et Veyron-Venoge</v>
      </c>
      <c r="E2729">
        <f>COUNTIFS(D$2:D2729,Clef_répartition[[#This Row],[Code_Nom]],J$2:J2729,Clef_répartition[[#This Row],[Année]])</f>
        <v>7</v>
      </c>
      <c r="F2729">
        <f>IF(Clef_répartition[[#This Row],[Code_Nom]]=D2728,F2728-1,(COUNTIFS(Clef_répartition[Code_Nom],Clef_répartition[[#This Row],[Code_Nom]],Clef_répartition[Année],Clef_répartition[[#This Row],[Année]])))</f>
        <v>7</v>
      </c>
      <c r="G2729" t="str">
        <f>Clef_répartition[[#This Row],[Code_Nom]]&amp;"_"&amp;Clef_répartition[[#This Row],[Nombre]]&amp;"_"&amp;Clef_répartition[[#This Row],[Année]]</f>
        <v>ASISEVV_Association scolaire intercommunale La Sarraz environs et Veyron-Venoge_7_2017</v>
      </c>
      <c r="H2729">
        <v>5486</v>
      </c>
      <c r="I2729" t="s">
        <v>145</v>
      </c>
      <c r="J2729">
        <v>2017</v>
      </c>
      <c r="K2729">
        <v>0.10947482403898214</v>
      </c>
    </row>
    <row r="2730" spans="1:11" x14ac:dyDescent="0.25">
      <c r="A2730" t="s">
        <v>721</v>
      </c>
      <c r="B2730" t="s">
        <v>705</v>
      </c>
      <c r="C2730" t="s">
        <v>706</v>
      </c>
      <c r="D2730" t="str">
        <f>Clef_répartition[[#This Row],[Code association]]&amp;"_"&amp;Clef_répartition[[#This Row],[Nom association]]</f>
        <v>ASISEVV_Association scolaire intercommunale La Sarraz environs et Veyron-Venoge</v>
      </c>
      <c r="E2730">
        <f>COUNTIFS(D$2:D2730,Clef_répartition[[#This Row],[Code_Nom]],J$2:J2730,Clef_répartition[[#This Row],[Année]])</f>
        <v>8</v>
      </c>
      <c r="F2730">
        <f>IF(Clef_répartition[[#This Row],[Code_Nom]]=D2729,F2729-1,(COUNTIFS(Clef_répartition[Code_Nom],Clef_répartition[[#This Row],[Code_Nom]],Clef_répartition[Année],Clef_répartition[[#This Row],[Année]])))</f>
        <v>6</v>
      </c>
      <c r="G2730" t="str">
        <f>Clef_répartition[[#This Row],[Code_Nom]]&amp;"_"&amp;Clef_répartition[[#This Row],[Nombre]]&amp;"_"&amp;Clef_répartition[[#This Row],[Année]]</f>
        <v>ASISEVV_Association scolaire intercommunale La Sarraz environs et Veyron-Venoge_8_2017</v>
      </c>
      <c r="H2730">
        <v>5488</v>
      </c>
      <c r="I2730" t="s">
        <v>174</v>
      </c>
      <c r="J2730">
        <v>2017</v>
      </c>
      <c r="K2730">
        <v>6.1721710882512186E-3</v>
      </c>
    </row>
    <row r="2731" spans="1:11" x14ac:dyDescent="0.25">
      <c r="A2731" t="s">
        <v>721</v>
      </c>
      <c r="B2731" t="s">
        <v>705</v>
      </c>
      <c r="C2731" t="s">
        <v>706</v>
      </c>
      <c r="D2731" t="str">
        <f>Clef_répartition[[#This Row],[Code association]]&amp;"_"&amp;Clef_répartition[[#This Row],[Nom association]]</f>
        <v>ASISEVV_Association scolaire intercommunale La Sarraz environs et Veyron-Venoge</v>
      </c>
      <c r="E2731">
        <f>COUNTIFS(D$2:D2731,Clef_répartition[[#This Row],[Code_Nom]],J$2:J2731,Clef_répartition[[#This Row],[Année]])</f>
        <v>9</v>
      </c>
      <c r="F2731">
        <f>IF(Clef_répartition[[#This Row],[Code_Nom]]=D2730,F2730-1,(COUNTIFS(Clef_répartition[Code_Nom],Clef_répartition[[#This Row],[Code_Nom]],Clef_répartition[Année],Clef_répartition[[#This Row],[Année]])))</f>
        <v>5</v>
      </c>
      <c r="G2731" t="str">
        <f>Clef_répartition[[#This Row],[Code_Nom]]&amp;"_"&amp;Clef_répartition[[#This Row],[Nombre]]&amp;"_"&amp;Clef_répartition[[#This Row],[Année]]</f>
        <v>ASISEVV_Association scolaire intercommunale La Sarraz environs et Veyron-Venoge_9_2017</v>
      </c>
      <c r="H2731">
        <v>5490</v>
      </c>
      <c r="I2731" t="s">
        <v>178</v>
      </c>
      <c r="J2731">
        <v>2017</v>
      </c>
      <c r="K2731">
        <v>3.3567948023822416E-2</v>
      </c>
    </row>
    <row r="2732" spans="1:11" x14ac:dyDescent="0.25">
      <c r="A2732" t="s">
        <v>721</v>
      </c>
      <c r="B2732" t="s">
        <v>705</v>
      </c>
      <c r="C2732" t="s">
        <v>706</v>
      </c>
      <c r="D2732" t="str">
        <f>Clef_répartition[[#This Row],[Code association]]&amp;"_"&amp;Clef_répartition[[#This Row],[Nom association]]</f>
        <v>ASISEVV_Association scolaire intercommunale La Sarraz environs et Veyron-Venoge</v>
      </c>
      <c r="E2732">
        <f>COUNTIFS(D$2:D2732,Clef_répartition[[#This Row],[Code_Nom]],J$2:J2732,Clef_répartition[[#This Row],[Année]])</f>
        <v>10</v>
      </c>
      <c r="F2732">
        <f>IF(Clef_répartition[[#This Row],[Code_Nom]]=D2731,F2731-1,(COUNTIFS(Clef_répartition[Code_Nom],Clef_répartition[[#This Row],[Code_Nom]],Clef_répartition[Année],Clef_répartition[[#This Row],[Année]])))</f>
        <v>4</v>
      </c>
      <c r="G2732" t="str">
        <f>Clef_répartition[[#This Row],[Code_Nom]]&amp;"_"&amp;Clef_répartition[[#This Row],[Nombre]]&amp;"_"&amp;Clef_répartition[[#This Row],[Année]]</f>
        <v>ASISEVV_Association scolaire intercommunale La Sarraz environs et Veyron-Venoge_10_2017</v>
      </c>
      <c r="H2732">
        <v>5491</v>
      </c>
      <c r="I2732" t="s">
        <v>181</v>
      </c>
      <c r="J2732">
        <v>2017</v>
      </c>
      <c r="K2732">
        <v>5.1759610178668113E-2</v>
      </c>
    </row>
    <row r="2733" spans="1:11" x14ac:dyDescent="0.25">
      <c r="A2733" t="s">
        <v>721</v>
      </c>
      <c r="B2733" t="s">
        <v>705</v>
      </c>
      <c r="C2733" t="s">
        <v>706</v>
      </c>
      <c r="D2733" t="str">
        <f>Clef_répartition[[#This Row],[Code association]]&amp;"_"&amp;Clef_répartition[[#This Row],[Nom association]]</f>
        <v>ASISEVV_Association scolaire intercommunale La Sarraz environs et Veyron-Venoge</v>
      </c>
      <c r="E2733">
        <f>COUNTIFS(D$2:D2733,Clef_répartition[[#This Row],[Code_Nom]],J$2:J2733,Clef_répartition[[#This Row],[Année]])</f>
        <v>11</v>
      </c>
      <c r="F2733">
        <f>IF(Clef_répartition[[#This Row],[Code_Nom]]=D2732,F2732-1,(COUNTIFS(Clef_répartition[Code_Nom],Clef_répartition[[#This Row],[Code_Nom]],Clef_répartition[Année],Clef_répartition[[#This Row],[Année]])))</f>
        <v>3</v>
      </c>
      <c r="G2733" t="str">
        <f>Clef_répartition[[#This Row],[Code_Nom]]&amp;"_"&amp;Clef_répartition[[#This Row],[Nombre]]&amp;"_"&amp;Clef_répartition[[#This Row],[Année]]</f>
        <v>ASISEVV_Association scolaire intercommunale La Sarraz environs et Veyron-Venoge_11_2017</v>
      </c>
      <c r="H2733">
        <v>5492</v>
      </c>
      <c r="I2733" t="s">
        <v>189</v>
      </c>
      <c r="J2733">
        <v>2017</v>
      </c>
      <c r="K2733">
        <v>0.10438548998375743</v>
      </c>
    </row>
    <row r="2734" spans="1:11" x14ac:dyDescent="0.25">
      <c r="A2734" t="s">
        <v>721</v>
      </c>
      <c r="B2734" t="s">
        <v>705</v>
      </c>
      <c r="C2734" t="s">
        <v>706</v>
      </c>
      <c r="D2734" t="str">
        <f>Clef_répartition[[#This Row],[Code association]]&amp;"_"&amp;Clef_répartition[[#This Row],[Nom association]]</f>
        <v>ASISEVV_Association scolaire intercommunale La Sarraz environs et Veyron-Venoge</v>
      </c>
      <c r="E2734">
        <f>COUNTIFS(D$2:D2734,Clef_répartition[[#This Row],[Code_Nom]],J$2:J2734,Clef_répartition[[#This Row],[Année]])</f>
        <v>12</v>
      </c>
      <c r="F2734">
        <f>IF(Clef_répartition[[#This Row],[Code_Nom]]=D2733,F2733-1,(COUNTIFS(Clef_répartition[Code_Nom],Clef_répartition[[#This Row],[Code_Nom]],Clef_répartition[Année],Clef_répartition[[#This Row],[Année]])))</f>
        <v>2</v>
      </c>
      <c r="G2734" t="str">
        <f>Clef_répartition[[#This Row],[Code_Nom]]&amp;"_"&amp;Clef_répartition[[#This Row],[Nombre]]&amp;"_"&amp;Clef_répartition[[#This Row],[Année]]</f>
        <v>ASISEVV_Association scolaire intercommunale La Sarraz environs et Veyron-Venoge_12_2017</v>
      </c>
      <c r="H2734">
        <v>5493</v>
      </c>
      <c r="I2734" t="s">
        <v>205</v>
      </c>
      <c r="J2734">
        <v>2017</v>
      </c>
      <c r="K2734">
        <v>4.5046020573903625E-2</v>
      </c>
    </row>
    <row r="2735" spans="1:11" x14ac:dyDescent="0.25">
      <c r="A2735" t="s">
        <v>721</v>
      </c>
      <c r="B2735" t="s">
        <v>705</v>
      </c>
      <c r="C2735" t="s">
        <v>706</v>
      </c>
      <c r="D2735" t="str">
        <f>Clef_répartition[[#This Row],[Code association]]&amp;"_"&amp;Clef_répartition[[#This Row],[Nom association]]</f>
        <v>ASISEVV_Association scolaire intercommunale La Sarraz environs et Veyron-Venoge</v>
      </c>
      <c r="E2735">
        <f>COUNTIFS(D$2:D2735,Clef_répartition[[#This Row],[Code_Nom]],J$2:J2735,Clef_répartition[[#This Row],[Année]])</f>
        <v>13</v>
      </c>
      <c r="F2735">
        <f>IF(Clef_répartition[[#This Row],[Code_Nom]]=D2734,F2734-1,(COUNTIFS(Clef_répartition[Code_Nom],Clef_répartition[[#This Row],[Code_Nom]],Clef_répartition[Année],Clef_répartition[[#This Row],[Année]])))</f>
        <v>1</v>
      </c>
      <c r="G2735" t="str">
        <f>Clef_répartition[[#This Row],[Code_Nom]]&amp;"_"&amp;Clef_répartition[[#This Row],[Nombre]]&amp;"_"&amp;Clef_répartition[[#This Row],[Année]]</f>
        <v>ASISEVV_Association scolaire intercommunale La Sarraz environs et Veyron-Venoge_13_2017</v>
      </c>
      <c r="H2735">
        <v>5497</v>
      </c>
      <c r="I2735" t="s">
        <v>217</v>
      </c>
      <c r="J2735">
        <v>2017</v>
      </c>
      <c r="K2735">
        <v>9.2149431510557669E-2</v>
      </c>
    </row>
    <row r="2736" spans="1:11" x14ac:dyDescent="0.25">
      <c r="A2736" t="s">
        <v>721</v>
      </c>
      <c r="B2736" t="s">
        <v>517</v>
      </c>
      <c r="C2736" t="s">
        <v>518</v>
      </c>
      <c r="D2736" t="str">
        <f>Clef_répartition[[#This Row],[Code association]]&amp;"_"&amp;Clef_répartition[[#This Row],[Nom association]]</f>
        <v>ASIVenoge_Association scolaire intercommunale de la Venoge</v>
      </c>
      <c r="E2736">
        <f>COUNTIFS(D$2:D2736,Clef_répartition[[#This Row],[Code_Nom]],J$2:J2736,Clef_répartition[[#This Row],[Année]])</f>
        <v>1</v>
      </c>
      <c r="F2736">
        <f>IF(Clef_répartition[[#This Row],[Code_Nom]]=D2735,F2735-1,(COUNTIFS(Clef_répartition[Code_Nom],Clef_répartition[[#This Row],[Code_Nom]],Clef_répartition[Année],Clef_répartition[[#This Row],[Année]])))</f>
        <v>6</v>
      </c>
      <c r="G2736" t="str">
        <f>Clef_répartition[[#This Row],[Code_Nom]]&amp;"_"&amp;Clef_répartition[[#This Row],[Nombre]]&amp;"_"&amp;Clef_répartition[[#This Row],[Année]]</f>
        <v>ASIVenoge_Association scolaire intercommunale de la Venoge_1_2017</v>
      </c>
      <c r="H2736">
        <v>5480</v>
      </c>
      <c r="I2736" t="s">
        <v>90</v>
      </c>
      <c r="J2736">
        <v>2017</v>
      </c>
      <c r="K2736">
        <v>0</v>
      </c>
    </row>
    <row r="2737" spans="1:11" x14ac:dyDescent="0.25">
      <c r="A2737" t="s">
        <v>721</v>
      </c>
      <c r="B2737" t="s">
        <v>517</v>
      </c>
      <c r="C2737" t="s">
        <v>518</v>
      </c>
      <c r="D2737" t="str">
        <f>Clef_répartition[[#This Row],[Code association]]&amp;"_"&amp;Clef_répartition[[#This Row],[Nom association]]</f>
        <v>ASIVenoge_Association scolaire intercommunale de la Venoge</v>
      </c>
      <c r="E2737">
        <f>COUNTIFS(D$2:D2737,Clef_répartition[[#This Row],[Code_Nom]],J$2:J2737,Clef_répartition[[#This Row],[Année]])</f>
        <v>2</v>
      </c>
      <c r="F2737">
        <f>IF(Clef_répartition[[#This Row],[Code_Nom]]=D2736,F2736-1,(COUNTIFS(Clef_répartition[Code_Nom],Clef_répartition[[#This Row],[Code_Nom]],Clef_répartition[Année],Clef_répartition[[#This Row],[Année]])))</f>
        <v>5</v>
      </c>
      <c r="G2737" t="str">
        <f>Clef_répartition[[#This Row],[Code_Nom]]&amp;"_"&amp;Clef_répartition[[#This Row],[Nombre]]&amp;"_"&amp;Clef_répartition[[#This Row],[Année]]</f>
        <v>ASIVenoge_Association scolaire intercommunale de la Venoge_2_2017</v>
      </c>
      <c r="H2737">
        <v>5487</v>
      </c>
      <c r="I2737" t="s">
        <v>167</v>
      </c>
      <c r="J2737">
        <v>2017</v>
      </c>
      <c r="K2737">
        <v>0</v>
      </c>
    </row>
    <row r="2738" spans="1:11" x14ac:dyDescent="0.25">
      <c r="A2738" t="s">
        <v>721</v>
      </c>
      <c r="B2738" t="s">
        <v>517</v>
      </c>
      <c r="C2738" t="s">
        <v>518</v>
      </c>
      <c r="D2738" t="str">
        <f>Clef_répartition[[#This Row],[Code association]]&amp;"_"&amp;Clef_répartition[[#This Row],[Nom association]]</f>
        <v>ASIVenoge_Association scolaire intercommunale de la Venoge</v>
      </c>
      <c r="E2738">
        <f>COUNTIFS(D$2:D2738,Clef_répartition[[#This Row],[Code_Nom]],J$2:J2738,Clef_répartition[[#This Row],[Année]])</f>
        <v>3</v>
      </c>
      <c r="F2738">
        <f>IF(Clef_répartition[[#This Row],[Code_Nom]]=D2737,F2737-1,(COUNTIFS(Clef_répartition[Code_Nom],Clef_répartition[[#This Row],[Code_Nom]],Clef_répartition[Année],Clef_répartition[[#This Row],[Année]])))</f>
        <v>4</v>
      </c>
      <c r="G2738" t="str">
        <f>Clef_répartition[[#This Row],[Code_Nom]]&amp;"_"&amp;Clef_répartition[[#This Row],[Nombre]]&amp;"_"&amp;Clef_répartition[[#This Row],[Année]]</f>
        <v>ASIVenoge_Association scolaire intercommunale de la Venoge_3_2017</v>
      </c>
      <c r="H2738">
        <v>5489</v>
      </c>
      <c r="I2738" t="s">
        <v>175</v>
      </c>
      <c r="J2738">
        <v>2017</v>
      </c>
      <c r="K2738">
        <v>0</v>
      </c>
    </row>
    <row r="2739" spans="1:11" x14ac:dyDescent="0.25">
      <c r="A2739" t="s">
        <v>721</v>
      </c>
      <c r="B2739" t="s">
        <v>517</v>
      </c>
      <c r="C2739" t="s">
        <v>518</v>
      </c>
      <c r="D2739" t="str">
        <f>Clef_répartition[[#This Row],[Code association]]&amp;"_"&amp;Clef_répartition[[#This Row],[Nom association]]</f>
        <v>ASIVenoge_Association scolaire intercommunale de la Venoge</v>
      </c>
      <c r="E2739">
        <f>COUNTIFS(D$2:D2739,Clef_répartition[[#This Row],[Code_Nom]],J$2:J2739,Clef_répartition[[#This Row],[Année]])</f>
        <v>4</v>
      </c>
      <c r="F2739">
        <f>IF(Clef_répartition[[#This Row],[Code_Nom]]=D2738,F2738-1,(COUNTIFS(Clef_répartition[Code_Nom],Clef_répartition[[#This Row],[Code_Nom]],Clef_répartition[Année],Clef_répartition[[#This Row],[Année]])))</f>
        <v>3</v>
      </c>
      <c r="G2739" t="str">
        <f>Clef_répartition[[#This Row],[Code_Nom]]&amp;"_"&amp;Clef_répartition[[#This Row],[Nombre]]&amp;"_"&amp;Clef_répartition[[#This Row],[Année]]</f>
        <v>ASIVenoge_Association scolaire intercommunale de la Venoge_4_2017</v>
      </c>
      <c r="H2739">
        <v>5495</v>
      </c>
      <c r="I2739" t="s">
        <v>212</v>
      </c>
      <c r="J2739">
        <v>2017</v>
      </c>
      <c r="K2739">
        <v>0</v>
      </c>
    </row>
    <row r="2740" spans="1:11" x14ac:dyDescent="0.25">
      <c r="A2740" t="s">
        <v>721</v>
      </c>
      <c r="B2740" t="s">
        <v>517</v>
      </c>
      <c r="C2740" t="s">
        <v>518</v>
      </c>
      <c r="D2740" t="str">
        <f>Clef_répartition[[#This Row],[Code association]]&amp;"_"&amp;Clef_répartition[[#This Row],[Nom association]]</f>
        <v>ASIVenoge_Association scolaire intercommunale de la Venoge</v>
      </c>
      <c r="E2740">
        <f>COUNTIFS(D$2:D2740,Clef_répartition[[#This Row],[Code_Nom]],J$2:J2740,Clef_répartition[[#This Row],[Année]])</f>
        <v>5</v>
      </c>
      <c r="F2740">
        <f>IF(Clef_répartition[[#This Row],[Code_Nom]]=D2739,F2739-1,(COUNTIFS(Clef_répartition[Code_Nom],Clef_répartition[[#This Row],[Code_Nom]],Clef_répartition[Année],Clef_répartition[[#This Row],[Année]])))</f>
        <v>2</v>
      </c>
      <c r="G2740" t="str">
        <f>Clef_répartition[[#This Row],[Code_Nom]]&amp;"_"&amp;Clef_répartition[[#This Row],[Nombre]]&amp;"_"&amp;Clef_répartition[[#This Row],[Année]]</f>
        <v>ASIVenoge_Association scolaire intercommunale de la Venoge_5_2017</v>
      </c>
      <c r="H2740">
        <v>5496</v>
      </c>
      <c r="I2740" t="s">
        <v>213</v>
      </c>
      <c r="J2740">
        <v>2017</v>
      </c>
      <c r="K2740">
        <v>0</v>
      </c>
    </row>
    <row r="2741" spans="1:11" x14ac:dyDescent="0.25">
      <c r="A2741" t="s">
        <v>721</v>
      </c>
      <c r="B2741" t="s">
        <v>517</v>
      </c>
      <c r="C2741" t="s">
        <v>518</v>
      </c>
      <c r="D2741" t="str">
        <f>Clef_répartition[[#This Row],[Code association]]&amp;"_"&amp;Clef_répartition[[#This Row],[Nom association]]</f>
        <v>ASIVenoge_Association scolaire intercommunale de la Venoge</v>
      </c>
      <c r="E2741">
        <f>COUNTIFS(D$2:D2741,Clef_répartition[[#This Row],[Code_Nom]],J$2:J2741,Clef_répartition[[#This Row],[Année]])</f>
        <v>6</v>
      </c>
      <c r="F2741">
        <f>IF(Clef_répartition[[#This Row],[Code_Nom]]=D2740,F2740-1,(COUNTIFS(Clef_répartition[Code_Nom],Clef_répartition[[#This Row],[Code_Nom]],Clef_répartition[Année],Clef_répartition[[#This Row],[Année]])))</f>
        <v>1</v>
      </c>
      <c r="G2741" t="str">
        <f>Clef_répartition[[#This Row],[Code_Nom]]&amp;"_"&amp;Clef_répartition[[#This Row],[Nombre]]&amp;"_"&amp;Clef_répartition[[#This Row],[Année]]</f>
        <v>ASIVenoge_Association scolaire intercommunale de la Venoge_6_2017</v>
      </c>
      <c r="H2741">
        <v>5503</v>
      </c>
      <c r="I2741" t="s">
        <v>290</v>
      </c>
      <c r="J2741">
        <v>2017</v>
      </c>
      <c r="K2741">
        <v>0</v>
      </c>
    </row>
    <row r="2742" spans="1:11" x14ac:dyDescent="0.25">
      <c r="A2742" t="s">
        <v>721</v>
      </c>
      <c r="B2742" t="s">
        <v>587</v>
      </c>
      <c r="C2742" t="s">
        <v>588</v>
      </c>
      <c r="D2742" t="str">
        <f>Clef_répartition[[#This Row],[Code association]]&amp;"_"&amp;Clef_répartition[[#This Row],[Nom association]]</f>
        <v>ASIVJ_Association intercommunale scolaire de la Vallée de Joux</v>
      </c>
      <c r="E2742">
        <f>COUNTIFS(D$2:D2742,Clef_répartition[[#This Row],[Code_Nom]],J$2:J2742,Clef_répartition[[#This Row],[Année]])</f>
        <v>1</v>
      </c>
      <c r="F2742">
        <f>IF(Clef_répartition[[#This Row],[Code_Nom]]=D2741,F2741-1,(COUNTIFS(Clef_répartition[Code_Nom],Clef_répartition[[#This Row],[Code_Nom]],Clef_répartition[Année],Clef_répartition[[#This Row],[Année]])))</f>
        <v>3</v>
      </c>
      <c r="G2742" t="str">
        <f>Clef_répartition[[#This Row],[Code_Nom]]&amp;"_"&amp;Clef_répartition[[#This Row],[Nombre]]&amp;"_"&amp;Clef_répartition[[#This Row],[Année]]</f>
        <v>ASIVJ_Association intercommunale scolaire de la Vallée de Joux_1_2017</v>
      </c>
      <c r="H2742">
        <v>5871</v>
      </c>
      <c r="I2742" t="s">
        <v>143</v>
      </c>
      <c r="J2742">
        <v>2017</v>
      </c>
      <c r="K2742">
        <v>0.19</v>
      </c>
    </row>
    <row r="2743" spans="1:11" x14ac:dyDescent="0.25">
      <c r="A2743" t="s">
        <v>721</v>
      </c>
      <c r="B2743" t="s">
        <v>587</v>
      </c>
      <c r="C2743" t="s">
        <v>588</v>
      </c>
      <c r="D2743" t="str">
        <f>Clef_répartition[[#This Row],[Code association]]&amp;"_"&amp;Clef_répartition[[#This Row],[Nom association]]</f>
        <v>ASIVJ_Association intercommunale scolaire de la Vallée de Joux</v>
      </c>
      <c r="E2743">
        <f>COUNTIFS(D$2:D2743,Clef_répartition[[#This Row],[Code_Nom]],J$2:J2743,Clef_répartition[[#This Row],[Année]])</f>
        <v>2</v>
      </c>
      <c r="F2743">
        <f>IF(Clef_répartition[[#This Row],[Code_Nom]]=D2742,F2742-1,(COUNTIFS(Clef_répartition[Code_Nom],Clef_répartition[[#This Row],[Code_Nom]],Clef_répartition[Année],Clef_répartition[[#This Row],[Année]])))</f>
        <v>2</v>
      </c>
      <c r="G2743" t="str">
        <f>Clef_répartition[[#This Row],[Code_Nom]]&amp;"_"&amp;Clef_répartition[[#This Row],[Nombre]]&amp;"_"&amp;Clef_répartition[[#This Row],[Année]]</f>
        <v>ASIVJ_Association intercommunale scolaire de la Vallée de Joux_2_2017</v>
      </c>
      <c r="H2743">
        <v>5872</v>
      </c>
      <c r="I2743" t="s">
        <v>154</v>
      </c>
      <c r="J2743">
        <v>2017</v>
      </c>
      <c r="K2743">
        <v>0.68</v>
      </c>
    </row>
    <row r="2744" spans="1:11" x14ac:dyDescent="0.25">
      <c r="A2744" t="s">
        <v>721</v>
      </c>
      <c r="B2744" t="s">
        <v>587</v>
      </c>
      <c r="C2744" t="s">
        <v>588</v>
      </c>
      <c r="D2744" t="str">
        <f>Clef_répartition[[#This Row],[Code association]]&amp;"_"&amp;Clef_répartition[[#This Row],[Nom association]]</f>
        <v>ASIVJ_Association intercommunale scolaire de la Vallée de Joux</v>
      </c>
      <c r="E2744">
        <f>COUNTIFS(D$2:D2744,Clef_répartition[[#This Row],[Code_Nom]],J$2:J2744,Clef_répartition[[#This Row],[Année]])</f>
        <v>3</v>
      </c>
      <c r="F2744">
        <f>IF(Clef_répartition[[#This Row],[Code_Nom]]=D2743,F2743-1,(COUNTIFS(Clef_répartition[Code_Nom],Clef_répartition[[#This Row],[Code_Nom]],Clef_répartition[Année],Clef_répartition[[#This Row],[Année]])))</f>
        <v>1</v>
      </c>
      <c r="G2744" t="str">
        <f>Clef_répartition[[#This Row],[Code_Nom]]&amp;"_"&amp;Clef_répartition[[#This Row],[Nombre]]&amp;"_"&amp;Clef_répartition[[#This Row],[Année]]</f>
        <v>ASIVJ_Association intercommunale scolaire de la Vallée de Joux_3_2017</v>
      </c>
      <c r="H2744">
        <v>5873</v>
      </c>
      <c r="I2744" t="s">
        <v>155</v>
      </c>
      <c r="J2744">
        <v>2017</v>
      </c>
      <c r="K2744">
        <v>0.13</v>
      </c>
    </row>
    <row r="2745" spans="1:11" x14ac:dyDescent="0.25">
      <c r="A2745" t="s">
        <v>721</v>
      </c>
      <c r="B2745" t="s">
        <v>446</v>
      </c>
      <c r="C2745" t="s">
        <v>447</v>
      </c>
      <c r="D2745" t="str">
        <f>Clef_répartition[[#This Row],[Code association]]&amp;"_"&amp;Clef_répartition[[#This Row],[Nom association]]</f>
        <v>ASIYE_Association Scolaire Intercommunale Yvonand et Environs</v>
      </c>
      <c r="E2745">
        <f>COUNTIFS(D$2:D2745,Clef_répartition[[#This Row],[Code_Nom]],J$2:J2745,Clef_répartition[[#This Row],[Année]])</f>
        <v>1</v>
      </c>
      <c r="F2745">
        <f>IF(Clef_répartition[[#This Row],[Code_Nom]]=D2744,F2744-1,(COUNTIFS(Clef_répartition[Code_Nom],Clef_répartition[[#This Row],[Code_Nom]],Clef_répartition[Année],Clef_répartition[[#This Row],[Année]])))</f>
        <v>10</v>
      </c>
      <c r="G2745" t="str">
        <f>Clef_répartition[[#This Row],[Code_Nom]]&amp;"_"&amp;Clef_répartition[[#This Row],[Nombre]]&amp;"_"&amp;Clef_répartition[[#This Row],[Année]]</f>
        <v>ASIYE_Association Scolaire Intercommunale Yvonand et Environs_1_2017</v>
      </c>
      <c r="H2745">
        <v>5907</v>
      </c>
      <c r="I2745" t="s">
        <v>54</v>
      </c>
      <c r="J2745">
        <v>2017</v>
      </c>
      <c r="K2745">
        <v>5.3400000000000003E-2</v>
      </c>
    </row>
    <row r="2746" spans="1:11" x14ac:dyDescent="0.25">
      <c r="A2746" t="s">
        <v>721</v>
      </c>
      <c r="B2746" t="s">
        <v>446</v>
      </c>
      <c r="C2746" t="s">
        <v>447</v>
      </c>
      <c r="D2746" t="str">
        <f>Clef_répartition[[#This Row],[Code association]]&amp;"_"&amp;Clef_répartition[[#This Row],[Nom association]]</f>
        <v>ASIYE_Association Scolaire Intercommunale Yvonand et Environs</v>
      </c>
      <c r="E2746">
        <f>COUNTIFS(D$2:D2746,Clef_répartition[[#This Row],[Code_Nom]],J$2:J2746,Clef_répartition[[#This Row],[Année]])</f>
        <v>2</v>
      </c>
      <c r="F2746">
        <f>IF(Clef_répartition[[#This Row],[Code_Nom]]=D2745,F2745-1,(COUNTIFS(Clef_répartition[Code_Nom],Clef_répartition[[#This Row],[Code_Nom]],Clef_répartition[Année],Clef_répartition[[#This Row],[Année]])))</f>
        <v>9</v>
      </c>
      <c r="G2746" t="str">
        <f>Clef_répartition[[#This Row],[Code_Nom]]&amp;"_"&amp;Clef_répartition[[#This Row],[Nombre]]&amp;"_"&amp;Clef_répartition[[#This Row],[Année]]</f>
        <v>ASIYE_Association Scolaire Intercommunale Yvonand et Environs_2_2017</v>
      </c>
      <c r="H2746">
        <v>5908</v>
      </c>
      <c r="I2746" t="s">
        <v>59</v>
      </c>
      <c r="J2746">
        <v>2017</v>
      </c>
      <c r="K2746">
        <v>2.2499999999999999E-2</v>
      </c>
    </row>
    <row r="2747" spans="1:11" x14ac:dyDescent="0.25">
      <c r="A2747" t="s">
        <v>721</v>
      </c>
      <c r="B2747" t="s">
        <v>446</v>
      </c>
      <c r="C2747" t="s">
        <v>447</v>
      </c>
      <c r="D2747" t="str">
        <f>Clef_répartition[[#This Row],[Code association]]&amp;"_"&amp;Clef_répartition[[#This Row],[Nom association]]</f>
        <v>ASIYE_Association Scolaire Intercommunale Yvonand et Environs</v>
      </c>
      <c r="E2747">
        <f>COUNTIFS(D$2:D2747,Clef_répartition[[#This Row],[Code_Nom]],J$2:J2747,Clef_répartition[[#This Row],[Année]])</f>
        <v>3</v>
      </c>
      <c r="F2747">
        <f>IF(Clef_répartition[[#This Row],[Code_Nom]]=D2746,F2746-1,(COUNTIFS(Clef_répartition[Code_Nom],Clef_répartition[[#This Row],[Code_Nom]],Clef_répartition[Année],Clef_répartition[[#This Row],[Année]])))</f>
        <v>8</v>
      </c>
      <c r="G2747" t="str">
        <f>Clef_répartition[[#This Row],[Code_Nom]]&amp;"_"&amp;Clef_répartition[[#This Row],[Nombre]]&amp;"_"&amp;Clef_répartition[[#This Row],[Année]]</f>
        <v>ASIYE_Association Scolaire Intercommunale Yvonand et Environs_3_2017</v>
      </c>
      <c r="H2747">
        <v>5910</v>
      </c>
      <c r="I2747" t="s">
        <v>83</v>
      </c>
      <c r="J2747">
        <v>2017</v>
      </c>
      <c r="K2747">
        <v>6.5699999999999995E-2</v>
      </c>
    </row>
    <row r="2748" spans="1:11" x14ac:dyDescent="0.25">
      <c r="A2748" t="s">
        <v>721</v>
      </c>
      <c r="B2748" t="s">
        <v>446</v>
      </c>
      <c r="C2748" t="s">
        <v>447</v>
      </c>
      <c r="D2748" t="str">
        <f>Clef_répartition[[#This Row],[Code association]]&amp;"_"&amp;Clef_répartition[[#This Row],[Nom association]]</f>
        <v>ASIYE_Association Scolaire Intercommunale Yvonand et Environs</v>
      </c>
      <c r="E2748">
        <f>COUNTIFS(D$2:D2748,Clef_répartition[[#This Row],[Code_Nom]],J$2:J2748,Clef_répartition[[#This Row],[Année]])</f>
        <v>4</v>
      </c>
      <c r="F2748">
        <f>IF(Clef_répartition[[#This Row],[Code_Nom]]=D2747,F2747-1,(COUNTIFS(Clef_répartition[Code_Nom],Clef_répartition[[#This Row],[Code_Nom]],Clef_répartition[Année],Clef_répartition[[#This Row],[Année]])))</f>
        <v>7</v>
      </c>
      <c r="G2748" t="str">
        <f>Clef_répartition[[#This Row],[Code_Nom]]&amp;"_"&amp;Clef_répartition[[#This Row],[Nombre]]&amp;"_"&amp;Clef_répartition[[#This Row],[Année]]</f>
        <v>ASIYE_Association Scolaire Intercommunale Yvonand et Environs_4_2017</v>
      </c>
      <c r="H2748">
        <v>5911</v>
      </c>
      <c r="I2748" t="s">
        <v>86</v>
      </c>
      <c r="J2748">
        <v>2017</v>
      </c>
      <c r="K2748">
        <v>3.4299999999999997E-2</v>
      </c>
    </row>
    <row r="2749" spans="1:11" x14ac:dyDescent="0.25">
      <c r="A2749" t="s">
        <v>721</v>
      </c>
      <c r="B2749" t="s">
        <v>446</v>
      </c>
      <c r="C2749" t="s">
        <v>447</v>
      </c>
      <c r="D2749" t="str">
        <f>Clef_répartition[[#This Row],[Code association]]&amp;"_"&amp;Clef_répartition[[#This Row],[Nom association]]</f>
        <v>ASIYE_Association Scolaire Intercommunale Yvonand et Environs</v>
      </c>
      <c r="E2749">
        <f>COUNTIFS(D$2:D2749,Clef_répartition[[#This Row],[Code_Nom]],J$2:J2749,Clef_répartition[[#This Row],[Année]])</f>
        <v>5</v>
      </c>
      <c r="F2749">
        <f>IF(Clef_répartition[[#This Row],[Code_Nom]]=D2748,F2748-1,(COUNTIFS(Clef_répartition[Code_Nom],Clef_répartition[[#This Row],[Code_Nom]],Clef_répartition[Année],Clef_répartition[[#This Row],[Année]])))</f>
        <v>6</v>
      </c>
      <c r="G2749" t="str">
        <f>Clef_répartition[[#This Row],[Code_Nom]]&amp;"_"&amp;Clef_répartition[[#This Row],[Nombre]]&amp;"_"&amp;Clef_répartition[[#This Row],[Année]]</f>
        <v>ASIYE_Association Scolaire Intercommunale Yvonand et Environs_5_2017</v>
      </c>
      <c r="H2749">
        <v>5912</v>
      </c>
      <c r="I2749" t="s">
        <v>91</v>
      </c>
      <c r="J2749">
        <v>2017</v>
      </c>
      <c r="K2749">
        <v>1.7399999999999999E-2</v>
      </c>
    </row>
    <row r="2750" spans="1:11" x14ac:dyDescent="0.25">
      <c r="A2750" t="s">
        <v>721</v>
      </c>
      <c r="B2750" t="s">
        <v>446</v>
      </c>
      <c r="C2750" t="s">
        <v>447</v>
      </c>
      <c r="D2750" t="str">
        <f>Clef_répartition[[#This Row],[Code association]]&amp;"_"&amp;Clef_répartition[[#This Row],[Nom association]]</f>
        <v>ASIYE_Association Scolaire Intercommunale Yvonand et Environs</v>
      </c>
      <c r="E2750">
        <f>COUNTIFS(D$2:D2750,Clef_répartition[[#This Row],[Code_Nom]],J$2:J2750,Clef_répartition[[#This Row],[Année]])</f>
        <v>6</v>
      </c>
      <c r="F2750">
        <f>IF(Clef_répartition[[#This Row],[Code_Nom]]=D2749,F2749-1,(COUNTIFS(Clef_répartition[Code_Nom],Clef_répartition[[#This Row],[Code_Nom]],Clef_répartition[Année],Clef_répartition[[#This Row],[Année]])))</f>
        <v>5</v>
      </c>
      <c r="G2750" t="str">
        <f>Clef_répartition[[#This Row],[Code_Nom]]&amp;"_"&amp;Clef_répartition[[#This Row],[Nombre]]&amp;"_"&amp;Clef_répartition[[#This Row],[Année]]</f>
        <v>ASIYE_Association Scolaire Intercommunale Yvonand et Environs_6_2017</v>
      </c>
      <c r="H2750">
        <v>5921</v>
      </c>
      <c r="I2750" t="s">
        <v>180</v>
      </c>
      <c r="J2750">
        <v>2017</v>
      </c>
      <c r="K2750">
        <v>3.1E-2</v>
      </c>
    </row>
    <row r="2751" spans="1:11" x14ac:dyDescent="0.25">
      <c r="A2751" t="s">
        <v>721</v>
      </c>
      <c r="B2751" t="s">
        <v>446</v>
      </c>
      <c r="C2751" t="s">
        <v>447</v>
      </c>
      <c r="D2751" t="str">
        <f>Clef_répartition[[#This Row],[Code association]]&amp;"_"&amp;Clef_répartition[[#This Row],[Nom association]]</f>
        <v>ASIYE_Association Scolaire Intercommunale Yvonand et Environs</v>
      </c>
      <c r="E2751">
        <f>COUNTIFS(D$2:D2751,Clef_répartition[[#This Row],[Code_Nom]],J$2:J2751,Clef_répartition[[#This Row],[Année]])</f>
        <v>7</v>
      </c>
      <c r="F2751">
        <f>IF(Clef_répartition[[#This Row],[Code_Nom]]=D2750,F2750-1,(COUNTIFS(Clef_répartition[Code_Nom],Clef_répartition[[#This Row],[Code_Nom]],Clef_répartition[Année],Clef_répartition[[#This Row],[Année]])))</f>
        <v>4</v>
      </c>
      <c r="G2751" t="str">
        <f>Clef_répartition[[#This Row],[Code_Nom]]&amp;"_"&amp;Clef_répartition[[#This Row],[Nombre]]&amp;"_"&amp;Clef_répartition[[#This Row],[Année]]</f>
        <v>ASIYE_Association Scolaire Intercommunale Yvonand et Environs_7_2017</v>
      </c>
      <c r="H2751">
        <v>5926</v>
      </c>
      <c r="I2751" t="s">
        <v>218</v>
      </c>
      <c r="J2751">
        <v>2017</v>
      </c>
      <c r="K2751">
        <v>0.14810000000000001</v>
      </c>
    </row>
    <row r="2752" spans="1:11" x14ac:dyDescent="0.25">
      <c r="A2752" t="s">
        <v>721</v>
      </c>
      <c r="B2752" t="s">
        <v>446</v>
      </c>
      <c r="C2752" t="s">
        <v>447</v>
      </c>
      <c r="D2752" t="str">
        <f>Clef_répartition[[#This Row],[Code association]]&amp;"_"&amp;Clef_répartition[[#This Row],[Nom association]]</f>
        <v>ASIYE_Association Scolaire Intercommunale Yvonand et Environs</v>
      </c>
      <c r="E2752">
        <f>COUNTIFS(D$2:D2752,Clef_répartition[[#This Row],[Code_Nom]],J$2:J2752,Clef_répartition[[#This Row],[Année]])</f>
        <v>8</v>
      </c>
      <c r="F2752">
        <f>IF(Clef_répartition[[#This Row],[Code_Nom]]=D2751,F2751-1,(COUNTIFS(Clef_répartition[Code_Nom],Clef_répartition[[#This Row],[Code_Nom]],Clef_répartition[Année],Clef_répartition[[#This Row],[Année]])))</f>
        <v>3</v>
      </c>
      <c r="G2752" t="str">
        <f>Clef_répartition[[#This Row],[Code_Nom]]&amp;"_"&amp;Clef_répartition[[#This Row],[Nombre]]&amp;"_"&amp;Clef_répartition[[#This Row],[Année]]</f>
        <v>ASIYE_Association Scolaire Intercommunale Yvonand et Environs_8_2017</v>
      </c>
      <c r="H2752">
        <v>5928</v>
      </c>
      <c r="I2752" t="s">
        <v>240</v>
      </c>
      <c r="J2752">
        <v>2017</v>
      </c>
      <c r="K2752">
        <v>3.2599999999999997E-2</v>
      </c>
    </row>
    <row r="2753" spans="1:11" x14ac:dyDescent="0.25">
      <c r="A2753" t="s">
        <v>721</v>
      </c>
      <c r="B2753" t="s">
        <v>446</v>
      </c>
      <c r="C2753" t="s">
        <v>447</v>
      </c>
      <c r="D2753" t="str">
        <f>Clef_répartition[[#This Row],[Code association]]&amp;"_"&amp;Clef_répartition[[#This Row],[Nom association]]</f>
        <v>ASIYE_Association Scolaire Intercommunale Yvonand et Environs</v>
      </c>
      <c r="E2753">
        <f>COUNTIFS(D$2:D2753,Clef_répartition[[#This Row],[Code_Nom]],J$2:J2753,Clef_répartition[[#This Row],[Année]])</f>
        <v>9</v>
      </c>
      <c r="F2753">
        <f>IF(Clef_répartition[[#This Row],[Code_Nom]]=D2752,F2752-1,(COUNTIFS(Clef_répartition[Code_Nom],Clef_répartition[[#This Row],[Code_Nom]],Clef_répartition[Année],Clef_répartition[[#This Row],[Année]])))</f>
        <v>2</v>
      </c>
      <c r="G2753" t="str">
        <f>Clef_répartition[[#This Row],[Code_Nom]]&amp;"_"&amp;Clef_répartition[[#This Row],[Nombre]]&amp;"_"&amp;Clef_répartition[[#This Row],[Année]]</f>
        <v>ASIYE_Association Scolaire Intercommunale Yvonand et Environs_9_2017</v>
      </c>
      <c r="H2753">
        <v>5935</v>
      </c>
      <c r="I2753" t="s">
        <v>280</v>
      </c>
      <c r="J2753">
        <v>2017</v>
      </c>
      <c r="K2753">
        <v>1.5800000000000002E-2</v>
      </c>
    </row>
    <row r="2754" spans="1:11" x14ac:dyDescent="0.25">
      <c r="A2754" t="s">
        <v>721</v>
      </c>
      <c r="B2754" t="s">
        <v>446</v>
      </c>
      <c r="C2754" t="s">
        <v>447</v>
      </c>
      <c r="D2754" t="str">
        <f>Clef_répartition[[#This Row],[Code association]]&amp;"_"&amp;Clef_répartition[[#This Row],[Nom association]]</f>
        <v>ASIYE_Association Scolaire Intercommunale Yvonand et Environs</v>
      </c>
      <c r="E2754">
        <f>COUNTIFS(D$2:D2754,Clef_répartition[[#This Row],[Code_Nom]],J$2:J2754,Clef_répartition[[#This Row],[Année]])</f>
        <v>10</v>
      </c>
      <c r="F2754">
        <f>IF(Clef_répartition[[#This Row],[Code_Nom]]=D2753,F2753-1,(COUNTIFS(Clef_répartition[Code_Nom],Clef_répartition[[#This Row],[Code_Nom]],Clef_répartition[Année],Clef_répartition[[#This Row],[Année]])))</f>
        <v>1</v>
      </c>
      <c r="G2754" t="str">
        <f>Clef_répartition[[#This Row],[Code_Nom]]&amp;"_"&amp;Clef_répartition[[#This Row],[Nombre]]&amp;"_"&amp;Clef_répartition[[#This Row],[Année]]</f>
        <v>ASIYE_Association Scolaire Intercommunale Yvonand et Environs_10_2017</v>
      </c>
      <c r="H2754">
        <v>5939</v>
      </c>
      <c r="I2754" t="s">
        <v>299</v>
      </c>
      <c r="J2754">
        <v>2017</v>
      </c>
      <c r="K2754">
        <v>0.57920000000000005</v>
      </c>
    </row>
    <row r="2755" spans="1:11" x14ac:dyDescent="0.25">
      <c r="A2755" t="s">
        <v>721</v>
      </c>
      <c r="B2755" t="s">
        <v>485</v>
      </c>
      <c r="C2755" t="s">
        <v>486</v>
      </c>
      <c r="D2755" t="str">
        <f>Clef_répartition[[#This Row],[Code association]]&amp;"_"&amp;Clef_répartition[[#This Row],[Nom association]]</f>
        <v>ASPIC_Association intercommunale de la piscine des Chavannes</v>
      </c>
      <c r="E2755">
        <f>COUNTIFS(D$2:D2755,Clef_répartition[[#This Row],[Code_Nom]],J$2:J2755,Clef_répartition[[#This Row],[Année]])</f>
        <v>1</v>
      </c>
      <c r="F2755">
        <f>IF(Clef_répartition[[#This Row],[Code_Nom]]=D2754,F2754-1,(COUNTIFS(Clef_répartition[Code_Nom],Clef_répartition[[#This Row],[Code_Nom]],Clef_répartition[Année],Clef_répartition[[#This Row],[Année]])))</f>
        <v>17</v>
      </c>
      <c r="G2755" t="str">
        <f>Clef_répartition[[#This Row],[Code_Nom]]&amp;"_"&amp;Clef_répartition[[#This Row],[Nombre]]&amp;"_"&amp;Clef_répartition[[#This Row],[Année]]</f>
        <v>ASPIC_Association intercommunale de la piscine des Chavannes_1_2017</v>
      </c>
      <c r="H2755">
        <v>5475</v>
      </c>
      <c r="I2755" t="s">
        <v>55</v>
      </c>
      <c r="J2755">
        <v>2017</v>
      </c>
      <c r="K2755">
        <v>0</v>
      </c>
    </row>
    <row r="2756" spans="1:11" x14ac:dyDescent="0.25">
      <c r="A2756" t="s">
        <v>721</v>
      </c>
      <c r="B2756" t="s">
        <v>485</v>
      </c>
      <c r="C2756" t="s">
        <v>486</v>
      </c>
      <c r="D2756" t="str">
        <f>Clef_répartition[[#This Row],[Code association]]&amp;"_"&amp;Clef_répartition[[#This Row],[Nom association]]</f>
        <v>ASPIC_Association intercommunale de la piscine des Chavannes</v>
      </c>
      <c r="E2756">
        <f>COUNTIFS(D$2:D2756,Clef_répartition[[#This Row],[Code_Nom]],J$2:J2756,Clef_répartition[[#This Row],[Année]])</f>
        <v>2</v>
      </c>
      <c r="F2756">
        <f>IF(Clef_répartition[[#This Row],[Code_Nom]]=D2755,F2755-1,(COUNTIFS(Clef_répartition[Code_Nom],Clef_répartition[[#This Row],[Code_Nom]],Clef_répartition[Année],Clef_répartition[[#This Row],[Année]])))</f>
        <v>16</v>
      </c>
      <c r="G2756" t="str">
        <f>Clef_répartition[[#This Row],[Code_Nom]]&amp;"_"&amp;Clef_répartition[[#This Row],[Nombre]]&amp;"_"&amp;Clef_répartition[[#This Row],[Année]]</f>
        <v>ASPIC_Association intercommunale de la piscine des Chavannes_2_2017</v>
      </c>
      <c r="H2756">
        <v>5477</v>
      </c>
      <c r="I2756" t="s">
        <v>79</v>
      </c>
      <c r="J2756">
        <v>2017</v>
      </c>
      <c r="K2756">
        <v>0</v>
      </c>
    </row>
    <row r="2757" spans="1:11" x14ac:dyDescent="0.25">
      <c r="A2757" t="s">
        <v>721</v>
      </c>
      <c r="B2757" t="s">
        <v>485</v>
      </c>
      <c r="C2757" t="s">
        <v>486</v>
      </c>
      <c r="D2757" t="str">
        <f>Clef_répartition[[#This Row],[Code association]]&amp;"_"&amp;Clef_répartition[[#This Row],[Nom association]]</f>
        <v>ASPIC_Association intercommunale de la piscine des Chavannes</v>
      </c>
      <c r="E2757">
        <f>COUNTIFS(D$2:D2757,Clef_répartition[[#This Row],[Code_Nom]],J$2:J2757,Clef_répartition[[#This Row],[Année]])</f>
        <v>3</v>
      </c>
      <c r="F2757">
        <f>IF(Clef_répartition[[#This Row],[Code_Nom]]=D2756,F2756-1,(COUNTIFS(Clef_répartition[Code_Nom],Clef_répartition[[#This Row],[Code_Nom]],Clef_répartition[Année],Clef_répartition[[#This Row],[Année]])))</f>
        <v>15</v>
      </c>
      <c r="G2757" t="str">
        <f>Clef_répartition[[#This Row],[Code_Nom]]&amp;"_"&amp;Clef_répartition[[#This Row],[Nombre]]&amp;"_"&amp;Clef_répartition[[#This Row],[Année]]</f>
        <v>ASPIC_Association intercommunale de la piscine des Chavannes_3_2017</v>
      </c>
      <c r="H2757">
        <v>5479</v>
      </c>
      <c r="I2757" t="s">
        <v>85</v>
      </c>
      <c r="J2757">
        <v>2017</v>
      </c>
      <c r="K2757">
        <v>0</v>
      </c>
    </row>
    <row r="2758" spans="1:11" x14ac:dyDescent="0.25">
      <c r="A2758" t="s">
        <v>721</v>
      </c>
      <c r="B2758" t="s">
        <v>485</v>
      </c>
      <c r="C2758" t="s">
        <v>486</v>
      </c>
      <c r="D2758" t="str">
        <f>Clef_répartition[[#This Row],[Code association]]&amp;"_"&amp;Clef_répartition[[#This Row],[Nom association]]</f>
        <v>ASPIC_Association intercommunale de la piscine des Chavannes</v>
      </c>
      <c r="E2758">
        <f>COUNTIFS(D$2:D2758,Clef_répartition[[#This Row],[Code_Nom]],J$2:J2758,Clef_répartition[[#This Row],[Année]])</f>
        <v>4</v>
      </c>
      <c r="F2758">
        <f>IF(Clef_répartition[[#This Row],[Code_Nom]]=D2757,F2757-1,(COUNTIFS(Clef_répartition[Code_Nom],Clef_répartition[[#This Row],[Code_Nom]],Clef_répartition[Année],Clef_répartition[[#This Row],[Année]])))</f>
        <v>14</v>
      </c>
      <c r="G2758" t="str">
        <f>Clef_répartition[[#This Row],[Code_Nom]]&amp;"_"&amp;Clef_répartition[[#This Row],[Nombre]]&amp;"_"&amp;Clef_répartition[[#This Row],[Année]]</f>
        <v>ASPIC_Association intercommunale de la piscine des Chavannes_4_2017</v>
      </c>
      <c r="H2758">
        <v>5480</v>
      </c>
      <c r="I2758" t="s">
        <v>90</v>
      </c>
      <c r="J2758">
        <v>2017</v>
      </c>
      <c r="K2758">
        <v>0</v>
      </c>
    </row>
    <row r="2759" spans="1:11" x14ac:dyDescent="0.25">
      <c r="A2759" t="s">
        <v>721</v>
      </c>
      <c r="B2759" t="s">
        <v>485</v>
      </c>
      <c r="C2759" t="s">
        <v>486</v>
      </c>
      <c r="D2759" t="str">
        <f>Clef_répartition[[#This Row],[Code association]]&amp;"_"&amp;Clef_répartition[[#This Row],[Nom association]]</f>
        <v>ASPIC_Association intercommunale de la piscine des Chavannes</v>
      </c>
      <c r="E2759">
        <f>COUNTIFS(D$2:D2759,Clef_répartition[[#This Row],[Code_Nom]],J$2:J2759,Clef_répartition[[#This Row],[Année]])</f>
        <v>5</v>
      </c>
      <c r="F2759">
        <f>IF(Clef_répartition[[#This Row],[Code_Nom]]=D2758,F2758-1,(COUNTIFS(Clef_répartition[Code_Nom],Clef_répartition[[#This Row],[Code_Nom]],Clef_répartition[Année],Clef_répartition[[#This Row],[Année]])))</f>
        <v>13</v>
      </c>
      <c r="G2759" t="str">
        <f>Clef_répartition[[#This Row],[Code_Nom]]&amp;"_"&amp;Clef_répartition[[#This Row],[Nombre]]&amp;"_"&amp;Clef_répartition[[#This Row],[Année]]</f>
        <v>ASPIC_Association intercommunale de la piscine des Chavannes_5_2017</v>
      </c>
      <c r="H2759">
        <v>5481</v>
      </c>
      <c r="I2759" t="s">
        <v>94</v>
      </c>
      <c r="J2759">
        <v>2017</v>
      </c>
      <c r="K2759">
        <v>0</v>
      </c>
    </row>
    <row r="2760" spans="1:11" x14ac:dyDescent="0.25">
      <c r="A2760" t="s">
        <v>721</v>
      </c>
      <c r="B2760" t="s">
        <v>485</v>
      </c>
      <c r="C2760" t="s">
        <v>486</v>
      </c>
      <c r="D2760" t="str">
        <f>Clef_répartition[[#This Row],[Code association]]&amp;"_"&amp;Clef_répartition[[#This Row],[Nom association]]</f>
        <v>ASPIC_Association intercommunale de la piscine des Chavannes</v>
      </c>
      <c r="E2760">
        <f>COUNTIFS(D$2:D2760,Clef_répartition[[#This Row],[Code_Nom]],J$2:J2760,Clef_répartition[[#This Row],[Année]])</f>
        <v>6</v>
      </c>
      <c r="F2760">
        <f>IF(Clef_répartition[[#This Row],[Code_Nom]]=D2759,F2759-1,(COUNTIFS(Clef_répartition[Code_Nom],Clef_répartition[[#This Row],[Code_Nom]],Clef_répartition[Année],Clef_répartition[[#This Row],[Année]])))</f>
        <v>12</v>
      </c>
      <c r="G2760" t="str">
        <f>Clef_répartition[[#This Row],[Code_Nom]]&amp;"_"&amp;Clef_répartition[[#This Row],[Nombre]]&amp;"_"&amp;Clef_répartition[[#This Row],[Année]]</f>
        <v>ASPIC_Association intercommunale de la piscine des Chavannes_6_2017</v>
      </c>
      <c r="H2760">
        <v>5484</v>
      </c>
      <c r="I2760" t="s">
        <v>127</v>
      </c>
      <c r="J2760">
        <v>2017</v>
      </c>
      <c r="K2760">
        <v>0</v>
      </c>
    </row>
    <row r="2761" spans="1:11" x14ac:dyDescent="0.25">
      <c r="A2761" t="s">
        <v>721</v>
      </c>
      <c r="B2761" t="s">
        <v>485</v>
      </c>
      <c r="C2761" t="s">
        <v>486</v>
      </c>
      <c r="D2761" t="str">
        <f>Clef_répartition[[#This Row],[Code association]]&amp;"_"&amp;Clef_répartition[[#This Row],[Nom association]]</f>
        <v>ASPIC_Association intercommunale de la piscine des Chavannes</v>
      </c>
      <c r="E2761">
        <f>COUNTIFS(D$2:D2761,Clef_répartition[[#This Row],[Code_Nom]],J$2:J2761,Clef_répartition[[#This Row],[Année]])</f>
        <v>7</v>
      </c>
      <c r="F2761">
        <f>IF(Clef_répartition[[#This Row],[Code_Nom]]=D2760,F2760-1,(COUNTIFS(Clef_répartition[Code_Nom],Clef_répartition[[#This Row],[Code_Nom]],Clef_répartition[Année],Clef_répartition[[#This Row],[Année]])))</f>
        <v>11</v>
      </c>
      <c r="G2761" t="str">
        <f>Clef_répartition[[#This Row],[Code_Nom]]&amp;"_"&amp;Clef_répartition[[#This Row],[Nombre]]&amp;"_"&amp;Clef_répartition[[#This Row],[Année]]</f>
        <v>ASPIC_Association intercommunale de la piscine des Chavannes_7_2017</v>
      </c>
      <c r="H2761">
        <v>5485</v>
      </c>
      <c r="I2761" t="s">
        <v>129</v>
      </c>
      <c r="J2761">
        <v>2017</v>
      </c>
      <c r="K2761">
        <v>0</v>
      </c>
    </row>
    <row r="2762" spans="1:11" x14ac:dyDescent="0.25">
      <c r="A2762" t="s">
        <v>721</v>
      </c>
      <c r="B2762" t="s">
        <v>485</v>
      </c>
      <c r="C2762" t="s">
        <v>486</v>
      </c>
      <c r="D2762" t="str">
        <f>Clef_répartition[[#This Row],[Code association]]&amp;"_"&amp;Clef_répartition[[#This Row],[Nom association]]</f>
        <v>ASPIC_Association intercommunale de la piscine des Chavannes</v>
      </c>
      <c r="E2762">
        <f>COUNTIFS(D$2:D2762,Clef_répartition[[#This Row],[Code_Nom]],J$2:J2762,Clef_répartition[[#This Row],[Année]])</f>
        <v>8</v>
      </c>
      <c r="F2762">
        <f>IF(Clef_répartition[[#This Row],[Code_Nom]]=D2761,F2761-1,(COUNTIFS(Clef_répartition[Code_Nom],Clef_répartition[[#This Row],[Code_Nom]],Clef_répartition[Année],Clef_répartition[[#This Row],[Année]])))</f>
        <v>10</v>
      </c>
      <c r="G2762" t="str">
        <f>Clef_répartition[[#This Row],[Code_Nom]]&amp;"_"&amp;Clef_répartition[[#This Row],[Nombre]]&amp;"_"&amp;Clef_répartition[[#This Row],[Année]]</f>
        <v>ASPIC_Association intercommunale de la piscine des Chavannes_8_2017</v>
      </c>
      <c r="H2762">
        <v>5474</v>
      </c>
      <c r="I2762" t="s">
        <v>146</v>
      </c>
      <c r="J2762">
        <v>2017</v>
      </c>
      <c r="K2762">
        <v>0</v>
      </c>
    </row>
    <row r="2763" spans="1:11" x14ac:dyDescent="0.25">
      <c r="A2763" t="s">
        <v>721</v>
      </c>
      <c r="B2763" t="s">
        <v>485</v>
      </c>
      <c r="C2763" t="s">
        <v>486</v>
      </c>
      <c r="D2763" t="str">
        <f>Clef_répartition[[#This Row],[Code association]]&amp;"_"&amp;Clef_répartition[[#This Row],[Nom association]]</f>
        <v>ASPIC_Association intercommunale de la piscine des Chavannes</v>
      </c>
      <c r="E2763">
        <f>COUNTIFS(D$2:D2763,Clef_répartition[[#This Row],[Code_Nom]],J$2:J2763,Clef_répartition[[#This Row],[Année]])</f>
        <v>9</v>
      </c>
      <c r="F2763">
        <f>IF(Clef_répartition[[#This Row],[Code_Nom]]=D2762,F2762-1,(COUNTIFS(Clef_répartition[Code_Nom],Clef_répartition[[#This Row],[Code_Nom]],Clef_répartition[Année],Clef_répartition[[#This Row],[Année]])))</f>
        <v>9</v>
      </c>
      <c r="G2763" t="str">
        <f>Clef_répartition[[#This Row],[Code_Nom]]&amp;"_"&amp;Clef_répartition[[#This Row],[Nombre]]&amp;"_"&amp;Clef_répartition[[#This Row],[Année]]</f>
        <v>ASPIC_Association intercommunale de la piscine des Chavannes_9_2017</v>
      </c>
      <c r="H2763">
        <v>5486</v>
      </c>
      <c r="I2763" t="s">
        <v>145</v>
      </c>
      <c r="J2763">
        <v>2017</v>
      </c>
      <c r="K2763">
        <v>0</v>
      </c>
    </row>
    <row r="2764" spans="1:11" x14ac:dyDescent="0.25">
      <c r="A2764" t="s">
        <v>721</v>
      </c>
      <c r="B2764" t="s">
        <v>485</v>
      </c>
      <c r="C2764" t="s">
        <v>486</v>
      </c>
      <c r="D2764" t="str">
        <f>Clef_répartition[[#This Row],[Code association]]&amp;"_"&amp;Clef_répartition[[#This Row],[Nom association]]</f>
        <v>ASPIC_Association intercommunale de la piscine des Chavannes</v>
      </c>
      <c r="E2764">
        <f>COUNTIFS(D$2:D2764,Clef_répartition[[#This Row],[Code_Nom]],J$2:J2764,Clef_répartition[[#This Row],[Année]])</f>
        <v>10</v>
      </c>
      <c r="F2764">
        <f>IF(Clef_répartition[[#This Row],[Code_Nom]]=D2763,F2763-1,(COUNTIFS(Clef_répartition[Code_Nom],Clef_répartition[[#This Row],[Code_Nom]],Clef_répartition[Année],Clef_répartition[[#This Row],[Année]])))</f>
        <v>8</v>
      </c>
      <c r="G2764" t="str">
        <f>Clef_répartition[[#This Row],[Code_Nom]]&amp;"_"&amp;Clef_répartition[[#This Row],[Nombre]]&amp;"_"&amp;Clef_répartition[[#This Row],[Année]]</f>
        <v>ASPIC_Association intercommunale de la piscine des Chavannes_10_2017</v>
      </c>
      <c r="H2764">
        <v>5487</v>
      </c>
      <c r="I2764" t="s">
        <v>167</v>
      </c>
      <c r="J2764">
        <v>2017</v>
      </c>
      <c r="K2764">
        <v>0</v>
      </c>
    </row>
    <row r="2765" spans="1:11" x14ac:dyDescent="0.25">
      <c r="A2765" t="s">
        <v>721</v>
      </c>
      <c r="B2765" t="s">
        <v>485</v>
      </c>
      <c r="C2765" t="s">
        <v>486</v>
      </c>
      <c r="D2765" t="str">
        <f>Clef_répartition[[#This Row],[Code association]]&amp;"_"&amp;Clef_répartition[[#This Row],[Nom association]]</f>
        <v>ASPIC_Association intercommunale de la piscine des Chavannes</v>
      </c>
      <c r="E2765">
        <f>COUNTIFS(D$2:D2765,Clef_répartition[[#This Row],[Code_Nom]],J$2:J2765,Clef_répartition[[#This Row],[Année]])</f>
        <v>11</v>
      </c>
      <c r="F2765">
        <f>IF(Clef_répartition[[#This Row],[Code_Nom]]=D2764,F2764-1,(COUNTIFS(Clef_répartition[Code_Nom],Clef_répartition[[#This Row],[Code_Nom]],Clef_répartition[Année],Clef_répartition[[#This Row],[Année]])))</f>
        <v>7</v>
      </c>
      <c r="G2765" t="str">
        <f>Clef_répartition[[#This Row],[Code_Nom]]&amp;"_"&amp;Clef_répartition[[#This Row],[Nombre]]&amp;"_"&amp;Clef_répartition[[#This Row],[Année]]</f>
        <v>ASPIC_Association intercommunale de la piscine des Chavannes_11_2017</v>
      </c>
      <c r="H2765">
        <v>5488</v>
      </c>
      <c r="I2765" t="s">
        <v>174</v>
      </c>
      <c r="J2765">
        <v>2017</v>
      </c>
      <c r="K2765">
        <v>0</v>
      </c>
    </row>
    <row r="2766" spans="1:11" x14ac:dyDescent="0.25">
      <c r="A2766" t="s">
        <v>721</v>
      </c>
      <c r="B2766" t="s">
        <v>485</v>
      </c>
      <c r="C2766" t="s">
        <v>486</v>
      </c>
      <c r="D2766" t="str">
        <f>Clef_répartition[[#This Row],[Code association]]&amp;"_"&amp;Clef_répartition[[#This Row],[Nom association]]</f>
        <v>ASPIC_Association intercommunale de la piscine des Chavannes</v>
      </c>
      <c r="E2766">
        <f>COUNTIFS(D$2:D2766,Clef_répartition[[#This Row],[Code_Nom]],J$2:J2766,Clef_répartition[[#This Row],[Année]])</f>
        <v>12</v>
      </c>
      <c r="F2766">
        <f>IF(Clef_répartition[[#This Row],[Code_Nom]]=D2765,F2765-1,(COUNTIFS(Clef_répartition[Code_Nom],Clef_répartition[[#This Row],[Code_Nom]],Clef_répartition[Année],Clef_répartition[[#This Row],[Année]])))</f>
        <v>6</v>
      </c>
      <c r="G2766" t="str">
        <f>Clef_répartition[[#This Row],[Code_Nom]]&amp;"_"&amp;Clef_répartition[[#This Row],[Nombre]]&amp;"_"&amp;Clef_répartition[[#This Row],[Année]]</f>
        <v>ASPIC_Association intercommunale de la piscine des Chavannes_12_2017</v>
      </c>
      <c r="H2766">
        <v>5489</v>
      </c>
      <c r="I2766" t="s">
        <v>175</v>
      </c>
      <c r="J2766">
        <v>2017</v>
      </c>
      <c r="K2766">
        <v>0</v>
      </c>
    </row>
    <row r="2767" spans="1:11" x14ac:dyDescent="0.25">
      <c r="A2767" t="s">
        <v>721</v>
      </c>
      <c r="B2767" t="s">
        <v>485</v>
      </c>
      <c r="C2767" t="s">
        <v>486</v>
      </c>
      <c r="D2767" t="str">
        <f>Clef_répartition[[#This Row],[Code association]]&amp;"_"&amp;Clef_répartition[[#This Row],[Nom association]]</f>
        <v>ASPIC_Association intercommunale de la piscine des Chavannes</v>
      </c>
      <c r="E2767">
        <f>COUNTIFS(D$2:D2767,Clef_répartition[[#This Row],[Code_Nom]],J$2:J2767,Clef_répartition[[#This Row],[Année]])</f>
        <v>13</v>
      </c>
      <c r="F2767">
        <f>IF(Clef_répartition[[#This Row],[Code_Nom]]=D2766,F2766-1,(COUNTIFS(Clef_répartition[Code_Nom],Clef_répartition[[#This Row],[Code_Nom]],Clef_répartition[Année],Clef_répartition[[#This Row],[Année]])))</f>
        <v>5</v>
      </c>
      <c r="G2767" t="str">
        <f>Clef_répartition[[#This Row],[Code_Nom]]&amp;"_"&amp;Clef_répartition[[#This Row],[Nombre]]&amp;"_"&amp;Clef_répartition[[#This Row],[Année]]</f>
        <v>ASPIC_Association intercommunale de la piscine des Chavannes_13_2017</v>
      </c>
      <c r="H2767">
        <v>5491</v>
      </c>
      <c r="I2767" t="s">
        <v>181</v>
      </c>
      <c r="J2767">
        <v>2017</v>
      </c>
      <c r="K2767">
        <v>0</v>
      </c>
    </row>
    <row r="2768" spans="1:11" x14ac:dyDescent="0.25">
      <c r="A2768" t="s">
        <v>721</v>
      </c>
      <c r="B2768" t="s">
        <v>485</v>
      </c>
      <c r="C2768" t="s">
        <v>486</v>
      </c>
      <c r="D2768" t="str">
        <f>Clef_répartition[[#This Row],[Code association]]&amp;"_"&amp;Clef_répartition[[#This Row],[Nom association]]</f>
        <v>ASPIC_Association intercommunale de la piscine des Chavannes</v>
      </c>
      <c r="E2768">
        <f>COUNTIFS(D$2:D2768,Clef_répartition[[#This Row],[Code_Nom]],J$2:J2768,Clef_répartition[[#This Row],[Année]])</f>
        <v>14</v>
      </c>
      <c r="F2768">
        <f>IF(Clef_répartition[[#This Row],[Code_Nom]]=D2767,F2767-1,(COUNTIFS(Clef_répartition[Code_Nom],Clef_répartition[[#This Row],[Code_Nom]],Clef_répartition[Année],Clef_répartition[[#This Row],[Année]])))</f>
        <v>4</v>
      </c>
      <c r="G2768" t="str">
        <f>Clef_répartition[[#This Row],[Code_Nom]]&amp;"_"&amp;Clef_répartition[[#This Row],[Nombre]]&amp;"_"&amp;Clef_répartition[[#This Row],[Année]]</f>
        <v>ASPIC_Association intercommunale de la piscine des Chavannes_14_2017</v>
      </c>
      <c r="H2768">
        <v>5495</v>
      </c>
      <c r="I2768" t="s">
        <v>212</v>
      </c>
      <c r="J2768">
        <v>2017</v>
      </c>
      <c r="K2768">
        <v>0</v>
      </c>
    </row>
    <row r="2769" spans="1:11" x14ac:dyDescent="0.25">
      <c r="A2769" t="s">
        <v>721</v>
      </c>
      <c r="B2769" t="s">
        <v>485</v>
      </c>
      <c r="C2769" t="s">
        <v>486</v>
      </c>
      <c r="D2769" t="str">
        <f>Clef_répartition[[#This Row],[Code association]]&amp;"_"&amp;Clef_répartition[[#This Row],[Nom association]]</f>
        <v>ASPIC_Association intercommunale de la piscine des Chavannes</v>
      </c>
      <c r="E2769">
        <f>COUNTIFS(D$2:D2769,Clef_répartition[[#This Row],[Code_Nom]],J$2:J2769,Clef_répartition[[#This Row],[Année]])</f>
        <v>15</v>
      </c>
      <c r="F2769">
        <f>IF(Clef_répartition[[#This Row],[Code_Nom]]=D2768,F2768-1,(COUNTIFS(Clef_répartition[Code_Nom],Clef_répartition[[#This Row],[Code_Nom]],Clef_répartition[Année],Clef_répartition[[#This Row],[Année]])))</f>
        <v>3</v>
      </c>
      <c r="G2769" t="str">
        <f>Clef_répartition[[#This Row],[Code_Nom]]&amp;"_"&amp;Clef_répartition[[#This Row],[Nombre]]&amp;"_"&amp;Clef_répartition[[#This Row],[Année]]</f>
        <v>ASPIC_Association intercommunale de la piscine des Chavannes_15_2017</v>
      </c>
      <c r="H2769">
        <v>5496</v>
      </c>
      <c r="I2769" t="s">
        <v>213</v>
      </c>
      <c r="J2769">
        <v>2017</v>
      </c>
      <c r="K2769">
        <v>0</v>
      </c>
    </row>
    <row r="2770" spans="1:11" x14ac:dyDescent="0.25">
      <c r="A2770" t="s">
        <v>721</v>
      </c>
      <c r="B2770" t="s">
        <v>485</v>
      </c>
      <c r="C2770" t="s">
        <v>486</v>
      </c>
      <c r="D2770" t="str">
        <f>Clef_répartition[[#This Row],[Code association]]&amp;"_"&amp;Clef_répartition[[#This Row],[Nom association]]</f>
        <v>ASPIC_Association intercommunale de la piscine des Chavannes</v>
      </c>
      <c r="E2770">
        <f>COUNTIFS(D$2:D2770,Clef_répartition[[#This Row],[Code_Nom]],J$2:J2770,Clef_répartition[[#This Row],[Année]])</f>
        <v>16</v>
      </c>
      <c r="F2770">
        <f>IF(Clef_répartition[[#This Row],[Code_Nom]]=D2769,F2769-1,(COUNTIFS(Clef_répartition[Code_Nom],Clef_répartition[[#This Row],[Code_Nom]],Clef_répartition[Année],Clef_répartition[[#This Row],[Année]])))</f>
        <v>2</v>
      </c>
      <c r="G2770" t="str">
        <f>Clef_répartition[[#This Row],[Code_Nom]]&amp;"_"&amp;Clef_répartition[[#This Row],[Nombre]]&amp;"_"&amp;Clef_répartition[[#This Row],[Année]]</f>
        <v>ASPIC_Association intercommunale de la piscine des Chavannes_16_2017</v>
      </c>
      <c r="H2770">
        <v>5499</v>
      </c>
      <c r="I2770" t="s">
        <v>252</v>
      </c>
      <c r="J2770">
        <v>2017</v>
      </c>
      <c r="K2770">
        <v>0</v>
      </c>
    </row>
    <row r="2771" spans="1:11" x14ac:dyDescent="0.25">
      <c r="A2771" t="s">
        <v>721</v>
      </c>
      <c r="B2771" t="s">
        <v>485</v>
      </c>
      <c r="C2771" t="s">
        <v>486</v>
      </c>
      <c r="D2771" t="str">
        <f>Clef_répartition[[#This Row],[Code association]]&amp;"_"&amp;Clef_répartition[[#This Row],[Nom association]]</f>
        <v>ASPIC_Association intercommunale de la piscine des Chavannes</v>
      </c>
      <c r="E2771">
        <f>COUNTIFS(D$2:D2771,Clef_répartition[[#This Row],[Code_Nom]],J$2:J2771,Clef_répartition[[#This Row],[Année]])</f>
        <v>17</v>
      </c>
      <c r="F2771">
        <f>IF(Clef_répartition[[#This Row],[Code_Nom]]=D2770,F2770-1,(COUNTIFS(Clef_répartition[Code_Nom],Clef_répartition[[#This Row],[Code_Nom]],Clef_répartition[Année],Clef_répartition[[#This Row],[Année]])))</f>
        <v>1</v>
      </c>
      <c r="G2771" t="str">
        <f>Clef_répartition[[#This Row],[Code_Nom]]&amp;"_"&amp;Clef_répartition[[#This Row],[Nombre]]&amp;"_"&amp;Clef_répartition[[#This Row],[Année]]</f>
        <v>ASPIC_Association intercommunale de la piscine des Chavannes_17_2017</v>
      </c>
      <c r="H2771">
        <v>5503</v>
      </c>
      <c r="I2771" t="s">
        <v>290</v>
      </c>
      <c r="J2771">
        <v>2017</v>
      </c>
      <c r="K2771">
        <v>0</v>
      </c>
    </row>
    <row r="2772" spans="1:11" x14ac:dyDescent="0.25">
      <c r="A2772" t="s">
        <v>721</v>
      </c>
      <c r="B2772" t="s">
        <v>491</v>
      </c>
      <c r="C2772" t="s">
        <v>492</v>
      </c>
      <c r="D2772" t="str">
        <f>Clef_répartition[[#This Row],[Code association]]&amp;"_"&amp;Clef_répartition[[#This Row],[Nom association]]</f>
        <v xml:space="preserve">ASPIHL_Association scolaire et parascolaire intercommunale du Haut-Lac </v>
      </c>
      <c r="E2772">
        <f>COUNTIFS(D$2:D2772,Clef_répartition[[#This Row],[Code_Nom]],J$2:J2772,Clef_répartition[[#This Row],[Année]])</f>
        <v>1</v>
      </c>
      <c r="F2772">
        <f>IF(Clef_répartition[[#This Row],[Code_Nom]]=D2771,F2771-1,(COUNTIFS(Clef_répartition[Code_Nom],Clef_répartition[[#This Row],[Code_Nom]],Clef_répartition[Année],Clef_répartition[[#This Row],[Année]])))</f>
        <v>5</v>
      </c>
      <c r="G2772" t="str">
        <f>Clef_répartition[[#This Row],[Code_Nom]]&amp;"_"&amp;Clef_répartition[[#This Row],[Nombre]]&amp;"_"&amp;Clef_répartition[[#This Row],[Année]]</f>
        <v>ASPIHL_Association scolaire et parascolaire intercommunale du Haut-Lac _1_2017</v>
      </c>
      <c r="H2772">
        <v>5403</v>
      </c>
      <c r="I2772" t="s">
        <v>63</v>
      </c>
      <c r="J2772">
        <v>2017</v>
      </c>
      <c r="K2772">
        <v>0</v>
      </c>
    </row>
    <row r="2773" spans="1:11" x14ac:dyDescent="0.25">
      <c r="A2773" t="s">
        <v>721</v>
      </c>
      <c r="B2773" t="s">
        <v>491</v>
      </c>
      <c r="C2773" t="s">
        <v>492</v>
      </c>
      <c r="D2773" t="str">
        <f>Clef_répartition[[#This Row],[Code association]]&amp;"_"&amp;Clef_répartition[[#This Row],[Nom association]]</f>
        <v xml:space="preserve">ASPIHL_Association scolaire et parascolaire intercommunale du Haut-Lac </v>
      </c>
      <c r="E2773">
        <f>COUNTIFS(D$2:D2773,Clef_répartition[[#This Row],[Code_Nom]],J$2:J2773,Clef_répartition[[#This Row],[Année]])</f>
        <v>2</v>
      </c>
      <c r="F2773">
        <f>IF(Clef_répartition[[#This Row],[Code_Nom]]=D2772,F2772-1,(COUNTIFS(Clef_répartition[Code_Nom],Clef_répartition[[#This Row],[Code_Nom]],Clef_répartition[Année],Clef_répartition[[#This Row],[Année]])))</f>
        <v>4</v>
      </c>
      <c r="G2773" t="str">
        <f>Clef_répartition[[#This Row],[Code_Nom]]&amp;"_"&amp;Clef_répartition[[#This Row],[Nombre]]&amp;"_"&amp;Clef_répartition[[#This Row],[Année]]</f>
        <v>ASPIHL_Association scolaire et parascolaire intercommunale du Haut-Lac _2_2017</v>
      </c>
      <c r="H2773">
        <v>5408</v>
      </c>
      <c r="I2773" t="s">
        <v>195</v>
      </c>
      <c r="J2773">
        <v>2017</v>
      </c>
      <c r="K2773">
        <v>0</v>
      </c>
    </row>
    <row r="2774" spans="1:11" x14ac:dyDescent="0.25">
      <c r="A2774" t="s">
        <v>721</v>
      </c>
      <c r="B2774" t="s">
        <v>491</v>
      </c>
      <c r="C2774" t="s">
        <v>492</v>
      </c>
      <c r="D2774" t="str">
        <f>Clef_répartition[[#This Row],[Code association]]&amp;"_"&amp;Clef_répartition[[#This Row],[Nom association]]</f>
        <v xml:space="preserve">ASPIHL_Association scolaire et parascolaire intercommunale du Haut-Lac </v>
      </c>
      <c r="E2774">
        <f>COUNTIFS(D$2:D2774,Clef_répartition[[#This Row],[Code_Nom]],J$2:J2774,Clef_répartition[[#This Row],[Année]])</f>
        <v>3</v>
      </c>
      <c r="F2774">
        <f>IF(Clef_répartition[[#This Row],[Code_Nom]]=D2773,F2773-1,(COUNTIFS(Clef_répartition[Code_Nom],Clef_répartition[[#This Row],[Code_Nom]],Clef_répartition[Année],Clef_répartition[[#This Row],[Année]])))</f>
        <v>3</v>
      </c>
      <c r="G2774" t="str">
        <f>Clef_répartition[[#This Row],[Code_Nom]]&amp;"_"&amp;Clef_répartition[[#This Row],[Nombre]]&amp;"_"&amp;Clef_répartition[[#This Row],[Année]]</f>
        <v>ASPIHL_Association scolaire et parascolaire intercommunale du Haut-Lac _3_2017</v>
      </c>
      <c r="H2774">
        <v>5412</v>
      </c>
      <c r="I2774" t="s">
        <v>229</v>
      </c>
      <c r="J2774">
        <v>2017</v>
      </c>
      <c r="K2774">
        <v>0</v>
      </c>
    </row>
    <row r="2775" spans="1:11" x14ac:dyDescent="0.25">
      <c r="A2775" t="s">
        <v>721</v>
      </c>
      <c r="B2775" t="s">
        <v>491</v>
      </c>
      <c r="C2775" t="s">
        <v>492</v>
      </c>
      <c r="D2775" t="str">
        <f>Clef_répartition[[#This Row],[Code association]]&amp;"_"&amp;Clef_répartition[[#This Row],[Nom association]]</f>
        <v xml:space="preserve">ASPIHL_Association scolaire et parascolaire intercommunale du Haut-Lac </v>
      </c>
      <c r="E2775">
        <f>COUNTIFS(D$2:D2775,Clef_répartition[[#This Row],[Code_Nom]],J$2:J2775,Clef_répartition[[#This Row],[Année]])</f>
        <v>4</v>
      </c>
      <c r="F2775">
        <f>IF(Clef_répartition[[#This Row],[Code_Nom]]=D2774,F2774-1,(COUNTIFS(Clef_répartition[Code_Nom],Clef_répartition[[#This Row],[Code_Nom]],Clef_répartition[Année],Clef_répartition[[#This Row],[Année]])))</f>
        <v>2</v>
      </c>
      <c r="G2775" t="str">
        <f>Clef_répartition[[#This Row],[Code_Nom]]&amp;"_"&amp;Clef_répartition[[#This Row],[Nombre]]&amp;"_"&amp;Clef_répartition[[#This Row],[Année]]</f>
        <v>ASPIHL_Association scolaire et parascolaire intercommunale du Haut-Lac _4_2017</v>
      </c>
      <c r="H2775">
        <v>5413</v>
      </c>
      <c r="I2775" t="s">
        <v>231</v>
      </c>
      <c r="J2775">
        <v>2017</v>
      </c>
      <c r="K2775">
        <v>0</v>
      </c>
    </row>
    <row r="2776" spans="1:11" x14ac:dyDescent="0.25">
      <c r="A2776" t="s">
        <v>721</v>
      </c>
      <c r="B2776" t="s">
        <v>491</v>
      </c>
      <c r="C2776" t="s">
        <v>492</v>
      </c>
      <c r="D2776" t="str">
        <f>Clef_répartition[[#This Row],[Code association]]&amp;"_"&amp;Clef_répartition[[#This Row],[Nom association]]</f>
        <v xml:space="preserve">ASPIHL_Association scolaire et parascolaire intercommunale du Haut-Lac </v>
      </c>
      <c r="E2776">
        <f>COUNTIFS(D$2:D2776,Clef_répartition[[#This Row],[Code_Nom]],J$2:J2776,Clef_répartition[[#This Row],[Année]])</f>
        <v>5</v>
      </c>
      <c r="F2776">
        <f>IF(Clef_répartition[[#This Row],[Code_Nom]]=D2775,F2775-1,(COUNTIFS(Clef_répartition[Code_Nom],Clef_répartition[[#This Row],[Code_Nom]],Clef_répartition[Année],Clef_répartition[[#This Row],[Année]])))</f>
        <v>1</v>
      </c>
      <c r="G2776" t="str">
        <f>Clef_répartition[[#This Row],[Code_Nom]]&amp;"_"&amp;Clef_répartition[[#This Row],[Nombre]]&amp;"_"&amp;Clef_répartition[[#This Row],[Année]]</f>
        <v>ASPIHL_Association scolaire et parascolaire intercommunale du Haut-Lac _5_2017</v>
      </c>
      <c r="H2776">
        <v>5414</v>
      </c>
      <c r="I2776" t="s">
        <v>286</v>
      </c>
      <c r="J2776">
        <v>2017</v>
      </c>
      <c r="K2776">
        <v>0</v>
      </c>
    </row>
    <row r="2777" spans="1:11" x14ac:dyDescent="0.25">
      <c r="A2777" t="s">
        <v>721</v>
      </c>
      <c r="B2777" t="s">
        <v>549</v>
      </c>
      <c r="C2777" t="s">
        <v>550</v>
      </c>
      <c r="D2777" t="str">
        <f>Clef_répartition[[#This Row],[Code association]]&amp;"_"&amp;Clef_répartition[[#This Row],[Nom association]]</f>
        <v>ASR_Association de communes Sécurité Riviera</v>
      </c>
      <c r="E2777">
        <f>COUNTIFS(D$2:D2777,Clef_répartition[[#This Row],[Code_Nom]],J$2:J2777,Clef_répartition[[#This Row],[Année]])</f>
        <v>1</v>
      </c>
      <c r="F2777">
        <f>IF(Clef_répartition[[#This Row],[Code_Nom]]=D2776,F2776-1,(COUNTIFS(Clef_répartition[Code_Nom],Clef_répartition[[#This Row],[Code_Nom]],Clef_répartition[Année],Clef_répartition[[#This Row],[Année]])))</f>
        <v>12</v>
      </c>
      <c r="G2777" t="str">
        <f>Clef_répartition[[#This Row],[Code_Nom]]&amp;"_"&amp;Clef_répartition[[#This Row],[Nombre]]&amp;"_"&amp;Clef_répartition[[#This Row],[Année]]</f>
        <v>ASR_Association de communes Sécurité Riviera_1_2017</v>
      </c>
      <c r="H2777">
        <v>5892</v>
      </c>
      <c r="I2777" t="s">
        <v>25</v>
      </c>
      <c r="J2777">
        <v>2017</v>
      </c>
      <c r="K2777">
        <v>0.12536531261323031</v>
      </c>
    </row>
    <row r="2778" spans="1:11" x14ac:dyDescent="0.25">
      <c r="A2778" t="s">
        <v>721</v>
      </c>
      <c r="B2778" t="s">
        <v>549</v>
      </c>
      <c r="C2778" t="s">
        <v>550</v>
      </c>
      <c r="D2778" t="str">
        <f>Clef_répartition[[#This Row],[Code association]]&amp;"_"&amp;Clef_répartition[[#This Row],[Nom association]]</f>
        <v>ASR_Association de communes Sécurité Riviera</v>
      </c>
      <c r="E2778">
        <f>COUNTIFS(D$2:D2778,Clef_répartition[[#This Row],[Code_Nom]],J$2:J2778,Clef_répartition[[#This Row],[Année]])</f>
        <v>2</v>
      </c>
      <c r="F2778">
        <f>IF(Clef_répartition[[#This Row],[Code_Nom]]=D2777,F2777-1,(COUNTIFS(Clef_répartition[Code_Nom],Clef_répartition[[#This Row],[Code_Nom]],Clef_répartition[Année],Clef_répartition[[#This Row],[Année]])))</f>
        <v>11</v>
      </c>
      <c r="G2778" t="str">
        <f>Clef_répartition[[#This Row],[Code_Nom]]&amp;"_"&amp;Clef_répartition[[#This Row],[Nombre]]&amp;"_"&amp;Clef_répartition[[#This Row],[Année]]</f>
        <v>ASR_Association de communes Sécurité Riviera_2_2017</v>
      </c>
      <c r="H2778">
        <v>5882</v>
      </c>
      <c r="I2778" t="s">
        <v>50</v>
      </c>
      <c r="J2778">
        <v>2017</v>
      </c>
      <c r="K2778">
        <v>2.3745047368303959E-2</v>
      </c>
    </row>
    <row r="2779" spans="1:11" x14ac:dyDescent="0.25">
      <c r="A2779" t="s">
        <v>721</v>
      </c>
      <c r="B2779" t="s">
        <v>549</v>
      </c>
      <c r="C2779" t="s">
        <v>550</v>
      </c>
      <c r="D2779" t="str">
        <f>Clef_répartition[[#This Row],[Code association]]&amp;"_"&amp;Clef_répartition[[#This Row],[Nom association]]</f>
        <v>ASR_Association de communes Sécurité Riviera</v>
      </c>
      <c r="E2779">
        <f>COUNTIFS(D$2:D2779,Clef_répartition[[#This Row],[Code_Nom]],J$2:J2779,Clef_répartition[[#This Row],[Année]])</f>
        <v>3</v>
      </c>
      <c r="F2779">
        <f>IF(Clef_répartition[[#This Row],[Code_Nom]]=D2778,F2778-1,(COUNTIFS(Clef_répartition[Code_Nom],Clef_répartition[[#This Row],[Code_Nom]],Clef_répartition[Année],Clef_répartition[[#This Row],[Année]])))</f>
        <v>10</v>
      </c>
      <c r="G2779" t="str">
        <f>Clef_répartition[[#This Row],[Code_Nom]]&amp;"_"&amp;Clef_répartition[[#This Row],[Nombre]]&amp;"_"&amp;Clef_répartition[[#This Row],[Année]]</f>
        <v>ASR_Association de communes Sécurité Riviera_3_2017</v>
      </c>
      <c r="H2779">
        <v>5841</v>
      </c>
      <c r="I2779" t="s">
        <v>51</v>
      </c>
      <c r="J2779">
        <v>2017</v>
      </c>
      <c r="K2779">
        <v>3.1715962542391519E-3</v>
      </c>
    </row>
    <row r="2780" spans="1:11" x14ac:dyDescent="0.25">
      <c r="A2780" t="s">
        <v>721</v>
      </c>
      <c r="B2780" t="s">
        <v>549</v>
      </c>
      <c r="C2780" t="s">
        <v>550</v>
      </c>
      <c r="D2780" t="str">
        <f>Clef_répartition[[#This Row],[Code association]]&amp;"_"&amp;Clef_répartition[[#This Row],[Nom association]]</f>
        <v>ASR_Association de communes Sécurité Riviera</v>
      </c>
      <c r="E2780">
        <f>COUNTIFS(D$2:D2780,Clef_répartition[[#This Row],[Code_Nom]],J$2:J2780,Clef_répartition[[#This Row],[Année]])</f>
        <v>4</v>
      </c>
      <c r="F2780">
        <f>IF(Clef_répartition[[#This Row],[Code_Nom]]=D2779,F2779-1,(COUNTIFS(Clef_répartition[Code_Nom],Clef_répartition[[#This Row],[Code_Nom]],Clef_répartition[Année],Clef_répartition[[#This Row],[Année]])))</f>
        <v>9</v>
      </c>
      <c r="G2780" t="str">
        <f>Clef_répartition[[#This Row],[Code_Nom]]&amp;"_"&amp;Clef_répartition[[#This Row],[Nombre]]&amp;"_"&amp;Clef_répartition[[#This Row],[Année]]</f>
        <v>ASR_Association de communes Sécurité Riviera_4_2017</v>
      </c>
      <c r="H2780">
        <v>5883</v>
      </c>
      <c r="I2780" t="s">
        <v>77</v>
      </c>
      <c r="J2780">
        <v>2017</v>
      </c>
      <c r="K2780">
        <v>1.8012361035215481E-2</v>
      </c>
    </row>
    <row r="2781" spans="1:11" x14ac:dyDescent="0.25">
      <c r="A2781" t="s">
        <v>721</v>
      </c>
      <c r="B2781" t="s">
        <v>549</v>
      </c>
      <c r="C2781" t="s">
        <v>550</v>
      </c>
      <c r="D2781" t="str">
        <f>Clef_répartition[[#This Row],[Code association]]&amp;"_"&amp;Clef_répartition[[#This Row],[Nom association]]</f>
        <v>ASR_Association de communes Sécurité Riviera</v>
      </c>
      <c r="E2781">
        <f>COUNTIFS(D$2:D2781,Clef_répartition[[#This Row],[Code_Nom]],J$2:J2781,Clef_répartition[[#This Row],[Année]])</f>
        <v>5</v>
      </c>
      <c r="F2781">
        <f>IF(Clef_répartition[[#This Row],[Code_Nom]]=D2780,F2780-1,(COUNTIFS(Clef_répartition[Code_Nom],Clef_répartition[[#This Row],[Code_Nom]],Clef_répartition[Année],Clef_répartition[[#This Row],[Année]])))</f>
        <v>8</v>
      </c>
      <c r="G2781" t="str">
        <f>Clef_répartition[[#This Row],[Code_Nom]]&amp;"_"&amp;Clef_répartition[[#This Row],[Nombre]]&amp;"_"&amp;Clef_répartition[[#This Row],[Année]]</f>
        <v>ASR_Association de communes Sécurité Riviera_5_2017</v>
      </c>
      <c r="H2781">
        <v>5884</v>
      </c>
      <c r="I2781" t="s">
        <v>78</v>
      </c>
      <c r="J2781">
        <v>2017</v>
      </c>
      <c r="K2781">
        <v>2.7710698283380776E-2</v>
      </c>
    </row>
    <row r="2782" spans="1:11" x14ac:dyDescent="0.25">
      <c r="A2782" t="s">
        <v>721</v>
      </c>
      <c r="B2782" t="s">
        <v>549</v>
      </c>
      <c r="C2782" t="s">
        <v>550</v>
      </c>
      <c r="D2782" t="str">
        <f>Clef_répartition[[#This Row],[Code association]]&amp;"_"&amp;Clef_répartition[[#This Row],[Nom association]]</f>
        <v>ASR_Association de communes Sécurité Riviera</v>
      </c>
      <c r="E2782">
        <f>COUNTIFS(D$2:D2782,Clef_répartition[[#This Row],[Code_Nom]],J$2:J2782,Clef_répartition[[#This Row],[Année]])</f>
        <v>6</v>
      </c>
      <c r="F2782">
        <f>IF(Clef_répartition[[#This Row],[Code_Nom]]=D2781,F2781-1,(COUNTIFS(Clef_répartition[Code_Nom],Clef_répartition[[#This Row],[Code_Nom]],Clef_répartition[Année],Clef_répartition[[#This Row],[Année]])))</f>
        <v>7</v>
      </c>
      <c r="G2782" t="str">
        <f>Clef_répartition[[#This Row],[Code_Nom]]&amp;"_"&amp;Clef_répartition[[#This Row],[Nombre]]&amp;"_"&amp;Clef_répartition[[#This Row],[Année]]</f>
        <v>ASR_Association de communes Sécurité Riviera_6_2017</v>
      </c>
      <c r="H2782">
        <v>5885</v>
      </c>
      <c r="I2782" t="s">
        <v>138</v>
      </c>
      <c r="J2782">
        <v>2017</v>
      </c>
      <c r="K2782">
        <v>1.2116814294936997E-2</v>
      </c>
    </row>
    <row r="2783" spans="1:11" x14ac:dyDescent="0.25">
      <c r="A2783" t="s">
        <v>721</v>
      </c>
      <c r="B2783" t="s">
        <v>549</v>
      </c>
      <c r="C2783" t="s">
        <v>550</v>
      </c>
      <c r="D2783" t="str">
        <f>Clef_répartition[[#This Row],[Code association]]&amp;"_"&amp;Clef_répartition[[#This Row],[Nom association]]</f>
        <v>ASR_Association de communes Sécurité Riviera</v>
      </c>
      <c r="E2783">
        <f>COUNTIFS(D$2:D2783,Clef_répartition[[#This Row],[Code_Nom]],J$2:J2783,Clef_répartition[[#This Row],[Année]])</f>
        <v>7</v>
      </c>
      <c r="F2783">
        <f>IF(Clef_répartition[[#This Row],[Code_Nom]]=D2782,F2782-1,(COUNTIFS(Clef_répartition[Code_Nom],Clef_répartition[[#This Row],[Code_Nom]],Clef_répartition[Année],Clef_répartition[[#This Row],[Année]])))</f>
        <v>6</v>
      </c>
      <c r="G2783" t="str">
        <f>Clef_répartition[[#This Row],[Code_Nom]]&amp;"_"&amp;Clef_répartition[[#This Row],[Nombre]]&amp;"_"&amp;Clef_répartition[[#This Row],[Année]]</f>
        <v>ASR_Association de communes Sécurité Riviera_7_2017</v>
      </c>
      <c r="H2783">
        <v>5889</v>
      </c>
      <c r="I2783" t="s">
        <v>150</v>
      </c>
      <c r="J2783">
        <v>2017</v>
      </c>
      <c r="K2783">
        <v>0.14005482107549358</v>
      </c>
    </row>
    <row r="2784" spans="1:11" x14ac:dyDescent="0.25">
      <c r="A2784" t="s">
        <v>721</v>
      </c>
      <c r="B2784" t="s">
        <v>549</v>
      </c>
      <c r="C2784" t="s">
        <v>550</v>
      </c>
      <c r="D2784" t="str">
        <f>Clef_répartition[[#This Row],[Code association]]&amp;"_"&amp;Clef_répartition[[#This Row],[Nom association]]</f>
        <v>ASR_Association de communes Sécurité Riviera</v>
      </c>
      <c r="E2784">
        <f>COUNTIFS(D$2:D2784,Clef_répartition[[#This Row],[Code_Nom]],J$2:J2784,Clef_répartition[[#This Row],[Année]])</f>
        <v>8</v>
      </c>
      <c r="F2784">
        <f>IF(Clef_répartition[[#This Row],[Code_Nom]]=D2783,F2783-1,(COUNTIFS(Clef_répartition[Code_Nom],Clef_répartition[[#This Row],[Code_Nom]],Clef_répartition[Année],Clef_répartition[[#This Row],[Année]])))</f>
        <v>5</v>
      </c>
      <c r="G2784" t="str">
        <f>Clef_répartition[[#This Row],[Code_Nom]]&amp;"_"&amp;Clef_répartition[[#This Row],[Nombre]]&amp;"_"&amp;Clef_répartition[[#This Row],[Année]]</f>
        <v>ASR_Association de communes Sécurité Riviera_8_2017</v>
      </c>
      <c r="H2784">
        <v>5886</v>
      </c>
      <c r="I2784" t="s">
        <v>188</v>
      </c>
      <c r="J2784">
        <v>2017</v>
      </c>
      <c r="K2784">
        <v>0.36913809316271595</v>
      </c>
    </row>
    <row r="2785" spans="1:11" x14ac:dyDescent="0.25">
      <c r="A2785" t="s">
        <v>721</v>
      </c>
      <c r="B2785" t="s">
        <v>549</v>
      </c>
      <c r="C2785" t="s">
        <v>550</v>
      </c>
      <c r="D2785" t="str">
        <f>Clef_répartition[[#This Row],[Code association]]&amp;"_"&amp;Clef_répartition[[#This Row],[Nom association]]</f>
        <v>ASR_Association de communes Sécurité Riviera</v>
      </c>
      <c r="E2785">
        <f>COUNTIFS(D$2:D2785,Clef_répartition[[#This Row],[Code_Nom]],J$2:J2785,Clef_répartition[[#This Row],[Année]])</f>
        <v>9</v>
      </c>
      <c r="F2785">
        <f>IF(Clef_répartition[[#This Row],[Code_Nom]]=D2784,F2784-1,(COUNTIFS(Clef_répartition[Code_Nom],Clef_répartition[[#This Row],[Code_Nom]],Clef_répartition[Année],Clef_répartition[[#This Row],[Année]])))</f>
        <v>4</v>
      </c>
      <c r="G2785" t="str">
        <f>Clef_répartition[[#This Row],[Code_Nom]]&amp;"_"&amp;Clef_répartition[[#This Row],[Nombre]]&amp;"_"&amp;Clef_répartition[[#This Row],[Année]]</f>
        <v>ASR_Association de communes Sécurité Riviera_9_2017</v>
      </c>
      <c r="H2785">
        <v>5842</v>
      </c>
      <c r="I2785" t="s">
        <v>238</v>
      </c>
      <c r="J2785">
        <v>2017</v>
      </c>
      <c r="K2785">
        <v>4.980418621842326E-4</v>
      </c>
    </row>
    <row r="2786" spans="1:11" x14ac:dyDescent="0.25">
      <c r="A2786" t="s">
        <v>721</v>
      </c>
      <c r="B2786" t="s">
        <v>549</v>
      </c>
      <c r="C2786" t="s">
        <v>550</v>
      </c>
      <c r="D2786" t="str">
        <f>Clef_répartition[[#This Row],[Code association]]&amp;"_"&amp;Clef_répartition[[#This Row],[Nom association]]</f>
        <v>ASR_Association de communes Sécurité Riviera</v>
      </c>
      <c r="E2786">
        <f>COUNTIFS(D$2:D2786,Clef_répartition[[#This Row],[Code_Nom]],J$2:J2786,Clef_répartition[[#This Row],[Année]])</f>
        <v>10</v>
      </c>
      <c r="F2786">
        <f>IF(Clef_répartition[[#This Row],[Code_Nom]]=D2785,F2785-1,(COUNTIFS(Clef_répartition[Code_Nom],Clef_répartition[[#This Row],[Code_Nom]],Clef_répartition[Année],Clef_répartition[[#This Row],[Année]])))</f>
        <v>3</v>
      </c>
      <c r="G2786" t="str">
        <f>Clef_répartition[[#This Row],[Code_Nom]]&amp;"_"&amp;Clef_répartition[[#This Row],[Nombre]]&amp;"_"&amp;Clef_répartition[[#This Row],[Année]]</f>
        <v>ASR_Association de communes Sécurité Riviera_10_2017</v>
      </c>
      <c r="H2786">
        <v>5843</v>
      </c>
      <c r="I2786" t="s">
        <v>239</v>
      </c>
      <c r="J2786">
        <v>2017</v>
      </c>
      <c r="K2786">
        <v>8.1365080781746436E-4</v>
      </c>
    </row>
    <row r="2787" spans="1:11" x14ac:dyDescent="0.25">
      <c r="A2787" t="s">
        <v>721</v>
      </c>
      <c r="B2787" t="s">
        <v>549</v>
      </c>
      <c r="C2787" t="s">
        <v>550</v>
      </c>
      <c r="D2787" t="str">
        <f>Clef_répartition[[#This Row],[Code association]]&amp;"_"&amp;Clef_répartition[[#This Row],[Nom association]]</f>
        <v>ASR_Association de communes Sécurité Riviera</v>
      </c>
      <c r="E2787">
        <f>COUNTIFS(D$2:D2787,Clef_répartition[[#This Row],[Code_Nom]],J$2:J2787,Clef_répartition[[#This Row],[Année]])</f>
        <v>11</v>
      </c>
      <c r="F2787">
        <f>IF(Clef_répartition[[#This Row],[Code_Nom]]=D2786,F2786-1,(COUNTIFS(Clef_répartition[Code_Nom],Clef_répartition[[#This Row],[Code_Nom]],Clef_répartition[Année],Clef_répartition[[#This Row],[Année]])))</f>
        <v>2</v>
      </c>
      <c r="G2787" t="str">
        <f>Clef_répartition[[#This Row],[Code_Nom]]&amp;"_"&amp;Clef_répartition[[#This Row],[Nombre]]&amp;"_"&amp;Clef_répartition[[#This Row],[Année]]</f>
        <v>ASR_Association de communes Sécurité Riviera_11_2017</v>
      </c>
      <c r="H2787">
        <v>5890</v>
      </c>
      <c r="I2787" t="s">
        <v>277</v>
      </c>
      <c r="J2787">
        <v>2017</v>
      </c>
      <c r="K2787">
        <v>0.27410621606147439</v>
      </c>
    </row>
    <row r="2788" spans="1:11" x14ac:dyDescent="0.25">
      <c r="A2788" t="s">
        <v>721</v>
      </c>
      <c r="B2788" t="s">
        <v>549</v>
      </c>
      <c r="C2788" t="s">
        <v>550</v>
      </c>
      <c r="D2788" t="str">
        <f>Clef_répartition[[#This Row],[Code association]]&amp;"_"&amp;Clef_répartition[[#This Row],[Nom association]]</f>
        <v>ASR_Association de communes Sécurité Riviera</v>
      </c>
      <c r="E2788">
        <f>COUNTIFS(D$2:D2788,Clef_répartition[[#This Row],[Code_Nom]],J$2:J2788,Clef_répartition[[#This Row],[Année]])</f>
        <v>12</v>
      </c>
      <c r="F2788">
        <f>IF(Clef_répartition[[#This Row],[Code_Nom]]=D2787,F2787-1,(COUNTIFS(Clef_répartition[Code_Nom],Clef_répartition[[#This Row],[Code_Nom]],Clef_répartition[Année],Clef_répartition[[#This Row],[Année]])))</f>
        <v>1</v>
      </c>
      <c r="G2788" t="str">
        <f>Clef_répartition[[#This Row],[Code_Nom]]&amp;"_"&amp;Clef_répartition[[#This Row],[Nombre]]&amp;"_"&amp;Clef_répartition[[#This Row],[Année]]</f>
        <v>ASR_Association de communes Sécurité Riviera_12_2017</v>
      </c>
      <c r="H2788">
        <v>5891</v>
      </c>
      <c r="I2788" t="s">
        <v>278</v>
      </c>
      <c r="J2788">
        <v>2017</v>
      </c>
      <c r="K2788">
        <v>5.2673471810079564E-3</v>
      </c>
    </row>
    <row r="2789" spans="1:11" x14ac:dyDescent="0.25">
      <c r="A2789" t="s">
        <v>721</v>
      </c>
      <c r="B2789" t="s">
        <v>477</v>
      </c>
      <c r="C2789" t="s">
        <v>478</v>
      </c>
      <c r="D2789" t="str">
        <f>Clef_répartition[[#This Row],[Code association]]&amp;"_"&amp;Clef_répartition[[#This Row],[Nom association]]</f>
        <v>ASSAGIE_Association scolaire Aubonne Gimel et Etoy</v>
      </c>
      <c r="E2789">
        <f>COUNTIFS(D$2:D2789,Clef_répartition[[#This Row],[Code_Nom]],J$2:J2789,Clef_répartition[[#This Row],[Année]])</f>
        <v>1</v>
      </c>
      <c r="F2789">
        <f>IF(Clef_répartition[[#This Row],[Code_Nom]]=D2788,F2788-1,(COUNTIFS(Clef_répartition[Code_Nom],Clef_répartition[[#This Row],[Code_Nom]],Clef_répartition[Année],Clef_répartition[[#This Row],[Année]])))</f>
        <v>12</v>
      </c>
      <c r="G2789" t="str">
        <f>Clef_répartition[[#This Row],[Code_Nom]]&amp;"_"&amp;Clef_répartition[[#This Row],[Nombre]]&amp;"_"&amp;Clef_répartition[[#This Row],[Année]]</f>
        <v>ASSAGIE_Association scolaire Aubonne Gimel et Etoy_1_2017</v>
      </c>
      <c r="H2789">
        <v>5851</v>
      </c>
      <c r="I2789" t="s">
        <v>4</v>
      </c>
      <c r="J2789">
        <v>2017</v>
      </c>
      <c r="K2789">
        <v>0.03</v>
      </c>
    </row>
    <row r="2790" spans="1:11" x14ac:dyDescent="0.25">
      <c r="A2790" t="s">
        <v>721</v>
      </c>
      <c r="B2790" t="s">
        <v>477</v>
      </c>
      <c r="C2790" t="s">
        <v>478</v>
      </c>
      <c r="D2790" t="str">
        <f>Clef_répartition[[#This Row],[Code association]]&amp;"_"&amp;Clef_répartition[[#This Row],[Nom association]]</f>
        <v>ASSAGIE_Association scolaire Aubonne Gimel et Etoy</v>
      </c>
      <c r="E2790">
        <f>COUNTIFS(D$2:D2790,Clef_répartition[[#This Row],[Code_Nom]],J$2:J2790,Clef_répartition[[#This Row],[Année]])</f>
        <v>2</v>
      </c>
      <c r="F2790">
        <f>IF(Clef_répartition[[#This Row],[Code_Nom]]=D2789,F2789-1,(COUNTIFS(Clef_répartition[Code_Nom],Clef_répartition[[#This Row],[Code_Nom]],Clef_répartition[Année],Clef_répartition[[#This Row],[Année]])))</f>
        <v>11</v>
      </c>
      <c r="G2790" t="str">
        <f>Clef_répartition[[#This Row],[Code_Nom]]&amp;"_"&amp;Clef_répartition[[#This Row],[Nombre]]&amp;"_"&amp;Clef_répartition[[#This Row],[Année]]</f>
        <v>ASSAGIE_Association scolaire Aubonne Gimel et Etoy_2_2017</v>
      </c>
      <c r="H2790">
        <v>5422</v>
      </c>
      <c r="I2790" t="s">
        <v>9</v>
      </c>
      <c r="J2790">
        <v>2017</v>
      </c>
      <c r="K2790">
        <v>0.27</v>
      </c>
    </row>
    <row r="2791" spans="1:11" x14ac:dyDescent="0.25">
      <c r="A2791" t="s">
        <v>721</v>
      </c>
      <c r="B2791" t="s">
        <v>477</v>
      </c>
      <c r="C2791" t="s">
        <v>478</v>
      </c>
      <c r="D2791" t="str">
        <f>Clef_répartition[[#This Row],[Code association]]&amp;"_"&amp;Clef_répartition[[#This Row],[Nom association]]</f>
        <v>ASSAGIE_Association scolaire Aubonne Gimel et Etoy</v>
      </c>
      <c r="E2791">
        <f>COUNTIFS(D$2:D2791,Clef_répartition[[#This Row],[Code_Nom]],J$2:J2791,Clef_répartition[[#This Row],[Année]])</f>
        <v>3</v>
      </c>
      <c r="F2791">
        <f>IF(Clef_répartition[[#This Row],[Code_Nom]]=D2790,F2790-1,(COUNTIFS(Clef_répartition[Code_Nom],Clef_répartition[[#This Row],[Code_Nom]],Clef_répartition[Année],Clef_répartition[[#This Row],[Année]])))</f>
        <v>10</v>
      </c>
      <c r="G2791" t="str">
        <f>Clef_répartition[[#This Row],[Code_Nom]]&amp;"_"&amp;Clef_répartition[[#This Row],[Nombre]]&amp;"_"&amp;Clef_répartition[[#This Row],[Année]]</f>
        <v>ASSAGIE_Association scolaire Aubonne Gimel et Etoy_3_2017</v>
      </c>
      <c r="H2791">
        <v>5426</v>
      </c>
      <c r="I2791" t="s">
        <v>31</v>
      </c>
      <c r="J2791">
        <v>2017</v>
      </c>
      <c r="K2791">
        <v>0.03</v>
      </c>
    </row>
    <row r="2792" spans="1:11" x14ac:dyDescent="0.25">
      <c r="A2792" t="s">
        <v>721</v>
      </c>
      <c r="B2792" t="s">
        <v>477</v>
      </c>
      <c r="C2792" t="s">
        <v>478</v>
      </c>
      <c r="D2792" t="str">
        <f>Clef_répartition[[#This Row],[Code association]]&amp;"_"&amp;Clef_répartition[[#This Row],[Nom association]]</f>
        <v>ASSAGIE_Association scolaire Aubonne Gimel et Etoy</v>
      </c>
      <c r="E2792">
        <f>COUNTIFS(D$2:D2792,Clef_répartition[[#This Row],[Code_Nom]],J$2:J2792,Clef_répartition[[#This Row],[Année]])</f>
        <v>4</v>
      </c>
      <c r="F2792">
        <f>IF(Clef_répartition[[#This Row],[Code_Nom]]=D2791,F2791-1,(COUNTIFS(Clef_répartition[Code_Nom],Clef_répartition[[#This Row],[Code_Nom]],Clef_répartition[Année],Clef_répartition[[#This Row],[Année]])))</f>
        <v>9</v>
      </c>
      <c r="G2792" t="str">
        <f>Clef_répartition[[#This Row],[Code_Nom]]&amp;"_"&amp;Clef_répartition[[#This Row],[Nombre]]&amp;"_"&amp;Clef_répartition[[#This Row],[Année]]</f>
        <v>ASSAGIE_Association scolaire Aubonne Gimel et Etoy_4_2017</v>
      </c>
      <c r="H2792">
        <v>5623</v>
      </c>
      <c r="I2792" t="s">
        <v>39</v>
      </c>
      <c r="J2792">
        <v>2017</v>
      </c>
      <c r="K2792">
        <v>0.04</v>
      </c>
    </row>
    <row r="2793" spans="1:11" x14ac:dyDescent="0.25">
      <c r="A2793" t="s">
        <v>721</v>
      </c>
      <c r="B2793" t="s">
        <v>477</v>
      </c>
      <c r="C2793" t="s">
        <v>478</v>
      </c>
      <c r="D2793" t="str">
        <f>Clef_répartition[[#This Row],[Code association]]&amp;"_"&amp;Clef_répartition[[#This Row],[Nom association]]</f>
        <v>ASSAGIE_Association scolaire Aubonne Gimel et Etoy</v>
      </c>
      <c r="E2793">
        <f>COUNTIFS(D$2:D2793,Clef_répartition[[#This Row],[Code_Nom]],J$2:J2793,Clef_répartition[[#This Row],[Année]])</f>
        <v>5</v>
      </c>
      <c r="F2793">
        <f>IF(Clef_répartition[[#This Row],[Code_Nom]]=D2792,F2792-1,(COUNTIFS(Clef_répartition[Code_Nom],Clef_répartition[[#This Row],[Code_Nom]],Clef_répartition[Année],Clef_répartition[[#This Row],[Année]])))</f>
        <v>8</v>
      </c>
      <c r="G2793" t="str">
        <f>Clef_répartition[[#This Row],[Code_Nom]]&amp;"_"&amp;Clef_répartition[[#This Row],[Nombre]]&amp;"_"&amp;Clef_répartition[[#This Row],[Année]]</f>
        <v>ASSAGIE_Association scolaire Aubonne Gimel et Etoy_5_2017</v>
      </c>
      <c r="H2793">
        <v>5856</v>
      </c>
      <c r="I2793" t="s">
        <v>106</v>
      </c>
      <c r="J2793">
        <v>2017</v>
      </c>
      <c r="K2793">
        <v>0.03</v>
      </c>
    </row>
    <row r="2794" spans="1:11" x14ac:dyDescent="0.25">
      <c r="A2794" t="s">
        <v>721</v>
      </c>
      <c r="B2794" t="s">
        <v>477</v>
      </c>
      <c r="C2794" t="s">
        <v>478</v>
      </c>
      <c r="D2794" t="str">
        <f>Clef_répartition[[#This Row],[Code association]]&amp;"_"&amp;Clef_répartition[[#This Row],[Nom association]]</f>
        <v>ASSAGIE_Association scolaire Aubonne Gimel et Etoy</v>
      </c>
      <c r="E2794">
        <f>COUNTIFS(D$2:D2794,Clef_répartition[[#This Row],[Code_Nom]],J$2:J2794,Clef_répartition[[#This Row],[Année]])</f>
        <v>6</v>
      </c>
      <c r="F2794">
        <f>IF(Clef_répartition[[#This Row],[Code_Nom]]=D2793,F2793-1,(COUNTIFS(Clef_répartition[Code_Nom],Clef_répartition[[#This Row],[Code_Nom]],Clef_répartition[Année],Clef_répartition[[#This Row],[Année]])))</f>
        <v>7</v>
      </c>
      <c r="G2794" t="str">
        <f>Clef_répartition[[#This Row],[Code_Nom]]&amp;"_"&amp;Clef_répartition[[#This Row],[Nombre]]&amp;"_"&amp;Clef_répartition[[#This Row],[Année]]</f>
        <v>ASSAGIE_Association scolaire Aubonne Gimel et Etoy_6_2017</v>
      </c>
      <c r="H2794">
        <v>5636</v>
      </c>
      <c r="I2794" t="s">
        <v>109</v>
      </c>
      <c r="J2794">
        <v>2017</v>
      </c>
      <c r="K2794">
        <v>0.21</v>
      </c>
    </row>
    <row r="2795" spans="1:11" x14ac:dyDescent="0.25">
      <c r="A2795" t="s">
        <v>721</v>
      </c>
      <c r="B2795" t="s">
        <v>477</v>
      </c>
      <c r="C2795" t="s">
        <v>478</v>
      </c>
      <c r="D2795" t="str">
        <f>Clef_répartition[[#This Row],[Code association]]&amp;"_"&amp;Clef_répartition[[#This Row],[Nom association]]</f>
        <v>ASSAGIE_Association scolaire Aubonne Gimel et Etoy</v>
      </c>
      <c r="E2795">
        <f>COUNTIFS(D$2:D2795,Clef_répartition[[#This Row],[Code_Nom]],J$2:J2795,Clef_répartition[[#This Row],[Année]])</f>
        <v>7</v>
      </c>
      <c r="F2795">
        <f>IF(Clef_répartition[[#This Row],[Code_Nom]]=D2794,F2794-1,(COUNTIFS(Clef_répartition[Code_Nom],Clef_répartition[[#This Row],[Code_Nom]],Clef_répartition[Année],Clef_répartition[[#This Row],[Année]])))</f>
        <v>6</v>
      </c>
      <c r="G2795" t="str">
        <f>Clef_répartition[[#This Row],[Code_Nom]]&amp;"_"&amp;Clef_répartition[[#This Row],[Nombre]]&amp;"_"&amp;Clef_répartition[[#This Row],[Année]]</f>
        <v>ASSAGIE_Association scolaire Aubonne Gimel et Etoy_7_2017</v>
      </c>
      <c r="H2795">
        <v>5427</v>
      </c>
      <c r="I2795" t="s">
        <v>112</v>
      </c>
      <c r="J2795">
        <v>2017</v>
      </c>
      <c r="K2795">
        <v>0.06</v>
      </c>
    </row>
    <row r="2796" spans="1:11" x14ac:dyDescent="0.25">
      <c r="A2796" t="s">
        <v>721</v>
      </c>
      <c r="B2796" t="s">
        <v>477</v>
      </c>
      <c r="C2796" t="s">
        <v>478</v>
      </c>
      <c r="D2796" t="str">
        <f>Clef_répartition[[#This Row],[Code association]]&amp;"_"&amp;Clef_répartition[[#This Row],[Nom association]]</f>
        <v>ASSAGIE_Association scolaire Aubonne Gimel et Etoy</v>
      </c>
      <c r="E2796">
        <f>COUNTIFS(D$2:D2796,Clef_répartition[[#This Row],[Code_Nom]],J$2:J2796,Clef_répartition[[#This Row],[Année]])</f>
        <v>8</v>
      </c>
      <c r="F2796">
        <f>IF(Clef_répartition[[#This Row],[Code_Nom]]=D2795,F2795-1,(COUNTIFS(Clef_répartition[Code_Nom],Clef_répartition[[#This Row],[Code_Nom]],Clef_répartition[Année],Clef_répartition[[#This Row],[Année]])))</f>
        <v>5</v>
      </c>
      <c r="G2796" t="str">
        <f>Clef_répartition[[#This Row],[Code_Nom]]&amp;"_"&amp;Clef_répartition[[#This Row],[Nombre]]&amp;"_"&amp;Clef_répartition[[#This Row],[Année]]</f>
        <v>ASSAGIE_Association scolaire Aubonne Gimel et Etoy_8_2017</v>
      </c>
      <c r="H2796">
        <v>5428</v>
      </c>
      <c r="I2796" t="s">
        <v>123</v>
      </c>
      <c r="J2796">
        <v>2017</v>
      </c>
      <c r="K2796">
        <v>0.15</v>
      </c>
    </row>
    <row r="2797" spans="1:11" x14ac:dyDescent="0.25">
      <c r="A2797" t="s">
        <v>721</v>
      </c>
      <c r="B2797" t="s">
        <v>477</v>
      </c>
      <c r="C2797" t="s">
        <v>478</v>
      </c>
      <c r="D2797" t="str">
        <f>Clef_répartition[[#This Row],[Code association]]&amp;"_"&amp;Clef_répartition[[#This Row],[Nom association]]</f>
        <v>ASSAGIE_Association scolaire Aubonne Gimel et Etoy</v>
      </c>
      <c r="E2797">
        <f>COUNTIFS(D$2:D2797,Clef_répartition[[#This Row],[Code_Nom]],J$2:J2797,Clef_répartition[[#This Row],[Année]])</f>
        <v>9</v>
      </c>
      <c r="F2797">
        <f>IF(Clef_répartition[[#This Row],[Code_Nom]]=D2796,F2796-1,(COUNTIFS(Clef_répartition[Code_Nom],Clef_répartition[[#This Row],[Code_Nom]],Clef_répartition[Année],Clef_répartition[[#This Row],[Année]])))</f>
        <v>4</v>
      </c>
      <c r="G2797" t="str">
        <f>Clef_répartition[[#This Row],[Code_Nom]]&amp;"_"&amp;Clef_répartition[[#This Row],[Nombre]]&amp;"_"&amp;Clef_répartition[[#This Row],[Année]]</f>
        <v>ASSAGIE_Association scolaire Aubonne Gimel et Etoy_9_2017</v>
      </c>
      <c r="H2797">
        <v>5637</v>
      </c>
      <c r="I2797" t="s">
        <v>153</v>
      </c>
      <c r="J2797">
        <v>2017</v>
      </c>
      <c r="K2797">
        <v>0.08</v>
      </c>
    </row>
    <row r="2798" spans="1:11" x14ac:dyDescent="0.25">
      <c r="A2798" t="s">
        <v>721</v>
      </c>
      <c r="B2798" t="s">
        <v>477</v>
      </c>
      <c r="C2798" t="s">
        <v>478</v>
      </c>
      <c r="D2798" t="str">
        <f>Clef_répartition[[#This Row],[Code association]]&amp;"_"&amp;Clef_répartition[[#This Row],[Nom association]]</f>
        <v>ASSAGIE_Association scolaire Aubonne Gimel et Etoy</v>
      </c>
      <c r="E2798">
        <f>COUNTIFS(D$2:D2798,Clef_répartition[[#This Row],[Code_Nom]],J$2:J2798,Clef_répartition[[#This Row],[Année]])</f>
        <v>10</v>
      </c>
      <c r="F2798">
        <f>IF(Clef_répartition[[#This Row],[Code_Nom]]=D2797,F2797-1,(COUNTIFS(Clef_répartition[Code_Nom],Clef_répartition[[#This Row],[Code_Nom]],Clef_répartition[Année],Clef_répartition[[#This Row],[Année]])))</f>
        <v>3</v>
      </c>
      <c r="G2798" t="str">
        <f>Clef_répartition[[#This Row],[Code_Nom]]&amp;"_"&amp;Clef_répartition[[#This Row],[Nombre]]&amp;"_"&amp;Clef_répartition[[#This Row],[Année]]</f>
        <v>ASSAGIE_Association scolaire Aubonne Gimel et Etoy_10_2017</v>
      </c>
      <c r="H2798">
        <v>5435</v>
      </c>
      <c r="I2798" t="s">
        <v>245</v>
      </c>
      <c r="J2798">
        <v>2017</v>
      </c>
      <c r="K2798">
        <v>0.05</v>
      </c>
    </row>
    <row r="2799" spans="1:11" x14ac:dyDescent="0.25">
      <c r="A2799" t="s">
        <v>721</v>
      </c>
      <c r="B2799" t="s">
        <v>477</v>
      </c>
      <c r="C2799" t="s">
        <v>478</v>
      </c>
      <c r="D2799" t="str">
        <f>Clef_répartition[[#This Row],[Code association]]&amp;"_"&amp;Clef_répartition[[#This Row],[Nom association]]</f>
        <v>ASSAGIE_Association scolaire Aubonne Gimel et Etoy</v>
      </c>
      <c r="E2799">
        <f>COUNTIFS(D$2:D2799,Clef_répartition[[#This Row],[Code_Nom]],J$2:J2799,Clef_répartition[[#This Row],[Année]])</f>
        <v>11</v>
      </c>
      <c r="F2799">
        <f>IF(Clef_répartition[[#This Row],[Code_Nom]]=D2798,F2798-1,(COUNTIFS(Clef_répartition[Code_Nom],Clef_répartition[[#This Row],[Code_Nom]],Clef_répartition[Année],Clef_répartition[[#This Row],[Année]])))</f>
        <v>2</v>
      </c>
      <c r="G2799" t="str">
        <f>Clef_répartition[[#This Row],[Code_Nom]]&amp;"_"&amp;Clef_répartition[[#This Row],[Nombre]]&amp;"_"&amp;Clef_répartition[[#This Row],[Année]]</f>
        <v>ASSAGIE_Association scolaire Aubonne Gimel et Etoy_11_2017</v>
      </c>
      <c r="H2799">
        <v>5436</v>
      </c>
      <c r="I2799" t="s">
        <v>246</v>
      </c>
      <c r="J2799">
        <v>2017</v>
      </c>
      <c r="K2799">
        <v>0.01</v>
      </c>
    </row>
    <row r="2800" spans="1:11" x14ac:dyDescent="0.25">
      <c r="A2800" t="s">
        <v>721</v>
      </c>
      <c r="B2800" t="s">
        <v>477</v>
      </c>
      <c r="C2800" t="s">
        <v>478</v>
      </c>
      <c r="D2800" t="str">
        <f>Clef_répartition[[#This Row],[Code association]]&amp;"_"&amp;Clef_répartition[[#This Row],[Nom association]]</f>
        <v>ASSAGIE_Association scolaire Aubonne Gimel et Etoy</v>
      </c>
      <c r="E2800">
        <f>COUNTIFS(D$2:D2800,Clef_répartition[[#This Row],[Code_Nom]],J$2:J2800,Clef_répartition[[#This Row],[Année]])</f>
        <v>12</v>
      </c>
      <c r="F2800">
        <f>IF(Clef_répartition[[#This Row],[Code_Nom]]=D2799,F2799-1,(COUNTIFS(Clef_répartition[Code_Nom],Clef_répartition[[#This Row],[Code_Nom]],Clef_répartition[Année],Clef_répartition[[#This Row],[Année]])))</f>
        <v>1</v>
      </c>
      <c r="G2800" t="str">
        <f>Clef_répartition[[#This Row],[Code_Nom]]&amp;"_"&amp;Clef_répartition[[#This Row],[Nombre]]&amp;"_"&amp;Clef_répartition[[#This Row],[Année]]</f>
        <v>ASSAGIE_Association scolaire Aubonne Gimel et Etoy_12_2017</v>
      </c>
      <c r="H2800">
        <v>5437</v>
      </c>
      <c r="I2800" t="s">
        <v>250</v>
      </c>
      <c r="J2800">
        <v>2017</v>
      </c>
      <c r="K2800">
        <v>0.04</v>
      </c>
    </row>
    <row r="2801" spans="1:11" x14ac:dyDescent="0.25">
      <c r="A2801" t="s">
        <v>721</v>
      </c>
      <c r="B2801" t="s">
        <v>527</v>
      </c>
      <c r="C2801" t="s">
        <v>528</v>
      </c>
      <c r="D2801" t="str">
        <f>Clef_répartition[[#This Row],[Code association]]&amp;"_"&amp;Clef_répartition[[#This Row],[Nom association]]</f>
        <v>AVM_Association intercommunale pour l'alimentation en eau du Vallon de la Morges</v>
      </c>
      <c r="E2801">
        <f>COUNTIFS(D$2:D2801,Clef_répartition[[#This Row],[Code_Nom]],J$2:J2801,Clef_répartition[[#This Row],[Année]])</f>
        <v>1</v>
      </c>
      <c r="F2801">
        <f>IF(Clef_répartition[[#This Row],[Code_Nom]]=D2800,F2800-1,(COUNTIFS(Clef_répartition[Code_Nom],Clef_répartition[[#This Row],[Code_Nom]],Clef_répartition[Année],Clef_répartition[[#This Row],[Année]])))</f>
        <v>5</v>
      </c>
      <c r="G2801" t="str">
        <f>Clef_répartition[[#This Row],[Code_Nom]]&amp;"_"&amp;Clef_répartition[[#This Row],[Nombre]]&amp;"_"&amp;Clef_répartition[[#This Row],[Année]]</f>
        <v>AVM_Association intercommunale pour l'alimentation en eau du Vallon de la Morges_1_2017</v>
      </c>
      <c r="H2801">
        <v>5628</v>
      </c>
      <c r="I2801" t="s">
        <v>67</v>
      </c>
      <c r="J2801">
        <v>2017</v>
      </c>
      <c r="K2801">
        <v>0.08</v>
      </c>
    </row>
    <row r="2802" spans="1:11" x14ac:dyDescent="0.25">
      <c r="A2802" t="s">
        <v>721</v>
      </c>
      <c r="B2802" t="s">
        <v>527</v>
      </c>
      <c r="C2802" t="s">
        <v>528</v>
      </c>
      <c r="D2802" t="str">
        <f>Clef_répartition[[#This Row],[Code association]]&amp;"_"&amp;Clef_répartition[[#This Row],[Nom association]]</f>
        <v>AVM_Association intercommunale pour l'alimentation en eau du Vallon de la Morges</v>
      </c>
      <c r="E2802">
        <f>COUNTIFS(D$2:D2802,Clef_répartition[[#This Row],[Code_Nom]],J$2:J2802,Clef_répartition[[#This Row],[Année]])</f>
        <v>2</v>
      </c>
      <c r="F2802">
        <f>IF(Clef_répartition[[#This Row],[Code_Nom]]=D2801,F2801-1,(COUNTIFS(Clef_répartition[Code_Nom],Clef_répartition[[#This Row],[Code_Nom]],Clef_répartition[Année],Clef_répartition[[#This Row],[Année]])))</f>
        <v>4</v>
      </c>
      <c r="G2802" t="str">
        <f>Clef_répartition[[#This Row],[Code_Nom]]&amp;"_"&amp;Clef_répartition[[#This Row],[Nombre]]&amp;"_"&amp;Clef_répartition[[#This Row],[Année]]</f>
        <v>AVM_Association intercommunale pour l'alimentation en eau du Vallon de la Morges_2_2017</v>
      </c>
      <c r="H2802">
        <v>5634</v>
      </c>
      <c r="I2802" t="s">
        <v>101</v>
      </c>
      <c r="J2802">
        <v>2017</v>
      </c>
      <c r="K2802">
        <v>0.18</v>
      </c>
    </row>
    <row r="2803" spans="1:11" x14ac:dyDescent="0.25">
      <c r="A2803" t="s">
        <v>721</v>
      </c>
      <c r="B2803" t="s">
        <v>527</v>
      </c>
      <c r="C2803" t="s">
        <v>528</v>
      </c>
      <c r="D2803" t="str">
        <f>Clef_répartition[[#This Row],[Code association]]&amp;"_"&amp;Clef_répartition[[#This Row],[Nom association]]</f>
        <v>AVM_Association intercommunale pour l'alimentation en eau du Vallon de la Morges</v>
      </c>
      <c r="E2803">
        <f>COUNTIFS(D$2:D2803,Clef_répartition[[#This Row],[Code_Nom]],J$2:J2803,Clef_répartition[[#This Row],[Année]])</f>
        <v>3</v>
      </c>
      <c r="F2803">
        <f>IF(Clef_répartition[[#This Row],[Code_Nom]]=D2802,F2802-1,(COUNTIFS(Clef_répartition[Code_Nom],Clef_répartition[[#This Row],[Code_Nom]],Clef_répartition[Année],Clef_répartition[[#This Row],[Année]])))</f>
        <v>3</v>
      </c>
      <c r="G2803" t="str">
        <f>Clef_répartition[[#This Row],[Code_Nom]]&amp;"_"&amp;Clef_répartition[[#This Row],[Nombre]]&amp;"_"&amp;Clef_répartition[[#This Row],[Année]]</f>
        <v>AVM_Association intercommunale pour l'alimentation en eau du Vallon de la Morges_3_2017</v>
      </c>
      <c r="H2803">
        <v>5656</v>
      </c>
      <c r="I2803" t="s">
        <v>135</v>
      </c>
      <c r="J2803">
        <v>2017</v>
      </c>
      <c r="K2803">
        <v>0.18</v>
      </c>
    </row>
    <row r="2804" spans="1:11" x14ac:dyDescent="0.25">
      <c r="A2804" t="s">
        <v>721</v>
      </c>
      <c r="B2804" t="s">
        <v>527</v>
      </c>
      <c r="C2804" t="s">
        <v>528</v>
      </c>
      <c r="D2804" t="str">
        <f>Clef_répartition[[#This Row],[Code association]]&amp;"_"&amp;Clef_répartition[[#This Row],[Nom association]]</f>
        <v>AVM_Association intercommunale pour l'alimentation en eau du Vallon de la Morges</v>
      </c>
      <c r="E2804">
        <f>COUNTIFS(D$2:D2804,Clef_répartition[[#This Row],[Code_Nom]],J$2:J2804,Clef_répartition[[#This Row],[Année]])</f>
        <v>4</v>
      </c>
      <c r="F2804">
        <f>IF(Clef_répartition[[#This Row],[Code_Nom]]=D2803,F2803-1,(COUNTIFS(Clef_répartition[Code_Nom],Clef_répartition[[#This Row],[Code_Nom]],Clef_répartition[Année],Clef_répartition[[#This Row],[Année]])))</f>
        <v>2</v>
      </c>
      <c r="G2804" t="str">
        <f>Clef_répartition[[#This Row],[Code_Nom]]&amp;"_"&amp;Clef_répartition[[#This Row],[Nombre]]&amp;"_"&amp;Clef_répartition[[#This Row],[Année]]</f>
        <v>AVM_Association intercommunale pour l'alimentation en eau du Vallon de la Morges_4_2017</v>
      </c>
      <c r="H2804">
        <v>5650</v>
      </c>
      <c r="I2804" t="s">
        <v>276</v>
      </c>
      <c r="J2804">
        <v>2017</v>
      </c>
      <c r="K2804">
        <v>7.0000000000000007E-2</v>
      </c>
    </row>
    <row r="2805" spans="1:11" x14ac:dyDescent="0.25">
      <c r="A2805" t="s">
        <v>721</v>
      </c>
      <c r="B2805" t="s">
        <v>527</v>
      </c>
      <c r="C2805" t="s">
        <v>528</v>
      </c>
      <c r="D2805" t="str">
        <f>Clef_répartition[[#This Row],[Code association]]&amp;"_"&amp;Clef_répartition[[#This Row],[Nom association]]</f>
        <v>AVM_Association intercommunale pour l'alimentation en eau du Vallon de la Morges</v>
      </c>
      <c r="E2805">
        <f>COUNTIFS(D$2:D2805,Clef_répartition[[#This Row],[Code_Nom]],J$2:J2805,Clef_répartition[[#This Row],[Année]])</f>
        <v>5</v>
      </c>
      <c r="F2805">
        <f>IF(Clef_répartition[[#This Row],[Code_Nom]]=D2804,F2804-1,(COUNTIFS(Clef_répartition[Code_Nom],Clef_répartition[[#This Row],[Code_Nom]],Clef_répartition[Année],Clef_répartition[[#This Row],[Année]])))</f>
        <v>1</v>
      </c>
      <c r="G2805" t="str">
        <f>Clef_répartition[[#This Row],[Code_Nom]]&amp;"_"&amp;Clef_répartition[[#This Row],[Nombre]]&amp;"_"&amp;Clef_répartition[[#This Row],[Année]]</f>
        <v>AVM_Association intercommunale pour l'alimentation en eau du Vallon de la Morges_5_2017</v>
      </c>
      <c r="H2805">
        <v>5653</v>
      </c>
      <c r="I2805" t="s">
        <v>291</v>
      </c>
      <c r="J2805">
        <v>2017</v>
      </c>
      <c r="K2805">
        <v>0.49</v>
      </c>
    </row>
    <row r="2806" spans="1:11" x14ac:dyDescent="0.25">
      <c r="A2806" t="s">
        <v>721</v>
      </c>
      <c r="B2806" t="s">
        <v>616</v>
      </c>
      <c r="C2806" t="s">
        <v>617</v>
      </c>
      <c r="D2806" t="str">
        <f>Clef_répartition[[#This Row],[Code association]]&amp;"_"&amp;Clef_répartition[[#This Row],[Nom association]]</f>
        <v>CCSPA Moudon_Centre de collecte de sous-produits animaux Moudon</v>
      </c>
      <c r="E2806">
        <f>COUNTIFS(D$2:D2806,Clef_répartition[[#This Row],[Code_Nom]],J$2:J2806,Clef_répartition[[#This Row],[Année]])</f>
        <v>1</v>
      </c>
      <c r="F2806">
        <f>IF(Clef_répartition[[#This Row],[Code_Nom]]=D2805,F2805-1,(COUNTIFS(Clef_répartition[Code_Nom],Clef_répartition[[#This Row],[Code_Nom]],Clef_répartition[Année],Clef_répartition[[#This Row],[Année]])))</f>
        <v>25</v>
      </c>
      <c r="G2806" t="str">
        <f>Clef_répartition[[#This Row],[Code_Nom]]&amp;"_"&amp;Clef_répartition[[#This Row],[Nombre]]&amp;"_"&amp;Clef_répartition[[#This Row],[Année]]</f>
        <v>CCSPA Moudon_Centre de collecte de sous-produits animaux Moudon_1_2017</v>
      </c>
      <c r="H2806">
        <v>5661</v>
      </c>
      <c r="I2806" t="s">
        <v>32</v>
      </c>
      <c r="J2806">
        <v>2017</v>
      </c>
      <c r="K2806">
        <v>1.2200000000000001E-2</v>
      </c>
    </row>
    <row r="2807" spans="1:11" x14ac:dyDescent="0.25">
      <c r="A2807" t="s">
        <v>721</v>
      </c>
      <c r="B2807" t="s">
        <v>616</v>
      </c>
      <c r="C2807" t="s">
        <v>617</v>
      </c>
      <c r="D2807" t="str">
        <f>Clef_répartition[[#This Row],[Code association]]&amp;"_"&amp;Clef_répartition[[#This Row],[Nom association]]</f>
        <v>CCSPA Moudon_Centre de collecte de sous-produits animaux Moudon</v>
      </c>
      <c r="E2807">
        <f>COUNTIFS(D$2:D2807,Clef_répartition[[#This Row],[Code_Nom]],J$2:J2807,Clef_répartition[[#This Row],[Année]])</f>
        <v>2</v>
      </c>
      <c r="F2807">
        <f>IF(Clef_répartition[[#This Row],[Code_Nom]]=D2806,F2806-1,(COUNTIFS(Clef_répartition[Code_Nom],Clef_répartition[[#This Row],[Code_Nom]],Clef_répartition[Année],Clef_répartition[[#This Row],[Année]])))</f>
        <v>24</v>
      </c>
      <c r="G2807" t="str">
        <f>Clef_répartition[[#This Row],[Code_Nom]]&amp;"_"&amp;Clef_répartition[[#This Row],[Nombre]]&amp;"_"&amp;Clef_répartition[[#This Row],[Année]]</f>
        <v>CCSPA Moudon_Centre de collecte de sous-produits animaux Moudon_2_2017</v>
      </c>
      <c r="H2807">
        <v>5663</v>
      </c>
      <c r="I2807" t="s">
        <v>45</v>
      </c>
      <c r="J2807">
        <v>2017</v>
      </c>
      <c r="K2807">
        <v>6.7999999999999996E-3</v>
      </c>
    </row>
    <row r="2808" spans="1:11" x14ac:dyDescent="0.25">
      <c r="A2808" t="s">
        <v>721</v>
      </c>
      <c r="B2808" t="s">
        <v>616</v>
      </c>
      <c r="C2808" t="s">
        <v>617</v>
      </c>
      <c r="D2808" t="str">
        <f>Clef_répartition[[#This Row],[Code association]]&amp;"_"&amp;Clef_répartition[[#This Row],[Nom association]]</f>
        <v>CCSPA Moudon_Centre de collecte de sous-produits animaux Moudon</v>
      </c>
      <c r="E2808">
        <f>COUNTIFS(D$2:D2808,Clef_répartition[[#This Row],[Code_Nom]],J$2:J2808,Clef_répartition[[#This Row],[Année]])</f>
        <v>3</v>
      </c>
      <c r="F2808">
        <f>IF(Clef_répartition[[#This Row],[Code_Nom]]=D2807,F2807-1,(COUNTIFS(Clef_répartition[Code_Nom],Clef_répartition[[#This Row],[Code_Nom]],Clef_répartition[Année],Clef_répartition[[#This Row],[Année]])))</f>
        <v>23</v>
      </c>
      <c r="G2808" t="str">
        <f>Clef_répartition[[#This Row],[Code_Nom]]&amp;"_"&amp;Clef_répartition[[#This Row],[Nombre]]&amp;"_"&amp;Clef_répartition[[#This Row],[Année]]</f>
        <v>CCSPA Moudon_Centre de collecte de sous-produits animaux Moudon_3_2017</v>
      </c>
      <c r="H2808">
        <v>5665</v>
      </c>
      <c r="I2808" t="s">
        <v>57</v>
      </c>
      <c r="J2808">
        <v>2017</v>
      </c>
      <c r="K2808">
        <v>7.1000000000000004E-3</v>
      </c>
    </row>
    <row r="2809" spans="1:11" x14ac:dyDescent="0.25">
      <c r="A2809" t="s">
        <v>721</v>
      </c>
      <c r="B2809" t="s">
        <v>616</v>
      </c>
      <c r="C2809" t="s">
        <v>617</v>
      </c>
      <c r="D2809" t="str">
        <f>Clef_répartition[[#This Row],[Code association]]&amp;"_"&amp;Clef_répartition[[#This Row],[Nom association]]</f>
        <v>CCSPA Moudon_Centre de collecte de sous-produits animaux Moudon</v>
      </c>
      <c r="E2809">
        <f>COUNTIFS(D$2:D2809,Clef_répartition[[#This Row],[Code_Nom]],J$2:J2809,Clef_répartition[[#This Row],[Année]])</f>
        <v>4</v>
      </c>
      <c r="F2809">
        <f>IF(Clef_répartition[[#This Row],[Code_Nom]]=D2808,F2808-1,(COUNTIFS(Clef_répartition[Code_Nom],Clef_répartition[[#This Row],[Code_Nom]],Clef_répartition[Année],Clef_répartition[[#This Row],[Année]])))</f>
        <v>22</v>
      </c>
      <c r="G2809" t="str">
        <f>Clef_répartition[[#This Row],[Code_Nom]]&amp;"_"&amp;Clef_répartition[[#This Row],[Nombre]]&amp;"_"&amp;Clef_répartition[[#This Row],[Année]]</f>
        <v>CCSPA Moudon_Centre de collecte de sous-produits animaux Moudon_4_2017</v>
      </c>
      <c r="H2809">
        <v>5785</v>
      </c>
      <c r="I2809" t="s">
        <v>74</v>
      </c>
      <c r="J2809">
        <v>2017</v>
      </c>
      <c r="K2809">
        <v>1.4800000000000001E-2</v>
      </c>
    </row>
    <row r="2810" spans="1:11" x14ac:dyDescent="0.25">
      <c r="A2810" t="s">
        <v>721</v>
      </c>
      <c r="B2810" t="s">
        <v>616</v>
      </c>
      <c r="C2810" t="s">
        <v>617</v>
      </c>
      <c r="D2810" t="str">
        <f>Clef_répartition[[#This Row],[Code association]]&amp;"_"&amp;Clef_répartition[[#This Row],[Nom association]]</f>
        <v>CCSPA Moudon_Centre de collecte de sous-produits animaux Moudon</v>
      </c>
      <c r="E2810">
        <f>COUNTIFS(D$2:D2810,Clef_répartition[[#This Row],[Code_Nom]],J$2:J2810,Clef_répartition[[#This Row],[Année]])</f>
        <v>5</v>
      </c>
      <c r="F2810">
        <f>IF(Clef_répartition[[#This Row],[Code_Nom]]=D2809,F2809-1,(COUNTIFS(Clef_répartition[Code_Nom],Clef_répartition[[#This Row],[Code_Nom]],Clef_répartition[Année],Clef_répartition[[#This Row],[Année]])))</f>
        <v>21</v>
      </c>
      <c r="G2810" t="str">
        <f>Clef_répartition[[#This Row],[Code_Nom]]&amp;"_"&amp;Clef_répartition[[#This Row],[Nombre]]&amp;"_"&amp;Clef_répartition[[#This Row],[Année]]</f>
        <v>CCSPA Moudon_Centre de collecte de sous-produits animaux Moudon_5_2017</v>
      </c>
      <c r="H2810">
        <v>5669</v>
      </c>
      <c r="I2810" t="s">
        <v>89</v>
      </c>
      <c r="J2810">
        <v>2017</v>
      </c>
      <c r="K2810">
        <v>1.03E-2</v>
      </c>
    </row>
    <row r="2811" spans="1:11" x14ac:dyDescent="0.25">
      <c r="A2811" t="s">
        <v>721</v>
      </c>
      <c r="B2811" t="s">
        <v>616</v>
      </c>
      <c r="C2811" t="s">
        <v>617</v>
      </c>
      <c r="D2811" t="str">
        <f>Clef_répartition[[#This Row],[Code association]]&amp;"_"&amp;Clef_répartition[[#This Row],[Nom association]]</f>
        <v>CCSPA Moudon_Centre de collecte de sous-produits animaux Moudon</v>
      </c>
      <c r="E2811">
        <f>COUNTIFS(D$2:D2811,Clef_répartition[[#This Row],[Code_Nom]],J$2:J2811,Clef_répartition[[#This Row],[Année]])</f>
        <v>6</v>
      </c>
      <c r="F2811">
        <f>IF(Clef_répartition[[#This Row],[Code_Nom]]=D2810,F2810-1,(COUNTIFS(Clef_répartition[Code_Nom],Clef_répartition[[#This Row],[Code_Nom]],Clef_répartition[Année],Clef_répartition[[#This Row],[Année]])))</f>
        <v>20</v>
      </c>
      <c r="G2811" t="str">
        <f>Clef_répartition[[#This Row],[Code_Nom]]&amp;"_"&amp;Clef_répartition[[#This Row],[Nombre]]&amp;"_"&amp;Clef_répartition[[#This Row],[Année]]</f>
        <v>CCSPA Moudon_Centre de collecte de sous-produits animaux Moudon_6_2017</v>
      </c>
      <c r="H2811">
        <v>5671</v>
      </c>
      <c r="I2811" t="s">
        <v>618</v>
      </c>
      <c r="J2811">
        <v>2017</v>
      </c>
      <c r="K2811">
        <v>8.3000000000000001E-3</v>
      </c>
    </row>
    <row r="2812" spans="1:11" x14ac:dyDescent="0.25">
      <c r="A2812" t="s">
        <v>721</v>
      </c>
      <c r="B2812" t="s">
        <v>616</v>
      </c>
      <c r="C2812" t="s">
        <v>617</v>
      </c>
      <c r="D2812" t="str">
        <f>Clef_répartition[[#This Row],[Code association]]&amp;"_"&amp;Clef_répartition[[#This Row],[Nom association]]</f>
        <v>CCSPA Moudon_Centre de collecte de sous-produits animaux Moudon</v>
      </c>
      <c r="E2812">
        <f>COUNTIFS(D$2:D2812,Clef_répartition[[#This Row],[Code_Nom]],J$2:J2812,Clef_répartition[[#This Row],[Année]])</f>
        <v>7</v>
      </c>
      <c r="F2812">
        <f>IF(Clef_répartition[[#This Row],[Code_Nom]]=D2811,F2811-1,(COUNTIFS(Clef_répartition[Code_Nom],Clef_répartition[[#This Row],[Code_Nom]],Clef_répartition[Année],Clef_répartition[[#This Row],[Année]])))</f>
        <v>19</v>
      </c>
      <c r="G2812" t="str">
        <f>Clef_répartition[[#This Row],[Code_Nom]]&amp;"_"&amp;Clef_répartition[[#This Row],[Nombre]]&amp;"_"&amp;Clef_répartition[[#This Row],[Année]]</f>
        <v>CCSPA Moudon_Centre de collecte de sous-produits animaux Moudon_7_2017</v>
      </c>
      <c r="H2812">
        <v>5673</v>
      </c>
      <c r="I2812" t="s">
        <v>137</v>
      </c>
      <c r="J2812">
        <v>2017</v>
      </c>
      <c r="K2812">
        <v>1.2200000000000001E-2</v>
      </c>
    </row>
    <row r="2813" spans="1:11" x14ac:dyDescent="0.25">
      <c r="A2813" t="s">
        <v>721</v>
      </c>
      <c r="B2813" t="s">
        <v>616</v>
      </c>
      <c r="C2813" t="s">
        <v>617</v>
      </c>
      <c r="D2813" t="str">
        <f>Clef_répartition[[#This Row],[Code association]]&amp;"_"&amp;Clef_répartition[[#This Row],[Nom association]]</f>
        <v>CCSPA Moudon_Centre de collecte de sous-produits animaux Moudon</v>
      </c>
      <c r="E2813">
        <f>COUNTIFS(D$2:D2813,Clef_répartition[[#This Row],[Code_Nom]],J$2:J2813,Clef_répartition[[#This Row],[Année]])</f>
        <v>8</v>
      </c>
      <c r="F2813">
        <f>IF(Clef_répartition[[#This Row],[Code_Nom]]=D2812,F2812-1,(COUNTIFS(Clef_répartition[Code_Nom],Clef_répartition[[#This Row],[Code_Nom]],Clef_répartition[Année],Clef_répartition[[#This Row],[Année]])))</f>
        <v>18</v>
      </c>
      <c r="G2813" t="str">
        <f>Clef_répartition[[#This Row],[Code_Nom]]&amp;"_"&amp;Clef_répartition[[#This Row],[Nombre]]&amp;"_"&amp;Clef_répartition[[#This Row],[Année]]</f>
        <v>CCSPA Moudon_Centre de collecte de sous-produits animaux Moudon_8_2017</v>
      </c>
      <c r="H2813">
        <v>5804</v>
      </c>
      <c r="I2813" t="s">
        <v>139</v>
      </c>
      <c r="J2813">
        <v>2017</v>
      </c>
      <c r="K2813">
        <v>4.9500000000000002E-2</v>
      </c>
    </row>
    <row r="2814" spans="1:11" x14ac:dyDescent="0.25">
      <c r="A2814" t="s">
        <v>721</v>
      </c>
      <c r="B2814" t="s">
        <v>616</v>
      </c>
      <c r="C2814" t="s">
        <v>617</v>
      </c>
      <c r="D2814" t="str">
        <f>Clef_répartition[[#This Row],[Code association]]&amp;"_"&amp;Clef_répartition[[#This Row],[Nom association]]</f>
        <v>CCSPA Moudon_Centre de collecte de sous-produits animaux Moudon</v>
      </c>
      <c r="E2814">
        <f>COUNTIFS(D$2:D2814,Clef_répartition[[#This Row],[Code_Nom]],J$2:J2814,Clef_répartition[[#This Row],[Année]])</f>
        <v>9</v>
      </c>
      <c r="F2814">
        <f>IF(Clef_répartition[[#This Row],[Code_Nom]]=D2813,F2813-1,(COUNTIFS(Clef_répartition[Code_Nom],Clef_répartition[[#This Row],[Code_Nom]],Clef_répartition[Année],Clef_répartition[[#This Row],[Année]])))</f>
        <v>17</v>
      </c>
      <c r="G2814" t="str">
        <f>Clef_répartition[[#This Row],[Code_Nom]]&amp;"_"&amp;Clef_répartition[[#This Row],[Nombre]]&amp;"_"&amp;Clef_répartition[[#This Row],[Année]]</f>
        <v>CCSPA Moudon_Centre de collecte de sous-produits animaux Moudon_9_2017</v>
      </c>
      <c r="H2814">
        <v>5806</v>
      </c>
      <c r="I2814" t="s">
        <v>140</v>
      </c>
      <c r="J2814">
        <v>2017</v>
      </c>
      <c r="K2814">
        <v>9.2299999999999993E-2</v>
      </c>
    </row>
    <row r="2815" spans="1:11" x14ac:dyDescent="0.25">
      <c r="A2815" t="s">
        <v>721</v>
      </c>
      <c r="B2815" t="s">
        <v>616</v>
      </c>
      <c r="C2815" t="s">
        <v>617</v>
      </c>
      <c r="D2815" t="str">
        <f>Clef_répartition[[#This Row],[Code association]]&amp;"_"&amp;Clef_répartition[[#This Row],[Nom association]]</f>
        <v>CCSPA Moudon_Centre de collecte de sous-produits animaux Moudon</v>
      </c>
      <c r="E2815">
        <f>COUNTIFS(D$2:D2815,Clef_répartition[[#This Row],[Code_Nom]],J$2:J2815,Clef_répartition[[#This Row],[Année]])</f>
        <v>10</v>
      </c>
      <c r="F2815">
        <f>IF(Clef_répartition[[#This Row],[Code_Nom]]=D2814,F2814-1,(COUNTIFS(Clef_répartition[Code_Nom],Clef_répartition[[#This Row],[Code_Nom]],Clef_répartition[Année],Clef_répartition[[#This Row],[Année]])))</f>
        <v>16</v>
      </c>
      <c r="G2815" t="str">
        <f>Clef_répartition[[#This Row],[Code_Nom]]&amp;"_"&amp;Clef_répartition[[#This Row],[Nombre]]&amp;"_"&amp;Clef_répartition[[#This Row],[Année]]</f>
        <v>CCSPA Moudon_Centre de collecte de sous-produits animaux Moudon_10_2017</v>
      </c>
      <c r="H2815">
        <v>5674</v>
      </c>
      <c r="I2815" t="s">
        <v>619</v>
      </c>
      <c r="J2815">
        <v>2017</v>
      </c>
      <c r="K2815">
        <v>4.4999999999999997E-3</v>
      </c>
    </row>
    <row r="2816" spans="1:11" x14ac:dyDescent="0.25">
      <c r="A2816" t="s">
        <v>721</v>
      </c>
      <c r="B2816" t="s">
        <v>616</v>
      </c>
      <c r="C2816" t="s">
        <v>617</v>
      </c>
      <c r="D2816" t="str">
        <f>Clef_répartition[[#This Row],[Code association]]&amp;"_"&amp;Clef_répartition[[#This Row],[Nom association]]</f>
        <v>CCSPA Moudon_Centre de collecte de sous-produits animaux Moudon</v>
      </c>
      <c r="E2816">
        <f>COUNTIFS(D$2:D2816,Clef_répartition[[#This Row],[Code_Nom]],J$2:J2816,Clef_répartition[[#This Row],[Année]])</f>
        <v>11</v>
      </c>
      <c r="F2816">
        <f>IF(Clef_répartition[[#This Row],[Code_Nom]]=D2815,F2815-1,(COUNTIFS(Clef_répartition[Code_Nom],Clef_répartition[[#This Row],[Code_Nom]],Clef_répartition[Année],Clef_répartition[[#This Row],[Année]])))</f>
        <v>15</v>
      </c>
      <c r="G2816" t="str">
        <f>Clef_répartition[[#This Row],[Code_Nom]]&amp;"_"&amp;Clef_répartition[[#This Row],[Nombre]]&amp;"_"&amp;Clef_répartition[[#This Row],[Année]]</f>
        <v>CCSPA Moudon_Centre de collecte de sous-produits animaux Moudon_11_2017</v>
      </c>
      <c r="H2816">
        <v>5675</v>
      </c>
      <c r="I2816" t="s">
        <v>620</v>
      </c>
      <c r="J2816">
        <v>2017</v>
      </c>
      <c r="K2816">
        <v>0.13450000000000001</v>
      </c>
    </row>
    <row r="2817" spans="1:11" x14ac:dyDescent="0.25">
      <c r="A2817" t="s">
        <v>721</v>
      </c>
      <c r="B2817" t="s">
        <v>616</v>
      </c>
      <c r="C2817" t="s">
        <v>617</v>
      </c>
      <c r="D2817" t="str">
        <f>Clef_répartition[[#This Row],[Code association]]&amp;"_"&amp;Clef_répartition[[#This Row],[Nom association]]</f>
        <v>CCSPA Moudon_Centre de collecte de sous-produits animaux Moudon</v>
      </c>
      <c r="E2817">
        <f>COUNTIFS(D$2:D2817,Clef_répartition[[#This Row],[Code_Nom]],J$2:J2817,Clef_répartition[[#This Row],[Année]])</f>
        <v>12</v>
      </c>
      <c r="F2817">
        <f>IF(Clef_répartition[[#This Row],[Code_Nom]]=D2816,F2816-1,(COUNTIFS(Clef_répartition[Code_Nom],Clef_répartition[[#This Row],[Code_Nom]],Clef_répartition[Année],Clef_répartition[[#This Row],[Année]])))</f>
        <v>14</v>
      </c>
      <c r="G2817" t="str">
        <f>Clef_répartition[[#This Row],[Code_Nom]]&amp;"_"&amp;Clef_répartition[[#This Row],[Nombre]]&amp;"_"&amp;Clef_répartition[[#This Row],[Année]]</f>
        <v>CCSPA Moudon_Centre de collecte de sous-produits animaux Moudon_12_2017</v>
      </c>
      <c r="H2817">
        <v>5790</v>
      </c>
      <c r="I2817" t="s">
        <v>170</v>
      </c>
      <c r="J2817">
        <v>2017</v>
      </c>
      <c r="K2817">
        <v>1.55E-2</v>
      </c>
    </row>
    <row r="2818" spans="1:11" x14ac:dyDescent="0.25">
      <c r="A2818" t="s">
        <v>721</v>
      </c>
      <c r="B2818" t="s">
        <v>616</v>
      </c>
      <c r="C2818" t="s">
        <v>617</v>
      </c>
      <c r="D2818" t="str">
        <f>Clef_répartition[[#This Row],[Code association]]&amp;"_"&amp;Clef_répartition[[#This Row],[Nom association]]</f>
        <v>CCSPA Moudon_Centre de collecte de sous-produits animaux Moudon</v>
      </c>
      <c r="E2818">
        <f>COUNTIFS(D$2:D2818,Clef_répartition[[#This Row],[Code_Nom]],J$2:J2818,Clef_répartition[[#This Row],[Année]])</f>
        <v>13</v>
      </c>
      <c r="F2818">
        <f>IF(Clef_répartition[[#This Row],[Code_Nom]]=D2817,F2817-1,(COUNTIFS(Clef_répartition[Code_Nom],Clef_répartition[[#This Row],[Code_Nom]],Clef_répartition[Année],Clef_répartition[[#This Row],[Année]])))</f>
        <v>13</v>
      </c>
      <c r="G2818" t="str">
        <f>Clef_répartition[[#This Row],[Code_Nom]]&amp;"_"&amp;Clef_répartition[[#This Row],[Nombre]]&amp;"_"&amp;Clef_répartition[[#This Row],[Année]]</f>
        <v>CCSPA Moudon_Centre de collecte de sous-produits animaux Moudon_13_2017</v>
      </c>
      <c r="H2818">
        <v>5693</v>
      </c>
      <c r="I2818" t="s">
        <v>184</v>
      </c>
      <c r="J2818">
        <v>2017</v>
      </c>
      <c r="K2818">
        <v>8.4500000000000006E-2</v>
      </c>
    </row>
    <row r="2819" spans="1:11" x14ac:dyDescent="0.25">
      <c r="A2819" t="s">
        <v>721</v>
      </c>
      <c r="B2819" t="s">
        <v>616</v>
      </c>
      <c r="C2819" t="s">
        <v>617</v>
      </c>
      <c r="D2819" t="str">
        <f>Clef_répartition[[#This Row],[Code association]]&amp;"_"&amp;Clef_répartition[[#This Row],[Nom association]]</f>
        <v>CCSPA Moudon_Centre de collecte de sous-produits animaux Moudon</v>
      </c>
      <c r="E2819">
        <f>COUNTIFS(D$2:D2819,Clef_répartition[[#This Row],[Code_Nom]],J$2:J2819,Clef_répartition[[#This Row],[Année]])</f>
        <v>14</v>
      </c>
      <c r="F2819">
        <f>IF(Clef_répartition[[#This Row],[Code_Nom]]=D2818,F2818-1,(COUNTIFS(Clef_répartition[Code_Nom],Clef_répartition[[#This Row],[Code_Nom]],Clef_répartition[Année],Clef_répartition[[#This Row],[Année]])))</f>
        <v>12</v>
      </c>
      <c r="G2819" t="str">
        <f>Clef_répartition[[#This Row],[Code_Nom]]&amp;"_"&amp;Clef_répartition[[#This Row],[Nombre]]&amp;"_"&amp;Clef_répartition[[#This Row],[Année]]</f>
        <v>CCSPA Moudon_Centre de collecte de sous-produits animaux Moudon_14_2017</v>
      </c>
      <c r="H2819">
        <v>5792</v>
      </c>
      <c r="I2819" t="s">
        <v>187</v>
      </c>
      <c r="J2819">
        <v>2017</v>
      </c>
      <c r="K2819">
        <v>2.1000000000000001E-2</v>
      </c>
    </row>
    <row r="2820" spans="1:11" x14ac:dyDescent="0.25">
      <c r="A2820" t="s">
        <v>721</v>
      </c>
      <c r="B2820" t="s">
        <v>616</v>
      </c>
      <c r="C2820" t="s">
        <v>617</v>
      </c>
      <c r="D2820" t="str">
        <f>Clef_répartition[[#This Row],[Code association]]&amp;"_"&amp;Clef_répartition[[#This Row],[Nom association]]</f>
        <v>CCSPA Moudon_Centre de collecte de sous-produits animaux Moudon</v>
      </c>
      <c r="E2820">
        <f>COUNTIFS(D$2:D2820,Clef_répartition[[#This Row],[Code_Nom]],J$2:J2820,Clef_répartition[[#This Row],[Année]])</f>
        <v>15</v>
      </c>
      <c r="F2820">
        <f>IF(Clef_répartition[[#This Row],[Code_Nom]]=D2819,F2819-1,(COUNTIFS(Clef_répartition[Code_Nom],Clef_répartition[[#This Row],[Code_Nom]],Clef_répartition[Année],Clef_répartition[[#This Row],[Année]])))</f>
        <v>11</v>
      </c>
      <c r="G2820" t="str">
        <f>Clef_répartition[[#This Row],[Code_Nom]]&amp;"_"&amp;Clef_répartition[[#This Row],[Nombre]]&amp;"_"&amp;Clef_répartition[[#This Row],[Année]]</f>
        <v>CCSPA Moudon_Centre de collecte de sous-produits animaux Moudon_15_2017</v>
      </c>
      <c r="H2820">
        <v>5678</v>
      </c>
      <c r="I2820" t="s">
        <v>192</v>
      </c>
      <c r="J2820">
        <v>2017</v>
      </c>
      <c r="K2820">
        <v>0.2</v>
      </c>
    </row>
    <row r="2821" spans="1:11" x14ac:dyDescent="0.25">
      <c r="A2821" t="s">
        <v>721</v>
      </c>
      <c r="B2821" t="s">
        <v>616</v>
      </c>
      <c r="C2821" t="s">
        <v>617</v>
      </c>
      <c r="D2821" t="str">
        <f>Clef_répartition[[#This Row],[Code association]]&amp;"_"&amp;Clef_répartition[[#This Row],[Nom association]]</f>
        <v>CCSPA Moudon_Centre de collecte de sous-produits animaux Moudon</v>
      </c>
      <c r="E2821">
        <f>COUNTIFS(D$2:D2821,Clef_répartition[[#This Row],[Code_Nom]],J$2:J2821,Clef_répartition[[#This Row],[Année]])</f>
        <v>16</v>
      </c>
      <c r="F2821">
        <f>IF(Clef_répartition[[#This Row],[Code_Nom]]=D2820,F2820-1,(COUNTIFS(Clef_répartition[Code_Nom],Clef_répartition[[#This Row],[Code_Nom]],Clef_répartition[Année],Clef_répartition[[#This Row],[Année]])))</f>
        <v>10</v>
      </c>
      <c r="G2821" t="str">
        <f>Clef_répartition[[#This Row],[Code_Nom]]&amp;"_"&amp;Clef_répartition[[#This Row],[Nombre]]&amp;"_"&amp;Clef_répartition[[#This Row],[Année]]</f>
        <v>CCSPA Moudon_Centre de collecte de sous-produits animaux Moudon_16_2017</v>
      </c>
      <c r="H2821">
        <v>5680</v>
      </c>
      <c r="I2821" t="s">
        <v>197</v>
      </c>
      <c r="J2821">
        <v>2017</v>
      </c>
      <c r="K2821">
        <v>9.7999999999999997E-3</v>
      </c>
    </row>
    <row r="2822" spans="1:11" x14ac:dyDescent="0.25">
      <c r="A2822" t="s">
        <v>721</v>
      </c>
      <c r="B2822" t="s">
        <v>616</v>
      </c>
      <c r="C2822" t="s">
        <v>617</v>
      </c>
      <c r="D2822" t="str">
        <f>Clef_répartition[[#This Row],[Code association]]&amp;"_"&amp;Clef_répartition[[#This Row],[Nom association]]</f>
        <v>CCSPA Moudon_Centre de collecte de sous-produits animaux Moudon</v>
      </c>
      <c r="E2822">
        <f>COUNTIFS(D$2:D2822,Clef_répartition[[#This Row],[Code_Nom]],J$2:J2822,Clef_répartition[[#This Row],[Année]])</f>
        <v>17</v>
      </c>
      <c r="F2822">
        <f>IF(Clef_répartition[[#This Row],[Code_Nom]]=D2821,F2821-1,(COUNTIFS(Clef_répartition[Code_Nom],Clef_répartition[[#This Row],[Code_Nom]],Clef_répartition[Année],Clef_répartition[[#This Row],[Année]])))</f>
        <v>9</v>
      </c>
      <c r="G2822" t="str">
        <f>Clef_répartition[[#This Row],[Code_Nom]]&amp;"_"&amp;Clef_répartition[[#This Row],[Nombre]]&amp;"_"&amp;Clef_répartition[[#This Row],[Année]]</f>
        <v>CCSPA Moudon_Centre de collecte de sous-produits animaux Moudon_17_2017</v>
      </c>
      <c r="H2822">
        <v>5805</v>
      </c>
      <c r="I2822" t="s">
        <v>206</v>
      </c>
      <c r="J2822">
        <v>2017</v>
      </c>
      <c r="K2822">
        <v>0.1885</v>
      </c>
    </row>
    <row r="2823" spans="1:11" x14ac:dyDescent="0.25">
      <c r="A2823" t="s">
        <v>721</v>
      </c>
      <c r="B2823" t="s">
        <v>616</v>
      </c>
      <c r="C2823" t="s">
        <v>617</v>
      </c>
      <c r="D2823" t="str">
        <f>Clef_répartition[[#This Row],[Code association]]&amp;"_"&amp;Clef_répartition[[#This Row],[Nom association]]</f>
        <v>CCSPA Moudon_Centre de collecte de sous-produits animaux Moudon</v>
      </c>
      <c r="E2823">
        <f>COUNTIFS(D$2:D2823,Clef_répartition[[#This Row],[Code_Nom]],J$2:J2823,Clef_répartition[[#This Row],[Année]])</f>
        <v>18</v>
      </c>
      <c r="F2823">
        <f>IF(Clef_répartition[[#This Row],[Code_Nom]]=D2822,F2822-1,(COUNTIFS(Clef_répartition[Code_Nom],Clef_répartition[[#This Row],[Code_Nom]],Clef_répartition[Année],Clef_répartition[[#This Row],[Année]])))</f>
        <v>8</v>
      </c>
      <c r="G2823" t="str">
        <f>Clef_répartition[[#This Row],[Code_Nom]]&amp;"_"&amp;Clef_répartition[[#This Row],[Nombre]]&amp;"_"&amp;Clef_répartition[[#This Row],[Année]]</f>
        <v>CCSPA Moudon_Centre de collecte de sous-produits animaux Moudon_18_2017</v>
      </c>
      <c r="H2823">
        <v>5683</v>
      </c>
      <c r="I2823" t="s">
        <v>222</v>
      </c>
      <c r="J2823">
        <v>2017</v>
      </c>
      <c r="K2823">
        <v>5.1000000000000004E-3</v>
      </c>
    </row>
    <row r="2824" spans="1:11" x14ac:dyDescent="0.25">
      <c r="A2824" t="s">
        <v>721</v>
      </c>
      <c r="B2824" t="s">
        <v>616</v>
      </c>
      <c r="C2824" t="s">
        <v>617</v>
      </c>
      <c r="D2824" t="str">
        <f>Clef_répartition[[#This Row],[Code association]]&amp;"_"&amp;Clef_répartition[[#This Row],[Nom association]]</f>
        <v>CCSPA Moudon_Centre de collecte de sous-produits animaux Moudon</v>
      </c>
      <c r="E2824">
        <f>COUNTIFS(D$2:D2824,Clef_répartition[[#This Row],[Code_Nom]],J$2:J2824,Clef_répartition[[#This Row],[Année]])</f>
        <v>19</v>
      </c>
      <c r="F2824">
        <f>IF(Clef_répartition[[#This Row],[Code_Nom]]=D2823,F2823-1,(COUNTIFS(Clef_répartition[Code_Nom],Clef_répartition[[#This Row],[Code_Nom]],Clef_répartition[Année],Clef_répartition[[#This Row],[Année]])))</f>
        <v>7</v>
      </c>
      <c r="G2824" t="str">
        <f>Clef_répartition[[#This Row],[Code_Nom]]&amp;"_"&amp;Clef_répartition[[#This Row],[Nombre]]&amp;"_"&amp;Clef_répartition[[#This Row],[Année]]</f>
        <v>CCSPA Moudon_Centre de collecte de sous-produits animaux Moudon_19_2017</v>
      </c>
      <c r="H2824">
        <v>5798</v>
      </c>
      <c r="I2824" t="s">
        <v>236</v>
      </c>
      <c r="J2824">
        <v>2017</v>
      </c>
      <c r="K2824">
        <v>1.4500000000000001E-2</v>
      </c>
    </row>
    <row r="2825" spans="1:11" x14ac:dyDescent="0.25">
      <c r="A2825" t="s">
        <v>721</v>
      </c>
      <c r="B2825" t="s">
        <v>616</v>
      </c>
      <c r="C2825" t="s">
        <v>617</v>
      </c>
      <c r="D2825" t="str">
        <f>Clef_répartition[[#This Row],[Code association]]&amp;"_"&amp;Clef_répartition[[#This Row],[Nom association]]</f>
        <v>CCSPA Moudon_Centre de collecte de sous-produits animaux Moudon</v>
      </c>
      <c r="E2825">
        <f>COUNTIFS(D$2:D2825,Clef_répartition[[#This Row],[Code_Nom]],J$2:J2825,Clef_répartition[[#This Row],[Année]])</f>
        <v>20</v>
      </c>
      <c r="F2825">
        <f>IF(Clef_répartition[[#This Row],[Code_Nom]]=D2824,F2824-1,(COUNTIFS(Clef_répartition[Code_Nom],Clef_répartition[[#This Row],[Code_Nom]],Clef_répartition[Année],Clef_répartition[[#This Row],[Année]])))</f>
        <v>6</v>
      </c>
      <c r="G2825" t="str">
        <f>Clef_répartition[[#This Row],[Code_Nom]]&amp;"_"&amp;Clef_répartition[[#This Row],[Nombre]]&amp;"_"&amp;Clef_répartition[[#This Row],[Année]]</f>
        <v>CCSPA Moudon_Centre de collecte de sous-produits animaux Moudon_20_2017</v>
      </c>
      <c r="H2825">
        <v>5684</v>
      </c>
      <c r="I2825" t="s">
        <v>237</v>
      </c>
      <c r="J2825">
        <v>2017</v>
      </c>
      <c r="K2825">
        <v>2E-3</v>
      </c>
    </row>
    <row r="2826" spans="1:11" x14ac:dyDescent="0.25">
      <c r="A2826" t="s">
        <v>721</v>
      </c>
      <c r="B2826" t="s">
        <v>616</v>
      </c>
      <c r="C2826" t="s">
        <v>617</v>
      </c>
      <c r="D2826" t="str">
        <f>Clef_répartition[[#This Row],[Code association]]&amp;"_"&amp;Clef_répartition[[#This Row],[Nom association]]</f>
        <v>CCSPA Moudon_Centre de collecte de sous-produits animaux Moudon</v>
      </c>
      <c r="E2826">
        <f>COUNTIFS(D$2:D2826,Clef_répartition[[#This Row],[Code_Nom]],J$2:J2826,Clef_répartition[[#This Row],[Année]])</f>
        <v>21</v>
      </c>
      <c r="F2826">
        <f>IF(Clef_répartition[[#This Row],[Code_Nom]]=D2825,F2825-1,(COUNTIFS(Clef_répartition[Code_Nom],Clef_répartition[[#This Row],[Code_Nom]],Clef_répartition[Année],Clef_répartition[[#This Row],[Année]])))</f>
        <v>5</v>
      </c>
      <c r="G2826" t="str">
        <f>Clef_répartition[[#This Row],[Code_Nom]]&amp;"_"&amp;Clef_répartition[[#This Row],[Nombre]]&amp;"_"&amp;Clef_répartition[[#This Row],[Année]]</f>
        <v>CCSPA Moudon_Centre de collecte de sous-produits animaux Moudon_21_2017</v>
      </c>
      <c r="H2826">
        <v>5799</v>
      </c>
      <c r="I2826" t="s">
        <v>254</v>
      </c>
      <c r="J2826">
        <v>2017</v>
      </c>
      <c r="K2826">
        <v>6.1600000000000002E-2</v>
      </c>
    </row>
    <row r="2827" spans="1:11" x14ac:dyDescent="0.25">
      <c r="A2827" t="s">
        <v>721</v>
      </c>
      <c r="B2827" t="s">
        <v>616</v>
      </c>
      <c r="C2827" t="s">
        <v>617</v>
      </c>
      <c r="D2827" t="str">
        <f>Clef_répartition[[#This Row],[Code association]]&amp;"_"&amp;Clef_répartition[[#This Row],[Nom association]]</f>
        <v>CCSPA Moudon_Centre de collecte de sous-produits animaux Moudon</v>
      </c>
      <c r="E2827">
        <f>COUNTIFS(D$2:D2827,Clef_répartition[[#This Row],[Code_Nom]],J$2:J2827,Clef_répartition[[#This Row],[Année]])</f>
        <v>22</v>
      </c>
      <c r="F2827">
        <f>IF(Clef_répartition[[#This Row],[Code_Nom]]=D2826,F2826-1,(COUNTIFS(Clef_répartition[Code_Nom],Clef_répartition[[#This Row],[Code_Nom]],Clef_répartition[Année],Clef_répartition[[#This Row],[Année]])))</f>
        <v>4</v>
      </c>
      <c r="G2827" t="str">
        <f>Clef_répartition[[#This Row],[Code_Nom]]&amp;"_"&amp;Clef_répartition[[#This Row],[Nombre]]&amp;"_"&amp;Clef_répartition[[#This Row],[Année]]</f>
        <v>CCSPA Moudon_Centre de collecte de sous-produits animaux Moudon_22_2017</v>
      </c>
      <c r="H2827">
        <v>5688</v>
      </c>
      <c r="I2827" t="s">
        <v>260</v>
      </c>
      <c r="J2827">
        <v>2017</v>
      </c>
      <c r="K2827">
        <v>4.7999999999999996E-3</v>
      </c>
    </row>
    <row r="2828" spans="1:11" x14ac:dyDescent="0.25">
      <c r="A2828" t="s">
        <v>721</v>
      </c>
      <c r="B2828" t="s">
        <v>616</v>
      </c>
      <c r="C2828" t="s">
        <v>617</v>
      </c>
      <c r="D2828" t="str">
        <f>Clef_répartition[[#This Row],[Code association]]&amp;"_"&amp;Clef_répartition[[#This Row],[Nom association]]</f>
        <v>CCSPA Moudon_Centre de collecte de sous-produits animaux Moudon</v>
      </c>
      <c r="E2828">
        <f>COUNTIFS(D$2:D2828,Clef_répartition[[#This Row],[Code_Nom]],J$2:J2828,Clef_répartition[[#This Row],[Année]])</f>
        <v>23</v>
      </c>
      <c r="F2828">
        <f>IF(Clef_répartition[[#This Row],[Code_Nom]]=D2827,F2827-1,(COUNTIFS(Clef_répartition[Code_Nom],Clef_répartition[[#This Row],[Code_Nom]],Clef_répartition[Année],Clef_répartition[[#This Row],[Année]])))</f>
        <v>3</v>
      </c>
      <c r="G2828" t="str">
        <f>Clef_répartition[[#This Row],[Code_Nom]]&amp;"_"&amp;Clef_répartition[[#This Row],[Nombre]]&amp;"_"&amp;Clef_répartition[[#This Row],[Année]]</f>
        <v>CCSPA Moudon_Centre de collecte de sous-produits animaux Moudon_23_2017</v>
      </c>
      <c r="H2828">
        <v>5690</v>
      </c>
      <c r="I2828" t="s">
        <v>281</v>
      </c>
      <c r="J2828">
        <v>2017</v>
      </c>
      <c r="K2828">
        <v>4.5999999999999999E-3</v>
      </c>
    </row>
    <row r="2829" spans="1:11" x14ac:dyDescent="0.25">
      <c r="A2829" t="s">
        <v>721</v>
      </c>
      <c r="B2829" t="s">
        <v>616</v>
      </c>
      <c r="C2829" t="s">
        <v>617</v>
      </c>
      <c r="D2829" t="str">
        <f>Clef_répartition[[#This Row],[Code association]]&amp;"_"&amp;Clef_répartition[[#This Row],[Nom association]]</f>
        <v>CCSPA Moudon_Centre de collecte de sous-produits animaux Moudon</v>
      </c>
      <c r="E2829">
        <f>COUNTIFS(D$2:D2829,Clef_répartition[[#This Row],[Code_Nom]],J$2:J2829,Clef_répartition[[#This Row],[Année]])</f>
        <v>24</v>
      </c>
      <c r="F2829">
        <f>IF(Clef_répartition[[#This Row],[Code_Nom]]=D2828,F2828-1,(COUNTIFS(Clef_répartition[Code_Nom],Clef_répartition[[#This Row],[Code_Nom]],Clef_répartition[Année],Clef_répartition[[#This Row],[Année]])))</f>
        <v>2</v>
      </c>
      <c r="G2829" t="str">
        <f>Clef_répartition[[#This Row],[Code_Nom]]&amp;"_"&amp;Clef_répartition[[#This Row],[Nombre]]&amp;"_"&amp;Clef_répartition[[#This Row],[Année]]</f>
        <v>CCSPA Moudon_Centre de collecte de sous-produits animaux Moudon_24_2017</v>
      </c>
      <c r="H2829">
        <v>5692</v>
      </c>
      <c r="I2829" t="s">
        <v>621</v>
      </c>
      <c r="J2829">
        <v>2017</v>
      </c>
      <c r="K2829">
        <v>1.89E-2</v>
      </c>
    </row>
    <row r="2830" spans="1:11" x14ac:dyDescent="0.25">
      <c r="A2830" t="s">
        <v>721</v>
      </c>
      <c r="B2830" t="s">
        <v>616</v>
      </c>
      <c r="C2830" t="s">
        <v>617</v>
      </c>
      <c r="D2830" t="str">
        <f>Clef_répartition[[#This Row],[Code association]]&amp;"_"&amp;Clef_répartition[[#This Row],[Nom association]]</f>
        <v>CCSPA Moudon_Centre de collecte de sous-produits animaux Moudon</v>
      </c>
      <c r="E2830">
        <f>COUNTIFS(D$2:D2830,Clef_répartition[[#This Row],[Code_Nom]],J$2:J2830,Clef_répartition[[#This Row],[Année]])</f>
        <v>25</v>
      </c>
      <c r="F2830">
        <f>IF(Clef_répartition[[#This Row],[Code_Nom]]=D2829,F2829-1,(COUNTIFS(Clef_répartition[Code_Nom],Clef_répartition[[#This Row],[Code_Nom]],Clef_répartition[Année],Clef_répartition[[#This Row],[Année]])))</f>
        <v>1</v>
      </c>
      <c r="G2830" t="str">
        <f>Clef_répartition[[#This Row],[Code_Nom]]&amp;"_"&amp;Clef_répartition[[#This Row],[Nombre]]&amp;"_"&amp;Clef_répartition[[#This Row],[Année]]</f>
        <v>CCSPA Moudon_Centre de collecte de sous-produits animaux Moudon_25_2017</v>
      </c>
      <c r="H2830">
        <v>5803</v>
      </c>
      <c r="I2830" t="s">
        <v>294</v>
      </c>
      <c r="J2830">
        <v>2017</v>
      </c>
      <c r="K2830">
        <v>1.67E-2</v>
      </c>
    </row>
    <row r="2831" spans="1:11" x14ac:dyDescent="0.25">
      <c r="A2831" t="s">
        <v>713</v>
      </c>
      <c r="B2831" t="s">
        <v>718</v>
      </c>
      <c r="C2831" t="s">
        <v>719</v>
      </c>
      <c r="D283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1">
        <f>COUNTIFS(D$2:D2831,Clef_répartition[[#This Row],[Code_Nom]],J$2:J2831,Clef_répartition[[#This Row],[Année]])</f>
        <v>1</v>
      </c>
      <c r="F2831">
        <f>IF(Clef_répartition[[#This Row],[Code_Nom]]=D2830,F2830-1,(COUNTIFS(Clef_répartition[Code_Nom],Clef_répartition[[#This Row],[Code_Nom]],Clef_répartition[Année],Clef_répartition[[#This Row],[Année]])))</f>
        <v>12</v>
      </c>
      <c r="G283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carnés_1_2017</v>
      </c>
      <c r="H2831">
        <v>5451</v>
      </c>
      <c r="I2831" t="s">
        <v>10</v>
      </c>
      <c r="J2831">
        <v>2017</v>
      </c>
      <c r="K2831">
        <v>0.15702816709756429</v>
      </c>
    </row>
    <row r="2832" spans="1:11" x14ac:dyDescent="0.25">
      <c r="A2832" t="s">
        <v>713</v>
      </c>
      <c r="B2832" t="s">
        <v>718</v>
      </c>
      <c r="C2832" t="s">
        <v>719</v>
      </c>
      <c r="D283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2">
        <f>COUNTIFS(D$2:D2832,Clef_répartition[[#This Row],[Code_Nom]],J$2:J2832,Clef_répartition[[#This Row],[Année]])</f>
        <v>2</v>
      </c>
      <c r="F2832">
        <f>IF(Clef_répartition[[#This Row],[Code_Nom]]=D2831,F2831-1,(COUNTIFS(Clef_répartition[Code_Nom],Clef_répartition[[#This Row],[Code_Nom]],Clef_répartition[Année],Clef_répartition[[#This Row],[Année]])))</f>
        <v>11</v>
      </c>
      <c r="G283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carnés_2_2017</v>
      </c>
      <c r="H2832">
        <v>5816</v>
      </c>
      <c r="I2832" t="s">
        <v>76</v>
      </c>
      <c r="J2832">
        <v>2017</v>
      </c>
      <c r="K2832">
        <v>9.259763233092938E-2</v>
      </c>
    </row>
    <row r="2833" spans="1:11" x14ac:dyDescent="0.25">
      <c r="A2833" t="s">
        <v>713</v>
      </c>
      <c r="B2833" t="s">
        <v>718</v>
      </c>
      <c r="C2833" t="s">
        <v>719</v>
      </c>
      <c r="D283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3">
        <f>COUNTIFS(D$2:D2833,Clef_répartition[[#This Row],[Code_Nom]],J$2:J2833,Clef_répartition[[#This Row],[Année]])</f>
        <v>3</v>
      </c>
      <c r="F2833">
        <f>IF(Clef_répartition[[#This Row],[Code_Nom]]=D2832,F2832-1,(COUNTIFS(Clef_répartition[Code_Nom],Clef_répartition[[#This Row],[Code_Nom]],Clef_répartition[Année],Clef_répartition[[#This Row],[Année]])))</f>
        <v>10</v>
      </c>
      <c r="G283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carnés_3_2017</v>
      </c>
      <c r="H2833">
        <v>5456</v>
      </c>
      <c r="I2833" t="s">
        <v>87</v>
      </c>
      <c r="J2833">
        <v>2017</v>
      </c>
      <c r="K2833">
        <v>6.2457477207783371E-2</v>
      </c>
    </row>
    <row r="2834" spans="1:11" x14ac:dyDescent="0.25">
      <c r="A2834" t="s">
        <v>713</v>
      </c>
      <c r="B2834" t="s">
        <v>718</v>
      </c>
      <c r="C2834" t="s">
        <v>719</v>
      </c>
      <c r="D283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4">
        <f>COUNTIFS(D$2:D2834,Clef_répartition[[#This Row],[Code_Nom]],J$2:J2834,Clef_répartition[[#This Row],[Année]])</f>
        <v>4</v>
      </c>
      <c r="F2834">
        <f>IF(Clef_répartition[[#This Row],[Code_Nom]]=D2833,F2833-1,(COUNTIFS(Clef_répartition[Code_Nom],Clef_répartition[[#This Row],[Code_Nom]],Clef_répartition[Année],Clef_répartition[[#This Row],[Année]])))</f>
        <v>9</v>
      </c>
      <c r="G283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carnés_4_2017</v>
      </c>
      <c r="H2834">
        <v>5458</v>
      </c>
      <c r="I2834" t="s">
        <v>111</v>
      </c>
      <c r="J2834">
        <v>2017</v>
      </c>
      <c r="K2834">
        <v>2.9459790447679955E-2</v>
      </c>
    </row>
    <row r="2835" spans="1:11" x14ac:dyDescent="0.25">
      <c r="A2835" t="s">
        <v>713</v>
      </c>
      <c r="B2835" t="s">
        <v>718</v>
      </c>
      <c r="C2835" t="s">
        <v>719</v>
      </c>
      <c r="D283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5">
        <f>COUNTIFS(D$2:D2835,Clef_répartition[[#This Row],[Code_Nom]],J$2:J2835,Clef_répartition[[#This Row],[Année]])</f>
        <v>5</v>
      </c>
      <c r="F2835">
        <f>IF(Clef_répartition[[#This Row],[Code_Nom]]=D2834,F2834-1,(COUNTIFS(Clef_répartition[Code_Nom],Clef_répartition[[#This Row],[Code_Nom]],Clef_répartition[Année],Clef_répartition[[#This Row],[Année]])))</f>
        <v>8</v>
      </c>
      <c r="G283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carnés_5_2017</v>
      </c>
      <c r="H2835">
        <v>5817</v>
      </c>
      <c r="I2835" t="s">
        <v>130</v>
      </c>
      <c r="J2835">
        <v>2017</v>
      </c>
      <c r="K2835">
        <v>3.3575996734249561E-2</v>
      </c>
    </row>
    <row r="2836" spans="1:11" x14ac:dyDescent="0.25">
      <c r="A2836" t="s">
        <v>713</v>
      </c>
      <c r="B2836" t="s">
        <v>718</v>
      </c>
      <c r="C2836" t="s">
        <v>719</v>
      </c>
      <c r="D283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6">
        <f>COUNTIFS(D$2:D2836,Clef_répartition[[#This Row],[Code_Nom]],J$2:J2836,Clef_répartition[[#This Row],[Année]])</f>
        <v>6</v>
      </c>
      <c r="F2836">
        <f>IF(Clef_répartition[[#This Row],[Code_Nom]]=D2835,F2835-1,(COUNTIFS(Clef_répartition[Code_Nom],Clef_répartition[[#This Row],[Code_Nom]],Clef_répartition[Année],Clef_répartition[[#This Row],[Année]])))</f>
        <v>7</v>
      </c>
      <c r="G283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carnés_6_2017</v>
      </c>
      <c r="H2836">
        <v>5821</v>
      </c>
      <c r="I2836" t="s">
        <v>177</v>
      </c>
      <c r="J2836">
        <v>2017</v>
      </c>
      <c r="K2836">
        <v>1.2450673561028712E-2</v>
      </c>
    </row>
    <row r="2837" spans="1:11" x14ac:dyDescent="0.25">
      <c r="A2837" t="s">
        <v>713</v>
      </c>
      <c r="B2837" t="s">
        <v>718</v>
      </c>
      <c r="C2837" t="s">
        <v>719</v>
      </c>
      <c r="D283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7">
        <f>COUNTIFS(D$2:D2837,Clef_répartition[[#This Row],[Code_Nom]],J$2:J2837,Clef_répartition[[#This Row],[Année]])</f>
        <v>7</v>
      </c>
      <c r="F2837">
        <f>IF(Clef_répartition[[#This Row],[Code_Nom]]=D2836,F2836-1,(COUNTIFS(Clef_répartition[Code_Nom],Clef_répartition[[#This Row],[Code_Nom]],Clef_répartition[Année],Clef_répartition[[#This Row],[Année]])))</f>
        <v>6</v>
      </c>
      <c r="G283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carnés_7_2017</v>
      </c>
      <c r="H2837">
        <v>5822</v>
      </c>
      <c r="I2837" t="s">
        <v>211</v>
      </c>
      <c r="J2837">
        <v>2017</v>
      </c>
      <c r="K2837">
        <v>0.34895904204653694</v>
      </c>
    </row>
    <row r="2838" spans="1:11" x14ac:dyDescent="0.25">
      <c r="A2838" t="s">
        <v>713</v>
      </c>
      <c r="B2838" t="s">
        <v>718</v>
      </c>
      <c r="C2838" t="s">
        <v>719</v>
      </c>
      <c r="D283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8">
        <f>COUNTIFS(D$2:D2838,Clef_répartition[[#This Row],[Code_Nom]],J$2:J2838,Clef_répartition[[#This Row],[Année]])</f>
        <v>8</v>
      </c>
      <c r="F2838">
        <f>IF(Clef_répartition[[#This Row],[Code_Nom]]=D2837,F2837-1,(COUNTIFS(Clef_répartition[Code_Nom],Clef_répartition[[#This Row],[Code_Nom]],Clef_répartition[Année],Clef_répartition[[#This Row],[Année]])))</f>
        <v>5</v>
      </c>
      <c r="G283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carnés_8_2017</v>
      </c>
      <c r="H2838">
        <v>5827</v>
      </c>
      <c r="I2838" t="s">
        <v>266</v>
      </c>
      <c r="J2838">
        <v>2017</v>
      </c>
      <c r="K2838">
        <v>1.0919853041230099E-2</v>
      </c>
    </row>
    <row r="2839" spans="1:11" x14ac:dyDescent="0.25">
      <c r="A2839" t="s">
        <v>713</v>
      </c>
      <c r="B2839" t="s">
        <v>718</v>
      </c>
      <c r="C2839" t="s">
        <v>719</v>
      </c>
      <c r="D283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39">
        <f>COUNTIFS(D$2:D2839,Clef_répartition[[#This Row],[Code_Nom]],J$2:J2839,Clef_répartition[[#This Row],[Année]])</f>
        <v>9</v>
      </c>
      <c r="F2839">
        <f>IF(Clef_répartition[[#This Row],[Code_Nom]]=D2838,F2838-1,(COUNTIFS(Clef_répartition[Code_Nom],Clef_répartition[[#This Row],[Code_Nom]],Clef_répartition[Année],Clef_répartition[[#This Row],[Année]])))</f>
        <v>4</v>
      </c>
      <c r="G283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carnés_9_2017</v>
      </c>
      <c r="H2839">
        <v>5828</v>
      </c>
      <c r="I2839" t="s">
        <v>720</v>
      </c>
      <c r="J2839">
        <v>2017</v>
      </c>
      <c r="K2839">
        <v>3.7420057150632739E-3</v>
      </c>
    </row>
    <row r="2840" spans="1:11" x14ac:dyDescent="0.25">
      <c r="A2840" t="s">
        <v>713</v>
      </c>
      <c r="B2840" t="s">
        <v>718</v>
      </c>
      <c r="C2840" t="s">
        <v>719</v>
      </c>
      <c r="D284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40">
        <f>COUNTIFS(D$2:D2840,Clef_répartition[[#This Row],[Code_Nom]],J$2:J2840,Clef_répartition[[#This Row],[Année]])</f>
        <v>10</v>
      </c>
      <c r="F2840">
        <f>IF(Clef_répartition[[#This Row],[Code_Nom]]=D2839,F2839-1,(COUNTIFS(Clef_répartition[Code_Nom],Clef_répartition[[#This Row],[Code_Nom]],Clef_répartition[Année],Clef_répartition[[#This Row],[Année]])))</f>
        <v>3</v>
      </c>
      <c r="G284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carnés_10_2017</v>
      </c>
      <c r="H2840">
        <v>5831</v>
      </c>
      <c r="I2840" t="s">
        <v>270</v>
      </c>
      <c r="J2840">
        <v>2017</v>
      </c>
      <c r="K2840">
        <v>0.11392706490679004</v>
      </c>
    </row>
    <row r="2841" spans="1:11" x14ac:dyDescent="0.25">
      <c r="A2841" t="s">
        <v>713</v>
      </c>
      <c r="B2841" t="s">
        <v>718</v>
      </c>
      <c r="C2841" t="s">
        <v>719</v>
      </c>
      <c r="D284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41">
        <f>COUNTIFS(D$2:D2841,Clef_répartition[[#This Row],[Code_Nom]],J$2:J2841,Clef_répartition[[#This Row],[Année]])</f>
        <v>11</v>
      </c>
      <c r="F2841">
        <f>IF(Clef_répartition[[#This Row],[Code_Nom]]=D2840,F2840-1,(COUNTIFS(Clef_répartition[Code_Nom],Clef_répartition[[#This Row],[Code_Nom]],Clef_répartition[Année],Clef_répartition[[#This Row],[Année]])))</f>
        <v>2</v>
      </c>
      <c r="G284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carnés_11_2017</v>
      </c>
      <c r="H2841">
        <v>5830</v>
      </c>
      <c r="I2841" t="s">
        <v>285</v>
      </c>
      <c r="J2841">
        <v>2017</v>
      </c>
      <c r="K2841">
        <v>1.7009116886651247E-2</v>
      </c>
    </row>
    <row r="2842" spans="1:11" x14ac:dyDescent="0.25">
      <c r="A2842" t="s">
        <v>713</v>
      </c>
      <c r="B2842" t="s">
        <v>718</v>
      </c>
      <c r="C2842" t="s">
        <v>719</v>
      </c>
      <c r="D284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2842">
        <f>COUNTIFS(D$2:D2842,Clef_répartition[[#This Row],[Code_Nom]],J$2:J2842,Clef_répartition[[#This Row],[Année]])</f>
        <v>12</v>
      </c>
      <c r="F2842">
        <f>IF(Clef_répartition[[#This Row],[Code_Nom]]=D2841,F2841-1,(COUNTIFS(Clef_répartition[Code_Nom],Clef_répartition[[#This Row],[Code_Nom]],Clef_répartition[Année],Clef_répartition[[#This Row],[Année]])))</f>
        <v>1</v>
      </c>
      <c r="G284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carnés_12_2017</v>
      </c>
      <c r="H2842">
        <v>5464</v>
      </c>
      <c r="I2842" t="s">
        <v>296</v>
      </c>
      <c r="J2842">
        <v>2017</v>
      </c>
      <c r="K2842">
        <v>0.11787318002449312</v>
      </c>
    </row>
    <row r="2843" spans="1:11" x14ac:dyDescent="0.25">
      <c r="A2843" t="s">
        <v>721</v>
      </c>
      <c r="B2843" t="s">
        <v>591</v>
      </c>
      <c r="C2843" t="s">
        <v>592</v>
      </c>
      <c r="D284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3">
        <f>COUNTIFS(D$2:D2843,Clef_répartition[[#This Row],[Code_Nom]],J$2:J2843,Clef_répartition[[#This Row],[Année]])</f>
        <v>1</v>
      </c>
      <c r="F2843">
        <f>IF(Clef_répartition[[#This Row],[Code_Nom]]=D2842,F2842-1,(COUNTIFS(Clef_répartition[Code_Nom],Clef_répartition[[#This Row],[Code_Nom]],Clef_répartition[Année],Clef_répartition[[#This Row],[Année]])))</f>
        <v>50</v>
      </c>
      <c r="G284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région_1_2017</v>
      </c>
      <c r="H2843">
        <v>5902</v>
      </c>
      <c r="I2843" t="s">
        <v>18</v>
      </c>
      <c r="J2843">
        <v>2017</v>
      </c>
      <c r="K2843">
        <v>6.7820938369067907E-3</v>
      </c>
    </row>
    <row r="2844" spans="1:11" x14ac:dyDescent="0.25">
      <c r="A2844" t="s">
        <v>721</v>
      </c>
      <c r="B2844" t="s">
        <v>591</v>
      </c>
      <c r="C2844" t="s">
        <v>592</v>
      </c>
      <c r="D284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4">
        <f>COUNTIFS(D$2:D2844,Clef_répartition[[#This Row],[Code_Nom]],J$2:J2844,Clef_répartition[[#This Row],[Année]])</f>
        <v>2</v>
      </c>
      <c r="F2844">
        <f>IF(Clef_répartition[[#This Row],[Code_Nom]]=D2843,F2843-1,(COUNTIFS(Clef_répartition[Code_Nom],Clef_répartition[[#This Row],[Code_Nom]],Clef_répartition[Année],Clef_répartition[[#This Row],[Année]])))</f>
        <v>49</v>
      </c>
      <c r="G284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région_2_2017</v>
      </c>
      <c r="H2844">
        <v>5903</v>
      </c>
      <c r="I2844" t="s">
        <v>24</v>
      </c>
      <c r="J2844">
        <v>2017</v>
      </c>
      <c r="K2844">
        <v>4.0369606172064232E-3</v>
      </c>
    </row>
    <row r="2845" spans="1:11" x14ac:dyDescent="0.25">
      <c r="A2845" t="s">
        <v>721</v>
      </c>
      <c r="B2845" t="s">
        <v>591</v>
      </c>
      <c r="C2845" t="s">
        <v>592</v>
      </c>
      <c r="D284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5">
        <f>COUNTIFS(D$2:D2845,Clef_répartition[[#This Row],[Code_Nom]],J$2:J2845,Clef_répartition[[#This Row],[Année]])</f>
        <v>3</v>
      </c>
      <c r="F2845">
        <f>IF(Clef_répartition[[#This Row],[Code_Nom]]=D2844,F2844-1,(COUNTIFS(Clef_répartition[Code_Nom],Clef_répartition[[#This Row],[Code_Nom]],Clef_répartition[Année],Clef_répartition[[#This Row],[Année]])))</f>
        <v>48</v>
      </c>
      <c r="G284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région_3_2017</v>
      </c>
      <c r="H2845">
        <v>5551</v>
      </c>
      <c r="I2845" t="s">
        <v>28</v>
      </c>
      <c r="J2845">
        <v>2017</v>
      </c>
      <c r="K2845">
        <v>8.8813133578541318E-3</v>
      </c>
    </row>
    <row r="2846" spans="1:11" x14ac:dyDescent="0.25">
      <c r="A2846" t="s">
        <v>721</v>
      </c>
      <c r="B2846" t="s">
        <v>591</v>
      </c>
      <c r="C2846" t="s">
        <v>592</v>
      </c>
      <c r="D284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6">
        <f>COUNTIFS(D$2:D2846,Clef_répartition[[#This Row],[Code_Nom]],J$2:J2846,Clef_répartition[[#This Row],[Année]])</f>
        <v>4</v>
      </c>
      <c r="F2846">
        <f>IF(Clef_répartition[[#This Row],[Code_Nom]]=D2845,F2845-1,(COUNTIFS(Clef_répartition[Code_Nom],Clef_répartition[[#This Row],[Code_Nom]],Clef_répartition[Année],Clef_répartition[[#This Row],[Année]])))</f>
        <v>47</v>
      </c>
      <c r="G284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région_4_2017</v>
      </c>
      <c r="H2846">
        <v>5552</v>
      </c>
      <c r="I2846" t="s">
        <v>40</v>
      </c>
      <c r="J2846">
        <v>2017</v>
      </c>
      <c r="K2846">
        <v>0</v>
      </c>
    </row>
    <row r="2847" spans="1:11" x14ac:dyDescent="0.25">
      <c r="A2847" t="s">
        <v>721</v>
      </c>
      <c r="B2847" t="s">
        <v>591</v>
      </c>
      <c r="C2847" t="s">
        <v>592</v>
      </c>
      <c r="D284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7">
        <f>COUNTIFS(D$2:D2847,Clef_répartition[[#This Row],[Code_Nom]],J$2:J2847,Clef_répartition[[#This Row],[Année]])</f>
        <v>5</v>
      </c>
      <c r="F2847">
        <f>IF(Clef_répartition[[#This Row],[Code_Nom]]=D2846,F2846-1,(COUNTIFS(Clef_répartition[Code_Nom],Clef_répartition[[#This Row],[Code_Nom]],Clef_répartition[Année],Clef_répartition[[#This Row],[Année]])))</f>
        <v>46</v>
      </c>
      <c r="G284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région_5_2017</v>
      </c>
      <c r="H2847">
        <v>5904</v>
      </c>
      <c r="I2847" t="s">
        <v>46</v>
      </c>
      <c r="J2847">
        <v>2017</v>
      </c>
      <c r="K2847">
        <v>9.5810531981699119E-3</v>
      </c>
    </row>
    <row r="2848" spans="1:11" x14ac:dyDescent="0.25">
      <c r="A2848" t="s">
        <v>721</v>
      </c>
      <c r="B2848" t="s">
        <v>591</v>
      </c>
      <c r="C2848" t="s">
        <v>592</v>
      </c>
      <c r="D284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8">
        <f>COUNTIFS(D$2:D2848,Clef_répartition[[#This Row],[Code_Nom]],J$2:J2848,Clef_répartition[[#This Row],[Année]])</f>
        <v>6</v>
      </c>
      <c r="F2848">
        <f>IF(Clef_répartition[[#This Row],[Code_Nom]]=D2847,F2847-1,(COUNTIFS(Clef_répartition[Code_Nom],Clef_répartition[[#This Row],[Code_Nom]],Clef_répartition[Année],Clef_répartition[[#This Row],[Année]])))</f>
        <v>45</v>
      </c>
      <c r="G284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région_6_2017</v>
      </c>
      <c r="H2848">
        <v>5553</v>
      </c>
      <c r="I2848" t="s">
        <v>47</v>
      </c>
      <c r="J2848">
        <v>2017</v>
      </c>
      <c r="K2848">
        <v>1.8426482461648873E-2</v>
      </c>
    </row>
    <row r="2849" spans="1:11" x14ac:dyDescent="0.25">
      <c r="A2849" t="s">
        <v>721</v>
      </c>
      <c r="B2849" t="s">
        <v>591</v>
      </c>
      <c r="C2849" t="s">
        <v>592</v>
      </c>
      <c r="D284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49">
        <f>COUNTIFS(D$2:D2849,Clef_répartition[[#This Row],[Code_Nom]],J$2:J2849,Clef_répartition[[#This Row],[Année]])</f>
        <v>7</v>
      </c>
      <c r="F2849">
        <f>IF(Clef_répartition[[#This Row],[Code_Nom]]=D2848,F2848-1,(COUNTIFS(Clef_répartition[Code_Nom],Clef_répartition[[#This Row],[Code_Nom]],Clef_répartition[Année],Clef_répartition[[#This Row],[Année]])))</f>
        <v>44</v>
      </c>
      <c r="G284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région_7_2017</v>
      </c>
      <c r="H2849">
        <v>5905</v>
      </c>
      <c r="I2849" t="s">
        <v>49</v>
      </c>
      <c r="J2849">
        <v>2017</v>
      </c>
      <c r="K2849">
        <v>1.2003229568493763E-2</v>
      </c>
    </row>
    <row r="2850" spans="1:11" x14ac:dyDescent="0.25">
      <c r="A2850" t="s">
        <v>721</v>
      </c>
      <c r="B2850" t="s">
        <v>591</v>
      </c>
      <c r="C2850" t="s">
        <v>592</v>
      </c>
      <c r="D285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0">
        <f>COUNTIFS(D$2:D2850,Clef_répartition[[#This Row],[Code_Nom]],J$2:J2850,Clef_répartition[[#This Row],[Année]])</f>
        <v>8</v>
      </c>
      <c r="F2850">
        <f>IF(Clef_répartition[[#This Row],[Code_Nom]]=D2849,F2849-1,(COUNTIFS(Clef_répartition[Code_Nom],Clef_répartition[[#This Row],[Code_Nom]],Clef_répartition[Année],Clef_répartition[[#This Row],[Année]])))</f>
        <v>43</v>
      </c>
      <c r="G285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région_8_2017</v>
      </c>
      <c r="H2850">
        <v>5907</v>
      </c>
      <c r="I2850" t="s">
        <v>54</v>
      </c>
      <c r="J2850">
        <v>2017</v>
      </c>
      <c r="K2850">
        <v>5.3467300619000624E-3</v>
      </c>
    </row>
    <row r="2851" spans="1:11" x14ac:dyDescent="0.25">
      <c r="A2851" t="s">
        <v>721</v>
      </c>
      <c r="B2851" t="s">
        <v>591</v>
      </c>
      <c r="C2851" t="s">
        <v>592</v>
      </c>
      <c r="D285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1">
        <f>COUNTIFS(D$2:D2851,Clef_répartition[[#This Row],[Code_Nom]],J$2:J2851,Clef_répartition[[#This Row],[Année]])</f>
        <v>9</v>
      </c>
      <c r="F2851">
        <f>IF(Clef_répartition[[#This Row],[Code_Nom]]=D2850,F2850-1,(COUNTIFS(Clef_répartition[Code_Nom],Clef_répartition[[#This Row],[Code_Nom]],Clef_répartition[Année],Clef_répartition[[#This Row],[Année]])))</f>
        <v>42</v>
      </c>
      <c r="G285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région_9_2017</v>
      </c>
      <c r="H2851">
        <v>5908</v>
      </c>
      <c r="I2851" t="s">
        <v>59</v>
      </c>
      <c r="J2851">
        <v>2017</v>
      </c>
      <c r="K2851">
        <v>2.4939445590741903E-3</v>
      </c>
    </row>
    <row r="2852" spans="1:11" x14ac:dyDescent="0.25">
      <c r="A2852" t="s">
        <v>721</v>
      </c>
      <c r="B2852" t="s">
        <v>591</v>
      </c>
      <c r="C2852" t="s">
        <v>592</v>
      </c>
      <c r="D285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2">
        <f>COUNTIFS(D$2:D2852,Clef_répartition[[#This Row],[Code_Nom]],J$2:J2852,Clef_répartition[[#This Row],[Année]])</f>
        <v>10</v>
      </c>
      <c r="F2852">
        <f>IF(Clef_répartition[[#This Row],[Code_Nom]]=D2851,F2851-1,(COUNTIFS(Clef_répartition[Code_Nom],Clef_répartition[[#This Row],[Code_Nom]],Clef_répartition[Année],Clef_répartition[[#This Row],[Année]])))</f>
        <v>41</v>
      </c>
      <c r="G285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région_10_2017</v>
      </c>
      <c r="H2852">
        <v>5909</v>
      </c>
      <c r="I2852" t="s">
        <v>60</v>
      </c>
      <c r="J2852">
        <v>2017</v>
      </c>
      <c r="K2852">
        <v>1.2649143267246792E-2</v>
      </c>
    </row>
    <row r="2853" spans="1:11" x14ac:dyDescent="0.25">
      <c r="A2853" t="s">
        <v>721</v>
      </c>
      <c r="B2853" t="s">
        <v>591</v>
      </c>
      <c r="C2853" t="s">
        <v>592</v>
      </c>
      <c r="D285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3">
        <f>COUNTIFS(D$2:D2853,Clef_répartition[[#This Row],[Code_Nom]],J$2:J2853,Clef_répartition[[#This Row],[Année]])</f>
        <v>11</v>
      </c>
      <c r="F2853">
        <f>IF(Clef_répartition[[#This Row],[Code_Nom]]=D2852,F2852-1,(COUNTIFS(Clef_répartition[Code_Nom],Clef_répartition[[#This Row],[Code_Nom]],Clef_répartition[Année],Clef_répartition[[#This Row],[Année]])))</f>
        <v>40</v>
      </c>
      <c r="G285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région_11_2017</v>
      </c>
      <c r="H2853">
        <v>5554</v>
      </c>
      <c r="I2853" t="s">
        <v>71</v>
      </c>
      <c r="J2853">
        <v>2017</v>
      </c>
      <c r="K2853">
        <v>1.7385843724768996E-2</v>
      </c>
    </row>
    <row r="2854" spans="1:11" x14ac:dyDescent="0.25">
      <c r="A2854" t="s">
        <v>721</v>
      </c>
      <c r="B2854" t="s">
        <v>591</v>
      </c>
      <c r="C2854" t="s">
        <v>592</v>
      </c>
      <c r="D285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4">
        <f>COUNTIFS(D$2:D2854,Clef_répartition[[#This Row],[Code_Nom]],J$2:J2854,Clef_répartition[[#This Row],[Année]])</f>
        <v>12</v>
      </c>
      <c r="F2854">
        <f>IF(Clef_répartition[[#This Row],[Code_Nom]]=D2853,F2853-1,(COUNTIFS(Clef_répartition[Code_Nom],Clef_répartition[[#This Row],[Code_Nom]],Clef_répartition[Année],Clef_répartition[[#This Row],[Année]])))</f>
        <v>39</v>
      </c>
      <c r="G285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région_12_2017</v>
      </c>
      <c r="H2854">
        <v>5555</v>
      </c>
      <c r="I2854" t="s">
        <v>75</v>
      </c>
      <c r="J2854">
        <v>2017</v>
      </c>
      <c r="K2854">
        <v>6.7641517897192071E-3</v>
      </c>
    </row>
    <row r="2855" spans="1:11" x14ac:dyDescent="0.25">
      <c r="A2855" t="s">
        <v>721</v>
      </c>
      <c r="B2855" t="s">
        <v>591</v>
      </c>
      <c r="C2855" t="s">
        <v>592</v>
      </c>
      <c r="D285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5">
        <f>COUNTIFS(D$2:D2855,Clef_répartition[[#This Row],[Code_Nom]],J$2:J2855,Clef_répartition[[#This Row],[Année]])</f>
        <v>13</v>
      </c>
      <c r="F2855">
        <f>IF(Clef_répartition[[#This Row],[Code_Nom]]=D2854,F2854-1,(COUNTIFS(Clef_répartition[Code_Nom],Clef_répartition[[#This Row],[Code_Nom]],Clef_répartition[Année],Clef_répartition[[#This Row],[Année]])))</f>
        <v>38</v>
      </c>
      <c r="G285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région_13_2017</v>
      </c>
      <c r="H2855">
        <v>5910</v>
      </c>
      <c r="I2855" t="s">
        <v>83</v>
      </c>
      <c r="J2855">
        <v>2017</v>
      </c>
      <c r="K2855">
        <v>6.8179779312819589E-3</v>
      </c>
    </row>
    <row r="2856" spans="1:11" x14ac:dyDescent="0.25">
      <c r="A2856" t="s">
        <v>721</v>
      </c>
      <c r="B2856" t="s">
        <v>591</v>
      </c>
      <c r="C2856" t="s">
        <v>592</v>
      </c>
      <c r="D285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6">
        <f>COUNTIFS(D$2:D2856,Clef_répartition[[#This Row],[Code_Nom]],J$2:J2856,Clef_répartition[[#This Row],[Année]])</f>
        <v>14</v>
      </c>
      <c r="F2856">
        <f>IF(Clef_répartition[[#This Row],[Code_Nom]]=D2855,F2855-1,(COUNTIFS(Clef_répartition[Code_Nom],Clef_répartition[[#This Row],[Code_Nom]],Clef_répartition[Année],Clef_répartition[[#This Row],[Année]])))</f>
        <v>37</v>
      </c>
      <c r="G285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région_14_2017</v>
      </c>
      <c r="H2856">
        <v>5911</v>
      </c>
      <c r="I2856" t="s">
        <v>86</v>
      </c>
      <c r="J2856">
        <v>2017</v>
      </c>
      <c r="K2856">
        <v>4.3240333722077686E-3</v>
      </c>
    </row>
    <row r="2857" spans="1:11" x14ac:dyDescent="0.25">
      <c r="A2857" t="s">
        <v>721</v>
      </c>
      <c r="B2857" t="s">
        <v>591</v>
      </c>
      <c r="C2857" t="s">
        <v>592</v>
      </c>
      <c r="D285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7">
        <f>COUNTIFS(D$2:D2857,Clef_répartition[[#This Row],[Code_Nom]],J$2:J2857,Clef_répartition[[#This Row],[Année]])</f>
        <v>15</v>
      </c>
      <c r="F2857">
        <f>IF(Clef_répartition[[#This Row],[Code_Nom]]=D2856,F2856-1,(COUNTIFS(Clef_répartition[Code_Nom],Clef_répartition[[#This Row],[Code_Nom]],Clef_répartition[Année],Clef_répartition[[#This Row],[Année]])))</f>
        <v>36</v>
      </c>
      <c r="G285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région_15_2017</v>
      </c>
      <c r="H2857">
        <v>5912</v>
      </c>
      <c r="I2857" t="s">
        <v>91</v>
      </c>
      <c r="J2857">
        <v>2017</v>
      </c>
      <c r="K2857">
        <v>2.6195388893872789E-3</v>
      </c>
    </row>
    <row r="2858" spans="1:11" x14ac:dyDescent="0.25">
      <c r="A2858" t="s">
        <v>721</v>
      </c>
      <c r="B2858" t="s">
        <v>591</v>
      </c>
      <c r="C2858" t="s">
        <v>592</v>
      </c>
      <c r="D285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8">
        <f>COUNTIFS(D$2:D2858,Clef_répartition[[#This Row],[Code_Nom]],J$2:J2858,Clef_répartition[[#This Row],[Année]])</f>
        <v>16</v>
      </c>
      <c r="F2858">
        <f>IF(Clef_répartition[[#This Row],[Code_Nom]]=D2857,F2857-1,(COUNTIFS(Clef_répartition[Code_Nom],Clef_répartition[[#This Row],[Code_Nom]],Clef_répartition[Année],Clef_répartition[[#This Row],[Année]])))</f>
        <v>35</v>
      </c>
      <c r="G285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région_16_2017</v>
      </c>
      <c r="H2858">
        <v>5913</v>
      </c>
      <c r="I2858" t="s">
        <v>96</v>
      </c>
      <c r="J2858">
        <v>2017</v>
      </c>
      <c r="K2858">
        <v>1.4586884363505876E-2</v>
      </c>
    </row>
    <row r="2859" spans="1:11" x14ac:dyDescent="0.25">
      <c r="A2859" t="s">
        <v>721</v>
      </c>
      <c r="B2859" t="s">
        <v>591</v>
      </c>
      <c r="C2859" t="s">
        <v>592</v>
      </c>
      <c r="D285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59">
        <f>COUNTIFS(D$2:D2859,Clef_répartition[[#This Row],[Code_Nom]],J$2:J2859,Clef_répartition[[#This Row],[Année]])</f>
        <v>17</v>
      </c>
      <c r="F2859">
        <f>IF(Clef_répartition[[#This Row],[Code_Nom]]=D2858,F2858-1,(COUNTIFS(Clef_répartition[Code_Nom],Clef_répartition[[#This Row],[Code_Nom]],Clef_répartition[Année],Clef_répartition[[#This Row],[Année]])))</f>
        <v>34</v>
      </c>
      <c r="G285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région_17_2017</v>
      </c>
      <c r="H2859">
        <v>5914</v>
      </c>
      <c r="I2859" t="s">
        <v>105</v>
      </c>
      <c r="J2859">
        <v>2017</v>
      </c>
      <c r="K2859">
        <v>6.4770790347178616E-3</v>
      </c>
    </row>
    <row r="2860" spans="1:11" x14ac:dyDescent="0.25">
      <c r="A2860" t="s">
        <v>721</v>
      </c>
      <c r="B2860" t="s">
        <v>591</v>
      </c>
      <c r="C2860" t="s">
        <v>592</v>
      </c>
      <c r="D286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0">
        <f>COUNTIFS(D$2:D2860,Clef_répartition[[#This Row],[Code_Nom]],J$2:J2860,Clef_répartition[[#This Row],[Année]])</f>
        <v>18</v>
      </c>
      <c r="F2860">
        <f>IF(Clef_répartition[[#This Row],[Code_Nom]]=D2859,F2859-1,(COUNTIFS(Clef_répartition[Code_Nom],Clef_répartition[[#This Row],[Code_Nom]],Clef_répartition[Année],Clef_répartition[[#This Row],[Année]])))</f>
        <v>33</v>
      </c>
      <c r="G286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région_18_2017</v>
      </c>
      <c r="H2860">
        <v>5520</v>
      </c>
      <c r="I2860" t="s">
        <v>107</v>
      </c>
      <c r="J2860">
        <v>2017</v>
      </c>
      <c r="K2860">
        <v>1.7601148291020004E-2</v>
      </c>
    </row>
    <row r="2861" spans="1:11" x14ac:dyDescent="0.25">
      <c r="A2861" t="s">
        <v>721</v>
      </c>
      <c r="B2861" t="s">
        <v>591</v>
      </c>
      <c r="C2861" t="s">
        <v>592</v>
      </c>
      <c r="D286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1">
        <f>COUNTIFS(D$2:D2861,Clef_répartition[[#This Row],[Code_Nom]],J$2:J2861,Clef_répartition[[#This Row],[Année]])</f>
        <v>19</v>
      </c>
      <c r="F2861">
        <f>IF(Clef_répartition[[#This Row],[Code_Nom]]=D2860,F2860-1,(COUNTIFS(Clef_répartition[Code_Nom],Clef_répartition[[#This Row],[Code_Nom]],Clef_répartition[Année],Clef_répartition[[#This Row],[Année]])))</f>
        <v>32</v>
      </c>
      <c r="G286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région_19_2017</v>
      </c>
      <c r="H2861">
        <v>5556</v>
      </c>
      <c r="I2861" t="s">
        <v>115</v>
      </c>
      <c r="J2861">
        <v>2017</v>
      </c>
      <c r="K2861">
        <v>7.6253700547232435E-3</v>
      </c>
    </row>
    <row r="2862" spans="1:11" x14ac:dyDescent="0.25">
      <c r="A2862" t="s">
        <v>721</v>
      </c>
      <c r="B2862" t="s">
        <v>591</v>
      </c>
      <c r="C2862" t="s">
        <v>592</v>
      </c>
      <c r="D286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2">
        <f>COUNTIFS(D$2:D2862,Clef_répartition[[#This Row],[Code_Nom]],J$2:J2862,Clef_répartition[[#This Row],[Année]])</f>
        <v>20</v>
      </c>
      <c r="F2862">
        <f>IF(Clef_répartition[[#This Row],[Code_Nom]]=D2861,F2861-1,(COUNTIFS(Clef_répartition[Code_Nom],Clef_répartition[[#This Row],[Code_Nom]],Clef_répartition[Année],Clef_répartition[[#This Row],[Année]])))</f>
        <v>31</v>
      </c>
      <c r="G286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région_20_2017</v>
      </c>
      <c r="H2862">
        <v>5557</v>
      </c>
      <c r="I2862" t="s">
        <v>116</v>
      </c>
      <c r="J2862">
        <v>2017</v>
      </c>
      <c r="K2862">
        <v>3.7678299093926618E-3</v>
      </c>
    </row>
    <row r="2863" spans="1:11" x14ac:dyDescent="0.25">
      <c r="A2863" t="s">
        <v>721</v>
      </c>
      <c r="B2863" t="s">
        <v>591</v>
      </c>
      <c r="C2863" t="s">
        <v>592</v>
      </c>
      <c r="D286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3">
        <f>COUNTIFS(D$2:D2863,Clef_répartition[[#This Row],[Code_Nom]],J$2:J2863,Clef_répartition[[#This Row],[Année]])</f>
        <v>21</v>
      </c>
      <c r="F2863">
        <f>IF(Clef_répartition[[#This Row],[Code_Nom]]=D2862,F2862-1,(COUNTIFS(Clef_répartition[Code_Nom],Clef_répartition[[#This Row],[Code_Nom]],Clef_répartition[Année],Clef_répartition[[#This Row],[Année]])))</f>
        <v>30</v>
      </c>
      <c r="G286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région_21_2017</v>
      </c>
      <c r="H2863">
        <v>5559</v>
      </c>
      <c r="I2863" t="s">
        <v>121</v>
      </c>
      <c r="J2863">
        <v>2017</v>
      </c>
      <c r="K2863">
        <v>7.553601865972908E-3</v>
      </c>
    </row>
    <row r="2864" spans="1:11" x14ac:dyDescent="0.25">
      <c r="A2864" t="s">
        <v>721</v>
      </c>
      <c r="B2864" t="s">
        <v>591</v>
      </c>
      <c r="C2864" t="s">
        <v>592</v>
      </c>
      <c r="D286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4">
        <f>COUNTIFS(D$2:D2864,Clef_répartition[[#This Row],[Code_Nom]],J$2:J2864,Clef_répartition[[#This Row],[Année]])</f>
        <v>22</v>
      </c>
      <c r="F2864">
        <f>IF(Clef_répartition[[#This Row],[Code_Nom]]=D2863,F2863-1,(COUNTIFS(Clef_répartition[Code_Nom],Clef_répartition[[#This Row],[Code_Nom]],Clef_répartition[Année],Clef_répartition[[#This Row],[Année]])))</f>
        <v>29</v>
      </c>
      <c r="G286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région_22_2017</v>
      </c>
      <c r="H2864">
        <v>5560</v>
      </c>
      <c r="I2864" t="s">
        <v>131</v>
      </c>
      <c r="J2864">
        <v>2017</v>
      </c>
      <c r="K2864">
        <v>4.1087288059567595E-3</v>
      </c>
    </row>
    <row r="2865" spans="1:11" x14ac:dyDescent="0.25">
      <c r="A2865" t="s">
        <v>721</v>
      </c>
      <c r="B2865" t="s">
        <v>591</v>
      </c>
      <c r="C2865" t="s">
        <v>592</v>
      </c>
      <c r="D286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5">
        <f>COUNTIFS(D$2:D2865,Clef_répartition[[#This Row],[Code_Nom]],J$2:J2865,Clef_répartition[[#This Row],[Année]])</f>
        <v>23</v>
      </c>
      <c r="F2865">
        <f>IF(Clef_répartition[[#This Row],[Code_Nom]]=D2864,F2864-1,(COUNTIFS(Clef_répartition[Code_Nom],Clef_répartition[[#This Row],[Code_Nom]],Clef_répartition[Année],Clef_répartition[[#This Row],[Année]])))</f>
        <v>28</v>
      </c>
      <c r="G286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région_23_2017</v>
      </c>
      <c r="H2865">
        <v>5561</v>
      </c>
      <c r="I2865" t="s">
        <v>132</v>
      </c>
      <c r="J2865">
        <v>2017</v>
      </c>
      <c r="K2865">
        <v>5.8921682964026195E-2</v>
      </c>
    </row>
    <row r="2866" spans="1:11" x14ac:dyDescent="0.25">
      <c r="A2866" t="s">
        <v>721</v>
      </c>
      <c r="B2866" t="s">
        <v>591</v>
      </c>
      <c r="C2866" t="s">
        <v>592</v>
      </c>
      <c r="D286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6">
        <f>COUNTIFS(D$2:D2866,Clef_répartition[[#This Row],[Code_Nom]],J$2:J2866,Clef_répartition[[#This Row],[Année]])</f>
        <v>24</v>
      </c>
      <c r="F2866">
        <f>IF(Clef_répartition[[#This Row],[Code_Nom]]=D2865,F2865-1,(COUNTIFS(Clef_répartition[Code_Nom],Clef_répartition[[#This Row],[Code_Nom]],Clef_répartition[Année],Clef_répartition[[#This Row],[Année]])))</f>
        <v>27</v>
      </c>
      <c r="G286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région_24_2017</v>
      </c>
      <c r="H2866">
        <v>5755</v>
      </c>
      <c r="I2866" t="s">
        <v>160</v>
      </c>
      <c r="J2866">
        <v>2017</v>
      </c>
      <c r="K2866">
        <v>7.4818336772225708E-3</v>
      </c>
    </row>
    <row r="2867" spans="1:11" x14ac:dyDescent="0.25">
      <c r="A2867" t="s">
        <v>721</v>
      </c>
      <c r="B2867" t="s">
        <v>591</v>
      </c>
      <c r="C2867" t="s">
        <v>592</v>
      </c>
      <c r="D286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7">
        <f>COUNTIFS(D$2:D2867,Clef_répartition[[#This Row],[Code_Nom]],J$2:J2867,Clef_répartition[[#This Row],[Année]])</f>
        <v>25</v>
      </c>
      <c r="F2867">
        <f>IF(Clef_répartition[[#This Row],[Code_Nom]]=D2866,F2866-1,(COUNTIFS(Clef_répartition[Code_Nom],Clef_répartition[[#This Row],[Code_Nom]],Clef_répartition[Année],Clef_répartition[[#This Row],[Année]])))</f>
        <v>26</v>
      </c>
      <c r="G286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région_25_2017</v>
      </c>
      <c r="H2867">
        <v>5919</v>
      </c>
      <c r="I2867" t="s">
        <v>172</v>
      </c>
      <c r="J2867">
        <v>2017</v>
      </c>
      <c r="K2867">
        <v>1.107024311473939E-2</v>
      </c>
    </row>
    <row r="2868" spans="1:11" x14ac:dyDescent="0.25">
      <c r="A2868" t="s">
        <v>721</v>
      </c>
      <c r="B2868" t="s">
        <v>591</v>
      </c>
      <c r="C2868" t="s">
        <v>592</v>
      </c>
      <c r="D286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8">
        <f>COUNTIFS(D$2:D2868,Clef_répartition[[#This Row],[Code_Nom]],J$2:J2868,Clef_répartition[[#This Row],[Année]])</f>
        <v>26</v>
      </c>
      <c r="F2868">
        <f>IF(Clef_répartition[[#This Row],[Code_Nom]]=D2867,F2867-1,(COUNTIFS(Clef_répartition[Code_Nom],Clef_répartition[[#This Row],[Code_Nom]],Clef_répartition[Année],Clef_répartition[[#This Row],[Année]])))</f>
        <v>25</v>
      </c>
      <c r="G286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région_26_2017</v>
      </c>
      <c r="H2868">
        <v>5562</v>
      </c>
      <c r="I2868" t="s">
        <v>173</v>
      </c>
      <c r="J2868">
        <v>2017</v>
      </c>
      <c r="K2868">
        <v>0</v>
      </c>
    </row>
    <row r="2869" spans="1:11" x14ac:dyDescent="0.25">
      <c r="A2869" t="s">
        <v>721</v>
      </c>
      <c r="B2869" t="s">
        <v>591</v>
      </c>
      <c r="C2869" t="s">
        <v>592</v>
      </c>
      <c r="D286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69">
        <f>COUNTIFS(D$2:D2869,Clef_répartition[[#This Row],[Code_Nom]],J$2:J2869,Clef_répartition[[#This Row],[Année]])</f>
        <v>27</v>
      </c>
      <c r="F2869">
        <f>IF(Clef_répartition[[#This Row],[Code_Nom]]=D2868,F2868-1,(COUNTIFS(Clef_répartition[Code_Nom],Clef_répartition[[#This Row],[Code_Nom]],Clef_répartition[Année],Clef_répartition[[#This Row],[Année]])))</f>
        <v>24</v>
      </c>
      <c r="G286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région_27_2017</v>
      </c>
      <c r="H2869">
        <v>5921</v>
      </c>
      <c r="I2869" t="s">
        <v>180</v>
      </c>
      <c r="J2869">
        <v>2017</v>
      </c>
      <c r="K2869">
        <v>4.1625549475195122E-3</v>
      </c>
    </row>
    <row r="2870" spans="1:11" x14ac:dyDescent="0.25">
      <c r="A2870" t="s">
        <v>721</v>
      </c>
      <c r="B2870" t="s">
        <v>591</v>
      </c>
      <c r="C2870" t="s">
        <v>592</v>
      </c>
      <c r="D287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0">
        <f>COUNTIFS(D$2:D2870,Clef_répartition[[#This Row],[Code_Nom]],J$2:J2870,Clef_répartition[[#This Row],[Année]])</f>
        <v>28</v>
      </c>
      <c r="F2870">
        <f>IF(Clef_répartition[[#This Row],[Code_Nom]]=D2869,F2869-1,(COUNTIFS(Clef_répartition[Code_Nom],Clef_répartition[[#This Row],[Code_Nom]],Clef_répartition[Année],Clef_répartition[[#This Row],[Année]])))</f>
        <v>23</v>
      </c>
      <c r="G287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région_28_2017</v>
      </c>
      <c r="H2870">
        <v>5922</v>
      </c>
      <c r="I2870" t="s">
        <v>183</v>
      </c>
      <c r="J2870">
        <v>2017</v>
      </c>
      <c r="K2870">
        <v>1.28644478334978E-2</v>
      </c>
    </row>
    <row r="2871" spans="1:11" x14ac:dyDescent="0.25">
      <c r="A2871" t="s">
        <v>721</v>
      </c>
      <c r="B2871" t="s">
        <v>591</v>
      </c>
      <c r="C2871" t="s">
        <v>592</v>
      </c>
      <c r="D287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1">
        <f>COUNTIFS(D$2:D2871,Clef_répartition[[#This Row],[Code_Nom]],J$2:J2871,Clef_répartition[[#This Row],[Année]])</f>
        <v>29</v>
      </c>
      <c r="F2871">
        <f>IF(Clef_répartition[[#This Row],[Code_Nom]]=D2870,F2870-1,(COUNTIFS(Clef_répartition[Code_Nom],Clef_répartition[[#This Row],[Code_Nom]],Clef_répartition[Année],Clef_répartition[[#This Row],[Année]])))</f>
        <v>22</v>
      </c>
      <c r="G287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région_29_2017</v>
      </c>
      <c r="H2871">
        <v>5563</v>
      </c>
      <c r="I2871" t="s">
        <v>193</v>
      </c>
      <c r="J2871">
        <v>2017</v>
      </c>
      <c r="K2871">
        <v>2.9245536915762089E-3</v>
      </c>
    </row>
    <row r="2872" spans="1:11" x14ac:dyDescent="0.25">
      <c r="A2872" t="s">
        <v>721</v>
      </c>
      <c r="B2872" t="s">
        <v>591</v>
      </c>
      <c r="C2872" t="s">
        <v>592</v>
      </c>
      <c r="D287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2">
        <f>COUNTIFS(D$2:D2872,Clef_répartition[[#This Row],[Code_Nom]],J$2:J2872,Clef_répartition[[#This Row],[Année]])</f>
        <v>30</v>
      </c>
      <c r="F2872">
        <f>IF(Clef_répartition[[#This Row],[Code_Nom]]=D2871,F2871-1,(COUNTIFS(Clef_répartition[Code_Nom],Clef_répartition[[#This Row],[Code_Nom]],Clef_répartition[Année],Clef_répartition[[#This Row],[Année]])))</f>
        <v>21</v>
      </c>
      <c r="G287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région_30_2017</v>
      </c>
      <c r="H2872">
        <v>5564</v>
      </c>
      <c r="I2872" t="s">
        <v>194</v>
      </c>
      <c r="J2872">
        <v>2017</v>
      </c>
      <c r="K2872">
        <v>1.8121467659459945E-3</v>
      </c>
    </row>
    <row r="2873" spans="1:11" x14ac:dyDescent="0.25">
      <c r="A2873" t="s">
        <v>721</v>
      </c>
      <c r="B2873" t="s">
        <v>591</v>
      </c>
      <c r="C2873" t="s">
        <v>592</v>
      </c>
      <c r="D287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3">
        <f>COUNTIFS(D$2:D2873,Clef_répartition[[#This Row],[Code_Nom]],J$2:J2873,Clef_répartition[[#This Row],[Année]])</f>
        <v>31</v>
      </c>
      <c r="F2873">
        <f>IF(Clef_répartition[[#This Row],[Code_Nom]]=D2872,F2872-1,(COUNTIFS(Clef_répartition[Code_Nom],Clef_répartition[[#This Row],[Code_Nom]],Clef_répartition[Année],Clef_répartition[[#This Row],[Année]])))</f>
        <v>20</v>
      </c>
      <c r="G287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région_31_2017</v>
      </c>
      <c r="H2873">
        <v>5565</v>
      </c>
      <c r="I2873" t="s">
        <v>199</v>
      </c>
      <c r="J2873">
        <v>2017</v>
      </c>
      <c r="K2873">
        <v>8.5583565084776173E-3</v>
      </c>
    </row>
    <row r="2874" spans="1:11" x14ac:dyDescent="0.25">
      <c r="A2874" t="s">
        <v>721</v>
      </c>
      <c r="B2874" t="s">
        <v>591</v>
      </c>
      <c r="C2874" t="s">
        <v>592</v>
      </c>
      <c r="D287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4">
        <f>COUNTIFS(D$2:D2874,Clef_répartition[[#This Row],[Code_Nom]],J$2:J2874,Clef_répartition[[#This Row],[Année]])</f>
        <v>32</v>
      </c>
      <c r="F2874">
        <f>IF(Clef_répartition[[#This Row],[Code_Nom]]=D2873,F2873-1,(COUNTIFS(Clef_répartition[Code_Nom],Clef_répartition[[#This Row],[Code_Nom]],Clef_répartition[Année],Clef_répartition[[#This Row],[Année]])))</f>
        <v>19</v>
      </c>
      <c r="G287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région_32_2017</v>
      </c>
      <c r="H2874">
        <v>5923</v>
      </c>
      <c r="I2874" t="s">
        <v>200</v>
      </c>
      <c r="J2874">
        <v>2017</v>
      </c>
      <c r="K2874">
        <v>3.3551628240782272E-3</v>
      </c>
    </row>
    <row r="2875" spans="1:11" x14ac:dyDescent="0.25">
      <c r="A2875" t="s">
        <v>721</v>
      </c>
      <c r="B2875" t="s">
        <v>591</v>
      </c>
      <c r="C2875" t="s">
        <v>592</v>
      </c>
      <c r="D287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5">
        <f>COUNTIFS(D$2:D2875,Clef_répartition[[#This Row],[Code_Nom]],J$2:J2875,Clef_répartition[[#This Row],[Année]])</f>
        <v>33</v>
      </c>
      <c r="F2875">
        <f>IF(Clef_répartition[[#This Row],[Code_Nom]]=D2874,F2874-1,(COUNTIFS(Clef_répartition[Code_Nom],Clef_répartition[[#This Row],[Code_Nom]],Clef_répartition[Année],Clef_répartition[[#This Row],[Année]])))</f>
        <v>18</v>
      </c>
      <c r="G287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région_33_2017</v>
      </c>
      <c r="H2875">
        <v>5924</v>
      </c>
      <c r="I2875" t="s">
        <v>202</v>
      </c>
      <c r="J2875">
        <v>2017</v>
      </c>
      <c r="K2875">
        <v>6.0285278550282588E-3</v>
      </c>
    </row>
    <row r="2876" spans="1:11" x14ac:dyDescent="0.25">
      <c r="A2876" t="s">
        <v>721</v>
      </c>
      <c r="B2876" t="s">
        <v>591</v>
      </c>
      <c r="C2876" t="s">
        <v>592</v>
      </c>
      <c r="D287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6">
        <f>COUNTIFS(D$2:D2876,Clef_répartition[[#This Row],[Code_Nom]],J$2:J2876,Clef_répartition[[#This Row],[Année]])</f>
        <v>34</v>
      </c>
      <c r="F2876">
        <f>IF(Clef_répartition[[#This Row],[Code_Nom]]=D2875,F2875-1,(COUNTIFS(Clef_répartition[Code_Nom],Clef_répartition[[#This Row],[Code_Nom]],Clef_répartition[Année],Clef_répartition[[#This Row],[Année]])))</f>
        <v>17</v>
      </c>
      <c r="G287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région_34_2017</v>
      </c>
      <c r="H2876">
        <v>5925</v>
      </c>
      <c r="I2876" t="s">
        <v>207</v>
      </c>
      <c r="J2876">
        <v>2017</v>
      </c>
      <c r="K2876">
        <v>3.4986992015789004E-3</v>
      </c>
    </row>
    <row r="2877" spans="1:11" x14ac:dyDescent="0.25">
      <c r="A2877" t="s">
        <v>721</v>
      </c>
      <c r="B2877" t="s">
        <v>591</v>
      </c>
      <c r="C2877" t="s">
        <v>592</v>
      </c>
      <c r="D287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7">
        <f>COUNTIFS(D$2:D2877,Clef_répartition[[#This Row],[Code_Nom]],J$2:J2877,Clef_répartition[[#This Row],[Année]])</f>
        <v>35</v>
      </c>
      <c r="F2877">
        <f>IF(Clef_répartition[[#This Row],[Code_Nom]]=D2876,F2876-1,(COUNTIFS(Clef_répartition[Code_Nom],Clef_répartition[[#This Row],[Code_Nom]],Clef_répartition[Année],Clef_répartition[[#This Row],[Année]])))</f>
        <v>16</v>
      </c>
      <c r="G287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région_35_2017</v>
      </c>
      <c r="H2877">
        <v>5926</v>
      </c>
      <c r="I2877" t="s">
        <v>218</v>
      </c>
      <c r="J2877">
        <v>2017</v>
      </c>
      <c r="K2877">
        <v>1.4084507042253523E-2</v>
      </c>
    </row>
    <row r="2878" spans="1:11" x14ac:dyDescent="0.25">
      <c r="A2878" t="s">
        <v>721</v>
      </c>
      <c r="B2878" t="s">
        <v>591</v>
      </c>
      <c r="C2878" t="s">
        <v>592</v>
      </c>
      <c r="D287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8">
        <f>COUNTIFS(D$2:D2878,Clef_répartition[[#This Row],[Code_Nom]],J$2:J2878,Clef_répartition[[#This Row],[Année]])</f>
        <v>36</v>
      </c>
      <c r="F2878">
        <f>IF(Clef_répartition[[#This Row],[Code_Nom]]=D2877,F2877-1,(COUNTIFS(Clef_répartition[Code_Nom],Clef_répartition[[#This Row],[Code_Nom]],Clef_répartition[Année],Clef_répartition[[#This Row],[Année]])))</f>
        <v>15</v>
      </c>
      <c r="G287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région_36_2017</v>
      </c>
      <c r="H2878">
        <v>5566</v>
      </c>
      <c r="I2878" t="s">
        <v>224</v>
      </c>
      <c r="J2878">
        <v>2017</v>
      </c>
      <c r="K2878">
        <v>6.9615143087826325E-3</v>
      </c>
    </row>
    <row r="2879" spans="1:11" x14ac:dyDescent="0.25">
      <c r="A2879" t="s">
        <v>721</v>
      </c>
      <c r="B2879" t="s">
        <v>591</v>
      </c>
      <c r="C2879" t="s">
        <v>592</v>
      </c>
      <c r="D287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79">
        <f>COUNTIFS(D$2:D2879,Clef_répartition[[#This Row],[Code_Nom]],J$2:J2879,Clef_répartition[[#This Row],[Année]])</f>
        <v>37</v>
      </c>
      <c r="F2879">
        <f>IF(Clef_répartition[[#This Row],[Code_Nom]]=D2878,F2878-1,(COUNTIFS(Clef_répartition[Code_Nom],Clef_répartition[[#This Row],[Code_Nom]],Clef_répartition[Année],Clef_répartition[[#This Row],[Année]])))</f>
        <v>14</v>
      </c>
      <c r="G287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région_37_2017</v>
      </c>
      <c r="H2879">
        <v>5928</v>
      </c>
      <c r="I2879" t="s">
        <v>240</v>
      </c>
      <c r="J2879">
        <v>2017</v>
      </c>
      <c r="K2879">
        <v>3.3551628240782272E-3</v>
      </c>
    </row>
    <row r="2880" spans="1:11" x14ac:dyDescent="0.25">
      <c r="A2880" t="s">
        <v>721</v>
      </c>
      <c r="B2880" t="s">
        <v>591</v>
      </c>
      <c r="C2880" t="s">
        <v>592</v>
      </c>
      <c r="D288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0">
        <f>COUNTIFS(D$2:D2880,Clef_répartition[[#This Row],[Code_Nom]],J$2:J2880,Clef_répartition[[#This Row],[Année]])</f>
        <v>38</v>
      </c>
      <c r="F2880">
        <f>IF(Clef_répartition[[#This Row],[Code_Nom]]=D2879,F2879-1,(COUNTIFS(Clef_répartition[Code_Nom],Clef_répartition[[#This Row],[Code_Nom]],Clef_répartition[Année],Clef_répartition[[#This Row],[Année]])))</f>
        <v>13</v>
      </c>
      <c r="G288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région_38_2017</v>
      </c>
      <c r="H2880">
        <v>5568</v>
      </c>
      <c r="I2880" t="s">
        <v>249</v>
      </c>
      <c r="J2880">
        <v>2017</v>
      </c>
      <c r="K2880">
        <v>0</v>
      </c>
    </row>
    <row r="2881" spans="1:11" x14ac:dyDescent="0.25">
      <c r="A2881" t="s">
        <v>721</v>
      </c>
      <c r="B2881" t="s">
        <v>591</v>
      </c>
      <c r="C2881" t="s">
        <v>592</v>
      </c>
      <c r="D288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1">
        <f>COUNTIFS(D$2:D2881,Clef_répartition[[#This Row],[Code_Nom]],J$2:J2881,Clef_répartition[[#This Row],[Année]])</f>
        <v>39</v>
      </c>
      <c r="F2881">
        <f>IF(Clef_répartition[[#This Row],[Code_Nom]]=D2880,F2880-1,(COUNTIFS(Clef_répartition[Code_Nom],Clef_répartition[[#This Row],[Code_Nom]],Clef_répartition[Année],Clef_répartition[[#This Row],[Année]])))</f>
        <v>12</v>
      </c>
      <c r="G288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région_39_2017</v>
      </c>
      <c r="H2881">
        <v>5929</v>
      </c>
      <c r="I2881" t="s">
        <v>257</v>
      </c>
      <c r="J2881">
        <v>2017</v>
      </c>
      <c r="K2881">
        <v>1.0854938548488379E-2</v>
      </c>
    </row>
    <row r="2882" spans="1:11" x14ac:dyDescent="0.25">
      <c r="A2882" t="s">
        <v>721</v>
      </c>
      <c r="B2882" t="s">
        <v>591</v>
      </c>
      <c r="C2882" t="s">
        <v>592</v>
      </c>
      <c r="D288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2">
        <f>COUNTIFS(D$2:D2882,Clef_répartition[[#This Row],[Code_Nom]],J$2:J2882,Clef_répartition[[#This Row],[Année]])</f>
        <v>40</v>
      </c>
      <c r="F2882">
        <f>IF(Clef_répartition[[#This Row],[Code_Nom]]=D2881,F2881-1,(COUNTIFS(Clef_répartition[Code_Nom],Clef_répartition[[#This Row],[Code_Nom]],Clef_répartition[Année],Clef_répartition[[#This Row],[Année]])))</f>
        <v>11</v>
      </c>
      <c r="G288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région_40_2017</v>
      </c>
      <c r="H2882">
        <v>5930</v>
      </c>
      <c r="I2882" t="s">
        <v>259</v>
      </c>
      <c r="J2882">
        <v>2017</v>
      </c>
      <c r="K2882">
        <v>3.5884094375168208E-3</v>
      </c>
    </row>
    <row r="2883" spans="1:11" x14ac:dyDescent="0.25">
      <c r="A2883" t="s">
        <v>721</v>
      </c>
      <c r="B2883" t="s">
        <v>591</v>
      </c>
      <c r="C2883" t="s">
        <v>592</v>
      </c>
      <c r="D288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3">
        <f>COUNTIFS(D$2:D2883,Clef_répartition[[#This Row],[Code_Nom]],J$2:J2883,Clef_répartition[[#This Row],[Année]])</f>
        <v>41</v>
      </c>
      <c r="F2883">
        <f>IF(Clef_répartition[[#This Row],[Code_Nom]]=D2882,F2882-1,(COUNTIFS(Clef_répartition[Code_Nom],Clef_répartition[[#This Row],[Code_Nom]],Clef_répartition[Année],Clef_répartition[[#This Row],[Année]])))</f>
        <v>10</v>
      </c>
      <c r="G288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région_41_2017</v>
      </c>
      <c r="H2883">
        <v>5571</v>
      </c>
      <c r="I2883" t="s">
        <v>263</v>
      </c>
      <c r="J2883">
        <v>2017</v>
      </c>
      <c r="K2883">
        <v>8.1815735175383517E-3</v>
      </c>
    </row>
    <row r="2884" spans="1:11" x14ac:dyDescent="0.25">
      <c r="A2884" t="s">
        <v>721</v>
      </c>
      <c r="B2884" t="s">
        <v>591</v>
      </c>
      <c r="C2884" t="s">
        <v>592</v>
      </c>
      <c r="D288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4">
        <f>COUNTIFS(D$2:D2884,Clef_répartition[[#This Row],[Code_Nom]],J$2:J2884,Clef_répartition[[#This Row],[Année]])</f>
        <v>42</v>
      </c>
      <c r="F2884">
        <f>IF(Clef_répartition[[#This Row],[Code_Nom]]=D2883,F2883-1,(COUNTIFS(Clef_répartition[Code_Nom],Clef_répartition[[#This Row],[Code_Nom]],Clef_répartition[Année],Clef_répartition[[#This Row],[Année]])))</f>
        <v>9</v>
      </c>
      <c r="G288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région_42_2017</v>
      </c>
      <c r="H2884">
        <v>5931</v>
      </c>
      <c r="I2884" t="s">
        <v>267</v>
      </c>
      <c r="J2884">
        <v>2017</v>
      </c>
      <c r="K2884">
        <v>1.51251457791334E-2</v>
      </c>
    </row>
    <row r="2885" spans="1:11" x14ac:dyDescent="0.25">
      <c r="A2885" t="s">
        <v>721</v>
      </c>
      <c r="B2885" t="s">
        <v>591</v>
      </c>
      <c r="C2885" t="s">
        <v>592</v>
      </c>
      <c r="D288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5">
        <f>COUNTIFS(D$2:D2885,Clef_répartition[[#This Row],[Code_Nom]],J$2:J2885,Clef_répartition[[#This Row],[Année]])</f>
        <v>43</v>
      </c>
      <c r="F2885">
        <f>IF(Clef_répartition[[#This Row],[Code_Nom]]=D2884,F2884-1,(COUNTIFS(Clef_répartition[Code_Nom],Clef_répartition[[#This Row],[Code_Nom]],Clef_répartition[Année],Clef_répartition[[#This Row],[Année]])))</f>
        <v>8</v>
      </c>
      <c r="G288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région_43_2017</v>
      </c>
      <c r="H2885">
        <v>5932</v>
      </c>
      <c r="I2885" t="s">
        <v>269</v>
      </c>
      <c r="J2885">
        <v>2017</v>
      </c>
      <c r="K2885">
        <v>3.9113662868933349E-3</v>
      </c>
    </row>
    <row r="2886" spans="1:11" x14ac:dyDescent="0.25">
      <c r="A2886" t="s">
        <v>721</v>
      </c>
      <c r="B2886" t="s">
        <v>591</v>
      </c>
      <c r="C2886" t="s">
        <v>592</v>
      </c>
      <c r="D288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6">
        <f>COUNTIFS(D$2:D2886,Clef_répartition[[#This Row],[Code_Nom]],J$2:J2886,Clef_répartition[[#This Row],[Année]])</f>
        <v>44</v>
      </c>
      <c r="F2886">
        <f>IF(Clef_répartition[[#This Row],[Code_Nom]]=D2885,F2885-1,(COUNTIFS(Clef_répartition[Code_Nom],Clef_répartition[[#This Row],[Code_Nom]],Clef_répartition[Année],Clef_répartition[[#This Row],[Année]])))</f>
        <v>7</v>
      </c>
      <c r="G288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région_44_2017</v>
      </c>
      <c r="H2886">
        <v>5933</v>
      </c>
      <c r="I2886" t="s">
        <v>271</v>
      </c>
      <c r="J2886">
        <v>2017</v>
      </c>
      <c r="K2886">
        <v>1.2649143267246792E-2</v>
      </c>
    </row>
    <row r="2887" spans="1:11" x14ac:dyDescent="0.25">
      <c r="A2887" t="s">
        <v>721</v>
      </c>
      <c r="B2887" t="s">
        <v>591</v>
      </c>
      <c r="C2887" t="s">
        <v>592</v>
      </c>
      <c r="D288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7">
        <f>COUNTIFS(D$2:D2887,Clef_répartition[[#This Row],[Code_Nom]],J$2:J2887,Clef_répartition[[#This Row],[Année]])</f>
        <v>45</v>
      </c>
      <c r="F2887">
        <f>IF(Clef_répartition[[#This Row],[Code_Nom]]=D2886,F2886-1,(COUNTIFS(Clef_répartition[Code_Nom],Clef_répartition[[#This Row],[Code_Nom]],Clef_répartition[Année],Clef_répartition[[#This Row],[Année]])))</f>
        <v>6</v>
      </c>
      <c r="G288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région_45_2017</v>
      </c>
      <c r="H2887">
        <v>5934</v>
      </c>
      <c r="I2887" t="s">
        <v>273</v>
      </c>
      <c r="J2887">
        <v>2017</v>
      </c>
      <c r="K2887">
        <v>4.2702072306450168E-3</v>
      </c>
    </row>
    <row r="2888" spans="1:11" x14ac:dyDescent="0.25">
      <c r="A2888" t="s">
        <v>721</v>
      </c>
      <c r="B2888" t="s">
        <v>591</v>
      </c>
      <c r="C2888" t="s">
        <v>592</v>
      </c>
      <c r="D288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8">
        <f>COUNTIFS(D$2:D2888,Clef_répartition[[#This Row],[Code_Nom]],J$2:J2888,Clef_répartition[[#This Row],[Année]])</f>
        <v>46</v>
      </c>
      <c r="F2888">
        <f>IF(Clef_répartition[[#This Row],[Code_Nom]]=D2887,F2887-1,(COUNTIFS(Clef_répartition[Code_Nom],Clef_répartition[[#This Row],[Code_Nom]],Clef_répartition[Année],Clef_répartition[[#This Row],[Année]])))</f>
        <v>5</v>
      </c>
      <c r="G288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région_46_2017</v>
      </c>
      <c r="H2888">
        <v>5935</v>
      </c>
      <c r="I2888" t="s">
        <v>280</v>
      </c>
      <c r="J2888">
        <v>2017</v>
      </c>
      <c r="K2888">
        <v>1.9018570018839152E-3</v>
      </c>
    </row>
    <row r="2889" spans="1:11" x14ac:dyDescent="0.25">
      <c r="A2889" t="s">
        <v>721</v>
      </c>
      <c r="B2889" t="s">
        <v>591</v>
      </c>
      <c r="C2889" t="s">
        <v>592</v>
      </c>
      <c r="D288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89">
        <f>COUNTIFS(D$2:D2889,Clef_répartition[[#This Row],[Code_Nom]],J$2:J2889,Clef_répartition[[#This Row],[Année]])</f>
        <v>47</v>
      </c>
      <c r="F2889">
        <f>IF(Clef_répartition[[#This Row],[Code_Nom]]=D2888,F2888-1,(COUNTIFS(Clef_répartition[Code_Nom],Clef_répartition[[#This Row],[Code_Nom]],Clef_répartition[Année],Clef_répartition[[#This Row],[Année]])))</f>
        <v>4</v>
      </c>
      <c r="G288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région_47_2017</v>
      </c>
      <c r="H2889">
        <v>5937</v>
      </c>
      <c r="I2889" t="s">
        <v>593</v>
      </c>
      <c r="J2889">
        <v>2017</v>
      </c>
      <c r="K2889">
        <v>2.1889297568852607E-3</v>
      </c>
    </row>
    <row r="2890" spans="1:11" x14ac:dyDescent="0.25">
      <c r="A2890" t="s">
        <v>721</v>
      </c>
      <c r="B2890" t="s">
        <v>591</v>
      </c>
      <c r="C2890" t="s">
        <v>592</v>
      </c>
      <c r="D289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90">
        <f>COUNTIFS(D$2:D2890,Clef_répartition[[#This Row],[Code_Nom]],J$2:J2890,Clef_répartition[[#This Row],[Année]])</f>
        <v>48</v>
      </c>
      <c r="F2890">
        <f>IF(Clef_répartition[[#This Row],[Code_Nom]]=D2889,F2889-1,(COUNTIFS(Clef_répartition[Code_Nom],Clef_répartition[[#This Row],[Code_Nom]],Clef_répartition[Année],Clef_répartition[[#This Row],[Année]])))</f>
        <v>3</v>
      </c>
      <c r="G289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région_48_2017</v>
      </c>
      <c r="H2890">
        <v>5766</v>
      </c>
      <c r="I2890" t="s">
        <v>293</v>
      </c>
      <c r="J2890">
        <v>2017</v>
      </c>
      <c r="K2890">
        <v>1.0298735085673276E-2</v>
      </c>
    </row>
    <row r="2891" spans="1:11" x14ac:dyDescent="0.25">
      <c r="A2891" t="s">
        <v>721</v>
      </c>
      <c r="B2891" t="s">
        <v>591</v>
      </c>
      <c r="C2891" t="s">
        <v>592</v>
      </c>
      <c r="D289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91">
        <f>COUNTIFS(D$2:D2891,Clef_répartition[[#This Row],[Code_Nom]],J$2:J2891,Clef_répartition[[#This Row],[Année]])</f>
        <v>49</v>
      </c>
      <c r="F2891">
        <f>IF(Clef_répartition[[#This Row],[Code_Nom]]=D2890,F2890-1,(COUNTIFS(Clef_répartition[Code_Nom],Clef_répartition[[#This Row],[Code_Nom]],Clef_répartition[Année],Clef_répartition[[#This Row],[Année]])))</f>
        <v>2</v>
      </c>
      <c r="G289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région_49_2017</v>
      </c>
      <c r="H2891">
        <v>5938</v>
      </c>
      <c r="I2891" t="s">
        <v>298</v>
      </c>
      <c r="J2891">
        <v>2017</v>
      </c>
      <c r="K2891">
        <v>0.54199336144254062</v>
      </c>
    </row>
    <row r="2892" spans="1:11" x14ac:dyDescent="0.25">
      <c r="A2892" t="s">
        <v>721</v>
      </c>
      <c r="B2892" t="s">
        <v>591</v>
      </c>
      <c r="C2892" t="s">
        <v>592</v>
      </c>
      <c r="D289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2892">
        <f>COUNTIFS(D$2:D2892,Clef_répartition[[#This Row],[Code_Nom]],J$2:J2892,Clef_répartition[[#This Row],[Année]])</f>
        <v>50</v>
      </c>
      <c r="F2892">
        <f>IF(Clef_répartition[[#This Row],[Code_Nom]]=D2891,F2891-1,(COUNTIFS(Clef_répartition[Code_Nom],Clef_répartition[[#This Row],[Code_Nom]],Clef_répartition[Année],Clef_répartition[[#This Row],[Année]])))</f>
        <v>1</v>
      </c>
      <c r="G289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région_50_2017</v>
      </c>
      <c r="H2892">
        <v>5939</v>
      </c>
      <c r="I2892" t="s">
        <v>299</v>
      </c>
      <c r="J2892">
        <v>2017</v>
      </c>
      <c r="K2892">
        <v>6.0123800125594339E-2</v>
      </c>
    </row>
    <row r="2893" spans="1:11" x14ac:dyDescent="0.25">
      <c r="A2893" t="s">
        <v>721</v>
      </c>
      <c r="B2893" t="s">
        <v>529</v>
      </c>
      <c r="C2893" t="s">
        <v>530</v>
      </c>
      <c r="D2893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2893">
        <f>COUNTIFS(D$2:D2893,Clef_répartition[[#This Row],[Code_Nom]],J$2:J2893,Clef_répartition[[#This Row],[Année]])</f>
        <v>1</v>
      </c>
      <c r="F2893">
        <f>IF(Clef_répartition[[#This Row],[Code_Nom]]=D2892,F2892-1,(COUNTIFS(Clef_répartition[Code_Nom],Clef_répartition[[#This Row],[Code_Nom]],Clef_répartition[Année],Clef_répartition[[#This Row],[Année]])))</f>
        <v>3</v>
      </c>
      <c r="G2893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Corrençon-Neyruz-Oulens-Villars-le-Comte_1_2017</v>
      </c>
      <c r="H2893">
        <v>5675</v>
      </c>
      <c r="I2893" t="s">
        <v>164</v>
      </c>
      <c r="J2893">
        <v>2017</v>
      </c>
      <c r="K2893">
        <v>0.14000000000000001</v>
      </c>
    </row>
    <row r="2894" spans="1:11" x14ac:dyDescent="0.25">
      <c r="A2894" t="s">
        <v>721</v>
      </c>
      <c r="B2894" t="s">
        <v>529</v>
      </c>
      <c r="C2894" t="s">
        <v>530</v>
      </c>
      <c r="D2894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2894">
        <f>COUNTIFS(D$2:D2894,Clef_répartition[[#This Row],[Code_Nom]],J$2:J2894,Clef_répartition[[#This Row],[Année]])</f>
        <v>2</v>
      </c>
      <c r="F2894">
        <f>IF(Clef_répartition[[#This Row],[Code_Nom]]=D2893,F2893-1,(COUNTIFS(Clef_répartition[Code_Nom],Clef_répartition[[#This Row],[Code_Nom]],Clef_répartition[Année],Clef_répartition[[#This Row],[Année]])))</f>
        <v>2</v>
      </c>
      <c r="G2894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Corrençon-Neyruz-Oulens-Villars-le-Comte_2_2017</v>
      </c>
      <c r="H2894">
        <v>5693</v>
      </c>
      <c r="I2894" t="s">
        <v>184</v>
      </c>
      <c r="J2894">
        <v>2017</v>
      </c>
      <c r="K2894">
        <v>0.56999999999999995</v>
      </c>
    </row>
    <row r="2895" spans="1:11" x14ac:dyDescent="0.25">
      <c r="A2895" t="s">
        <v>721</v>
      </c>
      <c r="B2895" t="s">
        <v>529</v>
      </c>
      <c r="C2895" t="s">
        <v>530</v>
      </c>
      <c r="D2895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2895">
        <f>COUNTIFS(D$2:D2895,Clef_répartition[[#This Row],[Code_Nom]],J$2:J2895,Clef_répartition[[#This Row],[Année]])</f>
        <v>3</v>
      </c>
      <c r="F2895">
        <f>IF(Clef_répartition[[#This Row],[Code_Nom]]=D2894,F2894-1,(COUNTIFS(Clef_répartition[Code_Nom],Clef_répartition[[#This Row],[Code_Nom]],Clef_répartition[Année],Clef_répartition[[#This Row],[Année]])))</f>
        <v>1</v>
      </c>
      <c r="G2895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Corrençon-Neyruz-Oulens-Villars-le-Comte_3_2017</v>
      </c>
      <c r="H2895">
        <v>5690</v>
      </c>
      <c r="I2895" t="s">
        <v>281</v>
      </c>
      <c r="J2895">
        <v>2017</v>
      </c>
      <c r="K2895">
        <v>0.28999999999999998</v>
      </c>
    </row>
    <row r="2896" spans="1:11" x14ac:dyDescent="0.25">
      <c r="A2896" t="s">
        <v>721</v>
      </c>
      <c r="B2896" t="s">
        <v>638</v>
      </c>
      <c r="C2896" t="s">
        <v>639</v>
      </c>
      <c r="D2896" t="str">
        <f>Clef_répartition[[#This Row],[Code association]]&amp;"_"&amp;Clef_répartition[[#This Row],[Nom association]]</f>
        <v>CREB_Connexion des Réseaux d'Eau communaux de la rive droite de la Broye</v>
      </c>
      <c r="E2896">
        <f>COUNTIFS(D$2:D2896,Clef_répartition[[#This Row],[Code_Nom]],J$2:J2896,Clef_répartition[[#This Row],[Année]])</f>
        <v>1</v>
      </c>
      <c r="F2896">
        <f>IF(Clef_répartition[[#This Row],[Code_Nom]]=D2895,F2895-1,(COUNTIFS(Clef_répartition[Code_Nom],Clef_répartition[[#This Row],[Code_Nom]],Clef_répartition[Année],Clef_répartition[[#This Row],[Année]])))</f>
        <v>3</v>
      </c>
      <c r="G2896" t="str">
        <f>Clef_répartition[[#This Row],[Code_Nom]]&amp;"_"&amp;Clef_répartition[[#This Row],[Nombre]]&amp;"_"&amp;Clef_répartition[[#This Row],[Année]]</f>
        <v>CREB_Connexion des Réseaux d'Eau communaux de la rive droite de la Broye_1_2017</v>
      </c>
      <c r="H2896">
        <v>5819</v>
      </c>
      <c r="I2896" t="s">
        <v>136</v>
      </c>
      <c r="J2896">
        <v>2017</v>
      </c>
      <c r="K2896">
        <v>3.4099999999999998E-2</v>
      </c>
    </row>
    <row r="2897" spans="1:11" x14ac:dyDescent="0.25">
      <c r="A2897" t="s">
        <v>721</v>
      </c>
      <c r="B2897" t="s">
        <v>638</v>
      </c>
      <c r="C2897" t="s">
        <v>639</v>
      </c>
      <c r="D2897" t="str">
        <f>Clef_répartition[[#This Row],[Code association]]&amp;"_"&amp;Clef_répartition[[#This Row],[Nom association]]</f>
        <v>CREB_Connexion des Réseaux d'Eau communaux de la rive droite de la Broye</v>
      </c>
      <c r="E2897">
        <f>COUNTIFS(D$2:D2897,Clef_répartition[[#This Row],[Code_Nom]],J$2:J2897,Clef_répartition[[#This Row],[Année]])</f>
        <v>2</v>
      </c>
      <c r="F2897">
        <f>IF(Clef_répartition[[#This Row],[Code_Nom]]=D2896,F2896-1,(COUNTIFS(Clef_répartition[Code_Nom],Clef_répartition[[#This Row],[Code_Nom]],Clef_répartition[Année],Clef_répartition[[#This Row],[Année]])))</f>
        <v>2</v>
      </c>
      <c r="G2897" t="str">
        <f>Clef_répartition[[#This Row],[Code_Nom]]&amp;"_"&amp;Clef_répartition[[#This Row],[Nombre]]&amp;"_"&amp;Clef_répartition[[#This Row],[Année]]</f>
        <v>CREB_Connexion des Réseaux d'Eau communaux de la rive droite de la Broye_2_2017</v>
      </c>
      <c r="H2897">
        <v>5764</v>
      </c>
      <c r="I2897" t="s">
        <v>274</v>
      </c>
      <c r="J2897">
        <v>2017</v>
      </c>
      <c r="K2897">
        <v>0.31780000000000003</v>
      </c>
    </row>
    <row r="2898" spans="1:11" x14ac:dyDescent="0.25">
      <c r="A2898" t="s">
        <v>721</v>
      </c>
      <c r="B2898" t="s">
        <v>638</v>
      </c>
      <c r="C2898" t="s">
        <v>639</v>
      </c>
      <c r="D2898" t="str">
        <f>Clef_répartition[[#This Row],[Code association]]&amp;"_"&amp;Clef_répartition[[#This Row],[Nom association]]</f>
        <v>CREB_Connexion des Réseaux d'Eau communaux de la rive droite de la Broye</v>
      </c>
      <c r="E2898">
        <f>COUNTIFS(D$2:D2898,Clef_répartition[[#This Row],[Code_Nom]],J$2:J2898,Clef_répartition[[#This Row],[Année]])</f>
        <v>3</v>
      </c>
      <c r="F2898">
        <f>IF(Clef_répartition[[#This Row],[Code_Nom]]=D2897,F2897-1,(COUNTIFS(Clef_répartition[Code_Nom],Clef_répartition[[#This Row],[Code_Nom]],Clef_répartition[Année],Clef_répartition[[#This Row],[Année]])))</f>
        <v>1</v>
      </c>
      <c r="G2898" t="str">
        <f>Clef_répartition[[#This Row],[Code_Nom]]&amp;"_"&amp;Clef_répartition[[#This Row],[Nombre]]&amp;"_"&amp;Clef_répartition[[#This Row],[Année]]</f>
        <v>CREB_Connexion des Réseaux d'Eau communaux de la rive droite de la Broye_3_2017</v>
      </c>
      <c r="H2898">
        <v>5830</v>
      </c>
      <c r="I2898" t="s">
        <v>285</v>
      </c>
      <c r="J2898">
        <v>2017</v>
      </c>
      <c r="K2898">
        <v>3.9600000000000003E-2</v>
      </c>
    </row>
    <row r="2899" spans="1:11" x14ac:dyDescent="0.25">
      <c r="A2899" t="s">
        <v>721</v>
      </c>
      <c r="B2899" t="s">
        <v>604</v>
      </c>
      <c r="C2899" t="s">
        <v>605</v>
      </c>
      <c r="D2899" t="str">
        <f>Clef_répartition[[#This Row],[Code association]]&amp;"_"&amp;Clef_répartition[[#This Row],[Nom association]]</f>
        <v>EMB_Epuration Moyenne Broye</v>
      </c>
      <c r="E2899">
        <f>COUNTIFS(D$2:D2899,Clef_répartition[[#This Row],[Code_Nom]],J$2:J2899,Clef_répartition[[#This Row],[Année]])</f>
        <v>1</v>
      </c>
      <c r="F2899">
        <f>IF(Clef_répartition[[#This Row],[Code_Nom]]=D2898,F2898-1,(COUNTIFS(Clef_répartition[Code_Nom],Clef_répartition[[#This Row],[Code_Nom]],Clef_répartition[Année],Clef_répartition[[#This Row],[Année]])))</f>
        <v>22</v>
      </c>
      <c r="G2899" t="str">
        <f>Clef_répartition[[#This Row],[Code_Nom]]&amp;"_"&amp;Clef_répartition[[#This Row],[Nombre]]&amp;"_"&amp;Clef_répartition[[#This Row],[Année]]</f>
        <v>EMB_Epuration Moyenne Broye_1_2017</v>
      </c>
      <c r="H2899">
        <v>5663</v>
      </c>
      <c r="I2899" t="s">
        <v>45</v>
      </c>
      <c r="J2899">
        <v>2017</v>
      </c>
      <c r="K2899">
        <v>0</v>
      </c>
    </row>
    <row r="2900" spans="1:11" x14ac:dyDescent="0.25">
      <c r="A2900" t="s">
        <v>721</v>
      </c>
      <c r="B2900" t="s">
        <v>604</v>
      </c>
      <c r="C2900" t="s">
        <v>605</v>
      </c>
      <c r="D2900" t="str">
        <f>Clef_répartition[[#This Row],[Code association]]&amp;"_"&amp;Clef_répartition[[#This Row],[Nom association]]</f>
        <v>EMB_Epuration Moyenne Broye</v>
      </c>
      <c r="E2900">
        <f>COUNTIFS(D$2:D2900,Clef_répartition[[#This Row],[Code_Nom]],J$2:J2900,Clef_répartition[[#This Row],[Année]])</f>
        <v>2</v>
      </c>
      <c r="F2900">
        <f>IF(Clef_répartition[[#This Row],[Code_Nom]]=D2899,F2899-1,(COUNTIFS(Clef_répartition[Code_Nom],Clef_répartition[[#This Row],[Code_Nom]],Clef_répartition[Année],Clef_répartition[[#This Row],[Année]])))</f>
        <v>21</v>
      </c>
      <c r="G2900" t="str">
        <f>Clef_répartition[[#This Row],[Code_Nom]]&amp;"_"&amp;Clef_répartition[[#This Row],[Nombre]]&amp;"_"&amp;Clef_répartition[[#This Row],[Année]]</f>
        <v>EMB_Epuration Moyenne Broye_2_2017</v>
      </c>
      <c r="H2900">
        <v>5665</v>
      </c>
      <c r="I2900" t="s">
        <v>57</v>
      </c>
      <c r="J2900">
        <v>2017</v>
      </c>
      <c r="K2900">
        <v>0</v>
      </c>
    </row>
    <row r="2901" spans="1:11" x14ac:dyDescent="0.25">
      <c r="A2901" t="s">
        <v>721</v>
      </c>
      <c r="B2901" t="s">
        <v>604</v>
      </c>
      <c r="C2901" t="s">
        <v>605</v>
      </c>
      <c r="D2901" t="str">
        <f>Clef_répartition[[#This Row],[Code association]]&amp;"_"&amp;Clef_répartition[[#This Row],[Nom association]]</f>
        <v>EMB_Epuration Moyenne Broye</v>
      </c>
      <c r="E2901">
        <f>COUNTIFS(D$2:D2901,Clef_répartition[[#This Row],[Code_Nom]],J$2:J2901,Clef_répartition[[#This Row],[Année]])</f>
        <v>3</v>
      </c>
      <c r="F2901">
        <f>IF(Clef_répartition[[#This Row],[Code_Nom]]=D2900,F2900-1,(COUNTIFS(Clef_répartition[Code_Nom],Clef_répartition[[#This Row],[Code_Nom]],Clef_répartition[Année],Clef_répartition[[#This Row],[Année]])))</f>
        <v>20</v>
      </c>
      <c r="G2901" t="str">
        <f>Clef_répartition[[#This Row],[Code_Nom]]&amp;"_"&amp;Clef_répartition[[#This Row],[Nombre]]&amp;"_"&amp;Clef_répartition[[#This Row],[Année]]</f>
        <v>EMB_Epuration Moyenne Broye_3_2017</v>
      </c>
      <c r="H2901">
        <v>5785</v>
      </c>
      <c r="I2901" t="s">
        <v>74</v>
      </c>
      <c r="J2901">
        <v>2017</v>
      </c>
      <c r="K2901">
        <v>0</v>
      </c>
    </row>
    <row r="2902" spans="1:11" x14ac:dyDescent="0.25">
      <c r="A2902" t="s">
        <v>721</v>
      </c>
      <c r="B2902" t="s">
        <v>604</v>
      </c>
      <c r="C2902" t="s">
        <v>605</v>
      </c>
      <c r="D2902" t="str">
        <f>Clef_répartition[[#This Row],[Code association]]&amp;"_"&amp;Clef_répartition[[#This Row],[Nom association]]</f>
        <v>EMB_Epuration Moyenne Broye</v>
      </c>
      <c r="E2902">
        <f>COUNTIFS(D$2:D2902,Clef_répartition[[#This Row],[Code_Nom]],J$2:J2902,Clef_répartition[[#This Row],[Année]])</f>
        <v>4</v>
      </c>
      <c r="F2902">
        <f>IF(Clef_répartition[[#This Row],[Code_Nom]]=D2901,F2901-1,(COUNTIFS(Clef_répartition[Code_Nom],Clef_répartition[[#This Row],[Code_Nom]],Clef_répartition[Année],Clef_répartition[[#This Row],[Année]])))</f>
        <v>19</v>
      </c>
      <c r="G2902" t="str">
        <f>Clef_répartition[[#This Row],[Code_Nom]]&amp;"_"&amp;Clef_répartition[[#This Row],[Nombre]]&amp;"_"&amp;Clef_répartition[[#This Row],[Année]]</f>
        <v>EMB_Epuration Moyenne Broye_4_2017</v>
      </c>
      <c r="H2902">
        <v>5669</v>
      </c>
      <c r="I2902" t="s">
        <v>89</v>
      </c>
      <c r="J2902">
        <v>2017</v>
      </c>
      <c r="K2902">
        <v>0</v>
      </c>
    </row>
    <row r="2903" spans="1:11" x14ac:dyDescent="0.25">
      <c r="A2903" t="s">
        <v>721</v>
      </c>
      <c r="B2903" t="s">
        <v>604</v>
      </c>
      <c r="C2903" t="s">
        <v>605</v>
      </c>
      <c r="D2903" t="str">
        <f>Clef_répartition[[#This Row],[Code association]]&amp;"_"&amp;Clef_répartition[[#This Row],[Nom association]]</f>
        <v>EMB_Epuration Moyenne Broye</v>
      </c>
      <c r="E2903">
        <f>COUNTIFS(D$2:D2903,Clef_répartition[[#This Row],[Code_Nom]],J$2:J2903,Clef_répartition[[#This Row],[Année]])</f>
        <v>5</v>
      </c>
      <c r="F2903">
        <f>IF(Clef_répartition[[#This Row],[Code_Nom]]=D2902,F2902-1,(COUNTIFS(Clef_répartition[Code_Nom],Clef_répartition[[#This Row],[Code_Nom]],Clef_répartition[Année],Clef_répartition[[#This Row],[Année]])))</f>
        <v>18</v>
      </c>
      <c r="G2903" t="str">
        <f>Clef_répartition[[#This Row],[Code_Nom]]&amp;"_"&amp;Clef_répartition[[#This Row],[Nombre]]&amp;"_"&amp;Clef_répartition[[#This Row],[Année]]</f>
        <v>EMB_Epuration Moyenne Broye_5_2017</v>
      </c>
      <c r="H2903">
        <v>5671</v>
      </c>
      <c r="I2903" t="s">
        <v>95</v>
      </c>
      <c r="J2903">
        <v>2017</v>
      </c>
      <c r="K2903">
        <v>0</v>
      </c>
    </row>
    <row r="2904" spans="1:11" x14ac:dyDescent="0.25">
      <c r="A2904" t="s">
        <v>721</v>
      </c>
      <c r="B2904" t="s">
        <v>604</v>
      </c>
      <c r="C2904" t="s">
        <v>605</v>
      </c>
      <c r="D2904" t="str">
        <f>Clef_répartition[[#This Row],[Code association]]&amp;"_"&amp;Clef_répartition[[#This Row],[Nom association]]</f>
        <v>EMB_Epuration Moyenne Broye</v>
      </c>
      <c r="E2904">
        <f>COUNTIFS(D$2:D2904,Clef_répartition[[#This Row],[Code_Nom]],J$2:J2904,Clef_répartition[[#This Row],[Année]])</f>
        <v>6</v>
      </c>
      <c r="F2904">
        <f>IF(Clef_répartition[[#This Row],[Code_Nom]]=D2903,F2903-1,(COUNTIFS(Clef_répartition[Code_Nom],Clef_répartition[[#This Row],[Code_Nom]],Clef_répartition[Année],Clef_répartition[[#This Row],[Année]])))</f>
        <v>17</v>
      </c>
      <c r="G2904" t="str">
        <f>Clef_répartition[[#This Row],[Code_Nom]]&amp;"_"&amp;Clef_répartition[[#This Row],[Nombre]]&amp;"_"&amp;Clef_répartition[[#This Row],[Année]]</f>
        <v>EMB_Epuration Moyenne Broye_6_2017</v>
      </c>
      <c r="H2904">
        <v>5673</v>
      </c>
      <c r="I2904" t="s">
        <v>137</v>
      </c>
      <c r="J2904">
        <v>2017</v>
      </c>
      <c r="K2904">
        <v>0</v>
      </c>
    </row>
    <row r="2905" spans="1:11" x14ac:dyDescent="0.25">
      <c r="A2905" t="s">
        <v>721</v>
      </c>
      <c r="B2905" t="s">
        <v>604</v>
      </c>
      <c r="C2905" t="s">
        <v>605</v>
      </c>
      <c r="D2905" t="str">
        <f>Clef_répartition[[#This Row],[Code association]]&amp;"_"&amp;Clef_répartition[[#This Row],[Nom association]]</f>
        <v>EMB_Epuration Moyenne Broye</v>
      </c>
      <c r="E2905">
        <f>COUNTIFS(D$2:D2905,Clef_répartition[[#This Row],[Code_Nom]],J$2:J2905,Clef_répartition[[#This Row],[Année]])</f>
        <v>7</v>
      </c>
      <c r="F2905">
        <f>IF(Clef_répartition[[#This Row],[Code_Nom]]=D2904,F2904-1,(COUNTIFS(Clef_répartition[Code_Nom],Clef_répartition[[#This Row],[Code_Nom]],Clef_répartition[Année],Clef_répartition[[#This Row],[Année]])))</f>
        <v>16</v>
      </c>
      <c r="G2905" t="str">
        <f>Clef_répartition[[#This Row],[Code_Nom]]&amp;"_"&amp;Clef_répartition[[#This Row],[Nombre]]&amp;"_"&amp;Clef_répartition[[#This Row],[Année]]</f>
        <v>EMB_Epuration Moyenne Broye_7_2017</v>
      </c>
      <c r="H2905">
        <v>5806</v>
      </c>
      <c r="I2905" t="s">
        <v>140</v>
      </c>
      <c r="J2905">
        <v>2017</v>
      </c>
      <c r="K2905">
        <v>0</v>
      </c>
    </row>
    <row r="2906" spans="1:11" x14ac:dyDescent="0.25">
      <c r="A2906" t="s">
        <v>721</v>
      </c>
      <c r="B2906" t="s">
        <v>604</v>
      </c>
      <c r="C2906" t="s">
        <v>605</v>
      </c>
      <c r="D2906" t="str">
        <f>Clef_répartition[[#This Row],[Code association]]&amp;"_"&amp;Clef_répartition[[#This Row],[Nom association]]</f>
        <v>EMB_Epuration Moyenne Broye</v>
      </c>
      <c r="E2906">
        <f>COUNTIFS(D$2:D2906,Clef_répartition[[#This Row],[Code_Nom]],J$2:J2906,Clef_répartition[[#This Row],[Année]])</f>
        <v>8</v>
      </c>
      <c r="F2906">
        <f>IF(Clef_répartition[[#This Row],[Code_Nom]]=D2905,F2905-1,(COUNTIFS(Clef_répartition[Code_Nom],Clef_répartition[[#This Row],[Code_Nom]],Clef_répartition[Année],Clef_répartition[[#This Row],[Année]])))</f>
        <v>15</v>
      </c>
      <c r="G2906" t="str">
        <f>Clef_répartition[[#This Row],[Code_Nom]]&amp;"_"&amp;Clef_répartition[[#This Row],[Nombre]]&amp;"_"&amp;Clef_répartition[[#This Row],[Année]]</f>
        <v>EMB_Epuration Moyenne Broye_8_2017</v>
      </c>
      <c r="H2906">
        <v>5674</v>
      </c>
      <c r="I2906" t="s">
        <v>163</v>
      </c>
      <c r="J2906">
        <v>2017</v>
      </c>
      <c r="K2906">
        <v>0</v>
      </c>
    </row>
    <row r="2907" spans="1:11" x14ac:dyDescent="0.25">
      <c r="A2907" t="s">
        <v>721</v>
      </c>
      <c r="B2907" t="s">
        <v>604</v>
      </c>
      <c r="C2907" t="s">
        <v>605</v>
      </c>
      <c r="D2907" t="str">
        <f>Clef_répartition[[#This Row],[Code association]]&amp;"_"&amp;Clef_répartition[[#This Row],[Nom association]]</f>
        <v>EMB_Epuration Moyenne Broye</v>
      </c>
      <c r="E2907">
        <f>COUNTIFS(D$2:D2907,Clef_répartition[[#This Row],[Code_Nom]],J$2:J2907,Clef_répartition[[#This Row],[Année]])</f>
        <v>9</v>
      </c>
      <c r="F2907">
        <f>IF(Clef_répartition[[#This Row],[Code_Nom]]=D2906,F2906-1,(COUNTIFS(Clef_répartition[Code_Nom],Clef_répartition[[#This Row],[Code_Nom]],Clef_répartition[Année],Clef_répartition[[#This Row],[Année]])))</f>
        <v>14</v>
      </c>
      <c r="G2907" t="str">
        <f>Clef_répartition[[#This Row],[Code_Nom]]&amp;"_"&amp;Clef_répartition[[#This Row],[Nombre]]&amp;"_"&amp;Clef_répartition[[#This Row],[Année]]</f>
        <v>EMB_Epuration Moyenne Broye_9_2017</v>
      </c>
      <c r="H2907">
        <v>5675</v>
      </c>
      <c r="I2907" t="s">
        <v>164</v>
      </c>
      <c r="J2907">
        <v>2017</v>
      </c>
      <c r="K2907">
        <v>0</v>
      </c>
    </row>
    <row r="2908" spans="1:11" x14ac:dyDescent="0.25">
      <c r="A2908" t="s">
        <v>721</v>
      </c>
      <c r="B2908" t="s">
        <v>604</v>
      </c>
      <c r="C2908" t="s">
        <v>605</v>
      </c>
      <c r="D2908" t="str">
        <f>Clef_répartition[[#This Row],[Code association]]&amp;"_"&amp;Clef_répartition[[#This Row],[Nom association]]</f>
        <v>EMB_Epuration Moyenne Broye</v>
      </c>
      <c r="E2908">
        <f>COUNTIFS(D$2:D2908,Clef_répartition[[#This Row],[Code_Nom]],J$2:J2908,Clef_répartition[[#This Row],[Année]])</f>
        <v>10</v>
      </c>
      <c r="F2908">
        <f>IF(Clef_répartition[[#This Row],[Code_Nom]]=D2907,F2907-1,(COUNTIFS(Clef_répartition[Code_Nom],Clef_répartition[[#This Row],[Code_Nom]],Clef_répartition[Année],Clef_répartition[[#This Row],[Année]])))</f>
        <v>13</v>
      </c>
      <c r="G2908" t="str">
        <f>Clef_répartition[[#This Row],[Code_Nom]]&amp;"_"&amp;Clef_répartition[[#This Row],[Nombre]]&amp;"_"&amp;Clef_répartition[[#This Row],[Année]]</f>
        <v>EMB_Epuration Moyenne Broye_10_2017</v>
      </c>
      <c r="H2908">
        <v>5693</v>
      </c>
      <c r="I2908" t="s">
        <v>184</v>
      </c>
      <c r="J2908">
        <v>2017</v>
      </c>
      <c r="K2908">
        <v>0</v>
      </c>
    </row>
    <row r="2909" spans="1:11" x14ac:dyDescent="0.25">
      <c r="A2909" t="s">
        <v>721</v>
      </c>
      <c r="B2909" t="s">
        <v>604</v>
      </c>
      <c r="C2909" t="s">
        <v>605</v>
      </c>
      <c r="D2909" t="str">
        <f>Clef_répartition[[#This Row],[Code association]]&amp;"_"&amp;Clef_répartition[[#This Row],[Nom association]]</f>
        <v>EMB_Epuration Moyenne Broye</v>
      </c>
      <c r="E2909">
        <f>COUNTIFS(D$2:D2909,Clef_répartition[[#This Row],[Code_Nom]],J$2:J2909,Clef_répartition[[#This Row],[Année]])</f>
        <v>11</v>
      </c>
      <c r="F2909">
        <f>IF(Clef_répartition[[#This Row],[Code_Nom]]=D2908,F2908-1,(COUNTIFS(Clef_répartition[Code_Nom],Clef_répartition[[#This Row],[Code_Nom]],Clef_répartition[Année],Clef_répartition[[#This Row],[Année]])))</f>
        <v>12</v>
      </c>
      <c r="G2909" t="str">
        <f>Clef_répartition[[#This Row],[Code_Nom]]&amp;"_"&amp;Clef_répartition[[#This Row],[Nombre]]&amp;"_"&amp;Clef_répartition[[#This Row],[Année]]</f>
        <v>EMB_Epuration Moyenne Broye_11_2017</v>
      </c>
      <c r="H2909">
        <v>5792</v>
      </c>
      <c r="I2909" t="s">
        <v>187</v>
      </c>
      <c r="J2909">
        <v>2017</v>
      </c>
      <c r="K2909">
        <v>0</v>
      </c>
    </row>
    <row r="2910" spans="1:11" x14ac:dyDescent="0.25">
      <c r="A2910" t="s">
        <v>721</v>
      </c>
      <c r="B2910" t="s">
        <v>604</v>
      </c>
      <c r="C2910" t="s">
        <v>605</v>
      </c>
      <c r="D2910" t="str">
        <f>Clef_répartition[[#This Row],[Code association]]&amp;"_"&amp;Clef_répartition[[#This Row],[Nom association]]</f>
        <v>EMB_Epuration Moyenne Broye</v>
      </c>
      <c r="E2910">
        <f>COUNTIFS(D$2:D2910,Clef_répartition[[#This Row],[Code_Nom]],J$2:J2910,Clef_répartition[[#This Row],[Année]])</f>
        <v>12</v>
      </c>
      <c r="F2910">
        <f>IF(Clef_répartition[[#This Row],[Code_Nom]]=D2909,F2909-1,(COUNTIFS(Clef_répartition[Code_Nom],Clef_répartition[[#This Row],[Code_Nom]],Clef_répartition[Année],Clef_répartition[[#This Row],[Année]])))</f>
        <v>11</v>
      </c>
      <c r="G2910" t="str">
        <f>Clef_répartition[[#This Row],[Code_Nom]]&amp;"_"&amp;Clef_répartition[[#This Row],[Nombre]]&amp;"_"&amp;Clef_répartition[[#This Row],[Année]]</f>
        <v>EMB_Epuration Moyenne Broye_12_2017</v>
      </c>
      <c r="H2910">
        <v>5678</v>
      </c>
      <c r="I2910" t="s">
        <v>192</v>
      </c>
      <c r="J2910">
        <v>2017</v>
      </c>
      <c r="K2910">
        <v>0</v>
      </c>
    </row>
    <row r="2911" spans="1:11" x14ac:dyDescent="0.25">
      <c r="A2911" t="s">
        <v>721</v>
      </c>
      <c r="B2911" t="s">
        <v>604</v>
      </c>
      <c r="C2911" t="s">
        <v>605</v>
      </c>
      <c r="D2911" t="str">
        <f>Clef_répartition[[#This Row],[Code association]]&amp;"_"&amp;Clef_répartition[[#This Row],[Nom association]]</f>
        <v>EMB_Epuration Moyenne Broye</v>
      </c>
      <c r="E2911">
        <f>COUNTIFS(D$2:D2911,Clef_répartition[[#This Row],[Code_Nom]],J$2:J2911,Clef_répartition[[#This Row],[Année]])</f>
        <v>13</v>
      </c>
      <c r="F2911">
        <f>IF(Clef_répartition[[#This Row],[Code_Nom]]=D2910,F2910-1,(COUNTIFS(Clef_répartition[Code_Nom],Clef_répartition[[#This Row],[Code_Nom]],Clef_répartition[Année],Clef_répartition[[#This Row],[Année]])))</f>
        <v>10</v>
      </c>
      <c r="G2911" t="str">
        <f>Clef_répartition[[#This Row],[Code_Nom]]&amp;"_"&amp;Clef_répartition[[#This Row],[Nombre]]&amp;"_"&amp;Clef_répartition[[#This Row],[Année]]</f>
        <v>EMB_Epuration Moyenne Broye_13_2017</v>
      </c>
      <c r="H2911">
        <v>5683</v>
      </c>
      <c r="I2911" t="s">
        <v>222</v>
      </c>
      <c r="J2911">
        <v>2017</v>
      </c>
      <c r="K2911">
        <v>0</v>
      </c>
    </row>
    <row r="2912" spans="1:11" x14ac:dyDescent="0.25">
      <c r="A2912" t="s">
        <v>721</v>
      </c>
      <c r="B2912" t="s">
        <v>604</v>
      </c>
      <c r="C2912" t="s">
        <v>605</v>
      </c>
      <c r="D2912" t="str">
        <f>Clef_répartition[[#This Row],[Code association]]&amp;"_"&amp;Clef_répartition[[#This Row],[Nom association]]</f>
        <v>EMB_Epuration Moyenne Broye</v>
      </c>
      <c r="E2912">
        <f>COUNTIFS(D$2:D2912,Clef_répartition[[#This Row],[Code_Nom]],J$2:J2912,Clef_répartition[[#This Row],[Année]])</f>
        <v>14</v>
      </c>
      <c r="F2912">
        <f>IF(Clef_répartition[[#This Row],[Code_Nom]]=D2911,F2911-1,(COUNTIFS(Clef_répartition[Code_Nom],Clef_répartition[[#This Row],[Code_Nom]],Clef_répartition[Année],Clef_répartition[[#This Row],[Année]])))</f>
        <v>9</v>
      </c>
      <c r="G2912" t="str">
        <f>Clef_répartition[[#This Row],[Code_Nom]]&amp;"_"&amp;Clef_répartition[[#This Row],[Nombre]]&amp;"_"&amp;Clef_répartition[[#This Row],[Année]]</f>
        <v>EMB_Epuration Moyenne Broye_14_2017</v>
      </c>
      <c r="H2912">
        <v>5798</v>
      </c>
      <c r="I2912" t="s">
        <v>236</v>
      </c>
      <c r="J2912">
        <v>2017</v>
      </c>
      <c r="K2912">
        <v>0</v>
      </c>
    </row>
    <row r="2913" spans="1:11" x14ac:dyDescent="0.25">
      <c r="A2913" t="s">
        <v>721</v>
      </c>
      <c r="B2913" t="s">
        <v>604</v>
      </c>
      <c r="C2913" t="s">
        <v>605</v>
      </c>
      <c r="D2913" t="str">
        <f>Clef_répartition[[#This Row],[Code association]]&amp;"_"&amp;Clef_répartition[[#This Row],[Nom association]]</f>
        <v>EMB_Epuration Moyenne Broye</v>
      </c>
      <c r="E2913">
        <f>COUNTIFS(D$2:D2913,Clef_répartition[[#This Row],[Code_Nom]],J$2:J2913,Clef_répartition[[#This Row],[Année]])</f>
        <v>15</v>
      </c>
      <c r="F2913">
        <f>IF(Clef_répartition[[#This Row],[Code_Nom]]=D2912,F2912-1,(COUNTIFS(Clef_répartition[Code_Nom],Clef_répartition[[#This Row],[Code_Nom]],Clef_répartition[Année],Clef_répartition[[#This Row],[Année]])))</f>
        <v>8</v>
      </c>
      <c r="G2913" t="str">
        <f>Clef_répartition[[#This Row],[Code_Nom]]&amp;"_"&amp;Clef_répartition[[#This Row],[Nombre]]&amp;"_"&amp;Clef_répartition[[#This Row],[Année]]</f>
        <v>EMB_Epuration Moyenne Broye_15_2017</v>
      </c>
      <c r="H2913">
        <v>5684</v>
      </c>
      <c r="I2913" t="s">
        <v>237</v>
      </c>
      <c r="J2913">
        <v>2017</v>
      </c>
      <c r="K2913">
        <v>0</v>
      </c>
    </row>
    <row r="2914" spans="1:11" x14ac:dyDescent="0.25">
      <c r="A2914" t="s">
        <v>721</v>
      </c>
      <c r="B2914" t="s">
        <v>604</v>
      </c>
      <c r="C2914" t="s">
        <v>605</v>
      </c>
      <c r="D2914" t="str">
        <f>Clef_répartition[[#This Row],[Code association]]&amp;"_"&amp;Clef_répartition[[#This Row],[Nom association]]</f>
        <v>EMB_Epuration Moyenne Broye</v>
      </c>
      <c r="E2914">
        <f>COUNTIFS(D$2:D2914,Clef_répartition[[#This Row],[Code_Nom]],J$2:J2914,Clef_répartition[[#This Row],[Année]])</f>
        <v>16</v>
      </c>
      <c r="F2914">
        <f>IF(Clef_répartition[[#This Row],[Code_Nom]]=D2913,F2913-1,(COUNTIFS(Clef_répartition[Code_Nom],Clef_répartition[[#This Row],[Code_Nom]],Clef_répartition[Année],Clef_répartition[[#This Row],[Année]])))</f>
        <v>7</v>
      </c>
      <c r="G2914" t="str">
        <f>Clef_répartition[[#This Row],[Code_Nom]]&amp;"_"&amp;Clef_répartition[[#This Row],[Nombre]]&amp;"_"&amp;Clef_répartition[[#This Row],[Année]]</f>
        <v>EMB_Epuration Moyenne Broye_16_2017</v>
      </c>
      <c r="H2914">
        <v>5688</v>
      </c>
      <c r="I2914" t="s">
        <v>260</v>
      </c>
      <c r="J2914">
        <v>2017</v>
      </c>
      <c r="K2914">
        <v>0</v>
      </c>
    </row>
    <row r="2915" spans="1:11" x14ac:dyDescent="0.25">
      <c r="A2915" t="s">
        <v>721</v>
      </c>
      <c r="B2915" t="s">
        <v>604</v>
      </c>
      <c r="C2915" t="s">
        <v>605</v>
      </c>
      <c r="D2915" t="str">
        <f>Clef_répartition[[#This Row],[Code association]]&amp;"_"&amp;Clef_répartition[[#This Row],[Nom association]]</f>
        <v>EMB_Epuration Moyenne Broye</v>
      </c>
      <c r="E2915">
        <f>COUNTIFS(D$2:D2915,Clef_répartition[[#This Row],[Code_Nom]],J$2:J2915,Clef_répartition[[#This Row],[Année]])</f>
        <v>17</v>
      </c>
      <c r="F2915">
        <f>IF(Clef_répartition[[#This Row],[Code_Nom]]=D2914,F2914-1,(COUNTIFS(Clef_répartition[Code_Nom],Clef_répartition[[#This Row],[Code_Nom]],Clef_répartition[Année],Clef_répartition[[#This Row],[Année]])))</f>
        <v>6</v>
      </c>
      <c r="G2915" t="str">
        <f>Clef_répartition[[#This Row],[Code_Nom]]&amp;"_"&amp;Clef_répartition[[#This Row],[Nombre]]&amp;"_"&amp;Clef_répartition[[#This Row],[Année]]</f>
        <v>EMB_Epuration Moyenne Broye_17_2017</v>
      </c>
      <c r="H2915">
        <v>5827</v>
      </c>
      <c r="I2915" t="s">
        <v>266</v>
      </c>
      <c r="J2915">
        <v>2017</v>
      </c>
      <c r="K2915">
        <v>0</v>
      </c>
    </row>
    <row r="2916" spans="1:11" x14ac:dyDescent="0.25">
      <c r="A2916" t="s">
        <v>721</v>
      </c>
      <c r="B2916" t="s">
        <v>604</v>
      </c>
      <c r="C2916" t="s">
        <v>605</v>
      </c>
      <c r="D2916" t="str">
        <f>Clef_répartition[[#This Row],[Code association]]&amp;"_"&amp;Clef_répartition[[#This Row],[Nom association]]</f>
        <v>EMB_Epuration Moyenne Broye</v>
      </c>
      <c r="E2916">
        <f>COUNTIFS(D$2:D2916,Clef_répartition[[#This Row],[Code_Nom]],J$2:J2916,Clef_répartition[[#This Row],[Année]])</f>
        <v>18</v>
      </c>
      <c r="F2916">
        <f>IF(Clef_répartition[[#This Row],[Code_Nom]]=D2915,F2915-1,(COUNTIFS(Clef_répartition[Code_Nom],Clef_répartition[[#This Row],[Code_Nom]],Clef_répartition[Année],Clef_répartition[[#This Row],[Année]])))</f>
        <v>5</v>
      </c>
      <c r="G2916" t="str">
        <f>Clef_répartition[[#This Row],[Code_Nom]]&amp;"_"&amp;Clef_répartition[[#This Row],[Nombre]]&amp;"_"&amp;Clef_répartition[[#This Row],[Année]]</f>
        <v>EMB_Epuration Moyenne Broye_18_2017</v>
      </c>
      <c r="H2916">
        <v>5831</v>
      </c>
      <c r="I2916" t="s">
        <v>270</v>
      </c>
      <c r="J2916">
        <v>2017</v>
      </c>
      <c r="K2916">
        <v>0</v>
      </c>
    </row>
    <row r="2917" spans="1:11" x14ac:dyDescent="0.25">
      <c r="A2917" t="s">
        <v>721</v>
      </c>
      <c r="B2917" t="s">
        <v>604</v>
      </c>
      <c r="C2917" t="s">
        <v>605</v>
      </c>
      <c r="D2917" t="str">
        <f>Clef_répartition[[#This Row],[Code association]]&amp;"_"&amp;Clef_répartition[[#This Row],[Nom association]]</f>
        <v>EMB_Epuration Moyenne Broye</v>
      </c>
      <c r="E2917">
        <f>COUNTIFS(D$2:D2917,Clef_répartition[[#This Row],[Code_Nom]],J$2:J2917,Clef_répartition[[#This Row],[Année]])</f>
        <v>19</v>
      </c>
      <c r="F2917">
        <f>IF(Clef_répartition[[#This Row],[Code_Nom]]=D2916,F2916-1,(COUNTIFS(Clef_répartition[Code_Nom],Clef_répartition[[#This Row],[Code_Nom]],Clef_répartition[Année],Clef_répartition[[#This Row],[Année]])))</f>
        <v>4</v>
      </c>
      <c r="G2917" t="str">
        <f>Clef_répartition[[#This Row],[Code_Nom]]&amp;"_"&amp;Clef_répartition[[#This Row],[Nombre]]&amp;"_"&amp;Clef_répartition[[#This Row],[Année]]</f>
        <v>EMB_Epuration Moyenne Broye_19_2017</v>
      </c>
      <c r="H2917">
        <v>5690</v>
      </c>
      <c r="I2917" t="s">
        <v>281</v>
      </c>
      <c r="J2917">
        <v>2017</v>
      </c>
      <c r="K2917">
        <v>0</v>
      </c>
    </row>
    <row r="2918" spans="1:11" x14ac:dyDescent="0.25">
      <c r="A2918" t="s">
        <v>721</v>
      </c>
      <c r="B2918" t="s">
        <v>604</v>
      </c>
      <c r="C2918" t="s">
        <v>605</v>
      </c>
      <c r="D2918" t="str">
        <f>Clef_répartition[[#This Row],[Code association]]&amp;"_"&amp;Clef_répartition[[#This Row],[Nom association]]</f>
        <v>EMB_Epuration Moyenne Broye</v>
      </c>
      <c r="E2918">
        <f>COUNTIFS(D$2:D2918,Clef_répartition[[#This Row],[Code_Nom]],J$2:J2918,Clef_répartition[[#This Row],[Année]])</f>
        <v>20</v>
      </c>
      <c r="F2918">
        <f>IF(Clef_répartition[[#This Row],[Code_Nom]]=D2917,F2917-1,(COUNTIFS(Clef_répartition[Code_Nom],Clef_répartition[[#This Row],[Code_Nom]],Clef_répartition[Année],Clef_répartition[[#This Row],[Année]])))</f>
        <v>3</v>
      </c>
      <c r="G2918" t="str">
        <f>Clef_répartition[[#This Row],[Code_Nom]]&amp;"_"&amp;Clef_répartition[[#This Row],[Nombre]]&amp;"_"&amp;Clef_répartition[[#This Row],[Année]]</f>
        <v>EMB_Epuration Moyenne Broye_20_2017</v>
      </c>
      <c r="H2918">
        <v>5830</v>
      </c>
      <c r="I2918" t="s">
        <v>285</v>
      </c>
      <c r="J2918">
        <v>2017</v>
      </c>
      <c r="K2918">
        <v>0</v>
      </c>
    </row>
    <row r="2919" spans="1:11" x14ac:dyDescent="0.25">
      <c r="A2919" t="s">
        <v>721</v>
      </c>
      <c r="B2919" t="s">
        <v>604</v>
      </c>
      <c r="C2919" t="s">
        <v>605</v>
      </c>
      <c r="D2919" t="str">
        <f>Clef_répartition[[#This Row],[Code association]]&amp;"_"&amp;Clef_répartition[[#This Row],[Nom association]]</f>
        <v>EMB_Epuration Moyenne Broye</v>
      </c>
      <c r="E2919">
        <f>COUNTIFS(D$2:D2919,Clef_répartition[[#This Row],[Code_Nom]],J$2:J2919,Clef_répartition[[#This Row],[Année]])</f>
        <v>21</v>
      </c>
      <c r="F2919">
        <f>IF(Clef_répartition[[#This Row],[Code_Nom]]=D2918,F2918-1,(COUNTIFS(Clef_répartition[Code_Nom],Clef_répartition[[#This Row],[Code_Nom]],Clef_répartition[Année],Clef_répartition[[#This Row],[Année]])))</f>
        <v>2</v>
      </c>
      <c r="G2919" t="str">
        <f>Clef_répartition[[#This Row],[Code_Nom]]&amp;"_"&amp;Clef_répartition[[#This Row],[Nombre]]&amp;"_"&amp;Clef_répartition[[#This Row],[Année]]</f>
        <v>EMB_Epuration Moyenne Broye_21_2017</v>
      </c>
      <c r="H2919">
        <v>5692</v>
      </c>
      <c r="I2919" t="s">
        <v>289</v>
      </c>
      <c r="J2919">
        <v>2017</v>
      </c>
      <c r="K2919">
        <v>0</v>
      </c>
    </row>
    <row r="2920" spans="1:11" x14ac:dyDescent="0.25">
      <c r="A2920" t="s">
        <v>721</v>
      </c>
      <c r="B2920" t="s">
        <v>604</v>
      </c>
      <c r="C2920" t="s">
        <v>605</v>
      </c>
      <c r="D2920" t="str">
        <f>Clef_répartition[[#This Row],[Code association]]&amp;"_"&amp;Clef_répartition[[#This Row],[Nom association]]</f>
        <v>EMB_Epuration Moyenne Broye</v>
      </c>
      <c r="E2920">
        <f>COUNTIFS(D$2:D2920,Clef_répartition[[#This Row],[Code_Nom]],J$2:J2920,Clef_répartition[[#This Row],[Année]])</f>
        <v>22</v>
      </c>
      <c r="F2920">
        <f>IF(Clef_répartition[[#This Row],[Code_Nom]]=D2919,F2919-1,(COUNTIFS(Clef_répartition[Code_Nom],Clef_répartition[[#This Row],[Code_Nom]],Clef_répartition[Année],Clef_répartition[[#This Row],[Année]])))</f>
        <v>1</v>
      </c>
      <c r="G2920" t="str">
        <f>Clef_répartition[[#This Row],[Code_Nom]]&amp;"_"&amp;Clef_répartition[[#This Row],[Nombre]]&amp;"_"&amp;Clef_répartition[[#This Row],[Année]]</f>
        <v>EMB_Epuration Moyenne Broye_22_2017</v>
      </c>
      <c r="H2920">
        <v>5803</v>
      </c>
      <c r="I2920" t="s">
        <v>294</v>
      </c>
      <c r="J2920">
        <v>2017</v>
      </c>
      <c r="K2920">
        <v>0</v>
      </c>
    </row>
    <row r="2921" spans="1:11" x14ac:dyDescent="0.25">
      <c r="A2921" t="s">
        <v>721</v>
      </c>
      <c r="B2921" t="s">
        <v>469</v>
      </c>
      <c r="C2921" t="s">
        <v>470</v>
      </c>
      <c r="D2921" t="str">
        <f>Clef_répartition[[#This Row],[Code association]]&amp;"_"&amp;Clef_répartition[[#This Row],[Nom association]]</f>
        <v>ENJEU_Enfance et Jeunesse - Association intercommunale de Rolle et environs</v>
      </c>
      <c r="E2921">
        <f>COUNTIFS(D$2:D2921,Clef_répartition[[#This Row],[Code_Nom]],J$2:J2921,Clef_répartition[[#This Row],[Année]])</f>
        <v>1</v>
      </c>
      <c r="F2921">
        <f>IF(Clef_répartition[[#This Row],[Code_Nom]]=D2920,F2920-1,(COUNTIFS(Clef_répartition[Code_Nom],Clef_répartition[[#This Row],[Code_Nom]],Clef_répartition[Année],Clef_répartition[[#This Row],[Année]])))</f>
        <v>12</v>
      </c>
      <c r="G2921" t="str">
        <f>Clef_répartition[[#This Row],[Code_Nom]]&amp;"_"&amp;Clef_répartition[[#This Row],[Nombre]]&amp;"_"&amp;Clef_répartition[[#This Row],[Année]]</f>
        <v>ENJEU_Enfance et Jeunesse - Association intercommunale de Rolle et environs_1_2017</v>
      </c>
      <c r="H2921">
        <v>5852</v>
      </c>
      <c r="I2921" t="s">
        <v>41</v>
      </c>
      <c r="J2921">
        <v>2017</v>
      </c>
      <c r="K2921">
        <v>3.2328585552137711E-2</v>
      </c>
    </row>
    <row r="2922" spans="1:11" x14ac:dyDescent="0.25">
      <c r="A2922" t="s">
        <v>721</v>
      </c>
      <c r="B2922" t="s">
        <v>469</v>
      </c>
      <c r="C2922" t="s">
        <v>470</v>
      </c>
      <c r="D2922" t="str">
        <f>Clef_répartition[[#This Row],[Code association]]&amp;"_"&amp;Clef_répartition[[#This Row],[Nom association]]</f>
        <v>ENJEU_Enfance et Jeunesse - Association intercommunale de Rolle et environs</v>
      </c>
      <c r="E2922">
        <f>COUNTIFS(D$2:D2922,Clef_répartition[[#This Row],[Code_Nom]],J$2:J2922,Clef_répartition[[#This Row],[Année]])</f>
        <v>2</v>
      </c>
      <c r="F2922">
        <f>IF(Clef_répartition[[#This Row],[Code_Nom]]=D2921,F2921-1,(COUNTIFS(Clef_répartition[Code_Nom],Clef_répartition[[#This Row],[Code_Nom]],Clef_répartition[Année],Clef_répartition[[#This Row],[Année]])))</f>
        <v>11</v>
      </c>
      <c r="G2922" t="str">
        <f>Clef_répartition[[#This Row],[Code_Nom]]&amp;"_"&amp;Clef_répartition[[#This Row],[Nombre]]&amp;"_"&amp;Clef_répartition[[#This Row],[Année]]</f>
        <v>ENJEU_Enfance et Jeunesse - Association intercommunale de Rolle et environs_2_2017</v>
      </c>
      <c r="H2922">
        <v>5853</v>
      </c>
      <c r="I2922" t="s">
        <v>42</v>
      </c>
      <c r="J2922">
        <v>2017</v>
      </c>
      <c r="K2922">
        <v>4.9354091065522958E-2</v>
      </c>
    </row>
    <row r="2923" spans="1:11" x14ac:dyDescent="0.25">
      <c r="A2923" t="s">
        <v>721</v>
      </c>
      <c r="B2923" t="s">
        <v>469</v>
      </c>
      <c r="C2923" t="s">
        <v>470</v>
      </c>
      <c r="D2923" t="str">
        <f>Clef_répartition[[#This Row],[Code association]]&amp;"_"&amp;Clef_répartition[[#This Row],[Nom association]]</f>
        <v>ENJEU_Enfance et Jeunesse - Association intercommunale de Rolle et environs</v>
      </c>
      <c r="E2923">
        <f>COUNTIFS(D$2:D2923,Clef_répartition[[#This Row],[Code_Nom]],J$2:J2923,Clef_répartition[[#This Row],[Année]])</f>
        <v>3</v>
      </c>
      <c r="F2923">
        <f>IF(Clef_répartition[[#This Row],[Code_Nom]]=D2922,F2922-1,(COUNTIFS(Clef_répartition[Code_Nom],Clef_répartition[[#This Row],[Code_Nom]],Clef_répartition[Année],Clef_répartition[[#This Row],[Année]])))</f>
        <v>10</v>
      </c>
      <c r="G2923" t="str">
        <f>Clef_répartition[[#This Row],[Code_Nom]]&amp;"_"&amp;Clef_répartition[[#This Row],[Nombre]]&amp;"_"&amp;Clef_répartition[[#This Row],[Année]]</f>
        <v>ENJEU_Enfance et Jeunesse - Association intercommunale de Rolle et environs_3_2017</v>
      </c>
      <c r="H2923">
        <v>5855</v>
      </c>
      <c r="I2923" t="s">
        <v>98</v>
      </c>
      <c r="J2923">
        <v>2017</v>
      </c>
      <c r="K2923">
        <v>4.2398144814818371E-2</v>
      </c>
    </row>
    <row r="2924" spans="1:11" x14ac:dyDescent="0.25">
      <c r="A2924" t="s">
        <v>721</v>
      </c>
      <c r="B2924" t="s">
        <v>469</v>
      </c>
      <c r="C2924" t="s">
        <v>470</v>
      </c>
      <c r="D2924" t="str">
        <f>Clef_répartition[[#This Row],[Code association]]&amp;"_"&amp;Clef_répartition[[#This Row],[Nom association]]</f>
        <v>ENJEU_Enfance et Jeunesse - Association intercommunale de Rolle et environs</v>
      </c>
      <c r="E2924">
        <f>COUNTIFS(D$2:D2924,Clef_répartition[[#This Row],[Code_Nom]],J$2:J2924,Clef_répartition[[#This Row],[Année]])</f>
        <v>4</v>
      </c>
      <c r="F2924">
        <f>IF(Clef_répartition[[#This Row],[Code_Nom]]=D2923,F2923-1,(COUNTIFS(Clef_répartition[Code_Nom],Clef_répartition[[#This Row],[Code_Nom]],Clef_répartition[Année],Clef_répartition[[#This Row],[Année]])))</f>
        <v>9</v>
      </c>
      <c r="G2924" t="str">
        <f>Clef_répartition[[#This Row],[Code_Nom]]&amp;"_"&amp;Clef_répartition[[#This Row],[Nombre]]&amp;"_"&amp;Clef_répartition[[#This Row],[Année]]</f>
        <v>ENJEU_Enfance et Jeunesse - Association intercommunale de Rolle et environs_4_2017</v>
      </c>
      <c r="H2924">
        <v>5856</v>
      </c>
      <c r="I2924" t="s">
        <v>106</v>
      </c>
      <c r="J2924">
        <v>2017</v>
      </c>
      <c r="K2924">
        <v>1.8151706126492209E-2</v>
      </c>
    </row>
    <row r="2925" spans="1:11" x14ac:dyDescent="0.25">
      <c r="A2925" t="s">
        <v>721</v>
      </c>
      <c r="B2925" t="s">
        <v>469</v>
      </c>
      <c r="C2925" t="s">
        <v>470</v>
      </c>
      <c r="D2925" t="str">
        <f>Clef_répartition[[#This Row],[Code association]]&amp;"_"&amp;Clef_répartition[[#This Row],[Nom association]]</f>
        <v>ENJEU_Enfance et Jeunesse - Association intercommunale de Rolle et environs</v>
      </c>
      <c r="E2925">
        <f>COUNTIFS(D$2:D2925,Clef_répartition[[#This Row],[Code_Nom]],J$2:J2925,Clef_répartition[[#This Row],[Année]])</f>
        <v>5</v>
      </c>
      <c r="F2925">
        <f>IF(Clef_répartition[[#This Row],[Code_Nom]]=D2924,F2924-1,(COUNTIFS(Clef_répartition[Code_Nom],Clef_répartition[[#This Row],[Code_Nom]],Clef_répartition[Année],Clef_répartition[[#This Row],[Année]])))</f>
        <v>8</v>
      </c>
      <c r="G2925" t="str">
        <f>Clef_répartition[[#This Row],[Code_Nom]]&amp;"_"&amp;Clef_répartition[[#This Row],[Nombre]]&amp;"_"&amp;Clef_répartition[[#This Row],[Année]]</f>
        <v>ENJEU_Enfance et Jeunesse - Association intercommunale de Rolle et environs_5_2017</v>
      </c>
      <c r="H2925">
        <v>5857</v>
      </c>
      <c r="I2925" t="s">
        <v>122</v>
      </c>
      <c r="J2925">
        <v>2017</v>
      </c>
      <c r="K2925">
        <v>8.572374957378931E-2</v>
      </c>
    </row>
    <row r="2926" spans="1:11" x14ac:dyDescent="0.25">
      <c r="A2926" t="s">
        <v>721</v>
      </c>
      <c r="B2926" t="s">
        <v>469</v>
      </c>
      <c r="C2926" t="s">
        <v>470</v>
      </c>
      <c r="D2926" t="str">
        <f>Clef_répartition[[#This Row],[Code association]]&amp;"_"&amp;Clef_répartition[[#This Row],[Nom association]]</f>
        <v>ENJEU_Enfance et Jeunesse - Association intercommunale de Rolle et environs</v>
      </c>
      <c r="E2926">
        <f>COUNTIFS(D$2:D2926,Clef_répartition[[#This Row],[Code_Nom]],J$2:J2926,Clef_répartition[[#This Row],[Année]])</f>
        <v>6</v>
      </c>
      <c r="F2926">
        <f>IF(Clef_répartition[[#This Row],[Code_Nom]]=D2925,F2925-1,(COUNTIFS(Clef_répartition[Code_Nom],Clef_répartition[[#This Row],[Code_Nom]],Clef_répartition[Année],Clef_répartition[[#This Row],[Année]])))</f>
        <v>7</v>
      </c>
      <c r="G2926" t="str">
        <f>Clef_répartition[[#This Row],[Code_Nom]]&amp;"_"&amp;Clef_répartition[[#This Row],[Nombre]]&amp;"_"&amp;Clef_répartition[[#This Row],[Année]]</f>
        <v>ENJEU_Enfance et Jeunesse - Association intercommunale de Rolle et environs_6_2017</v>
      </c>
      <c r="H2926">
        <v>5858</v>
      </c>
      <c r="I2926" t="s">
        <v>165</v>
      </c>
      <c r="J2926">
        <v>2017</v>
      </c>
      <c r="K2926">
        <v>4.0278238002276853E-2</v>
      </c>
    </row>
    <row r="2927" spans="1:11" x14ac:dyDescent="0.25">
      <c r="A2927" t="s">
        <v>721</v>
      </c>
      <c r="B2927" t="s">
        <v>469</v>
      </c>
      <c r="C2927" t="s">
        <v>470</v>
      </c>
      <c r="D2927" t="str">
        <f>Clef_répartition[[#This Row],[Code association]]&amp;"_"&amp;Clef_répartition[[#This Row],[Nom association]]</f>
        <v>ENJEU_Enfance et Jeunesse - Association intercommunale de Rolle et environs</v>
      </c>
      <c r="E2927">
        <f>COUNTIFS(D$2:D2927,Clef_répartition[[#This Row],[Code_Nom]],J$2:J2927,Clef_répartition[[#This Row],[Année]])</f>
        <v>7</v>
      </c>
      <c r="F2927">
        <f>IF(Clef_répartition[[#This Row],[Code_Nom]]=D2926,F2926-1,(COUNTIFS(Clef_répartition[Code_Nom],Clef_répartition[[#This Row],[Code_Nom]],Clef_répartition[Année],Clef_répartition[[#This Row],[Année]])))</f>
        <v>6</v>
      </c>
      <c r="G2927" t="str">
        <f>Clef_répartition[[#This Row],[Code_Nom]]&amp;"_"&amp;Clef_répartition[[#This Row],[Nombre]]&amp;"_"&amp;Clef_répartition[[#This Row],[Année]]</f>
        <v>ENJEU_Enfance et Jeunesse - Association intercommunale de Rolle et environs_7_2017</v>
      </c>
      <c r="H2927">
        <v>5859</v>
      </c>
      <c r="I2927" t="s">
        <v>182</v>
      </c>
      <c r="J2927">
        <v>2017</v>
      </c>
      <c r="K2927">
        <v>0.17893342114986438</v>
      </c>
    </row>
    <row r="2928" spans="1:11" x14ac:dyDescent="0.25">
      <c r="A2928" t="s">
        <v>721</v>
      </c>
      <c r="B2928" t="s">
        <v>469</v>
      </c>
      <c r="C2928" t="s">
        <v>470</v>
      </c>
      <c r="D2928" t="str">
        <f>Clef_répartition[[#This Row],[Code association]]&amp;"_"&amp;Clef_répartition[[#This Row],[Nom association]]</f>
        <v>ENJEU_Enfance et Jeunesse - Association intercommunale de Rolle et environs</v>
      </c>
      <c r="E2928">
        <f>COUNTIFS(D$2:D2928,Clef_répartition[[#This Row],[Code_Nom]],J$2:J2928,Clef_répartition[[#This Row],[Année]])</f>
        <v>8</v>
      </c>
      <c r="F2928">
        <f>IF(Clef_répartition[[#This Row],[Code_Nom]]=D2927,F2927-1,(COUNTIFS(Clef_répartition[Code_Nom],Clef_répartition[[#This Row],[Code_Nom]],Clef_répartition[Année],Clef_répartition[[#This Row],[Année]])))</f>
        <v>5</v>
      </c>
      <c r="G2928" t="str">
        <f>Clef_répartition[[#This Row],[Code_Nom]]&amp;"_"&amp;Clef_répartition[[#This Row],[Nombre]]&amp;"_"&amp;Clef_répartition[[#This Row],[Année]]</f>
        <v>ENJEU_Enfance et Jeunesse - Association intercommunale de Rolle et environs_8_2017</v>
      </c>
      <c r="H2928">
        <v>5860</v>
      </c>
      <c r="I2928" t="s">
        <v>215</v>
      </c>
      <c r="J2928">
        <v>2017</v>
      </c>
      <c r="K2928">
        <v>0.10029811224045206</v>
      </c>
    </row>
    <row r="2929" spans="1:11" x14ac:dyDescent="0.25">
      <c r="A2929" t="s">
        <v>721</v>
      </c>
      <c r="B2929" t="s">
        <v>469</v>
      </c>
      <c r="C2929" t="s">
        <v>470</v>
      </c>
      <c r="D2929" t="str">
        <f>Clef_répartition[[#This Row],[Code association]]&amp;"_"&amp;Clef_répartition[[#This Row],[Nom association]]</f>
        <v>ENJEU_Enfance et Jeunesse - Association intercommunale de Rolle et environs</v>
      </c>
      <c r="E2929">
        <f>COUNTIFS(D$2:D2929,Clef_répartition[[#This Row],[Code_Nom]],J$2:J2929,Clef_répartition[[#This Row],[Année]])</f>
        <v>9</v>
      </c>
      <c r="F2929">
        <f>IF(Clef_répartition[[#This Row],[Code_Nom]]=D2928,F2928-1,(COUNTIFS(Clef_répartition[Code_Nom],Clef_répartition[[#This Row],[Code_Nom]],Clef_répartition[Année],Clef_répartition[[#This Row],[Année]])))</f>
        <v>4</v>
      </c>
      <c r="G2929" t="str">
        <f>Clef_répartition[[#This Row],[Code_Nom]]&amp;"_"&amp;Clef_répartition[[#This Row],[Nombre]]&amp;"_"&amp;Clef_répartition[[#This Row],[Année]]</f>
        <v>ENJEU_Enfance et Jeunesse - Association intercommunale de Rolle et environs_9_2017</v>
      </c>
      <c r="H2929">
        <v>5861</v>
      </c>
      <c r="I2929" t="s">
        <v>232</v>
      </c>
      <c r="J2929">
        <v>2017</v>
      </c>
      <c r="K2929">
        <v>0.41238820788604158</v>
      </c>
    </row>
    <row r="2930" spans="1:11" x14ac:dyDescent="0.25">
      <c r="A2930" t="s">
        <v>721</v>
      </c>
      <c r="B2930" t="s">
        <v>469</v>
      </c>
      <c r="C2930" t="s">
        <v>470</v>
      </c>
      <c r="D2930" t="str">
        <f>Clef_répartition[[#This Row],[Code association]]&amp;"_"&amp;Clef_répartition[[#This Row],[Nom association]]</f>
        <v>ENJEU_Enfance et Jeunesse - Association intercommunale de Rolle et environs</v>
      </c>
      <c r="E2930">
        <f>COUNTIFS(D$2:D2930,Clef_répartition[[#This Row],[Code_Nom]],J$2:J2930,Clef_répartition[[#This Row],[Année]])</f>
        <v>10</v>
      </c>
      <c r="F2930">
        <f>IF(Clef_répartition[[#This Row],[Code_Nom]]=D2929,F2929-1,(COUNTIFS(Clef_répartition[Code_Nom],Clef_répartition[[#This Row],[Code_Nom]],Clef_répartition[Année],Clef_répartition[[#This Row],[Année]])))</f>
        <v>3</v>
      </c>
      <c r="G2930" t="str">
        <f>Clef_répartition[[#This Row],[Code_Nom]]&amp;"_"&amp;Clef_répartition[[#This Row],[Nombre]]&amp;"_"&amp;Clef_répartition[[#This Row],[Année]]</f>
        <v>ENJEU_Enfance et Jeunesse - Association intercommunale de Rolle et environs_10_2017</v>
      </c>
      <c r="H2930">
        <v>5436</v>
      </c>
      <c r="I2930" t="s">
        <v>246</v>
      </c>
      <c r="J2930">
        <v>2017</v>
      </c>
      <c r="K2930">
        <v>0</v>
      </c>
    </row>
    <row r="2931" spans="1:11" x14ac:dyDescent="0.25">
      <c r="A2931" t="s">
        <v>721</v>
      </c>
      <c r="B2931" t="s">
        <v>469</v>
      </c>
      <c r="C2931" t="s">
        <v>470</v>
      </c>
      <c r="D2931" t="str">
        <f>Clef_répartition[[#This Row],[Code association]]&amp;"_"&amp;Clef_répartition[[#This Row],[Nom association]]</f>
        <v>ENJEU_Enfance et Jeunesse - Association intercommunale de Rolle et environs</v>
      </c>
      <c r="E2931">
        <f>COUNTIFS(D$2:D2931,Clef_répartition[[#This Row],[Code_Nom]],J$2:J2931,Clef_répartition[[#This Row],[Année]])</f>
        <v>11</v>
      </c>
      <c r="F2931">
        <f>IF(Clef_répartition[[#This Row],[Code_Nom]]=D2930,F2930-1,(COUNTIFS(Clef_répartition[Code_Nom],Clef_répartition[[#This Row],[Code_Nom]],Clef_répartition[Année],Clef_répartition[[#This Row],[Année]])))</f>
        <v>2</v>
      </c>
      <c r="G2931" t="str">
        <f>Clef_répartition[[#This Row],[Code_Nom]]&amp;"_"&amp;Clef_répartition[[#This Row],[Nombre]]&amp;"_"&amp;Clef_répartition[[#This Row],[Année]]</f>
        <v>ENJEU_Enfance et Jeunesse - Association intercommunale de Rolle et environs_11_2017</v>
      </c>
      <c r="H2931">
        <v>5862</v>
      </c>
      <c r="I2931" t="s">
        <v>262</v>
      </c>
      <c r="J2931">
        <v>2017</v>
      </c>
      <c r="K2931">
        <v>1.5568068866097276E-2</v>
      </c>
    </row>
    <row r="2932" spans="1:11" x14ac:dyDescent="0.25">
      <c r="A2932" t="s">
        <v>721</v>
      </c>
      <c r="B2932" t="s">
        <v>469</v>
      </c>
      <c r="C2932" t="s">
        <v>470</v>
      </c>
      <c r="D2932" t="str">
        <f>Clef_répartition[[#This Row],[Code association]]&amp;"_"&amp;Clef_répartition[[#This Row],[Nom association]]</f>
        <v>ENJEU_Enfance et Jeunesse - Association intercommunale de Rolle et environs</v>
      </c>
      <c r="E2932">
        <f>COUNTIFS(D$2:D2932,Clef_répartition[[#This Row],[Code_Nom]],J$2:J2932,Clef_répartition[[#This Row],[Année]])</f>
        <v>12</v>
      </c>
      <c r="F2932">
        <f>IF(Clef_répartition[[#This Row],[Code_Nom]]=D2931,F2931-1,(COUNTIFS(Clef_répartition[Code_Nom],Clef_répartition[[#This Row],[Code_Nom]],Clef_répartition[Année],Clef_répartition[[#This Row],[Année]])))</f>
        <v>1</v>
      </c>
      <c r="G2932" t="str">
        <f>Clef_répartition[[#This Row],[Code_Nom]]&amp;"_"&amp;Clef_répartition[[#This Row],[Nombre]]&amp;"_"&amp;Clef_répartition[[#This Row],[Année]]</f>
        <v>ENJEU_Enfance et Jeunesse - Association intercommunale de Rolle et environs_12_2017</v>
      </c>
      <c r="H2932">
        <v>5863</v>
      </c>
      <c r="I2932" t="s">
        <v>287</v>
      </c>
      <c r="J2932">
        <v>2017</v>
      </c>
      <c r="K2932">
        <v>2.4577674722507173E-2</v>
      </c>
    </row>
    <row r="2933" spans="1:11" x14ac:dyDescent="0.25">
      <c r="A2933" t="s">
        <v>721</v>
      </c>
      <c r="B2933" t="s">
        <v>436</v>
      </c>
      <c r="C2933" t="s">
        <v>437</v>
      </c>
      <c r="D2933" t="str">
        <f>Clef_répartition[[#This Row],[Code association]]&amp;"_"&amp;Clef_répartition[[#This Row],[Nom association]]</f>
        <v>EPARSE_Association intercommunale pour l'épuration des eaux - zone Payerne</v>
      </c>
      <c r="E2933">
        <f>COUNTIFS(D$2:D2933,Clef_répartition[[#This Row],[Code_Nom]],J$2:J2933,Clef_répartition[[#This Row],[Année]])</f>
        <v>1</v>
      </c>
      <c r="F2933">
        <f>IF(Clef_répartition[[#This Row],[Code_Nom]]=D2932,F2932-1,(COUNTIFS(Clef_répartition[Code_Nom],Clef_répartition[[#This Row],[Code_Nom]],Clef_répartition[Année],Clef_répartition[[#This Row],[Année]])))</f>
        <v>7</v>
      </c>
      <c r="G2933" t="str">
        <f>Clef_répartition[[#This Row],[Code_Nom]]&amp;"_"&amp;Clef_répartition[[#This Row],[Nombre]]&amp;"_"&amp;Clef_répartition[[#This Row],[Année]]</f>
        <v>EPARSE_Association intercommunale pour l'épuration des eaux - zone Payerne_1_2017</v>
      </c>
      <c r="H2933">
        <v>5812</v>
      </c>
      <c r="I2933" t="s">
        <v>48</v>
      </c>
      <c r="J2933">
        <v>2017</v>
      </c>
      <c r="K2933">
        <v>0</v>
      </c>
    </row>
    <row r="2934" spans="1:11" x14ac:dyDescent="0.25">
      <c r="A2934" t="s">
        <v>721</v>
      </c>
      <c r="B2934" t="s">
        <v>436</v>
      </c>
      <c r="C2934" t="s">
        <v>437</v>
      </c>
      <c r="D2934" t="str">
        <f>Clef_répartition[[#This Row],[Code association]]&amp;"_"&amp;Clef_répartition[[#This Row],[Nom association]]</f>
        <v>EPARSE_Association intercommunale pour l'épuration des eaux - zone Payerne</v>
      </c>
      <c r="E2934">
        <f>COUNTIFS(D$2:D2934,Clef_répartition[[#This Row],[Code_Nom]],J$2:J2934,Clef_répartition[[#This Row],[Année]])</f>
        <v>2</v>
      </c>
      <c r="F2934">
        <f>IF(Clef_répartition[[#This Row],[Code_Nom]]=D2933,F2933-1,(COUNTIFS(Clef_répartition[Code_Nom],Clef_répartition[[#This Row],[Code_Nom]],Clef_répartition[Année],Clef_répartition[[#This Row],[Année]])))</f>
        <v>6</v>
      </c>
      <c r="G2934" t="str">
        <f>Clef_répartition[[#This Row],[Code_Nom]]&amp;"_"&amp;Clef_répartition[[#This Row],[Nombre]]&amp;"_"&amp;Clef_répartition[[#This Row],[Année]]</f>
        <v>EPARSE_Association intercommunale pour l'épuration des eaux - zone Payerne_2_2017</v>
      </c>
      <c r="H2934">
        <v>5813</v>
      </c>
      <c r="I2934" t="s">
        <v>65</v>
      </c>
      <c r="J2934">
        <v>2017</v>
      </c>
      <c r="K2934">
        <v>0</v>
      </c>
    </row>
    <row r="2935" spans="1:11" x14ac:dyDescent="0.25">
      <c r="A2935" t="s">
        <v>721</v>
      </c>
      <c r="B2935" t="s">
        <v>436</v>
      </c>
      <c r="C2935" t="s">
        <v>437</v>
      </c>
      <c r="D2935" t="str">
        <f>Clef_répartition[[#This Row],[Code association]]&amp;"_"&amp;Clef_répartition[[#This Row],[Nom association]]</f>
        <v>EPARSE_Association intercommunale pour l'épuration des eaux - zone Payerne</v>
      </c>
      <c r="E2935">
        <f>COUNTIFS(D$2:D2935,Clef_répartition[[#This Row],[Code_Nom]],J$2:J2935,Clef_répartition[[#This Row],[Année]])</f>
        <v>3</v>
      </c>
      <c r="F2935">
        <f>IF(Clef_répartition[[#This Row],[Code_Nom]]=D2934,F2934-1,(COUNTIFS(Clef_répartition[Code_Nom],Clef_répartition[[#This Row],[Code_Nom]],Clef_répartition[Année],Clef_répartition[[#This Row],[Année]])))</f>
        <v>5</v>
      </c>
      <c r="G2935" t="str">
        <f>Clef_répartition[[#This Row],[Code_Nom]]&amp;"_"&amp;Clef_répartition[[#This Row],[Nombre]]&amp;"_"&amp;Clef_répartition[[#This Row],[Année]]</f>
        <v>EPARSE_Association intercommunale pour l'épuration des eaux - zone Payerne_3_2017</v>
      </c>
      <c r="H2935">
        <v>5816</v>
      </c>
      <c r="I2935" t="s">
        <v>76</v>
      </c>
      <c r="J2935">
        <v>2017</v>
      </c>
      <c r="K2935">
        <v>0</v>
      </c>
    </row>
    <row r="2936" spans="1:11" x14ac:dyDescent="0.25">
      <c r="A2936" t="s">
        <v>721</v>
      </c>
      <c r="B2936" t="s">
        <v>436</v>
      </c>
      <c r="C2936" t="s">
        <v>437</v>
      </c>
      <c r="D2936" t="str">
        <f>Clef_répartition[[#This Row],[Code association]]&amp;"_"&amp;Clef_répartition[[#This Row],[Nom association]]</f>
        <v>EPARSE_Association intercommunale pour l'épuration des eaux - zone Payerne</v>
      </c>
      <c r="E2936">
        <f>COUNTIFS(D$2:D2936,Clef_répartition[[#This Row],[Code_Nom]],J$2:J2936,Clef_répartition[[#This Row],[Année]])</f>
        <v>4</v>
      </c>
      <c r="F2936">
        <f>IF(Clef_répartition[[#This Row],[Code_Nom]]=D2935,F2935-1,(COUNTIFS(Clef_répartition[Code_Nom],Clef_répartition[[#This Row],[Code_Nom]],Clef_répartition[Année],Clef_répartition[[#This Row],[Année]])))</f>
        <v>4</v>
      </c>
      <c r="G2936" t="str">
        <f>Clef_répartition[[#This Row],[Code_Nom]]&amp;"_"&amp;Clef_répartition[[#This Row],[Nombre]]&amp;"_"&amp;Clef_répartition[[#This Row],[Année]]</f>
        <v>EPARSE_Association intercommunale pour l'épuration des eaux - zone Payerne_4_2017</v>
      </c>
      <c r="H2936">
        <v>5817</v>
      </c>
      <c r="I2936" t="s">
        <v>130</v>
      </c>
      <c r="J2936">
        <v>2017</v>
      </c>
      <c r="K2936">
        <v>0</v>
      </c>
    </row>
    <row r="2937" spans="1:11" x14ac:dyDescent="0.25">
      <c r="A2937" t="s">
        <v>721</v>
      </c>
      <c r="B2937" t="s">
        <v>436</v>
      </c>
      <c r="C2937" t="s">
        <v>437</v>
      </c>
      <c r="D2937" t="str">
        <f>Clef_répartition[[#This Row],[Code association]]&amp;"_"&amp;Clef_répartition[[#This Row],[Nom association]]</f>
        <v>EPARSE_Association intercommunale pour l'épuration des eaux - zone Payerne</v>
      </c>
      <c r="E2937">
        <f>COUNTIFS(D$2:D2937,Clef_répartition[[#This Row],[Code_Nom]],J$2:J2937,Clef_répartition[[#This Row],[Année]])</f>
        <v>5</v>
      </c>
      <c r="F2937">
        <f>IF(Clef_répartition[[#This Row],[Code_Nom]]=D2936,F2936-1,(COUNTIFS(Clef_répartition[Code_Nom],Clef_répartition[[#This Row],[Code_Nom]],Clef_répartition[Année],Clef_répartition[[#This Row],[Année]])))</f>
        <v>3</v>
      </c>
      <c r="G2937" t="str">
        <f>Clef_répartition[[#This Row],[Code_Nom]]&amp;"_"&amp;Clef_répartition[[#This Row],[Nombre]]&amp;"_"&amp;Clef_répartition[[#This Row],[Année]]</f>
        <v>EPARSE_Association intercommunale pour l'épuration des eaux - zone Payerne_5_2017</v>
      </c>
      <c r="H2937">
        <v>5821</v>
      </c>
      <c r="I2937" t="s">
        <v>177</v>
      </c>
      <c r="J2937">
        <v>2017</v>
      </c>
      <c r="K2937">
        <v>0</v>
      </c>
    </row>
    <row r="2938" spans="1:11" x14ac:dyDescent="0.25">
      <c r="A2938" t="s">
        <v>721</v>
      </c>
      <c r="B2938" t="s">
        <v>436</v>
      </c>
      <c r="C2938" t="s">
        <v>437</v>
      </c>
      <c r="D2938" t="str">
        <f>Clef_répartition[[#This Row],[Code association]]&amp;"_"&amp;Clef_répartition[[#This Row],[Nom association]]</f>
        <v>EPARSE_Association intercommunale pour l'épuration des eaux - zone Payerne</v>
      </c>
      <c r="E2938">
        <f>COUNTIFS(D$2:D2938,Clef_répartition[[#This Row],[Code_Nom]],J$2:J2938,Clef_répartition[[#This Row],[Année]])</f>
        <v>6</v>
      </c>
      <c r="F2938">
        <f>IF(Clef_répartition[[#This Row],[Code_Nom]]=D2937,F2937-1,(COUNTIFS(Clef_répartition[Code_Nom],Clef_répartition[[#This Row],[Code_Nom]],Clef_répartition[Année],Clef_répartition[[#This Row],[Année]])))</f>
        <v>2</v>
      </c>
      <c r="G2938" t="str">
        <f>Clef_répartition[[#This Row],[Code_Nom]]&amp;"_"&amp;Clef_répartition[[#This Row],[Nombre]]&amp;"_"&amp;Clef_répartition[[#This Row],[Année]]</f>
        <v>EPARSE_Association intercommunale pour l'épuration des eaux - zone Payerne_6_2017</v>
      </c>
      <c r="H2938">
        <v>5822</v>
      </c>
      <c r="I2938" t="s">
        <v>211</v>
      </c>
      <c r="J2938">
        <v>2017</v>
      </c>
      <c r="K2938">
        <v>0</v>
      </c>
    </row>
    <row r="2939" spans="1:11" x14ac:dyDescent="0.25">
      <c r="A2939" t="s">
        <v>721</v>
      </c>
      <c r="B2939" t="s">
        <v>436</v>
      </c>
      <c r="C2939" t="s">
        <v>437</v>
      </c>
      <c r="D2939" t="str">
        <f>Clef_répartition[[#This Row],[Code association]]&amp;"_"&amp;Clef_répartition[[#This Row],[Nom association]]</f>
        <v>EPARSE_Association intercommunale pour l'épuration des eaux - zone Payerne</v>
      </c>
      <c r="E2939">
        <f>COUNTIFS(D$2:D2939,Clef_répartition[[#This Row],[Code_Nom]],J$2:J2939,Clef_répartition[[#This Row],[Année]])</f>
        <v>7</v>
      </c>
      <c r="F2939">
        <f>IF(Clef_répartition[[#This Row],[Code_Nom]]=D2938,F2938-1,(COUNTIFS(Clef_répartition[Code_Nom],Clef_répartition[[#This Row],[Code_Nom]],Clef_répartition[Année],Clef_répartition[[#This Row],[Année]])))</f>
        <v>1</v>
      </c>
      <c r="G2939" t="str">
        <f>Clef_répartition[[#This Row],[Code_Nom]]&amp;"_"&amp;Clef_répartition[[#This Row],[Nombre]]&amp;"_"&amp;Clef_répartition[[#This Row],[Année]]</f>
        <v>EPARSE_Association intercommunale pour l'épuration des eaux - zone Payerne_7_2017</v>
      </c>
      <c r="H2939">
        <v>5828</v>
      </c>
      <c r="I2939" t="s">
        <v>268</v>
      </c>
      <c r="J2939">
        <v>2017</v>
      </c>
      <c r="K2939">
        <v>0</v>
      </c>
    </row>
    <row r="2940" spans="1:11" x14ac:dyDescent="0.25">
      <c r="A2940" t="s">
        <v>721</v>
      </c>
      <c r="B2940" t="s">
        <v>666</v>
      </c>
      <c r="C2940" t="s">
        <v>667</v>
      </c>
      <c r="D2940" t="str">
        <f>Clef_répartition[[#This Row],[Code association]]&amp;"_"&amp;Clef_répartition[[#This Row],[Nom association]]</f>
        <v xml:space="preserve">EPOC_Association de communes police du Chablais vaudois </v>
      </c>
      <c r="E2940">
        <f>COUNTIFS(D$2:D2940,Clef_répartition[[#This Row],[Code_Nom]],J$2:J2940,Clef_répartition[[#This Row],[Année]])</f>
        <v>1</v>
      </c>
      <c r="F2940">
        <f>IF(Clef_répartition[[#This Row],[Code_Nom]]=D2939,F2939-1,(COUNTIFS(Clef_répartition[Code_Nom],Clef_répartition[[#This Row],[Code_Nom]],Clef_répartition[Année],Clef_répartition[[#This Row],[Année]])))</f>
        <v>3</v>
      </c>
      <c r="G2940" t="str">
        <f>Clef_répartition[[#This Row],[Code_Nom]]&amp;"_"&amp;Clef_répartition[[#This Row],[Nombre]]&amp;"_"&amp;Clef_répartition[[#This Row],[Année]]</f>
        <v>EPOC_Association de communes police du Chablais vaudois _1_2017</v>
      </c>
      <c r="H2940">
        <v>5401</v>
      </c>
      <c r="I2940" t="s">
        <v>3</v>
      </c>
      <c r="J2940">
        <v>2017</v>
      </c>
      <c r="K2940">
        <v>0.4</v>
      </c>
    </row>
    <row r="2941" spans="1:11" x14ac:dyDescent="0.25">
      <c r="A2941" t="s">
        <v>721</v>
      </c>
      <c r="B2941" t="s">
        <v>666</v>
      </c>
      <c r="C2941" t="s">
        <v>667</v>
      </c>
      <c r="D2941" t="str">
        <f>Clef_répartition[[#This Row],[Code association]]&amp;"_"&amp;Clef_répartition[[#This Row],[Nom association]]</f>
        <v xml:space="preserve">EPOC_Association de communes police du Chablais vaudois </v>
      </c>
      <c r="E2941">
        <f>COUNTIFS(D$2:D2941,Clef_répartition[[#This Row],[Code_Nom]],J$2:J2941,Clef_répartition[[#This Row],[Année]])</f>
        <v>2</v>
      </c>
      <c r="F2941">
        <f>IF(Clef_répartition[[#This Row],[Code_Nom]]=D2940,F2940-1,(COUNTIFS(Clef_répartition[Code_Nom],Clef_répartition[[#This Row],[Code_Nom]],Clef_répartition[Année],Clef_répartition[[#This Row],[Année]])))</f>
        <v>2</v>
      </c>
      <c r="G2941" t="str">
        <f>Clef_répartition[[#This Row],[Code_Nom]]&amp;"_"&amp;Clef_répartition[[#This Row],[Nombre]]&amp;"_"&amp;Clef_répartition[[#This Row],[Année]]</f>
        <v>EPOC_Association de communes police du Chablais vaudois _2_2017</v>
      </c>
      <c r="H2941">
        <v>5402</v>
      </c>
      <c r="I2941" t="s">
        <v>22</v>
      </c>
      <c r="J2941">
        <v>2017</v>
      </c>
      <c r="K2941">
        <v>0.3</v>
      </c>
    </row>
    <row r="2942" spans="1:11" x14ac:dyDescent="0.25">
      <c r="A2942" t="s">
        <v>721</v>
      </c>
      <c r="B2942" t="s">
        <v>666</v>
      </c>
      <c r="C2942" t="s">
        <v>667</v>
      </c>
      <c r="D2942" t="str">
        <f>Clef_répartition[[#This Row],[Code association]]&amp;"_"&amp;Clef_répartition[[#This Row],[Nom association]]</f>
        <v xml:space="preserve">EPOC_Association de communes police du Chablais vaudois </v>
      </c>
      <c r="E2942">
        <f>COUNTIFS(D$2:D2942,Clef_répartition[[#This Row],[Code_Nom]],J$2:J2942,Clef_répartition[[#This Row],[Année]])</f>
        <v>3</v>
      </c>
      <c r="F2942">
        <f>IF(Clef_répartition[[#This Row],[Code_Nom]]=D2941,F2941-1,(COUNTIFS(Clef_répartition[Code_Nom],Clef_répartition[[#This Row],[Code_Nom]],Clef_répartition[Année],Clef_répartition[[#This Row],[Année]])))</f>
        <v>1</v>
      </c>
      <c r="G2942" t="str">
        <f>Clef_répartition[[#This Row],[Code_Nom]]&amp;"_"&amp;Clef_répartition[[#This Row],[Nombre]]&amp;"_"&amp;Clef_répartition[[#This Row],[Année]]</f>
        <v>EPOC_Association de communes police du Chablais vaudois _3_2017</v>
      </c>
      <c r="H2942">
        <v>5409</v>
      </c>
      <c r="I2942" t="s">
        <v>198</v>
      </c>
      <c r="J2942">
        <v>2017</v>
      </c>
      <c r="K2942">
        <v>0.3</v>
      </c>
    </row>
    <row r="2943" spans="1:11" x14ac:dyDescent="0.25">
      <c r="A2943" t="s">
        <v>721</v>
      </c>
      <c r="B2943" t="s">
        <v>489</v>
      </c>
      <c r="C2943" t="s">
        <v>490</v>
      </c>
      <c r="D2943" t="str">
        <f>Clef_répartition[[#This Row],[Code association]]&amp;"_"&amp;Clef_répartition[[#This Row],[Nom association]]</f>
        <v>EPUDEHL_Epuration et distribution d'eau du Haut-Lac</v>
      </c>
      <c r="E2943">
        <f>COUNTIFS(D$2:D2943,Clef_répartition[[#This Row],[Code_Nom]],J$2:J2943,Clef_répartition[[#This Row],[Année]])</f>
        <v>1</v>
      </c>
      <c r="F2943">
        <f>IF(Clef_répartition[[#This Row],[Code_Nom]]=D2942,F2942-1,(COUNTIFS(Clef_répartition[Code_Nom],Clef_répartition[[#This Row],[Code_Nom]],Clef_répartition[Année],Clef_répartition[[#This Row],[Année]])))</f>
        <v>5</v>
      </c>
      <c r="G2943" t="str">
        <f>Clef_répartition[[#This Row],[Code_Nom]]&amp;"_"&amp;Clef_répartition[[#This Row],[Nombre]]&amp;"_"&amp;Clef_répartition[[#This Row],[Année]]</f>
        <v>EPUDEHL_Epuration et distribution d'eau du Haut-Lac_1_2017</v>
      </c>
      <c r="H2943">
        <v>5403</v>
      </c>
      <c r="I2943" t="s">
        <v>63</v>
      </c>
      <c r="J2943">
        <v>2017</v>
      </c>
      <c r="K2943">
        <v>0.05</v>
      </c>
    </row>
    <row r="2944" spans="1:11" x14ac:dyDescent="0.25">
      <c r="A2944" t="s">
        <v>721</v>
      </c>
      <c r="B2944" t="s">
        <v>489</v>
      </c>
      <c r="C2944" t="s">
        <v>490</v>
      </c>
      <c r="D2944" t="str">
        <f>Clef_répartition[[#This Row],[Code association]]&amp;"_"&amp;Clef_répartition[[#This Row],[Nom association]]</f>
        <v>EPUDEHL_Epuration et distribution d'eau du Haut-Lac</v>
      </c>
      <c r="E2944">
        <f>COUNTIFS(D$2:D2944,Clef_répartition[[#This Row],[Code_Nom]],J$2:J2944,Clef_répartition[[#This Row],[Année]])</f>
        <v>2</v>
      </c>
      <c r="F2944">
        <f>IF(Clef_répartition[[#This Row],[Code_Nom]]=D2943,F2943-1,(COUNTIFS(Clef_répartition[Code_Nom],Clef_répartition[[#This Row],[Code_Nom]],Clef_répartition[Année],Clef_répartition[[#This Row],[Année]])))</f>
        <v>4</v>
      </c>
      <c r="G2944" t="str">
        <f>Clef_répartition[[#This Row],[Code_Nom]]&amp;"_"&amp;Clef_répartition[[#This Row],[Nombre]]&amp;"_"&amp;Clef_répartition[[#This Row],[Année]]</f>
        <v>EPUDEHL_Epuration et distribution d'eau du Haut-Lac_2_2017</v>
      </c>
      <c r="H2944">
        <v>5408</v>
      </c>
      <c r="I2944" t="s">
        <v>195</v>
      </c>
      <c r="J2944">
        <v>2017</v>
      </c>
      <c r="K2944">
        <v>0.11</v>
      </c>
    </row>
    <row r="2945" spans="1:11" x14ac:dyDescent="0.25">
      <c r="A2945" t="s">
        <v>721</v>
      </c>
      <c r="B2945" t="s">
        <v>489</v>
      </c>
      <c r="C2945" t="s">
        <v>490</v>
      </c>
      <c r="D2945" t="str">
        <f>Clef_répartition[[#This Row],[Code association]]&amp;"_"&amp;Clef_répartition[[#This Row],[Nom association]]</f>
        <v>EPUDEHL_Epuration et distribution d'eau du Haut-Lac</v>
      </c>
      <c r="E2945">
        <f>COUNTIFS(D$2:D2945,Clef_répartition[[#This Row],[Code_Nom]],J$2:J2945,Clef_répartition[[#This Row],[Année]])</f>
        <v>3</v>
      </c>
      <c r="F2945">
        <f>IF(Clef_répartition[[#This Row],[Code_Nom]]=D2944,F2944-1,(COUNTIFS(Clef_répartition[Code_Nom],Clef_répartition[[#This Row],[Code_Nom]],Clef_répartition[Année],Clef_répartition[[#This Row],[Année]])))</f>
        <v>3</v>
      </c>
      <c r="G2945" t="str">
        <f>Clef_répartition[[#This Row],[Code_Nom]]&amp;"_"&amp;Clef_répartition[[#This Row],[Nombre]]&amp;"_"&amp;Clef_répartition[[#This Row],[Année]]</f>
        <v>EPUDEHL_Epuration et distribution d'eau du Haut-Lac_3_2017</v>
      </c>
      <c r="H2945">
        <v>5412</v>
      </c>
      <c r="I2945" t="s">
        <v>229</v>
      </c>
      <c r="J2945">
        <v>2017</v>
      </c>
      <c r="K2945">
        <v>0.09</v>
      </c>
    </row>
    <row r="2946" spans="1:11" x14ac:dyDescent="0.25">
      <c r="A2946" t="s">
        <v>721</v>
      </c>
      <c r="B2946" t="s">
        <v>489</v>
      </c>
      <c r="C2946" t="s">
        <v>490</v>
      </c>
      <c r="D2946" t="str">
        <f>Clef_répartition[[#This Row],[Code association]]&amp;"_"&amp;Clef_répartition[[#This Row],[Nom association]]</f>
        <v>EPUDEHL_Epuration et distribution d'eau du Haut-Lac</v>
      </c>
      <c r="E2946">
        <f>COUNTIFS(D$2:D2946,Clef_répartition[[#This Row],[Code_Nom]],J$2:J2946,Clef_répartition[[#This Row],[Année]])</f>
        <v>4</v>
      </c>
      <c r="F2946">
        <f>IF(Clef_répartition[[#This Row],[Code_Nom]]=D2945,F2945-1,(COUNTIFS(Clef_répartition[Code_Nom],Clef_répartition[[#This Row],[Code_Nom]],Clef_répartition[Année],Clef_répartition[[#This Row],[Année]])))</f>
        <v>2</v>
      </c>
      <c r="G2946" t="str">
        <f>Clef_répartition[[#This Row],[Code_Nom]]&amp;"_"&amp;Clef_répartition[[#This Row],[Nombre]]&amp;"_"&amp;Clef_répartition[[#This Row],[Année]]</f>
        <v>EPUDEHL_Epuration et distribution d'eau du Haut-Lac_4_2017</v>
      </c>
      <c r="H2946">
        <v>5413</v>
      </c>
      <c r="I2946" t="s">
        <v>231</v>
      </c>
      <c r="J2946">
        <v>2017</v>
      </c>
      <c r="K2946">
        <v>0.16</v>
      </c>
    </row>
    <row r="2947" spans="1:11" x14ac:dyDescent="0.25">
      <c r="A2947" t="s">
        <v>721</v>
      </c>
      <c r="B2947" t="s">
        <v>489</v>
      </c>
      <c r="C2947" t="s">
        <v>490</v>
      </c>
      <c r="D2947" t="str">
        <f>Clef_répartition[[#This Row],[Code association]]&amp;"_"&amp;Clef_répartition[[#This Row],[Nom association]]</f>
        <v>EPUDEHL_Epuration et distribution d'eau du Haut-Lac</v>
      </c>
      <c r="E2947">
        <f>COUNTIFS(D$2:D2947,Clef_répartition[[#This Row],[Code_Nom]],J$2:J2947,Clef_répartition[[#This Row],[Année]])</f>
        <v>5</v>
      </c>
      <c r="F2947">
        <f>IF(Clef_répartition[[#This Row],[Code_Nom]]=D2946,F2946-1,(COUNTIFS(Clef_répartition[Code_Nom],Clef_répartition[[#This Row],[Code_Nom]],Clef_répartition[Année],Clef_répartition[[#This Row],[Année]])))</f>
        <v>1</v>
      </c>
      <c r="G2947" t="str">
        <f>Clef_répartition[[#This Row],[Code_Nom]]&amp;"_"&amp;Clef_répartition[[#This Row],[Nombre]]&amp;"_"&amp;Clef_répartition[[#This Row],[Année]]</f>
        <v>EPUDEHL_Epuration et distribution d'eau du Haut-Lac_5_2017</v>
      </c>
      <c r="H2947">
        <v>5414</v>
      </c>
      <c r="I2947" t="s">
        <v>286</v>
      </c>
      <c r="J2947">
        <v>2017</v>
      </c>
      <c r="K2947">
        <v>0.59</v>
      </c>
    </row>
    <row r="2948" spans="1:11" x14ac:dyDescent="0.25">
      <c r="A2948" t="s">
        <v>721</v>
      </c>
      <c r="B2948" t="s">
        <v>640</v>
      </c>
      <c r="C2948" t="s">
        <v>641</v>
      </c>
      <c r="D2948" t="str">
        <f>Clef_répartition[[#This Row],[Code association]]&amp;"_"&amp;Clef_répartition[[#This Row],[Nom association]]</f>
        <v>ERM_Association intercommunale pour l'épuration des eaux usées de la région morgienne</v>
      </c>
      <c r="E2948">
        <f>COUNTIFS(D$2:D2948,Clef_répartition[[#This Row],[Code_Nom]],J$2:J2948,Clef_répartition[[#This Row],[Année]])</f>
        <v>1</v>
      </c>
      <c r="F2948">
        <f>IF(Clef_répartition[[#This Row],[Code_Nom]]=D2947,F2947-1,(COUNTIFS(Clef_répartition[Code_Nom],Clef_répartition[[#This Row],[Code_Nom]],Clef_répartition[Année],Clef_répartition[[#This Row],[Année]])))</f>
        <v>15</v>
      </c>
      <c r="G2948" t="str">
        <f>Clef_répartition[[#This Row],[Code_Nom]]&amp;"_"&amp;Clef_répartition[[#This Row],[Nombre]]&amp;"_"&amp;Clef_répartition[[#This Row],[Année]]</f>
        <v>ERM_Association intercommunale pour l'épuration des eaux usées de la région morgienne_1_2017</v>
      </c>
      <c r="H2948">
        <v>5628</v>
      </c>
      <c r="I2948" t="s">
        <v>67</v>
      </c>
      <c r="J2948">
        <v>2017</v>
      </c>
      <c r="K2948">
        <v>1.0699999999999999E-2</v>
      </c>
    </row>
    <row r="2949" spans="1:11" x14ac:dyDescent="0.25">
      <c r="A2949" t="s">
        <v>721</v>
      </c>
      <c r="B2949" t="s">
        <v>640</v>
      </c>
      <c r="C2949" t="s">
        <v>641</v>
      </c>
      <c r="D2949" t="str">
        <f>Clef_répartition[[#This Row],[Code association]]&amp;"_"&amp;Clef_répartition[[#This Row],[Nom association]]</f>
        <v>ERM_Association intercommunale pour l'épuration des eaux usées de la région morgienne</v>
      </c>
      <c r="E2949">
        <f>COUNTIFS(D$2:D2949,Clef_répartition[[#This Row],[Code_Nom]],J$2:J2949,Clef_répartition[[#This Row],[Année]])</f>
        <v>2</v>
      </c>
      <c r="F2949">
        <f>IF(Clef_répartition[[#This Row],[Code_Nom]]=D2948,F2948-1,(COUNTIFS(Clef_répartition[Code_Nom],Clef_répartition[[#This Row],[Code_Nom]],Clef_répartition[Année],Clef_répartition[[#This Row],[Année]])))</f>
        <v>14</v>
      </c>
      <c r="G2949" t="str">
        <f>Clef_répartition[[#This Row],[Code_Nom]]&amp;"_"&amp;Clef_répartition[[#This Row],[Nombre]]&amp;"_"&amp;Clef_répartition[[#This Row],[Année]]</f>
        <v>ERM_Association intercommunale pour l'épuration des eaux usées de la région morgienne_2_2017</v>
      </c>
      <c r="H2949">
        <v>5629</v>
      </c>
      <c r="I2949" t="s">
        <v>68</v>
      </c>
      <c r="J2949">
        <v>2017</v>
      </c>
      <c r="K2949">
        <v>7.9000000000000008E-3</v>
      </c>
    </row>
    <row r="2950" spans="1:11" x14ac:dyDescent="0.25">
      <c r="A2950" t="s">
        <v>721</v>
      </c>
      <c r="B2950" t="s">
        <v>640</v>
      </c>
      <c r="C2950" t="s">
        <v>641</v>
      </c>
      <c r="D2950" t="str">
        <f>Clef_répartition[[#This Row],[Code association]]&amp;"_"&amp;Clef_répartition[[#This Row],[Nom association]]</f>
        <v>ERM_Association intercommunale pour l'épuration des eaux usées de la région morgienne</v>
      </c>
      <c r="E2950">
        <f>COUNTIFS(D$2:D2950,Clef_répartition[[#This Row],[Code_Nom]],J$2:J2950,Clef_répartition[[#This Row],[Année]])</f>
        <v>3</v>
      </c>
      <c r="F2950">
        <f>IF(Clef_répartition[[#This Row],[Code_Nom]]=D2949,F2949-1,(COUNTIFS(Clef_répartition[Code_Nom],Clef_répartition[[#This Row],[Code_Nom]],Clef_répartition[Année],Clef_répartition[[#This Row],[Année]])))</f>
        <v>13</v>
      </c>
      <c r="G2950" t="str">
        <f>Clef_répartition[[#This Row],[Code_Nom]]&amp;"_"&amp;Clef_répartition[[#This Row],[Nombre]]&amp;"_"&amp;Clef_répartition[[#This Row],[Année]]</f>
        <v>ERM_Association intercommunale pour l'épuration des eaux usées de la région morgienne_3_2017</v>
      </c>
      <c r="H2950">
        <v>5631</v>
      </c>
      <c r="I2950" t="s">
        <v>92</v>
      </c>
      <c r="J2950">
        <v>2017</v>
      </c>
      <c r="K2950">
        <v>2.1000000000000001E-2</v>
      </c>
    </row>
    <row r="2951" spans="1:11" x14ac:dyDescent="0.25">
      <c r="A2951" t="s">
        <v>721</v>
      </c>
      <c r="B2951" t="s">
        <v>640</v>
      </c>
      <c r="C2951" t="s">
        <v>641</v>
      </c>
      <c r="D2951" t="str">
        <f>Clef_répartition[[#This Row],[Code association]]&amp;"_"&amp;Clef_répartition[[#This Row],[Nom association]]</f>
        <v>ERM_Association intercommunale pour l'épuration des eaux usées de la région morgienne</v>
      </c>
      <c r="E2951">
        <f>COUNTIFS(D$2:D2951,Clef_répartition[[#This Row],[Code_Nom]],J$2:J2951,Clef_répartition[[#This Row],[Année]])</f>
        <v>4</v>
      </c>
      <c r="F2951">
        <f>IF(Clef_répartition[[#This Row],[Code_Nom]]=D2950,F2950-1,(COUNTIFS(Clef_répartition[Code_Nom],Clef_répartition[[#This Row],[Code_Nom]],Clef_répartition[Année],Clef_répartition[[#This Row],[Année]])))</f>
        <v>12</v>
      </c>
      <c r="G2951" t="str">
        <f>Clef_répartition[[#This Row],[Code_Nom]]&amp;"_"&amp;Clef_répartition[[#This Row],[Nombre]]&amp;"_"&amp;Clef_répartition[[#This Row],[Année]]</f>
        <v>ERM_Association intercommunale pour l'épuration des eaux usées de la région morgienne_4_2017</v>
      </c>
      <c r="H2951">
        <v>5632</v>
      </c>
      <c r="I2951" t="s">
        <v>93</v>
      </c>
      <c r="J2951">
        <v>2017</v>
      </c>
      <c r="K2951">
        <v>5.2499999999999998E-2</v>
      </c>
    </row>
    <row r="2952" spans="1:11" x14ac:dyDescent="0.25">
      <c r="A2952" t="s">
        <v>721</v>
      </c>
      <c r="B2952" t="s">
        <v>640</v>
      </c>
      <c r="C2952" t="s">
        <v>641</v>
      </c>
      <c r="D2952" t="str">
        <f>Clef_répartition[[#This Row],[Code association]]&amp;"_"&amp;Clef_répartition[[#This Row],[Nom association]]</f>
        <v>ERM_Association intercommunale pour l'épuration des eaux usées de la région morgienne</v>
      </c>
      <c r="E2952">
        <f>COUNTIFS(D$2:D2952,Clef_répartition[[#This Row],[Code_Nom]],J$2:J2952,Clef_répartition[[#This Row],[Année]])</f>
        <v>5</v>
      </c>
      <c r="F2952">
        <f>IF(Clef_répartition[[#This Row],[Code_Nom]]=D2951,F2951-1,(COUNTIFS(Clef_répartition[Code_Nom],Clef_répartition[[#This Row],[Code_Nom]],Clef_répartition[Année],Clef_répartition[[#This Row],[Année]])))</f>
        <v>11</v>
      </c>
      <c r="G2952" t="str">
        <f>Clef_répartition[[#This Row],[Code_Nom]]&amp;"_"&amp;Clef_répartition[[#This Row],[Nombre]]&amp;"_"&amp;Clef_répartition[[#This Row],[Année]]</f>
        <v>ERM_Association intercommunale pour l'épuration des eaux usées de la région morgienne_5_2017</v>
      </c>
      <c r="H2952">
        <v>5633</v>
      </c>
      <c r="I2952" t="s">
        <v>100</v>
      </c>
      <c r="J2952">
        <v>2017</v>
      </c>
      <c r="K2952">
        <v>0</v>
      </c>
    </row>
    <row r="2953" spans="1:11" x14ac:dyDescent="0.25">
      <c r="A2953" t="s">
        <v>721</v>
      </c>
      <c r="B2953" t="s">
        <v>640</v>
      </c>
      <c r="C2953" t="s">
        <v>641</v>
      </c>
      <c r="D2953" t="str">
        <f>Clef_répartition[[#This Row],[Code association]]&amp;"_"&amp;Clef_répartition[[#This Row],[Nom association]]</f>
        <v>ERM_Association intercommunale pour l'épuration des eaux usées de la région morgienne</v>
      </c>
      <c r="E2953">
        <f>COUNTIFS(D$2:D2953,Clef_répartition[[#This Row],[Code_Nom]],J$2:J2953,Clef_répartition[[#This Row],[Année]])</f>
        <v>6</v>
      </c>
      <c r="F2953">
        <f>IF(Clef_répartition[[#This Row],[Code_Nom]]=D2952,F2952-1,(COUNTIFS(Clef_répartition[Code_Nom],Clef_répartition[[#This Row],[Code_Nom]],Clef_répartition[Année],Clef_répartition[[#This Row],[Année]])))</f>
        <v>10</v>
      </c>
      <c r="G2953" t="str">
        <f>Clef_répartition[[#This Row],[Code_Nom]]&amp;"_"&amp;Clef_répartition[[#This Row],[Nombre]]&amp;"_"&amp;Clef_répartition[[#This Row],[Année]]</f>
        <v>ERM_Association intercommunale pour l'épuration des eaux usées de la région morgienne_6_2017</v>
      </c>
      <c r="H2953">
        <v>5634</v>
      </c>
      <c r="I2953" t="s">
        <v>101</v>
      </c>
      <c r="J2953">
        <v>2017</v>
      </c>
      <c r="K2953">
        <v>4.4600000000000001E-2</v>
      </c>
    </row>
    <row r="2954" spans="1:11" x14ac:dyDescent="0.25">
      <c r="A2954" t="s">
        <v>721</v>
      </c>
      <c r="B2954" t="s">
        <v>640</v>
      </c>
      <c r="C2954" t="s">
        <v>641</v>
      </c>
      <c r="D2954" t="str">
        <f>Clef_répartition[[#This Row],[Code association]]&amp;"_"&amp;Clef_répartition[[#This Row],[Nom association]]</f>
        <v>ERM_Association intercommunale pour l'épuration des eaux usées de la région morgienne</v>
      </c>
      <c r="E2954">
        <f>COUNTIFS(D$2:D2954,Clef_répartition[[#This Row],[Code_Nom]],J$2:J2954,Clef_répartition[[#This Row],[Année]])</f>
        <v>7</v>
      </c>
      <c r="F2954">
        <f>IF(Clef_répartition[[#This Row],[Code_Nom]]=D2953,F2953-1,(COUNTIFS(Clef_répartition[Code_Nom],Clef_répartition[[#This Row],[Code_Nom]],Clef_répartition[Année],Clef_répartition[[#This Row],[Année]])))</f>
        <v>9</v>
      </c>
      <c r="G2954" t="str">
        <f>Clef_répartition[[#This Row],[Code_Nom]]&amp;"_"&amp;Clef_répartition[[#This Row],[Nombre]]&amp;"_"&amp;Clef_répartition[[#This Row],[Année]]</f>
        <v>ERM_Association intercommunale pour l'épuration des eaux usées de la région morgienne_7_2017</v>
      </c>
      <c r="H2954">
        <v>5635</v>
      </c>
      <c r="I2954" t="s">
        <v>103</v>
      </c>
      <c r="J2954">
        <v>2017</v>
      </c>
      <c r="K2954">
        <v>5.1200000000000002E-2</v>
      </c>
    </row>
    <row r="2955" spans="1:11" x14ac:dyDescent="0.25">
      <c r="A2955" t="s">
        <v>721</v>
      </c>
      <c r="B2955" t="s">
        <v>640</v>
      </c>
      <c r="C2955" t="s">
        <v>641</v>
      </c>
      <c r="D2955" t="str">
        <f>Clef_répartition[[#This Row],[Code association]]&amp;"_"&amp;Clef_répartition[[#This Row],[Nom association]]</f>
        <v>ERM_Association intercommunale pour l'épuration des eaux usées de la région morgienne</v>
      </c>
      <c r="E2955">
        <f>COUNTIFS(D$2:D2955,Clef_répartition[[#This Row],[Code_Nom]],J$2:J2955,Clef_répartition[[#This Row],[Année]])</f>
        <v>8</v>
      </c>
      <c r="F2955">
        <f>IF(Clef_répartition[[#This Row],[Code_Nom]]=D2954,F2954-1,(COUNTIFS(Clef_répartition[Code_Nom],Clef_répartition[[#This Row],[Code_Nom]],Clef_répartition[Année],Clef_répartition[[#This Row],[Année]])))</f>
        <v>8</v>
      </c>
      <c r="G2955" t="str">
        <f>Clef_répartition[[#This Row],[Code_Nom]]&amp;"_"&amp;Clef_répartition[[#This Row],[Nombre]]&amp;"_"&amp;Clef_répartition[[#This Row],[Année]]</f>
        <v>ERM_Association intercommunale pour l'épuration des eaux usées de la région morgienne_8_2017</v>
      </c>
      <c r="H2955">
        <v>5656</v>
      </c>
      <c r="I2955" t="s">
        <v>135</v>
      </c>
      <c r="J2955">
        <v>2017</v>
      </c>
      <c r="K2955">
        <v>1.38E-2</v>
      </c>
    </row>
    <row r="2956" spans="1:11" x14ac:dyDescent="0.25">
      <c r="A2956" t="s">
        <v>721</v>
      </c>
      <c r="B2956" t="s">
        <v>640</v>
      </c>
      <c r="C2956" t="s">
        <v>641</v>
      </c>
      <c r="D2956" t="str">
        <f>Clef_répartition[[#This Row],[Code association]]&amp;"_"&amp;Clef_répartition[[#This Row],[Nom association]]</f>
        <v>ERM_Association intercommunale pour l'épuration des eaux usées de la région morgienne</v>
      </c>
      <c r="E2956">
        <f>COUNTIFS(D$2:D2956,Clef_répartition[[#This Row],[Code_Nom]],J$2:J2956,Clef_répartition[[#This Row],[Année]])</f>
        <v>9</v>
      </c>
      <c r="F2956">
        <f>IF(Clef_répartition[[#This Row],[Code_Nom]]=D2955,F2955-1,(COUNTIFS(Clef_répartition[Code_Nom],Clef_répartition[[#This Row],[Code_Nom]],Clef_répartition[Année],Clef_répartition[[#This Row],[Année]])))</f>
        <v>7</v>
      </c>
      <c r="G2956" t="str">
        <f>Clef_répartition[[#This Row],[Code_Nom]]&amp;"_"&amp;Clef_répartition[[#This Row],[Nombre]]&amp;"_"&amp;Clef_répartition[[#This Row],[Année]]</f>
        <v>ERM_Association intercommunale pour l'épuration des eaux usées de la région morgienne_9_2017</v>
      </c>
      <c r="H2956">
        <v>5638</v>
      </c>
      <c r="I2956" t="s">
        <v>161</v>
      </c>
      <c r="J2956">
        <v>2017</v>
      </c>
      <c r="K2956">
        <v>8.4099999999999994E-2</v>
      </c>
    </row>
    <row r="2957" spans="1:11" x14ac:dyDescent="0.25">
      <c r="A2957" t="s">
        <v>721</v>
      </c>
      <c r="B2957" t="s">
        <v>640</v>
      </c>
      <c r="C2957" t="s">
        <v>641</v>
      </c>
      <c r="D2957" t="str">
        <f>Clef_répartition[[#This Row],[Code association]]&amp;"_"&amp;Clef_répartition[[#This Row],[Nom association]]</f>
        <v>ERM_Association intercommunale pour l'épuration des eaux usées de la région morgienne</v>
      </c>
      <c r="E2957">
        <f>COUNTIFS(D$2:D2957,Clef_répartition[[#This Row],[Code_Nom]],J$2:J2957,Clef_répartition[[#This Row],[Année]])</f>
        <v>10</v>
      </c>
      <c r="F2957">
        <f>IF(Clef_répartition[[#This Row],[Code_Nom]]=D2956,F2956-1,(COUNTIFS(Clef_répartition[Code_Nom],Clef_répartition[[#This Row],[Code_Nom]],Clef_répartition[Année],Clef_répartition[[#This Row],[Année]])))</f>
        <v>6</v>
      </c>
      <c r="G2957" t="str">
        <f>Clef_répartition[[#This Row],[Code_Nom]]&amp;"_"&amp;Clef_répartition[[#This Row],[Nombre]]&amp;"_"&amp;Clef_répartition[[#This Row],[Année]]</f>
        <v>ERM_Association intercommunale pour l'épuration des eaux usées de la région morgienne_10_2017</v>
      </c>
      <c r="H2957">
        <v>5642</v>
      </c>
      <c r="I2957" t="s">
        <v>190</v>
      </c>
      <c r="J2957">
        <v>2017</v>
      </c>
      <c r="K2957">
        <v>0.44019999999999998</v>
      </c>
    </row>
    <row r="2958" spans="1:11" x14ac:dyDescent="0.25">
      <c r="A2958" t="s">
        <v>721</v>
      </c>
      <c r="B2958" t="s">
        <v>640</v>
      </c>
      <c r="C2958" t="s">
        <v>641</v>
      </c>
      <c r="D2958" t="str">
        <f>Clef_répartition[[#This Row],[Code association]]&amp;"_"&amp;Clef_répartition[[#This Row],[Nom association]]</f>
        <v>ERM_Association intercommunale pour l'épuration des eaux usées de la région morgienne</v>
      </c>
      <c r="E2958">
        <f>COUNTIFS(D$2:D2958,Clef_répartition[[#This Row],[Code_Nom]],J$2:J2958,Clef_répartition[[#This Row],[Année]])</f>
        <v>11</v>
      </c>
      <c r="F2958">
        <f>IF(Clef_répartition[[#This Row],[Code_Nom]]=D2957,F2957-1,(COUNTIFS(Clef_répartition[Code_Nom],Clef_répartition[[#This Row],[Code_Nom]],Clef_répartition[Année],Clef_répartition[[#This Row],[Année]])))</f>
        <v>5</v>
      </c>
      <c r="G2958" t="str">
        <f>Clef_répartition[[#This Row],[Code_Nom]]&amp;"_"&amp;Clef_répartition[[#This Row],[Nombre]]&amp;"_"&amp;Clef_répartition[[#This Row],[Année]]</f>
        <v>ERM_Association intercommunale pour l'épuration des eaux usées de la région morgienne_11_2017</v>
      </c>
      <c r="H2958">
        <v>5643</v>
      </c>
      <c r="I2958" t="s">
        <v>221</v>
      </c>
      <c r="J2958">
        <v>2017</v>
      </c>
      <c r="K2958">
        <v>0.1201</v>
      </c>
    </row>
    <row r="2959" spans="1:11" x14ac:dyDescent="0.25">
      <c r="A2959" t="s">
        <v>721</v>
      </c>
      <c r="B2959" t="s">
        <v>640</v>
      </c>
      <c r="C2959" t="s">
        <v>641</v>
      </c>
      <c r="D2959" t="str">
        <f>Clef_répartition[[#This Row],[Code association]]&amp;"_"&amp;Clef_répartition[[#This Row],[Nom association]]</f>
        <v>ERM_Association intercommunale pour l'épuration des eaux usées de la région morgienne</v>
      </c>
      <c r="E2959">
        <f>COUNTIFS(D$2:D2959,Clef_répartition[[#This Row],[Code_Nom]],J$2:J2959,Clef_répartition[[#This Row],[Année]])</f>
        <v>12</v>
      </c>
      <c r="F2959">
        <f>IF(Clef_répartition[[#This Row],[Code_Nom]]=D2958,F2958-1,(COUNTIFS(Clef_répartition[Code_Nom],Clef_répartition[[#This Row],[Code_Nom]],Clef_répartition[Année],Clef_répartition[[#This Row],[Année]])))</f>
        <v>4</v>
      </c>
      <c r="G2959" t="str">
        <f>Clef_répartition[[#This Row],[Code_Nom]]&amp;"_"&amp;Clef_répartition[[#This Row],[Nombre]]&amp;"_"&amp;Clef_répartition[[#This Row],[Année]]</f>
        <v>ERM_Association intercommunale pour l'épuration des eaux usées de la région morgienne_12_2017</v>
      </c>
      <c r="H2959">
        <v>5649</v>
      </c>
      <c r="I2959" t="s">
        <v>264</v>
      </c>
      <c r="J2959">
        <v>2017</v>
      </c>
      <c r="K2959">
        <v>7.4999999999999997E-2</v>
      </c>
    </row>
    <row r="2960" spans="1:11" x14ac:dyDescent="0.25">
      <c r="A2960" t="s">
        <v>721</v>
      </c>
      <c r="B2960" t="s">
        <v>640</v>
      </c>
      <c r="C2960" t="s">
        <v>641</v>
      </c>
      <c r="D2960" t="str">
        <f>Clef_répartition[[#This Row],[Code association]]&amp;"_"&amp;Clef_répartition[[#This Row],[Nom association]]</f>
        <v>ERM_Association intercommunale pour l'épuration des eaux usées de la région morgienne</v>
      </c>
      <c r="E2960">
        <f>COUNTIFS(D$2:D2960,Clef_répartition[[#This Row],[Code_Nom]],J$2:J2960,Clef_répartition[[#This Row],[Année]])</f>
        <v>13</v>
      </c>
      <c r="F2960">
        <f>IF(Clef_répartition[[#This Row],[Code_Nom]]=D2959,F2959-1,(COUNTIFS(Clef_répartition[Code_Nom],Clef_répartition[[#This Row],[Code_Nom]],Clef_répartition[Année],Clef_répartition[[#This Row],[Année]])))</f>
        <v>3</v>
      </c>
      <c r="G2960" t="str">
        <f>Clef_répartition[[#This Row],[Code_Nom]]&amp;"_"&amp;Clef_répartition[[#This Row],[Nombre]]&amp;"_"&amp;Clef_répartition[[#This Row],[Année]]</f>
        <v>ERM_Association intercommunale pour l'épuration des eaux usées de la région morgienne_13_2017</v>
      </c>
      <c r="H2960">
        <v>5650</v>
      </c>
      <c r="I2960" t="s">
        <v>276</v>
      </c>
      <c r="J2960">
        <v>2017</v>
      </c>
      <c r="K2960">
        <v>9.5999999999999992E-3</v>
      </c>
    </row>
    <row r="2961" spans="1:11" x14ac:dyDescent="0.25">
      <c r="A2961" t="s">
        <v>721</v>
      </c>
      <c r="B2961" t="s">
        <v>640</v>
      </c>
      <c r="C2961" t="s">
        <v>641</v>
      </c>
      <c r="D2961" t="str">
        <f>Clef_répartition[[#This Row],[Code association]]&amp;"_"&amp;Clef_répartition[[#This Row],[Nom association]]</f>
        <v>ERM_Association intercommunale pour l'épuration des eaux usées de la région morgienne</v>
      </c>
      <c r="E2961">
        <f>COUNTIFS(D$2:D2961,Clef_répartition[[#This Row],[Code_Nom]],J$2:J2961,Clef_répartition[[#This Row],[Année]])</f>
        <v>14</v>
      </c>
      <c r="F2961">
        <f>IF(Clef_répartition[[#This Row],[Code_Nom]]=D2960,F2960-1,(COUNTIFS(Clef_répartition[Code_Nom],Clef_répartition[[#This Row],[Code_Nom]],Clef_répartition[Année],Clef_répartition[[#This Row],[Année]])))</f>
        <v>2</v>
      </c>
      <c r="G2961" t="str">
        <f>Clef_répartition[[#This Row],[Code_Nom]]&amp;"_"&amp;Clef_répartition[[#This Row],[Nombre]]&amp;"_"&amp;Clef_répartition[[#This Row],[Année]]</f>
        <v>ERM_Association intercommunale pour l'épuration des eaux usées de la région morgienne_14_2017</v>
      </c>
      <c r="H2961">
        <v>5653</v>
      </c>
      <c r="I2961" t="s">
        <v>291</v>
      </c>
      <c r="J2961">
        <v>2017</v>
      </c>
      <c r="K2961">
        <v>2.46E-2</v>
      </c>
    </row>
    <row r="2962" spans="1:11" x14ac:dyDescent="0.25">
      <c r="A2962" t="s">
        <v>721</v>
      </c>
      <c r="B2962" t="s">
        <v>640</v>
      </c>
      <c r="C2962" t="s">
        <v>641</v>
      </c>
      <c r="D2962" t="str">
        <f>Clef_répartition[[#This Row],[Code association]]&amp;"_"&amp;Clef_répartition[[#This Row],[Nom association]]</f>
        <v>ERM_Association intercommunale pour l'épuration des eaux usées de la région morgienne</v>
      </c>
      <c r="E2962">
        <f>COUNTIFS(D$2:D2962,Clef_répartition[[#This Row],[Code_Nom]],J$2:J2962,Clef_répartition[[#This Row],[Année]])</f>
        <v>15</v>
      </c>
      <c r="F2962">
        <f>IF(Clef_répartition[[#This Row],[Code_Nom]]=D2961,F2961-1,(COUNTIFS(Clef_répartition[Code_Nom],Clef_répartition[[#This Row],[Code_Nom]],Clef_répartition[Année],Clef_répartition[[#This Row],[Année]])))</f>
        <v>1</v>
      </c>
      <c r="G2962" t="str">
        <f>Clef_répartition[[#This Row],[Code_Nom]]&amp;"_"&amp;Clef_répartition[[#This Row],[Nombre]]&amp;"_"&amp;Clef_répartition[[#This Row],[Année]]</f>
        <v>ERM_Association intercommunale pour l'épuration des eaux usées de la région morgienne_15_2017</v>
      </c>
      <c r="H2962">
        <v>5655</v>
      </c>
      <c r="I2962" t="s">
        <v>297</v>
      </c>
      <c r="J2962">
        <v>2017</v>
      </c>
      <c r="K2962">
        <v>4.3479999999999998E-2</v>
      </c>
    </row>
    <row r="2963" spans="1:11" x14ac:dyDescent="0.25">
      <c r="A2963" t="s">
        <v>721</v>
      </c>
      <c r="B2963" t="s">
        <v>699</v>
      </c>
      <c r="C2963" t="s">
        <v>700</v>
      </c>
      <c r="D296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3">
        <f>COUNTIFS(D$2:D2963,Clef_répartition[[#This Row],[Code_Nom]],J$2:J2963,Clef_répartition[[#This Row],[Année]])</f>
        <v>1</v>
      </c>
      <c r="F2963">
        <f>IF(Clef_répartition[[#This Row],[Code_Nom]]=D2962,F2962-1,(COUNTIFS(Clef_répartition[Code_Nom],Clef_répartition[[#This Row],[Code_Nom]],Clef_répartition[Année],Clef_répartition[[#This Row],[Année]])))</f>
        <v>15</v>
      </c>
      <c r="G296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d'Aigle_1_2017</v>
      </c>
      <c r="H2963">
        <v>5401</v>
      </c>
      <c r="I2963" t="s">
        <v>3</v>
      </c>
      <c r="J2963">
        <v>2017</v>
      </c>
      <c r="K2963">
        <v>0.22</v>
      </c>
    </row>
    <row r="2964" spans="1:11" x14ac:dyDescent="0.25">
      <c r="A2964" t="s">
        <v>721</v>
      </c>
      <c r="B2964" t="s">
        <v>699</v>
      </c>
      <c r="C2964" t="s">
        <v>700</v>
      </c>
      <c r="D296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4">
        <f>COUNTIFS(D$2:D2964,Clef_répartition[[#This Row],[Code_Nom]],J$2:J2964,Clef_répartition[[#This Row],[Année]])</f>
        <v>2</v>
      </c>
      <c r="F2964">
        <f>IF(Clef_répartition[[#This Row],[Code_Nom]]=D2963,F2963-1,(COUNTIFS(Clef_répartition[Code_Nom],Clef_répartition[[#This Row],[Code_Nom]],Clef_répartition[Année],Clef_répartition[[#This Row],[Année]])))</f>
        <v>14</v>
      </c>
      <c r="G296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d'Aigle_2_2017</v>
      </c>
      <c r="H2964">
        <v>5402</v>
      </c>
      <c r="I2964" t="s">
        <v>22</v>
      </c>
      <c r="J2964">
        <v>2017</v>
      </c>
      <c r="K2964">
        <v>0.17</v>
      </c>
    </row>
    <row r="2965" spans="1:11" x14ac:dyDescent="0.25">
      <c r="A2965" t="s">
        <v>721</v>
      </c>
      <c r="B2965" t="s">
        <v>699</v>
      </c>
      <c r="C2965" t="s">
        <v>700</v>
      </c>
      <c r="D296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5">
        <f>COUNTIFS(D$2:D2965,Clef_répartition[[#This Row],[Code_Nom]],J$2:J2965,Clef_répartition[[#This Row],[Année]])</f>
        <v>3</v>
      </c>
      <c r="F2965">
        <f>IF(Clef_répartition[[#This Row],[Code_Nom]]=D2964,F2964-1,(COUNTIFS(Clef_répartition[Code_Nom],Clef_répartition[[#This Row],[Code_Nom]],Clef_répartition[Année],Clef_répartition[[#This Row],[Année]])))</f>
        <v>13</v>
      </c>
      <c r="G296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d'Aigle_3_2017</v>
      </c>
      <c r="H2965">
        <v>5403</v>
      </c>
      <c r="I2965" t="s">
        <v>63</v>
      </c>
      <c r="J2965">
        <v>2017</v>
      </c>
      <c r="K2965">
        <v>0.01</v>
      </c>
    </row>
    <row r="2966" spans="1:11" x14ac:dyDescent="0.25">
      <c r="A2966" t="s">
        <v>721</v>
      </c>
      <c r="B2966" t="s">
        <v>699</v>
      </c>
      <c r="C2966" t="s">
        <v>700</v>
      </c>
      <c r="D296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6">
        <f>COUNTIFS(D$2:D2966,Clef_répartition[[#This Row],[Code_Nom]],J$2:J2966,Clef_répartition[[#This Row],[Année]])</f>
        <v>4</v>
      </c>
      <c r="F2966">
        <f>IF(Clef_répartition[[#This Row],[Code_Nom]]=D2965,F2965-1,(COUNTIFS(Clef_répartition[Code_Nom],Clef_répartition[[#This Row],[Code_Nom]],Clef_répartition[Année],Clef_répartition[[#This Row],[Année]])))</f>
        <v>12</v>
      </c>
      <c r="G296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d'Aigle_4_2017</v>
      </c>
      <c r="H2966">
        <v>5404</v>
      </c>
      <c r="I2966" t="s">
        <v>73</v>
      </c>
      <c r="J2966">
        <v>2017</v>
      </c>
      <c r="K2966">
        <v>0.01</v>
      </c>
    </row>
    <row r="2967" spans="1:11" x14ac:dyDescent="0.25">
      <c r="A2967" t="s">
        <v>721</v>
      </c>
      <c r="B2967" t="s">
        <v>699</v>
      </c>
      <c r="C2967" t="s">
        <v>700</v>
      </c>
      <c r="D296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7">
        <f>COUNTIFS(D$2:D2967,Clef_répartition[[#This Row],[Code_Nom]],J$2:J2967,Clef_répartition[[#This Row],[Année]])</f>
        <v>5</v>
      </c>
      <c r="F2967">
        <f>IF(Clef_répartition[[#This Row],[Code_Nom]]=D2966,F2966-1,(COUNTIFS(Clef_répartition[Code_Nom],Clef_répartition[[#This Row],[Code_Nom]],Clef_répartition[Année],Clef_répartition[[#This Row],[Année]])))</f>
        <v>11</v>
      </c>
      <c r="G296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d'Aigle_5_2017</v>
      </c>
      <c r="H2967">
        <v>5405</v>
      </c>
      <c r="I2967" t="s">
        <v>134</v>
      </c>
      <c r="J2967">
        <v>2017</v>
      </c>
      <c r="K2967">
        <v>0.03</v>
      </c>
    </row>
    <row r="2968" spans="1:11" x14ac:dyDescent="0.25">
      <c r="A2968" t="s">
        <v>721</v>
      </c>
      <c r="B2968" t="s">
        <v>699</v>
      </c>
      <c r="C2968" t="s">
        <v>700</v>
      </c>
      <c r="D296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8">
        <f>COUNTIFS(D$2:D2968,Clef_répartition[[#This Row],[Code_Nom]],J$2:J2968,Clef_répartition[[#This Row],[Année]])</f>
        <v>6</v>
      </c>
      <c r="F2968">
        <f>IF(Clef_répartition[[#This Row],[Code_Nom]]=D2967,F2967-1,(COUNTIFS(Clef_répartition[Code_Nom],Clef_répartition[[#This Row],[Code_Nom]],Clef_répartition[Année],Clef_répartition[[#This Row],[Année]])))</f>
        <v>10</v>
      </c>
      <c r="G296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d'Aigle_6_2017</v>
      </c>
      <c r="H2968">
        <v>5406</v>
      </c>
      <c r="I2968" t="s">
        <v>152</v>
      </c>
      <c r="J2968">
        <v>2017</v>
      </c>
      <c r="K2968">
        <v>0.02</v>
      </c>
    </row>
    <row r="2969" spans="1:11" x14ac:dyDescent="0.25">
      <c r="A2969" t="s">
        <v>721</v>
      </c>
      <c r="B2969" t="s">
        <v>699</v>
      </c>
      <c r="C2969" t="s">
        <v>700</v>
      </c>
      <c r="D296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69">
        <f>COUNTIFS(D$2:D2969,Clef_répartition[[#This Row],[Code_Nom]],J$2:J2969,Clef_répartition[[#This Row],[Année]])</f>
        <v>7</v>
      </c>
      <c r="F2969">
        <f>IF(Clef_répartition[[#This Row],[Code_Nom]]=D2968,F2968-1,(COUNTIFS(Clef_répartition[Code_Nom],Clef_répartition[[#This Row],[Code_Nom]],Clef_répartition[Année],Clef_répartition[[#This Row],[Année]])))</f>
        <v>9</v>
      </c>
      <c r="G296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d'Aigle_7_2017</v>
      </c>
      <c r="H2969">
        <v>5407</v>
      </c>
      <c r="I2969" t="s">
        <v>159</v>
      </c>
      <c r="J2969">
        <v>2017</v>
      </c>
      <c r="K2969">
        <v>0.1</v>
      </c>
    </row>
    <row r="2970" spans="1:11" x14ac:dyDescent="0.25">
      <c r="A2970" t="s">
        <v>721</v>
      </c>
      <c r="B2970" t="s">
        <v>699</v>
      </c>
      <c r="C2970" t="s">
        <v>700</v>
      </c>
      <c r="D297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0">
        <f>COUNTIFS(D$2:D2970,Clef_répartition[[#This Row],[Code_Nom]],J$2:J2970,Clef_répartition[[#This Row],[Année]])</f>
        <v>8</v>
      </c>
      <c r="F2970">
        <f>IF(Clef_répartition[[#This Row],[Code_Nom]]=D2969,F2969-1,(COUNTIFS(Clef_répartition[Code_Nom],Clef_répartition[[#This Row],[Code_Nom]],Clef_répartition[Année],Clef_répartition[[#This Row],[Année]])))</f>
        <v>8</v>
      </c>
      <c r="G297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d'Aigle_8_2017</v>
      </c>
      <c r="H2970">
        <v>5408</v>
      </c>
      <c r="I2970" t="s">
        <v>195</v>
      </c>
      <c r="J2970">
        <v>2017</v>
      </c>
      <c r="K2970">
        <v>0.02</v>
      </c>
    </row>
    <row r="2971" spans="1:11" x14ac:dyDescent="0.25">
      <c r="A2971" t="s">
        <v>721</v>
      </c>
      <c r="B2971" t="s">
        <v>699</v>
      </c>
      <c r="C2971" t="s">
        <v>700</v>
      </c>
      <c r="D297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1">
        <f>COUNTIFS(D$2:D2971,Clef_répartition[[#This Row],[Code_Nom]],J$2:J2971,Clef_répartition[[#This Row],[Année]])</f>
        <v>9</v>
      </c>
      <c r="F2971">
        <f>IF(Clef_répartition[[#This Row],[Code_Nom]]=D2970,F2970-1,(COUNTIFS(Clef_répartition[Code_Nom],Clef_répartition[[#This Row],[Code_Nom]],Clef_répartition[Année],Clef_répartition[[#This Row],[Année]])))</f>
        <v>7</v>
      </c>
      <c r="G297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d'Aigle_9_2017</v>
      </c>
      <c r="H2971">
        <v>5409</v>
      </c>
      <c r="I2971" t="s">
        <v>198</v>
      </c>
      <c r="J2971">
        <v>2017</v>
      </c>
      <c r="K2971">
        <v>0.17</v>
      </c>
    </row>
    <row r="2972" spans="1:11" x14ac:dyDescent="0.25">
      <c r="A2972" t="s">
        <v>721</v>
      </c>
      <c r="B2972" t="s">
        <v>699</v>
      </c>
      <c r="C2972" t="s">
        <v>700</v>
      </c>
      <c r="D297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2">
        <f>COUNTIFS(D$2:D2972,Clef_répartition[[#This Row],[Code_Nom]],J$2:J2972,Clef_répartition[[#This Row],[Année]])</f>
        <v>10</v>
      </c>
      <c r="F2972">
        <f>IF(Clef_répartition[[#This Row],[Code_Nom]]=D2971,F2971-1,(COUNTIFS(Clef_répartition[Code_Nom],Clef_répartition[[#This Row],[Code_Nom]],Clef_répartition[Année],Clef_répartition[[#This Row],[Année]])))</f>
        <v>6</v>
      </c>
      <c r="G297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d'Aigle_10_2017</v>
      </c>
      <c r="H2972">
        <v>5410</v>
      </c>
      <c r="I2972" t="s">
        <v>203</v>
      </c>
      <c r="J2972">
        <v>2017</v>
      </c>
      <c r="K2972">
        <v>0.03</v>
      </c>
    </row>
    <row r="2973" spans="1:11" x14ac:dyDescent="0.25">
      <c r="A2973" t="s">
        <v>721</v>
      </c>
      <c r="B2973" t="s">
        <v>699</v>
      </c>
      <c r="C2973" t="s">
        <v>700</v>
      </c>
      <c r="D297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3">
        <f>COUNTIFS(D$2:D2973,Clef_répartition[[#This Row],[Code_Nom]],J$2:J2973,Clef_répartition[[#This Row],[Année]])</f>
        <v>11</v>
      </c>
      <c r="F2973">
        <f>IF(Clef_répartition[[#This Row],[Code_Nom]]=D2972,F2972-1,(COUNTIFS(Clef_répartition[Code_Nom],Clef_répartition[[#This Row],[Code_Nom]],Clef_répartition[Année],Clef_répartition[[#This Row],[Année]])))</f>
        <v>5</v>
      </c>
      <c r="G297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d'Aigle_11_2017</v>
      </c>
      <c r="H2973">
        <v>5411</v>
      </c>
      <c r="I2973" t="s">
        <v>204</v>
      </c>
      <c r="J2973">
        <v>2017</v>
      </c>
      <c r="K2973">
        <v>0.03</v>
      </c>
    </row>
    <row r="2974" spans="1:11" x14ac:dyDescent="0.25">
      <c r="A2974" t="s">
        <v>721</v>
      </c>
      <c r="B2974" t="s">
        <v>699</v>
      </c>
      <c r="C2974" t="s">
        <v>700</v>
      </c>
      <c r="D297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4">
        <f>COUNTIFS(D$2:D2974,Clef_répartition[[#This Row],[Code_Nom]],J$2:J2974,Clef_répartition[[#This Row],[Année]])</f>
        <v>12</v>
      </c>
      <c r="F2974">
        <f>IF(Clef_répartition[[#This Row],[Code_Nom]]=D2973,F2973-1,(COUNTIFS(Clef_répartition[Code_Nom],Clef_répartition[[#This Row],[Code_Nom]],Clef_répartition[Année],Clef_répartition[[#This Row],[Année]])))</f>
        <v>4</v>
      </c>
      <c r="G297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d'Aigle_12_2017</v>
      </c>
      <c r="H2974">
        <v>5412</v>
      </c>
      <c r="I2974" t="s">
        <v>229</v>
      </c>
      <c r="J2974">
        <v>2017</v>
      </c>
      <c r="K2974">
        <v>0.02</v>
      </c>
    </row>
    <row r="2975" spans="1:11" x14ac:dyDescent="0.25">
      <c r="A2975" t="s">
        <v>721</v>
      </c>
      <c r="B2975" t="s">
        <v>699</v>
      </c>
      <c r="C2975" t="s">
        <v>700</v>
      </c>
      <c r="D297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5">
        <f>COUNTIFS(D$2:D2975,Clef_répartition[[#This Row],[Code_Nom]],J$2:J2975,Clef_répartition[[#This Row],[Année]])</f>
        <v>13</v>
      </c>
      <c r="F2975">
        <f>IF(Clef_répartition[[#This Row],[Code_Nom]]=D2974,F2974-1,(COUNTIFS(Clef_répartition[Code_Nom],Clef_répartition[[#This Row],[Code_Nom]],Clef_répartition[Année],Clef_répartition[[#This Row],[Année]])))</f>
        <v>3</v>
      </c>
      <c r="G297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d'Aigle_13_2017</v>
      </c>
      <c r="H2975">
        <v>5413</v>
      </c>
      <c r="I2975" t="s">
        <v>231</v>
      </c>
      <c r="J2975">
        <v>2017</v>
      </c>
      <c r="K2975">
        <v>0.03</v>
      </c>
    </row>
    <row r="2976" spans="1:11" x14ac:dyDescent="0.25">
      <c r="A2976" t="s">
        <v>721</v>
      </c>
      <c r="B2976" t="s">
        <v>699</v>
      </c>
      <c r="C2976" t="s">
        <v>700</v>
      </c>
      <c r="D297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6">
        <f>COUNTIFS(D$2:D2976,Clef_répartition[[#This Row],[Code_Nom]],J$2:J2976,Clef_répartition[[#This Row],[Année]])</f>
        <v>14</v>
      </c>
      <c r="F2976">
        <f>IF(Clef_répartition[[#This Row],[Code_Nom]]=D2975,F2975-1,(COUNTIFS(Clef_répartition[Code_Nom],Clef_répartition[[#This Row],[Code_Nom]],Clef_répartition[Année],Clef_répartition[[#This Row],[Année]])))</f>
        <v>2</v>
      </c>
      <c r="G297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d'Aigle_14_2017</v>
      </c>
      <c r="H2976">
        <v>5414</v>
      </c>
      <c r="I2976" t="s">
        <v>286</v>
      </c>
      <c r="J2976">
        <v>2017</v>
      </c>
      <c r="K2976">
        <v>0.12</v>
      </c>
    </row>
    <row r="2977" spans="1:11" x14ac:dyDescent="0.25">
      <c r="A2977" t="s">
        <v>721</v>
      </c>
      <c r="B2977" t="s">
        <v>699</v>
      </c>
      <c r="C2977" t="s">
        <v>700</v>
      </c>
      <c r="D297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2977">
        <f>COUNTIFS(D$2:D2977,Clef_répartition[[#This Row],[Code_Nom]],J$2:J2977,Clef_répartition[[#This Row],[Année]])</f>
        <v>15</v>
      </c>
      <c r="F2977">
        <f>IF(Clef_répartition[[#This Row],[Code_Nom]]=D2976,F2976-1,(COUNTIFS(Clef_répartition[Code_Nom],Clef_répartition[[#This Row],[Code_Nom]],Clef_répartition[Année],Clef_répartition[[#This Row],[Année]])))</f>
        <v>1</v>
      </c>
      <c r="G297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d'Aigle_15_2017</v>
      </c>
      <c r="H2977">
        <v>5415</v>
      </c>
      <c r="I2977" t="s">
        <v>300</v>
      </c>
      <c r="J2977">
        <v>2017</v>
      </c>
      <c r="K2977">
        <v>0.02</v>
      </c>
    </row>
    <row r="2978" spans="1:11" x14ac:dyDescent="0.25">
      <c r="A2978" t="s">
        <v>721</v>
      </c>
      <c r="B2978" t="s">
        <v>652</v>
      </c>
      <c r="C2978" t="s">
        <v>653</v>
      </c>
      <c r="D2978" t="str">
        <f>Clef_répartition[[#This Row],[Code association]]&amp;"_"&amp;Clef_répartition[[#This Row],[Nom association]]</f>
        <v>ORPC Broye-Vully_Organisation régionale de protection civile Broye-Vully</v>
      </c>
      <c r="E2978">
        <f>COUNTIFS(D$2:D2978,Clef_répartition[[#This Row],[Code_Nom]],J$2:J2978,Clef_répartition[[#This Row],[Année]])</f>
        <v>1</v>
      </c>
      <c r="F2978">
        <f>IF(Clef_répartition[[#This Row],[Code_Nom]]=D2977,F2977-1,(COUNTIFS(Clef_répartition[Code_Nom],Clef_répartition[[#This Row],[Code_Nom]],Clef_répartition[Année],Clef_répartition[[#This Row],[Année]])))</f>
        <v>31</v>
      </c>
      <c r="G2978" t="str">
        <f>Clef_répartition[[#This Row],[Code_Nom]]&amp;"_"&amp;Clef_répartition[[#This Row],[Nombre]]&amp;"_"&amp;Clef_répartition[[#This Row],[Année]]</f>
        <v>ORPC Broye-Vully_Organisation régionale de protection civile Broye-Vully_1_2017</v>
      </c>
      <c r="H2978">
        <v>5451</v>
      </c>
      <c r="I2978" t="s">
        <v>10</v>
      </c>
      <c r="J2978">
        <v>2017</v>
      </c>
      <c r="K2978">
        <v>0.10050000000000001</v>
      </c>
    </row>
    <row r="2979" spans="1:11" x14ac:dyDescent="0.25">
      <c r="A2979" t="s">
        <v>721</v>
      </c>
      <c r="B2979" t="s">
        <v>652</v>
      </c>
      <c r="C2979" t="s">
        <v>653</v>
      </c>
      <c r="D2979" t="str">
        <f>Clef_répartition[[#This Row],[Code association]]&amp;"_"&amp;Clef_répartition[[#This Row],[Nom association]]</f>
        <v>ORPC Broye-Vully_Organisation régionale de protection civile Broye-Vully</v>
      </c>
      <c r="E2979">
        <f>COUNTIFS(D$2:D2979,Clef_répartition[[#This Row],[Code_Nom]],J$2:J2979,Clef_répartition[[#This Row],[Année]])</f>
        <v>2</v>
      </c>
      <c r="F2979">
        <f>IF(Clef_répartition[[#This Row],[Code_Nom]]=D2978,F2978-1,(COUNTIFS(Clef_répartition[Code_Nom],Clef_répartition[[#This Row],[Code_Nom]],Clef_répartition[Année],Clef_répartition[[#This Row],[Année]])))</f>
        <v>30</v>
      </c>
      <c r="G2979" t="str">
        <f>Clef_répartition[[#This Row],[Code_Nom]]&amp;"_"&amp;Clef_répartition[[#This Row],[Nombre]]&amp;"_"&amp;Clef_répartition[[#This Row],[Année]]</f>
        <v>ORPC Broye-Vully_Organisation régionale de protection civile Broye-Vully_2_2017</v>
      </c>
      <c r="H2979">
        <v>5663</v>
      </c>
      <c r="I2979" t="s">
        <v>45</v>
      </c>
      <c r="J2979">
        <v>2017</v>
      </c>
      <c r="K2979">
        <v>5.0000000000000001E-3</v>
      </c>
    </row>
    <row r="2980" spans="1:11" x14ac:dyDescent="0.25">
      <c r="A2980" t="s">
        <v>721</v>
      </c>
      <c r="B2980" t="s">
        <v>652</v>
      </c>
      <c r="C2980" t="s">
        <v>653</v>
      </c>
      <c r="D2980" t="str">
        <f>Clef_répartition[[#This Row],[Code association]]&amp;"_"&amp;Clef_répartition[[#This Row],[Nom association]]</f>
        <v>ORPC Broye-Vully_Organisation régionale de protection civile Broye-Vully</v>
      </c>
      <c r="E2980">
        <f>COUNTIFS(D$2:D2980,Clef_répartition[[#This Row],[Code_Nom]],J$2:J2980,Clef_répartition[[#This Row],[Année]])</f>
        <v>3</v>
      </c>
      <c r="F2980">
        <f>IF(Clef_répartition[[#This Row],[Code_Nom]]=D2979,F2979-1,(COUNTIFS(Clef_répartition[Code_Nom],Clef_répartition[[#This Row],[Code_Nom]],Clef_répartition[Année],Clef_répartition[[#This Row],[Année]])))</f>
        <v>29</v>
      </c>
      <c r="G2980" t="str">
        <f>Clef_répartition[[#This Row],[Code_Nom]]&amp;"_"&amp;Clef_répartition[[#This Row],[Nombre]]&amp;"_"&amp;Clef_répartition[[#This Row],[Année]]</f>
        <v>ORPC Broye-Vully_Organisation régionale de protection civile Broye-Vully_3_2017</v>
      </c>
      <c r="H2980">
        <v>5812</v>
      </c>
      <c r="I2980" t="s">
        <v>48</v>
      </c>
      <c r="J2980">
        <v>2017</v>
      </c>
      <c r="K2980">
        <v>3.0999999999999999E-3</v>
      </c>
    </row>
    <row r="2981" spans="1:11" x14ac:dyDescent="0.25">
      <c r="A2981" t="s">
        <v>721</v>
      </c>
      <c r="B2981" t="s">
        <v>652</v>
      </c>
      <c r="C2981" t="s">
        <v>653</v>
      </c>
      <c r="D2981" t="str">
        <f>Clef_répartition[[#This Row],[Code association]]&amp;"_"&amp;Clef_répartition[[#This Row],[Nom association]]</f>
        <v>ORPC Broye-Vully_Organisation régionale de protection civile Broye-Vully</v>
      </c>
      <c r="E2981">
        <f>COUNTIFS(D$2:D2981,Clef_répartition[[#This Row],[Code_Nom]],J$2:J2981,Clef_répartition[[#This Row],[Année]])</f>
        <v>4</v>
      </c>
      <c r="F2981">
        <f>IF(Clef_répartition[[#This Row],[Code_Nom]]=D2980,F2980-1,(COUNTIFS(Clef_répartition[Code_Nom],Clef_répartition[[#This Row],[Code_Nom]],Clef_répartition[Année],Clef_répartition[[#This Row],[Année]])))</f>
        <v>28</v>
      </c>
      <c r="G2981" t="str">
        <f>Clef_répartition[[#This Row],[Code_Nom]]&amp;"_"&amp;Clef_répartition[[#This Row],[Nombre]]&amp;"_"&amp;Clef_répartition[[#This Row],[Année]]</f>
        <v>ORPC Broye-Vully_Organisation régionale de protection civile Broye-Vully_4_2017</v>
      </c>
      <c r="H2981">
        <v>5665</v>
      </c>
      <c r="I2981" t="s">
        <v>57</v>
      </c>
      <c r="J2981">
        <v>2017</v>
      </c>
      <c r="K2981">
        <v>5.4000000000000003E-3</v>
      </c>
    </row>
    <row r="2982" spans="1:11" x14ac:dyDescent="0.25">
      <c r="A2982" t="s">
        <v>721</v>
      </c>
      <c r="B2982" t="s">
        <v>652</v>
      </c>
      <c r="C2982" t="s">
        <v>653</v>
      </c>
      <c r="D2982" t="str">
        <f>Clef_répartition[[#This Row],[Code association]]&amp;"_"&amp;Clef_répartition[[#This Row],[Nom association]]</f>
        <v>ORPC Broye-Vully_Organisation régionale de protection civile Broye-Vully</v>
      </c>
      <c r="E2982">
        <f>COUNTIFS(D$2:D2982,Clef_répartition[[#This Row],[Code_Nom]],J$2:J2982,Clef_répartition[[#This Row],[Année]])</f>
        <v>5</v>
      </c>
      <c r="F2982">
        <f>IF(Clef_répartition[[#This Row],[Code_Nom]]=D2981,F2981-1,(COUNTIFS(Clef_répartition[Code_Nom],Clef_répartition[[#This Row],[Code_Nom]],Clef_répartition[Année],Clef_répartition[[#This Row],[Année]])))</f>
        <v>27</v>
      </c>
      <c r="G2982" t="str">
        <f>Clef_répartition[[#This Row],[Code_Nom]]&amp;"_"&amp;Clef_répartition[[#This Row],[Nombre]]&amp;"_"&amp;Clef_répartition[[#This Row],[Année]]</f>
        <v>ORPC Broye-Vully_Organisation régionale de protection civile Broye-Vully_5_2017</v>
      </c>
      <c r="H2982">
        <v>5813</v>
      </c>
      <c r="I2982" t="s">
        <v>65</v>
      </c>
      <c r="J2982">
        <v>2017</v>
      </c>
      <c r="K2982">
        <v>1.0800000000000001E-2</v>
      </c>
    </row>
    <row r="2983" spans="1:11" x14ac:dyDescent="0.25">
      <c r="A2983" t="s">
        <v>721</v>
      </c>
      <c r="B2983" t="s">
        <v>652</v>
      </c>
      <c r="C2983" t="s">
        <v>653</v>
      </c>
      <c r="D2983" t="str">
        <f>Clef_répartition[[#This Row],[Code association]]&amp;"_"&amp;Clef_répartition[[#This Row],[Nom association]]</f>
        <v>ORPC Broye-Vully_Organisation régionale de protection civile Broye-Vully</v>
      </c>
      <c r="E2983">
        <f>COUNTIFS(D$2:D2983,Clef_répartition[[#This Row],[Code_Nom]],J$2:J2983,Clef_répartition[[#This Row],[Année]])</f>
        <v>6</v>
      </c>
      <c r="F2983">
        <f>IF(Clef_répartition[[#This Row],[Code_Nom]]=D2982,F2982-1,(COUNTIFS(Clef_répartition[Code_Nom],Clef_répartition[[#This Row],[Code_Nom]],Clef_répartition[Année],Clef_répartition[[#This Row],[Année]])))</f>
        <v>26</v>
      </c>
      <c r="G2983" t="str">
        <f>Clef_répartition[[#This Row],[Code_Nom]]&amp;"_"&amp;Clef_répartition[[#This Row],[Nombre]]&amp;"_"&amp;Clef_répartition[[#This Row],[Année]]</f>
        <v>ORPC Broye-Vully_Organisation régionale de protection civile Broye-Vully_6_2017</v>
      </c>
      <c r="H2983">
        <v>5785</v>
      </c>
      <c r="I2983" t="s">
        <v>74</v>
      </c>
      <c r="J2983">
        <v>2017</v>
      </c>
      <c r="K2983">
        <v>1.03E-2</v>
      </c>
    </row>
    <row r="2984" spans="1:11" x14ac:dyDescent="0.25">
      <c r="A2984" t="s">
        <v>721</v>
      </c>
      <c r="B2984" t="s">
        <v>652</v>
      </c>
      <c r="C2984" t="s">
        <v>653</v>
      </c>
      <c r="D2984" t="str">
        <f>Clef_répartition[[#This Row],[Code association]]&amp;"_"&amp;Clef_répartition[[#This Row],[Nom association]]</f>
        <v>ORPC Broye-Vully_Organisation régionale de protection civile Broye-Vully</v>
      </c>
      <c r="E2984">
        <f>COUNTIFS(D$2:D2984,Clef_répartition[[#This Row],[Code_Nom]],J$2:J2984,Clef_répartition[[#This Row],[Année]])</f>
        <v>7</v>
      </c>
      <c r="F2984">
        <f>IF(Clef_répartition[[#This Row],[Code_Nom]]=D2983,F2983-1,(COUNTIFS(Clef_répartition[Code_Nom],Clef_répartition[[#This Row],[Code_Nom]],Clef_répartition[Année],Clef_répartition[[#This Row],[Année]])))</f>
        <v>25</v>
      </c>
      <c r="G2984" t="str">
        <f>Clef_répartition[[#This Row],[Code_Nom]]&amp;"_"&amp;Clef_répartition[[#This Row],[Nombre]]&amp;"_"&amp;Clef_répartition[[#This Row],[Année]]</f>
        <v>ORPC Broye-Vully_Organisation régionale de protection civile Broye-Vully_7_2017</v>
      </c>
      <c r="H2984">
        <v>5816</v>
      </c>
      <c r="I2984" t="s">
        <v>76</v>
      </c>
      <c r="J2984">
        <v>2017</v>
      </c>
      <c r="K2984">
        <v>5.8200000000000002E-2</v>
      </c>
    </row>
    <row r="2985" spans="1:11" x14ac:dyDescent="0.25">
      <c r="A2985" t="s">
        <v>721</v>
      </c>
      <c r="B2985" t="s">
        <v>652</v>
      </c>
      <c r="C2985" t="s">
        <v>653</v>
      </c>
      <c r="D2985" t="str">
        <f>Clef_répartition[[#This Row],[Code association]]&amp;"_"&amp;Clef_répartition[[#This Row],[Nom association]]</f>
        <v>ORPC Broye-Vully_Organisation régionale de protection civile Broye-Vully</v>
      </c>
      <c r="E2985">
        <f>COUNTIFS(D$2:D2985,Clef_répartition[[#This Row],[Code_Nom]],J$2:J2985,Clef_répartition[[#This Row],[Année]])</f>
        <v>8</v>
      </c>
      <c r="F2985">
        <f>IF(Clef_répartition[[#This Row],[Code_Nom]]=D2984,F2984-1,(COUNTIFS(Clef_répartition[Code_Nom],Clef_répartition[[#This Row],[Code_Nom]],Clef_répartition[Année],Clef_répartition[[#This Row],[Année]])))</f>
        <v>24</v>
      </c>
      <c r="G2985" t="str">
        <f>Clef_répartition[[#This Row],[Code_Nom]]&amp;"_"&amp;Clef_répartition[[#This Row],[Nombre]]&amp;"_"&amp;Clef_répartition[[#This Row],[Année]]</f>
        <v>ORPC Broye-Vully_Organisation régionale de protection civile Broye-Vully_8_2017</v>
      </c>
      <c r="H2985">
        <v>5456</v>
      </c>
      <c r="I2985" t="s">
        <v>87</v>
      </c>
      <c r="J2985">
        <v>2017</v>
      </c>
      <c r="K2985">
        <v>3.78E-2</v>
      </c>
    </row>
    <row r="2986" spans="1:11" x14ac:dyDescent="0.25">
      <c r="A2986" t="s">
        <v>721</v>
      </c>
      <c r="B2986" t="s">
        <v>652</v>
      </c>
      <c r="C2986" t="s">
        <v>653</v>
      </c>
      <c r="D2986" t="str">
        <f>Clef_répartition[[#This Row],[Code association]]&amp;"_"&amp;Clef_répartition[[#This Row],[Nom association]]</f>
        <v>ORPC Broye-Vully_Organisation régionale de protection civile Broye-Vully</v>
      </c>
      <c r="E2986">
        <f>COUNTIFS(D$2:D2986,Clef_répartition[[#This Row],[Code_Nom]],J$2:J2986,Clef_répartition[[#This Row],[Année]])</f>
        <v>9</v>
      </c>
      <c r="F2986">
        <f>IF(Clef_répartition[[#This Row],[Code_Nom]]=D2985,F2985-1,(COUNTIFS(Clef_répartition[Code_Nom],Clef_répartition[[#This Row],[Code_Nom]],Clef_répartition[Année],Clef_répartition[[#This Row],[Année]])))</f>
        <v>23</v>
      </c>
      <c r="G2986" t="str">
        <f>Clef_répartition[[#This Row],[Code_Nom]]&amp;"_"&amp;Clef_répartition[[#This Row],[Nombre]]&amp;"_"&amp;Clef_répartition[[#This Row],[Année]]</f>
        <v>ORPC Broye-Vully_Organisation régionale de protection civile Broye-Vully_9_2017</v>
      </c>
      <c r="H2986">
        <v>5669</v>
      </c>
      <c r="I2986" t="s">
        <v>89</v>
      </c>
      <c r="J2986">
        <v>2017</v>
      </c>
      <c r="K2986">
        <v>7.4999999999999997E-3</v>
      </c>
    </row>
    <row r="2987" spans="1:11" x14ac:dyDescent="0.25">
      <c r="A2987" t="s">
        <v>721</v>
      </c>
      <c r="B2987" t="s">
        <v>652</v>
      </c>
      <c r="C2987" t="s">
        <v>653</v>
      </c>
      <c r="D2987" t="str">
        <f>Clef_répartition[[#This Row],[Code association]]&amp;"_"&amp;Clef_répartition[[#This Row],[Nom association]]</f>
        <v>ORPC Broye-Vully_Organisation régionale de protection civile Broye-Vully</v>
      </c>
      <c r="E2987">
        <f>COUNTIFS(D$2:D2987,Clef_répartition[[#This Row],[Code_Nom]],J$2:J2987,Clef_répartition[[#This Row],[Année]])</f>
        <v>10</v>
      </c>
      <c r="F2987">
        <f>IF(Clef_répartition[[#This Row],[Code_Nom]]=D2986,F2986-1,(COUNTIFS(Clef_répartition[Code_Nom],Clef_répartition[[#This Row],[Code_Nom]],Clef_répartition[Année],Clef_répartition[[#This Row],[Année]])))</f>
        <v>22</v>
      </c>
      <c r="G2987" t="str">
        <f>Clef_répartition[[#This Row],[Code_Nom]]&amp;"_"&amp;Clef_répartition[[#This Row],[Nombre]]&amp;"_"&amp;Clef_répartition[[#This Row],[Année]]</f>
        <v>ORPC Broye-Vully_Organisation régionale de protection civile Broye-Vully_10_2017</v>
      </c>
      <c r="H2987">
        <v>5671</v>
      </c>
      <c r="I2987" t="s">
        <v>95</v>
      </c>
      <c r="J2987">
        <v>2017</v>
      </c>
      <c r="K2987">
        <v>5.7999999999999996E-3</v>
      </c>
    </row>
    <row r="2988" spans="1:11" x14ac:dyDescent="0.25">
      <c r="A2988" t="s">
        <v>721</v>
      </c>
      <c r="B2988" t="s">
        <v>652</v>
      </c>
      <c r="C2988" t="s">
        <v>653</v>
      </c>
      <c r="D2988" t="str">
        <f>Clef_répartition[[#This Row],[Code association]]&amp;"_"&amp;Clef_répartition[[#This Row],[Nom association]]</f>
        <v>ORPC Broye-Vully_Organisation régionale de protection civile Broye-Vully</v>
      </c>
      <c r="E2988">
        <f>COUNTIFS(D$2:D2988,Clef_répartition[[#This Row],[Code_Nom]],J$2:J2988,Clef_répartition[[#This Row],[Année]])</f>
        <v>11</v>
      </c>
      <c r="F2988">
        <f>IF(Clef_répartition[[#This Row],[Code_Nom]]=D2987,F2987-1,(COUNTIFS(Clef_répartition[Code_Nom],Clef_répartition[[#This Row],[Code_Nom]],Clef_répartition[Année],Clef_répartition[[#This Row],[Année]])))</f>
        <v>21</v>
      </c>
      <c r="G2988" t="str">
        <f>Clef_répartition[[#This Row],[Code_Nom]]&amp;"_"&amp;Clef_répartition[[#This Row],[Nombre]]&amp;"_"&amp;Clef_répartition[[#This Row],[Année]]</f>
        <v>ORPC Broye-Vully_Organisation régionale de protection civile Broye-Vully_11_2017</v>
      </c>
      <c r="H2988">
        <v>5458</v>
      </c>
      <c r="I2988" t="s">
        <v>111</v>
      </c>
      <c r="J2988">
        <v>2017</v>
      </c>
      <c r="K2988">
        <v>2.1100000000000001E-2</v>
      </c>
    </row>
    <row r="2989" spans="1:11" x14ac:dyDescent="0.25">
      <c r="A2989" t="s">
        <v>721</v>
      </c>
      <c r="B2989" t="s">
        <v>652</v>
      </c>
      <c r="C2989" t="s">
        <v>653</v>
      </c>
      <c r="D2989" t="str">
        <f>Clef_répartition[[#This Row],[Code association]]&amp;"_"&amp;Clef_répartition[[#This Row],[Nom association]]</f>
        <v>ORPC Broye-Vully_Organisation régionale de protection civile Broye-Vully</v>
      </c>
      <c r="E2989">
        <f>COUNTIFS(D$2:D2989,Clef_répartition[[#This Row],[Code_Nom]],J$2:J2989,Clef_répartition[[#This Row],[Année]])</f>
        <v>12</v>
      </c>
      <c r="F2989">
        <f>IF(Clef_répartition[[#This Row],[Code_Nom]]=D2988,F2988-1,(COUNTIFS(Clef_répartition[Code_Nom],Clef_répartition[[#This Row],[Code_Nom]],Clef_répartition[Année],Clef_répartition[[#This Row],[Année]])))</f>
        <v>20</v>
      </c>
      <c r="G2989" t="str">
        <f>Clef_répartition[[#This Row],[Code_Nom]]&amp;"_"&amp;Clef_répartition[[#This Row],[Nombre]]&amp;"_"&amp;Clef_répartition[[#This Row],[Année]]</f>
        <v>ORPC Broye-Vully_Organisation régionale de protection civile Broye-Vully_12_2017</v>
      </c>
      <c r="H2989">
        <v>5817</v>
      </c>
      <c r="I2989" t="s">
        <v>130</v>
      </c>
      <c r="J2989">
        <v>2017</v>
      </c>
      <c r="K2989">
        <v>2.1499999999999998E-2</v>
      </c>
    </row>
    <row r="2990" spans="1:11" x14ac:dyDescent="0.25">
      <c r="A2990" t="s">
        <v>721</v>
      </c>
      <c r="B2990" t="s">
        <v>652</v>
      </c>
      <c r="C2990" t="s">
        <v>653</v>
      </c>
      <c r="D2990" t="str">
        <f>Clef_répartition[[#This Row],[Code association]]&amp;"_"&amp;Clef_répartition[[#This Row],[Nom association]]</f>
        <v>ORPC Broye-Vully_Organisation régionale de protection civile Broye-Vully</v>
      </c>
      <c r="E2990">
        <f>COUNTIFS(D$2:D2990,Clef_répartition[[#This Row],[Code_Nom]],J$2:J2990,Clef_répartition[[#This Row],[Année]])</f>
        <v>13</v>
      </c>
      <c r="F2990">
        <f>IF(Clef_répartition[[#This Row],[Code_Nom]]=D2989,F2989-1,(COUNTIFS(Clef_répartition[Code_Nom],Clef_répartition[[#This Row],[Code_Nom]],Clef_répartition[Année],Clef_répartition[[#This Row],[Année]])))</f>
        <v>19</v>
      </c>
      <c r="G2990" t="str">
        <f>Clef_répartition[[#This Row],[Code_Nom]]&amp;"_"&amp;Clef_répartition[[#This Row],[Nombre]]&amp;"_"&amp;Clef_répartition[[#This Row],[Année]]</f>
        <v>ORPC Broye-Vully_Organisation régionale de protection civile Broye-Vully_13_2017</v>
      </c>
      <c r="H2990">
        <v>5819</v>
      </c>
      <c r="I2990" t="s">
        <v>136</v>
      </c>
      <c r="J2990">
        <v>2017</v>
      </c>
      <c r="K2990">
        <v>8.2000000000000007E-3</v>
      </c>
    </row>
    <row r="2991" spans="1:11" x14ac:dyDescent="0.25">
      <c r="A2991" t="s">
        <v>721</v>
      </c>
      <c r="B2991" t="s">
        <v>652</v>
      </c>
      <c r="C2991" t="s">
        <v>653</v>
      </c>
      <c r="D2991" t="str">
        <f>Clef_répartition[[#This Row],[Code association]]&amp;"_"&amp;Clef_répartition[[#This Row],[Nom association]]</f>
        <v>ORPC Broye-Vully_Organisation régionale de protection civile Broye-Vully</v>
      </c>
      <c r="E2991">
        <f>COUNTIFS(D$2:D2991,Clef_répartition[[#This Row],[Code_Nom]],J$2:J2991,Clef_répartition[[#This Row],[Année]])</f>
        <v>14</v>
      </c>
      <c r="F2991">
        <f>IF(Clef_répartition[[#This Row],[Code_Nom]]=D2990,F2990-1,(COUNTIFS(Clef_répartition[Code_Nom],Clef_répartition[[#This Row],[Code_Nom]],Clef_répartition[Année],Clef_répartition[[#This Row],[Année]])))</f>
        <v>18</v>
      </c>
      <c r="G2991" t="str">
        <f>Clef_répartition[[#This Row],[Code_Nom]]&amp;"_"&amp;Clef_répartition[[#This Row],[Nombre]]&amp;"_"&amp;Clef_répartition[[#This Row],[Année]]</f>
        <v>ORPC Broye-Vully_Organisation régionale de protection civile Broye-Vully_14_2017</v>
      </c>
      <c r="H2991">
        <v>5673</v>
      </c>
      <c r="I2991" t="s">
        <v>137</v>
      </c>
      <c r="J2991">
        <v>2017</v>
      </c>
      <c r="K2991">
        <v>9.1999999999999998E-3</v>
      </c>
    </row>
    <row r="2992" spans="1:11" x14ac:dyDescent="0.25">
      <c r="A2992" t="s">
        <v>721</v>
      </c>
      <c r="B2992" t="s">
        <v>652</v>
      </c>
      <c r="C2992" t="s">
        <v>653</v>
      </c>
      <c r="D2992" t="str">
        <f>Clef_répartition[[#This Row],[Code association]]&amp;"_"&amp;Clef_répartition[[#This Row],[Nom association]]</f>
        <v>ORPC Broye-Vully_Organisation régionale de protection civile Broye-Vully</v>
      </c>
      <c r="E2992">
        <f>COUNTIFS(D$2:D2992,Clef_répartition[[#This Row],[Code_Nom]],J$2:J2992,Clef_répartition[[#This Row],[Année]])</f>
        <v>15</v>
      </c>
      <c r="F2992">
        <f>IF(Clef_répartition[[#This Row],[Code_Nom]]=D2991,F2991-1,(COUNTIFS(Clef_répartition[Code_Nom],Clef_répartition[[#This Row],[Code_Nom]],Clef_répartition[Année],Clef_répartition[[#This Row],[Année]])))</f>
        <v>17</v>
      </c>
      <c r="G2992" t="str">
        <f>Clef_répartition[[#This Row],[Code_Nom]]&amp;"_"&amp;Clef_répartition[[#This Row],[Nombre]]&amp;"_"&amp;Clef_répartition[[#This Row],[Année]]</f>
        <v>ORPC Broye-Vully_Organisation régionale de protection civile Broye-Vully_15_2017</v>
      </c>
      <c r="H2992">
        <v>5674</v>
      </c>
      <c r="I2992" t="s">
        <v>163</v>
      </c>
      <c r="J2992">
        <v>2017</v>
      </c>
      <c r="K2992">
        <v>3.3999999999999998E-3</v>
      </c>
    </row>
    <row r="2993" spans="1:11" x14ac:dyDescent="0.25">
      <c r="A2993" t="s">
        <v>721</v>
      </c>
      <c r="B2993" t="s">
        <v>652</v>
      </c>
      <c r="C2993" t="s">
        <v>653</v>
      </c>
      <c r="D2993" t="str">
        <f>Clef_répartition[[#This Row],[Code association]]&amp;"_"&amp;Clef_répartition[[#This Row],[Nom association]]</f>
        <v>ORPC Broye-Vully_Organisation régionale de protection civile Broye-Vully</v>
      </c>
      <c r="E2993">
        <f>COUNTIFS(D$2:D2993,Clef_répartition[[#This Row],[Code_Nom]],J$2:J2993,Clef_répartition[[#This Row],[Année]])</f>
        <v>16</v>
      </c>
      <c r="F2993">
        <f>IF(Clef_répartition[[#This Row],[Code_Nom]]=D2992,F2992-1,(COUNTIFS(Clef_répartition[Code_Nom],Clef_répartition[[#This Row],[Code_Nom]],Clef_répartition[Année],Clef_répartition[[#This Row],[Année]])))</f>
        <v>16</v>
      </c>
      <c r="G2993" t="str">
        <f>Clef_répartition[[#This Row],[Code_Nom]]&amp;"_"&amp;Clef_répartition[[#This Row],[Nombre]]&amp;"_"&amp;Clef_répartition[[#This Row],[Année]]</f>
        <v>ORPC Broye-Vully_Organisation régionale de protection civile Broye-Vully_16_2017</v>
      </c>
      <c r="H2993">
        <v>5675</v>
      </c>
      <c r="I2993" t="s">
        <v>164</v>
      </c>
      <c r="J2993">
        <v>2017</v>
      </c>
      <c r="K2993">
        <v>9.7600000000000006E-2</v>
      </c>
    </row>
    <row r="2994" spans="1:11" x14ac:dyDescent="0.25">
      <c r="A2994" t="s">
        <v>721</v>
      </c>
      <c r="B2994" t="s">
        <v>652</v>
      </c>
      <c r="C2994" t="s">
        <v>653</v>
      </c>
      <c r="D2994" t="str">
        <f>Clef_répartition[[#This Row],[Code association]]&amp;"_"&amp;Clef_répartition[[#This Row],[Nom association]]</f>
        <v>ORPC Broye-Vully_Organisation régionale de protection civile Broye-Vully</v>
      </c>
      <c r="E2994">
        <f>COUNTIFS(D$2:D2994,Clef_répartition[[#This Row],[Code_Nom]],J$2:J2994,Clef_répartition[[#This Row],[Année]])</f>
        <v>17</v>
      </c>
      <c r="F2994">
        <f>IF(Clef_répartition[[#This Row],[Code_Nom]]=D2993,F2993-1,(COUNTIFS(Clef_répartition[Code_Nom],Clef_répartition[[#This Row],[Code_Nom]],Clef_répartition[Année],Clef_répartition[[#This Row],[Année]])))</f>
        <v>15</v>
      </c>
      <c r="G2994" t="str">
        <f>Clef_répartition[[#This Row],[Code_Nom]]&amp;"_"&amp;Clef_répartition[[#This Row],[Nombre]]&amp;"_"&amp;Clef_répartition[[#This Row],[Année]]</f>
        <v>ORPC Broye-Vully_Organisation régionale de protection civile Broye-Vully_17_2017</v>
      </c>
      <c r="H2994">
        <v>5821</v>
      </c>
      <c r="I2994" t="s">
        <v>177</v>
      </c>
      <c r="J2994">
        <v>2017</v>
      </c>
      <c r="K2994">
        <v>8.6999999999999994E-3</v>
      </c>
    </row>
    <row r="2995" spans="1:11" x14ac:dyDescent="0.25">
      <c r="A2995" t="s">
        <v>721</v>
      </c>
      <c r="B2995" t="s">
        <v>652</v>
      </c>
      <c r="C2995" t="s">
        <v>653</v>
      </c>
      <c r="D2995" t="str">
        <f>Clef_répartition[[#This Row],[Code association]]&amp;"_"&amp;Clef_répartition[[#This Row],[Nom association]]</f>
        <v>ORPC Broye-Vully_Organisation régionale de protection civile Broye-Vully</v>
      </c>
      <c r="E2995">
        <f>COUNTIFS(D$2:D2995,Clef_répartition[[#This Row],[Code_Nom]],J$2:J2995,Clef_répartition[[#This Row],[Année]])</f>
        <v>18</v>
      </c>
      <c r="F2995">
        <f>IF(Clef_répartition[[#This Row],[Code_Nom]]=D2994,F2994-1,(COUNTIFS(Clef_répartition[Code_Nom],Clef_répartition[[#This Row],[Code_Nom]],Clef_répartition[Année],Clef_répartition[[#This Row],[Année]])))</f>
        <v>14</v>
      </c>
      <c r="G2995" t="str">
        <f>Clef_répartition[[#This Row],[Code_Nom]]&amp;"_"&amp;Clef_répartition[[#This Row],[Nombre]]&amp;"_"&amp;Clef_répartition[[#This Row],[Année]]</f>
        <v>ORPC Broye-Vully_Organisation régionale de protection civile Broye-Vully_18_2017</v>
      </c>
      <c r="H2995">
        <v>5678</v>
      </c>
      <c r="I2995" t="s">
        <v>192</v>
      </c>
      <c r="J2995">
        <v>2017</v>
      </c>
      <c r="K2995">
        <v>0.1462</v>
      </c>
    </row>
    <row r="2996" spans="1:11" x14ac:dyDescent="0.25">
      <c r="A2996" t="s">
        <v>721</v>
      </c>
      <c r="B2996" t="s">
        <v>652</v>
      </c>
      <c r="C2996" t="s">
        <v>653</v>
      </c>
      <c r="D2996" t="str">
        <f>Clef_répartition[[#This Row],[Code association]]&amp;"_"&amp;Clef_répartition[[#This Row],[Nom association]]</f>
        <v>ORPC Broye-Vully_Organisation régionale de protection civile Broye-Vully</v>
      </c>
      <c r="E2996">
        <f>COUNTIFS(D$2:D2996,Clef_répartition[[#This Row],[Code_Nom]],J$2:J2996,Clef_répartition[[#This Row],[Année]])</f>
        <v>19</v>
      </c>
      <c r="F2996">
        <f>IF(Clef_répartition[[#This Row],[Code_Nom]]=D2995,F2995-1,(COUNTIFS(Clef_répartition[Code_Nom],Clef_répartition[[#This Row],[Code_Nom]],Clef_répartition[Année],Clef_répartition[[#This Row],[Année]])))</f>
        <v>13</v>
      </c>
      <c r="G2996" t="str">
        <f>Clef_répartition[[#This Row],[Code_Nom]]&amp;"_"&amp;Clef_répartition[[#This Row],[Nombre]]&amp;"_"&amp;Clef_répartition[[#This Row],[Année]]</f>
        <v>ORPC Broye-Vully_Organisation régionale de protection civile Broye-Vully_19_2017</v>
      </c>
      <c r="H2996">
        <v>5822</v>
      </c>
      <c r="I2996" t="s">
        <v>211</v>
      </c>
      <c r="J2996">
        <v>2017</v>
      </c>
      <c r="K2996">
        <v>0.22850000000000012</v>
      </c>
    </row>
    <row r="2997" spans="1:11" x14ac:dyDescent="0.25">
      <c r="A2997" t="s">
        <v>721</v>
      </c>
      <c r="B2997" t="s">
        <v>652</v>
      </c>
      <c r="C2997" t="s">
        <v>653</v>
      </c>
      <c r="D2997" t="str">
        <f>Clef_répartition[[#This Row],[Code association]]&amp;"_"&amp;Clef_répartition[[#This Row],[Nom association]]</f>
        <v>ORPC Broye-Vully_Organisation régionale de protection civile Broye-Vully</v>
      </c>
      <c r="E2997">
        <f>COUNTIFS(D$2:D2997,Clef_répartition[[#This Row],[Code_Nom]],J$2:J2997,Clef_répartition[[#This Row],[Année]])</f>
        <v>20</v>
      </c>
      <c r="F2997">
        <f>IF(Clef_répartition[[#This Row],[Code_Nom]]=D2996,F2996-1,(COUNTIFS(Clef_répartition[Code_Nom],Clef_répartition[[#This Row],[Code_Nom]],Clef_répartition[Année],Clef_répartition[[#This Row],[Année]])))</f>
        <v>12</v>
      </c>
      <c r="G2997" t="str">
        <f>Clef_répartition[[#This Row],[Code_Nom]]&amp;"_"&amp;Clef_répartition[[#This Row],[Nombre]]&amp;"_"&amp;Clef_répartition[[#This Row],[Année]]</f>
        <v>ORPC Broye-Vully_Organisation régionale de protection civile Broye-Vully_20_2017</v>
      </c>
      <c r="H2997">
        <v>5683</v>
      </c>
      <c r="I2997" t="s">
        <v>222</v>
      </c>
      <c r="J2997">
        <v>2017</v>
      </c>
      <c r="K2997">
        <v>4.0000000000000001E-3</v>
      </c>
    </row>
    <row r="2998" spans="1:11" x14ac:dyDescent="0.25">
      <c r="A2998" t="s">
        <v>721</v>
      </c>
      <c r="B2998" t="s">
        <v>652</v>
      </c>
      <c r="C2998" t="s">
        <v>653</v>
      </c>
      <c r="D2998" t="str">
        <f>Clef_répartition[[#This Row],[Code association]]&amp;"_"&amp;Clef_répartition[[#This Row],[Nom association]]</f>
        <v>ORPC Broye-Vully_Organisation régionale de protection civile Broye-Vully</v>
      </c>
      <c r="E2998">
        <f>COUNTIFS(D$2:D2998,Clef_répartition[[#This Row],[Code_Nom]],J$2:J2998,Clef_répartition[[#This Row],[Année]])</f>
        <v>21</v>
      </c>
      <c r="F2998">
        <f>IF(Clef_répartition[[#This Row],[Code_Nom]]=D2997,F2997-1,(COUNTIFS(Clef_répartition[Code_Nom],Clef_répartition[[#This Row],[Code_Nom]],Clef_répartition[Année],Clef_répartition[[#This Row],[Année]])))</f>
        <v>11</v>
      </c>
      <c r="G2998" t="str">
        <f>Clef_répartition[[#This Row],[Code_Nom]]&amp;"_"&amp;Clef_répartition[[#This Row],[Nombre]]&amp;"_"&amp;Clef_répartition[[#This Row],[Année]]</f>
        <v>ORPC Broye-Vully_Organisation régionale de protection civile Broye-Vully_21_2017</v>
      </c>
      <c r="H2998">
        <v>5798</v>
      </c>
      <c r="I2998" t="s">
        <v>236</v>
      </c>
      <c r="J2998">
        <v>2017</v>
      </c>
      <c r="K2998">
        <v>1.06E-2</v>
      </c>
    </row>
    <row r="2999" spans="1:11" x14ac:dyDescent="0.25">
      <c r="A2999" t="s">
        <v>721</v>
      </c>
      <c r="B2999" t="s">
        <v>652</v>
      </c>
      <c r="C2999" t="s">
        <v>653</v>
      </c>
      <c r="D2999" t="str">
        <f>Clef_répartition[[#This Row],[Code association]]&amp;"_"&amp;Clef_répartition[[#This Row],[Nom association]]</f>
        <v>ORPC Broye-Vully_Organisation régionale de protection civile Broye-Vully</v>
      </c>
      <c r="E2999">
        <f>COUNTIFS(D$2:D2999,Clef_répartition[[#This Row],[Code_Nom]],J$2:J2999,Clef_répartition[[#This Row],[Année]])</f>
        <v>22</v>
      </c>
      <c r="F2999">
        <f>IF(Clef_répartition[[#This Row],[Code_Nom]]=D2998,F2998-1,(COUNTIFS(Clef_répartition[Code_Nom],Clef_répartition[[#This Row],[Code_Nom]],Clef_répartition[Année],Clef_répartition[[#This Row],[Année]])))</f>
        <v>10</v>
      </c>
      <c r="G2999" t="str">
        <f>Clef_répartition[[#This Row],[Code_Nom]]&amp;"_"&amp;Clef_répartition[[#This Row],[Nombre]]&amp;"_"&amp;Clef_répartition[[#This Row],[Année]]</f>
        <v>ORPC Broye-Vully_Organisation régionale de protection civile Broye-Vully_22_2017</v>
      </c>
      <c r="H2999">
        <v>5684</v>
      </c>
      <c r="I2999" t="s">
        <v>237</v>
      </c>
      <c r="J2999">
        <v>2017</v>
      </c>
      <c r="K2999">
        <v>1.4E-3</v>
      </c>
    </row>
    <row r="3000" spans="1:11" x14ac:dyDescent="0.25">
      <c r="A3000" t="s">
        <v>721</v>
      </c>
      <c r="B3000" t="s">
        <v>652</v>
      </c>
      <c r="C3000" t="s">
        <v>653</v>
      </c>
      <c r="D3000" t="str">
        <f>Clef_répartition[[#This Row],[Code association]]&amp;"_"&amp;Clef_répartition[[#This Row],[Nom association]]</f>
        <v>ORPC Broye-Vully_Organisation régionale de protection civile Broye-Vully</v>
      </c>
      <c r="E3000">
        <f>COUNTIFS(D$2:D3000,Clef_répartition[[#This Row],[Code_Nom]],J$2:J3000,Clef_répartition[[#This Row],[Année]])</f>
        <v>23</v>
      </c>
      <c r="F3000">
        <f>IF(Clef_répartition[[#This Row],[Code_Nom]]=D2999,F2999-1,(COUNTIFS(Clef_répartition[Code_Nom],Clef_répartition[[#This Row],[Code_Nom]],Clef_répartition[Année],Clef_répartition[[#This Row],[Année]])))</f>
        <v>9</v>
      </c>
      <c r="G3000" t="str">
        <f>Clef_répartition[[#This Row],[Code_Nom]]&amp;"_"&amp;Clef_répartition[[#This Row],[Nombre]]&amp;"_"&amp;Clef_répartition[[#This Row],[Année]]</f>
        <v>ORPC Broye-Vully_Organisation régionale de protection civile Broye-Vully_23_2017</v>
      </c>
      <c r="H3000">
        <v>5688</v>
      </c>
      <c r="I3000" t="s">
        <v>260</v>
      </c>
      <c r="J3000">
        <v>2017</v>
      </c>
      <c r="K3000">
        <v>3.5000000000000001E-3</v>
      </c>
    </row>
    <row r="3001" spans="1:11" x14ac:dyDescent="0.25">
      <c r="A3001" t="s">
        <v>721</v>
      </c>
      <c r="B3001" t="s">
        <v>652</v>
      </c>
      <c r="C3001" t="s">
        <v>653</v>
      </c>
      <c r="D3001" t="str">
        <f>Clef_répartition[[#This Row],[Code association]]&amp;"_"&amp;Clef_répartition[[#This Row],[Nom association]]</f>
        <v>ORPC Broye-Vully_Organisation régionale de protection civile Broye-Vully</v>
      </c>
      <c r="E3001">
        <f>COUNTIFS(D$2:D3001,Clef_répartition[[#This Row],[Code_Nom]],J$2:J3001,Clef_répartition[[#This Row],[Année]])</f>
        <v>24</v>
      </c>
      <c r="F3001">
        <f>IF(Clef_répartition[[#This Row],[Code_Nom]]=D3000,F3000-1,(COUNTIFS(Clef_répartition[Code_Nom],Clef_répartition[[#This Row],[Code_Nom]],Clef_répartition[Année],Clef_répartition[[#This Row],[Année]])))</f>
        <v>8</v>
      </c>
      <c r="G3001" t="str">
        <f>Clef_répartition[[#This Row],[Code_Nom]]&amp;"_"&amp;Clef_répartition[[#This Row],[Nombre]]&amp;"_"&amp;Clef_répartition[[#This Row],[Année]]</f>
        <v>ORPC Broye-Vully_Organisation régionale de protection civile Broye-Vully_24_2017</v>
      </c>
      <c r="H3001">
        <v>5827</v>
      </c>
      <c r="I3001" t="s">
        <v>266</v>
      </c>
      <c r="J3001">
        <v>2017</v>
      </c>
      <c r="K3001">
        <v>6.3E-3</v>
      </c>
    </row>
    <row r="3002" spans="1:11" x14ac:dyDescent="0.25">
      <c r="A3002" t="s">
        <v>721</v>
      </c>
      <c r="B3002" t="s">
        <v>652</v>
      </c>
      <c r="C3002" t="s">
        <v>653</v>
      </c>
      <c r="D3002" t="str">
        <f>Clef_répartition[[#This Row],[Code association]]&amp;"_"&amp;Clef_répartition[[#This Row],[Nom association]]</f>
        <v>ORPC Broye-Vully_Organisation régionale de protection civile Broye-Vully</v>
      </c>
      <c r="E3002">
        <f>COUNTIFS(D$2:D3002,Clef_répartition[[#This Row],[Code_Nom]],J$2:J3002,Clef_répartition[[#This Row],[Année]])</f>
        <v>25</v>
      </c>
      <c r="F3002">
        <f>IF(Clef_répartition[[#This Row],[Code_Nom]]=D3001,F3001-1,(COUNTIFS(Clef_répartition[Code_Nom],Clef_répartition[[#This Row],[Code_Nom]],Clef_répartition[Année],Clef_répartition[[#This Row],[Année]])))</f>
        <v>7</v>
      </c>
      <c r="G3002" t="str">
        <f>Clef_répartition[[#This Row],[Code_Nom]]&amp;"_"&amp;Clef_répartition[[#This Row],[Nombre]]&amp;"_"&amp;Clef_répartition[[#This Row],[Année]]</f>
        <v>ORPC Broye-Vully_Organisation régionale de protection civile Broye-Vully_25_2017</v>
      </c>
      <c r="H3002">
        <v>5828</v>
      </c>
      <c r="I3002" t="s">
        <v>268</v>
      </c>
      <c r="J3002">
        <v>2017</v>
      </c>
      <c r="K3002">
        <v>3.0999999999999999E-3</v>
      </c>
    </row>
    <row r="3003" spans="1:11" x14ac:dyDescent="0.25">
      <c r="A3003" t="s">
        <v>721</v>
      </c>
      <c r="B3003" t="s">
        <v>652</v>
      </c>
      <c r="C3003" t="s">
        <v>653</v>
      </c>
      <c r="D3003" t="str">
        <f>Clef_répartition[[#This Row],[Code association]]&amp;"_"&amp;Clef_répartition[[#This Row],[Nom association]]</f>
        <v>ORPC Broye-Vully_Organisation régionale de protection civile Broye-Vully</v>
      </c>
      <c r="E3003">
        <f>COUNTIFS(D$2:D3003,Clef_répartition[[#This Row],[Code_Nom]],J$2:J3003,Clef_répartition[[#This Row],[Année]])</f>
        <v>26</v>
      </c>
      <c r="F3003">
        <f>IF(Clef_répartition[[#This Row],[Code_Nom]]=D3002,F3002-1,(COUNTIFS(Clef_répartition[Code_Nom],Clef_répartition[[#This Row],[Code_Nom]],Clef_répartition[Année],Clef_répartition[[#This Row],[Année]])))</f>
        <v>6</v>
      </c>
      <c r="G3003" t="str">
        <f>Clef_répartition[[#This Row],[Code_Nom]]&amp;"_"&amp;Clef_répartition[[#This Row],[Nombre]]&amp;"_"&amp;Clef_répartition[[#This Row],[Année]]</f>
        <v>ORPC Broye-Vully_Organisation régionale de protection civile Broye-Vully_26_2017</v>
      </c>
      <c r="H3003">
        <v>5831</v>
      </c>
      <c r="I3003" t="s">
        <v>270</v>
      </c>
      <c r="J3003">
        <v>2017</v>
      </c>
      <c r="K3003">
        <v>7.2400000000000006E-2</v>
      </c>
    </row>
    <row r="3004" spans="1:11" x14ac:dyDescent="0.25">
      <c r="A3004" t="s">
        <v>721</v>
      </c>
      <c r="B3004" t="s">
        <v>652</v>
      </c>
      <c r="C3004" t="s">
        <v>653</v>
      </c>
      <c r="D3004" t="str">
        <f>Clef_répartition[[#This Row],[Code association]]&amp;"_"&amp;Clef_répartition[[#This Row],[Nom association]]</f>
        <v>ORPC Broye-Vully_Organisation régionale de protection civile Broye-Vully</v>
      </c>
      <c r="E3004">
        <f>COUNTIFS(D$2:D3004,Clef_répartition[[#This Row],[Code_Nom]],J$2:J3004,Clef_répartition[[#This Row],[Année]])</f>
        <v>27</v>
      </c>
      <c r="F3004">
        <f>IF(Clef_répartition[[#This Row],[Code_Nom]]=D3003,F3003-1,(COUNTIFS(Clef_répartition[Code_Nom],Clef_répartition[[#This Row],[Code_Nom]],Clef_répartition[Année],Clef_répartition[[#This Row],[Année]])))</f>
        <v>5</v>
      </c>
      <c r="G3004" t="str">
        <f>Clef_répartition[[#This Row],[Code_Nom]]&amp;"_"&amp;Clef_répartition[[#This Row],[Nombre]]&amp;"_"&amp;Clef_répartition[[#This Row],[Année]]</f>
        <v>ORPC Broye-Vully_Organisation régionale de protection civile Broye-Vully_27_2017</v>
      </c>
      <c r="H3004">
        <v>5690</v>
      </c>
      <c r="I3004" t="s">
        <v>281</v>
      </c>
      <c r="J3004">
        <v>2017</v>
      </c>
      <c r="K3004">
        <v>3.3999999999999998E-3</v>
      </c>
    </row>
    <row r="3005" spans="1:11" x14ac:dyDescent="0.25">
      <c r="A3005" t="s">
        <v>721</v>
      </c>
      <c r="B3005" t="s">
        <v>652</v>
      </c>
      <c r="C3005" t="s">
        <v>653</v>
      </c>
      <c r="D3005" t="str">
        <f>Clef_répartition[[#This Row],[Code association]]&amp;"_"&amp;Clef_répartition[[#This Row],[Nom association]]</f>
        <v>ORPC Broye-Vully_Organisation régionale de protection civile Broye-Vully</v>
      </c>
      <c r="E3005">
        <f>COUNTIFS(D$2:D3005,Clef_répartition[[#This Row],[Code_Nom]],J$2:J3005,Clef_répartition[[#This Row],[Année]])</f>
        <v>28</v>
      </c>
      <c r="F3005">
        <f>IF(Clef_répartition[[#This Row],[Code_Nom]]=D3004,F3004-1,(COUNTIFS(Clef_répartition[Code_Nom],Clef_répartition[[#This Row],[Code_Nom]],Clef_répartition[Année],Clef_répartition[[#This Row],[Année]])))</f>
        <v>4</v>
      </c>
      <c r="G3005" t="str">
        <f>Clef_répartition[[#This Row],[Code_Nom]]&amp;"_"&amp;Clef_répartition[[#This Row],[Nombre]]&amp;"_"&amp;Clef_répartition[[#This Row],[Année]]</f>
        <v>ORPC Broye-Vully_Organisation régionale de protection civile Broye-Vully_28_2017</v>
      </c>
      <c r="H3005">
        <v>5830</v>
      </c>
      <c r="I3005" t="s">
        <v>285</v>
      </c>
      <c r="J3005">
        <v>2017</v>
      </c>
      <c r="K3005">
        <v>1.03E-2</v>
      </c>
    </row>
    <row r="3006" spans="1:11" x14ac:dyDescent="0.25">
      <c r="A3006" t="s">
        <v>721</v>
      </c>
      <c r="B3006" t="s">
        <v>652</v>
      </c>
      <c r="C3006" t="s">
        <v>653</v>
      </c>
      <c r="D3006" t="str">
        <f>Clef_répartition[[#This Row],[Code association]]&amp;"_"&amp;Clef_répartition[[#This Row],[Nom association]]</f>
        <v>ORPC Broye-Vully_Organisation régionale de protection civile Broye-Vully</v>
      </c>
      <c r="E3006">
        <f>COUNTIFS(D$2:D3006,Clef_répartition[[#This Row],[Code_Nom]],J$2:J3006,Clef_répartition[[#This Row],[Année]])</f>
        <v>29</v>
      </c>
      <c r="F3006">
        <f>IF(Clef_répartition[[#This Row],[Code_Nom]]=D3005,F3005-1,(COUNTIFS(Clef_répartition[Code_Nom],Clef_répartition[[#This Row],[Code_Nom]],Clef_répartition[Année],Clef_répartition[[#This Row],[Année]])))</f>
        <v>3</v>
      </c>
      <c r="G3006" t="str">
        <f>Clef_répartition[[#This Row],[Code_Nom]]&amp;"_"&amp;Clef_répartition[[#This Row],[Nombre]]&amp;"_"&amp;Clef_répartition[[#This Row],[Année]]</f>
        <v>ORPC Broye-Vully_Organisation régionale de protection civile Broye-Vully_29_2017</v>
      </c>
      <c r="H3006">
        <v>5692</v>
      </c>
      <c r="I3006" t="s">
        <v>289</v>
      </c>
      <c r="J3006">
        <v>2017</v>
      </c>
      <c r="K3006">
        <v>1.35E-2</v>
      </c>
    </row>
    <row r="3007" spans="1:11" x14ac:dyDescent="0.25">
      <c r="A3007" t="s">
        <v>721</v>
      </c>
      <c r="B3007" t="s">
        <v>652</v>
      </c>
      <c r="C3007" t="s">
        <v>653</v>
      </c>
      <c r="D3007" t="str">
        <f>Clef_répartition[[#This Row],[Code association]]&amp;"_"&amp;Clef_répartition[[#This Row],[Nom association]]</f>
        <v>ORPC Broye-Vully_Organisation régionale de protection civile Broye-Vully</v>
      </c>
      <c r="E3007">
        <f>COUNTIFS(D$2:D3007,Clef_répartition[[#This Row],[Code_Nom]],J$2:J3007,Clef_répartition[[#This Row],[Année]])</f>
        <v>30</v>
      </c>
      <c r="F3007">
        <f>IF(Clef_répartition[[#This Row],[Code_Nom]]=D3006,F3006-1,(COUNTIFS(Clef_répartition[Code_Nom],Clef_répartition[[#This Row],[Code_Nom]],Clef_répartition[Année],Clef_répartition[[#This Row],[Année]])))</f>
        <v>2</v>
      </c>
      <c r="G3007" t="str">
        <f>Clef_répartition[[#This Row],[Code_Nom]]&amp;"_"&amp;Clef_répartition[[#This Row],[Nombre]]&amp;"_"&amp;Clef_répartition[[#This Row],[Année]]</f>
        <v>ORPC Broye-Vully_Organisation régionale de protection civile Broye-Vully_30_2017</v>
      </c>
      <c r="H3007">
        <v>5803</v>
      </c>
      <c r="I3007" t="s">
        <v>294</v>
      </c>
      <c r="J3007">
        <v>2017</v>
      </c>
      <c r="K3007">
        <v>1.1299999999999999E-2</v>
      </c>
    </row>
    <row r="3008" spans="1:11" x14ac:dyDescent="0.25">
      <c r="A3008" t="s">
        <v>721</v>
      </c>
      <c r="B3008" t="s">
        <v>652</v>
      </c>
      <c r="C3008" t="s">
        <v>653</v>
      </c>
      <c r="D3008" t="str">
        <f>Clef_répartition[[#This Row],[Code association]]&amp;"_"&amp;Clef_répartition[[#This Row],[Nom association]]</f>
        <v>ORPC Broye-Vully_Organisation régionale de protection civile Broye-Vully</v>
      </c>
      <c r="E3008">
        <f>COUNTIFS(D$2:D3008,Clef_répartition[[#This Row],[Code_Nom]],J$2:J3008,Clef_répartition[[#This Row],[Année]])</f>
        <v>31</v>
      </c>
      <c r="F3008">
        <f>IF(Clef_répartition[[#This Row],[Code_Nom]]=D3007,F3007-1,(COUNTIFS(Clef_répartition[Code_Nom],Clef_répartition[[#This Row],[Code_Nom]],Clef_répartition[Année],Clef_répartition[[#This Row],[Année]])))</f>
        <v>1</v>
      </c>
      <c r="G3008" t="str">
        <f>Clef_répartition[[#This Row],[Code_Nom]]&amp;"_"&amp;Clef_répartition[[#This Row],[Nombre]]&amp;"_"&amp;Clef_répartition[[#This Row],[Année]]</f>
        <v>ORPC Broye-Vully_Organisation régionale de protection civile Broye-Vully_31_2017</v>
      </c>
      <c r="H3008">
        <v>5464</v>
      </c>
      <c r="I3008" t="s">
        <v>296</v>
      </c>
      <c r="J3008">
        <v>2017</v>
      </c>
      <c r="K3008">
        <v>7.1400000000000005E-2</v>
      </c>
    </row>
    <row r="3009" spans="1:11" x14ac:dyDescent="0.25">
      <c r="A3009" t="s">
        <v>721</v>
      </c>
      <c r="B3009" t="s">
        <v>571</v>
      </c>
      <c r="C3009" t="s">
        <v>572</v>
      </c>
      <c r="D3009" t="str">
        <f>Clef_répartition[[#This Row],[Code association]]&amp;"_"&amp;Clef_répartition[[#This Row],[Nom association]]</f>
        <v>ORPC Gros-de-Vaud_Organisation régionale de protection civile de Gros-de-Vaud</v>
      </c>
      <c r="E3009">
        <f>COUNTIFS(D$2:D3009,Clef_répartition[[#This Row],[Code_Nom]],J$2:J3009,Clef_répartition[[#This Row],[Année]])</f>
        <v>1</v>
      </c>
      <c r="F3009">
        <f>IF(Clef_répartition[[#This Row],[Code_Nom]]=D3008,F3008-1,(COUNTIFS(Clef_répartition[Code_Nom],Clef_répartition[[#This Row],[Code_Nom]],Clef_répartition[Année],Clef_répartition[[#This Row],[Année]])))</f>
        <v>36</v>
      </c>
      <c r="G3009" t="str">
        <f>Clef_répartition[[#This Row],[Code_Nom]]&amp;"_"&amp;Clef_répartition[[#This Row],[Nombre]]&amp;"_"&amp;Clef_répartition[[#This Row],[Année]]</f>
        <v>ORPC Gros-de-Vaud_Organisation régionale de protection civile de Gros-de-Vaud_1_2017</v>
      </c>
      <c r="H3009">
        <v>5511</v>
      </c>
      <c r="I3009" t="s">
        <v>8</v>
      </c>
      <c r="J3009">
        <v>2017</v>
      </c>
      <c r="K3009">
        <v>3.5221877282688094E-2</v>
      </c>
    </row>
    <row r="3010" spans="1:11" x14ac:dyDescent="0.25">
      <c r="A3010" t="s">
        <v>721</v>
      </c>
      <c r="B3010" t="s">
        <v>571</v>
      </c>
      <c r="C3010" t="s">
        <v>572</v>
      </c>
      <c r="D3010" t="str">
        <f>Clef_répartition[[#This Row],[Code association]]&amp;"_"&amp;Clef_répartition[[#This Row],[Nom association]]</f>
        <v>ORPC Gros-de-Vaud_Organisation régionale de protection civile de Gros-de-Vaud</v>
      </c>
      <c r="E3010">
        <f>COUNTIFS(D$2:D3010,Clef_répartition[[#This Row],[Code_Nom]],J$2:J3010,Clef_répartition[[#This Row],[Année]])</f>
        <v>2</v>
      </c>
      <c r="F3010">
        <f>IF(Clef_répartition[[#This Row],[Code_Nom]]=D3009,F3009-1,(COUNTIFS(Clef_répartition[Code_Nom],Clef_répartition[[#This Row],[Code_Nom]],Clef_répartition[Année],Clef_répartition[[#This Row],[Année]])))</f>
        <v>35</v>
      </c>
      <c r="G3010" t="str">
        <f>Clef_répartition[[#This Row],[Code_Nom]]&amp;"_"&amp;Clef_répartition[[#This Row],[Nombre]]&amp;"_"&amp;Clef_répartition[[#This Row],[Année]]</f>
        <v>ORPC Gros-de-Vaud_Organisation régionale de protection civile de Gros-de-Vaud_2_2017</v>
      </c>
      <c r="H3010">
        <v>5512</v>
      </c>
      <c r="I3010" t="s">
        <v>19</v>
      </c>
      <c r="J3010">
        <v>2017</v>
      </c>
      <c r="K3010">
        <v>2.6410701241782322E-2</v>
      </c>
    </row>
    <row r="3011" spans="1:11" x14ac:dyDescent="0.25">
      <c r="A3011" t="s">
        <v>721</v>
      </c>
      <c r="B3011" t="s">
        <v>571</v>
      </c>
      <c r="C3011" t="s">
        <v>572</v>
      </c>
      <c r="D3011" t="str">
        <f>Clef_répartition[[#This Row],[Code association]]&amp;"_"&amp;Clef_répartition[[#This Row],[Nom association]]</f>
        <v>ORPC Gros-de-Vaud_Organisation régionale de protection civile de Gros-de-Vaud</v>
      </c>
      <c r="E3011">
        <f>COUNTIFS(D$2:D3011,Clef_répartition[[#This Row],[Code_Nom]],J$2:J3011,Clef_répartition[[#This Row],[Année]])</f>
        <v>3</v>
      </c>
      <c r="F3011">
        <f>IF(Clef_répartition[[#This Row],[Code_Nom]]=D3010,F3010-1,(COUNTIFS(Clef_répartition[Code_Nom],Clef_répartition[[#This Row],[Code_Nom]],Clef_répartition[Année],Clef_répartition[[#This Row],[Année]])))</f>
        <v>34</v>
      </c>
      <c r="G3011" t="str">
        <f>Clef_répartition[[#This Row],[Code_Nom]]&amp;"_"&amp;Clef_répartition[[#This Row],[Nombre]]&amp;"_"&amp;Clef_répartition[[#This Row],[Année]]</f>
        <v>ORPC Gros-de-Vaud_Organisation régionale de protection civile de Gros-de-Vaud_3_2017</v>
      </c>
      <c r="H3011">
        <v>5471</v>
      </c>
      <c r="I3011" t="s">
        <v>21</v>
      </c>
      <c r="J3011">
        <v>2017</v>
      </c>
      <c r="K3011">
        <v>1.33308984660336E-2</v>
      </c>
    </row>
    <row r="3012" spans="1:11" x14ac:dyDescent="0.25">
      <c r="A3012" t="s">
        <v>721</v>
      </c>
      <c r="B3012" t="s">
        <v>571</v>
      </c>
      <c r="C3012" t="s">
        <v>572</v>
      </c>
      <c r="D3012" t="str">
        <f>Clef_répartition[[#This Row],[Code association]]&amp;"_"&amp;Clef_répartition[[#This Row],[Nom association]]</f>
        <v>ORPC Gros-de-Vaud_Organisation régionale de protection civile de Gros-de-Vaud</v>
      </c>
      <c r="E3012">
        <f>COUNTIFS(D$2:D3012,Clef_répartition[[#This Row],[Code_Nom]],J$2:J3012,Clef_répartition[[#This Row],[Année]])</f>
        <v>4</v>
      </c>
      <c r="F3012">
        <f>IF(Clef_répartition[[#This Row],[Code_Nom]]=D3011,F3011-1,(COUNTIFS(Clef_répartition[Code_Nom],Clef_répartition[[#This Row],[Code_Nom]],Clef_répartition[Année],Clef_répartition[[#This Row],[Année]])))</f>
        <v>33</v>
      </c>
      <c r="G3012" t="str">
        <f>Clef_répartition[[#This Row],[Code_Nom]]&amp;"_"&amp;Clef_répartition[[#This Row],[Nombre]]&amp;"_"&amp;Clef_répartition[[#This Row],[Année]]</f>
        <v>ORPC Gros-de-Vaud_Organisation régionale de protection civile de Gros-de-Vaud_4_2017</v>
      </c>
      <c r="H3012">
        <v>5514</v>
      </c>
      <c r="I3012" t="s">
        <v>30</v>
      </c>
      <c r="J3012">
        <v>2017</v>
      </c>
      <c r="K3012">
        <v>2.8305332359386412E-2</v>
      </c>
    </row>
    <row r="3013" spans="1:11" x14ac:dyDescent="0.25">
      <c r="A3013" t="s">
        <v>721</v>
      </c>
      <c r="B3013" t="s">
        <v>571</v>
      </c>
      <c r="C3013" t="s">
        <v>572</v>
      </c>
      <c r="D3013" t="str">
        <f>Clef_répartition[[#This Row],[Code association]]&amp;"_"&amp;Clef_répartition[[#This Row],[Nom association]]</f>
        <v>ORPC Gros-de-Vaud_Organisation régionale de protection civile de Gros-de-Vaud</v>
      </c>
      <c r="E3013">
        <f>COUNTIFS(D$2:D3013,Clef_répartition[[#This Row],[Code_Nom]],J$2:J3013,Clef_répartition[[#This Row],[Année]])</f>
        <v>5</v>
      </c>
      <c r="F3013">
        <f>IF(Clef_répartition[[#This Row],[Code_Nom]]=D3012,F3012-1,(COUNTIFS(Clef_répartition[Code_Nom],Clef_répartition[[#This Row],[Code_Nom]],Clef_répartition[Année],Clef_répartition[[#This Row],[Année]])))</f>
        <v>32</v>
      </c>
      <c r="G3013" t="str">
        <f>Clef_répartition[[#This Row],[Code_Nom]]&amp;"_"&amp;Clef_répartition[[#This Row],[Nombre]]&amp;"_"&amp;Clef_répartition[[#This Row],[Année]]</f>
        <v>ORPC Gros-de-Vaud_Organisation régionale de protection civile de Gros-de-Vaud_5_2017</v>
      </c>
      <c r="H3013">
        <v>5661</v>
      </c>
      <c r="I3013" t="s">
        <v>32</v>
      </c>
      <c r="J3013">
        <v>2017</v>
      </c>
      <c r="K3013">
        <v>8.4002921840759682E-3</v>
      </c>
    </row>
    <row r="3014" spans="1:11" x14ac:dyDescent="0.25">
      <c r="A3014" t="s">
        <v>721</v>
      </c>
      <c r="B3014" t="s">
        <v>571</v>
      </c>
      <c r="C3014" t="s">
        <v>572</v>
      </c>
      <c r="D3014" t="str">
        <f>Clef_répartition[[#This Row],[Code association]]&amp;"_"&amp;Clef_répartition[[#This Row],[Nom association]]</f>
        <v>ORPC Gros-de-Vaud_Organisation régionale de protection civile de Gros-de-Vaud</v>
      </c>
      <c r="E3014">
        <f>COUNTIFS(D$2:D3014,Clef_répartition[[#This Row],[Code_Nom]],J$2:J3014,Clef_répartition[[#This Row],[Année]])</f>
        <v>6</v>
      </c>
      <c r="F3014">
        <f>IF(Clef_répartition[[#This Row],[Code_Nom]]=D3013,F3013-1,(COUNTIFS(Clef_répartition[Code_Nom],Clef_répartition[[#This Row],[Code_Nom]],Clef_répartition[Année],Clef_répartition[[#This Row],[Année]])))</f>
        <v>31</v>
      </c>
      <c r="G3014" t="str">
        <f>Clef_répartition[[#This Row],[Code_Nom]]&amp;"_"&amp;Clef_répartition[[#This Row],[Nombre]]&amp;"_"&amp;Clef_répartition[[#This Row],[Année]]</f>
        <v>ORPC Gros-de-Vaud_Organisation régionale de protection civile de Gros-de-Vaud_6_2017</v>
      </c>
      <c r="H3014">
        <v>5472</v>
      </c>
      <c r="I3014" t="s">
        <v>34</v>
      </c>
      <c r="J3014">
        <v>2017</v>
      </c>
      <c r="K3014">
        <v>8.4459459459459464E-3</v>
      </c>
    </row>
    <row r="3015" spans="1:11" x14ac:dyDescent="0.25">
      <c r="A3015" t="s">
        <v>721</v>
      </c>
      <c r="B3015" t="s">
        <v>571</v>
      </c>
      <c r="C3015" t="s">
        <v>572</v>
      </c>
      <c r="D3015" t="str">
        <f>Clef_répartition[[#This Row],[Code association]]&amp;"_"&amp;Clef_répartition[[#This Row],[Nom association]]</f>
        <v>ORPC Gros-de-Vaud_Organisation régionale de protection civile de Gros-de-Vaud</v>
      </c>
      <c r="E3015">
        <f>COUNTIFS(D$2:D3015,Clef_répartition[[#This Row],[Code_Nom]],J$2:J3015,Clef_répartition[[#This Row],[Année]])</f>
        <v>7</v>
      </c>
      <c r="F3015">
        <f>IF(Clef_répartition[[#This Row],[Code_Nom]]=D3014,F3014-1,(COUNTIFS(Clef_répartition[Code_Nom],Clef_répartition[[#This Row],[Code_Nom]],Clef_répartition[Année],Clef_répartition[[#This Row],[Année]])))</f>
        <v>30</v>
      </c>
      <c r="G3015" t="str">
        <f>Clef_répartition[[#This Row],[Code_Nom]]&amp;"_"&amp;Clef_répartition[[#This Row],[Nombre]]&amp;"_"&amp;Clef_répartition[[#This Row],[Année]]</f>
        <v>ORPC Gros-de-Vaud_Organisation régionale de protection civile de Gros-de-Vaud_7_2017</v>
      </c>
      <c r="H3015">
        <v>5473</v>
      </c>
      <c r="I3015" t="s">
        <v>35</v>
      </c>
      <c r="J3015">
        <v>2017</v>
      </c>
      <c r="K3015">
        <v>2.2370343316289263E-2</v>
      </c>
    </row>
    <row r="3016" spans="1:11" x14ac:dyDescent="0.25">
      <c r="A3016" t="s">
        <v>721</v>
      </c>
      <c r="B3016" t="s">
        <v>571</v>
      </c>
      <c r="C3016" t="s">
        <v>572</v>
      </c>
      <c r="D3016" t="str">
        <f>Clef_répartition[[#This Row],[Code association]]&amp;"_"&amp;Clef_répartition[[#This Row],[Nom association]]</f>
        <v>ORPC Gros-de-Vaud_Organisation régionale de protection civile de Gros-de-Vaud</v>
      </c>
      <c r="E3016">
        <f>COUNTIFS(D$2:D3016,Clef_répartition[[#This Row],[Code_Nom]],J$2:J3016,Clef_répartition[[#This Row],[Année]])</f>
        <v>8</v>
      </c>
      <c r="F3016">
        <f>IF(Clef_répartition[[#This Row],[Code_Nom]]=D3015,F3015-1,(COUNTIFS(Clef_répartition[Code_Nom],Clef_répartition[[#This Row],[Code_Nom]],Clef_répartition[Année],Clef_répartition[[#This Row],[Année]])))</f>
        <v>29</v>
      </c>
      <c r="G3016" t="str">
        <f>Clef_répartition[[#This Row],[Code_Nom]]&amp;"_"&amp;Clef_répartition[[#This Row],[Nombre]]&amp;"_"&amp;Clef_répartition[[#This Row],[Année]]</f>
        <v>ORPC Gros-de-Vaud_Organisation régionale de protection civile de Gros-de-Vaud_8_2017</v>
      </c>
      <c r="H3016">
        <v>5515</v>
      </c>
      <c r="I3016" t="s">
        <v>37</v>
      </c>
      <c r="J3016">
        <v>2017</v>
      </c>
      <c r="K3016">
        <v>1.8649561723886047E-2</v>
      </c>
    </row>
    <row r="3017" spans="1:11" x14ac:dyDescent="0.25">
      <c r="A3017" t="s">
        <v>721</v>
      </c>
      <c r="B3017" t="s">
        <v>571</v>
      </c>
      <c r="C3017" t="s">
        <v>572</v>
      </c>
      <c r="D3017" t="str">
        <f>Clef_répartition[[#This Row],[Code association]]&amp;"_"&amp;Clef_répartition[[#This Row],[Nom association]]</f>
        <v>ORPC Gros-de-Vaud_Organisation régionale de protection civile de Gros-de-Vaud</v>
      </c>
      <c r="E3017">
        <f>COUNTIFS(D$2:D3017,Clef_répartition[[#This Row],[Code_Nom]],J$2:J3017,Clef_répartition[[#This Row],[Année]])</f>
        <v>9</v>
      </c>
      <c r="F3017">
        <f>IF(Clef_répartition[[#This Row],[Code_Nom]]=D3016,F3016-1,(COUNTIFS(Clef_répartition[Code_Nom],Clef_répartition[[#This Row],[Code_Nom]],Clef_répartition[Année],Clef_répartition[[#This Row],[Année]])))</f>
        <v>28</v>
      </c>
      <c r="G3017" t="str">
        <f>Clef_répartition[[#This Row],[Code_Nom]]&amp;"_"&amp;Clef_répartition[[#This Row],[Nombre]]&amp;"_"&amp;Clef_répartition[[#This Row],[Année]]</f>
        <v>ORPC Gros-de-Vaud_Organisation régionale de protection civile de Gros-de-Vaud_9_2017</v>
      </c>
      <c r="H3017">
        <v>5516</v>
      </c>
      <c r="I3017" t="s">
        <v>88</v>
      </c>
      <c r="J3017">
        <v>2017</v>
      </c>
      <c r="K3017">
        <v>6.2522826880934995E-2</v>
      </c>
    </row>
    <row r="3018" spans="1:11" x14ac:dyDescent="0.25">
      <c r="A3018" t="s">
        <v>721</v>
      </c>
      <c r="B3018" t="s">
        <v>571</v>
      </c>
      <c r="C3018" t="s">
        <v>572</v>
      </c>
      <c r="D3018" t="str">
        <f>Clef_répartition[[#This Row],[Code association]]&amp;"_"&amp;Clef_répartition[[#This Row],[Nom association]]</f>
        <v>ORPC Gros-de-Vaud_Organisation régionale de protection civile de Gros-de-Vaud</v>
      </c>
      <c r="E3018">
        <f>COUNTIFS(D$2:D3018,Clef_répartition[[#This Row],[Code_Nom]],J$2:J3018,Clef_répartition[[#This Row],[Année]])</f>
        <v>10</v>
      </c>
      <c r="F3018">
        <f>IF(Clef_répartition[[#This Row],[Code_Nom]]=D3017,F3017-1,(COUNTIFS(Clef_répartition[Code_Nom],Clef_répartition[[#This Row],[Code_Nom]],Clef_répartition[Année],Clef_répartition[[#This Row],[Année]])))</f>
        <v>27</v>
      </c>
      <c r="G3018" t="str">
        <f>Clef_répartition[[#This Row],[Code_Nom]]&amp;"_"&amp;Clef_répartition[[#This Row],[Nombre]]&amp;"_"&amp;Clef_répartition[[#This Row],[Année]]</f>
        <v>ORPC Gros-de-Vaud_Organisation régionale de protection civile de Gros-de-Vaud_10_2017</v>
      </c>
      <c r="H3018">
        <v>5480</v>
      </c>
      <c r="I3018" t="s">
        <v>90</v>
      </c>
      <c r="J3018">
        <v>2017</v>
      </c>
      <c r="K3018">
        <v>2.1868151935719504E-2</v>
      </c>
    </row>
    <row r="3019" spans="1:11" x14ac:dyDescent="0.25">
      <c r="A3019" t="s">
        <v>721</v>
      </c>
      <c r="B3019" t="s">
        <v>571</v>
      </c>
      <c r="C3019" t="s">
        <v>572</v>
      </c>
      <c r="D3019" t="str">
        <f>Clef_répartition[[#This Row],[Code association]]&amp;"_"&amp;Clef_répartition[[#This Row],[Nom association]]</f>
        <v>ORPC Gros-de-Vaud_Organisation régionale de protection civile de Gros-de-Vaud</v>
      </c>
      <c r="E3019">
        <f>COUNTIFS(D$2:D3019,Clef_répartition[[#This Row],[Code_Nom]],J$2:J3019,Clef_répartition[[#This Row],[Année]])</f>
        <v>11</v>
      </c>
      <c r="F3019">
        <f>IF(Clef_répartition[[#This Row],[Code_Nom]]=D3018,F3018-1,(COUNTIFS(Clef_répartition[Code_Nom],Clef_répartition[[#This Row],[Code_Nom]],Clef_répartition[Année],Clef_répartition[[#This Row],[Année]])))</f>
        <v>26</v>
      </c>
      <c r="G3019" t="str">
        <f>Clef_répartition[[#This Row],[Code_Nom]]&amp;"_"&amp;Clef_répartition[[#This Row],[Nombre]]&amp;"_"&amp;Clef_répartition[[#This Row],[Année]]</f>
        <v>ORPC Gros-de-Vaud_Organisation régionale de protection civile de Gros-de-Vaud_11_2017</v>
      </c>
      <c r="H3019">
        <v>5518</v>
      </c>
      <c r="I3019" t="s">
        <v>99</v>
      </c>
      <c r="J3019">
        <v>2017</v>
      </c>
      <c r="K3019">
        <v>0.12958820306793281</v>
      </c>
    </row>
    <row r="3020" spans="1:11" x14ac:dyDescent="0.25">
      <c r="A3020" t="s">
        <v>721</v>
      </c>
      <c r="B3020" t="s">
        <v>571</v>
      </c>
      <c r="C3020" t="s">
        <v>572</v>
      </c>
      <c r="D3020" t="str">
        <f>Clef_répartition[[#This Row],[Code association]]&amp;"_"&amp;Clef_répartition[[#This Row],[Nom association]]</f>
        <v>ORPC Gros-de-Vaud_Organisation régionale de protection civile de Gros-de-Vaud</v>
      </c>
      <c r="E3020">
        <f>COUNTIFS(D$2:D3020,Clef_répartition[[#This Row],[Code_Nom]],J$2:J3020,Clef_répartition[[#This Row],[Année]])</f>
        <v>12</v>
      </c>
      <c r="F3020">
        <f>IF(Clef_répartition[[#This Row],[Code_Nom]]=D3019,F3019-1,(COUNTIFS(Clef_répartition[Code_Nom],Clef_répartition[[#This Row],[Code_Nom]],Clef_répartition[Année],Clef_répartition[[#This Row],[Année]])))</f>
        <v>25</v>
      </c>
      <c r="G3020" t="str">
        <f>Clef_répartition[[#This Row],[Code_Nom]]&amp;"_"&amp;Clef_répartition[[#This Row],[Nombre]]&amp;"_"&amp;Clef_répartition[[#This Row],[Année]]</f>
        <v>ORPC Gros-de-Vaud_Organisation régionale de protection civile de Gros-de-Vaud_12_2017</v>
      </c>
      <c r="H3020">
        <v>5520</v>
      </c>
      <c r="I3020" t="s">
        <v>107</v>
      </c>
      <c r="J3020">
        <v>2017</v>
      </c>
      <c r="K3020">
        <v>2.1525748721694667E-2</v>
      </c>
    </row>
    <row r="3021" spans="1:11" x14ac:dyDescent="0.25">
      <c r="A3021" t="s">
        <v>721</v>
      </c>
      <c r="B3021" t="s">
        <v>571</v>
      </c>
      <c r="C3021" t="s">
        <v>572</v>
      </c>
      <c r="D3021" t="str">
        <f>Clef_répartition[[#This Row],[Code association]]&amp;"_"&amp;Clef_répartition[[#This Row],[Nom association]]</f>
        <v>ORPC Gros-de-Vaud_Organisation régionale de protection civile de Gros-de-Vaud</v>
      </c>
      <c r="E3021">
        <f>COUNTIFS(D$2:D3021,Clef_répartition[[#This Row],[Code_Nom]],J$2:J3021,Clef_répartition[[#This Row],[Année]])</f>
        <v>13</v>
      </c>
      <c r="F3021">
        <f>IF(Clef_répartition[[#This Row],[Code_Nom]]=D3020,F3020-1,(COUNTIFS(Clef_répartition[Code_Nom],Clef_répartition[[#This Row],[Code_Nom]],Clef_répartition[Année],Clef_répartition[[#This Row],[Année]])))</f>
        <v>24</v>
      </c>
      <c r="G3021" t="str">
        <f>Clef_répartition[[#This Row],[Code_Nom]]&amp;"_"&amp;Clef_répartition[[#This Row],[Nombre]]&amp;"_"&amp;Clef_répartition[[#This Row],[Année]]</f>
        <v>ORPC Gros-de-Vaud_Organisation régionale de protection civile de Gros-de-Vaud_13_2017</v>
      </c>
      <c r="H3021">
        <v>5521</v>
      </c>
      <c r="I3021" t="s">
        <v>108</v>
      </c>
      <c r="J3021">
        <v>2017</v>
      </c>
      <c r="K3021">
        <v>2.5520452885317749E-2</v>
      </c>
    </row>
    <row r="3022" spans="1:11" x14ac:dyDescent="0.25">
      <c r="A3022" t="s">
        <v>721</v>
      </c>
      <c r="B3022" t="s">
        <v>571</v>
      </c>
      <c r="C3022" t="s">
        <v>572</v>
      </c>
      <c r="D3022" t="str">
        <f>Clef_répartition[[#This Row],[Code association]]&amp;"_"&amp;Clef_répartition[[#This Row],[Nom association]]</f>
        <v>ORPC Gros-de-Vaud_Organisation régionale de protection civile de Gros-de-Vaud</v>
      </c>
      <c r="E3022">
        <f>COUNTIFS(D$2:D3022,Clef_répartition[[#This Row],[Code_Nom]],J$2:J3022,Clef_répartition[[#This Row],[Année]])</f>
        <v>14</v>
      </c>
      <c r="F3022">
        <f>IF(Clef_répartition[[#This Row],[Code_Nom]]=D3021,F3021-1,(COUNTIFS(Clef_répartition[Code_Nom],Clef_répartition[[#This Row],[Code_Nom]],Clef_répartition[Année],Clef_répartition[[#This Row],[Année]])))</f>
        <v>23</v>
      </c>
      <c r="G3022" t="str">
        <f>Clef_répartition[[#This Row],[Code_Nom]]&amp;"_"&amp;Clef_répartition[[#This Row],[Nombre]]&amp;"_"&amp;Clef_répartition[[#This Row],[Année]]</f>
        <v>ORPC Gros-de-Vaud_Organisation régionale de protection civile de Gros-de-Vaud_14_2017</v>
      </c>
      <c r="H3022">
        <v>5522</v>
      </c>
      <c r="I3022" t="s">
        <v>114</v>
      </c>
      <c r="J3022">
        <v>2017</v>
      </c>
      <c r="K3022">
        <v>1.5887509130752375E-2</v>
      </c>
    </row>
    <row r="3023" spans="1:11" x14ac:dyDescent="0.25">
      <c r="A3023" t="s">
        <v>721</v>
      </c>
      <c r="B3023" t="s">
        <v>571</v>
      </c>
      <c r="C3023" t="s">
        <v>572</v>
      </c>
      <c r="D3023" t="str">
        <f>Clef_répartition[[#This Row],[Code association]]&amp;"_"&amp;Clef_répartition[[#This Row],[Nom association]]</f>
        <v>ORPC Gros-de-Vaud_Organisation régionale de protection civile de Gros-de-Vaud</v>
      </c>
      <c r="E3023">
        <f>COUNTIFS(D$2:D3023,Clef_répartition[[#This Row],[Code_Nom]],J$2:J3023,Clef_répartition[[#This Row],[Année]])</f>
        <v>15</v>
      </c>
      <c r="F3023">
        <f>IF(Clef_répartition[[#This Row],[Code_Nom]]=D3022,F3022-1,(COUNTIFS(Clef_répartition[Code_Nom],Clef_répartition[[#This Row],[Code_Nom]],Clef_répartition[Année],Clef_répartition[[#This Row],[Année]])))</f>
        <v>22</v>
      </c>
      <c r="G3023" t="str">
        <f>Clef_répartition[[#This Row],[Code_Nom]]&amp;"_"&amp;Clef_répartition[[#This Row],[Nombre]]&amp;"_"&amp;Clef_répartition[[#This Row],[Année]]</f>
        <v>ORPC Gros-de-Vaud_Organisation régionale de protection civile de Gros-de-Vaud_15_2017</v>
      </c>
      <c r="H3023">
        <v>5523</v>
      </c>
      <c r="I3023" t="s">
        <v>119</v>
      </c>
      <c r="J3023">
        <v>2017</v>
      </c>
      <c r="K3023">
        <v>5.6131300219138057E-2</v>
      </c>
    </row>
    <row r="3024" spans="1:11" x14ac:dyDescent="0.25">
      <c r="A3024" t="s">
        <v>721</v>
      </c>
      <c r="B3024" t="s">
        <v>571</v>
      </c>
      <c r="C3024" t="s">
        <v>572</v>
      </c>
      <c r="D3024" t="str">
        <f>Clef_répartition[[#This Row],[Code association]]&amp;"_"&amp;Clef_répartition[[#This Row],[Nom association]]</f>
        <v>ORPC Gros-de-Vaud_Organisation régionale de protection civile de Gros-de-Vaud</v>
      </c>
      <c r="E3024">
        <f>COUNTIFS(D$2:D3024,Clef_répartition[[#This Row],[Code_Nom]],J$2:J3024,Clef_répartition[[#This Row],[Année]])</f>
        <v>16</v>
      </c>
      <c r="F3024">
        <f>IF(Clef_répartition[[#This Row],[Code_Nom]]=D3023,F3023-1,(COUNTIFS(Clef_répartition[Code_Nom],Clef_répartition[[#This Row],[Code_Nom]],Clef_répartition[Année],Clef_répartition[[#This Row],[Année]])))</f>
        <v>21</v>
      </c>
      <c r="G3024" t="str">
        <f>Clef_répartition[[#This Row],[Code_Nom]]&amp;"_"&amp;Clef_répartition[[#This Row],[Nombre]]&amp;"_"&amp;Clef_répartition[[#This Row],[Année]]</f>
        <v>ORPC Gros-de-Vaud_Organisation régionale de protection civile de Gros-de-Vaud_16_2017</v>
      </c>
      <c r="H3024">
        <v>5541</v>
      </c>
      <c r="I3024" t="s">
        <v>128</v>
      </c>
      <c r="J3024">
        <v>2017</v>
      </c>
      <c r="K3024">
        <v>2.3991051862673484E-2</v>
      </c>
    </row>
    <row r="3025" spans="1:11" x14ac:dyDescent="0.25">
      <c r="A3025" t="s">
        <v>721</v>
      </c>
      <c r="B3025" t="s">
        <v>571</v>
      </c>
      <c r="C3025" t="s">
        <v>572</v>
      </c>
      <c r="D3025" t="str">
        <f>Clef_répartition[[#This Row],[Code association]]&amp;"_"&amp;Clef_répartition[[#This Row],[Nom association]]</f>
        <v>ORPC Gros-de-Vaud_Organisation régionale de protection civile de Gros-de-Vaud</v>
      </c>
      <c r="E3025">
        <f>COUNTIFS(D$2:D3025,Clef_répartition[[#This Row],[Code_Nom]],J$2:J3025,Clef_répartition[[#This Row],[Année]])</f>
        <v>17</v>
      </c>
      <c r="F3025">
        <f>IF(Clef_répartition[[#This Row],[Code_Nom]]=D3024,F3024-1,(COUNTIFS(Clef_répartition[Code_Nom],Clef_répartition[[#This Row],[Code_Nom]],Clef_répartition[Année],Clef_répartition[[#This Row],[Année]])))</f>
        <v>20</v>
      </c>
      <c r="G3025" t="str">
        <f>Clef_répartition[[#This Row],[Code_Nom]]&amp;"_"&amp;Clef_répartition[[#This Row],[Nombre]]&amp;"_"&amp;Clef_répartition[[#This Row],[Année]]</f>
        <v>ORPC Gros-de-Vaud_Organisation régionale de protection civile de Gros-de-Vaud_17_2017</v>
      </c>
      <c r="H3025">
        <v>5804</v>
      </c>
      <c r="I3025" t="s">
        <v>139</v>
      </c>
      <c r="J3025">
        <v>2017</v>
      </c>
      <c r="K3025">
        <v>3.526753104455807E-2</v>
      </c>
    </row>
    <row r="3026" spans="1:11" x14ac:dyDescent="0.25">
      <c r="A3026" t="s">
        <v>721</v>
      </c>
      <c r="B3026" t="s">
        <v>571</v>
      </c>
      <c r="C3026" t="s">
        <v>572</v>
      </c>
      <c r="D3026" t="str">
        <f>Clef_répartition[[#This Row],[Code association]]&amp;"_"&amp;Clef_répartition[[#This Row],[Nom association]]</f>
        <v>ORPC Gros-de-Vaud_Organisation régionale de protection civile de Gros-de-Vaud</v>
      </c>
      <c r="E3026">
        <f>COUNTIFS(D$2:D3026,Clef_répartition[[#This Row],[Code_Nom]],J$2:J3026,Clef_répartition[[#This Row],[Année]])</f>
        <v>18</v>
      </c>
      <c r="F3026">
        <f>IF(Clef_répartition[[#This Row],[Code_Nom]]=D3025,F3025-1,(COUNTIFS(Clef_répartition[Code_Nom],Clef_répartition[[#This Row],[Code_Nom]],Clef_répartition[Année],Clef_répartition[[#This Row],[Année]])))</f>
        <v>19</v>
      </c>
      <c r="G3026" t="str">
        <f>Clef_répartition[[#This Row],[Code_Nom]]&amp;"_"&amp;Clef_répartition[[#This Row],[Nombre]]&amp;"_"&amp;Clef_répartition[[#This Row],[Année]]</f>
        <v>ORPC Gros-de-Vaud_Organisation régionale de protection civile de Gros-de-Vaud_18_2017</v>
      </c>
      <c r="H3026">
        <v>5487</v>
      </c>
      <c r="I3026" t="s">
        <v>167</v>
      </c>
      <c r="J3026">
        <v>2017</v>
      </c>
      <c r="K3026">
        <v>1.0546018991964938E-2</v>
      </c>
    </row>
    <row r="3027" spans="1:11" x14ac:dyDescent="0.25">
      <c r="A3027" t="s">
        <v>721</v>
      </c>
      <c r="B3027" t="s">
        <v>571</v>
      </c>
      <c r="C3027" t="s">
        <v>572</v>
      </c>
      <c r="D3027" t="str">
        <f>Clef_répartition[[#This Row],[Code association]]&amp;"_"&amp;Clef_répartition[[#This Row],[Nom association]]</f>
        <v>ORPC Gros-de-Vaud_Organisation régionale de protection civile de Gros-de-Vaud</v>
      </c>
      <c r="E3027">
        <f>COUNTIFS(D$2:D3027,Clef_répartition[[#This Row],[Code_Nom]],J$2:J3027,Clef_répartition[[#This Row],[Année]])</f>
        <v>19</v>
      </c>
      <c r="F3027">
        <f>IF(Clef_répartition[[#This Row],[Code_Nom]]=D3026,F3026-1,(COUNTIFS(Clef_répartition[Code_Nom],Clef_répartition[[#This Row],[Code_Nom]],Clef_répartition[Année],Clef_répartition[[#This Row],[Année]])))</f>
        <v>18</v>
      </c>
      <c r="G3027" t="str">
        <f>Clef_répartition[[#This Row],[Code_Nom]]&amp;"_"&amp;Clef_répartition[[#This Row],[Nombre]]&amp;"_"&amp;Clef_répartition[[#This Row],[Année]]</f>
        <v>ORPC Gros-de-Vaud_Organisation régionale de protection civile de Gros-de-Vaud_19_2017</v>
      </c>
      <c r="H3027">
        <v>5489</v>
      </c>
      <c r="I3027" t="s">
        <v>175</v>
      </c>
      <c r="J3027">
        <v>2017</v>
      </c>
      <c r="K3027">
        <v>1.6207085463842221E-2</v>
      </c>
    </row>
    <row r="3028" spans="1:11" x14ac:dyDescent="0.25">
      <c r="A3028" t="s">
        <v>721</v>
      </c>
      <c r="B3028" t="s">
        <v>571</v>
      </c>
      <c r="C3028" t="s">
        <v>572</v>
      </c>
      <c r="D3028" t="str">
        <f>Clef_répartition[[#This Row],[Code association]]&amp;"_"&amp;Clef_répartition[[#This Row],[Nom association]]</f>
        <v>ORPC Gros-de-Vaud_Organisation régionale de protection civile de Gros-de-Vaud</v>
      </c>
      <c r="E3028">
        <f>COUNTIFS(D$2:D3028,Clef_répartition[[#This Row],[Code_Nom]],J$2:J3028,Clef_répartition[[#This Row],[Année]])</f>
        <v>20</v>
      </c>
      <c r="F3028">
        <f>IF(Clef_répartition[[#This Row],[Code_Nom]]=D3027,F3027-1,(COUNTIFS(Clef_répartition[Code_Nom],Clef_répartition[[#This Row],[Code_Nom]],Clef_répartition[Année],Clef_répartition[[#This Row],[Année]])))</f>
        <v>17</v>
      </c>
      <c r="G3028" t="str">
        <f>Clef_répartition[[#This Row],[Code_Nom]]&amp;"_"&amp;Clef_répartition[[#This Row],[Nombre]]&amp;"_"&amp;Clef_répartition[[#This Row],[Année]]</f>
        <v>ORPC Gros-de-Vaud_Organisation régionale de protection civile de Gros-de-Vaud_20_2017</v>
      </c>
      <c r="H3028">
        <v>5693</v>
      </c>
      <c r="I3028" t="s">
        <v>184</v>
      </c>
      <c r="J3028">
        <v>2017</v>
      </c>
      <c r="K3028">
        <v>5.706720233747261E-2</v>
      </c>
    </row>
    <row r="3029" spans="1:11" x14ac:dyDescent="0.25">
      <c r="A3029" t="s">
        <v>721</v>
      </c>
      <c r="B3029" t="s">
        <v>571</v>
      </c>
      <c r="C3029" t="s">
        <v>572</v>
      </c>
      <c r="D3029" t="str">
        <f>Clef_répartition[[#This Row],[Code association]]&amp;"_"&amp;Clef_répartition[[#This Row],[Nom association]]</f>
        <v>ORPC Gros-de-Vaud_Organisation régionale de protection civile de Gros-de-Vaud</v>
      </c>
      <c r="E3029">
        <f>COUNTIFS(D$2:D3029,Clef_répartition[[#This Row],[Code_Nom]],J$2:J3029,Clef_répartition[[#This Row],[Année]])</f>
        <v>21</v>
      </c>
      <c r="F3029">
        <f>IF(Clef_répartition[[#This Row],[Code_Nom]]=D3028,F3028-1,(COUNTIFS(Clef_répartition[Code_Nom],Clef_répartition[[#This Row],[Code_Nom]],Clef_répartition[Année],Clef_répartition[[#This Row],[Année]])))</f>
        <v>16</v>
      </c>
      <c r="G3029" t="str">
        <f>Clef_répartition[[#This Row],[Code_Nom]]&amp;"_"&amp;Clef_répartition[[#This Row],[Nombre]]&amp;"_"&amp;Clef_répartition[[#This Row],[Année]]</f>
        <v>ORPC Gros-de-Vaud_Organisation régionale de protection civile de Gros-de-Vaud_21_2017</v>
      </c>
      <c r="H3029">
        <v>5540</v>
      </c>
      <c r="I3029" t="s">
        <v>186</v>
      </c>
      <c r="J3029">
        <v>2017</v>
      </c>
      <c r="K3029">
        <v>3.8760043827611397E-2</v>
      </c>
    </row>
    <row r="3030" spans="1:11" x14ac:dyDescent="0.25">
      <c r="A3030" t="s">
        <v>721</v>
      </c>
      <c r="B3030" t="s">
        <v>571</v>
      </c>
      <c r="C3030" t="s">
        <v>572</v>
      </c>
      <c r="D3030" t="str">
        <f>Clef_répartition[[#This Row],[Code association]]&amp;"_"&amp;Clef_répartition[[#This Row],[Nom association]]</f>
        <v>ORPC Gros-de-Vaud_Organisation régionale de protection civile de Gros-de-Vaud</v>
      </c>
      <c r="E3030">
        <f>COUNTIFS(D$2:D3030,Clef_répartition[[#This Row],[Code_Nom]],J$2:J3030,Clef_répartition[[#This Row],[Année]])</f>
        <v>22</v>
      </c>
      <c r="F3030">
        <f>IF(Clef_répartition[[#This Row],[Code_Nom]]=D3029,F3029-1,(COUNTIFS(Clef_répartition[Code_Nom],Clef_répartition[[#This Row],[Code_Nom]],Clef_répartition[Année],Clef_répartition[[#This Row],[Année]])))</f>
        <v>15</v>
      </c>
      <c r="G3030" t="str">
        <f>Clef_répartition[[#This Row],[Code_Nom]]&amp;"_"&amp;Clef_répartition[[#This Row],[Nombre]]&amp;"_"&amp;Clef_répartition[[#This Row],[Année]]</f>
        <v>ORPC Gros-de-Vaud_Organisation régionale de protection civile de Gros-de-Vaud_22_2017</v>
      </c>
      <c r="H3030">
        <v>5527</v>
      </c>
      <c r="I3030" t="s">
        <v>191</v>
      </c>
      <c r="J3030">
        <v>2017</v>
      </c>
      <c r="K3030">
        <v>2.4516070124178231E-2</v>
      </c>
    </row>
    <row r="3031" spans="1:11" x14ac:dyDescent="0.25">
      <c r="A3031" t="s">
        <v>721</v>
      </c>
      <c r="B3031" t="s">
        <v>571</v>
      </c>
      <c r="C3031" t="s">
        <v>572</v>
      </c>
      <c r="D3031" t="str">
        <f>Clef_répartition[[#This Row],[Code association]]&amp;"_"&amp;Clef_répartition[[#This Row],[Nom association]]</f>
        <v>ORPC Gros-de-Vaud_Organisation régionale de protection civile de Gros-de-Vaud</v>
      </c>
      <c r="E3031">
        <f>COUNTIFS(D$2:D3031,Clef_répartition[[#This Row],[Code_Nom]],J$2:J3031,Clef_répartition[[#This Row],[Année]])</f>
        <v>23</v>
      </c>
      <c r="F3031">
        <f>IF(Clef_répartition[[#This Row],[Code_Nom]]=D3030,F3030-1,(COUNTIFS(Clef_répartition[Code_Nom],Clef_répartition[[#This Row],[Code_Nom]],Clef_répartition[Année],Clef_répartition[[#This Row],[Année]])))</f>
        <v>14</v>
      </c>
      <c r="G3031" t="str">
        <f>Clef_répartition[[#This Row],[Code_Nom]]&amp;"_"&amp;Clef_répartition[[#This Row],[Nombre]]&amp;"_"&amp;Clef_répartition[[#This Row],[Année]]</f>
        <v>ORPC Gros-de-Vaud_Organisation régionale de protection civile de Gros-de-Vaud_23_2017</v>
      </c>
      <c r="H3031">
        <v>5680</v>
      </c>
      <c r="I3031" t="s">
        <v>197</v>
      </c>
      <c r="J3031">
        <v>2017</v>
      </c>
      <c r="K3031">
        <v>6.7567567567567571E-3</v>
      </c>
    </row>
    <row r="3032" spans="1:11" x14ac:dyDescent="0.25">
      <c r="A3032" t="s">
        <v>721</v>
      </c>
      <c r="B3032" t="s">
        <v>571</v>
      </c>
      <c r="C3032" t="s">
        <v>572</v>
      </c>
      <c r="D3032" t="str">
        <f>Clef_répartition[[#This Row],[Code association]]&amp;"_"&amp;Clef_répartition[[#This Row],[Nom association]]</f>
        <v>ORPC Gros-de-Vaud_Organisation régionale de protection civile de Gros-de-Vaud</v>
      </c>
      <c r="E3032">
        <f>COUNTIFS(D$2:D3032,Clef_répartition[[#This Row],[Code_Nom]],J$2:J3032,Clef_répartition[[#This Row],[Année]])</f>
        <v>24</v>
      </c>
      <c r="F3032">
        <f>IF(Clef_répartition[[#This Row],[Code_Nom]]=D3031,F3031-1,(COUNTIFS(Clef_répartition[Code_Nom],Clef_répartition[[#This Row],[Code_Nom]],Clef_répartition[Année],Clef_répartition[[#This Row],[Année]])))</f>
        <v>13</v>
      </c>
      <c r="G3032" t="str">
        <f>Clef_répartition[[#This Row],[Code_Nom]]&amp;"_"&amp;Clef_répartition[[#This Row],[Nombre]]&amp;"_"&amp;Clef_répartition[[#This Row],[Année]]</f>
        <v>ORPC Gros-de-Vaud_Organisation régionale de protection civile de Gros-de-Vaud_24_2017</v>
      </c>
      <c r="H3032">
        <v>5923</v>
      </c>
      <c r="I3032" t="s">
        <v>200</v>
      </c>
      <c r="J3032">
        <v>2017</v>
      </c>
      <c r="K3032">
        <v>4.1544923301680059E-3</v>
      </c>
    </row>
    <row r="3033" spans="1:11" x14ac:dyDescent="0.25">
      <c r="A3033" t="s">
        <v>721</v>
      </c>
      <c r="B3033" t="s">
        <v>571</v>
      </c>
      <c r="C3033" t="s">
        <v>572</v>
      </c>
      <c r="D3033" t="str">
        <f>Clef_répartition[[#This Row],[Code association]]&amp;"_"&amp;Clef_répartition[[#This Row],[Nom association]]</f>
        <v>ORPC Gros-de-Vaud_Organisation régionale de protection civile de Gros-de-Vaud</v>
      </c>
      <c r="E3033">
        <f>COUNTIFS(D$2:D3033,Clef_répartition[[#This Row],[Code_Nom]],J$2:J3033,Clef_répartition[[#This Row],[Année]])</f>
        <v>25</v>
      </c>
      <c r="F3033">
        <f>IF(Clef_répartition[[#This Row],[Code_Nom]]=D3032,F3032-1,(COUNTIFS(Clef_répartition[Code_Nom],Clef_répartition[[#This Row],[Code_Nom]],Clef_répartition[Année],Clef_répartition[[#This Row],[Année]])))</f>
        <v>12</v>
      </c>
      <c r="G3033" t="str">
        <f>Clef_répartition[[#This Row],[Code_Nom]]&amp;"_"&amp;Clef_répartition[[#This Row],[Nombre]]&amp;"_"&amp;Clef_répartition[[#This Row],[Année]]</f>
        <v>ORPC Gros-de-Vaud_Organisation régionale de protection civile de Gros-de-Vaud_25_2017</v>
      </c>
      <c r="H3033">
        <v>5529</v>
      </c>
      <c r="I3033" t="s">
        <v>208</v>
      </c>
      <c r="J3033">
        <v>2017</v>
      </c>
      <c r="K3033">
        <v>1.2783053323593864E-2</v>
      </c>
    </row>
    <row r="3034" spans="1:11" x14ac:dyDescent="0.25">
      <c r="A3034" t="s">
        <v>721</v>
      </c>
      <c r="B3034" t="s">
        <v>571</v>
      </c>
      <c r="C3034" t="s">
        <v>572</v>
      </c>
      <c r="D3034" t="str">
        <f>Clef_répartition[[#This Row],[Code association]]&amp;"_"&amp;Clef_répartition[[#This Row],[Nom association]]</f>
        <v>ORPC Gros-de-Vaud_Organisation régionale de protection civile de Gros-de-Vaud</v>
      </c>
      <c r="E3034">
        <f>COUNTIFS(D$2:D3034,Clef_répartition[[#This Row],[Code_Nom]],J$2:J3034,Clef_répartition[[#This Row],[Année]])</f>
        <v>26</v>
      </c>
      <c r="F3034">
        <f>IF(Clef_répartition[[#This Row],[Code_Nom]]=D3033,F3033-1,(COUNTIFS(Clef_répartition[Code_Nom],Clef_répartition[[#This Row],[Code_Nom]],Clef_répartition[Année],Clef_répartition[[#This Row],[Année]])))</f>
        <v>11</v>
      </c>
      <c r="G3034" t="str">
        <f>Clef_répartition[[#This Row],[Code_Nom]]&amp;"_"&amp;Clef_répartition[[#This Row],[Nombre]]&amp;"_"&amp;Clef_répartition[[#This Row],[Année]]</f>
        <v>ORPC Gros-de-Vaud_Organisation régionale de protection civile de Gros-de-Vaud_26_2017</v>
      </c>
      <c r="H3034">
        <v>5530</v>
      </c>
      <c r="I3034" t="s">
        <v>209</v>
      </c>
      <c r="J3034">
        <v>2017</v>
      </c>
      <c r="K3034">
        <v>1.2189554419284147E-2</v>
      </c>
    </row>
    <row r="3035" spans="1:11" x14ac:dyDescent="0.25">
      <c r="A3035" t="s">
        <v>721</v>
      </c>
      <c r="B3035" t="s">
        <v>571</v>
      </c>
      <c r="C3035" t="s">
        <v>572</v>
      </c>
      <c r="D3035" t="str">
        <f>Clef_répartition[[#This Row],[Code association]]&amp;"_"&amp;Clef_répartition[[#This Row],[Nom association]]</f>
        <v>ORPC Gros-de-Vaud_Organisation régionale de protection civile de Gros-de-Vaud</v>
      </c>
      <c r="E3035">
        <f>COUNTIFS(D$2:D3035,Clef_répartition[[#This Row],[Code_Nom]],J$2:J3035,Clef_répartition[[#This Row],[Année]])</f>
        <v>27</v>
      </c>
      <c r="F3035">
        <f>IF(Clef_répartition[[#This Row],[Code_Nom]]=D3034,F3034-1,(COUNTIFS(Clef_répartition[Code_Nom],Clef_répartition[[#This Row],[Code_Nom]],Clef_répartition[Année],Clef_répartition[[#This Row],[Année]])))</f>
        <v>10</v>
      </c>
      <c r="G3035" t="str">
        <f>Clef_répartition[[#This Row],[Code_Nom]]&amp;"_"&amp;Clef_répartition[[#This Row],[Nombre]]&amp;"_"&amp;Clef_répartition[[#This Row],[Année]]</f>
        <v>ORPC Gros-de-Vaud_Organisation régionale de protection civile de Gros-de-Vaud_27_2017</v>
      </c>
      <c r="H3035">
        <v>5495</v>
      </c>
      <c r="I3035" t="s">
        <v>212</v>
      </c>
      <c r="J3035">
        <v>2017</v>
      </c>
      <c r="K3035">
        <v>7.4233016800584362E-2</v>
      </c>
    </row>
    <row r="3036" spans="1:11" x14ac:dyDescent="0.25">
      <c r="A3036" t="s">
        <v>721</v>
      </c>
      <c r="B3036" t="s">
        <v>571</v>
      </c>
      <c r="C3036" t="s">
        <v>572</v>
      </c>
      <c r="D3036" t="str">
        <f>Clef_répartition[[#This Row],[Code association]]&amp;"_"&amp;Clef_répartition[[#This Row],[Nom association]]</f>
        <v>ORPC Gros-de-Vaud_Organisation régionale de protection civile de Gros-de-Vaud</v>
      </c>
      <c r="E3036">
        <f>COUNTIFS(D$2:D3036,Clef_répartition[[#This Row],[Code_Nom]],J$2:J3036,Clef_répartition[[#This Row],[Année]])</f>
        <v>28</v>
      </c>
      <c r="F3036">
        <f>IF(Clef_répartition[[#This Row],[Code_Nom]]=D3035,F3035-1,(COUNTIFS(Clef_répartition[Code_Nom],Clef_répartition[[#This Row],[Code_Nom]],Clef_répartition[Année],Clef_répartition[[#This Row],[Année]])))</f>
        <v>9</v>
      </c>
      <c r="G3036" t="str">
        <f>Clef_répartition[[#This Row],[Code_Nom]]&amp;"_"&amp;Clef_répartition[[#This Row],[Nombre]]&amp;"_"&amp;Clef_répartition[[#This Row],[Année]]</f>
        <v>ORPC Gros-de-Vaud_Organisation régionale de protection civile de Gros-de-Vaud_28_2017</v>
      </c>
      <c r="H3036">
        <v>5496</v>
      </c>
      <c r="I3036" t="s">
        <v>213</v>
      </c>
      <c r="J3036">
        <v>2017</v>
      </c>
      <c r="K3036">
        <v>3.8874178232286338E-2</v>
      </c>
    </row>
    <row r="3037" spans="1:11" x14ac:dyDescent="0.25">
      <c r="A3037" t="s">
        <v>721</v>
      </c>
      <c r="B3037" t="s">
        <v>571</v>
      </c>
      <c r="C3037" t="s">
        <v>572</v>
      </c>
      <c r="D3037" t="str">
        <f>Clef_répartition[[#This Row],[Code association]]&amp;"_"&amp;Clef_répartition[[#This Row],[Nom association]]</f>
        <v>ORPC Gros-de-Vaud_Organisation régionale de protection civile de Gros-de-Vaud</v>
      </c>
      <c r="E3037">
        <f>COUNTIFS(D$2:D3037,Clef_répartition[[#This Row],[Code_Nom]],J$2:J3037,Clef_répartition[[#This Row],[Année]])</f>
        <v>29</v>
      </c>
      <c r="F3037">
        <f>IF(Clef_répartition[[#This Row],[Code_Nom]]=D3036,F3036-1,(COUNTIFS(Clef_répartition[Code_Nom],Clef_répartition[[#This Row],[Code_Nom]],Clef_répartition[Année],Clef_répartition[[#This Row],[Année]])))</f>
        <v>8</v>
      </c>
      <c r="G3037" t="str">
        <f>Clef_répartition[[#This Row],[Code_Nom]]&amp;"_"&amp;Clef_répartition[[#This Row],[Nombre]]&amp;"_"&amp;Clef_répartition[[#This Row],[Année]]</f>
        <v>ORPC Gros-de-Vaud_Organisation régionale de protection civile de Gros-de-Vaud_29_2017</v>
      </c>
      <c r="H3037">
        <v>5531</v>
      </c>
      <c r="I3037" t="s">
        <v>214</v>
      </c>
      <c r="J3037">
        <v>2017</v>
      </c>
      <c r="K3037">
        <v>9.3818480642804975E-3</v>
      </c>
    </row>
    <row r="3038" spans="1:11" x14ac:dyDescent="0.25">
      <c r="A3038" t="s">
        <v>721</v>
      </c>
      <c r="B3038" t="s">
        <v>571</v>
      </c>
      <c r="C3038" t="s">
        <v>572</v>
      </c>
      <c r="D3038" t="str">
        <f>Clef_répartition[[#This Row],[Code association]]&amp;"_"&amp;Clef_répartition[[#This Row],[Nom association]]</f>
        <v>ORPC Gros-de-Vaud_Organisation régionale de protection civile de Gros-de-Vaud</v>
      </c>
      <c r="E3038">
        <f>COUNTIFS(D$2:D3038,Clef_répartition[[#This Row],[Code_Nom]],J$2:J3038,Clef_répartition[[#This Row],[Année]])</f>
        <v>30</v>
      </c>
      <c r="F3038">
        <f>IF(Clef_répartition[[#This Row],[Code_Nom]]=D3037,F3037-1,(COUNTIFS(Clef_répartition[Code_Nom],Clef_répartition[[#This Row],[Code_Nom]],Clef_répartition[Année],Clef_répartition[[#This Row],[Année]])))</f>
        <v>7</v>
      </c>
      <c r="G3038" t="str">
        <f>Clef_répartition[[#This Row],[Code_Nom]]&amp;"_"&amp;Clef_répartition[[#This Row],[Nombre]]&amp;"_"&amp;Clef_répartition[[#This Row],[Année]]</f>
        <v>ORPC Gros-de-Vaud_Organisation régionale de protection civile de Gros-de-Vaud_30_2017</v>
      </c>
      <c r="H3038">
        <v>5533</v>
      </c>
      <c r="I3038" t="s">
        <v>216</v>
      </c>
      <c r="J3038">
        <v>2017</v>
      </c>
      <c r="K3038">
        <v>1.926588750913075E-2</v>
      </c>
    </row>
    <row r="3039" spans="1:11" x14ac:dyDescent="0.25">
      <c r="A3039" t="s">
        <v>721</v>
      </c>
      <c r="B3039" t="s">
        <v>571</v>
      </c>
      <c r="C3039" t="s">
        <v>572</v>
      </c>
      <c r="D3039" t="str">
        <f>Clef_répartition[[#This Row],[Code association]]&amp;"_"&amp;Clef_répartition[[#This Row],[Nom association]]</f>
        <v>ORPC Gros-de-Vaud_Organisation régionale de protection civile de Gros-de-Vaud</v>
      </c>
      <c r="E3039">
        <f>COUNTIFS(D$2:D3039,Clef_répartition[[#This Row],[Code_Nom]],J$2:J3039,Clef_répartition[[#This Row],[Année]])</f>
        <v>31</v>
      </c>
      <c r="F3039">
        <f>IF(Clef_répartition[[#This Row],[Code_Nom]]=D3038,F3038-1,(COUNTIFS(Clef_répartition[Code_Nom],Clef_répartition[[#This Row],[Code_Nom]],Clef_répartition[Année],Clef_répartition[[#This Row],[Année]])))</f>
        <v>6</v>
      </c>
      <c r="G3039" t="str">
        <f>Clef_répartition[[#This Row],[Code_Nom]]&amp;"_"&amp;Clef_répartition[[#This Row],[Nombre]]&amp;"_"&amp;Clef_répartition[[#This Row],[Année]]</f>
        <v>ORPC Gros-de-Vaud_Organisation régionale de protection civile de Gros-de-Vaud_31_2017</v>
      </c>
      <c r="H3039">
        <v>5534</v>
      </c>
      <c r="I3039" t="s">
        <v>241</v>
      </c>
      <c r="J3039">
        <v>2017</v>
      </c>
      <c r="K3039">
        <v>6.186084733382031E-3</v>
      </c>
    </row>
    <row r="3040" spans="1:11" x14ac:dyDescent="0.25">
      <c r="A3040" t="s">
        <v>721</v>
      </c>
      <c r="B3040" t="s">
        <v>571</v>
      </c>
      <c r="C3040" t="s">
        <v>572</v>
      </c>
      <c r="D3040" t="str">
        <f>Clef_répartition[[#This Row],[Code association]]&amp;"_"&amp;Clef_répartition[[#This Row],[Nom association]]</f>
        <v>ORPC Gros-de-Vaud_Organisation régionale de protection civile de Gros-de-Vaud</v>
      </c>
      <c r="E3040">
        <f>COUNTIFS(D$2:D3040,Clef_répartition[[#This Row],[Code_Nom]],J$2:J3040,Clef_répartition[[#This Row],[Année]])</f>
        <v>32</v>
      </c>
      <c r="F3040">
        <f>IF(Clef_répartition[[#This Row],[Code_Nom]]=D3039,F3039-1,(COUNTIFS(Clef_répartition[Code_Nom],Clef_répartition[[#This Row],[Code_Nom]],Clef_répartition[Année],Clef_répartition[[#This Row],[Année]])))</f>
        <v>5</v>
      </c>
      <c r="G3040" t="str">
        <f>Clef_répartition[[#This Row],[Code_Nom]]&amp;"_"&amp;Clef_répartition[[#This Row],[Nombre]]&amp;"_"&amp;Clef_répartition[[#This Row],[Année]]</f>
        <v>ORPC Gros-de-Vaud_Organisation régionale de protection civile de Gros-de-Vaud_32_2017</v>
      </c>
      <c r="H3040">
        <v>5535</v>
      </c>
      <c r="I3040" t="s">
        <v>242</v>
      </c>
      <c r="J3040">
        <v>2017</v>
      </c>
      <c r="K3040">
        <v>1.7736486486486486E-2</v>
      </c>
    </row>
    <row r="3041" spans="1:11" x14ac:dyDescent="0.25">
      <c r="A3041" t="s">
        <v>721</v>
      </c>
      <c r="B3041" t="s">
        <v>571</v>
      </c>
      <c r="C3041" t="s">
        <v>572</v>
      </c>
      <c r="D3041" t="str">
        <f>Clef_répartition[[#This Row],[Code association]]&amp;"_"&amp;Clef_répartition[[#This Row],[Nom association]]</f>
        <v>ORPC Gros-de-Vaud_Organisation régionale de protection civile de Gros-de-Vaud</v>
      </c>
      <c r="E3041">
        <f>COUNTIFS(D$2:D3041,Clef_répartition[[#This Row],[Code_Nom]],J$2:J3041,Clef_répartition[[#This Row],[Année]])</f>
        <v>33</v>
      </c>
      <c r="F3041">
        <f>IF(Clef_répartition[[#This Row],[Code_Nom]]=D3040,F3040-1,(COUNTIFS(Clef_répartition[Code_Nom],Clef_répartition[[#This Row],[Code_Nom]],Clef_répartition[Année],Clef_répartition[[#This Row],[Année]])))</f>
        <v>4</v>
      </c>
      <c r="G3041" t="str">
        <f>Clef_répartition[[#This Row],[Code_Nom]]&amp;"_"&amp;Clef_répartition[[#This Row],[Nombre]]&amp;"_"&amp;Clef_répartition[[#This Row],[Année]]</f>
        <v>ORPC Gros-de-Vaud_Organisation régionale de protection civile de Gros-de-Vaud_33_2017</v>
      </c>
      <c r="H3041">
        <v>5501</v>
      </c>
      <c r="I3041" t="s">
        <v>258</v>
      </c>
      <c r="J3041">
        <v>2017</v>
      </c>
      <c r="K3041">
        <v>2.2324689554419283E-2</v>
      </c>
    </row>
    <row r="3042" spans="1:11" x14ac:dyDescent="0.25">
      <c r="A3042" t="s">
        <v>721</v>
      </c>
      <c r="B3042" t="s">
        <v>571</v>
      </c>
      <c r="C3042" t="s">
        <v>572</v>
      </c>
      <c r="D3042" t="str">
        <f>Clef_répartition[[#This Row],[Code association]]&amp;"_"&amp;Clef_répartition[[#This Row],[Nom association]]</f>
        <v>ORPC Gros-de-Vaud_Organisation régionale de protection civile de Gros-de-Vaud</v>
      </c>
      <c r="E3042">
        <f>COUNTIFS(D$2:D3042,Clef_répartition[[#This Row],[Code_Nom]],J$2:J3042,Clef_répartition[[#This Row],[Année]])</f>
        <v>34</v>
      </c>
      <c r="F3042">
        <f>IF(Clef_répartition[[#This Row],[Code_Nom]]=D3041,F3041-1,(COUNTIFS(Clef_répartition[Code_Nom],Clef_répartition[[#This Row],[Code_Nom]],Clef_répartition[Année],Clef_répartition[[#This Row],[Année]])))</f>
        <v>3</v>
      </c>
      <c r="G3042" t="str">
        <f>Clef_répartition[[#This Row],[Code_Nom]]&amp;"_"&amp;Clef_répartition[[#This Row],[Nombre]]&amp;"_"&amp;Clef_répartition[[#This Row],[Année]]</f>
        <v>ORPC Gros-de-Vaud_Organisation régionale de protection civile de Gros-de-Vaud_34_2017</v>
      </c>
      <c r="H3042">
        <v>5537</v>
      </c>
      <c r="I3042" t="s">
        <v>282</v>
      </c>
      <c r="J3042">
        <v>2017</v>
      </c>
      <c r="K3042">
        <v>2.4333455076698322E-2</v>
      </c>
    </row>
    <row r="3043" spans="1:11" x14ac:dyDescent="0.25">
      <c r="A3043" t="s">
        <v>721</v>
      </c>
      <c r="B3043" t="s">
        <v>571</v>
      </c>
      <c r="C3043" t="s">
        <v>572</v>
      </c>
      <c r="D3043" t="str">
        <f>Clef_répartition[[#This Row],[Code association]]&amp;"_"&amp;Clef_répartition[[#This Row],[Nom association]]</f>
        <v>ORPC Gros-de-Vaud_Organisation régionale de protection civile de Gros-de-Vaud</v>
      </c>
      <c r="E3043">
        <f>COUNTIFS(D$2:D3043,Clef_répartition[[#This Row],[Code_Nom]],J$2:J3043,Clef_répartition[[#This Row],[Année]])</f>
        <v>35</v>
      </c>
      <c r="F3043">
        <f>IF(Clef_répartition[[#This Row],[Code_Nom]]=D3042,F3042-1,(COUNTIFS(Clef_répartition[Code_Nom],Clef_répartition[[#This Row],[Code_Nom]],Clef_répartition[Année],Clef_répartition[[#This Row],[Année]])))</f>
        <v>2</v>
      </c>
      <c r="G3043" t="str">
        <f>Clef_répartition[[#This Row],[Code_Nom]]&amp;"_"&amp;Clef_répartition[[#This Row],[Nombre]]&amp;"_"&amp;Clef_répartition[[#This Row],[Année]]</f>
        <v>ORPC Gros-de-Vaud_Organisation régionale de protection civile de Gros-de-Vaud_35_2017</v>
      </c>
      <c r="H3043">
        <v>5539</v>
      </c>
      <c r="I3043" t="s">
        <v>288</v>
      </c>
      <c r="J3043">
        <v>2017</v>
      </c>
      <c r="K3043">
        <v>2.2667092768444121E-2</v>
      </c>
    </row>
    <row r="3044" spans="1:11" x14ac:dyDescent="0.25">
      <c r="A3044" t="s">
        <v>721</v>
      </c>
      <c r="B3044" t="s">
        <v>571</v>
      </c>
      <c r="C3044" t="s">
        <v>572</v>
      </c>
      <c r="D3044" t="str">
        <f>Clef_répartition[[#This Row],[Code association]]&amp;"_"&amp;Clef_répartition[[#This Row],[Nom association]]</f>
        <v>ORPC Gros-de-Vaud_Organisation régionale de protection civile de Gros-de-Vaud</v>
      </c>
      <c r="E3044">
        <f>COUNTIFS(D$2:D3044,Clef_répartition[[#This Row],[Code_Nom]],J$2:J3044,Clef_répartition[[#This Row],[Année]])</f>
        <v>36</v>
      </c>
      <c r="F3044">
        <f>IF(Clef_répartition[[#This Row],[Code_Nom]]=D3043,F3043-1,(COUNTIFS(Clef_répartition[Code_Nom],Clef_répartition[[#This Row],[Code_Nom]],Clef_répartition[Année],Clef_répartition[[#This Row],[Année]])))</f>
        <v>1</v>
      </c>
      <c r="G3044" t="str">
        <f>Clef_répartition[[#This Row],[Code_Nom]]&amp;"_"&amp;Clef_répartition[[#This Row],[Nombre]]&amp;"_"&amp;Clef_répartition[[#This Row],[Année]]</f>
        <v>ORPC Gros-de-Vaud_Organisation régionale de protection civile de Gros-de-Vaud_36_2017</v>
      </c>
      <c r="H3044">
        <v>5503</v>
      </c>
      <c r="I3044" t="s">
        <v>290</v>
      </c>
      <c r="J3044">
        <v>2017</v>
      </c>
      <c r="K3044">
        <v>2.8579254930606281E-2</v>
      </c>
    </row>
    <row r="3045" spans="1:11" x14ac:dyDescent="0.25">
      <c r="A3045" t="s">
        <v>721</v>
      </c>
      <c r="B3045" t="s">
        <v>546</v>
      </c>
      <c r="C3045" t="s">
        <v>759</v>
      </c>
      <c r="D304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45">
        <f>COUNTIFS(D$2:D3045,Clef_répartition[[#This Row],[Code_Nom]],J$2:J3045,Clef_répartition[[#This Row],[Année]])</f>
        <v>1</v>
      </c>
      <c r="F3045">
        <f>IF(Clef_répartition[[#This Row],[Code_Nom]]=D3044,F3044-1,(COUNTIFS(Clef_répartition[Code_Nom],Clef_répartition[[#This Row],[Code_Nom]],Clef_répartition[Année],Clef_répartition[[#This Row],[Année]])))</f>
        <v>73</v>
      </c>
      <c r="G304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vaudois_1_2017</v>
      </c>
      <c r="H3045">
        <v>5742</v>
      </c>
      <c r="I3045" t="s">
        <v>2</v>
      </c>
      <c r="J3045">
        <v>2017</v>
      </c>
      <c r="K3045">
        <v>0</v>
      </c>
    </row>
    <row r="3046" spans="1:11" x14ac:dyDescent="0.25">
      <c r="A3046" t="s">
        <v>721</v>
      </c>
      <c r="B3046" t="s">
        <v>546</v>
      </c>
      <c r="C3046" t="s">
        <v>759</v>
      </c>
      <c r="D304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46">
        <f>COUNTIFS(D$2:D3046,Clef_répartition[[#This Row],[Code_Nom]],J$2:J3046,Clef_répartition[[#This Row],[Année]])</f>
        <v>2</v>
      </c>
      <c r="F3046">
        <f>IF(Clef_répartition[[#This Row],[Code_Nom]]=D3045,F3045-1,(COUNTIFS(Clef_répartition[Code_Nom],Clef_répartition[[#This Row],[Code_Nom]],Clef_répartition[Année],Clef_répartition[[#This Row],[Année]])))</f>
        <v>72</v>
      </c>
      <c r="G304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vaudois_2_2017</v>
      </c>
      <c r="H3046">
        <v>5743</v>
      </c>
      <c r="I3046" t="s">
        <v>6</v>
      </c>
      <c r="J3046">
        <v>2017</v>
      </c>
      <c r="K3046">
        <v>0</v>
      </c>
    </row>
    <row r="3047" spans="1:11" x14ac:dyDescent="0.25">
      <c r="A3047" t="s">
        <v>721</v>
      </c>
      <c r="B3047" t="s">
        <v>546</v>
      </c>
      <c r="C3047" t="s">
        <v>759</v>
      </c>
      <c r="D304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47">
        <f>COUNTIFS(D$2:D3047,Clef_répartition[[#This Row],[Code_Nom]],J$2:J3047,Clef_répartition[[#This Row],[Année]])</f>
        <v>3</v>
      </c>
      <c r="F3047">
        <f>IF(Clef_répartition[[#This Row],[Code_Nom]]=D3046,F3046-1,(COUNTIFS(Clef_répartition[Code_Nom],Clef_répartition[[#This Row],[Code_Nom]],Clef_répartition[Année],Clef_répartition[[#This Row],[Année]])))</f>
        <v>71</v>
      </c>
      <c r="G304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vaudois_3_2017</v>
      </c>
      <c r="H3047">
        <v>5744</v>
      </c>
      <c r="I3047" t="s">
        <v>11</v>
      </c>
      <c r="J3047">
        <v>2017</v>
      </c>
      <c r="K3047">
        <v>0</v>
      </c>
    </row>
    <row r="3048" spans="1:11" x14ac:dyDescent="0.25">
      <c r="A3048" t="s">
        <v>721</v>
      </c>
      <c r="B3048" t="s">
        <v>546</v>
      </c>
      <c r="C3048" t="s">
        <v>759</v>
      </c>
      <c r="D304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48">
        <f>COUNTIFS(D$2:D3048,Clef_répartition[[#This Row],[Code_Nom]],J$2:J3048,Clef_répartition[[#This Row],[Année]])</f>
        <v>4</v>
      </c>
      <c r="F3048">
        <f>IF(Clef_répartition[[#This Row],[Code_Nom]]=D3047,F3047-1,(COUNTIFS(Clef_répartition[Code_Nom],Clef_répartition[[#This Row],[Code_Nom]],Clef_répartition[Année],Clef_répartition[[#This Row],[Année]])))</f>
        <v>70</v>
      </c>
      <c r="G304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vaudois_4_2017</v>
      </c>
      <c r="H3048">
        <v>5745</v>
      </c>
      <c r="I3048" t="s">
        <v>14</v>
      </c>
      <c r="J3048">
        <v>2017</v>
      </c>
      <c r="K3048">
        <v>0</v>
      </c>
    </row>
    <row r="3049" spans="1:11" x14ac:dyDescent="0.25">
      <c r="A3049" t="s">
        <v>721</v>
      </c>
      <c r="B3049" t="s">
        <v>546</v>
      </c>
      <c r="C3049" t="s">
        <v>759</v>
      </c>
      <c r="D304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49">
        <f>COUNTIFS(D$2:D3049,Clef_répartition[[#This Row],[Code_Nom]],J$2:J3049,Clef_répartition[[#This Row],[Année]])</f>
        <v>5</v>
      </c>
      <c r="F3049">
        <f>IF(Clef_répartition[[#This Row],[Code_Nom]]=D3048,F3048-1,(COUNTIFS(Clef_répartition[Code_Nom],Clef_répartition[[#This Row],[Code_Nom]],Clef_répartition[Année],Clef_répartition[[#This Row],[Année]])))</f>
        <v>69</v>
      </c>
      <c r="G304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vaudois_5_2017</v>
      </c>
      <c r="H3049">
        <v>5746</v>
      </c>
      <c r="I3049" t="s">
        <v>15</v>
      </c>
      <c r="J3049">
        <v>2017</v>
      </c>
      <c r="K3049">
        <v>0</v>
      </c>
    </row>
    <row r="3050" spans="1:11" x14ac:dyDescent="0.25">
      <c r="A3050" t="s">
        <v>721</v>
      </c>
      <c r="B3050" t="s">
        <v>546</v>
      </c>
      <c r="C3050" t="s">
        <v>759</v>
      </c>
      <c r="D305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0">
        <f>COUNTIFS(D$2:D3050,Clef_répartition[[#This Row],[Code_Nom]],J$2:J3050,Clef_répartition[[#This Row],[Année]])</f>
        <v>6</v>
      </c>
      <c r="F3050">
        <f>IF(Clef_répartition[[#This Row],[Code_Nom]]=D3049,F3049-1,(COUNTIFS(Clef_répartition[Code_Nom],Clef_répartition[[#This Row],[Code_Nom]],Clef_répartition[Année],Clef_répartition[[#This Row],[Année]])))</f>
        <v>68</v>
      </c>
      <c r="G305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vaudois_6_2017</v>
      </c>
      <c r="H3050">
        <v>5902</v>
      </c>
      <c r="I3050" t="s">
        <v>18</v>
      </c>
      <c r="J3050">
        <v>2017</v>
      </c>
      <c r="K3050">
        <v>0</v>
      </c>
    </row>
    <row r="3051" spans="1:11" x14ac:dyDescent="0.25">
      <c r="A3051" t="s">
        <v>721</v>
      </c>
      <c r="B3051" t="s">
        <v>546</v>
      </c>
      <c r="C3051" t="s">
        <v>759</v>
      </c>
      <c r="D305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1">
        <f>COUNTIFS(D$2:D3051,Clef_répartition[[#This Row],[Code_Nom]],J$2:J3051,Clef_répartition[[#This Row],[Année]])</f>
        <v>7</v>
      </c>
      <c r="F3051">
        <f>IF(Clef_répartition[[#This Row],[Code_Nom]]=D3050,F3050-1,(COUNTIFS(Clef_répartition[Code_Nom],Clef_répartition[[#This Row],[Code_Nom]],Clef_répartition[Année],Clef_répartition[[#This Row],[Année]])))</f>
        <v>67</v>
      </c>
      <c r="G305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vaudois_7_2017</v>
      </c>
      <c r="H3051">
        <v>5903</v>
      </c>
      <c r="I3051" t="s">
        <v>24</v>
      </c>
      <c r="J3051">
        <v>2017</v>
      </c>
      <c r="K3051">
        <v>0</v>
      </c>
    </row>
    <row r="3052" spans="1:11" x14ac:dyDescent="0.25">
      <c r="A3052" t="s">
        <v>721</v>
      </c>
      <c r="B3052" t="s">
        <v>546</v>
      </c>
      <c r="C3052" t="s">
        <v>759</v>
      </c>
      <c r="D305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2">
        <f>COUNTIFS(D$2:D3052,Clef_répartition[[#This Row],[Code_Nom]],J$2:J3052,Clef_répartition[[#This Row],[Année]])</f>
        <v>8</v>
      </c>
      <c r="F3052">
        <f>IF(Clef_répartition[[#This Row],[Code_Nom]]=D3051,F3051-1,(COUNTIFS(Clef_répartition[Code_Nom],Clef_répartition[[#This Row],[Code_Nom]],Clef_répartition[Année],Clef_répartition[[#This Row],[Année]])))</f>
        <v>66</v>
      </c>
      <c r="G305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vaudois_8_2017</v>
      </c>
      <c r="H3052">
        <v>5747</v>
      </c>
      <c r="I3052" t="s">
        <v>26</v>
      </c>
      <c r="J3052">
        <v>2017</v>
      </c>
      <c r="K3052">
        <v>0</v>
      </c>
    </row>
    <row r="3053" spans="1:11" x14ac:dyDescent="0.25">
      <c r="A3053" t="s">
        <v>721</v>
      </c>
      <c r="B3053" t="s">
        <v>546</v>
      </c>
      <c r="C3053" t="s">
        <v>759</v>
      </c>
      <c r="D305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3">
        <f>COUNTIFS(D$2:D3053,Clef_répartition[[#This Row],[Code_Nom]],J$2:J3053,Clef_répartition[[#This Row],[Année]])</f>
        <v>9</v>
      </c>
      <c r="F3053">
        <f>IF(Clef_répartition[[#This Row],[Code_Nom]]=D3052,F3052-1,(COUNTIFS(Clef_répartition[Code_Nom],Clef_répartition[[#This Row],[Code_Nom]],Clef_répartition[Année],Clef_répartition[[#This Row],[Année]])))</f>
        <v>65</v>
      </c>
      <c r="G305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vaudois_9_2017</v>
      </c>
      <c r="H3053">
        <v>5551</v>
      </c>
      <c r="I3053" t="s">
        <v>28</v>
      </c>
      <c r="J3053">
        <v>2017</v>
      </c>
      <c r="K3053">
        <v>0</v>
      </c>
    </row>
    <row r="3054" spans="1:11" x14ac:dyDescent="0.25">
      <c r="A3054" t="s">
        <v>721</v>
      </c>
      <c r="B3054" t="s">
        <v>546</v>
      </c>
      <c r="C3054" t="s">
        <v>759</v>
      </c>
      <c r="D305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4">
        <f>COUNTIFS(D$2:D3054,Clef_répartition[[#This Row],[Code_Nom]],J$2:J3054,Clef_répartition[[#This Row],[Année]])</f>
        <v>10</v>
      </c>
      <c r="F3054">
        <f>IF(Clef_répartition[[#This Row],[Code_Nom]]=D3053,F3053-1,(COUNTIFS(Clef_répartition[Code_Nom],Clef_répartition[[#This Row],[Code_Nom]],Clef_répartition[Année],Clef_répartition[[#This Row],[Année]])))</f>
        <v>64</v>
      </c>
      <c r="G305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vaudois_10_2017</v>
      </c>
      <c r="H3054">
        <v>5748</v>
      </c>
      <c r="I3054" t="s">
        <v>38</v>
      </c>
      <c r="J3054">
        <v>2017</v>
      </c>
      <c r="K3054">
        <v>0</v>
      </c>
    </row>
    <row r="3055" spans="1:11" x14ac:dyDescent="0.25">
      <c r="A3055" t="s">
        <v>721</v>
      </c>
      <c r="B3055" t="s">
        <v>546</v>
      </c>
      <c r="C3055" t="s">
        <v>759</v>
      </c>
      <c r="D305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5">
        <f>COUNTIFS(D$2:D3055,Clef_répartition[[#This Row],[Code_Nom]],J$2:J3055,Clef_répartition[[#This Row],[Année]])</f>
        <v>11</v>
      </c>
      <c r="F3055">
        <f>IF(Clef_répartition[[#This Row],[Code_Nom]]=D3054,F3054-1,(COUNTIFS(Clef_répartition[Code_Nom],Clef_répartition[[#This Row],[Code_Nom]],Clef_répartition[Année],Clef_répartition[[#This Row],[Année]])))</f>
        <v>63</v>
      </c>
      <c r="G305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vaudois_11_2017</v>
      </c>
      <c r="H3055">
        <v>5552</v>
      </c>
      <c r="I3055" t="s">
        <v>40</v>
      </c>
      <c r="J3055">
        <v>2017</v>
      </c>
      <c r="K3055">
        <v>0</v>
      </c>
    </row>
    <row r="3056" spans="1:11" x14ac:dyDescent="0.25">
      <c r="A3056" t="s">
        <v>721</v>
      </c>
      <c r="B3056" t="s">
        <v>546</v>
      </c>
      <c r="C3056" t="s">
        <v>759</v>
      </c>
      <c r="D305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6">
        <f>COUNTIFS(D$2:D3056,Clef_répartition[[#This Row],[Code_Nom]],J$2:J3056,Clef_répartition[[#This Row],[Année]])</f>
        <v>12</v>
      </c>
      <c r="F3056">
        <f>IF(Clef_répartition[[#This Row],[Code_Nom]]=D3055,F3055-1,(COUNTIFS(Clef_répartition[Code_Nom],Clef_répartition[[#This Row],[Code_Nom]],Clef_répartition[Année],Clef_répartition[[#This Row],[Année]])))</f>
        <v>62</v>
      </c>
      <c r="G305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vaudois_12_2017</v>
      </c>
      <c r="H3056">
        <v>5904</v>
      </c>
      <c r="I3056" t="s">
        <v>46</v>
      </c>
      <c r="J3056">
        <v>2017</v>
      </c>
      <c r="K3056">
        <v>0</v>
      </c>
    </row>
    <row r="3057" spans="1:11" x14ac:dyDescent="0.25">
      <c r="A3057" t="s">
        <v>721</v>
      </c>
      <c r="B3057" t="s">
        <v>546</v>
      </c>
      <c r="C3057" t="s">
        <v>759</v>
      </c>
      <c r="D305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7">
        <f>COUNTIFS(D$2:D3057,Clef_répartition[[#This Row],[Code_Nom]],J$2:J3057,Clef_répartition[[#This Row],[Année]])</f>
        <v>13</v>
      </c>
      <c r="F3057">
        <f>IF(Clef_répartition[[#This Row],[Code_Nom]]=D3056,F3056-1,(COUNTIFS(Clef_répartition[Code_Nom],Clef_répartition[[#This Row],[Code_Nom]],Clef_répartition[Année],Clef_répartition[[#This Row],[Année]])))</f>
        <v>61</v>
      </c>
      <c r="G305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vaudois_13_2017</v>
      </c>
      <c r="H3057">
        <v>5553</v>
      </c>
      <c r="I3057" t="s">
        <v>47</v>
      </c>
      <c r="J3057">
        <v>2017</v>
      </c>
      <c r="K3057">
        <v>0</v>
      </c>
    </row>
    <row r="3058" spans="1:11" x14ac:dyDescent="0.25">
      <c r="A3058" t="s">
        <v>721</v>
      </c>
      <c r="B3058" t="s">
        <v>546</v>
      </c>
      <c r="C3058" t="s">
        <v>759</v>
      </c>
      <c r="D305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8">
        <f>COUNTIFS(D$2:D3058,Clef_répartition[[#This Row],[Code_Nom]],J$2:J3058,Clef_répartition[[#This Row],[Année]])</f>
        <v>14</v>
      </c>
      <c r="F3058">
        <f>IF(Clef_répartition[[#This Row],[Code_Nom]]=D3057,F3057-1,(COUNTIFS(Clef_répartition[Code_Nom],Clef_répartition[[#This Row],[Code_Nom]],Clef_répartition[Année],Clef_répartition[[#This Row],[Année]])))</f>
        <v>60</v>
      </c>
      <c r="G305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vaudois_14_2017</v>
      </c>
      <c r="H3058">
        <v>5905</v>
      </c>
      <c r="I3058" t="s">
        <v>49</v>
      </c>
      <c r="J3058">
        <v>2017</v>
      </c>
      <c r="K3058">
        <v>0</v>
      </c>
    </row>
    <row r="3059" spans="1:11" x14ac:dyDescent="0.25">
      <c r="A3059" t="s">
        <v>721</v>
      </c>
      <c r="B3059" t="s">
        <v>546</v>
      </c>
      <c r="C3059" t="s">
        <v>759</v>
      </c>
      <c r="D305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59">
        <f>COUNTIFS(D$2:D3059,Clef_répartition[[#This Row],[Code_Nom]],J$2:J3059,Clef_répartition[[#This Row],[Année]])</f>
        <v>15</v>
      </c>
      <c r="F3059">
        <f>IF(Clef_répartition[[#This Row],[Code_Nom]]=D3058,F3058-1,(COUNTIFS(Clef_répartition[Code_Nom],Clef_répartition[[#This Row],[Code_Nom]],Clef_répartition[Année],Clef_répartition[[#This Row],[Année]])))</f>
        <v>59</v>
      </c>
      <c r="G305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vaudois_15_2017</v>
      </c>
      <c r="H3059">
        <v>5907</v>
      </c>
      <c r="I3059" t="s">
        <v>54</v>
      </c>
      <c r="J3059">
        <v>2017</v>
      </c>
      <c r="K3059">
        <v>0</v>
      </c>
    </row>
    <row r="3060" spans="1:11" x14ac:dyDescent="0.25">
      <c r="A3060" t="s">
        <v>721</v>
      </c>
      <c r="B3060" t="s">
        <v>546</v>
      </c>
      <c r="C3060" t="s">
        <v>759</v>
      </c>
      <c r="D306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0">
        <f>COUNTIFS(D$2:D3060,Clef_répartition[[#This Row],[Code_Nom]],J$2:J3060,Clef_répartition[[#This Row],[Année]])</f>
        <v>16</v>
      </c>
      <c r="F3060">
        <f>IF(Clef_répartition[[#This Row],[Code_Nom]]=D3059,F3059-1,(COUNTIFS(Clef_répartition[Code_Nom],Clef_répartition[[#This Row],[Code_Nom]],Clef_répartition[Année],Clef_répartition[[#This Row],[Année]])))</f>
        <v>58</v>
      </c>
      <c r="G306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vaudois_16_2017</v>
      </c>
      <c r="H3060">
        <v>5749</v>
      </c>
      <c r="I3060" t="s">
        <v>58</v>
      </c>
      <c r="J3060">
        <v>2017</v>
      </c>
      <c r="K3060">
        <v>0</v>
      </c>
    </row>
    <row r="3061" spans="1:11" x14ac:dyDescent="0.25">
      <c r="A3061" t="s">
        <v>721</v>
      </c>
      <c r="B3061" t="s">
        <v>546</v>
      </c>
      <c r="C3061" t="s">
        <v>759</v>
      </c>
      <c r="D306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1">
        <f>COUNTIFS(D$2:D3061,Clef_répartition[[#This Row],[Code_Nom]],J$2:J3061,Clef_répartition[[#This Row],[Année]])</f>
        <v>17</v>
      </c>
      <c r="F3061">
        <f>IF(Clef_répartition[[#This Row],[Code_Nom]]=D3060,F3060-1,(COUNTIFS(Clef_répartition[Code_Nom],Clef_répartition[[#This Row],[Code_Nom]],Clef_répartition[Année],Clef_répartition[[#This Row],[Année]])))</f>
        <v>57</v>
      </c>
      <c r="G306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vaudois_17_2017</v>
      </c>
      <c r="H3061">
        <v>5908</v>
      </c>
      <c r="I3061" t="s">
        <v>59</v>
      </c>
      <c r="J3061">
        <v>2017</v>
      </c>
      <c r="K3061">
        <v>0</v>
      </c>
    </row>
    <row r="3062" spans="1:11" x14ac:dyDescent="0.25">
      <c r="A3062" t="s">
        <v>721</v>
      </c>
      <c r="B3062" t="s">
        <v>546</v>
      </c>
      <c r="C3062" t="s">
        <v>759</v>
      </c>
      <c r="D306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2">
        <f>COUNTIFS(D$2:D3062,Clef_répartition[[#This Row],[Code_Nom]],J$2:J3062,Clef_répartition[[#This Row],[Année]])</f>
        <v>18</v>
      </c>
      <c r="F3062">
        <f>IF(Clef_répartition[[#This Row],[Code_Nom]]=D3061,F3061-1,(COUNTIFS(Clef_répartition[Code_Nom],Clef_répartition[[#This Row],[Code_Nom]],Clef_répartition[Année],Clef_répartition[[#This Row],[Année]])))</f>
        <v>56</v>
      </c>
      <c r="G306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vaudois_18_2017</v>
      </c>
      <c r="H3062">
        <v>5909</v>
      </c>
      <c r="I3062" t="s">
        <v>60</v>
      </c>
      <c r="J3062">
        <v>2017</v>
      </c>
      <c r="K3062">
        <v>0</v>
      </c>
    </row>
    <row r="3063" spans="1:11" x14ac:dyDescent="0.25">
      <c r="A3063" t="s">
        <v>721</v>
      </c>
      <c r="B3063" t="s">
        <v>546</v>
      </c>
      <c r="C3063" t="s">
        <v>759</v>
      </c>
      <c r="D306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3">
        <f>COUNTIFS(D$2:D3063,Clef_répartition[[#This Row],[Code_Nom]],J$2:J3063,Clef_répartition[[#This Row],[Année]])</f>
        <v>19</v>
      </c>
      <c r="F3063">
        <f>IF(Clef_répartition[[#This Row],[Code_Nom]]=D3062,F3062-1,(COUNTIFS(Clef_répartition[Code_Nom],Clef_répartition[[#This Row],[Code_Nom]],Clef_répartition[Année],Clef_répartition[[#This Row],[Année]])))</f>
        <v>55</v>
      </c>
      <c r="G306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vaudois_19_2017</v>
      </c>
      <c r="H3063">
        <v>5554</v>
      </c>
      <c r="I3063" t="s">
        <v>71</v>
      </c>
      <c r="J3063">
        <v>2017</v>
      </c>
      <c r="K3063">
        <v>0</v>
      </c>
    </row>
    <row r="3064" spans="1:11" x14ac:dyDescent="0.25">
      <c r="A3064" t="s">
        <v>721</v>
      </c>
      <c r="B3064" t="s">
        <v>546</v>
      </c>
      <c r="C3064" t="s">
        <v>759</v>
      </c>
      <c r="D306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4">
        <f>COUNTIFS(D$2:D3064,Clef_répartition[[#This Row],[Code_Nom]],J$2:J3064,Clef_répartition[[#This Row],[Année]])</f>
        <v>20</v>
      </c>
      <c r="F3064">
        <f>IF(Clef_répartition[[#This Row],[Code_Nom]]=D3063,F3063-1,(COUNTIFS(Clef_répartition[Code_Nom],Clef_répartition[[#This Row],[Code_Nom]],Clef_répartition[Année],Clef_répartition[[#This Row],[Année]])))</f>
        <v>54</v>
      </c>
      <c r="G306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vaudois_20_2017</v>
      </c>
      <c r="H3064">
        <v>5555</v>
      </c>
      <c r="I3064" t="s">
        <v>75</v>
      </c>
      <c r="J3064">
        <v>2017</v>
      </c>
      <c r="K3064">
        <v>0</v>
      </c>
    </row>
    <row r="3065" spans="1:11" x14ac:dyDescent="0.25">
      <c r="A3065" t="s">
        <v>721</v>
      </c>
      <c r="B3065" t="s">
        <v>546</v>
      </c>
      <c r="C3065" t="s">
        <v>759</v>
      </c>
      <c r="D306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5">
        <f>COUNTIFS(D$2:D3065,Clef_répartition[[#This Row],[Code_Nom]],J$2:J3065,Clef_répartition[[#This Row],[Année]])</f>
        <v>21</v>
      </c>
      <c r="F3065">
        <f>IF(Clef_répartition[[#This Row],[Code_Nom]]=D3064,F3064-1,(COUNTIFS(Clef_répartition[Code_Nom],Clef_répartition[[#This Row],[Code_Nom]],Clef_répartition[Année],Clef_répartition[[#This Row],[Année]])))</f>
        <v>53</v>
      </c>
      <c r="G306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vaudois_21_2017</v>
      </c>
      <c r="H3065">
        <v>5910</v>
      </c>
      <c r="I3065" t="s">
        <v>83</v>
      </c>
      <c r="J3065">
        <v>2017</v>
      </c>
      <c r="K3065">
        <v>0</v>
      </c>
    </row>
    <row r="3066" spans="1:11" x14ac:dyDescent="0.25">
      <c r="A3066" t="s">
        <v>721</v>
      </c>
      <c r="B3066" t="s">
        <v>546</v>
      </c>
      <c r="C3066" t="s">
        <v>759</v>
      </c>
      <c r="D306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6">
        <f>COUNTIFS(D$2:D3066,Clef_répartition[[#This Row],[Code_Nom]],J$2:J3066,Clef_répartition[[#This Row],[Année]])</f>
        <v>22</v>
      </c>
      <c r="F3066">
        <f>IF(Clef_répartition[[#This Row],[Code_Nom]]=D3065,F3065-1,(COUNTIFS(Clef_répartition[Code_Nom],Clef_répartition[[#This Row],[Code_Nom]],Clef_répartition[Année],Clef_répartition[[#This Row],[Année]])))</f>
        <v>52</v>
      </c>
      <c r="G306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vaudois_22_2017</v>
      </c>
      <c r="H3066">
        <v>5752</v>
      </c>
      <c r="I3066" t="s">
        <v>84</v>
      </c>
      <c r="J3066">
        <v>2017</v>
      </c>
      <c r="K3066">
        <v>0</v>
      </c>
    </row>
    <row r="3067" spans="1:11" x14ac:dyDescent="0.25">
      <c r="A3067" t="s">
        <v>721</v>
      </c>
      <c r="B3067" t="s">
        <v>546</v>
      </c>
      <c r="C3067" t="s">
        <v>759</v>
      </c>
      <c r="D306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7">
        <f>COUNTIFS(D$2:D3067,Clef_répartition[[#This Row],[Code_Nom]],J$2:J3067,Clef_répartition[[#This Row],[Année]])</f>
        <v>23</v>
      </c>
      <c r="F3067">
        <f>IF(Clef_répartition[[#This Row],[Code_Nom]]=D3066,F3066-1,(COUNTIFS(Clef_répartition[Code_Nom],Clef_répartition[[#This Row],[Code_Nom]],Clef_répartition[Année],Clef_répartition[[#This Row],[Année]])))</f>
        <v>51</v>
      </c>
      <c r="G306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vaudois_23_2017</v>
      </c>
      <c r="H3067">
        <v>5911</v>
      </c>
      <c r="I3067" t="s">
        <v>86</v>
      </c>
      <c r="J3067">
        <v>2017</v>
      </c>
      <c r="K3067">
        <v>0</v>
      </c>
    </row>
    <row r="3068" spans="1:11" x14ac:dyDescent="0.25">
      <c r="A3068" t="s">
        <v>721</v>
      </c>
      <c r="B3068" t="s">
        <v>546</v>
      </c>
      <c r="C3068" t="s">
        <v>759</v>
      </c>
      <c r="D306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8">
        <f>COUNTIFS(D$2:D3068,Clef_répartition[[#This Row],[Code_Nom]],J$2:J3068,Clef_répartition[[#This Row],[Année]])</f>
        <v>24</v>
      </c>
      <c r="F3068">
        <f>IF(Clef_répartition[[#This Row],[Code_Nom]]=D3067,F3067-1,(COUNTIFS(Clef_répartition[Code_Nom],Clef_répartition[[#This Row],[Code_Nom]],Clef_répartition[Année],Clef_répartition[[#This Row],[Année]])))</f>
        <v>50</v>
      </c>
      <c r="G306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vaudois_24_2017</v>
      </c>
      <c r="H3068">
        <v>5912</v>
      </c>
      <c r="I3068" t="s">
        <v>91</v>
      </c>
      <c r="J3068">
        <v>2017</v>
      </c>
      <c r="K3068">
        <v>0</v>
      </c>
    </row>
    <row r="3069" spans="1:11" x14ac:dyDescent="0.25">
      <c r="A3069" t="s">
        <v>721</v>
      </c>
      <c r="B3069" t="s">
        <v>546</v>
      </c>
      <c r="C3069" t="s">
        <v>759</v>
      </c>
      <c r="D306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69">
        <f>COUNTIFS(D$2:D3069,Clef_répartition[[#This Row],[Code_Nom]],J$2:J3069,Clef_répartition[[#This Row],[Année]])</f>
        <v>25</v>
      </c>
      <c r="F3069">
        <f>IF(Clef_répartition[[#This Row],[Code_Nom]]=D3068,F3068-1,(COUNTIFS(Clef_répartition[Code_Nom],Clef_répartition[[#This Row],[Code_Nom]],Clef_répartition[Année],Clef_répartition[[#This Row],[Année]])))</f>
        <v>49</v>
      </c>
      <c r="G306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vaudois_25_2017</v>
      </c>
      <c r="H3069">
        <v>5913</v>
      </c>
      <c r="I3069" t="s">
        <v>96</v>
      </c>
      <c r="J3069">
        <v>2017</v>
      </c>
      <c r="K3069">
        <v>0</v>
      </c>
    </row>
    <row r="3070" spans="1:11" x14ac:dyDescent="0.25">
      <c r="A3070" t="s">
        <v>721</v>
      </c>
      <c r="B3070" t="s">
        <v>546</v>
      </c>
      <c r="C3070" t="s">
        <v>759</v>
      </c>
      <c r="D30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0">
        <f>COUNTIFS(D$2:D3070,Clef_répartition[[#This Row],[Code_Nom]],J$2:J3070,Clef_répartition[[#This Row],[Année]])</f>
        <v>26</v>
      </c>
      <c r="F3070">
        <f>IF(Clef_répartition[[#This Row],[Code_Nom]]=D3069,F3069-1,(COUNTIFS(Clef_répartition[Code_Nom],Clef_répartition[[#This Row],[Code_Nom]],Clef_répartition[Année],Clef_répartition[[#This Row],[Année]])))</f>
        <v>48</v>
      </c>
      <c r="G30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vaudois_26_2017</v>
      </c>
      <c r="H3070">
        <v>5914</v>
      </c>
      <c r="I3070" t="s">
        <v>105</v>
      </c>
      <c r="J3070">
        <v>2017</v>
      </c>
      <c r="K3070">
        <v>0</v>
      </c>
    </row>
    <row r="3071" spans="1:11" x14ac:dyDescent="0.25">
      <c r="A3071" t="s">
        <v>721</v>
      </c>
      <c r="B3071" t="s">
        <v>546</v>
      </c>
      <c r="C3071" t="s">
        <v>759</v>
      </c>
      <c r="D30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1">
        <f>COUNTIFS(D$2:D3071,Clef_répartition[[#This Row],[Code_Nom]],J$2:J3071,Clef_répartition[[#This Row],[Année]])</f>
        <v>27</v>
      </c>
      <c r="F3071">
        <f>IF(Clef_répartition[[#This Row],[Code_Nom]]=D3070,F3070-1,(COUNTIFS(Clef_répartition[Code_Nom],Clef_répartition[[#This Row],[Code_Nom]],Clef_répartition[Année],Clef_répartition[[#This Row],[Année]])))</f>
        <v>47</v>
      </c>
      <c r="G30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vaudois_27_2017</v>
      </c>
      <c r="H3071">
        <v>5556</v>
      </c>
      <c r="I3071" t="s">
        <v>115</v>
      </c>
      <c r="J3071">
        <v>2017</v>
      </c>
      <c r="K3071">
        <v>0</v>
      </c>
    </row>
    <row r="3072" spans="1:11" x14ac:dyDescent="0.25">
      <c r="A3072" t="s">
        <v>721</v>
      </c>
      <c r="B3072" t="s">
        <v>546</v>
      </c>
      <c r="C3072" t="s">
        <v>759</v>
      </c>
      <c r="D30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2">
        <f>COUNTIFS(D$2:D3072,Clef_répartition[[#This Row],[Code_Nom]],J$2:J3072,Clef_répartition[[#This Row],[Année]])</f>
        <v>28</v>
      </c>
      <c r="F3072">
        <f>IF(Clef_répartition[[#This Row],[Code_Nom]]=D3071,F3071-1,(COUNTIFS(Clef_répartition[Code_Nom],Clef_répartition[[#This Row],[Code_Nom]],Clef_répartition[Année],Clef_répartition[[#This Row],[Année]])))</f>
        <v>46</v>
      </c>
      <c r="G30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vaudois_28_2017</v>
      </c>
      <c r="H3072">
        <v>5557</v>
      </c>
      <c r="I3072" t="s">
        <v>116</v>
      </c>
      <c r="J3072">
        <v>2017</v>
      </c>
      <c r="K3072">
        <v>0</v>
      </c>
    </row>
    <row r="3073" spans="1:11" x14ac:dyDescent="0.25">
      <c r="A3073" t="s">
        <v>721</v>
      </c>
      <c r="B3073" t="s">
        <v>546</v>
      </c>
      <c r="C3073" t="s">
        <v>759</v>
      </c>
      <c r="D307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3">
        <f>COUNTIFS(D$2:D3073,Clef_répartition[[#This Row],[Code_Nom]],J$2:J3073,Clef_répartition[[#This Row],[Année]])</f>
        <v>29</v>
      </c>
      <c r="F3073">
        <f>IF(Clef_répartition[[#This Row],[Code_Nom]]=D3072,F3072-1,(COUNTIFS(Clef_répartition[Code_Nom],Clef_répartition[[#This Row],[Code_Nom]],Clef_répartition[Année],Clef_répartition[[#This Row],[Année]])))</f>
        <v>45</v>
      </c>
      <c r="G307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vaudois_29_2017</v>
      </c>
      <c r="H3073">
        <v>5559</v>
      </c>
      <c r="I3073" t="s">
        <v>121</v>
      </c>
      <c r="J3073">
        <v>2017</v>
      </c>
      <c r="K3073">
        <v>0</v>
      </c>
    </row>
    <row r="3074" spans="1:11" x14ac:dyDescent="0.25">
      <c r="A3074" t="s">
        <v>721</v>
      </c>
      <c r="B3074" t="s">
        <v>546</v>
      </c>
      <c r="C3074" t="s">
        <v>759</v>
      </c>
      <c r="D307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4">
        <f>COUNTIFS(D$2:D3074,Clef_répartition[[#This Row],[Code_Nom]],J$2:J3074,Clef_répartition[[#This Row],[Année]])</f>
        <v>30</v>
      </c>
      <c r="F3074">
        <f>IF(Clef_répartition[[#This Row],[Code_Nom]]=D3073,F3073-1,(COUNTIFS(Clef_répartition[Code_Nom],Clef_répartition[[#This Row],[Code_Nom]],Clef_répartition[Année],Clef_répartition[[#This Row],[Année]])))</f>
        <v>44</v>
      </c>
      <c r="G307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vaudois_30_2017</v>
      </c>
      <c r="H3074">
        <v>5560</v>
      </c>
      <c r="I3074" t="s">
        <v>131</v>
      </c>
      <c r="J3074">
        <v>2017</v>
      </c>
      <c r="K3074">
        <v>0</v>
      </c>
    </row>
    <row r="3075" spans="1:11" x14ac:dyDescent="0.25">
      <c r="A3075" t="s">
        <v>721</v>
      </c>
      <c r="B3075" t="s">
        <v>546</v>
      </c>
      <c r="C3075" t="s">
        <v>759</v>
      </c>
      <c r="D307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5">
        <f>COUNTIFS(D$2:D3075,Clef_répartition[[#This Row],[Code_Nom]],J$2:J3075,Clef_répartition[[#This Row],[Année]])</f>
        <v>31</v>
      </c>
      <c r="F3075">
        <f>IF(Clef_répartition[[#This Row],[Code_Nom]]=D3074,F3074-1,(COUNTIFS(Clef_répartition[Code_Nom],Clef_répartition[[#This Row],[Code_Nom]],Clef_répartition[Année],Clef_répartition[[#This Row],[Année]])))</f>
        <v>43</v>
      </c>
      <c r="G307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vaudois_31_2017</v>
      </c>
      <c r="H3075">
        <v>5561</v>
      </c>
      <c r="I3075" t="s">
        <v>132</v>
      </c>
      <c r="J3075">
        <v>2017</v>
      </c>
      <c r="K3075">
        <v>0</v>
      </c>
    </row>
    <row r="3076" spans="1:11" x14ac:dyDescent="0.25">
      <c r="A3076" t="s">
        <v>721</v>
      </c>
      <c r="B3076" t="s">
        <v>546</v>
      </c>
      <c r="C3076" t="s">
        <v>759</v>
      </c>
      <c r="D307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6">
        <f>COUNTIFS(D$2:D3076,Clef_répartition[[#This Row],[Code_Nom]],J$2:J3076,Clef_répartition[[#This Row],[Année]])</f>
        <v>32</v>
      </c>
      <c r="F3076">
        <f>IF(Clef_répartition[[#This Row],[Code_Nom]]=D3075,F3075-1,(COUNTIFS(Clef_répartition[Code_Nom],Clef_répartition[[#This Row],[Code_Nom]],Clef_répartition[Année],Clef_répartition[[#This Row],[Année]])))</f>
        <v>42</v>
      </c>
      <c r="G307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vaudois_32_2017</v>
      </c>
      <c r="H3076">
        <v>5754</v>
      </c>
      <c r="I3076" t="s">
        <v>142</v>
      </c>
      <c r="J3076">
        <v>2017</v>
      </c>
      <c r="K3076">
        <v>0</v>
      </c>
    </row>
    <row r="3077" spans="1:11" x14ac:dyDescent="0.25">
      <c r="A3077" t="s">
        <v>721</v>
      </c>
      <c r="B3077" t="s">
        <v>546</v>
      </c>
      <c r="C3077" t="s">
        <v>759</v>
      </c>
      <c r="D307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7">
        <f>COUNTIFS(D$2:D3077,Clef_répartition[[#This Row],[Code_Nom]],J$2:J3077,Clef_répartition[[#This Row],[Année]])</f>
        <v>33</v>
      </c>
      <c r="F3077">
        <f>IF(Clef_répartition[[#This Row],[Code_Nom]]=D3076,F3076-1,(COUNTIFS(Clef_répartition[Code_Nom],Clef_répartition[[#This Row],[Code_Nom]],Clef_répartition[Année],Clef_répartition[[#This Row],[Année]])))</f>
        <v>41</v>
      </c>
      <c r="G307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vaudois_33_2017</v>
      </c>
      <c r="H3077">
        <v>5758</v>
      </c>
      <c r="I3077" t="s">
        <v>147</v>
      </c>
      <c r="J3077">
        <v>2017</v>
      </c>
      <c r="K3077">
        <v>0</v>
      </c>
    </row>
    <row r="3078" spans="1:11" x14ac:dyDescent="0.25">
      <c r="A3078" t="s">
        <v>721</v>
      </c>
      <c r="B3078" t="s">
        <v>546</v>
      </c>
      <c r="C3078" t="s">
        <v>759</v>
      </c>
      <c r="D307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8">
        <f>COUNTIFS(D$2:D3078,Clef_répartition[[#This Row],[Code_Nom]],J$2:J3078,Clef_répartition[[#This Row],[Année]])</f>
        <v>34</v>
      </c>
      <c r="F3078">
        <f>IF(Clef_répartition[[#This Row],[Code_Nom]]=D3077,F3077-1,(COUNTIFS(Clef_répartition[Code_Nom],Clef_répartition[[#This Row],[Code_Nom]],Clef_répartition[Année],Clef_répartition[[#This Row],[Année]])))</f>
        <v>40</v>
      </c>
      <c r="G307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vaudois_34_2017</v>
      </c>
      <c r="H3078">
        <v>5871</v>
      </c>
      <c r="I3078" t="s">
        <v>143</v>
      </c>
      <c r="J3078">
        <v>2017</v>
      </c>
      <c r="K3078">
        <v>0</v>
      </c>
    </row>
    <row r="3079" spans="1:11" x14ac:dyDescent="0.25">
      <c r="A3079" t="s">
        <v>721</v>
      </c>
      <c r="B3079" t="s">
        <v>546</v>
      </c>
      <c r="C3079" t="s">
        <v>759</v>
      </c>
      <c r="D307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79">
        <f>COUNTIFS(D$2:D3079,Clef_répartition[[#This Row],[Code_Nom]],J$2:J3079,Clef_répartition[[#This Row],[Année]])</f>
        <v>35</v>
      </c>
      <c r="F3079">
        <f>IF(Clef_répartition[[#This Row],[Code_Nom]]=D3078,F3078-1,(COUNTIFS(Clef_répartition[Code_Nom],Clef_répartition[[#This Row],[Code_Nom]],Clef_répartition[Année],Clef_répartition[[#This Row],[Année]])))</f>
        <v>39</v>
      </c>
      <c r="G307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vaudois_35_2017</v>
      </c>
      <c r="H3079">
        <v>5741</v>
      </c>
      <c r="I3079" t="s">
        <v>144</v>
      </c>
      <c r="J3079">
        <v>2017</v>
      </c>
      <c r="K3079">
        <v>0</v>
      </c>
    </row>
    <row r="3080" spans="1:11" x14ac:dyDescent="0.25">
      <c r="A3080" t="s">
        <v>721</v>
      </c>
      <c r="B3080" t="s">
        <v>546</v>
      </c>
      <c r="C3080" t="s">
        <v>759</v>
      </c>
      <c r="D308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0">
        <f>COUNTIFS(D$2:D3080,Clef_répartition[[#This Row],[Code_Nom]],J$2:J3080,Clef_répartition[[#This Row],[Année]])</f>
        <v>36</v>
      </c>
      <c r="F3080">
        <f>IF(Clef_répartition[[#This Row],[Code_Nom]]=D3079,F3079-1,(COUNTIFS(Clef_répartition[Code_Nom],Clef_répartition[[#This Row],[Code_Nom]],Clef_répartition[Année],Clef_répartition[[#This Row],[Année]])))</f>
        <v>38</v>
      </c>
      <c r="G308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vaudois_36_2017</v>
      </c>
      <c r="H3080">
        <v>5872</v>
      </c>
      <c r="I3080" t="s">
        <v>154</v>
      </c>
      <c r="J3080">
        <v>2017</v>
      </c>
      <c r="K3080">
        <v>0</v>
      </c>
    </row>
    <row r="3081" spans="1:11" x14ac:dyDescent="0.25">
      <c r="A3081" t="s">
        <v>721</v>
      </c>
      <c r="B3081" t="s">
        <v>546</v>
      </c>
      <c r="C3081" t="s">
        <v>759</v>
      </c>
      <c r="D308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1">
        <f>COUNTIFS(D$2:D3081,Clef_répartition[[#This Row],[Code_Nom]],J$2:J3081,Clef_répartition[[#This Row],[Année]])</f>
        <v>37</v>
      </c>
      <c r="F3081">
        <f>IF(Clef_répartition[[#This Row],[Code_Nom]]=D3080,F3080-1,(COUNTIFS(Clef_répartition[Code_Nom],Clef_répartition[[#This Row],[Code_Nom]],Clef_répartition[Année],Clef_répartition[[#This Row],[Année]])))</f>
        <v>37</v>
      </c>
      <c r="G308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vaudois_37_2017</v>
      </c>
      <c r="H3081">
        <v>5873</v>
      </c>
      <c r="I3081" t="s">
        <v>155</v>
      </c>
      <c r="J3081">
        <v>2017</v>
      </c>
      <c r="K3081">
        <v>0</v>
      </c>
    </row>
    <row r="3082" spans="1:11" x14ac:dyDescent="0.25">
      <c r="A3082" t="s">
        <v>721</v>
      </c>
      <c r="B3082" t="s">
        <v>546</v>
      </c>
      <c r="C3082" t="s">
        <v>759</v>
      </c>
      <c r="D308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2">
        <f>COUNTIFS(D$2:D3082,Clef_répartition[[#This Row],[Code_Nom]],J$2:J3082,Clef_répartition[[#This Row],[Année]])</f>
        <v>38</v>
      </c>
      <c r="F3082">
        <f>IF(Clef_répartition[[#This Row],[Code_Nom]]=D3081,F3081-1,(COUNTIFS(Clef_répartition[Code_Nom],Clef_répartition[[#This Row],[Code_Nom]],Clef_répartition[Année],Clef_répartition[[#This Row],[Année]])))</f>
        <v>36</v>
      </c>
      <c r="G308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vaudois_38_2017</v>
      </c>
      <c r="H3082">
        <v>5750</v>
      </c>
      <c r="I3082" t="s">
        <v>158</v>
      </c>
      <c r="J3082">
        <v>2017</v>
      </c>
      <c r="K3082">
        <v>0</v>
      </c>
    </row>
    <row r="3083" spans="1:11" x14ac:dyDescent="0.25">
      <c r="A3083" t="s">
        <v>721</v>
      </c>
      <c r="B3083" t="s">
        <v>546</v>
      </c>
      <c r="C3083" t="s">
        <v>759</v>
      </c>
      <c r="D308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3">
        <f>COUNTIFS(D$2:D3083,Clef_répartition[[#This Row],[Code_Nom]],J$2:J3083,Clef_répartition[[#This Row],[Année]])</f>
        <v>39</v>
      </c>
      <c r="F3083">
        <f>IF(Clef_répartition[[#This Row],[Code_Nom]]=D3082,F3082-1,(COUNTIFS(Clef_répartition[Code_Nom],Clef_répartition[[#This Row],[Code_Nom]],Clef_répartition[Année],Clef_répartition[[#This Row],[Année]])))</f>
        <v>35</v>
      </c>
      <c r="G308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vaudois_39_2017</v>
      </c>
      <c r="H3083">
        <v>5755</v>
      </c>
      <c r="I3083" t="s">
        <v>160</v>
      </c>
      <c r="J3083">
        <v>2017</v>
      </c>
      <c r="K3083">
        <v>0</v>
      </c>
    </row>
    <row r="3084" spans="1:11" x14ac:dyDescent="0.25">
      <c r="A3084" t="s">
        <v>721</v>
      </c>
      <c r="B3084" t="s">
        <v>546</v>
      </c>
      <c r="C3084" t="s">
        <v>759</v>
      </c>
      <c r="D308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4">
        <f>COUNTIFS(D$2:D3084,Clef_répartition[[#This Row],[Code_Nom]],J$2:J3084,Clef_répartition[[#This Row],[Année]])</f>
        <v>40</v>
      </c>
      <c r="F3084">
        <f>IF(Clef_répartition[[#This Row],[Code_Nom]]=D3083,F3083-1,(COUNTIFS(Clef_répartition[Code_Nom],Clef_répartition[[#This Row],[Code_Nom]],Clef_répartition[Année],Clef_répartition[[#This Row],[Année]])))</f>
        <v>34</v>
      </c>
      <c r="G308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vaudois_40_2017</v>
      </c>
      <c r="H3084">
        <v>5919</v>
      </c>
      <c r="I3084" t="s">
        <v>172</v>
      </c>
      <c r="J3084">
        <v>2017</v>
      </c>
      <c r="K3084">
        <v>0</v>
      </c>
    </row>
    <row r="3085" spans="1:11" x14ac:dyDescent="0.25">
      <c r="A3085" t="s">
        <v>721</v>
      </c>
      <c r="B3085" t="s">
        <v>546</v>
      </c>
      <c r="C3085" t="s">
        <v>759</v>
      </c>
      <c r="D30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5">
        <f>COUNTIFS(D$2:D3085,Clef_répartition[[#This Row],[Code_Nom]],J$2:J3085,Clef_répartition[[#This Row],[Année]])</f>
        <v>41</v>
      </c>
      <c r="F3085">
        <f>IF(Clef_répartition[[#This Row],[Code_Nom]]=D3084,F3084-1,(COUNTIFS(Clef_répartition[Code_Nom],Clef_répartition[[#This Row],[Code_Nom]],Clef_répartition[Année],Clef_répartition[[#This Row],[Année]])))</f>
        <v>33</v>
      </c>
      <c r="G30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vaudois_41_2017</v>
      </c>
      <c r="H3085">
        <v>5562</v>
      </c>
      <c r="I3085" t="s">
        <v>173</v>
      </c>
      <c r="J3085">
        <v>2017</v>
      </c>
      <c r="K3085">
        <v>0</v>
      </c>
    </row>
    <row r="3086" spans="1:11" x14ac:dyDescent="0.25">
      <c r="A3086" t="s">
        <v>721</v>
      </c>
      <c r="B3086" t="s">
        <v>546</v>
      </c>
      <c r="C3086" t="s">
        <v>759</v>
      </c>
      <c r="D30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6">
        <f>COUNTIFS(D$2:D3086,Clef_répartition[[#This Row],[Code_Nom]],J$2:J3086,Clef_répartition[[#This Row],[Année]])</f>
        <v>42</v>
      </c>
      <c r="F3086">
        <f>IF(Clef_répartition[[#This Row],[Code_Nom]]=D3085,F3085-1,(COUNTIFS(Clef_répartition[Code_Nom],Clef_répartition[[#This Row],[Code_Nom]],Clef_répartition[Année],Clef_répartition[[#This Row],[Année]])))</f>
        <v>32</v>
      </c>
      <c r="G30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vaudois_42_2017</v>
      </c>
      <c r="H3086">
        <v>5921</v>
      </c>
      <c r="I3086" t="s">
        <v>180</v>
      </c>
      <c r="J3086">
        <v>2017</v>
      </c>
      <c r="K3086">
        <v>0</v>
      </c>
    </row>
    <row r="3087" spans="1:11" x14ac:dyDescent="0.25">
      <c r="A3087" t="s">
        <v>721</v>
      </c>
      <c r="B3087" t="s">
        <v>546</v>
      </c>
      <c r="C3087" t="s">
        <v>759</v>
      </c>
      <c r="D30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7">
        <f>COUNTIFS(D$2:D3087,Clef_répartition[[#This Row],[Code_Nom]],J$2:J3087,Clef_répartition[[#This Row],[Année]])</f>
        <v>43</v>
      </c>
      <c r="F3087">
        <f>IF(Clef_répartition[[#This Row],[Code_Nom]]=D3086,F3086-1,(COUNTIFS(Clef_répartition[Code_Nom],Clef_répartition[[#This Row],[Code_Nom]],Clef_répartition[Année],Clef_répartition[[#This Row],[Année]])))</f>
        <v>31</v>
      </c>
      <c r="G30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vaudois_43_2017</v>
      </c>
      <c r="H3087">
        <v>5922</v>
      </c>
      <c r="I3087" t="s">
        <v>183</v>
      </c>
      <c r="J3087">
        <v>2017</v>
      </c>
      <c r="K3087">
        <v>0</v>
      </c>
    </row>
    <row r="3088" spans="1:11" x14ac:dyDescent="0.25">
      <c r="A3088" t="s">
        <v>721</v>
      </c>
      <c r="B3088" t="s">
        <v>546</v>
      </c>
      <c r="C3088" t="s">
        <v>759</v>
      </c>
      <c r="D308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8">
        <f>COUNTIFS(D$2:D3088,Clef_répartition[[#This Row],[Code_Nom]],J$2:J3088,Clef_répartition[[#This Row],[Année]])</f>
        <v>44</v>
      </c>
      <c r="F3088">
        <f>IF(Clef_répartition[[#This Row],[Code_Nom]]=D3087,F3087-1,(COUNTIFS(Clef_répartition[Code_Nom],Clef_répartition[[#This Row],[Code_Nom]],Clef_répartition[Année],Clef_répartition[[#This Row],[Année]])))</f>
        <v>30</v>
      </c>
      <c r="G308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vaudois_44_2017</v>
      </c>
      <c r="H3088">
        <v>5756</v>
      </c>
      <c r="I3088" t="s">
        <v>185</v>
      </c>
      <c r="J3088">
        <v>2017</v>
      </c>
      <c r="K3088">
        <v>0</v>
      </c>
    </row>
    <row r="3089" spans="1:11" x14ac:dyDescent="0.25">
      <c r="A3089" t="s">
        <v>721</v>
      </c>
      <c r="B3089" t="s">
        <v>546</v>
      </c>
      <c r="C3089" t="s">
        <v>759</v>
      </c>
      <c r="D308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89">
        <f>COUNTIFS(D$2:D3089,Clef_répartition[[#This Row],[Code_Nom]],J$2:J3089,Clef_répartition[[#This Row],[Année]])</f>
        <v>45</v>
      </c>
      <c r="F3089">
        <f>IF(Clef_répartition[[#This Row],[Code_Nom]]=D3088,F3088-1,(COUNTIFS(Clef_répartition[Code_Nom],Clef_répartition[[#This Row],[Code_Nom]],Clef_répartition[Année],Clef_répartition[[#This Row],[Année]])))</f>
        <v>29</v>
      </c>
      <c r="G308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vaudois_45_2017</v>
      </c>
      <c r="H3089">
        <v>5563</v>
      </c>
      <c r="I3089" t="s">
        <v>193</v>
      </c>
      <c r="J3089">
        <v>2017</v>
      </c>
      <c r="K3089">
        <v>0</v>
      </c>
    </row>
    <row r="3090" spans="1:11" x14ac:dyDescent="0.25">
      <c r="A3090" t="s">
        <v>721</v>
      </c>
      <c r="B3090" t="s">
        <v>546</v>
      </c>
      <c r="C3090" t="s">
        <v>759</v>
      </c>
      <c r="D309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0">
        <f>COUNTIFS(D$2:D3090,Clef_répartition[[#This Row],[Code_Nom]],J$2:J3090,Clef_répartition[[#This Row],[Année]])</f>
        <v>46</v>
      </c>
      <c r="F3090">
        <f>IF(Clef_répartition[[#This Row],[Code_Nom]]=D3089,F3089-1,(COUNTIFS(Clef_répartition[Code_Nom],Clef_répartition[[#This Row],[Code_Nom]],Clef_répartition[Année],Clef_répartition[[#This Row],[Année]])))</f>
        <v>28</v>
      </c>
      <c r="G309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vaudois_46_2017</v>
      </c>
      <c r="H3090">
        <v>5564</v>
      </c>
      <c r="I3090" t="s">
        <v>194</v>
      </c>
      <c r="J3090">
        <v>2017</v>
      </c>
      <c r="K3090">
        <v>0</v>
      </c>
    </row>
    <row r="3091" spans="1:11" x14ac:dyDescent="0.25">
      <c r="A3091" t="s">
        <v>721</v>
      </c>
      <c r="B3091" t="s">
        <v>546</v>
      </c>
      <c r="C3091" t="s">
        <v>759</v>
      </c>
      <c r="D309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1">
        <f>COUNTIFS(D$2:D3091,Clef_répartition[[#This Row],[Code_Nom]],J$2:J3091,Clef_répartition[[#This Row],[Année]])</f>
        <v>47</v>
      </c>
      <c r="F3091">
        <f>IF(Clef_répartition[[#This Row],[Code_Nom]]=D3090,F3090-1,(COUNTIFS(Clef_répartition[Code_Nom],Clef_répartition[[#This Row],[Code_Nom]],Clef_répartition[Année],Clef_répartition[[#This Row],[Année]])))</f>
        <v>27</v>
      </c>
      <c r="G309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vaudois_47_2017</v>
      </c>
      <c r="H3091">
        <v>5565</v>
      </c>
      <c r="I3091" t="s">
        <v>199</v>
      </c>
      <c r="J3091">
        <v>2017</v>
      </c>
      <c r="K3091">
        <v>0</v>
      </c>
    </row>
    <row r="3092" spans="1:11" x14ac:dyDescent="0.25">
      <c r="A3092" t="s">
        <v>721</v>
      </c>
      <c r="B3092" t="s">
        <v>546</v>
      </c>
      <c r="C3092" t="s">
        <v>759</v>
      </c>
      <c r="D309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2">
        <f>COUNTIFS(D$2:D3092,Clef_répartition[[#This Row],[Code_Nom]],J$2:J3092,Clef_répartition[[#This Row],[Année]])</f>
        <v>48</v>
      </c>
      <c r="F3092">
        <f>IF(Clef_répartition[[#This Row],[Code_Nom]]=D3091,F3091-1,(COUNTIFS(Clef_répartition[Code_Nom],Clef_répartition[[#This Row],[Code_Nom]],Clef_répartition[Année],Clef_répartition[[#This Row],[Année]])))</f>
        <v>26</v>
      </c>
      <c r="G309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vaudois_48_2017</v>
      </c>
      <c r="H3092">
        <v>5757</v>
      </c>
      <c r="I3092" t="s">
        <v>201</v>
      </c>
      <c r="J3092">
        <v>2017</v>
      </c>
      <c r="K3092">
        <v>0</v>
      </c>
    </row>
    <row r="3093" spans="1:11" x14ac:dyDescent="0.25">
      <c r="A3093" t="s">
        <v>721</v>
      </c>
      <c r="B3093" t="s">
        <v>546</v>
      </c>
      <c r="C3093" t="s">
        <v>759</v>
      </c>
      <c r="D309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3">
        <f>COUNTIFS(D$2:D3093,Clef_répartition[[#This Row],[Code_Nom]],J$2:J3093,Clef_répartition[[#This Row],[Année]])</f>
        <v>49</v>
      </c>
      <c r="F3093">
        <f>IF(Clef_répartition[[#This Row],[Code_Nom]]=D3092,F3092-1,(COUNTIFS(Clef_répartition[Code_Nom],Clef_répartition[[#This Row],[Code_Nom]],Clef_répartition[Année],Clef_répartition[[#This Row],[Année]])))</f>
        <v>25</v>
      </c>
      <c r="G309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vaudois_49_2017</v>
      </c>
      <c r="H3093">
        <v>5924</v>
      </c>
      <c r="I3093" t="s">
        <v>202</v>
      </c>
      <c r="J3093">
        <v>2017</v>
      </c>
      <c r="K3093">
        <v>0</v>
      </c>
    </row>
    <row r="3094" spans="1:11" x14ac:dyDescent="0.25">
      <c r="A3094" t="s">
        <v>721</v>
      </c>
      <c r="B3094" t="s">
        <v>546</v>
      </c>
      <c r="C3094" t="s">
        <v>759</v>
      </c>
      <c r="D309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4">
        <f>COUNTIFS(D$2:D3094,Clef_répartition[[#This Row],[Code_Nom]],J$2:J3094,Clef_répartition[[#This Row],[Année]])</f>
        <v>50</v>
      </c>
      <c r="F3094">
        <f>IF(Clef_répartition[[#This Row],[Code_Nom]]=D3093,F3093-1,(COUNTIFS(Clef_répartition[Code_Nom],Clef_répartition[[#This Row],[Code_Nom]],Clef_répartition[Année],Clef_répartition[[#This Row],[Année]])))</f>
        <v>24</v>
      </c>
      <c r="G309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vaudois_50_2017</v>
      </c>
      <c r="H3094">
        <v>5925</v>
      </c>
      <c r="I3094" t="s">
        <v>207</v>
      </c>
      <c r="J3094">
        <v>2017</v>
      </c>
      <c r="K3094">
        <v>0</v>
      </c>
    </row>
    <row r="3095" spans="1:11" x14ac:dyDescent="0.25">
      <c r="A3095" t="s">
        <v>721</v>
      </c>
      <c r="B3095" t="s">
        <v>546</v>
      </c>
      <c r="C3095" t="s">
        <v>759</v>
      </c>
      <c r="D309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5">
        <f>COUNTIFS(D$2:D3095,Clef_répartition[[#This Row],[Code_Nom]],J$2:J3095,Clef_répartition[[#This Row],[Année]])</f>
        <v>51</v>
      </c>
      <c r="F3095">
        <f>IF(Clef_répartition[[#This Row],[Code_Nom]]=D3094,F3094-1,(COUNTIFS(Clef_répartition[Code_Nom],Clef_répartition[[#This Row],[Code_Nom]],Clef_répartition[Année],Clef_répartition[[#This Row],[Année]])))</f>
        <v>23</v>
      </c>
      <c r="G309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vaudois_51_2017</v>
      </c>
      <c r="H3095">
        <v>5926</v>
      </c>
      <c r="I3095" t="s">
        <v>218</v>
      </c>
      <c r="J3095">
        <v>2017</v>
      </c>
      <c r="K3095">
        <v>0</v>
      </c>
    </row>
    <row r="3096" spans="1:11" x14ac:dyDescent="0.25">
      <c r="A3096" t="s">
        <v>721</v>
      </c>
      <c r="B3096" t="s">
        <v>546</v>
      </c>
      <c r="C3096" t="s">
        <v>759</v>
      </c>
      <c r="D309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6">
        <f>COUNTIFS(D$2:D3096,Clef_répartition[[#This Row],[Code_Nom]],J$2:J3096,Clef_répartition[[#This Row],[Année]])</f>
        <v>52</v>
      </c>
      <c r="F3096">
        <f>IF(Clef_répartition[[#This Row],[Code_Nom]]=D3095,F3095-1,(COUNTIFS(Clef_répartition[Code_Nom],Clef_répartition[[#This Row],[Code_Nom]],Clef_répartition[Année],Clef_répartition[[#This Row],[Année]])))</f>
        <v>22</v>
      </c>
      <c r="G309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vaudois_52_2017</v>
      </c>
      <c r="H3096">
        <v>5759</v>
      </c>
      <c r="I3096" t="s">
        <v>220</v>
      </c>
      <c r="J3096">
        <v>2017</v>
      </c>
      <c r="K3096">
        <v>0</v>
      </c>
    </row>
    <row r="3097" spans="1:11" x14ac:dyDescent="0.25">
      <c r="A3097" t="s">
        <v>721</v>
      </c>
      <c r="B3097" t="s">
        <v>546</v>
      </c>
      <c r="C3097" t="s">
        <v>759</v>
      </c>
      <c r="D309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7">
        <f>COUNTIFS(D$2:D3097,Clef_répartition[[#This Row],[Code_Nom]],J$2:J3097,Clef_répartition[[#This Row],[Année]])</f>
        <v>53</v>
      </c>
      <c r="F3097">
        <f>IF(Clef_répartition[[#This Row],[Code_Nom]]=D3096,F3096-1,(COUNTIFS(Clef_répartition[Code_Nom],Clef_répartition[[#This Row],[Code_Nom]],Clef_répartition[Année],Clef_répartition[[#This Row],[Année]])))</f>
        <v>21</v>
      </c>
      <c r="G309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vaudois_53_2017</v>
      </c>
      <c r="H3097">
        <v>5566</v>
      </c>
      <c r="I3097" t="s">
        <v>224</v>
      </c>
      <c r="J3097">
        <v>2017</v>
      </c>
      <c r="K3097">
        <v>0</v>
      </c>
    </row>
    <row r="3098" spans="1:11" x14ac:dyDescent="0.25">
      <c r="A3098" t="s">
        <v>721</v>
      </c>
      <c r="B3098" t="s">
        <v>546</v>
      </c>
      <c r="C3098" t="s">
        <v>759</v>
      </c>
      <c r="D309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8">
        <f>COUNTIFS(D$2:D3098,Clef_répartition[[#This Row],[Code_Nom]],J$2:J3098,Clef_répartition[[#This Row],[Année]])</f>
        <v>54</v>
      </c>
      <c r="F3098">
        <f>IF(Clef_répartition[[#This Row],[Code_Nom]]=D3097,F3097-1,(COUNTIFS(Clef_répartition[Code_Nom],Clef_répartition[[#This Row],[Code_Nom]],Clef_répartition[Année],Clef_répartition[[#This Row],[Année]])))</f>
        <v>20</v>
      </c>
      <c r="G309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vaudois_54_2017</v>
      </c>
      <c r="H3098">
        <v>5760</v>
      </c>
      <c r="I3098" t="s">
        <v>227</v>
      </c>
      <c r="J3098">
        <v>2017</v>
      </c>
      <c r="K3098">
        <v>0</v>
      </c>
    </row>
    <row r="3099" spans="1:11" x14ac:dyDescent="0.25">
      <c r="A3099" t="s">
        <v>721</v>
      </c>
      <c r="B3099" t="s">
        <v>546</v>
      </c>
      <c r="C3099" t="s">
        <v>759</v>
      </c>
      <c r="D309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099">
        <f>COUNTIFS(D$2:D3099,Clef_répartition[[#This Row],[Code_Nom]],J$2:J3099,Clef_répartition[[#This Row],[Année]])</f>
        <v>55</v>
      </c>
      <c r="F3099">
        <f>IF(Clef_répartition[[#This Row],[Code_Nom]]=D3098,F3098-1,(COUNTIFS(Clef_répartition[Code_Nom],Clef_répartition[[#This Row],[Code_Nom]],Clef_répartition[Année],Clef_répartition[[#This Row],[Année]])))</f>
        <v>19</v>
      </c>
      <c r="G309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vaudois_55_2017</v>
      </c>
      <c r="H3099">
        <v>5761</v>
      </c>
      <c r="I3099" t="s">
        <v>233</v>
      </c>
      <c r="J3099">
        <v>2017</v>
      </c>
      <c r="K3099">
        <v>0</v>
      </c>
    </row>
    <row r="3100" spans="1:11" x14ac:dyDescent="0.25">
      <c r="A3100" t="s">
        <v>721</v>
      </c>
      <c r="B3100" t="s">
        <v>546</v>
      </c>
      <c r="C3100" t="s">
        <v>759</v>
      </c>
      <c r="D31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0">
        <f>COUNTIFS(D$2:D3100,Clef_répartition[[#This Row],[Code_Nom]],J$2:J3100,Clef_répartition[[#This Row],[Année]])</f>
        <v>56</v>
      </c>
      <c r="F3100">
        <f>IF(Clef_répartition[[#This Row],[Code_Nom]]=D3099,F3099-1,(COUNTIFS(Clef_répartition[Code_Nom],Clef_répartition[[#This Row],[Code_Nom]],Clef_répartition[Année],Clef_répartition[[#This Row],[Année]])))</f>
        <v>18</v>
      </c>
      <c r="G31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vaudois_56_2017</v>
      </c>
      <c r="H3100">
        <v>5928</v>
      </c>
      <c r="I3100" t="s">
        <v>240</v>
      </c>
      <c r="J3100">
        <v>2017</v>
      </c>
      <c r="K3100">
        <v>0</v>
      </c>
    </row>
    <row r="3101" spans="1:11" x14ac:dyDescent="0.25">
      <c r="A3101" t="s">
        <v>721</v>
      </c>
      <c r="B3101" t="s">
        <v>546</v>
      </c>
      <c r="C3101" t="s">
        <v>759</v>
      </c>
      <c r="D31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1">
        <f>COUNTIFS(D$2:D3101,Clef_répartition[[#This Row],[Code_Nom]],J$2:J3101,Clef_répartition[[#This Row],[Année]])</f>
        <v>57</v>
      </c>
      <c r="F3101">
        <f>IF(Clef_répartition[[#This Row],[Code_Nom]]=D3100,F3100-1,(COUNTIFS(Clef_répartition[Code_Nom],Clef_répartition[[#This Row],[Code_Nom]],Clef_répartition[Année],Clef_répartition[[#This Row],[Année]])))</f>
        <v>17</v>
      </c>
      <c r="G31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vaudois_57_2017</v>
      </c>
      <c r="H3101">
        <v>5568</v>
      </c>
      <c r="I3101" t="s">
        <v>249</v>
      </c>
      <c r="J3101">
        <v>2017</v>
      </c>
      <c r="K3101">
        <v>0</v>
      </c>
    </row>
    <row r="3102" spans="1:11" x14ac:dyDescent="0.25">
      <c r="A3102" t="s">
        <v>721</v>
      </c>
      <c r="B3102" t="s">
        <v>546</v>
      </c>
      <c r="C3102" t="s">
        <v>759</v>
      </c>
      <c r="D31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2">
        <f>COUNTIFS(D$2:D3102,Clef_répartition[[#This Row],[Code_Nom]],J$2:J3102,Clef_répartition[[#This Row],[Année]])</f>
        <v>58</v>
      </c>
      <c r="F3102">
        <f>IF(Clef_répartition[[#This Row],[Code_Nom]]=D3101,F3101-1,(COUNTIFS(Clef_répartition[Code_Nom],Clef_répartition[[#This Row],[Code_Nom]],Clef_répartition[Année],Clef_répartition[[#This Row],[Année]])))</f>
        <v>16</v>
      </c>
      <c r="G31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vaudois_58_2017</v>
      </c>
      <c r="H3102">
        <v>5762</v>
      </c>
      <c r="I3102" t="s">
        <v>253</v>
      </c>
      <c r="J3102">
        <v>2017</v>
      </c>
      <c r="K3102">
        <v>0</v>
      </c>
    </row>
    <row r="3103" spans="1:11" x14ac:dyDescent="0.25">
      <c r="A3103" t="s">
        <v>721</v>
      </c>
      <c r="B3103" t="s">
        <v>546</v>
      </c>
      <c r="C3103" t="s">
        <v>759</v>
      </c>
      <c r="D310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3">
        <f>COUNTIFS(D$2:D3103,Clef_répartition[[#This Row],[Code_Nom]],J$2:J3103,Clef_répartition[[#This Row],[Année]])</f>
        <v>59</v>
      </c>
      <c r="F3103">
        <f>IF(Clef_répartition[[#This Row],[Code_Nom]]=D3102,F3102-1,(COUNTIFS(Clef_répartition[Code_Nom],Clef_répartition[[#This Row],[Code_Nom]],Clef_répartition[Année],Clef_répartition[[#This Row],[Année]])))</f>
        <v>15</v>
      </c>
      <c r="G310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vaudois_59_2017</v>
      </c>
      <c r="H3103">
        <v>5929</v>
      </c>
      <c r="I3103" t="s">
        <v>257</v>
      </c>
      <c r="J3103">
        <v>2017</v>
      </c>
      <c r="K3103">
        <v>0</v>
      </c>
    </row>
    <row r="3104" spans="1:11" x14ac:dyDescent="0.25">
      <c r="A3104" t="s">
        <v>721</v>
      </c>
      <c r="B3104" t="s">
        <v>546</v>
      </c>
      <c r="C3104" t="s">
        <v>759</v>
      </c>
      <c r="D310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4">
        <f>COUNTIFS(D$2:D3104,Clef_répartition[[#This Row],[Code_Nom]],J$2:J3104,Clef_répartition[[#This Row],[Année]])</f>
        <v>60</v>
      </c>
      <c r="F3104">
        <f>IF(Clef_répartition[[#This Row],[Code_Nom]]=D3103,F3103-1,(COUNTIFS(Clef_répartition[Code_Nom],Clef_répartition[[#This Row],[Code_Nom]],Clef_répartition[Année],Clef_répartition[[#This Row],[Année]])))</f>
        <v>14</v>
      </c>
      <c r="G310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vaudois_60_2017</v>
      </c>
      <c r="H3104">
        <v>5930</v>
      </c>
      <c r="I3104" t="s">
        <v>259</v>
      </c>
      <c r="J3104">
        <v>2017</v>
      </c>
      <c r="K3104">
        <v>0</v>
      </c>
    </row>
    <row r="3105" spans="1:11" x14ac:dyDescent="0.25">
      <c r="A3105" t="s">
        <v>721</v>
      </c>
      <c r="B3105" t="s">
        <v>546</v>
      </c>
      <c r="C3105" t="s">
        <v>759</v>
      </c>
      <c r="D310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5">
        <f>COUNTIFS(D$2:D3105,Clef_répartition[[#This Row],[Code_Nom]],J$2:J3105,Clef_répartition[[#This Row],[Année]])</f>
        <v>61</v>
      </c>
      <c r="F3105">
        <f>IF(Clef_répartition[[#This Row],[Code_Nom]]=D3104,F3104-1,(COUNTIFS(Clef_répartition[Code_Nom],Clef_répartition[[#This Row],[Code_Nom]],Clef_répartition[Année],Clef_répartition[[#This Row],[Année]])))</f>
        <v>13</v>
      </c>
      <c r="G310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vaudois_61_2017</v>
      </c>
      <c r="H3105">
        <v>5571</v>
      </c>
      <c r="I3105" t="s">
        <v>263</v>
      </c>
      <c r="J3105">
        <v>2017</v>
      </c>
      <c r="K3105">
        <v>0</v>
      </c>
    </row>
    <row r="3106" spans="1:11" x14ac:dyDescent="0.25">
      <c r="A3106" t="s">
        <v>721</v>
      </c>
      <c r="B3106" t="s">
        <v>546</v>
      </c>
      <c r="C3106" t="s">
        <v>759</v>
      </c>
      <c r="D310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6">
        <f>COUNTIFS(D$2:D3106,Clef_répartition[[#This Row],[Code_Nom]],J$2:J3106,Clef_répartition[[#This Row],[Année]])</f>
        <v>62</v>
      </c>
      <c r="F3106">
        <f>IF(Clef_répartition[[#This Row],[Code_Nom]]=D3105,F3105-1,(COUNTIFS(Clef_répartition[Code_Nom],Clef_répartition[[#This Row],[Code_Nom]],Clef_répartition[Année],Clef_répartition[[#This Row],[Année]])))</f>
        <v>12</v>
      </c>
      <c r="G310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vaudois_62_2017</v>
      </c>
      <c r="H3106">
        <v>5931</v>
      </c>
      <c r="I3106" t="s">
        <v>267</v>
      </c>
      <c r="J3106">
        <v>2017</v>
      </c>
      <c r="K3106">
        <v>0</v>
      </c>
    </row>
    <row r="3107" spans="1:11" x14ac:dyDescent="0.25">
      <c r="A3107" t="s">
        <v>721</v>
      </c>
      <c r="B3107" t="s">
        <v>546</v>
      </c>
      <c r="C3107" t="s">
        <v>759</v>
      </c>
      <c r="D310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7">
        <f>COUNTIFS(D$2:D3107,Clef_répartition[[#This Row],[Code_Nom]],J$2:J3107,Clef_répartition[[#This Row],[Année]])</f>
        <v>63</v>
      </c>
      <c r="F3107">
        <f>IF(Clef_répartition[[#This Row],[Code_Nom]]=D3106,F3106-1,(COUNTIFS(Clef_répartition[Code_Nom],Clef_répartition[[#This Row],[Code_Nom]],Clef_répartition[Année],Clef_répartition[[#This Row],[Année]])))</f>
        <v>11</v>
      </c>
      <c r="G310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vaudois_63_2017</v>
      </c>
      <c r="H3107">
        <v>5932</v>
      </c>
      <c r="I3107" t="s">
        <v>269</v>
      </c>
      <c r="J3107">
        <v>2017</v>
      </c>
      <c r="K3107">
        <v>0</v>
      </c>
    </row>
    <row r="3108" spans="1:11" x14ac:dyDescent="0.25">
      <c r="A3108" t="s">
        <v>721</v>
      </c>
      <c r="B3108" t="s">
        <v>546</v>
      </c>
      <c r="C3108" t="s">
        <v>759</v>
      </c>
      <c r="D310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8">
        <f>COUNTIFS(D$2:D3108,Clef_répartition[[#This Row],[Code_Nom]],J$2:J3108,Clef_répartition[[#This Row],[Année]])</f>
        <v>64</v>
      </c>
      <c r="F3108">
        <f>IF(Clef_répartition[[#This Row],[Code_Nom]]=D3107,F3107-1,(COUNTIFS(Clef_répartition[Code_Nom],Clef_répartition[[#This Row],[Code_Nom]],Clef_répartition[Année],Clef_répartition[[#This Row],[Année]])))</f>
        <v>10</v>
      </c>
      <c r="G310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vaudois_64_2017</v>
      </c>
      <c r="H3108">
        <v>5933</v>
      </c>
      <c r="I3108" t="s">
        <v>271</v>
      </c>
      <c r="J3108">
        <v>2017</v>
      </c>
      <c r="K3108">
        <v>0</v>
      </c>
    </row>
    <row r="3109" spans="1:11" x14ac:dyDescent="0.25">
      <c r="A3109" t="s">
        <v>721</v>
      </c>
      <c r="B3109" t="s">
        <v>546</v>
      </c>
      <c r="C3109" t="s">
        <v>759</v>
      </c>
      <c r="D310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09">
        <f>COUNTIFS(D$2:D3109,Clef_répartition[[#This Row],[Code_Nom]],J$2:J3109,Clef_répartition[[#This Row],[Année]])</f>
        <v>65</v>
      </c>
      <c r="F3109">
        <f>IF(Clef_répartition[[#This Row],[Code_Nom]]=D3108,F3108-1,(COUNTIFS(Clef_répartition[Code_Nom],Clef_répartition[[#This Row],[Code_Nom]],Clef_répartition[Année],Clef_répartition[[#This Row],[Année]])))</f>
        <v>9</v>
      </c>
      <c r="G310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vaudois_65_2017</v>
      </c>
      <c r="H3109">
        <v>5763</v>
      </c>
      <c r="I3109" t="s">
        <v>272</v>
      </c>
      <c r="J3109">
        <v>2017</v>
      </c>
      <c r="K3109">
        <v>0</v>
      </c>
    </row>
    <row r="3110" spans="1:11" x14ac:dyDescent="0.25">
      <c r="A3110" t="s">
        <v>721</v>
      </c>
      <c r="B3110" t="s">
        <v>546</v>
      </c>
      <c r="C3110" t="s">
        <v>759</v>
      </c>
      <c r="D311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0">
        <f>COUNTIFS(D$2:D3110,Clef_répartition[[#This Row],[Code_Nom]],J$2:J3110,Clef_répartition[[#This Row],[Année]])</f>
        <v>66</v>
      </c>
      <c r="F3110">
        <f>IF(Clef_répartition[[#This Row],[Code_Nom]]=D3109,F3109-1,(COUNTIFS(Clef_répartition[Code_Nom],Clef_répartition[[#This Row],[Code_Nom]],Clef_répartition[Année],Clef_répartition[[#This Row],[Année]])))</f>
        <v>8</v>
      </c>
      <c r="G311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vaudois_66_2017</v>
      </c>
      <c r="H3110">
        <v>5934</v>
      </c>
      <c r="I3110" t="s">
        <v>273</v>
      </c>
      <c r="J3110">
        <v>2017</v>
      </c>
      <c r="K3110">
        <v>0</v>
      </c>
    </row>
    <row r="3111" spans="1:11" x14ac:dyDescent="0.25">
      <c r="A3111" t="s">
        <v>721</v>
      </c>
      <c r="B3111" t="s">
        <v>546</v>
      </c>
      <c r="C3111" t="s">
        <v>759</v>
      </c>
      <c r="D311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1">
        <f>COUNTIFS(D$2:D3111,Clef_répartition[[#This Row],[Code_Nom]],J$2:J3111,Clef_répartition[[#This Row],[Année]])</f>
        <v>67</v>
      </c>
      <c r="F3111">
        <f>IF(Clef_répartition[[#This Row],[Code_Nom]]=D3110,F3110-1,(COUNTIFS(Clef_répartition[Code_Nom],Clef_répartition[[#This Row],[Code_Nom]],Clef_répartition[Année],Clef_répartition[[#This Row],[Année]])))</f>
        <v>7</v>
      </c>
      <c r="G311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vaudois_67_2017</v>
      </c>
      <c r="H3111">
        <v>5764</v>
      </c>
      <c r="I3111" t="s">
        <v>274</v>
      </c>
      <c r="J3111">
        <v>2017</v>
      </c>
      <c r="K3111">
        <v>0</v>
      </c>
    </row>
    <row r="3112" spans="1:11" x14ac:dyDescent="0.25">
      <c r="A3112" t="s">
        <v>721</v>
      </c>
      <c r="B3112" t="s">
        <v>546</v>
      </c>
      <c r="C3112" t="s">
        <v>759</v>
      </c>
      <c r="D311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2">
        <f>COUNTIFS(D$2:D3112,Clef_répartition[[#This Row],[Code_Nom]],J$2:J3112,Clef_répartition[[#This Row],[Année]])</f>
        <v>68</v>
      </c>
      <c r="F3112">
        <f>IF(Clef_répartition[[#This Row],[Code_Nom]]=D3111,F3111-1,(COUNTIFS(Clef_répartition[Code_Nom],Clef_répartition[[#This Row],[Code_Nom]],Clef_répartition[Année],Clef_répartition[[#This Row],[Année]])))</f>
        <v>6</v>
      </c>
      <c r="G311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vaudois_68_2017</v>
      </c>
      <c r="H3112">
        <v>5765</v>
      </c>
      <c r="I3112" t="s">
        <v>275</v>
      </c>
      <c r="J3112">
        <v>2017</v>
      </c>
      <c r="K3112">
        <v>0</v>
      </c>
    </row>
    <row r="3113" spans="1:11" x14ac:dyDescent="0.25">
      <c r="A3113" t="s">
        <v>721</v>
      </c>
      <c r="B3113" t="s">
        <v>546</v>
      </c>
      <c r="C3113" t="s">
        <v>759</v>
      </c>
      <c r="D311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3">
        <f>COUNTIFS(D$2:D3113,Clef_répartition[[#This Row],[Code_Nom]],J$2:J3113,Clef_répartition[[#This Row],[Année]])</f>
        <v>69</v>
      </c>
      <c r="F3113">
        <f>IF(Clef_répartition[[#This Row],[Code_Nom]]=D3112,F3112-1,(COUNTIFS(Clef_répartition[Code_Nom],Clef_répartition[[#This Row],[Code_Nom]],Clef_répartition[Année],Clef_répartition[[#This Row],[Année]])))</f>
        <v>5</v>
      </c>
      <c r="G311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vaudois_69_2017</v>
      </c>
      <c r="H3113">
        <v>5935</v>
      </c>
      <c r="I3113" t="s">
        <v>280</v>
      </c>
      <c r="J3113">
        <v>2017</v>
      </c>
      <c r="K3113">
        <v>0</v>
      </c>
    </row>
    <row r="3114" spans="1:11" x14ac:dyDescent="0.25">
      <c r="A3114" t="s">
        <v>721</v>
      </c>
      <c r="B3114" t="s">
        <v>546</v>
      </c>
      <c r="C3114" t="s">
        <v>759</v>
      </c>
      <c r="D311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4">
        <f>COUNTIFS(D$2:D3114,Clef_répartition[[#This Row],[Code_Nom]],J$2:J3114,Clef_répartition[[#This Row],[Année]])</f>
        <v>70</v>
      </c>
      <c r="F3114">
        <f>IF(Clef_répartition[[#This Row],[Code_Nom]]=D3113,F3113-1,(COUNTIFS(Clef_répartition[Code_Nom],Clef_répartition[[#This Row],[Code_Nom]],Clef_répartition[Année],Clef_répartition[[#This Row],[Année]])))</f>
        <v>4</v>
      </c>
      <c r="G311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vaudois_70_2017</v>
      </c>
      <c r="H3114">
        <v>5937</v>
      </c>
      <c r="I3114" t="s">
        <v>292</v>
      </c>
      <c r="J3114">
        <v>2017</v>
      </c>
      <c r="K3114">
        <v>0</v>
      </c>
    </row>
    <row r="3115" spans="1:11" x14ac:dyDescent="0.25">
      <c r="A3115" t="s">
        <v>721</v>
      </c>
      <c r="B3115" t="s">
        <v>546</v>
      </c>
      <c r="C3115" t="s">
        <v>759</v>
      </c>
      <c r="D311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5">
        <f>COUNTIFS(D$2:D3115,Clef_répartition[[#This Row],[Code_Nom]],J$2:J3115,Clef_répartition[[#This Row],[Année]])</f>
        <v>71</v>
      </c>
      <c r="F3115">
        <f>IF(Clef_répartition[[#This Row],[Code_Nom]]=D3114,F3114-1,(COUNTIFS(Clef_répartition[Code_Nom],Clef_répartition[[#This Row],[Code_Nom]],Clef_répartition[Année],Clef_répartition[[#This Row],[Année]])))</f>
        <v>3</v>
      </c>
      <c r="G311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vaudois_71_2017</v>
      </c>
      <c r="H3115">
        <v>5766</v>
      </c>
      <c r="I3115" t="s">
        <v>293</v>
      </c>
      <c r="J3115">
        <v>2017</v>
      </c>
      <c r="K3115">
        <v>0</v>
      </c>
    </row>
    <row r="3116" spans="1:11" x14ac:dyDescent="0.25">
      <c r="A3116" t="s">
        <v>721</v>
      </c>
      <c r="B3116" t="s">
        <v>546</v>
      </c>
      <c r="C3116" t="s">
        <v>759</v>
      </c>
      <c r="D311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6">
        <f>COUNTIFS(D$2:D3116,Clef_répartition[[#This Row],[Code_Nom]],J$2:J3116,Clef_répartition[[#This Row],[Année]])</f>
        <v>72</v>
      </c>
      <c r="F3116">
        <f>IF(Clef_répartition[[#This Row],[Code_Nom]]=D3115,F3115-1,(COUNTIFS(Clef_répartition[Code_Nom],Clef_répartition[[#This Row],[Code_Nom]],Clef_répartition[Année],Clef_répartition[[#This Row],[Année]])))</f>
        <v>2</v>
      </c>
      <c r="G311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vaudois_72_2017</v>
      </c>
      <c r="H3116">
        <v>5938</v>
      </c>
      <c r="I3116" t="s">
        <v>298</v>
      </c>
      <c r="J3116">
        <v>2017</v>
      </c>
      <c r="K3116">
        <v>0</v>
      </c>
    </row>
    <row r="3117" spans="1:11" x14ac:dyDescent="0.25">
      <c r="A3117" t="s">
        <v>721</v>
      </c>
      <c r="B3117" t="s">
        <v>546</v>
      </c>
      <c r="C3117" t="s">
        <v>759</v>
      </c>
      <c r="D311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3117">
        <f>COUNTIFS(D$2:D3117,Clef_répartition[[#This Row],[Code_Nom]],J$2:J3117,Clef_répartition[[#This Row],[Année]])</f>
        <v>73</v>
      </c>
      <c r="F3117">
        <f>IF(Clef_répartition[[#This Row],[Code_Nom]]=D3116,F3116-1,(COUNTIFS(Clef_répartition[Code_Nom],Clef_répartition[[#This Row],[Code_Nom]],Clef_répartition[Année],Clef_répartition[[#This Row],[Année]])))</f>
        <v>1</v>
      </c>
      <c r="G311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vaudois_73_2017</v>
      </c>
      <c r="H3117">
        <v>5939</v>
      </c>
      <c r="I3117" t="s">
        <v>299</v>
      </c>
      <c r="J3117">
        <v>2017</v>
      </c>
      <c r="K3117">
        <v>0</v>
      </c>
    </row>
    <row r="3118" spans="1:11" x14ac:dyDescent="0.25">
      <c r="A3118" t="s">
        <v>721</v>
      </c>
      <c r="B3118" t="s">
        <v>579</v>
      </c>
      <c r="C3118" t="s">
        <v>580</v>
      </c>
      <c r="D3118" t="str">
        <f>Clef_répartition[[#This Row],[Code association]]&amp;"_"&amp;Clef_répartition[[#This Row],[Nom association]]</f>
        <v>ORPC Lavaux-Oron_Office régional de protection civile Lavaux-Oron</v>
      </c>
      <c r="E3118">
        <f>COUNTIFS(D$2:D3118,Clef_répartition[[#This Row],[Code_Nom]],J$2:J3118,Clef_répartition[[#This Row],[Année]])</f>
        <v>1</v>
      </c>
      <c r="F3118">
        <f>IF(Clef_répartition[[#This Row],[Code_Nom]]=D3117,F3117-1,(COUNTIFS(Clef_répartition[Code_Nom],Clef_répartition[[#This Row],[Code_Nom]],Clef_répartition[Année],Clef_répartition[[#This Row],[Année]])))</f>
        <v>16</v>
      </c>
      <c r="G3118" t="str">
        <f>Clef_répartition[[#This Row],[Code_Nom]]&amp;"_"&amp;Clef_répartition[[#This Row],[Nombre]]&amp;"_"&amp;Clef_répartition[[#This Row],[Année]]</f>
        <v>ORPC Lavaux-Oron_Office régional de protection civile Lavaux-Oron_1_2017</v>
      </c>
      <c r="H3118">
        <v>5581</v>
      </c>
      <c r="I3118" t="s">
        <v>17</v>
      </c>
      <c r="J3118">
        <v>2017</v>
      </c>
      <c r="K3118">
        <v>0</v>
      </c>
    </row>
    <row r="3119" spans="1:11" x14ac:dyDescent="0.25">
      <c r="A3119" t="s">
        <v>721</v>
      </c>
      <c r="B3119" t="s">
        <v>579</v>
      </c>
      <c r="C3119" t="s">
        <v>580</v>
      </c>
      <c r="D3119" t="str">
        <f>Clef_répartition[[#This Row],[Code association]]&amp;"_"&amp;Clef_répartition[[#This Row],[Nom association]]</f>
        <v>ORPC Lavaux-Oron_Office régional de protection civile Lavaux-Oron</v>
      </c>
      <c r="E3119">
        <f>COUNTIFS(D$2:D3119,Clef_répartition[[#This Row],[Code_Nom]],J$2:J3119,Clef_répartition[[#This Row],[Année]])</f>
        <v>2</v>
      </c>
      <c r="F3119">
        <f>IF(Clef_répartition[[#This Row],[Code_Nom]]=D3118,F3118-1,(COUNTIFS(Clef_répartition[Code_Nom],Clef_répartition[[#This Row],[Code_Nom]],Clef_répartition[Année],Clef_répartition[[#This Row],[Année]])))</f>
        <v>15</v>
      </c>
      <c r="G3119" t="str">
        <f>Clef_répartition[[#This Row],[Code_Nom]]&amp;"_"&amp;Clef_répartition[[#This Row],[Nombre]]&amp;"_"&amp;Clef_répartition[[#This Row],[Année]]</f>
        <v>ORPC Lavaux-Oron_Office régional de protection civile Lavaux-Oron_2_2017</v>
      </c>
      <c r="H3119">
        <v>5613</v>
      </c>
      <c r="I3119" t="s">
        <v>33</v>
      </c>
      <c r="J3119">
        <v>2017</v>
      </c>
      <c r="K3119">
        <v>0</v>
      </c>
    </row>
    <row r="3120" spans="1:11" x14ac:dyDescent="0.25">
      <c r="A3120" t="s">
        <v>721</v>
      </c>
      <c r="B3120" t="s">
        <v>579</v>
      </c>
      <c r="C3120" t="s">
        <v>580</v>
      </c>
      <c r="D3120" t="str">
        <f>Clef_répartition[[#This Row],[Code association]]&amp;"_"&amp;Clef_répartition[[#This Row],[Nom association]]</f>
        <v>ORPC Lavaux-Oron_Office régional de protection civile Lavaux-Oron</v>
      </c>
      <c r="E3120">
        <f>COUNTIFS(D$2:D3120,Clef_répartition[[#This Row],[Code_Nom]],J$2:J3120,Clef_répartition[[#This Row],[Année]])</f>
        <v>3</v>
      </c>
      <c r="F3120">
        <f>IF(Clef_répartition[[#This Row],[Code_Nom]]=D3119,F3119-1,(COUNTIFS(Clef_répartition[Code_Nom],Clef_répartition[[#This Row],[Code_Nom]],Clef_répartition[Année],Clef_répartition[[#This Row],[Année]])))</f>
        <v>14</v>
      </c>
      <c r="G3120" t="str">
        <f>Clef_répartition[[#This Row],[Code_Nom]]&amp;"_"&amp;Clef_répartition[[#This Row],[Nombre]]&amp;"_"&amp;Clef_répartition[[#This Row],[Année]]</f>
        <v>ORPC Lavaux-Oron_Office régional de protection civile Lavaux-Oron_3_2017</v>
      </c>
      <c r="H3120">
        <v>5601</v>
      </c>
      <c r="I3120" t="s">
        <v>66</v>
      </c>
      <c r="J3120">
        <v>2017</v>
      </c>
      <c r="K3120">
        <v>0</v>
      </c>
    </row>
    <row r="3121" spans="1:11" x14ac:dyDescent="0.25">
      <c r="A3121" t="s">
        <v>721</v>
      </c>
      <c r="B3121" t="s">
        <v>579</v>
      </c>
      <c r="C3121" t="s">
        <v>580</v>
      </c>
      <c r="D3121" t="str">
        <f>Clef_répartition[[#This Row],[Code association]]&amp;"_"&amp;Clef_répartition[[#This Row],[Nom association]]</f>
        <v>ORPC Lavaux-Oron_Office régional de protection civile Lavaux-Oron</v>
      </c>
      <c r="E3121">
        <f>COUNTIFS(D$2:D3121,Clef_répartition[[#This Row],[Code_Nom]],J$2:J3121,Clef_répartition[[#This Row],[Année]])</f>
        <v>4</v>
      </c>
      <c r="F3121">
        <f>IF(Clef_répartition[[#This Row],[Code_Nom]]=D3120,F3120-1,(COUNTIFS(Clef_répartition[Code_Nom],Clef_répartition[[#This Row],[Code_Nom]],Clef_répartition[Année],Clef_répartition[[#This Row],[Année]])))</f>
        <v>13</v>
      </c>
      <c r="G3121" t="str">
        <f>Clef_répartition[[#This Row],[Code_Nom]]&amp;"_"&amp;Clef_répartition[[#This Row],[Nombre]]&amp;"_"&amp;Clef_répartition[[#This Row],[Année]]</f>
        <v>ORPC Lavaux-Oron_Office régional de protection civile Lavaux-Oron_4_2017</v>
      </c>
      <c r="H3121">
        <v>5604</v>
      </c>
      <c r="I3121" t="s">
        <v>117</v>
      </c>
      <c r="J3121">
        <v>2017</v>
      </c>
      <c r="K3121">
        <v>0</v>
      </c>
    </row>
    <row r="3122" spans="1:11" x14ac:dyDescent="0.25">
      <c r="A3122" t="s">
        <v>721</v>
      </c>
      <c r="B3122" t="s">
        <v>579</v>
      </c>
      <c r="C3122" t="s">
        <v>580</v>
      </c>
      <c r="D3122" t="str">
        <f>Clef_répartition[[#This Row],[Code association]]&amp;"_"&amp;Clef_répartition[[#This Row],[Nom association]]</f>
        <v>ORPC Lavaux-Oron_Office régional de protection civile Lavaux-Oron</v>
      </c>
      <c r="E3122">
        <f>COUNTIFS(D$2:D3122,Clef_répartition[[#This Row],[Code_Nom]],J$2:J3122,Clef_répartition[[#This Row],[Année]])</f>
        <v>5</v>
      </c>
      <c r="F3122">
        <f>IF(Clef_répartition[[#This Row],[Code_Nom]]=D3121,F3121-1,(COUNTIFS(Clef_répartition[Code_Nom],Clef_répartition[[#This Row],[Code_Nom]],Clef_répartition[Année],Clef_répartition[[#This Row],[Année]])))</f>
        <v>12</v>
      </c>
      <c r="G3122" t="str">
        <f>Clef_répartition[[#This Row],[Code_Nom]]&amp;"_"&amp;Clef_répartition[[#This Row],[Nombre]]&amp;"_"&amp;Clef_répartition[[#This Row],[Année]]</f>
        <v>ORPC Lavaux-Oron_Office régional de protection civile Lavaux-Oron_5_2017</v>
      </c>
      <c r="H3122">
        <v>5806</v>
      </c>
      <c r="I3122" t="s">
        <v>140</v>
      </c>
      <c r="J3122">
        <v>2017</v>
      </c>
      <c r="K3122">
        <v>0</v>
      </c>
    </row>
    <row r="3123" spans="1:11" x14ac:dyDescent="0.25">
      <c r="A3123" t="s">
        <v>721</v>
      </c>
      <c r="B3123" t="s">
        <v>579</v>
      </c>
      <c r="C3123" t="s">
        <v>580</v>
      </c>
      <c r="D3123" t="str">
        <f>Clef_répartition[[#This Row],[Code association]]&amp;"_"&amp;Clef_répartition[[#This Row],[Nom association]]</f>
        <v>ORPC Lavaux-Oron_Office régional de protection civile Lavaux-Oron</v>
      </c>
      <c r="E3123">
        <f>COUNTIFS(D$2:D3123,Clef_répartition[[#This Row],[Code_Nom]],J$2:J3123,Clef_répartition[[#This Row],[Année]])</f>
        <v>6</v>
      </c>
      <c r="F3123">
        <f>IF(Clef_répartition[[#This Row],[Code_Nom]]=D3122,F3122-1,(COUNTIFS(Clef_répartition[Code_Nom],Clef_répartition[[#This Row],[Code_Nom]],Clef_répartition[Année],Clef_répartition[[#This Row],[Année]])))</f>
        <v>11</v>
      </c>
      <c r="G3123" t="str">
        <f>Clef_répartition[[#This Row],[Code_Nom]]&amp;"_"&amp;Clef_répartition[[#This Row],[Nombre]]&amp;"_"&amp;Clef_répartition[[#This Row],[Année]]</f>
        <v>ORPC Lavaux-Oron_Office régional de protection civile Lavaux-Oron_6_2017</v>
      </c>
      <c r="H3123">
        <v>5606</v>
      </c>
      <c r="I3123" t="s">
        <v>169</v>
      </c>
      <c r="J3123">
        <v>2017</v>
      </c>
      <c r="K3123">
        <v>0</v>
      </c>
    </row>
    <row r="3124" spans="1:11" x14ac:dyDescent="0.25">
      <c r="A3124" t="s">
        <v>721</v>
      </c>
      <c r="B3124" t="s">
        <v>579</v>
      </c>
      <c r="C3124" t="s">
        <v>580</v>
      </c>
      <c r="D3124" t="str">
        <f>Clef_répartition[[#This Row],[Code association]]&amp;"_"&amp;Clef_répartition[[#This Row],[Nom association]]</f>
        <v>ORPC Lavaux-Oron_Office régional de protection civile Lavaux-Oron</v>
      </c>
      <c r="E3124">
        <f>COUNTIFS(D$2:D3124,Clef_répartition[[#This Row],[Code_Nom]],J$2:J3124,Clef_répartition[[#This Row],[Année]])</f>
        <v>7</v>
      </c>
      <c r="F3124">
        <f>IF(Clef_répartition[[#This Row],[Code_Nom]]=D3123,F3123-1,(COUNTIFS(Clef_répartition[Code_Nom],Clef_répartition[[#This Row],[Code_Nom]],Clef_répartition[Année],Clef_répartition[[#This Row],[Année]])))</f>
        <v>10</v>
      </c>
      <c r="G3124" t="str">
        <f>Clef_répartition[[#This Row],[Code_Nom]]&amp;"_"&amp;Clef_répartition[[#This Row],[Nombre]]&amp;"_"&amp;Clef_répartition[[#This Row],[Année]]</f>
        <v>ORPC Lavaux-Oron_Office régional de protection civile Lavaux-Oron_7_2017</v>
      </c>
      <c r="H3124">
        <v>5790</v>
      </c>
      <c r="I3124" t="s">
        <v>170</v>
      </c>
      <c r="J3124">
        <v>2017</v>
      </c>
      <c r="K3124">
        <v>0</v>
      </c>
    </row>
    <row r="3125" spans="1:11" x14ac:dyDescent="0.25">
      <c r="A3125" t="s">
        <v>721</v>
      </c>
      <c r="B3125" t="s">
        <v>579</v>
      </c>
      <c r="C3125" t="s">
        <v>580</v>
      </c>
      <c r="D3125" t="str">
        <f>Clef_répartition[[#This Row],[Code association]]&amp;"_"&amp;Clef_répartition[[#This Row],[Nom association]]</f>
        <v>ORPC Lavaux-Oron_Office régional de protection civile Lavaux-Oron</v>
      </c>
      <c r="E3125">
        <f>COUNTIFS(D$2:D3125,Clef_répartition[[#This Row],[Code_Nom]],J$2:J3125,Clef_répartition[[#This Row],[Année]])</f>
        <v>8</v>
      </c>
      <c r="F3125">
        <f>IF(Clef_répartition[[#This Row],[Code_Nom]]=D3124,F3124-1,(COUNTIFS(Clef_répartition[Code_Nom],Clef_répartition[[#This Row],[Code_Nom]],Clef_répartition[Année],Clef_répartition[[#This Row],[Année]])))</f>
        <v>9</v>
      </c>
      <c r="G3125" t="str">
        <f>Clef_répartition[[#This Row],[Code_Nom]]&amp;"_"&amp;Clef_répartition[[#This Row],[Nombre]]&amp;"_"&amp;Clef_répartition[[#This Row],[Année]]</f>
        <v>ORPC Lavaux-Oron_Office régional de protection civile Lavaux-Oron_8_2017</v>
      </c>
      <c r="H3125">
        <v>5792</v>
      </c>
      <c r="I3125" t="s">
        <v>187</v>
      </c>
      <c r="J3125">
        <v>2017</v>
      </c>
      <c r="K3125">
        <v>0</v>
      </c>
    </row>
    <row r="3126" spans="1:11" x14ac:dyDescent="0.25">
      <c r="A3126" t="s">
        <v>721</v>
      </c>
      <c r="B3126" t="s">
        <v>579</v>
      </c>
      <c r="C3126" t="s">
        <v>580</v>
      </c>
      <c r="D3126" t="str">
        <f>Clef_répartition[[#This Row],[Code association]]&amp;"_"&amp;Clef_répartition[[#This Row],[Nom association]]</f>
        <v>ORPC Lavaux-Oron_Office régional de protection civile Lavaux-Oron</v>
      </c>
      <c r="E3126">
        <f>COUNTIFS(D$2:D3126,Clef_répartition[[#This Row],[Code_Nom]],J$2:J3126,Clef_répartition[[#This Row],[Année]])</f>
        <v>9</v>
      </c>
      <c r="F3126">
        <f>IF(Clef_répartition[[#This Row],[Code_Nom]]=D3125,F3125-1,(COUNTIFS(Clef_répartition[Code_Nom],Clef_répartition[[#This Row],[Code_Nom]],Clef_répartition[Année],Clef_répartition[[#This Row],[Année]])))</f>
        <v>8</v>
      </c>
      <c r="G3126" t="str">
        <f>Clef_répartition[[#This Row],[Code_Nom]]&amp;"_"&amp;Clef_répartition[[#This Row],[Nombre]]&amp;"_"&amp;Clef_répartition[[#This Row],[Année]]</f>
        <v>ORPC Lavaux-Oron_Office régional de protection civile Lavaux-Oron_9_2017</v>
      </c>
      <c r="H3126">
        <v>5805</v>
      </c>
      <c r="I3126" t="s">
        <v>206</v>
      </c>
      <c r="J3126">
        <v>2017</v>
      </c>
      <c r="K3126">
        <v>0</v>
      </c>
    </row>
    <row r="3127" spans="1:11" x14ac:dyDescent="0.25">
      <c r="A3127" t="s">
        <v>721</v>
      </c>
      <c r="B3127" t="s">
        <v>579</v>
      </c>
      <c r="C3127" t="s">
        <v>580</v>
      </c>
      <c r="D3127" t="str">
        <f>Clef_répartition[[#This Row],[Code association]]&amp;"_"&amp;Clef_répartition[[#This Row],[Nom association]]</f>
        <v>ORPC Lavaux-Oron_Office régional de protection civile Lavaux-Oron</v>
      </c>
      <c r="E3127">
        <f>COUNTIFS(D$2:D3127,Clef_répartition[[#This Row],[Code_Nom]],J$2:J3127,Clef_répartition[[#This Row],[Année]])</f>
        <v>10</v>
      </c>
      <c r="F3127">
        <f>IF(Clef_répartition[[#This Row],[Code_Nom]]=D3126,F3126-1,(COUNTIFS(Clef_répartition[Code_Nom],Clef_répartition[[#This Row],[Code_Nom]],Clef_répartition[Année],Clef_répartition[[#This Row],[Année]])))</f>
        <v>7</v>
      </c>
      <c r="G3127" t="str">
        <f>Clef_répartition[[#This Row],[Code_Nom]]&amp;"_"&amp;Clef_répartition[[#This Row],[Nombre]]&amp;"_"&amp;Clef_répartition[[#This Row],[Année]]</f>
        <v>ORPC Lavaux-Oron_Office régional de protection civile Lavaux-Oron_10_2017</v>
      </c>
      <c r="H3127">
        <v>5588</v>
      </c>
      <c r="I3127" t="s">
        <v>210</v>
      </c>
      <c r="J3127">
        <v>2017</v>
      </c>
      <c r="K3127">
        <v>0</v>
      </c>
    </row>
    <row r="3128" spans="1:11" x14ac:dyDescent="0.25">
      <c r="A3128" t="s">
        <v>721</v>
      </c>
      <c r="B3128" t="s">
        <v>579</v>
      </c>
      <c r="C3128" t="s">
        <v>580</v>
      </c>
      <c r="D3128" t="str">
        <f>Clef_répartition[[#This Row],[Code association]]&amp;"_"&amp;Clef_répartition[[#This Row],[Nom association]]</f>
        <v>ORPC Lavaux-Oron_Office régional de protection civile Lavaux-Oron</v>
      </c>
      <c r="E3128">
        <f>COUNTIFS(D$2:D3128,Clef_répartition[[#This Row],[Code_Nom]],J$2:J3128,Clef_répartition[[#This Row],[Année]])</f>
        <v>11</v>
      </c>
      <c r="F3128">
        <f>IF(Clef_répartition[[#This Row],[Code_Nom]]=D3127,F3127-1,(COUNTIFS(Clef_répartition[Code_Nom],Clef_répartition[[#This Row],[Code_Nom]],Clef_répartition[Année],Clef_répartition[[#This Row],[Année]])))</f>
        <v>6</v>
      </c>
      <c r="G3128" t="str">
        <f>Clef_répartition[[#This Row],[Code_Nom]]&amp;"_"&amp;Clef_répartition[[#This Row],[Nombre]]&amp;"_"&amp;Clef_répartition[[#This Row],[Année]]</f>
        <v>ORPC Lavaux-Oron_Office régional de protection civile Lavaux-Oron_11_2017</v>
      </c>
      <c r="H3128">
        <v>5607</v>
      </c>
      <c r="I3128" t="s">
        <v>225</v>
      </c>
      <c r="J3128">
        <v>2017</v>
      </c>
      <c r="K3128">
        <v>0</v>
      </c>
    </row>
    <row r="3129" spans="1:11" x14ac:dyDescent="0.25">
      <c r="A3129" t="s">
        <v>721</v>
      </c>
      <c r="B3129" t="s">
        <v>579</v>
      </c>
      <c r="C3129" t="s">
        <v>580</v>
      </c>
      <c r="D3129" t="str">
        <f>Clef_répartition[[#This Row],[Code association]]&amp;"_"&amp;Clef_répartition[[#This Row],[Nom association]]</f>
        <v>ORPC Lavaux-Oron_Office régional de protection civile Lavaux-Oron</v>
      </c>
      <c r="E3129">
        <f>COUNTIFS(D$2:D3129,Clef_répartition[[#This Row],[Code_Nom]],J$2:J3129,Clef_répartition[[#This Row],[Année]])</f>
        <v>12</v>
      </c>
      <c r="F3129">
        <f>IF(Clef_répartition[[#This Row],[Code_Nom]]=D3128,F3128-1,(COUNTIFS(Clef_répartition[Code_Nom],Clef_répartition[[#This Row],[Code_Nom]],Clef_répartition[Année],Clef_répartition[[#This Row],[Année]])))</f>
        <v>5</v>
      </c>
      <c r="G3129" t="str">
        <f>Clef_répartition[[#This Row],[Code_Nom]]&amp;"_"&amp;Clef_répartition[[#This Row],[Nombre]]&amp;"_"&amp;Clef_répartition[[#This Row],[Année]]</f>
        <v>ORPC Lavaux-Oron_Office régional de protection civile Lavaux-Oron_12_2017</v>
      </c>
      <c r="H3129">
        <v>5590</v>
      </c>
      <c r="I3129" t="s">
        <v>226</v>
      </c>
      <c r="J3129">
        <v>2017</v>
      </c>
      <c r="K3129">
        <v>0</v>
      </c>
    </row>
    <row r="3130" spans="1:11" x14ac:dyDescent="0.25">
      <c r="A3130" t="s">
        <v>721</v>
      </c>
      <c r="B3130" t="s">
        <v>579</v>
      </c>
      <c r="C3130" t="s">
        <v>580</v>
      </c>
      <c r="D3130" t="str">
        <f>Clef_répartition[[#This Row],[Code association]]&amp;"_"&amp;Clef_répartition[[#This Row],[Nom association]]</f>
        <v>ORPC Lavaux-Oron_Office régional de protection civile Lavaux-Oron</v>
      </c>
      <c r="E3130">
        <f>COUNTIFS(D$2:D3130,Clef_répartition[[#This Row],[Code_Nom]],J$2:J3130,Clef_répartition[[#This Row],[Année]])</f>
        <v>13</v>
      </c>
      <c r="F3130">
        <f>IF(Clef_répartition[[#This Row],[Code_Nom]]=D3129,F3129-1,(COUNTIFS(Clef_répartition[Code_Nom],Clef_répartition[[#This Row],[Code_Nom]],Clef_répartition[Année],Clef_répartition[[#This Row],[Année]])))</f>
        <v>4</v>
      </c>
      <c r="G3130" t="str">
        <f>Clef_répartition[[#This Row],[Code_Nom]]&amp;"_"&amp;Clef_répartition[[#This Row],[Nombre]]&amp;"_"&amp;Clef_répartition[[#This Row],[Année]]</f>
        <v>ORPC Lavaux-Oron_Office régional de protection civile Lavaux-Oron_13_2017</v>
      </c>
      <c r="H3130">
        <v>5609</v>
      </c>
      <c r="I3130" t="s">
        <v>230</v>
      </c>
      <c r="J3130">
        <v>2017</v>
      </c>
      <c r="K3130">
        <v>0</v>
      </c>
    </row>
    <row r="3131" spans="1:11" x14ac:dyDescent="0.25">
      <c r="A3131" t="s">
        <v>721</v>
      </c>
      <c r="B3131" t="s">
        <v>579</v>
      </c>
      <c r="C3131" t="s">
        <v>580</v>
      </c>
      <c r="D3131" t="str">
        <f>Clef_répartition[[#This Row],[Code association]]&amp;"_"&amp;Clef_répartition[[#This Row],[Nom association]]</f>
        <v>ORPC Lavaux-Oron_Office régional de protection civile Lavaux-Oron</v>
      </c>
      <c r="E3131">
        <f>COUNTIFS(D$2:D3131,Clef_répartition[[#This Row],[Code_Nom]],J$2:J3131,Clef_répartition[[#This Row],[Année]])</f>
        <v>14</v>
      </c>
      <c r="F3131">
        <f>IF(Clef_répartition[[#This Row],[Code_Nom]]=D3130,F3130-1,(COUNTIFS(Clef_répartition[Code_Nom],Clef_répartition[[#This Row],[Code_Nom]],Clef_répartition[Année],Clef_répartition[[#This Row],[Année]])))</f>
        <v>3</v>
      </c>
      <c r="G3131" t="str">
        <f>Clef_répartition[[#This Row],[Code_Nom]]&amp;"_"&amp;Clef_répartition[[#This Row],[Nombre]]&amp;"_"&amp;Clef_répartition[[#This Row],[Année]]</f>
        <v>ORPC Lavaux-Oron_Office régional de protection civile Lavaux-Oron_14_2017</v>
      </c>
      <c r="H3131">
        <v>5611</v>
      </c>
      <c r="I3131" t="s">
        <v>251</v>
      </c>
      <c r="J3131">
        <v>2017</v>
      </c>
      <c r="K3131">
        <v>0</v>
      </c>
    </row>
    <row r="3132" spans="1:11" x14ac:dyDescent="0.25">
      <c r="A3132" t="s">
        <v>721</v>
      </c>
      <c r="B3132" t="s">
        <v>579</v>
      </c>
      <c r="C3132" t="s">
        <v>580</v>
      </c>
      <c r="D3132" t="str">
        <f>Clef_répartition[[#This Row],[Code association]]&amp;"_"&amp;Clef_répartition[[#This Row],[Nom association]]</f>
        <v>ORPC Lavaux-Oron_Office régional de protection civile Lavaux-Oron</v>
      </c>
      <c r="E3132">
        <f>COUNTIFS(D$2:D3132,Clef_répartition[[#This Row],[Code_Nom]],J$2:J3132,Clef_répartition[[#This Row],[Année]])</f>
        <v>15</v>
      </c>
      <c r="F3132">
        <f>IF(Clef_répartition[[#This Row],[Code_Nom]]=D3131,F3131-1,(COUNTIFS(Clef_répartition[Code_Nom],Clef_répartition[[#This Row],[Code_Nom]],Clef_répartition[Année],Clef_répartition[[#This Row],[Année]])))</f>
        <v>2</v>
      </c>
      <c r="G3132" t="str">
        <f>Clef_répartition[[#This Row],[Code_Nom]]&amp;"_"&amp;Clef_répartition[[#This Row],[Nombre]]&amp;"_"&amp;Clef_répartition[[#This Row],[Année]]</f>
        <v>ORPC Lavaux-Oron_Office régional de protection civile Lavaux-Oron_15_2017</v>
      </c>
      <c r="H3132">
        <v>5799</v>
      </c>
      <c r="I3132" t="s">
        <v>254</v>
      </c>
      <c r="J3132">
        <v>2017</v>
      </c>
      <c r="K3132">
        <v>0</v>
      </c>
    </row>
    <row r="3133" spans="1:11" x14ac:dyDescent="0.25">
      <c r="A3133" t="s">
        <v>721</v>
      </c>
      <c r="B3133" t="s">
        <v>579</v>
      </c>
      <c r="C3133" t="s">
        <v>580</v>
      </c>
      <c r="D3133" t="str">
        <f>Clef_répartition[[#This Row],[Code association]]&amp;"_"&amp;Clef_répartition[[#This Row],[Nom association]]</f>
        <v>ORPC Lavaux-Oron_Office régional de protection civile Lavaux-Oron</v>
      </c>
      <c r="E3133">
        <f>COUNTIFS(D$2:D3133,Clef_répartition[[#This Row],[Code_Nom]],J$2:J3133,Clef_répartition[[#This Row],[Année]])</f>
        <v>16</v>
      </c>
      <c r="F3133">
        <f>IF(Clef_répartition[[#This Row],[Code_Nom]]=D3132,F3132-1,(COUNTIFS(Clef_répartition[Code_Nom],Clef_répartition[[#This Row],[Code_Nom]],Clef_répartition[Année],Clef_répartition[[#This Row],[Année]])))</f>
        <v>1</v>
      </c>
      <c r="G3133" t="str">
        <f>Clef_répartition[[#This Row],[Code_Nom]]&amp;"_"&amp;Clef_répartition[[#This Row],[Nombre]]&amp;"_"&amp;Clef_répartition[[#This Row],[Année]]</f>
        <v>ORPC Lavaux-Oron_Office régional de protection civile Lavaux-Oron_16_2017</v>
      </c>
      <c r="H3133">
        <v>5610</v>
      </c>
      <c r="I3133" t="s">
        <v>256</v>
      </c>
      <c r="J3133">
        <v>2017</v>
      </c>
      <c r="K3133">
        <v>0</v>
      </c>
    </row>
    <row r="3134" spans="1:11" x14ac:dyDescent="0.25">
      <c r="A3134" t="s">
        <v>721</v>
      </c>
      <c r="B3134" t="s">
        <v>594</v>
      </c>
      <c r="C3134" t="s">
        <v>595</v>
      </c>
      <c r="D3134" t="str">
        <f>Clef_répartition[[#This Row],[Code association]]&amp;"_"&amp;Clef_répartition[[#This Row],[Nom association]]</f>
        <v>ORPC Morges_Organisations régionales de protection civile Morges</v>
      </c>
      <c r="E3134">
        <f>COUNTIFS(D$2:D3134,Clef_répartition[[#This Row],[Code_Nom]],J$2:J3134,Clef_répartition[[#This Row],[Année]])</f>
        <v>1</v>
      </c>
      <c r="F3134">
        <f>IF(Clef_répartition[[#This Row],[Code_Nom]]=D3133,F3133-1,(COUNTIFS(Clef_répartition[Code_Nom],Clef_répartition[[#This Row],[Code_Nom]],Clef_répartition[Année],Clef_répartition[[#This Row],[Année]])))</f>
        <v>64</v>
      </c>
      <c r="G3134" t="str">
        <f>Clef_répartition[[#This Row],[Code_Nom]]&amp;"_"&amp;Clef_répartition[[#This Row],[Nombre]]&amp;"_"&amp;Clef_répartition[[#This Row],[Année]]</f>
        <v>ORPC Morges_Organisations régionales de protection civile Morges_1_2017</v>
      </c>
      <c r="H3134">
        <v>5621</v>
      </c>
      <c r="I3134" t="s">
        <v>1</v>
      </c>
      <c r="J3134">
        <v>2017</v>
      </c>
      <c r="K3134">
        <v>6.662021587394722E-3</v>
      </c>
    </row>
    <row r="3135" spans="1:11" x14ac:dyDescent="0.25">
      <c r="A3135" t="s">
        <v>721</v>
      </c>
      <c r="B3135" t="s">
        <v>594</v>
      </c>
      <c r="C3135" t="s">
        <v>595</v>
      </c>
      <c r="D3135" t="str">
        <f>Clef_répartition[[#This Row],[Code association]]&amp;"_"&amp;Clef_répartition[[#This Row],[Nom association]]</f>
        <v>ORPC Morges_Organisations régionales de protection civile Morges</v>
      </c>
      <c r="E3135">
        <f>COUNTIFS(D$2:D3135,Clef_répartition[[#This Row],[Code_Nom]],J$2:J3135,Clef_répartition[[#This Row],[Année]])</f>
        <v>2</v>
      </c>
      <c r="F3135">
        <f>IF(Clef_répartition[[#This Row],[Code_Nom]]=D3134,F3134-1,(COUNTIFS(Clef_répartition[Code_Nom],Clef_répartition[[#This Row],[Code_Nom]],Clef_répartition[Année],Clef_répartition[[#This Row],[Année]])))</f>
        <v>63</v>
      </c>
      <c r="G3135" t="str">
        <f>Clef_répartition[[#This Row],[Code_Nom]]&amp;"_"&amp;Clef_répartition[[#This Row],[Nombre]]&amp;"_"&amp;Clef_répartition[[#This Row],[Année]]</f>
        <v>ORPC Morges_Organisations régionales de protection civile Morges_2_2017</v>
      </c>
      <c r="H3135">
        <v>5851</v>
      </c>
      <c r="I3135" t="s">
        <v>4</v>
      </c>
      <c r="J3135">
        <v>2017</v>
      </c>
      <c r="K3135">
        <v>5.4029606268412239E-3</v>
      </c>
    </row>
    <row r="3136" spans="1:11" x14ac:dyDescent="0.25">
      <c r="A3136" t="s">
        <v>721</v>
      </c>
      <c r="B3136" t="s">
        <v>594</v>
      </c>
      <c r="C3136" t="s">
        <v>595</v>
      </c>
      <c r="D3136" t="str">
        <f>Clef_répartition[[#This Row],[Code association]]&amp;"_"&amp;Clef_répartition[[#This Row],[Nom association]]</f>
        <v>ORPC Morges_Organisations régionales de protection civile Morges</v>
      </c>
      <c r="E3136">
        <f>COUNTIFS(D$2:D3136,Clef_répartition[[#This Row],[Code_Nom]],J$2:J3136,Clef_répartition[[#This Row],[Année]])</f>
        <v>3</v>
      </c>
      <c r="F3136">
        <f>IF(Clef_répartition[[#This Row],[Code_Nom]]=D3135,F3135-1,(COUNTIFS(Clef_répartition[Code_Nom],Clef_répartition[[#This Row],[Code_Nom]],Clef_répartition[Année],Clef_répartition[[#This Row],[Année]])))</f>
        <v>62</v>
      </c>
      <c r="G3136" t="str">
        <f>Clef_répartition[[#This Row],[Code_Nom]]&amp;"_"&amp;Clef_répartition[[#This Row],[Nombre]]&amp;"_"&amp;Clef_répartition[[#This Row],[Année]]</f>
        <v>ORPC Morges_Organisations régionales de protection civile Morges_3_2017</v>
      </c>
      <c r="H3136">
        <v>5422</v>
      </c>
      <c r="I3136" t="s">
        <v>9</v>
      </c>
      <c r="J3136">
        <v>2017</v>
      </c>
      <c r="K3136">
        <v>3.9959905631547422E-2</v>
      </c>
    </row>
    <row r="3137" spans="1:11" x14ac:dyDescent="0.25">
      <c r="A3137" t="s">
        <v>721</v>
      </c>
      <c r="B3137" t="s">
        <v>594</v>
      </c>
      <c r="C3137" t="s">
        <v>595</v>
      </c>
      <c r="D3137" t="str">
        <f>Clef_répartition[[#This Row],[Code association]]&amp;"_"&amp;Clef_répartition[[#This Row],[Nom association]]</f>
        <v>ORPC Morges_Organisations régionales de protection civile Morges</v>
      </c>
      <c r="E3137">
        <f>COUNTIFS(D$2:D3137,Clef_répartition[[#This Row],[Code_Nom]],J$2:J3137,Clef_répartition[[#This Row],[Année]])</f>
        <v>4</v>
      </c>
      <c r="F3137">
        <f>IF(Clef_répartition[[#This Row],[Code_Nom]]=D3136,F3136-1,(COUNTIFS(Clef_répartition[Code_Nom],Clef_répartition[[#This Row],[Code_Nom]],Clef_répartition[Année],Clef_répartition[[#This Row],[Année]])))</f>
        <v>61</v>
      </c>
      <c r="G3137" t="str">
        <f>Clef_répartition[[#This Row],[Code_Nom]]&amp;"_"&amp;Clef_répartition[[#This Row],[Nombre]]&amp;"_"&amp;Clef_répartition[[#This Row],[Année]]</f>
        <v>ORPC Morges_Organisations régionales de protection civile Morges_4_2017</v>
      </c>
      <c r="H3137">
        <v>5422</v>
      </c>
      <c r="I3137" t="s">
        <v>9</v>
      </c>
      <c r="J3137">
        <v>2017</v>
      </c>
      <c r="K3137">
        <v>6.5275587663647366E-3</v>
      </c>
    </row>
    <row r="3138" spans="1:11" x14ac:dyDescent="0.25">
      <c r="A3138" t="s">
        <v>721</v>
      </c>
      <c r="B3138" t="s">
        <v>594</v>
      </c>
      <c r="C3138" t="s">
        <v>595</v>
      </c>
      <c r="D3138" t="str">
        <f>Clef_répartition[[#This Row],[Code association]]&amp;"_"&amp;Clef_répartition[[#This Row],[Nom association]]</f>
        <v>ORPC Morges_Organisations régionales de protection civile Morges</v>
      </c>
      <c r="E3138">
        <f>COUNTIFS(D$2:D3138,Clef_répartition[[#This Row],[Code_Nom]],J$2:J3138,Clef_répartition[[#This Row],[Année]])</f>
        <v>5</v>
      </c>
      <c r="F3138">
        <f>IF(Clef_répartition[[#This Row],[Code_Nom]]=D3137,F3137-1,(COUNTIFS(Clef_répartition[Code_Nom],Clef_répartition[[#This Row],[Code_Nom]],Clef_répartition[Année],Clef_répartition[[#This Row],[Année]])))</f>
        <v>60</v>
      </c>
      <c r="G3138" t="str">
        <f>Clef_répartition[[#This Row],[Code_Nom]]&amp;"_"&amp;Clef_répartition[[#This Row],[Nombre]]&amp;"_"&amp;Clef_répartition[[#This Row],[Année]]</f>
        <v>ORPC Morges_Organisations régionales de protection civile Morges_5_2017</v>
      </c>
      <c r="H3138">
        <v>5422</v>
      </c>
      <c r="I3138" t="s">
        <v>9</v>
      </c>
      <c r="J3138">
        <v>2017</v>
      </c>
      <c r="K3138">
        <v>0</v>
      </c>
    </row>
    <row r="3139" spans="1:11" x14ac:dyDescent="0.25">
      <c r="A3139" t="s">
        <v>721</v>
      </c>
      <c r="B3139" t="s">
        <v>594</v>
      </c>
      <c r="C3139" t="s">
        <v>595</v>
      </c>
      <c r="D3139" t="str">
        <f>Clef_répartition[[#This Row],[Code association]]&amp;"_"&amp;Clef_répartition[[#This Row],[Nom association]]</f>
        <v>ORPC Morges_Organisations régionales de protection civile Morges</v>
      </c>
      <c r="E3139">
        <f>COUNTIFS(D$2:D3139,Clef_répartition[[#This Row],[Code_Nom]],J$2:J3139,Clef_répartition[[#This Row],[Année]])</f>
        <v>6</v>
      </c>
      <c r="F3139">
        <f>IF(Clef_répartition[[#This Row],[Code_Nom]]=D3138,F3138-1,(COUNTIFS(Clef_répartition[Code_Nom],Clef_répartition[[#This Row],[Code_Nom]],Clef_répartition[Année],Clef_répartition[[#This Row],[Année]])))</f>
        <v>59</v>
      </c>
      <c r="G3139" t="str">
        <f>Clef_répartition[[#This Row],[Code_Nom]]&amp;"_"&amp;Clef_répartition[[#This Row],[Nombre]]&amp;"_"&amp;Clef_répartition[[#This Row],[Année]]</f>
        <v>ORPC Morges_Organisations régionales de protection civile Morges_6_2017</v>
      </c>
      <c r="H3139">
        <v>5423</v>
      </c>
      <c r="I3139" t="s">
        <v>12</v>
      </c>
      <c r="J3139">
        <v>2017</v>
      </c>
      <c r="K3139">
        <v>6.441991516618382E-3</v>
      </c>
    </row>
    <row r="3140" spans="1:11" x14ac:dyDescent="0.25">
      <c r="A3140" t="s">
        <v>721</v>
      </c>
      <c r="B3140" t="s">
        <v>594</v>
      </c>
      <c r="C3140" t="s">
        <v>595</v>
      </c>
      <c r="D3140" t="str">
        <f>Clef_répartition[[#This Row],[Code association]]&amp;"_"&amp;Clef_répartition[[#This Row],[Nom association]]</f>
        <v>ORPC Morges_Organisations régionales de protection civile Morges</v>
      </c>
      <c r="E3140">
        <f>COUNTIFS(D$2:D3140,Clef_répartition[[#This Row],[Code_Nom]],J$2:J3140,Clef_répartition[[#This Row],[Année]])</f>
        <v>7</v>
      </c>
      <c r="F3140">
        <f>IF(Clef_répartition[[#This Row],[Code_Nom]]=D3139,F3139-1,(COUNTIFS(Clef_répartition[Code_Nom],Clef_répartition[[#This Row],[Code_Nom]],Clef_répartition[Année],Clef_répartition[[#This Row],[Année]])))</f>
        <v>58</v>
      </c>
      <c r="G3140" t="str">
        <f>Clef_répartition[[#This Row],[Code_Nom]]&amp;"_"&amp;Clef_répartition[[#This Row],[Nombre]]&amp;"_"&amp;Clef_répartition[[#This Row],[Année]]</f>
        <v>ORPC Morges_Organisations régionales de protection civile Morges_7_2017</v>
      </c>
      <c r="H3140">
        <v>5424</v>
      </c>
      <c r="I3140" t="s">
        <v>20</v>
      </c>
      <c r="J3140">
        <v>2017</v>
      </c>
      <c r="K3140">
        <v>3.6793917390932321E-3</v>
      </c>
    </row>
    <row r="3141" spans="1:11" x14ac:dyDescent="0.25">
      <c r="A3141" t="s">
        <v>721</v>
      </c>
      <c r="B3141" t="s">
        <v>594</v>
      </c>
      <c r="C3141" t="s">
        <v>595</v>
      </c>
      <c r="D3141" t="str">
        <f>Clef_répartition[[#This Row],[Code association]]&amp;"_"&amp;Clef_répartition[[#This Row],[Nom association]]</f>
        <v>ORPC Morges_Organisations régionales de protection civile Morges</v>
      </c>
      <c r="E3141">
        <f>COUNTIFS(D$2:D3141,Clef_répartition[[#This Row],[Code_Nom]],J$2:J3141,Clef_répartition[[#This Row],[Année]])</f>
        <v>8</v>
      </c>
      <c r="F3141">
        <f>IF(Clef_répartition[[#This Row],[Code_Nom]]=D3140,F3140-1,(COUNTIFS(Clef_répartition[Code_Nom],Clef_répartition[[#This Row],[Code_Nom]],Clef_répartition[Année],Clef_répartition[[#This Row],[Année]])))</f>
        <v>57</v>
      </c>
      <c r="G3141" t="str">
        <f>Clef_répartition[[#This Row],[Code_Nom]]&amp;"_"&amp;Clef_répartition[[#This Row],[Nombre]]&amp;"_"&amp;Clef_répartition[[#This Row],[Année]]</f>
        <v>ORPC Morges_Organisations régionales de protection civile Morges_8_2017</v>
      </c>
      <c r="H3141">
        <v>5425</v>
      </c>
      <c r="I3141" t="s">
        <v>23</v>
      </c>
      <c r="J3141">
        <v>2017</v>
      </c>
      <c r="K3141">
        <v>1.9277078978571515E-2</v>
      </c>
    </row>
    <row r="3142" spans="1:11" x14ac:dyDescent="0.25">
      <c r="A3142" t="s">
        <v>721</v>
      </c>
      <c r="B3142" t="s">
        <v>594</v>
      </c>
      <c r="C3142" t="s">
        <v>595</v>
      </c>
      <c r="D3142" t="str">
        <f>Clef_répartition[[#This Row],[Code association]]&amp;"_"&amp;Clef_répartition[[#This Row],[Nom association]]</f>
        <v>ORPC Morges_Organisations régionales de protection civile Morges</v>
      </c>
      <c r="E3142">
        <f>COUNTIFS(D$2:D3142,Clef_répartition[[#This Row],[Code_Nom]],J$2:J3142,Clef_répartition[[#This Row],[Année]])</f>
        <v>9</v>
      </c>
      <c r="F3142">
        <f>IF(Clef_répartition[[#This Row],[Code_Nom]]=D3141,F3141-1,(COUNTIFS(Clef_répartition[Code_Nom],Clef_répartition[[#This Row],[Code_Nom]],Clef_répartition[Année],Clef_répartition[[#This Row],[Année]])))</f>
        <v>56</v>
      </c>
      <c r="G3142" t="str">
        <f>Clef_répartition[[#This Row],[Code_Nom]]&amp;"_"&amp;Clef_répartition[[#This Row],[Nombre]]&amp;"_"&amp;Clef_répartition[[#This Row],[Année]]</f>
        <v>ORPC Morges_Organisations régionales de protection civile Morges_9_2017</v>
      </c>
      <c r="H3142">
        <v>5426</v>
      </c>
      <c r="I3142" t="s">
        <v>31</v>
      </c>
      <c r="J3142">
        <v>2017</v>
      </c>
      <c r="K3142">
        <v>5.9041402324984411E-3</v>
      </c>
    </row>
    <row r="3143" spans="1:11" x14ac:dyDescent="0.25">
      <c r="A3143" t="s">
        <v>721</v>
      </c>
      <c r="B3143" t="s">
        <v>594</v>
      </c>
      <c r="C3143" t="s">
        <v>595</v>
      </c>
      <c r="D3143" t="str">
        <f>Clef_répartition[[#This Row],[Code association]]&amp;"_"&amp;Clef_répartition[[#This Row],[Nom association]]</f>
        <v>ORPC Morges_Organisations régionales de protection civile Morges</v>
      </c>
      <c r="E3143">
        <f>COUNTIFS(D$2:D3143,Clef_répartition[[#This Row],[Code_Nom]],J$2:J3143,Clef_répartition[[#This Row],[Année]])</f>
        <v>10</v>
      </c>
      <c r="F3143">
        <f>IF(Clef_répartition[[#This Row],[Code_Nom]]=D3142,F3142-1,(COUNTIFS(Clef_répartition[Code_Nom],Clef_répartition[[#This Row],[Code_Nom]],Clef_répartition[Année],Clef_répartition[[#This Row],[Année]])))</f>
        <v>55</v>
      </c>
      <c r="G3143" t="str">
        <f>Clef_répartition[[#This Row],[Code_Nom]]&amp;"_"&amp;Clef_répartition[[#This Row],[Nombre]]&amp;"_"&amp;Clef_répartition[[#This Row],[Année]]</f>
        <v>ORPC Morges_Organisations régionales de protection civile Morges_10_2017</v>
      </c>
      <c r="H3143">
        <v>5622</v>
      </c>
      <c r="I3143" t="s">
        <v>36</v>
      </c>
      <c r="J3143">
        <v>2017</v>
      </c>
      <c r="K3143">
        <v>6.686469373036537E-3</v>
      </c>
    </row>
    <row r="3144" spans="1:11" x14ac:dyDescent="0.25">
      <c r="A3144" t="s">
        <v>721</v>
      </c>
      <c r="B3144" t="s">
        <v>594</v>
      </c>
      <c r="C3144" t="s">
        <v>595</v>
      </c>
      <c r="D3144" t="str">
        <f>Clef_répartition[[#This Row],[Code association]]&amp;"_"&amp;Clef_répartition[[#This Row],[Nom association]]</f>
        <v>ORPC Morges_Organisations régionales de protection civile Morges</v>
      </c>
      <c r="E3144">
        <f>COUNTIFS(D$2:D3144,Clef_répartition[[#This Row],[Code_Nom]],J$2:J3144,Clef_répartition[[#This Row],[Année]])</f>
        <v>11</v>
      </c>
      <c r="F3144">
        <f>IF(Clef_répartition[[#This Row],[Code_Nom]]=D3143,F3143-1,(COUNTIFS(Clef_répartition[Code_Nom],Clef_répartition[[#This Row],[Code_Nom]],Clef_répartition[Année],Clef_répartition[[#This Row],[Année]])))</f>
        <v>54</v>
      </c>
      <c r="G3144" t="str">
        <f>Clef_répartition[[#This Row],[Code_Nom]]&amp;"_"&amp;Clef_répartition[[#This Row],[Nombre]]&amp;"_"&amp;Clef_répartition[[#This Row],[Année]]</f>
        <v>ORPC Morges_Organisations régionales de protection civile Morges_11_2017</v>
      </c>
      <c r="H3144">
        <v>5623</v>
      </c>
      <c r="I3144" t="s">
        <v>39</v>
      </c>
      <c r="J3144">
        <v>2017</v>
      </c>
      <c r="K3144">
        <v>7.7988436197391426E-3</v>
      </c>
    </row>
    <row r="3145" spans="1:11" x14ac:dyDescent="0.25">
      <c r="A3145" t="s">
        <v>721</v>
      </c>
      <c r="B3145" t="s">
        <v>594</v>
      </c>
      <c r="C3145" t="s">
        <v>595</v>
      </c>
      <c r="D3145" t="str">
        <f>Clef_répartition[[#This Row],[Code association]]&amp;"_"&amp;Clef_répartition[[#This Row],[Nom association]]</f>
        <v>ORPC Morges_Organisations régionales de protection civile Morges</v>
      </c>
      <c r="E3145">
        <f>COUNTIFS(D$2:D3145,Clef_répartition[[#This Row],[Code_Nom]],J$2:J3145,Clef_répartition[[#This Row],[Année]])</f>
        <v>12</v>
      </c>
      <c r="F3145">
        <f>IF(Clef_répartition[[#This Row],[Code_Nom]]=D3144,F3144-1,(COUNTIFS(Clef_répartition[Code_Nom],Clef_répartition[[#This Row],[Code_Nom]],Clef_répartition[Année],Clef_répartition[[#This Row],[Année]])))</f>
        <v>53</v>
      </c>
      <c r="G3145" t="str">
        <f>Clef_répartition[[#This Row],[Code_Nom]]&amp;"_"&amp;Clef_répartition[[#This Row],[Nombre]]&amp;"_"&amp;Clef_répartition[[#This Row],[Année]]</f>
        <v>ORPC Morges_Organisations régionales de protection civile Morges_12_2017</v>
      </c>
      <c r="H3145">
        <v>5475</v>
      </c>
      <c r="I3145" t="s">
        <v>55</v>
      </c>
      <c r="J3145">
        <v>2017</v>
      </c>
      <c r="K3145">
        <v>1.7235688877479925E-3</v>
      </c>
    </row>
    <row r="3146" spans="1:11" x14ac:dyDescent="0.25">
      <c r="A3146" t="s">
        <v>721</v>
      </c>
      <c r="B3146" t="s">
        <v>594</v>
      </c>
      <c r="C3146" t="s">
        <v>595</v>
      </c>
      <c r="D3146" t="str">
        <f>Clef_répartition[[#This Row],[Code association]]&amp;"_"&amp;Clef_répartition[[#This Row],[Nom association]]</f>
        <v>ORPC Morges_Organisations régionales de protection civile Morges</v>
      </c>
      <c r="E3146">
        <f>COUNTIFS(D$2:D3146,Clef_répartition[[#This Row],[Code_Nom]],J$2:J3146,Clef_répartition[[#This Row],[Année]])</f>
        <v>13</v>
      </c>
      <c r="F3146">
        <f>IF(Clef_répartition[[#This Row],[Code_Nom]]=D3145,F3145-1,(COUNTIFS(Clef_répartition[Code_Nom],Clef_répartition[[#This Row],[Code_Nom]],Clef_répartition[Année],Clef_répartition[[#This Row],[Année]])))</f>
        <v>52</v>
      </c>
      <c r="G3146" t="str">
        <f>Clef_répartition[[#This Row],[Code_Nom]]&amp;"_"&amp;Clef_répartition[[#This Row],[Nombre]]&amp;"_"&amp;Clef_répartition[[#This Row],[Année]]</f>
        <v>ORPC Morges_Organisations régionales de protection civile Morges_13_2017</v>
      </c>
      <c r="H3146">
        <v>5476</v>
      </c>
      <c r="I3146" t="s">
        <v>64</v>
      </c>
      <c r="J3146">
        <v>2017</v>
      </c>
      <c r="K3146">
        <v>3.6427200606305079E-3</v>
      </c>
    </row>
    <row r="3147" spans="1:11" x14ac:dyDescent="0.25">
      <c r="A3147" t="s">
        <v>721</v>
      </c>
      <c r="B3147" t="s">
        <v>594</v>
      </c>
      <c r="C3147" t="s">
        <v>595</v>
      </c>
      <c r="D3147" t="str">
        <f>Clef_répartition[[#This Row],[Code association]]&amp;"_"&amp;Clef_répartition[[#This Row],[Nom association]]</f>
        <v>ORPC Morges_Organisations régionales de protection civile Morges</v>
      </c>
      <c r="E3147">
        <f>COUNTIFS(D$2:D3147,Clef_répartition[[#This Row],[Code_Nom]],J$2:J3147,Clef_répartition[[#This Row],[Année]])</f>
        <v>14</v>
      </c>
      <c r="F3147">
        <f>IF(Clef_répartition[[#This Row],[Code_Nom]]=D3146,F3146-1,(COUNTIFS(Clef_répartition[Code_Nom],Clef_répartition[[#This Row],[Code_Nom]],Clef_répartition[Année],Clef_répartition[[#This Row],[Année]])))</f>
        <v>51</v>
      </c>
      <c r="G3147" t="str">
        <f>Clef_répartition[[#This Row],[Code_Nom]]&amp;"_"&amp;Clef_répartition[[#This Row],[Nombre]]&amp;"_"&amp;Clef_répartition[[#This Row],[Année]]</f>
        <v>ORPC Morges_Organisations régionales de protection civile Morges_14_2017</v>
      </c>
      <c r="H3147">
        <v>5628</v>
      </c>
      <c r="I3147" t="s">
        <v>67</v>
      </c>
      <c r="J3147">
        <v>2017</v>
      </c>
      <c r="K3147">
        <v>4.131675773466818E-3</v>
      </c>
    </row>
    <row r="3148" spans="1:11" x14ac:dyDescent="0.25">
      <c r="A3148" t="s">
        <v>721</v>
      </c>
      <c r="B3148" t="s">
        <v>594</v>
      </c>
      <c r="C3148" t="s">
        <v>595</v>
      </c>
      <c r="D3148" t="str">
        <f>Clef_répartition[[#This Row],[Code association]]&amp;"_"&amp;Clef_répartition[[#This Row],[Nom association]]</f>
        <v>ORPC Morges_Organisations régionales de protection civile Morges</v>
      </c>
      <c r="E3148">
        <f>COUNTIFS(D$2:D3148,Clef_répartition[[#This Row],[Code_Nom]],J$2:J3148,Clef_répartition[[#This Row],[Année]])</f>
        <v>15</v>
      </c>
      <c r="F3148">
        <f>IF(Clef_répartition[[#This Row],[Code_Nom]]=D3147,F3147-1,(COUNTIFS(Clef_répartition[Code_Nom],Clef_répartition[[#This Row],[Code_Nom]],Clef_répartition[Année],Clef_répartition[[#This Row],[Année]])))</f>
        <v>50</v>
      </c>
      <c r="G3148" t="str">
        <f>Clef_répartition[[#This Row],[Code_Nom]]&amp;"_"&amp;Clef_répartition[[#This Row],[Nombre]]&amp;"_"&amp;Clef_répartition[[#This Row],[Année]]</f>
        <v>ORPC Morges_Organisations régionales de protection civile Morges_15_2017</v>
      </c>
      <c r="H3148">
        <v>5629</v>
      </c>
      <c r="I3148" t="s">
        <v>68</v>
      </c>
      <c r="J3148">
        <v>2017</v>
      </c>
      <c r="K3148">
        <v>2.310315743151564E-3</v>
      </c>
    </row>
    <row r="3149" spans="1:11" x14ac:dyDescent="0.25">
      <c r="A3149" t="s">
        <v>721</v>
      </c>
      <c r="B3149" t="s">
        <v>594</v>
      </c>
      <c r="C3149" t="s">
        <v>595</v>
      </c>
      <c r="D3149" t="str">
        <f>Clef_répartition[[#This Row],[Code association]]&amp;"_"&amp;Clef_répartition[[#This Row],[Nom association]]</f>
        <v>ORPC Morges_Organisations régionales de protection civile Morges</v>
      </c>
      <c r="E3149">
        <f>COUNTIFS(D$2:D3149,Clef_répartition[[#This Row],[Code_Nom]],J$2:J3149,Clef_répartition[[#This Row],[Année]])</f>
        <v>16</v>
      </c>
      <c r="F3149">
        <f>IF(Clef_répartition[[#This Row],[Code_Nom]]=D3148,F3148-1,(COUNTIFS(Clef_répartition[Code_Nom],Clef_répartition[[#This Row],[Code_Nom]],Clef_répartition[Année],Clef_répartition[[#This Row],[Année]])))</f>
        <v>49</v>
      </c>
      <c r="G3149" t="str">
        <f>Clef_répartition[[#This Row],[Code_Nom]]&amp;"_"&amp;Clef_répartition[[#This Row],[Nombre]]&amp;"_"&amp;Clef_répartition[[#This Row],[Année]]</f>
        <v>ORPC Morges_Organisations régionales de protection civile Morges_16_2017</v>
      </c>
      <c r="H3149">
        <v>5477</v>
      </c>
      <c r="I3149" t="s">
        <v>79</v>
      </c>
      <c r="J3149">
        <v>2017</v>
      </c>
      <c r="K3149">
        <v>4.6548583862016699E-2</v>
      </c>
    </row>
    <row r="3150" spans="1:11" x14ac:dyDescent="0.25">
      <c r="A3150" t="s">
        <v>721</v>
      </c>
      <c r="B3150" t="s">
        <v>594</v>
      </c>
      <c r="C3150" t="s">
        <v>595</v>
      </c>
      <c r="D3150" t="str">
        <f>Clef_répartition[[#This Row],[Code association]]&amp;"_"&amp;Clef_répartition[[#This Row],[Nom association]]</f>
        <v>ORPC Morges_Organisations régionales de protection civile Morges</v>
      </c>
      <c r="E3150">
        <f>COUNTIFS(D$2:D3150,Clef_répartition[[#This Row],[Code_Nom]],J$2:J3150,Clef_répartition[[#This Row],[Année]])</f>
        <v>17</v>
      </c>
      <c r="F3150">
        <f>IF(Clef_répartition[[#This Row],[Code_Nom]]=D3149,F3149-1,(COUNTIFS(Clef_répartition[Code_Nom],Clef_répartition[[#This Row],[Code_Nom]],Clef_répartition[Année],Clef_répartition[[#This Row],[Année]])))</f>
        <v>48</v>
      </c>
      <c r="G3150" t="str">
        <f>Clef_répartition[[#This Row],[Code_Nom]]&amp;"_"&amp;Clef_répartition[[#This Row],[Nombre]]&amp;"_"&amp;Clef_répartition[[#This Row],[Année]]</f>
        <v>ORPC Morges_Organisations régionales de protection civile Morges_17_2017</v>
      </c>
      <c r="H3150">
        <v>5479</v>
      </c>
      <c r="I3150" t="s">
        <v>85</v>
      </c>
      <c r="J3150">
        <v>2017</v>
      </c>
      <c r="K3150">
        <v>5.8552446612148102E-3</v>
      </c>
    </row>
    <row r="3151" spans="1:11" x14ac:dyDescent="0.25">
      <c r="A3151" t="s">
        <v>721</v>
      </c>
      <c r="B3151" t="s">
        <v>594</v>
      </c>
      <c r="C3151" t="s">
        <v>595</v>
      </c>
      <c r="D3151" t="str">
        <f>Clef_répartition[[#This Row],[Code association]]&amp;"_"&amp;Clef_répartition[[#This Row],[Nom association]]</f>
        <v>ORPC Morges_Organisations régionales de protection civile Morges</v>
      </c>
      <c r="E3151">
        <f>COUNTIFS(D$2:D3151,Clef_répartition[[#This Row],[Code_Nom]],J$2:J3151,Clef_répartition[[#This Row],[Année]])</f>
        <v>18</v>
      </c>
      <c r="F3151">
        <f>IF(Clef_répartition[[#This Row],[Code_Nom]]=D3150,F3150-1,(COUNTIFS(Clef_répartition[Code_Nom],Clef_répartition[[#This Row],[Code_Nom]],Clef_répartition[Année],Clef_répartition[[#This Row],[Année]])))</f>
        <v>47</v>
      </c>
      <c r="G3151" t="str">
        <f>Clef_répartition[[#This Row],[Code_Nom]]&amp;"_"&amp;Clef_répartition[[#This Row],[Nombre]]&amp;"_"&amp;Clef_répartition[[#This Row],[Année]]</f>
        <v>ORPC Morges_Organisations régionales de protection civile Morges_18_2017</v>
      </c>
      <c r="H3151">
        <v>5631</v>
      </c>
      <c r="I3151" t="s">
        <v>92</v>
      </c>
      <c r="J3151">
        <v>2017</v>
      </c>
      <c r="K3151">
        <v>9.4612930433825952E-3</v>
      </c>
    </row>
    <row r="3152" spans="1:11" x14ac:dyDescent="0.25">
      <c r="A3152" t="s">
        <v>721</v>
      </c>
      <c r="B3152" t="s">
        <v>594</v>
      </c>
      <c r="C3152" t="s">
        <v>595</v>
      </c>
      <c r="D3152" t="str">
        <f>Clef_répartition[[#This Row],[Code association]]&amp;"_"&amp;Clef_répartition[[#This Row],[Nom association]]</f>
        <v>ORPC Morges_Organisations régionales de protection civile Morges</v>
      </c>
      <c r="E3152">
        <f>COUNTIFS(D$2:D3152,Clef_répartition[[#This Row],[Code_Nom]],J$2:J3152,Clef_répartition[[#This Row],[Année]])</f>
        <v>19</v>
      </c>
      <c r="F3152">
        <f>IF(Clef_répartition[[#This Row],[Code_Nom]]=D3151,F3151-1,(COUNTIFS(Clef_répartition[Code_Nom],Clef_répartition[[#This Row],[Code_Nom]],Clef_répartition[Année],Clef_répartition[[#This Row],[Année]])))</f>
        <v>46</v>
      </c>
      <c r="G3152" t="str">
        <f>Clef_répartition[[#This Row],[Code_Nom]]&amp;"_"&amp;Clef_répartition[[#This Row],[Nombre]]&amp;"_"&amp;Clef_répartition[[#This Row],[Année]]</f>
        <v>ORPC Morges_Organisations régionales de protection civile Morges_19_2017</v>
      </c>
      <c r="H3152">
        <v>5632</v>
      </c>
      <c r="I3152" t="s">
        <v>93</v>
      </c>
      <c r="J3152">
        <v>2017</v>
      </c>
      <c r="K3152">
        <v>1.9729363012945103E-2</v>
      </c>
    </row>
    <row r="3153" spans="1:11" x14ac:dyDescent="0.25">
      <c r="A3153" t="s">
        <v>721</v>
      </c>
      <c r="B3153" t="s">
        <v>594</v>
      </c>
      <c r="C3153" t="s">
        <v>595</v>
      </c>
      <c r="D3153" t="str">
        <f>Clef_répartition[[#This Row],[Code association]]&amp;"_"&amp;Clef_répartition[[#This Row],[Nom association]]</f>
        <v>ORPC Morges_Organisations régionales de protection civile Morges</v>
      </c>
      <c r="E3153">
        <f>COUNTIFS(D$2:D3153,Clef_répartition[[#This Row],[Code_Nom]],J$2:J3153,Clef_répartition[[#This Row],[Année]])</f>
        <v>20</v>
      </c>
      <c r="F3153">
        <f>IF(Clef_répartition[[#This Row],[Code_Nom]]=D3152,F3152-1,(COUNTIFS(Clef_répartition[Code_Nom],Clef_répartition[[#This Row],[Code_Nom]],Clef_répartition[Année],Clef_répartition[[#This Row],[Année]])))</f>
        <v>45</v>
      </c>
      <c r="G3153" t="str">
        <f>Clef_répartition[[#This Row],[Code_Nom]]&amp;"_"&amp;Clef_répartition[[#This Row],[Nombre]]&amp;"_"&amp;Clef_répartition[[#This Row],[Année]]</f>
        <v>ORPC Morges_Organisations régionales de protection civile Morges_20_2017</v>
      </c>
      <c r="H3153">
        <v>5481</v>
      </c>
      <c r="I3153" t="s">
        <v>94</v>
      </c>
      <c r="J3153">
        <v>2017</v>
      </c>
      <c r="K3153">
        <v>2.7992714559878741E-3</v>
      </c>
    </row>
    <row r="3154" spans="1:11" x14ac:dyDescent="0.25">
      <c r="A3154" t="s">
        <v>721</v>
      </c>
      <c r="B3154" t="s">
        <v>594</v>
      </c>
      <c r="C3154" t="s">
        <v>595</v>
      </c>
      <c r="D3154" t="str">
        <f>Clef_répartition[[#This Row],[Code association]]&amp;"_"&amp;Clef_répartition[[#This Row],[Nom association]]</f>
        <v>ORPC Morges_Organisations régionales de protection civile Morges</v>
      </c>
      <c r="E3154">
        <f>COUNTIFS(D$2:D3154,Clef_répartition[[#This Row],[Code_Nom]],J$2:J3154,Clef_répartition[[#This Row],[Année]])</f>
        <v>21</v>
      </c>
      <c r="F3154">
        <f>IF(Clef_répartition[[#This Row],[Code_Nom]]=D3153,F3153-1,(COUNTIFS(Clef_répartition[Code_Nom],Clef_répartition[[#This Row],[Code_Nom]],Clef_répartition[Année],Clef_répartition[[#This Row],[Année]])))</f>
        <v>44</v>
      </c>
      <c r="G3154" t="str">
        <f>Clef_répartition[[#This Row],[Code_Nom]]&amp;"_"&amp;Clef_répartition[[#This Row],[Nombre]]&amp;"_"&amp;Clef_répartition[[#This Row],[Année]]</f>
        <v>ORPC Morges_Organisations régionales de protection civile Morges_21_2017</v>
      </c>
      <c r="H3154">
        <v>5633</v>
      </c>
      <c r="I3154" t="s">
        <v>100</v>
      </c>
      <c r="J3154">
        <v>2017</v>
      </c>
      <c r="K3154">
        <v>3.3701272507242655E-2</v>
      </c>
    </row>
    <row r="3155" spans="1:11" x14ac:dyDescent="0.25">
      <c r="A3155" t="s">
        <v>721</v>
      </c>
      <c r="B3155" t="s">
        <v>594</v>
      </c>
      <c r="C3155" t="s">
        <v>595</v>
      </c>
      <c r="D3155" t="str">
        <f>Clef_répartition[[#This Row],[Code association]]&amp;"_"&amp;Clef_répartition[[#This Row],[Nom association]]</f>
        <v>ORPC Morges_Organisations régionales de protection civile Morges</v>
      </c>
      <c r="E3155">
        <f>COUNTIFS(D$2:D3155,Clef_répartition[[#This Row],[Code_Nom]],J$2:J3155,Clef_répartition[[#This Row],[Année]])</f>
        <v>22</v>
      </c>
      <c r="F3155">
        <f>IF(Clef_répartition[[#This Row],[Code_Nom]]=D3154,F3154-1,(COUNTIFS(Clef_répartition[Code_Nom],Clef_répartition[[#This Row],[Code_Nom]],Clef_répartition[Année],Clef_répartition[[#This Row],[Année]])))</f>
        <v>43</v>
      </c>
      <c r="G3155" t="str">
        <f>Clef_répartition[[#This Row],[Code_Nom]]&amp;"_"&amp;Clef_répartition[[#This Row],[Nombre]]&amp;"_"&amp;Clef_répartition[[#This Row],[Année]]</f>
        <v>ORPC Morges_Organisations régionales de protection civile Morges_22_2017</v>
      </c>
      <c r="H3155">
        <v>5634</v>
      </c>
      <c r="I3155" t="s">
        <v>101</v>
      </c>
      <c r="J3155">
        <v>2017</v>
      </c>
      <c r="K3155">
        <v>3.3151197330301807E-2</v>
      </c>
    </row>
    <row r="3156" spans="1:11" x14ac:dyDescent="0.25">
      <c r="A3156" t="s">
        <v>721</v>
      </c>
      <c r="B3156" t="s">
        <v>594</v>
      </c>
      <c r="C3156" t="s">
        <v>595</v>
      </c>
      <c r="D3156" t="str">
        <f>Clef_répartition[[#This Row],[Code association]]&amp;"_"&amp;Clef_répartition[[#This Row],[Nom association]]</f>
        <v>ORPC Morges_Organisations régionales de protection civile Morges</v>
      </c>
      <c r="E3156">
        <f>COUNTIFS(D$2:D3156,Clef_répartition[[#This Row],[Code_Nom]],J$2:J3156,Clef_répartition[[#This Row],[Année]])</f>
        <v>23</v>
      </c>
      <c r="F3156">
        <f>IF(Clef_répartition[[#This Row],[Code_Nom]]=D3155,F3155-1,(COUNTIFS(Clef_répartition[Code_Nom],Clef_répartition[[#This Row],[Code_Nom]],Clef_répartition[Année],Clef_répartition[[#This Row],[Année]])))</f>
        <v>42</v>
      </c>
      <c r="G3156" t="str">
        <f>Clef_répartition[[#This Row],[Code_Nom]]&amp;"_"&amp;Clef_répartition[[#This Row],[Nombre]]&amp;"_"&amp;Clef_répartition[[#This Row],[Année]]</f>
        <v>ORPC Morges_Organisations régionales de protection civile Morges_23_2017</v>
      </c>
      <c r="H3156">
        <v>5482</v>
      </c>
      <c r="I3156" t="s">
        <v>102</v>
      </c>
      <c r="J3156">
        <v>2017</v>
      </c>
      <c r="K3156">
        <v>1.3336267067610352E-2</v>
      </c>
    </row>
    <row r="3157" spans="1:11" x14ac:dyDescent="0.25">
      <c r="A3157" t="s">
        <v>721</v>
      </c>
      <c r="B3157" t="s">
        <v>594</v>
      </c>
      <c r="C3157" t="s">
        <v>595</v>
      </c>
      <c r="D3157" t="str">
        <f>Clef_répartition[[#This Row],[Code association]]&amp;"_"&amp;Clef_répartition[[#This Row],[Nom association]]</f>
        <v>ORPC Morges_Organisations régionales de protection civile Morges</v>
      </c>
      <c r="E3157">
        <f>COUNTIFS(D$2:D3157,Clef_répartition[[#This Row],[Code_Nom]],J$2:J3157,Clef_répartition[[#This Row],[Année]])</f>
        <v>24</v>
      </c>
      <c r="F3157">
        <f>IF(Clef_répartition[[#This Row],[Code_Nom]]=D3156,F3156-1,(COUNTIFS(Clef_répartition[Code_Nom],Clef_répartition[[#This Row],[Code_Nom]],Clef_répartition[Année],Clef_répartition[[#This Row],[Année]])))</f>
        <v>41</v>
      </c>
      <c r="G3157" t="str">
        <f>Clef_répartition[[#This Row],[Code_Nom]]&amp;"_"&amp;Clef_répartition[[#This Row],[Nombre]]&amp;"_"&amp;Clef_répartition[[#This Row],[Année]]</f>
        <v>ORPC Morges_Organisations régionales de protection civile Morges_24_2017</v>
      </c>
      <c r="H3157">
        <v>5636</v>
      </c>
      <c r="I3157" t="s">
        <v>109</v>
      </c>
      <c r="J3157">
        <v>2017</v>
      </c>
      <c r="K3157">
        <v>3.5547080323199726E-2</v>
      </c>
    </row>
    <row r="3158" spans="1:11" x14ac:dyDescent="0.25">
      <c r="A3158" t="s">
        <v>721</v>
      </c>
      <c r="B3158" t="s">
        <v>594</v>
      </c>
      <c r="C3158" t="s">
        <v>595</v>
      </c>
      <c r="D3158" t="str">
        <f>Clef_répartition[[#This Row],[Code association]]&amp;"_"&amp;Clef_répartition[[#This Row],[Nom association]]</f>
        <v>ORPC Morges_Organisations régionales de protection civile Morges</v>
      </c>
      <c r="E3158">
        <f>COUNTIFS(D$2:D3158,Clef_répartition[[#This Row],[Code_Nom]],J$2:J3158,Clef_répartition[[#This Row],[Année]])</f>
        <v>25</v>
      </c>
      <c r="F3158">
        <f>IF(Clef_répartition[[#This Row],[Code_Nom]]=D3157,F3157-1,(COUNTIFS(Clef_répartition[Code_Nom],Clef_répartition[[#This Row],[Code_Nom]],Clef_répartition[Année],Clef_répartition[[#This Row],[Année]])))</f>
        <v>40</v>
      </c>
      <c r="G3158" t="str">
        <f>Clef_répartition[[#This Row],[Code_Nom]]&amp;"_"&amp;Clef_répartition[[#This Row],[Nombre]]&amp;"_"&amp;Clef_répartition[[#This Row],[Année]]</f>
        <v>ORPC Morges_Organisations régionales de protection civile Morges_25_2017</v>
      </c>
      <c r="H3158">
        <v>5427</v>
      </c>
      <c r="I3158" t="s">
        <v>112</v>
      </c>
      <c r="J3158">
        <v>2017</v>
      </c>
      <c r="K3158">
        <v>1.0940384074712432E-2</v>
      </c>
    </row>
    <row r="3159" spans="1:11" x14ac:dyDescent="0.25">
      <c r="A3159" t="s">
        <v>721</v>
      </c>
      <c r="B3159" t="s">
        <v>594</v>
      </c>
      <c r="C3159" t="s">
        <v>595</v>
      </c>
      <c r="D3159" t="str">
        <f>Clef_répartition[[#This Row],[Code association]]&amp;"_"&amp;Clef_répartition[[#This Row],[Nom association]]</f>
        <v>ORPC Morges_Organisations régionales de protection civile Morges</v>
      </c>
      <c r="E3159">
        <f>COUNTIFS(D$2:D3159,Clef_répartition[[#This Row],[Code_Nom]],J$2:J3159,Clef_répartition[[#This Row],[Année]])</f>
        <v>26</v>
      </c>
      <c r="F3159">
        <f>IF(Clef_répartition[[#This Row],[Code_Nom]]=D3158,F3158-1,(COUNTIFS(Clef_répartition[Code_Nom],Clef_répartition[[#This Row],[Code_Nom]],Clef_répartition[Année],Clef_répartition[[#This Row],[Année]])))</f>
        <v>39</v>
      </c>
      <c r="G3159" t="str">
        <f>Clef_répartition[[#This Row],[Code_Nom]]&amp;"_"&amp;Clef_répartition[[#This Row],[Nombre]]&amp;"_"&amp;Clef_répartition[[#This Row],[Année]]</f>
        <v>ORPC Morges_Organisations régionales de protection civile Morges_26_2017</v>
      </c>
      <c r="H3159">
        <v>5483</v>
      </c>
      <c r="I3159" t="s">
        <v>113</v>
      </c>
      <c r="J3159">
        <v>2017</v>
      </c>
      <c r="K3159">
        <v>3.9360934883322946E-3</v>
      </c>
    </row>
    <row r="3160" spans="1:11" x14ac:dyDescent="0.25">
      <c r="A3160" t="s">
        <v>721</v>
      </c>
      <c r="B3160" t="s">
        <v>594</v>
      </c>
      <c r="C3160" t="s">
        <v>595</v>
      </c>
      <c r="D3160" t="str">
        <f>Clef_répartition[[#This Row],[Code association]]&amp;"_"&amp;Clef_répartition[[#This Row],[Nom association]]</f>
        <v>ORPC Morges_Organisations régionales de protection civile Morges</v>
      </c>
      <c r="E3160">
        <f>COUNTIFS(D$2:D3160,Clef_répartition[[#This Row],[Code_Nom]],J$2:J3160,Clef_répartition[[#This Row],[Année]])</f>
        <v>27</v>
      </c>
      <c r="F3160">
        <f>IF(Clef_répartition[[#This Row],[Code_Nom]]=D3159,F3159-1,(COUNTIFS(Clef_répartition[Code_Nom],Clef_répartition[[#This Row],[Code_Nom]],Clef_répartition[Année],Clef_répartition[[#This Row],[Année]])))</f>
        <v>38</v>
      </c>
      <c r="G3160" t="str">
        <f>Clef_répartition[[#This Row],[Code_Nom]]&amp;"_"&amp;Clef_répartition[[#This Row],[Nombre]]&amp;"_"&amp;Clef_répartition[[#This Row],[Année]]</f>
        <v>ORPC Morges_Organisations régionales de protection civile Morges_27_2017</v>
      </c>
      <c r="H3160">
        <v>5428</v>
      </c>
      <c r="I3160" t="s">
        <v>123</v>
      </c>
      <c r="J3160">
        <v>2017</v>
      </c>
      <c r="K3160">
        <v>2.4643367926950016E-2</v>
      </c>
    </row>
    <row r="3161" spans="1:11" x14ac:dyDescent="0.25">
      <c r="A3161" t="s">
        <v>721</v>
      </c>
      <c r="B3161" t="s">
        <v>594</v>
      </c>
      <c r="C3161" t="s">
        <v>595</v>
      </c>
      <c r="D3161" t="str">
        <f>Clef_répartition[[#This Row],[Code association]]&amp;"_"&amp;Clef_répartition[[#This Row],[Nom association]]</f>
        <v>ORPC Morges_Organisations régionales de protection civile Morges</v>
      </c>
      <c r="E3161">
        <f>COUNTIFS(D$2:D3161,Clef_répartition[[#This Row],[Code_Nom]],J$2:J3161,Clef_répartition[[#This Row],[Année]])</f>
        <v>28</v>
      </c>
      <c r="F3161">
        <f>IF(Clef_répartition[[#This Row],[Code_Nom]]=D3160,F3160-1,(COUNTIFS(Clef_répartition[Code_Nom],Clef_répartition[[#This Row],[Code_Nom]],Clef_répartition[Année],Clef_répartition[[#This Row],[Année]])))</f>
        <v>37</v>
      </c>
      <c r="G3161" t="str">
        <f>Clef_répartition[[#This Row],[Code_Nom]]&amp;"_"&amp;Clef_répartition[[#This Row],[Nombre]]&amp;"_"&amp;Clef_répartition[[#This Row],[Année]]</f>
        <v>ORPC Morges_Organisations régionales de protection civile Morges_28_2017</v>
      </c>
      <c r="H3161">
        <v>5484</v>
      </c>
      <c r="I3161" t="s">
        <v>127</v>
      </c>
      <c r="J3161">
        <v>2017</v>
      </c>
      <c r="K3161">
        <v>1.122153360959331E-2</v>
      </c>
    </row>
    <row r="3162" spans="1:11" x14ac:dyDescent="0.25">
      <c r="A3162" t="s">
        <v>721</v>
      </c>
      <c r="B3162" t="s">
        <v>594</v>
      </c>
      <c r="C3162" t="s">
        <v>595</v>
      </c>
      <c r="D3162" t="str">
        <f>Clef_répartition[[#This Row],[Code association]]&amp;"_"&amp;Clef_répartition[[#This Row],[Nom association]]</f>
        <v>ORPC Morges_Organisations régionales de protection civile Morges</v>
      </c>
      <c r="E3162">
        <f>COUNTIFS(D$2:D3162,Clef_répartition[[#This Row],[Code_Nom]],J$2:J3162,Clef_répartition[[#This Row],[Année]])</f>
        <v>29</v>
      </c>
      <c r="F3162">
        <f>IF(Clef_répartition[[#This Row],[Code_Nom]]=D3161,F3161-1,(COUNTIFS(Clef_répartition[Code_Nom],Clef_répartition[[#This Row],[Code_Nom]],Clef_répartition[Année],Clef_répartition[[#This Row],[Année]])))</f>
        <v>36</v>
      </c>
      <c r="G3162" t="str">
        <f>Clef_répartition[[#This Row],[Code_Nom]]&amp;"_"&amp;Clef_répartition[[#This Row],[Nombre]]&amp;"_"&amp;Clef_répartition[[#This Row],[Année]]</f>
        <v>ORPC Morges_Organisations régionales de protection civile Morges_29_2017</v>
      </c>
      <c r="H3162">
        <v>5485</v>
      </c>
      <c r="I3162" t="s">
        <v>129</v>
      </c>
      <c r="J3162">
        <v>2017</v>
      </c>
      <c r="K3162">
        <v>4.9262288068258218E-3</v>
      </c>
    </row>
    <row r="3163" spans="1:11" x14ac:dyDescent="0.25">
      <c r="A3163" t="s">
        <v>721</v>
      </c>
      <c r="B3163" t="s">
        <v>594</v>
      </c>
      <c r="C3163" t="s">
        <v>595</v>
      </c>
      <c r="D3163" t="str">
        <f>Clef_répartition[[#This Row],[Code association]]&amp;"_"&amp;Clef_répartition[[#This Row],[Nom association]]</f>
        <v>ORPC Morges_Organisations régionales de protection civile Morges</v>
      </c>
      <c r="E3163">
        <f>COUNTIFS(D$2:D3163,Clef_répartition[[#This Row],[Code_Nom]],J$2:J3163,Clef_répartition[[#This Row],[Année]])</f>
        <v>30</v>
      </c>
      <c r="F3163">
        <f>IF(Clef_répartition[[#This Row],[Code_Nom]]=D3162,F3162-1,(COUNTIFS(Clef_répartition[Code_Nom],Clef_répartition[[#This Row],[Code_Nom]],Clef_répartition[Année],Clef_répartition[[#This Row],[Année]])))</f>
        <v>35</v>
      </c>
      <c r="G3163" t="str">
        <f>Clef_répartition[[#This Row],[Code_Nom]]&amp;"_"&amp;Clef_répartition[[#This Row],[Nombre]]&amp;"_"&amp;Clef_répartition[[#This Row],[Année]]</f>
        <v>ORPC Morges_Organisations régionales de protection civile Morges_30_2017</v>
      </c>
      <c r="H3163">
        <v>5656</v>
      </c>
      <c r="I3163" t="s">
        <v>135</v>
      </c>
      <c r="J3163">
        <v>2017</v>
      </c>
      <c r="K3163">
        <v>1.756573398364443E-2</v>
      </c>
    </row>
    <row r="3164" spans="1:11" x14ac:dyDescent="0.25">
      <c r="A3164" t="s">
        <v>721</v>
      </c>
      <c r="B3164" t="s">
        <v>594</v>
      </c>
      <c r="C3164" t="s">
        <v>595</v>
      </c>
      <c r="D3164" t="str">
        <f>Clef_répartition[[#This Row],[Code association]]&amp;"_"&amp;Clef_répartition[[#This Row],[Nom association]]</f>
        <v>ORPC Morges_Organisations régionales de protection civile Morges</v>
      </c>
      <c r="E3164">
        <f>COUNTIFS(D$2:D3164,Clef_répartition[[#This Row],[Code_Nom]],J$2:J3164,Clef_répartition[[#This Row],[Année]])</f>
        <v>31</v>
      </c>
      <c r="F3164">
        <f>IF(Clef_répartition[[#This Row],[Code_Nom]]=D3163,F3163-1,(COUNTIFS(Clef_répartition[Code_Nom],Clef_répartition[[#This Row],[Code_Nom]],Clef_répartition[Année],Clef_répartition[[#This Row],[Année]])))</f>
        <v>34</v>
      </c>
      <c r="G3164" t="str">
        <f>Clef_répartition[[#This Row],[Code_Nom]]&amp;"_"&amp;Clef_répartition[[#This Row],[Nombre]]&amp;"_"&amp;Clef_répartition[[#This Row],[Année]]</f>
        <v>ORPC Morges_Organisations régionales de protection civile Morges_31_2017</v>
      </c>
      <c r="H3164">
        <v>5656</v>
      </c>
      <c r="I3164" t="s">
        <v>135</v>
      </c>
      <c r="J3164">
        <v>2017</v>
      </c>
      <c r="K3164">
        <v>4.5350642365567743E-3</v>
      </c>
    </row>
    <row r="3165" spans="1:11" x14ac:dyDescent="0.25">
      <c r="A3165" t="s">
        <v>721</v>
      </c>
      <c r="B3165" t="s">
        <v>594</v>
      </c>
      <c r="C3165" t="s">
        <v>595</v>
      </c>
      <c r="D3165" t="str">
        <f>Clef_répartition[[#This Row],[Code association]]&amp;"_"&amp;Clef_répartition[[#This Row],[Nom association]]</f>
        <v>ORPC Morges_Organisations régionales de protection civile Morges</v>
      </c>
      <c r="E3165">
        <f>COUNTIFS(D$2:D3165,Clef_répartition[[#This Row],[Code_Nom]],J$2:J3165,Clef_répartition[[#This Row],[Année]])</f>
        <v>32</v>
      </c>
      <c r="F3165">
        <f>IF(Clef_répartition[[#This Row],[Code_Nom]]=D3164,F3164-1,(COUNTIFS(Clef_répartition[Code_Nom],Clef_répartition[[#This Row],[Code_Nom]],Clef_répartition[Année],Clef_répartition[[#This Row],[Année]])))</f>
        <v>33</v>
      </c>
      <c r="G3165" t="str">
        <f>Clef_répartition[[#This Row],[Code_Nom]]&amp;"_"&amp;Clef_répartition[[#This Row],[Nombre]]&amp;"_"&amp;Clef_répartition[[#This Row],[Année]]</f>
        <v>ORPC Morges_Organisations régionales de protection civile Morges_32_2017</v>
      </c>
      <c r="H3165">
        <v>5656</v>
      </c>
      <c r="I3165" t="s">
        <v>135</v>
      </c>
      <c r="J3165">
        <v>2017</v>
      </c>
      <c r="K3165">
        <v>5.8307968755729953E-3</v>
      </c>
    </row>
    <row r="3166" spans="1:11" x14ac:dyDescent="0.25">
      <c r="A3166" t="s">
        <v>721</v>
      </c>
      <c r="B3166" t="s">
        <v>594</v>
      </c>
      <c r="C3166" t="s">
        <v>595</v>
      </c>
      <c r="D3166" t="str">
        <f>Clef_répartition[[#This Row],[Code association]]&amp;"_"&amp;Clef_répartition[[#This Row],[Nom association]]</f>
        <v>ORPC Morges_Organisations régionales de protection civile Morges</v>
      </c>
      <c r="E3166">
        <f>COUNTIFS(D$2:D3166,Clef_répartition[[#This Row],[Code_Nom]],J$2:J3166,Clef_répartition[[#This Row],[Année]])</f>
        <v>33</v>
      </c>
      <c r="F3166">
        <f>IF(Clef_répartition[[#This Row],[Code_Nom]]=D3165,F3165-1,(COUNTIFS(Clef_répartition[Code_Nom],Clef_répartition[[#This Row],[Code_Nom]],Clef_répartition[Année],Clef_répartition[[#This Row],[Année]])))</f>
        <v>32</v>
      </c>
      <c r="G3166" t="str">
        <f>Clef_répartition[[#This Row],[Code_Nom]]&amp;"_"&amp;Clef_répartition[[#This Row],[Nombre]]&amp;"_"&amp;Clef_répartition[[#This Row],[Année]]</f>
        <v>ORPC Morges_Organisations régionales de protection civile Morges_33_2017</v>
      </c>
      <c r="H3166">
        <v>5656</v>
      </c>
      <c r="I3166" t="s">
        <v>135</v>
      </c>
      <c r="J3166">
        <v>2017</v>
      </c>
      <c r="K3166">
        <v>1.3739655530700308E-2</v>
      </c>
    </row>
    <row r="3167" spans="1:11" x14ac:dyDescent="0.25">
      <c r="A3167" t="s">
        <v>721</v>
      </c>
      <c r="B3167" t="s">
        <v>594</v>
      </c>
      <c r="C3167" t="s">
        <v>595</v>
      </c>
      <c r="D3167" t="str">
        <f>Clef_répartition[[#This Row],[Code association]]&amp;"_"&amp;Clef_répartition[[#This Row],[Nom association]]</f>
        <v>ORPC Morges_Organisations régionales de protection civile Morges</v>
      </c>
      <c r="E3167">
        <f>COUNTIFS(D$2:D3167,Clef_répartition[[#This Row],[Code_Nom]],J$2:J3167,Clef_répartition[[#This Row],[Année]])</f>
        <v>34</v>
      </c>
      <c r="F3167">
        <f>IF(Clef_répartition[[#This Row],[Code_Nom]]=D3166,F3166-1,(COUNTIFS(Clef_répartition[Code_Nom],Clef_répartition[[#This Row],[Code_Nom]],Clef_répartition[Année],Clef_répartition[[#This Row],[Année]])))</f>
        <v>31</v>
      </c>
      <c r="G3167" t="str">
        <f>Clef_répartition[[#This Row],[Code_Nom]]&amp;"_"&amp;Clef_répartition[[#This Row],[Nombre]]&amp;"_"&amp;Clef_répartition[[#This Row],[Année]]</f>
        <v>ORPC Morges_Organisations régionales de protection civile Morges_34_2017</v>
      </c>
      <c r="H3167">
        <v>5656</v>
      </c>
      <c r="I3167" t="s">
        <v>135</v>
      </c>
      <c r="J3167">
        <v>2017</v>
      </c>
      <c r="K3167">
        <v>4.6695270575867589E-3</v>
      </c>
    </row>
    <row r="3168" spans="1:11" x14ac:dyDescent="0.25">
      <c r="A3168" t="s">
        <v>721</v>
      </c>
      <c r="B3168" t="s">
        <v>594</v>
      </c>
      <c r="C3168" t="s">
        <v>595</v>
      </c>
      <c r="D3168" t="str">
        <f>Clef_répartition[[#This Row],[Code association]]&amp;"_"&amp;Clef_répartition[[#This Row],[Nom association]]</f>
        <v>ORPC Morges_Organisations régionales de protection civile Morges</v>
      </c>
      <c r="E3168">
        <f>COUNTIFS(D$2:D3168,Clef_répartition[[#This Row],[Code_Nom]],J$2:J3168,Clef_répartition[[#This Row],[Année]])</f>
        <v>35</v>
      </c>
      <c r="F3168">
        <f>IF(Clef_répartition[[#This Row],[Code_Nom]]=D3167,F3167-1,(COUNTIFS(Clef_répartition[Code_Nom],Clef_répartition[[#This Row],[Code_Nom]],Clef_répartition[Année],Clef_répartition[[#This Row],[Année]])))</f>
        <v>30</v>
      </c>
      <c r="G3168" t="str">
        <f>Clef_répartition[[#This Row],[Code_Nom]]&amp;"_"&amp;Clef_répartition[[#This Row],[Nombre]]&amp;"_"&amp;Clef_répartition[[#This Row],[Année]]</f>
        <v>ORPC Morges_Organisations régionales de protection civile Morges_35_2017</v>
      </c>
      <c r="H3168">
        <v>5656</v>
      </c>
      <c r="I3168" t="s">
        <v>135</v>
      </c>
      <c r="J3168">
        <v>2017</v>
      </c>
      <c r="K3168">
        <v>2.8481670272715049E-3</v>
      </c>
    </row>
    <row r="3169" spans="1:11" x14ac:dyDescent="0.25">
      <c r="A3169" t="s">
        <v>721</v>
      </c>
      <c r="B3169" t="s">
        <v>594</v>
      </c>
      <c r="C3169" t="s">
        <v>595</v>
      </c>
      <c r="D3169" t="str">
        <f>Clef_répartition[[#This Row],[Code association]]&amp;"_"&amp;Clef_répartition[[#This Row],[Nom association]]</f>
        <v>ORPC Morges_Organisations régionales de protection civile Morges</v>
      </c>
      <c r="E3169">
        <f>COUNTIFS(D$2:D3169,Clef_répartition[[#This Row],[Code_Nom]],J$2:J3169,Clef_répartition[[#This Row],[Année]])</f>
        <v>36</v>
      </c>
      <c r="F3169">
        <f>IF(Clef_répartition[[#This Row],[Code_Nom]]=D3168,F3168-1,(COUNTIFS(Clef_répartition[Code_Nom],Clef_répartition[[#This Row],[Code_Nom]],Clef_répartition[Année],Clef_répartition[[#This Row],[Année]])))</f>
        <v>29</v>
      </c>
      <c r="G3169" t="str">
        <f>Clef_répartition[[#This Row],[Code_Nom]]&amp;"_"&amp;Clef_répartition[[#This Row],[Nombre]]&amp;"_"&amp;Clef_répartition[[#This Row],[Année]]</f>
        <v>ORPC Morges_Organisations régionales de protection civile Morges_36_2017</v>
      </c>
      <c r="H3169">
        <v>5656</v>
      </c>
      <c r="I3169" t="s">
        <v>135</v>
      </c>
      <c r="J3169">
        <v>2017</v>
      </c>
      <c r="K3169">
        <v>0</v>
      </c>
    </row>
    <row r="3170" spans="1:11" x14ac:dyDescent="0.25">
      <c r="A3170" t="s">
        <v>721</v>
      </c>
      <c r="B3170" t="s">
        <v>594</v>
      </c>
      <c r="C3170" t="s">
        <v>595</v>
      </c>
      <c r="D3170" t="str">
        <f>Clef_répartition[[#This Row],[Code association]]&amp;"_"&amp;Clef_répartition[[#This Row],[Nom association]]</f>
        <v>ORPC Morges_Organisations régionales de protection civile Morges</v>
      </c>
      <c r="E3170">
        <f>COUNTIFS(D$2:D3170,Clef_répartition[[#This Row],[Code_Nom]],J$2:J3170,Clef_répartition[[#This Row],[Année]])</f>
        <v>37</v>
      </c>
      <c r="F3170">
        <f>IF(Clef_répartition[[#This Row],[Code_Nom]]=D3169,F3169-1,(COUNTIFS(Clef_répartition[Code_Nom],Clef_répartition[[#This Row],[Code_Nom]],Clef_répartition[Année],Clef_répartition[[#This Row],[Année]])))</f>
        <v>28</v>
      </c>
      <c r="G3170" t="str">
        <f>Clef_répartition[[#This Row],[Code_Nom]]&amp;"_"&amp;Clef_répartition[[#This Row],[Nombre]]&amp;"_"&amp;Clef_répartition[[#This Row],[Année]]</f>
        <v>ORPC Morges_Organisations régionales de protection civile Morges_37_2017</v>
      </c>
      <c r="H3170">
        <v>5474</v>
      </c>
      <c r="I3170" t="s">
        <v>146</v>
      </c>
      <c r="J3170">
        <v>2017</v>
      </c>
      <c r="K3170">
        <v>5.1340349847812531E-3</v>
      </c>
    </row>
    <row r="3171" spans="1:11" x14ac:dyDescent="0.25">
      <c r="A3171" t="s">
        <v>721</v>
      </c>
      <c r="B3171" t="s">
        <v>594</v>
      </c>
      <c r="C3171" t="s">
        <v>595</v>
      </c>
      <c r="D3171" t="str">
        <f>Clef_répartition[[#This Row],[Code association]]&amp;"_"&amp;Clef_répartition[[#This Row],[Nom association]]</f>
        <v>ORPC Morges_Organisations régionales de protection civile Morges</v>
      </c>
      <c r="E3171">
        <f>COUNTIFS(D$2:D3171,Clef_répartition[[#This Row],[Code_Nom]],J$2:J3171,Clef_répartition[[#This Row],[Année]])</f>
        <v>38</v>
      </c>
      <c r="F3171">
        <f>IF(Clef_répartition[[#This Row],[Code_Nom]]=D3170,F3170-1,(COUNTIFS(Clef_répartition[Code_Nom],Clef_répartition[[#This Row],[Code_Nom]],Clef_répartition[Année],Clef_répartition[[#This Row],[Année]])))</f>
        <v>27</v>
      </c>
      <c r="G3171" t="str">
        <f>Clef_répartition[[#This Row],[Code_Nom]]&amp;"_"&amp;Clef_répartition[[#This Row],[Nombre]]&amp;"_"&amp;Clef_répartition[[#This Row],[Année]]</f>
        <v>ORPC Morges_Organisations régionales de protection civile Morges_38_2017</v>
      </c>
      <c r="H3171">
        <v>5498</v>
      </c>
      <c r="I3171" t="s">
        <v>149</v>
      </c>
      <c r="J3171">
        <v>2017</v>
      </c>
      <c r="K3171">
        <v>3.189213636974831E-2</v>
      </c>
    </row>
    <row r="3172" spans="1:11" x14ac:dyDescent="0.25">
      <c r="A3172" t="s">
        <v>721</v>
      </c>
      <c r="B3172" t="s">
        <v>594</v>
      </c>
      <c r="C3172" t="s">
        <v>595</v>
      </c>
      <c r="D3172" t="str">
        <f>Clef_répartition[[#This Row],[Code association]]&amp;"_"&amp;Clef_répartition[[#This Row],[Nom association]]</f>
        <v>ORPC Morges_Organisations régionales de protection civile Morges</v>
      </c>
      <c r="E3172">
        <f>COUNTIFS(D$2:D3172,Clef_répartition[[#This Row],[Code_Nom]],J$2:J3172,Clef_répartition[[#This Row],[Année]])</f>
        <v>39</v>
      </c>
      <c r="F3172">
        <f>IF(Clef_répartition[[#This Row],[Code_Nom]]=D3171,F3171-1,(COUNTIFS(Clef_répartition[Code_Nom],Clef_répartition[[#This Row],[Code_Nom]],Clef_répartition[Année],Clef_répartition[[#This Row],[Année]])))</f>
        <v>26</v>
      </c>
      <c r="G3172" t="str">
        <f>Clef_répartition[[#This Row],[Code_Nom]]&amp;"_"&amp;Clef_répartition[[#This Row],[Nombre]]&amp;"_"&amp;Clef_répartition[[#This Row],[Année]]</f>
        <v>ORPC Morges_Organisations régionales de protection civile Morges_39_2017</v>
      </c>
      <c r="H3172">
        <v>5637</v>
      </c>
      <c r="I3172" t="s">
        <v>153</v>
      </c>
      <c r="J3172">
        <v>2017</v>
      </c>
      <c r="K3172">
        <v>1.23094600706541E-2</v>
      </c>
    </row>
    <row r="3173" spans="1:11" x14ac:dyDescent="0.25">
      <c r="A3173" t="s">
        <v>721</v>
      </c>
      <c r="B3173" t="s">
        <v>594</v>
      </c>
      <c r="C3173" t="s">
        <v>595</v>
      </c>
      <c r="D3173" t="str">
        <f>Clef_répartition[[#This Row],[Code association]]&amp;"_"&amp;Clef_répartition[[#This Row],[Nom association]]</f>
        <v>ORPC Morges_Organisations régionales de protection civile Morges</v>
      </c>
      <c r="E3173">
        <f>COUNTIFS(D$2:D3173,Clef_répartition[[#This Row],[Code_Nom]],J$2:J3173,Clef_répartition[[#This Row],[Année]])</f>
        <v>40</v>
      </c>
      <c r="F3173">
        <f>IF(Clef_répartition[[#This Row],[Code_Nom]]=D3172,F3172-1,(COUNTIFS(Clef_répartition[Code_Nom],Clef_répartition[[#This Row],[Code_Nom]],Clef_répartition[Année],Clef_répartition[[#This Row],[Année]])))</f>
        <v>25</v>
      </c>
      <c r="G3173" t="str">
        <f>Clef_répartition[[#This Row],[Code_Nom]]&amp;"_"&amp;Clef_répartition[[#This Row],[Nombre]]&amp;"_"&amp;Clef_répartition[[#This Row],[Année]]</f>
        <v>ORPC Morges_Organisations régionales de protection civile Morges_40_2017</v>
      </c>
      <c r="H3173">
        <v>5486</v>
      </c>
      <c r="I3173" t="s">
        <v>145</v>
      </c>
      <c r="J3173">
        <v>2017</v>
      </c>
      <c r="K3173">
        <v>1.2285012285012284E-2</v>
      </c>
    </row>
    <row r="3174" spans="1:11" x14ac:dyDescent="0.25">
      <c r="A3174" t="s">
        <v>721</v>
      </c>
      <c r="B3174" t="s">
        <v>594</v>
      </c>
      <c r="C3174" t="s">
        <v>595</v>
      </c>
      <c r="D3174" t="str">
        <f>Clef_répartition[[#This Row],[Code association]]&amp;"_"&amp;Clef_répartition[[#This Row],[Nom association]]</f>
        <v>ORPC Morges_Organisations régionales de protection civile Morges</v>
      </c>
      <c r="E3174">
        <f>COUNTIFS(D$2:D3174,Clef_répartition[[#This Row],[Code_Nom]],J$2:J3174,Clef_répartition[[#This Row],[Année]])</f>
        <v>41</v>
      </c>
      <c r="F3174">
        <f>IF(Clef_répartition[[#This Row],[Code_Nom]]=D3173,F3173-1,(COUNTIFS(Clef_répartition[Code_Nom],Clef_répartition[[#This Row],[Code_Nom]],Clef_répartition[Année],Clef_répartition[[#This Row],[Année]])))</f>
        <v>24</v>
      </c>
      <c r="G3174" t="str">
        <f>Clef_répartition[[#This Row],[Code_Nom]]&amp;"_"&amp;Clef_répartition[[#This Row],[Nombre]]&amp;"_"&amp;Clef_répartition[[#This Row],[Année]]</f>
        <v>ORPC Morges_Organisations régionales de protection civile Morges_41_2017</v>
      </c>
      <c r="H3174">
        <v>5638</v>
      </c>
      <c r="I3174" t="s">
        <v>161</v>
      </c>
      <c r="J3174">
        <v>2017</v>
      </c>
      <c r="K3174">
        <v>3.0461940909702105E-2</v>
      </c>
    </row>
    <row r="3175" spans="1:11" x14ac:dyDescent="0.25">
      <c r="A3175" t="s">
        <v>721</v>
      </c>
      <c r="B3175" t="s">
        <v>594</v>
      </c>
      <c r="C3175" t="s">
        <v>595</v>
      </c>
      <c r="D3175" t="str">
        <f>Clef_répartition[[#This Row],[Code association]]&amp;"_"&amp;Clef_répartition[[#This Row],[Nom association]]</f>
        <v>ORPC Morges_Organisations régionales de protection civile Morges</v>
      </c>
      <c r="E3175">
        <f>COUNTIFS(D$2:D3175,Clef_répartition[[#This Row],[Code_Nom]],J$2:J3175,Clef_répartition[[#This Row],[Année]])</f>
        <v>42</v>
      </c>
      <c r="F3175">
        <f>IF(Clef_répartition[[#This Row],[Code_Nom]]=D3174,F3174-1,(COUNTIFS(Clef_répartition[Code_Nom],Clef_répartition[[#This Row],[Code_Nom]],Clef_répartition[Année],Clef_répartition[[#This Row],[Année]])))</f>
        <v>23</v>
      </c>
      <c r="G3175" t="str">
        <f>Clef_répartition[[#This Row],[Code_Nom]]&amp;"_"&amp;Clef_répartition[[#This Row],[Nombre]]&amp;"_"&amp;Clef_répartition[[#This Row],[Année]]</f>
        <v>ORPC Morges_Organisations régionales de protection civile Morges_42_2017</v>
      </c>
      <c r="H3175">
        <v>5639</v>
      </c>
      <c r="I3175" t="s">
        <v>166</v>
      </c>
      <c r="J3175">
        <v>2017</v>
      </c>
      <c r="K3175">
        <v>9.7179947926216582E-3</v>
      </c>
    </row>
    <row r="3176" spans="1:11" x14ac:dyDescent="0.25">
      <c r="A3176" t="s">
        <v>721</v>
      </c>
      <c r="B3176" t="s">
        <v>594</v>
      </c>
      <c r="C3176" t="s">
        <v>595</v>
      </c>
      <c r="D3176" t="str">
        <f>Clef_répartition[[#This Row],[Code association]]&amp;"_"&amp;Clef_répartition[[#This Row],[Nom association]]</f>
        <v>ORPC Morges_Organisations régionales de protection civile Morges</v>
      </c>
      <c r="E3176">
        <f>COUNTIFS(D$2:D3176,Clef_répartition[[#This Row],[Code_Nom]],J$2:J3176,Clef_répartition[[#This Row],[Année]])</f>
        <v>43</v>
      </c>
      <c r="F3176">
        <f>IF(Clef_répartition[[#This Row],[Code_Nom]]=D3175,F3175-1,(COUNTIFS(Clef_répartition[Code_Nom],Clef_répartition[[#This Row],[Code_Nom]],Clef_répartition[Année],Clef_répartition[[#This Row],[Année]])))</f>
        <v>22</v>
      </c>
      <c r="G3176" t="str">
        <f>Clef_répartition[[#This Row],[Code_Nom]]&amp;"_"&amp;Clef_répartition[[#This Row],[Nombre]]&amp;"_"&amp;Clef_répartition[[#This Row],[Année]]</f>
        <v>ORPC Morges_Organisations régionales de protection civile Morges_43_2017</v>
      </c>
      <c r="H3176">
        <v>5640</v>
      </c>
      <c r="I3176" t="s">
        <v>168</v>
      </c>
      <c r="J3176">
        <v>2017</v>
      </c>
      <c r="K3176">
        <v>8.1533365115454663E-3</v>
      </c>
    </row>
    <row r="3177" spans="1:11" x14ac:dyDescent="0.25">
      <c r="A3177" t="s">
        <v>721</v>
      </c>
      <c r="B3177" t="s">
        <v>594</v>
      </c>
      <c r="C3177" t="s">
        <v>595</v>
      </c>
      <c r="D3177" t="str">
        <f>Clef_répartition[[#This Row],[Code association]]&amp;"_"&amp;Clef_répartition[[#This Row],[Nom association]]</f>
        <v>ORPC Morges_Organisations régionales de protection civile Morges</v>
      </c>
      <c r="E3177">
        <f>COUNTIFS(D$2:D3177,Clef_répartition[[#This Row],[Code_Nom]],J$2:J3177,Clef_répartition[[#This Row],[Année]])</f>
        <v>44</v>
      </c>
      <c r="F3177">
        <f>IF(Clef_répartition[[#This Row],[Code_Nom]]=D3176,F3176-1,(COUNTIFS(Clef_répartition[Code_Nom],Clef_répartition[[#This Row],[Code_Nom]],Clef_répartition[Année],Clef_répartition[[#This Row],[Année]])))</f>
        <v>21</v>
      </c>
      <c r="G3177" t="str">
        <f>Clef_répartition[[#This Row],[Code_Nom]]&amp;"_"&amp;Clef_répartition[[#This Row],[Nombre]]&amp;"_"&amp;Clef_répartition[[#This Row],[Année]]</f>
        <v>ORPC Morges_Organisations régionales de protection civile Morges_44_2017</v>
      </c>
      <c r="H3177">
        <v>5488</v>
      </c>
      <c r="I3177" t="s">
        <v>174</v>
      </c>
      <c r="J3177">
        <v>2017</v>
      </c>
      <c r="K3177">
        <v>7.3343356925446477E-4</v>
      </c>
    </row>
    <row r="3178" spans="1:11" x14ac:dyDescent="0.25">
      <c r="A3178" t="s">
        <v>721</v>
      </c>
      <c r="B3178" t="s">
        <v>594</v>
      </c>
      <c r="C3178" t="s">
        <v>595</v>
      </c>
      <c r="D3178" t="str">
        <f>Clef_répartition[[#This Row],[Code association]]&amp;"_"&amp;Clef_répartition[[#This Row],[Nom association]]</f>
        <v>ORPC Morges_Organisations régionales de protection civile Morges</v>
      </c>
      <c r="E3178">
        <f>COUNTIFS(D$2:D3178,Clef_répartition[[#This Row],[Code_Nom]],J$2:J3178,Clef_répartition[[#This Row],[Année]])</f>
        <v>45</v>
      </c>
      <c r="F3178">
        <f>IF(Clef_répartition[[#This Row],[Code_Nom]]=D3177,F3177-1,(COUNTIFS(Clef_répartition[Code_Nom],Clef_répartition[[#This Row],[Code_Nom]],Clef_répartition[Année],Clef_répartition[[#This Row],[Année]])))</f>
        <v>20</v>
      </c>
      <c r="G3178" t="str">
        <f>Clef_répartition[[#This Row],[Code_Nom]]&amp;"_"&amp;Clef_répartition[[#This Row],[Nombre]]&amp;"_"&amp;Clef_répartition[[#This Row],[Année]]</f>
        <v>ORPC Morges_Organisations régionales de protection civile Morges_45_2017</v>
      </c>
      <c r="H3178">
        <v>5490</v>
      </c>
      <c r="I3178" t="s">
        <v>178</v>
      </c>
      <c r="J3178">
        <v>2017</v>
      </c>
      <c r="K3178">
        <v>3.8627501314068479E-3</v>
      </c>
    </row>
    <row r="3179" spans="1:11" x14ac:dyDescent="0.25">
      <c r="A3179" t="s">
        <v>721</v>
      </c>
      <c r="B3179" t="s">
        <v>594</v>
      </c>
      <c r="C3179" t="s">
        <v>595</v>
      </c>
      <c r="D3179" t="str">
        <f>Clef_répartition[[#This Row],[Code association]]&amp;"_"&amp;Clef_répartition[[#This Row],[Nom association]]</f>
        <v>ORPC Morges_Organisations régionales de protection civile Morges</v>
      </c>
      <c r="E3179">
        <f>COUNTIFS(D$2:D3179,Clef_répartition[[#This Row],[Code_Nom]],J$2:J3179,Clef_répartition[[#This Row],[Année]])</f>
        <v>46</v>
      </c>
      <c r="F3179">
        <f>IF(Clef_répartition[[#This Row],[Code_Nom]]=D3178,F3178-1,(COUNTIFS(Clef_répartition[Code_Nom],Clef_répartition[[#This Row],[Code_Nom]],Clef_répartition[Année],Clef_répartition[[#This Row],[Année]])))</f>
        <v>19</v>
      </c>
      <c r="G3179" t="str">
        <f>Clef_répartition[[#This Row],[Code_Nom]]&amp;"_"&amp;Clef_répartition[[#This Row],[Nombre]]&amp;"_"&amp;Clef_répartition[[#This Row],[Année]]</f>
        <v>ORPC Morges_Organisations régionales de protection civile Morges_46_2017</v>
      </c>
      <c r="H3179">
        <v>5431</v>
      </c>
      <c r="I3179" t="s">
        <v>179</v>
      </c>
      <c r="J3179">
        <v>2017</v>
      </c>
      <c r="K3179">
        <v>3.6793917390932321E-3</v>
      </c>
    </row>
    <row r="3180" spans="1:11" x14ac:dyDescent="0.25">
      <c r="A3180" t="s">
        <v>721</v>
      </c>
      <c r="B3180" t="s">
        <v>594</v>
      </c>
      <c r="C3180" t="s">
        <v>595</v>
      </c>
      <c r="D3180" t="str">
        <f>Clef_répartition[[#This Row],[Code association]]&amp;"_"&amp;Clef_répartition[[#This Row],[Nom association]]</f>
        <v>ORPC Morges_Organisations régionales de protection civile Morges</v>
      </c>
      <c r="E3180">
        <f>COUNTIFS(D$2:D3180,Clef_répartition[[#This Row],[Code_Nom]],J$2:J3180,Clef_répartition[[#This Row],[Année]])</f>
        <v>47</v>
      </c>
      <c r="F3180">
        <f>IF(Clef_répartition[[#This Row],[Code_Nom]]=D3179,F3179-1,(COUNTIFS(Clef_répartition[Code_Nom],Clef_répartition[[#This Row],[Code_Nom]],Clef_répartition[Année],Clef_répartition[[#This Row],[Année]])))</f>
        <v>18</v>
      </c>
      <c r="G3180" t="str">
        <f>Clef_répartition[[#This Row],[Code_Nom]]&amp;"_"&amp;Clef_répartition[[#This Row],[Nombre]]&amp;"_"&amp;Clef_répartition[[#This Row],[Année]]</f>
        <v>ORPC Morges_Organisations régionales de protection civile Morges_47_2017</v>
      </c>
      <c r="H3180">
        <v>5491</v>
      </c>
      <c r="I3180" t="s">
        <v>181</v>
      </c>
      <c r="J3180">
        <v>2017</v>
      </c>
      <c r="K3180">
        <v>5.0973633063185302E-3</v>
      </c>
    </row>
    <row r="3181" spans="1:11" x14ac:dyDescent="0.25">
      <c r="A3181" t="s">
        <v>721</v>
      </c>
      <c r="B3181" t="s">
        <v>594</v>
      </c>
      <c r="C3181" t="s">
        <v>595</v>
      </c>
      <c r="D3181" t="str">
        <f>Clef_répartition[[#This Row],[Code association]]&amp;"_"&amp;Clef_répartition[[#This Row],[Nom association]]</f>
        <v>ORPC Morges_Organisations régionales de protection civile Morges</v>
      </c>
      <c r="E3181">
        <f>COUNTIFS(D$2:D3181,Clef_répartition[[#This Row],[Code_Nom]],J$2:J3181,Clef_répartition[[#This Row],[Année]])</f>
        <v>48</v>
      </c>
      <c r="F3181">
        <f>IF(Clef_répartition[[#This Row],[Code_Nom]]=D3180,F3180-1,(COUNTIFS(Clef_répartition[Code_Nom],Clef_répartition[[#This Row],[Code_Nom]],Clef_répartition[Année],Clef_répartition[[#This Row],[Année]])))</f>
        <v>17</v>
      </c>
      <c r="G3181" t="str">
        <f>Clef_répartition[[#This Row],[Code_Nom]]&amp;"_"&amp;Clef_répartition[[#This Row],[Nombre]]&amp;"_"&amp;Clef_répartition[[#This Row],[Année]]</f>
        <v>ORPC Morges_Organisations régionales de protection civile Morges_48_2017</v>
      </c>
      <c r="H3181">
        <v>5492</v>
      </c>
      <c r="I3181" t="s">
        <v>189</v>
      </c>
      <c r="J3181">
        <v>2017</v>
      </c>
      <c r="K3181">
        <v>1.2052758321415035E-2</v>
      </c>
    </row>
    <row r="3182" spans="1:11" x14ac:dyDescent="0.25">
      <c r="A3182" t="s">
        <v>721</v>
      </c>
      <c r="B3182" t="s">
        <v>594</v>
      </c>
      <c r="C3182" t="s">
        <v>595</v>
      </c>
      <c r="D3182" t="str">
        <f>Clef_répartition[[#This Row],[Code association]]&amp;"_"&amp;Clef_répartition[[#This Row],[Nom association]]</f>
        <v>ORPC Morges_Organisations régionales de protection civile Morges</v>
      </c>
      <c r="E3182">
        <f>COUNTIFS(D$2:D3182,Clef_répartition[[#This Row],[Code_Nom]],J$2:J3182,Clef_répartition[[#This Row],[Année]])</f>
        <v>49</v>
      </c>
      <c r="F3182">
        <f>IF(Clef_répartition[[#This Row],[Code_Nom]]=D3181,F3181-1,(COUNTIFS(Clef_répartition[Code_Nom],Clef_répartition[[#This Row],[Code_Nom]],Clef_répartition[Année],Clef_répartition[[#This Row],[Année]])))</f>
        <v>16</v>
      </c>
      <c r="G3182" t="str">
        <f>Clef_répartition[[#This Row],[Code_Nom]]&amp;"_"&amp;Clef_répartition[[#This Row],[Nombre]]&amp;"_"&amp;Clef_répartition[[#This Row],[Année]]</f>
        <v>ORPC Morges_Organisations régionales de protection civile Morges_49_2017</v>
      </c>
      <c r="H3182">
        <v>5642</v>
      </c>
      <c r="I3182" t="s">
        <v>190</v>
      </c>
      <c r="J3182">
        <v>2017</v>
      </c>
      <c r="K3182">
        <v>0.1936142383903578</v>
      </c>
    </row>
    <row r="3183" spans="1:11" x14ac:dyDescent="0.25">
      <c r="A3183" t="s">
        <v>721</v>
      </c>
      <c r="B3183" t="s">
        <v>594</v>
      </c>
      <c r="C3183" t="s">
        <v>595</v>
      </c>
      <c r="D3183" t="str">
        <f>Clef_répartition[[#This Row],[Code association]]&amp;"_"&amp;Clef_répartition[[#This Row],[Nom association]]</f>
        <v>ORPC Morges_Organisations régionales de protection civile Morges</v>
      </c>
      <c r="E3183">
        <f>COUNTIFS(D$2:D3183,Clef_répartition[[#This Row],[Code_Nom]],J$2:J3183,Clef_répartition[[#This Row],[Année]])</f>
        <v>50</v>
      </c>
      <c r="F3183">
        <f>IF(Clef_répartition[[#This Row],[Code_Nom]]=D3182,F3182-1,(COUNTIFS(Clef_répartition[Code_Nom],Clef_répartition[[#This Row],[Code_Nom]],Clef_répartition[Année],Clef_répartition[[#This Row],[Année]])))</f>
        <v>15</v>
      </c>
      <c r="G3183" t="str">
        <f>Clef_répartition[[#This Row],[Code_Nom]]&amp;"_"&amp;Clef_répartition[[#This Row],[Nombre]]&amp;"_"&amp;Clef_répartition[[#This Row],[Année]]</f>
        <v>ORPC Morges_Organisations régionales de protection civile Morges_50_2017</v>
      </c>
      <c r="H3183">
        <v>5493</v>
      </c>
      <c r="I3183" t="s">
        <v>205</v>
      </c>
      <c r="J3183">
        <v>2017</v>
      </c>
      <c r="K3183">
        <v>4.351705844243158E-3</v>
      </c>
    </row>
    <row r="3184" spans="1:11" x14ac:dyDescent="0.25">
      <c r="A3184" t="s">
        <v>721</v>
      </c>
      <c r="B3184" t="s">
        <v>594</v>
      </c>
      <c r="C3184" t="s">
        <v>595</v>
      </c>
      <c r="D3184" t="str">
        <f>Clef_répartition[[#This Row],[Code association]]&amp;"_"&amp;Clef_répartition[[#This Row],[Nom association]]</f>
        <v>ORPC Morges_Organisations régionales de protection civile Morges</v>
      </c>
      <c r="E3184">
        <f>COUNTIFS(D$2:D3184,Clef_répartition[[#This Row],[Code_Nom]],J$2:J3184,Clef_répartition[[#This Row],[Année]])</f>
        <v>51</v>
      </c>
      <c r="F3184">
        <f>IF(Clef_répartition[[#This Row],[Code_Nom]]=D3183,F3183-1,(COUNTIFS(Clef_répartition[Code_Nom],Clef_répartition[[#This Row],[Code_Nom]],Clef_répartition[Année],Clef_répartition[[#This Row],[Année]])))</f>
        <v>14</v>
      </c>
      <c r="G3184" t="str">
        <f>Clef_répartition[[#This Row],[Code_Nom]]&amp;"_"&amp;Clef_répartition[[#This Row],[Nombre]]&amp;"_"&amp;Clef_répartition[[#This Row],[Année]]</f>
        <v>ORPC Morges_Organisations régionales de protection civile Morges_51_2017</v>
      </c>
      <c r="H3184">
        <v>5497</v>
      </c>
      <c r="I3184" t="s">
        <v>217</v>
      </c>
      <c r="J3184">
        <v>2017</v>
      </c>
      <c r="K3184">
        <v>1.0439204469055215E-2</v>
      </c>
    </row>
    <row r="3185" spans="1:11" x14ac:dyDescent="0.25">
      <c r="A3185" t="s">
        <v>721</v>
      </c>
      <c r="B3185" t="s">
        <v>594</v>
      </c>
      <c r="C3185" t="s">
        <v>595</v>
      </c>
      <c r="D3185" t="str">
        <f>Clef_répartition[[#This Row],[Code association]]&amp;"_"&amp;Clef_répartition[[#This Row],[Nom association]]</f>
        <v>ORPC Morges_Organisations régionales de protection civile Morges</v>
      </c>
      <c r="E3185">
        <f>COUNTIFS(D$2:D3185,Clef_répartition[[#This Row],[Code_Nom]],J$2:J3185,Clef_répartition[[#This Row],[Année]])</f>
        <v>52</v>
      </c>
      <c r="F3185">
        <f>IF(Clef_répartition[[#This Row],[Code_Nom]]=D3184,F3184-1,(COUNTIFS(Clef_répartition[Code_Nom],Clef_répartition[[#This Row],[Code_Nom]],Clef_répartition[Année],Clef_répartition[[#This Row],[Année]])))</f>
        <v>13</v>
      </c>
      <c r="G3185" t="str">
        <f>Clef_répartition[[#This Row],[Code_Nom]]&amp;"_"&amp;Clef_répartition[[#This Row],[Nombre]]&amp;"_"&amp;Clef_répartition[[#This Row],[Année]]</f>
        <v>ORPC Morges_Organisations régionales de protection civile Morges_52_2017</v>
      </c>
      <c r="H3185">
        <v>5643</v>
      </c>
      <c r="I3185" t="s">
        <v>221</v>
      </c>
      <c r="J3185">
        <v>2017</v>
      </c>
      <c r="K3185">
        <v>6.4676616915422883E-2</v>
      </c>
    </row>
    <row r="3186" spans="1:11" x14ac:dyDescent="0.25">
      <c r="A3186" t="s">
        <v>721</v>
      </c>
      <c r="B3186" t="s">
        <v>594</v>
      </c>
      <c r="C3186" t="s">
        <v>595</v>
      </c>
      <c r="D3186" t="str">
        <f>Clef_répartition[[#This Row],[Code association]]&amp;"_"&amp;Clef_répartition[[#This Row],[Nom association]]</f>
        <v>ORPC Morges_Organisations régionales de protection civile Morges</v>
      </c>
      <c r="E3186">
        <f>COUNTIFS(D$2:D3186,Clef_répartition[[#This Row],[Code_Nom]],J$2:J3186,Clef_répartition[[#This Row],[Année]])</f>
        <v>53</v>
      </c>
      <c r="F3186">
        <f>IF(Clef_répartition[[#This Row],[Code_Nom]]=D3185,F3185-1,(COUNTIFS(Clef_répartition[Code_Nom],Clef_répartition[[#This Row],[Code_Nom]],Clef_répartition[Année],Clef_répartition[[#This Row],[Année]])))</f>
        <v>12</v>
      </c>
      <c r="G3186" t="str">
        <f>Clef_répartition[[#This Row],[Code_Nom]]&amp;"_"&amp;Clef_répartition[[#This Row],[Nombre]]&amp;"_"&amp;Clef_répartition[[#This Row],[Année]]</f>
        <v>ORPC Morges_Organisations régionales de protection civile Morges_53_2017</v>
      </c>
      <c r="H3186">
        <v>5645</v>
      </c>
      <c r="I3186" t="s">
        <v>235</v>
      </c>
      <c r="J3186">
        <v>2017</v>
      </c>
      <c r="K3186">
        <v>5.7452296258266406E-3</v>
      </c>
    </row>
    <row r="3187" spans="1:11" x14ac:dyDescent="0.25">
      <c r="A3187" t="s">
        <v>721</v>
      </c>
      <c r="B3187" t="s">
        <v>594</v>
      </c>
      <c r="C3187" t="s">
        <v>595</v>
      </c>
      <c r="D3187" t="str">
        <f>Clef_répartition[[#This Row],[Code association]]&amp;"_"&amp;Clef_répartition[[#This Row],[Nom association]]</f>
        <v>ORPC Morges_Organisations régionales de protection civile Morges</v>
      </c>
      <c r="E3187">
        <f>COUNTIFS(D$2:D3187,Clef_répartition[[#This Row],[Code_Nom]],J$2:J3187,Clef_répartition[[#This Row],[Année]])</f>
        <v>54</v>
      </c>
      <c r="F3187">
        <f>IF(Clef_répartition[[#This Row],[Code_Nom]]=D3186,F3186-1,(COUNTIFS(Clef_répartition[Code_Nom],Clef_répartition[[#This Row],[Code_Nom]],Clef_répartition[Année],Clef_répartition[[#This Row],[Année]])))</f>
        <v>11</v>
      </c>
      <c r="G3187" t="str">
        <f>Clef_répartition[[#This Row],[Code_Nom]]&amp;"_"&amp;Clef_répartition[[#This Row],[Nombre]]&amp;"_"&amp;Clef_répartition[[#This Row],[Année]]</f>
        <v>ORPC Morges_Organisations régionales de protection civile Morges_54_2017</v>
      </c>
      <c r="H3187">
        <v>5435</v>
      </c>
      <c r="I3187" t="s">
        <v>245</v>
      </c>
      <c r="J3187">
        <v>2017</v>
      </c>
      <c r="K3187">
        <v>8.3489187966799914E-3</v>
      </c>
    </row>
    <row r="3188" spans="1:11" x14ac:dyDescent="0.25">
      <c r="A3188" t="s">
        <v>721</v>
      </c>
      <c r="B3188" t="s">
        <v>594</v>
      </c>
      <c r="C3188" t="s">
        <v>595</v>
      </c>
      <c r="D3188" t="str">
        <f>Clef_répartition[[#This Row],[Code association]]&amp;"_"&amp;Clef_répartition[[#This Row],[Nom association]]</f>
        <v>ORPC Morges_Organisations régionales de protection civile Morges</v>
      </c>
      <c r="E3188">
        <f>COUNTIFS(D$2:D3188,Clef_répartition[[#This Row],[Code_Nom]],J$2:J3188,Clef_répartition[[#This Row],[Année]])</f>
        <v>55</v>
      </c>
      <c r="F3188">
        <f>IF(Clef_répartition[[#This Row],[Code_Nom]]=D3187,F3187-1,(COUNTIFS(Clef_répartition[Code_Nom],Clef_répartition[[#This Row],[Code_Nom]],Clef_répartition[Année],Clef_répartition[[#This Row],[Année]])))</f>
        <v>10</v>
      </c>
      <c r="G3188" t="str">
        <f>Clef_répartition[[#This Row],[Code_Nom]]&amp;"_"&amp;Clef_répartition[[#This Row],[Nombre]]&amp;"_"&amp;Clef_répartition[[#This Row],[Année]]</f>
        <v>ORPC Morges_Organisations régionales de protection civile Morges_55_2017</v>
      </c>
      <c r="H3188">
        <v>5436</v>
      </c>
      <c r="I3188" t="s">
        <v>246</v>
      </c>
      <c r="J3188">
        <v>2017</v>
      </c>
      <c r="K3188">
        <v>4.4739447724522355E-3</v>
      </c>
    </row>
    <row r="3189" spans="1:11" x14ac:dyDescent="0.25">
      <c r="A3189" t="s">
        <v>721</v>
      </c>
      <c r="B3189" t="s">
        <v>594</v>
      </c>
      <c r="C3189" t="s">
        <v>595</v>
      </c>
      <c r="D3189" t="str">
        <f>Clef_répartition[[#This Row],[Code association]]&amp;"_"&amp;Clef_répartition[[#This Row],[Nom association]]</f>
        <v>ORPC Morges_Organisations régionales de protection civile Morges</v>
      </c>
      <c r="E3189">
        <f>COUNTIFS(D$2:D3189,Clef_répartition[[#This Row],[Code_Nom]],J$2:J3189,Clef_répartition[[#This Row],[Année]])</f>
        <v>56</v>
      </c>
      <c r="F3189">
        <f>IF(Clef_répartition[[#This Row],[Code_Nom]]=D3188,F3188-1,(COUNTIFS(Clef_répartition[Code_Nom],Clef_répartition[[#This Row],[Code_Nom]],Clef_répartition[Année],Clef_répartition[[#This Row],[Année]])))</f>
        <v>9</v>
      </c>
      <c r="G3189" t="str">
        <f>Clef_répartition[[#This Row],[Code_Nom]]&amp;"_"&amp;Clef_répartition[[#This Row],[Nombre]]&amp;"_"&amp;Clef_répartition[[#This Row],[Année]]</f>
        <v>ORPC Morges_Organisations régionales de protection civile Morges_56_2017</v>
      </c>
      <c r="H3189">
        <v>5646</v>
      </c>
      <c r="I3189" t="s">
        <v>247</v>
      </c>
      <c r="J3189">
        <v>2017</v>
      </c>
      <c r="K3189">
        <v>6.9615069615069622E-2</v>
      </c>
    </row>
    <row r="3190" spans="1:11" x14ac:dyDescent="0.25">
      <c r="A3190" t="s">
        <v>721</v>
      </c>
      <c r="B3190" t="s">
        <v>594</v>
      </c>
      <c r="C3190" t="s">
        <v>595</v>
      </c>
      <c r="D3190" t="str">
        <f>Clef_répartition[[#This Row],[Code association]]&amp;"_"&amp;Clef_répartition[[#This Row],[Nom association]]</f>
        <v>ORPC Morges_Organisations régionales de protection civile Morges</v>
      </c>
      <c r="E3190">
        <f>COUNTIFS(D$2:D3190,Clef_répartition[[#This Row],[Code_Nom]],J$2:J3190,Clef_répartition[[#This Row],[Année]])</f>
        <v>57</v>
      </c>
      <c r="F3190">
        <f>IF(Clef_répartition[[#This Row],[Code_Nom]]=D3189,F3189-1,(COUNTIFS(Clef_répartition[Code_Nom],Clef_répartition[[#This Row],[Code_Nom]],Clef_répartition[Année],Clef_répartition[[#This Row],[Année]])))</f>
        <v>8</v>
      </c>
      <c r="G3190" t="str">
        <f>Clef_répartition[[#This Row],[Code_Nom]]&amp;"_"&amp;Clef_répartition[[#This Row],[Nombre]]&amp;"_"&amp;Clef_répartition[[#This Row],[Année]]</f>
        <v>ORPC Morges_Organisations régionales de protection civile Morges_57_2017</v>
      </c>
      <c r="H3190">
        <v>5437</v>
      </c>
      <c r="I3190" t="s">
        <v>250</v>
      </c>
      <c r="J3190">
        <v>2017</v>
      </c>
      <c r="K3190">
        <v>5.1340349847812531E-3</v>
      </c>
    </row>
    <row r="3191" spans="1:11" x14ac:dyDescent="0.25">
      <c r="A3191" t="s">
        <v>721</v>
      </c>
      <c r="B3191" t="s">
        <v>594</v>
      </c>
      <c r="C3191" t="s">
        <v>595</v>
      </c>
      <c r="D3191" t="str">
        <f>Clef_répartition[[#This Row],[Code association]]&amp;"_"&amp;Clef_répartition[[#This Row],[Nom association]]</f>
        <v>ORPC Morges_Organisations régionales de protection civile Morges</v>
      </c>
      <c r="E3191">
        <f>COUNTIFS(D$2:D3191,Clef_répartition[[#This Row],[Code_Nom]],J$2:J3191,Clef_répartition[[#This Row],[Année]])</f>
        <v>58</v>
      </c>
      <c r="F3191">
        <f>IF(Clef_répartition[[#This Row],[Code_Nom]]=D3190,F3190-1,(COUNTIFS(Clef_répartition[Code_Nom],Clef_répartition[[#This Row],[Code_Nom]],Clef_répartition[Année],Clef_répartition[[#This Row],[Année]])))</f>
        <v>7</v>
      </c>
      <c r="G3191" t="str">
        <f>Clef_répartition[[#This Row],[Code_Nom]]&amp;"_"&amp;Clef_répartition[[#This Row],[Nombre]]&amp;"_"&amp;Clef_répartition[[#This Row],[Année]]</f>
        <v>ORPC Morges_Organisations régionales de protection civile Morges_58_2017</v>
      </c>
      <c r="H3191">
        <v>5499</v>
      </c>
      <c r="I3191" t="s">
        <v>252</v>
      </c>
      <c r="J3191">
        <v>2017</v>
      </c>
      <c r="K3191">
        <v>6.173065874558412E-3</v>
      </c>
    </row>
    <row r="3192" spans="1:11" x14ac:dyDescent="0.25">
      <c r="A3192" t="s">
        <v>721</v>
      </c>
      <c r="B3192" t="s">
        <v>594</v>
      </c>
      <c r="C3192" t="s">
        <v>595</v>
      </c>
      <c r="D3192" t="str">
        <f>Clef_répartition[[#This Row],[Code association]]&amp;"_"&amp;Clef_répartition[[#This Row],[Nom association]]</f>
        <v>ORPC Morges_Organisations régionales de protection civile Morges</v>
      </c>
      <c r="E3192">
        <f>COUNTIFS(D$2:D3192,Clef_répartition[[#This Row],[Code_Nom]],J$2:J3192,Clef_répartition[[#This Row],[Année]])</f>
        <v>59</v>
      </c>
      <c r="F3192">
        <f>IF(Clef_répartition[[#This Row],[Code_Nom]]=D3191,F3191-1,(COUNTIFS(Clef_répartition[Code_Nom],Clef_répartition[[#This Row],[Code_Nom]],Clef_répartition[Année],Clef_répartition[[#This Row],[Année]])))</f>
        <v>6</v>
      </c>
      <c r="G3192" t="str">
        <f>Clef_répartition[[#This Row],[Code_Nom]]&amp;"_"&amp;Clef_répartition[[#This Row],[Nombre]]&amp;"_"&amp;Clef_répartition[[#This Row],[Année]]</f>
        <v>ORPC Morges_Organisations régionales de protection civile Morges_59_2017</v>
      </c>
      <c r="H3192">
        <v>5649</v>
      </c>
      <c r="I3192" t="s">
        <v>264</v>
      </c>
      <c r="J3192">
        <v>2017</v>
      </c>
      <c r="K3192">
        <v>2.3017590181769285E-2</v>
      </c>
    </row>
    <row r="3193" spans="1:11" x14ac:dyDescent="0.25">
      <c r="A3193" t="s">
        <v>721</v>
      </c>
      <c r="B3193" t="s">
        <v>594</v>
      </c>
      <c r="C3193" t="s">
        <v>595</v>
      </c>
      <c r="D3193" t="str">
        <f>Clef_répartition[[#This Row],[Code association]]&amp;"_"&amp;Clef_répartition[[#This Row],[Nom association]]</f>
        <v>ORPC Morges_Organisations régionales de protection civile Morges</v>
      </c>
      <c r="E3193">
        <f>COUNTIFS(D$2:D3193,Clef_répartition[[#This Row],[Code_Nom]],J$2:J3193,Clef_répartition[[#This Row],[Année]])</f>
        <v>60</v>
      </c>
      <c r="F3193">
        <f>IF(Clef_répartition[[#This Row],[Code_Nom]]=D3192,F3192-1,(COUNTIFS(Clef_répartition[Code_Nom],Clef_répartition[[#This Row],[Code_Nom]],Clef_répartition[Année],Clef_répartition[[#This Row],[Année]])))</f>
        <v>5</v>
      </c>
      <c r="G3193" t="str">
        <f>Clef_répartition[[#This Row],[Code_Nom]]&amp;"_"&amp;Clef_répartition[[#This Row],[Nombre]]&amp;"_"&amp;Clef_répartition[[#This Row],[Année]]</f>
        <v>ORPC Morges_Organisations régionales de protection civile Morges_60_2017</v>
      </c>
      <c r="H3193">
        <v>5650</v>
      </c>
      <c r="I3193" t="s">
        <v>276</v>
      </c>
      <c r="J3193">
        <v>2017</v>
      </c>
      <c r="K3193">
        <v>2.4325546713606415E-3</v>
      </c>
    </row>
    <row r="3194" spans="1:11" x14ac:dyDescent="0.25">
      <c r="A3194" t="s">
        <v>721</v>
      </c>
      <c r="B3194" t="s">
        <v>594</v>
      </c>
      <c r="C3194" t="s">
        <v>595</v>
      </c>
      <c r="D3194" t="str">
        <f>Clef_répartition[[#This Row],[Code association]]&amp;"_"&amp;Clef_répartition[[#This Row],[Nom association]]</f>
        <v>ORPC Morges_Organisations régionales de protection civile Morges</v>
      </c>
      <c r="E3194">
        <f>COUNTIFS(D$2:D3194,Clef_répartition[[#This Row],[Code_Nom]],J$2:J3194,Clef_répartition[[#This Row],[Année]])</f>
        <v>61</v>
      </c>
      <c r="F3194">
        <f>IF(Clef_répartition[[#This Row],[Code_Nom]]=D3193,F3193-1,(COUNTIFS(Clef_répartition[Code_Nom],Clef_répartition[[#This Row],[Code_Nom]],Clef_répartition[Année],Clef_répartition[[#This Row],[Année]])))</f>
        <v>4</v>
      </c>
      <c r="G3194" t="str">
        <f>Clef_répartition[[#This Row],[Code_Nom]]&amp;"_"&amp;Clef_répartition[[#This Row],[Nombre]]&amp;"_"&amp;Clef_répartition[[#This Row],[Année]]</f>
        <v>ORPC Morges_Organisations régionales de protection civile Morges_61_2017</v>
      </c>
      <c r="H3194">
        <v>5652</v>
      </c>
      <c r="I3194" t="s">
        <v>284</v>
      </c>
      <c r="J3194">
        <v>2017</v>
      </c>
      <c r="K3194">
        <v>7.505470192037355E-3</v>
      </c>
    </row>
    <row r="3195" spans="1:11" x14ac:dyDescent="0.25">
      <c r="A3195" t="s">
        <v>721</v>
      </c>
      <c r="B3195" t="s">
        <v>594</v>
      </c>
      <c r="C3195" t="s">
        <v>595</v>
      </c>
      <c r="D3195" t="str">
        <f>Clef_répartition[[#This Row],[Code association]]&amp;"_"&amp;Clef_répartition[[#This Row],[Nom association]]</f>
        <v>ORPC Morges_Organisations régionales de protection civile Morges</v>
      </c>
      <c r="E3195">
        <f>COUNTIFS(D$2:D3195,Clef_répartition[[#This Row],[Code_Nom]],J$2:J3195,Clef_répartition[[#This Row],[Année]])</f>
        <v>62</v>
      </c>
      <c r="F3195">
        <f>IF(Clef_répartition[[#This Row],[Code_Nom]]=D3194,F3194-1,(COUNTIFS(Clef_répartition[Code_Nom],Clef_répartition[[#This Row],[Code_Nom]],Clef_répartition[Année],Clef_répartition[[#This Row],[Année]])))</f>
        <v>3</v>
      </c>
      <c r="G3195" t="str">
        <f>Clef_répartition[[#This Row],[Code_Nom]]&amp;"_"&amp;Clef_répartition[[#This Row],[Nombre]]&amp;"_"&amp;Clef_répartition[[#This Row],[Année]]</f>
        <v>ORPC Morges_Organisations régionales de protection civile Morges_62_2017</v>
      </c>
      <c r="H3195">
        <v>5653</v>
      </c>
      <c r="I3195" t="s">
        <v>291</v>
      </c>
      <c r="J3195">
        <v>2017</v>
      </c>
      <c r="K3195">
        <v>1.0805921253682448E-2</v>
      </c>
    </row>
    <row r="3196" spans="1:11" x14ac:dyDescent="0.25">
      <c r="A3196" t="s">
        <v>721</v>
      </c>
      <c r="B3196" t="s">
        <v>594</v>
      </c>
      <c r="C3196" t="s">
        <v>595</v>
      </c>
      <c r="D3196" t="str">
        <f>Clef_répartition[[#This Row],[Code association]]&amp;"_"&amp;Clef_répartition[[#This Row],[Nom association]]</f>
        <v>ORPC Morges_Organisations régionales de protection civile Morges</v>
      </c>
      <c r="E3196">
        <f>COUNTIFS(D$2:D3196,Clef_répartition[[#This Row],[Code_Nom]],J$2:J3196,Clef_répartition[[#This Row],[Année]])</f>
        <v>63</v>
      </c>
      <c r="F3196">
        <f>IF(Clef_répartition[[#This Row],[Code_Nom]]=D3195,F3195-1,(COUNTIFS(Clef_répartition[Code_Nom],Clef_répartition[[#This Row],[Code_Nom]],Clef_répartition[Année],Clef_répartition[[#This Row],[Année]])))</f>
        <v>2</v>
      </c>
      <c r="G3196" t="str">
        <f>Clef_répartition[[#This Row],[Code_Nom]]&amp;"_"&amp;Clef_répartition[[#This Row],[Nombre]]&amp;"_"&amp;Clef_répartition[[#This Row],[Année]]</f>
        <v>ORPC Morges_Organisations régionales de protection civile Morges_63_2017</v>
      </c>
      <c r="H3196">
        <v>5654</v>
      </c>
      <c r="I3196" t="s">
        <v>295</v>
      </c>
      <c r="J3196">
        <v>2017</v>
      </c>
      <c r="K3196">
        <v>6.0997225176329653E-3</v>
      </c>
    </row>
    <row r="3197" spans="1:11" x14ac:dyDescent="0.25">
      <c r="A3197" t="s">
        <v>721</v>
      </c>
      <c r="B3197" t="s">
        <v>594</v>
      </c>
      <c r="C3197" t="s">
        <v>595</v>
      </c>
      <c r="D3197" t="str">
        <f>Clef_répartition[[#This Row],[Code association]]&amp;"_"&amp;Clef_répartition[[#This Row],[Nom association]]</f>
        <v>ORPC Morges_Organisations régionales de protection civile Morges</v>
      </c>
      <c r="E3197">
        <f>COUNTIFS(D$2:D3197,Clef_répartition[[#This Row],[Code_Nom]],J$2:J3197,Clef_répartition[[#This Row],[Année]])</f>
        <v>64</v>
      </c>
      <c r="F3197">
        <f>IF(Clef_répartition[[#This Row],[Code_Nom]]=D3196,F3196-1,(COUNTIFS(Clef_répartition[Code_Nom],Clef_répartition[[#This Row],[Code_Nom]],Clef_répartition[Année],Clef_répartition[[#This Row],[Année]])))</f>
        <v>1</v>
      </c>
      <c r="G3197" t="str">
        <f>Clef_répartition[[#This Row],[Code_Nom]]&amp;"_"&amp;Clef_répartition[[#This Row],[Nombre]]&amp;"_"&amp;Clef_répartition[[#This Row],[Année]]</f>
        <v>ORPC Morges_Organisations régionales de protection civile Morges_64_2017</v>
      </c>
      <c r="H3197">
        <v>5655</v>
      </c>
      <c r="I3197" t="s">
        <v>297</v>
      </c>
      <c r="J3197">
        <v>2017</v>
      </c>
      <c r="K3197">
        <v>1.7052330485166307E-2</v>
      </c>
    </row>
    <row r="3198" spans="1:11" x14ac:dyDescent="0.25">
      <c r="A3198" t="s">
        <v>721</v>
      </c>
      <c r="B3198" t="s">
        <v>683</v>
      </c>
      <c r="C3198" t="s">
        <v>684</v>
      </c>
      <c r="D3198" t="str">
        <f>Clef_répartition[[#This Row],[Code association]]&amp;"_"&amp;Clef_répartition[[#This Row],[Nom association]]</f>
        <v>ORPC Nyon_Organisation régionale de la protection civile du district de Nyon</v>
      </c>
      <c r="E3198">
        <f>COUNTIFS(D$2:D3198,Clef_répartition[[#This Row],[Code_Nom]],J$2:J3198,Clef_répartition[[#This Row],[Année]])</f>
        <v>1</v>
      </c>
      <c r="F3198">
        <f>IF(Clef_répartition[[#This Row],[Code_Nom]]=D3197,F3197-1,(COUNTIFS(Clef_répartition[Code_Nom],Clef_répartition[[#This Row],[Code_Nom]],Clef_répartition[Année],Clef_répartition[[#This Row],[Année]])))</f>
        <v>47</v>
      </c>
      <c r="G3198" t="str">
        <f>Clef_répartition[[#This Row],[Code_Nom]]&amp;"_"&amp;Clef_répartition[[#This Row],[Nombre]]&amp;"_"&amp;Clef_répartition[[#This Row],[Année]]</f>
        <v>ORPC Nyon_Organisation régionale de la protection civile du district de Nyon_1_2017</v>
      </c>
      <c r="H3198">
        <v>5701</v>
      </c>
      <c r="I3198" t="s">
        <v>5</v>
      </c>
      <c r="J3198">
        <v>2017</v>
      </c>
      <c r="K3198">
        <v>2.2300000000000002E-3</v>
      </c>
    </row>
    <row r="3199" spans="1:11" x14ac:dyDescent="0.25">
      <c r="A3199" t="s">
        <v>721</v>
      </c>
      <c r="B3199" t="s">
        <v>683</v>
      </c>
      <c r="C3199" t="s">
        <v>684</v>
      </c>
      <c r="D3199" t="str">
        <f>Clef_répartition[[#This Row],[Code association]]&amp;"_"&amp;Clef_répartition[[#This Row],[Nom association]]</f>
        <v>ORPC Nyon_Organisation régionale de la protection civile du district de Nyon</v>
      </c>
      <c r="E3199">
        <f>COUNTIFS(D$2:D3199,Clef_répartition[[#This Row],[Code_Nom]],J$2:J3199,Clef_répartition[[#This Row],[Année]])</f>
        <v>2</v>
      </c>
      <c r="F3199">
        <f>IF(Clef_répartition[[#This Row],[Code_Nom]]=D3198,F3198-1,(COUNTIFS(Clef_répartition[Code_Nom],Clef_répartition[[#This Row],[Code_Nom]],Clef_répartition[Année],Clef_répartition[[#This Row],[Année]])))</f>
        <v>46</v>
      </c>
      <c r="G3199" t="str">
        <f>Clef_répartition[[#This Row],[Code_Nom]]&amp;"_"&amp;Clef_répartition[[#This Row],[Nombre]]&amp;"_"&amp;Clef_répartition[[#This Row],[Année]]</f>
        <v>ORPC Nyon_Organisation régionale de la protection civile du district de Nyon_2_2017</v>
      </c>
      <c r="H3199">
        <v>5702</v>
      </c>
      <c r="I3199" t="s">
        <v>7</v>
      </c>
      <c r="J3199">
        <v>2017</v>
      </c>
      <c r="K3199">
        <v>2.6689999999999998E-2</v>
      </c>
    </row>
    <row r="3200" spans="1:11" x14ac:dyDescent="0.25">
      <c r="A3200" t="s">
        <v>721</v>
      </c>
      <c r="B3200" t="s">
        <v>683</v>
      </c>
      <c r="C3200" t="s">
        <v>684</v>
      </c>
      <c r="D3200" t="str">
        <f>Clef_répartition[[#This Row],[Code association]]&amp;"_"&amp;Clef_répartition[[#This Row],[Nom association]]</f>
        <v>ORPC Nyon_Organisation régionale de la protection civile du district de Nyon</v>
      </c>
      <c r="E3200">
        <f>COUNTIFS(D$2:D3200,Clef_répartition[[#This Row],[Code_Nom]],J$2:J3200,Clef_répartition[[#This Row],[Année]])</f>
        <v>3</v>
      </c>
      <c r="F3200">
        <f>IF(Clef_répartition[[#This Row],[Code_Nom]]=D3199,F3199-1,(COUNTIFS(Clef_répartition[Code_Nom],Clef_répartition[[#This Row],[Code_Nom]],Clef_répartition[Année],Clef_répartition[[#This Row],[Année]])))</f>
        <v>45</v>
      </c>
      <c r="G3200" t="str">
        <f>Clef_répartition[[#This Row],[Code_Nom]]&amp;"_"&amp;Clef_répartition[[#This Row],[Nombre]]&amp;"_"&amp;Clef_répartition[[#This Row],[Année]]</f>
        <v>ORPC Nyon_Organisation régionale de la protection civile du district de Nyon_3_2017</v>
      </c>
      <c r="H3200">
        <v>5703</v>
      </c>
      <c r="I3200" t="s">
        <v>13</v>
      </c>
      <c r="J3200">
        <v>2017</v>
      </c>
      <c r="K3200">
        <v>1.3639999999999999E-2</v>
      </c>
    </row>
    <row r="3201" spans="1:11" x14ac:dyDescent="0.25">
      <c r="A3201" t="s">
        <v>721</v>
      </c>
      <c r="B3201" t="s">
        <v>683</v>
      </c>
      <c r="C3201" t="s">
        <v>684</v>
      </c>
      <c r="D3201" t="str">
        <f>Clef_répartition[[#This Row],[Code association]]&amp;"_"&amp;Clef_répartition[[#This Row],[Nom association]]</f>
        <v>ORPC Nyon_Organisation régionale de la protection civile du district de Nyon</v>
      </c>
      <c r="E3201">
        <f>COUNTIFS(D$2:D3201,Clef_répartition[[#This Row],[Code_Nom]],J$2:J3201,Clef_répartition[[#This Row],[Année]])</f>
        <v>4</v>
      </c>
      <c r="F3201">
        <f>IF(Clef_répartition[[#This Row],[Code_Nom]]=D3200,F3200-1,(COUNTIFS(Clef_répartition[Code_Nom],Clef_répartition[[#This Row],[Code_Nom]],Clef_répartition[Année],Clef_répartition[[#This Row],[Année]])))</f>
        <v>44</v>
      </c>
      <c r="G3201" t="str">
        <f>Clef_répartition[[#This Row],[Code_Nom]]&amp;"_"&amp;Clef_répartition[[#This Row],[Nombre]]&amp;"_"&amp;Clef_répartition[[#This Row],[Année]]</f>
        <v>ORPC Nyon_Organisation régionale de la protection civile du district de Nyon_4_2017</v>
      </c>
      <c r="H3201">
        <v>5704</v>
      </c>
      <c r="I3201" t="s">
        <v>16</v>
      </c>
      <c r="J3201">
        <v>2017</v>
      </c>
      <c r="K3201">
        <v>1.9310000000000001E-2</v>
      </c>
    </row>
    <row r="3202" spans="1:11" x14ac:dyDescent="0.25">
      <c r="A3202" t="s">
        <v>721</v>
      </c>
      <c r="B3202" t="s">
        <v>683</v>
      </c>
      <c r="C3202" t="s">
        <v>684</v>
      </c>
      <c r="D3202" t="str">
        <f>Clef_répartition[[#This Row],[Code association]]&amp;"_"&amp;Clef_répartition[[#This Row],[Nom association]]</f>
        <v>ORPC Nyon_Organisation régionale de la protection civile du district de Nyon</v>
      </c>
      <c r="E3202">
        <f>COUNTIFS(D$2:D3202,Clef_répartition[[#This Row],[Code_Nom]],J$2:J3202,Clef_répartition[[#This Row],[Année]])</f>
        <v>5</v>
      </c>
      <c r="F3202">
        <f>IF(Clef_répartition[[#This Row],[Code_Nom]]=D3201,F3201-1,(COUNTIFS(Clef_répartition[Code_Nom],Clef_répartition[[#This Row],[Code_Nom]],Clef_répartition[Année],Clef_répartition[[#This Row],[Année]])))</f>
        <v>43</v>
      </c>
      <c r="G3202" t="str">
        <f>Clef_répartition[[#This Row],[Code_Nom]]&amp;"_"&amp;Clef_répartition[[#This Row],[Nombre]]&amp;"_"&amp;Clef_répartition[[#This Row],[Année]]</f>
        <v>ORPC Nyon_Organisation régionale de la protection civile du district de Nyon_5_2017</v>
      </c>
      <c r="H3202">
        <v>5705</v>
      </c>
      <c r="I3202" t="s">
        <v>27</v>
      </c>
      <c r="J3202">
        <v>2017</v>
      </c>
      <c r="K3202">
        <v>8.6099999999999996E-3</v>
      </c>
    </row>
    <row r="3203" spans="1:11" x14ac:dyDescent="0.25">
      <c r="A3203" t="s">
        <v>721</v>
      </c>
      <c r="B3203" t="s">
        <v>683</v>
      </c>
      <c r="C3203" t="s">
        <v>684</v>
      </c>
      <c r="D3203" t="str">
        <f>Clef_répartition[[#This Row],[Code association]]&amp;"_"&amp;Clef_répartition[[#This Row],[Nom association]]</f>
        <v>ORPC Nyon_Organisation régionale de la protection civile du district de Nyon</v>
      </c>
      <c r="E3203">
        <f>COUNTIFS(D$2:D3203,Clef_répartition[[#This Row],[Code_Nom]],J$2:J3203,Clef_répartition[[#This Row],[Année]])</f>
        <v>6</v>
      </c>
      <c r="F3203">
        <f>IF(Clef_répartition[[#This Row],[Code_Nom]]=D3202,F3202-1,(COUNTIFS(Clef_répartition[Code_Nom],Clef_répartition[[#This Row],[Code_Nom]],Clef_répartition[Année],Clef_répartition[[#This Row],[Année]])))</f>
        <v>42</v>
      </c>
      <c r="G3203" t="str">
        <f>Clef_répartition[[#This Row],[Code_Nom]]&amp;"_"&amp;Clef_répartition[[#This Row],[Nombre]]&amp;"_"&amp;Clef_répartition[[#This Row],[Année]]</f>
        <v>ORPC Nyon_Organisation régionale de la protection civile du district de Nyon_6_2017</v>
      </c>
      <c r="H3203">
        <v>5706</v>
      </c>
      <c r="I3203" t="s">
        <v>29</v>
      </c>
      <c r="J3203">
        <v>2017</v>
      </c>
      <c r="K3203">
        <v>1.1440000000000001E-2</v>
      </c>
    </row>
    <row r="3204" spans="1:11" x14ac:dyDescent="0.25">
      <c r="A3204" t="s">
        <v>721</v>
      </c>
      <c r="B3204" t="s">
        <v>683</v>
      </c>
      <c r="C3204" t="s">
        <v>684</v>
      </c>
      <c r="D3204" t="str">
        <f>Clef_répartition[[#This Row],[Code association]]&amp;"_"&amp;Clef_répartition[[#This Row],[Nom association]]</f>
        <v>ORPC Nyon_Organisation régionale de la protection civile du district de Nyon</v>
      </c>
      <c r="E3204">
        <f>COUNTIFS(D$2:D3204,Clef_répartition[[#This Row],[Code_Nom]],J$2:J3204,Clef_répartition[[#This Row],[Année]])</f>
        <v>7</v>
      </c>
      <c r="F3204">
        <f>IF(Clef_répartition[[#This Row],[Code_Nom]]=D3203,F3203-1,(COUNTIFS(Clef_répartition[Code_Nom],Clef_répartition[[#This Row],[Code_Nom]],Clef_répartition[Année],Clef_répartition[[#This Row],[Année]])))</f>
        <v>41</v>
      </c>
      <c r="G3204" t="str">
        <f>Clef_répartition[[#This Row],[Code_Nom]]&amp;"_"&amp;Clef_répartition[[#This Row],[Nombre]]&amp;"_"&amp;Clef_répartition[[#This Row],[Année]]</f>
        <v>ORPC Nyon_Organisation régionale de la protection civile du district de Nyon_7_2017</v>
      </c>
      <c r="H3204">
        <v>5852</v>
      </c>
      <c r="I3204" t="s">
        <v>41</v>
      </c>
      <c r="J3204">
        <v>2017</v>
      </c>
      <c r="K3204">
        <v>5.0499999999999998E-3</v>
      </c>
    </row>
    <row r="3205" spans="1:11" x14ac:dyDescent="0.25">
      <c r="A3205" t="s">
        <v>721</v>
      </c>
      <c r="B3205" t="s">
        <v>683</v>
      </c>
      <c r="C3205" t="s">
        <v>684</v>
      </c>
      <c r="D3205" t="str">
        <f>Clef_répartition[[#This Row],[Code association]]&amp;"_"&amp;Clef_répartition[[#This Row],[Nom association]]</f>
        <v>ORPC Nyon_Organisation régionale de la protection civile du district de Nyon</v>
      </c>
      <c r="E3205">
        <f>COUNTIFS(D$2:D3205,Clef_répartition[[#This Row],[Code_Nom]],J$2:J3205,Clef_répartition[[#This Row],[Année]])</f>
        <v>8</v>
      </c>
      <c r="F3205">
        <f>IF(Clef_répartition[[#This Row],[Code_Nom]]=D3204,F3204-1,(COUNTIFS(Clef_répartition[Code_Nom],Clef_répartition[[#This Row],[Code_Nom]],Clef_répartition[Année],Clef_répartition[[#This Row],[Année]])))</f>
        <v>40</v>
      </c>
      <c r="G3205" t="str">
        <f>Clef_répartition[[#This Row],[Code_Nom]]&amp;"_"&amp;Clef_répartition[[#This Row],[Nombre]]&amp;"_"&amp;Clef_répartition[[#This Row],[Année]]</f>
        <v>ORPC Nyon_Organisation régionale de la protection civile du district de Nyon_8_2017</v>
      </c>
      <c r="H3205">
        <v>5853</v>
      </c>
      <c r="I3205" t="s">
        <v>42</v>
      </c>
      <c r="J3205">
        <v>2017</v>
      </c>
      <c r="K3205">
        <v>7.9699999999999997E-3</v>
      </c>
    </row>
    <row r="3206" spans="1:11" x14ac:dyDescent="0.25">
      <c r="A3206" t="s">
        <v>721</v>
      </c>
      <c r="B3206" t="s">
        <v>683</v>
      </c>
      <c r="C3206" t="s">
        <v>684</v>
      </c>
      <c r="D3206" t="str">
        <f>Clef_répartition[[#This Row],[Code association]]&amp;"_"&amp;Clef_répartition[[#This Row],[Nom association]]</f>
        <v>ORPC Nyon_Organisation régionale de la protection civile du district de Nyon</v>
      </c>
      <c r="E3206">
        <f>COUNTIFS(D$2:D3206,Clef_répartition[[#This Row],[Code_Nom]],J$2:J3206,Clef_répartition[[#This Row],[Année]])</f>
        <v>9</v>
      </c>
      <c r="F3206">
        <f>IF(Clef_répartition[[#This Row],[Code_Nom]]=D3205,F3205-1,(COUNTIFS(Clef_répartition[Code_Nom],Clef_répartition[[#This Row],[Code_Nom]],Clef_répartition[Année],Clef_répartition[[#This Row],[Année]])))</f>
        <v>39</v>
      </c>
      <c r="G3206" t="str">
        <f>Clef_répartition[[#This Row],[Code_Nom]]&amp;"_"&amp;Clef_répartition[[#This Row],[Nombre]]&amp;"_"&amp;Clef_répartition[[#This Row],[Année]]</f>
        <v>ORPC Nyon_Organisation régionale de la protection civile du district de Nyon_9_2017</v>
      </c>
      <c r="H3206">
        <v>5854</v>
      </c>
      <c r="I3206" t="s">
        <v>43</v>
      </c>
      <c r="J3206">
        <v>2017</v>
      </c>
      <c r="K3206">
        <v>3.7399999999999998E-3</v>
      </c>
    </row>
    <row r="3207" spans="1:11" x14ac:dyDescent="0.25">
      <c r="A3207" t="s">
        <v>721</v>
      </c>
      <c r="B3207" t="s">
        <v>683</v>
      </c>
      <c r="C3207" t="s">
        <v>684</v>
      </c>
      <c r="D3207" t="str">
        <f>Clef_répartition[[#This Row],[Code association]]&amp;"_"&amp;Clef_répartition[[#This Row],[Nom association]]</f>
        <v>ORPC Nyon_Organisation régionale de la protection civile du district de Nyon</v>
      </c>
      <c r="E3207">
        <f>COUNTIFS(D$2:D3207,Clef_répartition[[#This Row],[Code_Nom]],J$2:J3207,Clef_répartition[[#This Row],[Année]])</f>
        <v>10</v>
      </c>
      <c r="F3207">
        <f>IF(Clef_répartition[[#This Row],[Code_Nom]]=D3206,F3206-1,(COUNTIFS(Clef_répartition[Code_Nom],Clef_répartition[[#This Row],[Code_Nom]],Clef_répartition[Année],Clef_répartition[[#This Row],[Année]])))</f>
        <v>38</v>
      </c>
      <c r="G3207" t="str">
        <f>Clef_répartition[[#This Row],[Code_Nom]]&amp;"_"&amp;Clef_répartition[[#This Row],[Nombre]]&amp;"_"&amp;Clef_répartition[[#This Row],[Année]]</f>
        <v>ORPC Nyon_Organisation régionale de la protection civile du district de Nyon_10_2017</v>
      </c>
      <c r="H3207">
        <v>5707</v>
      </c>
      <c r="I3207" t="s">
        <v>52</v>
      </c>
      <c r="J3207">
        <v>2017</v>
      </c>
      <c r="K3207">
        <v>1.2E-2</v>
      </c>
    </row>
    <row r="3208" spans="1:11" x14ac:dyDescent="0.25">
      <c r="A3208" t="s">
        <v>721</v>
      </c>
      <c r="B3208" t="s">
        <v>683</v>
      </c>
      <c r="C3208" t="s">
        <v>684</v>
      </c>
      <c r="D3208" t="str">
        <f>Clef_répartition[[#This Row],[Code association]]&amp;"_"&amp;Clef_répartition[[#This Row],[Nom association]]</f>
        <v>ORPC Nyon_Organisation régionale de la protection civile du district de Nyon</v>
      </c>
      <c r="E3208">
        <f>COUNTIFS(D$2:D3208,Clef_répartition[[#This Row],[Code_Nom]],J$2:J3208,Clef_répartition[[#This Row],[Année]])</f>
        <v>11</v>
      </c>
      <c r="F3208">
        <f>IF(Clef_répartition[[#This Row],[Code_Nom]]=D3207,F3207-1,(COUNTIFS(Clef_répartition[Code_Nom],Clef_répartition[[#This Row],[Code_Nom]],Clef_répartition[Année],Clef_répartition[[#This Row],[Année]])))</f>
        <v>37</v>
      </c>
      <c r="G3208" t="str">
        <f>Clef_répartition[[#This Row],[Code_Nom]]&amp;"_"&amp;Clef_répartition[[#This Row],[Nombre]]&amp;"_"&amp;Clef_répartition[[#This Row],[Année]]</f>
        <v>ORPC Nyon_Organisation régionale de la protection civile du district de Nyon_11_2017</v>
      </c>
      <c r="H3208">
        <v>5708</v>
      </c>
      <c r="I3208" t="s">
        <v>53</v>
      </c>
      <c r="J3208">
        <v>2017</v>
      </c>
      <c r="K3208">
        <v>8.8500000000000002E-3</v>
      </c>
    </row>
    <row r="3209" spans="1:11" x14ac:dyDescent="0.25">
      <c r="A3209" t="s">
        <v>721</v>
      </c>
      <c r="B3209" t="s">
        <v>683</v>
      </c>
      <c r="C3209" t="s">
        <v>684</v>
      </c>
      <c r="D3209" t="str">
        <f>Clef_répartition[[#This Row],[Code association]]&amp;"_"&amp;Clef_répartition[[#This Row],[Nom association]]</f>
        <v>ORPC Nyon_Organisation régionale de la protection civile du district de Nyon</v>
      </c>
      <c r="E3209">
        <f>COUNTIFS(D$2:D3209,Clef_répartition[[#This Row],[Code_Nom]],J$2:J3209,Clef_répartition[[#This Row],[Année]])</f>
        <v>12</v>
      </c>
      <c r="F3209">
        <f>IF(Clef_répartition[[#This Row],[Code_Nom]]=D3208,F3208-1,(COUNTIFS(Clef_répartition[Code_Nom],Clef_répartition[[#This Row],[Code_Nom]],Clef_répartition[Année],Clef_répartition[[#This Row],[Année]])))</f>
        <v>36</v>
      </c>
      <c r="G3209" t="str">
        <f>Clef_répartition[[#This Row],[Code_Nom]]&amp;"_"&amp;Clef_répartition[[#This Row],[Nombre]]&amp;"_"&amp;Clef_répartition[[#This Row],[Année]]</f>
        <v>ORPC Nyon_Organisation régionale de la protection civile du district de Nyon_12_2017</v>
      </c>
      <c r="H3209">
        <v>5709</v>
      </c>
      <c r="I3209" t="s">
        <v>62</v>
      </c>
      <c r="J3209">
        <v>2017</v>
      </c>
      <c r="K3209">
        <v>1.272E-2</v>
      </c>
    </row>
    <row r="3210" spans="1:11" x14ac:dyDescent="0.25">
      <c r="A3210" t="s">
        <v>721</v>
      </c>
      <c r="B3210" t="s">
        <v>683</v>
      </c>
      <c r="C3210" t="s">
        <v>684</v>
      </c>
      <c r="D3210" t="str">
        <f>Clef_répartition[[#This Row],[Code association]]&amp;"_"&amp;Clef_répartition[[#This Row],[Nom association]]</f>
        <v>ORPC Nyon_Organisation régionale de la protection civile du district de Nyon</v>
      </c>
      <c r="E3210">
        <f>COUNTIFS(D$2:D3210,Clef_répartition[[#This Row],[Code_Nom]],J$2:J3210,Clef_répartition[[#This Row],[Année]])</f>
        <v>13</v>
      </c>
      <c r="F3210">
        <f>IF(Clef_répartition[[#This Row],[Code_Nom]]=D3209,F3209-1,(COUNTIFS(Clef_répartition[Code_Nom],Clef_répartition[[#This Row],[Code_Nom]],Clef_répartition[Année],Clef_répartition[[#This Row],[Année]])))</f>
        <v>35</v>
      </c>
      <c r="G3210" t="str">
        <f>Clef_répartition[[#This Row],[Code_Nom]]&amp;"_"&amp;Clef_répartition[[#This Row],[Nombre]]&amp;"_"&amp;Clef_répartition[[#This Row],[Année]]</f>
        <v>ORPC Nyon_Organisation régionale de la protection civile du district de Nyon_13_2017</v>
      </c>
      <c r="H3210">
        <v>5710</v>
      </c>
      <c r="I3210" t="s">
        <v>69</v>
      </c>
      <c r="J3210">
        <v>2017</v>
      </c>
      <c r="K3210">
        <v>5.1000000000000004E-3</v>
      </c>
    </row>
    <row r="3211" spans="1:11" x14ac:dyDescent="0.25">
      <c r="A3211" t="s">
        <v>721</v>
      </c>
      <c r="B3211" t="s">
        <v>683</v>
      </c>
      <c r="C3211" t="s">
        <v>684</v>
      </c>
      <c r="D3211" t="str">
        <f>Clef_répartition[[#This Row],[Code association]]&amp;"_"&amp;Clef_répartition[[#This Row],[Nom association]]</f>
        <v>ORPC Nyon_Organisation régionale de la protection civile du district de Nyon</v>
      </c>
      <c r="E3211">
        <f>COUNTIFS(D$2:D3211,Clef_répartition[[#This Row],[Code_Nom]],J$2:J3211,Clef_répartition[[#This Row],[Année]])</f>
        <v>14</v>
      </c>
      <c r="F3211">
        <f>IF(Clef_répartition[[#This Row],[Code_Nom]]=D3210,F3210-1,(COUNTIFS(Clef_répartition[Code_Nom],Clef_répartition[[#This Row],[Code_Nom]],Clef_répartition[Année],Clef_répartition[[#This Row],[Année]])))</f>
        <v>34</v>
      </c>
      <c r="G3211" t="str">
        <f>Clef_répartition[[#This Row],[Code_Nom]]&amp;"_"&amp;Clef_répartition[[#This Row],[Nombre]]&amp;"_"&amp;Clef_répartition[[#This Row],[Année]]</f>
        <v>ORPC Nyon_Organisation régionale de la protection civile du district de Nyon_14_2017</v>
      </c>
      <c r="H3211">
        <v>5711</v>
      </c>
      <c r="I3211" t="s">
        <v>70</v>
      </c>
      <c r="J3211">
        <v>2017</v>
      </c>
      <c r="K3211">
        <v>2.665E-2</v>
      </c>
    </row>
    <row r="3212" spans="1:11" x14ac:dyDescent="0.25">
      <c r="A3212" t="s">
        <v>721</v>
      </c>
      <c r="B3212" t="s">
        <v>683</v>
      </c>
      <c r="C3212" t="s">
        <v>684</v>
      </c>
      <c r="D3212" t="str">
        <f>Clef_répartition[[#This Row],[Code association]]&amp;"_"&amp;Clef_répartition[[#This Row],[Nom association]]</f>
        <v>ORPC Nyon_Organisation régionale de la protection civile du district de Nyon</v>
      </c>
      <c r="E3212">
        <f>COUNTIFS(D$2:D3212,Clef_répartition[[#This Row],[Code_Nom]],J$2:J3212,Clef_répartition[[#This Row],[Année]])</f>
        <v>15</v>
      </c>
      <c r="F3212">
        <f>IF(Clef_répartition[[#This Row],[Code_Nom]]=D3211,F3211-1,(COUNTIFS(Clef_répartition[Code_Nom],Clef_répartition[[#This Row],[Code_Nom]],Clef_répartition[Année],Clef_répartition[[#This Row],[Année]])))</f>
        <v>33</v>
      </c>
      <c r="G3212" t="str">
        <f>Clef_répartition[[#This Row],[Code_Nom]]&amp;"_"&amp;Clef_répartition[[#This Row],[Nombre]]&amp;"_"&amp;Clef_répartition[[#This Row],[Année]]</f>
        <v>ORPC Nyon_Organisation régionale de la protection civile du district de Nyon_15_2017</v>
      </c>
      <c r="H3212">
        <v>5712</v>
      </c>
      <c r="I3212" t="s">
        <v>72</v>
      </c>
      <c r="J3212">
        <v>2017</v>
      </c>
      <c r="K3212">
        <v>3.0620000000000001E-2</v>
      </c>
    </row>
    <row r="3213" spans="1:11" x14ac:dyDescent="0.25">
      <c r="A3213" t="s">
        <v>721</v>
      </c>
      <c r="B3213" t="s">
        <v>683</v>
      </c>
      <c r="C3213" t="s">
        <v>684</v>
      </c>
      <c r="D3213" t="str">
        <f>Clef_répartition[[#This Row],[Code association]]&amp;"_"&amp;Clef_répartition[[#This Row],[Nom association]]</f>
        <v>ORPC Nyon_Organisation régionale de la protection civile du district de Nyon</v>
      </c>
      <c r="E3213">
        <f>COUNTIFS(D$2:D3213,Clef_répartition[[#This Row],[Code_Nom]],J$2:J3213,Clef_répartition[[#This Row],[Année]])</f>
        <v>16</v>
      </c>
      <c r="F3213">
        <f>IF(Clef_répartition[[#This Row],[Code_Nom]]=D3212,F3212-1,(COUNTIFS(Clef_répartition[Code_Nom],Clef_répartition[[#This Row],[Code_Nom]],Clef_répartition[Année],Clef_répartition[[#This Row],[Année]])))</f>
        <v>32</v>
      </c>
      <c r="G3213" t="str">
        <f>Clef_répartition[[#This Row],[Code_Nom]]&amp;"_"&amp;Clef_répartition[[#This Row],[Nombre]]&amp;"_"&amp;Clef_répartition[[#This Row],[Année]]</f>
        <v>ORPC Nyon_Organisation régionale de la protection civile du district de Nyon_16_2017</v>
      </c>
      <c r="H3213">
        <v>5713</v>
      </c>
      <c r="I3213" t="s">
        <v>80</v>
      </c>
      <c r="J3213">
        <v>2017</v>
      </c>
      <c r="K3213">
        <v>2.1430000000000001E-2</v>
      </c>
    </row>
    <row r="3214" spans="1:11" x14ac:dyDescent="0.25">
      <c r="A3214" t="s">
        <v>721</v>
      </c>
      <c r="B3214" t="s">
        <v>683</v>
      </c>
      <c r="C3214" t="s">
        <v>684</v>
      </c>
      <c r="D3214" t="str">
        <f>Clef_répartition[[#This Row],[Code association]]&amp;"_"&amp;Clef_répartition[[#This Row],[Nom association]]</f>
        <v>ORPC Nyon_Organisation régionale de la protection civile du district de Nyon</v>
      </c>
      <c r="E3214">
        <f>COUNTIFS(D$2:D3214,Clef_répartition[[#This Row],[Code_Nom]],J$2:J3214,Clef_répartition[[#This Row],[Année]])</f>
        <v>17</v>
      </c>
      <c r="F3214">
        <f>IF(Clef_répartition[[#This Row],[Code_Nom]]=D3213,F3213-1,(COUNTIFS(Clef_répartition[Code_Nom],Clef_répartition[[#This Row],[Code_Nom]],Clef_répartition[Année],Clef_répartition[[#This Row],[Année]])))</f>
        <v>31</v>
      </c>
      <c r="G3214" t="str">
        <f>Clef_répartition[[#This Row],[Code_Nom]]&amp;"_"&amp;Clef_répartition[[#This Row],[Nombre]]&amp;"_"&amp;Clef_répartition[[#This Row],[Année]]</f>
        <v>ORPC Nyon_Organisation régionale de la protection civile du district de Nyon_17_2017</v>
      </c>
      <c r="H3214">
        <v>5714</v>
      </c>
      <c r="I3214" t="s">
        <v>81</v>
      </c>
      <c r="J3214">
        <v>2017</v>
      </c>
      <c r="K3214">
        <v>1.2200000000000001E-2</v>
      </c>
    </row>
    <row r="3215" spans="1:11" x14ac:dyDescent="0.25">
      <c r="A3215" t="s">
        <v>721</v>
      </c>
      <c r="B3215" t="s">
        <v>683</v>
      </c>
      <c r="C3215" t="s">
        <v>684</v>
      </c>
      <c r="D3215" t="str">
        <f>Clef_répartition[[#This Row],[Code association]]&amp;"_"&amp;Clef_répartition[[#This Row],[Nom association]]</f>
        <v>ORPC Nyon_Organisation régionale de la protection civile du district de Nyon</v>
      </c>
      <c r="E3215">
        <f>COUNTIFS(D$2:D3215,Clef_répartition[[#This Row],[Code_Nom]],J$2:J3215,Clef_répartition[[#This Row],[Année]])</f>
        <v>18</v>
      </c>
      <c r="F3215">
        <f>IF(Clef_répartition[[#This Row],[Code_Nom]]=D3214,F3214-1,(COUNTIFS(Clef_répartition[Code_Nom],Clef_répartition[[#This Row],[Code_Nom]],Clef_répartition[Année],Clef_répartition[[#This Row],[Année]])))</f>
        <v>30</v>
      </c>
      <c r="G3215" t="str">
        <f>Clef_répartition[[#This Row],[Code_Nom]]&amp;"_"&amp;Clef_répartition[[#This Row],[Nombre]]&amp;"_"&amp;Clef_répartition[[#This Row],[Année]]</f>
        <v>ORPC Nyon_Organisation régionale de la protection civile du district de Nyon_18_2017</v>
      </c>
      <c r="H3215">
        <v>5715</v>
      </c>
      <c r="I3215" t="s">
        <v>97</v>
      </c>
      <c r="J3215">
        <v>2017</v>
      </c>
      <c r="K3215">
        <v>1.081E-2</v>
      </c>
    </row>
    <row r="3216" spans="1:11" x14ac:dyDescent="0.25">
      <c r="A3216" t="s">
        <v>721</v>
      </c>
      <c r="B3216" t="s">
        <v>683</v>
      </c>
      <c r="C3216" t="s">
        <v>684</v>
      </c>
      <c r="D3216" t="str">
        <f>Clef_répartition[[#This Row],[Code association]]&amp;"_"&amp;Clef_répartition[[#This Row],[Nom association]]</f>
        <v>ORPC Nyon_Organisation régionale de la protection civile du district de Nyon</v>
      </c>
      <c r="E3216">
        <f>COUNTIFS(D$2:D3216,Clef_répartition[[#This Row],[Code_Nom]],J$2:J3216,Clef_répartition[[#This Row],[Année]])</f>
        <v>19</v>
      </c>
      <c r="F3216">
        <f>IF(Clef_répartition[[#This Row],[Code_Nom]]=D3215,F3215-1,(COUNTIFS(Clef_répartition[Code_Nom],Clef_répartition[[#This Row],[Code_Nom]],Clef_répartition[Année],Clef_répartition[[#This Row],[Année]])))</f>
        <v>29</v>
      </c>
      <c r="G3216" t="str">
        <f>Clef_répartition[[#This Row],[Code_Nom]]&amp;"_"&amp;Clef_répartition[[#This Row],[Nombre]]&amp;"_"&amp;Clef_répartition[[#This Row],[Année]]</f>
        <v>ORPC Nyon_Organisation régionale de la protection civile du district de Nyon_19_2017</v>
      </c>
      <c r="H3216">
        <v>5855</v>
      </c>
      <c r="I3216" t="s">
        <v>98</v>
      </c>
      <c r="J3216">
        <v>2017</v>
      </c>
      <c r="K3216">
        <v>6.5900000000000004E-3</v>
      </c>
    </row>
    <row r="3217" spans="1:11" x14ac:dyDescent="0.25">
      <c r="A3217" t="s">
        <v>721</v>
      </c>
      <c r="B3217" t="s">
        <v>683</v>
      </c>
      <c r="C3217" t="s">
        <v>684</v>
      </c>
      <c r="D3217" t="str">
        <f>Clef_répartition[[#This Row],[Code association]]&amp;"_"&amp;Clef_répartition[[#This Row],[Nom association]]</f>
        <v>ORPC Nyon_Organisation régionale de la protection civile du district de Nyon</v>
      </c>
      <c r="E3217">
        <f>COUNTIFS(D$2:D3217,Clef_répartition[[#This Row],[Code_Nom]],J$2:J3217,Clef_répartition[[#This Row],[Année]])</f>
        <v>20</v>
      </c>
      <c r="F3217">
        <f>IF(Clef_répartition[[#This Row],[Code_Nom]]=D3216,F3216-1,(COUNTIFS(Clef_répartition[Code_Nom],Clef_répartition[[#This Row],[Code_Nom]],Clef_répartition[Année],Clef_répartition[[#This Row],[Année]])))</f>
        <v>28</v>
      </c>
      <c r="G3217" t="str">
        <f>Clef_répartition[[#This Row],[Code_Nom]]&amp;"_"&amp;Clef_répartition[[#This Row],[Nombre]]&amp;"_"&amp;Clef_répartition[[#This Row],[Année]]</f>
        <v>ORPC Nyon_Organisation régionale de la protection civile du district de Nyon_20_2017</v>
      </c>
      <c r="H3217">
        <v>5856</v>
      </c>
      <c r="I3217" t="s">
        <v>106</v>
      </c>
      <c r="J3217">
        <v>2017</v>
      </c>
      <c r="K3217">
        <v>7.2300000000000003E-3</v>
      </c>
    </row>
    <row r="3218" spans="1:11" x14ac:dyDescent="0.25">
      <c r="A3218" t="s">
        <v>721</v>
      </c>
      <c r="B3218" t="s">
        <v>683</v>
      </c>
      <c r="C3218" t="s">
        <v>684</v>
      </c>
      <c r="D3218" t="str">
        <f>Clef_répartition[[#This Row],[Code association]]&amp;"_"&amp;Clef_répartition[[#This Row],[Nom association]]</f>
        <v>ORPC Nyon_Organisation régionale de la protection civile du district de Nyon</v>
      </c>
      <c r="E3218">
        <f>COUNTIFS(D$2:D3218,Clef_répartition[[#This Row],[Code_Nom]],J$2:J3218,Clef_répartition[[#This Row],[Année]])</f>
        <v>21</v>
      </c>
      <c r="F3218">
        <f>IF(Clef_répartition[[#This Row],[Code_Nom]]=D3217,F3217-1,(COUNTIFS(Clef_répartition[Code_Nom],Clef_répartition[[#This Row],[Code_Nom]],Clef_répartition[Année],Clef_répartition[[#This Row],[Année]])))</f>
        <v>27</v>
      </c>
      <c r="G3218" t="str">
        <f>Clef_répartition[[#This Row],[Code_Nom]]&amp;"_"&amp;Clef_répartition[[#This Row],[Nombre]]&amp;"_"&amp;Clef_répartition[[#This Row],[Année]]</f>
        <v>ORPC Nyon_Organisation régionale de la protection civile du district de Nyon_21_2017</v>
      </c>
      <c r="H3218">
        <v>5716</v>
      </c>
      <c r="I3218" t="s">
        <v>110</v>
      </c>
      <c r="J3218">
        <v>2017</v>
      </c>
      <c r="K3218">
        <v>1.542E-2</v>
      </c>
    </row>
    <row r="3219" spans="1:11" x14ac:dyDescent="0.25">
      <c r="A3219" t="s">
        <v>721</v>
      </c>
      <c r="B3219" t="s">
        <v>683</v>
      </c>
      <c r="C3219" t="s">
        <v>684</v>
      </c>
      <c r="D3219" t="str">
        <f>Clef_répartition[[#This Row],[Code association]]&amp;"_"&amp;Clef_répartition[[#This Row],[Nom association]]</f>
        <v>ORPC Nyon_Organisation régionale de la protection civile du district de Nyon</v>
      </c>
      <c r="E3219">
        <f>COUNTIFS(D$2:D3219,Clef_répartition[[#This Row],[Code_Nom]],J$2:J3219,Clef_répartition[[#This Row],[Année]])</f>
        <v>22</v>
      </c>
      <c r="F3219">
        <f>IF(Clef_répartition[[#This Row],[Code_Nom]]=D3218,F3218-1,(COUNTIFS(Clef_répartition[Code_Nom],Clef_répartition[[#This Row],[Code_Nom]],Clef_répartition[Année],Clef_répartition[[#This Row],[Année]])))</f>
        <v>26</v>
      </c>
      <c r="G3219" t="str">
        <f>Clef_répartition[[#This Row],[Code_Nom]]&amp;"_"&amp;Clef_répartition[[#This Row],[Nombre]]&amp;"_"&amp;Clef_répartition[[#This Row],[Année]]</f>
        <v>ORPC Nyon_Organisation régionale de la protection civile du district de Nyon_22_2017</v>
      </c>
      <c r="H3219">
        <v>5717</v>
      </c>
      <c r="I3219" t="s">
        <v>118</v>
      </c>
      <c r="J3219">
        <v>2017</v>
      </c>
      <c r="K3219">
        <v>3.5490000000000001E-2</v>
      </c>
    </row>
    <row r="3220" spans="1:11" x14ac:dyDescent="0.25">
      <c r="A3220" t="s">
        <v>721</v>
      </c>
      <c r="B3220" t="s">
        <v>683</v>
      </c>
      <c r="C3220" t="s">
        <v>684</v>
      </c>
      <c r="D3220" t="str">
        <f>Clef_répartition[[#This Row],[Code association]]&amp;"_"&amp;Clef_répartition[[#This Row],[Nom association]]</f>
        <v>ORPC Nyon_Organisation régionale de la protection civile du district de Nyon</v>
      </c>
      <c r="E3220">
        <f>COUNTIFS(D$2:D3220,Clef_répartition[[#This Row],[Code_Nom]],J$2:J3220,Clef_répartition[[#This Row],[Année]])</f>
        <v>23</v>
      </c>
      <c r="F3220">
        <f>IF(Clef_répartition[[#This Row],[Code_Nom]]=D3219,F3219-1,(COUNTIFS(Clef_répartition[Code_Nom],Clef_répartition[[#This Row],[Code_Nom]],Clef_répartition[Année],Clef_répartition[[#This Row],[Année]])))</f>
        <v>25</v>
      </c>
      <c r="G3220" t="str">
        <f>Clef_répartition[[#This Row],[Code_Nom]]&amp;"_"&amp;Clef_répartition[[#This Row],[Nombre]]&amp;"_"&amp;Clef_répartition[[#This Row],[Année]]</f>
        <v>ORPC Nyon_Organisation régionale de la protection civile du district de Nyon_23_2017</v>
      </c>
      <c r="H3220">
        <v>5718</v>
      </c>
      <c r="I3220" t="s">
        <v>120</v>
      </c>
      <c r="J3220">
        <v>2017</v>
      </c>
      <c r="K3220">
        <v>1.9720000000000001E-2</v>
      </c>
    </row>
    <row r="3221" spans="1:11" x14ac:dyDescent="0.25">
      <c r="A3221" t="s">
        <v>721</v>
      </c>
      <c r="B3221" t="s">
        <v>683</v>
      </c>
      <c r="C3221" t="s">
        <v>684</v>
      </c>
      <c r="D3221" t="str">
        <f>Clef_répartition[[#This Row],[Code association]]&amp;"_"&amp;Clef_répartition[[#This Row],[Nom association]]</f>
        <v>ORPC Nyon_Organisation régionale de la protection civile du district de Nyon</v>
      </c>
      <c r="E3221">
        <f>COUNTIFS(D$2:D3221,Clef_répartition[[#This Row],[Code_Nom]],J$2:J3221,Clef_répartition[[#This Row],[Année]])</f>
        <v>24</v>
      </c>
      <c r="F3221">
        <f>IF(Clef_répartition[[#This Row],[Code_Nom]]=D3220,F3220-1,(COUNTIFS(Clef_répartition[Code_Nom],Clef_répartition[[#This Row],[Code_Nom]],Clef_répartition[Année],Clef_répartition[[#This Row],[Année]])))</f>
        <v>24</v>
      </c>
      <c r="G3221" t="str">
        <f>Clef_répartition[[#This Row],[Code_Nom]]&amp;"_"&amp;Clef_répartition[[#This Row],[Nombre]]&amp;"_"&amp;Clef_répartition[[#This Row],[Année]]</f>
        <v>ORPC Nyon_Organisation régionale de la protection civile du district de Nyon_24_2017</v>
      </c>
      <c r="H3221">
        <v>5857</v>
      </c>
      <c r="I3221" t="s">
        <v>122</v>
      </c>
      <c r="J3221">
        <v>2017</v>
      </c>
      <c r="K3221">
        <v>1.2800000000000001E-2</v>
      </c>
    </row>
    <row r="3222" spans="1:11" x14ac:dyDescent="0.25">
      <c r="A3222" t="s">
        <v>721</v>
      </c>
      <c r="B3222" t="s">
        <v>683</v>
      </c>
      <c r="C3222" t="s">
        <v>684</v>
      </c>
      <c r="D3222" t="str">
        <f>Clef_répartition[[#This Row],[Code association]]&amp;"_"&amp;Clef_répartition[[#This Row],[Nom association]]</f>
        <v>ORPC Nyon_Organisation régionale de la protection civile du district de Nyon</v>
      </c>
      <c r="E3222">
        <f>COUNTIFS(D$2:D3222,Clef_répartition[[#This Row],[Code_Nom]],J$2:J3222,Clef_répartition[[#This Row],[Année]])</f>
        <v>25</v>
      </c>
      <c r="F3222">
        <f>IF(Clef_répartition[[#This Row],[Code_Nom]]=D3221,F3221-1,(COUNTIFS(Clef_répartition[Code_Nom],Clef_répartition[[#This Row],[Code_Nom]],Clef_répartition[Année],Clef_répartition[[#This Row],[Année]])))</f>
        <v>23</v>
      </c>
      <c r="G3222" t="str">
        <f>Clef_répartition[[#This Row],[Code_Nom]]&amp;"_"&amp;Clef_répartition[[#This Row],[Nombre]]&amp;"_"&amp;Clef_répartition[[#This Row],[Année]]</f>
        <v>ORPC Nyon_Organisation régionale de la protection civile du district de Nyon_25_2017</v>
      </c>
      <c r="H3222">
        <v>5719</v>
      </c>
      <c r="I3222" t="s">
        <v>124</v>
      </c>
      <c r="J3222">
        <v>2017</v>
      </c>
      <c r="K3222">
        <v>1.244E-2</v>
      </c>
    </row>
    <row r="3223" spans="1:11" x14ac:dyDescent="0.25">
      <c r="A3223" t="s">
        <v>721</v>
      </c>
      <c r="B3223" t="s">
        <v>683</v>
      </c>
      <c r="C3223" t="s">
        <v>684</v>
      </c>
      <c r="D3223" t="str">
        <f>Clef_répartition[[#This Row],[Code association]]&amp;"_"&amp;Clef_répartition[[#This Row],[Nom association]]</f>
        <v>ORPC Nyon_Organisation régionale de la protection civile du district de Nyon</v>
      </c>
      <c r="E3223">
        <f>COUNTIFS(D$2:D3223,Clef_répartition[[#This Row],[Code_Nom]],J$2:J3223,Clef_répartition[[#This Row],[Année]])</f>
        <v>26</v>
      </c>
      <c r="F3223">
        <f>IF(Clef_répartition[[#This Row],[Code_Nom]]=D3222,F3222-1,(COUNTIFS(Clef_répartition[Code_Nom],Clef_répartition[[#This Row],[Code_Nom]],Clef_répartition[Année],Clef_répartition[[#This Row],[Année]])))</f>
        <v>22</v>
      </c>
      <c r="G3223" t="str">
        <f>Clef_répartition[[#This Row],[Code_Nom]]&amp;"_"&amp;Clef_répartition[[#This Row],[Nombre]]&amp;"_"&amp;Clef_répartition[[#This Row],[Année]]</f>
        <v>ORPC Nyon_Organisation régionale de la protection civile du district de Nyon_26_2017</v>
      </c>
      <c r="H3223">
        <v>5720</v>
      </c>
      <c r="I3223" t="s">
        <v>125</v>
      </c>
      <c r="J3223">
        <v>2017</v>
      </c>
      <c r="K3223">
        <v>1.0410000000000001E-2</v>
      </c>
    </row>
    <row r="3224" spans="1:11" x14ac:dyDescent="0.25">
      <c r="A3224" t="s">
        <v>721</v>
      </c>
      <c r="B3224" t="s">
        <v>683</v>
      </c>
      <c r="C3224" t="s">
        <v>684</v>
      </c>
      <c r="D3224" t="str">
        <f>Clef_répartition[[#This Row],[Code association]]&amp;"_"&amp;Clef_répartition[[#This Row],[Nom association]]</f>
        <v>ORPC Nyon_Organisation régionale de la protection civile du district de Nyon</v>
      </c>
      <c r="E3224">
        <f>COUNTIFS(D$2:D3224,Clef_répartition[[#This Row],[Code_Nom]],J$2:J3224,Clef_répartition[[#This Row],[Année]])</f>
        <v>27</v>
      </c>
      <c r="F3224">
        <f>IF(Clef_répartition[[#This Row],[Code_Nom]]=D3223,F3223-1,(COUNTIFS(Clef_répartition[Code_Nom],Clef_répartition[[#This Row],[Code_Nom]],Clef_répartition[Année],Clef_répartition[[#This Row],[Année]])))</f>
        <v>21</v>
      </c>
      <c r="G3224" t="str">
        <f>Clef_répartition[[#This Row],[Code_Nom]]&amp;"_"&amp;Clef_répartition[[#This Row],[Nombre]]&amp;"_"&amp;Clef_répartition[[#This Row],[Année]]</f>
        <v>ORPC Nyon_Organisation régionale de la protection civile du district de Nyon_27_2017</v>
      </c>
      <c r="H3224">
        <v>5721</v>
      </c>
      <c r="I3224" t="s">
        <v>126</v>
      </c>
      <c r="J3224">
        <v>2017</v>
      </c>
      <c r="K3224">
        <v>0.13350999999999999</v>
      </c>
    </row>
    <row r="3225" spans="1:11" x14ac:dyDescent="0.25">
      <c r="A3225" t="s">
        <v>721</v>
      </c>
      <c r="B3225" t="s">
        <v>683</v>
      </c>
      <c r="C3225" t="s">
        <v>684</v>
      </c>
      <c r="D3225" t="str">
        <f>Clef_répartition[[#This Row],[Code association]]&amp;"_"&amp;Clef_répartition[[#This Row],[Nom association]]</f>
        <v>ORPC Nyon_Organisation régionale de la protection civile du district de Nyon</v>
      </c>
      <c r="E3225">
        <f>COUNTIFS(D$2:D3225,Clef_répartition[[#This Row],[Code_Nom]],J$2:J3225,Clef_répartition[[#This Row],[Année]])</f>
        <v>28</v>
      </c>
      <c r="F3225">
        <f>IF(Clef_répartition[[#This Row],[Code_Nom]]=D3224,F3224-1,(COUNTIFS(Clef_répartition[Code_Nom],Clef_répartition[[#This Row],[Code_Nom]],Clef_répartition[Année],Clef_répartition[[#This Row],[Année]])))</f>
        <v>20</v>
      </c>
      <c r="G3225" t="str">
        <f>Clef_répartition[[#This Row],[Code_Nom]]&amp;"_"&amp;Clef_répartition[[#This Row],[Nombre]]&amp;"_"&amp;Clef_répartition[[#This Row],[Année]]</f>
        <v>ORPC Nyon_Organisation régionale de la protection civile du district de Nyon_28_2017</v>
      </c>
      <c r="H3225">
        <v>5722</v>
      </c>
      <c r="I3225" t="s">
        <v>133</v>
      </c>
      <c r="J3225">
        <v>2017</v>
      </c>
      <c r="K3225">
        <v>3.9199999999999999E-3</v>
      </c>
    </row>
    <row r="3226" spans="1:11" x14ac:dyDescent="0.25">
      <c r="A3226" t="s">
        <v>721</v>
      </c>
      <c r="B3226" t="s">
        <v>683</v>
      </c>
      <c r="C3226" t="s">
        <v>684</v>
      </c>
      <c r="D3226" t="str">
        <f>Clef_répartition[[#This Row],[Code association]]&amp;"_"&amp;Clef_répartition[[#This Row],[Nom association]]</f>
        <v>ORPC Nyon_Organisation régionale de la protection civile du district de Nyon</v>
      </c>
      <c r="E3226">
        <f>COUNTIFS(D$2:D3226,Clef_répartition[[#This Row],[Code_Nom]],J$2:J3226,Clef_répartition[[#This Row],[Année]])</f>
        <v>29</v>
      </c>
      <c r="F3226">
        <f>IF(Clef_répartition[[#This Row],[Code_Nom]]=D3225,F3225-1,(COUNTIFS(Clef_répartition[Code_Nom],Clef_répartition[[#This Row],[Code_Nom]],Clef_répartition[Année],Clef_répartition[[#This Row],[Année]])))</f>
        <v>19</v>
      </c>
      <c r="G3226" t="str">
        <f>Clef_répartition[[#This Row],[Code_Nom]]&amp;"_"&amp;Clef_répartition[[#This Row],[Nombre]]&amp;"_"&amp;Clef_répartition[[#This Row],[Année]]</f>
        <v>ORPC Nyon_Organisation régionale de la protection civile du district de Nyon_29_2017</v>
      </c>
      <c r="H3226">
        <v>5726</v>
      </c>
      <c r="I3226" t="s">
        <v>148</v>
      </c>
      <c r="J3226">
        <v>2017</v>
      </c>
      <c r="K3226">
        <v>1.166E-2</v>
      </c>
    </row>
    <row r="3227" spans="1:11" x14ac:dyDescent="0.25">
      <c r="A3227" t="s">
        <v>721</v>
      </c>
      <c r="B3227" t="s">
        <v>683</v>
      </c>
      <c r="C3227" t="s">
        <v>684</v>
      </c>
      <c r="D3227" t="str">
        <f>Clef_répartition[[#This Row],[Code association]]&amp;"_"&amp;Clef_répartition[[#This Row],[Nom association]]</f>
        <v>ORPC Nyon_Organisation régionale de la protection civile du district de Nyon</v>
      </c>
      <c r="E3227">
        <f>COUNTIFS(D$2:D3227,Clef_répartition[[#This Row],[Code_Nom]],J$2:J3227,Clef_répartition[[#This Row],[Année]])</f>
        <v>30</v>
      </c>
      <c r="F3227">
        <f>IF(Clef_répartition[[#This Row],[Code_Nom]]=D3226,F3226-1,(COUNTIFS(Clef_répartition[Code_Nom],Clef_répartition[[#This Row],[Code_Nom]],Clef_répartition[Année],Clef_répartition[[#This Row],[Année]])))</f>
        <v>18</v>
      </c>
      <c r="G3227" t="str">
        <f>Clef_répartition[[#This Row],[Code_Nom]]&amp;"_"&amp;Clef_répartition[[#This Row],[Nombre]]&amp;"_"&amp;Clef_répartition[[#This Row],[Année]]</f>
        <v>ORPC Nyon_Organisation régionale de la protection civile du district de Nyon_30_2017</v>
      </c>
      <c r="H3227">
        <v>5731</v>
      </c>
      <c r="I3227" t="s">
        <v>157</v>
      </c>
      <c r="J3227">
        <v>2017</v>
      </c>
      <c r="K3227">
        <v>1.311E-2</v>
      </c>
    </row>
    <row r="3228" spans="1:11" x14ac:dyDescent="0.25">
      <c r="A3228" t="s">
        <v>721</v>
      </c>
      <c r="B3228" t="s">
        <v>683</v>
      </c>
      <c r="C3228" t="s">
        <v>684</v>
      </c>
      <c r="D3228" t="str">
        <f>Clef_répartition[[#This Row],[Code association]]&amp;"_"&amp;Clef_répartition[[#This Row],[Nom association]]</f>
        <v>ORPC Nyon_Organisation régionale de la protection civile du district de Nyon</v>
      </c>
      <c r="E3228">
        <f>COUNTIFS(D$2:D3228,Clef_répartition[[#This Row],[Code_Nom]],J$2:J3228,Clef_répartition[[#This Row],[Année]])</f>
        <v>31</v>
      </c>
      <c r="F3228">
        <f>IF(Clef_répartition[[#This Row],[Code_Nom]]=D3227,F3227-1,(COUNTIFS(Clef_répartition[Code_Nom],Clef_répartition[[#This Row],[Code_Nom]],Clef_répartition[Année],Clef_répartition[[#This Row],[Année]])))</f>
        <v>17</v>
      </c>
      <c r="G3228" t="str">
        <f>Clef_répartition[[#This Row],[Code_Nom]]&amp;"_"&amp;Clef_répartition[[#This Row],[Nombre]]&amp;"_"&amp;Clef_répartition[[#This Row],[Année]]</f>
        <v>ORPC Nyon_Organisation régionale de la protection civile du district de Nyon_31_2017</v>
      </c>
      <c r="H3228">
        <v>5429</v>
      </c>
      <c r="I3228" t="s">
        <v>162</v>
      </c>
      <c r="J3228">
        <v>2017</v>
      </c>
      <c r="K3228">
        <v>4.79E-3</v>
      </c>
    </row>
    <row r="3229" spans="1:11" x14ac:dyDescent="0.25">
      <c r="A3229" t="s">
        <v>721</v>
      </c>
      <c r="B3229" t="s">
        <v>683</v>
      </c>
      <c r="C3229" t="s">
        <v>684</v>
      </c>
      <c r="D3229" t="str">
        <f>Clef_répartition[[#This Row],[Code association]]&amp;"_"&amp;Clef_répartition[[#This Row],[Nom association]]</f>
        <v>ORPC Nyon_Organisation régionale de la protection civile du district de Nyon</v>
      </c>
      <c r="E3229">
        <f>COUNTIFS(D$2:D3229,Clef_répartition[[#This Row],[Code_Nom]],J$2:J3229,Clef_répartition[[#This Row],[Année]])</f>
        <v>32</v>
      </c>
      <c r="F3229">
        <f>IF(Clef_répartition[[#This Row],[Code_Nom]]=D3228,F3228-1,(COUNTIFS(Clef_répartition[Code_Nom],Clef_répartition[[#This Row],[Code_Nom]],Clef_répartition[Année],Clef_répartition[[#This Row],[Année]])))</f>
        <v>16</v>
      </c>
      <c r="G3229" t="str">
        <f>Clef_répartition[[#This Row],[Code_Nom]]&amp;"_"&amp;Clef_répartition[[#This Row],[Nombre]]&amp;"_"&amp;Clef_répartition[[#This Row],[Année]]</f>
        <v>ORPC Nyon_Organisation régionale de la protection civile du district de Nyon_32_2017</v>
      </c>
      <c r="H3229">
        <v>5858</v>
      </c>
      <c r="I3229" t="s">
        <v>165</v>
      </c>
      <c r="J3229">
        <v>2017</v>
      </c>
      <c r="K3229">
        <v>6.4999999999999997E-3</v>
      </c>
    </row>
    <row r="3230" spans="1:11" x14ac:dyDescent="0.25">
      <c r="A3230" t="s">
        <v>721</v>
      </c>
      <c r="B3230" t="s">
        <v>683</v>
      </c>
      <c r="C3230" t="s">
        <v>684</v>
      </c>
      <c r="D3230" t="str">
        <f>Clef_répartition[[#This Row],[Code association]]&amp;"_"&amp;Clef_répartition[[#This Row],[Nom association]]</f>
        <v>ORPC Nyon_Organisation régionale de la protection civile du district de Nyon</v>
      </c>
      <c r="E3230">
        <f>COUNTIFS(D$2:D3230,Clef_répartition[[#This Row],[Code_Nom]],J$2:J3230,Clef_répartition[[#This Row],[Année]])</f>
        <v>33</v>
      </c>
      <c r="F3230">
        <f>IF(Clef_répartition[[#This Row],[Code_Nom]]=D3229,F3229-1,(COUNTIFS(Clef_répartition[Code_Nom],Clef_répartition[[#This Row],[Code_Nom]],Clef_répartition[Année],Clef_répartition[[#This Row],[Année]])))</f>
        <v>15</v>
      </c>
      <c r="G3230" t="str">
        <f>Clef_répartition[[#This Row],[Code_Nom]]&amp;"_"&amp;Clef_répartition[[#This Row],[Nombre]]&amp;"_"&amp;Clef_répartition[[#This Row],[Année]]</f>
        <v>ORPC Nyon_Organisation régionale de la protection civile du district de Nyon_33_2017</v>
      </c>
      <c r="H3230">
        <v>5430</v>
      </c>
      <c r="I3230" t="s">
        <v>171</v>
      </c>
      <c r="J3230">
        <v>2017</v>
      </c>
      <c r="K3230">
        <v>4.47E-3</v>
      </c>
    </row>
    <row r="3231" spans="1:11" x14ac:dyDescent="0.25">
      <c r="A3231" t="s">
        <v>721</v>
      </c>
      <c r="B3231" t="s">
        <v>683</v>
      </c>
      <c r="C3231" t="s">
        <v>684</v>
      </c>
      <c r="D3231" t="str">
        <f>Clef_répartition[[#This Row],[Code association]]&amp;"_"&amp;Clef_répartition[[#This Row],[Nom association]]</f>
        <v>ORPC Nyon_Organisation régionale de la protection civile du district de Nyon</v>
      </c>
      <c r="E3231">
        <f>COUNTIFS(D$2:D3231,Clef_répartition[[#This Row],[Code_Nom]],J$2:J3231,Clef_répartition[[#This Row],[Année]])</f>
        <v>34</v>
      </c>
      <c r="F3231">
        <f>IF(Clef_répartition[[#This Row],[Code_Nom]]=D3230,F3230-1,(COUNTIFS(Clef_répartition[Code_Nom],Clef_répartition[[#This Row],[Code_Nom]],Clef_répartition[Année],Clef_répartition[[#This Row],[Année]])))</f>
        <v>14</v>
      </c>
      <c r="G3231" t="str">
        <f>Clef_répartition[[#This Row],[Code_Nom]]&amp;"_"&amp;Clef_répartition[[#This Row],[Nombre]]&amp;"_"&amp;Clef_répartition[[#This Row],[Année]]</f>
        <v>ORPC Nyon_Organisation régionale de la protection civile du district de Nyon_34_2017</v>
      </c>
      <c r="H3231">
        <v>5723</v>
      </c>
      <c r="I3231" t="s">
        <v>176</v>
      </c>
      <c r="J3231">
        <v>2017</v>
      </c>
      <c r="K3231">
        <v>1.864E-2</v>
      </c>
    </row>
    <row r="3232" spans="1:11" x14ac:dyDescent="0.25">
      <c r="A3232" t="s">
        <v>721</v>
      </c>
      <c r="B3232" t="s">
        <v>683</v>
      </c>
      <c r="C3232" t="s">
        <v>684</v>
      </c>
      <c r="D3232" t="str">
        <f>Clef_répartition[[#This Row],[Code association]]&amp;"_"&amp;Clef_répartition[[#This Row],[Nom association]]</f>
        <v>ORPC Nyon_Organisation régionale de la protection civile du district de Nyon</v>
      </c>
      <c r="E3232">
        <f>COUNTIFS(D$2:D3232,Clef_répartition[[#This Row],[Code_Nom]],J$2:J3232,Clef_répartition[[#This Row],[Année]])</f>
        <v>35</v>
      </c>
      <c r="F3232">
        <f>IF(Clef_répartition[[#This Row],[Code_Nom]]=D3231,F3231-1,(COUNTIFS(Clef_répartition[Code_Nom],Clef_répartition[[#This Row],[Code_Nom]],Clef_répartition[Année],Clef_répartition[[#This Row],[Année]])))</f>
        <v>13</v>
      </c>
      <c r="G3232" t="str">
        <f>Clef_répartition[[#This Row],[Code_Nom]]&amp;"_"&amp;Clef_répartition[[#This Row],[Nombre]]&amp;"_"&amp;Clef_répartition[[#This Row],[Année]]</f>
        <v>ORPC Nyon_Organisation régionale de la protection civile du district de Nyon_35_2017</v>
      </c>
      <c r="H3232">
        <v>5859</v>
      </c>
      <c r="I3232" t="s">
        <v>182</v>
      </c>
      <c r="J3232">
        <v>2017</v>
      </c>
      <c r="K3232">
        <v>2.768E-2</v>
      </c>
    </row>
    <row r="3233" spans="1:11" x14ac:dyDescent="0.25">
      <c r="A3233" t="s">
        <v>721</v>
      </c>
      <c r="B3233" t="s">
        <v>683</v>
      </c>
      <c r="C3233" t="s">
        <v>684</v>
      </c>
      <c r="D3233" t="str">
        <f>Clef_répartition[[#This Row],[Code association]]&amp;"_"&amp;Clef_répartition[[#This Row],[Nom association]]</f>
        <v>ORPC Nyon_Organisation régionale de la protection civile du district de Nyon</v>
      </c>
      <c r="E3233">
        <f>COUNTIFS(D$2:D3233,Clef_répartition[[#This Row],[Code_Nom]],J$2:J3233,Clef_répartition[[#This Row],[Année]])</f>
        <v>36</v>
      </c>
      <c r="F3233">
        <f>IF(Clef_répartition[[#This Row],[Code_Nom]]=D3232,F3232-1,(COUNTIFS(Clef_répartition[Code_Nom],Clef_répartition[[#This Row],[Code_Nom]],Clef_répartition[Année],Clef_répartition[[#This Row],[Année]])))</f>
        <v>12</v>
      </c>
      <c r="G3233" t="str">
        <f>Clef_répartition[[#This Row],[Code_Nom]]&amp;"_"&amp;Clef_répartition[[#This Row],[Nombre]]&amp;"_"&amp;Clef_répartition[[#This Row],[Année]]</f>
        <v>ORPC Nyon_Organisation régionale de la protection civile du district de Nyon_36_2017</v>
      </c>
      <c r="H3233">
        <v>5724</v>
      </c>
      <c r="I3233" t="s">
        <v>196</v>
      </c>
      <c r="J3233">
        <v>2017</v>
      </c>
      <c r="K3233">
        <v>0.20862</v>
      </c>
    </row>
    <row r="3234" spans="1:11" x14ac:dyDescent="0.25">
      <c r="A3234" t="s">
        <v>721</v>
      </c>
      <c r="B3234" t="s">
        <v>683</v>
      </c>
      <c r="C3234" t="s">
        <v>684</v>
      </c>
      <c r="D3234" t="str">
        <f>Clef_répartition[[#This Row],[Code association]]&amp;"_"&amp;Clef_répartition[[#This Row],[Nom association]]</f>
        <v>ORPC Nyon_Organisation régionale de la protection civile du district de Nyon</v>
      </c>
      <c r="E3234">
        <f>COUNTIFS(D$2:D3234,Clef_répartition[[#This Row],[Code_Nom]],J$2:J3234,Clef_répartition[[#This Row],[Année]])</f>
        <v>37</v>
      </c>
      <c r="F3234">
        <f>IF(Clef_répartition[[#This Row],[Code_Nom]]=D3233,F3233-1,(COUNTIFS(Clef_répartition[Code_Nom],Clef_répartition[[#This Row],[Code_Nom]],Clef_répartition[Année],Clef_répartition[[#This Row],[Année]])))</f>
        <v>11</v>
      </c>
      <c r="G3234" t="str">
        <f>Clef_répartition[[#This Row],[Code_Nom]]&amp;"_"&amp;Clef_répartition[[#This Row],[Nombre]]&amp;"_"&amp;Clef_répartition[[#This Row],[Année]]</f>
        <v>ORPC Nyon_Organisation régionale de la protection civile du district de Nyon_37_2017</v>
      </c>
      <c r="H3234">
        <v>5860</v>
      </c>
      <c r="I3234" t="s">
        <v>215</v>
      </c>
      <c r="J3234">
        <v>2017</v>
      </c>
      <c r="K3234">
        <v>1.512E-2</v>
      </c>
    </row>
    <row r="3235" spans="1:11" x14ac:dyDescent="0.25">
      <c r="A3235" t="s">
        <v>721</v>
      </c>
      <c r="B3235" t="s">
        <v>683</v>
      </c>
      <c r="C3235" t="s">
        <v>684</v>
      </c>
      <c r="D3235" t="str">
        <f>Clef_répartition[[#This Row],[Code association]]&amp;"_"&amp;Clef_répartition[[#This Row],[Nom association]]</f>
        <v>ORPC Nyon_Organisation régionale de la protection civile du district de Nyon</v>
      </c>
      <c r="E3235">
        <f>COUNTIFS(D$2:D3235,Clef_répartition[[#This Row],[Code_Nom]],J$2:J3235,Clef_répartition[[#This Row],[Année]])</f>
        <v>38</v>
      </c>
      <c r="F3235">
        <f>IF(Clef_répartition[[#This Row],[Code_Nom]]=D3234,F3234-1,(COUNTIFS(Clef_répartition[Code_Nom],Clef_répartition[[#This Row],[Code_Nom]],Clef_répartition[Année],Clef_répartition[[#This Row],[Année]])))</f>
        <v>10</v>
      </c>
      <c r="G3235" t="str">
        <f>Clef_répartition[[#This Row],[Code_Nom]]&amp;"_"&amp;Clef_répartition[[#This Row],[Nombre]]&amp;"_"&amp;Clef_répartition[[#This Row],[Année]]</f>
        <v>ORPC Nyon_Organisation régionale de la protection civile du district de Nyon_38_2017</v>
      </c>
      <c r="H3235">
        <v>5725</v>
      </c>
      <c r="I3235" t="s">
        <v>219</v>
      </c>
      <c r="J3235">
        <v>2017</v>
      </c>
      <c r="K3235">
        <v>4.1739999999999999E-2</v>
      </c>
    </row>
    <row r="3236" spans="1:11" x14ac:dyDescent="0.25">
      <c r="A3236" t="s">
        <v>721</v>
      </c>
      <c r="B3236" t="s">
        <v>683</v>
      </c>
      <c r="C3236" t="s">
        <v>684</v>
      </c>
      <c r="D3236" t="str">
        <f>Clef_répartition[[#This Row],[Code association]]&amp;"_"&amp;Clef_répartition[[#This Row],[Nom association]]</f>
        <v>ORPC Nyon_Organisation régionale de la protection civile du district de Nyon</v>
      </c>
      <c r="E3236">
        <f>COUNTIFS(D$2:D3236,Clef_répartition[[#This Row],[Code_Nom]],J$2:J3236,Clef_répartition[[#This Row],[Année]])</f>
        <v>39</v>
      </c>
      <c r="F3236">
        <f>IF(Clef_répartition[[#This Row],[Code_Nom]]=D3235,F3235-1,(COUNTIFS(Clef_répartition[Code_Nom],Clef_répartition[[#This Row],[Code_Nom]],Clef_répartition[Année],Clef_répartition[[#This Row],[Année]])))</f>
        <v>9</v>
      </c>
      <c r="G3236" t="str">
        <f>Clef_répartition[[#This Row],[Code_Nom]]&amp;"_"&amp;Clef_répartition[[#This Row],[Nombre]]&amp;"_"&amp;Clef_répartition[[#This Row],[Année]]</f>
        <v>ORPC Nyon_Organisation régionale de la protection civile du district de Nyon_39_2017</v>
      </c>
      <c r="H3236">
        <v>5861</v>
      </c>
      <c r="I3236" t="s">
        <v>232</v>
      </c>
      <c r="J3236">
        <v>2017</v>
      </c>
      <c r="K3236">
        <v>6.3920000000000005E-2</v>
      </c>
    </row>
    <row r="3237" spans="1:11" x14ac:dyDescent="0.25">
      <c r="A3237" t="s">
        <v>721</v>
      </c>
      <c r="B3237" t="s">
        <v>683</v>
      </c>
      <c r="C3237" t="s">
        <v>684</v>
      </c>
      <c r="D3237" t="str">
        <f>Clef_répartition[[#This Row],[Code association]]&amp;"_"&amp;Clef_répartition[[#This Row],[Nom association]]</f>
        <v>ORPC Nyon_Organisation régionale de la protection civile du district de Nyon</v>
      </c>
      <c r="E3237">
        <f>COUNTIFS(D$2:D3237,Clef_répartition[[#This Row],[Code_Nom]],J$2:J3237,Clef_répartition[[#This Row],[Année]])</f>
        <v>40</v>
      </c>
      <c r="F3237">
        <f>IF(Clef_répartition[[#This Row],[Code_Nom]]=D3236,F3236-1,(COUNTIFS(Clef_répartition[Code_Nom],Clef_répartition[[#This Row],[Code_Nom]],Clef_répartition[Année],Clef_répartition[[#This Row],[Année]])))</f>
        <v>8</v>
      </c>
      <c r="G3237" t="str">
        <f>Clef_répartition[[#This Row],[Code_Nom]]&amp;"_"&amp;Clef_répartition[[#This Row],[Nombre]]&amp;"_"&amp;Clef_répartition[[#This Row],[Année]]</f>
        <v>ORPC Nyon_Organisation régionale de la protection civile du district de Nyon_40_2017</v>
      </c>
      <c r="H3237">
        <v>5727</v>
      </c>
      <c r="I3237" t="s">
        <v>243</v>
      </c>
      <c r="J3237">
        <v>2017</v>
      </c>
      <c r="K3237">
        <v>2.5819999999999999E-2</v>
      </c>
    </row>
    <row r="3238" spans="1:11" x14ac:dyDescent="0.25">
      <c r="A3238" t="s">
        <v>721</v>
      </c>
      <c r="B3238" t="s">
        <v>683</v>
      </c>
      <c r="C3238" t="s">
        <v>684</v>
      </c>
      <c r="D3238" t="str">
        <f>Clef_répartition[[#This Row],[Code association]]&amp;"_"&amp;Clef_répartition[[#This Row],[Nom association]]</f>
        <v>ORPC Nyon_Organisation régionale de la protection civile du district de Nyon</v>
      </c>
      <c r="E3238">
        <f>COUNTIFS(D$2:D3238,Clef_répartition[[#This Row],[Code_Nom]],J$2:J3238,Clef_répartition[[#This Row],[Année]])</f>
        <v>41</v>
      </c>
      <c r="F3238">
        <f>IF(Clef_répartition[[#This Row],[Code_Nom]]=D3237,F3237-1,(COUNTIFS(Clef_répartition[Code_Nom],Clef_répartition[[#This Row],[Code_Nom]],Clef_répartition[Année],Clef_répartition[[#This Row],[Année]])))</f>
        <v>7</v>
      </c>
      <c r="G3238" t="str">
        <f>Clef_répartition[[#This Row],[Code_Nom]]&amp;"_"&amp;Clef_répartition[[#This Row],[Nombre]]&amp;"_"&amp;Clef_répartition[[#This Row],[Année]]</f>
        <v>ORPC Nyon_Organisation régionale de la protection civile du district de Nyon_41_2017</v>
      </c>
      <c r="H3238">
        <v>5434</v>
      </c>
      <c r="I3238" t="s">
        <v>244</v>
      </c>
      <c r="J3238">
        <v>2017</v>
      </c>
      <c r="K3238">
        <v>1.031E-2</v>
      </c>
    </row>
    <row r="3239" spans="1:11" x14ac:dyDescent="0.25">
      <c r="A3239" t="s">
        <v>721</v>
      </c>
      <c r="B3239" t="s">
        <v>683</v>
      </c>
      <c r="C3239" t="s">
        <v>684</v>
      </c>
      <c r="D3239" t="str">
        <f>Clef_répartition[[#This Row],[Code association]]&amp;"_"&amp;Clef_répartition[[#This Row],[Nom association]]</f>
        <v>ORPC Nyon_Organisation régionale de la protection civile du district de Nyon</v>
      </c>
      <c r="E3239">
        <f>COUNTIFS(D$2:D3239,Clef_répartition[[#This Row],[Code_Nom]],J$2:J3239,Clef_répartition[[#This Row],[Année]])</f>
        <v>42</v>
      </c>
      <c r="F3239">
        <f>IF(Clef_répartition[[#This Row],[Code_Nom]]=D3238,F3238-1,(COUNTIFS(Clef_répartition[Code_Nom],Clef_répartition[[#This Row],[Code_Nom]],Clef_répartition[Année],Clef_répartition[[#This Row],[Année]])))</f>
        <v>6</v>
      </c>
      <c r="G3239" t="str">
        <f>Clef_répartition[[#This Row],[Code_Nom]]&amp;"_"&amp;Clef_répartition[[#This Row],[Nombre]]&amp;"_"&amp;Clef_répartition[[#This Row],[Année]]</f>
        <v>ORPC Nyon_Organisation régionale de la protection civile du district de Nyon_42_2017</v>
      </c>
      <c r="H3239">
        <v>5728</v>
      </c>
      <c r="I3239" t="s">
        <v>255</v>
      </c>
      <c r="J3239">
        <v>2017</v>
      </c>
      <c r="K3239">
        <v>5.3699999999999998E-3</v>
      </c>
    </row>
    <row r="3240" spans="1:11" x14ac:dyDescent="0.25">
      <c r="A3240" t="s">
        <v>721</v>
      </c>
      <c r="B3240" t="s">
        <v>683</v>
      </c>
      <c r="C3240" t="s">
        <v>684</v>
      </c>
      <c r="D3240" t="str">
        <f>Clef_répartition[[#This Row],[Code association]]&amp;"_"&amp;Clef_répartition[[#This Row],[Nom association]]</f>
        <v>ORPC Nyon_Organisation régionale de la protection civile du district de Nyon</v>
      </c>
      <c r="E3240">
        <f>COUNTIFS(D$2:D3240,Clef_répartition[[#This Row],[Code_Nom]],J$2:J3240,Clef_répartition[[#This Row],[Année]])</f>
        <v>43</v>
      </c>
      <c r="F3240">
        <f>IF(Clef_répartition[[#This Row],[Code_Nom]]=D3239,F3239-1,(COUNTIFS(Clef_répartition[Code_Nom],Clef_répartition[[#This Row],[Code_Nom]],Clef_répartition[Année],Clef_répartition[[#This Row],[Année]])))</f>
        <v>5</v>
      </c>
      <c r="G3240" t="str">
        <f>Clef_répartition[[#This Row],[Code_Nom]]&amp;"_"&amp;Clef_répartition[[#This Row],[Nombre]]&amp;"_"&amp;Clef_répartition[[#This Row],[Année]]</f>
        <v>ORPC Nyon_Organisation régionale de la protection civile du district de Nyon_43_2017</v>
      </c>
      <c r="H3240">
        <v>5729</v>
      </c>
      <c r="I3240" t="s">
        <v>261</v>
      </c>
      <c r="J3240">
        <v>2017</v>
      </c>
      <c r="K3240">
        <v>1.4880000000000001E-2</v>
      </c>
    </row>
    <row r="3241" spans="1:11" x14ac:dyDescent="0.25">
      <c r="A3241" t="s">
        <v>721</v>
      </c>
      <c r="B3241" t="s">
        <v>683</v>
      </c>
      <c r="C3241" t="s">
        <v>684</v>
      </c>
      <c r="D3241" t="str">
        <f>Clef_répartition[[#This Row],[Code association]]&amp;"_"&amp;Clef_répartition[[#This Row],[Nom association]]</f>
        <v>ORPC Nyon_Organisation régionale de la protection civile du district de Nyon</v>
      </c>
      <c r="E3241">
        <f>COUNTIFS(D$2:D3241,Clef_répartition[[#This Row],[Code_Nom]],J$2:J3241,Clef_répartition[[#This Row],[Année]])</f>
        <v>44</v>
      </c>
      <c r="F3241">
        <f>IF(Clef_répartition[[#This Row],[Code_Nom]]=D3240,F3240-1,(COUNTIFS(Clef_répartition[Code_Nom],Clef_répartition[[#This Row],[Code_Nom]],Clef_répartition[Année],Clef_répartition[[#This Row],[Année]])))</f>
        <v>4</v>
      </c>
      <c r="G3241" t="str">
        <f>Clef_répartition[[#This Row],[Code_Nom]]&amp;"_"&amp;Clef_répartition[[#This Row],[Nombre]]&amp;"_"&amp;Clef_répartition[[#This Row],[Année]]</f>
        <v>ORPC Nyon_Organisation régionale de la protection civile du district de Nyon_44_2017</v>
      </c>
      <c r="H3241">
        <v>5862</v>
      </c>
      <c r="I3241" t="s">
        <v>262</v>
      </c>
      <c r="J3241">
        <v>2017</v>
      </c>
      <c r="K3241">
        <v>2.4599999999999999E-3</v>
      </c>
    </row>
    <row r="3242" spans="1:11" x14ac:dyDescent="0.25">
      <c r="A3242" t="s">
        <v>721</v>
      </c>
      <c r="B3242" t="s">
        <v>683</v>
      </c>
      <c r="C3242" t="s">
        <v>684</v>
      </c>
      <c r="D3242" t="str">
        <f>Clef_répartition[[#This Row],[Code association]]&amp;"_"&amp;Clef_répartition[[#This Row],[Nom association]]</f>
        <v>ORPC Nyon_Organisation régionale de la protection civile du district de Nyon</v>
      </c>
      <c r="E3242">
        <f>COUNTIFS(D$2:D3242,Clef_répartition[[#This Row],[Code_Nom]],J$2:J3242,Clef_répartition[[#This Row],[Année]])</f>
        <v>45</v>
      </c>
      <c r="F3242">
        <f>IF(Clef_répartition[[#This Row],[Code_Nom]]=D3241,F3241-1,(COUNTIFS(Clef_répartition[Code_Nom],Clef_répartition[[#This Row],[Code_Nom]],Clef_répartition[Année],Clef_répartition[[#This Row],[Année]])))</f>
        <v>3</v>
      </c>
      <c r="G3242" t="str">
        <f>Clef_répartition[[#This Row],[Code_Nom]]&amp;"_"&amp;Clef_répartition[[#This Row],[Nombre]]&amp;"_"&amp;Clef_répartition[[#This Row],[Année]]</f>
        <v>ORPC Nyon_Organisation régionale de la protection civile du district de Nyon_45_2017</v>
      </c>
      <c r="H3242">
        <v>5730</v>
      </c>
      <c r="I3242" t="s">
        <v>265</v>
      </c>
      <c r="J3242">
        <v>2017</v>
      </c>
      <c r="K3242">
        <v>1.4710000000000001E-2</v>
      </c>
    </row>
    <row r="3243" spans="1:11" x14ac:dyDescent="0.25">
      <c r="A3243" t="s">
        <v>721</v>
      </c>
      <c r="B3243" t="s">
        <v>683</v>
      </c>
      <c r="C3243" t="s">
        <v>684</v>
      </c>
      <c r="D3243" t="str">
        <f>Clef_répartition[[#This Row],[Code association]]&amp;"_"&amp;Clef_répartition[[#This Row],[Nom association]]</f>
        <v>ORPC Nyon_Organisation régionale de la protection civile du district de Nyon</v>
      </c>
      <c r="E3243">
        <f>COUNTIFS(D$2:D3243,Clef_répartition[[#This Row],[Code_Nom]],J$2:J3243,Clef_répartition[[#This Row],[Année]])</f>
        <v>46</v>
      </c>
      <c r="F3243">
        <f>IF(Clef_répartition[[#This Row],[Code_Nom]]=D3242,F3242-1,(COUNTIFS(Clef_répartition[Code_Nom],Clef_répartition[[#This Row],[Code_Nom]],Clef_répartition[Année],Clef_répartition[[#This Row],[Année]])))</f>
        <v>2</v>
      </c>
      <c r="G3243" t="str">
        <f>Clef_répartition[[#This Row],[Code_Nom]]&amp;"_"&amp;Clef_répartition[[#This Row],[Nombre]]&amp;"_"&amp;Clef_répartition[[#This Row],[Année]]</f>
        <v>ORPC Nyon_Organisation régionale de la protection civile du district de Nyon_46_2017</v>
      </c>
      <c r="H3243">
        <v>5732</v>
      </c>
      <c r="I3243" t="s">
        <v>279</v>
      </c>
      <c r="J3243">
        <v>2017</v>
      </c>
      <c r="K3243">
        <v>9.9699999999999997E-3</v>
      </c>
    </row>
    <row r="3244" spans="1:11" x14ac:dyDescent="0.25">
      <c r="A3244" t="s">
        <v>721</v>
      </c>
      <c r="B3244" t="s">
        <v>683</v>
      </c>
      <c r="C3244" t="s">
        <v>684</v>
      </c>
      <c r="D3244" t="str">
        <f>Clef_répartition[[#This Row],[Code association]]&amp;"_"&amp;Clef_répartition[[#This Row],[Nom association]]</f>
        <v>ORPC Nyon_Organisation régionale de la protection civile du district de Nyon</v>
      </c>
      <c r="E3244">
        <f>COUNTIFS(D$2:D3244,Clef_répartition[[#This Row],[Code_Nom]],J$2:J3244,Clef_répartition[[#This Row],[Année]])</f>
        <v>47</v>
      </c>
      <c r="F3244">
        <f>IF(Clef_répartition[[#This Row],[Code_Nom]]=D3243,F3243-1,(COUNTIFS(Clef_répartition[Code_Nom],Clef_répartition[[#This Row],[Code_Nom]],Clef_répartition[Année],Clef_répartition[[#This Row],[Année]])))</f>
        <v>1</v>
      </c>
      <c r="G3244" t="str">
        <f>Clef_répartition[[#This Row],[Code_Nom]]&amp;"_"&amp;Clef_répartition[[#This Row],[Nombre]]&amp;"_"&amp;Clef_répartition[[#This Row],[Année]]</f>
        <v>ORPC Nyon_Organisation régionale de la protection civile du district de Nyon_47_2017</v>
      </c>
      <c r="H3244">
        <v>5863</v>
      </c>
      <c r="I3244" t="s">
        <v>287</v>
      </c>
      <c r="J3244">
        <v>2017</v>
      </c>
      <c r="K3244">
        <v>3.6600000000000001E-3</v>
      </c>
    </row>
    <row r="3245" spans="1:11" x14ac:dyDescent="0.25">
      <c r="A3245" t="s">
        <v>721</v>
      </c>
      <c r="B3245" t="s">
        <v>563</v>
      </c>
      <c r="C3245" t="s">
        <v>564</v>
      </c>
      <c r="D3245" t="str">
        <f>Clef_répartition[[#This Row],[Code association]]&amp;"_"&amp;Clef_répartition[[#This Row],[Nom association]]</f>
        <v>ORPC Orbe_Organisation régionale de protection civile d'Orbe</v>
      </c>
      <c r="E3245">
        <f>COUNTIFS(D$2:D3245,Clef_répartition[[#This Row],[Code_Nom]],J$2:J3245,Clef_répartition[[#This Row],[Année]])</f>
        <v>1</v>
      </c>
      <c r="F3245">
        <f>IF(Clef_répartition[[#This Row],[Code_Nom]]=D3244,F3244-1,(COUNTIFS(Clef_répartition[Code_Nom],Clef_répartition[[#This Row],[Code_Nom]],Clef_répartition[Année],Clef_répartition[[#This Row],[Année]])))</f>
        <v>73</v>
      </c>
      <c r="G3245" t="str">
        <f>Clef_répartition[[#This Row],[Code_Nom]]&amp;"_"&amp;Clef_répartition[[#This Row],[Nombre]]&amp;"_"&amp;Clef_répartition[[#This Row],[Année]]</f>
        <v>ORPC Orbe_Organisation régionale de protection civile d'Orbe_1_2017</v>
      </c>
      <c r="H3245">
        <v>5742</v>
      </c>
      <c r="I3245" t="s">
        <v>2</v>
      </c>
      <c r="J3245">
        <v>2017</v>
      </c>
      <c r="K3245">
        <v>3.4243960957522222E-3</v>
      </c>
    </row>
    <row r="3246" spans="1:11" x14ac:dyDescent="0.25">
      <c r="A3246" t="s">
        <v>721</v>
      </c>
      <c r="B3246" t="s">
        <v>563</v>
      </c>
      <c r="C3246" t="s">
        <v>564</v>
      </c>
      <c r="D3246" t="str">
        <f>Clef_répartition[[#This Row],[Code association]]&amp;"_"&amp;Clef_répartition[[#This Row],[Nom association]]</f>
        <v>ORPC Orbe_Organisation régionale de protection civile d'Orbe</v>
      </c>
      <c r="E3246">
        <f>COUNTIFS(D$2:D3246,Clef_répartition[[#This Row],[Code_Nom]],J$2:J3246,Clef_répartition[[#This Row],[Année]])</f>
        <v>2</v>
      </c>
      <c r="F3246">
        <f>IF(Clef_répartition[[#This Row],[Code_Nom]]=D3245,F3245-1,(COUNTIFS(Clef_répartition[Code_Nom],Clef_répartition[[#This Row],[Code_Nom]],Clef_répartition[Année],Clef_répartition[[#This Row],[Année]])))</f>
        <v>72</v>
      </c>
      <c r="G3246" t="str">
        <f>Clef_répartition[[#This Row],[Code_Nom]]&amp;"_"&amp;Clef_répartition[[#This Row],[Nombre]]&amp;"_"&amp;Clef_répartition[[#This Row],[Année]]</f>
        <v>ORPC Orbe_Organisation régionale de protection civile d'Orbe_2_2017</v>
      </c>
      <c r="H3246">
        <v>5743</v>
      </c>
      <c r="I3246" t="s">
        <v>6</v>
      </c>
      <c r="J3246">
        <v>2017</v>
      </c>
      <c r="K3246">
        <v>7.0014722722067727E-3</v>
      </c>
    </row>
    <row r="3247" spans="1:11" x14ac:dyDescent="0.25">
      <c r="A3247" t="s">
        <v>721</v>
      </c>
      <c r="B3247" t="s">
        <v>563</v>
      </c>
      <c r="C3247" t="s">
        <v>564</v>
      </c>
      <c r="D3247" t="str">
        <f>Clef_répartition[[#This Row],[Code association]]&amp;"_"&amp;Clef_répartition[[#This Row],[Nom association]]</f>
        <v>ORPC Orbe_Organisation régionale de protection civile d'Orbe</v>
      </c>
      <c r="E3247">
        <f>COUNTIFS(D$2:D3247,Clef_répartition[[#This Row],[Code_Nom]],J$2:J3247,Clef_répartition[[#This Row],[Année]])</f>
        <v>3</v>
      </c>
      <c r="F3247">
        <f>IF(Clef_répartition[[#This Row],[Code_Nom]]=D3246,F3246-1,(COUNTIFS(Clef_répartition[Code_Nom],Clef_répartition[[#This Row],[Code_Nom]],Clef_répartition[Année],Clef_répartition[[#This Row],[Année]])))</f>
        <v>71</v>
      </c>
      <c r="G3247" t="str">
        <f>Clef_répartition[[#This Row],[Code_Nom]]&amp;"_"&amp;Clef_répartition[[#This Row],[Nombre]]&amp;"_"&amp;Clef_répartition[[#This Row],[Année]]</f>
        <v>ORPC Orbe_Organisation régionale de protection civile d'Orbe_3_2017</v>
      </c>
      <c r="H3247">
        <v>5744</v>
      </c>
      <c r="I3247" t="s">
        <v>11</v>
      </c>
      <c r="J3247">
        <v>2017</v>
      </c>
      <c r="K3247">
        <v>1.1941763454932112E-2</v>
      </c>
    </row>
    <row r="3248" spans="1:11" x14ac:dyDescent="0.25">
      <c r="A3248" t="s">
        <v>721</v>
      </c>
      <c r="B3248" t="s">
        <v>563</v>
      </c>
      <c r="C3248" t="s">
        <v>564</v>
      </c>
      <c r="D3248" t="str">
        <f>Clef_répartition[[#This Row],[Code association]]&amp;"_"&amp;Clef_répartition[[#This Row],[Nom association]]</f>
        <v>ORPC Orbe_Organisation régionale de protection civile d'Orbe</v>
      </c>
      <c r="E3248">
        <f>COUNTIFS(D$2:D3248,Clef_répartition[[#This Row],[Code_Nom]],J$2:J3248,Clef_répartition[[#This Row],[Année]])</f>
        <v>4</v>
      </c>
      <c r="F3248">
        <f>IF(Clef_répartition[[#This Row],[Code_Nom]]=D3247,F3247-1,(COUNTIFS(Clef_répartition[Code_Nom],Clef_répartition[[#This Row],[Code_Nom]],Clef_répartition[Année],Clef_répartition[[#This Row],[Année]])))</f>
        <v>70</v>
      </c>
      <c r="G3248" t="str">
        <f>Clef_répartition[[#This Row],[Code_Nom]]&amp;"_"&amp;Clef_répartition[[#This Row],[Nombre]]&amp;"_"&amp;Clef_répartition[[#This Row],[Année]]</f>
        <v>ORPC Orbe_Organisation régionale de protection civile d'Orbe_4_2017</v>
      </c>
      <c r="H3248">
        <v>5745</v>
      </c>
      <c r="I3248" t="s">
        <v>14</v>
      </c>
      <c r="J3248">
        <v>2017</v>
      </c>
      <c r="K3248">
        <v>1.1483723212825129E-2</v>
      </c>
    </row>
    <row r="3249" spans="1:11" x14ac:dyDescent="0.25">
      <c r="A3249" t="s">
        <v>721</v>
      </c>
      <c r="B3249" t="s">
        <v>563</v>
      </c>
      <c r="C3249" t="s">
        <v>564</v>
      </c>
      <c r="D3249" t="str">
        <f>Clef_répartition[[#This Row],[Code association]]&amp;"_"&amp;Clef_répartition[[#This Row],[Nom association]]</f>
        <v>ORPC Orbe_Organisation régionale de protection civile d'Orbe</v>
      </c>
      <c r="E3249">
        <f>COUNTIFS(D$2:D3249,Clef_répartition[[#This Row],[Code_Nom]],J$2:J3249,Clef_répartition[[#This Row],[Année]])</f>
        <v>5</v>
      </c>
      <c r="F3249">
        <f>IF(Clef_répartition[[#This Row],[Code_Nom]]=D3248,F3248-1,(COUNTIFS(Clef_répartition[Code_Nom],Clef_répartition[[#This Row],[Code_Nom]],Clef_répartition[Année],Clef_répartition[[#This Row],[Année]])))</f>
        <v>69</v>
      </c>
      <c r="G3249" t="str">
        <f>Clef_répartition[[#This Row],[Code_Nom]]&amp;"_"&amp;Clef_répartition[[#This Row],[Nombre]]&amp;"_"&amp;Clef_répartition[[#This Row],[Année]]</f>
        <v>ORPC Orbe_Organisation régionale de protection civile d'Orbe_5_2017</v>
      </c>
      <c r="H3249">
        <v>5746</v>
      </c>
      <c r="I3249" t="s">
        <v>15</v>
      </c>
      <c r="J3249">
        <v>2017</v>
      </c>
      <c r="K3249">
        <v>1.0120508206554338E-2</v>
      </c>
    </row>
    <row r="3250" spans="1:11" x14ac:dyDescent="0.25">
      <c r="A3250" t="s">
        <v>721</v>
      </c>
      <c r="B3250" t="s">
        <v>563</v>
      </c>
      <c r="C3250" t="s">
        <v>564</v>
      </c>
      <c r="D3250" t="str">
        <f>Clef_répartition[[#This Row],[Code association]]&amp;"_"&amp;Clef_répartition[[#This Row],[Nom association]]</f>
        <v>ORPC Orbe_Organisation régionale de protection civile d'Orbe</v>
      </c>
      <c r="E3250">
        <f>COUNTIFS(D$2:D3250,Clef_répartition[[#This Row],[Code_Nom]],J$2:J3250,Clef_répartition[[#This Row],[Année]])</f>
        <v>6</v>
      </c>
      <c r="F3250">
        <f>IF(Clef_répartition[[#This Row],[Code_Nom]]=D3249,F3249-1,(COUNTIFS(Clef_répartition[Code_Nom],Clef_répartition[[#This Row],[Code_Nom]],Clef_répartition[Année],Clef_répartition[[#This Row],[Année]])))</f>
        <v>68</v>
      </c>
      <c r="G3250" t="str">
        <f>Clef_répartition[[#This Row],[Code_Nom]]&amp;"_"&amp;Clef_répartition[[#This Row],[Nombre]]&amp;"_"&amp;Clef_répartition[[#This Row],[Année]]</f>
        <v>ORPC Orbe_Organisation régionale de protection civile d'Orbe_6_2017</v>
      </c>
      <c r="H3250">
        <v>5902</v>
      </c>
      <c r="I3250" t="s">
        <v>18</v>
      </c>
      <c r="J3250">
        <v>2017</v>
      </c>
      <c r="K3250">
        <v>4.1223621789628663E-3</v>
      </c>
    </row>
    <row r="3251" spans="1:11" x14ac:dyDescent="0.25">
      <c r="A3251" t="s">
        <v>721</v>
      </c>
      <c r="B3251" t="s">
        <v>563</v>
      </c>
      <c r="C3251" t="s">
        <v>564</v>
      </c>
      <c r="D3251" t="str">
        <f>Clef_répartition[[#This Row],[Code association]]&amp;"_"&amp;Clef_répartition[[#This Row],[Nom association]]</f>
        <v>ORPC Orbe_Organisation régionale de protection civile d'Orbe</v>
      </c>
      <c r="E3251">
        <f>COUNTIFS(D$2:D3251,Clef_répartition[[#This Row],[Code_Nom]],J$2:J3251,Clef_répartition[[#This Row],[Année]])</f>
        <v>7</v>
      </c>
      <c r="F3251">
        <f>IF(Clef_répartition[[#This Row],[Code_Nom]]=D3250,F3250-1,(COUNTIFS(Clef_répartition[Code_Nom],Clef_répartition[[#This Row],[Code_Nom]],Clef_répartition[Année],Clef_répartition[[#This Row],[Année]])))</f>
        <v>67</v>
      </c>
      <c r="G3251" t="str">
        <f>Clef_répartition[[#This Row],[Code_Nom]]&amp;"_"&amp;Clef_répartition[[#This Row],[Nombre]]&amp;"_"&amp;Clef_répartition[[#This Row],[Année]]</f>
        <v>ORPC Orbe_Organisation régionale de protection civile d'Orbe_7_2017</v>
      </c>
      <c r="H3251">
        <v>5903</v>
      </c>
      <c r="I3251" t="s">
        <v>24</v>
      </c>
      <c r="J3251">
        <v>2017</v>
      </c>
      <c r="K3251">
        <v>2.4537870112874205E-3</v>
      </c>
    </row>
    <row r="3252" spans="1:11" x14ac:dyDescent="0.25">
      <c r="A3252" t="s">
        <v>721</v>
      </c>
      <c r="B3252" t="s">
        <v>563</v>
      </c>
      <c r="C3252" t="s">
        <v>564</v>
      </c>
      <c r="D3252" t="str">
        <f>Clef_répartition[[#This Row],[Code association]]&amp;"_"&amp;Clef_répartition[[#This Row],[Nom association]]</f>
        <v>ORPC Orbe_Organisation régionale de protection civile d'Orbe</v>
      </c>
      <c r="E3252">
        <f>COUNTIFS(D$2:D3252,Clef_répartition[[#This Row],[Code_Nom]],J$2:J3252,Clef_répartition[[#This Row],[Année]])</f>
        <v>8</v>
      </c>
      <c r="F3252">
        <f>IF(Clef_répartition[[#This Row],[Code_Nom]]=D3251,F3251-1,(COUNTIFS(Clef_répartition[Code_Nom],Clef_répartition[[#This Row],[Code_Nom]],Clef_répartition[Année],Clef_répartition[[#This Row],[Année]])))</f>
        <v>66</v>
      </c>
      <c r="G3252" t="str">
        <f>Clef_répartition[[#This Row],[Code_Nom]]&amp;"_"&amp;Clef_répartition[[#This Row],[Nombre]]&amp;"_"&amp;Clef_répartition[[#This Row],[Année]]</f>
        <v>ORPC Orbe_Organisation régionale de protection civile d'Orbe_8_2017</v>
      </c>
      <c r="H3252">
        <v>5747</v>
      </c>
      <c r="I3252" t="s">
        <v>26</v>
      </c>
      <c r="J3252">
        <v>2017</v>
      </c>
      <c r="K3252">
        <v>2.0829925295817657E-3</v>
      </c>
    </row>
    <row r="3253" spans="1:11" x14ac:dyDescent="0.25">
      <c r="A3253" t="s">
        <v>721</v>
      </c>
      <c r="B3253" t="s">
        <v>563</v>
      </c>
      <c r="C3253" t="s">
        <v>564</v>
      </c>
      <c r="D3253" t="str">
        <f>Clef_répartition[[#This Row],[Code association]]&amp;"_"&amp;Clef_répartition[[#This Row],[Nom association]]</f>
        <v>ORPC Orbe_Organisation régionale de protection civile d'Orbe</v>
      </c>
      <c r="E3253">
        <f>COUNTIFS(D$2:D3253,Clef_répartition[[#This Row],[Code_Nom]],J$2:J3253,Clef_répartition[[#This Row],[Année]])</f>
        <v>9</v>
      </c>
      <c r="F3253">
        <f>IF(Clef_répartition[[#This Row],[Code_Nom]]=D3252,F3252-1,(COUNTIFS(Clef_répartition[Code_Nom],Clef_répartition[[#This Row],[Code_Nom]],Clef_répartition[Année],Clef_répartition[[#This Row],[Année]])))</f>
        <v>65</v>
      </c>
      <c r="G3253" t="str">
        <f>Clef_répartition[[#This Row],[Code_Nom]]&amp;"_"&amp;Clef_répartition[[#This Row],[Nombre]]&amp;"_"&amp;Clef_répartition[[#This Row],[Année]]</f>
        <v>ORPC Orbe_Organisation régionale de protection civile d'Orbe_9_2017</v>
      </c>
      <c r="H3253">
        <v>5551</v>
      </c>
      <c r="I3253" t="s">
        <v>28</v>
      </c>
      <c r="J3253">
        <v>2017</v>
      </c>
      <c r="K3253">
        <v>5.3983314248323248E-3</v>
      </c>
    </row>
    <row r="3254" spans="1:11" x14ac:dyDescent="0.25">
      <c r="A3254" t="s">
        <v>721</v>
      </c>
      <c r="B3254" t="s">
        <v>563</v>
      </c>
      <c r="C3254" t="s">
        <v>564</v>
      </c>
      <c r="D3254" t="str">
        <f>Clef_répartition[[#This Row],[Code association]]&amp;"_"&amp;Clef_répartition[[#This Row],[Nom association]]</f>
        <v>ORPC Orbe_Organisation régionale de protection civile d'Orbe</v>
      </c>
      <c r="E3254">
        <f>COUNTIFS(D$2:D3254,Clef_répartition[[#This Row],[Code_Nom]],J$2:J3254,Clef_répartition[[#This Row],[Année]])</f>
        <v>10</v>
      </c>
      <c r="F3254">
        <f>IF(Clef_répartition[[#This Row],[Code_Nom]]=D3253,F3253-1,(COUNTIFS(Clef_répartition[Code_Nom],Clef_répartition[[#This Row],[Code_Nom]],Clef_répartition[Année],Clef_répartition[[#This Row],[Année]])))</f>
        <v>64</v>
      </c>
      <c r="G3254" t="str">
        <f>Clef_répartition[[#This Row],[Code_Nom]]&amp;"_"&amp;Clef_répartition[[#This Row],[Nombre]]&amp;"_"&amp;Clef_répartition[[#This Row],[Année]]</f>
        <v>ORPC Orbe_Organisation régionale de protection civile d'Orbe_10_2017</v>
      </c>
      <c r="H3254">
        <v>5748</v>
      </c>
      <c r="I3254" t="s">
        <v>38</v>
      </c>
      <c r="J3254">
        <v>2017</v>
      </c>
      <c r="K3254">
        <v>2.8572986531435734E-3</v>
      </c>
    </row>
    <row r="3255" spans="1:11" x14ac:dyDescent="0.25">
      <c r="A3255" t="s">
        <v>721</v>
      </c>
      <c r="B3255" t="s">
        <v>563</v>
      </c>
      <c r="C3255" t="s">
        <v>564</v>
      </c>
      <c r="D3255" t="str">
        <f>Clef_répartition[[#This Row],[Code association]]&amp;"_"&amp;Clef_répartition[[#This Row],[Nom association]]</f>
        <v>ORPC Orbe_Organisation régionale de protection civile d'Orbe</v>
      </c>
      <c r="E3255">
        <f>COUNTIFS(D$2:D3255,Clef_répartition[[#This Row],[Code_Nom]],J$2:J3255,Clef_répartition[[#This Row],[Année]])</f>
        <v>11</v>
      </c>
      <c r="F3255">
        <f>IF(Clef_répartition[[#This Row],[Code_Nom]]=D3254,F3254-1,(COUNTIFS(Clef_répartition[Code_Nom],Clef_répartition[[#This Row],[Code_Nom]],Clef_répartition[Année],Clef_répartition[[#This Row],[Année]])))</f>
        <v>63</v>
      </c>
      <c r="G3255" t="str">
        <f>Clef_répartition[[#This Row],[Code_Nom]]&amp;"_"&amp;Clef_répartition[[#This Row],[Nombre]]&amp;"_"&amp;Clef_répartition[[#This Row],[Année]]</f>
        <v>ORPC Orbe_Organisation régionale de protection civile d'Orbe_11_2017</v>
      </c>
      <c r="H3255">
        <v>5552</v>
      </c>
      <c r="I3255" t="s">
        <v>40</v>
      </c>
      <c r="J3255">
        <v>2017</v>
      </c>
      <c r="K3255">
        <v>7.0232837123071047E-3</v>
      </c>
    </row>
    <row r="3256" spans="1:11" x14ac:dyDescent="0.25">
      <c r="A3256" t="s">
        <v>721</v>
      </c>
      <c r="B3256" t="s">
        <v>563</v>
      </c>
      <c r="C3256" t="s">
        <v>564</v>
      </c>
      <c r="D3256" t="str">
        <f>Clef_répartition[[#This Row],[Code association]]&amp;"_"&amp;Clef_répartition[[#This Row],[Nom association]]</f>
        <v>ORPC Orbe_Organisation régionale de protection civile d'Orbe</v>
      </c>
      <c r="E3256">
        <f>COUNTIFS(D$2:D3256,Clef_répartition[[#This Row],[Code_Nom]],J$2:J3256,Clef_répartition[[#This Row],[Année]])</f>
        <v>12</v>
      </c>
      <c r="F3256">
        <f>IF(Clef_répartition[[#This Row],[Code_Nom]]=D3255,F3255-1,(COUNTIFS(Clef_répartition[Code_Nom],Clef_répartition[[#This Row],[Code_Nom]],Clef_répartition[Année],Clef_répartition[[#This Row],[Année]])))</f>
        <v>62</v>
      </c>
      <c r="G3256" t="str">
        <f>Clef_répartition[[#This Row],[Code_Nom]]&amp;"_"&amp;Clef_répartition[[#This Row],[Nombre]]&amp;"_"&amp;Clef_répartition[[#This Row],[Année]]</f>
        <v>ORPC Orbe_Organisation régionale de protection civile d'Orbe_12_2017</v>
      </c>
      <c r="H3256">
        <v>5904</v>
      </c>
      <c r="I3256" t="s">
        <v>46</v>
      </c>
      <c r="J3256">
        <v>2017</v>
      </c>
      <c r="K3256">
        <v>5.8236545067888107E-3</v>
      </c>
    </row>
    <row r="3257" spans="1:11" x14ac:dyDescent="0.25">
      <c r="A3257" t="s">
        <v>721</v>
      </c>
      <c r="B3257" t="s">
        <v>563</v>
      </c>
      <c r="C3257" t="s">
        <v>564</v>
      </c>
      <c r="D3257" t="str">
        <f>Clef_répartition[[#This Row],[Code association]]&amp;"_"&amp;Clef_répartition[[#This Row],[Nom association]]</f>
        <v>ORPC Orbe_Organisation régionale de protection civile d'Orbe</v>
      </c>
      <c r="E3257">
        <f>COUNTIFS(D$2:D3257,Clef_répartition[[#This Row],[Code_Nom]],J$2:J3257,Clef_répartition[[#This Row],[Année]])</f>
        <v>13</v>
      </c>
      <c r="F3257">
        <f>IF(Clef_répartition[[#This Row],[Code_Nom]]=D3256,F3256-1,(COUNTIFS(Clef_répartition[Code_Nom],Clef_répartition[[#This Row],[Code_Nom]],Clef_répartition[Année],Clef_répartition[[#This Row],[Année]])))</f>
        <v>61</v>
      </c>
      <c r="G3257" t="str">
        <f>Clef_répartition[[#This Row],[Code_Nom]]&amp;"_"&amp;Clef_répartition[[#This Row],[Nombre]]&amp;"_"&amp;Clef_répartition[[#This Row],[Année]]</f>
        <v>ORPC Orbe_Organisation régionale de protection civile d'Orbe_13_2017</v>
      </c>
      <c r="H3257">
        <v>5553</v>
      </c>
      <c r="I3257" t="s">
        <v>47</v>
      </c>
      <c r="J3257">
        <v>2017</v>
      </c>
      <c r="K3257">
        <v>1.1200174491520803E-2</v>
      </c>
    </row>
    <row r="3258" spans="1:11" x14ac:dyDescent="0.25">
      <c r="A3258" t="s">
        <v>721</v>
      </c>
      <c r="B3258" t="s">
        <v>563</v>
      </c>
      <c r="C3258" t="s">
        <v>564</v>
      </c>
      <c r="D3258" t="str">
        <f>Clef_répartition[[#This Row],[Code association]]&amp;"_"&amp;Clef_répartition[[#This Row],[Nom association]]</f>
        <v>ORPC Orbe_Organisation régionale de protection civile d'Orbe</v>
      </c>
      <c r="E3258">
        <f>COUNTIFS(D$2:D3258,Clef_répartition[[#This Row],[Code_Nom]],J$2:J3258,Clef_répartition[[#This Row],[Année]])</f>
        <v>14</v>
      </c>
      <c r="F3258">
        <f>IF(Clef_répartition[[#This Row],[Code_Nom]]=D3257,F3257-1,(COUNTIFS(Clef_répartition[Code_Nom],Clef_répartition[[#This Row],[Code_Nom]],Clef_répartition[Année],Clef_répartition[[#This Row],[Année]])))</f>
        <v>60</v>
      </c>
      <c r="G3258" t="str">
        <f>Clef_répartition[[#This Row],[Code_Nom]]&amp;"_"&amp;Clef_répartition[[#This Row],[Nombre]]&amp;"_"&amp;Clef_répartition[[#This Row],[Année]]</f>
        <v>ORPC Orbe_Organisation régionale de protection civile d'Orbe_14_2017</v>
      </c>
      <c r="H3258">
        <v>5905</v>
      </c>
      <c r="I3258" t="s">
        <v>49</v>
      </c>
      <c r="J3258">
        <v>2017</v>
      </c>
      <c r="K3258">
        <v>7.2959267135612625E-3</v>
      </c>
    </row>
    <row r="3259" spans="1:11" x14ac:dyDescent="0.25">
      <c r="A3259" t="s">
        <v>721</v>
      </c>
      <c r="B3259" t="s">
        <v>563</v>
      </c>
      <c r="C3259" t="s">
        <v>564</v>
      </c>
      <c r="D3259" t="str">
        <f>Clef_répartition[[#This Row],[Code association]]&amp;"_"&amp;Clef_répartition[[#This Row],[Nom association]]</f>
        <v>ORPC Orbe_Organisation régionale de protection civile d'Orbe</v>
      </c>
      <c r="E3259">
        <f>COUNTIFS(D$2:D3259,Clef_répartition[[#This Row],[Code_Nom]],J$2:J3259,Clef_répartition[[#This Row],[Année]])</f>
        <v>15</v>
      </c>
      <c r="F3259">
        <f>IF(Clef_répartition[[#This Row],[Code_Nom]]=D3258,F3258-1,(COUNTIFS(Clef_répartition[Code_Nom],Clef_répartition[[#This Row],[Code_Nom]],Clef_répartition[Année],Clef_répartition[[#This Row],[Année]])))</f>
        <v>59</v>
      </c>
      <c r="G3259" t="str">
        <f>Clef_répartition[[#This Row],[Code_Nom]]&amp;"_"&amp;Clef_répartition[[#This Row],[Nombre]]&amp;"_"&amp;Clef_répartition[[#This Row],[Année]]</f>
        <v>ORPC Orbe_Organisation régionale de protection civile d'Orbe_15_2017</v>
      </c>
      <c r="H3259">
        <v>5907</v>
      </c>
      <c r="I3259" t="s">
        <v>54</v>
      </c>
      <c r="J3259">
        <v>2017</v>
      </c>
      <c r="K3259">
        <v>3.2499045749495611E-3</v>
      </c>
    </row>
    <row r="3260" spans="1:11" x14ac:dyDescent="0.25">
      <c r="A3260" t="s">
        <v>721</v>
      </c>
      <c r="B3260" t="s">
        <v>563</v>
      </c>
      <c r="C3260" t="s">
        <v>564</v>
      </c>
      <c r="D3260" t="str">
        <f>Clef_répartition[[#This Row],[Code association]]&amp;"_"&amp;Clef_répartition[[#This Row],[Nom association]]</f>
        <v>ORPC Orbe_Organisation régionale de protection civile d'Orbe</v>
      </c>
      <c r="E3260">
        <f>COUNTIFS(D$2:D3260,Clef_répartition[[#This Row],[Code_Nom]],J$2:J3260,Clef_répartition[[#This Row],[Année]])</f>
        <v>16</v>
      </c>
      <c r="F3260">
        <f>IF(Clef_répartition[[#This Row],[Code_Nom]]=D3259,F3259-1,(COUNTIFS(Clef_répartition[Code_Nom],Clef_répartition[[#This Row],[Code_Nom]],Clef_répartition[Année],Clef_répartition[[#This Row],[Année]])))</f>
        <v>58</v>
      </c>
      <c r="G3260" t="str">
        <f>Clef_répartition[[#This Row],[Code_Nom]]&amp;"_"&amp;Clef_répartition[[#This Row],[Nombre]]&amp;"_"&amp;Clef_répartition[[#This Row],[Année]]</f>
        <v>ORPC Orbe_Organisation régionale de protection civile d'Orbe_16_2017</v>
      </c>
      <c r="H3260">
        <v>5749</v>
      </c>
      <c r="I3260" t="s">
        <v>58</v>
      </c>
      <c r="J3260">
        <v>2017</v>
      </c>
      <c r="K3260">
        <v>5.3525274006216261E-2</v>
      </c>
    </row>
    <row r="3261" spans="1:11" x14ac:dyDescent="0.25">
      <c r="A3261" t="s">
        <v>721</v>
      </c>
      <c r="B3261" t="s">
        <v>563</v>
      </c>
      <c r="C3261" t="s">
        <v>564</v>
      </c>
      <c r="D3261" t="str">
        <f>Clef_répartition[[#This Row],[Code association]]&amp;"_"&amp;Clef_répartition[[#This Row],[Nom association]]</f>
        <v>ORPC Orbe_Organisation régionale de protection civile d'Orbe</v>
      </c>
      <c r="E3261">
        <f>COUNTIFS(D$2:D3261,Clef_répartition[[#This Row],[Code_Nom]],J$2:J3261,Clef_répartition[[#This Row],[Année]])</f>
        <v>17</v>
      </c>
      <c r="F3261">
        <f>IF(Clef_répartition[[#This Row],[Code_Nom]]=D3260,F3260-1,(COUNTIFS(Clef_répartition[Code_Nom],Clef_répartition[[#This Row],[Code_Nom]],Clef_répartition[Année],Clef_répartition[[#This Row],[Année]])))</f>
        <v>57</v>
      </c>
      <c r="G3261" t="str">
        <f>Clef_répartition[[#This Row],[Code_Nom]]&amp;"_"&amp;Clef_répartition[[#This Row],[Nombre]]&amp;"_"&amp;Clef_répartition[[#This Row],[Année]]</f>
        <v>ORPC Orbe_Organisation régionale de protection civile d'Orbe_17_2017</v>
      </c>
      <c r="H3261">
        <v>5908</v>
      </c>
      <c r="I3261" t="s">
        <v>59</v>
      </c>
      <c r="J3261">
        <v>2017</v>
      </c>
      <c r="K3261">
        <v>1.5158950869731177E-3</v>
      </c>
    </row>
    <row r="3262" spans="1:11" x14ac:dyDescent="0.25">
      <c r="A3262" t="s">
        <v>721</v>
      </c>
      <c r="B3262" t="s">
        <v>563</v>
      </c>
      <c r="C3262" t="s">
        <v>564</v>
      </c>
      <c r="D3262" t="str">
        <f>Clef_répartition[[#This Row],[Code association]]&amp;"_"&amp;Clef_répartition[[#This Row],[Nom association]]</f>
        <v>ORPC Orbe_Organisation régionale de protection civile d'Orbe</v>
      </c>
      <c r="E3262">
        <f>COUNTIFS(D$2:D3262,Clef_répartition[[#This Row],[Code_Nom]],J$2:J3262,Clef_répartition[[#This Row],[Année]])</f>
        <v>18</v>
      </c>
      <c r="F3262">
        <f>IF(Clef_répartition[[#This Row],[Code_Nom]]=D3261,F3261-1,(COUNTIFS(Clef_répartition[Code_Nom],Clef_répartition[[#This Row],[Code_Nom]],Clef_répartition[Année],Clef_répartition[[#This Row],[Année]])))</f>
        <v>56</v>
      </c>
      <c r="G3262" t="str">
        <f>Clef_répartition[[#This Row],[Code_Nom]]&amp;"_"&amp;Clef_répartition[[#This Row],[Nombre]]&amp;"_"&amp;Clef_répartition[[#This Row],[Année]]</f>
        <v>ORPC Orbe_Organisation régionale de protection civile d'Orbe_18_2017</v>
      </c>
      <c r="H3262">
        <v>5909</v>
      </c>
      <c r="I3262" t="s">
        <v>60</v>
      </c>
      <c r="J3262">
        <v>2017</v>
      </c>
      <c r="K3262">
        <v>7.6885326353672498E-3</v>
      </c>
    </row>
    <row r="3263" spans="1:11" x14ac:dyDescent="0.25">
      <c r="A3263" t="s">
        <v>721</v>
      </c>
      <c r="B3263" t="s">
        <v>563</v>
      </c>
      <c r="C3263" t="s">
        <v>564</v>
      </c>
      <c r="D3263" t="str">
        <f>Clef_répartition[[#This Row],[Code association]]&amp;"_"&amp;Clef_répartition[[#This Row],[Nom association]]</f>
        <v>ORPC Orbe_Organisation régionale de protection civile d'Orbe</v>
      </c>
      <c r="E3263">
        <f>COUNTIFS(D$2:D3263,Clef_répartition[[#This Row],[Code_Nom]],J$2:J3263,Clef_répartition[[#This Row],[Année]])</f>
        <v>19</v>
      </c>
      <c r="F3263">
        <f>IF(Clef_répartition[[#This Row],[Code_Nom]]=D3262,F3262-1,(COUNTIFS(Clef_répartition[Code_Nom],Clef_répartition[[#This Row],[Code_Nom]],Clef_répartition[Année],Clef_répartition[[#This Row],[Année]])))</f>
        <v>55</v>
      </c>
      <c r="G3263" t="str">
        <f>Clef_répartition[[#This Row],[Code_Nom]]&amp;"_"&amp;Clef_répartition[[#This Row],[Nombre]]&amp;"_"&amp;Clef_répartition[[#This Row],[Année]]</f>
        <v>ORPC Orbe_Organisation régionale de protection civile d'Orbe_19_2017</v>
      </c>
      <c r="H3263">
        <v>5554</v>
      </c>
      <c r="I3263" t="s">
        <v>71</v>
      </c>
      <c r="J3263">
        <v>2017</v>
      </c>
      <c r="K3263">
        <v>1.0567642728611156E-2</v>
      </c>
    </row>
    <row r="3264" spans="1:11" x14ac:dyDescent="0.25">
      <c r="A3264" t="s">
        <v>721</v>
      </c>
      <c r="B3264" t="s">
        <v>563</v>
      </c>
      <c r="C3264" t="s">
        <v>564</v>
      </c>
      <c r="D3264" t="str">
        <f>Clef_répartition[[#This Row],[Code association]]&amp;"_"&amp;Clef_répartition[[#This Row],[Nom association]]</f>
        <v>ORPC Orbe_Organisation régionale de protection civile d'Orbe</v>
      </c>
      <c r="E3264">
        <f>COUNTIFS(D$2:D3264,Clef_répartition[[#This Row],[Code_Nom]],J$2:J3264,Clef_répartition[[#This Row],[Année]])</f>
        <v>20</v>
      </c>
      <c r="F3264">
        <f>IF(Clef_répartition[[#This Row],[Code_Nom]]=D3263,F3263-1,(COUNTIFS(Clef_répartition[Code_Nom],Clef_répartition[[#This Row],[Code_Nom]],Clef_répartition[Année],Clef_répartition[[#This Row],[Année]])))</f>
        <v>54</v>
      </c>
      <c r="G3264" t="str">
        <f>Clef_répartition[[#This Row],[Code_Nom]]&amp;"_"&amp;Clef_répartition[[#This Row],[Nombre]]&amp;"_"&amp;Clef_répartition[[#This Row],[Année]]</f>
        <v>ORPC Orbe_Organisation régionale de protection civile d'Orbe_20_2017</v>
      </c>
      <c r="H3264">
        <v>5555</v>
      </c>
      <c r="I3264" t="s">
        <v>75</v>
      </c>
      <c r="J3264">
        <v>2017</v>
      </c>
      <c r="K3264">
        <v>4.1114564589126998E-3</v>
      </c>
    </row>
    <row r="3265" spans="1:11" x14ac:dyDescent="0.25">
      <c r="A3265" t="s">
        <v>721</v>
      </c>
      <c r="B3265" t="s">
        <v>563</v>
      </c>
      <c r="C3265" t="s">
        <v>564</v>
      </c>
      <c r="D3265" t="str">
        <f>Clef_répartition[[#This Row],[Code association]]&amp;"_"&amp;Clef_répartition[[#This Row],[Nom association]]</f>
        <v>ORPC Orbe_Organisation régionale de protection civile d'Orbe</v>
      </c>
      <c r="E3265">
        <f>COUNTIFS(D$2:D3265,Clef_répartition[[#This Row],[Code_Nom]],J$2:J3265,Clef_répartition[[#This Row],[Année]])</f>
        <v>21</v>
      </c>
      <c r="F3265">
        <f>IF(Clef_répartition[[#This Row],[Code_Nom]]=D3264,F3264-1,(COUNTIFS(Clef_répartition[Code_Nom],Clef_répartition[[#This Row],[Code_Nom]],Clef_répartition[Année],Clef_répartition[[#This Row],[Année]])))</f>
        <v>53</v>
      </c>
      <c r="G3265" t="str">
        <f>Clef_répartition[[#This Row],[Code_Nom]]&amp;"_"&amp;Clef_répartition[[#This Row],[Nombre]]&amp;"_"&amp;Clef_répartition[[#This Row],[Année]]</f>
        <v>ORPC Orbe_Organisation régionale de protection civile d'Orbe_21_2017</v>
      </c>
      <c r="H3265">
        <v>5910</v>
      </c>
      <c r="I3265" t="s">
        <v>83</v>
      </c>
      <c r="J3265">
        <v>2017</v>
      </c>
      <c r="K3265">
        <v>4.1441736190631984E-3</v>
      </c>
    </row>
    <row r="3266" spans="1:11" x14ac:dyDescent="0.25">
      <c r="A3266" t="s">
        <v>721</v>
      </c>
      <c r="B3266" t="s">
        <v>563</v>
      </c>
      <c r="C3266" t="s">
        <v>564</v>
      </c>
      <c r="D3266" t="str">
        <f>Clef_répartition[[#This Row],[Code association]]&amp;"_"&amp;Clef_répartition[[#This Row],[Nom association]]</f>
        <v>ORPC Orbe_Organisation régionale de protection civile d'Orbe</v>
      </c>
      <c r="E3266">
        <f>COUNTIFS(D$2:D3266,Clef_répartition[[#This Row],[Code_Nom]],J$2:J3266,Clef_répartition[[#This Row],[Année]])</f>
        <v>22</v>
      </c>
      <c r="F3266">
        <f>IF(Clef_répartition[[#This Row],[Code_Nom]]=D3265,F3265-1,(COUNTIFS(Clef_répartition[Code_Nom],Clef_répartition[[#This Row],[Code_Nom]],Clef_répartition[Année],Clef_répartition[[#This Row],[Année]])))</f>
        <v>52</v>
      </c>
      <c r="G3266" t="str">
        <f>Clef_répartition[[#This Row],[Code_Nom]]&amp;"_"&amp;Clef_répartition[[#This Row],[Nombre]]&amp;"_"&amp;Clef_répartition[[#This Row],[Année]]</f>
        <v>ORPC Orbe_Organisation régionale de protection civile d'Orbe_22_2017</v>
      </c>
      <c r="H3266">
        <v>5752</v>
      </c>
      <c r="I3266" t="s">
        <v>84</v>
      </c>
      <c r="J3266">
        <v>2017</v>
      </c>
      <c r="K3266">
        <v>4.1332678990130319E-3</v>
      </c>
    </row>
    <row r="3267" spans="1:11" x14ac:dyDescent="0.25">
      <c r="A3267" t="s">
        <v>721</v>
      </c>
      <c r="B3267" t="s">
        <v>563</v>
      </c>
      <c r="C3267" t="s">
        <v>564</v>
      </c>
      <c r="D3267" t="str">
        <f>Clef_répartition[[#This Row],[Code association]]&amp;"_"&amp;Clef_répartition[[#This Row],[Nom association]]</f>
        <v>ORPC Orbe_Organisation régionale de protection civile d'Orbe</v>
      </c>
      <c r="E3267">
        <f>COUNTIFS(D$2:D3267,Clef_répartition[[#This Row],[Code_Nom]],J$2:J3267,Clef_répartition[[#This Row],[Année]])</f>
        <v>23</v>
      </c>
      <c r="F3267">
        <f>IF(Clef_répartition[[#This Row],[Code_Nom]]=D3266,F3266-1,(COUNTIFS(Clef_répartition[Code_Nom],Clef_répartition[[#This Row],[Code_Nom]],Clef_répartition[Année],Clef_répartition[[#This Row],[Année]])))</f>
        <v>51</v>
      </c>
      <c r="G3267" t="str">
        <f>Clef_répartition[[#This Row],[Code_Nom]]&amp;"_"&amp;Clef_répartition[[#This Row],[Nombre]]&amp;"_"&amp;Clef_répartition[[#This Row],[Année]]</f>
        <v>ORPC Orbe_Organisation régionale de protection civile d'Orbe_23_2017</v>
      </c>
      <c r="H3267">
        <v>5911</v>
      </c>
      <c r="I3267" t="s">
        <v>86</v>
      </c>
      <c r="J3267">
        <v>2017</v>
      </c>
      <c r="K3267">
        <v>2.6282785320900811E-3</v>
      </c>
    </row>
    <row r="3268" spans="1:11" x14ac:dyDescent="0.25">
      <c r="A3268" t="s">
        <v>721</v>
      </c>
      <c r="B3268" t="s">
        <v>563</v>
      </c>
      <c r="C3268" t="s">
        <v>564</v>
      </c>
      <c r="D3268" t="str">
        <f>Clef_répartition[[#This Row],[Code association]]&amp;"_"&amp;Clef_répartition[[#This Row],[Nom association]]</f>
        <v>ORPC Orbe_Organisation régionale de protection civile d'Orbe</v>
      </c>
      <c r="E3268">
        <f>COUNTIFS(D$2:D3268,Clef_répartition[[#This Row],[Code_Nom]],J$2:J3268,Clef_répartition[[#This Row],[Année]])</f>
        <v>24</v>
      </c>
      <c r="F3268">
        <f>IF(Clef_répartition[[#This Row],[Code_Nom]]=D3267,F3267-1,(COUNTIFS(Clef_répartition[Code_Nom],Clef_répartition[[#This Row],[Code_Nom]],Clef_répartition[Année],Clef_répartition[[#This Row],[Année]])))</f>
        <v>50</v>
      </c>
      <c r="G3268" t="str">
        <f>Clef_répartition[[#This Row],[Code_Nom]]&amp;"_"&amp;Clef_répartition[[#This Row],[Nombre]]&amp;"_"&amp;Clef_répartition[[#This Row],[Année]]</f>
        <v>ORPC Orbe_Organisation régionale de protection civile d'Orbe_24_2017</v>
      </c>
      <c r="H3268">
        <v>5912</v>
      </c>
      <c r="I3268" t="s">
        <v>91</v>
      </c>
      <c r="J3268">
        <v>2017</v>
      </c>
      <c r="K3268">
        <v>1.5922351273242815E-3</v>
      </c>
    </row>
    <row r="3269" spans="1:11" x14ac:dyDescent="0.25">
      <c r="A3269" t="s">
        <v>721</v>
      </c>
      <c r="B3269" t="s">
        <v>563</v>
      </c>
      <c r="C3269" t="s">
        <v>564</v>
      </c>
      <c r="D3269" t="str">
        <f>Clef_répartition[[#This Row],[Code association]]&amp;"_"&amp;Clef_répartition[[#This Row],[Nom association]]</f>
        <v>ORPC Orbe_Organisation régionale de protection civile d'Orbe</v>
      </c>
      <c r="E3269">
        <f>COUNTIFS(D$2:D3269,Clef_répartition[[#This Row],[Code_Nom]],J$2:J3269,Clef_répartition[[#This Row],[Année]])</f>
        <v>25</v>
      </c>
      <c r="F3269">
        <f>IF(Clef_répartition[[#This Row],[Code_Nom]]=D3268,F3268-1,(COUNTIFS(Clef_répartition[Code_Nom],Clef_répartition[[#This Row],[Code_Nom]],Clef_répartition[Année],Clef_répartition[[#This Row],[Année]])))</f>
        <v>49</v>
      </c>
      <c r="G3269" t="str">
        <f>Clef_répartition[[#This Row],[Code_Nom]]&amp;"_"&amp;Clef_répartition[[#This Row],[Nombre]]&amp;"_"&amp;Clef_répartition[[#This Row],[Année]]</f>
        <v>ORPC Orbe_Organisation régionale de protection civile d'Orbe_25_2017</v>
      </c>
      <c r="H3269">
        <v>5913</v>
      </c>
      <c r="I3269" t="s">
        <v>96</v>
      </c>
      <c r="J3269">
        <v>2017</v>
      </c>
      <c r="K3269">
        <v>8.8663504007852126E-3</v>
      </c>
    </row>
    <row r="3270" spans="1:11" x14ac:dyDescent="0.25">
      <c r="A3270" t="s">
        <v>721</v>
      </c>
      <c r="B3270" t="s">
        <v>563</v>
      </c>
      <c r="C3270" t="s">
        <v>564</v>
      </c>
      <c r="D3270" t="str">
        <f>Clef_répartition[[#This Row],[Code association]]&amp;"_"&amp;Clef_répartition[[#This Row],[Nom association]]</f>
        <v>ORPC Orbe_Organisation régionale de protection civile d'Orbe</v>
      </c>
      <c r="E3270">
        <f>COUNTIFS(D$2:D3270,Clef_répartition[[#This Row],[Code_Nom]],J$2:J3270,Clef_répartition[[#This Row],[Année]])</f>
        <v>26</v>
      </c>
      <c r="F3270">
        <f>IF(Clef_répartition[[#This Row],[Code_Nom]]=D3269,F3269-1,(COUNTIFS(Clef_répartition[Code_Nom],Clef_répartition[[#This Row],[Code_Nom]],Clef_répartition[Année],Clef_répartition[[#This Row],[Année]])))</f>
        <v>48</v>
      </c>
      <c r="G3270" t="str">
        <f>Clef_répartition[[#This Row],[Code_Nom]]&amp;"_"&amp;Clef_répartition[[#This Row],[Nombre]]&amp;"_"&amp;Clef_répartition[[#This Row],[Année]]</f>
        <v>ORPC Orbe_Organisation régionale de protection civile d'Orbe_26_2017</v>
      </c>
      <c r="H3270">
        <v>5914</v>
      </c>
      <c r="I3270" t="s">
        <v>105</v>
      </c>
      <c r="J3270">
        <v>2017</v>
      </c>
      <c r="K3270">
        <v>3.9369649381100387E-3</v>
      </c>
    </row>
    <row r="3271" spans="1:11" x14ac:dyDescent="0.25">
      <c r="A3271" t="s">
        <v>721</v>
      </c>
      <c r="B3271" t="s">
        <v>563</v>
      </c>
      <c r="C3271" t="s">
        <v>564</v>
      </c>
      <c r="D3271" t="str">
        <f>Clef_répartition[[#This Row],[Code association]]&amp;"_"&amp;Clef_répartition[[#This Row],[Nom association]]</f>
        <v>ORPC Orbe_Organisation régionale de protection civile d'Orbe</v>
      </c>
      <c r="E3271">
        <f>COUNTIFS(D$2:D3271,Clef_répartition[[#This Row],[Code_Nom]],J$2:J3271,Clef_répartition[[#This Row],[Année]])</f>
        <v>27</v>
      </c>
      <c r="F3271">
        <f>IF(Clef_répartition[[#This Row],[Code_Nom]]=D3270,F3270-1,(COUNTIFS(Clef_répartition[Code_Nom],Clef_répartition[[#This Row],[Code_Nom]],Clef_répartition[Année],Clef_répartition[[#This Row],[Année]])))</f>
        <v>47</v>
      </c>
      <c r="G3271" t="str">
        <f>Clef_répartition[[#This Row],[Code_Nom]]&amp;"_"&amp;Clef_répartition[[#This Row],[Nombre]]&amp;"_"&amp;Clef_répartition[[#This Row],[Année]]</f>
        <v>ORPC Orbe_Organisation régionale de protection civile d'Orbe_27_2017</v>
      </c>
      <c r="H3271">
        <v>5556</v>
      </c>
      <c r="I3271" t="s">
        <v>115</v>
      </c>
      <c r="J3271">
        <v>2017</v>
      </c>
      <c r="K3271">
        <v>4.6349310213206823E-3</v>
      </c>
    </row>
    <row r="3272" spans="1:11" x14ac:dyDescent="0.25">
      <c r="A3272" t="s">
        <v>721</v>
      </c>
      <c r="B3272" t="s">
        <v>563</v>
      </c>
      <c r="C3272" t="s">
        <v>564</v>
      </c>
      <c r="D3272" t="str">
        <f>Clef_répartition[[#This Row],[Code association]]&amp;"_"&amp;Clef_répartition[[#This Row],[Nom association]]</f>
        <v>ORPC Orbe_Organisation régionale de protection civile d'Orbe</v>
      </c>
      <c r="E3272">
        <f>COUNTIFS(D$2:D3272,Clef_répartition[[#This Row],[Code_Nom]],J$2:J3272,Clef_répartition[[#This Row],[Année]])</f>
        <v>28</v>
      </c>
      <c r="F3272">
        <f>IF(Clef_répartition[[#This Row],[Code_Nom]]=D3271,F3271-1,(COUNTIFS(Clef_répartition[Code_Nom],Clef_répartition[[#This Row],[Code_Nom]],Clef_répartition[Année],Clef_répartition[[#This Row],[Année]])))</f>
        <v>46</v>
      </c>
      <c r="G3272" t="str">
        <f>Clef_répartition[[#This Row],[Code_Nom]]&amp;"_"&amp;Clef_répartition[[#This Row],[Nombre]]&amp;"_"&amp;Clef_répartition[[#This Row],[Année]]</f>
        <v>ORPC Orbe_Organisation régionale de protection civile d'Orbe_28_2017</v>
      </c>
      <c r="H3272">
        <v>5557</v>
      </c>
      <c r="I3272" t="s">
        <v>116</v>
      </c>
      <c r="J3272">
        <v>2017</v>
      </c>
      <c r="K3272">
        <v>2.2902012105349254E-3</v>
      </c>
    </row>
    <row r="3273" spans="1:11" x14ac:dyDescent="0.25">
      <c r="A3273" t="s">
        <v>721</v>
      </c>
      <c r="B3273" t="s">
        <v>563</v>
      </c>
      <c r="C3273" t="s">
        <v>564</v>
      </c>
      <c r="D3273" t="str">
        <f>Clef_répartition[[#This Row],[Code association]]&amp;"_"&amp;Clef_répartition[[#This Row],[Nom association]]</f>
        <v>ORPC Orbe_Organisation régionale de protection civile d'Orbe</v>
      </c>
      <c r="E3273">
        <f>COUNTIFS(D$2:D3273,Clef_répartition[[#This Row],[Code_Nom]],J$2:J3273,Clef_répartition[[#This Row],[Année]])</f>
        <v>29</v>
      </c>
      <c r="F3273">
        <f>IF(Clef_répartition[[#This Row],[Code_Nom]]=D3272,F3272-1,(COUNTIFS(Clef_répartition[Code_Nom],Clef_répartition[[#This Row],[Code_Nom]],Clef_répartition[Année],Clef_répartition[[#This Row],[Année]])))</f>
        <v>45</v>
      </c>
      <c r="G3273" t="str">
        <f>Clef_répartition[[#This Row],[Code_Nom]]&amp;"_"&amp;Clef_répartition[[#This Row],[Nombre]]&amp;"_"&amp;Clef_répartition[[#This Row],[Année]]</f>
        <v>ORPC Orbe_Organisation régionale de protection civile d'Orbe_29_2017</v>
      </c>
      <c r="H3273">
        <v>5559</v>
      </c>
      <c r="I3273" t="s">
        <v>121</v>
      </c>
      <c r="J3273">
        <v>2017</v>
      </c>
      <c r="K3273">
        <v>4.5913081411200173E-3</v>
      </c>
    </row>
    <row r="3274" spans="1:11" x14ac:dyDescent="0.25">
      <c r="A3274" t="s">
        <v>721</v>
      </c>
      <c r="B3274" t="s">
        <v>563</v>
      </c>
      <c r="C3274" t="s">
        <v>564</v>
      </c>
      <c r="D3274" t="str">
        <f>Clef_répartition[[#This Row],[Code association]]&amp;"_"&amp;Clef_répartition[[#This Row],[Nom association]]</f>
        <v>ORPC Orbe_Organisation régionale de protection civile d'Orbe</v>
      </c>
      <c r="E3274">
        <f>COUNTIFS(D$2:D3274,Clef_répartition[[#This Row],[Code_Nom]],J$2:J3274,Clef_répartition[[#This Row],[Année]])</f>
        <v>30</v>
      </c>
      <c r="F3274">
        <f>IF(Clef_répartition[[#This Row],[Code_Nom]]=D3273,F3273-1,(COUNTIFS(Clef_répartition[Code_Nom],Clef_répartition[[#This Row],[Code_Nom]],Clef_répartition[Année],Clef_répartition[[#This Row],[Année]])))</f>
        <v>44</v>
      </c>
      <c r="G3274" t="str">
        <f>Clef_répartition[[#This Row],[Code_Nom]]&amp;"_"&amp;Clef_répartition[[#This Row],[Nombre]]&amp;"_"&amp;Clef_répartition[[#This Row],[Année]]</f>
        <v>ORPC Orbe_Organisation régionale de protection civile d'Orbe_30_2017</v>
      </c>
      <c r="H3274">
        <v>5560</v>
      </c>
      <c r="I3274" t="s">
        <v>131</v>
      </c>
      <c r="J3274">
        <v>2017</v>
      </c>
      <c r="K3274">
        <v>2.4974098914880855E-3</v>
      </c>
    </row>
    <row r="3275" spans="1:11" x14ac:dyDescent="0.25">
      <c r="A3275" t="s">
        <v>721</v>
      </c>
      <c r="B3275" t="s">
        <v>563</v>
      </c>
      <c r="C3275" t="s">
        <v>564</v>
      </c>
      <c r="D3275" t="str">
        <f>Clef_répartition[[#This Row],[Code association]]&amp;"_"&amp;Clef_répartition[[#This Row],[Nom association]]</f>
        <v>ORPC Orbe_Organisation régionale de protection civile d'Orbe</v>
      </c>
      <c r="E3275">
        <f>COUNTIFS(D$2:D3275,Clef_répartition[[#This Row],[Code_Nom]],J$2:J3275,Clef_répartition[[#This Row],[Année]])</f>
        <v>31</v>
      </c>
      <c r="F3275">
        <f>IF(Clef_répartition[[#This Row],[Code_Nom]]=D3274,F3274-1,(COUNTIFS(Clef_répartition[Code_Nom],Clef_répartition[[#This Row],[Code_Nom]],Clef_répartition[Année],Clef_répartition[[#This Row],[Année]])))</f>
        <v>43</v>
      </c>
      <c r="G3275" t="str">
        <f>Clef_répartition[[#This Row],[Code_Nom]]&amp;"_"&amp;Clef_répartition[[#This Row],[Nombre]]&amp;"_"&amp;Clef_répartition[[#This Row],[Année]]</f>
        <v>ORPC Orbe_Organisation régionale de protection civile d'Orbe_31_2017</v>
      </c>
      <c r="H3275">
        <v>5561</v>
      </c>
      <c r="I3275" t="s">
        <v>132</v>
      </c>
      <c r="J3275">
        <v>2017</v>
      </c>
      <c r="K3275">
        <v>3.5814384644746171E-2</v>
      </c>
    </row>
    <row r="3276" spans="1:11" x14ac:dyDescent="0.25">
      <c r="A3276" t="s">
        <v>721</v>
      </c>
      <c r="B3276" t="s">
        <v>563</v>
      </c>
      <c r="C3276" t="s">
        <v>564</v>
      </c>
      <c r="D3276" t="str">
        <f>Clef_répartition[[#This Row],[Code association]]&amp;"_"&amp;Clef_répartition[[#This Row],[Nom association]]</f>
        <v>ORPC Orbe_Organisation régionale de protection civile d'Orbe</v>
      </c>
      <c r="E3276">
        <f>COUNTIFS(D$2:D3276,Clef_répartition[[#This Row],[Code_Nom]],J$2:J3276,Clef_répartition[[#This Row],[Année]])</f>
        <v>32</v>
      </c>
      <c r="F3276">
        <f>IF(Clef_répartition[[#This Row],[Code_Nom]]=D3275,F3275-1,(COUNTIFS(Clef_répartition[Code_Nom],Clef_répartition[[#This Row],[Code_Nom]],Clef_répartition[Année],Clef_répartition[[#This Row],[Année]])))</f>
        <v>42</v>
      </c>
      <c r="G3276" t="str">
        <f>Clef_répartition[[#This Row],[Code_Nom]]&amp;"_"&amp;Clef_répartition[[#This Row],[Nombre]]&amp;"_"&amp;Clef_répartition[[#This Row],[Année]]</f>
        <v>ORPC Orbe_Organisation régionale de protection civile d'Orbe_32_2017</v>
      </c>
      <c r="H3276">
        <v>5754</v>
      </c>
      <c r="I3276" t="s">
        <v>142</v>
      </c>
      <c r="J3276">
        <v>2017</v>
      </c>
      <c r="K3276">
        <v>3.3698674955013903E-3</v>
      </c>
    </row>
    <row r="3277" spans="1:11" x14ac:dyDescent="0.25">
      <c r="A3277" t="s">
        <v>721</v>
      </c>
      <c r="B3277" t="s">
        <v>563</v>
      </c>
      <c r="C3277" t="s">
        <v>564</v>
      </c>
      <c r="D3277" t="str">
        <f>Clef_répartition[[#This Row],[Code association]]&amp;"_"&amp;Clef_répartition[[#This Row],[Nom association]]</f>
        <v>ORPC Orbe_Organisation régionale de protection civile d'Orbe</v>
      </c>
      <c r="E3277">
        <f>COUNTIFS(D$2:D3277,Clef_répartition[[#This Row],[Code_Nom]],J$2:J3277,Clef_répartition[[#This Row],[Année]])</f>
        <v>33</v>
      </c>
      <c r="F3277">
        <f>IF(Clef_répartition[[#This Row],[Code_Nom]]=D3276,F3276-1,(COUNTIFS(Clef_répartition[Code_Nom],Clef_répartition[[#This Row],[Code_Nom]],Clef_répartition[Année],Clef_répartition[[#This Row],[Année]])))</f>
        <v>41</v>
      </c>
      <c r="G3277" t="str">
        <f>Clef_répartition[[#This Row],[Code_Nom]]&amp;"_"&amp;Clef_répartition[[#This Row],[Nombre]]&amp;"_"&amp;Clef_répartition[[#This Row],[Année]]</f>
        <v>ORPC Orbe_Organisation régionale de protection civile d'Orbe_33_2017</v>
      </c>
      <c r="H3277">
        <v>5758</v>
      </c>
      <c r="I3277" t="s">
        <v>147</v>
      </c>
      <c r="J3277">
        <v>2017</v>
      </c>
      <c r="K3277">
        <v>1.7449152080266099E-3</v>
      </c>
    </row>
    <row r="3278" spans="1:11" x14ac:dyDescent="0.25">
      <c r="A3278" t="s">
        <v>721</v>
      </c>
      <c r="B3278" t="s">
        <v>563</v>
      </c>
      <c r="C3278" t="s">
        <v>564</v>
      </c>
      <c r="D3278" t="str">
        <f>Clef_répartition[[#This Row],[Code association]]&amp;"_"&amp;Clef_répartition[[#This Row],[Nom association]]</f>
        <v>ORPC Orbe_Organisation régionale de protection civile d'Orbe</v>
      </c>
      <c r="E3278">
        <f>COUNTIFS(D$2:D3278,Clef_répartition[[#This Row],[Code_Nom]],J$2:J3278,Clef_répartition[[#This Row],[Année]])</f>
        <v>34</v>
      </c>
      <c r="F3278">
        <f>IF(Clef_répartition[[#This Row],[Code_Nom]]=D3277,F3277-1,(COUNTIFS(Clef_répartition[Code_Nom],Clef_répartition[[#This Row],[Code_Nom]],Clef_répartition[Année],Clef_répartition[[#This Row],[Année]])))</f>
        <v>40</v>
      </c>
      <c r="G3278" t="str">
        <f>Clef_répartition[[#This Row],[Code_Nom]]&amp;"_"&amp;Clef_répartition[[#This Row],[Nombre]]&amp;"_"&amp;Clef_répartition[[#This Row],[Année]]</f>
        <v>ORPC Orbe_Organisation régionale de protection civile d'Orbe_34_2017</v>
      </c>
      <c r="H3278">
        <v>5871</v>
      </c>
      <c r="I3278" t="s">
        <v>143</v>
      </c>
      <c r="J3278">
        <v>2017</v>
      </c>
      <c r="K3278">
        <v>1.6271334314848139E-2</v>
      </c>
    </row>
    <row r="3279" spans="1:11" x14ac:dyDescent="0.25">
      <c r="A3279" t="s">
        <v>721</v>
      </c>
      <c r="B3279" t="s">
        <v>563</v>
      </c>
      <c r="C3279" t="s">
        <v>564</v>
      </c>
      <c r="D3279" t="str">
        <f>Clef_répartition[[#This Row],[Code association]]&amp;"_"&amp;Clef_répartition[[#This Row],[Nom association]]</f>
        <v>ORPC Orbe_Organisation régionale de protection civile d'Orbe</v>
      </c>
      <c r="E3279">
        <f>COUNTIFS(D$2:D3279,Clef_répartition[[#This Row],[Code_Nom]],J$2:J3279,Clef_répartition[[#This Row],[Année]])</f>
        <v>35</v>
      </c>
      <c r="F3279">
        <f>IF(Clef_répartition[[#This Row],[Code_Nom]]=D3278,F3278-1,(COUNTIFS(Clef_répartition[Code_Nom],Clef_répartition[[#This Row],[Code_Nom]],Clef_répartition[Année],Clef_répartition[[#This Row],[Année]])))</f>
        <v>39</v>
      </c>
      <c r="G3279" t="str">
        <f>Clef_répartition[[#This Row],[Code_Nom]]&amp;"_"&amp;Clef_répartition[[#This Row],[Nombre]]&amp;"_"&amp;Clef_répartition[[#This Row],[Année]]</f>
        <v>ORPC Orbe_Organisation régionale de protection civile d'Orbe_35_2017</v>
      </c>
      <c r="H3279">
        <v>5741</v>
      </c>
      <c r="I3279" t="s">
        <v>144</v>
      </c>
      <c r="J3279">
        <v>2017</v>
      </c>
      <c r="K3279">
        <v>2.5846556518894161E-3</v>
      </c>
    </row>
    <row r="3280" spans="1:11" x14ac:dyDescent="0.25">
      <c r="A3280" t="s">
        <v>721</v>
      </c>
      <c r="B3280" t="s">
        <v>563</v>
      </c>
      <c r="C3280" t="s">
        <v>564</v>
      </c>
      <c r="D3280" t="str">
        <f>Clef_répartition[[#This Row],[Code association]]&amp;"_"&amp;Clef_répartition[[#This Row],[Nom association]]</f>
        <v>ORPC Orbe_Organisation régionale de protection civile d'Orbe</v>
      </c>
      <c r="E3280">
        <f>COUNTIFS(D$2:D3280,Clef_répartition[[#This Row],[Code_Nom]],J$2:J3280,Clef_répartition[[#This Row],[Année]])</f>
        <v>36</v>
      </c>
      <c r="F3280">
        <f>IF(Clef_répartition[[#This Row],[Code_Nom]]=D3279,F3279-1,(COUNTIFS(Clef_répartition[Code_Nom],Clef_répartition[[#This Row],[Code_Nom]],Clef_répartition[Année],Clef_répartition[[#This Row],[Année]])))</f>
        <v>38</v>
      </c>
      <c r="G3280" t="str">
        <f>Clef_répartition[[#This Row],[Code_Nom]]&amp;"_"&amp;Clef_répartition[[#This Row],[Nombre]]&amp;"_"&amp;Clef_répartition[[#This Row],[Année]]</f>
        <v>ORPC Orbe_Organisation régionale de protection civile d'Orbe_36_2017</v>
      </c>
      <c r="H3280">
        <v>5872</v>
      </c>
      <c r="I3280" t="s">
        <v>154</v>
      </c>
      <c r="J3280">
        <v>2017</v>
      </c>
      <c r="K3280">
        <v>5.0297180871367031E-2</v>
      </c>
    </row>
    <row r="3281" spans="1:11" x14ac:dyDescent="0.25">
      <c r="A3281" t="s">
        <v>721</v>
      </c>
      <c r="B3281" t="s">
        <v>563</v>
      </c>
      <c r="C3281" t="s">
        <v>564</v>
      </c>
      <c r="D3281" t="str">
        <f>Clef_répartition[[#This Row],[Code association]]&amp;"_"&amp;Clef_répartition[[#This Row],[Nom association]]</f>
        <v>ORPC Orbe_Organisation régionale de protection civile d'Orbe</v>
      </c>
      <c r="E3281">
        <f>COUNTIFS(D$2:D3281,Clef_répartition[[#This Row],[Code_Nom]],J$2:J3281,Clef_répartition[[#This Row],[Année]])</f>
        <v>37</v>
      </c>
      <c r="F3281">
        <f>IF(Clef_répartition[[#This Row],[Code_Nom]]=D3280,F3280-1,(COUNTIFS(Clef_répartition[Code_Nom],Clef_répartition[[#This Row],[Code_Nom]],Clef_répartition[Année],Clef_répartition[[#This Row],[Année]])))</f>
        <v>37</v>
      </c>
      <c r="G3281" t="str">
        <f>Clef_répartition[[#This Row],[Code_Nom]]&amp;"_"&amp;Clef_répartition[[#This Row],[Nombre]]&amp;"_"&amp;Clef_répartition[[#This Row],[Année]]</f>
        <v>ORPC Orbe_Organisation régionale de protection civile d'Orbe_37_2017</v>
      </c>
      <c r="H3281">
        <v>5873</v>
      </c>
      <c r="I3281" t="s">
        <v>155</v>
      </c>
      <c r="J3281">
        <v>2017</v>
      </c>
      <c r="K3281">
        <v>9.4770707235945252E-3</v>
      </c>
    </row>
    <row r="3282" spans="1:11" x14ac:dyDescent="0.25">
      <c r="A3282" t="s">
        <v>721</v>
      </c>
      <c r="B3282" t="s">
        <v>563</v>
      </c>
      <c r="C3282" t="s">
        <v>564</v>
      </c>
      <c r="D3282" t="str">
        <f>Clef_répartition[[#This Row],[Code association]]&amp;"_"&amp;Clef_répartition[[#This Row],[Nom association]]</f>
        <v>ORPC Orbe_Organisation régionale de protection civile d'Orbe</v>
      </c>
      <c r="E3282">
        <f>COUNTIFS(D$2:D3282,Clef_répartition[[#This Row],[Code_Nom]],J$2:J3282,Clef_répartition[[#This Row],[Année]])</f>
        <v>38</v>
      </c>
      <c r="F3282">
        <f>IF(Clef_répartition[[#This Row],[Code_Nom]]=D3281,F3281-1,(COUNTIFS(Clef_répartition[Code_Nom],Clef_répartition[[#This Row],[Code_Nom]],Clef_répartition[Année],Clef_répartition[[#This Row],[Année]])))</f>
        <v>36</v>
      </c>
      <c r="G3282" t="str">
        <f>Clef_répartition[[#This Row],[Code_Nom]]&amp;"_"&amp;Clef_répartition[[#This Row],[Nombre]]&amp;"_"&amp;Clef_répartition[[#This Row],[Année]]</f>
        <v>ORPC Orbe_Organisation régionale de protection civile d'Orbe_38_2017</v>
      </c>
      <c r="H3282">
        <v>5750</v>
      </c>
      <c r="I3282" t="s">
        <v>158</v>
      </c>
      <c r="J3282">
        <v>2017</v>
      </c>
      <c r="K3282">
        <v>1.9739353290801026E-3</v>
      </c>
    </row>
    <row r="3283" spans="1:11" x14ac:dyDescent="0.25">
      <c r="A3283" t="s">
        <v>721</v>
      </c>
      <c r="B3283" t="s">
        <v>563</v>
      </c>
      <c r="C3283" t="s">
        <v>564</v>
      </c>
      <c r="D3283" t="str">
        <f>Clef_répartition[[#This Row],[Code association]]&amp;"_"&amp;Clef_répartition[[#This Row],[Nom association]]</f>
        <v>ORPC Orbe_Organisation régionale de protection civile d'Orbe</v>
      </c>
      <c r="E3283">
        <f>COUNTIFS(D$2:D3283,Clef_répartition[[#This Row],[Code_Nom]],J$2:J3283,Clef_répartition[[#This Row],[Année]])</f>
        <v>39</v>
      </c>
      <c r="F3283">
        <f>IF(Clef_répartition[[#This Row],[Code_Nom]]=D3282,F3282-1,(COUNTIFS(Clef_répartition[Code_Nom],Clef_répartition[[#This Row],[Code_Nom]],Clef_répartition[Année],Clef_répartition[[#This Row],[Année]])))</f>
        <v>35</v>
      </c>
      <c r="G3283" t="str">
        <f>Clef_répartition[[#This Row],[Code_Nom]]&amp;"_"&amp;Clef_répartition[[#This Row],[Nombre]]&amp;"_"&amp;Clef_répartition[[#This Row],[Année]]</f>
        <v>ORPC Orbe_Organisation régionale de protection civile d'Orbe_39_2017</v>
      </c>
      <c r="H3283">
        <v>5755</v>
      </c>
      <c r="I3283" t="s">
        <v>160</v>
      </c>
      <c r="J3283">
        <v>2017</v>
      </c>
      <c r="K3283">
        <v>4.5476852609193522E-3</v>
      </c>
    </row>
    <row r="3284" spans="1:11" x14ac:dyDescent="0.25">
      <c r="A3284" t="s">
        <v>721</v>
      </c>
      <c r="B3284" t="s">
        <v>563</v>
      </c>
      <c r="C3284" t="s">
        <v>564</v>
      </c>
      <c r="D3284" t="str">
        <f>Clef_répartition[[#This Row],[Code association]]&amp;"_"&amp;Clef_répartition[[#This Row],[Nom association]]</f>
        <v>ORPC Orbe_Organisation régionale de protection civile d'Orbe</v>
      </c>
      <c r="E3284">
        <f>COUNTIFS(D$2:D3284,Clef_répartition[[#This Row],[Code_Nom]],J$2:J3284,Clef_répartition[[#This Row],[Année]])</f>
        <v>40</v>
      </c>
      <c r="F3284">
        <f>IF(Clef_répartition[[#This Row],[Code_Nom]]=D3283,F3283-1,(COUNTIFS(Clef_répartition[Code_Nom],Clef_répartition[[#This Row],[Code_Nom]],Clef_répartition[Année],Clef_répartition[[#This Row],[Année]])))</f>
        <v>34</v>
      </c>
      <c r="G3284" t="str">
        <f>Clef_répartition[[#This Row],[Code_Nom]]&amp;"_"&amp;Clef_répartition[[#This Row],[Nombre]]&amp;"_"&amp;Clef_répartition[[#This Row],[Année]]</f>
        <v>ORPC Orbe_Organisation régionale de protection civile d'Orbe_40_2017</v>
      </c>
      <c r="H3284">
        <v>5919</v>
      </c>
      <c r="I3284" t="s">
        <v>172</v>
      </c>
      <c r="J3284">
        <v>2017</v>
      </c>
      <c r="K3284">
        <v>6.7288292709526149E-3</v>
      </c>
    </row>
    <row r="3285" spans="1:11" x14ac:dyDescent="0.25">
      <c r="A3285" t="s">
        <v>721</v>
      </c>
      <c r="B3285" t="s">
        <v>563</v>
      </c>
      <c r="C3285" t="s">
        <v>564</v>
      </c>
      <c r="D3285" t="str">
        <f>Clef_répartition[[#This Row],[Code association]]&amp;"_"&amp;Clef_répartition[[#This Row],[Nom association]]</f>
        <v>ORPC Orbe_Organisation régionale de protection civile d'Orbe</v>
      </c>
      <c r="E3285">
        <f>COUNTIFS(D$2:D3285,Clef_répartition[[#This Row],[Code_Nom]],J$2:J3285,Clef_répartition[[#This Row],[Année]])</f>
        <v>41</v>
      </c>
      <c r="F3285">
        <f>IF(Clef_répartition[[#This Row],[Code_Nom]]=D3284,F3284-1,(COUNTIFS(Clef_répartition[Code_Nom],Clef_répartition[[#This Row],[Code_Nom]],Clef_répartition[Année],Clef_répartition[[#This Row],[Année]])))</f>
        <v>33</v>
      </c>
      <c r="G3285" t="str">
        <f>Clef_répartition[[#This Row],[Code_Nom]]&amp;"_"&amp;Clef_répartition[[#This Row],[Nombre]]&amp;"_"&amp;Clef_répartition[[#This Row],[Année]]</f>
        <v>ORPC Orbe_Organisation régionale de protection civile d'Orbe_41_2017</v>
      </c>
      <c r="H3285">
        <v>5562</v>
      </c>
      <c r="I3285" t="s">
        <v>173</v>
      </c>
      <c r="J3285">
        <v>2017</v>
      </c>
      <c r="K3285">
        <v>1.2977806859697913E-3</v>
      </c>
    </row>
    <row r="3286" spans="1:11" x14ac:dyDescent="0.25">
      <c r="A3286" t="s">
        <v>721</v>
      </c>
      <c r="B3286" t="s">
        <v>563</v>
      </c>
      <c r="C3286" t="s">
        <v>564</v>
      </c>
      <c r="D3286" t="str">
        <f>Clef_répartition[[#This Row],[Code association]]&amp;"_"&amp;Clef_répartition[[#This Row],[Nom association]]</f>
        <v>ORPC Orbe_Organisation régionale de protection civile d'Orbe</v>
      </c>
      <c r="E3286">
        <f>COUNTIFS(D$2:D3286,Clef_répartition[[#This Row],[Code_Nom]],J$2:J3286,Clef_répartition[[#This Row],[Année]])</f>
        <v>42</v>
      </c>
      <c r="F3286">
        <f>IF(Clef_répartition[[#This Row],[Code_Nom]]=D3285,F3285-1,(COUNTIFS(Clef_répartition[Code_Nom],Clef_répartition[[#This Row],[Code_Nom]],Clef_répartition[Année],Clef_répartition[[#This Row],[Année]])))</f>
        <v>32</v>
      </c>
      <c r="G3286" t="str">
        <f>Clef_répartition[[#This Row],[Code_Nom]]&amp;"_"&amp;Clef_répartition[[#This Row],[Nombre]]&amp;"_"&amp;Clef_répartition[[#This Row],[Année]]</f>
        <v>ORPC Orbe_Organisation régionale de protection civile d'Orbe_42_2017</v>
      </c>
      <c r="H3286">
        <v>5921</v>
      </c>
      <c r="I3286" t="s">
        <v>180</v>
      </c>
      <c r="J3286">
        <v>2017</v>
      </c>
      <c r="K3286">
        <v>2.5301270516385845E-3</v>
      </c>
    </row>
    <row r="3287" spans="1:11" x14ac:dyDescent="0.25">
      <c r="A3287" t="s">
        <v>721</v>
      </c>
      <c r="B3287" t="s">
        <v>563</v>
      </c>
      <c r="C3287" t="s">
        <v>564</v>
      </c>
      <c r="D3287" t="str">
        <f>Clef_répartition[[#This Row],[Code association]]&amp;"_"&amp;Clef_répartition[[#This Row],[Nom association]]</f>
        <v>ORPC Orbe_Organisation régionale de protection civile d'Orbe</v>
      </c>
      <c r="E3287">
        <f>COUNTIFS(D$2:D3287,Clef_répartition[[#This Row],[Code_Nom]],J$2:J3287,Clef_répartition[[#This Row],[Année]])</f>
        <v>43</v>
      </c>
      <c r="F3287">
        <f>IF(Clef_répartition[[#This Row],[Code_Nom]]=D3286,F3286-1,(COUNTIFS(Clef_répartition[Code_Nom],Clef_répartition[[#This Row],[Code_Nom]],Clef_répartition[Année],Clef_répartition[[#This Row],[Année]])))</f>
        <v>31</v>
      </c>
      <c r="G3287" t="str">
        <f>Clef_répartition[[#This Row],[Code_Nom]]&amp;"_"&amp;Clef_répartition[[#This Row],[Nombre]]&amp;"_"&amp;Clef_répartition[[#This Row],[Année]]</f>
        <v>ORPC Orbe_Organisation régionale de protection civile d'Orbe_43_2017</v>
      </c>
      <c r="H3287">
        <v>5922</v>
      </c>
      <c r="I3287" t="s">
        <v>183</v>
      </c>
      <c r="J3287">
        <v>2017</v>
      </c>
      <c r="K3287">
        <v>7.8194012759692458E-3</v>
      </c>
    </row>
    <row r="3288" spans="1:11" x14ac:dyDescent="0.25">
      <c r="A3288" t="s">
        <v>721</v>
      </c>
      <c r="B3288" t="s">
        <v>563</v>
      </c>
      <c r="C3288" t="s">
        <v>564</v>
      </c>
      <c r="D3288" t="str">
        <f>Clef_répartition[[#This Row],[Code association]]&amp;"_"&amp;Clef_répartition[[#This Row],[Nom association]]</f>
        <v>ORPC Orbe_Organisation régionale de protection civile d'Orbe</v>
      </c>
      <c r="E3288">
        <f>COUNTIFS(D$2:D3288,Clef_répartition[[#This Row],[Code_Nom]],J$2:J3288,Clef_répartition[[#This Row],[Année]])</f>
        <v>44</v>
      </c>
      <c r="F3288">
        <f>IF(Clef_répartition[[#This Row],[Code_Nom]]=D3287,F3287-1,(COUNTIFS(Clef_répartition[Code_Nom],Clef_répartition[[#This Row],[Code_Nom]],Clef_répartition[Année],Clef_répartition[[#This Row],[Année]])))</f>
        <v>30</v>
      </c>
      <c r="G3288" t="str">
        <f>Clef_répartition[[#This Row],[Code_Nom]]&amp;"_"&amp;Clef_répartition[[#This Row],[Nombre]]&amp;"_"&amp;Clef_répartition[[#This Row],[Année]]</f>
        <v>ORPC Orbe_Organisation régionale de protection civile d'Orbe_44_2017</v>
      </c>
      <c r="H3288">
        <v>5756</v>
      </c>
      <c r="I3288" t="s">
        <v>185</v>
      </c>
      <c r="J3288">
        <v>2017</v>
      </c>
      <c r="K3288">
        <v>5.2565570641801623E-3</v>
      </c>
    </row>
    <row r="3289" spans="1:11" x14ac:dyDescent="0.25">
      <c r="A3289" t="s">
        <v>721</v>
      </c>
      <c r="B3289" t="s">
        <v>563</v>
      </c>
      <c r="C3289" t="s">
        <v>564</v>
      </c>
      <c r="D3289" t="str">
        <f>Clef_répartition[[#This Row],[Code association]]&amp;"_"&amp;Clef_répartition[[#This Row],[Nom association]]</f>
        <v>ORPC Orbe_Organisation régionale de protection civile d'Orbe</v>
      </c>
      <c r="E3289">
        <f>COUNTIFS(D$2:D3289,Clef_répartition[[#This Row],[Code_Nom]],J$2:J3289,Clef_répartition[[#This Row],[Année]])</f>
        <v>45</v>
      </c>
      <c r="F3289">
        <f>IF(Clef_répartition[[#This Row],[Code_Nom]]=D3288,F3288-1,(COUNTIFS(Clef_répartition[Code_Nom],Clef_répartition[[#This Row],[Code_Nom]],Clef_répartition[Année],Clef_répartition[[#This Row],[Année]])))</f>
        <v>29</v>
      </c>
      <c r="G3289" t="str">
        <f>Clef_répartition[[#This Row],[Code_Nom]]&amp;"_"&amp;Clef_répartition[[#This Row],[Nombre]]&amp;"_"&amp;Clef_répartition[[#This Row],[Année]]</f>
        <v>ORPC Orbe_Organisation régionale de protection civile d'Orbe_45_2017</v>
      </c>
      <c r="H3289">
        <v>5563</v>
      </c>
      <c r="I3289" t="s">
        <v>193</v>
      </c>
      <c r="J3289">
        <v>2017</v>
      </c>
      <c r="K3289">
        <v>1.7776323681771087E-3</v>
      </c>
    </row>
    <row r="3290" spans="1:11" x14ac:dyDescent="0.25">
      <c r="A3290" t="s">
        <v>721</v>
      </c>
      <c r="B3290" t="s">
        <v>563</v>
      </c>
      <c r="C3290" t="s">
        <v>564</v>
      </c>
      <c r="D3290" t="str">
        <f>Clef_répartition[[#This Row],[Code association]]&amp;"_"&amp;Clef_répartition[[#This Row],[Nom association]]</f>
        <v>ORPC Orbe_Organisation régionale de protection civile d'Orbe</v>
      </c>
      <c r="E3290">
        <f>COUNTIFS(D$2:D3290,Clef_répartition[[#This Row],[Code_Nom]],J$2:J3290,Clef_répartition[[#This Row],[Année]])</f>
        <v>46</v>
      </c>
      <c r="F3290">
        <f>IF(Clef_répartition[[#This Row],[Code_Nom]]=D3289,F3289-1,(COUNTIFS(Clef_répartition[Code_Nom],Clef_répartition[[#This Row],[Code_Nom]],Clef_répartition[Année],Clef_répartition[[#This Row],[Année]])))</f>
        <v>28</v>
      </c>
      <c r="G3290" t="str">
        <f>Clef_répartition[[#This Row],[Code_Nom]]&amp;"_"&amp;Clef_répartition[[#This Row],[Nombre]]&amp;"_"&amp;Clef_répartition[[#This Row],[Année]]</f>
        <v>ORPC Orbe_Organisation régionale de protection civile d'Orbe_46_2017</v>
      </c>
      <c r="H3290">
        <v>5564</v>
      </c>
      <c r="I3290" t="s">
        <v>194</v>
      </c>
      <c r="J3290">
        <v>2017</v>
      </c>
      <c r="K3290">
        <v>1.1014777250667976E-3</v>
      </c>
    </row>
    <row r="3291" spans="1:11" x14ac:dyDescent="0.25">
      <c r="A3291" t="s">
        <v>721</v>
      </c>
      <c r="B3291" t="s">
        <v>563</v>
      </c>
      <c r="C3291" t="s">
        <v>564</v>
      </c>
      <c r="D3291" t="str">
        <f>Clef_répartition[[#This Row],[Code association]]&amp;"_"&amp;Clef_répartition[[#This Row],[Nom association]]</f>
        <v>ORPC Orbe_Organisation régionale de protection civile d'Orbe</v>
      </c>
      <c r="E3291">
        <f>COUNTIFS(D$2:D3291,Clef_répartition[[#This Row],[Code_Nom]],J$2:J3291,Clef_répartition[[#This Row],[Année]])</f>
        <v>47</v>
      </c>
      <c r="F3291">
        <f>IF(Clef_répartition[[#This Row],[Code_Nom]]=D3290,F3290-1,(COUNTIFS(Clef_répartition[Code_Nom],Clef_répartition[[#This Row],[Code_Nom]],Clef_répartition[Année],Clef_répartition[[#This Row],[Année]])))</f>
        <v>27</v>
      </c>
      <c r="G3291" t="str">
        <f>Clef_répartition[[#This Row],[Code_Nom]]&amp;"_"&amp;Clef_répartition[[#This Row],[Nombre]]&amp;"_"&amp;Clef_répartition[[#This Row],[Année]]</f>
        <v>ORPC Orbe_Organisation régionale de protection civile d'Orbe_47_2017</v>
      </c>
      <c r="H3291">
        <v>5565</v>
      </c>
      <c r="I3291" t="s">
        <v>199</v>
      </c>
      <c r="J3291">
        <v>2017</v>
      </c>
      <c r="K3291">
        <v>5.2020284639293307E-3</v>
      </c>
    </row>
    <row r="3292" spans="1:11" x14ac:dyDescent="0.25">
      <c r="A3292" t="s">
        <v>721</v>
      </c>
      <c r="B3292" t="s">
        <v>563</v>
      </c>
      <c r="C3292" t="s">
        <v>564</v>
      </c>
      <c r="D3292" t="str">
        <f>Clef_répartition[[#This Row],[Code association]]&amp;"_"&amp;Clef_répartition[[#This Row],[Nom association]]</f>
        <v>ORPC Orbe_Organisation régionale de protection civile d'Orbe</v>
      </c>
      <c r="E3292">
        <f>COUNTIFS(D$2:D3292,Clef_répartition[[#This Row],[Code_Nom]],J$2:J3292,Clef_répartition[[#This Row],[Année]])</f>
        <v>48</v>
      </c>
      <c r="F3292">
        <f>IF(Clef_répartition[[#This Row],[Code_Nom]]=D3291,F3291-1,(COUNTIFS(Clef_répartition[Code_Nom],Clef_répartition[[#This Row],[Code_Nom]],Clef_répartition[Année],Clef_répartition[[#This Row],[Année]])))</f>
        <v>26</v>
      </c>
      <c r="G3292" t="str">
        <f>Clef_répartition[[#This Row],[Code_Nom]]&amp;"_"&amp;Clef_répartition[[#This Row],[Nombre]]&amp;"_"&amp;Clef_répartition[[#This Row],[Année]]</f>
        <v>ORPC Orbe_Organisation régionale de protection civile d'Orbe_48_2017</v>
      </c>
      <c r="H3292">
        <v>5757</v>
      </c>
      <c r="I3292" t="s">
        <v>201</v>
      </c>
      <c r="J3292">
        <v>2017</v>
      </c>
      <c r="K3292">
        <v>7.6176454550411693E-2</v>
      </c>
    </row>
    <row r="3293" spans="1:11" x14ac:dyDescent="0.25">
      <c r="A3293" t="s">
        <v>721</v>
      </c>
      <c r="B3293" t="s">
        <v>563</v>
      </c>
      <c r="C3293" t="s">
        <v>564</v>
      </c>
      <c r="D3293" t="str">
        <f>Clef_répartition[[#This Row],[Code association]]&amp;"_"&amp;Clef_répartition[[#This Row],[Nom association]]</f>
        <v>ORPC Orbe_Organisation régionale de protection civile d'Orbe</v>
      </c>
      <c r="E3293">
        <f>COUNTIFS(D$2:D3293,Clef_répartition[[#This Row],[Code_Nom]],J$2:J3293,Clef_répartition[[#This Row],[Année]])</f>
        <v>49</v>
      </c>
      <c r="F3293">
        <f>IF(Clef_répartition[[#This Row],[Code_Nom]]=D3292,F3292-1,(COUNTIFS(Clef_répartition[Code_Nom],Clef_répartition[[#This Row],[Code_Nom]],Clef_répartition[Année],Clef_répartition[[#This Row],[Année]])))</f>
        <v>25</v>
      </c>
      <c r="G3293" t="str">
        <f>Clef_répartition[[#This Row],[Code_Nom]]&amp;"_"&amp;Clef_répartition[[#This Row],[Nombre]]&amp;"_"&amp;Clef_répartition[[#This Row],[Année]]</f>
        <v>ORPC Orbe_Organisation régionale de protection civile d'Orbe_49_2017</v>
      </c>
      <c r="H3293">
        <v>5924</v>
      </c>
      <c r="I3293" t="s">
        <v>202</v>
      </c>
      <c r="J3293">
        <v>2017</v>
      </c>
      <c r="K3293">
        <v>3.664321936855881E-3</v>
      </c>
    </row>
    <row r="3294" spans="1:11" x14ac:dyDescent="0.25">
      <c r="A3294" t="s">
        <v>721</v>
      </c>
      <c r="B3294" t="s">
        <v>563</v>
      </c>
      <c r="C3294" t="s">
        <v>564</v>
      </c>
      <c r="D3294" t="str">
        <f>Clef_répartition[[#This Row],[Code association]]&amp;"_"&amp;Clef_répartition[[#This Row],[Nom association]]</f>
        <v>ORPC Orbe_Organisation régionale de protection civile d'Orbe</v>
      </c>
      <c r="E3294">
        <f>COUNTIFS(D$2:D3294,Clef_répartition[[#This Row],[Code_Nom]],J$2:J3294,Clef_répartition[[#This Row],[Année]])</f>
        <v>50</v>
      </c>
      <c r="F3294">
        <f>IF(Clef_répartition[[#This Row],[Code_Nom]]=D3293,F3293-1,(COUNTIFS(Clef_répartition[Code_Nom],Clef_répartition[[#This Row],[Code_Nom]],Clef_répartition[Année],Clef_répartition[[#This Row],[Année]])))</f>
        <v>24</v>
      </c>
      <c r="G3294" t="str">
        <f>Clef_répartition[[#This Row],[Code_Nom]]&amp;"_"&amp;Clef_répartition[[#This Row],[Nombre]]&amp;"_"&amp;Clef_répartition[[#This Row],[Année]]</f>
        <v>ORPC Orbe_Organisation régionale de protection civile d'Orbe_50_2017</v>
      </c>
      <c r="H3294">
        <v>5925</v>
      </c>
      <c r="I3294" t="s">
        <v>207</v>
      </c>
      <c r="J3294">
        <v>2017</v>
      </c>
      <c r="K3294">
        <v>2.1266154097824307E-3</v>
      </c>
    </row>
    <row r="3295" spans="1:11" x14ac:dyDescent="0.25">
      <c r="A3295" t="s">
        <v>721</v>
      </c>
      <c r="B3295" t="s">
        <v>563</v>
      </c>
      <c r="C3295" t="s">
        <v>564</v>
      </c>
      <c r="D3295" t="str">
        <f>Clef_répartition[[#This Row],[Code association]]&amp;"_"&amp;Clef_répartition[[#This Row],[Nom association]]</f>
        <v>ORPC Orbe_Organisation régionale de protection civile d'Orbe</v>
      </c>
      <c r="E3295">
        <f>COUNTIFS(D$2:D3295,Clef_répartition[[#This Row],[Code_Nom]],J$2:J3295,Clef_répartition[[#This Row],[Année]])</f>
        <v>51</v>
      </c>
      <c r="F3295">
        <f>IF(Clef_répartition[[#This Row],[Code_Nom]]=D3294,F3294-1,(COUNTIFS(Clef_répartition[Code_Nom],Clef_répartition[[#This Row],[Code_Nom]],Clef_répartition[Année],Clef_répartition[[#This Row],[Année]])))</f>
        <v>23</v>
      </c>
      <c r="G3295" t="str">
        <f>Clef_répartition[[#This Row],[Code_Nom]]&amp;"_"&amp;Clef_répartition[[#This Row],[Nombre]]&amp;"_"&amp;Clef_répartition[[#This Row],[Année]]</f>
        <v>ORPC Orbe_Organisation régionale de protection civile d'Orbe_51_2017</v>
      </c>
      <c r="H3295">
        <v>5926</v>
      </c>
      <c r="I3295" t="s">
        <v>218</v>
      </c>
      <c r="J3295">
        <v>2017</v>
      </c>
      <c r="K3295">
        <v>8.5609902393805545E-3</v>
      </c>
    </row>
    <row r="3296" spans="1:11" x14ac:dyDescent="0.25">
      <c r="A3296" t="s">
        <v>721</v>
      </c>
      <c r="B3296" t="s">
        <v>563</v>
      </c>
      <c r="C3296" t="s">
        <v>564</v>
      </c>
      <c r="D3296" t="str">
        <f>Clef_répartition[[#This Row],[Code association]]&amp;"_"&amp;Clef_répartition[[#This Row],[Nom association]]</f>
        <v>ORPC Orbe_Organisation régionale de protection civile d'Orbe</v>
      </c>
      <c r="E3296">
        <f>COUNTIFS(D$2:D3296,Clef_répartition[[#This Row],[Code_Nom]],J$2:J3296,Clef_répartition[[#This Row],[Année]])</f>
        <v>52</v>
      </c>
      <c r="F3296">
        <f>IF(Clef_répartition[[#This Row],[Code_Nom]]=D3295,F3295-1,(COUNTIFS(Clef_répartition[Code_Nom],Clef_répartition[[#This Row],[Code_Nom]],Clef_répartition[Année],Clef_répartition[[#This Row],[Année]])))</f>
        <v>22</v>
      </c>
      <c r="G3296" t="str">
        <f>Clef_répartition[[#This Row],[Code_Nom]]&amp;"_"&amp;Clef_répartition[[#This Row],[Nombre]]&amp;"_"&amp;Clef_répartition[[#This Row],[Année]]</f>
        <v>ORPC Orbe_Organisation régionale de protection civile d'Orbe_52_2017</v>
      </c>
      <c r="H3296">
        <v>5759</v>
      </c>
      <c r="I3296" t="s">
        <v>220</v>
      </c>
      <c r="J3296">
        <v>2017</v>
      </c>
      <c r="K3296">
        <v>2.2902012105349254E-3</v>
      </c>
    </row>
    <row r="3297" spans="1:11" x14ac:dyDescent="0.25">
      <c r="A3297" t="s">
        <v>721</v>
      </c>
      <c r="B3297" t="s">
        <v>563</v>
      </c>
      <c r="C3297" t="s">
        <v>564</v>
      </c>
      <c r="D3297" t="str">
        <f>Clef_répartition[[#This Row],[Code association]]&amp;"_"&amp;Clef_répartition[[#This Row],[Nom association]]</f>
        <v>ORPC Orbe_Organisation régionale de protection civile d'Orbe</v>
      </c>
      <c r="E3297">
        <f>COUNTIFS(D$2:D3297,Clef_répartition[[#This Row],[Code_Nom]],J$2:J3297,Clef_répartition[[#This Row],[Année]])</f>
        <v>53</v>
      </c>
      <c r="F3297">
        <f>IF(Clef_répartition[[#This Row],[Code_Nom]]=D3296,F3296-1,(COUNTIFS(Clef_répartition[Code_Nom],Clef_répartition[[#This Row],[Code_Nom]],Clef_répartition[Année],Clef_répartition[[#This Row],[Année]])))</f>
        <v>21</v>
      </c>
      <c r="G3297" t="str">
        <f>Clef_répartition[[#This Row],[Code_Nom]]&amp;"_"&amp;Clef_répartition[[#This Row],[Nombre]]&amp;"_"&amp;Clef_répartition[[#This Row],[Année]]</f>
        <v>ORPC Orbe_Organisation régionale de protection civile d'Orbe_53_2017</v>
      </c>
      <c r="H3297">
        <v>5566</v>
      </c>
      <c r="I3297" t="s">
        <v>224</v>
      </c>
      <c r="J3297">
        <v>2017</v>
      </c>
      <c r="K3297">
        <v>4.2314193794645294E-3</v>
      </c>
    </row>
    <row r="3298" spans="1:11" x14ac:dyDescent="0.25">
      <c r="A3298" t="s">
        <v>721</v>
      </c>
      <c r="B3298" t="s">
        <v>563</v>
      </c>
      <c r="C3298" t="s">
        <v>564</v>
      </c>
      <c r="D3298" t="str">
        <f>Clef_répartition[[#This Row],[Code association]]&amp;"_"&amp;Clef_répartition[[#This Row],[Nom association]]</f>
        <v>ORPC Orbe_Organisation régionale de protection civile d'Orbe</v>
      </c>
      <c r="E3298">
        <f>COUNTIFS(D$2:D3298,Clef_répartition[[#This Row],[Code_Nom]],J$2:J3298,Clef_répartition[[#This Row],[Année]])</f>
        <v>54</v>
      </c>
      <c r="F3298">
        <f>IF(Clef_répartition[[#This Row],[Code_Nom]]=D3297,F3297-1,(COUNTIFS(Clef_répartition[Code_Nom],Clef_répartition[[#This Row],[Code_Nom]],Clef_répartition[Année],Clef_répartition[[#This Row],[Année]])))</f>
        <v>20</v>
      </c>
      <c r="G3298" t="str">
        <f>Clef_répartition[[#This Row],[Code_Nom]]&amp;"_"&amp;Clef_répartition[[#This Row],[Nombre]]&amp;"_"&amp;Clef_répartition[[#This Row],[Année]]</f>
        <v>ORPC Orbe_Organisation régionale de protection civile d'Orbe_54_2017</v>
      </c>
      <c r="H3298">
        <v>5760</v>
      </c>
      <c r="I3298" t="s">
        <v>227</v>
      </c>
      <c r="J3298">
        <v>2017</v>
      </c>
      <c r="K3298">
        <v>5.2892742243306617E-3</v>
      </c>
    </row>
    <row r="3299" spans="1:11" x14ac:dyDescent="0.25">
      <c r="A3299" t="s">
        <v>721</v>
      </c>
      <c r="B3299" t="s">
        <v>563</v>
      </c>
      <c r="C3299" t="s">
        <v>564</v>
      </c>
      <c r="D3299" t="str">
        <f>Clef_répartition[[#This Row],[Code association]]&amp;"_"&amp;Clef_répartition[[#This Row],[Nom association]]</f>
        <v>ORPC Orbe_Organisation régionale de protection civile d'Orbe</v>
      </c>
      <c r="E3299">
        <f>COUNTIFS(D$2:D3299,Clef_répartition[[#This Row],[Code_Nom]],J$2:J3299,Clef_répartition[[#This Row],[Année]])</f>
        <v>55</v>
      </c>
      <c r="F3299">
        <f>IF(Clef_répartition[[#This Row],[Code_Nom]]=D3298,F3298-1,(COUNTIFS(Clef_répartition[Code_Nom],Clef_répartition[[#This Row],[Code_Nom]],Clef_répartition[Année],Clef_répartition[[#This Row],[Année]])))</f>
        <v>19</v>
      </c>
      <c r="G3299" t="str">
        <f>Clef_répartition[[#This Row],[Code_Nom]]&amp;"_"&amp;Clef_répartition[[#This Row],[Nombre]]&amp;"_"&amp;Clef_répartition[[#This Row],[Année]]</f>
        <v>ORPC Orbe_Organisation régionale de protection civile d'Orbe_55_2017</v>
      </c>
      <c r="H3299">
        <v>5761</v>
      </c>
      <c r="I3299" t="s">
        <v>233</v>
      </c>
      <c r="J3299">
        <v>2017</v>
      </c>
      <c r="K3299">
        <v>6.0090517476416383E-3</v>
      </c>
    </row>
    <row r="3300" spans="1:11" x14ac:dyDescent="0.25">
      <c r="A3300" t="s">
        <v>721</v>
      </c>
      <c r="B3300" t="s">
        <v>563</v>
      </c>
      <c r="C3300" t="s">
        <v>564</v>
      </c>
      <c r="D3300" t="str">
        <f>Clef_répartition[[#This Row],[Code association]]&amp;"_"&amp;Clef_répartition[[#This Row],[Nom association]]</f>
        <v>ORPC Orbe_Organisation régionale de protection civile d'Orbe</v>
      </c>
      <c r="E3300">
        <f>COUNTIFS(D$2:D3300,Clef_répartition[[#This Row],[Code_Nom]],J$2:J3300,Clef_répartition[[#This Row],[Année]])</f>
        <v>56</v>
      </c>
      <c r="F3300">
        <f>IF(Clef_répartition[[#This Row],[Code_Nom]]=D3299,F3299-1,(COUNTIFS(Clef_répartition[Code_Nom],Clef_répartition[[#This Row],[Code_Nom]],Clef_répartition[Année],Clef_répartition[[#This Row],[Année]])))</f>
        <v>18</v>
      </c>
      <c r="G3300" t="str">
        <f>Clef_répartition[[#This Row],[Code_Nom]]&amp;"_"&amp;Clef_répartition[[#This Row],[Nombre]]&amp;"_"&amp;Clef_répartition[[#This Row],[Année]]</f>
        <v>ORPC Orbe_Organisation régionale de protection civile d'Orbe_56_2017</v>
      </c>
      <c r="H3300">
        <v>5928</v>
      </c>
      <c r="I3300" t="s">
        <v>240</v>
      </c>
      <c r="J3300">
        <v>2017</v>
      </c>
      <c r="K3300">
        <v>2.0393696493811002E-3</v>
      </c>
    </row>
    <row r="3301" spans="1:11" x14ac:dyDescent="0.25">
      <c r="A3301" t="s">
        <v>721</v>
      </c>
      <c r="B3301" t="s">
        <v>563</v>
      </c>
      <c r="C3301" t="s">
        <v>564</v>
      </c>
      <c r="D3301" t="str">
        <f>Clef_répartition[[#This Row],[Code association]]&amp;"_"&amp;Clef_répartition[[#This Row],[Nom association]]</f>
        <v>ORPC Orbe_Organisation régionale de protection civile d'Orbe</v>
      </c>
      <c r="E3301">
        <f>COUNTIFS(D$2:D3301,Clef_répartition[[#This Row],[Code_Nom]],J$2:J3301,Clef_répartition[[#This Row],[Année]])</f>
        <v>57</v>
      </c>
      <c r="F3301">
        <f>IF(Clef_répartition[[#This Row],[Code_Nom]]=D3300,F3300-1,(COUNTIFS(Clef_répartition[Code_Nom],Clef_répartition[[#This Row],[Code_Nom]],Clef_répartition[Année],Clef_répartition[[#This Row],[Année]])))</f>
        <v>17</v>
      </c>
      <c r="G3301" t="str">
        <f>Clef_répartition[[#This Row],[Code_Nom]]&amp;"_"&amp;Clef_répartition[[#This Row],[Nombre]]&amp;"_"&amp;Clef_répartition[[#This Row],[Année]]</f>
        <v>ORPC Orbe_Organisation régionale de protection civile d'Orbe_57_2017</v>
      </c>
      <c r="H3301">
        <v>5568</v>
      </c>
      <c r="I3301" t="s">
        <v>249</v>
      </c>
      <c r="J3301">
        <v>2017</v>
      </c>
      <c r="K3301">
        <v>5.3645236926768099E-2</v>
      </c>
    </row>
    <row r="3302" spans="1:11" x14ac:dyDescent="0.25">
      <c r="A3302" t="s">
        <v>721</v>
      </c>
      <c r="B3302" t="s">
        <v>563</v>
      </c>
      <c r="C3302" t="s">
        <v>564</v>
      </c>
      <c r="D3302" t="str">
        <f>Clef_répartition[[#This Row],[Code association]]&amp;"_"&amp;Clef_répartition[[#This Row],[Nom association]]</f>
        <v>ORPC Orbe_Organisation régionale de protection civile d'Orbe</v>
      </c>
      <c r="E3302">
        <f>COUNTIFS(D$2:D3302,Clef_répartition[[#This Row],[Code_Nom]],J$2:J3302,Clef_répartition[[#This Row],[Année]])</f>
        <v>58</v>
      </c>
      <c r="F3302">
        <f>IF(Clef_répartition[[#This Row],[Code_Nom]]=D3301,F3301-1,(COUNTIFS(Clef_répartition[Code_Nom],Clef_répartition[[#This Row],[Code_Nom]],Clef_répartition[Année],Clef_répartition[[#This Row],[Année]])))</f>
        <v>16</v>
      </c>
      <c r="G3302" t="str">
        <f>Clef_répartition[[#This Row],[Code_Nom]]&amp;"_"&amp;Clef_répartition[[#This Row],[Nombre]]&amp;"_"&amp;Clef_répartition[[#This Row],[Année]]</f>
        <v>ORPC Orbe_Organisation régionale de protection civile d'Orbe_58_2017</v>
      </c>
      <c r="H3302">
        <v>5762</v>
      </c>
      <c r="I3302" t="s">
        <v>253</v>
      </c>
      <c r="J3302">
        <v>2017</v>
      </c>
      <c r="K3302">
        <v>1.4940836468727847E-3</v>
      </c>
    </row>
    <row r="3303" spans="1:11" x14ac:dyDescent="0.25">
      <c r="A3303" t="s">
        <v>721</v>
      </c>
      <c r="B3303" t="s">
        <v>563</v>
      </c>
      <c r="C3303" t="s">
        <v>564</v>
      </c>
      <c r="D3303" t="str">
        <f>Clef_répartition[[#This Row],[Code association]]&amp;"_"&amp;Clef_répartition[[#This Row],[Nom association]]</f>
        <v>ORPC Orbe_Organisation régionale de protection civile d'Orbe</v>
      </c>
      <c r="E3303">
        <f>COUNTIFS(D$2:D3303,Clef_répartition[[#This Row],[Code_Nom]],J$2:J3303,Clef_répartition[[#This Row],[Année]])</f>
        <v>59</v>
      </c>
      <c r="F3303">
        <f>IF(Clef_répartition[[#This Row],[Code_Nom]]=D3302,F3302-1,(COUNTIFS(Clef_répartition[Code_Nom],Clef_répartition[[#This Row],[Code_Nom]],Clef_répartition[Année],Clef_répartition[[#This Row],[Année]])))</f>
        <v>15</v>
      </c>
      <c r="G3303" t="str">
        <f>Clef_répartition[[#This Row],[Code_Nom]]&amp;"_"&amp;Clef_répartition[[#This Row],[Nombre]]&amp;"_"&amp;Clef_répartition[[#This Row],[Année]]</f>
        <v>ORPC Orbe_Organisation régionale de protection civile d'Orbe_59_2017</v>
      </c>
      <c r="H3303">
        <v>5929</v>
      </c>
      <c r="I3303" t="s">
        <v>257</v>
      </c>
      <c r="J3303">
        <v>2017</v>
      </c>
      <c r="K3303">
        <v>6.5979606303506189E-3</v>
      </c>
    </row>
    <row r="3304" spans="1:11" x14ac:dyDescent="0.25">
      <c r="A3304" t="s">
        <v>721</v>
      </c>
      <c r="B3304" t="s">
        <v>563</v>
      </c>
      <c r="C3304" t="s">
        <v>564</v>
      </c>
      <c r="D3304" t="str">
        <f>Clef_répartition[[#This Row],[Code association]]&amp;"_"&amp;Clef_répartition[[#This Row],[Nom association]]</f>
        <v>ORPC Orbe_Organisation régionale de protection civile d'Orbe</v>
      </c>
      <c r="E3304">
        <f>COUNTIFS(D$2:D3304,Clef_répartition[[#This Row],[Code_Nom]],J$2:J3304,Clef_répartition[[#This Row],[Année]])</f>
        <v>60</v>
      </c>
      <c r="F3304">
        <f>IF(Clef_répartition[[#This Row],[Code_Nom]]=D3303,F3303-1,(COUNTIFS(Clef_répartition[Code_Nom],Clef_répartition[[#This Row],[Code_Nom]],Clef_répartition[Année],Clef_répartition[[#This Row],[Année]])))</f>
        <v>14</v>
      </c>
      <c r="G3304" t="str">
        <f>Clef_répartition[[#This Row],[Code_Nom]]&amp;"_"&amp;Clef_répartition[[#This Row],[Nombre]]&amp;"_"&amp;Clef_répartition[[#This Row],[Année]]</f>
        <v>ORPC Orbe_Organisation régionale de protection civile d'Orbe_60_2017</v>
      </c>
      <c r="H3304">
        <v>5930</v>
      </c>
      <c r="I3304" t="s">
        <v>259</v>
      </c>
      <c r="J3304">
        <v>2017</v>
      </c>
      <c r="K3304">
        <v>2.1811440100332623E-3</v>
      </c>
    </row>
    <row r="3305" spans="1:11" x14ac:dyDescent="0.25">
      <c r="A3305" t="s">
        <v>721</v>
      </c>
      <c r="B3305" t="s">
        <v>563</v>
      </c>
      <c r="C3305" t="s">
        <v>564</v>
      </c>
      <c r="D3305" t="str">
        <f>Clef_répartition[[#This Row],[Code association]]&amp;"_"&amp;Clef_répartition[[#This Row],[Nom association]]</f>
        <v>ORPC Orbe_Organisation régionale de protection civile d'Orbe</v>
      </c>
      <c r="E3305">
        <f>COUNTIFS(D$2:D3305,Clef_répartition[[#This Row],[Code_Nom]],J$2:J3305,Clef_répartition[[#This Row],[Année]])</f>
        <v>61</v>
      </c>
      <c r="F3305">
        <f>IF(Clef_répartition[[#This Row],[Code_Nom]]=D3304,F3304-1,(COUNTIFS(Clef_répartition[Code_Nom],Clef_répartition[[#This Row],[Code_Nom]],Clef_répartition[Année],Clef_répartition[[#This Row],[Année]])))</f>
        <v>13</v>
      </c>
      <c r="G3305" t="str">
        <f>Clef_répartition[[#This Row],[Code_Nom]]&amp;"_"&amp;Clef_répartition[[#This Row],[Nombre]]&amp;"_"&amp;Clef_répartition[[#This Row],[Année]]</f>
        <v>ORPC Orbe_Organisation régionale de protection civile d'Orbe_61_2017</v>
      </c>
      <c r="H3305">
        <v>5571</v>
      </c>
      <c r="I3305" t="s">
        <v>263</v>
      </c>
      <c r="J3305">
        <v>2017</v>
      </c>
      <c r="K3305">
        <v>9.1935220022902019E-3</v>
      </c>
    </row>
    <row r="3306" spans="1:11" x14ac:dyDescent="0.25">
      <c r="A3306" t="s">
        <v>721</v>
      </c>
      <c r="B3306" t="s">
        <v>563</v>
      </c>
      <c r="C3306" t="s">
        <v>564</v>
      </c>
      <c r="D3306" t="str">
        <f>Clef_répartition[[#This Row],[Code association]]&amp;"_"&amp;Clef_répartition[[#This Row],[Nom association]]</f>
        <v>ORPC Orbe_Organisation régionale de protection civile d'Orbe</v>
      </c>
      <c r="E3306">
        <f>COUNTIFS(D$2:D3306,Clef_répartition[[#This Row],[Code_Nom]],J$2:J3306,Clef_répartition[[#This Row],[Année]])</f>
        <v>62</v>
      </c>
      <c r="F3306">
        <f>IF(Clef_répartition[[#This Row],[Code_Nom]]=D3305,F3305-1,(COUNTIFS(Clef_répartition[Code_Nom],Clef_répartition[[#This Row],[Code_Nom]],Clef_répartition[Année],Clef_répartition[[#This Row],[Année]])))</f>
        <v>12</v>
      </c>
      <c r="G3306" t="str">
        <f>Clef_répartition[[#This Row],[Code_Nom]]&amp;"_"&amp;Clef_répartition[[#This Row],[Nombre]]&amp;"_"&amp;Clef_répartition[[#This Row],[Année]]</f>
        <v>ORPC Orbe_Organisation régionale de protection civile d'Orbe_62_2017</v>
      </c>
      <c r="H3306">
        <v>5931</v>
      </c>
      <c r="I3306" t="s">
        <v>267</v>
      </c>
      <c r="J3306">
        <v>2017</v>
      </c>
      <c r="K3306">
        <v>4.9730083428758381E-3</v>
      </c>
    </row>
    <row r="3307" spans="1:11" x14ac:dyDescent="0.25">
      <c r="A3307" t="s">
        <v>721</v>
      </c>
      <c r="B3307" t="s">
        <v>563</v>
      </c>
      <c r="C3307" t="s">
        <v>564</v>
      </c>
      <c r="D3307" t="str">
        <f>Clef_répartition[[#This Row],[Code association]]&amp;"_"&amp;Clef_répartition[[#This Row],[Nom association]]</f>
        <v>ORPC Orbe_Organisation régionale de protection civile d'Orbe</v>
      </c>
      <c r="E3307">
        <f>COUNTIFS(D$2:D3307,Clef_répartition[[#This Row],[Code_Nom]],J$2:J3307,Clef_répartition[[#This Row],[Année]])</f>
        <v>63</v>
      </c>
      <c r="F3307">
        <f>IF(Clef_répartition[[#This Row],[Code_Nom]]=D3306,F3306-1,(COUNTIFS(Clef_répartition[Code_Nom],Clef_répartition[[#This Row],[Code_Nom]],Clef_répartition[Année],Clef_répartition[[#This Row],[Année]])))</f>
        <v>11</v>
      </c>
      <c r="G3307" t="str">
        <f>Clef_répartition[[#This Row],[Code_Nom]]&amp;"_"&amp;Clef_répartition[[#This Row],[Nombre]]&amp;"_"&amp;Clef_répartition[[#This Row],[Année]]</f>
        <v>ORPC Orbe_Organisation régionale de protection civile d'Orbe_63_2017</v>
      </c>
      <c r="H3307">
        <v>5932</v>
      </c>
      <c r="I3307" t="s">
        <v>269</v>
      </c>
      <c r="J3307">
        <v>2017</v>
      </c>
      <c r="K3307">
        <v>2.3774469709362559E-3</v>
      </c>
    </row>
    <row r="3308" spans="1:11" x14ac:dyDescent="0.25">
      <c r="A3308" t="s">
        <v>721</v>
      </c>
      <c r="B3308" t="s">
        <v>563</v>
      </c>
      <c r="C3308" t="s">
        <v>564</v>
      </c>
      <c r="D3308" t="str">
        <f>Clef_répartition[[#This Row],[Code association]]&amp;"_"&amp;Clef_répartition[[#This Row],[Nom association]]</f>
        <v>ORPC Orbe_Organisation régionale de protection civile d'Orbe</v>
      </c>
      <c r="E3308">
        <f>COUNTIFS(D$2:D3308,Clef_répartition[[#This Row],[Code_Nom]],J$2:J3308,Clef_répartition[[#This Row],[Année]])</f>
        <v>64</v>
      </c>
      <c r="F3308">
        <f>IF(Clef_répartition[[#This Row],[Code_Nom]]=D3307,F3307-1,(COUNTIFS(Clef_répartition[Code_Nom],Clef_répartition[[#This Row],[Code_Nom]],Clef_répartition[Année],Clef_répartition[[#This Row],[Année]])))</f>
        <v>10</v>
      </c>
      <c r="G3308" t="str">
        <f>Clef_répartition[[#This Row],[Code_Nom]]&amp;"_"&amp;Clef_répartition[[#This Row],[Nombre]]&amp;"_"&amp;Clef_répartition[[#This Row],[Année]]</f>
        <v>ORPC Orbe_Organisation régionale de protection civile d'Orbe_64_2017</v>
      </c>
      <c r="H3308">
        <v>5933</v>
      </c>
      <c r="I3308" t="s">
        <v>271</v>
      </c>
      <c r="J3308">
        <v>2017</v>
      </c>
      <c r="K3308">
        <v>7.6885326353672498E-3</v>
      </c>
    </row>
    <row r="3309" spans="1:11" x14ac:dyDescent="0.25">
      <c r="A3309" t="s">
        <v>721</v>
      </c>
      <c r="B3309" t="s">
        <v>563</v>
      </c>
      <c r="C3309" t="s">
        <v>564</v>
      </c>
      <c r="D3309" t="str">
        <f>Clef_répartition[[#This Row],[Code association]]&amp;"_"&amp;Clef_répartition[[#This Row],[Nom association]]</f>
        <v>ORPC Orbe_Organisation régionale de protection civile d'Orbe</v>
      </c>
      <c r="E3309">
        <f>COUNTIFS(D$2:D3309,Clef_répartition[[#This Row],[Code_Nom]],J$2:J3309,Clef_répartition[[#This Row],[Année]])</f>
        <v>65</v>
      </c>
      <c r="F3309">
        <f>IF(Clef_répartition[[#This Row],[Code_Nom]]=D3308,F3308-1,(COUNTIFS(Clef_répartition[Code_Nom],Clef_répartition[[#This Row],[Code_Nom]],Clef_répartition[Année],Clef_répartition[[#This Row],[Année]])))</f>
        <v>9</v>
      </c>
      <c r="G3309" t="str">
        <f>Clef_répartition[[#This Row],[Code_Nom]]&amp;"_"&amp;Clef_répartition[[#This Row],[Nombre]]&amp;"_"&amp;Clef_répartition[[#This Row],[Année]]</f>
        <v>ORPC Orbe_Organisation régionale de protection civile d'Orbe_65_2017</v>
      </c>
      <c r="H3309">
        <v>5763</v>
      </c>
      <c r="I3309" t="s">
        <v>272</v>
      </c>
      <c r="J3309">
        <v>2017</v>
      </c>
      <c r="K3309">
        <v>6.8815093516549431E-3</v>
      </c>
    </row>
    <row r="3310" spans="1:11" x14ac:dyDescent="0.25">
      <c r="A3310" t="s">
        <v>721</v>
      </c>
      <c r="B3310" t="s">
        <v>563</v>
      </c>
      <c r="C3310" t="s">
        <v>564</v>
      </c>
      <c r="D3310" t="str">
        <f>Clef_répartition[[#This Row],[Code association]]&amp;"_"&amp;Clef_répartition[[#This Row],[Nom association]]</f>
        <v>ORPC Orbe_Organisation régionale de protection civile d'Orbe</v>
      </c>
      <c r="E3310">
        <f>COUNTIFS(D$2:D3310,Clef_répartition[[#This Row],[Code_Nom]],J$2:J3310,Clef_répartition[[#This Row],[Année]])</f>
        <v>66</v>
      </c>
      <c r="F3310">
        <f>IF(Clef_répartition[[#This Row],[Code_Nom]]=D3309,F3309-1,(COUNTIFS(Clef_répartition[Code_Nom],Clef_répartition[[#This Row],[Code_Nom]],Clef_répartition[Année],Clef_répartition[[#This Row],[Année]])))</f>
        <v>8</v>
      </c>
      <c r="G3310" t="str">
        <f>Clef_répartition[[#This Row],[Code_Nom]]&amp;"_"&amp;Clef_répartition[[#This Row],[Nombre]]&amp;"_"&amp;Clef_répartition[[#This Row],[Année]]</f>
        <v>ORPC Orbe_Organisation régionale de protection civile d'Orbe_66_2017</v>
      </c>
      <c r="H3310">
        <v>5934</v>
      </c>
      <c r="I3310" t="s">
        <v>273</v>
      </c>
      <c r="J3310">
        <v>2017</v>
      </c>
      <c r="K3310">
        <v>2.5955613719395821E-3</v>
      </c>
    </row>
    <row r="3311" spans="1:11" x14ac:dyDescent="0.25">
      <c r="A3311" t="s">
        <v>721</v>
      </c>
      <c r="B3311" t="s">
        <v>563</v>
      </c>
      <c r="C3311" t="s">
        <v>564</v>
      </c>
      <c r="D3311" t="str">
        <f>Clef_répartition[[#This Row],[Code association]]&amp;"_"&amp;Clef_répartition[[#This Row],[Nom association]]</f>
        <v>ORPC Orbe_Organisation régionale de protection civile d'Orbe</v>
      </c>
      <c r="E3311">
        <f>COUNTIFS(D$2:D3311,Clef_répartition[[#This Row],[Code_Nom]],J$2:J3311,Clef_répartition[[#This Row],[Année]])</f>
        <v>67</v>
      </c>
      <c r="F3311">
        <f>IF(Clef_répartition[[#This Row],[Code_Nom]]=D3310,F3310-1,(COUNTIFS(Clef_répartition[Code_Nom],Clef_répartition[[#This Row],[Code_Nom]],Clef_répartition[Année],Clef_répartition[[#This Row],[Année]])))</f>
        <v>7</v>
      </c>
      <c r="G3311" t="str">
        <f>Clef_répartition[[#This Row],[Code_Nom]]&amp;"_"&amp;Clef_répartition[[#This Row],[Nombre]]&amp;"_"&amp;Clef_répartition[[#This Row],[Année]]</f>
        <v>ORPC Orbe_Organisation régionale de protection civile d'Orbe_67_2017</v>
      </c>
      <c r="H3311">
        <v>5764</v>
      </c>
      <c r="I3311" t="s">
        <v>274</v>
      </c>
      <c r="J3311">
        <v>2017</v>
      </c>
      <c r="K3311">
        <v>4.1997927913190465E-2</v>
      </c>
    </row>
    <row r="3312" spans="1:11" x14ac:dyDescent="0.25">
      <c r="A3312" t="s">
        <v>721</v>
      </c>
      <c r="B3312" t="s">
        <v>563</v>
      </c>
      <c r="C3312" t="s">
        <v>564</v>
      </c>
      <c r="D3312" t="str">
        <f>Clef_répartition[[#This Row],[Code association]]&amp;"_"&amp;Clef_répartition[[#This Row],[Nom association]]</f>
        <v>ORPC Orbe_Organisation régionale de protection civile d'Orbe</v>
      </c>
      <c r="E3312">
        <f>COUNTIFS(D$2:D3312,Clef_répartition[[#This Row],[Code_Nom]],J$2:J3312,Clef_répartition[[#This Row],[Année]])</f>
        <v>68</v>
      </c>
      <c r="F3312">
        <f>IF(Clef_répartition[[#This Row],[Code_Nom]]=D3311,F3311-1,(COUNTIFS(Clef_répartition[Code_Nom],Clef_répartition[[#This Row],[Code_Nom]],Clef_répartition[Année],Clef_répartition[[#This Row],[Année]])))</f>
        <v>6</v>
      </c>
      <c r="G3312" t="str">
        <f>Clef_répartition[[#This Row],[Code_Nom]]&amp;"_"&amp;Clef_répartition[[#This Row],[Nombre]]&amp;"_"&amp;Clef_répartition[[#This Row],[Année]]</f>
        <v>ORPC Orbe_Organisation régionale de protection civile d'Orbe_68_2017</v>
      </c>
      <c r="H3312">
        <v>5765</v>
      </c>
      <c r="I3312" t="s">
        <v>275</v>
      </c>
      <c r="J3312">
        <v>2017</v>
      </c>
      <c r="K3312">
        <v>5.2565570641801623E-3</v>
      </c>
    </row>
    <row r="3313" spans="1:11" x14ac:dyDescent="0.25">
      <c r="A3313" t="s">
        <v>721</v>
      </c>
      <c r="B3313" t="s">
        <v>563</v>
      </c>
      <c r="C3313" t="s">
        <v>564</v>
      </c>
      <c r="D3313" t="str">
        <f>Clef_répartition[[#This Row],[Code association]]&amp;"_"&amp;Clef_répartition[[#This Row],[Nom association]]</f>
        <v>ORPC Orbe_Organisation régionale de protection civile d'Orbe</v>
      </c>
      <c r="E3313">
        <f>COUNTIFS(D$2:D3313,Clef_répartition[[#This Row],[Code_Nom]],J$2:J3313,Clef_répartition[[#This Row],[Année]])</f>
        <v>69</v>
      </c>
      <c r="F3313">
        <f>IF(Clef_répartition[[#This Row],[Code_Nom]]=D3312,F3312-1,(COUNTIFS(Clef_répartition[Code_Nom],Clef_répartition[[#This Row],[Code_Nom]],Clef_répartition[Année],Clef_répartition[[#This Row],[Année]])))</f>
        <v>5</v>
      </c>
      <c r="G3313" t="str">
        <f>Clef_répartition[[#This Row],[Code_Nom]]&amp;"_"&amp;Clef_répartition[[#This Row],[Nombre]]&amp;"_"&amp;Clef_répartition[[#This Row],[Année]]</f>
        <v>ORPC Orbe_Organisation régionale de protection civile d'Orbe_69_2017</v>
      </c>
      <c r="H3313">
        <v>5935</v>
      </c>
      <c r="I3313" t="s">
        <v>280</v>
      </c>
      <c r="J3313">
        <v>2017</v>
      </c>
      <c r="K3313">
        <v>1.1560063253176292E-3</v>
      </c>
    </row>
    <row r="3314" spans="1:11" x14ac:dyDescent="0.25">
      <c r="A3314" t="s">
        <v>721</v>
      </c>
      <c r="B3314" t="s">
        <v>563</v>
      </c>
      <c r="C3314" t="s">
        <v>564</v>
      </c>
      <c r="D3314" t="str">
        <f>Clef_répartition[[#This Row],[Code association]]&amp;"_"&amp;Clef_répartition[[#This Row],[Nom association]]</f>
        <v>ORPC Orbe_Organisation régionale de protection civile d'Orbe</v>
      </c>
      <c r="E3314">
        <f>COUNTIFS(D$2:D3314,Clef_répartition[[#This Row],[Code_Nom]],J$2:J3314,Clef_répartition[[#This Row],[Année]])</f>
        <v>70</v>
      </c>
      <c r="F3314">
        <f>IF(Clef_répartition[[#This Row],[Code_Nom]]=D3313,F3313-1,(COUNTIFS(Clef_répartition[Code_Nom],Clef_répartition[[#This Row],[Code_Nom]],Clef_répartition[Année],Clef_répartition[[#This Row],[Année]])))</f>
        <v>4</v>
      </c>
      <c r="G3314" t="str">
        <f>Clef_répartition[[#This Row],[Code_Nom]]&amp;"_"&amp;Clef_répartition[[#This Row],[Nombre]]&amp;"_"&amp;Clef_répartition[[#This Row],[Année]]</f>
        <v>ORPC Orbe_Organisation régionale de protection civile d'Orbe_70_2017</v>
      </c>
      <c r="H3314">
        <v>5937</v>
      </c>
      <c r="I3314" t="s">
        <v>292</v>
      </c>
      <c r="J3314">
        <v>2017</v>
      </c>
      <c r="K3314">
        <v>1.3304978461202901E-3</v>
      </c>
    </row>
    <row r="3315" spans="1:11" x14ac:dyDescent="0.25">
      <c r="A3315" t="s">
        <v>721</v>
      </c>
      <c r="B3315" t="s">
        <v>563</v>
      </c>
      <c r="C3315" t="s">
        <v>564</v>
      </c>
      <c r="D3315" t="str">
        <f>Clef_répartition[[#This Row],[Code association]]&amp;"_"&amp;Clef_répartition[[#This Row],[Nom association]]</f>
        <v>ORPC Orbe_Organisation régionale de protection civile d'Orbe</v>
      </c>
      <c r="E3315">
        <f>COUNTIFS(D$2:D3315,Clef_répartition[[#This Row],[Code_Nom]],J$2:J3315,Clef_répartition[[#This Row],[Année]])</f>
        <v>71</v>
      </c>
      <c r="F3315">
        <f>IF(Clef_répartition[[#This Row],[Code_Nom]]=D3314,F3314-1,(COUNTIFS(Clef_répartition[Code_Nom],Clef_répartition[[#This Row],[Code_Nom]],Clef_répartition[Année],Clef_répartition[[#This Row],[Année]])))</f>
        <v>3</v>
      </c>
      <c r="G3315" t="str">
        <f>Clef_répartition[[#This Row],[Code_Nom]]&amp;"_"&amp;Clef_répartition[[#This Row],[Nombre]]&amp;"_"&amp;Clef_répartition[[#This Row],[Année]]</f>
        <v>ORPC Orbe_Organisation régionale de protection civile d'Orbe_71_2017</v>
      </c>
      <c r="H3315">
        <v>5766</v>
      </c>
      <c r="I3315" t="s">
        <v>293</v>
      </c>
      <c r="J3315">
        <v>2017</v>
      </c>
      <c r="K3315">
        <v>6.2598833087954631E-3</v>
      </c>
    </row>
    <row r="3316" spans="1:11" x14ac:dyDescent="0.25">
      <c r="A3316" t="s">
        <v>721</v>
      </c>
      <c r="B3316" t="s">
        <v>563</v>
      </c>
      <c r="C3316" t="s">
        <v>564</v>
      </c>
      <c r="D3316" t="str">
        <f>Clef_répartition[[#This Row],[Code association]]&amp;"_"&amp;Clef_répartition[[#This Row],[Nom association]]</f>
        <v>ORPC Orbe_Organisation régionale de protection civile d'Orbe</v>
      </c>
      <c r="E3316">
        <f>COUNTIFS(D$2:D3316,Clef_répartition[[#This Row],[Code_Nom]],J$2:J3316,Clef_répartition[[#This Row],[Année]])</f>
        <v>72</v>
      </c>
      <c r="F3316">
        <f>IF(Clef_répartition[[#This Row],[Code_Nom]]=D3315,F3315-1,(COUNTIFS(Clef_répartition[Code_Nom],Clef_répartition[[#This Row],[Code_Nom]],Clef_répartition[Année],Clef_répartition[[#This Row],[Année]])))</f>
        <v>2</v>
      </c>
      <c r="G3316" t="str">
        <f>Clef_répartition[[#This Row],[Code_Nom]]&amp;"_"&amp;Clef_répartition[[#This Row],[Nombre]]&amp;"_"&amp;Clef_répartition[[#This Row],[Année]]</f>
        <v>ORPC Orbe_Organisation régionale de protection civile d'Orbe_72_2017</v>
      </c>
      <c r="H3316">
        <v>5938</v>
      </c>
      <c r="I3316" t="s">
        <v>298</v>
      </c>
      <c r="J3316">
        <v>2017</v>
      </c>
      <c r="K3316">
        <v>0.32943999127542395</v>
      </c>
    </row>
    <row r="3317" spans="1:11" x14ac:dyDescent="0.25">
      <c r="A3317" t="s">
        <v>721</v>
      </c>
      <c r="B3317" t="s">
        <v>563</v>
      </c>
      <c r="C3317" t="s">
        <v>564</v>
      </c>
      <c r="D3317" t="str">
        <f>Clef_répartition[[#This Row],[Code association]]&amp;"_"&amp;Clef_répartition[[#This Row],[Nom association]]</f>
        <v>ORPC Orbe_Organisation régionale de protection civile d'Orbe</v>
      </c>
      <c r="E3317">
        <f>COUNTIFS(D$2:D3317,Clef_répartition[[#This Row],[Code_Nom]],J$2:J3317,Clef_répartition[[#This Row],[Année]])</f>
        <v>73</v>
      </c>
      <c r="F3317">
        <f>IF(Clef_répartition[[#This Row],[Code_Nom]]=D3316,F3316-1,(COUNTIFS(Clef_répartition[Code_Nom],Clef_répartition[[#This Row],[Code_Nom]],Clef_répartition[Année],Clef_répartition[[#This Row],[Année]])))</f>
        <v>1</v>
      </c>
      <c r="G3317" t="str">
        <f>Clef_répartition[[#This Row],[Code_Nom]]&amp;"_"&amp;Clef_répartition[[#This Row],[Nombre]]&amp;"_"&amp;Clef_répartition[[#This Row],[Année]]</f>
        <v>ORPC Orbe_Organisation régionale de protection civile d'Orbe_73_2017</v>
      </c>
      <c r="H3317">
        <v>5939</v>
      </c>
      <c r="I3317" t="s">
        <v>299</v>
      </c>
      <c r="J3317">
        <v>2017</v>
      </c>
      <c r="K3317">
        <v>3.654506788810731E-2</v>
      </c>
    </row>
    <row r="3318" spans="1:11" x14ac:dyDescent="0.25">
      <c r="A3318" t="s">
        <v>721</v>
      </c>
      <c r="B3318" t="s">
        <v>493</v>
      </c>
      <c r="C3318" t="s">
        <v>494</v>
      </c>
      <c r="D331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18">
        <f>COUNTIFS(D$2:D3318,Clef_répartition[[#This Row],[Code_Nom]],J$2:J3318,Clef_répartition[[#This Row],[Année]])</f>
        <v>1</v>
      </c>
      <c r="F3318">
        <f>IF(Clef_répartition[[#This Row],[Code_Nom]]=D3317,F3317-1,(COUNTIFS(Clef_répartition[Code_Nom],Clef_répartition[[#This Row],[Code_Nom]],Clef_répartition[Année],Clef_répartition[[#This Row],[Année]])))</f>
        <v>8</v>
      </c>
      <c r="G331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Lausannois_1_2017</v>
      </c>
      <c r="H3318">
        <v>5624</v>
      </c>
      <c r="I3318" t="s">
        <v>44</v>
      </c>
      <c r="J3318">
        <v>2017</v>
      </c>
      <c r="K3318">
        <v>0.1128083483503127</v>
      </c>
    </row>
    <row r="3319" spans="1:11" x14ac:dyDescent="0.25">
      <c r="A3319" t="s">
        <v>721</v>
      </c>
      <c r="B3319" t="s">
        <v>493</v>
      </c>
      <c r="C3319" t="s">
        <v>494</v>
      </c>
      <c r="D331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19">
        <f>COUNTIFS(D$2:D3319,Clef_répartition[[#This Row],[Code_Nom]],J$2:J3319,Clef_répartition[[#This Row],[Année]])</f>
        <v>2</v>
      </c>
      <c r="F3319">
        <f>IF(Clef_répartition[[#This Row],[Code_Nom]]=D3318,F3318-1,(COUNTIFS(Clef_répartition[Code_Nom],Clef_répartition[[#This Row],[Code_Nom]],Clef_répartition[Année],Clef_répartition[[#This Row],[Année]])))</f>
        <v>7</v>
      </c>
      <c r="G331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Lausannois_2_2017</v>
      </c>
      <c r="H3319">
        <v>5627</v>
      </c>
      <c r="I3319" t="s">
        <v>56</v>
      </c>
      <c r="J3319">
        <v>2017</v>
      </c>
      <c r="K3319">
        <v>0.10342935908925198</v>
      </c>
    </row>
    <row r="3320" spans="1:11" x14ac:dyDescent="0.25">
      <c r="A3320" t="s">
        <v>721</v>
      </c>
      <c r="B3320" t="s">
        <v>493</v>
      </c>
      <c r="C3320" t="s">
        <v>494</v>
      </c>
      <c r="D332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20">
        <f>COUNTIFS(D$2:D3320,Clef_répartition[[#This Row],[Code_Nom]],J$2:J3320,Clef_répartition[[#This Row],[Année]])</f>
        <v>3</v>
      </c>
      <c r="F3320">
        <f>IF(Clef_répartition[[#This Row],[Code_Nom]]=D3319,F3319-1,(COUNTIFS(Clef_répartition[Code_Nom],Clef_répartition[[#This Row],[Code_Nom]],Clef_répartition[Année],Clef_répartition[[#This Row],[Année]])))</f>
        <v>6</v>
      </c>
      <c r="G332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Lausannois_3_2017</v>
      </c>
      <c r="H3320">
        <v>5583</v>
      </c>
      <c r="I3320" t="s">
        <v>82</v>
      </c>
      <c r="J3320">
        <v>2017</v>
      </c>
      <c r="K3320">
        <v>0.10470457963098556</v>
      </c>
    </row>
    <row r="3321" spans="1:11" x14ac:dyDescent="0.25">
      <c r="A3321" t="s">
        <v>721</v>
      </c>
      <c r="B3321" t="s">
        <v>493</v>
      </c>
      <c r="C3321" t="s">
        <v>494</v>
      </c>
      <c r="D3321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21">
        <f>COUNTIFS(D$2:D3321,Clef_répartition[[#This Row],[Code_Nom]],J$2:J3321,Clef_répartition[[#This Row],[Année]])</f>
        <v>4</v>
      </c>
      <c r="F3321">
        <f>IF(Clef_répartition[[#This Row],[Code_Nom]]=D3320,F3320-1,(COUNTIFS(Clef_répartition[Code_Nom],Clef_répartition[[#This Row],[Code_Nom]],Clef_répartition[Année],Clef_répartition[[#This Row],[Année]])))</f>
        <v>5</v>
      </c>
      <c r="G3321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Lausannois_4_2017</v>
      </c>
      <c r="H3321">
        <v>5635</v>
      </c>
      <c r="I3321" t="s">
        <v>103</v>
      </c>
      <c r="J3321">
        <v>2017</v>
      </c>
      <c r="K3321">
        <v>0.16920568690845925</v>
      </c>
    </row>
    <row r="3322" spans="1:11" x14ac:dyDescent="0.25">
      <c r="A3322" t="s">
        <v>721</v>
      </c>
      <c r="B3322" t="s">
        <v>493</v>
      </c>
      <c r="C3322" t="s">
        <v>494</v>
      </c>
      <c r="D3322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22">
        <f>COUNTIFS(D$2:D3322,Clef_répartition[[#This Row],[Code_Nom]],J$2:J3322,Clef_répartition[[#This Row],[Année]])</f>
        <v>5</v>
      </c>
      <c r="F3322">
        <f>IF(Clef_répartition[[#This Row],[Code_Nom]]=D3321,F3321-1,(COUNTIFS(Clef_répartition[Code_Nom],Clef_répartition[[#This Row],[Code_Nom]],Clef_répartition[Année],Clef_répartition[[#This Row],[Année]])))</f>
        <v>4</v>
      </c>
      <c r="G3322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Lausannois_5_2017</v>
      </c>
      <c r="H3322">
        <v>5589</v>
      </c>
      <c r="I3322" t="s">
        <v>223</v>
      </c>
      <c r="J3322">
        <v>2017</v>
      </c>
      <c r="K3322">
        <v>0.16277473842566589</v>
      </c>
    </row>
    <row r="3323" spans="1:11" x14ac:dyDescent="0.25">
      <c r="A3323" t="s">
        <v>721</v>
      </c>
      <c r="B3323" t="s">
        <v>493</v>
      </c>
      <c r="C3323" t="s">
        <v>494</v>
      </c>
      <c r="D332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23">
        <f>COUNTIFS(D$2:D3323,Clef_répartition[[#This Row],[Code_Nom]],J$2:J3323,Clef_répartition[[#This Row],[Année]])</f>
        <v>6</v>
      </c>
      <c r="F3323">
        <f>IF(Clef_répartition[[#This Row],[Code_Nom]]=D3322,F3322-1,(COUNTIFS(Clef_répartition[Code_Nom],Clef_répartition[[#This Row],[Code_Nom]],Clef_répartition[Année],Clef_répartition[[#This Row],[Année]])))</f>
        <v>3</v>
      </c>
      <c r="G332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Lausannois_6_2017</v>
      </c>
      <c r="H3323">
        <v>5591</v>
      </c>
      <c r="I3323" t="s">
        <v>228</v>
      </c>
      <c r="J3323">
        <v>2017</v>
      </c>
      <c r="K3323">
        <v>0.27866828219907136</v>
      </c>
    </row>
    <row r="3324" spans="1:11" x14ac:dyDescent="0.25">
      <c r="A3324" t="s">
        <v>721</v>
      </c>
      <c r="B3324" t="s">
        <v>493</v>
      </c>
      <c r="C3324" t="s">
        <v>494</v>
      </c>
      <c r="D332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24">
        <f>COUNTIFS(D$2:D3324,Clef_répartition[[#This Row],[Code_Nom]],J$2:J3324,Clef_répartition[[#This Row],[Année]])</f>
        <v>7</v>
      </c>
      <c r="F3324">
        <f>IF(Clef_répartition[[#This Row],[Code_Nom]]=D3323,F3323-1,(COUNTIFS(Clef_répartition[Code_Nom],Clef_répartition[[#This Row],[Code_Nom]],Clef_répartition[Année],Clef_répartition[[#This Row],[Année]])))</f>
        <v>2</v>
      </c>
      <c r="G332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Lausannois_7_2017</v>
      </c>
      <c r="H3324">
        <v>5648</v>
      </c>
      <c r="I3324" t="s">
        <v>248</v>
      </c>
      <c r="J3324">
        <v>2017</v>
      </c>
      <c r="K3324">
        <v>5.6877239081744385E-2</v>
      </c>
    </row>
    <row r="3325" spans="1:11" x14ac:dyDescent="0.25">
      <c r="A3325" t="s">
        <v>721</v>
      </c>
      <c r="B3325" t="s">
        <v>493</v>
      </c>
      <c r="C3325" t="s">
        <v>494</v>
      </c>
      <c r="D332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3325">
        <f>COUNTIFS(D$2:D3325,Clef_répartition[[#This Row],[Code_Nom]],J$2:J3325,Clef_répartition[[#This Row],[Année]])</f>
        <v>8</v>
      </c>
      <c r="F3325">
        <f>IF(Clef_répartition[[#This Row],[Code_Nom]]=D3324,F3324-1,(COUNTIFS(Clef_répartition[Code_Nom],Clef_répartition[[#This Row],[Code_Nom]],Clef_répartition[Année],Clef_répartition[[#This Row],[Année]])))</f>
        <v>1</v>
      </c>
      <c r="G332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Lausannois_8_2017</v>
      </c>
      <c r="H3325">
        <v>5651</v>
      </c>
      <c r="I3325" t="s">
        <v>283</v>
      </c>
      <c r="J3325">
        <v>2017</v>
      </c>
      <c r="K3325">
        <v>1.1531766314508812E-2</v>
      </c>
    </row>
    <row r="3326" spans="1:11" x14ac:dyDescent="0.25">
      <c r="A3326" t="s">
        <v>721</v>
      </c>
      <c r="B3326" t="s">
        <v>703</v>
      </c>
      <c r="C3326" t="s">
        <v>704</v>
      </c>
      <c r="D3326" t="str">
        <f>Clef_répartition[[#This Row],[Code association]]&amp;"_"&amp;Clef_répartition[[#This Row],[Nom association]]</f>
        <v>ORPC Yverdon_Organisation régionale de protection civile d'Yverdon</v>
      </c>
      <c r="E3326">
        <f>COUNTIFS(D$2:D3326,Clef_répartition[[#This Row],[Code_Nom]],J$2:J3326,Clef_répartition[[#This Row],[Année]])</f>
        <v>1</v>
      </c>
      <c r="F3326">
        <f>IF(Clef_répartition[[#This Row],[Code_Nom]]=D3325,F3325-1,(COUNTIFS(Clef_répartition[Code_Nom],Clef_répartition[[#This Row],[Code_Nom]],Clef_répartition[Année],Clef_répartition[[#This Row],[Année]])))</f>
        <v>73</v>
      </c>
      <c r="G3326" t="str">
        <f>Clef_répartition[[#This Row],[Code_Nom]]&amp;"_"&amp;Clef_répartition[[#This Row],[Nombre]]&amp;"_"&amp;Clef_répartition[[#This Row],[Année]]</f>
        <v>ORPC Yverdon_Organisation régionale de protection civile d'Yverdon_1_2017</v>
      </c>
      <c r="H3326">
        <v>5742</v>
      </c>
      <c r="I3326" t="s">
        <v>2</v>
      </c>
      <c r="J3326">
        <v>2017</v>
      </c>
      <c r="K3326">
        <v>3.4243960957522222E-3</v>
      </c>
    </row>
    <row r="3327" spans="1:11" x14ac:dyDescent="0.25">
      <c r="A3327" t="s">
        <v>721</v>
      </c>
      <c r="B3327" t="s">
        <v>703</v>
      </c>
      <c r="C3327" t="s">
        <v>704</v>
      </c>
      <c r="D3327" t="str">
        <f>Clef_répartition[[#This Row],[Code association]]&amp;"_"&amp;Clef_répartition[[#This Row],[Nom association]]</f>
        <v>ORPC Yverdon_Organisation régionale de protection civile d'Yverdon</v>
      </c>
      <c r="E3327">
        <f>COUNTIFS(D$2:D3327,Clef_répartition[[#This Row],[Code_Nom]],J$2:J3327,Clef_répartition[[#This Row],[Année]])</f>
        <v>2</v>
      </c>
      <c r="F3327">
        <f>IF(Clef_répartition[[#This Row],[Code_Nom]]=D3326,F3326-1,(COUNTIFS(Clef_répartition[Code_Nom],Clef_répartition[[#This Row],[Code_Nom]],Clef_répartition[Année],Clef_répartition[[#This Row],[Année]])))</f>
        <v>72</v>
      </c>
      <c r="G3327" t="str">
        <f>Clef_répartition[[#This Row],[Code_Nom]]&amp;"_"&amp;Clef_répartition[[#This Row],[Nombre]]&amp;"_"&amp;Clef_répartition[[#This Row],[Année]]</f>
        <v>ORPC Yverdon_Organisation régionale de protection civile d'Yverdon_2_2017</v>
      </c>
      <c r="H3327">
        <v>5743</v>
      </c>
      <c r="I3327" t="s">
        <v>6</v>
      </c>
      <c r="J3327">
        <v>2017</v>
      </c>
      <c r="K3327">
        <v>7.0014722722067727E-3</v>
      </c>
    </row>
    <row r="3328" spans="1:11" x14ac:dyDescent="0.25">
      <c r="A3328" t="s">
        <v>721</v>
      </c>
      <c r="B3328" t="s">
        <v>703</v>
      </c>
      <c r="C3328" t="s">
        <v>704</v>
      </c>
      <c r="D3328" t="str">
        <f>Clef_répartition[[#This Row],[Code association]]&amp;"_"&amp;Clef_répartition[[#This Row],[Nom association]]</f>
        <v>ORPC Yverdon_Organisation régionale de protection civile d'Yverdon</v>
      </c>
      <c r="E3328">
        <f>COUNTIFS(D$2:D3328,Clef_répartition[[#This Row],[Code_Nom]],J$2:J3328,Clef_répartition[[#This Row],[Année]])</f>
        <v>3</v>
      </c>
      <c r="F3328">
        <f>IF(Clef_répartition[[#This Row],[Code_Nom]]=D3327,F3327-1,(COUNTIFS(Clef_répartition[Code_Nom],Clef_répartition[[#This Row],[Code_Nom]],Clef_répartition[Année],Clef_répartition[[#This Row],[Année]])))</f>
        <v>71</v>
      </c>
      <c r="G3328" t="str">
        <f>Clef_répartition[[#This Row],[Code_Nom]]&amp;"_"&amp;Clef_répartition[[#This Row],[Nombre]]&amp;"_"&amp;Clef_répartition[[#This Row],[Année]]</f>
        <v>ORPC Yverdon_Organisation régionale de protection civile d'Yverdon_3_2017</v>
      </c>
      <c r="H3328">
        <v>5744</v>
      </c>
      <c r="I3328" t="s">
        <v>11</v>
      </c>
      <c r="J3328">
        <v>2017</v>
      </c>
      <c r="K3328">
        <v>1.1941763454932112E-2</v>
      </c>
    </row>
    <row r="3329" spans="1:11" x14ac:dyDescent="0.25">
      <c r="A3329" t="s">
        <v>721</v>
      </c>
      <c r="B3329" t="s">
        <v>703</v>
      </c>
      <c r="C3329" t="s">
        <v>704</v>
      </c>
      <c r="D3329" t="str">
        <f>Clef_répartition[[#This Row],[Code association]]&amp;"_"&amp;Clef_répartition[[#This Row],[Nom association]]</f>
        <v>ORPC Yverdon_Organisation régionale de protection civile d'Yverdon</v>
      </c>
      <c r="E3329">
        <f>COUNTIFS(D$2:D3329,Clef_répartition[[#This Row],[Code_Nom]],J$2:J3329,Clef_répartition[[#This Row],[Année]])</f>
        <v>4</v>
      </c>
      <c r="F3329">
        <f>IF(Clef_répartition[[#This Row],[Code_Nom]]=D3328,F3328-1,(COUNTIFS(Clef_répartition[Code_Nom],Clef_répartition[[#This Row],[Code_Nom]],Clef_répartition[Année],Clef_répartition[[#This Row],[Année]])))</f>
        <v>70</v>
      </c>
      <c r="G3329" t="str">
        <f>Clef_répartition[[#This Row],[Code_Nom]]&amp;"_"&amp;Clef_répartition[[#This Row],[Nombre]]&amp;"_"&amp;Clef_répartition[[#This Row],[Année]]</f>
        <v>ORPC Yverdon_Organisation régionale de protection civile d'Yverdon_4_2017</v>
      </c>
      <c r="H3329">
        <v>5745</v>
      </c>
      <c r="I3329" t="s">
        <v>14</v>
      </c>
      <c r="J3329">
        <v>2017</v>
      </c>
      <c r="K3329">
        <v>1.1483723212825129E-2</v>
      </c>
    </row>
    <row r="3330" spans="1:11" x14ac:dyDescent="0.25">
      <c r="A3330" t="s">
        <v>721</v>
      </c>
      <c r="B3330" t="s">
        <v>703</v>
      </c>
      <c r="C3330" t="s">
        <v>704</v>
      </c>
      <c r="D3330" t="str">
        <f>Clef_répartition[[#This Row],[Code association]]&amp;"_"&amp;Clef_répartition[[#This Row],[Nom association]]</f>
        <v>ORPC Yverdon_Organisation régionale de protection civile d'Yverdon</v>
      </c>
      <c r="E3330">
        <f>COUNTIFS(D$2:D3330,Clef_répartition[[#This Row],[Code_Nom]],J$2:J3330,Clef_répartition[[#This Row],[Année]])</f>
        <v>5</v>
      </c>
      <c r="F3330">
        <f>IF(Clef_répartition[[#This Row],[Code_Nom]]=D3329,F3329-1,(COUNTIFS(Clef_répartition[Code_Nom],Clef_répartition[[#This Row],[Code_Nom]],Clef_répartition[Année],Clef_répartition[[#This Row],[Année]])))</f>
        <v>69</v>
      </c>
      <c r="G3330" t="str">
        <f>Clef_répartition[[#This Row],[Code_Nom]]&amp;"_"&amp;Clef_répartition[[#This Row],[Nombre]]&amp;"_"&amp;Clef_répartition[[#This Row],[Année]]</f>
        <v>ORPC Yverdon_Organisation régionale de protection civile d'Yverdon_5_2017</v>
      </c>
      <c r="H3330">
        <v>5746</v>
      </c>
      <c r="I3330" t="s">
        <v>15</v>
      </c>
      <c r="J3330">
        <v>2017</v>
      </c>
      <c r="K3330">
        <v>1.0120508206554338E-2</v>
      </c>
    </row>
    <row r="3331" spans="1:11" x14ac:dyDescent="0.25">
      <c r="A3331" t="s">
        <v>721</v>
      </c>
      <c r="B3331" t="s">
        <v>703</v>
      </c>
      <c r="C3331" t="s">
        <v>704</v>
      </c>
      <c r="D3331" t="str">
        <f>Clef_répartition[[#This Row],[Code association]]&amp;"_"&amp;Clef_répartition[[#This Row],[Nom association]]</f>
        <v>ORPC Yverdon_Organisation régionale de protection civile d'Yverdon</v>
      </c>
      <c r="E3331">
        <f>COUNTIFS(D$2:D3331,Clef_répartition[[#This Row],[Code_Nom]],J$2:J3331,Clef_répartition[[#This Row],[Année]])</f>
        <v>6</v>
      </c>
      <c r="F3331">
        <f>IF(Clef_répartition[[#This Row],[Code_Nom]]=D3330,F3330-1,(COUNTIFS(Clef_répartition[Code_Nom],Clef_répartition[[#This Row],[Code_Nom]],Clef_répartition[Année],Clef_répartition[[#This Row],[Année]])))</f>
        <v>68</v>
      </c>
      <c r="G3331" t="str">
        <f>Clef_répartition[[#This Row],[Code_Nom]]&amp;"_"&amp;Clef_répartition[[#This Row],[Nombre]]&amp;"_"&amp;Clef_répartition[[#This Row],[Année]]</f>
        <v>ORPC Yverdon_Organisation régionale de protection civile d'Yverdon_6_2017</v>
      </c>
      <c r="H3331">
        <v>5902</v>
      </c>
      <c r="I3331" t="s">
        <v>18</v>
      </c>
      <c r="J3331">
        <v>2017</v>
      </c>
      <c r="K3331">
        <v>4.1223621789628663E-3</v>
      </c>
    </row>
    <row r="3332" spans="1:11" x14ac:dyDescent="0.25">
      <c r="A3332" t="s">
        <v>721</v>
      </c>
      <c r="B3332" t="s">
        <v>703</v>
      </c>
      <c r="C3332" t="s">
        <v>704</v>
      </c>
      <c r="D3332" t="str">
        <f>Clef_répartition[[#This Row],[Code association]]&amp;"_"&amp;Clef_répartition[[#This Row],[Nom association]]</f>
        <v>ORPC Yverdon_Organisation régionale de protection civile d'Yverdon</v>
      </c>
      <c r="E3332">
        <f>COUNTIFS(D$2:D3332,Clef_répartition[[#This Row],[Code_Nom]],J$2:J3332,Clef_répartition[[#This Row],[Année]])</f>
        <v>7</v>
      </c>
      <c r="F3332">
        <f>IF(Clef_répartition[[#This Row],[Code_Nom]]=D3331,F3331-1,(COUNTIFS(Clef_répartition[Code_Nom],Clef_répartition[[#This Row],[Code_Nom]],Clef_répartition[Année],Clef_répartition[[#This Row],[Année]])))</f>
        <v>67</v>
      </c>
      <c r="G3332" t="str">
        <f>Clef_répartition[[#This Row],[Code_Nom]]&amp;"_"&amp;Clef_répartition[[#This Row],[Nombre]]&amp;"_"&amp;Clef_répartition[[#This Row],[Année]]</f>
        <v>ORPC Yverdon_Organisation régionale de protection civile d'Yverdon_7_2017</v>
      </c>
      <c r="H3332">
        <v>5903</v>
      </c>
      <c r="I3332" t="s">
        <v>24</v>
      </c>
      <c r="J3332">
        <v>2017</v>
      </c>
      <c r="K3332">
        <v>2.4537870112874205E-3</v>
      </c>
    </row>
    <row r="3333" spans="1:11" x14ac:dyDescent="0.25">
      <c r="A3333" t="s">
        <v>721</v>
      </c>
      <c r="B3333" t="s">
        <v>703</v>
      </c>
      <c r="C3333" t="s">
        <v>704</v>
      </c>
      <c r="D3333" t="str">
        <f>Clef_répartition[[#This Row],[Code association]]&amp;"_"&amp;Clef_répartition[[#This Row],[Nom association]]</f>
        <v>ORPC Yverdon_Organisation régionale de protection civile d'Yverdon</v>
      </c>
      <c r="E3333">
        <f>COUNTIFS(D$2:D3333,Clef_répartition[[#This Row],[Code_Nom]],J$2:J3333,Clef_répartition[[#This Row],[Année]])</f>
        <v>8</v>
      </c>
      <c r="F3333">
        <f>IF(Clef_répartition[[#This Row],[Code_Nom]]=D3332,F3332-1,(COUNTIFS(Clef_répartition[Code_Nom],Clef_répartition[[#This Row],[Code_Nom]],Clef_répartition[Année],Clef_répartition[[#This Row],[Année]])))</f>
        <v>66</v>
      </c>
      <c r="G3333" t="str">
        <f>Clef_répartition[[#This Row],[Code_Nom]]&amp;"_"&amp;Clef_répartition[[#This Row],[Nombre]]&amp;"_"&amp;Clef_répartition[[#This Row],[Année]]</f>
        <v>ORPC Yverdon_Organisation régionale de protection civile d'Yverdon_8_2017</v>
      </c>
      <c r="H3333">
        <v>5747</v>
      </c>
      <c r="I3333" t="s">
        <v>26</v>
      </c>
      <c r="J3333">
        <v>2017</v>
      </c>
      <c r="K3333">
        <v>2.0829925295817657E-3</v>
      </c>
    </row>
    <row r="3334" spans="1:11" x14ac:dyDescent="0.25">
      <c r="A3334" t="s">
        <v>721</v>
      </c>
      <c r="B3334" t="s">
        <v>703</v>
      </c>
      <c r="C3334" t="s">
        <v>704</v>
      </c>
      <c r="D3334" t="str">
        <f>Clef_répartition[[#This Row],[Code association]]&amp;"_"&amp;Clef_répartition[[#This Row],[Nom association]]</f>
        <v>ORPC Yverdon_Organisation régionale de protection civile d'Yverdon</v>
      </c>
      <c r="E3334">
        <f>COUNTIFS(D$2:D3334,Clef_répartition[[#This Row],[Code_Nom]],J$2:J3334,Clef_répartition[[#This Row],[Année]])</f>
        <v>9</v>
      </c>
      <c r="F3334">
        <f>IF(Clef_répartition[[#This Row],[Code_Nom]]=D3333,F3333-1,(COUNTIFS(Clef_répartition[Code_Nom],Clef_répartition[[#This Row],[Code_Nom]],Clef_répartition[Année],Clef_répartition[[#This Row],[Année]])))</f>
        <v>65</v>
      </c>
      <c r="G3334" t="str">
        <f>Clef_répartition[[#This Row],[Code_Nom]]&amp;"_"&amp;Clef_répartition[[#This Row],[Nombre]]&amp;"_"&amp;Clef_répartition[[#This Row],[Année]]</f>
        <v>ORPC Yverdon_Organisation régionale de protection civile d'Yverdon_9_2017</v>
      </c>
      <c r="H3334">
        <v>5551</v>
      </c>
      <c r="I3334" t="s">
        <v>28</v>
      </c>
      <c r="J3334">
        <v>2017</v>
      </c>
      <c r="K3334">
        <v>5.3983314248323248E-3</v>
      </c>
    </row>
    <row r="3335" spans="1:11" x14ac:dyDescent="0.25">
      <c r="A3335" t="s">
        <v>721</v>
      </c>
      <c r="B3335" t="s">
        <v>703</v>
      </c>
      <c r="C3335" t="s">
        <v>704</v>
      </c>
      <c r="D3335" t="str">
        <f>Clef_répartition[[#This Row],[Code association]]&amp;"_"&amp;Clef_répartition[[#This Row],[Nom association]]</f>
        <v>ORPC Yverdon_Organisation régionale de protection civile d'Yverdon</v>
      </c>
      <c r="E3335">
        <f>COUNTIFS(D$2:D3335,Clef_répartition[[#This Row],[Code_Nom]],J$2:J3335,Clef_répartition[[#This Row],[Année]])</f>
        <v>10</v>
      </c>
      <c r="F3335">
        <f>IF(Clef_répartition[[#This Row],[Code_Nom]]=D3334,F3334-1,(COUNTIFS(Clef_répartition[Code_Nom],Clef_répartition[[#This Row],[Code_Nom]],Clef_répartition[Année],Clef_répartition[[#This Row],[Année]])))</f>
        <v>64</v>
      </c>
      <c r="G3335" t="str">
        <f>Clef_répartition[[#This Row],[Code_Nom]]&amp;"_"&amp;Clef_répartition[[#This Row],[Nombre]]&amp;"_"&amp;Clef_répartition[[#This Row],[Année]]</f>
        <v>ORPC Yverdon_Organisation régionale de protection civile d'Yverdon_10_2017</v>
      </c>
      <c r="H3335">
        <v>5748</v>
      </c>
      <c r="I3335" t="s">
        <v>38</v>
      </c>
      <c r="J3335">
        <v>2017</v>
      </c>
      <c r="K3335">
        <v>2.8572986531435734E-3</v>
      </c>
    </row>
    <row r="3336" spans="1:11" x14ac:dyDescent="0.25">
      <c r="A3336" t="s">
        <v>721</v>
      </c>
      <c r="B3336" t="s">
        <v>703</v>
      </c>
      <c r="C3336" t="s">
        <v>704</v>
      </c>
      <c r="D3336" t="str">
        <f>Clef_répartition[[#This Row],[Code association]]&amp;"_"&amp;Clef_répartition[[#This Row],[Nom association]]</f>
        <v>ORPC Yverdon_Organisation régionale de protection civile d'Yverdon</v>
      </c>
      <c r="E3336">
        <f>COUNTIFS(D$2:D3336,Clef_répartition[[#This Row],[Code_Nom]],J$2:J3336,Clef_répartition[[#This Row],[Année]])</f>
        <v>11</v>
      </c>
      <c r="F3336">
        <f>IF(Clef_répartition[[#This Row],[Code_Nom]]=D3335,F3335-1,(COUNTIFS(Clef_répartition[Code_Nom],Clef_répartition[[#This Row],[Code_Nom]],Clef_répartition[Année],Clef_répartition[[#This Row],[Année]])))</f>
        <v>63</v>
      </c>
      <c r="G3336" t="str">
        <f>Clef_répartition[[#This Row],[Code_Nom]]&amp;"_"&amp;Clef_répartition[[#This Row],[Nombre]]&amp;"_"&amp;Clef_répartition[[#This Row],[Année]]</f>
        <v>ORPC Yverdon_Organisation régionale de protection civile d'Yverdon_11_2017</v>
      </c>
      <c r="H3336">
        <v>5552</v>
      </c>
      <c r="I3336" t="s">
        <v>40</v>
      </c>
      <c r="J3336">
        <v>2017</v>
      </c>
      <c r="K3336">
        <v>7.0232837123071047E-3</v>
      </c>
    </row>
    <row r="3337" spans="1:11" x14ac:dyDescent="0.25">
      <c r="A3337" t="s">
        <v>721</v>
      </c>
      <c r="B3337" t="s">
        <v>703</v>
      </c>
      <c r="C3337" t="s">
        <v>704</v>
      </c>
      <c r="D3337" t="str">
        <f>Clef_répartition[[#This Row],[Code association]]&amp;"_"&amp;Clef_répartition[[#This Row],[Nom association]]</f>
        <v>ORPC Yverdon_Organisation régionale de protection civile d'Yverdon</v>
      </c>
      <c r="E3337">
        <f>COUNTIFS(D$2:D3337,Clef_répartition[[#This Row],[Code_Nom]],J$2:J3337,Clef_répartition[[#This Row],[Année]])</f>
        <v>12</v>
      </c>
      <c r="F3337">
        <f>IF(Clef_répartition[[#This Row],[Code_Nom]]=D3336,F3336-1,(COUNTIFS(Clef_répartition[Code_Nom],Clef_répartition[[#This Row],[Code_Nom]],Clef_répartition[Année],Clef_répartition[[#This Row],[Année]])))</f>
        <v>62</v>
      </c>
      <c r="G3337" t="str">
        <f>Clef_répartition[[#This Row],[Code_Nom]]&amp;"_"&amp;Clef_répartition[[#This Row],[Nombre]]&amp;"_"&amp;Clef_répartition[[#This Row],[Année]]</f>
        <v>ORPC Yverdon_Organisation régionale de protection civile d'Yverdon_12_2017</v>
      </c>
      <c r="H3337">
        <v>5904</v>
      </c>
      <c r="I3337" t="s">
        <v>46</v>
      </c>
      <c r="J3337">
        <v>2017</v>
      </c>
      <c r="K3337">
        <v>5.8236545067888107E-3</v>
      </c>
    </row>
    <row r="3338" spans="1:11" x14ac:dyDescent="0.25">
      <c r="A3338" t="s">
        <v>721</v>
      </c>
      <c r="B3338" t="s">
        <v>703</v>
      </c>
      <c r="C3338" t="s">
        <v>704</v>
      </c>
      <c r="D3338" t="str">
        <f>Clef_répartition[[#This Row],[Code association]]&amp;"_"&amp;Clef_répartition[[#This Row],[Nom association]]</f>
        <v>ORPC Yverdon_Organisation régionale de protection civile d'Yverdon</v>
      </c>
      <c r="E3338">
        <f>COUNTIFS(D$2:D3338,Clef_répartition[[#This Row],[Code_Nom]],J$2:J3338,Clef_répartition[[#This Row],[Année]])</f>
        <v>13</v>
      </c>
      <c r="F3338">
        <f>IF(Clef_répartition[[#This Row],[Code_Nom]]=D3337,F3337-1,(COUNTIFS(Clef_répartition[Code_Nom],Clef_répartition[[#This Row],[Code_Nom]],Clef_répartition[Année],Clef_répartition[[#This Row],[Année]])))</f>
        <v>61</v>
      </c>
      <c r="G3338" t="str">
        <f>Clef_répartition[[#This Row],[Code_Nom]]&amp;"_"&amp;Clef_répartition[[#This Row],[Nombre]]&amp;"_"&amp;Clef_répartition[[#This Row],[Année]]</f>
        <v>ORPC Yverdon_Organisation régionale de protection civile d'Yverdon_13_2017</v>
      </c>
      <c r="H3338">
        <v>5553</v>
      </c>
      <c r="I3338" t="s">
        <v>47</v>
      </c>
      <c r="J3338">
        <v>2017</v>
      </c>
      <c r="K3338">
        <v>1.1200174491520803E-2</v>
      </c>
    </row>
    <row r="3339" spans="1:11" x14ac:dyDescent="0.25">
      <c r="A3339" t="s">
        <v>721</v>
      </c>
      <c r="B3339" t="s">
        <v>703</v>
      </c>
      <c r="C3339" t="s">
        <v>704</v>
      </c>
      <c r="D3339" t="str">
        <f>Clef_répartition[[#This Row],[Code association]]&amp;"_"&amp;Clef_répartition[[#This Row],[Nom association]]</f>
        <v>ORPC Yverdon_Organisation régionale de protection civile d'Yverdon</v>
      </c>
      <c r="E3339">
        <f>COUNTIFS(D$2:D3339,Clef_répartition[[#This Row],[Code_Nom]],J$2:J3339,Clef_répartition[[#This Row],[Année]])</f>
        <v>14</v>
      </c>
      <c r="F3339">
        <f>IF(Clef_répartition[[#This Row],[Code_Nom]]=D3338,F3338-1,(COUNTIFS(Clef_répartition[Code_Nom],Clef_répartition[[#This Row],[Code_Nom]],Clef_répartition[Année],Clef_répartition[[#This Row],[Année]])))</f>
        <v>60</v>
      </c>
      <c r="G3339" t="str">
        <f>Clef_répartition[[#This Row],[Code_Nom]]&amp;"_"&amp;Clef_répartition[[#This Row],[Nombre]]&amp;"_"&amp;Clef_répartition[[#This Row],[Année]]</f>
        <v>ORPC Yverdon_Organisation régionale de protection civile d'Yverdon_14_2017</v>
      </c>
      <c r="H3339">
        <v>5905</v>
      </c>
      <c r="I3339" t="s">
        <v>49</v>
      </c>
      <c r="J3339">
        <v>2017</v>
      </c>
      <c r="K3339">
        <v>7.2959267135612625E-3</v>
      </c>
    </row>
    <row r="3340" spans="1:11" x14ac:dyDescent="0.25">
      <c r="A3340" t="s">
        <v>721</v>
      </c>
      <c r="B3340" t="s">
        <v>703</v>
      </c>
      <c r="C3340" t="s">
        <v>704</v>
      </c>
      <c r="D3340" t="str">
        <f>Clef_répartition[[#This Row],[Code association]]&amp;"_"&amp;Clef_répartition[[#This Row],[Nom association]]</f>
        <v>ORPC Yverdon_Organisation régionale de protection civile d'Yverdon</v>
      </c>
      <c r="E3340">
        <f>COUNTIFS(D$2:D3340,Clef_répartition[[#This Row],[Code_Nom]],J$2:J3340,Clef_répartition[[#This Row],[Année]])</f>
        <v>15</v>
      </c>
      <c r="F3340">
        <f>IF(Clef_répartition[[#This Row],[Code_Nom]]=D3339,F3339-1,(COUNTIFS(Clef_répartition[Code_Nom],Clef_répartition[[#This Row],[Code_Nom]],Clef_répartition[Année],Clef_répartition[[#This Row],[Année]])))</f>
        <v>59</v>
      </c>
      <c r="G3340" t="str">
        <f>Clef_répartition[[#This Row],[Code_Nom]]&amp;"_"&amp;Clef_répartition[[#This Row],[Nombre]]&amp;"_"&amp;Clef_répartition[[#This Row],[Année]]</f>
        <v>ORPC Yverdon_Organisation régionale de protection civile d'Yverdon_15_2017</v>
      </c>
      <c r="H3340">
        <v>5907</v>
      </c>
      <c r="I3340" t="s">
        <v>54</v>
      </c>
      <c r="J3340">
        <v>2017</v>
      </c>
      <c r="K3340">
        <v>3.2499045749495611E-3</v>
      </c>
    </row>
    <row r="3341" spans="1:11" x14ac:dyDescent="0.25">
      <c r="A3341" t="s">
        <v>721</v>
      </c>
      <c r="B3341" t="s">
        <v>703</v>
      </c>
      <c r="C3341" t="s">
        <v>704</v>
      </c>
      <c r="D3341" t="str">
        <f>Clef_répartition[[#This Row],[Code association]]&amp;"_"&amp;Clef_répartition[[#This Row],[Nom association]]</f>
        <v>ORPC Yverdon_Organisation régionale de protection civile d'Yverdon</v>
      </c>
      <c r="E3341">
        <f>COUNTIFS(D$2:D3341,Clef_répartition[[#This Row],[Code_Nom]],J$2:J3341,Clef_répartition[[#This Row],[Année]])</f>
        <v>16</v>
      </c>
      <c r="F3341">
        <f>IF(Clef_répartition[[#This Row],[Code_Nom]]=D3340,F3340-1,(COUNTIFS(Clef_répartition[Code_Nom],Clef_répartition[[#This Row],[Code_Nom]],Clef_répartition[Année],Clef_répartition[[#This Row],[Année]])))</f>
        <v>58</v>
      </c>
      <c r="G3341" t="str">
        <f>Clef_répartition[[#This Row],[Code_Nom]]&amp;"_"&amp;Clef_répartition[[#This Row],[Nombre]]&amp;"_"&amp;Clef_répartition[[#This Row],[Année]]</f>
        <v>ORPC Yverdon_Organisation régionale de protection civile d'Yverdon_16_2017</v>
      </c>
      <c r="H3341">
        <v>5749</v>
      </c>
      <c r="I3341" t="s">
        <v>58</v>
      </c>
      <c r="J3341">
        <v>2017</v>
      </c>
      <c r="K3341">
        <v>5.3525274006216261E-2</v>
      </c>
    </row>
    <row r="3342" spans="1:11" x14ac:dyDescent="0.25">
      <c r="A3342" t="s">
        <v>721</v>
      </c>
      <c r="B3342" t="s">
        <v>703</v>
      </c>
      <c r="C3342" t="s">
        <v>704</v>
      </c>
      <c r="D3342" t="str">
        <f>Clef_répartition[[#This Row],[Code association]]&amp;"_"&amp;Clef_répartition[[#This Row],[Nom association]]</f>
        <v>ORPC Yverdon_Organisation régionale de protection civile d'Yverdon</v>
      </c>
      <c r="E3342">
        <f>COUNTIFS(D$2:D3342,Clef_répartition[[#This Row],[Code_Nom]],J$2:J3342,Clef_répartition[[#This Row],[Année]])</f>
        <v>17</v>
      </c>
      <c r="F3342">
        <f>IF(Clef_répartition[[#This Row],[Code_Nom]]=D3341,F3341-1,(COUNTIFS(Clef_répartition[Code_Nom],Clef_répartition[[#This Row],[Code_Nom]],Clef_répartition[Année],Clef_répartition[[#This Row],[Année]])))</f>
        <v>57</v>
      </c>
      <c r="G3342" t="str">
        <f>Clef_répartition[[#This Row],[Code_Nom]]&amp;"_"&amp;Clef_répartition[[#This Row],[Nombre]]&amp;"_"&amp;Clef_répartition[[#This Row],[Année]]</f>
        <v>ORPC Yverdon_Organisation régionale de protection civile d'Yverdon_17_2017</v>
      </c>
      <c r="H3342">
        <v>5908</v>
      </c>
      <c r="I3342" t="s">
        <v>59</v>
      </c>
      <c r="J3342">
        <v>2017</v>
      </c>
      <c r="K3342">
        <v>1.5158950869731177E-3</v>
      </c>
    </row>
    <row r="3343" spans="1:11" x14ac:dyDescent="0.25">
      <c r="A3343" t="s">
        <v>721</v>
      </c>
      <c r="B3343" t="s">
        <v>703</v>
      </c>
      <c r="C3343" t="s">
        <v>704</v>
      </c>
      <c r="D3343" t="str">
        <f>Clef_répartition[[#This Row],[Code association]]&amp;"_"&amp;Clef_répartition[[#This Row],[Nom association]]</f>
        <v>ORPC Yverdon_Organisation régionale de protection civile d'Yverdon</v>
      </c>
      <c r="E3343">
        <f>COUNTIFS(D$2:D3343,Clef_répartition[[#This Row],[Code_Nom]],J$2:J3343,Clef_répartition[[#This Row],[Année]])</f>
        <v>18</v>
      </c>
      <c r="F3343">
        <f>IF(Clef_répartition[[#This Row],[Code_Nom]]=D3342,F3342-1,(COUNTIFS(Clef_répartition[Code_Nom],Clef_répartition[[#This Row],[Code_Nom]],Clef_répartition[Année],Clef_répartition[[#This Row],[Année]])))</f>
        <v>56</v>
      </c>
      <c r="G3343" t="str">
        <f>Clef_répartition[[#This Row],[Code_Nom]]&amp;"_"&amp;Clef_répartition[[#This Row],[Nombre]]&amp;"_"&amp;Clef_répartition[[#This Row],[Année]]</f>
        <v>ORPC Yverdon_Organisation régionale de protection civile d'Yverdon_18_2017</v>
      </c>
      <c r="H3343">
        <v>5909</v>
      </c>
      <c r="I3343" t="s">
        <v>60</v>
      </c>
      <c r="J3343">
        <v>2017</v>
      </c>
      <c r="K3343">
        <v>7.6885326353672498E-3</v>
      </c>
    </row>
    <row r="3344" spans="1:11" x14ac:dyDescent="0.25">
      <c r="A3344" t="s">
        <v>721</v>
      </c>
      <c r="B3344" t="s">
        <v>703</v>
      </c>
      <c r="C3344" t="s">
        <v>704</v>
      </c>
      <c r="D3344" t="str">
        <f>Clef_répartition[[#This Row],[Code association]]&amp;"_"&amp;Clef_répartition[[#This Row],[Nom association]]</f>
        <v>ORPC Yverdon_Organisation régionale de protection civile d'Yverdon</v>
      </c>
      <c r="E3344">
        <f>COUNTIFS(D$2:D3344,Clef_répartition[[#This Row],[Code_Nom]],J$2:J3344,Clef_répartition[[#This Row],[Année]])</f>
        <v>19</v>
      </c>
      <c r="F3344">
        <f>IF(Clef_répartition[[#This Row],[Code_Nom]]=D3343,F3343-1,(COUNTIFS(Clef_répartition[Code_Nom],Clef_répartition[[#This Row],[Code_Nom]],Clef_répartition[Année],Clef_répartition[[#This Row],[Année]])))</f>
        <v>55</v>
      </c>
      <c r="G3344" t="str">
        <f>Clef_répartition[[#This Row],[Code_Nom]]&amp;"_"&amp;Clef_répartition[[#This Row],[Nombre]]&amp;"_"&amp;Clef_répartition[[#This Row],[Année]]</f>
        <v>ORPC Yverdon_Organisation régionale de protection civile d'Yverdon_19_2017</v>
      </c>
      <c r="H3344">
        <v>5554</v>
      </c>
      <c r="I3344" t="s">
        <v>71</v>
      </c>
      <c r="J3344">
        <v>2017</v>
      </c>
      <c r="K3344">
        <v>1.0567642728611156E-2</v>
      </c>
    </row>
    <row r="3345" spans="1:11" x14ac:dyDescent="0.25">
      <c r="A3345" t="s">
        <v>721</v>
      </c>
      <c r="B3345" t="s">
        <v>703</v>
      </c>
      <c r="C3345" t="s">
        <v>704</v>
      </c>
      <c r="D3345" t="str">
        <f>Clef_répartition[[#This Row],[Code association]]&amp;"_"&amp;Clef_répartition[[#This Row],[Nom association]]</f>
        <v>ORPC Yverdon_Organisation régionale de protection civile d'Yverdon</v>
      </c>
      <c r="E3345">
        <f>COUNTIFS(D$2:D3345,Clef_répartition[[#This Row],[Code_Nom]],J$2:J3345,Clef_répartition[[#This Row],[Année]])</f>
        <v>20</v>
      </c>
      <c r="F3345">
        <f>IF(Clef_répartition[[#This Row],[Code_Nom]]=D3344,F3344-1,(COUNTIFS(Clef_répartition[Code_Nom],Clef_répartition[[#This Row],[Code_Nom]],Clef_répartition[Année],Clef_répartition[[#This Row],[Année]])))</f>
        <v>54</v>
      </c>
      <c r="G3345" t="str">
        <f>Clef_répartition[[#This Row],[Code_Nom]]&amp;"_"&amp;Clef_répartition[[#This Row],[Nombre]]&amp;"_"&amp;Clef_répartition[[#This Row],[Année]]</f>
        <v>ORPC Yverdon_Organisation régionale de protection civile d'Yverdon_20_2017</v>
      </c>
      <c r="H3345">
        <v>5555</v>
      </c>
      <c r="I3345" t="s">
        <v>75</v>
      </c>
      <c r="J3345">
        <v>2017</v>
      </c>
      <c r="K3345">
        <v>4.1114564589126998E-3</v>
      </c>
    </row>
    <row r="3346" spans="1:11" x14ac:dyDescent="0.25">
      <c r="A3346" t="s">
        <v>721</v>
      </c>
      <c r="B3346" t="s">
        <v>703</v>
      </c>
      <c r="C3346" t="s">
        <v>704</v>
      </c>
      <c r="D3346" t="str">
        <f>Clef_répartition[[#This Row],[Code association]]&amp;"_"&amp;Clef_répartition[[#This Row],[Nom association]]</f>
        <v>ORPC Yverdon_Organisation régionale de protection civile d'Yverdon</v>
      </c>
      <c r="E3346">
        <f>COUNTIFS(D$2:D3346,Clef_répartition[[#This Row],[Code_Nom]],J$2:J3346,Clef_répartition[[#This Row],[Année]])</f>
        <v>21</v>
      </c>
      <c r="F3346">
        <f>IF(Clef_répartition[[#This Row],[Code_Nom]]=D3345,F3345-1,(COUNTIFS(Clef_répartition[Code_Nom],Clef_répartition[[#This Row],[Code_Nom]],Clef_répartition[Année],Clef_répartition[[#This Row],[Année]])))</f>
        <v>53</v>
      </c>
      <c r="G3346" t="str">
        <f>Clef_répartition[[#This Row],[Code_Nom]]&amp;"_"&amp;Clef_répartition[[#This Row],[Nombre]]&amp;"_"&amp;Clef_répartition[[#This Row],[Année]]</f>
        <v>ORPC Yverdon_Organisation régionale de protection civile d'Yverdon_21_2017</v>
      </c>
      <c r="H3346">
        <v>5910</v>
      </c>
      <c r="I3346" t="s">
        <v>83</v>
      </c>
      <c r="J3346">
        <v>2017</v>
      </c>
      <c r="K3346">
        <v>4.1441736190631984E-3</v>
      </c>
    </row>
    <row r="3347" spans="1:11" x14ac:dyDescent="0.25">
      <c r="A3347" t="s">
        <v>721</v>
      </c>
      <c r="B3347" t="s">
        <v>703</v>
      </c>
      <c r="C3347" t="s">
        <v>704</v>
      </c>
      <c r="D3347" t="str">
        <f>Clef_répartition[[#This Row],[Code association]]&amp;"_"&amp;Clef_répartition[[#This Row],[Nom association]]</f>
        <v>ORPC Yverdon_Organisation régionale de protection civile d'Yverdon</v>
      </c>
      <c r="E3347">
        <f>COUNTIFS(D$2:D3347,Clef_répartition[[#This Row],[Code_Nom]],J$2:J3347,Clef_répartition[[#This Row],[Année]])</f>
        <v>22</v>
      </c>
      <c r="F3347">
        <f>IF(Clef_répartition[[#This Row],[Code_Nom]]=D3346,F3346-1,(COUNTIFS(Clef_répartition[Code_Nom],Clef_répartition[[#This Row],[Code_Nom]],Clef_répartition[Année],Clef_répartition[[#This Row],[Année]])))</f>
        <v>52</v>
      </c>
      <c r="G3347" t="str">
        <f>Clef_répartition[[#This Row],[Code_Nom]]&amp;"_"&amp;Clef_répartition[[#This Row],[Nombre]]&amp;"_"&amp;Clef_répartition[[#This Row],[Année]]</f>
        <v>ORPC Yverdon_Organisation régionale de protection civile d'Yverdon_22_2017</v>
      </c>
      <c r="H3347">
        <v>5752</v>
      </c>
      <c r="I3347" t="s">
        <v>84</v>
      </c>
      <c r="J3347">
        <v>2017</v>
      </c>
      <c r="K3347">
        <v>4.1332678990130319E-3</v>
      </c>
    </row>
    <row r="3348" spans="1:11" x14ac:dyDescent="0.25">
      <c r="A3348" t="s">
        <v>721</v>
      </c>
      <c r="B3348" t="s">
        <v>703</v>
      </c>
      <c r="C3348" t="s">
        <v>704</v>
      </c>
      <c r="D3348" t="str">
        <f>Clef_répartition[[#This Row],[Code association]]&amp;"_"&amp;Clef_répartition[[#This Row],[Nom association]]</f>
        <v>ORPC Yverdon_Organisation régionale de protection civile d'Yverdon</v>
      </c>
      <c r="E3348">
        <f>COUNTIFS(D$2:D3348,Clef_répartition[[#This Row],[Code_Nom]],J$2:J3348,Clef_répartition[[#This Row],[Année]])</f>
        <v>23</v>
      </c>
      <c r="F3348">
        <f>IF(Clef_répartition[[#This Row],[Code_Nom]]=D3347,F3347-1,(COUNTIFS(Clef_répartition[Code_Nom],Clef_répartition[[#This Row],[Code_Nom]],Clef_répartition[Année],Clef_répartition[[#This Row],[Année]])))</f>
        <v>51</v>
      </c>
      <c r="G3348" t="str">
        <f>Clef_répartition[[#This Row],[Code_Nom]]&amp;"_"&amp;Clef_répartition[[#This Row],[Nombre]]&amp;"_"&amp;Clef_répartition[[#This Row],[Année]]</f>
        <v>ORPC Yverdon_Organisation régionale de protection civile d'Yverdon_23_2017</v>
      </c>
      <c r="H3348">
        <v>5911</v>
      </c>
      <c r="I3348" t="s">
        <v>86</v>
      </c>
      <c r="J3348">
        <v>2017</v>
      </c>
      <c r="K3348">
        <v>2.6282785320900811E-3</v>
      </c>
    </row>
    <row r="3349" spans="1:11" x14ac:dyDescent="0.25">
      <c r="A3349" t="s">
        <v>721</v>
      </c>
      <c r="B3349" t="s">
        <v>703</v>
      </c>
      <c r="C3349" t="s">
        <v>704</v>
      </c>
      <c r="D3349" t="str">
        <f>Clef_répartition[[#This Row],[Code association]]&amp;"_"&amp;Clef_répartition[[#This Row],[Nom association]]</f>
        <v>ORPC Yverdon_Organisation régionale de protection civile d'Yverdon</v>
      </c>
      <c r="E3349">
        <f>COUNTIFS(D$2:D3349,Clef_répartition[[#This Row],[Code_Nom]],J$2:J3349,Clef_répartition[[#This Row],[Année]])</f>
        <v>24</v>
      </c>
      <c r="F3349">
        <f>IF(Clef_répartition[[#This Row],[Code_Nom]]=D3348,F3348-1,(COUNTIFS(Clef_répartition[Code_Nom],Clef_répartition[[#This Row],[Code_Nom]],Clef_répartition[Année],Clef_répartition[[#This Row],[Année]])))</f>
        <v>50</v>
      </c>
      <c r="G3349" t="str">
        <f>Clef_répartition[[#This Row],[Code_Nom]]&amp;"_"&amp;Clef_répartition[[#This Row],[Nombre]]&amp;"_"&amp;Clef_répartition[[#This Row],[Année]]</f>
        <v>ORPC Yverdon_Organisation régionale de protection civile d'Yverdon_24_2017</v>
      </c>
      <c r="H3349">
        <v>5912</v>
      </c>
      <c r="I3349" t="s">
        <v>91</v>
      </c>
      <c r="J3349">
        <v>2017</v>
      </c>
      <c r="K3349">
        <v>1.5922351273242815E-3</v>
      </c>
    </row>
    <row r="3350" spans="1:11" x14ac:dyDescent="0.25">
      <c r="A3350" t="s">
        <v>721</v>
      </c>
      <c r="B3350" t="s">
        <v>703</v>
      </c>
      <c r="C3350" t="s">
        <v>704</v>
      </c>
      <c r="D3350" t="str">
        <f>Clef_répartition[[#This Row],[Code association]]&amp;"_"&amp;Clef_répartition[[#This Row],[Nom association]]</f>
        <v>ORPC Yverdon_Organisation régionale de protection civile d'Yverdon</v>
      </c>
      <c r="E3350">
        <f>COUNTIFS(D$2:D3350,Clef_répartition[[#This Row],[Code_Nom]],J$2:J3350,Clef_répartition[[#This Row],[Année]])</f>
        <v>25</v>
      </c>
      <c r="F3350">
        <f>IF(Clef_répartition[[#This Row],[Code_Nom]]=D3349,F3349-1,(COUNTIFS(Clef_répartition[Code_Nom],Clef_répartition[[#This Row],[Code_Nom]],Clef_répartition[Année],Clef_répartition[[#This Row],[Année]])))</f>
        <v>49</v>
      </c>
      <c r="G3350" t="str">
        <f>Clef_répartition[[#This Row],[Code_Nom]]&amp;"_"&amp;Clef_répartition[[#This Row],[Nombre]]&amp;"_"&amp;Clef_répartition[[#This Row],[Année]]</f>
        <v>ORPC Yverdon_Organisation régionale de protection civile d'Yverdon_25_2017</v>
      </c>
      <c r="H3350">
        <v>5913</v>
      </c>
      <c r="I3350" t="s">
        <v>96</v>
      </c>
      <c r="J3350">
        <v>2017</v>
      </c>
      <c r="K3350">
        <v>8.8663504007852126E-3</v>
      </c>
    </row>
    <row r="3351" spans="1:11" x14ac:dyDescent="0.25">
      <c r="A3351" t="s">
        <v>721</v>
      </c>
      <c r="B3351" t="s">
        <v>703</v>
      </c>
      <c r="C3351" t="s">
        <v>704</v>
      </c>
      <c r="D3351" t="str">
        <f>Clef_répartition[[#This Row],[Code association]]&amp;"_"&amp;Clef_répartition[[#This Row],[Nom association]]</f>
        <v>ORPC Yverdon_Organisation régionale de protection civile d'Yverdon</v>
      </c>
      <c r="E3351">
        <f>COUNTIFS(D$2:D3351,Clef_répartition[[#This Row],[Code_Nom]],J$2:J3351,Clef_répartition[[#This Row],[Année]])</f>
        <v>26</v>
      </c>
      <c r="F3351">
        <f>IF(Clef_répartition[[#This Row],[Code_Nom]]=D3350,F3350-1,(COUNTIFS(Clef_répartition[Code_Nom],Clef_répartition[[#This Row],[Code_Nom]],Clef_répartition[Année],Clef_répartition[[#This Row],[Année]])))</f>
        <v>48</v>
      </c>
      <c r="G3351" t="str">
        <f>Clef_répartition[[#This Row],[Code_Nom]]&amp;"_"&amp;Clef_répartition[[#This Row],[Nombre]]&amp;"_"&amp;Clef_répartition[[#This Row],[Année]]</f>
        <v>ORPC Yverdon_Organisation régionale de protection civile d'Yverdon_26_2017</v>
      </c>
      <c r="H3351">
        <v>5914</v>
      </c>
      <c r="I3351" t="s">
        <v>105</v>
      </c>
      <c r="J3351">
        <v>2017</v>
      </c>
      <c r="K3351">
        <v>3.9369649381100387E-3</v>
      </c>
    </row>
    <row r="3352" spans="1:11" x14ac:dyDescent="0.25">
      <c r="A3352" t="s">
        <v>721</v>
      </c>
      <c r="B3352" t="s">
        <v>703</v>
      </c>
      <c r="C3352" t="s">
        <v>704</v>
      </c>
      <c r="D3352" t="str">
        <f>Clef_répartition[[#This Row],[Code association]]&amp;"_"&amp;Clef_répartition[[#This Row],[Nom association]]</f>
        <v>ORPC Yverdon_Organisation régionale de protection civile d'Yverdon</v>
      </c>
      <c r="E3352">
        <f>COUNTIFS(D$2:D3352,Clef_répartition[[#This Row],[Code_Nom]],J$2:J3352,Clef_répartition[[#This Row],[Année]])</f>
        <v>27</v>
      </c>
      <c r="F3352">
        <f>IF(Clef_répartition[[#This Row],[Code_Nom]]=D3351,F3351-1,(COUNTIFS(Clef_répartition[Code_Nom],Clef_répartition[[#This Row],[Code_Nom]],Clef_répartition[Année],Clef_répartition[[#This Row],[Année]])))</f>
        <v>47</v>
      </c>
      <c r="G3352" t="str">
        <f>Clef_répartition[[#This Row],[Code_Nom]]&amp;"_"&amp;Clef_répartition[[#This Row],[Nombre]]&amp;"_"&amp;Clef_répartition[[#This Row],[Année]]</f>
        <v>ORPC Yverdon_Organisation régionale de protection civile d'Yverdon_27_2017</v>
      </c>
      <c r="H3352">
        <v>5556</v>
      </c>
      <c r="I3352" t="s">
        <v>115</v>
      </c>
      <c r="J3352">
        <v>2017</v>
      </c>
      <c r="K3352">
        <v>4.6349310213206823E-3</v>
      </c>
    </row>
    <row r="3353" spans="1:11" x14ac:dyDescent="0.25">
      <c r="A3353" t="s">
        <v>721</v>
      </c>
      <c r="B3353" t="s">
        <v>703</v>
      </c>
      <c r="C3353" t="s">
        <v>704</v>
      </c>
      <c r="D3353" t="str">
        <f>Clef_répartition[[#This Row],[Code association]]&amp;"_"&amp;Clef_répartition[[#This Row],[Nom association]]</f>
        <v>ORPC Yverdon_Organisation régionale de protection civile d'Yverdon</v>
      </c>
      <c r="E3353">
        <f>COUNTIFS(D$2:D3353,Clef_répartition[[#This Row],[Code_Nom]],J$2:J3353,Clef_répartition[[#This Row],[Année]])</f>
        <v>28</v>
      </c>
      <c r="F3353">
        <f>IF(Clef_répartition[[#This Row],[Code_Nom]]=D3352,F3352-1,(COUNTIFS(Clef_répartition[Code_Nom],Clef_répartition[[#This Row],[Code_Nom]],Clef_répartition[Année],Clef_répartition[[#This Row],[Année]])))</f>
        <v>46</v>
      </c>
      <c r="G3353" t="str">
        <f>Clef_répartition[[#This Row],[Code_Nom]]&amp;"_"&amp;Clef_répartition[[#This Row],[Nombre]]&amp;"_"&amp;Clef_répartition[[#This Row],[Année]]</f>
        <v>ORPC Yverdon_Organisation régionale de protection civile d'Yverdon_28_2017</v>
      </c>
      <c r="H3353">
        <v>5557</v>
      </c>
      <c r="I3353" t="s">
        <v>116</v>
      </c>
      <c r="J3353">
        <v>2017</v>
      </c>
      <c r="K3353">
        <v>2.2902012105349254E-3</v>
      </c>
    </row>
    <row r="3354" spans="1:11" x14ac:dyDescent="0.25">
      <c r="A3354" t="s">
        <v>721</v>
      </c>
      <c r="B3354" t="s">
        <v>703</v>
      </c>
      <c r="C3354" t="s">
        <v>704</v>
      </c>
      <c r="D3354" t="str">
        <f>Clef_répartition[[#This Row],[Code association]]&amp;"_"&amp;Clef_répartition[[#This Row],[Nom association]]</f>
        <v>ORPC Yverdon_Organisation régionale de protection civile d'Yverdon</v>
      </c>
      <c r="E3354">
        <f>COUNTIFS(D$2:D3354,Clef_répartition[[#This Row],[Code_Nom]],J$2:J3354,Clef_répartition[[#This Row],[Année]])</f>
        <v>29</v>
      </c>
      <c r="F3354">
        <f>IF(Clef_répartition[[#This Row],[Code_Nom]]=D3353,F3353-1,(COUNTIFS(Clef_répartition[Code_Nom],Clef_répartition[[#This Row],[Code_Nom]],Clef_répartition[Année],Clef_répartition[[#This Row],[Année]])))</f>
        <v>45</v>
      </c>
      <c r="G3354" t="str">
        <f>Clef_répartition[[#This Row],[Code_Nom]]&amp;"_"&amp;Clef_répartition[[#This Row],[Nombre]]&amp;"_"&amp;Clef_répartition[[#This Row],[Année]]</f>
        <v>ORPC Yverdon_Organisation régionale de protection civile d'Yverdon_29_2017</v>
      </c>
      <c r="H3354">
        <v>5559</v>
      </c>
      <c r="I3354" t="s">
        <v>121</v>
      </c>
      <c r="J3354">
        <v>2017</v>
      </c>
      <c r="K3354">
        <v>4.5913081411200173E-3</v>
      </c>
    </row>
    <row r="3355" spans="1:11" x14ac:dyDescent="0.25">
      <c r="A3355" t="s">
        <v>721</v>
      </c>
      <c r="B3355" t="s">
        <v>703</v>
      </c>
      <c r="C3355" t="s">
        <v>704</v>
      </c>
      <c r="D3355" t="str">
        <f>Clef_répartition[[#This Row],[Code association]]&amp;"_"&amp;Clef_répartition[[#This Row],[Nom association]]</f>
        <v>ORPC Yverdon_Organisation régionale de protection civile d'Yverdon</v>
      </c>
      <c r="E3355">
        <f>COUNTIFS(D$2:D3355,Clef_répartition[[#This Row],[Code_Nom]],J$2:J3355,Clef_répartition[[#This Row],[Année]])</f>
        <v>30</v>
      </c>
      <c r="F3355">
        <f>IF(Clef_répartition[[#This Row],[Code_Nom]]=D3354,F3354-1,(COUNTIFS(Clef_répartition[Code_Nom],Clef_répartition[[#This Row],[Code_Nom]],Clef_répartition[Année],Clef_répartition[[#This Row],[Année]])))</f>
        <v>44</v>
      </c>
      <c r="G3355" t="str">
        <f>Clef_répartition[[#This Row],[Code_Nom]]&amp;"_"&amp;Clef_répartition[[#This Row],[Nombre]]&amp;"_"&amp;Clef_répartition[[#This Row],[Année]]</f>
        <v>ORPC Yverdon_Organisation régionale de protection civile d'Yverdon_30_2017</v>
      </c>
      <c r="H3355">
        <v>5560</v>
      </c>
      <c r="I3355" t="s">
        <v>131</v>
      </c>
      <c r="J3355">
        <v>2017</v>
      </c>
      <c r="K3355">
        <v>2.4974098914880855E-3</v>
      </c>
    </row>
    <row r="3356" spans="1:11" x14ac:dyDescent="0.25">
      <c r="A3356" t="s">
        <v>721</v>
      </c>
      <c r="B3356" t="s">
        <v>703</v>
      </c>
      <c r="C3356" t="s">
        <v>704</v>
      </c>
      <c r="D3356" t="str">
        <f>Clef_répartition[[#This Row],[Code association]]&amp;"_"&amp;Clef_répartition[[#This Row],[Nom association]]</f>
        <v>ORPC Yverdon_Organisation régionale de protection civile d'Yverdon</v>
      </c>
      <c r="E3356">
        <f>COUNTIFS(D$2:D3356,Clef_répartition[[#This Row],[Code_Nom]],J$2:J3356,Clef_répartition[[#This Row],[Année]])</f>
        <v>31</v>
      </c>
      <c r="F3356">
        <f>IF(Clef_répartition[[#This Row],[Code_Nom]]=D3355,F3355-1,(COUNTIFS(Clef_répartition[Code_Nom],Clef_répartition[[#This Row],[Code_Nom]],Clef_répartition[Année],Clef_répartition[[#This Row],[Année]])))</f>
        <v>43</v>
      </c>
      <c r="G3356" t="str">
        <f>Clef_répartition[[#This Row],[Code_Nom]]&amp;"_"&amp;Clef_répartition[[#This Row],[Nombre]]&amp;"_"&amp;Clef_répartition[[#This Row],[Année]]</f>
        <v>ORPC Yverdon_Organisation régionale de protection civile d'Yverdon_31_2017</v>
      </c>
      <c r="H3356">
        <v>5561</v>
      </c>
      <c r="I3356" t="s">
        <v>132</v>
      </c>
      <c r="J3356">
        <v>2017</v>
      </c>
      <c r="K3356">
        <v>3.5814384644746171E-2</v>
      </c>
    </row>
    <row r="3357" spans="1:11" x14ac:dyDescent="0.25">
      <c r="A3357" t="s">
        <v>721</v>
      </c>
      <c r="B3357" t="s">
        <v>703</v>
      </c>
      <c r="C3357" t="s">
        <v>704</v>
      </c>
      <c r="D3357" t="str">
        <f>Clef_répartition[[#This Row],[Code association]]&amp;"_"&amp;Clef_répartition[[#This Row],[Nom association]]</f>
        <v>ORPC Yverdon_Organisation régionale de protection civile d'Yverdon</v>
      </c>
      <c r="E3357">
        <f>COUNTIFS(D$2:D3357,Clef_répartition[[#This Row],[Code_Nom]],J$2:J3357,Clef_répartition[[#This Row],[Année]])</f>
        <v>32</v>
      </c>
      <c r="F3357">
        <f>IF(Clef_répartition[[#This Row],[Code_Nom]]=D3356,F3356-1,(COUNTIFS(Clef_répartition[Code_Nom],Clef_répartition[[#This Row],[Code_Nom]],Clef_répartition[Année],Clef_répartition[[#This Row],[Année]])))</f>
        <v>42</v>
      </c>
      <c r="G3357" t="str">
        <f>Clef_répartition[[#This Row],[Code_Nom]]&amp;"_"&amp;Clef_répartition[[#This Row],[Nombre]]&amp;"_"&amp;Clef_répartition[[#This Row],[Année]]</f>
        <v>ORPC Yverdon_Organisation régionale de protection civile d'Yverdon_32_2017</v>
      </c>
      <c r="H3357">
        <v>5754</v>
      </c>
      <c r="I3357" t="s">
        <v>142</v>
      </c>
      <c r="J3357">
        <v>2017</v>
      </c>
      <c r="K3357">
        <v>3.3698674955013903E-3</v>
      </c>
    </row>
    <row r="3358" spans="1:11" x14ac:dyDescent="0.25">
      <c r="A3358" t="s">
        <v>721</v>
      </c>
      <c r="B3358" t="s">
        <v>703</v>
      </c>
      <c r="C3358" t="s">
        <v>704</v>
      </c>
      <c r="D3358" t="str">
        <f>Clef_répartition[[#This Row],[Code association]]&amp;"_"&amp;Clef_répartition[[#This Row],[Nom association]]</f>
        <v>ORPC Yverdon_Organisation régionale de protection civile d'Yverdon</v>
      </c>
      <c r="E3358">
        <f>COUNTIFS(D$2:D3358,Clef_répartition[[#This Row],[Code_Nom]],J$2:J3358,Clef_répartition[[#This Row],[Année]])</f>
        <v>33</v>
      </c>
      <c r="F3358">
        <f>IF(Clef_répartition[[#This Row],[Code_Nom]]=D3357,F3357-1,(COUNTIFS(Clef_répartition[Code_Nom],Clef_répartition[[#This Row],[Code_Nom]],Clef_répartition[Année],Clef_répartition[[#This Row],[Année]])))</f>
        <v>41</v>
      </c>
      <c r="G3358" t="str">
        <f>Clef_répartition[[#This Row],[Code_Nom]]&amp;"_"&amp;Clef_répartition[[#This Row],[Nombre]]&amp;"_"&amp;Clef_répartition[[#This Row],[Année]]</f>
        <v>ORPC Yverdon_Organisation régionale de protection civile d'Yverdon_33_2017</v>
      </c>
      <c r="H3358">
        <v>5758</v>
      </c>
      <c r="I3358" t="s">
        <v>147</v>
      </c>
      <c r="J3358">
        <v>2017</v>
      </c>
      <c r="K3358">
        <v>1.7449152080266099E-3</v>
      </c>
    </row>
    <row r="3359" spans="1:11" x14ac:dyDescent="0.25">
      <c r="A3359" t="s">
        <v>721</v>
      </c>
      <c r="B3359" t="s">
        <v>703</v>
      </c>
      <c r="C3359" t="s">
        <v>704</v>
      </c>
      <c r="D3359" t="str">
        <f>Clef_répartition[[#This Row],[Code association]]&amp;"_"&amp;Clef_répartition[[#This Row],[Nom association]]</f>
        <v>ORPC Yverdon_Organisation régionale de protection civile d'Yverdon</v>
      </c>
      <c r="E3359">
        <f>COUNTIFS(D$2:D3359,Clef_répartition[[#This Row],[Code_Nom]],J$2:J3359,Clef_répartition[[#This Row],[Année]])</f>
        <v>34</v>
      </c>
      <c r="F3359">
        <f>IF(Clef_répartition[[#This Row],[Code_Nom]]=D3358,F3358-1,(COUNTIFS(Clef_répartition[Code_Nom],Clef_répartition[[#This Row],[Code_Nom]],Clef_répartition[Année],Clef_répartition[[#This Row],[Année]])))</f>
        <v>40</v>
      </c>
      <c r="G3359" t="str">
        <f>Clef_répartition[[#This Row],[Code_Nom]]&amp;"_"&amp;Clef_répartition[[#This Row],[Nombre]]&amp;"_"&amp;Clef_répartition[[#This Row],[Année]]</f>
        <v>ORPC Yverdon_Organisation régionale de protection civile d'Yverdon_34_2017</v>
      </c>
      <c r="H3359">
        <v>5871</v>
      </c>
      <c r="I3359" t="s">
        <v>143</v>
      </c>
      <c r="J3359">
        <v>2017</v>
      </c>
      <c r="K3359">
        <v>1.6271334314848139E-2</v>
      </c>
    </row>
    <row r="3360" spans="1:11" x14ac:dyDescent="0.25">
      <c r="A3360" t="s">
        <v>721</v>
      </c>
      <c r="B3360" t="s">
        <v>703</v>
      </c>
      <c r="C3360" t="s">
        <v>704</v>
      </c>
      <c r="D3360" t="str">
        <f>Clef_répartition[[#This Row],[Code association]]&amp;"_"&amp;Clef_répartition[[#This Row],[Nom association]]</f>
        <v>ORPC Yverdon_Organisation régionale de protection civile d'Yverdon</v>
      </c>
      <c r="E3360">
        <f>COUNTIFS(D$2:D3360,Clef_répartition[[#This Row],[Code_Nom]],J$2:J3360,Clef_répartition[[#This Row],[Année]])</f>
        <v>35</v>
      </c>
      <c r="F3360">
        <f>IF(Clef_répartition[[#This Row],[Code_Nom]]=D3359,F3359-1,(COUNTIFS(Clef_répartition[Code_Nom],Clef_répartition[[#This Row],[Code_Nom]],Clef_répartition[Année],Clef_répartition[[#This Row],[Année]])))</f>
        <v>39</v>
      </c>
      <c r="G3360" t="str">
        <f>Clef_répartition[[#This Row],[Code_Nom]]&amp;"_"&amp;Clef_répartition[[#This Row],[Nombre]]&amp;"_"&amp;Clef_répartition[[#This Row],[Année]]</f>
        <v>ORPC Yverdon_Organisation régionale de protection civile d'Yverdon_35_2017</v>
      </c>
      <c r="H3360">
        <v>5741</v>
      </c>
      <c r="I3360" t="s">
        <v>144</v>
      </c>
      <c r="J3360">
        <v>2017</v>
      </c>
      <c r="K3360">
        <v>2.5846556518894161E-3</v>
      </c>
    </row>
    <row r="3361" spans="1:11" x14ac:dyDescent="0.25">
      <c r="A3361" t="s">
        <v>721</v>
      </c>
      <c r="B3361" t="s">
        <v>703</v>
      </c>
      <c r="C3361" t="s">
        <v>704</v>
      </c>
      <c r="D3361" t="str">
        <f>Clef_répartition[[#This Row],[Code association]]&amp;"_"&amp;Clef_répartition[[#This Row],[Nom association]]</f>
        <v>ORPC Yverdon_Organisation régionale de protection civile d'Yverdon</v>
      </c>
      <c r="E3361">
        <f>COUNTIFS(D$2:D3361,Clef_répartition[[#This Row],[Code_Nom]],J$2:J3361,Clef_répartition[[#This Row],[Année]])</f>
        <v>36</v>
      </c>
      <c r="F3361">
        <f>IF(Clef_répartition[[#This Row],[Code_Nom]]=D3360,F3360-1,(COUNTIFS(Clef_répartition[Code_Nom],Clef_répartition[[#This Row],[Code_Nom]],Clef_répartition[Année],Clef_répartition[[#This Row],[Année]])))</f>
        <v>38</v>
      </c>
      <c r="G3361" t="str">
        <f>Clef_répartition[[#This Row],[Code_Nom]]&amp;"_"&amp;Clef_répartition[[#This Row],[Nombre]]&amp;"_"&amp;Clef_répartition[[#This Row],[Année]]</f>
        <v>ORPC Yverdon_Organisation régionale de protection civile d'Yverdon_36_2017</v>
      </c>
      <c r="H3361">
        <v>5872</v>
      </c>
      <c r="I3361" t="s">
        <v>154</v>
      </c>
      <c r="J3361">
        <v>2017</v>
      </c>
      <c r="K3361">
        <v>5.0297180871367031E-2</v>
      </c>
    </row>
    <row r="3362" spans="1:11" x14ac:dyDescent="0.25">
      <c r="A3362" t="s">
        <v>721</v>
      </c>
      <c r="B3362" t="s">
        <v>703</v>
      </c>
      <c r="C3362" t="s">
        <v>704</v>
      </c>
      <c r="D3362" t="str">
        <f>Clef_répartition[[#This Row],[Code association]]&amp;"_"&amp;Clef_répartition[[#This Row],[Nom association]]</f>
        <v>ORPC Yverdon_Organisation régionale de protection civile d'Yverdon</v>
      </c>
      <c r="E3362">
        <f>COUNTIFS(D$2:D3362,Clef_répartition[[#This Row],[Code_Nom]],J$2:J3362,Clef_répartition[[#This Row],[Année]])</f>
        <v>37</v>
      </c>
      <c r="F3362">
        <f>IF(Clef_répartition[[#This Row],[Code_Nom]]=D3361,F3361-1,(COUNTIFS(Clef_répartition[Code_Nom],Clef_répartition[[#This Row],[Code_Nom]],Clef_répartition[Année],Clef_répartition[[#This Row],[Année]])))</f>
        <v>37</v>
      </c>
      <c r="G3362" t="str">
        <f>Clef_répartition[[#This Row],[Code_Nom]]&amp;"_"&amp;Clef_répartition[[#This Row],[Nombre]]&amp;"_"&amp;Clef_répartition[[#This Row],[Année]]</f>
        <v>ORPC Yverdon_Organisation régionale de protection civile d'Yverdon_37_2017</v>
      </c>
      <c r="H3362">
        <v>5873</v>
      </c>
      <c r="I3362" t="s">
        <v>155</v>
      </c>
      <c r="J3362">
        <v>2017</v>
      </c>
      <c r="K3362">
        <v>9.4770707235945252E-3</v>
      </c>
    </row>
    <row r="3363" spans="1:11" x14ac:dyDescent="0.25">
      <c r="A3363" t="s">
        <v>721</v>
      </c>
      <c r="B3363" t="s">
        <v>703</v>
      </c>
      <c r="C3363" t="s">
        <v>704</v>
      </c>
      <c r="D3363" t="str">
        <f>Clef_répartition[[#This Row],[Code association]]&amp;"_"&amp;Clef_répartition[[#This Row],[Nom association]]</f>
        <v>ORPC Yverdon_Organisation régionale de protection civile d'Yverdon</v>
      </c>
      <c r="E3363">
        <f>COUNTIFS(D$2:D3363,Clef_répartition[[#This Row],[Code_Nom]],J$2:J3363,Clef_répartition[[#This Row],[Année]])</f>
        <v>38</v>
      </c>
      <c r="F3363">
        <f>IF(Clef_répartition[[#This Row],[Code_Nom]]=D3362,F3362-1,(COUNTIFS(Clef_répartition[Code_Nom],Clef_répartition[[#This Row],[Code_Nom]],Clef_répartition[Année],Clef_répartition[[#This Row],[Année]])))</f>
        <v>36</v>
      </c>
      <c r="G3363" t="str">
        <f>Clef_répartition[[#This Row],[Code_Nom]]&amp;"_"&amp;Clef_répartition[[#This Row],[Nombre]]&amp;"_"&amp;Clef_répartition[[#This Row],[Année]]</f>
        <v>ORPC Yverdon_Organisation régionale de protection civile d'Yverdon_38_2017</v>
      </c>
      <c r="H3363">
        <v>5750</v>
      </c>
      <c r="I3363" t="s">
        <v>158</v>
      </c>
      <c r="J3363">
        <v>2017</v>
      </c>
      <c r="K3363">
        <v>1.9739353290801026E-3</v>
      </c>
    </row>
    <row r="3364" spans="1:11" x14ac:dyDescent="0.25">
      <c r="A3364" t="s">
        <v>721</v>
      </c>
      <c r="B3364" t="s">
        <v>703</v>
      </c>
      <c r="C3364" t="s">
        <v>704</v>
      </c>
      <c r="D3364" t="str">
        <f>Clef_répartition[[#This Row],[Code association]]&amp;"_"&amp;Clef_répartition[[#This Row],[Nom association]]</f>
        <v>ORPC Yverdon_Organisation régionale de protection civile d'Yverdon</v>
      </c>
      <c r="E3364">
        <f>COUNTIFS(D$2:D3364,Clef_répartition[[#This Row],[Code_Nom]],J$2:J3364,Clef_répartition[[#This Row],[Année]])</f>
        <v>39</v>
      </c>
      <c r="F3364">
        <f>IF(Clef_répartition[[#This Row],[Code_Nom]]=D3363,F3363-1,(COUNTIFS(Clef_répartition[Code_Nom],Clef_répartition[[#This Row],[Code_Nom]],Clef_répartition[Année],Clef_répartition[[#This Row],[Année]])))</f>
        <v>35</v>
      </c>
      <c r="G3364" t="str">
        <f>Clef_répartition[[#This Row],[Code_Nom]]&amp;"_"&amp;Clef_répartition[[#This Row],[Nombre]]&amp;"_"&amp;Clef_répartition[[#This Row],[Année]]</f>
        <v>ORPC Yverdon_Organisation régionale de protection civile d'Yverdon_39_2017</v>
      </c>
      <c r="H3364">
        <v>5755</v>
      </c>
      <c r="I3364" t="s">
        <v>160</v>
      </c>
      <c r="J3364">
        <v>2017</v>
      </c>
      <c r="K3364">
        <v>4.5476852609193522E-3</v>
      </c>
    </row>
    <row r="3365" spans="1:11" x14ac:dyDescent="0.25">
      <c r="A3365" t="s">
        <v>721</v>
      </c>
      <c r="B3365" t="s">
        <v>703</v>
      </c>
      <c r="C3365" t="s">
        <v>704</v>
      </c>
      <c r="D3365" t="str">
        <f>Clef_répartition[[#This Row],[Code association]]&amp;"_"&amp;Clef_répartition[[#This Row],[Nom association]]</f>
        <v>ORPC Yverdon_Organisation régionale de protection civile d'Yverdon</v>
      </c>
      <c r="E3365">
        <f>COUNTIFS(D$2:D3365,Clef_répartition[[#This Row],[Code_Nom]],J$2:J3365,Clef_répartition[[#This Row],[Année]])</f>
        <v>40</v>
      </c>
      <c r="F3365">
        <f>IF(Clef_répartition[[#This Row],[Code_Nom]]=D3364,F3364-1,(COUNTIFS(Clef_répartition[Code_Nom],Clef_répartition[[#This Row],[Code_Nom]],Clef_répartition[Année],Clef_répartition[[#This Row],[Année]])))</f>
        <v>34</v>
      </c>
      <c r="G3365" t="str">
        <f>Clef_répartition[[#This Row],[Code_Nom]]&amp;"_"&amp;Clef_répartition[[#This Row],[Nombre]]&amp;"_"&amp;Clef_répartition[[#This Row],[Année]]</f>
        <v>ORPC Yverdon_Organisation régionale de protection civile d'Yverdon_40_2017</v>
      </c>
      <c r="H3365">
        <v>5919</v>
      </c>
      <c r="I3365" t="s">
        <v>172</v>
      </c>
      <c r="J3365">
        <v>2017</v>
      </c>
      <c r="K3365">
        <v>6.7288292709526149E-3</v>
      </c>
    </row>
    <row r="3366" spans="1:11" x14ac:dyDescent="0.25">
      <c r="A3366" t="s">
        <v>721</v>
      </c>
      <c r="B3366" t="s">
        <v>703</v>
      </c>
      <c r="C3366" t="s">
        <v>704</v>
      </c>
      <c r="D3366" t="str">
        <f>Clef_répartition[[#This Row],[Code association]]&amp;"_"&amp;Clef_répartition[[#This Row],[Nom association]]</f>
        <v>ORPC Yverdon_Organisation régionale de protection civile d'Yverdon</v>
      </c>
      <c r="E3366">
        <f>COUNTIFS(D$2:D3366,Clef_répartition[[#This Row],[Code_Nom]],J$2:J3366,Clef_répartition[[#This Row],[Année]])</f>
        <v>41</v>
      </c>
      <c r="F3366">
        <f>IF(Clef_répartition[[#This Row],[Code_Nom]]=D3365,F3365-1,(COUNTIFS(Clef_répartition[Code_Nom],Clef_répartition[[#This Row],[Code_Nom]],Clef_répartition[Année],Clef_répartition[[#This Row],[Année]])))</f>
        <v>33</v>
      </c>
      <c r="G3366" t="str">
        <f>Clef_répartition[[#This Row],[Code_Nom]]&amp;"_"&amp;Clef_répartition[[#This Row],[Nombre]]&amp;"_"&amp;Clef_répartition[[#This Row],[Année]]</f>
        <v>ORPC Yverdon_Organisation régionale de protection civile d'Yverdon_41_2017</v>
      </c>
      <c r="H3366">
        <v>5562</v>
      </c>
      <c r="I3366" t="s">
        <v>173</v>
      </c>
      <c r="J3366">
        <v>2017</v>
      </c>
      <c r="K3366">
        <v>1.2977806859697913E-3</v>
      </c>
    </row>
    <row r="3367" spans="1:11" x14ac:dyDescent="0.25">
      <c r="A3367" t="s">
        <v>721</v>
      </c>
      <c r="B3367" t="s">
        <v>703</v>
      </c>
      <c r="C3367" t="s">
        <v>704</v>
      </c>
      <c r="D3367" t="str">
        <f>Clef_répartition[[#This Row],[Code association]]&amp;"_"&amp;Clef_répartition[[#This Row],[Nom association]]</f>
        <v>ORPC Yverdon_Organisation régionale de protection civile d'Yverdon</v>
      </c>
      <c r="E3367">
        <f>COUNTIFS(D$2:D3367,Clef_répartition[[#This Row],[Code_Nom]],J$2:J3367,Clef_répartition[[#This Row],[Année]])</f>
        <v>42</v>
      </c>
      <c r="F3367">
        <f>IF(Clef_répartition[[#This Row],[Code_Nom]]=D3366,F3366-1,(COUNTIFS(Clef_répartition[Code_Nom],Clef_répartition[[#This Row],[Code_Nom]],Clef_répartition[Année],Clef_répartition[[#This Row],[Année]])))</f>
        <v>32</v>
      </c>
      <c r="G3367" t="str">
        <f>Clef_répartition[[#This Row],[Code_Nom]]&amp;"_"&amp;Clef_répartition[[#This Row],[Nombre]]&amp;"_"&amp;Clef_répartition[[#This Row],[Année]]</f>
        <v>ORPC Yverdon_Organisation régionale de protection civile d'Yverdon_42_2017</v>
      </c>
      <c r="H3367">
        <v>5921</v>
      </c>
      <c r="I3367" t="s">
        <v>180</v>
      </c>
      <c r="J3367">
        <v>2017</v>
      </c>
      <c r="K3367">
        <v>2.5301270516385845E-3</v>
      </c>
    </row>
    <row r="3368" spans="1:11" x14ac:dyDescent="0.25">
      <c r="A3368" t="s">
        <v>721</v>
      </c>
      <c r="B3368" t="s">
        <v>703</v>
      </c>
      <c r="C3368" t="s">
        <v>704</v>
      </c>
      <c r="D3368" t="str">
        <f>Clef_répartition[[#This Row],[Code association]]&amp;"_"&amp;Clef_répartition[[#This Row],[Nom association]]</f>
        <v>ORPC Yverdon_Organisation régionale de protection civile d'Yverdon</v>
      </c>
      <c r="E3368">
        <f>COUNTIFS(D$2:D3368,Clef_répartition[[#This Row],[Code_Nom]],J$2:J3368,Clef_répartition[[#This Row],[Année]])</f>
        <v>43</v>
      </c>
      <c r="F3368">
        <f>IF(Clef_répartition[[#This Row],[Code_Nom]]=D3367,F3367-1,(COUNTIFS(Clef_répartition[Code_Nom],Clef_répartition[[#This Row],[Code_Nom]],Clef_répartition[Année],Clef_répartition[[#This Row],[Année]])))</f>
        <v>31</v>
      </c>
      <c r="G3368" t="str">
        <f>Clef_répartition[[#This Row],[Code_Nom]]&amp;"_"&amp;Clef_répartition[[#This Row],[Nombre]]&amp;"_"&amp;Clef_répartition[[#This Row],[Année]]</f>
        <v>ORPC Yverdon_Organisation régionale de protection civile d'Yverdon_43_2017</v>
      </c>
      <c r="H3368">
        <v>5922</v>
      </c>
      <c r="I3368" t="s">
        <v>183</v>
      </c>
      <c r="J3368">
        <v>2017</v>
      </c>
      <c r="K3368">
        <v>7.8194012759692458E-3</v>
      </c>
    </row>
    <row r="3369" spans="1:11" x14ac:dyDescent="0.25">
      <c r="A3369" t="s">
        <v>721</v>
      </c>
      <c r="B3369" t="s">
        <v>703</v>
      </c>
      <c r="C3369" t="s">
        <v>704</v>
      </c>
      <c r="D3369" t="str">
        <f>Clef_répartition[[#This Row],[Code association]]&amp;"_"&amp;Clef_répartition[[#This Row],[Nom association]]</f>
        <v>ORPC Yverdon_Organisation régionale de protection civile d'Yverdon</v>
      </c>
      <c r="E3369">
        <f>COUNTIFS(D$2:D3369,Clef_répartition[[#This Row],[Code_Nom]],J$2:J3369,Clef_répartition[[#This Row],[Année]])</f>
        <v>44</v>
      </c>
      <c r="F3369">
        <f>IF(Clef_répartition[[#This Row],[Code_Nom]]=D3368,F3368-1,(COUNTIFS(Clef_répartition[Code_Nom],Clef_répartition[[#This Row],[Code_Nom]],Clef_répartition[Année],Clef_répartition[[#This Row],[Année]])))</f>
        <v>30</v>
      </c>
      <c r="G3369" t="str">
        <f>Clef_répartition[[#This Row],[Code_Nom]]&amp;"_"&amp;Clef_répartition[[#This Row],[Nombre]]&amp;"_"&amp;Clef_répartition[[#This Row],[Année]]</f>
        <v>ORPC Yverdon_Organisation régionale de protection civile d'Yverdon_44_2017</v>
      </c>
      <c r="H3369">
        <v>5756</v>
      </c>
      <c r="I3369" t="s">
        <v>185</v>
      </c>
      <c r="J3369">
        <v>2017</v>
      </c>
      <c r="K3369">
        <v>5.2565570641801623E-3</v>
      </c>
    </row>
    <row r="3370" spans="1:11" x14ac:dyDescent="0.25">
      <c r="A3370" t="s">
        <v>721</v>
      </c>
      <c r="B3370" t="s">
        <v>703</v>
      </c>
      <c r="C3370" t="s">
        <v>704</v>
      </c>
      <c r="D3370" t="str">
        <f>Clef_répartition[[#This Row],[Code association]]&amp;"_"&amp;Clef_répartition[[#This Row],[Nom association]]</f>
        <v>ORPC Yverdon_Organisation régionale de protection civile d'Yverdon</v>
      </c>
      <c r="E3370">
        <f>COUNTIFS(D$2:D3370,Clef_répartition[[#This Row],[Code_Nom]],J$2:J3370,Clef_répartition[[#This Row],[Année]])</f>
        <v>45</v>
      </c>
      <c r="F3370">
        <f>IF(Clef_répartition[[#This Row],[Code_Nom]]=D3369,F3369-1,(COUNTIFS(Clef_répartition[Code_Nom],Clef_répartition[[#This Row],[Code_Nom]],Clef_répartition[Année],Clef_répartition[[#This Row],[Année]])))</f>
        <v>29</v>
      </c>
      <c r="G3370" t="str">
        <f>Clef_répartition[[#This Row],[Code_Nom]]&amp;"_"&amp;Clef_répartition[[#This Row],[Nombre]]&amp;"_"&amp;Clef_répartition[[#This Row],[Année]]</f>
        <v>ORPC Yverdon_Organisation régionale de protection civile d'Yverdon_45_2017</v>
      </c>
      <c r="H3370">
        <v>5563</v>
      </c>
      <c r="I3370" t="s">
        <v>193</v>
      </c>
      <c r="J3370">
        <v>2017</v>
      </c>
      <c r="K3370">
        <v>1.7776323681771087E-3</v>
      </c>
    </row>
    <row r="3371" spans="1:11" x14ac:dyDescent="0.25">
      <c r="A3371" t="s">
        <v>721</v>
      </c>
      <c r="B3371" t="s">
        <v>703</v>
      </c>
      <c r="C3371" t="s">
        <v>704</v>
      </c>
      <c r="D3371" t="str">
        <f>Clef_répartition[[#This Row],[Code association]]&amp;"_"&amp;Clef_répartition[[#This Row],[Nom association]]</f>
        <v>ORPC Yverdon_Organisation régionale de protection civile d'Yverdon</v>
      </c>
      <c r="E3371">
        <f>COUNTIFS(D$2:D3371,Clef_répartition[[#This Row],[Code_Nom]],J$2:J3371,Clef_répartition[[#This Row],[Année]])</f>
        <v>46</v>
      </c>
      <c r="F3371">
        <f>IF(Clef_répartition[[#This Row],[Code_Nom]]=D3370,F3370-1,(COUNTIFS(Clef_répartition[Code_Nom],Clef_répartition[[#This Row],[Code_Nom]],Clef_répartition[Année],Clef_répartition[[#This Row],[Année]])))</f>
        <v>28</v>
      </c>
      <c r="G3371" t="str">
        <f>Clef_répartition[[#This Row],[Code_Nom]]&amp;"_"&amp;Clef_répartition[[#This Row],[Nombre]]&amp;"_"&amp;Clef_répartition[[#This Row],[Année]]</f>
        <v>ORPC Yverdon_Organisation régionale de protection civile d'Yverdon_46_2017</v>
      </c>
      <c r="H3371">
        <v>5564</v>
      </c>
      <c r="I3371" t="s">
        <v>194</v>
      </c>
      <c r="J3371">
        <v>2017</v>
      </c>
      <c r="K3371">
        <v>1.1014777250667976E-3</v>
      </c>
    </row>
    <row r="3372" spans="1:11" x14ac:dyDescent="0.25">
      <c r="A3372" t="s">
        <v>721</v>
      </c>
      <c r="B3372" t="s">
        <v>703</v>
      </c>
      <c r="C3372" t="s">
        <v>704</v>
      </c>
      <c r="D3372" t="str">
        <f>Clef_répartition[[#This Row],[Code association]]&amp;"_"&amp;Clef_répartition[[#This Row],[Nom association]]</f>
        <v>ORPC Yverdon_Organisation régionale de protection civile d'Yverdon</v>
      </c>
      <c r="E3372">
        <f>COUNTIFS(D$2:D3372,Clef_répartition[[#This Row],[Code_Nom]],J$2:J3372,Clef_répartition[[#This Row],[Année]])</f>
        <v>47</v>
      </c>
      <c r="F3372">
        <f>IF(Clef_répartition[[#This Row],[Code_Nom]]=D3371,F3371-1,(COUNTIFS(Clef_répartition[Code_Nom],Clef_répartition[[#This Row],[Code_Nom]],Clef_répartition[Année],Clef_répartition[[#This Row],[Année]])))</f>
        <v>27</v>
      </c>
      <c r="G3372" t="str">
        <f>Clef_répartition[[#This Row],[Code_Nom]]&amp;"_"&amp;Clef_répartition[[#This Row],[Nombre]]&amp;"_"&amp;Clef_répartition[[#This Row],[Année]]</f>
        <v>ORPC Yverdon_Organisation régionale de protection civile d'Yverdon_47_2017</v>
      </c>
      <c r="H3372">
        <v>5565</v>
      </c>
      <c r="I3372" t="s">
        <v>199</v>
      </c>
      <c r="J3372">
        <v>2017</v>
      </c>
      <c r="K3372">
        <v>5.2020284639293307E-3</v>
      </c>
    </row>
    <row r="3373" spans="1:11" x14ac:dyDescent="0.25">
      <c r="A3373" t="s">
        <v>721</v>
      </c>
      <c r="B3373" t="s">
        <v>703</v>
      </c>
      <c r="C3373" t="s">
        <v>704</v>
      </c>
      <c r="D3373" t="str">
        <f>Clef_répartition[[#This Row],[Code association]]&amp;"_"&amp;Clef_répartition[[#This Row],[Nom association]]</f>
        <v>ORPC Yverdon_Organisation régionale de protection civile d'Yverdon</v>
      </c>
      <c r="E3373">
        <f>COUNTIFS(D$2:D3373,Clef_répartition[[#This Row],[Code_Nom]],J$2:J3373,Clef_répartition[[#This Row],[Année]])</f>
        <v>48</v>
      </c>
      <c r="F3373">
        <f>IF(Clef_répartition[[#This Row],[Code_Nom]]=D3372,F3372-1,(COUNTIFS(Clef_répartition[Code_Nom],Clef_répartition[[#This Row],[Code_Nom]],Clef_répartition[Année],Clef_répartition[[#This Row],[Année]])))</f>
        <v>26</v>
      </c>
      <c r="G3373" t="str">
        <f>Clef_répartition[[#This Row],[Code_Nom]]&amp;"_"&amp;Clef_répartition[[#This Row],[Nombre]]&amp;"_"&amp;Clef_répartition[[#This Row],[Année]]</f>
        <v>ORPC Yverdon_Organisation régionale de protection civile d'Yverdon_48_2017</v>
      </c>
      <c r="H3373">
        <v>5757</v>
      </c>
      <c r="I3373" t="s">
        <v>201</v>
      </c>
      <c r="J3373">
        <v>2017</v>
      </c>
      <c r="K3373">
        <v>7.6176454550411693E-2</v>
      </c>
    </row>
    <row r="3374" spans="1:11" x14ac:dyDescent="0.25">
      <c r="A3374" t="s">
        <v>721</v>
      </c>
      <c r="B3374" t="s">
        <v>703</v>
      </c>
      <c r="C3374" t="s">
        <v>704</v>
      </c>
      <c r="D3374" t="str">
        <f>Clef_répartition[[#This Row],[Code association]]&amp;"_"&amp;Clef_répartition[[#This Row],[Nom association]]</f>
        <v>ORPC Yverdon_Organisation régionale de protection civile d'Yverdon</v>
      </c>
      <c r="E3374">
        <f>COUNTIFS(D$2:D3374,Clef_répartition[[#This Row],[Code_Nom]],J$2:J3374,Clef_répartition[[#This Row],[Année]])</f>
        <v>49</v>
      </c>
      <c r="F3374">
        <f>IF(Clef_répartition[[#This Row],[Code_Nom]]=D3373,F3373-1,(COUNTIFS(Clef_répartition[Code_Nom],Clef_répartition[[#This Row],[Code_Nom]],Clef_répartition[Année],Clef_répartition[[#This Row],[Année]])))</f>
        <v>25</v>
      </c>
      <c r="G3374" t="str">
        <f>Clef_répartition[[#This Row],[Code_Nom]]&amp;"_"&amp;Clef_répartition[[#This Row],[Nombre]]&amp;"_"&amp;Clef_répartition[[#This Row],[Année]]</f>
        <v>ORPC Yverdon_Organisation régionale de protection civile d'Yverdon_49_2017</v>
      </c>
      <c r="H3374">
        <v>5924</v>
      </c>
      <c r="I3374" t="s">
        <v>202</v>
      </c>
      <c r="J3374">
        <v>2017</v>
      </c>
      <c r="K3374">
        <v>3.664321936855881E-3</v>
      </c>
    </row>
    <row r="3375" spans="1:11" x14ac:dyDescent="0.25">
      <c r="A3375" t="s">
        <v>721</v>
      </c>
      <c r="B3375" t="s">
        <v>703</v>
      </c>
      <c r="C3375" t="s">
        <v>704</v>
      </c>
      <c r="D3375" t="str">
        <f>Clef_répartition[[#This Row],[Code association]]&amp;"_"&amp;Clef_répartition[[#This Row],[Nom association]]</f>
        <v>ORPC Yverdon_Organisation régionale de protection civile d'Yverdon</v>
      </c>
      <c r="E3375">
        <f>COUNTIFS(D$2:D3375,Clef_répartition[[#This Row],[Code_Nom]],J$2:J3375,Clef_répartition[[#This Row],[Année]])</f>
        <v>50</v>
      </c>
      <c r="F3375">
        <f>IF(Clef_répartition[[#This Row],[Code_Nom]]=D3374,F3374-1,(COUNTIFS(Clef_répartition[Code_Nom],Clef_répartition[[#This Row],[Code_Nom]],Clef_répartition[Année],Clef_répartition[[#This Row],[Année]])))</f>
        <v>24</v>
      </c>
      <c r="G3375" t="str">
        <f>Clef_répartition[[#This Row],[Code_Nom]]&amp;"_"&amp;Clef_répartition[[#This Row],[Nombre]]&amp;"_"&amp;Clef_répartition[[#This Row],[Année]]</f>
        <v>ORPC Yverdon_Organisation régionale de protection civile d'Yverdon_50_2017</v>
      </c>
      <c r="H3375">
        <v>5925</v>
      </c>
      <c r="I3375" t="s">
        <v>207</v>
      </c>
      <c r="J3375">
        <v>2017</v>
      </c>
      <c r="K3375">
        <v>2.1266154097824307E-3</v>
      </c>
    </row>
    <row r="3376" spans="1:11" x14ac:dyDescent="0.25">
      <c r="A3376" t="s">
        <v>721</v>
      </c>
      <c r="B3376" t="s">
        <v>703</v>
      </c>
      <c r="C3376" t="s">
        <v>704</v>
      </c>
      <c r="D3376" t="str">
        <f>Clef_répartition[[#This Row],[Code association]]&amp;"_"&amp;Clef_répartition[[#This Row],[Nom association]]</f>
        <v>ORPC Yverdon_Organisation régionale de protection civile d'Yverdon</v>
      </c>
      <c r="E3376">
        <f>COUNTIFS(D$2:D3376,Clef_répartition[[#This Row],[Code_Nom]],J$2:J3376,Clef_répartition[[#This Row],[Année]])</f>
        <v>51</v>
      </c>
      <c r="F3376">
        <f>IF(Clef_répartition[[#This Row],[Code_Nom]]=D3375,F3375-1,(COUNTIFS(Clef_répartition[Code_Nom],Clef_répartition[[#This Row],[Code_Nom]],Clef_répartition[Année],Clef_répartition[[#This Row],[Année]])))</f>
        <v>23</v>
      </c>
      <c r="G3376" t="str">
        <f>Clef_répartition[[#This Row],[Code_Nom]]&amp;"_"&amp;Clef_répartition[[#This Row],[Nombre]]&amp;"_"&amp;Clef_répartition[[#This Row],[Année]]</f>
        <v>ORPC Yverdon_Organisation régionale de protection civile d'Yverdon_51_2017</v>
      </c>
      <c r="H3376">
        <v>5926</v>
      </c>
      <c r="I3376" t="s">
        <v>218</v>
      </c>
      <c r="J3376">
        <v>2017</v>
      </c>
      <c r="K3376">
        <v>8.5609902393805545E-3</v>
      </c>
    </row>
    <row r="3377" spans="1:11" x14ac:dyDescent="0.25">
      <c r="A3377" t="s">
        <v>721</v>
      </c>
      <c r="B3377" t="s">
        <v>703</v>
      </c>
      <c r="C3377" t="s">
        <v>704</v>
      </c>
      <c r="D3377" t="str">
        <f>Clef_répartition[[#This Row],[Code association]]&amp;"_"&amp;Clef_répartition[[#This Row],[Nom association]]</f>
        <v>ORPC Yverdon_Organisation régionale de protection civile d'Yverdon</v>
      </c>
      <c r="E3377">
        <f>COUNTIFS(D$2:D3377,Clef_répartition[[#This Row],[Code_Nom]],J$2:J3377,Clef_répartition[[#This Row],[Année]])</f>
        <v>52</v>
      </c>
      <c r="F3377">
        <f>IF(Clef_répartition[[#This Row],[Code_Nom]]=D3376,F3376-1,(COUNTIFS(Clef_répartition[Code_Nom],Clef_répartition[[#This Row],[Code_Nom]],Clef_répartition[Année],Clef_répartition[[#This Row],[Année]])))</f>
        <v>22</v>
      </c>
      <c r="G3377" t="str">
        <f>Clef_répartition[[#This Row],[Code_Nom]]&amp;"_"&amp;Clef_répartition[[#This Row],[Nombre]]&amp;"_"&amp;Clef_répartition[[#This Row],[Année]]</f>
        <v>ORPC Yverdon_Organisation régionale de protection civile d'Yverdon_52_2017</v>
      </c>
      <c r="H3377">
        <v>5759</v>
      </c>
      <c r="I3377" t="s">
        <v>220</v>
      </c>
      <c r="J3377">
        <v>2017</v>
      </c>
      <c r="K3377">
        <v>2.2902012105349254E-3</v>
      </c>
    </row>
    <row r="3378" spans="1:11" x14ac:dyDescent="0.25">
      <c r="A3378" t="s">
        <v>721</v>
      </c>
      <c r="B3378" t="s">
        <v>703</v>
      </c>
      <c r="C3378" t="s">
        <v>704</v>
      </c>
      <c r="D3378" t="str">
        <f>Clef_répartition[[#This Row],[Code association]]&amp;"_"&amp;Clef_répartition[[#This Row],[Nom association]]</f>
        <v>ORPC Yverdon_Organisation régionale de protection civile d'Yverdon</v>
      </c>
      <c r="E3378">
        <f>COUNTIFS(D$2:D3378,Clef_répartition[[#This Row],[Code_Nom]],J$2:J3378,Clef_répartition[[#This Row],[Année]])</f>
        <v>53</v>
      </c>
      <c r="F3378">
        <f>IF(Clef_répartition[[#This Row],[Code_Nom]]=D3377,F3377-1,(COUNTIFS(Clef_répartition[Code_Nom],Clef_répartition[[#This Row],[Code_Nom]],Clef_répartition[Année],Clef_répartition[[#This Row],[Année]])))</f>
        <v>21</v>
      </c>
      <c r="G3378" t="str">
        <f>Clef_répartition[[#This Row],[Code_Nom]]&amp;"_"&amp;Clef_répartition[[#This Row],[Nombre]]&amp;"_"&amp;Clef_répartition[[#This Row],[Année]]</f>
        <v>ORPC Yverdon_Organisation régionale de protection civile d'Yverdon_53_2017</v>
      </c>
      <c r="H3378">
        <v>5566</v>
      </c>
      <c r="I3378" t="s">
        <v>224</v>
      </c>
      <c r="J3378">
        <v>2017</v>
      </c>
      <c r="K3378">
        <v>4.2314193794645294E-3</v>
      </c>
    </row>
    <row r="3379" spans="1:11" x14ac:dyDescent="0.25">
      <c r="A3379" t="s">
        <v>721</v>
      </c>
      <c r="B3379" t="s">
        <v>703</v>
      </c>
      <c r="C3379" t="s">
        <v>704</v>
      </c>
      <c r="D3379" t="str">
        <f>Clef_répartition[[#This Row],[Code association]]&amp;"_"&amp;Clef_répartition[[#This Row],[Nom association]]</f>
        <v>ORPC Yverdon_Organisation régionale de protection civile d'Yverdon</v>
      </c>
      <c r="E3379">
        <f>COUNTIFS(D$2:D3379,Clef_répartition[[#This Row],[Code_Nom]],J$2:J3379,Clef_répartition[[#This Row],[Année]])</f>
        <v>54</v>
      </c>
      <c r="F3379">
        <f>IF(Clef_répartition[[#This Row],[Code_Nom]]=D3378,F3378-1,(COUNTIFS(Clef_répartition[Code_Nom],Clef_répartition[[#This Row],[Code_Nom]],Clef_répartition[Année],Clef_répartition[[#This Row],[Année]])))</f>
        <v>20</v>
      </c>
      <c r="G3379" t="str">
        <f>Clef_répartition[[#This Row],[Code_Nom]]&amp;"_"&amp;Clef_répartition[[#This Row],[Nombre]]&amp;"_"&amp;Clef_répartition[[#This Row],[Année]]</f>
        <v>ORPC Yverdon_Organisation régionale de protection civile d'Yverdon_54_2017</v>
      </c>
      <c r="H3379">
        <v>5760</v>
      </c>
      <c r="I3379" t="s">
        <v>227</v>
      </c>
      <c r="J3379">
        <v>2017</v>
      </c>
      <c r="K3379">
        <v>5.2892742243306617E-3</v>
      </c>
    </row>
    <row r="3380" spans="1:11" x14ac:dyDescent="0.25">
      <c r="A3380" t="s">
        <v>721</v>
      </c>
      <c r="B3380" t="s">
        <v>703</v>
      </c>
      <c r="C3380" t="s">
        <v>704</v>
      </c>
      <c r="D3380" t="str">
        <f>Clef_répartition[[#This Row],[Code association]]&amp;"_"&amp;Clef_répartition[[#This Row],[Nom association]]</f>
        <v>ORPC Yverdon_Organisation régionale de protection civile d'Yverdon</v>
      </c>
      <c r="E3380">
        <f>COUNTIFS(D$2:D3380,Clef_répartition[[#This Row],[Code_Nom]],J$2:J3380,Clef_répartition[[#This Row],[Année]])</f>
        <v>55</v>
      </c>
      <c r="F3380">
        <f>IF(Clef_répartition[[#This Row],[Code_Nom]]=D3379,F3379-1,(COUNTIFS(Clef_répartition[Code_Nom],Clef_répartition[[#This Row],[Code_Nom]],Clef_répartition[Année],Clef_répartition[[#This Row],[Année]])))</f>
        <v>19</v>
      </c>
      <c r="G3380" t="str">
        <f>Clef_répartition[[#This Row],[Code_Nom]]&amp;"_"&amp;Clef_répartition[[#This Row],[Nombre]]&amp;"_"&amp;Clef_répartition[[#This Row],[Année]]</f>
        <v>ORPC Yverdon_Organisation régionale de protection civile d'Yverdon_55_2017</v>
      </c>
      <c r="H3380">
        <v>5761</v>
      </c>
      <c r="I3380" t="s">
        <v>233</v>
      </c>
      <c r="J3380">
        <v>2017</v>
      </c>
      <c r="K3380">
        <v>6.0090517476416383E-3</v>
      </c>
    </row>
    <row r="3381" spans="1:11" x14ac:dyDescent="0.25">
      <c r="A3381" t="s">
        <v>721</v>
      </c>
      <c r="B3381" t="s">
        <v>703</v>
      </c>
      <c r="C3381" t="s">
        <v>704</v>
      </c>
      <c r="D3381" t="str">
        <f>Clef_répartition[[#This Row],[Code association]]&amp;"_"&amp;Clef_répartition[[#This Row],[Nom association]]</f>
        <v>ORPC Yverdon_Organisation régionale de protection civile d'Yverdon</v>
      </c>
      <c r="E3381">
        <f>COUNTIFS(D$2:D3381,Clef_répartition[[#This Row],[Code_Nom]],J$2:J3381,Clef_répartition[[#This Row],[Année]])</f>
        <v>56</v>
      </c>
      <c r="F3381">
        <f>IF(Clef_répartition[[#This Row],[Code_Nom]]=D3380,F3380-1,(COUNTIFS(Clef_répartition[Code_Nom],Clef_répartition[[#This Row],[Code_Nom]],Clef_répartition[Année],Clef_répartition[[#This Row],[Année]])))</f>
        <v>18</v>
      </c>
      <c r="G3381" t="str">
        <f>Clef_répartition[[#This Row],[Code_Nom]]&amp;"_"&amp;Clef_répartition[[#This Row],[Nombre]]&amp;"_"&amp;Clef_répartition[[#This Row],[Année]]</f>
        <v>ORPC Yverdon_Organisation régionale de protection civile d'Yverdon_56_2017</v>
      </c>
      <c r="H3381">
        <v>5928</v>
      </c>
      <c r="I3381" t="s">
        <v>240</v>
      </c>
      <c r="J3381">
        <v>2017</v>
      </c>
      <c r="K3381">
        <v>2.0393696493811002E-3</v>
      </c>
    </row>
    <row r="3382" spans="1:11" x14ac:dyDescent="0.25">
      <c r="A3382" t="s">
        <v>721</v>
      </c>
      <c r="B3382" t="s">
        <v>703</v>
      </c>
      <c r="C3382" t="s">
        <v>704</v>
      </c>
      <c r="D3382" t="str">
        <f>Clef_répartition[[#This Row],[Code association]]&amp;"_"&amp;Clef_répartition[[#This Row],[Nom association]]</f>
        <v>ORPC Yverdon_Organisation régionale de protection civile d'Yverdon</v>
      </c>
      <c r="E3382">
        <f>COUNTIFS(D$2:D3382,Clef_répartition[[#This Row],[Code_Nom]],J$2:J3382,Clef_répartition[[#This Row],[Année]])</f>
        <v>57</v>
      </c>
      <c r="F3382">
        <f>IF(Clef_répartition[[#This Row],[Code_Nom]]=D3381,F3381-1,(COUNTIFS(Clef_répartition[Code_Nom],Clef_répartition[[#This Row],[Code_Nom]],Clef_répartition[Année],Clef_répartition[[#This Row],[Année]])))</f>
        <v>17</v>
      </c>
      <c r="G3382" t="str">
        <f>Clef_répartition[[#This Row],[Code_Nom]]&amp;"_"&amp;Clef_répartition[[#This Row],[Nombre]]&amp;"_"&amp;Clef_répartition[[#This Row],[Année]]</f>
        <v>ORPC Yverdon_Organisation régionale de protection civile d'Yverdon_57_2017</v>
      </c>
      <c r="H3382">
        <v>5568</v>
      </c>
      <c r="I3382" t="s">
        <v>249</v>
      </c>
      <c r="J3382">
        <v>2017</v>
      </c>
      <c r="K3382">
        <v>5.3645236926768099E-2</v>
      </c>
    </row>
    <row r="3383" spans="1:11" x14ac:dyDescent="0.25">
      <c r="A3383" t="s">
        <v>721</v>
      </c>
      <c r="B3383" t="s">
        <v>703</v>
      </c>
      <c r="C3383" t="s">
        <v>704</v>
      </c>
      <c r="D3383" t="str">
        <f>Clef_répartition[[#This Row],[Code association]]&amp;"_"&amp;Clef_répartition[[#This Row],[Nom association]]</f>
        <v>ORPC Yverdon_Organisation régionale de protection civile d'Yverdon</v>
      </c>
      <c r="E3383">
        <f>COUNTIFS(D$2:D3383,Clef_répartition[[#This Row],[Code_Nom]],J$2:J3383,Clef_répartition[[#This Row],[Année]])</f>
        <v>58</v>
      </c>
      <c r="F3383">
        <f>IF(Clef_répartition[[#This Row],[Code_Nom]]=D3382,F3382-1,(COUNTIFS(Clef_répartition[Code_Nom],Clef_répartition[[#This Row],[Code_Nom]],Clef_répartition[Année],Clef_répartition[[#This Row],[Année]])))</f>
        <v>16</v>
      </c>
      <c r="G3383" t="str">
        <f>Clef_répartition[[#This Row],[Code_Nom]]&amp;"_"&amp;Clef_répartition[[#This Row],[Nombre]]&amp;"_"&amp;Clef_répartition[[#This Row],[Année]]</f>
        <v>ORPC Yverdon_Organisation régionale de protection civile d'Yverdon_58_2017</v>
      </c>
      <c r="H3383">
        <v>5762</v>
      </c>
      <c r="I3383" t="s">
        <v>253</v>
      </c>
      <c r="J3383">
        <v>2017</v>
      </c>
      <c r="K3383">
        <v>1.4940836468727847E-3</v>
      </c>
    </row>
    <row r="3384" spans="1:11" x14ac:dyDescent="0.25">
      <c r="A3384" t="s">
        <v>721</v>
      </c>
      <c r="B3384" t="s">
        <v>703</v>
      </c>
      <c r="C3384" t="s">
        <v>704</v>
      </c>
      <c r="D3384" t="str">
        <f>Clef_répartition[[#This Row],[Code association]]&amp;"_"&amp;Clef_répartition[[#This Row],[Nom association]]</f>
        <v>ORPC Yverdon_Organisation régionale de protection civile d'Yverdon</v>
      </c>
      <c r="E3384">
        <f>COUNTIFS(D$2:D3384,Clef_répartition[[#This Row],[Code_Nom]],J$2:J3384,Clef_répartition[[#This Row],[Année]])</f>
        <v>59</v>
      </c>
      <c r="F3384">
        <f>IF(Clef_répartition[[#This Row],[Code_Nom]]=D3383,F3383-1,(COUNTIFS(Clef_répartition[Code_Nom],Clef_répartition[[#This Row],[Code_Nom]],Clef_répartition[Année],Clef_répartition[[#This Row],[Année]])))</f>
        <v>15</v>
      </c>
      <c r="G3384" t="str">
        <f>Clef_répartition[[#This Row],[Code_Nom]]&amp;"_"&amp;Clef_répartition[[#This Row],[Nombre]]&amp;"_"&amp;Clef_répartition[[#This Row],[Année]]</f>
        <v>ORPC Yverdon_Organisation régionale de protection civile d'Yverdon_59_2017</v>
      </c>
      <c r="H3384">
        <v>5929</v>
      </c>
      <c r="I3384" t="s">
        <v>257</v>
      </c>
      <c r="J3384">
        <v>2017</v>
      </c>
      <c r="K3384">
        <v>6.5979606303506189E-3</v>
      </c>
    </row>
    <row r="3385" spans="1:11" x14ac:dyDescent="0.25">
      <c r="A3385" t="s">
        <v>721</v>
      </c>
      <c r="B3385" t="s">
        <v>703</v>
      </c>
      <c r="C3385" t="s">
        <v>704</v>
      </c>
      <c r="D3385" t="str">
        <f>Clef_répartition[[#This Row],[Code association]]&amp;"_"&amp;Clef_répartition[[#This Row],[Nom association]]</f>
        <v>ORPC Yverdon_Organisation régionale de protection civile d'Yverdon</v>
      </c>
      <c r="E3385">
        <f>COUNTIFS(D$2:D3385,Clef_répartition[[#This Row],[Code_Nom]],J$2:J3385,Clef_répartition[[#This Row],[Année]])</f>
        <v>60</v>
      </c>
      <c r="F3385">
        <f>IF(Clef_répartition[[#This Row],[Code_Nom]]=D3384,F3384-1,(COUNTIFS(Clef_répartition[Code_Nom],Clef_répartition[[#This Row],[Code_Nom]],Clef_répartition[Année],Clef_répartition[[#This Row],[Année]])))</f>
        <v>14</v>
      </c>
      <c r="G3385" t="str">
        <f>Clef_répartition[[#This Row],[Code_Nom]]&amp;"_"&amp;Clef_répartition[[#This Row],[Nombre]]&amp;"_"&amp;Clef_répartition[[#This Row],[Année]]</f>
        <v>ORPC Yverdon_Organisation régionale de protection civile d'Yverdon_60_2017</v>
      </c>
      <c r="H3385">
        <v>5930</v>
      </c>
      <c r="I3385" t="s">
        <v>259</v>
      </c>
      <c r="J3385">
        <v>2017</v>
      </c>
      <c r="K3385">
        <v>2.1811440100332623E-3</v>
      </c>
    </row>
    <row r="3386" spans="1:11" x14ac:dyDescent="0.25">
      <c r="A3386" t="s">
        <v>721</v>
      </c>
      <c r="B3386" t="s">
        <v>703</v>
      </c>
      <c r="C3386" t="s">
        <v>704</v>
      </c>
      <c r="D3386" t="str">
        <f>Clef_répartition[[#This Row],[Code association]]&amp;"_"&amp;Clef_répartition[[#This Row],[Nom association]]</f>
        <v>ORPC Yverdon_Organisation régionale de protection civile d'Yverdon</v>
      </c>
      <c r="E3386">
        <f>COUNTIFS(D$2:D3386,Clef_répartition[[#This Row],[Code_Nom]],J$2:J3386,Clef_répartition[[#This Row],[Année]])</f>
        <v>61</v>
      </c>
      <c r="F3386">
        <f>IF(Clef_répartition[[#This Row],[Code_Nom]]=D3385,F3385-1,(COUNTIFS(Clef_répartition[Code_Nom],Clef_répartition[[#This Row],[Code_Nom]],Clef_répartition[Année],Clef_répartition[[#This Row],[Année]])))</f>
        <v>13</v>
      </c>
      <c r="G3386" t="str">
        <f>Clef_répartition[[#This Row],[Code_Nom]]&amp;"_"&amp;Clef_répartition[[#This Row],[Nombre]]&amp;"_"&amp;Clef_répartition[[#This Row],[Année]]</f>
        <v>ORPC Yverdon_Organisation régionale de protection civile d'Yverdon_61_2017</v>
      </c>
      <c r="H3386">
        <v>5571</v>
      </c>
      <c r="I3386" t="s">
        <v>263</v>
      </c>
      <c r="J3386">
        <v>2017</v>
      </c>
      <c r="K3386">
        <v>9.1935220022902019E-3</v>
      </c>
    </row>
    <row r="3387" spans="1:11" x14ac:dyDescent="0.25">
      <c r="A3387" t="s">
        <v>721</v>
      </c>
      <c r="B3387" t="s">
        <v>703</v>
      </c>
      <c r="C3387" t="s">
        <v>704</v>
      </c>
      <c r="D3387" t="str">
        <f>Clef_répartition[[#This Row],[Code association]]&amp;"_"&amp;Clef_répartition[[#This Row],[Nom association]]</f>
        <v>ORPC Yverdon_Organisation régionale de protection civile d'Yverdon</v>
      </c>
      <c r="E3387">
        <f>COUNTIFS(D$2:D3387,Clef_répartition[[#This Row],[Code_Nom]],J$2:J3387,Clef_répartition[[#This Row],[Année]])</f>
        <v>62</v>
      </c>
      <c r="F3387">
        <f>IF(Clef_répartition[[#This Row],[Code_Nom]]=D3386,F3386-1,(COUNTIFS(Clef_répartition[Code_Nom],Clef_répartition[[#This Row],[Code_Nom]],Clef_répartition[Année],Clef_répartition[[#This Row],[Année]])))</f>
        <v>12</v>
      </c>
      <c r="G3387" t="str">
        <f>Clef_répartition[[#This Row],[Code_Nom]]&amp;"_"&amp;Clef_répartition[[#This Row],[Nombre]]&amp;"_"&amp;Clef_répartition[[#This Row],[Année]]</f>
        <v>ORPC Yverdon_Organisation régionale de protection civile d'Yverdon_62_2017</v>
      </c>
      <c r="H3387">
        <v>5931</v>
      </c>
      <c r="I3387" t="s">
        <v>267</v>
      </c>
      <c r="J3387">
        <v>2017</v>
      </c>
      <c r="K3387">
        <v>4.9730083428758381E-3</v>
      </c>
    </row>
    <row r="3388" spans="1:11" x14ac:dyDescent="0.25">
      <c r="A3388" t="s">
        <v>721</v>
      </c>
      <c r="B3388" t="s">
        <v>703</v>
      </c>
      <c r="C3388" t="s">
        <v>704</v>
      </c>
      <c r="D3388" t="str">
        <f>Clef_répartition[[#This Row],[Code association]]&amp;"_"&amp;Clef_répartition[[#This Row],[Nom association]]</f>
        <v>ORPC Yverdon_Organisation régionale de protection civile d'Yverdon</v>
      </c>
      <c r="E3388">
        <f>COUNTIFS(D$2:D3388,Clef_répartition[[#This Row],[Code_Nom]],J$2:J3388,Clef_répartition[[#This Row],[Année]])</f>
        <v>63</v>
      </c>
      <c r="F3388">
        <f>IF(Clef_répartition[[#This Row],[Code_Nom]]=D3387,F3387-1,(COUNTIFS(Clef_répartition[Code_Nom],Clef_répartition[[#This Row],[Code_Nom]],Clef_répartition[Année],Clef_répartition[[#This Row],[Année]])))</f>
        <v>11</v>
      </c>
      <c r="G3388" t="str">
        <f>Clef_répartition[[#This Row],[Code_Nom]]&amp;"_"&amp;Clef_répartition[[#This Row],[Nombre]]&amp;"_"&amp;Clef_répartition[[#This Row],[Année]]</f>
        <v>ORPC Yverdon_Organisation régionale de protection civile d'Yverdon_63_2017</v>
      </c>
      <c r="H3388">
        <v>5932</v>
      </c>
      <c r="I3388" t="s">
        <v>269</v>
      </c>
      <c r="J3388">
        <v>2017</v>
      </c>
      <c r="K3388">
        <v>2.3774469709362559E-3</v>
      </c>
    </row>
    <row r="3389" spans="1:11" x14ac:dyDescent="0.25">
      <c r="A3389" t="s">
        <v>721</v>
      </c>
      <c r="B3389" t="s">
        <v>703</v>
      </c>
      <c r="C3389" t="s">
        <v>704</v>
      </c>
      <c r="D3389" t="str">
        <f>Clef_répartition[[#This Row],[Code association]]&amp;"_"&amp;Clef_répartition[[#This Row],[Nom association]]</f>
        <v>ORPC Yverdon_Organisation régionale de protection civile d'Yverdon</v>
      </c>
      <c r="E3389">
        <f>COUNTIFS(D$2:D3389,Clef_répartition[[#This Row],[Code_Nom]],J$2:J3389,Clef_répartition[[#This Row],[Année]])</f>
        <v>64</v>
      </c>
      <c r="F3389">
        <f>IF(Clef_répartition[[#This Row],[Code_Nom]]=D3388,F3388-1,(COUNTIFS(Clef_répartition[Code_Nom],Clef_répartition[[#This Row],[Code_Nom]],Clef_répartition[Année],Clef_répartition[[#This Row],[Année]])))</f>
        <v>10</v>
      </c>
      <c r="G3389" t="str">
        <f>Clef_répartition[[#This Row],[Code_Nom]]&amp;"_"&amp;Clef_répartition[[#This Row],[Nombre]]&amp;"_"&amp;Clef_répartition[[#This Row],[Année]]</f>
        <v>ORPC Yverdon_Organisation régionale de protection civile d'Yverdon_64_2017</v>
      </c>
      <c r="H3389">
        <v>5933</v>
      </c>
      <c r="I3389" t="s">
        <v>271</v>
      </c>
      <c r="J3389">
        <v>2017</v>
      </c>
      <c r="K3389">
        <v>7.6885326353672498E-3</v>
      </c>
    </row>
    <row r="3390" spans="1:11" x14ac:dyDescent="0.25">
      <c r="A3390" t="s">
        <v>721</v>
      </c>
      <c r="B3390" t="s">
        <v>703</v>
      </c>
      <c r="C3390" t="s">
        <v>704</v>
      </c>
      <c r="D3390" t="str">
        <f>Clef_répartition[[#This Row],[Code association]]&amp;"_"&amp;Clef_répartition[[#This Row],[Nom association]]</f>
        <v>ORPC Yverdon_Organisation régionale de protection civile d'Yverdon</v>
      </c>
      <c r="E3390">
        <f>COUNTIFS(D$2:D3390,Clef_répartition[[#This Row],[Code_Nom]],J$2:J3390,Clef_répartition[[#This Row],[Année]])</f>
        <v>65</v>
      </c>
      <c r="F3390">
        <f>IF(Clef_répartition[[#This Row],[Code_Nom]]=D3389,F3389-1,(COUNTIFS(Clef_répartition[Code_Nom],Clef_répartition[[#This Row],[Code_Nom]],Clef_répartition[Année],Clef_répartition[[#This Row],[Année]])))</f>
        <v>9</v>
      </c>
      <c r="G3390" t="str">
        <f>Clef_répartition[[#This Row],[Code_Nom]]&amp;"_"&amp;Clef_répartition[[#This Row],[Nombre]]&amp;"_"&amp;Clef_répartition[[#This Row],[Année]]</f>
        <v>ORPC Yverdon_Organisation régionale de protection civile d'Yverdon_65_2017</v>
      </c>
      <c r="H3390">
        <v>5763</v>
      </c>
      <c r="I3390" t="s">
        <v>272</v>
      </c>
      <c r="J3390">
        <v>2017</v>
      </c>
      <c r="K3390">
        <v>6.8815093516549431E-3</v>
      </c>
    </row>
    <row r="3391" spans="1:11" x14ac:dyDescent="0.25">
      <c r="A3391" t="s">
        <v>721</v>
      </c>
      <c r="B3391" t="s">
        <v>703</v>
      </c>
      <c r="C3391" t="s">
        <v>704</v>
      </c>
      <c r="D3391" t="str">
        <f>Clef_répartition[[#This Row],[Code association]]&amp;"_"&amp;Clef_répartition[[#This Row],[Nom association]]</f>
        <v>ORPC Yverdon_Organisation régionale de protection civile d'Yverdon</v>
      </c>
      <c r="E3391">
        <f>COUNTIFS(D$2:D3391,Clef_répartition[[#This Row],[Code_Nom]],J$2:J3391,Clef_répartition[[#This Row],[Année]])</f>
        <v>66</v>
      </c>
      <c r="F3391">
        <f>IF(Clef_répartition[[#This Row],[Code_Nom]]=D3390,F3390-1,(COUNTIFS(Clef_répartition[Code_Nom],Clef_répartition[[#This Row],[Code_Nom]],Clef_répartition[Année],Clef_répartition[[#This Row],[Année]])))</f>
        <v>8</v>
      </c>
      <c r="G3391" t="str">
        <f>Clef_répartition[[#This Row],[Code_Nom]]&amp;"_"&amp;Clef_répartition[[#This Row],[Nombre]]&amp;"_"&amp;Clef_répartition[[#This Row],[Année]]</f>
        <v>ORPC Yverdon_Organisation régionale de protection civile d'Yverdon_66_2017</v>
      </c>
      <c r="H3391">
        <v>5934</v>
      </c>
      <c r="I3391" t="s">
        <v>273</v>
      </c>
      <c r="J3391">
        <v>2017</v>
      </c>
      <c r="K3391">
        <v>2.5955613719395821E-3</v>
      </c>
    </row>
    <row r="3392" spans="1:11" x14ac:dyDescent="0.25">
      <c r="A3392" t="s">
        <v>721</v>
      </c>
      <c r="B3392" t="s">
        <v>703</v>
      </c>
      <c r="C3392" t="s">
        <v>704</v>
      </c>
      <c r="D3392" t="str">
        <f>Clef_répartition[[#This Row],[Code association]]&amp;"_"&amp;Clef_répartition[[#This Row],[Nom association]]</f>
        <v>ORPC Yverdon_Organisation régionale de protection civile d'Yverdon</v>
      </c>
      <c r="E3392">
        <f>COUNTIFS(D$2:D3392,Clef_répartition[[#This Row],[Code_Nom]],J$2:J3392,Clef_répartition[[#This Row],[Année]])</f>
        <v>67</v>
      </c>
      <c r="F3392">
        <f>IF(Clef_répartition[[#This Row],[Code_Nom]]=D3391,F3391-1,(COUNTIFS(Clef_répartition[Code_Nom],Clef_répartition[[#This Row],[Code_Nom]],Clef_répartition[Année],Clef_répartition[[#This Row],[Année]])))</f>
        <v>7</v>
      </c>
      <c r="G3392" t="str">
        <f>Clef_répartition[[#This Row],[Code_Nom]]&amp;"_"&amp;Clef_répartition[[#This Row],[Nombre]]&amp;"_"&amp;Clef_répartition[[#This Row],[Année]]</f>
        <v>ORPC Yverdon_Organisation régionale de protection civile d'Yverdon_67_2017</v>
      </c>
      <c r="H3392">
        <v>5764</v>
      </c>
      <c r="I3392" t="s">
        <v>274</v>
      </c>
      <c r="J3392">
        <v>2017</v>
      </c>
      <c r="K3392">
        <v>4.1997927913190465E-2</v>
      </c>
    </row>
    <row r="3393" spans="1:11" x14ac:dyDescent="0.25">
      <c r="A3393" t="s">
        <v>721</v>
      </c>
      <c r="B3393" t="s">
        <v>703</v>
      </c>
      <c r="C3393" t="s">
        <v>704</v>
      </c>
      <c r="D3393" t="str">
        <f>Clef_répartition[[#This Row],[Code association]]&amp;"_"&amp;Clef_répartition[[#This Row],[Nom association]]</f>
        <v>ORPC Yverdon_Organisation régionale de protection civile d'Yverdon</v>
      </c>
      <c r="E3393">
        <f>COUNTIFS(D$2:D3393,Clef_répartition[[#This Row],[Code_Nom]],J$2:J3393,Clef_répartition[[#This Row],[Année]])</f>
        <v>68</v>
      </c>
      <c r="F3393">
        <f>IF(Clef_répartition[[#This Row],[Code_Nom]]=D3392,F3392-1,(COUNTIFS(Clef_répartition[Code_Nom],Clef_répartition[[#This Row],[Code_Nom]],Clef_répartition[Année],Clef_répartition[[#This Row],[Année]])))</f>
        <v>6</v>
      </c>
      <c r="G3393" t="str">
        <f>Clef_répartition[[#This Row],[Code_Nom]]&amp;"_"&amp;Clef_répartition[[#This Row],[Nombre]]&amp;"_"&amp;Clef_répartition[[#This Row],[Année]]</f>
        <v>ORPC Yverdon_Organisation régionale de protection civile d'Yverdon_68_2017</v>
      </c>
      <c r="H3393">
        <v>5765</v>
      </c>
      <c r="I3393" t="s">
        <v>275</v>
      </c>
      <c r="J3393">
        <v>2017</v>
      </c>
      <c r="K3393">
        <v>5.2565570641801623E-3</v>
      </c>
    </row>
    <row r="3394" spans="1:11" x14ac:dyDescent="0.25">
      <c r="A3394" t="s">
        <v>721</v>
      </c>
      <c r="B3394" t="s">
        <v>703</v>
      </c>
      <c r="C3394" t="s">
        <v>704</v>
      </c>
      <c r="D3394" t="str">
        <f>Clef_répartition[[#This Row],[Code association]]&amp;"_"&amp;Clef_répartition[[#This Row],[Nom association]]</f>
        <v>ORPC Yverdon_Organisation régionale de protection civile d'Yverdon</v>
      </c>
      <c r="E3394">
        <f>COUNTIFS(D$2:D3394,Clef_répartition[[#This Row],[Code_Nom]],J$2:J3394,Clef_répartition[[#This Row],[Année]])</f>
        <v>69</v>
      </c>
      <c r="F3394">
        <f>IF(Clef_répartition[[#This Row],[Code_Nom]]=D3393,F3393-1,(COUNTIFS(Clef_répartition[Code_Nom],Clef_répartition[[#This Row],[Code_Nom]],Clef_répartition[Année],Clef_répartition[[#This Row],[Année]])))</f>
        <v>5</v>
      </c>
      <c r="G3394" t="str">
        <f>Clef_répartition[[#This Row],[Code_Nom]]&amp;"_"&amp;Clef_répartition[[#This Row],[Nombre]]&amp;"_"&amp;Clef_répartition[[#This Row],[Année]]</f>
        <v>ORPC Yverdon_Organisation régionale de protection civile d'Yverdon_69_2017</v>
      </c>
      <c r="H3394">
        <v>5935</v>
      </c>
      <c r="I3394" t="s">
        <v>280</v>
      </c>
      <c r="J3394">
        <v>2017</v>
      </c>
      <c r="K3394">
        <v>1.1560063253176292E-3</v>
      </c>
    </row>
    <row r="3395" spans="1:11" x14ac:dyDescent="0.25">
      <c r="A3395" t="s">
        <v>721</v>
      </c>
      <c r="B3395" t="s">
        <v>703</v>
      </c>
      <c r="C3395" t="s">
        <v>704</v>
      </c>
      <c r="D3395" t="str">
        <f>Clef_répartition[[#This Row],[Code association]]&amp;"_"&amp;Clef_répartition[[#This Row],[Nom association]]</f>
        <v>ORPC Yverdon_Organisation régionale de protection civile d'Yverdon</v>
      </c>
      <c r="E3395">
        <f>COUNTIFS(D$2:D3395,Clef_répartition[[#This Row],[Code_Nom]],J$2:J3395,Clef_répartition[[#This Row],[Année]])</f>
        <v>70</v>
      </c>
      <c r="F3395">
        <f>IF(Clef_répartition[[#This Row],[Code_Nom]]=D3394,F3394-1,(COUNTIFS(Clef_répartition[Code_Nom],Clef_répartition[[#This Row],[Code_Nom]],Clef_répartition[Année],Clef_répartition[[#This Row],[Année]])))</f>
        <v>4</v>
      </c>
      <c r="G3395" t="str">
        <f>Clef_répartition[[#This Row],[Code_Nom]]&amp;"_"&amp;Clef_répartition[[#This Row],[Nombre]]&amp;"_"&amp;Clef_répartition[[#This Row],[Année]]</f>
        <v>ORPC Yverdon_Organisation régionale de protection civile d'Yverdon_70_2017</v>
      </c>
      <c r="H3395">
        <v>5937</v>
      </c>
      <c r="I3395" t="s">
        <v>292</v>
      </c>
      <c r="J3395">
        <v>2017</v>
      </c>
      <c r="K3395">
        <v>1.3304978461202901E-3</v>
      </c>
    </row>
    <row r="3396" spans="1:11" x14ac:dyDescent="0.25">
      <c r="A3396" t="s">
        <v>721</v>
      </c>
      <c r="B3396" t="s">
        <v>703</v>
      </c>
      <c r="C3396" t="s">
        <v>704</v>
      </c>
      <c r="D3396" t="str">
        <f>Clef_répartition[[#This Row],[Code association]]&amp;"_"&amp;Clef_répartition[[#This Row],[Nom association]]</f>
        <v>ORPC Yverdon_Organisation régionale de protection civile d'Yverdon</v>
      </c>
      <c r="E3396">
        <f>COUNTIFS(D$2:D3396,Clef_répartition[[#This Row],[Code_Nom]],J$2:J3396,Clef_répartition[[#This Row],[Année]])</f>
        <v>71</v>
      </c>
      <c r="F3396">
        <f>IF(Clef_répartition[[#This Row],[Code_Nom]]=D3395,F3395-1,(COUNTIFS(Clef_répartition[Code_Nom],Clef_répartition[[#This Row],[Code_Nom]],Clef_répartition[Année],Clef_répartition[[#This Row],[Année]])))</f>
        <v>3</v>
      </c>
      <c r="G3396" t="str">
        <f>Clef_répartition[[#This Row],[Code_Nom]]&amp;"_"&amp;Clef_répartition[[#This Row],[Nombre]]&amp;"_"&amp;Clef_répartition[[#This Row],[Année]]</f>
        <v>ORPC Yverdon_Organisation régionale de protection civile d'Yverdon_71_2017</v>
      </c>
      <c r="H3396">
        <v>5766</v>
      </c>
      <c r="I3396" t="s">
        <v>293</v>
      </c>
      <c r="J3396">
        <v>2017</v>
      </c>
      <c r="K3396">
        <v>6.2598833087954631E-3</v>
      </c>
    </row>
    <row r="3397" spans="1:11" x14ac:dyDescent="0.25">
      <c r="A3397" t="s">
        <v>721</v>
      </c>
      <c r="B3397" t="s">
        <v>703</v>
      </c>
      <c r="C3397" t="s">
        <v>704</v>
      </c>
      <c r="D3397" t="str">
        <f>Clef_répartition[[#This Row],[Code association]]&amp;"_"&amp;Clef_répartition[[#This Row],[Nom association]]</f>
        <v>ORPC Yverdon_Organisation régionale de protection civile d'Yverdon</v>
      </c>
      <c r="E3397">
        <f>COUNTIFS(D$2:D3397,Clef_répartition[[#This Row],[Code_Nom]],J$2:J3397,Clef_répartition[[#This Row],[Année]])</f>
        <v>72</v>
      </c>
      <c r="F3397">
        <f>IF(Clef_répartition[[#This Row],[Code_Nom]]=D3396,F3396-1,(COUNTIFS(Clef_répartition[Code_Nom],Clef_répartition[[#This Row],[Code_Nom]],Clef_répartition[Année],Clef_répartition[[#This Row],[Année]])))</f>
        <v>2</v>
      </c>
      <c r="G3397" t="str">
        <f>Clef_répartition[[#This Row],[Code_Nom]]&amp;"_"&amp;Clef_répartition[[#This Row],[Nombre]]&amp;"_"&amp;Clef_répartition[[#This Row],[Année]]</f>
        <v>ORPC Yverdon_Organisation régionale de protection civile d'Yverdon_72_2017</v>
      </c>
      <c r="H3397">
        <v>5938</v>
      </c>
      <c r="I3397" t="s">
        <v>298</v>
      </c>
      <c r="J3397">
        <v>2017</v>
      </c>
      <c r="K3397">
        <v>0.32943999127542395</v>
      </c>
    </row>
    <row r="3398" spans="1:11" x14ac:dyDescent="0.25">
      <c r="A3398" t="s">
        <v>721</v>
      </c>
      <c r="B3398" t="s">
        <v>703</v>
      </c>
      <c r="C3398" t="s">
        <v>704</v>
      </c>
      <c r="D3398" t="str">
        <f>Clef_répartition[[#This Row],[Code association]]&amp;"_"&amp;Clef_répartition[[#This Row],[Nom association]]</f>
        <v>ORPC Yverdon_Organisation régionale de protection civile d'Yverdon</v>
      </c>
      <c r="E3398">
        <f>COUNTIFS(D$2:D3398,Clef_répartition[[#This Row],[Code_Nom]],J$2:J3398,Clef_répartition[[#This Row],[Année]])</f>
        <v>73</v>
      </c>
      <c r="F3398">
        <f>IF(Clef_répartition[[#This Row],[Code_Nom]]=D3397,F3397-1,(COUNTIFS(Clef_répartition[Code_Nom],Clef_répartition[[#This Row],[Code_Nom]],Clef_répartition[Année],Clef_répartition[[#This Row],[Année]])))</f>
        <v>1</v>
      </c>
      <c r="G3398" t="str">
        <f>Clef_répartition[[#This Row],[Code_Nom]]&amp;"_"&amp;Clef_répartition[[#This Row],[Nombre]]&amp;"_"&amp;Clef_répartition[[#This Row],[Année]]</f>
        <v>ORPC Yverdon_Organisation régionale de protection civile d'Yverdon_73_2017</v>
      </c>
      <c r="H3398">
        <v>5939</v>
      </c>
      <c r="I3398" t="s">
        <v>299</v>
      </c>
      <c r="J3398">
        <v>2017</v>
      </c>
      <c r="K3398">
        <v>3.654506788810731E-2</v>
      </c>
    </row>
    <row r="3399" spans="1:11" x14ac:dyDescent="0.25">
      <c r="A3399" t="s">
        <v>721</v>
      </c>
      <c r="B3399" t="s">
        <v>495</v>
      </c>
      <c r="C3399" t="s">
        <v>496</v>
      </c>
      <c r="D3399" t="str">
        <f>Clef_répartition[[#This Row],[Code association]]&amp;"_"&amp;Clef_répartition[[#This Row],[Nom association]]</f>
        <v>PNR_Association intercommunale Police Nyon Région</v>
      </c>
      <c r="E3399">
        <f>COUNTIFS(D$2:D3399,Clef_répartition[[#This Row],[Code_Nom]],J$2:J3399,Clef_répartition[[#This Row],[Année]])</f>
        <v>1</v>
      </c>
      <c r="F3399">
        <f>IF(Clef_répartition[[#This Row],[Code_Nom]]=D3398,F3398-1,(COUNTIFS(Clef_répartition[Code_Nom],Clef_répartition[[#This Row],[Code_Nom]],Clef_répartition[Année],Clef_répartition[[#This Row],[Année]])))</f>
        <v>3</v>
      </c>
      <c r="G3399" t="str">
        <f>Clef_répartition[[#This Row],[Code_Nom]]&amp;"_"&amp;Clef_répartition[[#This Row],[Nombre]]&amp;"_"&amp;Clef_répartition[[#This Row],[Année]]</f>
        <v>PNR_Association intercommunale Police Nyon Région_1_2017</v>
      </c>
      <c r="H3399">
        <v>5713</v>
      </c>
      <c r="I3399" t="s">
        <v>80</v>
      </c>
      <c r="J3399">
        <v>2017</v>
      </c>
      <c r="K3399">
        <v>4.3499999999999997E-2</v>
      </c>
    </row>
    <row r="3400" spans="1:11" x14ac:dyDescent="0.25">
      <c r="A3400" t="s">
        <v>721</v>
      </c>
      <c r="B3400" t="s">
        <v>495</v>
      </c>
      <c r="C3400" t="s">
        <v>496</v>
      </c>
      <c r="D3400" t="str">
        <f>Clef_répartition[[#This Row],[Code association]]&amp;"_"&amp;Clef_répartition[[#This Row],[Nom association]]</f>
        <v>PNR_Association intercommunale Police Nyon Région</v>
      </c>
      <c r="E3400">
        <f>COUNTIFS(D$2:D3400,Clef_répartition[[#This Row],[Code_Nom]],J$2:J3400,Clef_répartition[[#This Row],[Année]])</f>
        <v>2</v>
      </c>
      <c r="F3400">
        <f>IF(Clef_répartition[[#This Row],[Code_Nom]]=D3399,F3399-1,(COUNTIFS(Clef_répartition[Code_Nom],Clef_répartition[[#This Row],[Code_Nom]],Clef_répartition[Année],Clef_répartition[[#This Row],[Année]])))</f>
        <v>2</v>
      </c>
      <c r="G3400" t="str">
        <f>Clef_répartition[[#This Row],[Code_Nom]]&amp;"_"&amp;Clef_répartition[[#This Row],[Nombre]]&amp;"_"&amp;Clef_répartition[[#This Row],[Année]]</f>
        <v>PNR_Association intercommunale Police Nyon Région_2_2017</v>
      </c>
      <c r="H3400">
        <v>5724</v>
      </c>
      <c r="I3400" t="s">
        <v>196</v>
      </c>
      <c r="J3400">
        <v>2017</v>
      </c>
      <c r="K3400">
        <v>0.84389999999999998</v>
      </c>
    </row>
    <row r="3401" spans="1:11" x14ac:dyDescent="0.25">
      <c r="A3401" t="s">
        <v>721</v>
      </c>
      <c r="B3401" t="s">
        <v>495</v>
      </c>
      <c r="C3401" t="s">
        <v>496</v>
      </c>
      <c r="D3401" t="str">
        <f>Clef_répartition[[#This Row],[Code association]]&amp;"_"&amp;Clef_répartition[[#This Row],[Nom association]]</f>
        <v>PNR_Association intercommunale Police Nyon Région</v>
      </c>
      <c r="E3401">
        <f>COUNTIFS(D$2:D3401,Clef_répartition[[#This Row],[Code_Nom]],J$2:J3401,Clef_répartition[[#This Row],[Année]])</f>
        <v>3</v>
      </c>
      <c r="F3401">
        <f>IF(Clef_répartition[[#This Row],[Code_Nom]]=D3400,F3400-1,(COUNTIFS(Clef_répartition[Code_Nom],Clef_répartition[[#This Row],[Code_Nom]],Clef_répartition[Année],Clef_répartition[[#This Row],[Année]])))</f>
        <v>1</v>
      </c>
      <c r="G3401" t="str">
        <f>Clef_répartition[[#This Row],[Code_Nom]]&amp;"_"&amp;Clef_répartition[[#This Row],[Nombre]]&amp;"_"&amp;Clef_répartition[[#This Row],[Année]]</f>
        <v>PNR_Association intercommunale Police Nyon Région_3_2017</v>
      </c>
      <c r="H3401">
        <v>5725</v>
      </c>
      <c r="I3401" t="s">
        <v>219</v>
      </c>
      <c r="J3401">
        <v>2017</v>
      </c>
      <c r="K3401">
        <v>0.11260000000000001</v>
      </c>
    </row>
    <row r="3402" spans="1:11" x14ac:dyDescent="0.25">
      <c r="A3402" t="s">
        <v>721</v>
      </c>
      <c r="B3402" t="s">
        <v>559</v>
      </c>
      <c r="C3402" t="s">
        <v>560</v>
      </c>
      <c r="D3402" t="str">
        <f>Clef_répartition[[#This Row],[Code association]]&amp;"_"&amp;Clef_répartition[[#This Row],[Nom association]]</f>
        <v>PNV_Association intercommunale de la Police Nord vaudois</v>
      </c>
      <c r="E3402">
        <f>COUNTIFS(D$2:D3402,Clef_répartition[[#This Row],[Code_Nom]],J$2:J3402,Clef_répartition[[#This Row],[Année]])</f>
        <v>1</v>
      </c>
      <c r="F3402">
        <f>IF(Clef_répartition[[#This Row],[Code_Nom]]=D3401,F3401-1,(COUNTIFS(Clef_répartition[Code_Nom],Clef_répartition[[#This Row],[Code_Nom]],Clef_répartition[Année],Clef_répartition[[#This Row],[Année]])))</f>
        <v>11</v>
      </c>
      <c r="G3402" t="str">
        <f>Clef_répartition[[#This Row],[Code_Nom]]&amp;"_"&amp;Clef_répartition[[#This Row],[Nombre]]&amp;"_"&amp;Clef_répartition[[#This Row],[Année]]</f>
        <v>PNV_Association intercommunale de la Police Nord vaudois_1_2017</v>
      </c>
      <c r="H3402">
        <v>5904</v>
      </c>
      <c r="I3402" t="s">
        <v>46</v>
      </c>
      <c r="J3402">
        <v>2017</v>
      </c>
      <c r="K3402">
        <v>4.1960000000000001E-3</v>
      </c>
    </row>
    <row r="3403" spans="1:11" x14ac:dyDescent="0.25">
      <c r="A3403" t="s">
        <v>721</v>
      </c>
      <c r="B3403" t="s">
        <v>559</v>
      </c>
      <c r="C3403" t="s">
        <v>560</v>
      </c>
      <c r="D3403" t="str">
        <f>Clef_répartition[[#This Row],[Code association]]&amp;"_"&amp;Clef_répartition[[#This Row],[Nom association]]</f>
        <v>PNV_Association intercommunale de la Police Nord vaudois</v>
      </c>
      <c r="E3403">
        <f>COUNTIFS(D$2:D3403,Clef_répartition[[#This Row],[Code_Nom]],J$2:J3403,Clef_répartition[[#This Row],[Année]])</f>
        <v>2</v>
      </c>
      <c r="F3403">
        <f>IF(Clef_répartition[[#This Row],[Code_Nom]]=D3402,F3402-1,(COUNTIFS(Clef_répartition[Code_Nom],Clef_répartition[[#This Row],[Code_Nom]],Clef_répartition[Année],Clef_répartition[[#This Row],[Année]])))</f>
        <v>10</v>
      </c>
      <c r="G3403" t="str">
        <f>Clef_répartition[[#This Row],[Code_Nom]]&amp;"_"&amp;Clef_répartition[[#This Row],[Nombre]]&amp;"_"&amp;Clef_répartition[[#This Row],[Année]]</f>
        <v>PNV_Association intercommunale de la Police Nord vaudois_2_2017</v>
      </c>
      <c r="H3403">
        <v>5909</v>
      </c>
      <c r="I3403" t="s">
        <v>60</v>
      </c>
      <c r="J3403">
        <v>2017</v>
      </c>
      <c r="K3403">
        <v>6.9810000000000002E-3</v>
      </c>
    </row>
    <row r="3404" spans="1:11" x14ac:dyDescent="0.25">
      <c r="A3404" t="s">
        <v>721</v>
      </c>
      <c r="B3404" t="s">
        <v>559</v>
      </c>
      <c r="C3404" t="s">
        <v>560</v>
      </c>
      <c r="D3404" t="str">
        <f>Clef_répartition[[#This Row],[Code association]]&amp;"_"&amp;Clef_répartition[[#This Row],[Nom association]]</f>
        <v>PNV_Association intercommunale de la Police Nord vaudois</v>
      </c>
      <c r="E3404">
        <f>COUNTIFS(D$2:D3404,Clef_répartition[[#This Row],[Code_Nom]],J$2:J3404,Clef_répartition[[#This Row],[Année]])</f>
        <v>3</v>
      </c>
      <c r="F3404">
        <f>IF(Clef_répartition[[#This Row],[Code_Nom]]=D3403,F3403-1,(COUNTIFS(Clef_répartition[Code_Nom],Clef_répartition[[#This Row],[Code_Nom]],Clef_répartition[Année],Clef_répartition[[#This Row],[Année]])))</f>
        <v>9</v>
      </c>
      <c r="G3404" t="str">
        <f>Clef_répartition[[#This Row],[Code_Nom]]&amp;"_"&amp;Clef_répartition[[#This Row],[Nombre]]&amp;"_"&amp;Clef_répartition[[#This Row],[Année]]</f>
        <v>PNV_Association intercommunale de la Police Nord vaudois_3_2017</v>
      </c>
      <c r="H3404">
        <v>5914</v>
      </c>
      <c r="I3404" t="s">
        <v>105</v>
      </c>
      <c r="J3404">
        <v>2017</v>
      </c>
      <c r="K3404">
        <v>1.8600000000000001E-3</v>
      </c>
    </row>
    <row r="3405" spans="1:11" x14ac:dyDescent="0.25">
      <c r="A3405" t="s">
        <v>721</v>
      </c>
      <c r="B3405" t="s">
        <v>559</v>
      </c>
      <c r="C3405" t="s">
        <v>560</v>
      </c>
      <c r="D3405" t="str">
        <f>Clef_répartition[[#This Row],[Code association]]&amp;"_"&amp;Clef_répartition[[#This Row],[Nom association]]</f>
        <v>PNV_Association intercommunale de la Police Nord vaudois</v>
      </c>
      <c r="E3405">
        <f>COUNTIFS(D$2:D3405,Clef_répartition[[#This Row],[Code_Nom]],J$2:J3405,Clef_répartition[[#This Row],[Année]])</f>
        <v>4</v>
      </c>
      <c r="F3405">
        <f>IF(Clef_répartition[[#This Row],[Code_Nom]]=D3404,F3404-1,(COUNTIFS(Clef_répartition[Code_Nom],Clef_répartition[[#This Row],[Code_Nom]],Clef_répartition[Année],Clef_répartition[[#This Row],[Année]])))</f>
        <v>8</v>
      </c>
      <c r="G3405" t="str">
        <f>Clef_répartition[[#This Row],[Code_Nom]]&amp;"_"&amp;Clef_répartition[[#This Row],[Nombre]]&amp;"_"&amp;Clef_répartition[[#This Row],[Année]]</f>
        <v>PNV_Association intercommunale de la Police Nord vaudois_4_2017</v>
      </c>
      <c r="H3405">
        <v>5919</v>
      </c>
      <c r="I3405" t="s">
        <v>172</v>
      </c>
      <c r="J3405">
        <v>2017</v>
      </c>
      <c r="K3405">
        <v>3.5349999999999999E-3</v>
      </c>
    </row>
    <row r="3406" spans="1:11" x14ac:dyDescent="0.25">
      <c r="A3406" t="s">
        <v>721</v>
      </c>
      <c r="B3406" t="s">
        <v>559</v>
      </c>
      <c r="C3406" t="s">
        <v>560</v>
      </c>
      <c r="D3406" t="str">
        <f>Clef_répartition[[#This Row],[Code association]]&amp;"_"&amp;Clef_répartition[[#This Row],[Nom association]]</f>
        <v>PNV_Association intercommunale de la Police Nord vaudois</v>
      </c>
      <c r="E3406">
        <f>COUNTIFS(D$2:D3406,Clef_répartition[[#This Row],[Code_Nom]],J$2:J3406,Clef_répartition[[#This Row],[Année]])</f>
        <v>5</v>
      </c>
      <c r="F3406">
        <f>IF(Clef_répartition[[#This Row],[Code_Nom]]=D3405,F3405-1,(COUNTIFS(Clef_répartition[Code_Nom],Clef_répartition[[#This Row],[Code_Nom]],Clef_répartition[Année],Clef_répartition[[#This Row],[Année]])))</f>
        <v>7</v>
      </c>
      <c r="G3406" t="str">
        <f>Clef_répartition[[#This Row],[Code_Nom]]&amp;"_"&amp;Clef_répartition[[#This Row],[Nombre]]&amp;"_"&amp;Clef_répartition[[#This Row],[Année]]</f>
        <v>PNV_Association intercommunale de la Police Nord vaudois_5_2017</v>
      </c>
      <c r="H3406">
        <v>5756</v>
      </c>
      <c r="I3406" t="s">
        <v>185</v>
      </c>
      <c r="J3406">
        <v>2017</v>
      </c>
      <c r="K3406">
        <v>3.356E-3</v>
      </c>
    </row>
    <row r="3407" spans="1:11" x14ac:dyDescent="0.25">
      <c r="A3407" t="s">
        <v>721</v>
      </c>
      <c r="B3407" t="s">
        <v>559</v>
      </c>
      <c r="C3407" t="s">
        <v>560</v>
      </c>
      <c r="D3407" t="str">
        <f>Clef_répartition[[#This Row],[Code association]]&amp;"_"&amp;Clef_répartition[[#This Row],[Nom association]]</f>
        <v>PNV_Association intercommunale de la Police Nord vaudois</v>
      </c>
      <c r="E3407">
        <f>COUNTIFS(D$2:D3407,Clef_répartition[[#This Row],[Code_Nom]],J$2:J3407,Clef_répartition[[#This Row],[Année]])</f>
        <v>6</v>
      </c>
      <c r="F3407">
        <f>IF(Clef_répartition[[#This Row],[Code_Nom]]=D3406,F3406-1,(COUNTIFS(Clef_répartition[Code_Nom],Clef_répartition[[#This Row],[Code_Nom]],Clef_répartition[Année],Clef_répartition[[#This Row],[Année]])))</f>
        <v>6</v>
      </c>
      <c r="G3407" t="str">
        <f>Clef_répartition[[#This Row],[Code_Nom]]&amp;"_"&amp;Clef_répartition[[#This Row],[Nombre]]&amp;"_"&amp;Clef_répartition[[#This Row],[Année]]</f>
        <v>PNV_Association intercommunale de la Police Nord vaudois_6_2017</v>
      </c>
      <c r="H3407">
        <v>5757</v>
      </c>
      <c r="I3407" t="s">
        <v>201</v>
      </c>
      <c r="J3407">
        <v>2017</v>
      </c>
      <c r="K3407">
        <v>0.16511300000000001</v>
      </c>
    </row>
    <row r="3408" spans="1:11" x14ac:dyDescent="0.25">
      <c r="A3408" t="s">
        <v>721</v>
      </c>
      <c r="B3408" t="s">
        <v>559</v>
      </c>
      <c r="C3408" t="s">
        <v>560</v>
      </c>
      <c r="D3408" t="str">
        <f>Clef_répartition[[#This Row],[Code association]]&amp;"_"&amp;Clef_répartition[[#This Row],[Nom association]]</f>
        <v>PNV_Association intercommunale de la Police Nord vaudois</v>
      </c>
      <c r="E3408">
        <f>COUNTIFS(D$2:D3408,Clef_répartition[[#This Row],[Code_Nom]],J$2:J3408,Clef_répartition[[#This Row],[Année]])</f>
        <v>7</v>
      </c>
      <c r="F3408">
        <f>IF(Clef_répartition[[#This Row],[Code_Nom]]=D3407,F3407-1,(COUNTIFS(Clef_répartition[Code_Nom],Clef_répartition[[#This Row],[Code_Nom]],Clef_répartition[Année],Clef_répartition[[#This Row],[Année]])))</f>
        <v>5</v>
      </c>
      <c r="G3408" t="str">
        <f>Clef_répartition[[#This Row],[Code_Nom]]&amp;"_"&amp;Clef_répartition[[#This Row],[Nombre]]&amp;"_"&amp;Clef_répartition[[#This Row],[Année]]</f>
        <v>PNV_Association intercommunale de la Police Nord vaudois_7_2017</v>
      </c>
      <c r="H3408">
        <v>5926</v>
      </c>
      <c r="I3408" t="s">
        <v>218</v>
      </c>
      <c r="J3408">
        <v>2017</v>
      </c>
      <c r="K3408">
        <v>5.274E-3</v>
      </c>
    </row>
    <row r="3409" spans="1:11" x14ac:dyDescent="0.25">
      <c r="A3409" t="s">
        <v>721</v>
      </c>
      <c r="B3409" t="s">
        <v>559</v>
      </c>
      <c r="C3409" t="s">
        <v>560</v>
      </c>
      <c r="D3409" t="str">
        <f>Clef_répartition[[#This Row],[Code association]]&amp;"_"&amp;Clef_répartition[[#This Row],[Nom association]]</f>
        <v>PNV_Association intercommunale de la Police Nord vaudois</v>
      </c>
      <c r="E3409">
        <f>COUNTIFS(D$2:D3409,Clef_répartition[[#This Row],[Code_Nom]],J$2:J3409,Clef_répartition[[#This Row],[Année]])</f>
        <v>8</v>
      </c>
      <c r="F3409">
        <f>IF(Clef_répartition[[#This Row],[Code_Nom]]=D3408,F3408-1,(COUNTIFS(Clef_répartition[Code_Nom],Clef_répartition[[#This Row],[Code_Nom]],Clef_répartition[Année],Clef_répartition[[#This Row],[Année]])))</f>
        <v>4</v>
      </c>
      <c r="G3409" t="str">
        <f>Clef_répartition[[#This Row],[Code_Nom]]&amp;"_"&amp;Clef_répartition[[#This Row],[Nombre]]&amp;"_"&amp;Clef_répartition[[#This Row],[Année]]</f>
        <v>PNV_Association intercommunale de la Police Nord vaudois_8_2017</v>
      </c>
      <c r="H3409">
        <v>5929</v>
      </c>
      <c r="I3409" t="s">
        <v>257</v>
      </c>
      <c r="J3409">
        <v>2017</v>
      </c>
      <c r="K3409">
        <v>3.8349999999999999E-3</v>
      </c>
    </row>
    <row r="3410" spans="1:11" x14ac:dyDescent="0.25">
      <c r="A3410" t="s">
        <v>721</v>
      </c>
      <c r="B3410" t="s">
        <v>559</v>
      </c>
      <c r="C3410" t="s">
        <v>560</v>
      </c>
      <c r="D3410" t="str">
        <f>Clef_répartition[[#This Row],[Code association]]&amp;"_"&amp;Clef_répartition[[#This Row],[Nom association]]</f>
        <v>PNV_Association intercommunale de la Police Nord vaudois</v>
      </c>
      <c r="E3410">
        <f>COUNTIFS(D$2:D3410,Clef_répartition[[#This Row],[Code_Nom]],J$2:J3410,Clef_répartition[[#This Row],[Année]])</f>
        <v>9</v>
      </c>
      <c r="F3410">
        <f>IF(Clef_répartition[[#This Row],[Code_Nom]]=D3409,F3409-1,(COUNTIFS(Clef_répartition[Code_Nom],Clef_répartition[[#This Row],[Code_Nom]],Clef_répartition[Année],Clef_répartition[[#This Row],[Année]])))</f>
        <v>3</v>
      </c>
      <c r="G3410" t="str">
        <f>Clef_répartition[[#This Row],[Code_Nom]]&amp;"_"&amp;Clef_répartition[[#This Row],[Nombre]]&amp;"_"&amp;Clef_répartition[[#This Row],[Année]]</f>
        <v>PNV_Association intercommunale de la Police Nord vaudois_9_2017</v>
      </c>
      <c r="H3410">
        <v>5930</v>
      </c>
      <c r="I3410" t="s">
        <v>259</v>
      </c>
      <c r="J3410">
        <v>2017</v>
      </c>
      <c r="K3410">
        <v>1.2600000000000001E-3</v>
      </c>
    </row>
    <row r="3411" spans="1:11" x14ac:dyDescent="0.25">
      <c r="A3411" t="s">
        <v>721</v>
      </c>
      <c r="B3411" t="s">
        <v>559</v>
      </c>
      <c r="C3411" t="s">
        <v>560</v>
      </c>
      <c r="D3411" t="str">
        <f>Clef_répartition[[#This Row],[Code association]]&amp;"_"&amp;Clef_répartition[[#This Row],[Nom association]]</f>
        <v>PNV_Association intercommunale de la Police Nord vaudois</v>
      </c>
      <c r="E3411">
        <f>COUNTIFS(D$2:D3411,Clef_répartition[[#This Row],[Code_Nom]],J$2:J3411,Clef_répartition[[#This Row],[Année]])</f>
        <v>10</v>
      </c>
      <c r="F3411">
        <f>IF(Clef_répartition[[#This Row],[Code_Nom]]=D3410,F3410-1,(COUNTIFS(Clef_répartition[Code_Nom],Clef_répartition[[#This Row],[Code_Nom]],Clef_répartition[Année],Clef_répartition[[#This Row],[Année]])))</f>
        <v>2</v>
      </c>
      <c r="G3411" t="str">
        <f>Clef_répartition[[#This Row],[Code_Nom]]&amp;"_"&amp;Clef_répartition[[#This Row],[Nombre]]&amp;"_"&amp;Clef_répartition[[#This Row],[Année]]</f>
        <v>PNV_Association intercommunale de la Police Nord vaudois_10_2017</v>
      </c>
      <c r="H3411">
        <v>5931</v>
      </c>
      <c r="I3411" t="s">
        <v>267</v>
      </c>
      <c r="J3411">
        <v>2017</v>
      </c>
      <c r="K3411">
        <v>2.8890000000000001E-3</v>
      </c>
    </row>
    <row r="3412" spans="1:11" x14ac:dyDescent="0.25">
      <c r="A3412" t="s">
        <v>721</v>
      </c>
      <c r="B3412" t="s">
        <v>559</v>
      </c>
      <c r="C3412" t="s">
        <v>560</v>
      </c>
      <c r="D3412" t="str">
        <f>Clef_répartition[[#This Row],[Code association]]&amp;"_"&amp;Clef_répartition[[#This Row],[Nom association]]</f>
        <v>PNV_Association intercommunale de la Police Nord vaudois</v>
      </c>
      <c r="E3412">
        <f>COUNTIFS(D$2:D3412,Clef_répartition[[#This Row],[Code_Nom]],J$2:J3412,Clef_répartition[[#This Row],[Année]])</f>
        <v>11</v>
      </c>
      <c r="F3412">
        <f>IF(Clef_répartition[[#This Row],[Code_Nom]]=D3411,F3411-1,(COUNTIFS(Clef_répartition[Code_Nom],Clef_répartition[[#This Row],[Code_Nom]],Clef_répartition[Année],Clef_répartition[[#This Row],[Année]])))</f>
        <v>1</v>
      </c>
      <c r="G3412" t="str">
        <f>Clef_répartition[[#This Row],[Code_Nom]]&amp;"_"&amp;Clef_répartition[[#This Row],[Nombre]]&amp;"_"&amp;Clef_répartition[[#This Row],[Année]]</f>
        <v>PNV_Association intercommunale de la Police Nord vaudois_11_2017</v>
      </c>
      <c r="H3412">
        <v>5938</v>
      </c>
      <c r="I3412" t="s">
        <v>298</v>
      </c>
      <c r="J3412">
        <v>2017</v>
      </c>
      <c r="K3412">
        <v>0.801701</v>
      </c>
    </row>
    <row r="3413" spans="1:11" x14ac:dyDescent="0.25">
      <c r="A3413" t="s">
        <v>721</v>
      </c>
      <c r="B3413" t="s">
        <v>644</v>
      </c>
      <c r="C3413" t="s">
        <v>645</v>
      </c>
      <c r="D3413" t="str">
        <f>Clef_répartition[[#This Row],[Code association]]&amp;"_"&amp;Clef_répartition[[#This Row],[Nom association]]</f>
        <v>POLOUEST_Association de communes Sécurité dans l'Ouest lausannois</v>
      </c>
      <c r="E3413">
        <f>COUNTIFS(D$2:D3413,Clef_répartition[[#This Row],[Code_Nom]],J$2:J3413,Clef_répartition[[#This Row],[Année]])</f>
        <v>1</v>
      </c>
      <c r="F3413">
        <f>IF(Clef_répartition[[#This Row],[Code_Nom]]=D3412,F3412-1,(COUNTIFS(Clef_répartition[Code_Nom],Clef_répartition[[#This Row],[Code_Nom]],Clef_répartition[Année],Clef_répartition[[#This Row],[Année]])))</f>
        <v>7</v>
      </c>
      <c r="G3413" t="str">
        <f>Clef_répartition[[#This Row],[Code_Nom]]&amp;"_"&amp;Clef_répartition[[#This Row],[Nombre]]&amp;"_"&amp;Clef_répartition[[#This Row],[Année]]</f>
        <v>POLOUEST_Association de communes Sécurité dans l'Ouest lausannois_1_2017</v>
      </c>
      <c r="H3413">
        <v>5624</v>
      </c>
      <c r="I3413" t="s">
        <v>44</v>
      </c>
      <c r="J3413">
        <v>2017</v>
      </c>
      <c r="K3413">
        <v>0</v>
      </c>
    </row>
    <row r="3414" spans="1:11" x14ac:dyDescent="0.25">
      <c r="A3414" t="s">
        <v>721</v>
      </c>
      <c r="B3414" t="s">
        <v>644</v>
      </c>
      <c r="C3414" t="s">
        <v>645</v>
      </c>
      <c r="D3414" t="str">
        <f>Clef_répartition[[#This Row],[Code association]]&amp;"_"&amp;Clef_répartition[[#This Row],[Nom association]]</f>
        <v>POLOUEST_Association de communes Sécurité dans l'Ouest lausannois</v>
      </c>
      <c r="E3414">
        <f>COUNTIFS(D$2:D3414,Clef_répartition[[#This Row],[Code_Nom]],J$2:J3414,Clef_répartition[[#This Row],[Année]])</f>
        <v>2</v>
      </c>
      <c r="F3414">
        <f>IF(Clef_répartition[[#This Row],[Code_Nom]]=D3413,F3413-1,(COUNTIFS(Clef_répartition[Code_Nom],Clef_répartition[[#This Row],[Code_Nom]],Clef_répartition[Année],Clef_répartition[[#This Row],[Année]])))</f>
        <v>6</v>
      </c>
      <c r="G3414" t="str">
        <f>Clef_répartition[[#This Row],[Code_Nom]]&amp;"_"&amp;Clef_répartition[[#This Row],[Nombre]]&amp;"_"&amp;Clef_répartition[[#This Row],[Année]]</f>
        <v>POLOUEST_Association de communes Sécurité dans l'Ouest lausannois_2_2017</v>
      </c>
      <c r="H3414">
        <v>5627</v>
      </c>
      <c r="I3414" t="s">
        <v>56</v>
      </c>
      <c r="J3414">
        <v>2017</v>
      </c>
      <c r="K3414">
        <v>0</v>
      </c>
    </row>
    <row r="3415" spans="1:11" x14ac:dyDescent="0.25">
      <c r="A3415" t="s">
        <v>721</v>
      </c>
      <c r="B3415" t="s">
        <v>644</v>
      </c>
      <c r="C3415" t="s">
        <v>645</v>
      </c>
      <c r="D3415" t="str">
        <f>Clef_répartition[[#This Row],[Code association]]&amp;"_"&amp;Clef_répartition[[#This Row],[Nom association]]</f>
        <v>POLOUEST_Association de communes Sécurité dans l'Ouest lausannois</v>
      </c>
      <c r="E3415">
        <f>COUNTIFS(D$2:D3415,Clef_répartition[[#This Row],[Code_Nom]],J$2:J3415,Clef_répartition[[#This Row],[Année]])</f>
        <v>3</v>
      </c>
      <c r="F3415">
        <f>IF(Clef_répartition[[#This Row],[Code_Nom]]=D3414,F3414-1,(COUNTIFS(Clef_répartition[Code_Nom],Clef_répartition[[#This Row],[Code_Nom]],Clef_répartition[Année],Clef_répartition[[#This Row],[Année]])))</f>
        <v>5</v>
      </c>
      <c r="G3415" t="str">
        <f>Clef_répartition[[#This Row],[Code_Nom]]&amp;"_"&amp;Clef_répartition[[#This Row],[Nombre]]&amp;"_"&amp;Clef_répartition[[#This Row],[Année]]</f>
        <v>POLOUEST_Association de communes Sécurité dans l'Ouest lausannois_3_2017</v>
      </c>
      <c r="H3415">
        <v>5583</v>
      </c>
      <c r="I3415" t="s">
        <v>82</v>
      </c>
      <c r="J3415">
        <v>2017</v>
      </c>
      <c r="K3415">
        <v>0</v>
      </c>
    </row>
    <row r="3416" spans="1:11" x14ac:dyDescent="0.25">
      <c r="A3416" t="s">
        <v>721</v>
      </c>
      <c r="B3416" t="s">
        <v>644</v>
      </c>
      <c r="C3416" t="s">
        <v>645</v>
      </c>
      <c r="D3416" t="str">
        <f>Clef_répartition[[#This Row],[Code association]]&amp;"_"&amp;Clef_répartition[[#This Row],[Nom association]]</f>
        <v>POLOUEST_Association de communes Sécurité dans l'Ouest lausannois</v>
      </c>
      <c r="E3416">
        <f>COUNTIFS(D$2:D3416,Clef_répartition[[#This Row],[Code_Nom]],J$2:J3416,Clef_répartition[[#This Row],[Année]])</f>
        <v>4</v>
      </c>
      <c r="F3416">
        <f>IF(Clef_répartition[[#This Row],[Code_Nom]]=D3415,F3415-1,(COUNTIFS(Clef_répartition[Code_Nom],Clef_répartition[[#This Row],[Code_Nom]],Clef_répartition[Année],Clef_répartition[[#This Row],[Année]])))</f>
        <v>4</v>
      </c>
      <c r="G3416" t="str">
        <f>Clef_répartition[[#This Row],[Code_Nom]]&amp;"_"&amp;Clef_répartition[[#This Row],[Nombre]]&amp;"_"&amp;Clef_répartition[[#This Row],[Année]]</f>
        <v>POLOUEST_Association de communes Sécurité dans l'Ouest lausannois_4_2017</v>
      </c>
      <c r="H3416">
        <v>5635</v>
      </c>
      <c r="I3416" t="s">
        <v>103</v>
      </c>
      <c r="J3416">
        <v>2017</v>
      </c>
      <c r="K3416">
        <v>0</v>
      </c>
    </row>
    <row r="3417" spans="1:11" x14ac:dyDescent="0.25">
      <c r="A3417" t="s">
        <v>721</v>
      </c>
      <c r="B3417" t="s">
        <v>644</v>
      </c>
      <c r="C3417" t="s">
        <v>645</v>
      </c>
      <c r="D3417" t="str">
        <f>Clef_répartition[[#This Row],[Code association]]&amp;"_"&amp;Clef_répartition[[#This Row],[Nom association]]</f>
        <v>POLOUEST_Association de communes Sécurité dans l'Ouest lausannois</v>
      </c>
      <c r="E3417">
        <f>COUNTIFS(D$2:D3417,Clef_répartition[[#This Row],[Code_Nom]],J$2:J3417,Clef_répartition[[#This Row],[Année]])</f>
        <v>5</v>
      </c>
      <c r="F3417">
        <f>IF(Clef_répartition[[#This Row],[Code_Nom]]=D3416,F3416-1,(COUNTIFS(Clef_répartition[Code_Nom],Clef_répartition[[#This Row],[Code_Nom]],Clef_répartition[Année],Clef_répartition[[#This Row],[Année]])))</f>
        <v>3</v>
      </c>
      <c r="G3417" t="str">
        <f>Clef_répartition[[#This Row],[Code_Nom]]&amp;"_"&amp;Clef_répartition[[#This Row],[Nombre]]&amp;"_"&amp;Clef_répartition[[#This Row],[Année]]</f>
        <v>POLOUEST_Association de communes Sécurité dans l'Ouest lausannois_5_2017</v>
      </c>
      <c r="H3417">
        <v>5589</v>
      </c>
      <c r="I3417" t="s">
        <v>223</v>
      </c>
      <c r="J3417">
        <v>2017</v>
      </c>
      <c r="K3417">
        <v>0</v>
      </c>
    </row>
    <row r="3418" spans="1:11" x14ac:dyDescent="0.25">
      <c r="A3418" t="s">
        <v>721</v>
      </c>
      <c r="B3418" t="s">
        <v>644</v>
      </c>
      <c r="C3418" t="s">
        <v>645</v>
      </c>
      <c r="D3418" t="str">
        <f>Clef_répartition[[#This Row],[Code association]]&amp;"_"&amp;Clef_répartition[[#This Row],[Nom association]]</f>
        <v>POLOUEST_Association de communes Sécurité dans l'Ouest lausannois</v>
      </c>
      <c r="E3418">
        <f>COUNTIFS(D$2:D3418,Clef_répartition[[#This Row],[Code_Nom]],J$2:J3418,Clef_répartition[[#This Row],[Année]])</f>
        <v>6</v>
      </c>
      <c r="F3418">
        <f>IF(Clef_répartition[[#This Row],[Code_Nom]]=D3417,F3417-1,(COUNTIFS(Clef_répartition[Code_Nom],Clef_répartition[[#This Row],[Code_Nom]],Clef_répartition[Année],Clef_répartition[[#This Row],[Année]])))</f>
        <v>2</v>
      </c>
      <c r="G3418" t="str">
        <f>Clef_répartition[[#This Row],[Code_Nom]]&amp;"_"&amp;Clef_répartition[[#This Row],[Nombre]]&amp;"_"&amp;Clef_répartition[[#This Row],[Année]]</f>
        <v>POLOUEST_Association de communes Sécurité dans l'Ouest lausannois_6_2017</v>
      </c>
      <c r="H3418">
        <v>5648</v>
      </c>
      <c r="I3418" t="s">
        <v>248</v>
      </c>
      <c r="J3418">
        <v>2017</v>
      </c>
      <c r="K3418">
        <v>0</v>
      </c>
    </row>
    <row r="3419" spans="1:11" x14ac:dyDescent="0.25">
      <c r="A3419" t="s">
        <v>721</v>
      </c>
      <c r="B3419" t="s">
        <v>644</v>
      </c>
      <c r="C3419" t="s">
        <v>645</v>
      </c>
      <c r="D3419" t="str">
        <f>Clef_répartition[[#This Row],[Code association]]&amp;"_"&amp;Clef_répartition[[#This Row],[Nom association]]</f>
        <v>POLOUEST_Association de communes Sécurité dans l'Ouest lausannois</v>
      </c>
      <c r="E3419">
        <f>COUNTIFS(D$2:D3419,Clef_répartition[[#This Row],[Code_Nom]],J$2:J3419,Clef_répartition[[#This Row],[Année]])</f>
        <v>7</v>
      </c>
      <c r="F3419">
        <f>IF(Clef_répartition[[#This Row],[Code_Nom]]=D3418,F3418-1,(COUNTIFS(Clef_répartition[Code_Nom],Clef_répartition[[#This Row],[Code_Nom]],Clef_répartition[Année],Clef_répartition[[#This Row],[Année]])))</f>
        <v>1</v>
      </c>
      <c r="G3419" t="str">
        <f>Clef_répartition[[#This Row],[Code_Nom]]&amp;"_"&amp;Clef_répartition[[#This Row],[Nombre]]&amp;"_"&amp;Clef_répartition[[#This Row],[Année]]</f>
        <v>POLOUEST_Association de communes Sécurité dans l'Ouest lausannois_7_2017</v>
      </c>
      <c r="H3419">
        <v>5651</v>
      </c>
      <c r="I3419" t="s">
        <v>283</v>
      </c>
      <c r="J3419">
        <v>2017</v>
      </c>
      <c r="K3419">
        <v>0</v>
      </c>
    </row>
    <row r="3420" spans="1:11" x14ac:dyDescent="0.25">
      <c r="A3420" t="s">
        <v>721</v>
      </c>
      <c r="B3420" t="s">
        <v>440</v>
      </c>
      <c r="C3420" t="s">
        <v>441</v>
      </c>
      <c r="D3420" t="str">
        <f>Clef_répartition[[#This Row],[Code association]]&amp;"_"&amp;Clef_répartition[[#This Row],[Nom association]]</f>
        <v>PRM_Police Région Morges</v>
      </c>
      <c r="E3420">
        <f>COUNTIFS(D$2:D3420,Clef_répartition[[#This Row],[Code_Nom]],J$2:J3420,Clef_répartition[[#This Row],[Année]])</f>
        <v>1</v>
      </c>
      <c r="F3420">
        <f>IF(Clef_répartition[[#This Row],[Code_Nom]]=D3419,F3419-1,(COUNTIFS(Clef_répartition[Code_Nom],Clef_répartition[[#This Row],[Code_Nom]],Clef_répartition[Année],Clef_répartition[[#This Row],[Année]])))</f>
        <v>6</v>
      </c>
      <c r="G3420" t="str">
        <f>Clef_répartition[[#This Row],[Code_Nom]]&amp;"_"&amp;Clef_répartition[[#This Row],[Nombre]]&amp;"_"&amp;Clef_répartition[[#This Row],[Année]]</f>
        <v>PRM_Police Région Morges_1_2017</v>
      </c>
      <c r="H3420">
        <v>5623</v>
      </c>
      <c r="I3420" t="s">
        <v>39</v>
      </c>
      <c r="J3420">
        <v>2017</v>
      </c>
      <c r="K3420">
        <v>8.6700000000000006E-3</v>
      </c>
    </row>
    <row r="3421" spans="1:11" x14ac:dyDescent="0.25">
      <c r="A3421" t="s">
        <v>721</v>
      </c>
      <c r="B3421" t="s">
        <v>440</v>
      </c>
      <c r="C3421" t="s">
        <v>441</v>
      </c>
      <c r="D3421" t="str">
        <f>Clef_répartition[[#This Row],[Code association]]&amp;"_"&amp;Clef_répartition[[#This Row],[Nom association]]</f>
        <v>PRM_Police Région Morges</v>
      </c>
      <c r="E3421">
        <f>COUNTIFS(D$2:D3421,Clef_répartition[[#This Row],[Code_Nom]],J$2:J3421,Clef_répartition[[#This Row],[Année]])</f>
        <v>2</v>
      </c>
      <c r="F3421">
        <f>IF(Clef_répartition[[#This Row],[Code_Nom]]=D3420,F3420-1,(COUNTIFS(Clef_répartition[Code_Nom],Clef_répartition[[#This Row],[Code_Nom]],Clef_répartition[Année],Clef_répartition[[#This Row],[Année]])))</f>
        <v>5</v>
      </c>
      <c r="G3421" t="str">
        <f>Clef_répartition[[#This Row],[Code_Nom]]&amp;"_"&amp;Clef_répartition[[#This Row],[Nombre]]&amp;"_"&amp;Clef_répartition[[#This Row],[Année]]</f>
        <v>PRM_Police Région Morges_2_2017</v>
      </c>
      <c r="H3421">
        <v>5640</v>
      </c>
      <c r="I3421" t="s">
        <v>168</v>
      </c>
      <c r="J3421">
        <v>2017</v>
      </c>
      <c r="K3421">
        <v>9.0600000000000003E-3</v>
      </c>
    </row>
    <row r="3422" spans="1:11" x14ac:dyDescent="0.25">
      <c r="A3422" t="s">
        <v>721</v>
      </c>
      <c r="B3422" t="s">
        <v>440</v>
      </c>
      <c r="C3422" t="s">
        <v>441</v>
      </c>
      <c r="D3422" t="str">
        <f>Clef_répartition[[#This Row],[Code association]]&amp;"_"&amp;Clef_répartition[[#This Row],[Nom association]]</f>
        <v>PRM_Police Région Morges</v>
      </c>
      <c r="E3422">
        <f>COUNTIFS(D$2:D3422,Clef_répartition[[#This Row],[Code_Nom]],J$2:J3422,Clef_répartition[[#This Row],[Année]])</f>
        <v>3</v>
      </c>
      <c r="F3422">
        <f>IF(Clef_répartition[[#This Row],[Code_Nom]]=D3421,F3421-1,(COUNTIFS(Clef_répartition[Code_Nom],Clef_répartition[[#This Row],[Code_Nom]],Clef_répartition[Année],Clef_répartition[[#This Row],[Année]])))</f>
        <v>4</v>
      </c>
      <c r="G3422" t="str">
        <f>Clef_répartition[[#This Row],[Code_Nom]]&amp;"_"&amp;Clef_répartition[[#This Row],[Nombre]]&amp;"_"&amp;Clef_répartition[[#This Row],[Année]]</f>
        <v>PRM_Police Région Morges_3_2017</v>
      </c>
      <c r="H3422">
        <v>5642</v>
      </c>
      <c r="I3422" t="s">
        <v>190</v>
      </c>
      <c r="J3422">
        <v>2017</v>
      </c>
      <c r="K3422">
        <v>0.64544000000000001</v>
      </c>
    </row>
    <row r="3423" spans="1:11" x14ac:dyDescent="0.25">
      <c r="A3423" t="s">
        <v>721</v>
      </c>
      <c r="B3423" t="s">
        <v>440</v>
      </c>
      <c r="C3423" t="s">
        <v>441</v>
      </c>
      <c r="D3423" t="str">
        <f>Clef_répartition[[#This Row],[Code association]]&amp;"_"&amp;Clef_répartition[[#This Row],[Nom association]]</f>
        <v>PRM_Police Région Morges</v>
      </c>
      <c r="E3423">
        <f>COUNTIFS(D$2:D3423,Clef_répartition[[#This Row],[Code_Nom]],J$2:J3423,Clef_répartition[[#This Row],[Année]])</f>
        <v>4</v>
      </c>
      <c r="F3423">
        <f>IF(Clef_répartition[[#This Row],[Code_Nom]]=D3422,F3422-1,(COUNTIFS(Clef_répartition[Code_Nom],Clef_répartition[[#This Row],[Code_Nom]],Clef_répartition[Année],Clef_répartition[[#This Row],[Année]])))</f>
        <v>3</v>
      </c>
      <c r="G3423" t="str">
        <f>Clef_répartition[[#This Row],[Code_Nom]]&amp;"_"&amp;Clef_répartition[[#This Row],[Nombre]]&amp;"_"&amp;Clef_répartition[[#This Row],[Année]]</f>
        <v>PRM_Police Région Morges_4_2017</v>
      </c>
      <c r="H3423">
        <v>5643</v>
      </c>
      <c r="I3423" t="s">
        <v>221</v>
      </c>
      <c r="J3423">
        <v>2017</v>
      </c>
      <c r="K3423">
        <v>0.14374000000000001</v>
      </c>
    </row>
    <row r="3424" spans="1:11" x14ac:dyDescent="0.25">
      <c r="A3424" t="s">
        <v>721</v>
      </c>
      <c r="B3424" t="s">
        <v>440</v>
      </c>
      <c r="C3424" t="s">
        <v>441</v>
      </c>
      <c r="D3424" t="str">
        <f>Clef_répartition[[#This Row],[Code association]]&amp;"_"&amp;Clef_répartition[[#This Row],[Nom association]]</f>
        <v>PRM_Police Région Morges</v>
      </c>
      <c r="E3424">
        <f>COUNTIFS(D$2:D3424,Clef_répartition[[#This Row],[Code_Nom]],J$2:J3424,Clef_répartition[[#This Row],[Année]])</f>
        <v>5</v>
      </c>
      <c r="F3424">
        <f>IF(Clef_répartition[[#This Row],[Code_Nom]]=D3423,F3423-1,(COUNTIFS(Clef_répartition[Code_Nom],Clef_répartition[[#This Row],[Code_Nom]],Clef_répartition[Année],Clef_répartition[[#This Row],[Année]])))</f>
        <v>2</v>
      </c>
      <c r="G3424" t="str">
        <f>Clef_répartition[[#This Row],[Code_Nom]]&amp;"_"&amp;Clef_répartition[[#This Row],[Nombre]]&amp;"_"&amp;Clef_répartition[[#This Row],[Année]]</f>
        <v>PRM_Police Région Morges_5_2017</v>
      </c>
      <c r="H3424">
        <v>5646</v>
      </c>
      <c r="I3424" t="s">
        <v>247</v>
      </c>
      <c r="J3424">
        <v>2017</v>
      </c>
      <c r="K3424">
        <v>0.15472</v>
      </c>
    </row>
    <row r="3425" spans="1:11" x14ac:dyDescent="0.25">
      <c r="A3425" t="s">
        <v>721</v>
      </c>
      <c r="B3425" t="s">
        <v>440</v>
      </c>
      <c r="C3425" t="s">
        <v>441</v>
      </c>
      <c r="D3425" t="str">
        <f>Clef_répartition[[#This Row],[Code association]]&amp;"_"&amp;Clef_répartition[[#This Row],[Nom association]]</f>
        <v>PRM_Police Région Morges</v>
      </c>
      <c r="E3425">
        <f>COUNTIFS(D$2:D3425,Clef_répartition[[#This Row],[Code_Nom]],J$2:J3425,Clef_répartition[[#This Row],[Année]])</f>
        <v>6</v>
      </c>
      <c r="F3425">
        <f>IF(Clef_répartition[[#This Row],[Code_Nom]]=D3424,F3424-1,(COUNTIFS(Clef_répartition[Code_Nom],Clef_répartition[[#This Row],[Code_Nom]],Clef_répartition[Année],Clef_répartition[[#This Row],[Année]])))</f>
        <v>1</v>
      </c>
      <c r="G3425" t="str">
        <f>Clef_répartition[[#This Row],[Code_Nom]]&amp;"_"&amp;Clef_répartition[[#This Row],[Nombre]]&amp;"_"&amp;Clef_répartition[[#This Row],[Année]]</f>
        <v>PRM_Police Région Morges_6_2017</v>
      </c>
      <c r="H3425">
        <v>5649</v>
      </c>
      <c r="I3425" t="s">
        <v>264</v>
      </c>
      <c r="J3425">
        <v>2017</v>
      </c>
      <c r="K3425">
        <v>3.8370000000000001E-2</v>
      </c>
    </row>
    <row r="3426" spans="1:11" x14ac:dyDescent="0.25">
      <c r="A3426" t="s">
        <v>721</v>
      </c>
      <c r="B3426" t="s">
        <v>483</v>
      </c>
      <c r="C3426" t="s">
        <v>484</v>
      </c>
      <c r="D3426" t="str">
        <f>Clef_répartition[[#This Row],[Code association]]&amp;"_"&amp;Clef_répartition[[#This Row],[Nom association]]</f>
        <v>RAT_ Association intercommunale d’accueil de jour des enfants des Toblerones</v>
      </c>
      <c r="E3426">
        <f>COUNTIFS(D$2:D3426,Clef_répartition[[#This Row],[Code_Nom]],J$2:J3426,Clef_répartition[[#This Row],[Année]])</f>
        <v>1</v>
      </c>
      <c r="F3426">
        <f>IF(Clef_répartition[[#This Row],[Code_Nom]]=D3425,F3425-1,(COUNTIFS(Clef_répartition[Code_Nom],Clef_répartition[[#This Row],[Code_Nom]],Clef_répartition[Année],Clef_répartition[[#This Row],[Année]])))</f>
        <v>16</v>
      </c>
      <c r="G3426" t="str">
        <f>Clef_répartition[[#This Row],[Code_Nom]]&amp;"_"&amp;Clef_répartition[[#This Row],[Nombre]]&amp;"_"&amp;Clef_répartition[[#This Row],[Année]]</f>
        <v>RAT_ Association intercommunale d’accueil de jour des enfants des Toblerones_1_2017</v>
      </c>
      <c r="H3426">
        <v>5702</v>
      </c>
      <c r="I3426" t="s">
        <v>7</v>
      </c>
      <c r="J3426">
        <v>2017</v>
      </c>
      <c r="K3426">
        <v>7.5356583395168611E-2</v>
      </c>
    </row>
    <row r="3427" spans="1:11" x14ac:dyDescent="0.25">
      <c r="A3427" t="s">
        <v>721</v>
      </c>
      <c r="B3427" t="s">
        <v>483</v>
      </c>
      <c r="C3427" t="s">
        <v>484</v>
      </c>
      <c r="D3427" t="str">
        <f>Clef_répartition[[#This Row],[Code association]]&amp;"_"&amp;Clef_répartition[[#This Row],[Nom association]]</f>
        <v>RAT_ Association intercommunale d’accueil de jour des enfants des Toblerones</v>
      </c>
      <c r="E3427">
        <f>COUNTIFS(D$2:D3427,Clef_répartition[[#This Row],[Code_Nom]],J$2:J3427,Clef_répartition[[#This Row],[Année]])</f>
        <v>2</v>
      </c>
      <c r="F3427">
        <f>IF(Clef_répartition[[#This Row],[Code_Nom]]=D3426,F3426-1,(COUNTIFS(Clef_répartition[Code_Nom],Clef_répartition[[#This Row],[Code_Nom]],Clef_répartition[Année],Clef_répartition[[#This Row],[Année]])))</f>
        <v>15</v>
      </c>
      <c r="G3427" t="str">
        <f>Clef_répartition[[#This Row],[Code_Nom]]&amp;"_"&amp;Clef_répartition[[#This Row],[Nombre]]&amp;"_"&amp;Clef_répartition[[#This Row],[Année]]</f>
        <v>RAT_ Association intercommunale d’accueil de jour des enfants des Toblerones_2_2017</v>
      </c>
      <c r="H3427">
        <v>5704</v>
      </c>
      <c r="I3427" t="s">
        <v>16</v>
      </c>
      <c r="J3427">
        <v>2017</v>
      </c>
      <c r="K3427">
        <v>5.4526740762608411E-2</v>
      </c>
    </row>
    <row r="3428" spans="1:11" x14ac:dyDescent="0.25">
      <c r="A3428" t="s">
        <v>721</v>
      </c>
      <c r="B3428" t="s">
        <v>483</v>
      </c>
      <c r="C3428" t="s">
        <v>484</v>
      </c>
      <c r="D3428" t="str">
        <f>Clef_répartition[[#This Row],[Code association]]&amp;"_"&amp;Clef_répartition[[#This Row],[Nom association]]</f>
        <v>RAT_ Association intercommunale d’accueil de jour des enfants des Toblerones</v>
      </c>
      <c r="E3428">
        <f>COUNTIFS(D$2:D3428,Clef_répartition[[#This Row],[Code_Nom]],J$2:J3428,Clef_répartition[[#This Row],[Année]])</f>
        <v>3</v>
      </c>
      <c r="F3428">
        <f>IF(Clef_répartition[[#This Row],[Code_Nom]]=D3427,F3427-1,(COUNTIFS(Clef_répartition[Code_Nom],Clef_répartition[[#This Row],[Code_Nom]],Clef_répartition[Année],Clef_répartition[[#This Row],[Année]])))</f>
        <v>14</v>
      </c>
      <c r="G3428" t="str">
        <f>Clef_répartition[[#This Row],[Code_Nom]]&amp;"_"&amp;Clef_répartition[[#This Row],[Nombre]]&amp;"_"&amp;Clef_répartition[[#This Row],[Année]]</f>
        <v>RAT_ Association intercommunale d’accueil de jour des enfants des Toblerones_3_2017</v>
      </c>
      <c r="H3428">
        <v>5854</v>
      </c>
      <c r="I3428" t="s">
        <v>43</v>
      </c>
      <c r="J3428">
        <v>2017</v>
      </c>
      <c r="K3428">
        <v>1.054790039335211E-2</v>
      </c>
    </row>
    <row r="3429" spans="1:11" x14ac:dyDescent="0.25">
      <c r="A3429" t="s">
        <v>721</v>
      </c>
      <c r="B3429" t="s">
        <v>483</v>
      </c>
      <c r="C3429" t="s">
        <v>484</v>
      </c>
      <c r="D3429" t="str">
        <f>Clef_répartition[[#This Row],[Code association]]&amp;"_"&amp;Clef_répartition[[#This Row],[Nom association]]</f>
        <v>RAT_ Association intercommunale d’accueil de jour des enfants des Toblerones</v>
      </c>
      <c r="E3429">
        <f>COUNTIFS(D$2:D3429,Clef_répartition[[#This Row],[Code_Nom]],J$2:J3429,Clef_répartition[[#This Row],[Année]])</f>
        <v>4</v>
      </c>
      <c r="F3429">
        <f>IF(Clef_répartition[[#This Row],[Code_Nom]]=D3428,F3428-1,(COUNTIFS(Clef_répartition[Code_Nom],Clef_répartition[[#This Row],[Code_Nom]],Clef_répartition[Année],Clef_répartition[[#This Row],[Année]])))</f>
        <v>13</v>
      </c>
      <c r="G3429" t="str">
        <f>Clef_répartition[[#This Row],[Code_Nom]]&amp;"_"&amp;Clef_répartition[[#This Row],[Nombre]]&amp;"_"&amp;Clef_répartition[[#This Row],[Année]]</f>
        <v>RAT_ Association intercommunale d’accueil de jour des enfants des Toblerones_4_2017</v>
      </c>
      <c r="H3429">
        <v>5710</v>
      </c>
      <c r="I3429" t="s">
        <v>69</v>
      </c>
      <c r="J3429">
        <v>2017</v>
      </c>
      <c r="K3429">
        <v>1.439631488381618E-2</v>
      </c>
    </row>
    <row r="3430" spans="1:11" x14ac:dyDescent="0.25">
      <c r="A3430" t="s">
        <v>721</v>
      </c>
      <c r="B3430" t="s">
        <v>483</v>
      </c>
      <c r="C3430" t="s">
        <v>484</v>
      </c>
      <c r="D3430" t="str">
        <f>Clef_répartition[[#This Row],[Code association]]&amp;"_"&amp;Clef_répartition[[#This Row],[Nom association]]</f>
        <v>RAT_ Association intercommunale d’accueil de jour des enfants des Toblerones</v>
      </c>
      <c r="E3430">
        <f>COUNTIFS(D$2:D3430,Clef_répartition[[#This Row],[Code_Nom]],J$2:J3430,Clef_répartition[[#This Row],[Année]])</f>
        <v>5</v>
      </c>
      <c r="F3430">
        <f>IF(Clef_répartition[[#This Row],[Code_Nom]]=D3429,F3429-1,(COUNTIFS(Clef_répartition[Code_Nom],Clef_répartition[[#This Row],[Code_Nom]],Clef_répartition[Année],Clef_répartition[[#This Row],[Année]])))</f>
        <v>12</v>
      </c>
      <c r="G3430" t="str">
        <f>Clef_répartition[[#This Row],[Code_Nom]]&amp;"_"&amp;Clef_répartition[[#This Row],[Nombre]]&amp;"_"&amp;Clef_répartition[[#This Row],[Année]]</f>
        <v>RAT_ Association intercommunale d’accueil de jour des enfants des Toblerones_5_2017</v>
      </c>
      <c r="H3430">
        <v>5715</v>
      </c>
      <c r="I3430" t="s">
        <v>97</v>
      </c>
      <c r="J3430">
        <v>2017</v>
      </c>
      <c r="K3430">
        <v>3.0524017351109975E-2</v>
      </c>
    </row>
    <row r="3431" spans="1:11" x14ac:dyDescent="0.25">
      <c r="A3431" t="s">
        <v>721</v>
      </c>
      <c r="B3431" t="s">
        <v>483</v>
      </c>
      <c r="C3431" t="s">
        <v>484</v>
      </c>
      <c r="D3431" t="str">
        <f>Clef_répartition[[#This Row],[Code association]]&amp;"_"&amp;Clef_répartition[[#This Row],[Nom association]]</f>
        <v>RAT_ Association intercommunale d’accueil de jour des enfants des Toblerones</v>
      </c>
      <c r="E3431">
        <f>COUNTIFS(D$2:D3431,Clef_répartition[[#This Row],[Code_Nom]],J$2:J3431,Clef_répartition[[#This Row],[Année]])</f>
        <v>6</v>
      </c>
      <c r="F3431">
        <f>IF(Clef_répartition[[#This Row],[Code_Nom]]=D3430,F3430-1,(COUNTIFS(Clef_répartition[Code_Nom],Clef_répartition[[#This Row],[Code_Nom]],Clef_répartition[Année],Clef_répartition[[#This Row],[Année]])))</f>
        <v>11</v>
      </c>
      <c r="G3431" t="str">
        <f>Clef_répartition[[#This Row],[Code_Nom]]&amp;"_"&amp;Clef_répartition[[#This Row],[Nombre]]&amp;"_"&amp;Clef_répartition[[#This Row],[Année]]</f>
        <v>RAT_ Association intercommunale d’accueil de jour des enfants des Toblerones_6_2017</v>
      </c>
      <c r="H3431">
        <v>5718</v>
      </c>
      <c r="I3431" t="s">
        <v>120</v>
      </c>
      <c r="J3431">
        <v>2017</v>
      </c>
      <c r="K3431">
        <v>5.567302040696917E-2</v>
      </c>
    </row>
    <row r="3432" spans="1:11" x14ac:dyDescent="0.25">
      <c r="A3432" t="s">
        <v>721</v>
      </c>
      <c r="B3432" t="s">
        <v>483</v>
      </c>
      <c r="C3432" t="s">
        <v>484</v>
      </c>
      <c r="D3432" t="str">
        <f>Clef_répartition[[#This Row],[Code association]]&amp;"_"&amp;Clef_répartition[[#This Row],[Nom association]]</f>
        <v>RAT_ Association intercommunale d’accueil de jour des enfants des Toblerones</v>
      </c>
      <c r="E3432">
        <f>COUNTIFS(D$2:D3432,Clef_répartition[[#This Row],[Code_Nom]],J$2:J3432,Clef_répartition[[#This Row],[Année]])</f>
        <v>7</v>
      </c>
      <c r="F3432">
        <f>IF(Clef_répartition[[#This Row],[Code_Nom]]=D3431,F3431-1,(COUNTIFS(Clef_répartition[Code_Nom],Clef_répartition[[#This Row],[Code_Nom]],Clef_répartition[Année],Clef_répartition[[#This Row],[Année]])))</f>
        <v>10</v>
      </c>
      <c r="G3432" t="str">
        <f>Clef_répartition[[#This Row],[Code_Nom]]&amp;"_"&amp;Clef_répartition[[#This Row],[Nombre]]&amp;"_"&amp;Clef_répartition[[#This Row],[Année]]</f>
        <v>RAT_ Association intercommunale d’accueil de jour des enfants des Toblerones_7_2017</v>
      </c>
      <c r="H3432">
        <v>5720</v>
      </c>
      <c r="I3432" t="s">
        <v>125</v>
      </c>
      <c r="J3432">
        <v>2017</v>
      </c>
      <c r="K3432">
        <v>2.9377737706749219E-2</v>
      </c>
    </row>
    <row r="3433" spans="1:11" x14ac:dyDescent="0.25">
      <c r="A3433" t="s">
        <v>721</v>
      </c>
      <c r="B3433" t="s">
        <v>483</v>
      </c>
      <c r="C3433" t="s">
        <v>484</v>
      </c>
      <c r="D3433" t="str">
        <f>Clef_répartition[[#This Row],[Code association]]&amp;"_"&amp;Clef_répartition[[#This Row],[Nom association]]</f>
        <v>RAT_ Association intercommunale d’accueil de jour des enfants des Toblerones</v>
      </c>
      <c r="E3433">
        <f>COUNTIFS(D$2:D3433,Clef_répartition[[#This Row],[Code_Nom]],J$2:J3433,Clef_répartition[[#This Row],[Année]])</f>
        <v>8</v>
      </c>
      <c r="F3433">
        <f>IF(Clef_répartition[[#This Row],[Code_Nom]]=D3432,F3432-1,(COUNTIFS(Clef_répartition[Code_Nom],Clef_répartition[[#This Row],[Code_Nom]],Clef_répartition[Année],Clef_répartition[[#This Row],[Année]])))</f>
        <v>9</v>
      </c>
      <c r="G3433" t="str">
        <f>Clef_répartition[[#This Row],[Code_Nom]]&amp;"_"&amp;Clef_répartition[[#This Row],[Nombre]]&amp;"_"&amp;Clef_répartition[[#This Row],[Année]]</f>
        <v>RAT_ Association intercommunale d’accueil de jour des enfants des Toblerones_8_2017</v>
      </c>
      <c r="H3433">
        <v>5721</v>
      </c>
      <c r="I3433" t="s">
        <v>126</v>
      </c>
      <c r="J3433">
        <v>2017</v>
      </c>
      <c r="K3433">
        <v>0.37690259814520782</v>
      </c>
    </row>
    <row r="3434" spans="1:11" x14ac:dyDescent="0.25">
      <c r="A3434" t="s">
        <v>721</v>
      </c>
      <c r="B3434" t="s">
        <v>483</v>
      </c>
      <c r="C3434" t="s">
        <v>484</v>
      </c>
      <c r="D3434" t="str">
        <f>Clef_répartition[[#This Row],[Code association]]&amp;"_"&amp;Clef_répartition[[#This Row],[Nom association]]</f>
        <v>RAT_ Association intercommunale d’accueil de jour des enfants des Toblerones</v>
      </c>
      <c r="E3434">
        <f>COUNTIFS(D$2:D3434,Clef_répartition[[#This Row],[Code_Nom]],J$2:J3434,Clef_répartition[[#This Row],[Année]])</f>
        <v>9</v>
      </c>
      <c r="F3434">
        <f>IF(Clef_répartition[[#This Row],[Code_Nom]]=D3433,F3433-1,(COUNTIFS(Clef_répartition[Code_Nom],Clef_répartition[[#This Row],[Code_Nom]],Clef_répartition[Année],Clef_répartition[[#This Row],[Année]])))</f>
        <v>8</v>
      </c>
      <c r="G3434" t="str">
        <f>Clef_répartition[[#This Row],[Code_Nom]]&amp;"_"&amp;Clef_répartition[[#This Row],[Nombre]]&amp;"_"&amp;Clef_répartition[[#This Row],[Année]]</f>
        <v>RAT_ Association intercommunale d’accueil de jour des enfants des Toblerones_9_2017</v>
      </c>
      <c r="H3434">
        <v>5731</v>
      </c>
      <c r="I3434" t="s">
        <v>157</v>
      </c>
      <c r="J3434">
        <v>2017</v>
      </c>
      <c r="K3434">
        <v>1.351333381205801E-2</v>
      </c>
    </row>
    <row r="3435" spans="1:11" x14ac:dyDescent="0.25">
      <c r="A3435" t="s">
        <v>721</v>
      </c>
      <c r="B3435" t="s">
        <v>483</v>
      </c>
      <c r="C3435" t="s">
        <v>484</v>
      </c>
      <c r="D3435" t="str">
        <f>Clef_répartition[[#This Row],[Code association]]&amp;"_"&amp;Clef_répartition[[#This Row],[Nom association]]</f>
        <v>RAT_ Association intercommunale d’accueil de jour des enfants des Toblerones</v>
      </c>
      <c r="E3435">
        <f>COUNTIFS(D$2:D3435,Clef_répartition[[#This Row],[Code_Nom]],J$2:J3435,Clef_répartition[[#This Row],[Année]])</f>
        <v>10</v>
      </c>
      <c r="F3435">
        <f>IF(Clef_répartition[[#This Row],[Code_Nom]]=D3434,F3434-1,(COUNTIFS(Clef_répartition[Code_Nom],Clef_répartition[[#This Row],[Code_Nom]],Clef_répartition[Année],Clef_répartition[[#This Row],[Année]])))</f>
        <v>7</v>
      </c>
      <c r="G3435" t="str">
        <f>Clef_répartition[[#This Row],[Code_Nom]]&amp;"_"&amp;Clef_répartition[[#This Row],[Nombre]]&amp;"_"&amp;Clef_répartition[[#This Row],[Année]]</f>
        <v>RAT_ Association intercommunale d’accueil de jour des enfants des Toblerones_10_2017</v>
      </c>
      <c r="H3435">
        <v>5429</v>
      </c>
      <c r="I3435" t="s">
        <v>162</v>
      </c>
      <c r="J3435">
        <v>2017</v>
      </c>
      <c r="K3435">
        <v>1.2633012321841282E-2</v>
      </c>
    </row>
    <row r="3436" spans="1:11" x14ac:dyDescent="0.25">
      <c r="A3436" t="s">
        <v>721</v>
      </c>
      <c r="B3436" t="s">
        <v>483</v>
      </c>
      <c r="C3436" t="s">
        <v>484</v>
      </c>
      <c r="D3436" t="str">
        <f>Clef_répartition[[#This Row],[Code association]]&amp;"_"&amp;Clef_répartition[[#This Row],[Nom association]]</f>
        <v>RAT_ Association intercommunale d’accueil de jour des enfants des Toblerones</v>
      </c>
      <c r="E3436">
        <f>COUNTIFS(D$2:D3436,Clef_répartition[[#This Row],[Code_Nom]],J$2:J3436,Clef_répartition[[#This Row],[Année]])</f>
        <v>11</v>
      </c>
      <c r="F3436">
        <f>IF(Clef_répartition[[#This Row],[Code_Nom]]=D3435,F3435-1,(COUNTIFS(Clef_répartition[Code_Nom],Clef_répartition[[#This Row],[Code_Nom]],Clef_répartition[Année],Clef_répartition[[#This Row],[Année]])))</f>
        <v>6</v>
      </c>
      <c r="G3436" t="str">
        <f>Clef_répartition[[#This Row],[Code_Nom]]&amp;"_"&amp;Clef_répartition[[#This Row],[Nombre]]&amp;"_"&amp;Clef_répartition[[#This Row],[Année]]</f>
        <v>RAT_ Association intercommunale d’accueil de jour des enfants des Toblerones_11_2017</v>
      </c>
      <c r="H3436">
        <v>5430</v>
      </c>
      <c r="I3436" t="s">
        <v>171</v>
      </c>
      <c r="J3436">
        <v>2017</v>
      </c>
      <c r="K3436">
        <v>0.11783807935659404</v>
      </c>
    </row>
    <row r="3437" spans="1:11" x14ac:dyDescent="0.25">
      <c r="A3437" t="s">
        <v>721</v>
      </c>
      <c r="B3437" t="s">
        <v>483</v>
      </c>
      <c r="C3437" t="s">
        <v>484</v>
      </c>
      <c r="D3437" t="str">
        <f>Clef_répartition[[#This Row],[Code association]]&amp;"_"&amp;Clef_répartition[[#This Row],[Nom association]]</f>
        <v>RAT_ Association intercommunale d’accueil de jour des enfants des Toblerones</v>
      </c>
      <c r="E3437">
        <f>COUNTIFS(D$2:D3437,Clef_répartition[[#This Row],[Code_Nom]],J$2:J3437,Clef_répartition[[#This Row],[Année]])</f>
        <v>12</v>
      </c>
      <c r="F3437">
        <f>IF(Clef_répartition[[#This Row],[Code_Nom]]=D3436,F3436-1,(COUNTIFS(Clef_répartition[Code_Nom],Clef_répartition[[#This Row],[Code_Nom]],Clef_répartition[Année],Clef_répartition[[#This Row],[Année]])))</f>
        <v>5</v>
      </c>
      <c r="G3437" t="str">
        <f>Clef_répartition[[#This Row],[Code_Nom]]&amp;"_"&amp;Clef_répartition[[#This Row],[Nombre]]&amp;"_"&amp;Clef_répartition[[#This Row],[Année]]</f>
        <v>RAT_ Association intercommunale d’accueil de jour des enfants des Toblerones_12_2017</v>
      </c>
      <c r="H3437">
        <v>5725</v>
      </c>
      <c r="I3437" t="s">
        <v>219</v>
      </c>
      <c r="J3437">
        <v>2017</v>
      </c>
      <c r="K3437">
        <v>7.288849172471204E-2</v>
      </c>
    </row>
    <row r="3438" spans="1:11" x14ac:dyDescent="0.25">
      <c r="A3438" t="s">
        <v>721</v>
      </c>
      <c r="B3438" t="s">
        <v>483</v>
      </c>
      <c r="C3438" t="s">
        <v>484</v>
      </c>
      <c r="D3438" t="str">
        <f>Clef_répartition[[#This Row],[Code association]]&amp;"_"&amp;Clef_répartition[[#This Row],[Nom association]]</f>
        <v>RAT_ Association intercommunale d’accueil de jour des enfants des Toblerones</v>
      </c>
      <c r="E3438">
        <f>COUNTIFS(D$2:D3438,Clef_répartition[[#This Row],[Code_Nom]],J$2:J3438,Clef_répartition[[#This Row],[Année]])</f>
        <v>13</v>
      </c>
      <c r="F3438">
        <f>IF(Clef_répartition[[#This Row],[Code_Nom]]=D3437,F3437-1,(COUNTIFS(Clef_répartition[Code_Nom],Clef_répartition[[#This Row],[Code_Nom]],Clef_répartition[Année],Clef_répartition[[#This Row],[Année]])))</f>
        <v>4</v>
      </c>
      <c r="G3438" t="str">
        <f>Clef_répartition[[#This Row],[Code_Nom]]&amp;"_"&amp;Clef_répartition[[#This Row],[Nombre]]&amp;"_"&amp;Clef_répartition[[#This Row],[Année]]</f>
        <v>RAT_ Association intercommunale d’accueil de jour des enfants des Toblerones_13_2017</v>
      </c>
      <c r="H3438">
        <v>5727</v>
      </c>
      <c r="I3438" t="s">
        <v>243</v>
      </c>
      <c r="J3438">
        <v>2017</v>
      </c>
      <c r="K3438">
        <v>2.9114439134146634E-2</v>
      </c>
    </row>
    <row r="3439" spans="1:11" x14ac:dyDescent="0.25">
      <c r="A3439" t="s">
        <v>721</v>
      </c>
      <c r="B3439" t="s">
        <v>483</v>
      </c>
      <c r="C3439" t="s">
        <v>484</v>
      </c>
      <c r="D3439" t="str">
        <f>Clef_répartition[[#This Row],[Code association]]&amp;"_"&amp;Clef_répartition[[#This Row],[Nom association]]</f>
        <v>RAT_ Association intercommunale d’accueil de jour des enfants des Toblerones</v>
      </c>
      <c r="E3439">
        <f>COUNTIFS(D$2:D3439,Clef_répartition[[#This Row],[Code_Nom]],J$2:J3439,Clef_répartition[[#This Row],[Année]])</f>
        <v>14</v>
      </c>
      <c r="F3439">
        <f>IF(Clef_répartition[[#This Row],[Code_Nom]]=D3438,F3438-1,(COUNTIFS(Clef_répartition[Code_Nom],Clef_répartition[[#This Row],[Code_Nom]],Clef_répartition[Année],Clef_répartition[[#This Row],[Année]])))</f>
        <v>3</v>
      </c>
      <c r="G3439" t="str">
        <f>Clef_répartition[[#This Row],[Code_Nom]]&amp;"_"&amp;Clef_répartition[[#This Row],[Nombre]]&amp;"_"&amp;Clef_répartition[[#This Row],[Année]]</f>
        <v>RAT_ Association intercommunale d’accueil de jour des enfants des Toblerones_14_2017</v>
      </c>
      <c r="H3439">
        <v>5434</v>
      </c>
      <c r="I3439" t="s">
        <v>244</v>
      </c>
      <c r="J3439">
        <v>2017</v>
      </c>
      <c r="K3439">
        <v>4.1542663677297011E-2</v>
      </c>
    </row>
    <row r="3440" spans="1:11" x14ac:dyDescent="0.25">
      <c r="A3440" t="s">
        <v>721</v>
      </c>
      <c r="B3440" t="s">
        <v>483</v>
      </c>
      <c r="C3440" t="s">
        <v>484</v>
      </c>
      <c r="D3440" t="str">
        <f>Clef_répartition[[#This Row],[Code association]]&amp;"_"&amp;Clef_répartition[[#This Row],[Nom association]]</f>
        <v>RAT_ Association intercommunale d’accueil de jour des enfants des Toblerones</v>
      </c>
      <c r="E3440">
        <f>COUNTIFS(D$2:D3440,Clef_répartition[[#This Row],[Code_Nom]],J$2:J3440,Clef_répartition[[#This Row],[Année]])</f>
        <v>15</v>
      </c>
      <c r="F3440">
        <f>IF(Clef_répartition[[#This Row],[Code_Nom]]=D3439,F3439-1,(COUNTIFS(Clef_répartition[Code_Nom],Clef_répartition[[#This Row],[Code_Nom]],Clef_répartition[Année],Clef_répartition[[#This Row],[Année]])))</f>
        <v>2</v>
      </c>
      <c r="G3440" t="str">
        <f>Clef_répartition[[#This Row],[Code_Nom]]&amp;"_"&amp;Clef_répartition[[#This Row],[Nombre]]&amp;"_"&amp;Clef_répartition[[#This Row],[Année]]</f>
        <v>RAT_ Association intercommunale d’accueil de jour des enfants des Toblerones_15_2017</v>
      </c>
      <c r="H3440">
        <v>5730</v>
      </c>
      <c r="I3440" t="s">
        <v>265</v>
      </c>
      <c r="J3440">
        <v>2017</v>
      </c>
      <c r="K3440">
        <v>2.8146351453062376E-2</v>
      </c>
    </row>
    <row r="3441" spans="1:11" x14ac:dyDescent="0.25">
      <c r="A3441" t="s">
        <v>721</v>
      </c>
      <c r="B3441" t="s">
        <v>483</v>
      </c>
      <c r="C3441" t="s">
        <v>484</v>
      </c>
      <c r="D3441" t="str">
        <f>Clef_répartition[[#This Row],[Code association]]&amp;"_"&amp;Clef_répartition[[#This Row],[Nom association]]</f>
        <v>RAT_ Association intercommunale d’accueil de jour des enfants des Toblerones</v>
      </c>
      <c r="E3441">
        <f>COUNTIFS(D$2:D3441,Clef_répartition[[#This Row],[Code_Nom]],J$2:J3441,Clef_répartition[[#This Row],[Année]])</f>
        <v>16</v>
      </c>
      <c r="F3441">
        <f>IF(Clef_répartition[[#This Row],[Code_Nom]]=D3440,F3440-1,(COUNTIFS(Clef_répartition[Code_Nom],Clef_répartition[[#This Row],[Code_Nom]],Clef_répartition[Année],Clef_répartition[[#This Row],[Année]])))</f>
        <v>1</v>
      </c>
      <c r="G3441" t="str">
        <f>Clef_répartition[[#This Row],[Code_Nom]]&amp;"_"&amp;Clef_répartition[[#This Row],[Nombre]]&amp;"_"&amp;Clef_répartition[[#This Row],[Année]]</f>
        <v>RAT_ Association intercommunale d’accueil de jour des enfants des Toblerones_16_2017</v>
      </c>
      <c r="H3441">
        <v>5732</v>
      </c>
      <c r="I3441" t="s">
        <v>279</v>
      </c>
      <c r="J3441">
        <v>2017</v>
      </c>
      <c r="K3441">
        <v>3.7018715475307114E-2</v>
      </c>
    </row>
    <row r="3442" spans="1:11" x14ac:dyDescent="0.25">
      <c r="A3442" t="s">
        <v>721</v>
      </c>
      <c r="B3442" t="s">
        <v>622</v>
      </c>
      <c r="C3442" t="s">
        <v>622</v>
      </c>
      <c r="D3442" t="str">
        <f>Clef_répartition[[#This Row],[Code association]]&amp;"_"&amp;Clef_répartition[[#This Row],[Nom association]]</f>
        <v>Région de Nyon_Région de Nyon</v>
      </c>
      <c r="E3442">
        <f>COUNTIFS(D$2:D3442,Clef_répartition[[#This Row],[Code_Nom]],J$2:J3442,Clef_répartition[[#This Row],[Année]])</f>
        <v>1</v>
      </c>
      <c r="F3442">
        <f>IF(Clef_répartition[[#This Row],[Code_Nom]]=D3441,F3441-1,(COUNTIFS(Clef_répartition[Code_Nom],Clef_répartition[[#This Row],[Code_Nom]],Clef_répartition[Année],Clef_répartition[[#This Row],[Année]])))</f>
        <v>41</v>
      </c>
      <c r="G3442" t="str">
        <f>Clef_répartition[[#This Row],[Code_Nom]]&amp;"_"&amp;Clef_répartition[[#This Row],[Nombre]]&amp;"_"&amp;Clef_répartition[[#This Row],[Année]]</f>
        <v>Région de Nyon_Région de Nyon_1_2017</v>
      </c>
      <c r="H3442">
        <v>5701</v>
      </c>
      <c r="I3442" t="s">
        <v>5</v>
      </c>
      <c r="J3442">
        <v>2017</v>
      </c>
      <c r="K3442">
        <v>2.5314166892686013E-3</v>
      </c>
    </row>
    <row r="3443" spans="1:11" x14ac:dyDescent="0.25">
      <c r="A3443" t="s">
        <v>721</v>
      </c>
      <c r="B3443" t="s">
        <v>622</v>
      </c>
      <c r="C3443" t="s">
        <v>622</v>
      </c>
      <c r="D3443" t="str">
        <f>Clef_répartition[[#This Row],[Code association]]&amp;"_"&amp;Clef_répartition[[#This Row],[Nom association]]</f>
        <v>Région de Nyon_Région de Nyon</v>
      </c>
      <c r="E3443">
        <f>COUNTIFS(D$2:D3443,Clef_répartition[[#This Row],[Code_Nom]],J$2:J3443,Clef_répartition[[#This Row],[Année]])</f>
        <v>2</v>
      </c>
      <c r="F3443">
        <f>IF(Clef_répartition[[#This Row],[Code_Nom]]=D3442,F3442-1,(COUNTIFS(Clef_répartition[Code_Nom],Clef_répartition[[#This Row],[Code_Nom]],Clef_répartition[Année],Clef_répartition[[#This Row],[Année]])))</f>
        <v>40</v>
      </c>
      <c r="G3443" t="str">
        <f>Clef_répartition[[#This Row],[Code_Nom]]&amp;"_"&amp;Clef_répartition[[#This Row],[Nombre]]&amp;"_"&amp;Clef_répartition[[#This Row],[Année]]</f>
        <v>Région de Nyon_Région de Nyon_2_2017</v>
      </c>
      <c r="H3443">
        <v>5702</v>
      </c>
      <c r="I3443" t="s">
        <v>7</v>
      </c>
      <c r="J3443">
        <v>2017</v>
      </c>
      <c r="K3443">
        <v>2.9981466413524997E-2</v>
      </c>
    </row>
    <row r="3444" spans="1:11" x14ac:dyDescent="0.25">
      <c r="A3444" t="s">
        <v>721</v>
      </c>
      <c r="B3444" t="s">
        <v>622</v>
      </c>
      <c r="C3444" t="s">
        <v>622</v>
      </c>
      <c r="D3444" t="str">
        <f>Clef_répartition[[#This Row],[Code association]]&amp;"_"&amp;Clef_répartition[[#This Row],[Nom association]]</f>
        <v>Région de Nyon_Région de Nyon</v>
      </c>
      <c r="E3444">
        <f>COUNTIFS(D$2:D3444,Clef_répartition[[#This Row],[Code_Nom]],J$2:J3444,Clef_répartition[[#This Row],[Année]])</f>
        <v>3</v>
      </c>
      <c r="F3444">
        <f>IF(Clef_répartition[[#This Row],[Code_Nom]]=D3443,F3443-1,(COUNTIFS(Clef_répartition[Code_Nom],Clef_répartition[[#This Row],[Code_Nom]],Clef_répartition[Année],Clef_répartition[[#This Row],[Année]])))</f>
        <v>39</v>
      </c>
      <c r="G3444" t="str">
        <f>Clef_répartition[[#This Row],[Code_Nom]]&amp;"_"&amp;Clef_répartition[[#This Row],[Nombre]]&amp;"_"&amp;Clef_répartition[[#This Row],[Année]]</f>
        <v>Région de Nyon_Région de Nyon_3_2017</v>
      </c>
      <c r="H3444">
        <v>5704</v>
      </c>
      <c r="I3444" t="s">
        <v>16</v>
      </c>
      <c r="J3444">
        <v>2017</v>
      </c>
      <c r="K3444">
        <v>2.1584847662959948E-2</v>
      </c>
    </row>
    <row r="3445" spans="1:11" x14ac:dyDescent="0.25">
      <c r="A3445" t="s">
        <v>721</v>
      </c>
      <c r="B3445" t="s">
        <v>622</v>
      </c>
      <c r="C3445" t="s">
        <v>622</v>
      </c>
      <c r="D3445" t="str">
        <f>Clef_répartition[[#This Row],[Code association]]&amp;"_"&amp;Clef_répartition[[#This Row],[Nom association]]</f>
        <v>Région de Nyon_Région de Nyon</v>
      </c>
      <c r="E3445">
        <f>COUNTIFS(D$2:D3445,Clef_répartition[[#This Row],[Code_Nom]],J$2:J3445,Clef_répartition[[#This Row],[Année]])</f>
        <v>4</v>
      </c>
      <c r="F3445">
        <f>IF(Clef_répartition[[#This Row],[Code_Nom]]=D3444,F3444-1,(COUNTIFS(Clef_répartition[Code_Nom],Clef_répartition[[#This Row],[Code_Nom]],Clef_répartition[Année],Clef_répartition[[#This Row],[Année]])))</f>
        <v>38</v>
      </c>
      <c r="G3445" t="str">
        <f>Clef_répartition[[#This Row],[Code_Nom]]&amp;"_"&amp;Clef_répartition[[#This Row],[Nombre]]&amp;"_"&amp;Clef_répartition[[#This Row],[Année]]</f>
        <v>Région de Nyon_Région de Nyon_4_2017</v>
      </c>
      <c r="H3445">
        <v>5706</v>
      </c>
      <c r="I3445" t="s">
        <v>29</v>
      </c>
      <c r="J3445">
        <v>2017</v>
      </c>
      <c r="K3445">
        <v>1.2724889250519844E-2</v>
      </c>
    </row>
    <row r="3446" spans="1:11" x14ac:dyDescent="0.25">
      <c r="A3446" t="s">
        <v>721</v>
      </c>
      <c r="B3446" t="s">
        <v>622</v>
      </c>
      <c r="C3446" t="s">
        <v>622</v>
      </c>
      <c r="D3446" t="str">
        <f>Clef_répartition[[#This Row],[Code association]]&amp;"_"&amp;Clef_répartition[[#This Row],[Nom association]]</f>
        <v>Région de Nyon_Région de Nyon</v>
      </c>
      <c r="E3446">
        <f>COUNTIFS(D$2:D3446,Clef_répartition[[#This Row],[Code_Nom]],J$2:J3446,Clef_répartition[[#This Row],[Année]])</f>
        <v>5</v>
      </c>
      <c r="F3446">
        <f>IF(Clef_répartition[[#This Row],[Code_Nom]]=D3445,F3445-1,(COUNTIFS(Clef_répartition[Code_Nom],Clef_répartition[[#This Row],[Code_Nom]],Clef_répartition[Année],Clef_répartition[[#This Row],[Année]])))</f>
        <v>37</v>
      </c>
      <c r="G3446" t="str">
        <f>Clef_répartition[[#This Row],[Code_Nom]]&amp;"_"&amp;Clef_répartition[[#This Row],[Nombre]]&amp;"_"&amp;Clef_répartition[[#This Row],[Année]]</f>
        <v>Région de Nyon_Région de Nyon_5_2017</v>
      </c>
      <c r="H3446">
        <v>5852</v>
      </c>
      <c r="I3446" t="s">
        <v>41</v>
      </c>
      <c r="J3446">
        <v>2017</v>
      </c>
      <c r="K3446">
        <v>5.5148720730494533E-3</v>
      </c>
    </row>
    <row r="3447" spans="1:11" x14ac:dyDescent="0.25">
      <c r="A3447" t="s">
        <v>721</v>
      </c>
      <c r="B3447" t="s">
        <v>622</v>
      </c>
      <c r="C3447" t="s">
        <v>622</v>
      </c>
      <c r="D3447" t="str">
        <f>Clef_répartition[[#This Row],[Code association]]&amp;"_"&amp;Clef_répartition[[#This Row],[Nom association]]</f>
        <v>Région de Nyon_Région de Nyon</v>
      </c>
      <c r="E3447">
        <f>COUNTIFS(D$2:D3447,Clef_répartition[[#This Row],[Code_Nom]],J$2:J3447,Clef_répartition[[#This Row],[Année]])</f>
        <v>6</v>
      </c>
      <c r="F3447">
        <f>IF(Clef_répartition[[#This Row],[Code_Nom]]=D3446,F3446-1,(COUNTIFS(Clef_répartition[Code_Nom],Clef_répartition[[#This Row],[Code_Nom]],Clef_répartition[Année],Clef_répartition[[#This Row],[Année]])))</f>
        <v>36</v>
      </c>
      <c r="G3447" t="str">
        <f>Clef_répartition[[#This Row],[Code_Nom]]&amp;"_"&amp;Clef_répartition[[#This Row],[Nombre]]&amp;"_"&amp;Clef_répartition[[#This Row],[Année]]</f>
        <v>Région de Nyon_Région de Nyon_6_2017</v>
      </c>
      <c r="H3447">
        <v>5853</v>
      </c>
      <c r="I3447" t="s">
        <v>42</v>
      </c>
      <c r="J3447">
        <v>2017</v>
      </c>
      <c r="K3447">
        <v>8.4192206852906609E-3</v>
      </c>
    </row>
    <row r="3448" spans="1:11" x14ac:dyDescent="0.25">
      <c r="A3448" t="s">
        <v>721</v>
      </c>
      <c r="B3448" t="s">
        <v>622</v>
      </c>
      <c r="C3448" t="s">
        <v>622</v>
      </c>
      <c r="D3448" t="str">
        <f>Clef_répartition[[#This Row],[Code association]]&amp;"_"&amp;Clef_répartition[[#This Row],[Nom association]]</f>
        <v>Région de Nyon_Région de Nyon</v>
      </c>
      <c r="E3448">
        <f>COUNTIFS(D$2:D3448,Clef_répartition[[#This Row],[Code_Nom]],J$2:J3448,Clef_répartition[[#This Row],[Année]])</f>
        <v>7</v>
      </c>
      <c r="F3448">
        <f>IF(Clef_répartition[[#This Row],[Code_Nom]]=D3447,F3447-1,(COUNTIFS(Clef_répartition[Code_Nom],Clef_répartition[[#This Row],[Code_Nom]],Clef_répartition[Année],Clef_répartition[[#This Row],[Année]])))</f>
        <v>35</v>
      </c>
      <c r="G3448" t="str">
        <f>Clef_répartition[[#This Row],[Code_Nom]]&amp;"_"&amp;Clef_répartition[[#This Row],[Nombre]]&amp;"_"&amp;Clef_répartition[[#This Row],[Année]]</f>
        <v>Région de Nyon_Région de Nyon_7_2017</v>
      </c>
      <c r="H3448">
        <v>5854</v>
      </c>
      <c r="I3448" t="s">
        <v>43</v>
      </c>
      <c r="J3448">
        <v>2017</v>
      </c>
      <c r="K3448">
        <v>4.0796492179730583E-3</v>
      </c>
    </row>
    <row r="3449" spans="1:11" x14ac:dyDescent="0.25">
      <c r="A3449" t="s">
        <v>721</v>
      </c>
      <c r="B3449" t="s">
        <v>622</v>
      </c>
      <c r="C3449" t="s">
        <v>622</v>
      </c>
      <c r="D3449" t="str">
        <f>Clef_répartition[[#This Row],[Code association]]&amp;"_"&amp;Clef_répartition[[#This Row],[Nom association]]</f>
        <v>Région de Nyon_Région de Nyon</v>
      </c>
      <c r="E3449">
        <f>COUNTIFS(D$2:D3449,Clef_répartition[[#This Row],[Code_Nom]],J$2:J3449,Clef_répartition[[#This Row],[Année]])</f>
        <v>8</v>
      </c>
      <c r="F3449">
        <f>IF(Clef_répartition[[#This Row],[Code_Nom]]=D3448,F3448-1,(COUNTIFS(Clef_répartition[Code_Nom],Clef_répartition[[#This Row],[Code_Nom]],Clef_répartition[Année],Clef_répartition[[#This Row],[Année]])))</f>
        <v>34</v>
      </c>
      <c r="G3449" t="str">
        <f>Clef_répartition[[#This Row],[Code_Nom]]&amp;"_"&amp;Clef_répartition[[#This Row],[Nombre]]&amp;"_"&amp;Clef_répartition[[#This Row],[Année]]</f>
        <v>Région de Nyon_Région de Nyon_8_2017</v>
      </c>
      <c r="H3449">
        <v>5707</v>
      </c>
      <c r="I3449" t="s">
        <v>52</v>
      </c>
      <c r="J3449">
        <v>2017</v>
      </c>
      <c r="K3449">
        <v>1.4578247898020072E-2</v>
      </c>
    </row>
    <row r="3450" spans="1:11" x14ac:dyDescent="0.25">
      <c r="A3450" t="s">
        <v>721</v>
      </c>
      <c r="B3450" t="s">
        <v>622</v>
      </c>
      <c r="C3450" t="s">
        <v>622</v>
      </c>
      <c r="D3450" t="str">
        <f>Clef_répartition[[#This Row],[Code association]]&amp;"_"&amp;Clef_répartition[[#This Row],[Nom association]]</f>
        <v>Région de Nyon_Région de Nyon</v>
      </c>
      <c r="E3450">
        <f>COUNTIFS(D$2:D3450,Clef_répartition[[#This Row],[Code_Nom]],J$2:J3450,Clef_répartition[[#This Row],[Année]])</f>
        <v>9</v>
      </c>
      <c r="F3450">
        <f>IF(Clef_répartition[[#This Row],[Code_Nom]]=D3449,F3449-1,(COUNTIFS(Clef_répartition[Code_Nom],Clef_répartition[[#This Row],[Code_Nom]],Clef_répartition[Année],Clef_répartition[[#This Row],[Année]])))</f>
        <v>33</v>
      </c>
      <c r="G3450" t="str">
        <f>Clef_répartition[[#This Row],[Code_Nom]]&amp;"_"&amp;Clef_répartition[[#This Row],[Nombre]]&amp;"_"&amp;Clef_répartition[[#This Row],[Année]]</f>
        <v>Région de Nyon_Région de Nyon_9_2017</v>
      </c>
      <c r="H3450">
        <v>5708</v>
      </c>
      <c r="I3450" t="s">
        <v>53</v>
      </c>
      <c r="J3450">
        <v>2017</v>
      </c>
      <c r="K3450">
        <v>1.0645511255763494E-2</v>
      </c>
    </row>
    <row r="3451" spans="1:11" x14ac:dyDescent="0.25">
      <c r="A3451" t="s">
        <v>721</v>
      </c>
      <c r="B3451" t="s">
        <v>622</v>
      </c>
      <c r="C3451" t="s">
        <v>622</v>
      </c>
      <c r="D3451" t="str">
        <f>Clef_répartition[[#This Row],[Code association]]&amp;"_"&amp;Clef_répartition[[#This Row],[Nom association]]</f>
        <v>Région de Nyon_Région de Nyon</v>
      </c>
      <c r="E3451">
        <f>COUNTIFS(D$2:D3451,Clef_répartition[[#This Row],[Code_Nom]],J$2:J3451,Clef_répartition[[#This Row],[Année]])</f>
        <v>10</v>
      </c>
      <c r="F3451">
        <f>IF(Clef_répartition[[#This Row],[Code_Nom]]=D3450,F3450-1,(COUNTIFS(Clef_répartition[Code_Nom],Clef_répartition[[#This Row],[Code_Nom]],Clef_répartition[Année],Clef_répartition[[#This Row],[Année]])))</f>
        <v>32</v>
      </c>
      <c r="G3451" t="str">
        <f>Clef_répartition[[#This Row],[Code_Nom]]&amp;"_"&amp;Clef_répartition[[#This Row],[Nombre]]&amp;"_"&amp;Clef_répartition[[#This Row],[Année]]</f>
        <v>Région de Nyon_Région de Nyon_10_2017</v>
      </c>
      <c r="H3451">
        <v>5710</v>
      </c>
      <c r="I3451" t="s">
        <v>69</v>
      </c>
      <c r="J3451">
        <v>2017</v>
      </c>
      <c r="K3451">
        <v>5.4696682035982281E-3</v>
      </c>
    </row>
    <row r="3452" spans="1:11" x14ac:dyDescent="0.25">
      <c r="A3452" t="s">
        <v>721</v>
      </c>
      <c r="B3452" t="s">
        <v>622</v>
      </c>
      <c r="C3452" t="s">
        <v>622</v>
      </c>
      <c r="D3452" t="str">
        <f>Clef_répartition[[#This Row],[Code association]]&amp;"_"&amp;Clef_répartition[[#This Row],[Nom association]]</f>
        <v>Région de Nyon_Région de Nyon</v>
      </c>
      <c r="E3452">
        <f>COUNTIFS(D$2:D3452,Clef_répartition[[#This Row],[Code_Nom]],J$2:J3452,Clef_répartition[[#This Row],[Année]])</f>
        <v>11</v>
      </c>
      <c r="F3452">
        <f>IF(Clef_répartition[[#This Row],[Code_Nom]]=D3451,F3451-1,(COUNTIFS(Clef_répartition[Code_Nom],Clef_répartition[[#This Row],[Code_Nom]],Clef_répartition[Année],Clef_répartition[[#This Row],[Année]])))</f>
        <v>31</v>
      </c>
      <c r="G3452" t="str">
        <f>Clef_répartition[[#This Row],[Code_Nom]]&amp;"_"&amp;Clef_répartition[[#This Row],[Nombre]]&amp;"_"&amp;Clef_répartition[[#This Row],[Année]]</f>
        <v>Région de Nyon_Région de Nyon_11_2017</v>
      </c>
      <c r="H3452">
        <v>5712</v>
      </c>
      <c r="I3452" t="s">
        <v>72</v>
      </c>
      <c r="J3452">
        <v>2017</v>
      </c>
      <c r="K3452">
        <v>3.5292921074043936E-2</v>
      </c>
    </row>
    <row r="3453" spans="1:11" x14ac:dyDescent="0.25">
      <c r="A3453" t="s">
        <v>721</v>
      </c>
      <c r="B3453" t="s">
        <v>622</v>
      </c>
      <c r="C3453" t="s">
        <v>622</v>
      </c>
      <c r="D3453" t="str">
        <f>Clef_répartition[[#This Row],[Code association]]&amp;"_"&amp;Clef_répartition[[#This Row],[Nom association]]</f>
        <v>Région de Nyon_Région de Nyon</v>
      </c>
      <c r="E3453">
        <f>COUNTIFS(D$2:D3453,Clef_répartition[[#This Row],[Code_Nom]],J$2:J3453,Clef_répartition[[#This Row],[Année]])</f>
        <v>12</v>
      </c>
      <c r="F3453">
        <f>IF(Clef_répartition[[#This Row],[Code_Nom]]=D3452,F3452-1,(COUNTIFS(Clef_répartition[Code_Nom],Clef_répartition[[#This Row],[Code_Nom]],Clef_répartition[Année],Clef_répartition[[#This Row],[Année]])))</f>
        <v>30</v>
      </c>
      <c r="G3453" t="str">
        <f>Clef_répartition[[#This Row],[Code_Nom]]&amp;"_"&amp;Clef_répartition[[#This Row],[Nombre]]&amp;"_"&amp;Clef_répartition[[#This Row],[Année]]</f>
        <v>Région de Nyon_Région de Nyon_12_2017</v>
      </c>
      <c r="H3453">
        <v>5713</v>
      </c>
      <c r="I3453" t="s">
        <v>80</v>
      </c>
      <c r="J3453">
        <v>2017</v>
      </c>
      <c r="K3453">
        <v>2.4602205948829219E-2</v>
      </c>
    </row>
    <row r="3454" spans="1:11" x14ac:dyDescent="0.25">
      <c r="A3454" t="s">
        <v>721</v>
      </c>
      <c r="B3454" t="s">
        <v>622</v>
      </c>
      <c r="C3454" t="s">
        <v>622</v>
      </c>
      <c r="D3454" t="str">
        <f>Clef_répartition[[#This Row],[Code association]]&amp;"_"&amp;Clef_répartition[[#This Row],[Nom association]]</f>
        <v>Région de Nyon_Région de Nyon</v>
      </c>
      <c r="E3454">
        <f>COUNTIFS(D$2:D3454,Clef_répartition[[#This Row],[Code_Nom]],J$2:J3454,Clef_répartition[[#This Row],[Année]])</f>
        <v>13</v>
      </c>
      <c r="F3454">
        <f>IF(Clef_répartition[[#This Row],[Code_Nom]]=D3453,F3453-1,(COUNTIFS(Clef_répartition[Code_Nom],Clef_répartition[[#This Row],[Code_Nom]],Clef_répartition[Année],Clef_répartition[[#This Row],[Année]])))</f>
        <v>29</v>
      </c>
      <c r="G3454" t="str">
        <f>Clef_répartition[[#This Row],[Code_Nom]]&amp;"_"&amp;Clef_répartition[[#This Row],[Nombre]]&amp;"_"&amp;Clef_répartition[[#This Row],[Année]]</f>
        <v>Région de Nyon_Région de Nyon_13_2017</v>
      </c>
      <c r="H3454">
        <v>5714</v>
      </c>
      <c r="I3454" t="s">
        <v>81</v>
      </c>
      <c r="J3454">
        <v>2017</v>
      </c>
      <c r="K3454">
        <v>1.3120423108218064E-2</v>
      </c>
    </row>
    <row r="3455" spans="1:11" x14ac:dyDescent="0.25">
      <c r="A3455" t="s">
        <v>721</v>
      </c>
      <c r="B3455" t="s">
        <v>622</v>
      </c>
      <c r="C3455" t="s">
        <v>622</v>
      </c>
      <c r="D3455" t="str">
        <f>Clef_répartition[[#This Row],[Code association]]&amp;"_"&amp;Clef_répartition[[#This Row],[Nom association]]</f>
        <v>Région de Nyon_Région de Nyon</v>
      </c>
      <c r="E3455">
        <f>COUNTIFS(D$2:D3455,Clef_répartition[[#This Row],[Code_Nom]],J$2:J3455,Clef_répartition[[#This Row],[Année]])</f>
        <v>14</v>
      </c>
      <c r="F3455">
        <f>IF(Clef_répartition[[#This Row],[Code_Nom]]=D3454,F3454-1,(COUNTIFS(Clef_répartition[Code_Nom],Clef_répartition[[#This Row],[Code_Nom]],Clef_répartition[Année],Clef_répartition[[#This Row],[Année]])))</f>
        <v>28</v>
      </c>
      <c r="G3455" t="str">
        <f>Clef_répartition[[#This Row],[Code_Nom]]&amp;"_"&amp;Clef_répartition[[#This Row],[Nombre]]&amp;"_"&amp;Clef_répartition[[#This Row],[Année]]</f>
        <v>Région de Nyon_Région de Nyon_14_2017</v>
      </c>
      <c r="H3455">
        <v>5715</v>
      </c>
      <c r="I3455" t="s">
        <v>97</v>
      </c>
      <c r="J3455">
        <v>2017</v>
      </c>
      <c r="K3455">
        <v>1.2182442817105144E-2</v>
      </c>
    </row>
    <row r="3456" spans="1:11" x14ac:dyDescent="0.25">
      <c r="A3456" t="s">
        <v>721</v>
      </c>
      <c r="B3456" t="s">
        <v>622</v>
      </c>
      <c r="C3456" t="s">
        <v>622</v>
      </c>
      <c r="D3456" t="str">
        <f>Clef_répartition[[#This Row],[Code association]]&amp;"_"&amp;Clef_répartition[[#This Row],[Nom association]]</f>
        <v>Région de Nyon_Région de Nyon</v>
      </c>
      <c r="E3456">
        <f>COUNTIFS(D$2:D3456,Clef_répartition[[#This Row],[Code_Nom]],J$2:J3456,Clef_répartition[[#This Row],[Année]])</f>
        <v>15</v>
      </c>
      <c r="F3456">
        <f>IF(Clef_répartition[[#This Row],[Code_Nom]]=D3455,F3455-1,(COUNTIFS(Clef_répartition[Code_Nom],Clef_répartition[[#This Row],[Code_Nom]],Clef_répartition[Année],Clef_répartition[[#This Row],[Année]])))</f>
        <v>27</v>
      </c>
      <c r="G3456" t="str">
        <f>Clef_répartition[[#This Row],[Code_Nom]]&amp;"_"&amp;Clef_répartition[[#This Row],[Nombre]]&amp;"_"&amp;Clef_répartition[[#This Row],[Année]]</f>
        <v>Région de Nyon_Région de Nyon_15_2017</v>
      </c>
      <c r="H3456">
        <v>5855</v>
      </c>
      <c r="I3456" t="s">
        <v>98</v>
      </c>
      <c r="J3456">
        <v>2017</v>
      </c>
      <c r="K3456">
        <v>7.2326191121960051E-3</v>
      </c>
    </row>
    <row r="3457" spans="1:11" x14ac:dyDescent="0.25">
      <c r="A3457" t="s">
        <v>721</v>
      </c>
      <c r="B3457" t="s">
        <v>622</v>
      </c>
      <c r="C3457" t="s">
        <v>622</v>
      </c>
      <c r="D3457" t="str">
        <f>Clef_répartition[[#This Row],[Code association]]&amp;"_"&amp;Clef_répartition[[#This Row],[Nom association]]</f>
        <v>Région de Nyon_Région de Nyon</v>
      </c>
      <c r="E3457">
        <f>COUNTIFS(D$2:D3457,Clef_répartition[[#This Row],[Code_Nom]],J$2:J3457,Clef_répartition[[#This Row],[Année]])</f>
        <v>16</v>
      </c>
      <c r="F3457">
        <f>IF(Clef_répartition[[#This Row],[Code_Nom]]=D3456,F3456-1,(COUNTIFS(Clef_répartition[Code_Nom],Clef_répartition[[#This Row],[Code_Nom]],Clef_répartition[Année],Clef_répartition[[#This Row],[Année]])))</f>
        <v>26</v>
      </c>
      <c r="G3457" t="str">
        <f>Clef_répartition[[#This Row],[Code_Nom]]&amp;"_"&amp;Clef_répartition[[#This Row],[Nombre]]&amp;"_"&amp;Clef_répartition[[#This Row],[Année]]</f>
        <v>Région de Nyon_Région de Nyon_16_2017</v>
      </c>
      <c r="H3457">
        <v>5716</v>
      </c>
      <c r="I3457" t="s">
        <v>110</v>
      </c>
      <c r="J3457">
        <v>2017</v>
      </c>
      <c r="K3457">
        <v>1.8115450682578429E-2</v>
      </c>
    </row>
    <row r="3458" spans="1:11" x14ac:dyDescent="0.25">
      <c r="A3458" t="s">
        <v>721</v>
      </c>
      <c r="B3458" t="s">
        <v>622</v>
      </c>
      <c r="C3458" t="s">
        <v>622</v>
      </c>
      <c r="D3458" t="str">
        <f>Clef_répartition[[#This Row],[Code association]]&amp;"_"&amp;Clef_répartition[[#This Row],[Nom association]]</f>
        <v>Région de Nyon_Région de Nyon</v>
      </c>
      <c r="E3458">
        <f>COUNTIFS(D$2:D3458,Clef_répartition[[#This Row],[Code_Nom]],J$2:J3458,Clef_répartition[[#This Row],[Année]])</f>
        <v>17</v>
      </c>
      <c r="F3458">
        <f>IF(Clef_répartition[[#This Row],[Code_Nom]]=D3457,F3457-1,(COUNTIFS(Clef_répartition[Code_Nom],Clef_répartition[[#This Row],[Code_Nom]],Clef_répartition[Année],Clef_répartition[[#This Row],[Année]])))</f>
        <v>25</v>
      </c>
      <c r="G3458" t="str">
        <f>Clef_répartition[[#This Row],[Code_Nom]]&amp;"_"&amp;Clef_répartition[[#This Row],[Nombre]]&amp;"_"&amp;Clef_répartition[[#This Row],[Année]]</f>
        <v>Région de Nyon_Région de Nyon_17_2017</v>
      </c>
      <c r="H3458">
        <v>5717</v>
      </c>
      <c r="I3458" t="s">
        <v>118</v>
      </c>
      <c r="J3458">
        <v>2017</v>
      </c>
      <c r="K3458">
        <v>4.2808064370310102E-2</v>
      </c>
    </row>
    <row r="3459" spans="1:11" x14ac:dyDescent="0.25">
      <c r="A3459" t="s">
        <v>721</v>
      </c>
      <c r="B3459" t="s">
        <v>622</v>
      </c>
      <c r="C3459" t="s">
        <v>622</v>
      </c>
      <c r="D3459" t="str">
        <f>Clef_répartition[[#This Row],[Code association]]&amp;"_"&amp;Clef_répartition[[#This Row],[Nom association]]</f>
        <v>Région de Nyon_Région de Nyon</v>
      </c>
      <c r="E3459">
        <f>COUNTIFS(D$2:D3459,Clef_répartition[[#This Row],[Code_Nom]],J$2:J3459,Clef_répartition[[#This Row],[Année]])</f>
        <v>18</v>
      </c>
      <c r="F3459">
        <f>IF(Clef_répartition[[#This Row],[Code_Nom]]=D3458,F3458-1,(COUNTIFS(Clef_répartition[Code_Nom],Clef_répartition[[#This Row],[Code_Nom]],Clef_répartition[Année],Clef_répartition[[#This Row],[Année]])))</f>
        <v>24</v>
      </c>
      <c r="G3459" t="str">
        <f>Clef_répartition[[#This Row],[Code_Nom]]&amp;"_"&amp;Clef_répartition[[#This Row],[Nombre]]&amp;"_"&amp;Clef_répartition[[#This Row],[Année]]</f>
        <v>Région de Nyon_Région de Nyon_18_2017</v>
      </c>
      <c r="H3459">
        <v>5718</v>
      </c>
      <c r="I3459" t="s">
        <v>120</v>
      </c>
      <c r="J3459">
        <v>2017</v>
      </c>
      <c r="K3459">
        <v>2.198038152065817E-2</v>
      </c>
    </row>
    <row r="3460" spans="1:11" x14ac:dyDescent="0.25">
      <c r="A3460" t="s">
        <v>721</v>
      </c>
      <c r="B3460" t="s">
        <v>622</v>
      </c>
      <c r="C3460" t="s">
        <v>622</v>
      </c>
      <c r="D3460" t="str">
        <f>Clef_répartition[[#This Row],[Code association]]&amp;"_"&amp;Clef_répartition[[#This Row],[Nom association]]</f>
        <v>Région de Nyon_Région de Nyon</v>
      </c>
      <c r="E3460">
        <f>COUNTIFS(D$2:D3460,Clef_répartition[[#This Row],[Code_Nom]],J$2:J3460,Clef_répartition[[#This Row],[Année]])</f>
        <v>19</v>
      </c>
      <c r="F3460">
        <f>IF(Clef_répartition[[#This Row],[Code_Nom]]=D3459,F3459-1,(COUNTIFS(Clef_répartition[Code_Nom],Clef_répartition[[#This Row],[Code_Nom]],Clef_répartition[Année],Clef_répartition[[#This Row],[Année]])))</f>
        <v>23</v>
      </c>
      <c r="G3460" t="str">
        <f>Clef_répartition[[#This Row],[Code_Nom]]&amp;"_"&amp;Clef_répartition[[#This Row],[Nombre]]&amp;"_"&amp;Clef_répartition[[#This Row],[Année]]</f>
        <v>Région de Nyon_Région de Nyon_19_2017</v>
      </c>
      <c r="H3460">
        <v>5857</v>
      </c>
      <c r="I3460" t="s">
        <v>122</v>
      </c>
      <c r="J3460">
        <v>2017</v>
      </c>
      <c r="K3460">
        <v>1.4623451767471296E-2</v>
      </c>
    </row>
    <row r="3461" spans="1:11" x14ac:dyDescent="0.25">
      <c r="A3461" t="s">
        <v>721</v>
      </c>
      <c r="B3461" t="s">
        <v>622</v>
      </c>
      <c r="C3461" t="s">
        <v>622</v>
      </c>
      <c r="D3461" t="str">
        <f>Clef_répartition[[#This Row],[Code association]]&amp;"_"&amp;Clef_répartition[[#This Row],[Nom association]]</f>
        <v>Région de Nyon_Région de Nyon</v>
      </c>
      <c r="E3461">
        <f>COUNTIFS(D$2:D3461,Clef_répartition[[#This Row],[Code_Nom]],J$2:J3461,Clef_répartition[[#This Row],[Année]])</f>
        <v>20</v>
      </c>
      <c r="F3461">
        <f>IF(Clef_répartition[[#This Row],[Code_Nom]]=D3460,F3460-1,(COUNTIFS(Clef_répartition[Code_Nom],Clef_répartition[[#This Row],[Code_Nom]],Clef_répartition[Année],Clef_répartition[[#This Row],[Année]])))</f>
        <v>22</v>
      </c>
      <c r="G3461" t="str">
        <f>Clef_répartition[[#This Row],[Code_Nom]]&amp;"_"&amp;Clef_répartition[[#This Row],[Nombre]]&amp;"_"&amp;Clef_répartition[[#This Row],[Année]]</f>
        <v>Région de Nyon_Région de Nyon_20_2017</v>
      </c>
      <c r="H3461">
        <v>5719</v>
      </c>
      <c r="I3461" t="s">
        <v>124</v>
      </c>
      <c r="J3461">
        <v>2017</v>
      </c>
      <c r="K3461">
        <v>1.3696772443721182E-2</v>
      </c>
    </row>
    <row r="3462" spans="1:11" x14ac:dyDescent="0.25">
      <c r="A3462" t="s">
        <v>721</v>
      </c>
      <c r="B3462" t="s">
        <v>622</v>
      </c>
      <c r="C3462" t="s">
        <v>622</v>
      </c>
      <c r="D3462" t="str">
        <f>Clef_répartition[[#This Row],[Code association]]&amp;"_"&amp;Clef_répartition[[#This Row],[Nom association]]</f>
        <v>Région de Nyon_Région de Nyon</v>
      </c>
      <c r="E3462">
        <f>COUNTIFS(D$2:D3462,Clef_répartition[[#This Row],[Code_Nom]],J$2:J3462,Clef_répartition[[#This Row],[Année]])</f>
        <v>21</v>
      </c>
      <c r="F3462">
        <f>IF(Clef_répartition[[#This Row],[Code_Nom]]=D3461,F3461-1,(COUNTIFS(Clef_répartition[Code_Nom],Clef_répartition[[#This Row],[Code_Nom]],Clef_répartition[Année],Clef_répartition[[#This Row],[Année]])))</f>
        <v>21</v>
      </c>
      <c r="G3462" t="str">
        <f>Clef_répartition[[#This Row],[Code_Nom]]&amp;"_"&amp;Clef_répartition[[#This Row],[Nombre]]&amp;"_"&amp;Clef_répartition[[#This Row],[Année]]</f>
        <v>Région de Nyon_Région de Nyon_21_2017</v>
      </c>
      <c r="H3462">
        <v>5720</v>
      </c>
      <c r="I3462" t="s">
        <v>125</v>
      </c>
      <c r="J3462">
        <v>2017</v>
      </c>
      <c r="K3462">
        <v>1.1244462525992226E-2</v>
      </c>
    </row>
    <row r="3463" spans="1:11" x14ac:dyDescent="0.25">
      <c r="A3463" t="s">
        <v>721</v>
      </c>
      <c r="B3463" t="s">
        <v>622</v>
      </c>
      <c r="C3463" t="s">
        <v>622</v>
      </c>
      <c r="D3463" t="str">
        <f>Clef_répartition[[#This Row],[Code association]]&amp;"_"&amp;Clef_répartition[[#This Row],[Nom association]]</f>
        <v>Région de Nyon_Région de Nyon</v>
      </c>
      <c r="E3463">
        <f>COUNTIFS(D$2:D3463,Clef_répartition[[#This Row],[Code_Nom]],J$2:J3463,Clef_répartition[[#This Row],[Année]])</f>
        <v>22</v>
      </c>
      <c r="F3463">
        <f>IF(Clef_répartition[[#This Row],[Code_Nom]]=D3462,F3462-1,(COUNTIFS(Clef_répartition[Code_Nom],Clef_répartition[[#This Row],[Code_Nom]],Clef_répartition[Année],Clef_répartition[[#This Row],[Année]])))</f>
        <v>20</v>
      </c>
      <c r="G3463" t="str">
        <f>Clef_répartition[[#This Row],[Code_Nom]]&amp;"_"&amp;Clef_répartition[[#This Row],[Nombre]]&amp;"_"&amp;Clef_répartition[[#This Row],[Année]]</f>
        <v>Région de Nyon_Région de Nyon_22_2017</v>
      </c>
      <c r="H3463">
        <v>5721</v>
      </c>
      <c r="I3463" t="s">
        <v>126</v>
      </c>
      <c r="J3463">
        <v>2017</v>
      </c>
      <c r="K3463">
        <v>0.14782795407286864</v>
      </c>
    </row>
    <row r="3464" spans="1:11" x14ac:dyDescent="0.25">
      <c r="A3464" t="s">
        <v>721</v>
      </c>
      <c r="B3464" t="s">
        <v>622</v>
      </c>
      <c r="C3464" t="s">
        <v>622</v>
      </c>
      <c r="D3464" t="str">
        <f>Clef_répartition[[#This Row],[Code association]]&amp;"_"&amp;Clef_répartition[[#This Row],[Nom association]]</f>
        <v>Région de Nyon_Région de Nyon</v>
      </c>
      <c r="E3464">
        <f>COUNTIFS(D$2:D3464,Clef_répartition[[#This Row],[Code_Nom]],J$2:J3464,Clef_répartition[[#This Row],[Année]])</f>
        <v>23</v>
      </c>
      <c r="F3464">
        <f>IF(Clef_répartition[[#This Row],[Code_Nom]]=D3463,F3463-1,(COUNTIFS(Clef_répartition[Code_Nom],Clef_répartition[[#This Row],[Code_Nom]],Clef_répartition[Année],Clef_répartition[[#This Row],[Année]])))</f>
        <v>19</v>
      </c>
      <c r="G3464" t="str">
        <f>Clef_répartition[[#This Row],[Code_Nom]]&amp;"_"&amp;Clef_répartition[[#This Row],[Nombre]]&amp;"_"&amp;Clef_répartition[[#This Row],[Année]]</f>
        <v>Région de Nyon_Région de Nyon_23_2017</v>
      </c>
      <c r="H3464">
        <v>5722</v>
      </c>
      <c r="I3464" t="s">
        <v>133</v>
      </c>
      <c r="J3464">
        <v>2017</v>
      </c>
      <c r="K3464">
        <v>4.31696953259199E-3</v>
      </c>
    </row>
    <row r="3465" spans="1:11" x14ac:dyDescent="0.25">
      <c r="A3465" t="s">
        <v>721</v>
      </c>
      <c r="B3465" t="s">
        <v>622</v>
      </c>
      <c r="C3465" t="s">
        <v>622</v>
      </c>
      <c r="D3465" t="str">
        <f>Clef_répartition[[#This Row],[Code association]]&amp;"_"&amp;Clef_répartition[[#This Row],[Nom association]]</f>
        <v>Région de Nyon_Région de Nyon</v>
      </c>
      <c r="E3465">
        <f>COUNTIFS(D$2:D3465,Clef_répartition[[#This Row],[Code_Nom]],J$2:J3465,Clef_répartition[[#This Row],[Année]])</f>
        <v>24</v>
      </c>
      <c r="F3465">
        <f>IF(Clef_répartition[[#This Row],[Code_Nom]]=D3464,F3464-1,(COUNTIFS(Clef_répartition[Code_Nom],Clef_répartition[[#This Row],[Code_Nom]],Clef_répartition[Année],Clef_répartition[[#This Row],[Année]])))</f>
        <v>18</v>
      </c>
      <c r="G3465" t="str">
        <f>Clef_répartition[[#This Row],[Code_Nom]]&amp;"_"&amp;Clef_répartition[[#This Row],[Nombre]]&amp;"_"&amp;Clef_répartition[[#This Row],[Année]]</f>
        <v>Région de Nyon_Région de Nyon_24_2017</v>
      </c>
      <c r="H3465">
        <v>5726</v>
      </c>
      <c r="I3465" t="s">
        <v>148</v>
      </c>
      <c r="J3465">
        <v>2017</v>
      </c>
      <c r="K3465">
        <v>1.3154326010306482E-2</v>
      </c>
    </row>
    <row r="3466" spans="1:11" x14ac:dyDescent="0.25">
      <c r="A3466" t="s">
        <v>721</v>
      </c>
      <c r="B3466" t="s">
        <v>622</v>
      </c>
      <c r="C3466" t="s">
        <v>622</v>
      </c>
      <c r="D3466" t="str">
        <f>Clef_répartition[[#This Row],[Code association]]&amp;"_"&amp;Clef_répartition[[#This Row],[Nom association]]</f>
        <v>Région de Nyon_Région de Nyon</v>
      </c>
      <c r="E3466">
        <f>COUNTIFS(D$2:D3466,Clef_répartition[[#This Row],[Code_Nom]],J$2:J3466,Clef_répartition[[#This Row],[Année]])</f>
        <v>25</v>
      </c>
      <c r="F3466">
        <f>IF(Clef_répartition[[#This Row],[Code_Nom]]=D3465,F3465-1,(COUNTIFS(Clef_répartition[Code_Nom],Clef_répartition[[#This Row],[Code_Nom]],Clef_répartition[Année],Clef_répartition[[#This Row],[Année]])))</f>
        <v>17</v>
      </c>
      <c r="G3466" t="str">
        <f>Clef_répartition[[#This Row],[Code_Nom]]&amp;"_"&amp;Clef_répartition[[#This Row],[Nombre]]&amp;"_"&amp;Clef_répartition[[#This Row],[Année]]</f>
        <v>Région de Nyon_Région de Nyon_25_2017</v>
      </c>
      <c r="H3466">
        <v>5731</v>
      </c>
      <c r="I3466" t="s">
        <v>157</v>
      </c>
      <c r="J3466">
        <v>2017</v>
      </c>
      <c r="K3466">
        <v>1.4499141126480429E-2</v>
      </c>
    </row>
    <row r="3467" spans="1:11" x14ac:dyDescent="0.25">
      <c r="A3467" t="s">
        <v>721</v>
      </c>
      <c r="B3467" t="s">
        <v>622</v>
      </c>
      <c r="C3467" t="s">
        <v>622</v>
      </c>
      <c r="D3467" t="str">
        <f>Clef_répartition[[#This Row],[Code association]]&amp;"_"&amp;Clef_répartition[[#This Row],[Nom association]]</f>
        <v>Région de Nyon_Région de Nyon</v>
      </c>
      <c r="E3467">
        <f>COUNTIFS(D$2:D3467,Clef_répartition[[#This Row],[Code_Nom]],J$2:J3467,Clef_répartition[[#This Row],[Année]])</f>
        <v>26</v>
      </c>
      <c r="F3467">
        <f>IF(Clef_répartition[[#This Row],[Code_Nom]]=D3466,F3466-1,(COUNTIFS(Clef_répartition[Code_Nom],Clef_répartition[[#This Row],[Code_Nom]],Clef_répartition[Année],Clef_répartition[[#This Row],[Année]])))</f>
        <v>16</v>
      </c>
      <c r="G3467" t="str">
        <f>Clef_répartition[[#This Row],[Code_Nom]]&amp;"_"&amp;Clef_répartition[[#This Row],[Nombre]]&amp;"_"&amp;Clef_répartition[[#This Row],[Année]]</f>
        <v>Région de Nyon_Région de Nyon_26_2017</v>
      </c>
      <c r="H3467">
        <v>5429</v>
      </c>
      <c r="I3467" t="s">
        <v>162</v>
      </c>
      <c r="J3467">
        <v>2017</v>
      </c>
      <c r="K3467">
        <v>5.3001536931561342E-3</v>
      </c>
    </row>
    <row r="3468" spans="1:11" x14ac:dyDescent="0.25">
      <c r="A3468" t="s">
        <v>721</v>
      </c>
      <c r="B3468" t="s">
        <v>622</v>
      </c>
      <c r="C3468" t="s">
        <v>622</v>
      </c>
      <c r="D3468" t="str">
        <f>Clef_répartition[[#This Row],[Code association]]&amp;"_"&amp;Clef_répartition[[#This Row],[Nom association]]</f>
        <v>Région de Nyon_Région de Nyon</v>
      </c>
      <c r="E3468">
        <f>COUNTIFS(D$2:D3468,Clef_répartition[[#This Row],[Code_Nom]],J$2:J3468,Clef_répartition[[#This Row],[Année]])</f>
        <v>27</v>
      </c>
      <c r="F3468">
        <f>IF(Clef_répartition[[#This Row],[Code_Nom]]=D3467,F3467-1,(COUNTIFS(Clef_répartition[Code_Nom],Clef_répartition[[#This Row],[Code_Nom]],Clef_répartition[Année],Clef_répartition[[#This Row],[Année]])))</f>
        <v>15</v>
      </c>
      <c r="G3468" t="str">
        <f>Clef_répartition[[#This Row],[Code_Nom]]&amp;"_"&amp;Clef_répartition[[#This Row],[Nombre]]&amp;"_"&amp;Clef_répartition[[#This Row],[Année]]</f>
        <v>Région de Nyon_Région de Nyon_27_2017</v>
      </c>
      <c r="H3468">
        <v>5858</v>
      </c>
      <c r="I3468" t="s">
        <v>165</v>
      </c>
      <c r="J3468">
        <v>2017</v>
      </c>
      <c r="K3468">
        <v>6.8709881565862038E-3</v>
      </c>
    </row>
    <row r="3469" spans="1:11" x14ac:dyDescent="0.25">
      <c r="A3469" t="s">
        <v>721</v>
      </c>
      <c r="B3469" t="s">
        <v>622</v>
      </c>
      <c r="C3469" t="s">
        <v>622</v>
      </c>
      <c r="D3469" t="str">
        <f>Clef_répartition[[#This Row],[Code association]]&amp;"_"&amp;Clef_répartition[[#This Row],[Nom association]]</f>
        <v>Région de Nyon_Région de Nyon</v>
      </c>
      <c r="E3469">
        <f>COUNTIFS(D$2:D3469,Clef_répartition[[#This Row],[Code_Nom]],J$2:J3469,Clef_répartition[[#This Row],[Année]])</f>
        <v>28</v>
      </c>
      <c r="F3469">
        <f>IF(Clef_répartition[[#This Row],[Code_Nom]]=D3468,F3468-1,(COUNTIFS(Clef_répartition[Code_Nom],Clef_répartition[[#This Row],[Code_Nom]],Clef_répartition[Année],Clef_répartition[[#This Row],[Année]])))</f>
        <v>14</v>
      </c>
      <c r="G3469" t="str">
        <f>Clef_répartition[[#This Row],[Code_Nom]]&amp;"_"&amp;Clef_répartition[[#This Row],[Nombre]]&amp;"_"&amp;Clef_répartition[[#This Row],[Année]]</f>
        <v>Région de Nyon_Région de Nyon_28_2017</v>
      </c>
      <c r="H3469">
        <v>5430</v>
      </c>
      <c r="I3469" t="s">
        <v>171</v>
      </c>
      <c r="J3469">
        <v>2017</v>
      </c>
      <c r="K3469">
        <v>5.141940150076847E-3</v>
      </c>
    </row>
    <row r="3470" spans="1:11" x14ac:dyDescent="0.25">
      <c r="A3470" t="s">
        <v>721</v>
      </c>
      <c r="B3470" t="s">
        <v>622</v>
      </c>
      <c r="C3470" t="s">
        <v>622</v>
      </c>
      <c r="D3470" t="str">
        <f>Clef_répartition[[#This Row],[Code association]]&amp;"_"&amp;Clef_répartition[[#This Row],[Nom association]]</f>
        <v>Région de Nyon_Région de Nyon</v>
      </c>
      <c r="E3470">
        <f>COUNTIFS(D$2:D3470,Clef_répartition[[#This Row],[Code_Nom]],J$2:J3470,Clef_répartition[[#This Row],[Année]])</f>
        <v>29</v>
      </c>
      <c r="F3470">
        <f>IF(Clef_répartition[[#This Row],[Code_Nom]]=D3469,F3469-1,(COUNTIFS(Clef_répartition[Code_Nom],Clef_répartition[[#This Row],[Code_Nom]],Clef_répartition[Année],Clef_répartition[[#This Row],[Année]])))</f>
        <v>13</v>
      </c>
      <c r="G3470" t="str">
        <f>Clef_répartition[[#This Row],[Code_Nom]]&amp;"_"&amp;Clef_répartition[[#This Row],[Nombre]]&amp;"_"&amp;Clef_répartition[[#This Row],[Année]]</f>
        <v>Région de Nyon_Région de Nyon_29_2017</v>
      </c>
      <c r="H3470">
        <v>5723</v>
      </c>
      <c r="I3470" t="s">
        <v>176</v>
      </c>
      <c r="J3470">
        <v>2017</v>
      </c>
      <c r="K3470">
        <v>2.3020070518036343E-2</v>
      </c>
    </row>
    <row r="3471" spans="1:11" x14ac:dyDescent="0.25">
      <c r="A3471" t="s">
        <v>721</v>
      </c>
      <c r="B3471" t="s">
        <v>622</v>
      </c>
      <c r="C3471" t="s">
        <v>622</v>
      </c>
      <c r="D3471" t="str">
        <f>Clef_répartition[[#This Row],[Code association]]&amp;"_"&amp;Clef_répartition[[#This Row],[Nom association]]</f>
        <v>Région de Nyon_Région de Nyon</v>
      </c>
      <c r="E3471">
        <f>COUNTIFS(D$2:D3471,Clef_répartition[[#This Row],[Code_Nom]],J$2:J3471,Clef_répartition[[#This Row],[Année]])</f>
        <v>30</v>
      </c>
      <c r="F3471">
        <f>IF(Clef_répartition[[#This Row],[Code_Nom]]=D3470,F3470-1,(COUNTIFS(Clef_répartition[Code_Nom],Clef_répartition[[#This Row],[Code_Nom]],Clef_répartition[Année],Clef_répartition[[#This Row],[Année]])))</f>
        <v>12</v>
      </c>
      <c r="G3471" t="str">
        <f>Clef_répartition[[#This Row],[Code_Nom]]&amp;"_"&amp;Clef_répartition[[#This Row],[Nombre]]&amp;"_"&amp;Clef_répartition[[#This Row],[Année]]</f>
        <v>Région de Nyon_Région de Nyon_30_2017</v>
      </c>
      <c r="H3471">
        <v>5859</v>
      </c>
      <c r="I3471" t="s">
        <v>182</v>
      </c>
      <c r="J3471">
        <v>2017</v>
      </c>
      <c r="K3471">
        <v>3.0523912846939699E-2</v>
      </c>
    </row>
    <row r="3472" spans="1:11" x14ac:dyDescent="0.25">
      <c r="A3472" t="s">
        <v>721</v>
      </c>
      <c r="B3472" t="s">
        <v>622</v>
      </c>
      <c r="C3472" t="s">
        <v>622</v>
      </c>
      <c r="D3472" t="str">
        <f>Clef_répartition[[#This Row],[Code association]]&amp;"_"&amp;Clef_répartition[[#This Row],[Nom association]]</f>
        <v>Région de Nyon_Région de Nyon</v>
      </c>
      <c r="E3472">
        <f>COUNTIFS(D$2:D3472,Clef_répartition[[#This Row],[Code_Nom]],J$2:J3472,Clef_répartition[[#This Row],[Année]])</f>
        <v>31</v>
      </c>
      <c r="F3472">
        <f>IF(Clef_répartition[[#This Row],[Code_Nom]]=D3471,F3471-1,(COUNTIFS(Clef_répartition[Code_Nom],Clef_répartition[[#This Row],[Code_Nom]],Clef_répartition[Année],Clef_répartition[[#This Row],[Année]])))</f>
        <v>11</v>
      </c>
      <c r="G3472" t="str">
        <f>Clef_répartition[[#This Row],[Code_Nom]]&amp;"_"&amp;Clef_répartition[[#This Row],[Nombre]]&amp;"_"&amp;Clef_répartition[[#This Row],[Année]]</f>
        <v>Région de Nyon_Région de Nyon_31_2017</v>
      </c>
      <c r="H3472">
        <v>5724</v>
      </c>
      <c r="I3472" t="s">
        <v>196</v>
      </c>
      <c r="J3472">
        <v>2017</v>
      </c>
      <c r="K3472">
        <v>0.23224618027303137</v>
      </c>
    </row>
    <row r="3473" spans="1:11" x14ac:dyDescent="0.25">
      <c r="A3473" t="s">
        <v>721</v>
      </c>
      <c r="B3473" t="s">
        <v>622</v>
      </c>
      <c r="C3473" t="s">
        <v>622</v>
      </c>
      <c r="D3473" t="str">
        <f>Clef_répartition[[#This Row],[Code association]]&amp;"_"&amp;Clef_répartition[[#This Row],[Nom association]]</f>
        <v>Région de Nyon_Région de Nyon</v>
      </c>
      <c r="E3473">
        <f>COUNTIFS(D$2:D3473,Clef_répartition[[#This Row],[Code_Nom]],J$2:J3473,Clef_répartition[[#This Row],[Année]])</f>
        <v>32</v>
      </c>
      <c r="F3473">
        <f>IF(Clef_répartition[[#This Row],[Code_Nom]]=D3472,F3472-1,(COUNTIFS(Clef_répartition[Code_Nom],Clef_répartition[[#This Row],[Code_Nom]],Clef_répartition[Année],Clef_répartition[[#This Row],[Année]])))</f>
        <v>10</v>
      </c>
      <c r="G3473" t="str">
        <f>Clef_répartition[[#This Row],[Code_Nom]]&amp;"_"&amp;Clef_répartition[[#This Row],[Nombre]]&amp;"_"&amp;Clef_répartition[[#This Row],[Année]]</f>
        <v>Région de Nyon_Région de Nyon_32_2017</v>
      </c>
      <c r="H3473">
        <v>5860</v>
      </c>
      <c r="I3473" t="s">
        <v>215</v>
      </c>
      <c r="J3473">
        <v>2017</v>
      </c>
      <c r="K3473">
        <v>1.7109664587288673E-2</v>
      </c>
    </row>
    <row r="3474" spans="1:11" x14ac:dyDescent="0.25">
      <c r="A3474" t="s">
        <v>721</v>
      </c>
      <c r="B3474" t="s">
        <v>622</v>
      </c>
      <c r="C3474" t="s">
        <v>622</v>
      </c>
      <c r="D3474" t="str">
        <f>Clef_répartition[[#This Row],[Code association]]&amp;"_"&amp;Clef_répartition[[#This Row],[Nom association]]</f>
        <v>Région de Nyon_Région de Nyon</v>
      </c>
      <c r="E3474">
        <f>COUNTIFS(D$2:D3474,Clef_répartition[[#This Row],[Code_Nom]],J$2:J3474,Clef_répartition[[#This Row],[Année]])</f>
        <v>33</v>
      </c>
      <c r="F3474">
        <f>IF(Clef_répartition[[#This Row],[Code_Nom]]=D3473,F3473-1,(COUNTIFS(Clef_répartition[Code_Nom],Clef_répartition[[#This Row],[Code_Nom]],Clef_répartition[Année],Clef_répartition[[#This Row],[Année]])))</f>
        <v>9</v>
      </c>
      <c r="G3474" t="str">
        <f>Clef_répartition[[#This Row],[Code_Nom]]&amp;"_"&amp;Clef_répartition[[#This Row],[Nombre]]&amp;"_"&amp;Clef_répartition[[#This Row],[Année]]</f>
        <v>Région de Nyon_Région de Nyon_33_2017</v>
      </c>
      <c r="H3474">
        <v>5861</v>
      </c>
      <c r="I3474" t="s">
        <v>232</v>
      </c>
      <c r="J3474">
        <v>2017</v>
      </c>
      <c r="K3474">
        <v>7.0348521833468944E-2</v>
      </c>
    </row>
    <row r="3475" spans="1:11" x14ac:dyDescent="0.25">
      <c r="A3475" t="s">
        <v>721</v>
      </c>
      <c r="B3475" t="s">
        <v>622</v>
      </c>
      <c r="C3475" t="s">
        <v>622</v>
      </c>
      <c r="D3475" t="str">
        <f>Clef_répartition[[#This Row],[Code association]]&amp;"_"&amp;Clef_répartition[[#This Row],[Nom association]]</f>
        <v>Région de Nyon_Région de Nyon</v>
      </c>
      <c r="E3475">
        <f>COUNTIFS(D$2:D3475,Clef_répartition[[#This Row],[Code_Nom]],J$2:J3475,Clef_répartition[[#This Row],[Année]])</f>
        <v>34</v>
      </c>
      <c r="F3475">
        <f>IF(Clef_répartition[[#This Row],[Code_Nom]]=D3474,F3474-1,(COUNTIFS(Clef_répartition[Code_Nom],Clef_répartition[[#This Row],[Code_Nom]],Clef_répartition[Année],Clef_répartition[[#This Row],[Année]])))</f>
        <v>8</v>
      </c>
      <c r="G3475" t="str">
        <f>Clef_répartition[[#This Row],[Code_Nom]]&amp;"_"&amp;Clef_répartition[[#This Row],[Nombre]]&amp;"_"&amp;Clef_répartition[[#This Row],[Année]]</f>
        <v>Région de Nyon_Région de Nyon_34_2017</v>
      </c>
      <c r="H3475">
        <v>5727</v>
      </c>
      <c r="I3475" t="s">
        <v>243</v>
      </c>
      <c r="J3475">
        <v>2017</v>
      </c>
      <c r="K3475">
        <v>2.891917548142121E-2</v>
      </c>
    </row>
    <row r="3476" spans="1:11" x14ac:dyDescent="0.25">
      <c r="A3476" t="s">
        <v>721</v>
      </c>
      <c r="B3476" t="s">
        <v>622</v>
      </c>
      <c r="C3476" t="s">
        <v>622</v>
      </c>
      <c r="D3476" t="str">
        <f>Clef_répartition[[#This Row],[Code association]]&amp;"_"&amp;Clef_répartition[[#This Row],[Nom association]]</f>
        <v>Région de Nyon_Région de Nyon</v>
      </c>
      <c r="E3476">
        <f>COUNTIFS(D$2:D3476,Clef_répartition[[#This Row],[Code_Nom]],J$2:J3476,Clef_répartition[[#This Row],[Année]])</f>
        <v>35</v>
      </c>
      <c r="F3476">
        <f>IF(Clef_répartition[[#This Row],[Code_Nom]]=D3475,F3475-1,(COUNTIFS(Clef_répartition[Code_Nom],Clef_répartition[[#This Row],[Code_Nom]],Clef_répartition[Année],Clef_répartition[[#This Row],[Année]])))</f>
        <v>7</v>
      </c>
      <c r="G3476" t="str">
        <f>Clef_répartition[[#This Row],[Code_Nom]]&amp;"_"&amp;Clef_répartition[[#This Row],[Nombre]]&amp;"_"&amp;Clef_répartition[[#This Row],[Année]]</f>
        <v>Région de Nyon_Région de Nyon_35_2017</v>
      </c>
      <c r="H3476">
        <v>5434</v>
      </c>
      <c r="I3476" t="s">
        <v>244</v>
      </c>
      <c r="J3476">
        <v>2017</v>
      </c>
      <c r="K3476">
        <v>1.165129735105325E-2</v>
      </c>
    </row>
    <row r="3477" spans="1:11" x14ac:dyDescent="0.25">
      <c r="A3477" t="s">
        <v>721</v>
      </c>
      <c r="B3477" t="s">
        <v>622</v>
      </c>
      <c r="C3477" t="s">
        <v>622</v>
      </c>
      <c r="D3477" t="str">
        <f>Clef_répartition[[#This Row],[Code association]]&amp;"_"&amp;Clef_répartition[[#This Row],[Nom association]]</f>
        <v>Région de Nyon_Région de Nyon</v>
      </c>
      <c r="E3477">
        <f>COUNTIFS(D$2:D3477,Clef_répartition[[#This Row],[Code_Nom]],J$2:J3477,Clef_répartition[[#This Row],[Année]])</f>
        <v>36</v>
      </c>
      <c r="F3477">
        <f>IF(Clef_répartition[[#This Row],[Code_Nom]]=D3476,F3476-1,(COUNTIFS(Clef_répartition[Code_Nom],Clef_répartition[[#This Row],[Code_Nom]],Clef_répartition[Année],Clef_répartition[[#This Row],[Année]])))</f>
        <v>6</v>
      </c>
      <c r="G3477" t="str">
        <f>Clef_répartition[[#This Row],[Code_Nom]]&amp;"_"&amp;Clef_répartition[[#This Row],[Nombre]]&amp;"_"&amp;Clef_répartition[[#This Row],[Année]]</f>
        <v>Région de Nyon_Région de Nyon_36_2017</v>
      </c>
      <c r="H3477">
        <v>5728</v>
      </c>
      <c r="I3477" t="s">
        <v>255</v>
      </c>
      <c r="J3477">
        <v>2017</v>
      </c>
      <c r="K3477">
        <v>6.4076484947111472E-3</v>
      </c>
    </row>
    <row r="3478" spans="1:11" x14ac:dyDescent="0.25">
      <c r="A3478" t="s">
        <v>721</v>
      </c>
      <c r="B3478" t="s">
        <v>622</v>
      </c>
      <c r="C3478" t="s">
        <v>622</v>
      </c>
      <c r="D3478" t="str">
        <f>Clef_répartition[[#This Row],[Code association]]&amp;"_"&amp;Clef_répartition[[#This Row],[Nom association]]</f>
        <v>Région de Nyon_Région de Nyon</v>
      </c>
      <c r="E3478">
        <f>COUNTIFS(D$2:D3478,Clef_répartition[[#This Row],[Code_Nom]],J$2:J3478,Clef_répartition[[#This Row],[Année]])</f>
        <v>37</v>
      </c>
      <c r="F3478">
        <f>IF(Clef_répartition[[#This Row],[Code_Nom]]=D3477,F3477-1,(COUNTIFS(Clef_répartition[Code_Nom],Clef_répartition[[#This Row],[Code_Nom]],Clef_répartition[Année],Clef_répartition[[#This Row],[Année]])))</f>
        <v>5</v>
      </c>
      <c r="G3478" t="str">
        <f>Clef_répartition[[#This Row],[Code_Nom]]&amp;"_"&amp;Clef_répartition[[#This Row],[Nombre]]&amp;"_"&amp;Clef_répartition[[#This Row],[Année]]</f>
        <v>Région de Nyon_Région de Nyon_37_2017</v>
      </c>
      <c r="H3478">
        <v>5729</v>
      </c>
      <c r="I3478" t="s">
        <v>261</v>
      </c>
      <c r="J3478">
        <v>2017</v>
      </c>
      <c r="K3478">
        <v>1.7912033270047915E-2</v>
      </c>
    </row>
    <row r="3479" spans="1:11" x14ac:dyDescent="0.25">
      <c r="A3479" t="s">
        <v>721</v>
      </c>
      <c r="B3479" t="s">
        <v>622</v>
      </c>
      <c r="C3479" t="s">
        <v>622</v>
      </c>
      <c r="D3479" t="str">
        <f>Clef_répartition[[#This Row],[Code association]]&amp;"_"&amp;Clef_répartition[[#This Row],[Nom association]]</f>
        <v>Région de Nyon_Région de Nyon</v>
      </c>
      <c r="E3479">
        <f>COUNTIFS(D$2:D3479,Clef_répartition[[#This Row],[Code_Nom]],J$2:J3479,Clef_répartition[[#This Row],[Année]])</f>
        <v>38</v>
      </c>
      <c r="F3479">
        <f>IF(Clef_répartition[[#This Row],[Code_Nom]]=D3478,F3478-1,(COUNTIFS(Clef_répartition[Code_Nom],Clef_répartition[[#This Row],[Code_Nom]],Clef_répartition[Année],Clef_répartition[[#This Row],[Année]])))</f>
        <v>4</v>
      </c>
      <c r="G3479" t="str">
        <f>Clef_répartition[[#This Row],[Code_Nom]]&amp;"_"&amp;Clef_répartition[[#This Row],[Nombre]]&amp;"_"&amp;Clef_répartition[[#This Row],[Année]]</f>
        <v>Région de Nyon_Région de Nyon_38_2017</v>
      </c>
      <c r="H3479">
        <v>5862</v>
      </c>
      <c r="I3479" t="s">
        <v>262</v>
      </c>
      <c r="J3479">
        <v>2017</v>
      </c>
      <c r="K3479">
        <v>2.65572733025947E-3</v>
      </c>
    </row>
    <row r="3480" spans="1:11" x14ac:dyDescent="0.25">
      <c r="A3480" t="s">
        <v>721</v>
      </c>
      <c r="B3480" t="s">
        <v>622</v>
      </c>
      <c r="C3480" t="s">
        <v>622</v>
      </c>
      <c r="D3480" t="str">
        <f>Clef_répartition[[#This Row],[Code association]]&amp;"_"&amp;Clef_répartition[[#This Row],[Nom association]]</f>
        <v>Région de Nyon_Région de Nyon</v>
      </c>
      <c r="E3480">
        <f>COUNTIFS(D$2:D3480,Clef_répartition[[#This Row],[Code_Nom]],J$2:J3480,Clef_répartition[[#This Row],[Année]])</f>
        <v>39</v>
      </c>
      <c r="F3480">
        <f>IF(Clef_répartition[[#This Row],[Code_Nom]]=D3479,F3479-1,(COUNTIFS(Clef_répartition[Code_Nom],Clef_répartition[[#This Row],[Code_Nom]],Clef_répartition[Année],Clef_répartition[[#This Row],[Année]])))</f>
        <v>3</v>
      </c>
      <c r="G3480" t="str">
        <f>Clef_répartition[[#This Row],[Code_Nom]]&amp;"_"&amp;Clef_répartition[[#This Row],[Nombre]]&amp;"_"&amp;Clef_répartition[[#This Row],[Année]]</f>
        <v>Région de Nyon_Région de Nyon_39_2017</v>
      </c>
      <c r="H3480">
        <v>5730</v>
      </c>
      <c r="I3480" t="s">
        <v>265</v>
      </c>
      <c r="J3480">
        <v>2017</v>
      </c>
      <c r="K3480">
        <v>1.5877859144742788E-2</v>
      </c>
    </row>
    <row r="3481" spans="1:11" x14ac:dyDescent="0.25">
      <c r="A3481" t="s">
        <v>721</v>
      </c>
      <c r="B3481" t="s">
        <v>622</v>
      </c>
      <c r="C3481" t="s">
        <v>622</v>
      </c>
      <c r="D3481" t="str">
        <f>Clef_répartition[[#This Row],[Code association]]&amp;"_"&amp;Clef_répartition[[#This Row],[Nom association]]</f>
        <v>Région de Nyon_Région de Nyon</v>
      </c>
      <c r="E3481">
        <f>COUNTIFS(D$2:D3481,Clef_répartition[[#This Row],[Code_Nom]],J$2:J3481,Clef_répartition[[#This Row],[Année]])</f>
        <v>40</v>
      </c>
      <c r="F3481">
        <f>IF(Clef_répartition[[#This Row],[Code_Nom]]=D3480,F3480-1,(COUNTIFS(Clef_répartition[Code_Nom],Clef_répartition[[#This Row],[Code_Nom]],Clef_répartition[Année],Clef_répartition[[#This Row],[Année]])))</f>
        <v>2</v>
      </c>
      <c r="G3481" t="str">
        <f>Clef_répartition[[#This Row],[Code_Nom]]&amp;"_"&amp;Clef_répartition[[#This Row],[Nombre]]&amp;"_"&amp;Clef_répartition[[#This Row],[Année]]</f>
        <v>Région de Nyon_Région de Nyon_40_2017</v>
      </c>
      <c r="H3481">
        <v>5732</v>
      </c>
      <c r="I3481" t="s">
        <v>279</v>
      </c>
      <c r="J3481">
        <v>2017</v>
      </c>
      <c r="K3481">
        <v>1.159479251423922E-2</v>
      </c>
    </row>
    <row r="3482" spans="1:11" x14ac:dyDescent="0.25">
      <c r="A3482" t="s">
        <v>721</v>
      </c>
      <c r="B3482" t="s">
        <v>622</v>
      </c>
      <c r="C3482" t="s">
        <v>622</v>
      </c>
      <c r="D3482" t="str">
        <f>Clef_répartition[[#This Row],[Code association]]&amp;"_"&amp;Clef_répartition[[#This Row],[Nom association]]</f>
        <v>Région de Nyon_Région de Nyon</v>
      </c>
      <c r="E3482">
        <f>COUNTIFS(D$2:D3482,Clef_répartition[[#This Row],[Code_Nom]],J$2:J3482,Clef_répartition[[#This Row],[Année]])</f>
        <v>41</v>
      </c>
      <c r="F3482">
        <f>IF(Clef_répartition[[#This Row],[Code_Nom]]=D3481,F3481-1,(COUNTIFS(Clef_répartition[Code_Nom],Clef_répartition[[#This Row],[Code_Nom]],Clef_répartition[Année],Clef_répartition[[#This Row],[Année]])))</f>
        <v>1</v>
      </c>
      <c r="G3482" t="str">
        <f>Clef_répartition[[#This Row],[Code_Nom]]&amp;"_"&amp;Clef_répartition[[#This Row],[Nombre]]&amp;"_"&amp;Clef_répartition[[#This Row],[Année]]</f>
        <v>Région de Nyon_Région de Nyon_41_2017</v>
      </c>
      <c r="H3482">
        <v>5863</v>
      </c>
      <c r="I3482" t="s">
        <v>287</v>
      </c>
      <c r="J3482">
        <v>2017</v>
      </c>
      <c r="K3482">
        <v>4.1926588916011212E-3</v>
      </c>
    </row>
    <row r="3483" spans="1:11" x14ac:dyDescent="0.25">
      <c r="A3483" t="s">
        <v>721</v>
      </c>
      <c r="B3483" t="s">
        <v>473</v>
      </c>
      <c r="C3483" t="s">
        <v>474</v>
      </c>
      <c r="D3483" t="str">
        <f>Clef_répartition[[#This Row],[Code association]]&amp;"_"&amp;Clef_répartition[[#This Row],[Nom association]]</f>
        <v>SDIS Broye-Vully_Association de communes Service de Défense Incendie et de Secours Broye-Vully</v>
      </c>
      <c r="E3483">
        <f>COUNTIFS(D$2:D3483,Clef_répartition[[#This Row],[Code_Nom]],J$2:J3483,Clef_répartition[[#This Row],[Année]])</f>
        <v>1</v>
      </c>
      <c r="F3483">
        <f>IF(Clef_répartition[[#This Row],[Code_Nom]]=D3482,F3482-1,(COUNTIFS(Clef_répartition[Code_Nom],Clef_répartition[[#This Row],[Code_Nom]],Clef_répartition[Année],Clef_répartition[[#This Row],[Année]])))</f>
        <v>17</v>
      </c>
      <c r="G348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Broye-Vully_1_2017</v>
      </c>
      <c r="H3483">
        <v>5451</v>
      </c>
      <c r="I3483" t="s">
        <v>10</v>
      </c>
      <c r="J3483">
        <v>2017</v>
      </c>
      <c r="K3483">
        <v>0.14992737835875092</v>
      </c>
    </row>
    <row r="3484" spans="1:11" x14ac:dyDescent="0.25">
      <c r="A3484" t="s">
        <v>721</v>
      </c>
      <c r="B3484" t="s">
        <v>473</v>
      </c>
      <c r="C3484" t="s">
        <v>474</v>
      </c>
      <c r="D3484" t="str">
        <f>Clef_répartition[[#This Row],[Code association]]&amp;"_"&amp;Clef_répartition[[#This Row],[Nom association]]</f>
        <v>SDIS Broye-Vully_Association de communes Service de Défense Incendie et de Secours Broye-Vully</v>
      </c>
      <c r="E3484">
        <f>COUNTIFS(D$2:D3484,Clef_répartition[[#This Row],[Code_Nom]],J$2:J3484,Clef_répartition[[#This Row],[Année]])</f>
        <v>2</v>
      </c>
      <c r="F3484">
        <f>IF(Clef_répartition[[#This Row],[Code_Nom]]=D3483,F3483-1,(COUNTIFS(Clef_répartition[Code_Nom],Clef_répartition[[#This Row],[Code_Nom]],Clef_répartition[Année],Clef_répartition[[#This Row],[Année]])))</f>
        <v>16</v>
      </c>
      <c r="G348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Broye-Vully_2_2017</v>
      </c>
      <c r="H3484">
        <v>5812</v>
      </c>
      <c r="I3484" t="s">
        <v>48</v>
      </c>
      <c r="J3484">
        <v>2017</v>
      </c>
      <c r="K3484">
        <v>4.720406681190995E-3</v>
      </c>
    </row>
    <row r="3485" spans="1:11" x14ac:dyDescent="0.25">
      <c r="A3485" t="s">
        <v>721</v>
      </c>
      <c r="B3485" t="s">
        <v>473</v>
      </c>
      <c r="C3485" t="s">
        <v>474</v>
      </c>
      <c r="D3485" t="str">
        <f>Clef_répartition[[#This Row],[Code association]]&amp;"_"&amp;Clef_répartition[[#This Row],[Nom association]]</f>
        <v>SDIS Broye-Vully_Association de communes Service de Défense Incendie et de Secours Broye-Vully</v>
      </c>
      <c r="E3485">
        <f>COUNTIFS(D$2:D3485,Clef_répartition[[#This Row],[Code_Nom]],J$2:J3485,Clef_répartition[[#This Row],[Année]])</f>
        <v>3</v>
      </c>
      <c r="F3485">
        <f>IF(Clef_répartition[[#This Row],[Code_Nom]]=D3484,F3484-1,(COUNTIFS(Clef_répartition[Code_Nom],Clef_répartition[[#This Row],[Code_Nom]],Clef_répartition[Année],Clef_répartition[[#This Row],[Année]])))</f>
        <v>15</v>
      </c>
      <c r="G348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Broye-Vully_3_2017</v>
      </c>
      <c r="H3485">
        <v>5813</v>
      </c>
      <c r="I3485" t="s">
        <v>65</v>
      </c>
      <c r="J3485">
        <v>2017</v>
      </c>
      <c r="K3485">
        <v>1.6194625998547568E-2</v>
      </c>
    </row>
    <row r="3486" spans="1:11" x14ac:dyDescent="0.25">
      <c r="A3486" t="s">
        <v>721</v>
      </c>
      <c r="B3486" t="s">
        <v>473</v>
      </c>
      <c r="C3486" t="s">
        <v>474</v>
      </c>
      <c r="D3486" t="str">
        <f>Clef_répartition[[#This Row],[Code association]]&amp;"_"&amp;Clef_répartition[[#This Row],[Nom association]]</f>
        <v>SDIS Broye-Vully_Association de communes Service de Défense Incendie et de Secours Broye-Vully</v>
      </c>
      <c r="E3486">
        <f>COUNTIFS(D$2:D3486,Clef_répartition[[#This Row],[Code_Nom]],J$2:J3486,Clef_répartition[[#This Row],[Année]])</f>
        <v>4</v>
      </c>
      <c r="F3486">
        <f>IF(Clef_répartition[[#This Row],[Code_Nom]]=D3485,F3485-1,(COUNTIFS(Clef_répartition[Code_Nom],Clef_répartition[[#This Row],[Code_Nom]],Clef_répartition[Année],Clef_répartition[[#This Row],[Année]])))</f>
        <v>14</v>
      </c>
      <c r="G348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Broye-Vully_4_2017</v>
      </c>
      <c r="H3486">
        <v>5816</v>
      </c>
      <c r="I3486" t="s">
        <v>76</v>
      </c>
      <c r="J3486">
        <v>2017</v>
      </c>
      <c r="K3486">
        <v>8.6891793754538871E-2</v>
      </c>
    </row>
    <row r="3487" spans="1:11" x14ac:dyDescent="0.25">
      <c r="A3487" t="s">
        <v>721</v>
      </c>
      <c r="B3487" t="s">
        <v>473</v>
      </c>
      <c r="C3487" t="s">
        <v>474</v>
      </c>
      <c r="D3487" t="str">
        <f>Clef_répartition[[#This Row],[Code association]]&amp;"_"&amp;Clef_répartition[[#This Row],[Nom association]]</f>
        <v>SDIS Broye-Vully_Association de communes Service de Défense Incendie et de Secours Broye-Vully</v>
      </c>
      <c r="E3487">
        <f>COUNTIFS(D$2:D3487,Clef_répartition[[#This Row],[Code_Nom]],J$2:J3487,Clef_répartition[[#This Row],[Année]])</f>
        <v>5</v>
      </c>
      <c r="F3487">
        <f>IF(Clef_répartition[[#This Row],[Code_Nom]]=D3486,F3486-1,(COUNTIFS(Clef_répartition[Code_Nom],Clef_répartition[[#This Row],[Code_Nom]],Clef_répartition[Année],Clef_répartition[[#This Row],[Année]])))</f>
        <v>13</v>
      </c>
      <c r="G348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Broye-Vully_5_2017</v>
      </c>
      <c r="H3487">
        <v>5456</v>
      </c>
      <c r="I3487" t="s">
        <v>87</v>
      </c>
      <c r="J3487">
        <v>2017</v>
      </c>
      <c r="K3487">
        <v>5.6463326071169211E-2</v>
      </c>
    </row>
    <row r="3488" spans="1:11" x14ac:dyDescent="0.25">
      <c r="A3488" t="s">
        <v>721</v>
      </c>
      <c r="B3488" t="s">
        <v>473</v>
      </c>
      <c r="C3488" t="s">
        <v>474</v>
      </c>
      <c r="D3488" t="str">
        <f>Clef_répartition[[#This Row],[Code association]]&amp;"_"&amp;Clef_répartition[[#This Row],[Nom association]]</f>
        <v>SDIS Broye-Vully_Association de communes Service de Défense Incendie et de Secours Broye-Vully</v>
      </c>
      <c r="E3488">
        <f>COUNTIFS(D$2:D3488,Clef_répartition[[#This Row],[Code_Nom]],J$2:J3488,Clef_répartition[[#This Row],[Année]])</f>
        <v>6</v>
      </c>
      <c r="F3488">
        <f>IF(Clef_répartition[[#This Row],[Code_Nom]]=D3487,F3487-1,(COUNTIFS(Clef_répartition[Code_Nom],Clef_répartition[[#This Row],[Code_Nom]],Clef_répartition[Année],Clef_répartition[[#This Row],[Année]])))</f>
        <v>12</v>
      </c>
      <c r="G348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Broye-Vully_6_2017</v>
      </c>
      <c r="H3488">
        <v>5671</v>
      </c>
      <c r="I3488" t="s">
        <v>95</v>
      </c>
      <c r="J3488">
        <v>2017</v>
      </c>
      <c r="K3488">
        <v>8.7872185911401605E-3</v>
      </c>
    </row>
    <row r="3489" spans="1:11" x14ac:dyDescent="0.25">
      <c r="A3489" t="s">
        <v>721</v>
      </c>
      <c r="B3489" t="s">
        <v>473</v>
      </c>
      <c r="C3489" t="s">
        <v>474</v>
      </c>
      <c r="D3489" t="str">
        <f>Clef_répartition[[#This Row],[Code association]]&amp;"_"&amp;Clef_répartition[[#This Row],[Nom association]]</f>
        <v>SDIS Broye-Vully_Association de communes Service de Défense Incendie et de Secours Broye-Vully</v>
      </c>
      <c r="E3489">
        <f>COUNTIFS(D$2:D3489,Clef_répartition[[#This Row],[Code_Nom]],J$2:J3489,Clef_répartition[[#This Row],[Année]])</f>
        <v>7</v>
      </c>
      <c r="F3489">
        <f>IF(Clef_répartition[[#This Row],[Code_Nom]]=D3488,F3488-1,(COUNTIFS(Clef_répartition[Code_Nom],Clef_répartition[[#This Row],[Code_Nom]],Clef_répartition[Année],Clef_répartition[[#This Row],[Année]])))</f>
        <v>11</v>
      </c>
      <c r="G348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Broye-Vully_7_2017</v>
      </c>
      <c r="H3489">
        <v>5458</v>
      </c>
      <c r="I3489" t="s">
        <v>111</v>
      </c>
      <c r="J3489">
        <v>2017</v>
      </c>
      <c r="K3489">
        <v>3.1590413943355121E-2</v>
      </c>
    </row>
    <row r="3490" spans="1:11" x14ac:dyDescent="0.25">
      <c r="A3490" t="s">
        <v>721</v>
      </c>
      <c r="B3490" t="s">
        <v>473</v>
      </c>
      <c r="C3490" t="s">
        <v>474</v>
      </c>
      <c r="D3490" t="str">
        <f>Clef_répartition[[#This Row],[Code association]]&amp;"_"&amp;Clef_répartition[[#This Row],[Nom association]]</f>
        <v>SDIS Broye-Vully_Association de communes Service de Défense Incendie et de Secours Broye-Vully</v>
      </c>
      <c r="E3490">
        <f>COUNTIFS(D$2:D3490,Clef_répartition[[#This Row],[Code_Nom]],J$2:J3490,Clef_répartition[[#This Row],[Année]])</f>
        <v>8</v>
      </c>
      <c r="F3490">
        <f>IF(Clef_répartition[[#This Row],[Code_Nom]]=D3489,F3489-1,(COUNTIFS(Clef_répartition[Code_Nom],Clef_répartition[[#This Row],[Code_Nom]],Clef_répartition[Année],Clef_répartition[[#This Row],[Année]])))</f>
        <v>10</v>
      </c>
      <c r="G349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Broye-Vully_8_2017</v>
      </c>
      <c r="H3490">
        <v>5817</v>
      </c>
      <c r="I3490" t="s">
        <v>130</v>
      </c>
      <c r="J3490">
        <v>2017</v>
      </c>
      <c r="K3490">
        <v>3.2135076252723313E-2</v>
      </c>
    </row>
    <row r="3491" spans="1:11" x14ac:dyDescent="0.25">
      <c r="A3491" t="s">
        <v>721</v>
      </c>
      <c r="B3491" t="s">
        <v>473</v>
      </c>
      <c r="C3491" t="s">
        <v>474</v>
      </c>
      <c r="D3491" t="str">
        <f>Clef_répartition[[#This Row],[Code association]]&amp;"_"&amp;Clef_répartition[[#This Row],[Nom association]]</f>
        <v>SDIS Broye-Vully_Association de communes Service de Défense Incendie et de Secours Broye-Vully</v>
      </c>
      <c r="E3491">
        <f>COUNTIFS(D$2:D3491,Clef_répartition[[#This Row],[Code_Nom]],J$2:J3491,Clef_répartition[[#This Row],[Année]])</f>
        <v>9</v>
      </c>
      <c r="F3491">
        <f>IF(Clef_répartition[[#This Row],[Code_Nom]]=D3490,F3490-1,(COUNTIFS(Clef_répartition[Code_Nom],Clef_répartition[[#This Row],[Code_Nom]],Clef_répartition[Année],Clef_répartition[[#This Row],[Année]])))</f>
        <v>9</v>
      </c>
      <c r="G349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Broye-Vully_9_2017</v>
      </c>
      <c r="H3491">
        <v>5819</v>
      </c>
      <c r="I3491" t="s">
        <v>136</v>
      </c>
      <c r="J3491">
        <v>2017</v>
      </c>
      <c r="K3491">
        <v>1.2273057371096586E-2</v>
      </c>
    </row>
    <row r="3492" spans="1:11" x14ac:dyDescent="0.25">
      <c r="A3492" t="s">
        <v>721</v>
      </c>
      <c r="B3492" t="s">
        <v>473</v>
      </c>
      <c r="C3492" t="s">
        <v>474</v>
      </c>
      <c r="D3492" t="str">
        <f>Clef_répartition[[#This Row],[Code association]]&amp;"_"&amp;Clef_répartition[[#This Row],[Nom association]]</f>
        <v>SDIS Broye-Vully_Association de communes Service de Défense Incendie et de Secours Broye-Vully</v>
      </c>
      <c r="E3492">
        <f>COUNTIFS(D$2:D3492,Clef_répartition[[#This Row],[Code_Nom]],J$2:J3492,Clef_répartition[[#This Row],[Année]])</f>
        <v>10</v>
      </c>
      <c r="F3492">
        <f>IF(Clef_répartition[[#This Row],[Code_Nom]]=D3491,F3491-1,(COUNTIFS(Clef_répartition[Code_Nom],Clef_répartition[[#This Row],[Code_Nom]],Clef_répartition[Année],Clef_répartition[[#This Row],[Année]])))</f>
        <v>8</v>
      </c>
      <c r="G349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Broye-Vully_10_2017</v>
      </c>
      <c r="H3492">
        <v>5821</v>
      </c>
      <c r="I3492" t="s">
        <v>177</v>
      </c>
      <c r="J3492">
        <v>2017</v>
      </c>
      <c r="K3492">
        <v>1.3108206245461149E-2</v>
      </c>
    </row>
    <row r="3493" spans="1:11" x14ac:dyDescent="0.25">
      <c r="A3493" t="s">
        <v>721</v>
      </c>
      <c r="B3493" t="s">
        <v>473</v>
      </c>
      <c r="C3493" t="s">
        <v>474</v>
      </c>
      <c r="D3493" t="str">
        <f>Clef_répartition[[#This Row],[Code association]]&amp;"_"&amp;Clef_répartition[[#This Row],[Nom association]]</f>
        <v>SDIS Broye-Vully_Association de communes Service de Défense Incendie et de Secours Broye-Vully</v>
      </c>
      <c r="E3493">
        <f>COUNTIFS(D$2:D3493,Clef_répartition[[#This Row],[Code_Nom]],J$2:J3493,Clef_répartition[[#This Row],[Année]])</f>
        <v>11</v>
      </c>
      <c r="F3493">
        <f>IF(Clef_répartition[[#This Row],[Code_Nom]]=D3492,F3492-1,(COUNTIFS(Clef_répartition[Code_Nom],Clef_répartition[[#This Row],[Code_Nom]],Clef_répartition[Année],Clef_répartition[[#This Row],[Année]])))</f>
        <v>7</v>
      </c>
      <c r="G349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Broye-Vully_11_2017</v>
      </c>
      <c r="H3493">
        <v>5822</v>
      </c>
      <c r="I3493" t="s">
        <v>211</v>
      </c>
      <c r="J3493">
        <v>2017</v>
      </c>
      <c r="K3493">
        <v>0.3377269426289034</v>
      </c>
    </row>
    <row r="3494" spans="1:11" x14ac:dyDescent="0.25">
      <c r="A3494" t="s">
        <v>721</v>
      </c>
      <c r="B3494" t="s">
        <v>473</v>
      </c>
      <c r="C3494" t="s">
        <v>474</v>
      </c>
      <c r="D3494" t="str">
        <f>Clef_répartition[[#This Row],[Code association]]&amp;"_"&amp;Clef_répartition[[#This Row],[Nom association]]</f>
        <v>SDIS Broye-Vully_Association de communes Service de Défense Incendie et de Secours Broye-Vully</v>
      </c>
      <c r="E3494">
        <f>COUNTIFS(D$2:D3494,Clef_répartition[[#This Row],[Code_Nom]],J$2:J3494,Clef_répartition[[#This Row],[Année]])</f>
        <v>12</v>
      </c>
      <c r="F3494">
        <f>IF(Clef_répartition[[#This Row],[Code_Nom]]=D3493,F3493-1,(COUNTIFS(Clef_répartition[Code_Nom],Clef_répartition[[#This Row],[Code_Nom]],Clef_répartition[Année],Clef_répartition[[#This Row],[Année]])))</f>
        <v>6</v>
      </c>
      <c r="G349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Broye-Vully_12_2017</v>
      </c>
      <c r="H3494">
        <v>5683</v>
      </c>
      <c r="I3494" t="s">
        <v>222</v>
      </c>
      <c r="J3494">
        <v>2017</v>
      </c>
      <c r="K3494">
        <v>6.027596223674654E-3</v>
      </c>
    </row>
    <row r="3495" spans="1:11" x14ac:dyDescent="0.25">
      <c r="A3495" t="s">
        <v>721</v>
      </c>
      <c r="B3495" t="s">
        <v>473</v>
      </c>
      <c r="C3495" t="s">
        <v>474</v>
      </c>
      <c r="D3495" t="str">
        <f>Clef_répartition[[#This Row],[Code association]]&amp;"_"&amp;Clef_répartition[[#This Row],[Nom association]]</f>
        <v>SDIS Broye-Vully_Association de communes Service de Défense Incendie et de Secours Broye-Vully</v>
      </c>
      <c r="E3495">
        <f>COUNTIFS(D$2:D3495,Clef_répartition[[#This Row],[Code_Nom]],J$2:J3495,Clef_répartition[[#This Row],[Année]])</f>
        <v>13</v>
      </c>
      <c r="F3495">
        <f>IF(Clef_répartition[[#This Row],[Code_Nom]]=D3494,F3494-1,(COUNTIFS(Clef_répartition[Code_Nom],Clef_répartition[[#This Row],[Code_Nom]],Clef_répartition[Année],Clef_répartition[[#This Row],[Année]])))</f>
        <v>5</v>
      </c>
      <c r="G349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Broye-Vully_13_2017</v>
      </c>
      <c r="H3495">
        <v>5827</v>
      </c>
      <c r="I3495" t="s">
        <v>266</v>
      </c>
      <c r="J3495">
        <v>2017</v>
      </c>
      <c r="K3495">
        <v>9.44081336238199E-3</v>
      </c>
    </row>
    <row r="3496" spans="1:11" x14ac:dyDescent="0.25">
      <c r="A3496" t="s">
        <v>721</v>
      </c>
      <c r="B3496" t="s">
        <v>473</v>
      </c>
      <c r="C3496" t="s">
        <v>474</v>
      </c>
      <c r="D3496" t="str">
        <f>Clef_répartition[[#This Row],[Code association]]&amp;"_"&amp;Clef_répartition[[#This Row],[Nom association]]</f>
        <v>SDIS Broye-Vully_Association de communes Service de Défense Incendie et de Secours Broye-Vully</v>
      </c>
      <c r="E3496">
        <f>COUNTIFS(D$2:D3496,Clef_répartition[[#This Row],[Code_Nom]],J$2:J3496,Clef_répartition[[#This Row],[Année]])</f>
        <v>14</v>
      </c>
      <c r="F3496">
        <f>IF(Clef_répartition[[#This Row],[Code_Nom]]=D3495,F3495-1,(COUNTIFS(Clef_répartition[Code_Nom],Clef_répartition[[#This Row],[Code_Nom]],Clef_répartition[Année],Clef_répartition[[#This Row],[Année]])))</f>
        <v>4</v>
      </c>
      <c r="G349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Broye-Vully_14_2017</v>
      </c>
      <c r="H3496">
        <v>5828</v>
      </c>
      <c r="I3496" t="s">
        <v>268</v>
      </c>
      <c r="J3496">
        <v>2017</v>
      </c>
      <c r="K3496">
        <v>4.7567175018155411E-3</v>
      </c>
    </row>
    <row r="3497" spans="1:11" x14ac:dyDescent="0.25">
      <c r="A3497" t="s">
        <v>721</v>
      </c>
      <c r="B3497" t="s">
        <v>473</v>
      </c>
      <c r="C3497" t="s">
        <v>474</v>
      </c>
      <c r="D3497" t="str">
        <f>Clef_répartition[[#This Row],[Code association]]&amp;"_"&amp;Clef_répartition[[#This Row],[Nom association]]</f>
        <v>SDIS Broye-Vully_Association de communes Service de Défense Incendie et de Secours Broye-Vully</v>
      </c>
      <c r="E3497">
        <f>COUNTIFS(D$2:D3497,Clef_répartition[[#This Row],[Code_Nom]],J$2:J3497,Clef_répartition[[#This Row],[Année]])</f>
        <v>15</v>
      </c>
      <c r="F3497">
        <f>IF(Clef_répartition[[#This Row],[Code_Nom]]=D3496,F3496-1,(COUNTIFS(Clef_répartition[Code_Nom],Clef_répartition[[#This Row],[Code_Nom]],Clef_répartition[Année],Clef_répartition[[#This Row],[Année]])))</f>
        <v>3</v>
      </c>
      <c r="G349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Broye-Vully_15_2017</v>
      </c>
      <c r="H3497">
        <v>5831</v>
      </c>
      <c r="I3497" t="s">
        <v>270</v>
      </c>
      <c r="J3497">
        <v>2017</v>
      </c>
      <c r="K3497">
        <v>0.10798838053740016</v>
      </c>
    </row>
    <row r="3498" spans="1:11" x14ac:dyDescent="0.25">
      <c r="A3498" t="s">
        <v>721</v>
      </c>
      <c r="B3498" t="s">
        <v>473</v>
      </c>
      <c r="C3498" t="s">
        <v>474</v>
      </c>
      <c r="D3498" t="str">
        <f>Clef_répartition[[#This Row],[Code association]]&amp;"_"&amp;Clef_répartition[[#This Row],[Nom association]]</f>
        <v>SDIS Broye-Vully_Association de communes Service de Défense Incendie et de Secours Broye-Vully</v>
      </c>
      <c r="E3498">
        <f>COUNTIFS(D$2:D3498,Clef_répartition[[#This Row],[Code_Nom]],J$2:J3498,Clef_répartition[[#This Row],[Année]])</f>
        <v>16</v>
      </c>
      <c r="F3498">
        <f>IF(Clef_répartition[[#This Row],[Code_Nom]]=D3497,F3497-1,(COUNTIFS(Clef_répartition[Code_Nom],Clef_répartition[[#This Row],[Code_Nom]],Clef_répartition[Année],Clef_répartition[[#This Row],[Année]])))</f>
        <v>2</v>
      </c>
      <c r="G349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Broye-Vully_16_2017</v>
      </c>
      <c r="H3498">
        <v>5830</v>
      </c>
      <c r="I3498" t="s">
        <v>285</v>
      </c>
      <c r="J3498">
        <v>2017</v>
      </c>
      <c r="K3498">
        <v>1.5395787944807553E-2</v>
      </c>
    </row>
    <row r="3499" spans="1:11" x14ac:dyDescent="0.25">
      <c r="A3499" t="s">
        <v>721</v>
      </c>
      <c r="B3499" t="s">
        <v>473</v>
      </c>
      <c r="C3499" t="s">
        <v>474</v>
      </c>
      <c r="D3499" t="str">
        <f>Clef_répartition[[#This Row],[Code association]]&amp;"_"&amp;Clef_répartition[[#This Row],[Nom association]]</f>
        <v>SDIS Broye-Vully_Association de communes Service de Défense Incendie et de Secours Broye-Vully</v>
      </c>
      <c r="E3499">
        <f>COUNTIFS(D$2:D3499,Clef_répartition[[#This Row],[Code_Nom]],J$2:J3499,Clef_répartition[[#This Row],[Année]])</f>
        <v>17</v>
      </c>
      <c r="F3499">
        <f>IF(Clef_répartition[[#This Row],[Code_Nom]]=D3498,F3498-1,(COUNTIFS(Clef_répartition[Code_Nom],Clef_répartition[[#This Row],[Code_Nom]],Clef_répartition[Année],Clef_répartition[[#This Row],[Année]])))</f>
        <v>1</v>
      </c>
      <c r="G349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Broye-Vully_17_2017</v>
      </c>
      <c r="H3499">
        <v>5464</v>
      </c>
      <c r="I3499" t="s">
        <v>296</v>
      </c>
      <c r="J3499">
        <v>2017</v>
      </c>
      <c r="K3499">
        <v>0.10657225853304284</v>
      </c>
    </row>
    <row r="3500" spans="1:11" x14ac:dyDescent="0.25">
      <c r="A3500" t="s">
        <v>721</v>
      </c>
      <c r="B3500" t="s">
        <v>555</v>
      </c>
      <c r="C3500" t="s">
        <v>556</v>
      </c>
      <c r="D3500" t="str">
        <f>Clef_répartition[[#This Row],[Code association]]&amp;"_"&amp;Clef_répartition[[#This Row],[Nom association]]</f>
        <v>SDIS Etraz-Région_Association de communes Service de Défense Incendie et de Secours Etraz-Région</v>
      </c>
      <c r="E3500">
        <f>COUNTIFS(D$2:D3500,Clef_répartition[[#This Row],[Code_Nom]],J$2:J3500,Clef_répartition[[#This Row],[Année]])</f>
        <v>1</v>
      </c>
      <c r="F3500">
        <f>IF(Clef_répartition[[#This Row],[Code_Nom]]=D3499,F3499-1,(COUNTIFS(Clef_répartition[Code_Nom],Clef_répartition[[#This Row],[Code_Nom]],Clef_répartition[Année],Clef_répartition[[#This Row],[Année]])))</f>
        <v>28</v>
      </c>
      <c r="G350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Etraz-Région_1_2017</v>
      </c>
      <c r="H3500" s="60">
        <v>5851</v>
      </c>
      <c r="I3500" s="60" t="s">
        <v>4</v>
      </c>
      <c r="J3500" s="60">
        <v>2017</v>
      </c>
      <c r="K3500" s="60">
        <v>1.2999999999999999E-2</v>
      </c>
    </row>
    <row r="3501" spans="1:11" x14ac:dyDescent="0.25">
      <c r="A3501" t="s">
        <v>721</v>
      </c>
      <c r="B3501" t="s">
        <v>555</v>
      </c>
      <c r="C3501" t="s">
        <v>556</v>
      </c>
      <c r="D3501" t="str">
        <f>Clef_répartition[[#This Row],[Code association]]&amp;"_"&amp;Clef_répartition[[#This Row],[Nom association]]</f>
        <v>SDIS Etraz-Région_Association de communes Service de Défense Incendie et de Secours Etraz-Région</v>
      </c>
      <c r="E3501">
        <f>COUNTIFS(D$2:D3501,Clef_répartition[[#This Row],[Code_Nom]],J$2:J3501,Clef_répartition[[#This Row],[Année]])</f>
        <v>2</v>
      </c>
      <c r="F3501">
        <f>IF(Clef_répartition[[#This Row],[Code_Nom]]=D3500,F3500-1,(COUNTIFS(Clef_répartition[Code_Nom],Clef_répartition[[#This Row],[Code_Nom]],Clef_répartition[Année],Clef_répartition[[#This Row],[Année]])))</f>
        <v>27</v>
      </c>
      <c r="G350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Etraz-Région_2_2017</v>
      </c>
      <c r="H3501" s="60">
        <v>5422</v>
      </c>
      <c r="I3501" s="60" t="s">
        <v>9</v>
      </c>
      <c r="J3501" s="60">
        <v>2017</v>
      </c>
      <c r="K3501" s="60">
        <v>0.1235</v>
      </c>
    </row>
    <row r="3502" spans="1:11" x14ac:dyDescent="0.25">
      <c r="A3502" t="s">
        <v>721</v>
      </c>
      <c r="B3502" t="s">
        <v>555</v>
      </c>
      <c r="C3502" t="s">
        <v>556</v>
      </c>
      <c r="D3502" t="str">
        <f>Clef_répartition[[#This Row],[Code association]]&amp;"_"&amp;Clef_répartition[[#This Row],[Nom association]]</f>
        <v>SDIS Etraz-Région_Association de communes Service de Défense Incendie et de Secours Etraz-Région</v>
      </c>
      <c r="E3502">
        <f>COUNTIFS(D$2:D3502,Clef_répartition[[#This Row],[Code_Nom]],J$2:J3502,Clef_répartition[[#This Row],[Année]])</f>
        <v>3</v>
      </c>
      <c r="F3502">
        <f>IF(Clef_répartition[[#This Row],[Code_Nom]]=D3501,F3501-1,(COUNTIFS(Clef_répartition[Code_Nom],Clef_répartition[[#This Row],[Code_Nom]],Clef_répartition[Année],Clef_répartition[[#This Row],[Année]])))</f>
        <v>26</v>
      </c>
      <c r="G350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Etraz-Région_3_2017</v>
      </c>
      <c r="H3502" s="60">
        <v>5423</v>
      </c>
      <c r="I3502" s="60" t="s">
        <v>12</v>
      </c>
      <c r="J3502" s="60">
        <v>2017</v>
      </c>
      <c r="K3502" s="60">
        <v>1.6799999999999999E-2</v>
      </c>
    </row>
    <row r="3503" spans="1:11" x14ac:dyDescent="0.25">
      <c r="A3503" t="s">
        <v>721</v>
      </c>
      <c r="B3503" t="s">
        <v>555</v>
      </c>
      <c r="C3503" t="s">
        <v>556</v>
      </c>
      <c r="D3503" t="str">
        <f>Clef_répartition[[#This Row],[Code association]]&amp;"_"&amp;Clef_répartition[[#This Row],[Nom association]]</f>
        <v>SDIS Etraz-Région_Association de communes Service de Défense Incendie et de Secours Etraz-Région</v>
      </c>
      <c r="E3503">
        <f>COUNTIFS(D$2:D3503,Clef_répartition[[#This Row],[Code_Nom]],J$2:J3503,Clef_répartition[[#This Row],[Année]])</f>
        <v>4</v>
      </c>
      <c r="F3503">
        <f>IF(Clef_répartition[[#This Row],[Code_Nom]]=D3502,F3502-1,(COUNTIFS(Clef_répartition[Code_Nom],Clef_répartition[[#This Row],[Code_Nom]],Clef_répartition[Année],Clef_répartition[[#This Row],[Année]])))</f>
        <v>25</v>
      </c>
      <c r="G350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Etraz-Région_4_2017</v>
      </c>
      <c r="H3503" s="60">
        <v>5424</v>
      </c>
      <c r="I3503" s="60" t="s">
        <v>20</v>
      </c>
      <c r="J3503" s="60">
        <v>2017</v>
      </c>
      <c r="K3503" s="60">
        <v>9.5999999999999992E-3</v>
      </c>
    </row>
    <row r="3504" spans="1:11" x14ac:dyDescent="0.25">
      <c r="A3504" t="s">
        <v>721</v>
      </c>
      <c r="B3504" t="s">
        <v>555</v>
      </c>
      <c r="C3504" t="s">
        <v>556</v>
      </c>
      <c r="D3504" t="str">
        <f>Clef_répartition[[#This Row],[Code association]]&amp;"_"&amp;Clef_répartition[[#This Row],[Nom association]]</f>
        <v>SDIS Etraz-Région_Association de communes Service de Défense Incendie et de Secours Etraz-Région</v>
      </c>
      <c r="E3504">
        <f>COUNTIFS(D$2:D3504,Clef_répartition[[#This Row],[Code_Nom]],J$2:J3504,Clef_répartition[[#This Row],[Année]])</f>
        <v>5</v>
      </c>
      <c r="F3504">
        <f>IF(Clef_répartition[[#This Row],[Code_Nom]]=D3503,F3503-1,(COUNTIFS(Clef_répartition[Code_Nom],Clef_répartition[[#This Row],[Code_Nom]],Clef_répartition[Année],Clef_répartition[[#This Row],[Année]])))</f>
        <v>24</v>
      </c>
      <c r="G350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Etraz-Région_5_2017</v>
      </c>
      <c r="H3504" s="60">
        <v>5425</v>
      </c>
      <c r="I3504" s="60" t="s">
        <v>23</v>
      </c>
      <c r="J3504" s="60">
        <v>2017</v>
      </c>
      <c r="K3504" s="60">
        <v>5.11E-2</v>
      </c>
    </row>
    <row r="3505" spans="1:11" x14ac:dyDescent="0.25">
      <c r="A3505" t="s">
        <v>721</v>
      </c>
      <c r="B3505" t="s">
        <v>555</v>
      </c>
      <c r="C3505" t="s">
        <v>556</v>
      </c>
      <c r="D3505" t="str">
        <f>Clef_répartition[[#This Row],[Code association]]&amp;"_"&amp;Clef_répartition[[#This Row],[Nom association]]</f>
        <v>SDIS Etraz-Région_Association de communes Service de Défense Incendie et de Secours Etraz-Région</v>
      </c>
      <c r="E3505">
        <f>COUNTIFS(D$2:D3505,Clef_répartition[[#This Row],[Code_Nom]],J$2:J3505,Clef_répartition[[#This Row],[Année]])</f>
        <v>6</v>
      </c>
      <c r="F3505">
        <f>IF(Clef_répartition[[#This Row],[Code_Nom]]=D3504,F3504-1,(COUNTIFS(Clef_répartition[Code_Nom],Clef_répartition[[#This Row],[Code_Nom]],Clef_répartition[Année],Clef_répartition[[#This Row],[Année]])))</f>
        <v>23</v>
      </c>
      <c r="G350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Etraz-Région_6_2017</v>
      </c>
      <c r="H3505" s="60">
        <v>5426</v>
      </c>
      <c r="I3505" s="60" t="s">
        <v>31</v>
      </c>
      <c r="J3505" s="60">
        <v>2017</v>
      </c>
      <c r="K3505" s="60">
        <v>1.5900000000000001E-2</v>
      </c>
    </row>
    <row r="3506" spans="1:11" x14ac:dyDescent="0.25">
      <c r="A3506" t="s">
        <v>721</v>
      </c>
      <c r="B3506" t="s">
        <v>555</v>
      </c>
      <c r="C3506" t="s">
        <v>556</v>
      </c>
      <c r="D3506" t="str">
        <f>Clef_répartition[[#This Row],[Code association]]&amp;"_"&amp;Clef_répartition[[#This Row],[Nom association]]</f>
        <v>SDIS Etraz-Région_Association de communes Service de Défense Incendie et de Secours Etraz-Région</v>
      </c>
      <c r="E3506">
        <f>COUNTIFS(D$2:D3506,Clef_répartition[[#This Row],[Code_Nom]],J$2:J3506,Clef_répartition[[#This Row],[Année]])</f>
        <v>7</v>
      </c>
      <c r="F3506">
        <f>IF(Clef_répartition[[#This Row],[Code_Nom]]=D3505,F3505-1,(COUNTIFS(Clef_répartition[Code_Nom],Clef_répartition[[#This Row],[Code_Nom]],Clef_répartition[Année],Clef_répartition[[#This Row],[Année]])))</f>
        <v>22</v>
      </c>
      <c r="G350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Etraz-Région_7_2017</v>
      </c>
      <c r="H3506" s="60">
        <v>5852</v>
      </c>
      <c r="I3506" s="60" t="s">
        <v>41</v>
      </c>
      <c r="J3506" s="60">
        <v>2017</v>
      </c>
      <c r="K3506" s="60">
        <v>1.5699999999999999E-2</v>
      </c>
    </row>
    <row r="3507" spans="1:11" x14ac:dyDescent="0.25">
      <c r="A3507" t="s">
        <v>721</v>
      </c>
      <c r="B3507" t="s">
        <v>555</v>
      </c>
      <c r="C3507" t="s">
        <v>556</v>
      </c>
      <c r="D3507" t="str">
        <f>Clef_répartition[[#This Row],[Code association]]&amp;"_"&amp;Clef_répartition[[#This Row],[Nom association]]</f>
        <v>SDIS Etraz-Région_Association de communes Service de Défense Incendie et de Secours Etraz-Région</v>
      </c>
      <c r="E3507">
        <f>COUNTIFS(D$2:D3507,Clef_répartition[[#This Row],[Code_Nom]],J$2:J3507,Clef_répartition[[#This Row],[Année]])</f>
        <v>8</v>
      </c>
      <c r="F3507">
        <f>IF(Clef_répartition[[#This Row],[Code_Nom]]=D3506,F3506-1,(COUNTIFS(Clef_répartition[Code_Nom],Clef_répartition[[#This Row],[Code_Nom]],Clef_répartition[Année],Clef_répartition[[#This Row],[Année]])))</f>
        <v>21</v>
      </c>
      <c r="G350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Etraz-Région_8_2017</v>
      </c>
      <c r="H3507" s="60">
        <v>5853</v>
      </c>
      <c r="I3507" s="60" t="s">
        <v>42</v>
      </c>
      <c r="J3507" s="60">
        <v>2017</v>
      </c>
      <c r="K3507" s="60">
        <v>2.5499999999999998E-2</v>
      </c>
    </row>
    <row r="3508" spans="1:11" x14ac:dyDescent="0.25">
      <c r="A3508" t="s">
        <v>721</v>
      </c>
      <c r="B3508" t="s">
        <v>555</v>
      </c>
      <c r="C3508" t="s">
        <v>556</v>
      </c>
      <c r="D3508" t="str">
        <f>Clef_répartition[[#This Row],[Code association]]&amp;"_"&amp;Clef_répartition[[#This Row],[Nom association]]</f>
        <v>SDIS Etraz-Région_Association de communes Service de Défense Incendie et de Secours Etraz-Région</v>
      </c>
      <c r="E3508">
        <f>COUNTIFS(D$2:D3508,Clef_répartition[[#This Row],[Code_Nom]],J$2:J3508,Clef_répartition[[#This Row],[Année]])</f>
        <v>9</v>
      </c>
      <c r="F3508">
        <f>IF(Clef_répartition[[#This Row],[Code_Nom]]=D3507,F3507-1,(COUNTIFS(Clef_répartition[Code_Nom],Clef_répartition[[#This Row],[Code_Nom]],Clef_répartition[Année],Clef_répartition[[#This Row],[Année]])))</f>
        <v>20</v>
      </c>
      <c r="G350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Etraz-Région_9_2017</v>
      </c>
      <c r="H3508" s="60">
        <v>5855</v>
      </c>
      <c r="I3508" s="60" t="s">
        <v>98</v>
      </c>
      <c r="J3508" s="60">
        <v>2017</v>
      </c>
      <c r="K3508" s="60">
        <v>2.1000000000000001E-2</v>
      </c>
    </row>
    <row r="3509" spans="1:11" x14ac:dyDescent="0.25">
      <c r="A3509" t="s">
        <v>721</v>
      </c>
      <c r="B3509" t="s">
        <v>555</v>
      </c>
      <c r="C3509" t="s">
        <v>556</v>
      </c>
      <c r="D3509" t="str">
        <f>Clef_répartition[[#This Row],[Code association]]&amp;"_"&amp;Clef_répartition[[#This Row],[Nom association]]</f>
        <v>SDIS Etraz-Région_Association de communes Service de Défense Incendie et de Secours Etraz-Région</v>
      </c>
      <c r="E3509">
        <f>COUNTIFS(D$2:D3509,Clef_répartition[[#This Row],[Code_Nom]],J$2:J3509,Clef_répartition[[#This Row],[Année]])</f>
        <v>10</v>
      </c>
      <c r="F3509">
        <f>IF(Clef_répartition[[#This Row],[Code_Nom]]=D3508,F3508-1,(COUNTIFS(Clef_répartition[Code_Nom],Clef_répartition[[#This Row],[Code_Nom]],Clef_répartition[Année],Clef_répartition[[#This Row],[Année]])))</f>
        <v>19</v>
      </c>
      <c r="G350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Etraz-Région_10_2017</v>
      </c>
      <c r="H3509" s="60">
        <v>5856</v>
      </c>
      <c r="I3509" s="60" t="s">
        <v>106</v>
      </c>
      <c r="J3509" s="60">
        <v>2017</v>
      </c>
      <c r="K3509" s="60">
        <v>2.3099999999999999E-2</v>
      </c>
    </row>
    <row r="3510" spans="1:11" x14ac:dyDescent="0.25">
      <c r="A3510" t="s">
        <v>721</v>
      </c>
      <c r="B3510" t="s">
        <v>555</v>
      </c>
      <c r="C3510" t="s">
        <v>556</v>
      </c>
      <c r="D3510" t="str">
        <f>Clef_répartition[[#This Row],[Code association]]&amp;"_"&amp;Clef_répartition[[#This Row],[Nom association]]</f>
        <v>SDIS Etraz-Région_Association de communes Service de Défense Incendie et de Secours Etraz-Région</v>
      </c>
      <c r="E3510">
        <f>COUNTIFS(D$2:D3510,Clef_répartition[[#This Row],[Code_Nom]],J$2:J3510,Clef_répartition[[#This Row],[Année]])</f>
        <v>11</v>
      </c>
      <c r="F3510">
        <f>IF(Clef_répartition[[#This Row],[Code_Nom]]=D3509,F3509-1,(COUNTIFS(Clef_répartition[Code_Nom],Clef_répartition[[#This Row],[Code_Nom]],Clef_répartition[Année],Clef_répartition[[#This Row],[Année]])))</f>
        <v>18</v>
      </c>
      <c r="G351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Etraz-Région_11_2017</v>
      </c>
      <c r="H3510" s="60">
        <v>5427</v>
      </c>
      <c r="I3510" s="60" t="s">
        <v>112</v>
      </c>
      <c r="J3510" s="60">
        <v>2017</v>
      </c>
      <c r="K3510" s="60">
        <v>2.8400000000000002E-2</v>
      </c>
    </row>
    <row r="3511" spans="1:11" x14ac:dyDescent="0.25">
      <c r="A3511" t="s">
        <v>721</v>
      </c>
      <c r="B3511" t="s">
        <v>555</v>
      </c>
      <c r="C3511" t="s">
        <v>556</v>
      </c>
      <c r="D3511" t="str">
        <f>Clef_répartition[[#This Row],[Code association]]&amp;"_"&amp;Clef_répartition[[#This Row],[Nom association]]</f>
        <v>SDIS Etraz-Région_Association de communes Service de Défense Incendie et de Secours Etraz-Région</v>
      </c>
      <c r="E3511">
        <f>COUNTIFS(D$2:D3511,Clef_répartition[[#This Row],[Code_Nom]],J$2:J3511,Clef_répartition[[#This Row],[Année]])</f>
        <v>12</v>
      </c>
      <c r="F3511">
        <f>IF(Clef_répartition[[#This Row],[Code_Nom]]=D3510,F3510-1,(COUNTIFS(Clef_répartition[Code_Nom],Clef_répartition[[#This Row],[Code_Nom]],Clef_répartition[Année],Clef_répartition[[#This Row],[Année]])))</f>
        <v>17</v>
      </c>
      <c r="G351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Etraz-Région_12_2017</v>
      </c>
      <c r="H3511" s="60">
        <v>5857</v>
      </c>
      <c r="I3511" s="60" t="s">
        <v>122</v>
      </c>
      <c r="J3511" s="60">
        <v>2017</v>
      </c>
      <c r="K3511" s="60">
        <v>3.73E-2</v>
      </c>
    </row>
    <row r="3512" spans="1:11" x14ac:dyDescent="0.25">
      <c r="A3512" t="s">
        <v>721</v>
      </c>
      <c r="B3512" t="s">
        <v>555</v>
      </c>
      <c r="C3512" t="s">
        <v>556</v>
      </c>
      <c r="D3512" t="str">
        <f>Clef_répartition[[#This Row],[Code association]]&amp;"_"&amp;Clef_répartition[[#This Row],[Nom association]]</f>
        <v>SDIS Etraz-Région_Association de communes Service de Défense Incendie et de Secours Etraz-Région</v>
      </c>
      <c r="E3512">
        <f>COUNTIFS(D$2:D3512,Clef_répartition[[#This Row],[Code_Nom]],J$2:J3512,Clef_répartition[[#This Row],[Année]])</f>
        <v>13</v>
      </c>
      <c r="F3512">
        <f>IF(Clef_répartition[[#This Row],[Code_Nom]]=D3511,F3511-1,(COUNTIFS(Clef_répartition[Code_Nom],Clef_répartition[[#This Row],[Code_Nom]],Clef_répartition[Année],Clef_répartition[[#This Row],[Année]])))</f>
        <v>16</v>
      </c>
      <c r="G351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Etraz-Région_13_2017</v>
      </c>
      <c r="H3512" s="60">
        <v>5428</v>
      </c>
      <c r="I3512" s="60" t="s">
        <v>123</v>
      </c>
      <c r="J3512" s="60">
        <v>2017</v>
      </c>
      <c r="K3512" s="60">
        <v>6.2899999999999998E-2</v>
      </c>
    </row>
    <row r="3513" spans="1:11" x14ac:dyDescent="0.25">
      <c r="A3513" t="s">
        <v>721</v>
      </c>
      <c r="B3513" t="s">
        <v>555</v>
      </c>
      <c r="C3513" t="s">
        <v>556</v>
      </c>
      <c r="D3513" t="str">
        <f>Clef_répartition[[#This Row],[Code association]]&amp;"_"&amp;Clef_répartition[[#This Row],[Nom association]]</f>
        <v>SDIS Etraz-Région_Association de communes Service de Défense Incendie et de Secours Etraz-Région</v>
      </c>
      <c r="E3513">
        <f>COUNTIFS(D$2:D3513,Clef_répartition[[#This Row],[Code_Nom]],J$2:J3513,Clef_répartition[[#This Row],[Année]])</f>
        <v>14</v>
      </c>
      <c r="F3513">
        <f>IF(Clef_répartition[[#This Row],[Code_Nom]]=D3512,F3512-1,(COUNTIFS(Clef_répartition[Code_Nom],Clef_répartition[[#This Row],[Code_Nom]],Clef_répartition[Année],Clef_répartition[[#This Row],[Année]])))</f>
        <v>15</v>
      </c>
      <c r="G351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Etraz-Région_14_2017</v>
      </c>
      <c r="H3513" s="60">
        <v>5637</v>
      </c>
      <c r="I3513" s="60" t="s">
        <v>153</v>
      </c>
      <c r="J3513" s="60">
        <v>2017</v>
      </c>
      <c r="K3513" s="60">
        <v>3.2399999999999998E-2</v>
      </c>
    </row>
    <row r="3514" spans="1:11" x14ac:dyDescent="0.25">
      <c r="A3514" t="s">
        <v>721</v>
      </c>
      <c r="B3514" t="s">
        <v>555</v>
      </c>
      <c r="C3514" t="s">
        <v>556</v>
      </c>
      <c r="D3514" t="str">
        <f>Clef_répartition[[#This Row],[Code association]]&amp;"_"&amp;Clef_répartition[[#This Row],[Nom association]]</f>
        <v>SDIS Etraz-Région_Association de communes Service de Défense Incendie et de Secours Etraz-Région</v>
      </c>
      <c r="E3514">
        <f>COUNTIFS(D$2:D3514,Clef_répartition[[#This Row],[Code_Nom]],J$2:J3514,Clef_répartition[[#This Row],[Année]])</f>
        <v>15</v>
      </c>
      <c r="F3514">
        <f>IF(Clef_répartition[[#This Row],[Code_Nom]]=D3513,F3513-1,(COUNTIFS(Clef_répartition[Code_Nom],Clef_répartition[[#This Row],[Code_Nom]],Clef_répartition[Année],Clef_répartition[[#This Row],[Année]])))</f>
        <v>14</v>
      </c>
      <c r="G351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Etraz-Région_15_2017</v>
      </c>
      <c r="H3514" s="60">
        <v>5429</v>
      </c>
      <c r="I3514" s="60" t="s">
        <v>162</v>
      </c>
      <c r="J3514" s="60">
        <v>2017</v>
      </c>
      <c r="K3514" s="60">
        <v>1.5299999999999999E-2</v>
      </c>
    </row>
    <row r="3515" spans="1:11" x14ac:dyDescent="0.25">
      <c r="A3515" t="s">
        <v>721</v>
      </c>
      <c r="B3515" t="s">
        <v>555</v>
      </c>
      <c r="C3515" t="s">
        <v>556</v>
      </c>
      <c r="D3515" t="str">
        <f>Clef_répartition[[#This Row],[Code association]]&amp;"_"&amp;Clef_répartition[[#This Row],[Nom association]]</f>
        <v>SDIS Etraz-Région_Association de communes Service de Défense Incendie et de Secours Etraz-Région</v>
      </c>
      <c r="E3515">
        <f>COUNTIFS(D$2:D3515,Clef_répartition[[#This Row],[Code_Nom]],J$2:J3515,Clef_répartition[[#This Row],[Année]])</f>
        <v>16</v>
      </c>
      <c r="F3515">
        <f>IF(Clef_répartition[[#This Row],[Code_Nom]]=D3514,F3514-1,(COUNTIFS(Clef_répartition[Code_Nom],Clef_répartition[[#This Row],[Code_Nom]],Clef_répartition[Année],Clef_répartition[[#This Row],[Année]])))</f>
        <v>13</v>
      </c>
      <c r="G351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Etraz-Région_16_2017</v>
      </c>
      <c r="H3515" s="60">
        <v>5858</v>
      </c>
      <c r="I3515" s="60" t="s">
        <v>165</v>
      </c>
      <c r="J3515" s="60">
        <v>2017</v>
      </c>
      <c r="K3515" s="60">
        <v>2.0899999999999998E-2</v>
      </c>
    </row>
    <row r="3516" spans="1:11" x14ac:dyDescent="0.25">
      <c r="A3516" t="s">
        <v>721</v>
      </c>
      <c r="B3516" t="s">
        <v>555</v>
      </c>
      <c r="C3516" t="s">
        <v>556</v>
      </c>
      <c r="D3516" t="str">
        <f>Clef_répartition[[#This Row],[Code association]]&amp;"_"&amp;Clef_répartition[[#This Row],[Nom association]]</f>
        <v>SDIS Etraz-Région_Association de communes Service de Défense Incendie et de Secours Etraz-Région</v>
      </c>
      <c r="E3516">
        <f>COUNTIFS(D$2:D3516,Clef_répartition[[#This Row],[Code_Nom]],J$2:J3516,Clef_répartition[[#This Row],[Année]])</f>
        <v>17</v>
      </c>
      <c r="F3516">
        <f>IF(Clef_répartition[[#This Row],[Code_Nom]]=D3515,F3515-1,(COUNTIFS(Clef_répartition[Code_Nom],Clef_répartition[[#This Row],[Code_Nom]],Clef_répartition[Année],Clef_répartition[[#This Row],[Année]])))</f>
        <v>12</v>
      </c>
      <c r="G351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Etraz-Région_17_2017</v>
      </c>
      <c r="H3516" s="60">
        <v>5430</v>
      </c>
      <c r="I3516" s="60" t="s">
        <v>171</v>
      </c>
      <c r="J3516" s="60">
        <v>2017</v>
      </c>
      <c r="K3516" s="60">
        <v>1.4800000000000001E-2</v>
      </c>
    </row>
    <row r="3517" spans="1:11" x14ac:dyDescent="0.25">
      <c r="A3517" t="s">
        <v>721</v>
      </c>
      <c r="B3517" t="s">
        <v>555</v>
      </c>
      <c r="C3517" t="s">
        <v>556</v>
      </c>
      <c r="D3517" t="str">
        <f>Clef_répartition[[#This Row],[Code association]]&amp;"_"&amp;Clef_répartition[[#This Row],[Nom association]]</f>
        <v>SDIS Etraz-Région_Association de communes Service de Défense Incendie et de Secours Etraz-Région</v>
      </c>
      <c r="E3517">
        <f>COUNTIFS(D$2:D3517,Clef_répartition[[#This Row],[Code_Nom]],J$2:J3517,Clef_répartition[[#This Row],[Année]])</f>
        <v>18</v>
      </c>
      <c r="F3517">
        <f>IF(Clef_répartition[[#This Row],[Code_Nom]]=D3516,F3516-1,(COUNTIFS(Clef_répartition[Code_Nom],Clef_répartition[[#This Row],[Code_Nom]],Clef_répartition[Année],Clef_répartition[[#This Row],[Année]])))</f>
        <v>11</v>
      </c>
      <c r="G351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Etraz-Région_18_2017</v>
      </c>
      <c r="H3517" s="60">
        <v>5431</v>
      </c>
      <c r="I3517" s="60" t="s">
        <v>179</v>
      </c>
      <c r="J3517" s="60">
        <v>2017</v>
      </c>
      <c r="K3517" s="60">
        <v>9.7000000000000003E-3</v>
      </c>
    </row>
    <row r="3518" spans="1:11" x14ac:dyDescent="0.25">
      <c r="A3518" t="s">
        <v>721</v>
      </c>
      <c r="B3518" t="s">
        <v>555</v>
      </c>
      <c r="C3518" t="s">
        <v>556</v>
      </c>
      <c r="D3518" t="str">
        <f>Clef_répartition[[#This Row],[Code association]]&amp;"_"&amp;Clef_répartition[[#This Row],[Nom association]]</f>
        <v>SDIS Etraz-Région_Association de communes Service de Défense Incendie et de Secours Etraz-Région</v>
      </c>
      <c r="E3518">
        <f>COUNTIFS(D$2:D3518,Clef_répartition[[#This Row],[Code_Nom]],J$2:J3518,Clef_répartition[[#This Row],[Année]])</f>
        <v>19</v>
      </c>
      <c r="F3518">
        <f>IF(Clef_répartition[[#This Row],[Code_Nom]]=D3517,F3517-1,(COUNTIFS(Clef_répartition[Code_Nom],Clef_répartition[[#This Row],[Code_Nom]],Clef_répartition[Année],Clef_répartition[[#This Row],[Année]])))</f>
        <v>10</v>
      </c>
      <c r="G351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Etraz-Région_19_2017</v>
      </c>
      <c r="H3518" s="60">
        <v>5492</v>
      </c>
      <c r="I3518" s="60" t="s">
        <v>189</v>
      </c>
      <c r="J3518" s="60">
        <v>2017</v>
      </c>
      <c r="K3518" s="60">
        <v>3.1699999999999999E-2</v>
      </c>
    </row>
    <row r="3519" spans="1:11" x14ac:dyDescent="0.25">
      <c r="A3519" t="s">
        <v>721</v>
      </c>
      <c r="B3519" t="s">
        <v>555</v>
      </c>
      <c r="C3519" t="s">
        <v>556</v>
      </c>
      <c r="D3519" t="str">
        <f>Clef_répartition[[#This Row],[Code association]]&amp;"_"&amp;Clef_répartition[[#This Row],[Nom association]]</f>
        <v>SDIS Etraz-Région_Association de communes Service de Défense Incendie et de Secours Etraz-Région</v>
      </c>
      <c r="E3519">
        <f>COUNTIFS(D$2:D3519,Clef_répartition[[#This Row],[Code_Nom]],J$2:J3519,Clef_répartition[[#This Row],[Année]])</f>
        <v>20</v>
      </c>
      <c r="F3519">
        <f>IF(Clef_répartition[[#This Row],[Code_Nom]]=D3518,F3518-1,(COUNTIFS(Clef_répartition[Code_Nom],Clef_répartition[[#This Row],[Code_Nom]],Clef_répartition[Année],Clef_répartition[[#This Row],[Année]])))</f>
        <v>9</v>
      </c>
      <c r="G351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Etraz-Région_20_2017</v>
      </c>
      <c r="H3519" s="60">
        <v>5859</v>
      </c>
      <c r="I3519" s="60" t="s">
        <v>182</v>
      </c>
      <c r="J3519" s="60">
        <v>2017</v>
      </c>
      <c r="K3519" s="60">
        <v>8.5599999999999996E-2</v>
      </c>
    </row>
    <row r="3520" spans="1:11" x14ac:dyDescent="0.25">
      <c r="A3520" t="s">
        <v>721</v>
      </c>
      <c r="B3520" t="s">
        <v>555</v>
      </c>
      <c r="C3520" t="s">
        <v>556</v>
      </c>
      <c r="D3520" t="str">
        <f>Clef_répartition[[#This Row],[Code association]]&amp;"_"&amp;Clef_répartition[[#This Row],[Nom association]]</f>
        <v>SDIS Etraz-Région_Association de communes Service de Défense Incendie et de Secours Etraz-Région</v>
      </c>
      <c r="E3520">
        <f>COUNTIFS(D$2:D3520,Clef_répartition[[#This Row],[Code_Nom]],J$2:J3520,Clef_répartition[[#This Row],[Année]])</f>
        <v>21</v>
      </c>
      <c r="F3520">
        <f>IF(Clef_répartition[[#This Row],[Code_Nom]]=D3519,F3519-1,(COUNTIFS(Clef_répartition[Code_Nom],Clef_répartition[[#This Row],[Code_Nom]],Clef_répartition[Année],Clef_répartition[[#This Row],[Année]])))</f>
        <v>8</v>
      </c>
      <c r="G352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Etraz-Région_21_2017</v>
      </c>
      <c r="H3520" s="60">
        <v>5860</v>
      </c>
      <c r="I3520" s="60" t="s">
        <v>215</v>
      </c>
      <c r="J3520" s="60">
        <v>2017</v>
      </c>
      <c r="K3520" s="60">
        <v>4.8300000000000003E-2</v>
      </c>
    </row>
    <row r="3521" spans="1:11" x14ac:dyDescent="0.25">
      <c r="A3521" t="s">
        <v>721</v>
      </c>
      <c r="B3521" t="s">
        <v>555</v>
      </c>
      <c r="C3521" t="s">
        <v>556</v>
      </c>
      <c r="D3521" t="str">
        <f>Clef_répartition[[#This Row],[Code association]]&amp;"_"&amp;Clef_répartition[[#This Row],[Nom association]]</f>
        <v>SDIS Etraz-Région_Association de communes Service de Défense Incendie et de Secours Etraz-Région</v>
      </c>
      <c r="E3521">
        <f>COUNTIFS(D$2:D3521,Clef_répartition[[#This Row],[Code_Nom]],J$2:J3521,Clef_répartition[[#This Row],[Année]])</f>
        <v>22</v>
      </c>
      <c r="F3521">
        <f>IF(Clef_répartition[[#This Row],[Code_Nom]]=D3520,F3520-1,(COUNTIFS(Clef_répartition[Code_Nom],Clef_répartition[[#This Row],[Code_Nom]],Clef_répartition[Année],Clef_répartition[[#This Row],[Année]])))</f>
        <v>7</v>
      </c>
      <c r="G352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Etraz-Région_22_2017</v>
      </c>
      <c r="H3521" s="60">
        <v>5861</v>
      </c>
      <c r="I3521" s="60" t="s">
        <v>232</v>
      </c>
      <c r="J3521" s="60">
        <v>2017</v>
      </c>
      <c r="K3521" s="60">
        <v>0.19950000000000001</v>
      </c>
    </row>
    <row r="3522" spans="1:11" x14ac:dyDescent="0.25">
      <c r="A3522" t="s">
        <v>721</v>
      </c>
      <c r="B3522" t="s">
        <v>555</v>
      </c>
      <c r="C3522" t="s">
        <v>556</v>
      </c>
      <c r="D3522" t="str">
        <f>Clef_répartition[[#This Row],[Code association]]&amp;"_"&amp;Clef_répartition[[#This Row],[Nom association]]</f>
        <v>SDIS Etraz-Région_Association de communes Service de Défense Incendie et de Secours Etraz-Région</v>
      </c>
      <c r="E3522">
        <f>COUNTIFS(D$2:D3522,Clef_répartition[[#This Row],[Code_Nom]],J$2:J3522,Clef_répartition[[#This Row],[Année]])</f>
        <v>23</v>
      </c>
      <c r="F3522">
        <f>IF(Clef_répartition[[#This Row],[Code_Nom]]=D3521,F3521-1,(COUNTIFS(Clef_répartition[Code_Nom],Clef_répartition[[#This Row],[Code_Nom]],Clef_répartition[Année],Clef_répartition[[#This Row],[Année]])))</f>
        <v>6</v>
      </c>
      <c r="G352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Etraz-Région_23_2017</v>
      </c>
      <c r="H3522" s="60">
        <v>5434</v>
      </c>
      <c r="I3522" s="60" t="s">
        <v>244</v>
      </c>
      <c r="J3522" s="60">
        <v>2017</v>
      </c>
      <c r="K3522" s="60">
        <v>3.1300000000000001E-2</v>
      </c>
    </row>
    <row r="3523" spans="1:11" x14ac:dyDescent="0.25">
      <c r="A3523" t="s">
        <v>721</v>
      </c>
      <c r="B3523" t="s">
        <v>555</v>
      </c>
      <c r="C3523" t="s">
        <v>556</v>
      </c>
      <c r="D3523" t="str">
        <f>Clef_répartition[[#This Row],[Code association]]&amp;"_"&amp;Clef_répartition[[#This Row],[Nom association]]</f>
        <v>SDIS Etraz-Région_Association de communes Service de Défense Incendie et de Secours Etraz-Région</v>
      </c>
      <c r="E3523">
        <f>COUNTIFS(D$2:D3523,Clef_répartition[[#This Row],[Code_Nom]],J$2:J3523,Clef_répartition[[#This Row],[Année]])</f>
        <v>24</v>
      </c>
      <c r="F3523">
        <f>IF(Clef_répartition[[#This Row],[Code_Nom]]=D3522,F3522-1,(COUNTIFS(Clef_répartition[Code_Nom],Clef_répartition[[#This Row],[Code_Nom]],Clef_répartition[Année],Clef_répartition[[#This Row],[Année]])))</f>
        <v>5</v>
      </c>
      <c r="G352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Etraz-Région_24_2017</v>
      </c>
      <c r="H3523" s="60">
        <v>5435</v>
      </c>
      <c r="I3523" s="60" t="s">
        <v>245</v>
      </c>
      <c r="J3523" s="60">
        <v>2017</v>
      </c>
      <c r="K3523" s="60">
        <v>2.35E-2</v>
      </c>
    </row>
    <row r="3524" spans="1:11" x14ac:dyDescent="0.25">
      <c r="A3524" t="s">
        <v>721</v>
      </c>
      <c r="B3524" t="s">
        <v>555</v>
      </c>
      <c r="C3524" t="s">
        <v>556</v>
      </c>
      <c r="D3524" t="str">
        <f>Clef_répartition[[#This Row],[Code association]]&amp;"_"&amp;Clef_répartition[[#This Row],[Nom association]]</f>
        <v>SDIS Etraz-Région_Association de communes Service de Défense Incendie et de Secours Etraz-Région</v>
      </c>
      <c r="E3524">
        <f>COUNTIFS(D$2:D3524,Clef_répartition[[#This Row],[Code_Nom]],J$2:J3524,Clef_répartition[[#This Row],[Année]])</f>
        <v>25</v>
      </c>
      <c r="F3524">
        <f>IF(Clef_répartition[[#This Row],[Code_Nom]]=D3523,F3523-1,(COUNTIFS(Clef_répartition[Code_Nom],Clef_répartition[[#This Row],[Code_Nom]],Clef_répartition[Année],Clef_répartition[[#This Row],[Année]])))</f>
        <v>4</v>
      </c>
      <c r="G352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Etraz-Région_25_2017</v>
      </c>
      <c r="H3524" s="60">
        <v>5436</v>
      </c>
      <c r="I3524" s="60" t="s">
        <v>246</v>
      </c>
      <c r="J3524" s="60">
        <v>2017</v>
      </c>
      <c r="K3524" s="60">
        <v>1.14E-2</v>
      </c>
    </row>
    <row r="3525" spans="1:11" x14ac:dyDescent="0.25">
      <c r="A3525" t="s">
        <v>721</v>
      </c>
      <c r="B3525" t="s">
        <v>555</v>
      </c>
      <c r="C3525" t="s">
        <v>556</v>
      </c>
      <c r="D3525" t="str">
        <f>Clef_répartition[[#This Row],[Code association]]&amp;"_"&amp;Clef_répartition[[#This Row],[Nom association]]</f>
        <v>SDIS Etraz-Région_Association de communes Service de Défense Incendie et de Secours Etraz-Région</v>
      </c>
      <c r="E3525">
        <f>COUNTIFS(D$2:D3525,Clef_répartition[[#This Row],[Code_Nom]],J$2:J3525,Clef_répartition[[#This Row],[Année]])</f>
        <v>26</v>
      </c>
      <c r="F3525">
        <f>IF(Clef_répartition[[#This Row],[Code_Nom]]=D3524,F3524-1,(COUNTIFS(Clef_répartition[Code_Nom],Clef_répartition[[#This Row],[Code_Nom]],Clef_répartition[Année],Clef_répartition[[#This Row],[Année]])))</f>
        <v>3</v>
      </c>
      <c r="G352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Etraz-Région_26_2017</v>
      </c>
      <c r="H3525" s="60">
        <v>5437</v>
      </c>
      <c r="I3525" s="60" t="s">
        <v>250</v>
      </c>
      <c r="J3525" s="60">
        <v>2017</v>
      </c>
      <c r="K3525" s="60">
        <v>1.29E-2</v>
      </c>
    </row>
    <row r="3526" spans="1:11" x14ac:dyDescent="0.25">
      <c r="A3526" t="s">
        <v>721</v>
      </c>
      <c r="B3526" t="s">
        <v>555</v>
      </c>
      <c r="C3526" t="s">
        <v>556</v>
      </c>
      <c r="D3526" t="str">
        <f>Clef_répartition[[#This Row],[Code association]]&amp;"_"&amp;Clef_répartition[[#This Row],[Nom association]]</f>
        <v>SDIS Etraz-Région_Association de communes Service de Défense Incendie et de Secours Etraz-Région</v>
      </c>
      <c r="E3526">
        <f>COUNTIFS(D$2:D3526,Clef_répartition[[#This Row],[Code_Nom]],J$2:J3526,Clef_répartition[[#This Row],[Année]])</f>
        <v>27</v>
      </c>
      <c r="F3526">
        <f>IF(Clef_répartition[[#This Row],[Code_Nom]]=D3525,F3525-1,(COUNTIFS(Clef_répartition[Code_Nom],Clef_répartition[[#This Row],[Code_Nom]],Clef_répartition[Année],Clef_répartition[[#This Row],[Année]])))</f>
        <v>2</v>
      </c>
      <c r="G352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Etraz-Région_27_2017</v>
      </c>
      <c r="H3526" s="60">
        <v>5862</v>
      </c>
      <c r="I3526" s="60" t="s">
        <v>262</v>
      </c>
      <c r="J3526" s="60">
        <v>2017</v>
      </c>
      <c r="K3526" s="60">
        <v>7.6E-3</v>
      </c>
    </row>
    <row r="3527" spans="1:11" x14ac:dyDescent="0.25">
      <c r="A3527" t="s">
        <v>721</v>
      </c>
      <c r="B3527" t="s">
        <v>555</v>
      </c>
      <c r="C3527" t="s">
        <v>556</v>
      </c>
      <c r="D3527" t="str">
        <f>Clef_répartition[[#This Row],[Code association]]&amp;"_"&amp;Clef_répartition[[#This Row],[Nom association]]</f>
        <v>SDIS Etraz-Région_Association de communes Service de Défense Incendie et de Secours Etraz-Région</v>
      </c>
      <c r="E3527">
        <f>COUNTIFS(D$2:D3527,Clef_répartition[[#This Row],[Code_Nom]],J$2:J3527,Clef_répartition[[#This Row],[Année]])</f>
        <v>28</v>
      </c>
      <c r="F3527">
        <f>IF(Clef_répartition[[#This Row],[Code_Nom]]=D3526,F3526-1,(COUNTIFS(Clef_répartition[Code_Nom],Clef_répartition[[#This Row],[Code_Nom]],Clef_répartition[Année],Clef_répartition[[#This Row],[Année]])))</f>
        <v>1</v>
      </c>
      <c r="G352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Etraz-Région_28_2017</v>
      </c>
      <c r="H3527" s="60">
        <v>5863</v>
      </c>
      <c r="I3527" s="60" t="s">
        <v>287</v>
      </c>
      <c r="J3527" s="60">
        <v>2017</v>
      </c>
      <c r="K3527" s="60">
        <v>1.1299999999999999E-2</v>
      </c>
    </row>
    <row r="3528" spans="1:11" x14ac:dyDescent="0.25">
      <c r="A3528" t="s">
        <v>721</v>
      </c>
      <c r="B3528" t="s">
        <v>523</v>
      </c>
      <c r="C3528" t="s">
        <v>524</v>
      </c>
      <c r="D3528" t="str">
        <f>Clef_répartition[[#This Row],[Code association]]&amp;"_"&amp;Clef_répartition[[#This Row],[Nom association]]</f>
        <v>SDIS Gland-Serine_Association de communes Service de Défense Incendie et de Secours</v>
      </c>
      <c r="E3528">
        <f>COUNTIFS(D$2:D3528,Clef_répartition[[#This Row],[Code_Nom]],J$2:J3528,Clef_répartition[[#This Row],[Année]])</f>
        <v>1</v>
      </c>
      <c r="F3528">
        <f>IF(Clef_répartition[[#This Row],[Code_Nom]]=D3527,F3527-1,(COUNTIFS(Clef_répartition[Code_Nom],Clef_répartition[[#This Row],[Code_Nom]],Clef_répartition[Année],Clef_répartition[[#This Row],[Année]])))</f>
        <v>7</v>
      </c>
      <c r="G3528" t="str">
        <f>Clef_répartition[[#This Row],[Code_Nom]]&amp;"_"&amp;Clef_répartition[[#This Row],[Nombre]]&amp;"_"&amp;Clef_répartition[[#This Row],[Année]]</f>
        <v>SDIS Gland-Serine_Association de communes Service de Défense Incendie et de Secours_1_2017</v>
      </c>
      <c r="H3528">
        <v>5703</v>
      </c>
      <c r="I3528" t="s">
        <v>13</v>
      </c>
      <c r="J3528">
        <v>2017</v>
      </c>
      <c r="K3528">
        <v>7.5043299575130451E-2</v>
      </c>
    </row>
    <row r="3529" spans="1:11" x14ac:dyDescent="0.25">
      <c r="A3529" t="s">
        <v>721</v>
      </c>
      <c r="B3529" t="s">
        <v>523</v>
      </c>
      <c r="C3529" t="s">
        <v>524</v>
      </c>
      <c r="D3529" t="str">
        <f>Clef_répartition[[#This Row],[Code association]]&amp;"_"&amp;Clef_répartition[[#This Row],[Nom association]]</f>
        <v>SDIS Gland-Serine_Association de communes Service de Défense Incendie et de Secours</v>
      </c>
      <c r="E3529">
        <f>COUNTIFS(D$2:D3529,Clef_répartition[[#This Row],[Code_Nom]],J$2:J3529,Clef_répartition[[#This Row],[Année]])</f>
        <v>2</v>
      </c>
      <c r="F3529">
        <f>IF(Clef_répartition[[#This Row],[Code_Nom]]=D3528,F3528-1,(COUNTIFS(Clef_répartition[Code_Nom],Clef_répartition[[#This Row],[Code_Nom]],Clef_répartition[Année],Clef_répartition[[#This Row],[Année]])))</f>
        <v>6</v>
      </c>
      <c r="G3529" t="str">
        <f>Clef_répartition[[#This Row],[Code_Nom]]&amp;"_"&amp;Clef_répartition[[#This Row],[Nombre]]&amp;"_"&amp;Clef_répartition[[#This Row],[Année]]</f>
        <v>SDIS Gland-Serine_Association de communes Service de Défense Incendie et de Secours_2_2017</v>
      </c>
      <c r="H3529">
        <v>5704</v>
      </c>
      <c r="I3529" t="s">
        <v>16</v>
      </c>
      <c r="J3529">
        <v>2017</v>
      </c>
      <c r="K3529">
        <v>0.11272443411965397</v>
      </c>
    </row>
    <row r="3530" spans="1:11" x14ac:dyDescent="0.25">
      <c r="A3530" t="s">
        <v>721</v>
      </c>
      <c r="B3530" t="s">
        <v>523</v>
      </c>
      <c r="C3530" t="s">
        <v>524</v>
      </c>
      <c r="D3530" t="str">
        <f>Clef_répartition[[#This Row],[Code association]]&amp;"_"&amp;Clef_répartition[[#This Row],[Nom association]]</f>
        <v>SDIS Gland-Serine_Association de communes Service de Défense Incendie et de Secours</v>
      </c>
      <c r="E3530">
        <f>COUNTIFS(D$2:D3530,Clef_répartition[[#This Row],[Code_Nom]],J$2:J3530,Clef_répartition[[#This Row],[Année]])</f>
        <v>3</v>
      </c>
      <c r="F3530">
        <f>IF(Clef_répartition[[#This Row],[Code_Nom]]=D3529,F3529-1,(COUNTIFS(Clef_répartition[Code_Nom],Clef_répartition[[#This Row],[Code_Nom]],Clef_répartition[Année],Clef_répartition[[#This Row],[Année]])))</f>
        <v>5</v>
      </c>
      <c r="G3530" t="str">
        <f>Clef_répartition[[#This Row],[Code_Nom]]&amp;"_"&amp;Clef_répartition[[#This Row],[Nombre]]&amp;"_"&amp;Clef_répartition[[#This Row],[Année]]</f>
        <v>SDIS Gland-Serine_Association de communes Service de Défense Incendie et de Secours_3_2017</v>
      </c>
      <c r="H3530">
        <v>5854</v>
      </c>
      <c r="I3530" t="s">
        <v>43</v>
      </c>
      <c r="J3530">
        <v>2017</v>
      </c>
      <c r="K3530">
        <v>1.9083012709969639E-2</v>
      </c>
    </row>
    <row r="3531" spans="1:11" x14ac:dyDescent="0.25">
      <c r="A3531" t="s">
        <v>721</v>
      </c>
      <c r="B3531" t="s">
        <v>523</v>
      </c>
      <c r="C3531" t="s">
        <v>524</v>
      </c>
      <c r="D3531" t="str">
        <f>Clef_répartition[[#This Row],[Code association]]&amp;"_"&amp;Clef_répartition[[#This Row],[Nom association]]</f>
        <v>SDIS Gland-Serine_Association de communes Service de Défense Incendie et de Secours</v>
      </c>
      <c r="E3531">
        <f>COUNTIFS(D$2:D3531,Clef_répartition[[#This Row],[Code_Nom]],J$2:J3531,Clef_répartition[[#This Row],[Année]])</f>
        <v>4</v>
      </c>
      <c r="F3531">
        <f>IF(Clef_répartition[[#This Row],[Code_Nom]]=D3530,F3530-1,(COUNTIFS(Clef_répartition[Code_Nom],Clef_répartition[[#This Row],[Code_Nom]],Clef_répartition[Année],Clef_répartition[[#This Row],[Année]])))</f>
        <v>4</v>
      </c>
      <c r="G3531" t="str">
        <f>Clef_répartition[[#This Row],[Code_Nom]]&amp;"_"&amp;Clef_répartition[[#This Row],[Nombre]]&amp;"_"&amp;Clef_répartition[[#This Row],[Année]]</f>
        <v>SDIS Gland-Serine_Association de communes Service de Défense Incendie et de Secours_4_2017</v>
      </c>
      <c r="H3531">
        <v>5710</v>
      </c>
      <c r="I3531" t="s">
        <v>69</v>
      </c>
      <c r="J3531">
        <v>2017</v>
      </c>
      <c r="K3531">
        <v>3.2855469084541393E-2</v>
      </c>
    </row>
    <row r="3532" spans="1:11" x14ac:dyDescent="0.25">
      <c r="A3532" t="s">
        <v>721</v>
      </c>
      <c r="B3532" t="s">
        <v>523</v>
      </c>
      <c r="C3532" t="s">
        <v>524</v>
      </c>
      <c r="D3532" t="str">
        <f>Clef_répartition[[#This Row],[Code association]]&amp;"_"&amp;Clef_répartition[[#This Row],[Nom association]]</f>
        <v>SDIS Gland-Serine_Association de communes Service de Défense Incendie et de Secours</v>
      </c>
      <c r="E3532">
        <f>COUNTIFS(D$2:D3532,Clef_répartition[[#This Row],[Code_Nom]],J$2:J3532,Clef_répartition[[#This Row],[Année]])</f>
        <v>5</v>
      </c>
      <c r="F3532">
        <f>IF(Clef_répartition[[#This Row],[Code_Nom]]=D3531,F3531-1,(COUNTIFS(Clef_répartition[Code_Nom],Clef_répartition[[#This Row],[Code_Nom]],Clef_répartition[Année],Clef_répartition[[#This Row],[Année]])))</f>
        <v>3</v>
      </c>
      <c r="G3532" t="str">
        <f>Clef_répartition[[#This Row],[Code_Nom]]&amp;"_"&amp;Clef_répartition[[#This Row],[Nombre]]&amp;"_"&amp;Clef_répartition[[#This Row],[Année]]</f>
        <v>SDIS Gland-Serine_Association de communes Service de Défense Incendie et de Secours_5_2017</v>
      </c>
      <c r="H3532">
        <v>5721</v>
      </c>
      <c r="I3532" t="s">
        <v>126</v>
      </c>
      <c r="J3532">
        <v>2017</v>
      </c>
      <c r="K3532">
        <v>0.6455128552402275</v>
      </c>
    </row>
    <row r="3533" spans="1:11" x14ac:dyDescent="0.25">
      <c r="A3533" t="s">
        <v>721</v>
      </c>
      <c r="B3533" t="s">
        <v>523</v>
      </c>
      <c r="C3533" t="s">
        <v>524</v>
      </c>
      <c r="D3533" t="str">
        <f>Clef_répartition[[#This Row],[Code association]]&amp;"_"&amp;Clef_répartition[[#This Row],[Nom association]]</f>
        <v>SDIS Gland-Serine_Association de communes Service de Défense Incendie et de Secours</v>
      </c>
      <c r="E3533">
        <f>COUNTIFS(D$2:D3533,Clef_répartition[[#This Row],[Code_Nom]],J$2:J3533,Clef_répartition[[#This Row],[Année]])</f>
        <v>6</v>
      </c>
      <c r="F3533">
        <f>IF(Clef_répartition[[#This Row],[Code_Nom]]=D3532,F3532-1,(COUNTIFS(Clef_répartition[Code_Nom],Clef_répartition[[#This Row],[Code_Nom]],Clef_répartition[Année],Clef_répartition[[#This Row],[Année]])))</f>
        <v>2</v>
      </c>
      <c r="G3533" t="str">
        <f>Clef_répartition[[#This Row],[Code_Nom]]&amp;"_"&amp;Clef_répartition[[#This Row],[Nombre]]&amp;"_"&amp;Clef_répartition[[#This Row],[Année]]</f>
        <v>SDIS Gland-Serine_Association de communes Service de Défense Incendie et de Secours_6_2017</v>
      </c>
      <c r="H3533">
        <v>5731</v>
      </c>
      <c r="I3533" t="s">
        <v>157</v>
      </c>
      <c r="J3533">
        <v>2017</v>
      </c>
      <c r="K3533">
        <v>5.4838440332050126E-2</v>
      </c>
    </row>
    <row r="3534" spans="1:11" x14ac:dyDescent="0.25">
      <c r="A3534" t="s">
        <v>721</v>
      </c>
      <c r="B3534" t="s">
        <v>523</v>
      </c>
      <c r="C3534" t="s">
        <v>524</v>
      </c>
      <c r="D3534" t="str">
        <f>Clef_répartition[[#This Row],[Code association]]&amp;"_"&amp;Clef_répartition[[#This Row],[Nom association]]</f>
        <v>SDIS Gland-Serine_Association de communes Service de Défense Incendie et de Secours</v>
      </c>
      <c r="E3534">
        <f>COUNTIFS(D$2:D3534,Clef_répartition[[#This Row],[Code_Nom]],J$2:J3534,Clef_répartition[[#This Row],[Année]])</f>
        <v>7</v>
      </c>
      <c r="F3534">
        <f>IF(Clef_répartition[[#This Row],[Code_Nom]]=D3533,F3533-1,(COUNTIFS(Clef_répartition[Code_Nom],Clef_répartition[[#This Row],[Code_Nom]],Clef_répartition[Année],Clef_répartition[[#This Row],[Année]])))</f>
        <v>1</v>
      </c>
      <c r="G3534" t="str">
        <f>Clef_répartition[[#This Row],[Code_Nom]]&amp;"_"&amp;Clef_répartition[[#This Row],[Nombre]]&amp;"_"&amp;Clef_répartition[[#This Row],[Année]]</f>
        <v>SDIS Gland-Serine_Association de communes Service de Défense Incendie et de Secours_7_2017</v>
      </c>
      <c r="H3534">
        <v>5732</v>
      </c>
      <c r="I3534" t="s">
        <v>279</v>
      </c>
      <c r="J3534">
        <v>2017</v>
      </c>
      <c r="K3534">
        <v>5.9942488938426894E-2</v>
      </c>
    </row>
    <row r="3535" spans="1:11" x14ac:dyDescent="0.25">
      <c r="A3535" t="s">
        <v>721</v>
      </c>
      <c r="B3535" t="s">
        <v>573</v>
      </c>
      <c r="C3535" t="s">
        <v>574</v>
      </c>
      <c r="D3535" t="str">
        <f>Clef_répartition[[#This Row],[Code association]]&amp;"_"&amp;Clef_répartition[[#This Row],[Nom association]]</f>
        <v>SDIS Gros-de-Vaud_Association de communes Service de Défense Incendie et de Secours Gros-de-Vaud</v>
      </c>
      <c r="E3535">
        <f>COUNTIFS(D$2:D3535,Clef_répartition[[#This Row],[Code_Nom]],J$2:J3535,Clef_répartition[[#This Row],[Année]])</f>
        <v>1</v>
      </c>
      <c r="F3535">
        <f>IF(Clef_répartition[[#This Row],[Code_Nom]]=D3534,F3534-1,(COUNTIFS(Clef_répartition[Code_Nom],Clef_répartition[[#This Row],[Code_Nom]],Clef_répartition[Année],Clef_répartition[[#This Row],[Année]])))</f>
        <v>20</v>
      </c>
      <c r="G353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Gros-de-Vaud_1_2017</v>
      </c>
      <c r="H3535" s="60">
        <v>5511</v>
      </c>
      <c r="I3535" s="60" t="s">
        <v>8</v>
      </c>
      <c r="J3535" s="60">
        <v>2017</v>
      </c>
      <c r="K3535" s="60">
        <v>7.0617848970251723E-2</v>
      </c>
    </row>
    <row r="3536" spans="1:11" x14ac:dyDescent="0.25">
      <c r="A3536" t="s">
        <v>721</v>
      </c>
      <c r="B3536" t="s">
        <v>573</v>
      </c>
      <c r="C3536" t="s">
        <v>574</v>
      </c>
      <c r="D3536" t="str">
        <f>Clef_répartition[[#This Row],[Code association]]&amp;"_"&amp;Clef_répartition[[#This Row],[Nom association]]</f>
        <v>SDIS Gros-de-Vaud_Association de communes Service de Défense Incendie et de Secours Gros-de-Vaud</v>
      </c>
      <c r="E3536">
        <f>COUNTIFS(D$2:D3536,Clef_répartition[[#This Row],[Code_Nom]],J$2:J3536,Clef_répartition[[#This Row],[Année]])</f>
        <v>2</v>
      </c>
      <c r="F3536">
        <f>IF(Clef_répartition[[#This Row],[Code_Nom]]=D3535,F3535-1,(COUNTIFS(Clef_répartition[Code_Nom],Clef_répartition[[#This Row],[Code_Nom]],Clef_répartition[Année],Clef_répartition[[#This Row],[Année]])))</f>
        <v>19</v>
      </c>
      <c r="G353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Gros-de-Vaud_2_2017</v>
      </c>
      <c r="H3536" s="60">
        <v>5512</v>
      </c>
      <c r="I3536" s="60" t="s">
        <v>19</v>
      </c>
      <c r="J3536" s="60">
        <v>2017</v>
      </c>
      <c r="K3536" s="60">
        <v>5.2951945080091531E-2</v>
      </c>
    </row>
    <row r="3537" spans="1:11" x14ac:dyDescent="0.25">
      <c r="A3537" t="s">
        <v>721</v>
      </c>
      <c r="B3537" t="s">
        <v>573</v>
      </c>
      <c r="C3537" t="s">
        <v>574</v>
      </c>
      <c r="D3537" t="str">
        <f>Clef_répartition[[#This Row],[Code association]]&amp;"_"&amp;Clef_répartition[[#This Row],[Nom association]]</f>
        <v>SDIS Gros-de-Vaud_Association de communes Service de Défense Incendie et de Secours Gros-de-Vaud</v>
      </c>
      <c r="E3537">
        <f>COUNTIFS(D$2:D3537,Clef_répartition[[#This Row],[Code_Nom]],J$2:J3537,Clef_répartition[[#This Row],[Année]])</f>
        <v>3</v>
      </c>
      <c r="F3537">
        <f>IF(Clef_répartition[[#This Row],[Code_Nom]]=D3536,F3536-1,(COUNTIFS(Clef_répartition[Code_Nom],Clef_répartition[[#This Row],[Code_Nom]],Clef_répartition[Année],Clef_répartition[[#This Row],[Année]])))</f>
        <v>18</v>
      </c>
      <c r="G353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Gros-de-Vaud_3_2017</v>
      </c>
      <c r="H3537" s="60">
        <v>5471</v>
      </c>
      <c r="I3537" s="60" t="s">
        <v>21</v>
      </c>
      <c r="J3537" s="60">
        <v>2017</v>
      </c>
      <c r="K3537" s="60">
        <v>2.6727688787185355E-2</v>
      </c>
    </row>
    <row r="3538" spans="1:11" x14ac:dyDescent="0.25">
      <c r="A3538" t="s">
        <v>721</v>
      </c>
      <c r="B3538" t="s">
        <v>573</v>
      </c>
      <c r="C3538" t="s">
        <v>574</v>
      </c>
      <c r="D3538" t="str">
        <f>Clef_répartition[[#This Row],[Code association]]&amp;"_"&amp;Clef_répartition[[#This Row],[Nom association]]</f>
        <v>SDIS Gros-de-Vaud_Association de communes Service de Défense Incendie et de Secours Gros-de-Vaud</v>
      </c>
      <c r="E3538">
        <f>COUNTIFS(D$2:D3538,Clef_répartition[[#This Row],[Code_Nom]],J$2:J3538,Clef_répartition[[#This Row],[Année]])</f>
        <v>4</v>
      </c>
      <c r="F3538">
        <f>IF(Clef_répartition[[#This Row],[Code_Nom]]=D3537,F3537-1,(COUNTIFS(Clef_répartition[Code_Nom],Clef_répartition[[#This Row],[Code_Nom]],Clef_répartition[Année],Clef_répartition[[#This Row],[Année]])))</f>
        <v>17</v>
      </c>
      <c r="G353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Gros-de-Vaud_4_2017</v>
      </c>
      <c r="H3538" s="60">
        <v>5518</v>
      </c>
      <c r="I3538" s="60" t="s">
        <v>99</v>
      </c>
      <c r="J3538" s="60">
        <v>2017</v>
      </c>
      <c r="K3538" s="60">
        <v>0.25981693363844394</v>
      </c>
    </row>
    <row r="3539" spans="1:11" x14ac:dyDescent="0.25">
      <c r="A3539" t="s">
        <v>721</v>
      </c>
      <c r="B3539" t="s">
        <v>573</v>
      </c>
      <c r="C3539" t="s">
        <v>574</v>
      </c>
      <c r="D3539" t="str">
        <f>Clef_répartition[[#This Row],[Code association]]&amp;"_"&amp;Clef_répartition[[#This Row],[Nom association]]</f>
        <v>SDIS Gros-de-Vaud_Association de communes Service de Défense Incendie et de Secours Gros-de-Vaud</v>
      </c>
      <c r="E3539">
        <f>COUNTIFS(D$2:D3539,Clef_répartition[[#This Row],[Code_Nom]],J$2:J3539,Clef_répartition[[#This Row],[Année]])</f>
        <v>5</v>
      </c>
      <c r="F3539">
        <f>IF(Clef_répartition[[#This Row],[Code_Nom]]=D3538,F3538-1,(COUNTIFS(Clef_répartition[Code_Nom],Clef_répartition[[#This Row],[Code_Nom]],Clef_répartition[Année],Clef_répartition[[#This Row],[Année]])))</f>
        <v>16</v>
      </c>
      <c r="G353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Gros-de-Vaud_5_2017</v>
      </c>
      <c r="H3539" s="60">
        <v>5520</v>
      </c>
      <c r="I3539" s="60" t="s">
        <v>107</v>
      </c>
      <c r="J3539" s="60">
        <v>2017</v>
      </c>
      <c r="K3539" s="60">
        <v>4.3157894736842103E-2</v>
      </c>
    </row>
    <row r="3540" spans="1:11" x14ac:dyDescent="0.25">
      <c r="A3540" t="s">
        <v>721</v>
      </c>
      <c r="B3540" t="s">
        <v>573</v>
      </c>
      <c r="C3540" t="s">
        <v>574</v>
      </c>
      <c r="D3540" t="str">
        <f>Clef_répartition[[#This Row],[Code association]]&amp;"_"&amp;Clef_répartition[[#This Row],[Nom association]]</f>
        <v>SDIS Gros-de-Vaud_Association de communes Service de Défense Incendie et de Secours Gros-de-Vaud</v>
      </c>
      <c r="E3540">
        <f>COUNTIFS(D$2:D3540,Clef_répartition[[#This Row],[Code_Nom]],J$2:J3540,Clef_répartition[[#This Row],[Année]])</f>
        <v>6</v>
      </c>
      <c r="F3540">
        <f>IF(Clef_répartition[[#This Row],[Code_Nom]]=D3539,F3539-1,(COUNTIFS(Clef_répartition[Code_Nom],Clef_répartition[[#This Row],[Code_Nom]],Clef_répartition[Année],Clef_répartition[[#This Row],[Année]])))</f>
        <v>15</v>
      </c>
      <c r="G354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Gros-de-Vaud_6_2017</v>
      </c>
      <c r="H3540" s="60">
        <v>5521</v>
      </c>
      <c r="I3540" s="60" t="s">
        <v>108</v>
      </c>
      <c r="J3540" s="60">
        <v>2017</v>
      </c>
      <c r="K3540" s="60">
        <v>5.1167048054919909E-2</v>
      </c>
    </row>
    <row r="3541" spans="1:11" x14ac:dyDescent="0.25">
      <c r="A3541" t="s">
        <v>721</v>
      </c>
      <c r="B3541" t="s">
        <v>573</v>
      </c>
      <c r="C3541" t="s">
        <v>574</v>
      </c>
      <c r="D3541" t="str">
        <f>Clef_répartition[[#This Row],[Code association]]&amp;"_"&amp;Clef_répartition[[#This Row],[Nom association]]</f>
        <v>SDIS Gros-de-Vaud_Association de communes Service de Défense Incendie et de Secours Gros-de-Vaud</v>
      </c>
      <c r="E3541">
        <f>COUNTIFS(D$2:D3541,Clef_répartition[[#This Row],[Code_Nom]],J$2:J3541,Clef_répartition[[#This Row],[Année]])</f>
        <v>7</v>
      </c>
      <c r="F3541">
        <f>IF(Clef_répartition[[#This Row],[Code_Nom]]=D3540,F3540-1,(COUNTIFS(Clef_répartition[Code_Nom],Clef_répartition[[#This Row],[Code_Nom]],Clef_répartition[Année],Clef_répartition[[#This Row],[Année]])))</f>
        <v>14</v>
      </c>
      <c r="G354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Gros-de-Vaud_7_2017</v>
      </c>
      <c r="H3541" s="60">
        <v>5522</v>
      </c>
      <c r="I3541" s="60" t="s">
        <v>114</v>
      </c>
      <c r="J3541" s="60">
        <v>2017</v>
      </c>
      <c r="K3541" s="60">
        <v>3.1853546910755148E-2</v>
      </c>
    </row>
    <row r="3542" spans="1:11" x14ac:dyDescent="0.25">
      <c r="A3542" t="s">
        <v>721</v>
      </c>
      <c r="B3542" t="s">
        <v>573</v>
      </c>
      <c r="C3542" t="s">
        <v>574</v>
      </c>
      <c r="D3542" t="str">
        <f>Clef_répartition[[#This Row],[Code association]]&amp;"_"&amp;Clef_répartition[[#This Row],[Nom association]]</f>
        <v>SDIS Gros-de-Vaud_Association de communes Service de Défense Incendie et de Secours Gros-de-Vaud</v>
      </c>
      <c r="E3542">
        <f>COUNTIFS(D$2:D3542,Clef_répartition[[#This Row],[Code_Nom]],J$2:J3542,Clef_répartition[[#This Row],[Année]])</f>
        <v>8</v>
      </c>
      <c r="F3542">
        <f>IF(Clef_répartition[[#This Row],[Code_Nom]]=D3541,F3541-1,(COUNTIFS(Clef_répartition[Code_Nom],Clef_répartition[[#This Row],[Code_Nom]],Clef_répartition[Année],Clef_répartition[[#This Row],[Année]])))</f>
        <v>13</v>
      </c>
      <c r="G354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Gros-de-Vaud_8_2017</v>
      </c>
      <c r="H3542" s="60">
        <v>5541</v>
      </c>
      <c r="I3542" s="60" t="s">
        <v>128</v>
      </c>
      <c r="J3542" s="60">
        <v>2017</v>
      </c>
      <c r="K3542" s="60">
        <v>4.8100686498855835E-2</v>
      </c>
    </row>
    <row r="3543" spans="1:11" x14ac:dyDescent="0.25">
      <c r="A3543" t="s">
        <v>721</v>
      </c>
      <c r="B3543" t="s">
        <v>573</v>
      </c>
      <c r="C3543" t="s">
        <v>574</v>
      </c>
      <c r="D3543" t="str">
        <f>Clef_répartition[[#This Row],[Code association]]&amp;"_"&amp;Clef_répartition[[#This Row],[Nom association]]</f>
        <v>SDIS Gros-de-Vaud_Association de communes Service de Défense Incendie et de Secours Gros-de-Vaud</v>
      </c>
      <c r="E3543">
        <f>COUNTIFS(D$2:D3543,Clef_répartition[[#This Row],[Code_Nom]],J$2:J3543,Clef_répartition[[#This Row],[Année]])</f>
        <v>9</v>
      </c>
      <c r="F3543">
        <f>IF(Clef_répartition[[#This Row],[Code_Nom]]=D3542,F3542-1,(COUNTIFS(Clef_répartition[Code_Nom],Clef_répartition[[#This Row],[Code_Nom]],Clef_répartition[Année],Clef_répartition[[#This Row],[Année]])))</f>
        <v>12</v>
      </c>
      <c r="G354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Gros-de-Vaud_9_2017</v>
      </c>
      <c r="H3543" s="60">
        <v>5804</v>
      </c>
      <c r="I3543" s="60" t="s">
        <v>139</v>
      </c>
      <c r="J3543" s="60">
        <v>2017</v>
      </c>
      <c r="K3543" s="60">
        <v>7.0709382151029745E-2</v>
      </c>
    </row>
    <row r="3544" spans="1:11" x14ac:dyDescent="0.25">
      <c r="A3544" t="s">
        <v>721</v>
      </c>
      <c r="B3544" t="s">
        <v>573</v>
      </c>
      <c r="C3544" t="s">
        <v>574</v>
      </c>
      <c r="D3544" t="str">
        <f>Clef_répartition[[#This Row],[Code association]]&amp;"_"&amp;Clef_répartition[[#This Row],[Nom association]]</f>
        <v>SDIS Gros-de-Vaud_Association de communes Service de Défense Incendie et de Secours Gros-de-Vaud</v>
      </c>
      <c r="E3544">
        <f>COUNTIFS(D$2:D3544,Clef_répartition[[#This Row],[Code_Nom]],J$2:J3544,Clef_répartition[[#This Row],[Année]])</f>
        <v>10</v>
      </c>
      <c r="F3544">
        <f>IF(Clef_répartition[[#This Row],[Code_Nom]]=D3543,F3543-1,(COUNTIFS(Clef_répartition[Code_Nom],Clef_répartition[[#This Row],[Code_Nom]],Clef_répartition[Année],Clef_répartition[[#This Row],[Année]])))</f>
        <v>11</v>
      </c>
      <c r="G354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Gros-de-Vaud_10_2017</v>
      </c>
      <c r="H3544" s="60">
        <v>5540</v>
      </c>
      <c r="I3544" s="60" t="s">
        <v>186</v>
      </c>
      <c r="J3544" s="60">
        <v>2017</v>
      </c>
      <c r="K3544" s="60">
        <v>7.7711670480549194E-2</v>
      </c>
    </row>
    <row r="3545" spans="1:11" x14ac:dyDescent="0.25">
      <c r="A3545" t="s">
        <v>721</v>
      </c>
      <c r="B3545" t="s">
        <v>573</v>
      </c>
      <c r="C3545" t="s">
        <v>574</v>
      </c>
      <c r="D3545" t="str">
        <f>Clef_répartition[[#This Row],[Code association]]&amp;"_"&amp;Clef_répartition[[#This Row],[Nom association]]</f>
        <v>SDIS Gros-de-Vaud_Association de communes Service de Défense Incendie et de Secours Gros-de-Vaud</v>
      </c>
      <c r="E3545">
        <f>COUNTIFS(D$2:D3545,Clef_répartition[[#This Row],[Code_Nom]],J$2:J3545,Clef_répartition[[#This Row],[Année]])</f>
        <v>11</v>
      </c>
      <c r="F3545">
        <f>IF(Clef_répartition[[#This Row],[Code_Nom]]=D3544,F3544-1,(COUNTIFS(Clef_répartition[Code_Nom],Clef_répartition[[#This Row],[Code_Nom]],Clef_répartition[Année],Clef_répartition[[#This Row],[Année]])))</f>
        <v>10</v>
      </c>
      <c r="G354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Gros-de-Vaud_11_2017</v>
      </c>
      <c r="H3545" s="60">
        <v>5923</v>
      </c>
      <c r="I3545" s="60" t="s">
        <v>200</v>
      </c>
      <c r="J3545" s="60">
        <v>2017</v>
      </c>
      <c r="K3545" s="60">
        <v>8.3295194508009145E-3</v>
      </c>
    </row>
    <row r="3546" spans="1:11" x14ac:dyDescent="0.25">
      <c r="A3546" t="s">
        <v>721</v>
      </c>
      <c r="B3546" t="s">
        <v>573</v>
      </c>
      <c r="C3546" t="s">
        <v>574</v>
      </c>
      <c r="D3546" t="str">
        <f>Clef_répartition[[#This Row],[Code association]]&amp;"_"&amp;Clef_répartition[[#This Row],[Nom association]]</f>
        <v>SDIS Gros-de-Vaud_Association de communes Service de Défense Incendie et de Secours Gros-de-Vaud</v>
      </c>
      <c r="E3546">
        <f>COUNTIFS(D$2:D3546,Clef_répartition[[#This Row],[Code_Nom]],J$2:J3546,Clef_répartition[[#This Row],[Année]])</f>
        <v>12</v>
      </c>
      <c r="F3546">
        <f>IF(Clef_répartition[[#This Row],[Code_Nom]]=D3545,F3545-1,(COUNTIFS(Clef_répartition[Code_Nom],Clef_répartition[[#This Row],[Code_Nom]],Clef_répartition[Année],Clef_répartition[[#This Row],[Année]])))</f>
        <v>9</v>
      </c>
      <c r="G354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Gros-de-Vaud_12_2017</v>
      </c>
      <c r="H3546" s="60">
        <v>5925</v>
      </c>
      <c r="I3546" s="60" t="s">
        <v>207</v>
      </c>
      <c r="J3546" s="60">
        <v>2017</v>
      </c>
      <c r="K3546" s="60">
        <v>9.1533180778032037E-3</v>
      </c>
    </row>
    <row r="3547" spans="1:11" x14ac:dyDescent="0.25">
      <c r="A3547" t="s">
        <v>721</v>
      </c>
      <c r="B3547" t="s">
        <v>573</v>
      </c>
      <c r="C3547" t="s">
        <v>574</v>
      </c>
      <c r="D3547" t="str">
        <f>Clef_répartition[[#This Row],[Code association]]&amp;"_"&amp;Clef_répartition[[#This Row],[Nom association]]</f>
        <v>SDIS Gros-de-Vaud_Association de communes Service de Défense Incendie et de Secours Gros-de-Vaud</v>
      </c>
      <c r="E3547">
        <f>COUNTIFS(D$2:D3547,Clef_répartition[[#This Row],[Code_Nom]],J$2:J3547,Clef_répartition[[#This Row],[Année]])</f>
        <v>13</v>
      </c>
      <c r="F3547">
        <f>IF(Clef_répartition[[#This Row],[Code_Nom]]=D3546,F3546-1,(COUNTIFS(Clef_répartition[Code_Nom],Clef_répartition[[#This Row],[Code_Nom]],Clef_répartition[Année],Clef_répartition[[#This Row],[Année]])))</f>
        <v>8</v>
      </c>
      <c r="G354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Gros-de-Vaud_13_2017</v>
      </c>
      <c r="H3547" s="60">
        <v>5529</v>
      </c>
      <c r="I3547" s="60" t="s">
        <v>208</v>
      </c>
      <c r="J3547" s="60">
        <v>2017</v>
      </c>
      <c r="K3547" s="60">
        <v>2.5629290617848969E-2</v>
      </c>
    </row>
    <row r="3548" spans="1:11" x14ac:dyDescent="0.25">
      <c r="A3548" t="s">
        <v>721</v>
      </c>
      <c r="B3548" t="s">
        <v>573</v>
      </c>
      <c r="C3548" t="s">
        <v>574</v>
      </c>
      <c r="D3548" t="str">
        <f>Clef_répartition[[#This Row],[Code association]]&amp;"_"&amp;Clef_répartition[[#This Row],[Nom association]]</f>
        <v>SDIS Gros-de-Vaud_Association de communes Service de Défense Incendie et de Secours Gros-de-Vaud</v>
      </c>
      <c r="E3548">
        <f>COUNTIFS(D$2:D3548,Clef_répartition[[#This Row],[Code_Nom]],J$2:J3548,Clef_répartition[[#This Row],[Année]])</f>
        <v>14</v>
      </c>
      <c r="F3548">
        <f>IF(Clef_répartition[[#This Row],[Code_Nom]]=D3547,F3547-1,(COUNTIFS(Clef_répartition[Code_Nom],Clef_répartition[[#This Row],[Code_Nom]],Clef_répartition[Année],Clef_répartition[[#This Row],[Année]])))</f>
        <v>7</v>
      </c>
      <c r="G354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Gros-de-Vaud_14_2017</v>
      </c>
      <c r="H3548" s="60">
        <v>5530</v>
      </c>
      <c r="I3548" s="60" t="s">
        <v>209</v>
      </c>
      <c r="J3548" s="60">
        <v>2017</v>
      </c>
      <c r="K3548" s="60">
        <v>2.4439359267734551E-2</v>
      </c>
    </row>
    <row r="3549" spans="1:11" x14ac:dyDescent="0.25">
      <c r="A3549" t="s">
        <v>721</v>
      </c>
      <c r="B3549" t="s">
        <v>573</v>
      </c>
      <c r="C3549" t="s">
        <v>574</v>
      </c>
      <c r="D3549" t="str">
        <f>Clef_répartition[[#This Row],[Code association]]&amp;"_"&amp;Clef_répartition[[#This Row],[Nom association]]</f>
        <v>SDIS Gros-de-Vaud_Association de communes Service de Défense Incendie et de Secours Gros-de-Vaud</v>
      </c>
      <c r="E3549">
        <f>COUNTIFS(D$2:D3549,Clef_répartition[[#This Row],[Code_Nom]],J$2:J3549,Clef_répartition[[#This Row],[Année]])</f>
        <v>15</v>
      </c>
      <c r="F3549">
        <f>IF(Clef_répartition[[#This Row],[Code_Nom]]=D3548,F3548-1,(COUNTIFS(Clef_répartition[Code_Nom],Clef_répartition[[#This Row],[Code_Nom]],Clef_répartition[Année],Clef_répartition[[#This Row],[Année]])))</f>
        <v>6</v>
      </c>
      <c r="G354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Gros-de-Vaud_15_2017</v>
      </c>
      <c r="H3549" s="60">
        <v>5531</v>
      </c>
      <c r="I3549" s="60" t="s">
        <v>214</v>
      </c>
      <c r="J3549" s="60">
        <v>2017</v>
      </c>
      <c r="K3549" s="60">
        <v>1.8810068649885586E-2</v>
      </c>
    </row>
    <row r="3550" spans="1:11" x14ac:dyDescent="0.25">
      <c r="A3550" t="s">
        <v>721</v>
      </c>
      <c r="B3550" t="s">
        <v>573</v>
      </c>
      <c r="C3550" t="s">
        <v>574</v>
      </c>
      <c r="D3550" t="str">
        <f>Clef_répartition[[#This Row],[Code association]]&amp;"_"&amp;Clef_répartition[[#This Row],[Nom association]]</f>
        <v>SDIS Gros-de-Vaud_Association de communes Service de Défense Incendie et de Secours Gros-de-Vaud</v>
      </c>
      <c r="E3550">
        <f>COUNTIFS(D$2:D3550,Clef_répartition[[#This Row],[Code_Nom]],J$2:J3550,Clef_répartition[[#This Row],[Année]])</f>
        <v>16</v>
      </c>
      <c r="F3550">
        <f>IF(Clef_répartition[[#This Row],[Code_Nom]]=D3549,F3549-1,(COUNTIFS(Clef_répartition[Code_Nom],Clef_répartition[[#This Row],[Code_Nom]],Clef_répartition[Année],Clef_répartition[[#This Row],[Année]])))</f>
        <v>5</v>
      </c>
      <c r="G355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Gros-de-Vaud_16_2017</v>
      </c>
      <c r="H3550" s="60">
        <v>5533</v>
      </c>
      <c r="I3550" s="60" t="s">
        <v>216</v>
      </c>
      <c r="J3550" s="60">
        <v>2017</v>
      </c>
      <c r="K3550" s="60">
        <v>3.8627002288329521E-2</v>
      </c>
    </row>
    <row r="3551" spans="1:11" x14ac:dyDescent="0.25">
      <c r="A3551" t="s">
        <v>721</v>
      </c>
      <c r="B3551" t="s">
        <v>573</v>
      </c>
      <c r="C3551" t="s">
        <v>574</v>
      </c>
      <c r="D3551" t="str">
        <f>Clef_répartition[[#This Row],[Code association]]&amp;"_"&amp;Clef_répartition[[#This Row],[Nom association]]</f>
        <v>SDIS Gros-de-Vaud_Association de communes Service de Défense Incendie et de Secours Gros-de-Vaud</v>
      </c>
      <c r="E3551">
        <f>COUNTIFS(D$2:D3551,Clef_répartition[[#This Row],[Code_Nom]],J$2:J3551,Clef_répartition[[#This Row],[Année]])</f>
        <v>17</v>
      </c>
      <c r="F3551">
        <f>IF(Clef_répartition[[#This Row],[Code_Nom]]=D3550,F3550-1,(COUNTIFS(Clef_répartition[Code_Nom],Clef_répartition[[#This Row],[Code_Nom]],Clef_répartition[Année],Clef_répartition[[#This Row],[Année]])))</f>
        <v>4</v>
      </c>
      <c r="G355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Gros-de-Vaud_17_2017</v>
      </c>
      <c r="H3551" s="60">
        <v>5534</v>
      </c>
      <c r="I3551" s="60" t="s">
        <v>241</v>
      </c>
      <c r="J3551" s="60">
        <v>2017</v>
      </c>
      <c r="K3551" s="60">
        <v>1.2402745995423341E-2</v>
      </c>
    </row>
    <row r="3552" spans="1:11" x14ac:dyDescent="0.25">
      <c r="A3552" t="s">
        <v>721</v>
      </c>
      <c r="B3552" t="s">
        <v>573</v>
      </c>
      <c r="C3552" t="s">
        <v>574</v>
      </c>
      <c r="D3552" t="str">
        <f>Clef_répartition[[#This Row],[Code association]]&amp;"_"&amp;Clef_répartition[[#This Row],[Nom association]]</f>
        <v>SDIS Gros-de-Vaud_Association de communes Service de Défense Incendie et de Secours Gros-de-Vaud</v>
      </c>
      <c r="E3552">
        <f>COUNTIFS(D$2:D3552,Clef_répartition[[#This Row],[Code_Nom]],J$2:J3552,Clef_répartition[[#This Row],[Année]])</f>
        <v>18</v>
      </c>
      <c r="F3552">
        <f>IF(Clef_répartition[[#This Row],[Code_Nom]]=D3551,F3551-1,(COUNTIFS(Clef_répartition[Code_Nom],Clef_répartition[[#This Row],[Code_Nom]],Clef_répartition[Année],Clef_répartition[[#This Row],[Année]])))</f>
        <v>3</v>
      </c>
      <c r="G355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Gros-de-Vaud_18_2017</v>
      </c>
      <c r="H3552" s="60">
        <v>5535</v>
      </c>
      <c r="I3552" s="60" t="s">
        <v>242</v>
      </c>
      <c r="J3552" s="60">
        <v>2017</v>
      </c>
      <c r="K3552" s="60">
        <v>3.5560640732265447E-2</v>
      </c>
    </row>
    <row r="3553" spans="1:11" x14ac:dyDescent="0.25">
      <c r="A3553" t="s">
        <v>721</v>
      </c>
      <c r="B3553" t="s">
        <v>573</v>
      </c>
      <c r="C3553" t="s">
        <v>574</v>
      </c>
      <c r="D3553" t="str">
        <f>Clef_répartition[[#This Row],[Code association]]&amp;"_"&amp;Clef_répartition[[#This Row],[Nom association]]</f>
        <v>SDIS Gros-de-Vaud_Association de communes Service de Défense Incendie et de Secours Gros-de-Vaud</v>
      </c>
      <c r="E3553">
        <f>COUNTIFS(D$2:D3553,Clef_répartition[[#This Row],[Code_Nom]],J$2:J3553,Clef_répartition[[#This Row],[Année]])</f>
        <v>19</v>
      </c>
      <c r="F3553">
        <f>IF(Clef_répartition[[#This Row],[Code_Nom]]=D3552,F3552-1,(COUNTIFS(Clef_répartition[Code_Nom],Clef_répartition[[#This Row],[Code_Nom]],Clef_répartition[Année],Clef_répartition[[#This Row],[Année]])))</f>
        <v>2</v>
      </c>
      <c r="G355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Gros-de-Vaud_19_2017</v>
      </c>
      <c r="H3553" s="60">
        <v>5537</v>
      </c>
      <c r="I3553" s="60" t="s">
        <v>282</v>
      </c>
      <c r="J3553" s="60">
        <v>2017</v>
      </c>
      <c r="K3553" s="60">
        <v>4.8787185354691079E-2</v>
      </c>
    </row>
    <row r="3554" spans="1:11" x14ac:dyDescent="0.25">
      <c r="A3554" t="s">
        <v>721</v>
      </c>
      <c r="B3554" t="s">
        <v>573</v>
      </c>
      <c r="C3554" t="s">
        <v>574</v>
      </c>
      <c r="D3554" t="str">
        <f>Clef_répartition[[#This Row],[Code association]]&amp;"_"&amp;Clef_répartition[[#This Row],[Nom association]]</f>
        <v>SDIS Gros-de-Vaud_Association de communes Service de Défense Incendie et de Secours Gros-de-Vaud</v>
      </c>
      <c r="E3554">
        <f>COUNTIFS(D$2:D3554,Clef_répartition[[#This Row],[Code_Nom]],J$2:J3554,Clef_répartition[[#This Row],[Année]])</f>
        <v>20</v>
      </c>
      <c r="F3554">
        <f>IF(Clef_répartition[[#This Row],[Code_Nom]]=D3553,F3553-1,(COUNTIFS(Clef_répartition[Code_Nom],Clef_répartition[[#This Row],[Code_Nom]],Clef_répartition[Année],Clef_répartition[[#This Row],[Année]])))</f>
        <v>1</v>
      </c>
      <c r="G355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Gros-de-Vaud_20_2017</v>
      </c>
      <c r="H3554" s="60">
        <v>5539</v>
      </c>
      <c r="I3554" s="60" t="s">
        <v>288</v>
      </c>
      <c r="J3554" s="60">
        <v>2017</v>
      </c>
      <c r="K3554" s="60">
        <v>4.5446224256292904E-2</v>
      </c>
    </row>
    <row r="3555" spans="1:11" x14ac:dyDescent="0.25">
      <c r="A3555" t="s">
        <v>721</v>
      </c>
      <c r="B3555" t="s">
        <v>632</v>
      </c>
      <c r="C3555" t="s">
        <v>633</v>
      </c>
      <c r="D3555" t="str">
        <f>Clef_répartition[[#This Row],[Code association]]&amp;"_"&amp;Clef_répartition[[#This Row],[Nom association]]</f>
        <v>SDIS Haute-Broye_Association de communes Service de Défense Incendie et de Secours Haute-Broye</v>
      </c>
      <c r="E3555">
        <f>COUNTIFS(D$2:D3555,Clef_répartition[[#This Row],[Code_Nom]],J$2:J3555,Clef_répartition[[#This Row],[Année]])</f>
        <v>1</v>
      </c>
      <c r="F3555">
        <f>IF(Clef_répartition[[#This Row],[Code_Nom]]=D3554,F3554-1,(COUNTIFS(Clef_répartition[Code_Nom],Clef_répartition[[#This Row],[Code_Nom]],Clef_répartition[Année],Clef_répartition[[#This Row],[Année]])))</f>
        <v>13</v>
      </c>
      <c r="G355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Haute-Broye_1_2017</v>
      </c>
      <c r="H3555" s="60">
        <v>5661</v>
      </c>
      <c r="I3555" s="60" t="s">
        <v>32</v>
      </c>
      <c r="J3555" s="60">
        <v>2017</v>
      </c>
      <c r="K3555" s="60">
        <v>2.4606748906729325E-2</v>
      </c>
    </row>
    <row r="3556" spans="1:11" x14ac:dyDescent="0.25">
      <c r="A3556" t="s">
        <v>721</v>
      </c>
      <c r="B3556" t="s">
        <v>632</v>
      </c>
      <c r="C3556" t="s">
        <v>633</v>
      </c>
      <c r="D3556" t="str">
        <f>Clef_répartition[[#This Row],[Code association]]&amp;"_"&amp;Clef_répartition[[#This Row],[Nom association]]</f>
        <v>SDIS Haute-Broye_Association de communes Service de Défense Incendie et de Secours Haute-Broye</v>
      </c>
      <c r="E3556">
        <f>COUNTIFS(D$2:D3556,Clef_répartition[[#This Row],[Code_Nom]],J$2:J3556,Clef_répartition[[#This Row],[Année]])</f>
        <v>2</v>
      </c>
      <c r="F3556">
        <f>IF(Clef_répartition[[#This Row],[Code_Nom]]=D3555,F3555-1,(COUNTIFS(Clef_répartition[Code_Nom],Clef_répartition[[#This Row],[Code_Nom]],Clef_répartition[Année],Clef_répartition[[#This Row],[Année]])))</f>
        <v>12</v>
      </c>
      <c r="G355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Haute-Broye_2_2017</v>
      </c>
      <c r="H3556" s="60">
        <v>5663</v>
      </c>
      <c r="I3556" s="60" t="s">
        <v>45</v>
      </c>
      <c r="J3556" s="60">
        <v>2017</v>
      </c>
      <c r="K3556" s="60">
        <v>1.3641407218849945E-2</v>
      </c>
    </row>
    <row r="3557" spans="1:11" x14ac:dyDescent="0.25">
      <c r="A3557" t="s">
        <v>721</v>
      </c>
      <c r="B3557" t="s">
        <v>632</v>
      </c>
      <c r="C3557" t="s">
        <v>633</v>
      </c>
      <c r="D3557" t="str">
        <f>Clef_répartition[[#This Row],[Code association]]&amp;"_"&amp;Clef_répartition[[#This Row],[Nom association]]</f>
        <v>SDIS Haute-Broye_Association de communes Service de Défense Incendie et de Secours Haute-Broye</v>
      </c>
      <c r="E3557">
        <f>COUNTIFS(D$2:D3557,Clef_répartition[[#This Row],[Code_Nom]],J$2:J3557,Clef_répartition[[#This Row],[Année]])</f>
        <v>3</v>
      </c>
      <c r="F3557">
        <f>IF(Clef_répartition[[#This Row],[Code_Nom]]=D3556,F3556-1,(COUNTIFS(Clef_répartition[Code_Nom],Clef_répartition[[#This Row],[Code_Nom]],Clef_répartition[Année],Clef_répartition[[#This Row],[Année]])))</f>
        <v>11</v>
      </c>
      <c r="G355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Haute-Broye_3_2017</v>
      </c>
      <c r="H3557" s="60">
        <v>5665</v>
      </c>
      <c r="I3557" s="60" t="s">
        <v>57</v>
      </c>
      <c r="J3557" s="60">
        <v>2017</v>
      </c>
      <c r="K3557" s="60">
        <v>1.4359376019842046E-2</v>
      </c>
    </row>
    <row r="3558" spans="1:11" x14ac:dyDescent="0.25">
      <c r="A3558" t="s">
        <v>721</v>
      </c>
      <c r="B3558" t="s">
        <v>632</v>
      </c>
      <c r="C3558" t="s">
        <v>633</v>
      </c>
      <c r="D3558" t="str">
        <f>Clef_répartition[[#This Row],[Code association]]&amp;"_"&amp;Clef_répartition[[#This Row],[Nom association]]</f>
        <v>SDIS Haute-Broye_Association de communes Service de Défense Incendie et de Secours Haute-Broye</v>
      </c>
      <c r="E3558">
        <f>COUNTIFS(D$2:D3558,Clef_répartition[[#This Row],[Code_Nom]],J$2:J3558,Clef_répartition[[#This Row],[Année]])</f>
        <v>4</v>
      </c>
      <c r="F3558">
        <f>IF(Clef_répartition[[#This Row],[Code_Nom]]=D3557,F3557-1,(COUNTIFS(Clef_répartition[Code_Nom],Clef_répartition[[#This Row],[Code_Nom]],Clef_répartition[Année],Clef_répartition[[#This Row],[Année]])))</f>
        <v>10</v>
      </c>
      <c r="G355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Haute-Broye_4_2017</v>
      </c>
      <c r="H3558" s="60">
        <v>5669</v>
      </c>
      <c r="I3558" s="60" t="s">
        <v>89</v>
      </c>
      <c r="J3558" s="60">
        <v>2017</v>
      </c>
      <c r="K3558" s="60">
        <v>2.0755825337771684E-2</v>
      </c>
    </row>
    <row r="3559" spans="1:11" x14ac:dyDescent="0.25">
      <c r="A3559" t="s">
        <v>721</v>
      </c>
      <c r="B3559" t="s">
        <v>632</v>
      </c>
      <c r="C3559" t="s">
        <v>633</v>
      </c>
      <c r="D3559" t="str">
        <f>Clef_répartition[[#This Row],[Code association]]&amp;"_"&amp;Clef_répartition[[#This Row],[Nom association]]</f>
        <v>SDIS Haute-Broye_Association de communes Service de Défense Incendie et de Secours Haute-Broye</v>
      </c>
      <c r="E3559">
        <f>COUNTIFS(D$2:D3559,Clef_répartition[[#This Row],[Code_Nom]],J$2:J3559,Clef_répartition[[#This Row],[Année]])</f>
        <v>5</v>
      </c>
      <c r="F3559">
        <f>IF(Clef_répartition[[#This Row],[Code_Nom]]=D3558,F3558-1,(COUNTIFS(Clef_répartition[Code_Nom],Clef_répartition[[#This Row],[Code_Nom]],Clef_répartition[Année],Clef_répartition[[#This Row],[Année]])))</f>
        <v>9</v>
      </c>
      <c r="G355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Haute-Broye_5_2017</v>
      </c>
      <c r="H3559" s="60">
        <v>5673</v>
      </c>
      <c r="I3559" s="60" t="s">
        <v>137</v>
      </c>
      <c r="J3559" s="60">
        <v>2017</v>
      </c>
      <c r="K3559" s="60">
        <v>2.473728868872789E-2</v>
      </c>
    </row>
    <row r="3560" spans="1:11" x14ac:dyDescent="0.25">
      <c r="A3560" t="s">
        <v>721</v>
      </c>
      <c r="B3560" t="s">
        <v>632</v>
      </c>
      <c r="C3560" t="s">
        <v>633</v>
      </c>
      <c r="D3560" t="str">
        <f>Clef_répartition[[#This Row],[Code association]]&amp;"_"&amp;Clef_répartition[[#This Row],[Nom association]]</f>
        <v>SDIS Haute-Broye_Association de communes Service de Défense Incendie et de Secours Haute-Broye</v>
      </c>
      <c r="E3560">
        <f>COUNTIFS(D$2:D3560,Clef_répartition[[#This Row],[Code_Nom]],J$2:J3560,Clef_répartition[[#This Row],[Année]])</f>
        <v>6</v>
      </c>
      <c r="F3560">
        <f>IF(Clef_répartition[[#This Row],[Code_Nom]]=D3559,F3559-1,(COUNTIFS(Clef_répartition[Code_Nom],Clef_répartition[[#This Row],[Code_Nom]],Clef_répartition[Année],Clef_répartition[[#This Row],[Année]])))</f>
        <v>8</v>
      </c>
      <c r="G356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Haute-Broye_6_2017</v>
      </c>
      <c r="H3560" s="60">
        <v>5674</v>
      </c>
      <c r="I3560" s="60" t="s">
        <v>163</v>
      </c>
      <c r="J3560" s="60">
        <v>2017</v>
      </c>
      <c r="K3560" s="60">
        <v>9.203054630898766E-3</v>
      </c>
    </row>
    <row r="3561" spans="1:11" x14ac:dyDescent="0.25">
      <c r="A3561" t="s">
        <v>721</v>
      </c>
      <c r="B3561" t="s">
        <v>632</v>
      </c>
      <c r="C3561" t="s">
        <v>633</v>
      </c>
      <c r="D3561" t="str">
        <f>Clef_répartition[[#This Row],[Code association]]&amp;"_"&amp;Clef_répartition[[#This Row],[Nom association]]</f>
        <v>SDIS Haute-Broye_Association de communes Service de Défense Incendie et de Secours Haute-Broye</v>
      </c>
      <c r="E3561">
        <f>COUNTIFS(D$2:D3561,Clef_répartition[[#This Row],[Code_Nom]],J$2:J3561,Clef_répartition[[#This Row],[Année]])</f>
        <v>7</v>
      </c>
      <c r="F3561">
        <f>IF(Clef_répartition[[#This Row],[Code_Nom]]=D3560,F3560-1,(COUNTIFS(Clef_répartition[Code_Nom],Clef_répartition[[#This Row],[Code_Nom]],Clef_répartition[Année],Clef_répartition[[#This Row],[Année]])))</f>
        <v>7</v>
      </c>
      <c r="G356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Haute-Broye_7_2017</v>
      </c>
      <c r="H3561" s="60">
        <v>5675</v>
      </c>
      <c r="I3561" s="60" t="s">
        <v>164</v>
      </c>
      <c r="J3561" s="60">
        <v>2017</v>
      </c>
      <c r="K3561" s="60">
        <v>0.27132693688401538</v>
      </c>
    </row>
    <row r="3562" spans="1:11" x14ac:dyDescent="0.25">
      <c r="A3562" t="s">
        <v>721</v>
      </c>
      <c r="B3562" t="s">
        <v>632</v>
      </c>
      <c r="C3562" t="s">
        <v>633</v>
      </c>
      <c r="D3562" t="str">
        <f>Clef_répartition[[#This Row],[Code association]]&amp;"_"&amp;Clef_répartition[[#This Row],[Nom association]]</f>
        <v>SDIS Haute-Broye_Association de communes Service de Défense Incendie et de Secours Haute-Broye</v>
      </c>
      <c r="E3562">
        <f>COUNTIFS(D$2:D3562,Clef_répartition[[#This Row],[Code_Nom]],J$2:J3562,Clef_répartition[[#This Row],[Année]])</f>
        <v>8</v>
      </c>
      <c r="F3562">
        <f>IF(Clef_répartition[[#This Row],[Code_Nom]]=D3561,F3561-1,(COUNTIFS(Clef_répartition[Code_Nom],Clef_répartition[[#This Row],[Code_Nom]],Clef_répartition[Année],Clef_répartition[[#This Row],[Année]])))</f>
        <v>6</v>
      </c>
      <c r="G356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Haute-Broye_8_2017</v>
      </c>
      <c r="H3562" s="60">
        <v>5693</v>
      </c>
      <c r="I3562" s="60" t="s">
        <v>184</v>
      </c>
      <c r="J3562" s="60">
        <v>2017</v>
      </c>
      <c r="K3562" s="60">
        <v>0.17009333594412898</v>
      </c>
    </row>
    <row r="3563" spans="1:11" x14ac:dyDescent="0.25">
      <c r="A3563" t="s">
        <v>721</v>
      </c>
      <c r="B3563" t="s">
        <v>632</v>
      </c>
      <c r="C3563" t="s">
        <v>633</v>
      </c>
      <c r="D3563" t="str">
        <f>Clef_répartition[[#This Row],[Code association]]&amp;"_"&amp;Clef_répartition[[#This Row],[Nom association]]</f>
        <v>SDIS Haute-Broye_Association de communes Service de Défense Incendie et de Secours Haute-Broye</v>
      </c>
      <c r="E3563">
        <f>COUNTIFS(D$2:D3563,Clef_répartition[[#This Row],[Code_Nom]],J$2:J3563,Clef_répartition[[#This Row],[Année]])</f>
        <v>9</v>
      </c>
      <c r="F3563">
        <f>IF(Clef_répartition[[#This Row],[Code_Nom]]=D3562,F3562-1,(COUNTIFS(Clef_répartition[Code_Nom],Clef_répartition[[#This Row],[Code_Nom]],Clef_répartition[Année],Clef_répartition[[#This Row],[Année]])))</f>
        <v>5</v>
      </c>
      <c r="G356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Haute-Broye_9_2017</v>
      </c>
      <c r="H3563" s="60">
        <v>5678</v>
      </c>
      <c r="I3563" s="60" t="s">
        <v>192</v>
      </c>
      <c r="J3563" s="60">
        <v>2017</v>
      </c>
      <c r="K3563" s="60">
        <v>0.40369427583055933</v>
      </c>
    </row>
    <row r="3564" spans="1:11" x14ac:dyDescent="0.25">
      <c r="A3564" t="s">
        <v>721</v>
      </c>
      <c r="B3564" t="s">
        <v>632</v>
      </c>
      <c r="C3564" t="s">
        <v>633</v>
      </c>
      <c r="D3564" t="str">
        <f>Clef_répartition[[#This Row],[Code association]]&amp;"_"&amp;Clef_répartition[[#This Row],[Nom association]]</f>
        <v>SDIS Haute-Broye_Association de communes Service de Défense Incendie et de Secours Haute-Broye</v>
      </c>
      <c r="E3564">
        <f>COUNTIFS(D$2:D3564,Clef_répartition[[#This Row],[Code_Nom]],J$2:J3564,Clef_répartition[[#This Row],[Année]])</f>
        <v>10</v>
      </c>
      <c r="F3564">
        <f>IF(Clef_répartition[[#This Row],[Code_Nom]]=D3563,F3563-1,(COUNTIFS(Clef_répartition[Code_Nom],Clef_répartition[[#This Row],[Code_Nom]],Clef_répartition[Année],Clef_répartition[[#This Row],[Année]])))</f>
        <v>4</v>
      </c>
      <c r="G356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Haute-Broye_10_2017</v>
      </c>
      <c r="H3564" s="60">
        <v>5680</v>
      </c>
      <c r="I3564" s="60" t="s">
        <v>197</v>
      </c>
      <c r="J3564" s="60">
        <v>2017</v>
      </c>
      <c r="K3564" s="60">
        <v>1.9842046863781739E-2</v>
      </c>
    </row>
    <row r="3565" spans="1:11" x14ac:dyDescent="0.25">
      <c r="A3565" t="s">
        <v>721</v>
      </c>
      <c r="B3565" t="s">
        <v>632</v>
      </c>
      <c r="C3565" t="s">
        <v>633</v>
      </c>
      <c r="D3565" t="str">
        <f>Clef_répartition[[#This Row],[Code association]]&amp;"_"&amp;Clef_répartition[[#This Row],[Nom association]]</f>
        <v>SDIS Haute-Broye_Association de communes Service de Défense Incendie et de Secours Haute-Broye</v>
      </c>
      <c r="E3565">
        <f>COUNTIFS(D$2:D3565,Clef_répartition[[#This Row],[Code_Nom]],J$2:J3565,Clef_répartition[[#This Row],[Année]])</f>
        <v>11</v>
      </c>
      <c r="F3565">
        <f>IF(Clef_répartition[[#This Row],[Code_Nom]]=D3564,F3564-1,(COUNTIFS(Clef_répartition[Code_Nom],Clef_répartition[[#This Row],[Code_Nom]],Clef_répartition[Année],Clef_répartition[[#This Row],[Année]])))</f>
        <v>3</v>
      </c>
      <c r="G356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Haute-Broye_11_2017</v>
      </c>
      <c r="H3565" s="60">
        <v>5684</v>
      </c>
      <c r="I3565" s="60" t="s">
        <v>237</v>
      </c>
      <c r="J3565" s="60">
        <v>2017</v>
      </c>
      <c r="K3565" s="60">
        <v>4.1120031329547682E-3</v>
      </c>
    </row>
    <row r="3566" spans="1:11" x14ac:dyDescent="0.25">
      <c r="A3566" t="s">
        <v>721</v>
      </c>
      <c r="B3566" t="s">
        <v>632</v>
      </c>
      <c r="C3566" t="s">
        <v>633</v>
      </c>
      <c r="D3566" t="str">
        <f>Clef_répartition[[#This Row],[Code association]]&amp;"_"&amp;Clef_répartition[[#This Row],[Nom association]]</f>
        <v>SDIS Haute-Broye_Association de communes Service de Défense Incendie et de Secours Haute-Broye</v>
      </c>
      <c r="E3566">
        <f>COUNTIFS(D$2:D3566,Clef_répartition[[#This Row],[Code_Nom]],J$2:J3566,Clef_répartition[[#This Row],[Année]])</f>
        <v>12</v>
      </c>
      <c r="F3566">
        <f>IF(Clef_répartition[[#This Row],[Code_Nom]]=D3565,F3565-1,(COUNTIFS(Clef_répartition[Code_Nom],Clef_répartition[[#This Row],[Code_Nom]],Clef_répartition[Année],Clef_répartition[[#This Row],[Année]])))</f>
        <v>2</v>
      </c>
      <c r="G356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Haute-Broye_12_2017</v>
      </c>
      <c r="H3566" s="60">
        <v>5688</v>
      </c>
      <c r="I3566" s="60" t="s">
        <v>260</v>
      </c>
      <c r="J3566" s="60">
        <v>2017</v>
      </c>
      <c r="K3566" s="60">
        <v>9.790483649892304E-3</v>
      </c>
    </row>
    <row r="3567" spans="1:11" x14ac:dyDescent="0.25">
      <c r="A3567" t="s">
        <v>721</v>
      </c>
      <c r="B3567" t="s">
        <v>632</v>
      </c>
      <c r="C3567" t="s">
        <v>633</v>
      </c>
      <c r="D3567" t="str">
        <f>Clef_répartition[[#This Row],[Code association]]&amp;"_"&amp;Clef_répartition[[#This Row],[Nom association]]</f>
        <v>SDIS Haute-Broye_Association de communes Service de Défense Incendie et de Secours Haute-Broye</v>
      </c>
      <c r="E3567">
        <f>COUNTIFS(D$2:D3567,Clef_répartition[[#This Row],[Code_Nom]],J$2:J3567,Clef_répartition[[#This Row],[Année]])</f>
        <v>13</v>
      </c>
      <c r="F3567">
        <f>IF(Clef_répartition[[#This Row],[Code_Nom]]=D3566,F3566-1,(COUNTIFS(Clef_répartition[Code_Nom],Clef_répartition[[#This Row],[Code_Nom]],Clef_répartition[Année],Clef_répartition[[#This Row],[Année]])))</f>
        <v>1</v>
      </c>
      <c r="G356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Haute-Broye_13_2017</v>
      </c>
      <c r="H3567" s="60">
        <v>5690</v>
      </c>
      <c r="I3567" s="60" t="s">
        <v>281</v>
      </c>
      <c r="J3567" s="60">
        <v>2017</v>
      </c>
      <c r="K3567" s="60">
        <v>9.2683245218980487E-3</v>
      </c>
    </row>
    <row r="3568" spans="1:11" x14ac:dyDescent="0.25">
      <c r="A3568" s="60" t="s">
        <v>721</v>
      </c>
      <c r="B3568" t="s">
        <v>557</v>
      </c>
      <c r="C3568" t="s">
        <v>558</v>
      </c>
      <c r="D3568" t="str">
        <f>Clef_répartition[[#This Row],[Code association]]&amp;"_"&amp;Clef_répartition[[#This Row],[Nom association]]</f>
        <v>SDIS Haut-Talent_Association de communes Service de Défense Incendie et de Secours Haut-Talent</v>
      </c>
      <c r="E3568">
        <f>COUNTIFS(D$2:D3568,Clef_répartition[[#This Row],[Code_Nom]],J$2:J3568,Clef_répartition[[#This Row],[Année]])</f>
        <v>1</v>
      </c>
      <c r="F3568">
        <f>IF(Clef_répartition[[#This Row],[Code_Nom]]=D3567,F3567-1,(COUNTIFS(Clef_répartition[Code_Nom],Clef_répartition[[#This Row],[Code_Nom]],Clef_répartition[Année],Clef_répartition[[#This Row],[Année]])))</f>
        <v>5</v>
      </c>
      <c r="G3568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Haut-Talent_1_2017</v>
      </c>
      <c r="H3568" s="60">
        <v>5514</v>
      </c>
      <c r="I3568" s="60" t="s">
        <v>30</v>
      </c>
      <c r="J3568" s="60">
        <v>2017</v>
      </c>
      <c r="K3568" s="60">
        <v>0.14789671475330343</v>
      </c>
    </row>
    <row r="3569" spans="1:11" x14ac:dyDescent="0.25">
      <c r="A3569" s="60" t="s">
        <v>721</v>
      </c>
      <c r="B3569" t="s">
        <v>557</v>
      </c>
      <c r="C3569" t="s">
        <v>558</v>
      </c>
      <c r="D3569" t="str">
        <f>Clef_répartition[[#This Row],[Code association]]&amp;"_"&amp;Clef_répartition[[#This Row],[Nom association]]</f>
        <v>SDIS Haut-Talent_Association de communes Service de Défense Incendie et de Secours Haut-Talent</v>
      </c>
      <c r="E3569">
        <f>COUNTIFS(D$2:D3569,Clef_répartition[[#This Row],[Code_Nom]],J$2:J3569,Clef_répartition[[#This Row],[Année]])</f>
        <v>2</v>
      </c>
      <c r="F3569">
        <f>IF(Clef_répartition[[#This Row],[Code_Nom]]=D3568,F3568-1,(COUNTIFS(Clef_répartition[Code_Nom],Clef_répartition[[#This Row],[Code_Nom]],Clef_répartition[Année],Clef_répartition[[#This Row],[Année]])))</f>
        <v>4</v>
      </c>
      <c r="G3569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Haut-Talent_2_2017</v>
      </c>
      <c r="H3569" s="60">
        <v>5515</v>
      </c>
      <c r="I3569" s="60" t="s">
        <v>37</v>
      </c>
      <c r="J3569" s="60">
        <v>2017</v>
      </c>
      <c r="K3569" s="60">
        <v>9.6617771851133474E-2</v>
      </c>
    </row>
    <row r="3570" spans="1:11" x14ac:dyDescent="0.25">
      <c r="A3570" s="60" t="s">
        <v>721</v>
      </c>
      <c r="B3570" t="s">
        <v>557</v>
      </c>
      <c r="C3570" t="s">
        <v>558</v>
      </c>
      <c r="D3570" t="str">
        <f>Clef_répartition[[#This Row],[Code association]]&amp;"_"&amp;Clef_répartition[[#This Row],[Nom association]]</f>
        <v>SDIS Haut-Talent_Association de communes Service de Défense Incendie et de Secours Haut-Talent</v>
      </c>
      <c r="E3570">
        <f>COUNTIFS(D$2:D3570,Clef_répartition[[#This Row],[Code_Nom]],J$2:J3570,Clef_répartition[[#This Row],[Année]])</f>
        <v>3</v>
      </c>
      <c r="F3570">
        <f>IF(Clef_répartition[[#This Row],[Code_Nom]]=D3569,F3569-1,(COUNTIFS(Clef_répartition[Code_Nom],Clef_répartition[[#This Row],[Code_Nom]],Clef_répartition[Année],Clef_répartition[[#This Row],[Année]])))</f>
        <v>3</v>
      </c>
      <c r="G3570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Haut-Talent_3_2017</v>
      </c>
      <c r="H3570" s="60">
        <v>5516</v>
      </c>
      <c r="I3570" s="60" t="s">
        <v>88</v>
      </c>
      <c r="J3570" s="60">
        <v>2017</v>
      </c>
      <c r="K3570" s="60">
        <v>0.33397987634864834</v>
      </c>
    </row>
    <row r="3571" spans="1:11" x14ac:dyDescent="0.25">
      <c r="A3571" s="60" t="s">
        <v>721</v>
      </c>
      <c r="B3571" t="s">
        <v>557</v>
      </c>
      <c r="C3571" t="s">
        <v>558</v>
      </c>
      <c r="D3571" t="str">
        <f>Clef_répartition[[#This Row],[Code association]]&amp;"_"&amp;Clef_répartition[[#This Row],[Nom association]]</f>
        <v>SDIS Haut-Talent_Association de communes Service de Défense Incendie et de Secours Haut-Talent</v>
      </c>
      <c r="E3571">
        <f>COUNTIFS(D$2:D3571,Clef_répartition[[#This Row],[Code_Nom]],J$2:J3571,Clef_répartition[[#This Row],[Année]])</f>
        <v>4</v>
      </c>
      <c r="F3571">
        <f>IF(Clef_répartition[[#This Row],[Code_Nom]]=D3570,F3570-1,(COUNTIFS(Clef_répartition[Code_Nom],Clef_répartition[[#This Row],[Code_Nom]],Clef_répartition[Année],Clef_répartition[[#This Row],[Année]])))</f>
        <v>2</v>
      </c>
      <c r="G3571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Haut-Talent_4_2017</v>
      </c>
      <c r="H3571" s="60">
        <v>5523</v>
      </c>
      <c r="I3571" s="60" t="s">
        <v>119</v>
      </c>
      <c r="J3571" s="60">
        <v>2017</v>
      </c>
      <c r="K3571" s="60">
        <v>0.2936113468299188</v>
      </c>
    </row>
    <row r="3572" spans="1:11" x14ac:dyDescent="0.25">
      <c r="A3572" s="60" t="s">
        <v>721</v>
      </c>
      <c r="B3572" t="s">
        <v>557</v>
      </c>
      <c r="C3572" t="s">
        <v>558</v>
      </c>
      <c r="D3572" t="str">
        <f>Clef_répartition[[#This Row],[Code association]]&amp;"_"&amp;Clef_répartition[[#This Row],[Nom association]]</f>
        <v>SDIS Haut-Talent_Association de communes Service de Défense Incendie et de Secours Haut-Talent</v>
      </c>
      <c r="E3572">
        <f>COUNTIFS(D$2:D3572,Clef_répartition[[#This Row],[Code_Nom]],J$2:J3572,Clef_répartition[[#This Row],[Année]])</f>
        <v>5</v>
      </c>
      <c r="F3572">
        <f>IF(Clef_répartition[[#This Row],[Code_Nom]]=D3571,F3571-1,(COUNTIFS(Clef_répartition[Code_Nom],Clef_répartition[[#This Row],[Code_Nom]],Clef_répartition[Année],Clef_répartition[[#This Row],[Année]])))</f>
        <v>1</v>
      </c>
      <c r="G3572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Haut-Talent_5_2017</v>
      </c>
      <c r="H3572" s="60">
        <v>5527</v>
      </c>
      <c r="I3572" s="60" t="s">
        <v>191</v>
      </c>
      <c r="J3572" s="60">
        <v>2017</v>
      </c>
      <c r="K3572" s="60">
        <v>0.127894290216996</v>
      </c>
    </row>
    <row r="3573" spans="1:11" x14ac:dyDescent="0.25">
      <c r="A3573" s="60" t="s">
        <v>721</v>
      </c>
      <c r="B3573" t="s">
        <v>521</v>
      </c>
      <c r="C3573" t="s">
        <v>522</v>
      </c>
      <c r="D3573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3573">
        <f>COUNTIFS(D$2:D3573,Clef_répartition[[#This Row],[Code_Nom]],J$2:J3573,Clef_répartition[[#This Row],[Année]])</f>
        <v>1</v>
      </c>
      <c r="F3573">
        <f>IF(Clef_répartition[[#This Row],[Code_Nom]]=D3572,F3572-1,(COUNTIFS(Clef_répartition[Code_Nom],Clef_répartition[[#This Row],[Code_Nom]],Clef_répartition[Année],Clef_répartition[[#This Row],[Année]])))</f>
        <v>1</v>
      </c>
      <c r="G3573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St-Maurice_1_2017</v>
      </c>
      <c r="H3573" s="60">
        <v>5406</v>
      </c>
      <c r="I3573" s="60" t="s">
        <v>152</v>
      </c>
      <c r="J3573" s="60">
        <v>2017</v>
      </c>
      <c r="K3573" s="60">
        <v>0.25</v>
      </c>
    </row>
    <row r="3574" spans="1:11" x14ac:dyDescent="0.25">
      <c r="A3574" s="60" t="s">
        <v>721</v>
      </c>
      <c r="B3574" t="s">
        <v>646</v>
      </c>
      <c r="C3574" t="s">
        <v>647</v>
      </c>
      <c r="D3574" t="str">
        <f>Clef_répartition[[#This Row],[Code association]]&amp;"_"&amp;Clef_répartition[[#This Row],[Nom association]]</f>
        <v>SDIS Morget_Association de communes Service de Défense Incendie et de Secours Morget</v>
      </c>
      <c r="E3574">
        <f>COUNTIFS(D$2:D3574,Clef_répartition[[#This Row],[Code_Nom]],J$2:J3574,Clef_répartition[[#This Row],[Année]])</f>
        <v>1</v>
      </c>
      <c r="F3574">
        <f>IF(Clef_répartition[[#This Row],[Code_Nom]]=D3573,F3573-1,(COUNTIFS(Clef_répartition[Code_Nom],Clef_répartition[[#This Row],[Code_Nom]],Clef_répartition[Année],Clef_répartition[[#This Row],[Année]])))</f>
        <v>24</v>
      </c>
      <c r="G3574" t="str">
        <f>Clef_répartition[[#This Row],[Code_Nom]]&amp;"_"&amp;Clef_répartition[[#This Row],[Nombre]]&amp;"_"&amp;Clef_répartition[[#This Row],[Année]]</f>
        <v>SDIS Morget_Association de communes Service de Défense Incendie et de Secours Morget_1_2017</v>
      </c>
      <c r="H3574" s="60">
        <v>5621</v>
      </c>
      <c r="I3574" s="60" t="s">
        <v>1</v>
      </c>
      <c r="J3574" s="60">
        <v>2017</v>
      </c>
      <c r="K3574" s="60">
        <v>1.24E-2</v>
      </c>
    </row>
    <row r="3575" spans="1:11" x14ac:dyDescent="0.25">
      <c r="A3575" s="60" t="s">
        <v>721</v>
      </c>
      <c r="B3575" t="s">
        <v>646</v>
      </c>
      <c r="C3575" t="s">
        <v>647</v>
      </c>
      <c r="D3575" t="str">
        <f>Clef_répartition[[#This Row],[Code association]]&amp;"_"&amp;Clef_répartition[[#This Row],[Nom association]]</f>
        <v>SDIS Morget_Association de communes Service de Défense Incendie et de Secours Morget</v>
      </c>
      <c r="E3575">
        <f>COUNTIFS(D$2:D3575,Clef_répartition[[#This Row],[Code_Nom]],J$2:J3575,Clef_répartition[[#This Row],[Année]])</f>
        <v>2</v>
      </c>
      <c r="F3575">
        <f>IF(Clef_répartition[[#This Row],[Code_Nom]]=D3574,F3574-1,(COUNTIFS(Clef_répartition[Code_Nom],Clef_répartition[[#This Row],[Code_Nom]],Clef_répartition[Année],Clef_répartition[[#This Row],[Année]])))</f>
        <v>23</v>
      </c>
      <c r="G3575" t="str">
        <f>Clef_répartition[[#This Row],[Code_Nom]]&amp;"_"&amp;Clef_répartition[[#This Row],[Nombre]]&amp;"_"&amp;Clef_répartition[[#This Row],[Année]]</f>
        <v>SDIS Morget_Association de communes Service de Défense Incendie et de Secours Morget_2_2017</v>
      </c>
      <c r="H3575" s="60">
        <v>5622</v>
      </c>
      <c r="I3575" s="60" t="s">
        <v>36</v>
      </c>
      <c r="J3575" s="60">
        <v>2017</v>
      </c>
      <c r="K3575" s="60">
        <v>9.9000000000000008E-3</v>
      </c>
    </row>
    <row r="3576" spans="1:11" x14ac:dyDescent="0.25">
      <c r="A3576" s="60" t="s">
        <v>721</v>
      </c>
      <c r="B3576" t="s">
        <v>646</v>
      </c>
      <c r="C3576" t="s">
        <v>647</v>
      </c>
      <c r="D3576" t="str">
        <f>Clef_répartition[[#This Row],[Code association]]&amp;"_"&amp;Clef_répartition[[#This Row],[Nom association]]</f>
        <v>SDIS Morget_Association de communes Service de Défense Incendie et de Secours Morget</v>
      </c>
      <c r="E3576">
        <f>COUNTIFS(D$2:D3576,Clef_répartition[[#This Row],[Code_Nom]],J$2:J3576,Clef_répartition[[#This Row],[Année]])</f>
        <v>3</v>
      </c>
      <c r="F3576">
        <f>IF(Clef_répartition[[#This Row],[Code_Nom]]=D3575,F3575-1,(COUNTIFS(Clef_répartition[Code_Nom],Clef_répartition[[#This Row],[Code_Nom]],Clef_répartition[Année],Clef_répartition[[#This Row],[Année]])))</f>
        <v>22</v>
      </c>
      <c r="G3576" t="str">
        <f>Clef_répartition[[#This Row],[Code_Nom]]&amp;"_"&amp;Clef_répartition[[#This Row],[Nombre]]&amp;"_"&amp;Clef_répartition[[#This Row],[Année]]</f>
        <v>SDIS Morget_Association de communes Service de Défense Incendie et de Secours Morget_3_2017</v>
      </c>
      <c r="H3576" s="60">
        <v>5623</v>
      </c>
      <c r="I3576" s="60" t="s">
        <v>39</v>
      </c>
      <c r="J3576" s="60">
        <v>2017</v>
      </c>
      <c r="K3576" s="60">
        <v>1.2800000000000001E-2</v>
      </c>
    </row>
    <row r="3577" spans="1:11" x14ac:dyDescent="0.25">
      <c r="A3577" s="60" t="s">
        <v>721</v>
      </c>
      <c r="B3577" t="s">
        <v>646</v>
      </c>
      <c r="C3577" t="s">
        <v>647</v>
      </c>
      <c r="D3577" t="str">
        <f>Clef_répartition[[#This Row],[Code association]]&amp;"_"&amp;Clef_répartition[[#This Row],[Nom association]]</f>
        <v>SDIS Morget_Association de communes Service de Défense Incendie et de Secours Morget</v>
      </c>
      <c r="E3577">
        <f>COUNTIFS(D$2:D3577,Clef_répartition[[#This Row],[Code_Nom]],J$2:J3577,Clef_répartition[[#This Row],[Année]])</f>
        <v>4</v>
      </c>
      <c r="F3577">
        <f>IF(Clef_répartition[[#This Row],[Code_Nom]]=D3576,F3576-1,(COUNTIFS(Clef_répartition[Code_Nom],Clef_répartition[[#This Row],[Code_Nom]],Clef_répartition[Année],Clef_répartition[[#This Row],[Année]])))</f>
        <v>21</v>
      </c>
      <c r="G3577" t="str">
        <f>Clef_répartition[[#This Row],[Code_Nom]]&amp;"_"&amp;Clef_répartition[[#This Row],[Nombre]]&amp;"_"&amp;Clef_répartition[[#This Row],[Année]]</f>
        <v>SDIS Morget_Association de communes Service de Défense Incendie et de Secours Morget_4_2017</v>
      </c>
      <c r="H3577" s="60">
        <v>5628</v>
      </c>
      <c r="I3577" s="60" t="s">
        <v>67</v>
      </c>
      <c r="J3577" s="60">
        <v>2017</v>
      </c>
      <c r="K3577" s="60">
        <v>6.3E-3</v>
      </c>
    </row>
    <row r="3578" spans="1:11" x14ac:dyDescent="0.25">
      <c r="A3578" s="60" t="s">
        <v>721</v>
      </c>
      <c r="B3578" t="s">
        <v>646</v>
      </c>
      <c r="C3578" t="s">
        <v>647</v>
      </c>
      <c r="D3578" t="str">
        <f>Clef_répartition[[#This Row],[Code association]]&amp;"_"&amp;Clef_répartition[[#This Row],[Nom association]]</f>
        <v>SDIS Morget_Association de communes Service de Défense Incendie et de Secours Morget</v>
      </c>
      <c r="E3578">
        <f>COUNTIFS(D$2:D3578,Clef_répartition[[#This Row],[Code_Nom]],J$2:J3578,Clef_répartition[[#This Row],[Année]])</f>
        <v>5</v>
      </c>
      <c r="F3578">
        <f>IF(Clef_répartition[[#This Row],[Code_Nom]]=D3577,F3577-1,(COUNTIFS(Clef_répartition[Code_Nom],Clef_répartition[[#This Row],[Code_Nom]],Clef_répartition[Année],Clef_répartition[[#This Row],[Année]])))</f>
        <v>20</v>
      </c>
      <c r="G3578" t="str">
        <f>Clef_répartition[[#This Row],[Code_Nom]]&amp;"_"&amp;Clef_répartition[[#This Row],[Nombre]]&amp;"_"&amp;Clef_répartition[[#This Row],[Année]]</f>
        <v>SDIS Morget_Association de communes Service de Défense Incendie et de Secours Morget_5_2017</v>
      </c>
      <c r="H3578" s="60">
        <v>5629</v>
      </c>
      <c r="I3578" s="60" t="s">
        <v>68</v>
      </c>
      <c r="J3578" s="60">
        <v>2017</v>
      </c>
      <c r="K3578" s="60">
        <v>3.0999999999999999E-3</v>
      </c>
    </row>
    <row r="3579" spans="1:11" x14ac:dyDescent="0.25">
      <c r="A3579" s="60" t="s">
        <v>721</v>
      </c>
      <c r="B3579" t="s">
        <v>646</v>
      </c>
      <c r="C3579" t="s">
        <v>647</v>
      </c>
      <c r="D3579" t="str">
        <f>Clef_répartition[[#This Row],[Code association]]&amp;"_"&amp;Clef_répartition[[#This Row],[Nom association]]</f>
        <v>SDIS Morget_Association de communes Service de Défense Incendie et de Secours Morget</v>
      </c>
      <c r="E3579">
        <f>COUNTIFS(D$2:D3579,Clef_répartition[[#This Row],[Code_Nom]],J$2:J3579,Clef_répartition[[#This Row],[Année]])</f>
        <v>6</v>
      </c>
      <c r="F3579">
        <f>IF(Clef_répartition[[#This Row],[Code_Nom]]=D3578,F3578-1,(COUNTIFS(Clef_répartition[Code_Nom],Clef_répartition[[#This Row],[Code_Nom]],Clef_répartition[Année],Clef_répartition[[#This Row],[Année]])))</f>
        <v>19</v>
      </c>
      <c r="G3579" t="str">
        <f>Clef_répartition[[#This Row],[Code_Nom]]&amp;"_"&amp;Clef_répartition[[#This Row],[Nombre]]&amp;"_"&amp;Clef_répartition[[#This Row],[Année]]</f>
        <v>SDIS Morget_Association de communes Service de Défense Incendie et de Secours Morget_6_2017</v>
      </c>
      <c r="H3579" s="60">
        <v>5631</v>
      </c>
      <c r="I3579" s="60" t="s">
        <v>92</v>
      </c>
      <c r="J3579" s="60">
        <v>2017</v>
      </c>
      <c r="K3579" s="60">
        <v>1.3599999999999999E-2</v>
      </c>
    </row>
    <row r="3580" spans="1:11" x14ac:dyDescent="0.25">
      <c r="A3580" s="60" t="s">
        <v>721</v>
      </c>
      <c r="B3580" t="s">
        <v>646</v>
      </c>
      <c r="C3580" t="s">
        <v>647</v>
      </c>
      <c r="D3580" t="str">
        <f>Clef_répartition[[#This Row],[Code association]]&amp;"_"&amp;Clef_répartition[[#This Row],[Nom association]]</f>
        <v>SDIS Morget_Association de communes Service de Défense Incendie et de Secours Morget</v>
      </c>
      <c r="E3580">
        <f>COUNTIFS(D$2:D3580,Clef_répartition[[#This Row],[Code_Nom]],J$2:J3580,Clef_répartition[[#This Row],[Année]])</f>
        <v>7</v>
      </c>
      <c r="F3580">
        <f>IF(Clef_répartition[[#This Row],[Code_Nom]]=D3579,F3579-1,(COUNTIFS(Clef_répartition[Code_Nom],Clef_répartition[[#This Row],[Code_Nom]],Clef_répartition[Année],Clef_répartition[[#This Row],[Année]])))</f>
        <v>18</v>
      </c>
      <c r="G3580" t="str">
        <f>Clef_répartition[[#This Row],[Code_Nom]]&amp;"_"&amp;Clef_répartition[[#This Row],[Nombre]]&amp;"_"&amp;Clef_répartition[[#This Row],[Année]]</f>
        <v>SDIS Morget_Association de communes Service de Défense Incendie et de Secours Morget_7_2017</v>
      </c>
      <c r="H3580" s="60">
        <v>5632</v>
      </c>
      <c r="I3580" s="60" t="s">
        <v>93</v>
      </c>
      <c r="J3580" s="60">
        <v>2017</v>
      </c>
      <c r="K3580" s="60">
        <v>3.04E-2</v>
      </c>
    </row>
    <row r="3581" spans="1:11" x14ac:dyDescent="0.25">
      <c r="A3581" s="60" t="s">
        <v>721</v>
      </c>
      <c r="B3581" t="s">
        <v>646</v>
      </c>
      <c r="C3581" t="s">
        <v>647</v>
      </c>
      <c r="D3581" t="str">
        <f>Clef_répartition[[#This Row],[Code association]]&amp;"_"&amp;Clef_répartition[[#This Row],[Nom association]]</f>
        <v>SDIS Morget_Association de communes Service de Défense Incendie et de Secours Morget</v>
      </c>
      <c r="E3581">
        <f>COUNTIFS(D$2:D3581,Clef_répartition[[#This Row],[Code_Nom]],J$2:J3581,Clef_répartition[[#This Row],[Année]])</f>
        <v>8</v>
      </c>
      <c r="F3581">
        <f>IF(Clef_répartition[[#This Row],[Code_Nom]]=D3580,F3580-1,(COUNTIFS(Clef_répartition[Code_Nom],Clef_répartition[[#This Row],[Code_Nom]],Clef_répartition[Année],Clef_répartition[[#This Row],[Année]])))</f>
        <v>17</v>
      </c>
      <c r="G3581" t="str">
        <f>Clef_répartition[[#This Row],[Code_Nom]]&amp;"_"&amp;Clef_répartition[[#This Row],[Nombre]]&amp;"_"&amp;Clef_répartition[[#This Row],[Année]]</f>
        <v>SDIS Morget_Association de communes Service de Défense Incendie et de Secours Morget_8_2017</v>
      </c>
      <c r="H3581" s="60">
        <v>5633</v>
      </c>
      <c r="I3581" s="60" t="s">
        <v>100</v>
      </c>
      <c r="J3581" s="60">
        <v>2017</v>
      </c>
      <c r="K3581" s="60">
        <v>4.8899999999999999E-2</v>
      </c>
    </row>
    <row r="3582" spans="1:11" x14ac:dyDescent="0.25">
      <c r="A3582" s="60" t="s">
        <v>721</v>
      </c>
      <c r="B3582" t="s">
        <v>646</v>
      </c>
      <c r="C3582" t="s">
        <v>647</v>
      </c>
      <c r="D3582" t="str">
        <f>Clef_répartition[[#This Row],[Code association]]&amp;"_"&amp;Clef_répartition[[#This Row],[Nom association]]</f>
        <v>SDIS Morget_Association de communes Service de Défense Incendie et de Secours Morget</v>
      </c>
      <c r="E3582">
        <f>COUNTIFS(D$2:D3582,Clef_répartition[[#This Row],[Code_Nom]],J$2:J3582,Clef_répartition[[#This Row],[Année]])</f>
        <v>9</v>
      </c>
      <c r="F3582">
        <f>IF(Clef_répartition[[#This Row],[Code_Nom]]=D3581,F3581-1,(COUNTIFS(Clef_répartition[Code_Nom],Clef_répartition[[#This Row],[Code_Nom]],Clef_répartition[Année],Clef_répartition[[#This Row],[Année]])))</f>
        <v>16</v>
      </c>
      <c r="G3582" t="str">
        <f>Clef_répartition[[#This Row],[Code_Nom]]&amp;"_"&amp;Clef_répartition[[#This Row],[Nombre]]&amp;"_"&amp;Clef_répartition[[#This Row],[Année]]</f>
        <v>SDIS Morget_Association de communes Service de Défense Incendie et de Secours Morget_9_2017</v>
      </c>
      <c r="H3582" s="60">
        <v>5634</v>
      </c>
      <c r="I3582" s="60" t="s">
        <v>101</v>
      </c>
      <c r="J3582" s="60">
        <v>2017</v>
      </c>
      <c r="K3582" s="60">
        <v>4.9599999999999998E-2</v>
      </c>
    </row>
    <row r="3583" spans="1:11" x14ac:dyDescent="0.25">
      <c r="A3583" s="60" t="s">
        <v>721</v>
      </c>
      <c r="B3583" t="s">
        <v>646</v>
      </c>
      <c r="C3583" t="s">
        <v>647</v>
      </c>
      <c r="D3583" t="str">
        <f>Clef_répartition[[#This Row],[Code association]]&amp;"_"&amp;Clef_répartition[[#This Row],[Nom association]]</f>
        <v>SDIS Morget_Association de communes Service de Défense Incendie et de Secours Morget</v>
      </c>
      <c r="E3583">
        <f>COUNTIFS(D$2:D3583,Clef_répartition[[#This Row],[Code_Nom]],J$2:J3583,Clef_répartition[[#This Row],[Année]])</f>
        <v>10</v>
      </c>
      <c r="F3583">
        <f>IF(Clef_répartition[[#This Row],[Code_Nom]]=D3582,F3582-1,(COUNTIFS(Clef_répartition[Code_Nom],Clef_répartition[[#This Row],[Code_Nom]],Clef_répartition[Année],Clef_répartition[[#This Row],[Année]])))</f>
        <v>15</v>
      </c>
      <c r="G3583" t="str">
        <f>Clef_répartition[[#This Row],[Code_Nom]]&amp;"_"&amp;Clef_répartition[[#This Row],[Nombre]]&amp;"_"&amp;Clef_répartition[[#This Row],[Année]]</f>
        <v>SDIS Morget_Association de communes Service de Défense Incendie et de Secours Morget_10_2017</v>
      </c>
      <c r="H3583" s="60">
        <v>5636</v>
      </c>
      <c r="I3583" s="60" t="s">
        <v>109</v>
      </c>
      <c r="J3583" s="60">
        <v>2017</v>
      </c>
      <c r="K3583" s="60">
        <v>5.8599999999999999E-2</v>
      </c>
    </row>
    <row r="3584" spans="1:11" x14ac:dyDescent="0.25">
      <c r="A3584" s="60" t="s">
        <v>721</v>
      </c>
      <c r="B3584" t="s">
        <v>646</v>
      </c>
      <c r="C3584" t="s">
        <v>647</v>
      </c>
      <c r="D3584" t="str">
        <f>Clef_répartition[[#This Row],[Code association]]&amp;"_"&amp;Clef_répartition[[#This Row],[Nom association]]</f>
        <v>SDIS Morget_Association de communes Service de Défense Incendie et de Secours Morget</v>
      </c>
      <c r="E3584">
        <f>COUNTIFS(D$2:D3584,Clef_répartition[[#This Row],[Code_Nom]],J$2:J3584,Clef_répartition[[#This Row],[Année]])</f>
        <v>11</v>
      </c>
      <c r="F3584">
        <f>IF(Clef_répartition[[#This Row],[Code_Nom]]=D3583,F3583-1,(COUNTIFS(Clef_répartition[Code_Nom],Clef_répartition[[#This Row],[Code_Nom]],Clef_répartition[Année],Clef_répartition[[#This Row],[Année]])))</f>
        <v>14</v>
      </c>
      <c r="G3584" t="str">
        <f>Clef_répartition[[#This Row],[Code_Nom]]&amp;"_"&amp;Clef_répartition[[#This Row],[Nombre]]&amp;"_"&amp;Clef_répartition[[#This Row],[Année]]</f>
        <v>SDIS Morget_Association de communes Service de Défense Incendie et de Secours Morget_11_2017</v>
      </c>
      <c r="H3584" s="60">
        <v>5656</v>
      </c>
      <c r="I3584" s="60" t="s">
        <v>135</v>
      </c>
      <c r="J3584" s="60">
        <v>2017</v>
      </c>
      <c r="K3584" s="60">
        <v>7.5300000000000006E-2</v>
      </c>
    </row>
    <row r="3585" spans="1:11" x14ac:dyDescent="0.25">
      <c r="A3585" s="60" t="s">
        <v>721</v>
      </c>
      <c r="B3585" t="s">
        <v>646</v>
      </c>
      <c r="C3585" t="s">
        <v>647</v>
      </c>
      <c r="D3585" t="str">
        <f>Clef_répartition[[#This Row],[Code association]]&amp;"_"&amp;Clef_répartition[[#This Row],[Nom association]]</f>
        <v>SDIS Morget_Association de communes Service de Défense Incendie et de Secours Morget</v>
      </c>
      <c r="E3585">
        <f>COUNTIFS(D$2:D3585,Clef_répartition[[#This Row],[Code_Nom]],J$2:J3585,Clef_répartition[[#This Row],[Année]])</f>
        <v>12</v>
      </c>
      <c r="F3585">
        <f>IF(Clef_répartition[[#This Row],[Code_Nom]]=D3584,F3584-1,(COUNTIFS(Clef_répartition[Code_Nom],Clef_répartition[[#This Row],[Code_Nom]],Clef_répartition[Année],Clef_répartition[[#This Row],[Année]])))</f>
        <v>13</v>
      </c>
      <c r="G3585" t="str">
        <f>Clef_répartition[[#This Row],[Code_Nom]]&amp;"_"&amp;Clef_répartition[[#This Row],[Nombre]]&amp;"_"&amp;Clef_répartition[[#This Row],[Année]]</f>
        <v>SDIS Morget_Association de communes Service de Défense Incendie et de Secours Morget_12_2017</v>
      </c>
      <c r="H3585" s="60">
        <v>5638</v>
      </c>
      <c r="I3585" s="60" t="s">
        <v>161</v>
      </c>
      <c r="J3585" s="60">
        <v>2017</v>
      </c>
      <c r="K3585" s="60">
        <v>4.8399999999999999E-2</v>
      </c>
    </row>
    <row r="3586" spans="1:11" x14ac:dyDescent="0.25">
      <c r="A3586" s="60" t="s">
        <v>721</v>
      </c>
      <c r="B3586" t="s">
        <v>646</v>
      </c>
      <c r="C3586" t="s">
        <v>647</v>
      </c>
      <c r="D3586" t="str">
        <f>Clef_répartition[[#This Row],[Code association]]&amp;"_"&amp;Clef_répartition[[#This Row],[Nom association]]</f>
        <v>SDIS Morget_Association de communes Service de Défense Incendie et de Secours Morget</v>
      </c>
      <c r="E3586">
        <f>COUNTIFS(D$2:D3586,Clef_répartition[[#This Row],[Code_Nom]],J$2:J3586,Clef_répartition[[#This Row],[Année]])</f>
        <v>13</v>
      </c>
      <c r="F3586">
        <f>IF(Clef_répartition[[#This Row],[Code_Nom]]=D3585,F3585-1,(COUNTIFS(Clef_répartition[Code_Nom],Clef_répartition[[#This Row],[Code_Nom]],Clef_répartition[Année],Clef_répartition[[#This Row],[Année]])))</f>
        <v>12</v>
      </c>
      <c r="G3586" t="str">
        <f>Clef_répartition[[#This Row],[Code_Nom]]&amp;"_"&amp;Clef_répartition[[#This Row],[Nombre]]&amp;"_"&amp;Clef_répartition[[#This Row],[Année]]</f>
        <v>SDIS Morget_Association de communes Service de Défense Incendie et de Secours Morget_13_2017</v>
      </c>
      <c r="H3586" s="60">
        <v>5639</v>
      </c>
      <c r="I3586" s="60" t="s">
        <v>166</v>
      </c>
      <c r="J3586" s="60">
        <v>2017</v>
      </c>
      <c r="K3586" s="60">
        <v>1.44E-2</v>
      </c>
    </row>
    <row r="3587" spans="1:11" x14ac:dyDescent="0.25">
      <c r="A3587" s="60" t="s">
        <v>721</v>
      </c>
      <c r="B3587" t="s">
        <v>646</v>
      </c>
      <c r="C3587" t="s">
        <v>647</v>
      </c>
      <c r="D3587" t="str">
        <f>Clef_répartition[[#This Row],[Code association]]&amp;"_"&amp;Clef_répartition[[#This Row],[Nom association]]</f>
        <v>SDIS Morget_Association de communes Service de Défense Incendie et de Secours Morget</v>
      </c>
      <c r="E3587">
        <f>COUNTIFS(D$2:D3587,Clef_répartition[[#This Row],[Code_Nom]],J$2:J3587,Clef_répartition[[#This Row],[Année]])</f>
        <v>14</v>
      </c>
      <c r="F3587">
        <f>IF(Clef_répartition[[#This Row],[Code_Nom]]=D3586,F3586-1,(COUNTIFS(Clef_répartition[Code_Nom],Clef_répartition[[#This Row],[Code_Nom]],Clef_répartition[Année],Clef_répartition[[#This Row],[Année]])))</f>
        <v>11</v>
      </c>
      <c r="G3587" t="str">
        <f>Clef_répartition[[#This Row],[Code_Nom]]&amp;"_"&amp;Clef_répartition[[#This Row],[Nombre]]&amp;"_"&amp;Clef_répartition[[#This Row],[Année]]</f>
        <v>SDIS Morget_Association de communes Service de Défense Incendie et de Secours Morget_14_2017</v>
      </c>
      <c r="H3587" s="60">
        <v>5640</v>
      </c>
      <c r="I3587" s="60" t="s">
        <v>168</v>
      </c>
      <c r="J3587" s="60">
        <v>2017</v>
      </c>
      <c r="K3587" s="60">
        <v>1.2500000000000001E-2</v>
      </c>
    </row>
    <row r="3588" spans="1:11" x14ac:dyDescent="0.25">
      <c r="A3588" s="60" t="s">
        <v>721</v>
      </c>
      <c r="B3588" t="s">
        <v>646</v>
      </c>
      <c r="C3588" t="s">
        <v>647</v>
      </c>
      <c r="D3588" t="str">
        <f>Clef_répartition[[#This Row],[Code association]]&amp;"_"&amp;Clef_répartition[[#This Row],[Nom association]]</f>
        <v>SDIS Morget_Association de communes Service de Défense Incendie et de Secours Morget</v>
      </c>
      <c r="E3588">
        <f>COUNTIFS(D$2:D3588,Clef_répartition[[#This Row],[Code_Nom]],J$2:J3588,Clef_répartition[[#This Row],[Année]])</f>
        <v>15</v>
      </c>
      <c r="F3588">
        <f>IF(Clef_répartition[[#This Row],[Code_Nom]]=D3587,F3587-1,(COUNTIFS(Clef_répartition[Code_Nom],Clef_répartition[[#This Row],[Code_Nom]],Clef_répartition[Année],Clef_répartition[[#This Row],[Année]])))</f>
        <v>10</v>
      </c>
      <c r="G3588" t="str">
        <f>Clef_répartition[[#This Row],[Code_Nom]]&amp;"_"&amp;Clef_répartition[[#This Row],[Nombre]]&amp;"_"&amp;Clef_répartition[[#This Row],[Année]]</f>
        <v>SDIS Morget_Association de communes Service de Défense Incendie et de Secours Morget_15_2017</v>
      </c>
      <c r="H3588" s="60">
        <v>5642</v>
      </c>
      <c r="I3588" s="60" t="s">
        <v>190</v>
      </c>
      <c r="J3588" s="60">
        <v>2017</v>
      </c>
      <c r="K3588" s="60">
        <v>0.28949999999999998</v>
      </c>
    </row>
    <row r="3589" spans="1:11" x14ac:dyDescent="0.25">
      <c r="A3589" s="60" t="s">
        <v>721</v>
      </c>
      <c r="B3589" t="s">
        <v>646</v>
      </c>
      <c r="C3589" t="s">
        <v>647</v>
      </c>
      <c r="D3589" t="str">
        <f>Clef_répartition[[#This Row],[Code association]]&amp;"_"&amp;Clef_répartition[[#This Row],[Nom association]]</f>
        <v>SDIS Morget_Association de communes Service de Défense Incendie et de Secours Morget</v>
      </c>
      <c r="E3589">
        <f>COUNTIFS(D$2:D3589,Clef_répartition[[#This Row],[Code_Nom]],J$2:J3589,Clef_répartition[[#This Row],[Année]])</f>
        <v>16</v>
      </c>
      <c r="F3589">
        <f>IF(Clef_répartition[[#This Row],[Code_Nom]]=D3588,F3588-1,(COUNTIFS(Clef_répartition[Code_Nom],Clef_répartition[[#This Row],[Code_Nom]],Clef_répartition[Année],Clef_répartition[[#This Row],[Année]])))</f>
        <v>9</v>
      </c>
      <c r="G3589" t="str">
        <f>Clef_répartition[[#This Row],[Code_Nom]]&amp;"_"&amp;Clef_répartition[[#This Row],[Nombre]]&amp;"_"&amp;Clef_répartition[[#This Row],[Année]]</f>
        <v>SDIS Morget_Association de communes Service de Défense Incendie et de Secours Morget_16_2017</v>
      </c>
      <c r="H3589" s="60">
        <v>5643</v>
      </c>
      <c r="I3589" s="60" t="s">
        <v>221</v>
      </c>
      <c r="J3589" s="60">
        <v>2017</v>
      </c>
      <c r="K3589" s="60">
        <v>9.4600000000000004E-2</v>
      </c>
    </row>
    <row r="3590" spans="1:11" x14ac:dyDescent="0.25">
      <c r="A3590" s="60" t="s">
        <v>721</v>
      </c>
      <c r="B3590" t="s">
        <v>646</v>
      </c>
      <c r="C3590" t="s">
        <v>647</v>
      </c>
      <c r="D3590" t="str">
        <f>Clef_répartition[[#This Row],[Code association]]&amp;"_"&amp;Clef_répartition[[#This Row],[Nom association]]</f>
        <v>SDIS Morget_Association de communes Service de Défense Incendie et de Secours Morget</v>
      </c>
      <c r="E3590">
        <f>COUNTIFS(D$2:D3590,Clef_répartition[[#This Row],[Code_Nom]],J$2:J3590,Clef_répartition[[#This Row],[Année]])</f>
        <v>17</v>
      </c>
      <c r="F3590">
        <f>IF(Clef_répartition[[#This Row],[Code_Nom]]=D3589,F3589-1,(COUNTIFS(Clef_répartition[Code_Nom],Clef_répartition[[#This Row],[Code_Nom]],Clef_répartition[Année],Clef_répartition[[#This Row],[Année]])))</f>
        <v>8</v>
      </c>
      <c r="G3590" t="str">
        <f>Clef_répartition[[#This Row],[Code_Nom]]&amp;"_"&amp;Clef_répartition[[#This Row],[Nombre]]&amp;"_"&amp;Clef_répartition[[#This Row],[Année]]</f>
        <v>SDIS Morget_Association de communes Service de Défense Incendie et de Secours Morget_17_2017</v>
      </c>
      <c r="H3590" s="60">
        <v>5645</v>
      </c>
      <c r="I3590" s="60" t="s">
        <v>235</v>
      </c>
      <c r="J3590" s="60">
        <v>2017</v>
      </c>
      <c r="K3590" s="60">
        <v>9.4999999999999998E-3</v>
      </c>
    </row>
    <row r="3591" spans="1:11" x14ac:dyDescent="0.25">
      <c r="A3591" s="60" t="s">
        <v>721</v>
      </c>
      <c r="B3591" t="s">
        <v>646</v>
      </c>
      <c r="C3591" t="s">
        <v>647</v>
      </c>
      <c r="D3591" t="str">
        <f>Clef_répartition[[#This Row],[Code association]]&amp;"_"&amp;Clef_répartition[[#This Row],[Nom association]]</f>
        <v>SDIS Morget_Association de communes Service de Défense Incendie et de Secours Morget</v>
      </c>
      <c r="E3591">
        <f>COUNTIFS(D$2:D3591,Clef_répartition[[#This Row],[Code_Nom]],J$2:J3591,Clef_répartition[[#This Row],[Année]])</f>
        <v>18</v>
      </c>
      <c r="F3591">
        <f>IF(Clef_répartition[[#This Row],[Code_Nom]]=D3590,F3590-1,(COUNTIFS(Clef_répartition[Code_Nom],Clef_répartition[[#This Row],[Code_Nom]],Clef_répartition[Année],Clef_répartition[[#This Row],[Année]])))</f>
        <v>7</v>
      </c>
      <c r="G3591" t="str">
        <f>Clef_répartition[[#This Row],[Code_Nom]]&amp;"_"&amp;Clef_répartition[[#This Row],[Nombre]]&amp;"_"&amp;Clef_répartition[[#This Row],[Année]]</f>
        <v>SDIS Morget_Association de communes Service de Défense Incendie et de Secours Morget_18_2017</v>
      </c>
      <c r="H3591" s="60">
        <v>5646</v>
      </c>
      <c r="I3591" s="60" t="s">
        <v>247</v>
      </c>
      <c r="J3591" s="60">
        <v>2017</v>
      </c>
      <c r="K3591" s="60">
        <v>0.106</v>
      </c>
    </row>
    <row r="3592" spans="1:11" x14ac:dyDescent="0.25">
      <c r="A3592" s="60" t="s">
        <v>721</v>
      </c>
      <c r="B3592" t="s">
        <v>646</v>
      </c>
      <c r="C3592" t="s">
        <v>647</v>
      </c>
      <c r="D3592" t="str">
        <f>Clef_répartition[[#This Row],[Code association]]&amp;"_"&amp;Clef_répartition[[#This Row],[Nom association]]</f>
        <v>SDIS Morget_Association de communes Service de Défense Incendie et de Secours Morget</v>
      </c>
      <c r="E3592">
        <f>COUNTIFS(D$2:D3592,Clef_répartition[[#This Row],[Code_Nom]],J$2:J3592,Clef_répartition[[#This Row],[Année]])</f>
        <v>19</v>
      </c>
      <c r="F3592">
        <f>IF(Clef_répartition[[#This Row],[Code_Nom]]=D3591,F3591-1,(COUNTIFS(Clef_répartition[Code_Nom],Clef_répartition[[#This Row],[Code_Nom]],Clef_répartition[Année],Clef_répartition[[#This Row],[Année]])))</f>
        <v>6</v>
      </c>
      <c r="G3592" t="str">
        <f>Clef_répartition[[#This Row],[Code_Nom]]&amp;"_"&amp;Clef_répartition[[#This Row],[Nombre]]&amp;"_"&amp;Clef_répartition[[#This Row],[Année]]</f>
        <v>SDIS Morget_Association de communes Service de Défense Incendie et de Secours Morget_19_2017</v>
      </c>
      <c r="H3592" s="60">
        <v>5649</v>
      </c>
      <c r="I3592" s="60" t="s">
        <v>264</v>
      </c>
      <c r="J3592" s="60">
        <v>2017</v>
      </c>
      <c r="K3592" s="60">
        <v>3.7199999999999997E-2</v>
      </c>
    </row>
    <row r="3593" spans="1:11" x14ac:dyDescent="0.25">
      <c r="A3593" s="60" t="s">
        <v>721</v>
      </c>
      <c r="B3593" t="s">
        <v>646</v>
      </c>
      <c r="C3593" t="s">
        <v>647</v>
      </c>
      <c r="D3593" t="str">
        <f>Clef_répartition[[#This Row],[Code association]]&amp;"_"&amp;Clef_répartition[[#This Row],[Nom association]]</f>
        <v>SDIS Morget_Association de communes Service de Défense Incendie et de Secours Morget</v>
      </c>
      <c r="E3593">
        <f>COUNTIFS(D$2:D3593,Clef_répartition[[#This Row],[Code_Nom]],J$2:J3593,Clef_répartition[[#This Row],[Année]])</f>
        <v>20</v>
      </c>
      <c r="F3593">
        <f>IF(Clef_répartition[[#This Row],[Code_Nom]]=D3592,F3592-1,(COUNTIFS(Clef_répartition[Code_Nom],Clef_répartition[[#This Row],[Code_Nom]],Clef_répartition[Année],Clef_répartition[[#This Row],[Année]])))</f>
        <v>5</v>
      </c>
      <c r="G3593" t="str">
        <f>Clef_répartition[[#This Row],[Code_Nom]]&amp;"_"&amp;Clef_répartition[[#This Row],[Nombre]]&amp;"_"&amp;Clef_répartition[[#This Row],[Année]]</f>
        <v>SDIS Morget_Association de communes Service de Défense Incendie et de Secours Morget_20_2017</v>
      </c>
      <c r="H3593" s="60">
        <v>5650</v>
      </c>
      <c r="I3593" s="60" t="s">
        <v>276</v>
      </c>
      <c r="J3593" s="60">
        <v>2017</v>
      </c>
      <c r="K3593" s="60">
        <v>4.0000000000000001E-3</v>
      </c>
    </row>
    <row r="3594" spans="1:11" x14ac:dyDescent="0.25">
      <c r="A3594" s="60" t="s">
        <v>721</v>
      </c>
      <c r="B3594" t="s">
        <v>646</v>
      </c>
      <c r="C3594" t="s">
        <v>647</v>
      </c>
      <c r="D3594" t="str">
        <f>Clef_répartition[[#This Row],[Code association]]&amp;"_"&amp;Clef_répartition[[#This Row],[Nom association]]</f>
        <v>SDIS Morget_Association de communes Service de Défense Incendie et de Secours Morget</v>
      </c>
      <c r="E3594">
        <f>COUNTIFS(D$2:D3594,Clef_répartition[[#This Row],[Code_Nom]],J$2:J3594,Clef_répartition[[#This Row],[Année]])</f>
        <v>21</v>
      </c>
      <c r="F3594">
        <f>IF(Clef_répartition[[#This Row],[Code_Nom]]=D3593,F3593-1,(COUNTIFS(Clef_répartition[Code_Nom],Clef_répartition[[#This Row],[Code_Nom]],Clef_répartition[Année],Clef_répartition[[#This Row],[Année]])))</f>
        <v>4</v>
      </c>
      <c r="G3594" t="str">
        <f>Clef_répartition[[#This Row],[Code_Nom]]&amp;"_"&amp;Clef_répartition[[#This Row],[Nombre]]&amp;"_"&amp;Clef_répartition[[#This Row],[Année]]</f>
        <v>SDIS Morget_Association de communes Service de Défense Incendie et de Secours Morget_21_2017</v>
      </c>
      <c r="H3594" s="60">
        <v>5652</v>
      </c>
      <c r="I3594" s="60" t="s">
        <v>284</v>
      </c>
      <c r="J3594" s="60">
        <v>2017</v>
      </c>
      <c r="K3594" s="60">
        <v>1.06E-2</v>
      </c>
    </row>
    <row r="3595" spans="1:11" x14ac:dyDescent="0.25">
      <c r="A3595" s="60" t="s">
        <v>721</v>
      </c>
      <c r="B3595" t="s">
        <v>646</v>
      </c>
      <c r="C3595" t="s">
        <v>647</v>
      </c>
      <c r="D3595" t="str">
        <f>Clef_répartition[[#This Row],[Code association]]&amp;"_"&amp;Clef_répartition[[#This Row],[Nom association]]</f>
        <v>SDIS Morget_Association de communes Service de Défense Incendie et de Secours Morget</v>
      </c>
      <c r="E3595">
        <f>COUNTIFS(D$2:D3595,Clef_répartition[[#This Row],[Code_Nom]],J$2:J3595,Clef_répartition[[#This Row],[Année]])</f>
        <v>22</v>
      </c>
      <c r="F3595">
        <f>IF(Clef_répartition[[#This Row],[Code_Nom]]=D3594,F3594-1,(COUNTIFS(Clef_répartition[Code_Nom],Clef_répartition[[#This Row],[Code_Nom]],Clef_répartition[Année],Clef_répartition[[#This Row],[Année]])))</f>
        <v>3</v>
      </c>
      <c r="G3595" t="str">
        <f>Clef_répartition[[#This Row],[Code_Nom]]&amp;"_"&amp;Clef_répartition[[#This Row],[Nombre]]&amp;"_"&amp;Clef_répartition[[#This Row],[Année]]</f>
        <v>SDIS Morget_Association de communes Service de Défense Incendie et de Secours Morget_22_2017</v>
      </c>
      <c r="H3595" s="60">
        <v>5653</v>
      </c>
      <c r="I3595" s="60" t="s">
        <v>291</v>
      </c>
      <c r="J3595" s="60">
        <v>2017</v>
      </c>
      <c r="K3595" s="60">
        <v>1.5800000000000002E-2</v>
      </c>
    </row>
    <row r="3596" spans="1:11" x14ac:dyDescent="0.25">
      <c r="A3596" s="60" t="s">
        <v>721</v>
      </c>
      <c r="B3596" t="s">
        <v>646</v>
      </c>
      <c r="C3596" t="s">
        <v>647</v>
      </c>
      <c r="D3596" t="str">
        <f>Clef_répartition[[#This Row],[Code association]]&amp;"_"&amp;Clef_répartition[[#This Row],[Nom association]]</f>
        <v>SDIS Morget_Association de communes Service de Défense Incendie et de Secours Morget</v>
      </c>
      <c r="E3596">
        <f>COUNTIFS(D$2:D3596,Clef_répartition[[#This Row],[Code_Nom]],J$2:J3596,Clef_répartition[[#This Row],[Année]])</f>
        <v>23</v>
      </c>
      <c r="F3596">
        <f>IF(Clef_répartition[[#This Row],[Code_Nom]]=D3595,F3595-1,(COUNTIFS(Clef_répartition[Code_Nom],Clef_répartition[[#This Row],[Code_Nom]],Clef_répartition[Année],Clef_répartition[[#This Row],[Année]])))</f>
        <v>2</v>
      </c>
      <c r="G3596" t="str">
        <f>Clef_répartition[[#This Row],[Code_Nom]]&amp;"_"&amp;Clef_répartition[[#This Row],[Nombre]]&amp;"_"&amp;Clef_répartition[[#This Row],[Année]]</f>
        <v>SDIS Morget_Association de communes Service de Défense Incendie et de Secours Morget_23_2017</v>
      </c>
      <c r="H3596" s="60">
        <v>5654</v>
      </c>
      <c r="I3596" s="60" t="s">
        <v>295</v>
      </c>
      <c r="J3596" s="60">
        <v>2017</v>
      </c>
      <c r="K3596" s="60">
        <v>9.2999999999999992E-3</v>
      </c>
    </row>
    <row r="3597" spans="1:11" x14ac:dyDescent="0.25">
      <c r="A3597" s="60" t="s">
        <v>721</v>
      </c>
      <c r="B3597" t="s">
        <v>646</v>
      </c>
      <c r="C3597" t="s">
        <v>647</v>
      </c>
      <c r="D3597" t="str">
        <f>Clef_répartition[[#This Row],[Code association]]&amp;"_"&amp;Clef_répartition[[#This Row],[Nom association]]</f>
        <v>SDIS Morget_Association de communes Service de Défense Incendie et de Secours Morget</v>
      </c>
      <c r="E3597">
        <f>COUNTIFS(D$2:D3597,Clef_répartition[[#This Row],[Code_Nom]],J$2:J3597,Clef_répartition[[#This Row],[Année]])</f>
        <v>24</v>
      </c>
      <c r="F3597">
        <f>IF(Clef_répartition[[#This Row],[Code_Nom]]=D3596,F3596-1,(COUNTIFS(Clef_répartition[Code_Nom],Clef_répartition[[#This Row],[Code_Nom]],Clef_répartition[Année],Clef_répartition[[#This Row],[Année]])))</f>
        <v>1</v>
      </c>
      <c r="G3597" t="str">
        <f>Clef_répartition[[#This Row],[Code_Nom]]&amp;"_"&amp;Clef_répartition[[#This Row],[Nombre]]&amp;"_"&amp;Clef_répartition[[#This Row],[Année]]</f>
        <v>SDIS Morget_Association de communes Service de Défense Incendie et de Secours Morget_24_2017</v>
      </c>
      <c r="H3597" s="60">
        <v>5655</v>
      </c>
      <c r="I3597" s="60" t="s">
        <v>297</v>
      </c>
      <c r="J3597" s="60">
        <v>2017</v>
      </c>
      <c r="K3597" s="60">
        <v>2.7300000000000001E-2</v>
      </c>
    </row>
    <row r="3598" spans="1:11" x14ac:dyDescent="0.25">
      <c r="A3598" s="60" t="s">
        <v>721</v>
      </c>
      <c r="B3598" t="s">
        <v>531</v>
      </c>
      <c r="C3598" t="s">
        <v>532</v>
      </c>
      <c r="D359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598">
        <f>COUNTIFS(D$2:D3598,Clef_répartition[[#This Row],[Code_Nom]],J$2:J3598,Clef_répartition[[#This Row],[Année]])</f>
        <v>1</v>
      </c>
      <c r="F3598">
        <f>IF(Clef_répartition[[#This Row],[Code_Nom]]=D3597,F3597-1,(COUNTIFS(Clef_répartition[Code_Nom],Clef_répartition[[#This Row],[Code_Nom]],Clef_répartition[Année],Clef_répartition[[#This Row],[Année]])))</f>
        <v>41</v>
      </c>
      <c r="G359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vaudois_1_2017</v>
      </c>
      <c r="H3598" s="60">
        <v>5902</v>
      </c>
      <c r="I3598" s="60" t="s">
        <v>18</v>
      </c>
      <c r="J3598" s="60">
        <v>2017</v>
      </c>
      <c r="K3598" s="60">
        <v>6.3696491975933859E-3</v>
      </c>
    </row>
    <row r="3599" spans="1:11" x14ac:dyDescent="0.25">
      <c r="A3599" s="60" t="s">
        <v>721</v>
      </c>
      <c r="B3599" t="s">
        <v>531</v>
      </c>
      <c r="C3599" t="s">
        <v>532</v>
      </c>
      <c r="D359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599">
        <f>COUNTIFS(D$2:D3599,Clef_répartition[[#This Row],[Code_Nom]],J$2:J3599,Clef_répartition[[#This Row],[Année]])</f>
        <v>2</v>
      </c>
      <c r="F3599">
        <f>IF(Clef_répartition[[#This Row],[Code_Nom]]=D3598,F3598-1,(COUNTIFS(Clef_répartition[Code_Nom],Clef_répartition[[#This Row],[Code_Nom]],Clef_répartition[Année],Clef_répartition[[#This Row],[Année]])))</f>
        <v>40</v>
      </c>
      <c r="G359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vaudois_2_2017</v>
      </c>
      <c r="H3599" s="60">
        <v>5903</v>
      </c>
      <c r="I3599" s="60" t="s">
        <v>24</v>
      </c>
      <c r="J3599" s="60">
        <v>2017</v>
      </c>
      <c r="K3599" s="60">
        <v>3.6367351028491353E-3</v>
      </c>
    </row>
    <row r="3600" spans="1:11" x14ac:dyDescent="0.25">
      <c r="A3600" s="60" t="s">
        <v>721</v>
      </c>
      <c r="B3600" t="s">
        <v>531</v>
      </c>
      <c r="C3600" t="s">
        <v>532</v>
      </c>
      <c r="D360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0">
        <f>COUNTIFS(D$2:D3600,Clef_répartition[[#This Row],[Code_Nom]],J$2:J3600,Clef_répartition[[#This Row],[Année]])</f>
        <v>3</v>
      </c>
      <c r="F3600">
        <f>IF(Clef_répartition[[#This Row],[Code_Nom]]=D3599,F3599-1,(COUNTIFS(Clef_répartition[Code_Nom],Clef_répartition[[#This Row],[Code_Nom]],Clef_répartition[Année],Clef_répartition[[#This Row],[Année]])))</f>
        <v>39</v>
      </c>
      <c r="G360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vaudois_3_2017</v>
      </c>
      <c r="H3600" s="60">
        <v>5551</v>
      </c>
      <c r="I3600" s="60" t="s">
        <v>28</v>
      </c>
      <c r="J3600" s="60">
        <v>2017</v>
      </c>
      <c r="K3600" s="60">
        <v>9.1887170741017637E-3</v>
      </c>
    </row>
    <row r="3601" spans="1:11" x14ac:dyDescent="0.25">
      <c r="A3601" s="60" t="s">
        <v>721</v>
      </c>
      <c r="B3601" t="s">
        <v>531</v>
      </c>
      <c r="C3601" t="s">
        <v>532</v>
      </c>
      <c r="D360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1">
        <f>COUNTIFS(D$2:D3601,Clef_répartition[[#This Row],[Code_Nom]],J$2:J3601,Clef_répartition[[#This Row],[Année]])</f>
        <v>4</v>
      </c>
      <c r="F3601">
        <f>IF(Clef_répartition[[#This Row],[Code_Nom]]=D3600,F3600-1,(COUNTIFS(Clef_répartition[Code_Nom],Clef_répartition[[#This Row],[Code_Nom]],Clef_répartition[Année],Clef_répartition[[#This Row],[Année]])))</f>
        <v>38</v>
      </c>
      <c r="G360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vaudois_4_2017</v>
      </c>
      <c r="H3601" s="60">
        <v>5904</v>
      </c>
      <c r="I3601" s="60" t="s">
        <v>46</v>
      </c>
      <c r="J3601" s="60">
        <v>2017</v>
      </c>
      <c r="K3601" s="60">
        <v>9.8094774161132988E-3</v>
      </c>
    </row>
    <row r="3602" spans="1:11" x14ac:dyDescent="0.25">
      <c r="A3602" s="60" t="s">
        <v>721</v>
      </c>
      <c r="B3602" t="s">
        <v>531</v>
      </c>
      <c r="C3602" t="s">
        <v>532</v>
      </c>
      <c r="D360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2">
        <f>COUNTIFS(D$2:D3602,Clef_répartition[[#This Row],[Code_Nom]],J$2:J3602,Clef_répartition[[#This Row],[Année]])</f>
        <v>5</v>
      </c>
      <c r="F3602">
        <f>IF(Clef_répartition[[#This Row],[Code_Nom]]=D3601,F3601-1,(COUNTIFS(Clef_répartition[Code_Nom],Clef_répartition[[#This Row],[Code_Nom]],Clef_répartition[Année],Clef_répartition[[#This Row],[Année]])))</f>
        <v>37</v>
      </c>
      <c r="G360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vaudois_5_2017</v>
      </c>
      <c r="H3602" s="60">
        <v>5553</v>
      </c>
      <c r="I3602" s="60" t="s">
        <v>47</v>
      </c>
      <c r="J3602" s="60">
        <v>2017</v>
      </c>
      <c r="K3602" s="60">
        <v>1.7989358906883388E-2</v>
      </c>
    </row>
    <row r="3603" spans="1:11" x14ac:dyDescent="0.25">
      <c r="A3603" s="60" t="s">
        <v>721</v>
      </c>
      <c r="B3603" t="s">
        <v>531</v>
      </c>
      <c r="C3603" t="s">
        <v>532</v>
      </c>
      <c r="D360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3">
        <f>COUNTIFS(D$2:D3603,Clef_répartition[[#This Row],[Code_Nom]],J$2:J3603,Clef_répartition[[#This Row],[Année]])</f>
        <v>6</v>
      </c>
      <c r="F3603">
        <f>IF(Clef_répartition[[#This Row],[Code_Nom]]=D3602,F3602-1,(COUNTIFS(Clef_répartition[Code_Nom],Clef_répartition[[#This Row],[Code_Nom]],Clef_répartition[Année],Clef_répartition[[#This Row],[Année]])))</f>
        <v>36</v>
      </c>
      <c r="G360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vaudois_6_2017</v>
      </c>
      <c r="H3603" s="60">
        <v>5905</v>
      </c>
      <c r="I3603" s="60" t="s">
        <v>49</v>
      </c>
      <c r="J3603" s="60">
        <v>2017</v>
      </c>
      <c r="K3603" s="60">
        <v>1.0881186401830802E-2</v>
      </c>
    </row>
    <row r="3604" spans="1:11" x14ac:dyDescent="0.25">
      <c r="A3604" s="60" t="s">
        <v>721</v>
      </c>
      <c r="B3604" t="s">
        <v>531</v>
      </c>
      <c r="C3604" t="s">
        <v>532</v>
      </c>
      <c r="D360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4">
        <f>COUNTIFS(D$2:D3604,Clef_répartition[[#This Row],[Code_Nom]],J$2:J3604,Clef_répartition[[#This Row],[Année]])</f>
        <v>7</v>
      </c>
      <c r="F3604">
        <f>IF(Clef_répartition[[#This Row],[Code_Nom]]=D3603,F3603-1,(COUNTIFS(Clef_répartition[Code_Nom],Clef_répartition[[#This Row],[Code_Nom]],Clef_répartition[Année],Clef_répartition[[#This Row],[Année]])))</f>
        <v>35</v>
      </c>
      <c r="G360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vaudois_7_2017</v>
      </c>
      <c r="H3604" s="60">
        <v>5907</v>
      </c>
      <c r="I3604" s="60" t="s">
        <v>54</v>
      </c>
      <c r="J3604" s="60">
        <v>2017</v>
      </c>
      <c r="K3604" s="60">
        <v>4.9152521617373546E-3</v>
      </c>
    </row>
    <row r="3605" spans="1:11" x14ac:dyDescent="0.25">
      <c r="A3605" s="60" t="s">
        <v>721</v>
      </c>
      <c r="B3605" t="s">
        <v>531</v>
      </c>
      <c r="C3605" t="s">
        <v>532</v>
      </c>
      <c r="D360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5">
        <f>COUNTIFS(D$2:D3605,Clef_répartition[[#This Row],[Code_Nom]],J$2:J3605,Clef_répartition[[#This Row],[Année]])</f>
        <v>8</v>
      </c>
      <c r="F3605">
        <f>IF(Clef_répartition[[#This Row],[Code_Nom]]=D3604,F3604-1,(COUNTIFS(Clef_répartition[Code_Nom],Clef_répartition[[#This Row],[Code_Nom]],Clef_répartition[Année],Clef_répartition[[#This Row],[Année]])))</f>
        <v>34</v>
      </c>
      <c r="G360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vaudois_8_2017</v>
      </c>
      <c r="H3605" s="60">
        <v>5749</v>
      </c>
      <c r="I3605" s="60" t="s">
        <v>58</v>
      </c>
      <c r="J3605" s="60">
        <v>2017</v>
      </c>
      <c r="K3605" s="60">
        <v>0</v>
      </c>
    </row>
    <row r="3606" spans="1:11" x14ac:dyDescent="0.25">
      <c r="A3606" s="60" t="s">
        <v>721</v>
      </c>
      <c r="B3606" t="s">
        <v>531</v>
      </c>
      <c r="C3606" t="s">
        <v>532</v>
      </c>
      <c r="D360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6">
        <f>COUNTIFS(D$2:D3606,Clef_répartition[[#This Row],[Code_Nom]],J$2:J3606,Clef_répartition[[#This Row],[Année]])</f>
        <v>9</v>
      </c>
      <c r="F3606">
        <f>IF(Clef_répartition[[#This Row],[Code_Nom]]=D3605,F3605-1,(COUNTIFS(Clef_répartition[Code_Nom],Clef_répartition[[#This Row],[Code_Nom]],Clef_répartition[Année],Clef_répartition[[#This Row],[Année]])))</f>
        <v>33</v>
      </c>
      <c r="G360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vaudois_9_2017</v>
      </c>
      <c r="H3606" s="60">
        <v>5908</v>
      </c>
      <c r="I3606" s="60" t="s">
        <v>59</v>
      </c>
      <c r="J3606" s="60">
        <v>2017</v>
      </c>
      <c r="K3606" s="60">
        <v>2.209065797278914E-3</v>
      </c>
    </row>
    <row r="3607" spans="1:11" x14ac:dyDescent="0.25">
      <c r="A3607" s="60" t="s">
        <v>721</v>
      </c>
      <c r="B3607" t="s">
        <v>531</v>
      </c>
      <c r="C3607" t="s">
        <v>532</v>
      </c>
      <c r="D360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7">
        <f>COUNTIFS(D$2:D3607,Clef_répartition[[#This Row],[Code_Nom]],J$2:J3607,Clef_répartition[[#This Row],[Année]])</f>
        <v>10</v>
      </c>
      <c r="F3607">
        <f>IF(Clef_répartition[[#This Row],[Code_Nom]]=D3606,F3606-1,(COUNTIFS(Clef_répartition[Code_Nom],Clef_répartition[[#This Row],[Code_Nom]],Clef_répartition[Année],Clef_répartition[[#This Row],[Année]])))</f>
        <v>32</v>
      </c>
      <c r="G360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vaudois_10_2017</v>
      </c>
      <c r="H3607" s="60">
        <v>5909</v>
      </c>
      <c r="I3607" s="60" t="s">
        <v>60</v>
      </c>
      <c r="J3607" s="60">
        <v>2017</v>
      </c>
      <c r="K3607" s="60">
        <v>1.1827470663257801E-2</v>
      </c>
    </row>
    <row r="3608" spans="1:11" x14ac:dyDescent="0.25">
      <c r="A3608" s="60" t="s">
        <v>721</v>
      </c>
      <c r="B3608" t="s">
        <v>531</v>
      </c>
      <c r="C3608" t="s">
        <v>532</v>
      </c>
      <c r="D360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8">
        <f>COUNTIFS(D$2:D3608,Clef_répartition[[#This Row],[Code_Nom]],J$2:J3608,Clef_répartition[[#This Row],[Année]])</f>
        <v>11</v>
      </c>
      <c r="F3608">
        <f>IF(Clef_répartition[[#This Row],[Code_Nom]]=D3607,F3607-1,(COUNTIFS(Clef_répartition[Code_Nom],Clef_répartition[[#This Row],[Code_Nom]],Clef_répartition[Année],Clef_répartition[[#This Row],[Année]])))</f>
        <v>31</v>
      </c>
      <c r="G360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vaudois_11_2017</v>
      </c>
      <c r="H3608" s="60">
        <v>5554</v>
      </c>
      <c r="I3608" s="60" t="s">
        <v>71</v>
      </c>
      <c r="J3608" s="60">
        <v>2017</v>
      </c>
      <c r="K3608" s="60">
        <v>1.6618037684489051E-2</v>
      </c>
    </row>
    <row r="3609" spans="1:11" x14ac:dyDescent="0.25">
      <c r="A3609" s="60" t="s">
        <v>721</v>
      </c>
      <c r="B3609" t="s">
        <v>531</v>
      </c>
      <c r="C3609" t="s">
        <v>532</v>
      </c>
      <c r="D360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09">
        <f>COUNTIFS(D$2:D3609,Clef_répartition[[#This Row],[Code_Nom]],J$2:J3609,Clef_répartition[[#This Row],[Année]])</f>
        <v>12</v>
      </c>
      <c r="F3609">
        <f>IF(Clef_répartition[[#This Row],[Code_Nom]]=D3608,F3608-1,(COUNTIFS(Clef_répartition[Code_Nom],Clef_répartition[[#This Row],[Code_Nom]],Clef_répartition[Année],Clef_répartition[[#This Row],[Année]])))</f>
        <v>30</v>
      </c>
      <c r="G360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vaudois_12_2017</v>
      </c>
      <c r="H3609" s="60">
        <v>5555</v>
      </c>
      <c r="I3609" s="60" t="s">
        <v>75</v>
      </c>
      <c r="J3609" s="60">
        <v>2017</v>
      </c>
      <c r="K3609" s="60">
        <v>5.9559230457054951E-3</v>
      </c>
    </row>
    <row r="3610" spans="1:11" x14ac:dyDescent="0.25">
      <c r="A3610" s="60" t="s">
        <v>721</v>
      </c>
      <c r="B3610" t="s">
        <v>531</v>
      </c>
      <c r="C3610" t="s">
        <v>532</v>
      </c>
      <c r="D361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0">
        <f>COUNTIFS(D$2:D3610,Clef_répartition[[#This Row],[Code_Nom]],J$2:J3610,Clef_répartition[[#This Row],[Année]])</f>
        <v>13</v>
      </c>
      <c r="F3610">
        <f>IF(Clef_répartition[[#This Row],[Code_Nom]]=D3609,F3609-1,(COUNTIFS(Clef_répartition[Code_Nom],Clef_répartition[[#This Row],[Code_Nom]],Clef_répartition[Année],Clef_répartition[[#This Row],[Année]])))</f>
        <v>29</v>
      </c>
      <c r="G361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vaudois_13_2017</v>
      </c>
      <c r="H3610" s="60">
        <v>5910</v>
      </c>
      <c r="I3610" s="60" t="s">
        <v>83</v>
      </c>
      <c r="J3610" s="60">
        <v>2017</v>
      </c>
      <c r="K3610" s="60">
        <v>6.4325156680935637E-3</v>
      </c>
    </row>
    <row r="3611" spans="1:11" x14ac:dyDescent="0.25">
      <c r="A3611" s="60" t="s">
        <v>721</v>
      </c>
      <c r="B3611" t="s">
        <v>531</v>
      </c>
      <c r="C3611" t="s">
        <v>532</v>
      </c>
      <c r="D361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1">
        <f>COUNTIFS(D$2:D3611,Clef_répartition[[#This Row],[Code_Nom]],J$2:J3611,Clef_répartition[[#This Row],[Année]])</f>
        <v>14</v>
      </c>
      <c r="F3611">
        <f>IF(Clef_répartition[[#This Row],[Code_Nom]]=D3610,F3610-1,(COUNTIFS(Clef_répartition[Code_Nom],Clef_répartition[[#This Row],[Code_Nom]],Clef_répartition[Année],Clef_répartition[[#This Row],[Année]])))</f>
        <v>28</v>
      </c>
      <c r="G361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vaudois_14_2017</v>
      </c>
      <c r="H3611" s="60">
        <v>5911</v>
      </c>
      <c r="I3611" s="60" t="s">
        <v>86</v>
      </c>
      <c r="J3611" s="60">
        <v>2017</v>
      </c>
      <c r="K3611" s="60">
        <v>3.8232901167730431E-3</v>
      </c>
    </row>
    <row r="3612" spans="1:11" x14ac:dyDescent="0.25">
      <c r="A3612" s="60" t="s">
        <v>721</v>
      </c>
      <c r="B3612" t="s">
        <v>531</v>
      </c>
      <c r="C3612" t="s">
        <v>532</v>
      </c>
      <c r="D361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2">
        <f>COUNTIFS(D$2:D3612,Clef_répartition[[#This Row],[Code_Nom]],J$2:J3612,Clef_répartition[[#This Row],[Année]])</f>
        <v>15</v>
      </c>
      <c r="F3612">
        <f>IF(Clef_répartition[[#This Row],[Code_Nom]]=D3611,F3611-1,(COUNTIFS(Clef_répartition[Code_Nom],Clef_répartition[[#This Row],[Code_Nom]],Clef_répartition[Année],Clef_répartition[[#This Row],[Année]])))</f>
        <v>27</v>
      </c>
      <c r="G361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vaudois_15_2017</v>
      </c>
      <c r="H3612" s="60">
        <v>5912</v>
      </c>
      <c r="I3612" s="60" t="s">
        <v>91</v>
      </c>
      <c r="J3612" s="60">
        <v>2017</v>
      </c>
      <c r="K3612" s="60">
        <v>2.309359902173287E-3</v>
      </c>
    </row>
    <row r="3613" spans="1:11" x14ac:dyDescent="0.25">
      <c r="A3613" s="60" t="s">
        <v>721</v>
      </c>
      <c r="B3613" t="s">
        <v>531</v>
      </c>
      <c r="C3613" t="s">
        <v>532</v>
      </c>
      <c r="D361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3">
        <f>COUNTIFS(D$2:D3613,Clef_répartition[[#This Row],[Code_Nom]],J$2:J3613,Clef_répartition[[#This Row],[Année]])</f>
        <v>16</v>
      </c>
      <c r="F3613">
        <f>IF(Clef_répartition[[#This Row],[Code_Nom]]=D3612,F3612-1,(COUNTIFS(Clef_répartition[Code_Nom],Clef_répartition[[#This Row],[Code_Nom]],Clef_répartition[Année],Clef_répartition[[#This Row],[Année]])))</f>
        <v>26</v>
      </c>
      <c r="G361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vaudois_16_2017</v>
      </c>
      <c r="H3613" s="60">
        <v>5913</v>
      </c>
      <c r="I3613" s="60" t="s">
        <v>96</v>
      </c>
      <c r="J3613" s="60">
        <v>2017</v>
      </c>
      <c r="K3613" s="60">
        <v>1.3337138035709566E-2</v>
      </c>
    </row>
    <row r="3614" spans="1:11" x14ac:dyDescent="0.25">
      <c r="A3614" s="60" t="s">
        <v>721</v>
      </c>
      <c r="B3614" t="s">
        <v>531</v>
      </c>
      <c r="C3614" t="s">
        <v>532</v>
      </c>
      <c r="D361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4">
        <f>COUNTIFS(D$2:D3614,Clef_répartition[[#This Row],[Code_Nom]],J$2:J3614,Clef_répartition[[#This Row],[Année]])</f>
        <v>17</v>
      </c>
      <c r="F3614">
        <f>IF(Clef_répartition[[#This Row],[Code_Nom]]=D3613,F3613-1,(COUNTIFS(Clef_répartition[Code_Nom],Clef_répartition[[#This Row],[Code_Nom]],Clef_répartition[Année],Clef_répartition[[#This Row],[Année]])))</f>
        <v>25</v>
      </c>
      <c r="G361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vaudois_17_2017</v>
      </c>
      <c r="H3614" s="60">
        <v>5914</v>
      </c>
      <c r="I3614" s="60" t="s">
        <v>105</v>
      </c>
      <c r="J3614" s="60">
        <v>2017</v>
      </c>
      <c r="K3614" s="60">
        <v>6.0432929362070524E-3</v>
      </c>
    </row>
    <row r="3615" spans="1:11" x14ac:dyDescent="0.25">
      <c r="A3615" s="60" t="s">
        <v>721</v>
      </c>
      <c r="B3615" t="s">
        <v>531</v>
      </c>
      <c r="C3615" t="s">
        <v>532</v>
      </c>
      <c r="D361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5">
        <f>COUNTIFS(D$2:D3615,Clef_répartition[[#This Row],[Code_Nom]],J$2:J3615,Clef_répartition[[#This Row],[Année]])</f>
        <v>18</v>
      </c>
      <c r="F3615">
        <f>IF(Clef_répartition[[#This Row],[Code_Nom]]=D3614,F3614-1,(COUNTIFS(Clef_répartition[Code_Nom],Clef_répartition[[#This Row],[Code_Nom]],Clef_répartition[Année],Clef_répartition[[#This Row],[Année]])))</f>
        <v>24</v>
      </c>
      <c r="G361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vaudois_18_2017</v>
      </c>
      <c r="H3615" s="60">
        <v>5556</v>
      </c>
      <c r="I3615" s="60" t="s">
        <v>115</v>
      </c>
      <c r="J3615" s="60">
        <v>2017</v>
      </c>
      <c r="K3615" s="60">
        <v>7.260039445397228E-3</v>
      </c>
    </row>
    <row r="3616" spans="1:11" x14ac:dyDescent="0.25">
      <c r="A3616" s="60" t="s">
        <v>721</v>
      </c>
      <c r="B3616" t="s">
        <v>531</v>
      </c>
      <c r="C3616" t="s">
        <v>532</v>
      </c>
      <c r="D361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6">
        <f>COUNTIFS(D$2:D3616,Clef_répartition[[#This Row],[Code_Nom]],J$2:J3616,Clef_répartition[[#This Row],[Année]])</f>
        <v>19</v>
      </c>
      <c r="F3616">
        <f>IF(Clef_répartition[[#This Row],[Code_Nom]]=D3615,F3615-1,(COUNTIFS(Clef_répartition[Code_Nom],Clef_répartition[[#This Row],[Code_Nom]],Clef_répartition[Année],Clef_répartition[[#This Row],[Année]])))</f>
        <v>23</v>
      </c>
      <c r="G361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vaudois_19_2017</v>
      </c>
      <c r="H3616" s="60">
        <v>5557</v>
      </c>
      <c r="I3616" s="60" t="s">
        <v>116</v>
      </c>
      <c r="J3616" s="60">
        <v>2017</v>
      </c>
      <c r="K3616" s="60">
        <v>3.3975195473102951E-3</v>
      </c>
    </row>
    <row r="3617" spans="1:11" x14ac:dyDescent="0.25">
      <c r="A3617" s="60" t="s">
        <v>721</v>
      </c>
      <c r="B3617" t="s">
        <v>531</v>
      </c>
      <c r="C3617" t="s">
        <v>532</v>
      </c>
      <c r="D361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7">
        <f>COUNTIFS(D$2:D3617,Clef_répartition[[#This Row],[Code_Nom]],J$2:J3617,Clef_répartition[[#This Row],[Année]])</f>
        <v>20</v>
      </c>
      <c r="F3617">
        <f>IF(Clef_répartition[[#This Row],[Code_Nom]]=D3616,F3616-1,(COUNTIFS(Clef_répartition[Code_Nom],Clef_répartition[[#This Row],[Code_Nom]],Clef_répartition[Année],Clef_répartition[[#This Row],[Année]])))</f>
        <v>22</v>
      </c>
      <c r="G361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vaudois_20_2017</v>
      </c>
      <c r="H3617" s="60">
        <v>5559</v>
      </c>
      <c r="I3617" s="60" t="s">
        <v>121</v>
      </c>
      <c r="J3617" s="60">
        <v>2017</v>
      </c>
      <c r="K3617" s="60">
        <v>6.9022538155597548E-3</v>
      </c>
    </row>
    <row r="3618" spans="1:11" x14ac:dyDescent="0.25">
      <c r="A3618" s="60" t="s">
        <v>721</v>
      </c>
      <c r="B3618" t="s">
        <v>531</v>
      </c>
      <c r="C3618" t="s">
        <v>532</v>
      </c>
      <c r="D361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8">
        <f>COUNTIFS(D$2:D3618,Clef_répartition[[#This Row],[Code_Nom]],J$2:J3618,Clef_répartition[[#This Row],[Année]])</f>
        <v>21</v>
      </c>
      <c r="F3618">
        <f>IF(Clef_répartition[[#This Row],[Code_Nom]]=D3617,F3617-1,(COUNTIFS(Clef_répartition[Code_Nom],Clef_répartition[[#This Row],[Code_Nom]],Clef_répartition[Année],Clef_répartition[[#This Row],[Année]])))</f>
        <v>21</v>
      </c>
      <c r="G361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vaudois_21_2017</v>
      </c>
      <c r="H3618" s="60">
        <v>5561</v>
      </c>
      <c r="I3618" s="60" t="s">
        <v>132</v>
      </c>
      <c r="J3618" s="60">
        <v>2017</v>
      </c>
      <c r="K3618" s="60">
        <v>5.6733997076422953E-2</v>
      </c>
    </row>
    <row r="3619" spans="1:11" x14ac:dyDescent="0.25">
      <c r="A3619" s="60" t="s">
        <v>721</v>
      </c>
      <c r="B3619" t="s">
        <v>531</v>
      </c>
      <c r="C3619" t="s">
        <v>532</v>
      </c>
      <c r="D361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19">
        <f>COUNTIFS(D$2:D3619,Clef_répartition[[#This Row],[Code_Nom]],J$2:J3619,Clef_répartition[[#This Row],[Année]])</f>
        <v>22</v>
      </c>
      <c r="F3619">
        <f>IF(Clef_répartition[[#This Row],[Code_Nom]]=D3618,F3618-1,(COUNTIFS(Clef_répartition[Code_Nom],Clef_répartition[[#This Row],[Code_Nom]],Clef_répartition[Année],Clef_répartition[[#This Row],[Année]])))</f>
        <v>20</v>
      </c>
      <c r="G361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vaudois_22_2017</v>
      </c>
      <c r="H3619" s="60">
        <v>5919</v>
      </c>
      <c r="I3619" s="60" t="s">
        <v>172</v>
      </c>
      <c r="J3619" s="60">
        <v>2017</v>
      </c>
      <c r="K3619" s="60">
        <v>1.0093014704469419E-2</v>
      </c>
    </row>
    <row r="3620" spans="1:11" x14ac:dyDescent="0.25">
      <c r="A3620" s="60" t="s">
        <v>721</v>
      </c>
      <c r="B3620" t="s">
        <v>531</v>
      </c>
      <c r="C3620" t="s">
        <v>532</v>
      </c>
      <c r="D362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0">
        <f>COUNTIFS(D$2:D3620,Clef_répartition[[#This Row],[Code_Nom]],J$2:J3620,Clef_répartition[[#This Row],[Année]])</f>
        <v>23</v>
      </c>
      <c r="F3620">
        <f>IF(Clef_répartition[[#This Row],[Code_Nom]]=D3619,F3619-1,(COUNTIFS(Clef_répartition[Code_Nom],Clef_répartition[[#This Row],[Code_Nom]],Clef_répartition[Année],Clef_répartition[[#This Row],[Année]])))</f>
        <v>19</v>
      </c>
      <c r="G362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vaudois_23_2017</v>
      </c>
      <c r="H3620" s="60">
        <v>5921</v>
      </c>
      <c r="I3620" s="60" t="s">
        <v>180</v>
      </c>
      <c r="J3620" s="60">
        <v>2017</v>
      </c>
      <c r="K3620" s="60">
        <v>4.0073518714799257E-3</v>
      </c>
    </row>
    <row r="3621" spans="1:11" x14ac:dyDescent="0.25">
      <c r="A3621" s="60" t="s">
        <v>721</v>
      </c>
      <c r="B3621" t="s">
        <v>531</v>
      </c>
      <c r="C3621" t="s">
        <v>532</v>
      </c>
      <c r="D362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1">
        <f>COUNTIFS(D$2:D3621,Clef_répartition[[#This Row],[Code_Nom]],J$2:J3621,Clef_répartition[[#This Row],[Année]])</f>
        <v>24</v>
      </c>
      <c r="F3621">
        <f>IF(Clef_répartition[[#This Row],[Code_Nom]]=D3620,F3620-1,(COUNTIFS(Clef_répartition[Code_Nom],Clef_répartition[[#This Row],[Code_Nom]],Clef_répartition[Année],Clef_répartition[[#This Row],[Année]])))</f>
        <v>18</v>
      </c>
      <c r="G362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vaudois_24_2017</v>
      </c>
      <c r="H3621" s="60">
        <v>5922</v>
      </c>
      <c r="I3621" s="60" t="s">
        <v>183</v>
      </c>
      <c r="J3621" s="60">
        <v>2017</v>
      </c>
      <c r="K3621" s="60">
        <v>1.3576587719175304E-2</v>
      </c>
    </row>
    <row r="3622" spans="1:11" x14ac:dyDescent="0.25">
      <c r="A3622" s="60" t="s">
        <v>721</v>
      </c>
      <c r="B3622" t="s">
        <v>531</v>
      </c>
      <c r="C3622" t="s">
        <v>532</v>
      </c>
      <c r="D362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2">
        <f>COUNTIFS(D$2:D3622,Clef_répartition[[#This Row],[Code_Nom]],J$2:J3622,Clef_répartition[[#This Row],[Année]])</f>
        <v>25</v>
      </c>
      <c r="F3622">
        <f>IF(Clef_répartition[[#This Row],[Code_Nom]]=D3621,F3621-1,(COUNTIFS(Clef_répartition[Code_Nom],Clef_répartition[[#This Row],[Code_Nom]],Clef_répartition[Année],Clef_répartition[[#This Row],[Année]])))</f>
        <v>17</v>
      </c>
      <c r="G362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vaudois_25_2017</v>
      </c>
      <c r="H3622" s="60">
        <v>5563</v>
      </c>
      <c r="I3622" s="60" t="s">
        <v>193</v>
      </c>
      <c r="J3622" s="60">
        <v>2017</v>
      </c>
      <c r="K3622" s="60">
        <v>2.6513842953519683E-3</v>
      </c>
    </row>
    <row r="3623" spans="1:11" x14ac:dyDescent="0.25">
      <c r="A3623" s="60" t="s">
        <v>721</v>
      </c>
      <c r="B3623" t="s">
        <v>531</v>
      </c>
      <c r="C3623" t="s">
        <v>532</v>
      </c>
      <c r="D362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3">
        <f>COUNTIFS(D$2:D3623,Clef_répartition[[#This Row],[Code_Nom]],J$2:J3623,Clef_répartition[[#This Row],[Année]])</f>
        <v>26</v>
      </c>
      <c r="F3623">
        <f>IF(Clef_répartition[[#This Row],[Code_Nom]]=D3622,F3622-1,(COUNTIFS(Clef_répartition[Code_Nom],Clef_répartition[[#This Row],[Code_Nom]],Clef_répartition[Année],Clef_répartition[[#This Row],[Année]])))</f>
        <v>16</v>
      </c>
      <c r="G362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vaudois_26_2017</v>
      </c>
      <c r="H3623" s="60">
        <v>5564</v>
      </c>
      <c r="I3623" s="60" t="s">
        <v>194</v>
      </c>
      <c r="J3623" s="60">
        <v>2017</v>
      </c>
      <c r="K3623" s="60">
        <v>1.8032492411891592E-3</v>
      </c>
    </row>
    <row r="3624" spans="1:11" x14ac:dyDescent="0.25">
      <c r="A3624" s="60" t="s">
        <v>721</v>
      </c>
      <c r="B3624" t="s">
        <v>531</v>
      </c>
      <c r="C3624" t="s">
        <v>532</v>
      </c>
      <c r="D362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4">
        <f>COUNTIFS(D$2:D3624,Clef_répartition[[#This Row],[Code_Nom]],J$2:J3624,Clef_répartition[[#This Row],[Année]])</f>
        <v>27</v>
      </c>
      <c r="F3624">
        <f>IF(Clef_répartition[[#This Row],[Code_Nom]]=D3623,F3623-1,(COUNTIFS(Clef_répartition[Code_Nom],Clef_répartition[[#This Row],[Code_Nom]],Clef_répartition[Année],Clef_répartition[[#This Row],[Année]])))</f>
        <v>15</v>
      </c>
      <c r="G362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vaudois_27_2017</v>
      </c>
      <c r="H3624" s="60">
        <v>5565</v>
      </c>
      <c r="I3624" s="60" t="s">
        <v>199</v>
      </c>
      <c r="J3624" s="60">
        <v>2017</v>
      </c>
      <c r="K3624" s="60">
        <v>8.9774976215841289E-3</v>
      </c>
    </row>
    <row r="3625" spans="1:11" x14ac:dyDescent="0.25">
      <c r="A3625" s="60" t="s">
        <v>721</v>
      </c>
      <c r="B3625" t="s">
        <v>531</v>
      </c>
      <c r="C3625" t="s">
        <v>532</v>
      </c>
      <c r="D362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5">
        <f>COUNTIFS(D$2:D3625,Clef_répartition[[#This Row],[Code_Nom]],J$2:J3625,Clef_répartition[[#This Row],[Année]])</f>
        <v>28</v>
      </c>
      <c r="F3625">
        <f>IF(Clef_répartition[[#This Row],[Code_Nom]]=D3624,F3624-1,(COUNTIFS(Clef_répartition[Code_Nom],Clef_répartition[[#This Row],[Code_Nom]],Clef_répartition[Année],Clef_répartition[[#This Row],[Année]])))</f>
        <v>14</v>
      </c>
      <c r="G362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vaudois_28_2017</v>
      </c>
      <c r="H3625" s="60">
        <v>5924</v>
      </c>
      <c r="I3625" s="60" t="s">
        <v>202</v>
      </c>
      <c r="J3625" s="60">
        <v>2017</v>
      </c>
      <c r="K3625" s="60">
        <v>4.8203507509840026E-3</v>
      </c>
    </row>
    <row r="3626" spans="1:11" x14ac:dyDescent="0.25">
      <c r="A3626" s="60" t="s">
        <v>721</v>
      </c>
      <c r="B3626" t="s">
        <v>531</v>
      </c>
      <c r="C3626" t="s">
        <v>532</v>
      </c>
      <c r="D362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6">
        <f>COUNTIFS(D$2:D3626,Clef_répartition[[#This Row],[Code_Nom]],J$2:J3626,Clef_répartition[[#This Row],[Année]])</f>
        <v>29</v>
      </c>
      <c r="F3626">
        <f>IF(Clef_répartition[[#This Row],[Code_Nom]]=D3625,F3625-1,(COUNTIFS(Clef_répartition[Code_Nom],Clef_répartition[[#This Row],[Code_Nom]],Clef_répartition[Année],Clef_répartition[[#This Row],[Année]])))</f>
        <v>13</v>
      </c>
      <c r="G362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vaudois_29_2017</v>
      </c>
      <c r="H3626" s="60">
        <v>5926</v>
      </c>
      <c r="I3626" s="60" t="s">
        <v>218</v>
      </c>
      <c r="J3626" s="60">
        <v>2017</v>
      </c>
      <c r="K3626" s="60">
        <v>1.2676267069581601E-2</v>
      </c>
    </row>
    <row r="3627" spans="1:11" x14ac:dyDescent="0.25">
      <c r="A3627" s="60" t="s">
        <v>721</v>
      </c>
      <c r="B3627" t="s">
        <v>531</v>
      </c>
      <c r="C3627" t="s">
        <v>532</v>
      </c>
      <c r="D362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7">
        <f>COUNTIFS(D$2:D3627,Clef_répartition[[#This Row],[Code_Nom]],J$2:J3627,Clef_répartition[[#This Row],[Année]])</f>
        <v>30</v>
      </c>
      <c r="F3627">
        <f>IF(Clef_répartition[[#This Row],[Code_Nom]]=D3626,F3626-1,(COUNTIFS(Clef_répartition[Code_Nom],Clef_répartition[[#This Row],[Code_Nom]],Clef_répartition[Année],Clef_répartition[[#This Row],[Année]])))</f>
        <v>12</v>
      </c>
      <c r="G362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vaudois_30_2017</v>
      </c>
      <c r="H3627" s="60">
        <v>5566</v>
      </c>
      <c r="I3627" s="60" t="s">
        <v>224</v>
      </c>
      <c r="J3627" s="60">
        <v>2017</v>
      </c>
      <c r="K3627" s="60">
        <v>7.030360471618256E-3</v>
      </c>
    </row>
    <row r="3628" spans="1:11" x14ac:dyDescent="0.25">
      <c r="A3628" s="60" t="s">
        <v>721</v>
      </c>
      <c r="B3628" t="s">
        <v>531</v>
      </c>
      <c r="C3628" t="s">
        <v>532</v>
      </c>
      <c r="D362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8">
        <f>COUNTIFS(D$2:D3628,Clef_répartition[[#This Row],[Code_Nom]],J$2:J3628,Clef_répartition[[#This Row],[Année]])</f>
        <v>31</v>
      </c>
      <c r="F3628">
        <f>IF(Clef_répartition[[#This Row],[Code_Nom]]=D3627,F3627-1,(COUNTIFS(Clef_répartition[Code_Nom],Clef_répartition[[#This Row],[Code_Nom]],Clef_répartition[Année],Clef_répartition[[#This Row],[Année]])))</f>
        <v>11</v>
      </c>
      <c r="G362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vaudois_31_2017</v>
      </c>
      <c r="H3628" s="60">
        <v>5928</v>
      </c>
      <c r="I3628" s="60" t="s">
        <v>240</v>
      </c>
      <c r="J3628" s="60">
        <v>2017</v>
      </c>
      <c r="K3628" s="60">
        <v>3.1375821497298729E-3</v>
      </c>
    </row>
    <row r="3629" spans="1:11" x14ac:dyDescent="0.25">
      <c r="A3629" s="60" t="s">
        <v>721</v>
      </c>
      <c r="B3629" t="s">
        <v>531</v>
      </c>
      <c r="C3629" t="s">
        <v>532</v>
      </c>
      <c r="D362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29">
        <f>COUNTIFS(D$2:D3629,Clef_répartition[[#This Row],[Code_Nom]],J$2:J3629,Clef_répartition[[#This Row],[Année]])</f>
        <v>32</v>
      </c>
      <c r="F3629">
        <f>IF(Clef_répartition[[#This Row],[Code_Nom]]=D3628,F3628-1,(COUNTIFS(Clef_répartition[Code_Nom],Clef_répartition[[#This Row],[Code_Nom]],Clef_répartition[Année],Clef_répartition[[#This Row],[Année]])))</f>
        <v>10</v>
      </c>
      <c r="G362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vaudois_32_2017</v>
      </c>
      <c r="H3629" s="60">
        <v>5929</v>
      </c>
      <c r="I3629" s="60" t="s">
        <v>257</v>
      </c>
      <c r="J3629" s="60">
        <v>2017</v>
      </c>
      <c r="K3629" s="60">
        <v>9.4569070174271921E-3</v>
      </c>
    </row>
    <row r="3630" spans="1:11" x14ac:dyDescent="0.25">
      <c r="A3630" s="60" t="s">
        <v>721</v>
      </c>
      <c r="B3630" t="s">
        <v>531</v>
      </c>
      <c r="C3630" t="s">
        <v>532</v>
      </c>
      <c r="D363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0">
        <f>COUNTIFS(D$2:D3630,Clef_répartition[[#This Row],[Code_Nom]],J$2:J3630,Clef_répartition[[#This Row],[Année]])</f>
        <v>33</v>
      </c>
      <c r="F3630">
        <f>IF(Clef_répartition[[#This Row],[Code_Nom]]=D3629,F3629-1,(COUNTIFS(Clef_répartition[Code_Nom],Clef_répartition[[#This Row],[Code_Nom]],Clef_répartition[Année],Clef_répartition[[#This Row],[Année]])))</f>
        <v>9</v>
      </c>
      <c r="G363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vaudois_33_2017</v>
      </c>
      <c r="H3630" s="60">
        <v>5930</v>
      </c>
      <c r="I3630" s="60" t="s">
        <v>259</v>
      </c>
      <c r="J3630" s="60">
        <v>2017</v>
      </c>
      <c r="K3630" s="60">
        <v>3.4826691332935501E-3</v>
      </c>
    </row>
    <row r="3631" spans="1:11" x14ac:dyDescent="0.25">
      <c r="A3631" s="60" t="s">
        <v>721</v>
      </c>
      <c r="B3631" t="s">
        <v>531</v>
      </c>
      <c r="C3631" t="s">
        <v>532</v>
      </c>
      <c r="D363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1">
        <f>COUNTIFS(D$2:D3631,Clef_répartition[[#This Row],[Code_Nom]],J$2:J3631,Clef_répartition[[#This Row],[Année]])</f>
        <v>34</v>
      </c>
      <c r="F3631">
        <f>IF(Clef_répartition[[#This Row],[Code_Nom]]=D3630,F3630-1,(COUNTIFS(Clef_répartition[Code_Nom],Clef_répartition[[#This Row],[Code_Nom]],Clef_répartition[Année],Clef_répartition[[#This Row],[Année]])))</f>
        <v>8</v>
      </c>
      <c r="G363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vaudois_34_2017</v>
      </c>
      <c r="H3631" s="60">
        <v>5931</v>
      </c>
      <c r="I3631" s="60" t="s">
        <v>267</v>
      </c>
      <c r="J3631" s="60">
        <v>2017</v>
      </c>
      <c r="K3631" s="60">
        <v>7.8158477468872768E-3</v>
      </c>
    </row>
    <row r="3632" spans="1:11" x14ac:dyDescent="0.25">
      <c r="A3632" s="60" t="s">
        <v>721</v>
      </c>
      <c r="B3632" t="s">
        <v>531</v>
      </c>
      <c r="C3632" t="s">
        <v>532</v>
      </c>
      <c r="D363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2">
        <f>COUNTIFS(D$2:D3632,Clef_répartition[[#This Row],[Code_Nom]],J$2:J3632,Clef_répartition[[#This Row],[Année]])</f>
        <v>35</v>
      </c>
      <c r="F3632">
        <f>IF(Clef_répartition[[#This Row],[Code_Nom]]=D3631,F3631-1,(COUNTIFS(Clef_répartition[Code_Nom],Clef_répartition[[#This Row],[Code_Nom]],Clef_répartition[Année],Clef_répartition[[#This Row],[Année]])))</f>
        <v>7</v>
      </c>
      <c r="G363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vaudois_35_2017</v>
      </c>
      <c r="H3632" s="60">
        <v>5932</v>
      </c>
      <c r="I3632" s="60" t="s">
        <v>269</v>
      </c>
      <c r="J3632" s="60">
        <v>2017</v>
      </c>
      <c r="K3632" s="60">
        <v>3.6428280496248128E-3</v>
      </c>
    </row>
    <row r="3633" spans="1:11" x14ac:dyDescent="0.25">
      <c r="A3633" s="60" t="s">
        <v>721</v>
      </c>
      <c r="B3633" t="s">
        <v>531</v>
      </c>
      <c r="C3633" t="s">
        <v>532</v>
      </c>
      <c r="D363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3">
        <f>COUNTIFS(D$2:D3633,Clef_répartition[[#This Row],[Code_Nom]],J$2:J3633,Clef_répartition[[#This Row],[Année]])</f>
        <v>36</v>
      </c>
      <c r="F3633">
        <f>IF(Clef_répartition[[#This Row],[Code_Nom]]=D3632,F3632-1,(COUNTIFS(Clef_répartition[Code_Nom],Clef_répartition[[#This Row],[Code_Nom]],Clef_répartition[Année],Clef_répartition[[#This Row],[Année]])))</f>
        <v>6</v>
      </c>
      <c r="G363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vaudois_36_2017</v>
      </c>
      <c r="H3633" s="60">
        <v>5933</v>
      </c>
      <c r="I3633" s="60" t="s">
        <v>271</v>
      </c>
      <c r="J3633" s="60">
        <v>2017</v>
      </c>
      <c r="K3633" s="60">
        <v>1.1194525169956634E-2</v>
      </c>
    </row>
    <row r="3634" spans="1:11" x14ac:dyDescent="0.25">
      <c r="A3634" s="60" t="s">
        <v>721</v>
      </c>
      <c r="B3634" t="s">
        <v>531</v>
      </c>
      <c r="C3634" t="s">
        <v>532</v>
      </c>
      <c r="D363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4">
        <f>COUNTIFS(D$2:D3634,Clef_répartition[[#This Row],[Code_Nom]],J$2:J3634,Clef_répartition[[#This Row],[Année]])</f>
        <v>37</v>
      </c>
      <c r="F3634">
        <f>IF(Clef_répartition[[#This Row],[Code_Nom]]=D3633,F3633-1,(COUNTIFS(Clef_répartition[Code_Nom],Clef_répartition[[#This Row],[Code_Nom]],Clef_répartition[Année],Clef_répartition[[#This Row],[Année]])))</f>
        <v>5</v>
      </c>
      <c r="G363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vaudois_37_2017</v>
      </c>
      <c r="H3634" s="60">
        <v>5934</v>
      </c>
      <c r="I3634" s="60" t="s">
        <v>273</v>
      </c>
      <c r="J3634" s="60">
        <v>2017</v>
      </c>
      <c r="K3634" s="60">
        <v>4.2188907976531314E-3</v>
      </c>
    </row>
    <row r="3635" spans="1:11" x14ac:dyDescent="0.25">
      <c r="A3635" s="60" t="s">
        <v>721</v>
      </c>
      <c r="B3635" t="s">
        <v>531</v>
      </c>
      <c r="C3635" t="s">
        <v>532</v>
      </c>
      <c r="D363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5">
        <f>COUNTIFS(D$2:D3635,Clef_répartition[[#This Row],[Code_Nom]],J$2:J3635,Clef_répartition[[#This Row],[Année]])</f>
        <v>38</v>
      </c>
      <c r="F3635">
        <f>IF(Clef_répartition[[#This Row],[Code_Nom]]=D3634,F3634-1,(COUNTIFS(Clef_répartition[Code_Nom],Clef_répartition[[#This Row],[Code_Nom]],Clef_répartition[Année],Clef_répartition[[#This Row],[Année]])))</f>
        <v>4</v>
      </c>
      <c r="G363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vaudois_38_2017</v>
      </c>
      <c r="H3635" s="60">
        <v>5935</v>
      </c>
      <c r="I3635" s="60" t="s">
        <v>280</v>
      </c>
      <c r="J3635" s="60">
        <v>2017</v>
      </c>
      <c r="K3635" s="60">
        <v>1.6030518411463022E-3</v>
      </c>
    </row>
    <row r="3636" spans="1:11" x14ac:dyDescent="0.25">
      <c r="A3636" s="60" t="s">
        <v>721</v>
      </c>
      <c r="B3636" t="s">
        <v>531</v>
      </c>
      <c r="C3636" t="s">
        <v>532</v>
      </c>
      <c r="D363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6">
        <f>COUNTIFS(D$2:D3636,Clef_répartition[[#This Row],[Code_Nom]],J$2:J3636,Clef_répartition[[#This Row],[Année]])</f>
        <v>39</v>
      </c>
      <c r="F3636">
        <f>IF(Clef_répartition[[#This Row],[Code_Nom]]=D3635,F3635-1,(COUNTIFS(Clef_répartition[Code_Nom],Clef_répartition[[#This Row],[Code_Nom]],Clef_répartition[Année],Clef_répartition[[#This Row],[Année]])))</f>
        <v>3</v>
      </c>
      <c r="G363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vaudois_39_2017</v>
      </c>
      <c r="H3636" s="60">
        <v>5937</v>
      </c>
      <c r="I3636" s="60" t="s">
        <v>292</v>
      </c>
      <c r="J3636" s="60">
        <v>2017</v>
      </c>
      <c r="K3636" s="60">
        <v>2.3611528367816661E-3</v>
      </c>
    </row>
    <row r="3637" spans="1:11" x14ac:dyDescent="0.25">
      <c r="A3637" s="60" t="s">
        <v>721</v>
      </c>
      <c r="B3637" t="s">
        <v>531</v>
      </c>
      <c r="C3637" t="s">
        <v>532</v>
      </c>
      <c r="D363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7">
        <f>COUNTIFS(D$2:D3637,Clef_répartition[[#This Row],[Code_Nom]],J$2:J3637,Clef_répartition[[#This Row],[Année]])</f>
        <v>40</v>
      </c>
      <c r="F3637">
        <f>IF(Clef_répartition[[#This Row],[Code_Nom]]=D3636,F3636-1,(COUNTIFS(Clef_répartition[Code_Nom],Clef_répartition[[#This Row],[Code_Nom]],Clef_répartition[Année],Clef_répartition[[#This Row],[Année]])))</f>
        <v>2</v>
      </c>
      <c r="G363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vaudois_40_2017</v>
      </c>
      <c r="H3637" s="60">
        <v>5938</v>
      </c>
      <c r="I3637" s="60" t="s">
        <v>298</v>
      </c>
      <c r="J3637" s="60">
        <v>2017</v>
      </c>
      <c r="K3637" s="60">
        <v>0.62799805981186485</v>
      </c>
    </row>
    <row r="3638" spans="1:11" x14ac:dyDescent="0.25">
      <c r="A3638" s="60" t="s">
        <v>721</v>
      </c>
      <c r="B3638" t="s">
        <v>531</v>
      </c>
      <c r="C3638" t="s">
        <v>532</v>
      </c>
      <c r="D363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3638">
        <f>COUNTIFS(D$2:D3638,Clef_répartition[[#This Row],[Code_Nom]],J$2:J3638,Clef_répartition[[#This Row],[Année]])</f>
        <v>41</v>
      </c>
      <c r="F3638">
        <f>IF(Clef_répartition[[#This Row],[Code_Nom]]=D3637,F3637-1,(COUNTIFS(Clef_répartition[Code_Nom],Clef_répartition[[#This Row],[Code_Nom]],Clef_répartition[Année],Clef_répartition[[#This Row],[Année]])))</f>
        <v>1</v>
      </c>
      <c r="G363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vaudois_41_2017</v>
      </c>
      <c r="H3638" s="60">
        <v>5939</v>
      </c>
      <c r="I3638" s="60" t="s">
        <v>299</v>
      </c>
      <c r="J3638" s="60">
        <v>2017</v>
      </c>
      <c r="K3638" s="60">
        <v>5.3812141704713816E-2</v>
      </c>
    </row>
    <row r="3639" spans="1:11" x14ac:dyDescent="0.25">
      <c r="A3639" s="60" t="s">
        <v>721</v>
      </c>
      <c r="B3639" t="s">
        <v>662</v>
      </c>
      <c r="C3639" t="s">
        <v>663</v>
      </c>
      <c r="D3639" t="str">
        <f>Clef_répartition[[#This Row],[Code association]]&amp;"_"&amp;Clef_répartition[[#This Row],[Nom association]]</f>
        <v>SDIS Nyon-Dôle_Association de communes Service de Défense Incendie et de Secours Nyon-Dôle</v>
      </c>
      <c r="E3639">
        <f>COUNTIFS(D$2:D3639,Clef_répartition[[#This Row],[Code_Nom]],J$2:J3639,Clef_répartition[[#This Row],[Année]])</f>
        <v>1</v>
      </c>
      <c r="F3639">
        <f>IF(Clef_répartition[[#This Row],[Code_Nom]]=D3638,F3638-1,(COUNTIFS(Clef_répartition[Code_Nom],Clef_répartition[[#This Row],[Code_Nom]],Clef_répartition[Année],Clef_répartition[[#This Row],[Année]])))</f>
        <v>18</v>
      </c>
      <c r="G3639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Nyon-Dôle_1_2017</v>
      </c>
      <c r="H3639" s="60">
        <v>5701</v>
      </c>
      <c r="I3639" s="60" t="s">
        <v>5</v>
      </c>
      <c r="J3639" s="60">
        <v>2017</v>
      </c>
      <c r="K3639" s="60">
        <v>4.2060437665204205E-3</v>
      </c>
    </row>
    <row r="3640" spans="1:11" x14ac:dyDescent="0.25">
      <c r="A3640" s="60" t="s">
        <v>721</v>
      </c>
      <c r="B3640" t="s">
        <v>662</v>
      </c>
      <c r="C3640" t="s">
        <v>663</v>
      </c>
      <c r="D3640" t="str">
        <f>Clef_répartition[[#This Row],[Code association]]&amp;"_"&amp;Clef_répartition[[#This Row],[Nom association]]</f>
        <v>SDIS Nyon-Dôle_Association de communes Service de Défense Incendie et de Secours Nyon-Dôle</v>
      </c>
      <c r="E3640">
        <f>COUNTIFS(D$2:D3640,Clef_répartition[[#This Row],[Code_Nom]],J$2:J3640,Clef_répartition[[#This Row],[Année]])</f>
        <v>2</v>
      </c>
      <c r="F3640">
        <f>IF(Clef_répartition[[#This Row],[Code_Nom]]=D3639,F3639-1,(COUNTIFS(Clef_répartition[Code_Nom],Clef_répartition[[#This Row],[Code_Nom]],Clef_répartition[Année],Clef_répartition[[#This Row],[Année]])))</f>
        <v>17</v>
      </c>
      <c r="G3640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Nyon-Dôle_2_2017</v>
      </c>
      <c r="H3640" s="60">
        <v>5702</v>
      </c>
      <c r="I3640" s="60" t="s">
        <v>7</v>
      </c>
      <c r="J3640" s="60">
        <v>2017</v>
      </c>
      <c r="K3640" s="60">
        <v>5.0413531848540714E-2</v>
      </c>
    </row>
    <row r="3641" spans="1:11" x14ac:dyDescent="0.25">
      <c r="A3641" s="60" t="s">
        <v>721</v>
      </c>
      <c r="B3641" t="s">
        <v>662</v>
      </c>
      <c r="C3641" t="s">
        <v>663</v>
      </c>
      <c r="D3641" t="str">
        <f>Clef_répartition[[#This Row],[Code association]]&amp;"_"&amp;Clef_répartition[[#This Row],[Nom association]]</f>
        <v>SDIS Nyon-Dôle_Association de communes Service de Défense Incendie et de Secours Nyon-Dôle</v>
      </c>
      <c r="E3641">
        <f>COUNTIFS(D$2:D3641,Clef_répartition[[#This Row],[Code_Nom]],J$2:J3641,Clef_répartition[[#This Row],[Année]])</f>
        <v>3</v>
      </c>
      <c r="F3641">
        <f>IF(Clef_répartition[[#This Row],[Code_Nom]]=D3640,F3640-1,(COUNTIFS(Clef_répartition[Code_Nom],Clef_répartition[[#This Row],[Code_Nom]],Clef_répartition[Année],Clef_répartition[[#This Row],[Année]])))</f>
        <v>16</v>
      </c>
      <c r="G3641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Nyon-Dôle_3_2017</v>
      </c>
      <c r="H3641" s="60">
        <v>5706</v>
      </c>
      <c r="I3641" s="60" t="s">
        <v>29</v>
      </c>
      <c r="J3641" s="60">
        <v>2017</v>
      </c>
      <c r="K3641" s="60">
        <v>2.1600183458370122E-2</v>
      </c>
    </row>
    <row r="3642" spans="1:11" x14ac:dyDescent="0.25">
      <c r="A3642" s="60" t="s">
        <v>721</v>
      </c>
      <c r="B3642" t="s">
        <v>662</v>
      </c>
      <c r="C3642" t="s">
        <v>663</v>
      </c>
      <c r="D3642" t="str">
        <f>Clef_répartition[[#This Row],[Code association]]&amp;"_"&amp;Clef_répartition[[#This Row],[Nom association]]</f>
        <v>SDIS Nyon-Dôle_Association de communes Service de Défense Incendie et de Secours Nyon-Dôle</v>
      </c>
      <c r="E3642">
        <f>COUNTIFS(D$2:D3642,Clef_répartition[[#This Row],[Code_Nom]],J$2:J3642,Clef_répartition[[#This Row],[Année]])</f>
        <v>4</v>
      </c>
      <c r="F3642">
        <f>IF(Clef_répartition[[#This Row],[Code_Nom]]=D3641,F3641-1,(COUNTIFS(Clef_répartition[Code_Nom],Clef_répartition[[#This Row],[Code_Nom]],Clef_répartition[Année],Clef_répartition[[#This Row],[Année]])))</f>
        <v>15</v>
      </c>
      <c r="G3642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Nyon-Dôle_4_2017</v>
      </c>
      <c r="H3642" s="60">
        <v>5709</v>
      </c>
      <c r="I3642" s="60" t="s">
        <v>62</v>
      </c>
      <c r="J3642" s="60">
        <v>2017</v>
      </c>
      <c r="K3642" s="60">
        <v>2.4017675547980719E-2</v>
      </c>
    </row>
    <row r="3643" spans="1:11" x14ac:dyDescent="0.25">
      <c r="A3643" s="60" t="s">
        <v>721</v>
      </c>
      <c r="B3643" t="s">
        <v>662</v>
      </c>
      <c r="C3643" t="s">
        <v>663</v>
      </c>
      <c r="D3643" t="str">
        <f>Clef_répartition[[#This Row],[Code association]]&amp;"_"&amp;Clef_répartition[[#This Row],[Nom association]]</f>
        <v>SDIS Nyon-Dôle_Association de communes Service de Défense Incendie et de Secours Nyon-Dôle</v>
      </c>
      <c r="E3643">
        <f>COUNTIFS(D$2:D3643,Clef_répartition[[#This Row],[Code_Nom]],J$2:J3643,Clef_répartition[[#This Row],[Année]])</f>
        <v>5</v>
      </c>
      <c r="F3643">
        <f>IF(Clef_répartition[[#This Row],[Code_Nom]]=D3642,F3642-1,(COUNTIFS(Clef_répartition[Code_Nom],Clef_répartition[[#This Row],[Code_Nom]],Clef_répartition[Année],Clef_répartition[[#This Row],[Année]])))</f>
        <v>14</v>
      </c>
      <c r="G3643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Nyon-Dôle_5_2017</v>
      </c>
      <c r="H3643" s="60">
        <v>5713</v>
      </c>
      <c r="I3643" s="60" t="s">
        <v>80</v>
      </c>
      <c r="J3643" s="60">
        <v>2017</v>
      </c>
      <c r="K3643" s="60">
        <v>4.0468407547907849E-2</v>
      </c>
    </row>
    <row r="3644" spans="1:11" x14ac:dyDescent="0.25">
      <c r="A3644" s="60" t="s">
        <v>721</v>
      </c>
      <c r="B3644" t="s">
        <v>662</v>
      </c>
      <c r="C3644" t="s">
        <v>663</v>
      </c>
      <c r="D3644" t="str">
        <f>Clef_répartition[[#This Row],[Code association]]&amp;"_"&amp;Clef_répartition[[#This Row],[Nom association]]</f>
        <v>SDIS Nyon-Dôle_Association de communes Service de Défense Incendie et de Secours Nyon-Dôle</v>
      </c>
      <c r="E3644">
        <f>COUNTIFS(D$2:D3644,Clef_répartition[[#This Row],[Code_Nom]],J$2:J3644,Clef_répartition[[#This Row],[Année]])</f>
        <v>6</v>
      </c>
      <c r="F3644">
        <f>IF(Clef_répartition[[#This Row],[Code_Nom]]=D3643,F3643-1,(COUNTIFS(Clef_répartition[Code_Nom],Clef_répartition[[#This Row],[Code_Nom]],Clef_répartition[Année],Clef_répartition[[#This Row],[Année]])))</f>
        <v>13</v>
      </c>
      <c r="G3644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Nyon-Dôle_6_2017</v>
      </c>
      <c r="H3644" s="60">
        <v>5714</v>
      </c>
      <c r="I3644" s="60" t="s">
        <v>81</v>
      </c>
      <c r="J3644" s="60">
        <v>2017</v>
      </c>
      <c r="K3644" s="60">
        <v>2.3034956519026827E-2</v>
      </c>
    </row>
    <row r="3645" spans="1:11" x14ac:dyDescent="0.25">
      <c r="A3645" s="60" t="s">
        <v>721</v>
      </c>
      <c r="B3645" t="s">
        <v>662</v>
      </c>
      <c r="C3645" t="s">
        <v>663</v>
      </c>
      <c r="D3645" t="str">
        <f>Clef_répartition[[#This Row],[Code association]]&amp;"_"&amp;Clef_répartition[[#This Row],[Nom association]]</f>
        <v>SDIS Nyon-Dôle_Association de communes Service de Défense Incendie et de Secours Nyon-Dôle</v>
      </c>
      <c r="E3645">
        <f>COUNTIFS(D$2:D3645,Clef_répartition[[#This Row],[Code_Nom]],J$2:J3645,Clef_répartition[[#This Row],[Année]])</f>
        <v>7</v>
      </c>
      <c r="F3645">
        <f>IF(Clef_répartition[[#This Row],[Code_Nom]]=D3644,F3644-1,(COUNTIFS(Clef_répartition[Code_Nom],Clef_répartition[[#This Row],[Code_Nom]],Clef_répartition[Année],Clef_répartition[[#This Row],[Année]])))</f>
        <v>12</v>
      </c>
      <c r="G3645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Nyon-Dôle_7_2017</v>
      </c>
      <c r="H3645" s="60">
        <v>5715</v>
      </c>
      <c r="I3645" s="60" t="s">
        <v>97</v>
      </c>
      <c r="J3645" s="60">
        <v>2017</v>
      </c>
      <c r="K3645" s="60">
        <v>2.0420919452774008E-2</v>
      </c>
    </row>
    <row r="3646" spans="1:11" x14ac:dyDescent="0.25">
      <c r="A3646" s="60" t="s">
        <v>721</v>
      </c>
      <c r="B3646" t="s">
        <v>662</v>
      </c>
      <c r="C3646" t="s">
        <v>663</v>
      </c>
      <c r="D3646" t="str">
        <f>Clef_répartition[[#This Row],[Code association]]&amp;"_"&amp;Clef_répartition[[#This Row],[Nom association]]</f>
        <v>SDIS Nyon-Dôle_Association de communes Service de Défense Incendie et de Secours Nyon-Dôle</v>
      </c>
      <c r="E3646">
        <f>COUNTIFS(D$2:D3646,Clef_répartition[[#This Row],[Code_Nom]],J$2:J3646,Clef_répartition[[#This Row],[Année]])</f>
        <v>8</v>
      </c>
      <c r="F3646">
        <f>IF(Clef_répartition[[#This Row],[Code_Nom]]=D3645,F3645-1,(COUNTIFS(Clef_répartition[Code_Nom],Clef_répartition[[#This Row],[Code_Nom]],Clef_répartition[Année],Clef_répartition[[#This Row],[Année]])))</f>
        <v>11</v>
      </c>
      <c r="G3646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Nyon-Dôle_8_2017</v>
      </c>
      <c r="H3646" s="60">
        <v>5716</v>
      </c>
      <c r="I3646" s="60" t="s">
        <v>110</v>
      </c>
      <c r="J3646" s="60">
        <v>2017</v>
      </c>
      <c r="K3646" s="60">
        <v>2.912781566939239E-2</v>
      </c>
    </row>
    <row r="3647" spans="1:11" x14ac:dyDescent="0.25">
      <c r="A3647" s="60" t="s">
        <v>721</v>
      </c>
      <c r="B3647" t="s">
        <v>662</v>
      </c>
      <c r="C3647" t="s">
        <v>663</v>
      </c>
      <c r="D3647" t="str">
        <f>Clef_répartition[[#This Row],[Code association]]&amp;"_"&amp;Clef_répartition[[#This Row],[Nom association]]</f>
        <v>SDIS Nyon-Dôle_Association de communes Service de Défense Incendie et de Secours Nyon-Dôle</v>
      </c>
      <c r="E3647">
        <f>COUNTIFS(D$2:D3647,Clef_répartition[[#This Row],[Code_Nom]],J$2:J3647,Clef_répartition[[#This Row],[Année]])</f>
        <v>9</v>
      </c>
      <c r="F3647">
        <f>IF(Clef_répartition[[#This Row],[Code_Nom]]=D3646,F3646-1,(COUNTIFS(Clef_répartition[Code_Nom],Clef_répartition[[#This Row],[Code_Nom]],Clef_répartition[Année],Clef_répartition[[#This Row],[Année]])))</f>
        <v>10</v>
      </c>
      <c r="G3647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Nyon-Dôle_9_2017</v>
      </c>
      <c r="H3647" s="60">
        <v>5718</v>
      </c>
      <c r="I3647" s="60" t="s">
        <v>120</v>
      </c>
      <c r="J3647" s="60">
        <v>2017</v>
      </c>
      <c r="K3647" s="60">
        <v>3.7245082810341314E-2</v>
      </c>
    </row>
    <row r="3648" spans="1:11" x14ac:dyDescent="0.25">
      <c r="A3648" s="60" t="s">
        <v>721</v>
      </c>
      <c r="B3648" t="s">
        <v>662</v>
      </c>
      <c r="C3648" t="s">
        <v>663</v>
      </c>
      <c r="D3648" t="str">
        <f>Clef_répartition[[#This Row],[Code association]]&amp;"_"&amp;Clef_répartition[[#This Row],[Nom association]]</f>
        <v>SDIS Nyon-Dôle_Association de communes Service de Défense Incendie et de Secours Nyon-Dôle</v>
      </c>
      <c r="E3648">
        <f>COUNTIFS(D$2:D3648,Clef_répartition[[#This Row],[Code_Nom]],J$2:J3648,Clef_répartition[[#This Row],[Année]])</f>
        <v>10</v>
      </c>
      <c r="F3648">
        <f>IF(Clef_répartition[[#This Row],[Code_Nom]]=D3647,F3647-1,(COUNTIFS(Clef_répartition[Code_Nom],Clef_répartition[[#This Row],[Code_Nom]],Clef_répartition[Année],Clef_répartition[[#This Row],[Année]])))</f>
        <v>9</v>
      </c>
      <c r="G3648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Nyon-Dôle_10_2017</v>
      </c>
      <c r="H3648" s="60">
        <v>5719</v>
      </c>
      <c r="I3648" s="60" t="s">
        <v>124</v>
      </c>
      <c r="J3648" s="60">
        <v>2017</v>
      </c>
      <c r="K3648" s="60">
        <v>2.3487004696472451E-2</v>
      </c>
    </row>
    <row r="3649" spans="1:11" x14ac:dyDescent="0.25">
      <c r="A3649" s="60" t="s">
        <v>721</v>
      </c>
      <c r="B3649" t="s">
        <v>662</v>
      </c>
      <c r="C3649" t="s">
        <v>663</v>
      </c>
      <c r="D3649" t="str">
        <f>Clef_répartition[[#This Row],[Code association]]&amp;"_"&amp;Clef_répartition[[#This Row],[Nom association]]</f>
        <v>SDIS Nyon-Dôle_Association de communes Service de Défense Incendie et de Secours Nyon-Dôle</v>
      </c>
      <c r="E3649">
        <f>COUNTIFS(D$2:D3649,Clef_répartition[[#This Row],[Code_Nom]],J$2:J3649,Clef_répartition[[#This Row],[Année]])</f>
        <v>11</v>
      </c>
      <c r="F3649">
        <f>IF(Clef_répartition[[#This Row],[Code_Nom]]=D3648,F3648-1,(COUNTIFS(Clef_répartition[Code_Nom],Clef_répartition[[#This Row],[Code_Nom]],Clef_répartition[Année],Clef_répartition[[#This Row],[Année]])))</f>
        <v>8</v>
      </c>
      <c r="G3649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Nyon-Dôle_11_2017</v>
      </c>
      <c r="H3649" s="60">
        <v>5720</v>
      </c>
      <c r="I3649" s="60" t="s">
        <v>125</v>
      </c>
      <c r="J3649" s="60">
        <v>2017</v>
      </c>
      <c r="K3649" s="60">
        <v>1.96543981418494E-2</v>
      </c>
    </row>
    <row r="3650" spans="1:11" x14ac:dyDescent="0.25">
      <c r="A3650" s="60" t="s">
        <v>721</v>
      </c>
      <c r="B3650" t="s">
        <v>662</v>
      </c>
      <c r="C3650" t="s">
        <v>663</v>
      </c>
      <c r="D3650" t="str">
        <f>Clef_répartition[[#This Row],[Code association]]&amp;"_"&amp;Clef_répartition[[#This Row],[Nom association]]</f>
        <v>SDIS Nyon-Dôle_Association de communes Service de Défense Incendie et de Secours Nyon-Dôle</v>
      </c>
      <c r="E3650">
        <f>COUNTIFS(D$2:D3650,Clef_répartition[[#This Row],[Code_Nom]],J$2:J3650,Clef_répartition[[#This Row],[Année]])</f>
        <v>12</v>
      </c>
      <c r="F3650">
        <f>IF(Clef_répartition[[#This Row],[Code_Nom]]=D3649,F3649-1,(COUNTIFS(Clef_répartition[Code_Nom],Clef_répartition[[#This Row],[Code_Nom]],Clef_répartition[Année],Clef_répartition[[#This Row],[Année]])))</f>
        <v>7</v>
      </c>
      <c r="G3650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Nyon-Dôle_12_2017</v>
      </c>
      <c r="H3650" s="60">
        <v>5722</v>
      </c>
      <c r="I3650" s="60" t="s">
        <v>133</v>
      </c>
      <c r="J3650" s="60">
        <v>2017</v>
      </c>
      <c r="K3650" s="60">
        <v>7.4097099084426948E-3</v>
      </c>
    </row>
    <row r="3651" spans="1:11" x14ac:dyDescent="0.25">
      <c r="A3651" s="60" t="s">
        <v>721</v>
      </c>
      <c r="B3651" t="s">
        <v>662</v>
      </c>
      <c r="C3651" t="s">
        <v>663</v>
      </c>
      <c r="D3651" t="str">
        <f>Clef_répartition[[#This Row],[Code association]]&amp;"_"&amp;Clef_répartition[[#This Row],[Nom association]]</f>
        <v>SDIS Nyon-Dôle_Association de communes Service de Défense Incendie et de Secours Nyon-Dôle</v>
      </c>
      <c r="E3651">
        <f>COUNTIFS(D$2:D3651,Clef_répartition[[#This Row],[Code_Nom]],J$2:J3651,Clef_répartition[[#This Row],[Année]])</f>
        <v>13</v>
      </c>
      <c r="F3651">
        <f>IF(Clef_répartition[[#This Row],[Code_Nom]]=D3650,F3650-1,(COUNTIFS(Clef_répartition[Code_Nom],Clef_répartition[[#This Row],[Code_Nom]],Clef_répartition[Année],Clef_répartition[[#This Row],[Année]])))</f>
        <v>6</v>
      </c>
      <c r="G3651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Nyon-Dôle_13_2017</v>
      </c>
      <c r="H3651" s="60">
        <v>5726</v>
      </c>
      <c r="I3651" s="60" t="s">
        <v>148</v>
      </c>
      <c r="J3651" s="60">
        <v>2017</v>
      </c>
      <c r="K3651" s="60">
        <v>2.2012926153041616E-2</v>
      </c>
    </row>
    <row r="3652" spans="1:11" x14ac:dyDescent="0.25">
      <c r="A3652" s="60" t="s">
        <v>721</v>
      </c>
      <c r="B3652" t="s">
        <v>662</v>
      </c>
      <c r="C3652" t="s">
        <v>663</v>
      </c>
      <c r="D3652" t="str">
        <f>Clef_répartition[[#This Row],[Code association]]&amp;"_"&amp;Clef_répartition[[#This Row],[Nom association]]</f>
        <v>SDIS Nyon-Dôle_Association de communes Service de Défense Incendie et de Secours Nyon-Dôle</v>
      </c>
      <c r="E3652">
        <f>COUNTIFS(D$2:D3652,Clef_répartition[[#This Row],[Code_Nom]],J$2:J3652,Clef_répartition[[#This Row],[Année]])</f>
        <v>14</v>
      </c>
      <c r="F3652">
        <f>IF(Clef_répartition[[#This Row],[Code_Nom]]=D3651,F3651-1,(COUNTIFS(Clef_répartition[Code_Nom],Clef_répartition[[#This Row],[Code_Nom]],Clef_répartition[Année],Clef_répartition[[#This Row],[Année]])))</f>
        <v>5</v>
      </c>
      <c r="G3652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Nyon-Dôle_14_2017</v>
      </c>
      <c r="H3652" s="60">
        <v>5724</v>
      </c>
      <c r="I3652" s="60" t="s">
        <v>196</v>
      </c>
      <c r="J3652" s="60">
        <v>2017</v>
      </c>
      <c r="K3652" s="60">
        <v>0.51137200582259734</v>
      </c>
    </row>
    <row r="3653" spans="1:11" x14ac:dyDescent="0.25">
      <c r="A3653" s="60" t="s">
        <v>721</v>
      </c>
      <c r="B3653" t="s">
        <v>662</v>
      </c>
      <c r="C3653" t="s">
        <v>663</v>
      </c>
      <c r="D3653" t="str">
        <f>Clef_répartition[[#This Row],[Code association]]&amp;"_"&amp;Clef_répartition[[#This Row],[Nom association]]</f>
        <v>SDIS Nyon-Dôle_Association de communes Service de Défense Incendie et de Secours Nyon-Dôle</v>
      </c>
      <c r="E3653">
        <f>COUNTIFS(D$2:D3653,Clef_répartition[[#This Row],[Code_Nom]],J$2:J3653,Clef_répartition[[#This Row],[Année]])</f>
        <v>15</v>
      </c>
      <c r="F3653">
        <f>IF(Clef_répartition[[#This Row],[Code_Nom]]=D3652,F3652-1,(COUNTIFS(Clef_répartition[Code_Nom],Clef_répartition[[#This Row],[Code_Nom]],Clef_répartition[Année],Clef_répartition[[#This Row],[Année]])))</f>
        <v>4</v>
      </c>
      <c r="G3653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Nyon-Dôle_15_2017</v>
      </c>
      <c r="H3653" s="60">
        <v>5725</v>
      </c>
      <c r="I3653" s="60" t="s">
        <v>219</v>
      </c>
      <c r="J3653" s="60">
        <v>2017</v>
      </c>
      <c r="K3653" s="60">
        <v>7.8833790285426877E-2</v>
      </c>
    </row>
    <row r="3654" spans="1:11" x14ac:dyDescent="0.25">
      <c r="A3654" s="60" t="s">
        <v>721</v>
      </c>
      <c r="B3654" t="s">
        <v>662</v>
      </c>
      <c r="C3654" t="s">
        <v>663</v>
      </c>
      <c r="D3654" t="str">
        <f>Clef_répartition[[#This Row],[Code association]]&amp;"_"&amp;Clef_répartition[[#This Row],[Nom association]]</f>
        <v>SDIS Nyon-Dôle_Association de communes Service de Défense Incendie et de Secours Nyon-Dôle</v>
      </c>
      <c r="E3654">
        <f>COUNTIFS(D$2:D3654,Clef_répartition[[#This Row],[Code_Nom]],J$2:J3654,Clef_répartition[[#This Row],[Année]])</f>
        <v>16</v>
      </c>
      <c r="F3654">
        <f>IF(Clef_répartition[[#This Row],[Code_Nom]]=D3653,F3653-1,(COUNTIFS(Clef_répartition[Code_Nom],Clef_répartition[[#This Row],[Code_Nom]],Clef_répartition[Année],Clef_répartition[[#This Row],[Année]])))</f>
        <v>3</v>
      </c>
      <c r="G3654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Nyon-Dôle_16_2017</v>
      </c>
      <c r="H3654" s="60">
        <v>5727</v>
      </c>
      <c r="I3654" s="60" t="s">
        <v>243</v>
      </c>
      <c r="J3654" s="60">
        <v>2017</v>
      </c>
      <c r="K3654" s="60">
        <v>1.0141669277275087E-2</v>
      </c>
    </row>
    <row r="3655" spans="1:11" x14ac:dyDescent="0.25">
      <c r="A3655" s="60" t="s">
        <v>721</v>
      </c>
      <c r="B3655" t="s">
        <v>662</v>
      </c>
      <c r="C3655" t="s">
        <v>663</v>
      </c>
      <c r="D3655" t="str">
        <f>Clef_répartition[[#This Row],[Code association]]&amp;"_"&amp;Clef_répartition[[#This Row],[Nom association]]</f>
        <v>SDIS Nyon-Dôle_Association de communes Service de Défense Incendie et de Secours Nyon-Dôle</v>
      </c>
      <c r="E3655">
        <f>COUNTIFS(D$2:D3655,Clef_répartition[[#This Row],[Code_Nom]],J$2:J3655,Clef_répartition[[#This Row],[Année]])</f>
        <v>17</v>
      </c>
      <c r="F3655">
        <f>IF(Clef_répartition[[#This Row],[Code_Nom]]=D3654,F3654-1,(COUNTIFS(Clef_répartition[Code_Nom],Clef_répartition[[#This Row],[Code_Nom]],Clef_répartition[Année],Clef_répartition[[#This Row],[Année]])))</f>
        <v>2</v>
      </c>
      <c r="G3655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Nyon-Dôle_17_2017</v>
      </c>
      <c r="H3655" s="60">
        <v>5728</v>
      </c>
      <c r="I3655" s="60" t="s">
        <v>255</v>
      </c>
      <c r="J3655" s="60">
        <v>2017</v>
      </c>
      <c r="K3655" s="60">
        <v>4.8762561069854729E-2</v>
      </c>
    </row>
    <row r="3656" spans="1:11" x14ac:dyDescent="0.25">
      <c r="A3656" s="60" t="s">
        <v>721</v>
      </c>
      <c r="B3656" t="s">
        <v>662</v>
      </c>
      <c r="C3656" t="s">
        <v>663</v>
      </c>
      <c r="D3656" t="str">
        <f>Clef_répartition[[#This Row],[Code association]]&amp;"_"&amp;Clef_répartition[[#This Row],[Nom association]]</f>
        <v>SDIS Nyon-Dôle_Association de communes Service de Défense Incendie et de Secours Nyon-Dôle</v>
      </c>
      <c r="E3656">
        <f>COUNTIFS(D$2:D3656,Clef_répartition[[#This Row],[Code_Nom]],J$2:J3656,Clef_répartition[[#This Row],[Année]])</f>
        <v>18</v>
      </c>
      <c r="F3656">
        <f>IF(Clef_répartition[[#This Row],[Code_Nom]]=D3655,F3655-1,(COUNTIFS(Clef_répartition[Code_Nom],Clef_répartition[[#This Row],[Code_Nom]],Clef_répartition[Année],Clef_répartition[[#This Row],[Année]])))</f>
        <v>1</v>
      </c>
      <c r="G3656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Nyon-Dôle_18_2017</v>
      </c>
      <c r="H3656" s="60">
        <v>5730</v>
      </c>
      <c r="I3656" s="60" t="s">
        <v>265</v>
      </c>
      <c r="J3656" s="60">
        <v>2017</v>
      </c>
      <c r="K3656" s="60">
        <v>2.7791318024185389E-2</v>
      </c>
    </row>
    <row r="3657" spans="1:11" x14ac:dyDescent="0.25">
      <c r="A3657" s="60" t="s">
        <v>721</v>
      </c>
      <c r="B3657" t="s">
        <v>577</v>
      </c>
      <c r="C3657" t="s">
        <v>578</v>
      </c>
      <c r="D3657" t="str">
        <f>Clef_répartition[[#This Row],[Code association]]&amp;"_"&amp;Clef_répartition[[#This Row],[Nom association]]</f>
        <v>SDIS Oron-Jorat_Association de communes Service de Défense Incendie et de Secours Oron-Jorat</v>
      </c>
      <c r="E3657">
        <f>COUNTIFS(D$2:D3657,Clef_répartition[[#This Row],[Code_Nom]],J$2:J3657,Clef_répartition[[#This Row],[Année]])</f>
        <v>1</v>
      </c>
      <c r="F3657">
        <f>IF(Clef_répartition[[#This Row],[Code_Nom]]=D3656,F3656-1,(COUNTIFS(Clef_répartition[Code_Nom],Clef_répartition[[#This Row],[Code_Nom]],Clef_répartition[Année],Clef_répartition[[#This Row],[Année]])))</f>
        <v>9</v>
      </c>
      <c r="G3657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Oron-Jorat_1_2017</v>
      </c>
      <c r="H3657" s="60">
        <v>5785</v>
      </c>
      <c r="I3657" s="60" t="s">
        <v>74</v>
      </c>
      <c r="J3657" s="60">
        <v>2017</v>
      </c>
      <c r="K3657" s="60">
        <v>3.3586448598130841E-2</v>
      </c>
    </row>
    <row r="3658" spans="1:11" x14ac:dyDescent="0.25">
      <c r="A3658" s="60" t="s">
        <v>721</v>
      </c>
      <c r="B3658" t="s">
        <v>577</v>
      </c>
      <c r="C3658" t="s">
        <v>578</v>
      </c>
      <c r="D3658" t="str">
        <f>Clef_répartition[[#This Row],[Code association]]&amp;"_"&amp;Clef_répartition[[#This Row],[Nom association]]</f>
        <v>SDIS Oron-Jorat_Association de communes Service de Défense Incendie et de Secours Oron-Jorat</v>
      </c>
      <c r="E3658">
        <f>COUNTIFS(D$2:D3658,Clef_répartition[[#This Row],[Code_Nom]],J$2:J3658,Clef_répartition[[#This Row],[Année]])</f>
        <v>2</v>
      </c>
      <c r="F3658">
        <f>IF(Clef_répartition[[#This Row],[Code_Nom]]=D3657,F3657-1,(COUNTIFS(Clef_répartition[Code_Nom],Clef_répartition[[#This Row],[Code_Nom]],Clef_répartition[Année],Clef_répartition[[#This Row],[Année]])))</f>
        <v>8</v>
      </c>
      <c r="G3658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Oron-Jorat_2_2017</v>
      </c>
      <c r="H3658" s="60">
        <v>5806</v>
      </c>
      <c r="I3658" s="60" t="s">
        <v>140</v>
      </c>
      <c r="J3658" s="60">
        <v>2017</v>
      </c>
      <c r="K3658" s="60">
        <v>0.20808995327102803</v>
      </c>
    </row>
    <row r="3659" spans="1:11" x14ac:dyDescent="0.25">
      <c r="A3659" s="60" t="s">
        <v>721</v>
      </c>
      <c r="B3659" t="s">
        <v>577</v>
      </c>
      <c r="C3659" t="s">
        <v>578</v>
      </c>
      <c r="D3659" t="str">
        <f>Clef_répartition[[#This Row],[Code association]]&amp;"_"&amp;Clef_répartition[[#This Row],[Nom association]]</f>
        <v>SDIS Oron-Jorat_Association de communes Service de Défense Incendie et de Secours Oron-Jorat</v>
      </c>
      <c r="E3659">
        <f>COUNTIFS(D$2:D3659,Clef_répartition[[#This Row],[Code_Nom]],J$2:J3659,Clef_répartition[[#This Row],[Année]])</f>
        <v>3</v>
      </c>
      <c r="F3659">
        <f>IF(Clef_répartition[[#This Row],[Code_Nom]]=D3658,F3658-1,(COUNTIFS(Clef_répartition[Code_Nom],Clef_répartition[[#This Row],[Code_Nom]],Clef_répartition[Année],Clef_répartition[[#This Row],[Année]])))</f>
        <v>7</v>
      </c>
      <c r="G3659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Oron-Jorat_3_2017</v>
      </c>
      <c r="H3659" s="60">
        <v>5790</v>
      </c>
      <c r="I3659" s="60" t="s">
        <v>170</v>
      </c>
      <c r="J3659" s="60">
        <v>2017</v>
      </c>
      <c r="K3659" s="60">
        <v>3.4827686915887848E-2</v>
      </c>
    </row>
    <row r="3660" spans="1:11" x14ac:dyDescent="0.25">
      <c r="A3660" s="60" t="s">
        <v>721</v>
      </c>
      <c r="B3660" t="s">
        <v>577</v>
      </c>
      <c r="C3660" t="s">
        <v>578</v>
      </c>
      <c r="D3660" t="str">
        <f>Clef_répartition[[#This Row],[Code association]]&amp;"_"&amp;Clef_répartition[[#This Row],[Nom association]]</f>
        <v>SDIS Oron-Jorat_Association de communes Service de Défense Incendie et de Secours Oron-Jorat</v>
      </c>
      <c r="E3660">
        <f>COUNTIFS(D$2:D3660,Clef_répartition[[#This Row],[Code_Nom]],J$2:J3660,Clef_répartition[[#This Row],[Année]])</f>
        <v>4</v>
      </c>
      <c r="F3660">
        <f>IF(Clef_répartition[[#This Row],[Code_Nom]]=D3659,F3659-1,(COUNTIFS(Clef_répartition[Code_Nom],Clef_répartition[[#This Row],[Code_Nom]],Clef_répartition[Année],Clef_répartition[[#This Row],[Année]])))</f>
        <v>6</v>
      </c>
      <c r="G3660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Oron-Jorat_4_2017</v>
      </c>
      <c r="H3660" s="60">
        <v>5792</v>
      </c>
      <c r="I3660" s="60" t="s">
        <v>187</v>
      </c>
      <c r="J3660" s="60">
        <v>2017</v>
      </c>
      <c r="K3660" s="60">
        <v>4.7313084112149531E-2</v>
      </c>
    </row>
    <row r="3661" spans="1:11" x14ac:dyDescent="0.25">
      <c r="A3661" s="60" t="s">
        <v>721</v>
      </c>
      <c r="B3661" t="s">
        <v>577</v>
      </c>
      <c r="C3661" t="s">
        <v>578</v>
      </c>
      <c r="D3661" t="str">
        <f>Clef_répartition[[#This Row],[Code association]]&amp;"_"&amp;Clef_répartition[[#This Row],[Nom association]]</f>
        <v>SDIS Oron-Jorat_Association de communes Service de Défense Incendie et de Secours Oron-Jorat</v>
      </c>
      <c r="E3661">
        <f>COUNTIFS(D$2:D3661,Clef_répartition[[#This Row],[Code_Nom]],J$2:J3661,Clef_répartition[[#This Row],[Année]])</f>
        <v>5</v>
      </c>
      <c r="F3661">
        <f>IF(Clef_répartition[[#This Row],[Code_Nom]]=D3660,F3660-1,(COUNTIFS(Clef_répartition[Code_Nom],Clef_répartition[[#This Row],[Code_Nom]],Clef_répartition[Année],Clef_répartition[[#This Row],[Année]])))</f>
        <v>5</v>
      </c>
      <c r="G3661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Oron-Jorat_5_2017</v>
      </c>
      <c r="H3661" s="60">
        <v>5805</v>
      </c>
      <c r="I3661" s="60" t="s">
        <v>206</v>
      </c>
      <c r="J3661" s="60">
        <v>2017</v>
      </c>
      <c r="K3661" s="60">
        <v>0.42413843457943923</v>
      </c>
    </row>
    <row r="3662" spans="1:11" x14ac:dyDescent="0.25">
      <c r="A3662" s="60" t="s">
        <v>721</v>
      </c>
      <c r="B3662" t="s">
        <v>577</v>
      </c>
      <c r="C3662" t="s">
        <v>578</v>
      </c>
      <c r="D3662" t="str">
        <f>Clef_répartition[[#This Row],[Code association]]&amp;"_"&amp;Clef_répartition[[#This Row],[Nom association]]</f>
        <v>SDIS Oron-Jorat_Association de communes Service de Défense Incendie et de Secours Oron-Jorat</v>
      </c>
      <c r="E3662">
        <f>COUNTIFS(D$2:D3662,Clef_répartition[[#This Row],[Code_Nom]],J$2:J3662,Clef_répartition[[#This Row],[Année]])</f>
        <v>6</v>
      </c>
      <c r="F3662">
        <f>IF(Clef_répartition[[#This Row],[Code_Nom]]=D3661,F3661-1,(COUNTIFS(Clef_répartition[Code_Nom],Clef_répartition[[#This Row],[Code_Nom]],Clef_répartition[Année],Clef_répartition[[#This Row],[Année]])))</f>
        <v>4</v>
      </c>
      <c r="G3662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Oron-Jorat_6_2017</v>
      </c>
      <c r="H3662" s="60">
        <v>5798</v>
      </c>
      <c r="I3662" s="60" t="s">
        <v>236</v>
      </c>
      <c r="J3662" s="60">
        <v>2017</v>
      </c>
      <c r="K3662" s="60">
        <v>3.2856308411214952E-2</v>
      </c>
    </row>
    <row r="3663" spans="1:11" x14ac:dyDescent="0.25">
      <c r="A3663" s="60" t="s">
        <v>721</v>
      </c>
      <c r="B3663" t="s">
        <v>577</v>
      </c>
      <c r="C3663" t="s">
        <v>578</v>
      </c>
      <c r="D3663" t="str">
        <f>Clef_répartition[[#This Row],[Code association]]&amp;"_"&amp;Clef_répartition[[#This Row],[Nom association]]</f>
        <v>SDIS Oron-Jorat_Association de communes Service de Défense Incendie et de Secours Oron-Jorat</v>
      </c>
      <c r="E3663">
        <f>COUNTIFS(D$2:D3663,Clef_répartition[[#This Row],[Code_Nom]],J$2:J3663,Clef_répartition[[#This Row],[Année]])</f>
        <v>7</v>
      </c>
      <c r="F3663">
        <f>IF(Clef_répartition[[#This Row],[Code_Nom]]=D3662,F3662-1,(COUNTIFS(Clef_répartition[Code_Nom],Clef_répartition[[#This Row],[Code_Nom]],Clef_répartition[Année],Clef_répartition[[#This Row],[Année]])))</f>
        <v>3</v>
      </c>
      <c r="G3663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Oron-Jorat_7_2017</v>
      </c>
      <c r="H3663" s="60">
        <v>5799</v>
      </c>
      <c r="I3663" s="60" t="s">
        <v>254</v>
      </c>
      <c r="J3663" s="60">
        <v>2017</v>
      </c>
      <c r="K3663" s="60">
        <v>0.13901869158878505</v>
      </c>
    </row>
    <row r="3664" spans="1:11" x14ac:dyDescent="0.25">
      <c r="A3664" s="60" t="s">
        <v>721</v>
      </c>
      <c r="B3664" t="s">
        <v>577</v>
      </c>
      <c r="C3664" t="s">
        <v>578</v>
      </c>
      <c r="D3664" t="str">
        <f>Clef_répartition[[#This Row],[Code association]]&amp;"_"&amp;Clef_répartition[[#This Row],[Nom association]]</f>
        <v>SDIS Oron-Jorat_Association de communes Service de Défense Incendie et de Secours Oron-Jorat</v>
      </c>
      <c r="E3664">
        <f>COUNTIFS(D$2:D3664,Clef_répartition[[#This Row],[Code_Nom]],J$2:J3664,Clef_répartition[[#This Row],[Année]])</f>
        <v>8</v>
      </c>
      <c r="F3664">
        <f>IF(Clef_répartition[[#This Row],[Code_Nom]]=D3663,F3663-1,(COUNTIFS(Clef_répartition[Code_Nom],Clef_répartition[[#This Row],[Code_Nom]],Clef_répartition[Année],Clef_répartition[[#This Row],[Année]])))</f>
        <v>2</v>
      </c>
      <c r="G3664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Oron-Jorat_8_2017</v>
      </c>
      <c r="H3664" s="60">
        <v>5692</v>
      </c>
      <c r="I3664" s="60" t="s">
        <v>289</v>
      </c>
      <c r="J3664" s="60">
        <v>2017</v>
      </c>
      <c r="K3664" s="60">
        <v>4.2567172897196262E-2</v>
      </c>
    </row>
    <row r="3665" spans="1:11" x14ac:dyDescent="0.25">
      <c r="A3665" s="60" t="s">
        <v>721</v>
      </c>
      <c r="B3665" t="s">
        <v>577</v>
      </c>
      <c r="C3665" t="s">
        <v>578</v>
      </c>
      <c r="D3665" t="str">
        <f>Clef_répartition[[#This Row],[Code association]]&amp;"_"&amp;Clef_répartition[[#This Row],[Nom association]]</f>
        <v>SDIS Oron-Jorat_Association de communes Service de Défense Incendie et de Secours Oron-Jorat</v>
      </c>
      <c r="E3665">
        <f>COUNTIFS(D$2:D3665,Clef_répartition[[#This Row],[Code_Nom]],J$2:J3665,Clef_répartition[[#This Row],[Année]])</f>
        <v>9</v>
      </c>
      <c r="F3665">
        <f>IF(Clef_répartition[[#This Row],[Code_Nom]]=D3664,F3664-1,(COUNTIFS(Clef_répartition[Code_Nom],Clef_répartition[[#This Row],[Code_Nom]],Clef_répartition[Année],Clef_répartition[[#This Row],[Année]])))</f>
        <v>1</v>
      </c>
      <c r="G3665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Oron-Jorat_9_2017</v>
      </c>
      <c r="H3665" s="60">
        <v>5803</v>
      </c>
      <c r="I3665" s="60" t="s">
        <v>294</v>
      </c>
      <c r="J3665" s="60">
        <v>2017</v>
      </c>
      <c r="K3665" s="60">
        <v>3.7602219626168221E-2</v>
      </c>
    </row>
    <row r="3666" spans="1:11" x14ac:dyDescent="0.25">
      <c r="A3666" s="60" t="s">
        <v>721</v>
      </c>
      <c r="B3666" t="s">
        <v>471</v>
      </c>
      <c r="C3666" t="s">
        <v>472</v>
      </c>
      <c r="D3666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66">
        <f>COUNTIFS(D$2:D3666,Clef_répartition[[#This Row],[Code_Nom]],J$2:J3666,Clef_répartition[[#This Row],[Année]])</f>
        <v>1</v>
      </c>
      <c r="F3666">
        <f>IF(Clef_répartition[[#This Row],[Code_Nom]]=D3665,F3665-1,(COUNTIFS(Clef_répartition[Code_Nom],Clef_répartition[[#This Row],[Code_Nom]],Clef_répartition[Année],Clef_répartition[[#This Row],[Année]])))</f>
        <v>27</v>
      </c>
      <c r="G366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Venoge_1_2017</v>
      </c>
      <c r="H3666" s="60">
        <v>5472</v>
      </c>
      <c r="I3666" s="60" t="s">
        <v>34</v>
      </c>
      <c r="J3666" s="60">
        <v>2017</v>
      </c>
      <c r="K3666" s="60">
        <v>1.6690567240280434E-2</v>
      </c>
    </row>
    <row r="3667" spans="1:11" x14ac:dyDescent="0.25">
      <c r="A3667" s="60" t="s">
        <v>721</v>
      </c>
      <c r="B3667" t="s">
        <v>471</v>
      </c>
      <c r="C3667" t="s">
        <v>472</v>
      </c>
      <c r="D3667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67">
        <f>COUNTIFS(D$2:D3667,Clef_répartition[[#This Row],[Code_Nom]],J$2:J3667,Clef_répartition[[#This Row],[Année]])</f>
        <v>2</v>
      </c>
      <c r="F3667">
        <f>IF(Clef_répartition[[#This Row],[Code_Nom]]=D3666,F3666-1,(COUNTIFS(Clef_répartition[Code_Nom],Clef_répartition[[#This Row],[Code_Nom]],Clef_répartition[Année],Clef_répartition[[#This Row],[Année]])))</f>
        <v>26</v>
      </c>
      <c r="G366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Venoge_2_2017</v>
      </c>
      <c r="H3667" s="60">
        <v>5473</v>
      </c>
      <c r="I3667" s="60" t="s">
        <v>35</v>
      </c>
      <c r="J3667" s="60">
        <v>2017</v>
      </c>
      <c r="K3667" s="60">
        <v>3.9117272147864882E-2</v>
      </c>
    </row>
    <row r="3668" spans="1:11" x14ac:dyDescent="0.25">
      <c r="A3668" s="60" t="s">
        <v>721</v>
      </c>
      <c r="B3668" t="s">
        <v>471</v>
      </c>
      <c r="C3668" t="s">
        <v>472</v>
      </c>
      <c r="D3668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68">
        <f>COUNTIFS(D$2:D3668,Clef_répartition[[#This Row],[Code_Nom]],J$2:J3668,Clef_répartition[[#This Row],[Année]])</f>
        <v>3</v>
      </c>
      <c r="F3668">
        <f>IF(Clef_répartition[[#This Row],[Code_Nom]]=D3667,F3667-1,(COUNTIFS(Clef_répartition[Code_Nom],Clef_répartition[[#This Row],[Code_Nom]],Clef_répartition[Année],Clef_répartition[[#This Row],[Année]])))</f>
        <v>25</v>
      </c>
      <c r="G366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Venoge_3_2017</v>
      </c>
      <c r="H3668" s="60">
        <v>5475</v>
      </c>
      <c r="I3668" s="60" t="s">
        <v>55</v>
      </c>
      <c r="J3668" s="60">
        <v>2017</v>
      </c>
      <c r="K3668" s="60">
        <v>5.6166347992351821E-3</v>
      </c>
    </row>
    <row r="3669" spans="1:11" x14ac:dyDescent="0.25">
      <c r="A3669" s="60" t="s">
        <v>721</v>
      </c>
      <c r="B3669" t="s">
        <v>471</v>
      </c>
      <c r="C3669" t="s">
        <v>472</v>
      </c>
      <c r="D3669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69">
        <f>COUNTIFS(D$2:D3669,Clef_répartition[[#This Row],[Code_Nom]],J$2:J3669,Clef_répartition[[#This Row],[Année]])</f>
        <v>4</v>
      </c>
      <c r="F3669">
        <f>IF(Clef_répartition[[#This Row],[Code_Nom]]=D3668,F3668-1,(COUNTIFS(Clef_répartition[Code_Nom],Clef_répartition[[#This Row],[Code_Nom]],Clef_répartition[Année],Clef_répartition[[#This Row],[Année]])))</f>
        <v>24</v>
      </c>
      <c r="G366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Venoge_4_2017</v>
      </c>
      <c r="H3669" s="60">
        <v>5476</v>
      </c>
      <c r="I3669" s="60" t="s">
        <v>64</v>
      </c>
      <c r="J3669" s="60">
        <v>2017</v>
      </c>
      <c r="K3669" s="60">
        <v>1.187061822817081E-2</v>
      </c>
    </row>
    <row r="3670" spans="1:11" x14ac:dyDescent="0.25">
      <c r="A3670" s="60" t="s">
        <v>721</v>
      </c>
      <c r="B3670" t="s">
        <v>471</v>
      </c>
      <c r="C3670" t="s">
        <v>472</v>
      </c>
      <c r="D3670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0">
        <f>COUNTIFS(D$2:D3670,Clef_répartition[[#This Row],[Code_Nom]],J$2:J3670,Clef_répartition[[#This Row],[Année]])</f>
        <v>5</v>
      </c>
      <c r="F3670">
        <f>IF(Clef_répartition[[#This Row],[Code_Nom]]=D3669,F3669-1,(COUNTIFS(Clef_répartition[Code_Nom],Clef_répartition[[#This Row],[Code_Nom]],Clef_répartition[Année],Clef_répartition[[#This Row],[Année]])))</f>
        <v>23</v>
      </c>
      <c r="G367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Venoge_5_2017</v>
      </c>
      <c r="H3670" s="60">
        <v>5477</v>
      </c>
      <c r="I3670" s="60" t="s">
        <v>79</v>
      </c>
      <c r="J3670" s="60">
        <v>2017</v>
      </c>
      <c r="K3670" s="60">
        <v>0.1516889738687062</v>
      </c>
    </row>
    <row r="3671" spans="1:11" x14ac:dyDescent="0.25">
      <c r="A3671" s="60" t="s">
        <v>721</v>
      </c>
      <c r="B3671" t="s">
        <v>471</v>
      </c>
      <c r="C3671" t="s">
        <v>472</v>
      </c>
      <c r="D3671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1">
        <f>COUNTIFS(D$2:D3671,Clef_répartition[[#This Row],[Code_Nom]],J$2:J3671,Clef_répartition[[#This Row],[Année]])</f>
        <v>6</v>
      </c>
      <c r="F3671">
        <f>IF(Clef_répartition[[#This Row],[Code_Nom]]=D3670,F3670-1,(COUNTIFS(Clef_répartition[Code_Nom],Clef_répartition[[#This Row],[Code_Nom]],Clef_répartition[Année],Clef_répartition[[#This Row],[Année]])))</f>
        <v>22</v>
      </c>
      <c r="G367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Venoge_6_2017</v>
      </c>
      <c r="H3671" s="60">
        <v>5479</v>
      </c>
      <c r="I3671" s="60" t="s">
        <v>85</v>
      </c>
      <c r="J3671" s="60">
        <v>2017</v>
      </c>
      <c r="K3671" s="60">
        <v>1.9080624601657107E-2</v>
      </c>
    </row>
    <row r="3672" spans="1:11" x14ac:dyDescent="0.25">
      <c r="A3672" s="60" t="s">
        <v>721</v>
      </c>
      <c r="B3672" t="s">
        <v>471</v>
      </c>
      <c r="C3672" t="s">
        <v>472</v>
      </c>
      <c r="D3672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2">
        <f>COUNTIFS(D$2:D3672,Clef_répartition[[#This Row],[Code_Nom]],J$2:J3672,Clef_répartition[[#This Row],[Année]])</f>
        <v>7</v>
      </c>
      <c r="F3672">
        <f>IF(Clef_répartition[[#This Row],[Code_Nom]]=D3671,F3671-1,(COUNTIFS(Clef_répartition[Code_Nom],Clef_répartition[[#This Row],[Code_Nom]],Clef_répartition[Année],Clef_répartition[[#This Row],[Année]])))</f>
        <v>21</v>
      </c>
      <c r="G367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Venoge_7_2017</v>
      </c>
      <c r="H3672" s="60">
        <v>5480</v>
      </c>
      <c r="I3672" s="60" t="s">
        <v>90</v>
      </c>
      <c r="J3672" s="60">
        <v>2017</v>
      </c>
      <c r="K3672" s="60">
        <v>3.9754620777565329E-2</v>
      </c>
    </row>
    <row r="3673" spans="1:11" x14ac:dyDescent="0.25">
      <c r="A3673" s="60" t="s">
        <v>721</v>
      </c>
      <c r="B3673" t="s">
        <v>471</v>
      </c>
      <c r="C3673" t="s">
        <v>472</v>
      </c>
      <c r="D3673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3">
        <f>COUNTIFS(D$2:D3673,Clef_répartition[[#This Row],[Code_Nom]],J$2:J3673,Clef_répartition[[#This Row],[Année]])</f>
        <v>8</v>
      </c>
      <c r="F3673">
        <f>IF(Clef_répartition[[#This Row],[Code_Nom]]=D3672,F3672-1,(COUNTIFS(Clef_répartition[Code_Nom],Clef_répartition[[#This Row],[Code_Nom]],Clef_répartition[Année],Clef_répartition[[#This Row],[Année]])))</f>
        <v>20</v>
      </c>
      <c r="G367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Venoge_8_2017</v>
      </c>
      <c r="H3673" s="60">
        <v>5481</v>
      </c>
      <c r="I3673" s="60" t="s">
        <v>94</v>
      </c>
      <c r="J3673" s="60">
        <v>2017</v>
      </c>
      <c r="K3673" s="60">
        <v>9.1220522625876359E-3</v>
      </c>
    </row>
    <row r="3674" spans="1:11" x14ac:dyDescent="0.25">
      <c r="A3674" s="60" t="s">
        <v>721</v>
      </c>
      <c r="B3674" t="s">
        <v>471</v>
      </c>
      <c r="C3674" t="s">
        <v>472</v>
      </c>
      <c r="D3674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4">
        <f>COUNTIFS(D$2:D3674,Clef_répartition[[#This Row],[Code_Nom]],J$2:J3674,Clef_répartition[[#This Row],[Année]])</f>
        <v>9</v>
      </c>
      <c r="F3674">
        <f>IF(Clef_répartition[[#This Row],[Code_Nom]]=D3673,F3673-1,(COUNTIFS(Clef_répartition[Code_Nom],Clef_répartition[[#This Row],[Code_Nom]],Clef_répartition[Année],Clef_répartition[[#This Row],[Année]])))</f>
        <v>19</v>
      </c>
      <c r="G367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Venoge_9_2017</v>
      </c>
      <c r="H3674" s="60">
        <v>5482</v>
      </c>
      <c r="I3674" s="60" t="s">
        <v>102</v>
      </c>
      <c r="J3674" s="60">
        <v>2017</v>
      </c>
      <c r="K3674" s="60">
        <v>4.3459209687699174E-2</v>
      </c>
    </row>
    <row r="3675" spans="1:11" x14ac:dyDescent="0.25">
      <c r="A3675" s="60" t="s">
        <v>721</v>
      </c>
      <c r="B3675" t="s">
        <v>471</v>
      </c>
      <c r="C3675" t="s">
        <v>472</v>
      </c>
      <c r="D3675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5">
        <f>COUNTIFS(D$2:D3675,Clef_répartition[[#This Row],[Code_Nom]],J$2:J3675,Clef_répartition[[#This Row],[Année]])</f>
        <v>10</v>
      </c>
      <c r="F3675">
        <f>IF(Clef_répartition[[#This Row],[Code_Nom]]=D3674,F3674-1,(COUNTIFS(Clef_répartition[Code_Nom],Clef_répartition[[#This Row],[Code_Nom]],Clef_répartition[Année],Clef_répartition[[#This Row],[Année]])))</f>
        <v>18</v>
      </c>
      <c r="G367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Venoge_10_2017</v>
      </c>
      <c r="H3675" s="60">
        <v>5483</v>
      </c>
      <c r="I3675" s="60" t="s">
        <v>113</v>
      </c>
      <c r="J3675" s="60">
        <v>2017</v>
      </c>
      <c r="K3675" s="60">
        <v>1.2826641172721479E-2</v>
      </c>
    </row>
    <row r="3676" spans="1:11" x14ac:dyDescent="0.25">
      <c r="A3676" s="60" t="s">
        <v>721</v>
      </c>
      <c r="B3676" t="s">
        <v>471</v>
      </c>
      <c r="C3676" t="s">
        <v>472</v>
      </c>
      <c r="D3676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6">
        <f>COUNTIFS(D$2:D3676,Clef_répartition[[#This Row],[Code_Nom]],J$2:J3676,Clef_répartition[[#This Row],[Année]])</f>
        <v>11</v>
      </c>
      <c r="F3676">
        <f>IF(Clef_répartition[[#This Row],[Code_Nom]]=D3675,F3675-1,(COUNTIFS(Clef_répartition[Code_Nom],Clef_répartition[[#This Row],[Code_Nom]],Clef_répartition[Année],Clef_répartition[[#This Row],[Année]])))</f>
        <v>17</v>
      </c>
      <c r="G367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Venoge_11_2017</v>
      </c>
      <c r="H3676" s="60">
        <v>5484</v>
      </c>
      <c r="I3676" s="60" t="s">
        <v>127</v>
      </c>
      <c r="J3676" s="60">
        <v>2017</v>
      </c>
      <c r="K3676" s="60">
        <v>3.6567877629063099E-2</v>
      </c>
    </row>
    <row r="3677" spans="1:11" x14ac:dyDescent="0.25">
      <c r="A3677" s="60" t="s">
        <v>721</v>
      </c>
      <c r="B3677" t="s">
        <v>471</v>
      </c>
      <c r="C3677" t="s">
        <v>472</v>
      </c>
      <c r="D3677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7">
        <f>COUNTIFS(D$2:D3677,Clef_répartition[[#This Row],[Code_Nom]],J$2:J3677,Clef_répartition[[#This Row],[Année]])</f>
        <v>12</v>
      </c>
      <c r="F3677">
        <f>IF(Clef_répartition[[#This Row],[Code_Nom]]=D3676,F3676-1,(COUNTIFS(Clef_répartition[Code_Nom],Clef_répartition[[#This Row],[Code_Nom]],Clef_répartition[Année],Clef_répartition[[#This Row],[Année]])))</f>
        <v>16</v>
      </c>
      <c r="G367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Venoge_12_2017</v>
      </c>
      <c r="H3677" s="60">
        <v>5485</v>
      </c>
      <c r="I3677" s="60" t="s">
        <v>129</v>
      </c>
      <c r="J3677" s="60">
        <v>2017</v>
      </c>
      <c r="K3677" s="60">
        <v>1.6053218610579987E-2</v>
      </c>
    </row>
    <row r="3678" spans="1:11" x14ac:dyDescent="0.25">
      <c r="A3678" s="60" t="s">
        <v>721</v>
      </c>
      <c r="B3678" t="s">
        <v>471</v>
      </c>
      <c r="C3678" t="s">
        <v>472</v>
      </c>
      <c r="D3678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8">
        <f>COUNTIFS(D$2:D3678,Clef_répartition[[#This Row],[Code_Nom]],J$2:J3678,Clef_répartition[[#This Row],[Année]])</f>
        <v>13</v>
      </c>
      <c r="F3678">
        <f>IF(Clef_répartition[[#This Row],[Code_Nom]]=D3677,F3677-1,(COUNTIFS(Clef_répartition[Code_Nom],Clef_répartition[[#This Row],[Code_Nom]],Clef_répartition[Année],Clef_répartition[[#This Row],[Année]])))</f>
        <v>15</v>
      </c>
      <c r="G367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Venoge_13_2017</v>
      </c>
      <c r="H3678" s="60">
        <v>5474</v>
      </c>
      <c r="I3678" s="60" t="s">
        <v>146</v>
      </c>
      <c r="J3678" s="60">
        <v>2017</v>
      </c>
      <c r="K3678" s="60">
        <v>1.6730401529636712E-2</v>
      </c>
    </row>
    <row r="3679" spans="1:11" x14ac:dyDescent="0.25">
      <c r="A3679" s="60" t="s">
        <v>721</v>
      </c>
      <c r="B3679" t="s">
        <v>471</v>
      </c>
      <c r="C3679" t="s">
        <v>472</v>
      </c>
      <c r="D3679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79">
        <f>COUNTIFS(D$2:D3679,Clef_répartition[[#This Row],[Code_Nom]],J$2:J3679,Clef_répartition[[#This Row],[Année]])</f>
        <v>14</v>
      </c>
      <c r="F3679">
        <f>IF(Clef_répartition[[#This Row],[Code_Nom]]=D3678,F3678-1,(COUNTIFS(Clef_répartition[Code_Nom],Clef_répartition[[#This Row],[Code_Nom]],Clef_répartition[Année],Clef_répartition[[#This Row],[Année]])))</f>
        <v>14</v>
      </c>
      <c r="G367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Venoge_14_2017</v>
      </c>
      <c r="H3679" s="60">
        <v>5498</v>
      </c>
      <c r="I3679" s="60" t="s">
        <v>149</v>
      </c>
      <c r="J3679" s="60">
        <v>2017</v>
      </c>
      <c r="K3679" s="60">
        <v>0.10392766093052901</v>
      </c>
    </row>
    <row r="3680" spans="1:11" x14ac:dyDescent="0.25">
      <c r="A3680" s="60" t="s">
        <v>721</v>
      </c>
      <c r="B3680" t="s">
        <v>471</v>
      </c>
      <c r="C3680" t="s">
        <v>472</v>
      </c>
      <c r="D3680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0">
        <f>COUNTIFS(D$2:D3680,Clef_répartition[[#This Row],[Code_Nom]],J$2:J3680,Clef_répartition[[#This Row],[Année]])</f>
        <v>15</v>
      </c>
      <c r="F3680">
        <f>IF(Clef_répartition[[#This Row],[Code_Nom]]=D3679,F3679-1,(COUNTIFS(Clef_répartition[Code_Nom],Clef_répartition[[#This Row],[Code_Nom]],Clef_répartition[Année],Clef_répartition[[#This Row],[Année]])))</f>
        <v>13</v>
      </c>
      <c r="G368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Venoge_15_2017</v>
      </c>
      <c r="H3680" s="60">
        <v>5486</v>
      </c>
      <c r="I3680" s="60" t="s">
        <v>145</v>
      </c>
      <c r="J3680" s="60">
        <v>2017</v>
      </c>
      <c r="K3680" s="60">
        <v>4.0033460803059272E-2</v>
      </c>
    </row>
    <row r="3681" spans="1:11" x14ac:dyDescent="0.25">
      <c r="A3681" s="60" t="s">
        <v>721</v>
      </c>
      <c r="B3681" t="s">
        <v>471</v>
      </c>
      <c r="C3681" t="s">
        <v>472</v>
      </c>
      <c r="D3681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1">
        <f>COUNTIFS(D$2:D3681,Clef_répartition[[#This Row],[Code_Nom]],J$2:J3681,Clef_répartition[[#This Row],[Année]])</f>
        <v>16</v>
      </c>
      <c r="F3681">
        <f>IF(Clef_répartition[[#This Row],[Code_Nom]]=D3680,F3680-1,(COUNTIFS(Clef_répartition[Code_Nom],Clef_répartition[[#This Row],[Code_Nom]],Clef_répartition[Année],Clef_répartition[[#This Row],[Année]])))</f>
        <v>12</v>
      </c>
      <c r="G368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Venoge_16_2017</v>
      </c>
      <c r="H3681" s="60">
        <v>5487</v>
      </c>
      <c r="I3681" s="60" t="s">
        <v>167</v>
      </c>
      <c r="J3681" s="60">
        <v>2017</v>
      </c>
      <c r="K3681" s="60">
        <v>1.8283938814531549E-2</v>
      </c>
    </row>
    <row r="3682" spans="1:11" x14ac:dyDescent="0.25">
      <c r="A3682" s="60" t="s">
        <v>721</v>
      </c>
      <c r="B3682" t="s">
        <v>471</v>
      </c>
      <c r="C3682" t="s">
        <v>472</v>
      </c>
      <c r="D3682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2">
        <f>COUNTIFS(D$2:D3682,Clef_répartition[[#This Row],[Code_Nom]],J$2:J3682,Clef_répartition[[#This Row],[Année]])</f>
        <v>17</v>
      </c>
      <c r="F3682">
        <f>IF(Clef_répartition[[#This Row],[Code_Nom]]=D3681,F3681-1,(COUNTIFS(Clef_répartition[Code_Nom],Clef_répartition[[#This Row],[Code_Nom]],Clef_répartition[Année],Clef_répartition[[#This Row],[Année]])))</f>
        <v>11</v>
      </c>
      <c r="G368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Venoge_17_2017</v>
      </c>
      <c r="H3682" s="60">
        <v>5488</v>
      </c>
      <c r="I3682" s="60" t="s">
        <v>174</v>
      </c>
      <c r="J3682" s="60">
        <v>2017</v>
      </c>
      <c r="K3682" s="60">
        <v>2.3900573613766731E-3</v>
      </c>
    </row>
    <row r="3683" spans="1:11" x14ac:dyDescent="0.25">
      <c r="A3683" s="60" t="s">
        <v>721</v>
      </c>
      <c r="B3683" t="s">
        <v>471</v>
      </c>
      <c r="C3683" t="s">
        <v>472</v>
      </c>
      <c r="D3683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3">
        <f>COUNTIFS(D$2:D3683,Clef_répartition[[#This Row],[Code_Nom]],J$2:J3683,Clef_répartition[[#This Row],[Année]])</f>
        <v>18</v>
      </c>
      <c r="F3683">
        <f>IF(Clef_répartition[[#This Row],[Code_Nom]]=D3682,F3682-1,(COUNTIFS(Clef_répartition[Code_Nom],Clef_répartition[[#This Row],[Code_Nom]],Clef_répartition[Année],Clef_répartition[[#This Row],[Année]])))</f>
        <v>10</v>
      </c>
      <c r="G368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Venoge_18_2017</v>
      </c>
      <c r="H3683" s="60">
        <v>5489</v>
      </c>
      <c r="I3683" s="60" t="s">
        <v>175</v>
      </c>
      <c r="J3683" s="60">
        <v>2017</v>
      </c>
      <c r="K3683" s="60">
        <v>2.860101975780752E-2</v>
      </c>
    </row>
    <row r="3684" spans="1:11" x14ac:dyDescent="0.25">
      <c r="A3684" s="60" t="s">
        <v>721</v>
      </c>
      <c r="B3684" t="s">
        <v>471</v>
      </c>
      <c r="C3684" t="s">
        <v>472</v>
      </c>
      <c r="D3684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4">
        <f>COUNTIFS(D$2:D3684,Clef_répartition[[#This Row],[Code_Nom]],J$2:J3684,Clef_répartition[[#This Row],[Année]])</f>
        <v>19</v>
      </c>
      <c r="F3684">
        <f>IF(Clef_répartition[[#This Row],[Code_Nom]]=D3683,F3683-1,(COUNTIFS(Clef_répartition[Code_Nom],Clef_répartition[[#This Row],[Code_Nom]],Clef_répartition[Année],Clef_répartition[[#This Row],[Année]])))</f>
        <v>9</v>
      </c>
      <c r="G368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Venoge_19_2017</v>
      </c>
      <c r="H3684" s="60">
        <v>5490</v>
      </c>
      <c r="I3684" s="60" t="s">
        <v>178</v>
      </c>
      <c r="J3684" s="60">
        <v>2017</v>
      </c>
      <c r="K3684" s="60">
        <v>1.2587635436583812E-2</v>
      </c>
    </row>
    <row r="3685" spans="1:11" x14ac:dyDescent="0.25">
      <c r="A3685" s="60" t="s">
        <v>721</v>
      </c>
      <c r="B3685" t="s">
        <v>471</v>
      </c>
      <c r="C3685" t="s">
        <v>472</v>
      </c>
      <c r="D3685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5">
        <f>COUNTIFS(D$2:D3685,Clef_répartition[[#This Row],[Code_Nom]],J$2:J3685,Clef_répartition[[#This Row],[Année]])</f>
        <v>20</v>
      </c>
      <c r="F3685">
        <f>IF(Clef_répartition[[#This Row],[Code_Nom]]=D3684,F3684-1,(COUNTIFS(Clef_répartition[Code_Nom],Clef_répartition[[#This Row],[Code_Nom]],Clef_répartition[Année],Clef_répartition[[#This Row],[Année]])))</f>
        <v>8</v>
      </c>
      <c r="G368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Venoge_20_2017</v>
      </c>
      <c r="H3685" s="60">
        <v>5491</v>
      </c>
      <c r="I3685" s="60" t="s">
        <v>181</v>
      </c>
      <c r="J3685" s="60">
        <v>2017</v>
      </c>
      <c r="K3685" s="60">
        <v>1.6610898661567879E-2</v>
      </c>
    </row>
    <row r="3686" spans="1:11" x14ac:dyDescent="0.25">
      <c r="A3686" s="60" t="s">
        <v>721</v>
      </c>
      <c r="B3686" t="s">
        <v>471</v>
      </c>
      <c r="C3686" t="s">
        <v>472</v>
      </c>
      <c r="D3686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6">
        <f>COUNTIFS(D$2:D3686,Clef_répartition[[#This Row],[Code_Nom]],J$2:J3686,Clef_répartition[[#This Row],[Année]])</f>
        <v>21</v>
      </c>
      <c r="F3686">
        <f>IF(Clef_répartition[[#This Row],[Code_Nom]]=D3685,F3685-1,(COUNTIFS(Clef_répartition[Code_Nom],Clef_répartition[[#This Row],[Code_Nom]],Clef_répartition[Année],Clef_répartition[[#This Row],[Année]])))</f>
        <v>7</v>
      </c>
      <c r="G368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Venoge_21_2017</v>
      </c>
      <c r="H3686" s="60">
        <v>5493</v>
      </c>
      <c r="I3686" s="60" t="s">
        <v>205</v>
      </c>
      <c r="J3686" s="60">
        <v>2017</v>
      </c>
      <c r="K3686" s="60">
        <v>1.4181007010834927E-2</v>
      </c>
    </row>
    <row r="3687" spans="1:11" x14ac:dyDescent="0.25">
      <c r="A3687" s="60" t="s">
        <v>721</v>
      </c>
      <c r="B3687" t="s">
        <v>471</v>
      </c>
      <c r="C3687" t="s">
        <v>472</v>
      </c>
      <c r="D3687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7">
        <f>COUNTIFS(D$2:D3687,Clef_répartition[[#This Row],[Code_Nom]],J$2:J3687,Clef_répartition[[#This Row],[Année]])</f>
        <v>22</v>
      </c>
      <c r="F3687">
        <f>IF(Clef_répartition[[#This Row],[Code_Nom]]=D3686,F3686-1,(COUNTIFS(Clef_répartition[Code_Nom],Clef_répartition[[#This Row],[Code_Nom]],Clef_répartition[Année],Clef_répartition[[#This Row],[Année]])))</f>
        <v>6</v>
      </c>
      <c r="G368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Venoge_22_2017</v>
      </c>
      <c r="H3687" s="60">
        <v>5495</v>
      </c>
      <c r="I3687" s="60" t="s">
        <v>212</v>
      </c>
      <c r="J3687" s="60">
        <v>2017</v>
      </c>
      <c r="K3687" s="60">
        <v>0.13073613766730402</v>
      </c>
    </row>
    <row r="3688" spans="1:11" x14ac:dyDescent="0.25">
      <c r="A3688" s="60" t="s">
        <v>721</v>
      </c>
      <c r="B3688" t="s">
        <v>471</v>
      </c>
      <c r="C3688" t="s">
        <v>472</v>
      </c>
      <c r="D3688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8">
        <f>COUNTIFS(D$2:D3688,Clef_répartition[[#This Row],[Code_Nom]],J$2:J3688,Clef_répartition[[#This Row],[Année]])</f>
        <v>23</v>
      </c>
      <c r="F3688">
        <f>IF(Clef_répartition[[#This Row],[Code_Nom]]=D3687,F3687-1,(COUNTIFS(Clef_répartition[Code_Nom],Clef_répartition[[#This Row],[Code_Nom]],Clef_répartition[Année],Clef_répartition[[#This Row],[Année]])))</f>
        <v>5</v>
      </c>
      <c r="G368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Venoge_23_2017</v>
      </c>
      <c r="H3688" s="60">
        <v>5496</v>
      </c>
      <c r="I3688" s="60" t="s">
        <v>213</v>
      </c>
      <c r="J3688" s="60">
        <v>2017</v>
      </c>
      <c r="K3688" s="60">
        <v>6.8753983428935628E-2</v>
      </c>
    </row>
    <row r="3689" spans="1:11" x14ac:dyDescent="0.25">
      <c r="A3689" s="60" t="s">
        <v>721</v>
      </c>
      <c r="B3689" t="s">
        <v>471</v>
      </c>
      <c r="C3689" t="s">
        <v>472</v>
      </c>
      <c r="D3689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89">
        <f>COUNTIFS(D$2:D3689,Clef_répartition[[#This Row],[Code_Nom]],J$2:J3689,Clef_répartition[[#This Row],[Année]])</f>
        <v>24</v>
      </c>
      <c r="F3689">
        <f>IF(Clef_répartition[[#This Row],[Code_Nom]]=D3688,F3688-1,(COUNTIFS(Clef_répartition[Code_Nom],Clef_répartition[[#This Row],[Code_Nom]],Clef_répartition[Année],Clef_répartition[[#This Row],[Année]])))</f>
        <v>4</v>
      </c>
      <c r="G368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Venoge_24_2017</v>
      </c>
      <c r="H3689" s="60">
        <v>5497</v>
      </c>
      <c r="I3689" s="60" t="s">
        <v>217</v>
      </c>
      <c r="J3689" s="60">
        <v>2017</v>
      </c>
      <c r="K3689" s="60">
        <v>3.4018483110261316E-2</v>
      </c>
    </row>
    <row r="3690" spans="1:11" x14ac:dyDescent="0.25">
      <c r="A3690" s="60" t="s">
        <v>721</v>
      </c>
      <c r="B3690" t="s">
        <v>471</v>
      </c>
      <c r="C3690" t="s">
        <v>472</v>
      </c>
      <c r="D3690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90">
        <f>COUNTIFS(D$2:D3690,Clef_répartition[[#This Row],[Code_Nom]],J$2:J3690,Clef_répartition[[#This Row],[Année]])</f>
        <v>25</v>
      </c>
      <c r="F3690">
        <f>IF(Clef_répartition[[#This Row],[Code_Nom]]=D3689,F3689-1,(COUNTIFS(Clef_répartition[Code_Nom],Clef_répartition[[#This Row],[Code_Nom]],Clef_répartition[Année],Clef_répartition[[#This Row],[Année]])))</f>
        <v>3</v>
      </c>
      <c r="G369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Venoge_25_2017</v>
      </c>
      <c r="H3690" s="60">
        <v>5499</v>
      </c>
      <c r="I3690" s="60" t="s">
        <v>252</v>
      </c>
      <c r="J3690" s="60">
        <v>2017</v>
      </c>
      <c r="K3690" s="60">
        <v>2.011631612492033E-2</v>
      </c>
    </row>
    <row r="3691" spans="1:11" x14ac:dyDescent="0.25">
      <c r="A3691" s="60" t="s">
        <v>721</v>
      </c>
      <c r="B3691" t="s">
        <v>471</v>
      </c>
      <c r="C3691" t="s">
        <v>472</v>
      </c>
      <c r="D3691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91">
        <f>COUNTIFS(D$2:D3691,Clef_répartition[[#This Row],[Code_Nom]],J$2:J3691,Clef_répartition[[#This Row],[Année]])</f>
        <v>26</v>
      </c>
      <c r="F3691">
        <f>IF(Clef_répartition[[#This Row],[Code_Nom]]=D3690,F3690-1,(COUNTIFS(Clef_répartition[Code_Nom],Clef_répartition[[#This Row],[Code_Nom]],Clef_répartition[Année],Clef_répartition[[#This Row],[Année]])))</f>
        <v>2</v>
      </c>
      <c r="G369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Venoge_26_2017</v>
      </c>
      <c r="H3691" s="60">
        <v>5501</v>
      </c>
      <c r="I3691" s="60" t="s">
        <v>258</v>
      </c>
      <c r="J3691" s="60">
        <v>2017</v>
      </c>
      <c r="K3691" s="60">
        <v>4.0033460803059272E-2</v>
      </c>
    </row>
    <row r="3692" spans="1:11" x14ac:dyDescent="0.25">
      <c r="A3692" s="60" t="s">
        <v>721</v>
      </c>
      <c r="B3692" t="s">
        <v>471</v>
      </c>
      <c r="C3692" t="s">
        <v>472</v>
      </c>
      <c r="D3692" t="str">
        <f>Clef_répartition[[#This Row],[Code association]]&amp;"_"&amp;Clef_répartition[[#This Row],[Nom association]]</f>
        <v>SDIS Région Venoge_Association de communes Service de Défense Incendie et de Secours Région Venoge</v>
      </c>
      <c r="E3692">
        <f>COUNTIFS(D$2:D3692,Clef_répartition[[#This Row],[Code_Nom]],J$2:J3692,Clef_répartition[[#This Row],[Année]])</f>
        <v>27</v>
      </c>
      <c r="F3692">
        <f>IF(Clef_répartition[[#This Row],[Code_Nom]]=D3691,F3691-1,(COUNTIFS(Clef_répartition[Code_Nom],Clef_répartition[[#This Row],[Code_Nom]],Clef_répartition[Année],Clef_répartition[[#This Row],[Année]])))</f>
        <v>1</v>
      </c>
      <c r="G369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Venoge_27_2017</v>
      </c>
      <c r="H3692" s="60">
        <v>5503</v>
      </c>
      <c r="I3692" s="60" t="s">
        <v>290</v>
      </c>
      <c r="J3692" s="60">
        <v>2017</v>
      </c>
      <c r="K3692" s="60">
        <v>5.11472275334608E-2</v>
      </c>
    </row>
    <row r="3693" spans="1:11" x14ac:dyDescent="0.25">
      <c r="A3693" s="60" t="s">
        <v>721</v>
      </c>
      <c r="B3693" t="s">
        <v>648</v>
      </c>
      <c r="C3693" t="s">
        <v>649</v>
      </c>
      <c r="D3693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3">
        <f>COUNTIFS(D$2:D3693,Clef_répartition[[#This Row],[Code_Nom]],J$2:J3693,Clef_répartition[[#This Row],[Année]])</f>
        <v>1</v>
      </c>
      <c r="F3693">
        <f>IF(Clef_répartition[[#This Row],[Code_Nom]]=D3692,F3692-1,(COUNTIFS(Clef_répartition[Code_Nom],Clef_répartition[[#This Row],[Code_Nom]],Clef_répartition[Année],Clef_répartition[[#This Row],[Année]])))</f>
        <v>8</v>
      </c>
      <c r="G369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Région_1_2017</v>
      </c>
      <c r="H3693" s="60">
        <v>5744</v>
      </c>
      <c r="I3693" s="60" t="s">
        <v>11</v>
      </c>
      <c r="J3693" s="60">
        <v>2017</v>
      </c>
      <c r="K3693" s="60">
        <v>0.16</v>
      </c>
    </row>
    <row r="3694" spans="1:11" x14ac:dyDescent="0.25">
      <c r="A3694" s="60" t="s">
        <v>721</v>
      </c>
      <c r="B3694" t="s">
        <v>648</v>
      </c>
      <c r="C3694" t="s">
        <v>649</v>
      </c>
      <c r="D3694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4">
        <f>COUNTIFS(D$2:D3694,Clef_répartition[[#This Row],[Code_Nom]],J$2:J3694,Clef_répartition[[#This Row],[Année]])</f>
        <v>2</v>
      </c>
      <c r="F3694">
        <f>IF(Clef_répartition[[#This Row],[Code_Nom]]=D3693,F3693-1,(COUNTIFS(Clef_répartition[Code_Nom],Clef_répartition[[#This Row],[Code_Nom]],Clef_répartition[Année],Clef_répartition[[#This Row],[Année]])))</f>
        <v>7</v>
      </c>
      <c r="G369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Région_2_2017</v>
      </c>
      <c r="H3694" s="60">
        <v>5748</v>
      </c>
      <c r="I3694" s="60" t="s">
        <v>38</v>
      </c>
      <c r="J3694" s="60">
        <v>2017</v>
      </c>
      <c r="K3694" s="60">
        <v>0.04</v>
      </c>
    </row>
    <row r="3695" spans="1:11" x14ac:dyDescent="0.25">
      <c r="A3695" s="60" t="s">
        <v>721</v>
      </c>
      <c r="B3695" t="s">
        <v>648</v>
      </c>
      <c r="C3695" t="s">
        <v>649</v>
      </c>
      <c r="D3695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5">
        <f>COUNTIFS(D$2:D3695,Clef_répartition[[#This Row],[Code_Nom]],J$2:J3695,Clef_répartition[[#This Row],[Année]])</f>
        <v>3</v>
      </c>
      <c r="F3695">
        <f>IF(Clef_répartition[[#This Row],[Code_Nom]]=D3694,F3694-1,(COUNTIFS(Clef_répartition[Code_Nom],Clef_répartition[[#This Row],[Code_Nom]],Clef_répartition[Année],Clef_répartition[[#This Row],[Année]])))</f>
        <v>6</v>
      </c>
      <c r="G369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Région_3_2017</v>
      </c>
      <c r="H3695" s="60">
        <v>5741</v>
      </c>
      <c r="I3695" s="60" t="s">
        <v>144</v>
      </c>
      <c r="J3695" s="60">
        <v>2017</v>
      </c>
      <c r="K3695" s="60">
        <v>0.04</v>
      </c>
    </row>
    <row r="3696" spans="1:11" x14ac:dyDescent="0.25">
      <c r="A3696" s="60" t="s">
        <v>721</v>
      </c>
      <c r="B3696" t="s">
        <v>648</v>
      </c>
      <c r="C3696" t="s">
        <v>649</v>
      </c>
      <c r="D3696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6">
        <f>COUNTIFS(D$2:D3696,Clef_répartition[[#This Row],[Code_Nom]],J$2:J3696,Clef_répartition[[#This Row],[Année]])</f>
        <v>4</v>
      </c>
      <c r="F3696">
        <f>IF(Clef_répartition[[#This Row],[Code_Nom]]=D3695,F3695-1,(COUNTIFS(Clef_répartition[Code_Nom],Clef_répartition[[#This Row],[Code_Nom]],Clef_répartition[Année],Clef_répartition[[#This Row],[Année]])))</f>
        <v>5</v>
      </c>
      <c r="G3696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Région_4_2017</v>
      </c>
      <c r="H3696" s="60">
        <v>5750</v>
      </c>
      <c r="I3696" s="60" t="s">
        <v>158</v>
      </c>
      <c r="J3696" s="60">
        <v>2017</v>
      </c>
      <c r="K3696" s="60">
        <v>0.03</v>
      </c>
    </row>
    <row r="3697" spans="1:11" x14ac:dyDescent="0.25">
      <c r="A3697" s="60" t="s">
        <v>721</v>
      </c>
      <c r="B3697" t="s">
        <v>648</v>
      </c>
      <c r="C3697" t="s">
        <v>649</v>
      </c>
      <c r="D3697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7">
        <f>COUNTIFS(D$2:D3697,Clef_répartition[[#This Row],[Code_Nom]],J$2:J3697,Clef_répartition[[#This Row],[Année]])</f>
        <v>5</v>
      </c>
      <c r="F3697">
        <f>IF(Clef_répartition[[#This Row],[Code_Nom]]=D3696,F3696-1,(COUNTIFS(Clef_répartition[Code_Nom],Clef_répartition[[#This Row],[Code_Nom]],Clef_répartition[Année],Clef_répartition[[#This Row],[Année]])))</f>
        <v>4</v>
      </c>
      <c r="G3697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Région_5_2017</v>
      </c>
      <c r="H3697" s="60">
        <v>5755</v>
      </c>
      <c r="I3697" s="60" t="s">
        <v>160</v>
      </c>
      <c r="J3697" s="60">
        <v>2017</v>
      </c>
      <c r="K3697" s="60">
        <v>0.06</v>
      </c>
    </row>
    <row r="3698" spans="1:11" x14ac:dyDescent="0.25">
      <c r="A3698" s="60" t="s">
        <v>721</v>
      </c>
      <c r="B3698" t="s">
        <v>648</v>
      </c>
      <c r="C3698" t="s">
        <v>649</v>
      </c>
      <c r="D3698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8">
        <f>COUNTIFS(D$2:D3698,Clef_répartition[[#This Row],[Code_Nom]],J$2:J3698,Clef_répartition[[#This Row],[Année]])</f>
        <v>6</v>
      </c>
      <c r="F3698">
        <f>IF(Clef_répartition[[#This Row],[Code_Nom]]=D3697,F3697-1,(COUNTIFS(Clef_répartition[Code_Nom],Clef_répartition[[#This Row],[Code_Nom]],Clef_répartition[Année],Clef_répartition[[#This Row],[Année]])))</f>
        <v>3</v>
      </c>
      <c r="G369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Région_6_2017</v>
      </c>
      <c r="H3698" s="60">
        <v>5759</v>
      </c>
      <c r="I3698" s="60" t="s">
        <v>220</v>
      </c>
      <c r="J3698" s="60">
        <v>2017</v>
      </c>
      <c r="K3698" s="60">
        <v>0.03</v>
      </c>
    </row>
    <row r="3699" spans="1:11" x14ac:dyDescent="0.25">
      <c r="A3699" s="60" t="s">
        <v>721</v>
      </c>
      <c r="B3699" t="s">
        <v>648</v>
      </c>
      <c r="C3699" t="s">
        <v>649</v>
      </c>
      <c r="D3699" t="str">
        <f>Clef_répartition[[#This Row],[Code association]]&amp;"_"&amp;Clef_répartition[[#This Row],[Nom association]]</f>
        <v>SDIS Vallorbe_Association de communes Service de Défense Incendie et de Secours de Vallorbe Région</v>
      </c>
      <c r="E3699">
        <f>COUNTIFS(D$2:D3699,Clef_répartition[[#This Row],[Code_Nom]],J$2:J3699,Clef_répartition[[#This Row],[Année]])</f>
        <v>7</v>
      </c>
      <c r="F3699">
        <f>IF(Clef_répartition[[#This Row],[Code_Nom]]=D3698,F3698-1,(COUNTIFS(Clef_répartition[Code_Nom],Clef_répartition[[#This Row],[Code_Nom]],Clef_répartition[Année],Clef_répartition[[#This Row],[Année]])))</f>
        <v>2</v>
      </c>
      <c r="G369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Région_7_2017</v>
      </c>
      <c r="H3699" s="60">
        <v>5764</v>
      </c>
      <c r="I3699" s="60" t="s">
        <v>274</v>
      </c>
      <c r="J3699" s="60">
        <v>2017</v>
      </c>
      <c r="K3699" s="60">
        <v>0.56999999999999995</v>
      </c>
    </row>
    <row r="3700" spans="1:11" x14ac:dyDescent="0.25">
      <c r="A3700" s="60" t="s">
        <v>721</v>
      </c>
      <c r="B3700" t="s">
        <v>648</v>
      </c>
      <c r="C3700" t="s">
        <v>649</v>
      </c>
      <c r="D3700" t="str">
        <f>Clef_répartition[[#This Row],[Code association]]&amp;"_"&amp;Clef_répartition[[#This Row],[Nom association]]</f>
        <v>SDIS Vallorbe_Association de communes Service de Défense Incendie et de Secours de Vallorbe Région</v>
      </c>
      <c r="E3700">
        <f>COUNTIFS(D$2:D3700,Clef_répartition[[#This Row],[Code_Nom]],J$2:J3700,Clef_répartition[[#This Row],[Année]])</f>
        <v>8</v>
      </c>
      <c r="F3700">
        <f>IF(Clef_répartition[[#This Row],[Code_Nom]]=D3699,F3699-1,(COUNTIFS(Clef_répartition[Code_Nom],Clef_répartition[[#This Row],[Code_Nom]],Clef_répartition[Année],Clef_répartition[[#This Row],[Année]])))</f>
        <v>1</v>
      </c>
      <c r="G370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Région_8_2017</v>
      </c>
      <c r="H3700" s="60">
        <v>5765</v>
      </c>
      <c r="I3700" s="60" t="s">
        <v>275</v>
      </c>
      <c r="J3700" s="60">
        <v>2017</v>
      </c>
      <c r="K3700" s="60">
        <v>7.0000000000000007E-2</v>
      </c>
    </row>
    <row r="3701" spans="1:11" x14ac:dyDescent="0.25">
      <c r="A3701" s="60" t="s">
        <v>721</v>
      </c>
      <c r="B3701" t="s">
        <v>687</v>
      </c>
      <c r="C3701" t="s">
        <v>688</v>
      </c>
      <c r="D3701" t="str">
        <f>Clef_répartition[[#This Row],[Code association]]&amp;"_"&amp;Clef_répartition[[#This Row],[Nom association]]</f>
        <v>SDISPO_Service Défense Incendie et Secours de la Plaine de l'Orbe</v>
      </c>
      <c r="E3701">
        <f>COUNTIFS(D$2:D3701,Clef_répartition[[#This Row],[Code_Nom]],J$2:J3701,Clef_répartition[[#This Row],[Année]])</f>
        <v>1</v>
      </c>
      <c r="F3701">
        <f>IF(Clef_répartition[[#This Row],[Code_Nom]]=D3700,F3700-1,(COUNTIFS(Clef_répartition[Code_Nom],Clef_répartition[[#This Row],[Code_Nom]],Clef_répartition[Année],Clef_répartition[[#This Row],[Année]])))</f>
        <v>16</v>
      </c>
      <c r="G3701" t="str">
        <f>Clef_répartition[[#This Row],[Code_Nom]]&amp;"_"&amp;Clef_répartition[[#This Row],[Nombre]]&amp;"_"&amp;Clef_répartition[[#This Row],[Année]]</f>
        <v>SDISPO_Service Défense Incendie et Secours de la Plaine de l'Orbe_1_2017</v>
      </c>
      <c r="H3701" s="60">
        <v>5742</v>
      </c>
      <c r="I3701" s="60" t="s">
        <v>2</v>
      </c>
      <c r="J3701" s="60">
        <v>2017</v>
      </c>
      <c r="K3701" s="60">
        <v>1.6765443963906241E-2</v>
      </c>
    </row>
    <row r="3702" spans="1:11" x14ac:dyDescent="0.25">
      <c r="A3702" s="60" t="s">
        <v>721</v>
      </c>
      <c r="B3702" t="s">
        <v>687</v>
      </c>
      <c r="C3702" t="s">
        <v>688</v>
      </c>
      <c r="D3702" t="str">
        <f>Clef_répartition[[#This Row],[Code association]]&amp;"_"&amp;Clef_répartition[[#This Row],[Nom association]]</f>
        <v>SDISPO_Service Défense Incendie et Secours de la Plaine de l'Orbe</v>
      </c>
      <c r="E3702">
        <f>COUNTIFS(D$2:D3702,Clef_répartition[[#This Row],[Code_Nom]],J$2:J3702,Clef_répartition[[#This Row],[Année]])</f>
        <v>2</v>
      </c>
      <c r="F3702">
        <f>IF(Clef_répartition[[#This Row],[Code_Nom]]=D3701,F3701-1,(COUNTIFS(Clef_répartition[Code_Nom],Clef_répartition[[#This Row],[Code_Nom]],Clef_répartition[Année],Clef_répartition[[#This Row],[Année]])))</f>
        <v>15</v>
      </c>
      <c r="G3702" t="str">
        <f>Clef_répartition[[#This Row],[Code_Nom]]&amp;"_"&amp;Clef_répartition[[#This Row],[Nombre]]&amp;"_"&amp;Clef_répartition[[#This Row],[Année]]</f>
        <v>SDISPO_Service Défense Incendie et Secours de la Plaine de l'Orbe_2_2017</v>
      </c>
      <c r="H3702" s="60">
        <v>5743</v>
      </c>
      <c r="I3702" s="60" t="s">
        <v>6</v>
      </c>
      <c r="J3702" s="60">
        <v>2017</v>
      </c>
      <c r="K3702" s="60">
        <v>3.4278391798814672E-2</v>
      </c>
    </row>
    <row r="3703" spans="1:11" x14ac:dyDescent="0.25">
      <c r="A3703" s="60" t="s">
        <v>721</v>
      </c>
      <c r="B3703" t="s">
        <v>687</v>
      </c>
      <c r="C3703" t="s">
        <v>688</v>
      </c>
      <c r="D3703" t="str">
        <f>Clef_répartition[[#This Row],[Code association]]&amp;"_"&amp;Clef_répartition[[#This Row],[Nom association]]</f>
        <v>SDISPO_Service Défense Incendie et Secours de la Plaine de l'Orbe</v>
      </c>
      <c r="E3703">
        <f>COUNTIFS(D$2:D3703,Clef_répartition[[#This Row],[Code_Nom]],J$2:J3703,Clef_répartition[[#This Row],[Année]])</f>
        <v>3</v>
      </c>
      <c r="F3703">
        <f>IF(Clef_répartition[[#This Row],[Code_Nom]]=D3702,F3702-1,(COUNTIFS(Clef_répartition[Code_Nom],Clef_répartition[[#This Row],[Code_Nom]],Clef_répartition[Année],Clef_répartition[[#This Row],[Année]])))</f>
        <v>14</v>
      </c>
      <c r="G3703" t="str">
        <f>Clef_répartition[[#This Row],[Code_Nom]]&amp;"_"&amp;Clef_répartition[[#This Row],[Nombre]]&amp;"_"&amp;Clef_répartition[[#This Row],[Année]]</f>
        <v>SDISPO_Service Défense Incendie et Secours de la Plaine de l'Orbe_3_2017</v>
      </c>
      <c r="H3703" s="60">
        <v>5745</v>
      </c>
      <c r="I3703" s="60" t="s">
        <v>14</v>
      </c>
      <c r="J3703" s="60">
        <v>2017</v>
      </c>
      <c r="K3703" s="60">
        <v>5.6222969726093225E-2</v>
      </c>
    </row>
    <row r="3704" spans="1:11" x14ac:dyDescent="0.25">
      <c r="A3704" s="60" t="s">
        <v>721</v>
      </c>
      <c r="B3704" t="s">
        <v>687</v>
      </c>
      <c r="C3704" t="s">
        <v>688</v>
      </c>
      <c r="D3704" t="str">
        <f>Clef_répartition[[#This Row],[Code association]]&amp;"_"&amp;Clef_répartition[[#This Row],[Nom association]]</f>
        <v>SDISPO_Service Défense Incendie et Secours de la Plaine de l'Orbe</v>
      </c>
      <c r="E3704">
        <f>COUNTIFS(D$2:D3704,Clef_répartition[[#This Row],[Code_Nom]],J$2:J3704,Clef_répartition[[#This Row],[Année]])</f>
        <v>4</v>
      </c>
      <c r="F3704">
        <f>IF(Clef_répartition[[#This Row],[Code_Nom]]=D3703,F3703-1,(COUNTIFS(Clef_répartition[Code_Nom],Clef_répartition[[#This Row],[Code_Nom]],Clef_répartition[Année],Clef_répartition[[#This Row],[Année]])))</f>
        <v>13</v>
      </c>
      <c r="G3704" t="str">
        <f>Clef_répartition[[#This Row],[Code_Nom]]&amp;"_"&amp;Clef_répartition[[#This Row],[Nombre]]&amp;"_"&amp;Clef_répartition[[#This Row],[Année]]</f>
        <v>SDISPO_Service Défense Incendie et Secours de la Plaine de l'Orbe_4_2017</v>
      </c>
      <c r="H3704" s="60">
        <v>5746</v>
      </c>
      <c r="I3704" s="60" t="s">
        <v>15</v>
      </c>
      <c r="J3704" s="60">
        <v>2017</v>
      </c>
      <c r="K3704" s="60">
        <v>4.9548828020716536E-2</v>
      </c>
    </row>
    <row r="3705" spans="1:11" x14ac:dyDescent="0.25">
      <c r="A3705" s="60" t="s">
        <v>721</v>
      </c>
      <c r="B3705" t="s">
        <v>687</v>
      </c>
      <c r="C3705" t="s">
        <v>688</v>
      </c>
      <c r="D3705" t="str">
        <f>Clef_répartition[[#This Row],[Code association]]&amp;"_"&amp;Clef_répartition[[#This Row],[Nom association]]</f>
        <v>SDISPO_Service Défense Incendie et Secours de la Plaine de l'Orbe</v>
      </c>
      <c r="E3705">
        <f>COUNTIFS(D$2:D3705,Clef_répartition[[#This Row],[Code_Nom]],J$2:J3705,Clef_répartition[[#This Row],[Année]])</f>
        <v>5</v>
      </c>
      <c r="F3705">
        <f>IF(Clef_répartition[[#This Row],[Code_Nom]]=D3704,F3704-1,(COUNTIFS(Clef_répartition[Code_Nom],Clef_répartition[[#This Row],[Code_Nom]],Clef_répartition[Année],Clef_répartition[[#This Row],[Année]])))</f>
        <v>12</v>
      </c>
      <c r="G3705" t="str">
        <f>Clef_répartition[[#This Row],[Code_Nom]]&amp;"_"&amp;Clef_répartition[[#This Row],[Nombre]]&amp;"_"&amp;Clef_répartition[[#This Row],[Année]]</f>
        <v>SDISPO_Service Défense Incendie et Secours de la Plaine de l'Orbe_5_2017</v>
      </c>
      <c r="H3705" s="60">
        <v>5747</v>
      </c>
      <c r="I3705" s="60" t="s">
        <v>26</v>
      </c>
      <c r="J3705" s="60">
        <v>2017</v>
      </c>
      <c r="K3705" s="60">
        <v>1.019808852581558E-2</v>
      </c>
    </row>
    <row r="3706" spans="1:11" x14ac:dyDescent="0.25">
      <c r="A3706" s="60" t="s">
        <v>721</v>
      </c>
      <c r="B3706" t="s">
        <v>687</v>
      </c>
      <c r="C3706" t="s">
        <v>688</v>
      </c>
      <c r="D3706" t="str">
        <f>Clef_répartition[[#This Row],[Code association]]&amp;"_"&amp;Clef_répartition[[#This Row],[Nom association]]</f>
        <v>SDISPO_Service Défense Incendie et Secours de la Plaine de l'Orbe</v>
      </c>
      <c r="E3706">
        <f>COUNTIFS(D$2:D3706,Clef_répartition[[#This Row],[Code_Nom]],J$2:J3706,Clef_répartition[[#This Row],[Année]])</f>
        <v>6</v>
      </c>
      <c r="F3706">
        <f>IF(Clef_répartition[[#This Row],[Code_Nom]]=D3705,F3705-1,(COUNTIFS(Clef_répartition[Code_Nom],Clef_répartition[[#This Row],[Code_Nom]],Clef_répartition[Année],Clef_répartition[[#This Row],[Année]])))</f>
        <v>11</v>
      </c>
      <c r="G3706" t="str">
        <f>Clef_répartition[[#This Row],[Code_Nom]]&amp;"_"&amp;Clef_répartition[[#This Row],[Nombre]]&amp;"_"&amp;Clef_répartition[[#This Row],[Année]]</f>
        <v>SDISPO_Service Défense Incendie et Secours de la Plaine de l'Orbe_6_2017</v>
      </c>
      <c r="H3706" s="60">
        <v>5749</v>
      </c>
      <c r="I3706" s="60" t="s">
        <v>58</v>
      </c>
      <c r="J3706" s="60">
        <v>2017</v>
      </c>
      <c r="K3706" s="60">
        <v>0.26205349991991028</v>
      </c>
    </row>
    <row r="3707" spans="1:11" x14ac:dyDescent="0.25">
      <c r="A3707" s="60" t="s">
        <v>721</v>
      </c>
      <c r="B3707" t="s">
        <v>687</v>
      </c>
      <c r="C3707" t="s">
        <v>688</v>
      </c>
      <c r="D3707" t="str">
        <f>Clef_répartition[[#This Row],[Code association]]&amp;"_"&amp;Clef_répartition[[#This Row],[Nom association]]</f>
        <v>SDISPO_Service Défense Incendie et Secours de la Plaine de l'Orbe</v>
      </c>
      <c r="E3707">
        <f>COUNTIFS(D$2:D3707,Clef_répartition[[#This Row],[Code_Nom]],J$2:J3707,Clef_répartition[[#This Row],[Année]])</f>
        <v>7</v>
      </c>
      <c r="F3707">
        <f>IF(Clef_répartition[[#This Row],[Code_Nom]]=D3706,F3706-1,(COUNTIFS(Clef_répartition[Code_Nom],Clef_répartition[[#This Row],[Code_Nom]],Clef_répartition[Année],Clef_répartition[[#This Row],[Année]])))</f>
        <v>10</v>
      </c>
      <c r="G3707" t="str">
        <f>Clef_répartition[[#This Row],[Code_Nom]]&amp;"_"&amp;Clef_répartition[[#This Row],[Nombre]]&amp;"_"&amp;Clef_répartition[[#This Row],[Année]]</f>
        <v>SDISPO_Service Défense Incendie et Secours de la Plaine de l'Orbe_7_2017</v>
      </c>
      <c r="H3707" s="60">
        <v>5752</v>
      </c>
      <c r="I3707" s="60" t="s">
        <v>84</v>
      </c>
      <c r="J3707" s="60">
        <v>2017</v>
      </c>
      <c r="K3707" s="60">
        <v>2.0235997650702119E-2</v>
      </c>
    </row>
    <row r="3708" spans="1:11" x14ac:dyDescent="0.25">
      <c r="A3708" s="60" t="s">
        <v>721</v>
      </c>
      <c r="B3708" t="s">
        <v>687</v>
      </c>
      <c r="C3708" t="s">
        <v>688</v>
      </c>
      <c r="D3708" t="str">
        <f>Clef_répartition[[#This Row],[Code association]]&amp;"_"&amp;Clef_répartition[[#This Row],[Nom association]]</f>
        <v>SDISPO_Service Défense Incendie et Secours de la Plaine de l'Orbe</v>
      </c>
      <c r="E3708">
        <f>COUNTIFS(D$2:D3708,Clef_répartition[[#This Row],[Code_Nom]],J$2:J3708,Clef_répartition[[#This Row],[Année]])</f>
        <v>8</v>
      </c>
      <c r="F3708">
        <f>IF(Clef_répartition[[#This Row],[Code_Nom]]=D3707,F3707-1,(COUNTIFS(Clef_répartition[Code_Nom],Clef_répartition[[#This Row],[Code_Nom]],Clef_répartition[Année],Clef_répartition[[#This Row],[Année]])))</f>
        <v>9</v>
      </c>
      <c r="G3708" t="str">
        <f>Clef_répartition[[#This Row],[Code_Nom]]&amp;"_"&amp;Clef_répartition[[#This Row],[Nombre]]&amp;"_"&amp;Clef_répartition[[#This Row],[Année]]</f>
        <v>SDISPO_Service Défense Incendie et Secours de la Plaine de l'Orbe_8_2017</v>
      </c>
      <c r="H3708" s="60">
        <v>5754</v>
      </c>
      <c r="I3708" s="60" t="s">
        <v>142</v>
      </c>
      <c r="J3708" s="60">
        <v>2017</v>
      </c>
      <c r="K3708" s="60">
        <v>1.6498478295691173E-2</v>
      </c>
    </row>
    <row r="3709" spans="1:11" x14ac:dyDescent="0.25">
      <c r="A3709" s="60" t="s">
        <v>721</v>
      </c>
      <c r="B3709" t="s">
        <v>687</v>
      </c>
      <c r="C3709" t="s">
        <v>688</v>
      </c>
      <c r="D3709" t="str">
        <f>Clef_répartition[[#This Row],[Code association]]&amp;"_"&amp;Clef_répartition[[#This Row],[Nom association]]</f>
        <v>SDISPO_Service Défense Incendie et Secours de la Plaine de l'Orbe</v>
      </c>
      <c r="E3709">
        <f>COUNTIFS(D$2:D3709,Clef_répartition[[#This Row],[Code_Nom]],J$2:J3709,Clef_répartition[[#This Row],[Année]])</f>
        <v>9</v>
      </c>
      <c r="F3709">
        <f>IF(Clef_répartition[[#This Row],[Code_Nom]]=D3708,F3708-1,(COUNTIFS(Clef_répartition[Code_Nom],Clef_répartition[[#This Row],[Code_Nom]],Clef_répartition[Année],Clef_répartition[[#This Row],[Année]])))</f>
        <v>8</v>
      </c>
      <c r="G3709" t="str">
        <f>Clef_répartition[[#This Row],[Code_Nom]]&amp;"_"&amp;Clef_répartition[[#This Row],[Nombre]]&amp;"_"&amp;Clef_répartition[[#This Row],[Année]]</f>
        <v>SDISPO_Service Défense Incendie et Secours de la Plaine de l'Orbe_9_2017</v>
      </c>
      <c r="H3709" s="60">
        <v>5758</v>
      </c>
      <c r="I3709" s="60" t="s">
        <v>147</v>
      </c>
      <c r="J3709" s="60">
        <v>2017</v>
      </c>
      <c r="K3709" s="60">
        <v>8.5429013828821621E-3</v>
      </c>
    </row>
    <row r="3710" spans="1:11" x14ac:dyDescent="0.25">
      <c r="A3710" s="60" t="s">
        <v>721</v>
      </c>
      <c r="B3710" t="s">
        <v>687</v>
      </c>
      <c r="C3710" t="s">
        <v>688</v>
      </c>
      <c r="D3710" t="str">
        <f>Clef_répartition[[#This Row],[Code association]]&amp;"_"&amp;Clef_répartition[[#This Row],[Nom association]]</f>
        <v>SDISPO_Service Défense Incendie et Secours de la Plaine de l'Orbe</v>
      </c>
      <c r="E3710">
        <f>COUNTIFS(D$2:D3710,Clef_répartition[[#This Row],[Code_Nom]],J$2:J3710,Clef_répartition[[#This Row],[Année]])</f>
        <v>10</v>
      </c>
      <c r="F3710">
        <f>IF(Clef_répartition[[#This Row],[Code_Nom]]=D3709,F3709-1,(COUNTIFS(Clef_répartition[Code_Nom],Clef_répartition[[#This Row],[Code_Nom]],Clef_répartition[Année],Clef_répartition[[#This Row],[Année]])))</f>
        <v>7</v>
      </c>
      <c r="G3710" t="str">
        <f>Clef_répartition[[#This Row],[Code_Nom]]&amp;"_"&amp;Clef_répartition[[#This Row],[Nombre]]&amp;"_"&amp;Clef_répartition[[#This Row],[Année]]</f>
        <v>SDISPO_Service Défense Incendie et Secours de la Plaine de l'Orbe_10_2017</v>
      </c>
      <c r="H3710" s="60">
        <v>5756</v>
      </c>
      <c r="I3710" s="60" t="s">
        <v>185</v>
      </c>
      <c r="J3710" s="60">
        <v>2017</v>
      </c>
      <c r="K3710" s="60">
        <v>2.573549041593251E-2</v>
      </c>
    </row>
    <row r="3711" spans="1:11" x14ac:dyDescent="0.25">
      <c r="A3711" s="60" t="s">
        <v>721</v>
      </c>
      <c r="B3711" t="s">
        <v>687</v>
      </c>
      <c r="C3711" t="s">
        <v>688</v>
      </c>
      <c r="D3711" t="str">
        <f>Clef_répartition[[#This Row],[Code association]]&amp;"_"&amp;Clef_répartition[[#This Row],[Nom association]]</f>
        <v>SDISPO_Service Défense Incendie et Secours de la Plaine de l'Orbe</v>
      </c>
      <c r="E3711">
        <f>COUNTIFS(D$2:D3711,Clef_répartition[[#This Row],[Code_Nom]],J$2:J3711,Clef_répartition[[#This Row],[Année]])</f>
        <v>11</v>
      </c>
      <c r="F3711">
        <f>IF(Clef_répartition[[#This Row],[Code_Nom]]=D3710,F3710-1,(COUNTIFS(Clef_répartition[Code_Nom],Clef_répartition[[#This Row],[Code_Nom]],Clef_répartition[Année],Clef_répartition[[#This Row],[Année]])))</f>
        <v>6</v>
      </c>
      <c r="G3711" t="str">
        <f>Clef_répartition[[#This Row],[Code_Nom]]&amp;"_"&amp;Clef_répartition[[#This Row],[Nombre]]&amp;"_"&amp;Clef_répartition[[#This Row],[Année]]</f>
        <v>SDISPO_Service Défense Incendie et Secours de la Plaine de l'Orbe_11_2017</v>
      </c>
      <c r="H3711" s="60">
        <v>5757</v>
      </c>
      <c r="I3711" s="60" t="s">
        <v>201</v>
      </c>
      <c r="J3711" s="60">
        <v>2017</v>
      </c>
      <c r="K3711" s="60">
        <v>0.37295103849644934</v>
      </c>
    </row>
    <row r="3712" spans="1:11" x14ac:dyDescent="0.25">
      <c r="A3712" s="60" t="s">
        <v>721</v>
      </c>
      <c r="B3712" t="s">
        <v>687</v>
      </c>
      <c r="C3712" t="s">
        <v>688</v>
      </c>
      <c r="D3712" t="str">
        <f>Clef_répartition[[#This Row],[Code association]]&amp;"_"&amp;Clef_répartition[[#This Row],[Nom association]]</f>
        <v>SDISPO_Service Défense Incendie et Secours de la Plaine de l'Orbe</v>
      </c>
      <c r="E3712">
        <f>COUNTIFS(D$2:D3712,Clef_répartition[[#This Row],[Code_Nom]],J$2:J3712,Clef_répartition[[#This Row],[Année]])</f>
        <v>12</v>
      </c>
      <c r="F3712">
        <f>IF(Clef_répartition[[#This Row],[Code_Nom]]=D3711,F3711-1,(COUNTIFS(Clef_répartition[Code_Nom],Clef_répartition[[#This Row],[Code_Nom]],Clef_répartition[Année],Clef_répartition[[#This Row],[Année]])))</f>
        <v>5</v>
      </c>
      <c r="G3712" t="str">
        <f>Clef_répartition[[#This Row],[Code_Nom]]&amp;"_"&amp;Clef_répartition[[#This Row],[Nombre]]&amp;"_"&amp;Clef_répartition[[#This Row],[Année]]</f>
        <v>SDISPO_Service Défense Incendie et Secours de la Plaine de l'Orbe_12_2017</v>
      </c>
      <c r="H3712" s="60">
        <v>5760</v>
      </c>
      <c r="I3712" s="60" t="s">
        <v>227</v>
      </c>
      <c r="J3712" s="60">
        <v>2017</v>
      </c>
      <c r="K3712" s="60">
        <v>2.589566981686155E-2</v>
      </c>
    </row>
    <row r="3713" spans="1:11" x14ac:dyDescent="0.25">
      <c r="A3713" s="60" t="s">
        <v>721</v>
      </c>
      <c r="B3713" t="s">
        <v>687</v>
      </c>
      <c r="C3713" t="s">
        <v>688</v>
      </c>
      <c r="D3713" t="str">
        <f>Clef_répartition[[#This Row],[Code association]]&amp;"_"&amp;Clef_répartition[[#This Row],[Nom association]]</f>
        <v>SDISPO_Service Défense Incendie et Secours de la Plaine de l'Orbe</v>
      </c>
      <c r="E3713">
        <f>COUNTIFS(D$2:D3713,Clef_répartition[[#This Row],[Code_Nom]],J$2:J3713,Clef_répartition[[#This Row],[Année]])</f>
        <v>13</v>
      </c>
      <c r="F3713">
        <f>IF(Clef_répartition[[#This Row],[Code_Nom]]=D3712,F3712-1,(COUNTIFS(Clef_répartition[Code_Nom],Clef_répartition[[#This Row],[Code_Nom]],Clef_répartition[Année],Clef_répartition[[#This Row],[Année]])))</f>
        <v>4</v>
      </c>
      <c r="G3713" t="str">
        <f>Clef_répartition[[#This Row],[Code_Nom]]&amp;"_"&amp;Clef_répartition[[#This Row],[Nombre]]&amp;"_"&amp;Clef_répartition[[#This Row],[Année]]</f>
        <v>SDISPO_Service Défense Incendie et Secours de la Plaine de l'Orbe_13_2017</v>
      </c>
      <c r="H3713" s="60">
        <v>5761</v>
      </c>
      <c r="I3713" s="60" t="s">
        <v>233</v>
      </c>
      <c r="J3713" s="60">
        <v>2017</v>
      </c>
      <c r="K3713" s="60">
        <v>2.9419616637300444E-2</v>
      </c>
    </row>
    <row r="3714" spans="1:11" x14ac:dyDescent="0.25">
      <c r="A3714" s="60" t="s">
        <v>721</v>
      </c>
      <c r="B3714" t="s">
        <v>687</v>
      </c>
      <c r="C3714" t="s">
        <v>688</v>
      </c>
      <c r="D3714" t="str">
        <f>Clef_répartition[[#This Row],[Code association]]&amp;"_"&amp;Clef_répartition[[#This Row],[Nom association]]</f>
        <v>SDISPO_Service Défense Incendie et Secours de la Plaine de l'Orbe</v>
      </c>
      <c r="E3714">
        <f>COUNTIFS(D$2:D3714,Clef_répartition[[#This Row],[Code_Nom]],J$2:J3714,Clef_répartition[[#This Row],[Année]])</f>
        <v>14</v>
      </c>
      <c r="F3714">
        <f>IF(Clef_répartition[[#This Row],[Code_Nom]]=D3713,F3713-1,(COUNTIFS(Clef_répartition[Code_Nom],Clef_répartition[[#This Row],[Code_Nom]],Clef_répartition[Année],Clef_répartition[[#This Row],[Année]])))</f>
        <v>3</v>
      </c>
      <c r="G3714" t="str">
        <f>Clef_répartition[[#This Row],[Code_Nom]]&amp;"_"&amp;Clef_répartition[[#This Row],[Nombre]]&amp;"_"&amp;Clef_répartition[[#This Row],[Année]]</f>
        <v>SDISPO_Service Défense Incendie et Secours de la Plaine de l'Orbe_14_2017</v>
      </c>
      <c r="H3714" s="60">
        <v>5762</v>
      </c>
      <c r="I3714" s="60" t="s">
        <v>253</v>
      </c>
      <c r="J3714" s="60">
        <v>2017</v>
      </c>
      <c r="K3714" s="60">
        <v>7.3148593090928511E-3</v>
      </c>
    </row>
    <row r="3715" spans="1:11" x14ac:dyDescent="0.25">
      <c r="A3715" s="60" t="s">
        <v>721</v>
      </c>
      <c r="B3715" t="s">
        <v>687</v>
      </c>
      <c r="C3715" t="s">
        <v>688</v>
      </c>
      <c r="D3715" t="str">
        <f>Clef_répartition[[#This Row],[Code association]]&amp;"_"&amp;Clef_répartition[[#This Row],[Nom association]]</f>
        <v>SDISPO_Service Défense Incendie et Secours de la Plaine de l'Orbe</v>
      </c>
      <c r="E3715">
        <f>COUNTIFS(D$2:D3715,Clef_répartition[[#This Row],[Code_Nom]],J$2:J3715,Clef_répartition[[#This Row],[Année]])</f>
        <v>15</v>
      </c>
      <c r="F3715">
        <f>IF(Clef_répartition[[#This Row],[Code_Nom]]=D3714,F3714-1,(COUNTIFS(Clef_répartition[Code_Nom],Clef_répartition[[#This Row],[Code_Nom]],Clef_répartition[Année],Clef_répartition[[#This Row],[Année]])))</f>
        <v>2</v>
      </c>
      <c r="G3715" t="str">
        <f>Clef_répartition[[#This Row],[Code_Nom]]&amp;"_"&amp;Clef_répartition[[#This Row],[Nombre]]&amp;"_"&amp;Clef_répartition[[#This Row],[Année]]</f>
        <v>SDISPO_Service Défense Incendie et Secours de la Plaine de l'Orbe_15_2017</v>
      </c>
      <c r="H3715" s="60">
        <v>5763</v>
      </c>
      <c r="I3715" s="60" t="s">
        <v>272</v>
      </c>
      <c r="J3715" s="60">
        <v>2017</v>
      </c>
      <c r="K3715" s="60">
        <v>3.3691067328741525E-2</v>
      </c>
    </row>
    <row r="3716" spans="1:11" x14ac:dyDescent="0.25">
      <c r="A3716" s="60" t="s">
        <v>721</v>
      </c>
      <c r="B3716" t="s">
        <v>687</v>
      </c>
      <c r="C3716" t="s">
        <v>688</v>
      </c>
      <c r="D3716" t="str">
        <f>Clef_répartition[[#This Row],[Code association]]&amp;"_"&amp;Clef_répartition[[#This Row],[Nom association]]</f>
        <v>SDISPO_Service Défense Incendie et Secours de la Plaine de l'Orbe</v>
      </c>
      <c r="E3716">
        <f>COUNTIFS(D$2:D3716,Clef_répartition[[#This Row],[Code_Nom]],J$2:J3716,Clef_répartition[[#This Row],[Année]])</f>
        <v>16</v>
      </c>
      <c r="F3716">
        <f>IF(Clef_répartition[[#This Row],[Code_Nom]]=D3715,F3715-1,(COUNTIFS(Clef_répartition[Code_Nom],Clef_répartition[[#This Row],[Code_Nom]],Clef_répartition[Année],Clef_répartition[[#This Row],[Année]])))</f>
        <v>1</v>
      </c>
      <c r="G3716" t="str">
        <f>Clef_répartition[[#This Row],[Code_Nom]]&amp;"_"&amp;Clef_répartition[[#This Row],[Nombre]]&amp;"_"&amp;Clef_répartition[[#This Row],[Année]]</f>
        <v>SDISPO_Service Défense Incendie et Secours de la Plaine de l'Orbe_16_2017</v>
      </c>
      <c r="H3716" s="60">
        <v>5766</v>
      </c>
      <c r="I3716" s="60" t="s">
        <v>293</v>
      </c>
      <c r="J3716" s="60">
        <v>2017</v>
      </c>
      <c r="K3716" s="60">
        <v>3.0647658711089751E-2</v>
      </c>
    </row>
    <row r="3717" spans="1:11" x14ac:dyDescent="0.25">
      <c r="A3717" s="60" t="s">
        <v>721</v>
      </c>
      <c r="B3717" t="s">
        <v>501</v>
      </c>
      <c r="C3717" t="s">
        <v>502</v>
      </c>
      <c r="D3717" t="str">
        <f>Clef_répartition[[#This Row],[Code association]]&amp;"_"&amp;Clef_répartition[[#This Row],[Nom association]]</f>
        <v>SIDERE_Service intercommunal de distribution d'eau potable de Rolle et environs</v>
      </c>
      <c r="E3717">
        <f>COUNTIFS(D$2:D3717,Clef_répartition[[#This Row],[Code_Nom]],J$2:J3717,Clef_répartition[[#This Row],[Année]])</f>
        <v>1</v>
      </c>
      <c r="F3717">
        <f>IF(Clef_répartition[[#This Row],[Code_Nom]]=D3716,F3716-1,(COUNTIFS(Clef_répartition[Code_Nom],Clef_répartition[[#This Row],[Code_Nom]],Clef_répartition[Année],Clef_répartition[[#This Row],[Année]])))</f>
        <v>12</v>
      </c>
      <c r="G3717" t="str">
        <f>Clef_répartition[[#This Row],[Code_Nom]]&amp;"_"&amp;Clef_répartition[[#This Row],[Nombre]]&amp;"_"&amp;Clef_répartition[[#This Row],[Année]]</f>
        <v>SIDERE_Service intercommunal de distribution d'eau potable de Rolle et environs_1_2017</v>
      </c>
      <c r="H3717" s="60">
        <v>5851</v>
      </c>
      <c r="I3717" s="60" t="s">
        <v>4</v>
      </c>
      <c r="J3717" s="60">
        <v>2017</v>
      </c>
      <c r="K3717" s="60">
        <v>2.9399999999999999E-2</v>
      </c>
    </row>
    <row r="3718" spans="1:11" x14ac:dyDescent="0.25">
      <c r="A3718" s="60" t="s">
        <v>721</v>
      </c>
      <c r="B3718" t="s">
        <v>501</v>
      </c>
      <c r="C3718" t="s">
        <v>502</v>
      </c>
      <c r="D3718" t="str">
        <f>Clef_répartition[[#This Row],[Code association]]&amp;"_"&amp;Clef_répartition[[#This Row],[Nom association]]</f>
        <v>SIDERE_Service intercommunal de distribution d'eau potable de Rolle et environs</v>
      </c>
      <c r="E3718">
        <f>COUNTIFS(D$2:D3718,Clef_répartition[[#This Row],[Code_Nom]],J$2:J3718,Clef_répartition[[#This Row],[Année]])</f>
        <v>2</v>
      </c>
      <c r="F3718">
        <f>IF(Clef_répartition[[#This Row],[Code_Nom]]=D3717,F3717-1,(COUNTIFS(Clef_répartition[Code_Nom],Clef_répartition[[#This Row],[Code_Nom]],Clef_répartition[Année],Clef_répartition[[#This Row],[Année]])))</f>
        <v>11</v>
      </c>
      <c r="G3718" t="str">
        <f>Clef_répartition[[#This Row],[Code_Nom]]&amp;"_"&amp;Clef_répartition[[#This Row],[Nombre]]&amp;"_"&amp;Clef_répartition[[#This Row],[Année]]</f>
        <v>SIDERE_Service intercommunal de distribution d'eau potable de Rolle et environs_2_2017</v>
      </c>
      <c r="H3718" s="60">
        <v>5426</v>
      </c>
      <c r="I3718" s="60" t="s">
        <v>31</v>
      </c>
      <c r="J3718" s="60">
        <v>2017</v>
      </c>
      <c r="K3718" s="60">
        <v>5.4600000000000003E-2</v>
      </c>
    </row>
    <row r="3719" spans="1:11" x14ac:dyDescent="0.25">
      <c r="A3719" s="60" t="s">
        <v>721</v>
      </c>
      <c r="B3719" t="s">
        <v>501</v>
      </c>
      <c r="C3719" t="s">
        <v>502</v>
      </c>
      <c r="D3719" t="str">
        <f>Clef_répartition[[#This Row],[Code association]]&amp;"_"&amp;Clef_répartition[[#This Row],[Nom association]]</f>
        <v>SIDERE_Service intercommunal de distribution d'eau potable de Rolle et environs</v>
      </c>
      <c r="E3719">
        <f>COUNTIFS(D$2:D3719,Clef_répartition[[#This Row],[Code_Nom]],J$2:J3719,Clef_répartition[[#This Row],[Année]])</f>
        <v>3</v>
      </c>
      <c r="F3719">
        <f>IF(Clef_répartition[[#This Row],[Code_Nom]]=D3718,F3718-1,(COUNTIFS(Clef_répartition[Code_Nom],Clef_répartition[[#This Row],[Code_Nom]],Clef_répartition[Année],Clef_répartition[[#This Row],[Année]])))</f>
        <v>10</v>
      </c>
      <c r="G3719" t="str">
        <f>Clef_répartition[[#This Row],[Code_Nom]]&amp;"_"&amp;Clef_répartition[[#This Row],[Nombre]]&amp;"_"&amp;Clef_répartition[[#This Row],[Année]]</f>
        <v>SIDERE_Service intercommunal de distribution d'eau potable de Rolle et environs_3_2017</v>
      </c>
      <c r="H3719" s="60">
        <v>5852</v>
      </c>
      <c r="I3719" s="60" t="s">
        <v>41</v>
      </c>
      <c r="J3719" s="60">
        <v>2017</v>
      </c>
      <c r="K3719" s="60">
        <v>2.69E-2</v>
      </c>
    </row>
    <row r="3720" spans="1:11" x14ac:dyDescent="0.25">
      <c r="A3720" s="60" t="s">
        <v>721</v>
      </c>
      <c r="B3720" t="s">
        <v>501</v>
      </c>
      <c r="C3720" t="s">
        <v>502</v>
      </c>
      <c r="D3720" t="str">
        <f>Clef_répartition[[#This Row],[Code association]]&amp;"_"&amp;Clef_répartition[[#This Row],[Nom association]]</f>
        <v>SIDERE_Service intercommunal de distribution d'eau potable de Rolle et environs</v>
      </c>
      <c r="E3720">
        <f>COUNTIFS(D$2:D3720,Clef_répartition[[#This Row],[Code_Nom]],J$2:J3720,Clef_répartition[[#This Row],[Année]])</f>
        <v>4</v>
      </c>
      <c r="F3720">
        <f>IF(Clef_répartition[[#This Row],[Code_Nom]]=D3719,F3719-1,(COUNTIFS(Clef_répartition[Code_Nom],Clef_répartition[[#This Row],[Code_Nom]],Clef_répartition[Année],Clef_répartition[[#This Row],[Année]])))</f>
        <v>9</v>
      </c>
      <c r="G3720" t="str">
        <f>Clef_répartition[[#This Row],[Code_Nom]]&amp;"_"&amp;Clef_répartition[[#This Row],[Nombre]]&amp;"_"&amp;Clef_répartition[[#This Row],[Année]]</f>
        <v>SIDERE_Service intercommunal de distribution d'eau potable de Rolle et environs_4_2017</v>
      </c>
      <c r="H3720" s="60">
        <v>5853</v>
      </c>
      <c r="I3720" s="60" t="s">
        <v>42</v>
      </c>
      <c r="J3720" s="60">
        <v>2017</v>
      </c>
      <c r="K3720" s="60">
        <v>2.9700000000000001E-2</v>
      </c>
    </row>
    <row r="3721" spans="1:11" x14ac:dyDescent="0.25">
      <c r="A3721" s="60" t="s">
        <v>721</v>
      </c>
      <c r="B3721" t="s">
        <v>501</v>
      </c>
      <c r="C3721" t="s">
        <v>502</v>
      </c>
      <c r="D3721" t="str">
        <f>Clef_répartition[[#This Row],[Code association]]&amp;"_"&amp;Clef_répartition[[#This Row],[Nom association]]</f>
        <v>SIDERE_Service intercommunal de distribution d'eau potable de Rolle et environs</v>
      </c>
      <c r="E3721">
        <f>COUNTIFS(D$2:D3721,Clef_répartition[[#This Row],[Code_Nom]],J$2:J3721,Clef_répartition[[#This Row],[Année]])</f>
        <v>5</v>
      </c>
      <c r="F3721">
        <f>IF(Clef_répartition[[#This Row],[Code_Nom]]=D3720,F3720-1,(COUNTIFS(Clef_répartition[Code_Nom],Clef_répartition[[#This Row],[Code_Nom]],Clef_répartition[Année],Clef_répartition[[#This Row],[Année]])))</f>
        <v>8</v>
      </c>
      <c r="G3721" t="str">
        <f>Clef_répartition[[#This Row],[Code_Nom]]&amp;"_"&amp;Clef_répartition[[#This Row],[Nombre]]&amp;"_"&amp;Clef_répartition[[#This Row],[Année]]</f>
        <v>SIDERE_Service intercommunal de distribution d'eau potable de Rolle et environs_5_2017</v>
      </c>
      <c r="H3721" s="60">
        <v>5855</v>
      </c>
      <c r="I3721" s="60" t="s">
        <v>98</v>
      </c>
      <c r="J3721" s="60">
        <v>2017</v>
      </c>
      <c r="K3721" s="60">
        <v>4.5400000000000003E-2</v>
      </c>
    </row>
    <row r="3722" spans="1:11" x14ac:dyDescent="0.25">
      <c r="A3722" s="60" t="s">
        <v>721</v>
      </c>
      <c r="B3722" t="s">
        <v>501</v>
      </c>
      <c r="C3722" t="s">
        <v>502</v>
      </c>
      <c r="D3722" t="str">
        <f>Clef_répartition[[#This Row],[Code association]]&amp;"_"&amp;Clef_répartition[[#This Row],[Nom association]]</f>
        <v>SIDERE_Service intercommunal de distribution d'eau potable de Rolle et environs</v>
      </c>
      <c r="E3722">
        <f>COUNTIFS(D$2:D3722,Clef_répartition[[#This Row],[Code_Nom]],J$2:J3722,Clef_répartition[[#This Row],[Année]])</f>
        <v>6</v>
      </c>
      <c r="F3722">
        <f>IF(Clef_répartition[[#This Row],[Code_Nom]]=D3721,F3721-1,(COUNTIFS(Clef_répartition[Code_Nom],Clef_répartition[[#This Row],[Code_Nom]],Clef_répartition[Année],Clef_répartition[[#This Row],[Année]])))</f>
        <v>7</v>
      </c>
      <c r="G3722" t="str">
        <f>Clef_répartition[[#This Row],[Code_Nom]]&amp;"_"&amp;Clef_répartition[[#This Row],[Nombre]]&amp;"_"&amp;Clef_répartition[[#This Row],[Année]]</f>
        <v>SIDERE_Service intercommunal de distribution d'eau potable de Rolle et environs_6_2017</v>
      </c>
      <c r="H3722" s="60">
        <v>5427</v>
      </c>
      <c r="I3722" s="60" t="s">
        <v>112</v>
      </c>
      <c r="J3722" s="60">
        <v>2017</v>
      </c>
      <c r="K3722" s="60">
        <v>3.9E-2</v>
      </c>
    </row>
    <row r="3723" spans="1:11" x14ac:dyDescent="0.25">
      <c r="A3723" s="60" t="s">
        <v>721</v>
      </c>
      <c r="B3723" t="s">
        <v>501</v>
      </c>
      <c r="C3723" t="s">
        <v>502</v>
      </c>
      <c r="D3723" t="str">
        <f>Clef_répartition[[#This Row],[Code association]]&amp;"_"&amp;Clef_répartition[[#This Row],[Nom association]]</f>
        <v>SIDERE_Service intercommunal de distribution d'eau potable de Rolle et environs</v>
      </c>
      <c r="E3723">
        <f>COUNTIFS(D$2:D3723,Clef_répartition[[#This Row],[Code_Nom]],J$2:J3723,Clef_répartition[[#This Row],[Année]])</f>
        <v>7</v>
      </c>
      <c r="F3723">
        <f>IF(Clef_répartition[[#This Row],[Code_Nom]]=D3722,F3722-1,(COUNTIFS(Clef_répartition[Code_Nom],Clef_répartition[[#This Row],[Code_Nom]],Clef_répartition[Année],Clef_répartition[[#This Row],[Année]])))</f>
        <v>6</v>
      </c>
      <c r="G3723" t="str">
        <f>Clef_répartition[[#This Row],[Code_Nom]]&amp;"_"&amp;Clef_répartition[[#This Row],[Nombre]]&amp;"_"&amp;Clef_répartition[[#This Row],[Année]]</f>
        <v>SIDERE_Service intercommunal de distribution d'eau potable de Rolle et environs_7_2017</v>
      </c>
      <c r="H3723" s="60">
        <v>5857</v>
      </c>
      <c r="I3723" s="60" t="s">
        <v>122</v>
      </c>
      <c r="J3723" s="60">
        <v>2017</v>
      </c>
      <c r="K3723" s="60">
        <v>7.8899999999999998E-2</v>
      </c>
    </row>
    <row r="3724" spans="1:11" x14ac:dyDescent="0.25">
      <c r="A3724" s="60" t="s">
        <v>721</v>
      </c>
      <c r="B3724" t="s">
        <v>501</v>
      </c>
      <c r="C3724" t="s">
        <v>502</v>
      </c>
      <c r="D3724" t="str">
        <f>Clef_répartition[[#This Row],[Code association]]&amp;"_"&amp;Clef_répartition[[#This Row],[Nom association]]</f>
        <v>SIDERE_Service intercommunal de distribution d'eau potable de Rolle et environs</v>
      </c>
      <c r="E3724">
        <f>COUNTIFS(D$2:D3724,Clef_répartition[[#This Row],[Code_Nom]],J$2:J3724,Clef_répartition[[#This Row],[Année]])</f>
        <v>8</v>
      </c>
      <c r="F3724">
        <f>IF(Clef_répartition[[#This Row],[Code_Nom]]=D3723,F3723-1,(COUNTIFS(Clef_répartition[Code_Nom],Clef_répartition[[#This Row],[Code_Nom]],Clef_répartition[Année],Clef_répartition[[#This Row],[Année]])))</f>
        <v>5</v>
      </c>
      <c r="G3724" t="str">
        <f>Clef_répartition[[#This Row],[Code_Nom]]&amp;"_"&amp;Clef_répartition[[#This Row],[Nombre]]&amp;"_"&amp;Clef_répartition[[#This Row],[Année]]</f>
        <v>SIDERE_Service intercommunal de distribution d'eau potable de Rolle et environs_8_2017</v>
      </c>
      <c r="H3724" s="60">
        <v>5858</v>
      </c>
      <c r="I3724" s="60" t="s">
        <v>165</v>
      </c>
      <c r="J3724" s="60">
        <v>2017</v>
      </c>
      <c r="K3724" s="60">
        <v>3.7100000000000001E-2</v>
      </c>
    </row>
    <row r="3725" spans="1:11" x14ac:dyDescent="0.25">
      <c r="A3725" s="60" t="s">
        <v>721</v>
      </c>
      <c r="B3725" t="s">
        <v>501</v>
      </c>
      <c r="C3725" t="s">
        <v>502</v>
      </c>
      <c r="D3725" t="str">
        <f>Clef_répartition[[#This Row],[Code association]]&amp;"_"&amp;Clef_répartition[[#This Row],[Nom association]]</f>
        <v>SIDERE_Service intercommunal de distribution d'eau potable de Rolle et environs</v>
      </c>
      <c r="E3725">
        <f>COUNTIFS(D$2:D3725,Clef_répartition[[#This Row],[Code_Nom]],J$2:J3725,Clef_répartition[[#This Row],[Année]])</f>
        <v>9</v>
      </c>
      <c r="F3725">
        <f>IF(Clef_répartition[[#This Row],[Code_Nom]]=D3724,F3724-1,(COUNTIFS(Clef_répartition[Code_Nom],Clef_répartition[[#This Row],[Code_Nom]],Clef_répartition[Année],Clef_répartition[[#This Row],[Année]])))</f>
        <v>4</v>
      </c>
      <c r="G3725" t="str">
        <f>Clef_répartition[[#This Row],[Code_Nom]]&amp;"_"&amp;Clef_répartition[[#This Row],[Nombre]]&amp;"_"&amp;Clef_répartition[[#This Row],[Année]]</f>
        <v>SIDERE_Service intercommunal de distribution d'eau potable de Rolle et environs_9_2017</v>
      </c>
      <c r="H3725" s="60">
        <v>5859</v>
      </c>
      <c r="I3725" s="60" t="s">
        <v>182</v>
      </c>
      <c r="J3725" s="60">
        <v>2017</v>
      </c>
      <c r="K3725" s="60">
        <v>0.16470000000000001</v>
      </c>
    </row>
    <row r="3726" spans="1:11" x14ac:dyDescent="0.25">
      <c r="A3726" s="60" t="s">
        <v>721</v>
      </c>
      <c r="B3726" t="s">
        <v>501</v>
      </c>
      <c r="C3726" t="s">
        <v>502</v>
      </c>
      <c r="D3726" t="str">
        <f>Clef_répartition[[#This Row],[Code association]]&amp;"_"&amp;Clef_répartition[[#This Row],[Nom association]]</f>
        <v>SIDERE_Service intercommunal de distribution d'eau potable de Rolle et environs</v>
      </c>
      <c r="E3726">
        <f>COUNTIFS(D$2:D3726,Clef_répartition[[#This Row],[Code_Nom]],J$2:J3726,Clef_répartition[[#This Row],[Année]])</f>
        <v>10</v>
      </c>
      <c r="F3726">
        <f>IF(Clef_répartition[[#This Row],[Code_Nom]]=D3725,F3725-1,(COUNTIFS(Clef_répartition[Code_Nom],Clef_répartition[[#This Row],[Code_Nom]],Clef_répartition[Année],Clef_répartition[[#This Row],[Année]])))</f>
        <v>3</v>
      </c>
      <c r="G3726" t="str">
        <f>Clef_répartition[[#This Row],[Code_Nom]]&amp;"_"&amp;Clef_répartition[[#This Row],[Nombre]]&amp;"_"&amp;Clef_répartition[[#This Row],[Année]]</f>
        <v>SIDERE_Service intercommunal de distribution d'eau potable de Rolle et environs_10_2017</v>
      </c>
      <c r="H3726" s="60">
        <v>5860</v>
      </c>
      <c r="I3726" s="60" t="s">
        <v>215</v>
      </c>
      <c r="J3726" s="60">
        <v>2017</v>
      </c>
      <c r="K3726" s="60">
        <v>9.2299999999999993E-2</v>
      </c>
    </row>
    <row r="3727" spans="1:11" x14ac:dyDescent="0.25">
      <c r="A3727" s="60" t="s">
        <v>721</v>
      </c>
      <c r="B3727" t="s">
        <v>501</v>
      </c>
      <c r="C3727" t="s">
        <v>502</v>
      </c>
      <c r="D3727" t="str">
        <f>Clef_répartition[[#This Row],[Code association]]&amp;"_"&amp;Clef_répartition[[#This Row],[Nom association]]</f>
        <v>SIDERE_Service intercommunal de distribution d'eau potable de Rolle et environs</v>
      </c>
      <c r="E3727">
        <f>COUNTIFS(D$2:D3727,Clef_répartition[[#This Row],[Code_Nom]],J$2:J3727,Clef_répartition[[#This Row],[Année]])</f>
        <v>11</v>
      </c>
      <c r="F3727">
        <f>IF(Clef_répartition[[#This Row],[Code_Nom]]=D3726,F3726-1,(COUNTIFS(Clef_répartition[Code_Nom],Clef_répartition[[#This Row],[Code_Nom]],Clef_répartition[Année],Clef_répartition[[#This Row],[Année]])))</f>
        <v>2</v>
      </c>
      <c r="G3727" t="str">
        <f>Clef_répartition[[#This Row],[Code_Nom]]&amp;"_"&amp;Clef_répartition[[#This Row],[Nombre]]&amp;"_"&amp;Clef_répartition[[#This Row],[Année]]</f>
        <v>SIDERE_Service intercommunal de distribution d'eau potable de Rolle et environs_11_2017</v>
      </c>
      <c r="H3727" s="60">
        <v>5861</v>
      </c>
      <c r="I3727" s="60" t="s">
        <v>232</v>
      </c>
      <c r="J3727" s="60">
        <v>2017</v>
      </c>
      <c r="K3727" s="60">
        <v>0.37940000000000002</v>
      </c>
    </row>
    <row r="3728" spans="1:11" x14ac:dyDescent="0.25">
      <c r="A3728" s="60" t="s">
        <v>721</v>
      </c>
      <c r="B3728" t="s">
        <v>501</v>
      </c>
      <c r="C3728" t="s">
        <v>502</v>
      </c>
      <c r="D3728" t="str">
        <f>Clef_répartition[[#This Row],[Code association]]&amp;"_"&amp;Clef_répartition[[#This Row],[Nom association]]</f>
        <v>SIDERE_Service intercommunal de distribution d'eau potable de Rolle et environs</v>
      </c>
      <c r="E3728">
        <f>COUNTIFS(D$2:D3728,Clef_répartition[[#This Row],[Code_Nom]],J$2:J3728,Clef_répartition[[#This Row],[Année]])</f>
        <v>12</v>
      </c>
      <c r="F3728">
        <f>IF(Clef_répartition[[#This Row],[Code_Nom]]=D3727,F3727-1,(COUNTIFS(Clef_répartition[Code_Nom],Clef_répartition[[#This Row],[Code_Nom]],Clef_répartition[Année],Clef_répartition[[#This Row],[Année]])))</f>
        <v>1</v>
      </c>
      <c r="G3728" t="str">
        <f>Clef_répartition[[#This Row],[Code_Nom]]&amp;"_"&amp;Clef_répartition[[#This Row],[Nombre]]&amp;"_"&amp;Clef_répartition[[#This Row],[Année]]</f>
        <v>SIDERE_Service intercommunal de distribution d'eau potable de Rolle et environs_12_2017</v>
      </c>
      <c r="H3728" s="60">
        <v>5863</v>
      </c>
      <c r="I3728" s="60" t="s">
        <v>287</v>
      </c>
      <c r="J3728" s="60">
        <v>2017</v>
      </c>
      <c r="K3728" s="60">
        <v>2.2599999999999999E-2</v>
      </c>
    </row>
    <row r="3729" spans="1:11" x14ac:dyDescent="0.25">
      <c r="A3729" s="60" t="s">
        <v>721</v>
      </c>
      <c r="B3729" t="s">
        <v>679</v>
      </c>
      <c r="C3729" t="s">
        <v>680</v>
      </c>
      <c r="D3729" t="str">
        <f>Clef_répartition[[#This Row],[Code association]]&amp;"_"&amp;Clef_répartition[[#This Row],[Nom association]]</f>
        <v>SIECGE_Service intercommunal des eaux de Chéserex-Grens-Eysins</v>
      </c>
      <c r="E3729">
        <f>COUNTIFS(D$2:D3729,Clef_répartition[[#This Row],[Code_Nom]],J$2:J3729,Clef_répartition[[#This Row],[Année]])</f>
        <v>1</v>
      </c>
      <c r="F3729">
        <f>IF(Clef_répartition[[#This Row],[Code_Nom]]=D3728,F3728-1,(COUNTIFS(Clef_répartition[Code_Nom],Clef_répartition[[#This Row],[Code_Nom]],Clef_répartition[Année],Clef_répartition[[#This Row],[Année]])))</f>
        <v>3</v>
      </c>
      <c r="G3729" t="str">
        <f>Clef_répartition[[#This Row],[Code_Nom]]&amp;"_"&amp;Clef_répartition[[#This Row],[Nombre]]&amp;"_"&amp;Clef_répartition[[#This Row],[Année]]</f>
        <v>SIECGE_Service intercommunal des eaux de Chéserex-Grens-Eysins_1_2017</v>
      </c>
      <c r="H3729" s="60">
        <v>5709</v>
      </c>
      <c r="I3729" s="60" t="s">
        <v>62</v>
      </c>
      <c r="J3729" s="60">
        <v>2017</v>
      </c>
      <c r="K3729" s="60">
        <v>0</v>
      </c>
    </row>
    <row r="3730" spans="1:11" x14ac:dyDescent="0.25">
      <c r="A3730" s="60" t="s">
        <v>721</v>
      </c>
      <c r="B3730" t="s">
        <v>679</v>
      </c>
      <c r="C3730" t="s">
        <v>680</v>
      </c>
      <c r="D3730" t="str">
        <f>Clef_répartition[[#This Row],[Code association]]&amp;"_"&amp;Clef_répartition[[#This Row],[Nom association]]</f>
        <v>SIECGE_Service intercommunal des eaux de Chéserex-Grens-Eysins</v>
      </c>
      <c r="E3730">
        <f>COUNTIFS(D$2:D3730,Clef_répartition[[#This Row],[Code_Nom]],J$2:J3730,Clef_répartition[[#This Row],[Année]])</f>
        <v>2</v>
      </c>
      <c r="F3730">
        <f>IF(Clef_répartition[[#This Row],[Code_Nom]]=D3729,F3729-1,(COUNTIFS(Clef_répartition[Code_Nom],Clef_répartition[[#This Row],[Code_Nom]],Clef_répartition[Année],Clef_répartition[[#This Row],[Année]])))</f>
        <v>2</v>
      </c>
      <c r="G3730" t="str">
        <f>Clef_répartition[[#This Row],[Code_Nom]]&amp;"_"&amp;Clef_répartition[[#This Row],[Nombre]]&amp;"_"&amp;Clef_répartition[[#This Row],[Année]]</f>
        <v>SIECGE_Service intercommunal des eaux de Chéserex-Grens-Eysins_2_2017</v>
      </c>
      <c r="H3730" s="60">
        <v>5716</v>
      </c>
      <c r="I3730" s="60" t="s">
        <v>110</v>
      </c>
      <c r="J3730" s="60">
        <v>2017</v>
      </c>
      <c r="K3730" s="60">
        <v>0</v>
      </c>
    </row>
    <row r="3731" spans="1:11" x14ac:dyDescent="0.25">
      <c r="A3731" s="60" t="s">
        <v>721</v>
      </c>
      <c r="B3731" t="s">
        <v>679</v>
      </c>
      <c r="C3731" t="s">
        <v>680</v>
      </c>
      <c r="D3731" t="str">
        <f>Clef_répartition[[#This Row],[Code association]]&amp;"_"&amp;Clef_répartition[[#This Row],[Nom association]]</f>
        <v>SIECGE_Service intercommunal des eaux de Chéserex-Grens-Eysins</v>
      </c>
      <c r="E3731">
        <f>COUNTIFS(D$2:D3731,Clef_répartition[[#This Row],[Code_Nom]],J$2:J3731,Clef_répartition[[#This Row],[Année]])</f>
        <v>3</v>
      </c>
      <c r="F3731">
        <f>IF(Clef_répartition[[#This Row],[Code_Nom]]=D3730,F3730-1,(COUNTIFS(Clef_répartition[Code_Nom],Clef_répartition[[#This Row],[Code_Nom]],Clef_répartition[Année],Clef_répartition[[#This Row],[Année]])))</f>
        <v>1</v>
      </c>
      <c r="G3731" t="str">
        <f>Clef_répartition[[#This Row],[Code_Nom]]&amp;"_"&amp;Clef_répartition[[#This Row],[Nombre]]&amp;"_"&amp;Clef_répartition[[#This Row],[Année]]</f>
        <v>SIECGE_Service intercommunal des eaux de Chéserex-Grens-Eysins_3_2017</v>
      </c>
      <c r="H3731" s="60">
        <v>5722</v>
      </c>
      <c r="I3731" s="60" t="s">
        <v>133</v>
      </c>
      <c r="J3731" s="60">
        <v>2017</v>
      </c>
      <c r="K3731" s="60">
        <v>0</v>
      </c>
    </row>
    <row r="3732" spans="1:11" x14ac:dyDescent="0.25">
      <c r="A3732" s="60" t="s">
        <v>721</v>
      </c>
      <c r="B3732" t="s">
        <v>567</v>
      </c>
      <c r="C3732" t="s">
        <v>568</v>
      </c>
      <c r="D3732" t="str">
        <f>Clef_répartition[[#This Row],[Code association]]&amp;"_"&amp;Clef_répartition[[#This Row],[Nom association]]</f>
        <v>SIEMV_Service intercommunal d'épuration des eaux usées de Mézières et environs</v>
      </c>
      <c r="E3732">
        <f>COUNTIFS(D$2:D3732,Clef_répartition[[#This Row],[Code_Nom]],J$2:J3732,Clef_répartition[[#This Row],[Année]])</f>
        <v>1</v>
      </c>
      <c r="F3732">
        <f>IF(Clef_répartition[[#This Row],[Code_Nom]]=D3731,F3731-1,(COUNTIFS(Clef_répartition[Code_Nom],Clef_répartition[[#This Row],[Code_Nom]],Clef_répartition[Année],Clef_répartition[[#This Row],[Année]])))</f>
        <v>6</v>
      </c>
      <c r="G3732" t="str">
        <f>Clef_répartition[[#This Row],[Code_Nom]]&amp;"_"&amp;Clef_répartition[[#This Row],[Nombre]]&amp;"_"&amp;Clef_répartition[[#This Row],[Année]]</f>
        <v>SIEMV_Service intercommunal d'épuration des eaux usées de Mézières et environs_1_2017</v>
      </c>
      <c r="H3732" s="60">
        <v>5785</v>
      </c>
      <c r="I3732" s="60" t="s">
        <v>74</v>
      </c>
      <c r="J3732" s="60">
        <v>2017</v>
      </c>
      <c r="K3732" s="60">
        <v>0.09</v>
      </c>
    </row>
    <row r="3733" spans="1:11" x14ac:dyDescent="0.25">
      <c r="A3733" s="60" t="s">
        <v>721</v>
      </c>
      <c r="B3733" t="s">
        <v>567</v>
      </c>
      <c r="C3733" t="s">
        <v>568</v>
      </c>
      <c r="D3733" t="str">
        <f>Clef_répartition[[#This Row],[Code association]]&amp;"_"&amp;Clef_répartition[[#This Row],[Nom association]]</f>
        <v>SIEMV_Service intercommunal d'épuration des eaux usées de Mézières et environs</v>
      </c>
      <c r="E3733">
        <f>COUNTIFS(D$2:D3733,Clef_répartition[[#This Row],[Code_Nom]],J$2:J3733,Clef_répartition[[#This Row],[Année]])</f>
        <v>2</v>
      </c>
      <c r="F3733">
        <f>IF(Clef_répartition[[#This Row],[Code_Nom]]=D3732,F3732-1,(COUNTIFS(Clef_répartition[Code_Nom],Clef_répartition[[#This Row],[Code_Nom]],Clef_répartition[Année],Clef_répartition[[#This Row],[Année]])))</f>
        <v>5</v>
      </c>
      <c r="G3733" t="str">
        <f>Clef_répartition[[#This Row],[Code_Nom]]&amp;"_"&amp;Clef_répartition[[#This Row],[Nombre]]&amp;"_"&amp;Clef_répartition[[#This Row],[Année]]</f>
        <v>SIEMV_Service intercommunal d'épuration des eaux usées de Mézières et environs_2_2017</v>
      </c>
      <c r="H3733" s="60">
        <v>5806</v>
      </c>
      <c r="I3733" s="60" t="s">
        <v>140</v>
      </c>
      <c r="J3733" s="60">
        <v>2017</v>
      </c>
      <c r="K3733" s="60">
        <v>0.54</v>
      </c>
    </row>
    <row r="3734" spans="1:11" x14ac:dyDescent="0.25">
      <c r="A3734" s="60" t="s">
        <v>721</v>
      </c>
      <c r="B3734" t="s">
        <v>567</v>
      </c>
      <c r="C3734" t="s">
        <v>568</v>
      </c>
      <c r="D3734" t="str">
        <f>Clef_répartition[[#This Row],[Code association]]&amp;"_"&amp;Clef_répartition[[#This Row],[Nom association]]</f>
        <v>SIEMV_Service intercommunal d'épuration des eaux usées de Mézières et environs</v>
      </c>
      <c r="E3734">
        <f>COUNTIFS(D$2:D3734,Clef_répartition[[#This Row],[Code_Nom]],J$2:J3734,Clef_répartition[[#This Row],[Année]])</f>
        <v>3</v>
      </c>
      <c r="F3734">
        <f>IF(Clef_répartition[[#This Row],[Code_Nom]]=D3733,F3733-1,(COUNTIFS(Clef_répartition[Code_Nom],Clef_répartition[[#This Row],[Code_Nom]],Clef_répartition[Année],Clef_répartition[[#This Row],[Année]])))</f>
        <v>4</v>
      </c>
      <c r="G3734" t="str">
        <f>Clef_répartition[[#This Row],[Code_Nom]]&amp;"_"&amp;Clef_répartition[[#This Row],[Nombre]]&amp;"_"&amp;Clef_répartition[[#This Row],[Année]]</f>
        <v>SIEMV_Service intercommunal d'épuration des eaux usées de Mézières et environs_3_2017</v>
      </c>
      <c r="H3734" s="60">
        <v>5792</v>
      </c>
      <c r="I3734" s="60" t="s">
        <v>187</v>
      </c>
      <c r="J3734" s="60">
        <v>2017</v>
      </c>
      <c r="K3734" s="60">
        <v>0.12</v>
      </c>
    </row>
    <row r="3735" spans="1:11" x14ac:dyDescent="0.25">
      <c r="A3735" s="60" t="s">
        <v>721</v>
      </c>
      <c r="B3735" t="s">
        <v>567</v>
      </c>
      <c r="C3735" t="s">
        <v>568</v>
      </c>
      <c r="D3735" t="str">
        <f>Clef_répartition[[#This Row],[Code association]]&amp;"_"&amp;Clef_répartition[[#This Row],[Nom association]]</f>
        <v>SIEMV_Service intercommunal d'épuration des eaux usées de Mézières et environs</v>
      </c>
      <c r="E3735">
        <f>COUNTIFS(D$2:D3735,Clef_répartition[[#This Row],[Code_Nom]],J$2:J3735,Clef_répartition[[#This Row],[Année]])</f>
        <v>4</v>
      </c>
      <c r="F3735">
        <f>IF(Clef_répartition[[#This Row],[Code_Nom]]=D3734,F3734-1,(COUNTIFS(Clef_répartition[Code_Nom],Clef_répartition[[#This Row],[Code_Nom]],Clef_répartition[Année],Clef_répartition[[#This Row],[Année]])))</f>
        <v>3</v>
      </c>
      <c r="G3735" t="str">
        <f>Clef_répartition[[#This Row],[Code_Nom]]&amp;"_"&amp;Clef_répartition[[#This Row],[Nombre]]&amp;"_"&amp;Clef_répartition[[#This Row],[Année]]</f>
        <v>SIEMV_Service intercommunal d'épuration des eaux usées de Mézières et environs_4_2017</v>
      </c>
      <c r="H3735" s="60">
        <v>5798</v>
      </c>
      <c r="I3735" s="60" t="s">
        <v>236</v>
      </c>
      <c r="J3735" s="60">
        <v>2017</v>
      </c>
      <c r="K3735" s="60">
        <v>0.08</v>
      </c>
    </row>
    <row r="3736" spans="1:11" x14ac:dyDescent="0.25">
      <c r="A3736" s="60" t="s">
        <v>721</v>
      </c>
      <c r="B3736" t="s">
        <v>567</v>
      </c>
      <c r="C3736" t="s">
        <v>568</v>
      </c>
      <c r="D3736" t="str">
        <f>Clef_répartition[[#This Row],[Code association]]&amp;"_"&amp;Clef_répartition[[#This Row],[Nom association]]</f>
        <v>SIEMV_Service intercommunal d'épuration des eaux usées de Mézières et environs</v>
      </c>
      <c r="E3736">
        <f>COUNTIFS(D$2:D3736,Clef_répartition[[#This Row],[Code_Nom]],J$2:J3736,Clef_répartition[[#This Row],[Année]])</f>
        <v>5</v>
      </c>
      <c r="F3736">
        <f>IF(Clef_répartition[[#This Row],[Code_Nom]]=D3735,F3735-1,(COUNTIFS(Clef_répartition[Code_Nom],Clef_répartition[[#This Row],[Code_Nom]],Clef_répartition[Année],Clef_répartition[[#This Row],[Année]])))</f>
        <v>2</v>
      </c>
      <c r="G3736" t="str">
        <f>Clef_répartition[[#This Row],[Code_Nom]]&amp;"_"&amp;Clef_répartition[[#This Row],[Nombre]]&amp;"_"&amp;Clef_répartition[[#This Row],[Année]]</f>
        <v>SIEMV_Service intercommunal d'épuration des eaux usées de Mézières et environs_5_2017</v>
      </c>
      <c r="H3736" s="60">
        <v>5692</v>
      </c>
      <c r="I3736" s="60" t="s">
        <v>289</v>
      </c>
      <c r="J3736" s="60">
        <v>2017</v>
      </c>
      <c r="K3736" s="60">
        <v>0.11</v>
      </c>
    </row>
    <row r="3737" spans="1:11" x14ac:dyDescent="0.25">
      <c r="A3737" s="60" t="s">
        <v>721</v>
      </c>
      <c r="B3737" t="s">
        <v>567</v>
      </c>
      <c r="C3737" t="s">
        <v>568</v>
      </c>
      <c r="D3737" t="str">
        <f>Clef_répartition[[#This Row],[Code association]]&amp;"_"&amp;Clef_répartition[[#This Row],[Nom association]]</f>
        <v>SIEMV_Service intercommunal d'épuration des eaux usées de Mézières et environs</v>
      </c>
      <c r="E3737">
        <f>COUNTIFS(D$2:D3737,Clef_répartition[[#This Row],[Code_Nom]],J$2:J3737,Clef_répartition[[#This Row],[Année]])</f>
        <v>6</v>
      </c>
      <c r="F3737">
        <f>IF(Clef_répartition[[#This Row],[Code_Nom]]=D3736,F3736-1,(COUNTIFS(Clef_répartition[Code_Nom],Clef_répartition[[#This Row],[Code_Nom]],Clef_répartition[Année],Clef_répartition[[#This Row],[Année]])))</f>
        <v>1</v>
      </c>
      <c r="G3737" t="str">
        <f>Clef_répartition[[#This Row],[Code_Nom]]&amp;"_"&amp;Clef_répartition[[#This Row],[Nombre]]&amp;"_"&amp;Clef_répartition[[#This Row],[Année]]</f>
        <v>SIEMV_Service intercommunal d'épuration des eaux usées de Mézières et environs_6_2017</v>
      </c>
      <c r="H3737" s="60">
        <v>5803</v>
      </c>
      <c r="I3737" s="60" t="s">
        <v>294</v>
      </c>
      <c r="J3737" s="60">
        <v>2017</v>
      </c>
      <c r="K3737" s="60">
        <v>0.06</v>
      </c>
    </row>
    <row r="3738" spans="1:11" x14ac:dyDescent="0.25">
      <c r="A3738" s="60" t="s">
        <v>721</v>
      </c>
      <c r="B3738" t="s">
        <v>642</v>
      </c>
      <c r="C3738" t="s">
        <v>643</v>
      </c>
      <c r="D3738" t="str">
        <f>Clef_répartition[[#This Row],[Code association]]&amp;"_"&amp;Clef_répartition[[#This Row],[Nom association]]</f>
        <v>SIGE_Service intercommunal de gestion</v>
      </c>
      <c r="E3738">
        <f>COUNTIFS(D$2:D3738,Clef_répartition[[#This Row],[Code_Nom]],J$2:J3738,Clef_répartition[[#This Row],[Année]])</f>
        <v>1</v>
      </c>
      <c r="F3738">
        <f>IF(Clef_répartition[[#This Row],[Code_Nom]]=D3737,F3737-1,(COUNTIFS(Clef_répartition[Code_Nom],Clef_répartition[[#This Row],[Code_Nom]],Clef_répartition[Année],Clef_répartition[[#This Row],[Année]])))</f>
        <v>8</v>
      </c>
      <c r="G3738" t="str">
        <f>Clef_répartition[[#This Row],[Code_Nom]]&amp;"_"&amp;Clef_répartition[[#This Row],[Nombre]]&amp;"_"&amp;Clef_répartition[[#This Row],[Année]]</f>
        <v>SIGE_Service intercommunal de gestion_1_2017</v>
      </c>
      <c r="H3738" s="60">
        <v>5882</v>
      </c>
      <c r="I3738" s="60" t="s">
        <v>50</v>
      </c>
      <c r="J3738" s="60">
        <v>2017</v>
      </c>
      <c r="K3738" s="60">
        <v>0.04</v>
      </c>
    </row>
    <row r="3739" spans="1:11" x14ac:dyDescent="0.25">
      <c r="A3739" s="60" t="s">
        <v>721</v>
      </c>
      <c r="B3739" t="s">
        <v>642</v>
      </c>
      <c r="C3739" t="s">
        <v>643</v>
      </c>
      <c r="D3739" t="str">
        <f>Clef_répartition[[#This Row],[Code association]]&amp;"_"&amp;Clef_répartition[[#This Row],[Nom association]]</f>
        <v>SIGE_Service intercommunal de gestion</v>
      </c>
      <c r="E3739">
        <f>COUNTIFS(D$2:D3739,Clef_répartition[[#This Row],[Code_Nom]],J$2:J3739,Clef_répartition[[#This Row],[Année]])</f>
        <v>2</v>
      </c>
      <c r="F3739">
        <f>IF(Clef_répartition[[#This Row],[Code_Nom]]=D3738,F3738-1,(COUNTIFS(Clef_répartition[Code_Nom],Clef_répartition[[#This Row],[Code_Nom]],Clef_répartition[Année],Clef_répartition[[#This Row],[Année]])))</f>
        <v>7</v>
      </c>
      <c r="G3739" t="str">
        <f>Clef_répartition[[#This Row],[Code_Nom]]&amp;"_"&amp;Clef_répartition[[#This Row],[Nombre]]&amp;"_"&amp;Clef_répartition[[#This Row],[Année]]</f>
        <v>SIGE_Service intercommunal de gestion_2_2017</v>
      </c>
      <c r="H3739" s="60">
        <v>5883</v>
      </c>
      <c r="I3739" s="60" t="s">
        <v>77</v>
      </c>
      <c r="J3739" s="60">
        <v>2017</v>
      </c>
      <c r="K3739" s="60">
        <v>0.03</v>
      </c>
    </row>
    <row r="3740" spans="1:11" x14ac:dyDescent="0.25">
      <c r="A3740" s="60" t="s">
        <v>721</v>
      </c>
      <c r="B3740" t="s">
        <v>642</v>
      </c>
      <c r="C3740" t="s">
        <v>643</v>
      </c>
      <c r="D3740" t="str">
        <f>Clef_répartition[[#This Row],[Code association]]&amp;"_"&amp;Clef_répartition[[#This Row],[Nom association]]</f>
        <v>SIGE_Service intercommunal de gestion</v>
      </c>
      <c r="E3740">
        <f>COUNTIFS(D$2:D3740,Clef_répartition[[#This Row],[Code_Nom]],J$2:J3740,Clef_répartition[[#This Row],[Année]])</f>
        <v>3</v>
      </c>
      <c r="F3740">
        <f>IF(Clef_répartition[[#This Row],[Code_Nom]]=D3739,F3739-1,(COUNTIFS(Clef_répartition[Code_Nom],Clef_répartition[[#This Row],[Code_Nom]],Clef_répartition[Année],Clef_répartition[[#This Row],[Année]])))</f>
        <v>6</v>
      </c>
      <c r="G3740" t="str">
        <f>Clef_répartition[[#This Row],[Code_Nom]]&amp;"_"&amp;Clef_répartition[[#This Row],[Nombre]]&amp;"_"&amp;Clef_répartition[[#This Row],[Année]]</f>
        <v>SIGE_Service intercommunal de gestion_3_2017</v>
      </c>
      <c r="H3740" s="60">
        <v>5884</v>
      </c>
      <c r="I3740" s="60" t="s">
        <v>78</v>
      </c>
      <c r="J3740" s="60">
        <v>2017</v>
      </c>
      <c r="K3740" s="60">
        <v>0.05</v>
      </c>
    </row>
    <row r="3741" spans="1:11" x14ac:dyDescent="0.25">
      <c r="A3741" s="60" t="s">
        <v>721</v>
      </c>
      <c r="B3741" t="s">
        <v>642</v>
      </c>
      <c r="C3741" t="s">
        <v>643</v>
      </c>
      <c r="D3741" t="str">
        <f>Clef_répartition[[#This Row],[Code association]]&amp;"_"&amp;Clef_répartition[[#This Row],[Nom association]]</f>
        <v>SIGE_Service intercommunal de gestion</v>
      </c>
      <c r="E3741">
        <f>COUNTIFS(D$2:D3741,Clef_répartition[[#This Row],[Code_Nom]],J$2:J3741,Clef_répartition[[#This Row],[Année]])</f>
        <v>4</v>
      </c>
      <c r="F3741">
        <f>IF(Clef_répartition[[#This Row],[Code_Nom]]=D3740,F3740-1,(COUNTIFS(Clef_répartition[Code_Nom],Clef_répartition[[#This Row],[Code_Nom]],Clef_répartition[Année],Clef_répartition[[#This Row],[Année]])))</f>
        <v>5</v>
      </c>
      <c r="G3741" t="str">
        <f>Clef_répartition[[#This Row],[Code_Nom]]&amp;"_"&amp;Clef_répartition[[#This Row],[Nombre]]&amp;"_"&amp;Clef_répartition[[#This Row],[Année]]</f>
        <v>SIGE_Service intercommunal de gestion_4_2017</v>
      </c>
      <c r="H3741" s="60">
        <v>5885</v>
      </c>
      <c r="I3741" s="60" t="s">
        <v>138</v>
      </c>
      <c r="J3741" s="60">
        <v>2017</v>
      </c>
      <c r="K3741" s="60">
        <v>0.02</v>
      </c>
    </row>
    <row r="3742" spans="1:11" x14ac:dyDescent="0.25">
      <c r="A3742" s="60" t="s">
        <v>721</v>
      </c>
      <c r="B3742" t="s">
        <v>642</v>
      </c>
      <c r="C3742" t="s">
        <v>643</v>
      </c>
      <c r="D3742" t="str">
        <f>Clef_répartition[[#This Row],[Code association]]&amp;"_"&amp;Clef_répartition[[#This Row],[Nom association]]</f>
        <v>SIGE_Service intercommunal de gestion</v>
      </c>
      <c r="E3742">
        <f>COUNTIFS(D$2:D3742,Clef_répartition[[#This Row],[Code_Nom]],J$2:J3742,Clef_répartition[[#This Row],[Année]])</f>
        <v>5</v>
      </c>
      <c r="F3742">
        <f>IF(Clef_répartition[[#This Row],[Code_Nom]]=D3741,F3741-1,(COUNTIFS(Clef_répartition[Code_Nom],Clef_répartition[[#This Row],[Code_Nom]],Clef_répartition[Année],Clef_répartition[[#This Row],[Année]])))</f>
        <v>4</v>
      </c>
      <c r="G3742" t="str">
        <f>Clef_répartition[[#This Row],[Code_Nom]]&amp;"_"&amp;Clef_répartition[[#This Row],[Nombre]]&amp;"_"&amp;Clef_répartition[[#This Row],[Année]]</f>
        <v>SIGE_Service intercommunal de gestion_5_2017</v>
      </c>
      <c r="H3742" s="60">
        <v>5889</v>
      </c>
      <c r="I3742" s="60" t="s">
        <v>150</v>
      </c>
      <c r="J3742" s="60">
        <v>2017</v>
      </c>
      <c r="K3742" s="60">
        <v>0.17</v>
      </c>
    </row>
    <row r="3743" spans="1:11" x14ac:dyDescent="0.25">
      <c r="A3743" s="60" t="s">
        <v>721</v>
      </c>
      <c r="B3743" t="s">
        <v>642</v>
      </c>
      <c r="C3743" t="s">
        <v>643</v>
      </c>
      <c r="D3743" t="str">
        <f>Clef_répartition[[#This Row],[Code association]]&amp;"_"&amp;Clef_répartition[[#This Row],[Nom association]]</f>
        <v>SIGE_Service intercommunal de gestion</v>
      </c>
      <c r="E3743">
        <f>COUNTIFS(D$2:D3743,Clef_répartition[[#This Row],[Code_Nom]],J$2:J3743,Clef_répartition[[#This Row],[Année]])</f>
        <v>6</v>
      </c>
      <c r="F3743">
        <f>IF(Clef_répartition[[#This Row],[Code_Nom]]=D3742,F3742-1,(COUNTIFS(Clef_répartition[Code_Nom],Clef_répartition[[#This Row],[Code_Nom]],Clef_répartition[Année],Clef_répartition[[#This Row],[Année]])))</f>
        <v>3</v>
      </c>
      <c r="G3743" t="str">
        <f>Clef_répartition[[#This Row],[Code_Nom]]&amp;"_"&amp;Clef_répartition[[#This Row],[Nombre]]&amp;"_"&amp;Clef_répartition[[#This Row],[Année]]</f>
        <v>SIGE_Service intercommunal de gestion_6_2017</v>
      </c>
      <c r="H3743" s="60">
        <v>5886</v>
      </c>
      <c r="I3743" s="60" t="s">
        <v>188</v>
      </c>
      <c r="J3743" s="60">
        <v>2017</v>
      </c>
      <c r="K3743" s="60">
        <v>0.39</v>
      </c>
    </row>
    <row r="3744" spans="1:11" x14ac:dyDescent="0.25">
      <c r="A3744" s="60" t="s">
        <v>721</v>
      </c>
      <c r="B3744" t="s">
        <v>642</v>
      </c>
      <c r="C3744" t="s">
        <v>643</v>
      </c>
      <c r="D3744" t="str">
        <f>Clef_répartition[[#This Row],[Code association]]&amp;"_"&amp;Clef_répartition[[#This Row],[Nom association]]</f>
        <v>SIGE_Service intercommunal de gestion</v>
      </c>
      <c r="E3744">
        <f>COUNTIFS(D$2:D3744,Clef_répartition[[#This Row],[Code_Nom]],J$2:J3744,Clef_répartition[[#This Row],[Année]])</f>
        <v>7</v>
      </c>
      <c r="F3744">
        <f>IF(Clef_répartition[[#This Row],[Code_Nom]]=D3743,F3743-1,(COUNTIFS(Clef_répartition[Code_Nom],Clef_répartition[[#This Row],[Code_Nom]],Clef_répartition[Année],Clef_répartition[[#This Row],[Année]])))</f>
        <v>2</v>
      </c>
      <c r="G3744" t="str">
        <f>Clef_répartition[[#This Row],[Code_Nom]]&amp;"_"&amp;Clef_répartition[[#This Row],[Nombre]]&amp;"_"&amp;Clef_répartition[[#This Row],[Année]]</f>
        <v>SIGE_Service intercommunal de gestion_7_2017</v>
      </c>
      <c r="H3744" s="60">
        <v>5890</v>
      </c>
      <c r="I3744" s="60" t="s">
        <v>277</v>
      </c>
      <c r="J3744" s="60">
        <v>2017</v>
      </c>
      <c r="K3744" s="60">
        <v>0.28999999999999998</v>
      </c>
    </row>
    <row r="3745" spans="1:11" x14ac:dyDescent="0.25">
      <c r="A3745" s="60" t="s">
        <v>721</v>
      </c>
      <c r="B3745" t="s">
        <v>642</v>
      </c>
      <c r="C3745" t="s">
        <v>643</v>
      </c>
      <c r="D3745" t="str">
        <f>Clef_répartition[[#This Row],[Code association]]&amp;"_"&amp;Clef_répartition[[#This Row],[Nom association]]</f>
        <v>SIGE_Service intercommunal de gestion</v>
      </c>
      <c r="E3745">
        <f>COUNTIFS(D$2:D3745,Clef_répartition[[#This Row],[Code_Nom]],J$2:J3745,Clef_répartition[[#This Row],[Année]])</f>
        <v>8</v>
      </c>
      <c r="F3745">
        <f>IF(Clef_répartition[[#This Row],[Code_Nom]]=D3744,F3744-1,(COUNTIFS(Clef_répartition[Code_Nom],Clef_répartition[[#This Row],[Code_Nom]],Clef_répartition[Année],Clef_répartition[[#This Row],[Année]])))</f>
        <v>1</v>
      </c>
      <c r="G3745" t="str">
        <f>Clef_répartition[[#This Row],[Code_Nom]]&amp;"_"&amp;Clef_répartition[[#This Row],[Nombre]]&amp;"_"&amp;Clef_répartition[[#This Row],[Année]]</f>
        <v>SIGE_Service intercommunal de gestion_8_2017</v>
      </c>
      <c r="H3745" s="60">
        <v>5891</v>
      </c>
      <c r="I3745" s="60" t="s">
        <v>278</v>
      </c>
      <c r="J3745" s="60">
        <v>2017</v>
      </c>
      <c r="K3745" s="60">
        <v>0.01</v>
      </c>
    </row>
    <row r="3746" spans="1:11" x14ac:dyDescent="0.25">
      <c r="A3746" t="s">
        <v>721</v>
      </c>
      <c r="B3746" t="s">
        <v>672</v>
      </c>
      <c r="C3746" t="s">
        <v>673</v>
      </c>
      <c r="D3746" t="str">
        <f>Clef_répartition[[#This Row],[Code association]]&amp;"_"&amp;Clef_répartition[[#This Row],[Nom association]]</f>
        <v>SIT_Association de communes de la région lausannoise pour la réglementation du service des taxis</v>
      </c>
      <c r="E3746">
        <f>COUNTIFS(D$2:D3746,Clef_répartition[[#This Row],[Code_Nom]],J$2:J3746,Clef_répartition[[#This Row],[Année]])</f>
        <v>1</v>
      </c>
      <c r="F3746">
        <f>IF(Clef_répartition[[#This Row],[Code_Nom]]=D3745,F3745-1,(COUNTIFS(Clef_répartition[Code_Nom],Clef_répartition[[#This Row],[Code_Nom]],Clef_répartition[Année],Clef_répartition[[#This Row],[Année]])))</f>
        <v>12</v>
      </c>
      <c r="G374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taxis_1_2017</v>
      </c>
      <c r="H3746">
        <v>5581</v>
      </c>
      <c r="I3746" t="s">
        <v>17</v>
      </c>
      <c r="J3746">
        <v>2017</v>
      </c>
      <c r="K3746">
        <v>1.453584407003634E-2</v>
      </c>
    </row>
    <row r="3747" spans="1:11" x14ac:dyDescent="0.25">
      <c r="A3747" t="s">
        <v>721</v>
      </c>
      <c r="B3747" t="s">
        <v>672</v>
      </c>
      <c r="C3747" t="s">
        <v>673</v>
      </c>
      <c r="D3747" t="str">
        <f>Clef_répartition[[#This Row],[Code association]]&amp;"_"&amp;Clef_répartition[[#This Row],[Nom association]]</f>
        <v>SIT_Association de communes de la région lausannoise pour la réglementation du service des taxis</v>
      </c>
      <c r="E3747">
        <f>COUNTIFS(D$2:D3747,Clef_répartition[[#This Row],[Code_Nom]],J$2:J3747,Clef_répartition[[#This Row],[Année]])</f>
        <v>2</v>
      </c>
      <c r="F3747">
        <f>IF(Clef_répartition[[#This Row],[Code_Nom]]=D3746,F3746-1,(COUNTIFS(Clef_répartition[Code_Nom],Clef_répartition[[#This Row],[Code_Nom]],Clef_répartition[Année],Clef_répartition[[#This Row],[Année]])))</f>
        <v>11</v>
      </c>
      <c r="G374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taxis_2_2017</v>
      </c>
      <c r="H3747">
        <v>5624</v>
      </c>
      <c r="I3747" t="s">
        <v>44</v>
      </c>
      <c r="J3747">
        <v>2017</v>
      </c>
      <c r="K3747">
        <v>3.3553981246966597E-2</v>
      </c>
    </row>
    <row r="3748" spans="1:11" x14ac:dyDescent="0.25">
      <c r="A3748" t="s">
        <v>721</v>
      </c>
      <c r="B3748" t="s">
        <v>672</v>
      </c>
      <c r="C3748" t="s">
        <v>673</v>
      </c>
      <c r="D3748" t="str">
        <f>Clef_répartition[[#This Row],[Code association]]&amp;"_"&amp;Clef_répartition[[#This Row],[Nom association]]</f>
        <v>SIT_Association de communes de la région lausannoise pour la réglementation du service des taxis</v>
      </c>
      <c r="E3748">
        <f>COUNTIFS(D$2:D3748,Clef_répartition[[#This Row],[Code_Nom]],J$2:J3748,Clef_répartition[[#This Row],[Année]])</f>
        <v>3</v>
      </c>
      <c r="F3748">
        <f>IF(Clef_répartition[[#This Row],[Code_Nom]]=D3747,F3747-1,(COUNTIFS(Clef_répartition[Code_Nom],Clef_répartition[[#This Row],[Code_Nom]],Clef_répartition[Année],Clef_répartition[[#This Row],[Année]])))</f>
        <v>10</v>
      </c>
      <c r="G374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taxis_3_2017</v>
      </c>
      <c r="H3748">
        <v>5627</v>
      </c>
      <c r="I3748" t="s">
        <v>56</v>
      </c>
      <c r="J3748">
        <v>2017</v>
      </c>
      <c r="K3748">
        <v>3.0764273799181847E-2</v>
      </c>
    </row>
    <row r="3749" spans="1:11" x14ac:dyDescent="0.25">
      <c r="A3749" t="s">
        <v>721</v>
      </c>
      <c r="B3749" t="s">
        <v>672</v>
      </c>
      <c r="C3749" t="s">
        <v>673</v>
      </c>
      <c r="D3749" t="str">
        <f>Clef_répartition[[#This Row],[Code association]]&amp;"_"&amp;Clef_répartition[[#This Row],[Nom association]]</f>
        <v>SIT_Association de communes de la région lausannoise pour la réglementation du service des taxis</v>
      </c>
      <c r="E3749">
        <f>COUNTIFS(D$2:D3749,Clef_répartition[[#This Row],[Code_Nom]],J$2:J3749,Clef_répartition[[#This Row],[Année]])</f>
        <v>4</v>
      </c>
      <c r="F3749">
        <f>IF(Clef_répartition[[#This Row],[Code_Nom]]=D3748,F3748-1,(COUNTIFS(Clef_répartition[Code_Nom],Clef_répartition[[#This Row],[Code_Nom]],Clef_répartition[Année],Clef_répartition[[#This Row],[Année]])))</f>
        <v>9</v>
      </c>
      <c r="G374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taxis_4_2017</v>
      </c>
      <c r="H3749">
        <v>5583</v>
      </c>
      <c r="I3749" t="s">
        <v>82</v>
      </c>
      <c r="J3749">
        <v>2017</v>
      </c>
      <c r="K3749">
        <v>3.1143576127608721E-2</v>
      </c>
    </row>
    <row r="3750" spans="1:11" x14ac:dyDescent="0.25">
      <c r="A3750" t="s">
        <v>721</v>
      </c>
      <c r="B3750" t="s">
        <v>672</v>
      </c>
      <c r="C3750" t="s">
        <v>673</v>
      </c>
      <c r="D3750" t="str">
        <f>Clef_répartition[[#This Row],[Code association]]&amp;"_"&amp;Clef_répartition[[#This Row],[Nom association]]</f>
        <v>SIT_Association de communes de la région lausannoise pour la réglementation du service des taxis</v>
      </c>
      <c r="E3750">
        <f>COUNTIFS(D$2:D3750,Clef_répartition[[#This Row],[Code_Nom]],J$2:J3750,Clef_répartition[[#This Row],[Année]])</f>
        <v>5</v>
      </c>
      <c r="F3750">
        <f>IF(Clef_répartition[[#This Row],[Code_Nom]]=D3749,F3749-1,(COUNTIFS(Clef_répartition[Code_Nom],Clef_répartition[[#This Row],[Code_Nom]],Clef_répartition[Année],Clef_répartition[[#This Row],[Année]])))</f>
        <v>8</v>
      </c>
      <c r="G375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taxis_5_2017</v>
      </c>
      <c r="H3750">
        <v>5635</v>
      </c>
      <c r="I3750" t="s">
        <v>103</v>
      </c>
      <c r="J3750">
        <v>2017</v>
      </c>
      <c r="K3750">
        <v>5.0328932610619645E-2</v>
      </c>
    </row>
    <row r="3751" spans="1:11" x14ac:dyDescent="0.25">
      <c r="A3751" t="s">
        <v>721</v>
      </c>
      <c r="B3751" t="s">
        <v>672</v>
      </c>
      <c r="C3751" t="s">
        <v>673</v>
      </c>
      <c r="D3751" t="str">
        <f>Clef_répartition[[#This Row],[Code association]]&amp;"_"&amp;Clef_répartition[[#This Row],[Nom association]]</f>
        <v>SIT_Association de communes de la région lausannoise pour la réglementation du service des taxis</v>
      </c>
      <c r="E3751">
        <f>COUNTIFS(D$2:D3751,Clef_répartition[[#This Row],[Code_Nom]],J$2:J3751,Clef_répartition[[#This Row],[Année]])</f>
        <v>6</v>
      </c>
      <c r="F3751">
        <f>IF(Clef_répartition[[#This Row],[Code_Nom]]=D3750,F3750-1,(COUNTIFS(Clef_répartition[Code_Nom],Clef_répartition[[#This Row],[Code_Nom]],Clef_répartition[Année],Clef_répartition[[#This Row],[Année]])))</f>
        <v>7</v>
      </c>
      <c r="G375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taxis_6_2017</v>
      </c>
      <c r="H3751">
        <v>5584</v>
      </c>
      <c r="I3751" t="s">
        <v>104</v>
      </c>
      <c r="J3751">
        <v>2017</v>
      </c>
      <c r="K3751">
        <v>3.7917997283705901E-2</v>
      </c>
    </row>
    <row r="3752" spans="1:11" x14ac:dyDescent="0.25">
      <c r="A3752" t="s">
        <v>721</v>
      </c>
      <c r="B3752" t="s">
        <v>672</v>
      </c>
      <c r="C3752" t="s">
        <v>673</v>
      </c>
      <c r="D3752" t="str">
        <f>Clef_répartition[[#This Row],[Code association]]&amp;"_"&amp;Clef_répartition[[#This Row],[Nom association]]</f>
        <v>SIT_Association de communes de la région lausannoise pour la réglementation du service des taxis</v>
      </c>
      <c r="E3752">
        <f>COUNTIFS(D$2:D3752,Clef_répartition[[#This Row],[Code_Nom]],J$2:J3752,Clef_répartition[[#This Row],[Année]])</f>
        <v>7</v>
      </c>
      <c r="F3752">
        <f>IF(Clef_répartition[[#This Row],[Code_Nom]]=D3751,F3751-1,(COUNTIFS(Clef_répartition[Code_Nom],Clef_répartition[[#This Row],[Code_Nom]],Clef_répartition[Année],Clef_répartition[[#This Row],[Année]])))</f>
        <v>6</v>
      </c>
      <c r="G375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taxis_7_2017</v>
      </c>
      <c r="H3752">
        <v>5586</v>
      </c>
      <c r="I3752" t="s">
        <v>674</v>
      </c>
      <c r="J3752">
        <v>2017</v>
      </c>
      <c r="K3752">
        <v>0.55897335503105794</v>
      </c>
    </row>
    <row r="3753" spans="1:11" x14ac:dyDescent="0.25">
      <c r="A3753" t="s">
        <v>721</v>
      </c>
      <c r="B3753" t="s">
        <v>672</v>
      </c>
      <c r="C3753" t="s">
        <v>673</v>
      </c>
      <c r="D3753" t="str">
        <f>Clef_répartition[[#This Row],[Code association]]&amp;"_"&amp;Clef_répartition[[#This Row],[Nom association]]</f>
        <v>SIT_Association de communes de la région lausannoise pour la réglementation du service des taxis</v>
      </c>
      <c r="E3753">
        <f>COUNTIFS(D$2:D3753,Clef_répartition[[#This Row],[Code_Nom]],J$2:J3753,Clef_répartition[[#This Row],[Année]])</f>
        <v>8</v>
      </c>
      <c r="F3753">
        <f>IF(Clef_répartition[[#This Row],[Code_Nom]]=D3752,F3752-1,(COUNTIFS(Clef_répartition[Code_Nom],Clef_répartition[[#This Row],[Code_Nom]],Clef_répartition[Année],Clef_répartition[[#This Row],[Année]])))</f>
        <v>5</v>
      </c>
      <c r="G375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taxis_8_2017</v>
      </c>
      <c r="H3753">
        <v>5587</v>
      </c>
      <c r="I3753" t="s">
        <v>156</v>
      </c>
      <c r="J3753">
        <v>2017</v>
      </c>
      <c r="K3753">
        <v>3.2142813444432206E-2</v>
      </c>
    </row>
    <row r="3754" spans="1:11" x14ac:dyDescent="0.25">
      <c r="A3754" t="s">
        <v>721</v>
      </c>
      <c r="B3754" t="s">
        <v>672</v>
      </c>
      <c r="C3754" t="s">
        <v>673</v>
      </c>
      <c r="D3754" t="str">
        <f>Clef_répartition[[#This Row],[Code association]]&amp;"_"&amp;Clef_répartition[[#This Row],[Nom association]]</f>
        <v>SIT_Association de communes de la région lausannoise pour la réglementation du service des taxis</v>
      </c>
      <c r="E3754">
        <f>COUNTIFS(D$2:D3754,Clef_répartition[[#This Row],[Code_Nom]],J$2:J3754,Clef_répartition[[#This Row],[Année]])</f>
        <v>9</v>
      </c>
      <c r="F3754">
        <f>IF(Clef_répartition[[#This Row],[Code_Nom]]=D3753,F3753-1,(COUNTIFS(Clef_répartition[Code_Nom],Clef_répartition[[#This Row],[Code_Nom]],Clef_répartition[Année],Clef_répartition[[#This Row],[Année]])))</f>
        <v>4</v>
      </c>
      <c r="G375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taxis_9_2017</v>
      </c>
      <c r="H3754">
        <v>5588</v>
      </c>
      <c r="I3754" t="s">
        <v>210</v>
      </c>
      <c r="J3754">
        <v>2017</v>
      </c>
      <c r="K3754">
        <v>6.0076594599224259E-3</v>
      </c>
    </row>
    <row r="3755" spans="1:11" x14ac:dyDescent="0.25">
      <c r="A3755" t="s">
        <v>721</v>
      </c>
      <c r="B3755" t="s">
        <v>672</v>
      </c>
      <c r="C3755" t="s">
        <v>673</v>
      </c>
      <c r="D3755" t="str">
        <f>Clef_répartition[[#This Row],[Code association]]&amp;"_"&amp;Clef_répartition[[#This Row],[Nom association]]</f>
        <v>SIT_Association de communes de la région lausannoise pour la réglementation du service des taxis</v>
      </c>
      <c r="E3755">
        <f>COUNTIFS(D$2:D3755,Clef_répartition[[#This Row],[Code_Nom]],J$2:J3755,Clef_répartition[[#This Row],[Année]])</f>
        <v>10</v>
      </c>
      <c r="F3755">
        <f>IF(Clef_répartition[[#This Row],[Code_Nom]]=D3754,F3754-1,(COUNTIFS(Clef_répartition[Code_Nom],Clef_répartition[[#This Row],[Code_Nom]],Clef_répartition[Année],Clef_répartition[[#This Row],[Année]])))</f>
        <v>3</v>
      </c>
      <c r="G375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taxis_10_2017</v>
      </c>
      <c r="H3755">
        <v>5589</v>
      </c>
      <c r="I3755" t="s">
        <v>223</v>
      </c>
      <c r="J3755">
        <v>2017</v>
      </c>
      <c r="K3755">
        <v>4.8416106889843262E-2</v>
      </c>
    </row>
    <row r="3756" spans="1:11" x14ac:dyDescent="0.25">
      <c r="A3756" t="s">
        <v>721</v>
      </c>
      <c r="B3756" t="s">
        <v>672</v>
      </c>
      <c r="C3756" t="s">
        <v>673</v>
      </c>
      <c r="D3756" t="str">
        <f>Clef_répartition[[#This Row],[Code association]]&amp;"_"&amp;Clef_répartition[[#This Row],[Nom association]]</f>
        <v>SIT_Association de communes de la région lausannoise pour la réglementation du service des taxis</v>
      </c>
      <c r="E3756">
        <f>COUNTIFS(D$2:D3756,Clef_répartition[[#This Row],[Code_Nom]],J$2:J3756,Clef_répartition[[#This Row],[Année]])</f>
        <v>11</v>
      </c>
      <c r="F3756">
        <f>IF(Clef_répartition[[#This Row],[Code_Nom]]=D3755,F3755-1,(COUNTIFS(Clef_répartition[Code_Nom],Clef_répartition[[#This Row],[Code_Nom]],Clef_répartition[Année],Clef_répartition[[#This Row],[Année]])))</f>
        <v>2</v>
      </c>
      <c r="G375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taxis_11_2017</v>
      </c>
      <c r="H3756">
        <v>5590</v>
      </c>
      <c r="I3756" t="s">
        <v>226</v>
      </c>
      <c r="J3756">
        <v>2017</v>
      </c>
      <c r="K3756">
        <v>7.3327704976201835E-2</v>
      </c>
    </row>
    <row r="3757" spans="1:11" x14ac:dyDescent="0.25">
      <c r="A3757" t="s">
        <v>721</v>
      </c>
      <c r="B3757" t="s">
        <v>672</v>
      </c>
      <c r="C3757" t="s">
        <v>673</v>
      </c>
      <c r="D3757" t="str">
        <f>Clef_répartition[[#This Row],[Code association]]&amp;"_"&amp;Clef_répartition[[#This Row],[Nom association]]</f>
        <v>SIT_Association de communes de la région lausannoise pour la réglementation du service des taxis</v>
      </c>
      <c r="E3757">
        <f>COUNTIFS(D$2:D3757,Clef_répartition[[#This Row],[Code_Nom]],J$2:J3757,Clef_répartition[[#This Row],[Année]])</f>
        <v>12</v>
      </c>
      <c r="F3757">
        <f>IF(Clef_répartition[[#This Row],[Code_Nom]]=D3756,F3756-1,(COUNTIFS(Clef_répartition[Code_Nom],Clef_répartition[[#This Row],[Code_Nom]],Clef_répartition[Année],Clef_répartition[[#This Row],[Année]])))</f>
        <v>1</v>
      </c>
      <c r="G375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taxis_12_2017</v>
      </c>
      <c r="H3757">
        <v>5591</v>
      </c>
      <c r="I3757" t="s">
        <v>228</v>
      </c>
      <c r="J3757">
        <v>2017</v>
      </c>
      <c r="K3757">
        <v>8.2887755060423257E-2</v>
      </c>
    </row>
    <row r="3758" spans="1:11" x14ac:dyDescent="0.25">
      <c r="A3758" t="s">
        <v>721</v>
      </c>
      <c r="B3758" t="s">
        <v>452</v>
      </c>
      <c r="C3758" t="s">
        <v>453</v>
      </c>
      <c r="D3758" t="str">
        <f>Clef_répartition[[#This Row],[Code association]]&amp;"_"&amp;Clef_répartition[[#This Row],[Nom association]]</f>
        <v>SITSE_Services industriels de Terre Sainte et environs</v>
      </c>
      <c r="E3758">
        <f>COUNTIFS(D$2:D3758,Clef_répartition[[#This Row],[Code_Nom]],J$2:J3758,Clef_répartition[[#This Row],[Année]])</f>
        <v>1</v>
      </c>
      <c r="F3758">
        <f>IF(Clef_répartition[[#This Row],[Code_Nom]]=D3757,F3757-1,(COUNTIFS(Clef_répartition[Code_Nom],Clef_répartition[[#This Row],[Code_Nom]],Clef_répartition[Année],Clef_répartition[[#This Row],[Année]])))</f>
        <v>11</v>
      </c>
      <c r="G3758" t="str">
        <f>Clef_répartition[[#This Row],[Code_Nom]]&amp;"_"&amp;Clef_répartition[[#This Row],[Nombre]]&amp;"_"&amp;Clef_répartition[[#This Row],[Année]]</f>
        <v>SITSE_Services industriels de Terre Sainte et environs_1_2017</v>
      </c>
      <c r="H3758">
        <v>5705</v>
      </c>
      <c r="I3758" t="s">
        <v>27</v>
      </c>
      <c r="J3758">
        <v>2017</v>
      </c>
      <c r="K3758">
        <v>0.04</v>
      </c>
    </row>
    <row r="3759" spans="1:11" x14ac:dyDescent="0.25">
      <c r="A3759" t="s">
        <v>721</v>
      </c>
      <c r="B3759" t="s">
        <v>452</v>
      </c>
      <c r="C3759" t="s">
        <v>453</v>
      </c>
      <c r="D3759" t="str">
        <f>Clef_répartition[[#This Row],[Code association]]&amp;"_"&amp;Clef_répartition[[#This Row],[Nom association]]</f>
        <v>SITSE_Services industriels de Terre Sainte et environs</v>
      </c>
      <c r="E3759">
        <f>COUNTIFS(D$2:D3759,Clef_répartition[[#This Row],[Code_Nom]],J$2:J3759,Clef_répartition[[#This Row],[Année]])</f>
        <v>2</v>
      </c>
      <c r="F3759">
        <f>IF(Clef_répartition[[#This Row],[Code_Nom]]=D3758,F3758-1,(COUNTIFS(Clef_répartition[Code_Nom],Clef_répartition[[#This Row],[Code_Nom]],Clef_répartition[Année],Clef_répartition[[#This Row],[Année]])))</f>
        <v>10</v>
      </c>
      <c r="G3759" t="str">
        <f>Clef_répartition[[#This Row],[Code_Nom]]&amp;"_"&amp;Clef_répartition[[#This Row],[Nombre]]&amp;"_"&amp;Clef_répartition[[#This Row],[Année]]</f>
        <v>SITSE_Services industriels de Terre Sainte et environs_2_2017</v>
      </c>
      <c r="H3759">
        <v>5707</v>
      </c>
      <c r="I3759" t="s">
        <v>52</v>
      </c>
      <c r="J3759">
        <v>2017</v>
      </c>
      <c r="K3759">
        <v>0.06</v>
      </c>
    </row>
    <row r="3760" spans="1:11" x14ac:dyDescent="0.25">
      <c r="A3760" t="s">
        <v>721</v>
      </c>
      <c r="B3760" t="s">
        <v>452</v>
      </c>
      <c r="C3760" t="s">
        <v>453</v>
      </c>
      <c r="D3760" t="str">
        <f>Clef_répartition[[#This Row],[Code association]]&amp;"_"&amp;Clef_répartition[[#This Row],[Nom association]]</f>
        <v>SITSE_Services industriels de Terre Sainte et environs</v>
      </c>
      <c r="E3760">
        <f>COUNTIFS(D$2:D3760,Clef_répartition[[#This Row],[Code_Nom]],J$2:J3760,Clef_répartition[[#This Row],[Année]])</f>
        <v>3</v>
      </c>
      <c r="F3760">
        <f>IF(Clef_répartition[[#This Row],[Code_Nom]]=D3759,F3759-1,(COUNTIFS(Clef_répartition[Code_Nom],Clef_répartition[[#This Row],[Code_Nom]],Clef_répartition[Année],Clef_répartition[[#This Row],[Année]])))</f>
        <v>9</v>
      </c>
      <c r="G3760" t="str">
        <f>Clef_répartition[[#This Row],[Code_Nom]]&amp;"_"&amp;Clef_répartition[[#This Row],[Nombre]]&amp;"_"&amp;Clef_répartition[[#This Row],[Année]]</f>
        <v>SITSE_Services industriels de Terre Sainte et environs_3_2017</v>
      </c>
      <c r="H3760">
        <v>5708</v>
      </c>
      <c r="I3760" t="s">
        <v>53</v>
      </c>
      <c r="J3760">
        <v>2017</v>
      </c>
      <c r="K3760">
        <v>0.05</v>
      </c>
    </row>
    <row r="3761" spans="1:11" x14ac:dyDescent="0.25">
      <c r="A3761" t="s">
        <v>721</v>
      </c>
      <c r="B3761" t="s">
        <v>452</v>
      </c>
      <c r="C3761" t="s">
        <v>453</v>
      </c>
      <c r="D3761" t="str">
        <f>Clef_répartition[[#This Row],[Code association]]&amp;"_"&amp;Clef_répartition[[#This Row],[Nom association]]</f>
        <v>SITSE_Services industriels de Terre Sainte et environs</v>
      </c>
      <c r="E3761">
        <f>COUNTIFS(D$2:D3761,Clef_répartition[[#This Row],[Code_Nom]],J$2:J3761,Clef_répartition[[#This Row],[Année]])</f>
        <v>4</v>
      </c>
      <c r="F3761">
        <f>IF(Clef_répartition[[#This Row],[Code_Nom]]=D3760,F3760-1,(COUNTIFS(Clef_répartition[Code_Nom],Clef_répartition[[#This Row],[Code_Nom]],Clef_répartition[Année],Clef_répartition[[#This Row],[Année]])))</f>
        <v>8</v>
      </c>
      <c r="G3761" t="str">
        <f>Clef_répartition[[#This Row],[Code_Nom]]&amp;"_"&amp;Clef_répartition[[#This Row],[Nombre]]&amp;"_"&amp;Clef_répartition[[#This Row],[Année]]</f>
        <v>SITSE_Services industriels de Terre Sainte et environs_4_2017</v>
      </c>
      <c r="H3761">
        <v>5711</v>
      </c>
      <c r="I3761" t="s">
        <v>70</v>
      </c>
      <c r="J3761">
        <v>2017</v>
      </c>
      <c r="K3761">
        <v>0.14000000000000001</v>
      </c>
    </row>
    <row r="3762" spans="1:11" x14ac:dyDescent="0.25">
      <c r="A3762" t="s">
        <v>721</v>
      </c>
      <c r="B3762" t="s">
        <v>452</v>
      </c>
      <c r="C3762" t="s">
        <v>453</v>
      </c>
      <c r="D3762" t="str">
        <f>Clef_répartition[[#This Row],[Code association]]&amp;"_"&amp;Clef_répartition[[#This Row],[Nom association]]</f>
        <v>SITSE_Services industriels de Terre Sainte et environs</v>
      </c>
      <c r="E3762">
        <f>COUNTIFS(D$2:D3762,Clef_répartition[[#This Row],[Code_Nom]],J$2:J3762,Clef_répartition[[#This Row],[Année]])</f>
        <v>5</v>
      </c>
      <c r="F3762">
        <f>IF(Clef_répartition[[#This Row],[Code_Nom]]=D3761,F3761-1,(COUNTIFS(Clef_répartition[Code_Nom],Clef_répartition[[#This Row],[Code_Nom]],Clef_répartition[Année],Clef_répartition[[#This Row],[Année]])))</f>
        <v>7</v>
      </c>
      <c r="G3762" t="str">
        <f>Clef_répartition[[#This Row],[Code_Nom]]&amp;"_"&amp;Clef_répartition[[#This Row],[Nombre]]&amp;"_"&amp;Clef_répartition[[#This Row],[Année]]</f>
        <v>SITSE_Services industriels de Terre Sainte et environs_5_2017</v>
      </c>
      <c r="H3762">
        <v>5712</v>
      </c>
      <c r="I3762" t="s">
        <v>72</v>
      </c>
      <c r="J3762">
        <v>2017</v>
      </c>
      <c r="K3762">
        <v>0.16</v>
      </c>
    </row>
    <row r="3763" spans="1:11" x14ac:dyDescent="0.25">
      <c r="A3763" t="s">
        <v>721</v>
      </c>
      <c r="B3763" t="s">
        <v>452</v>
      </c>
      <c r="C3763" t="s">
        <v>453</v>
      </c>
      <c r="D3763" t="str">
        <f>Clef_répartition[[#This Row],[Code association]]&amp;"_"&amp;Clef_répartition[[#This Row],[Nom association]]</f>
        <v>SITSE_Services industriels de Terre Sainte et environs</v>
      </c>
      <c r="E3763">
        <f>COUNTIFS(D$2:D3763,Clef_répartition[[#This Row],[Code_Nom]],J$2:J3763,Clef_répartition[[#This Row],[Année]])</f>
        <v>6</v>
      </c>
      <c r="F3763">
        <f>IF(Clef_répartition[[#This Row],[Code_Nom]]=D3762,F3762-1,(COUNTIFS(Clef_répartition[Code_Nom],Clef_répartition[[#This Row],[Code_Nom]],Clef_répartition[Année],Clef_répartition[[#This Row],[Année]])))</f>
        <v>6</v>
      </c>
      <c r="G3763" t="str">
        <f>Clef_répartition[[#This Row],[Code_Nom]]&amp;"_"&amp;Clef_répartition[[#This Row],[Nombre]]&amp;"_"&amp;Clef_répartition[[#This Row],[Année]]</f>
        <v>SITSE_Services industriels de Terre Sainte et environs_6_2017</v>
      </c>
      <c r="H3763">
        <v>5713</v>
      </c>
      <c r="I3763" t="s">
        <v>80</v>
      </c>
      <c r="J3763">
        <v>2017</v>
      </c>
      <c r="K3763">
        <v>0.08</v>
      </c>
    </row>
    <row r="3764" spans="1:11" x14ac:dyDescent="0.25">
      <c r="A3764" t="s">
        <v>721</v>
      </c>
      <c r="B3764" t="s">
        <v>452</v>
      </c>
      <c r="C3764" t="s">
        <v>453</v>
      </c>
      <c r="D3764" t="str">
        <f>Clef_répartition[[#This Row],[Code association]]&amp;"_"&amp;Clef_répartition[[#This Row],[Nom association]]</f>
        <v>SITSE_Services industriels de Terre Sainte et environs</v>
      </c>
      <c r="E3764">
        <f>COUNTIFS(D$2:D3764,Clef_répartition[[#This Row],[Code_Nom]],J$2:J3764,Clef_répartition[[#This Row],[Année]])</f>
        <v>7</v>
      </c>
      <c r="F3764">
        <f>IF(Clef_répartition[[#This Row],[Code_Nom]]=D3763,F3763-1,(COUNTIFS(Clef_répartition[Code_Nom],Clef_répartition[[#This Row],[Code_Nom]],Clef_répartition[Année],Clef_répartition[[#This Row],[Année]])))</f>
        <v>5</v>
      </c>
      <c r="G3764" t="str">
        <f>Clef_répartition[[#This Row],[Code_Nom]]&amp;"_"&amp;Clef_répartition[[#This Row],[Nombre]]&amp;"_"&amp;Clef_répartition[[#This Row],[Année]]</f>
        <v>SITSE_Services industriels de Terre Sainte et environs_7_2017</v>
      </c>
      <c r="H3764">
        <v>5714</v>
      </c>
      <c r="I3764" t="s">
        <v>81</v>
      </c>
      <c r="J3764">
        <v>2017</v>
      </c>
      <c r="K3764">
        <v>0.06</v>
      </c>
    </row>
    <row r="3765" spans="1:11" x14ac:dyDescent="0.25">
      <c r="A3765" t="s">
        <v>721</v>
      </c>
      <c r="B3765" t="s">
        <v>452</v>
      </c>
      <c r="C3765" t="s">
        <v>453</v>
      </c>
      <c r="D3765" t="str">
        <f>Clef_répartition[[#This Row],[Code association]]&amp;"_"&amp;Clef_répartition[[#This Row],[Nom association]]</f>
        <v>SITSE_Services industriels de Terre Sainte et environs</v>
      </c>
      <c r="E3765">
        <f>COUNTIFS(D$2:D3765,Clef_répartition[[#This Row],[Code_Nom]],J$2:J3765,Clef_répartition[[#This Row],[Année]])</f>
        <v>8</v>
      </c>
      <c r="F3765">
        <f>IF(Clef_répartition[[#This Row],[Code_Nom]]=D3764,F3764-1,(COUNTIFS(Clef_répartition[Code_Nom],Clef_répartition[[#This Row],[Code_Nom]],Clef_répartition[Année],Clef_répartition[[#This Row],[Année]])))</f>
        <v>4</v>
      </c>
      <c r="G3765" t="str">
        <f>Clef_répartition[[#This Row],[Code_Nom]]&amp;"_"&amp;Clef_répartition[[#This Row],[Nombre]]&amp;"_"&amp;Clef_répartition[[#This Row],[Année]]</f>
        <v>SITSE_Services industriels de Terre Sainte et environs_8_2017</v>
      </c>
      <c r="H3765">
        <v>5717</v>
      </c>
      <c r="I3765" t="s">
        <v>118</v>
      </c>
      <c r="J3765">
        <v>2017</v>
      </c>
      <c r="K3765">
        <v>0.19</v>
      </c>
    </row>
    <row r="3766" spans="1:11" x14ac:dyDescent="0.25">
      <c r="A3766" t="s">
        <v>721</v>
      </c>
      <c r="B3766" t="s">
        <v>452</v>
      </c>
      <c r="C3766" t="s">
        <v>453</v>
      </c>
      <c r="D3766" t="str">
        <f>Clef_répartition[[#This Row],[Code association]]&amp;"_"&amp;Clef_répartition[[#This Row],[Nom association]]</f>
        <v>SITSE_Services industriels de Terre Sainte et environs</v>
      </c>
      <c r="E3766">
        <f>COUNTIFS(D$2:D3766,Clef_répartition[[#This Row],[Code_Nom]],J$2:J3766,Clef_répartition[[#This Row],[Année]])</f>
        <v>9</v>
      </c>
      <c r="F3766">
        <f>IF(Clef_répartition[[#This Row],[Code_Nom]]=D3765,F3765-1,(COUNTIFS(Clef_répartition[Code_Nom],Clef_répartition[[#This Row],[Code_Nom]],Clef_répartition[Année],Clef_répartition[[#This Row],[Année]])))</f>
        <v>3</v>
      </c>
      <c r="G3766" t="str">
        <f>Clef_répartition[[#This Row],[Code_Nom]]&amp;"_"&amp;Clef_répartition[[#This Row],[Nombre]]&amp;"_"&amp;Clef_répartition[[#This Row],[Année]]</f>
        <v>SITSE_Services industriels de Terre Sainte et environs_9_2017</v>
      </c>
      <c r="H3766">
        <v>5726</v>
      </c>
      <c r="I3766" t="s">
        <v>148</v>
      </c>
      <c r="J3766">
        <v>2017</v>
      </c>
      <c r="K3766">
        <v>0.04</v>
      </c>
    </row>
    <row r="3767" spans="1:11" x14ac:dyDescent="0.25">
      <c r="A3767" t="s">
        <v>721</v>
      </c>
      <c r="B3767" t="s">
        <v>452</v>
      </c>
      <c r="C3767" t="s">
        <v>453</v>
      </c>
      <c r="D3767" t="str">
        <f>Clef_répartition[[#This Row],[Code association]]&amp;"_"&amp;Clef_répartition[[#This Row],[Nom association]]</f>
        <v>SITSE_Services industriels de Terre Sainte et environs</v>
      </c>
      <c r="E3767">
        <f>COUNTIFS(D$2:D3767,Clef_répartition[[#This Row],[Code_Nom]],J$2:J3767,Clef_répartition[[#This Row],[Année]])</f>
        <v>10</v>
      </c>
      <c r="F3767">
        <f>IF(Clef_répartition[[#This Row],[Code_Nom]]=D3766,F3766-1,(COUNTIFS(Clef_répartition[Code_Nom],Clef_répartition[[#This Row],[Code_Nom]],Clef_répartition[Année],Clef_répartition[[#This Row],[Année]])))</f>
        <v>2</v>
      </c>
      <c r="G3767" t="str">
        <f>Clef_répartition[[#This Row],[Code_Nom]]&amp;"_"&amp;Clef_répartition[[#This Row],[Nombre]]&amp;"_"&amp;Clef_répartition[[#This Row],[Année]]</f>
        <v>SITSE_Services industriels de Terre Sainte et environs_10_2017</v>
      </c>
      <c r="H3767">
        <v>5723</v>
      </c>
      <c r="I3767" t="s">
        <v>176</v>
      </c>
      <c r="J3767">
        <v>2017</v>
      </c>
      <c r="K3767">
        <v>0.1</v>
      </c>
    </row>
    <row r="3768" spans="1:11" x14ac:dyDescent="0.25">
      <c r="A3768" t="s">
        <v>721</v>
      </c>
      <c r="B3768" t="s">
        <v>452</v>
      </c>
      <c r="C3768" t="s">
        <v>453</v>
      </c>
      <c r="D3768" t="str">
        <f>Clef_répartition[[#This Row],[Code association]]&amp;"_"&amp;Clef_répartition[[#This Row],[Nom association]]</f>
        <v>SITSE_Services industriels de Terre Sainte et environs</v>
      </c>
      <c r="E3768">
        <f>COUNTIFS(D$2:D3768,Clef_répartition[[#This Row],[Code_Nom]],J$2:J3768,Clef_répartition[[#This Row],[Année]])</f>
        <v>11</v>
      </c>
      <c r="F3768">
        <f>IF(Clef_répartition[[#This Row],[Code_Nom]]=D3767,F3767-1,(COUNTIFS(Clef_répartition[Code_Nom],Clef_répartition[[#This Row],[Code_Nom]],Clef_répartition[Année],Clef_répartition[[#This Row],[Année]])))</f>
        <v>1</v>
      </c>
      <c r="G3768" t="str">
        <f>Clef_répartition[[#This Row],[Code_Nom]]&amp;"_"&amp;Clef_répartition[[#This Row],[Nombre]]&amp;"_"&amp;Clef_répartition[[#This Row],[Année]]</f>
        <v>SITSE_Services industriels de Terre Sainte et environs_11_2017</v>
      </c>
      <c r="H3768">
        <v>5729</v>
      </c>
      <c r="I3768" t="s">
        <v>261</v>
      </c>
      <c r="J3768">
        <v>2017</v>
      </c>
      <c r="K3768">
        <v>0.08</v>
      </c>
    </row>
    <row r="3769" spans="1:11" x14ac:dyDescent="0.25">
      <c r="A3769" t="s">
        <v>721</v>
      </c>
      <c r="B3769" t="s">
        <v>711</v>
      </c>
      <c r="C3769" t="s">
        <v>712</v>
      </c>
      <c r="D3769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3769">
        <f>COUNTIFS(D$2:D3769,Clef_répartition[[#This Row],[Code_Nom]],J$2:J3769,Clef_répartition[[#This Row],[Année]])</f>
        <v>1</v>
      </c>
      <c r="F3769">
        <f>IF(Clef_répartition[[#This Row],[Code_Nom]]=D3768,F3768-1,(COUNTIFS(Clef_répartition[Code_Nom],Clef_répartition[[#This Row],[Code_Nom]],Clef_répartition[Année],Clef_répartition[[#This Row],[Année]])))</f>
        <v>3</v>
      </c>
      <c r="G3769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Joux_1_2017</v>
      </c>
      <c r="H3769">
        <v>5871</v>
      </c>
      <c r="I3769" t="s">
        <v>143</v>
      </c>
      <c r="J3769">
        <v>2017</v>
      </c>
      <c r="K3769">
        <v>0.21396816291409723</v>
      </c>
    </row>
    <row r="3770" spans="1:11" x14ac:dyDescent="0.25">
      <c r="A3770" t="s">
        <v>721</v>
      </c>
      <c r="B3770" t="s">
        <v>711</v>
      </c>
      <c r="C3770" t="s">
        <v>712</v>
      </c>
      <c r="D3770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3770">
        <f>COUNTIFS(D$2:D3770,Clef_répartition[[#This Row],[Code_Nom]],J$2:J3770,Clef_répartition[[#This Row],[Année]])</f>
        <v>2</v>
      </c>
      <c r="F3770">
        <f>IF(Clef_répartition[[#This Row],[Code_Nom]]=D3769,F3769-1,(COUNTIFS(Clef_répartition[Code_Nom],Clef_répartition[[#This Row],[Code_Nom]],Clef_répartition[Année],Clef_répartition[[#This Row],[Année]])))</f>
        <v>2</v>
      </c>
      <c r="G3770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Joux_2_2017</v>
      </c>
      <c r="H3770">
        <v>5872</v>
      </c>
      <c r="I3770" t="s">
        <v>154</v>
      </c>
      <c r="J3770">
        <v>2017</v>
      </c>
      <c r="K3770">
        <v>0.66140828911515848</v>
      </c>
    </row>
    <row r="3771" spans="1:11" x14ac:dyDescent="0.25">
      <c r="A3771" t="s">
        <v>721</v>
      </c>
      <c r="B3771" t="s">
        <v>711</v>
      </c>
      <c r="C3771" t="s">
        <v>712</v>
      </c>
      <c r="D3771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3771">
        <f>COUNTIFS(D$2:D3771,Clef_répartition[[#This Row],[Code_Nom]],J$2:J3771,Clef_répartition[[#This Row],[Année]])</f>
        <v>3</v>
      </c>
      <c r="F3771">
        <f>IF(Clef_répartition[[#This Row],[Code_Nom]]=D3770,F3770-1,(COUNTIFS(Clef_répartition[Code_Nom],Clef_répartition[[#This Row],[Code_Nom]],Clef_répartition[Année],Clef_répartition[[#This Row],[Année]])))</f>
        <v>1</v>
      </c>
      <c r="G3771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Joux_3_2017</v>
      </c>
      <c r="H3771">
        <v>5873</v>
      </c>
      <c r="I3771" t="s">
        <v>155</v>
      </c>
      <c r="J3771">
        <v>2017</v>
      </c>
      <c r="K3771">
        <v>0.12462354797074432</v>
      </c>
    </row>
    <row r="3772" spans="1:11" x14ac:dyDescent="0.25">
      <c r="A3772" t="s">
        <v>722</v>
      </c>
      <c r="B3772" t="s">
        <v>575</v>
      </c>
      <c r="C3772" t="s">
        <v>576</v>
      </c>
      <c r="D3772" t="str">
        <f>Clef_répartition[[#This Row],[Code association]]&amp;"_"&amp;Clef_répartition[[#This Row],[Nom association]]</f>
        <v>A3C_Association du Collège des Côtes de Chalamont</v>
      </c>
      <c r="E3772">
        <f>COUNTIFS(D$2:D3772,Clef_répartition[[#This Row],[Code_Nom]],J$2:J3772,Clef_répartition[[#This Row],[Année]])</f>
        <v>1</v>
      </c>
      <c r="F3772">
        <f>IF(Clef_répartition[[#This Row],[Code_Nom]]=D3771,F3771-1,(COUNTIFS(Clef_répartition[Code_Nom],Clef_répartition[[#This Row],[Code_Nom]],Clef_répartition[Année],Clef_répartition[[#This Row],[Année]])))</f>
        <v>3</v>
      </c>
      <c r="G3772" t="str">
        <f>Clef_répartition[[#This Row],[Code_Nom]]&amp;"_"&amp;Clef_répartition[[#This Row],[Nombre]]&amp;"_"&amp;Clef_répartition[[#This Row],[Année]]</f>
        <v>A3C_Association du Collège des Côtes de Chalamont_1_2018</v>
      </c>
      <c r="H3772">
        <v>5902</v>
      </c>
      <c r="I3772" t="s">
        <v>18</v>
      </c>
      <c r="J3772">
        <v>2018</v>
      </c>
      <c r="K3772">
        <v>0.27</v>
      </c>
    </row>
    <row r="3773" spans="1:11" x14ac:dyDescent="0.25">
      <c r="A3773" t="s">
        <v>722</v>
      </c>
      <c r="B3773" t="s">
        <v>575</v>
      </c>
      <c r="C3773" t="s">
        <v>576</v>
      </c>
      <c r="D3773" t="str">
        <f>Clef_répartition[[#This Row],[Code association]]&amp;"_"&amp;Clef_répartition[[#This Row],[Nom association]]</f>
        <v>A3C_Association du Collège des Côtes de Chalamont</v>
      </c>
      <c r="E3773">
        <f>COUNTIFS(D$2:D3773,Clef_répartition[[#This Row],[Code_Nom]],J$2:J3773,Clef_répartition[[#This Row],[Année]])</f>
        <v>2</v>
      </c>
      <c r="F3773">
        <f>IF(Clef_répartition[[#This Row],[Code_Nom]]=D3772,F3772-1,(COUNTIFS(Clef_répartition[Code_Nom],Clef_répartition[[#This Row],[Code_Nom]],Clef_répartition[Année],Clef_répartition[[#This Row],[Année]])))</f>
        <v>2</v>
      </c>
      <c r="G3773" t="str">
        <f>Clef_répartition[[#This Row],[Code_Nom]]&amp;"_"&amp;Clef_répartition[[#This Row],[Nombre]]&amp;"_"&amp;Clef_répartition[[#This Row],[Année]]</f>
        <v>A3C_Association du Collège des Côtes de Chalamont_2_2018</v>
      </c>
      <c r="H3773">
        <v>5914</v>
      </c>
      <c r="I3773" t="s">
        <v>105</v>
      </c>
      <c r="J3773">
        <v>2018</v>
      </c>
      <c r="K3773">
        <v>0.28999999999999998</v>
      </c>
    </row>
    <row r="3774" spans="1:11" x14ac:dyDescent="0.25">
      <c r="A3774" t="s">
        <v>722</v>
      </c>
      <c r="B3774" t="s">
        <v>575</v>
      </c>
      <c r="C3774" t="s">
        <v>576</v>
      </c>
      <c r="D3774" t="str">
        <f>Clef_répartition[[#This Row],[Code association]]&amp;"_"&amp;Clef_répartition[[#This Row],[Nom association]]</f>
        <v>A3C_Association du Collège des Côtes de Chalamont</v>
      </c>
      <c r="E3774">
        <f>COUNTIFS(D$2:D3774,Clef_répartition[[#This Row],[Code_Nom]],J$2:J3774,Clef_répartition[[#This Row],[Année]])</f>
        <v>3</v>
      </c>
      <c r="F3774">
        <f>IF(Clef_répartition[[#This Row],[Code_Nom]]=D3773,F3773-1,(COUNTIFS(Clef_répartition[Code_Nom],Clef_répartition[[#This Row],[Code_Nom]],Clef_répartition[Année],Clef_répartition[[#This Row],[Année]])))</f>
        <v>1</v>
      </c>
      <c r="G3774" t="str">
        <f>Clef_répartition[[#This Row],[Code_Nom]]&amp;"_"&amp;Clef_répartition[[#This Row],[Nombre]]&amp;"_"&amp;Clef_répartition[[#This Row],[Année]]</f>
        <v>A3C_Association du Collège des Côtes de Chalamont_3_2018</v>
      </c>
      <c r="H3774">
        <v>5929</v>
      </c>
      <c r="I3774" t="s">
        <v>257</v>
      </c>
      <c r="J3774">
        <v>2018</v>
      </c>
      <c r="K3774">
        <v>0.44</v>
      </c>
    </row>
    <row r="3775" spans="1:11" x14ac:dyDescent="0.25">
      <c r="A3775" t="s">
        <v>713</v>
      </c>
      <c r="B3775" t="s">
        <v>716</v>
      </c>
      <c r="C3775" t="s">
        <v>717</v>
      </c>
      <c r="D3775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75">
        <f>COUNTIFS(D$2:D3775,Clef_répartition[[#This Row],[Code_Nom]],J$2:J3775,Clef_répartition[[#This Row],[Année]])</f>
        <v>1</v>
      </c>
      <c r="F3775">
        <f>IF(Clef_répartition[[#This Row],[Code_Nom]]=D3774,F3774-1,(COUNTIFS(Clef_répartition[Code_Nom],Clef_répartition[[#This Row],[Code_Nom]],Clef_répartition[Année],Clef_répartition[[#This Row],[Année]])))</f>
        <v>15</v>
      </c>
      <c r="G377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énergie_1_2018</v>
      </c>
      <c r="H3775">
        <v>5702</v>
      </c>
      <c r="I3775" t="s">
        <v>7</v>
      </c>
      <c r="J3775">
        <v>2018</v>
      </c>
      <c r="K3775">
        <v>2.5000000000000001E-2</v>
      </c>
    </row>
    <row r="3776" spans="1:11" x14ac:dyDescent="0.25">
      <c r="A3776" t="s">
        <v>713</v>
      </c>
      <c r="B3776" t="s">
        <v>716</v>
      </c>
      <c r="C3776" t="s">
        <v>717</v>
      </c>
      <c r="D3776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76">
        <f>COUNTIFS(D$2:D3776,Clef_répartition[[#This Row],[Code_Nom]],J$2:J3776,Clef_répartition[[#This Row],[Année]])</f>
        <v>2</v>
      </c>
      <c r="F3776">
        <f>IF(Clef_répartition[[#This Row],[Code_Nom]]=D3775,F3775-1,(COUNTIFS(Clef_répartition[Code_Nom],Clef_répartition[[#This Row],[Code_Nom]],Clef_répartition[Année],Clef_répartition[[#This Row],[Année]])))</f>
        <v>14</v>
      </c>
      <c r="G377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énergie_2_2018</v>
      </c>
      <c r="H3776">
        <v>5705</v>
      </c>
      <c r="I3776" t="s">
        <v>27</v>
      </c>
      <c r="J3776">
        <v>2018</v>
      </c>
      <c r="K3776">
        <v>2.5000000000000001E-2</v>
      </c>
    </row>
    <row r="3777" spans="1:11" x14ac:dyDescent="0.25">
      <c r="A3777" t="s">
        <v>713</v>
      </c>
      <c r="B3777" t="s">
        <v>716</v>
      </c>
      <c r="C3777" t="s">
        <v>717</v>
      </c>
      <c r="D3777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77">
        <f>COUNTIFS(D$2:D3777,Clef_répartition[[#This Row],[Code_Nom]],J$2:J3777,Clef_répartition[[#This Row],[Année]])</f>
        <v>3</v>
      </c>
      <c r="F3777">
        <f>IF(Clef_répartition[[#This Row],[Code_Nom]]=D3776,F3776-1,(COUNTIFS(Clef_répartition[Code_Nom],Clef_répartition[[#This Row],[Code_Nom]],Clef_répartition[Année],Clef_répartition[[#This Row],[Année]])))</f>
        <v>13</v>
      </c>
      <c r="G377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énergie_3_2018</v>
      </c>
      <c r="H3777">
        <v>5706</v>
      </c>
      <c r="I3777" t="s">
        <v>29</v>
      </c>
      <c r="J3777">
        <v>2018</v>
      </c>
      <c r="K3777">
        <v>8.7499999999999994E-2</v>
      </c>
    </row>
    <row r="3778" spans="1:11" x14ac:dyDescent="0.25">
      <c r="A3778" t="s">
        <v>713</v>
      </c>
      <c r="B3778" t="s">
        <v>716</v>
      </c>
      <c r="C3778" t="s">
        <v>717</v>
      </c>
      <c r="D3778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78">
        <f>COUNTIFS(D$2:D3778,Clef_répartition[[#This Row],[Code_Nom]],J$2:J3778,Clef_répartition[[#This Row],[Année]])</f>
        <v>4</v>
      </c>
      <c r="F3778">
        <f>IF(Clef_répartition[[#This Row],[Code_Nom]]=D3777,F3777-1,(COUNTIFS(Clef_répartition[Code_Nom],Clef_répartition[[#This Row],[Code_Nom]],Clef_répartition[Année],Clef_répartition[[#This Row],[Année]])))</f>
        <v>12</v>
      </c>
      <c r="G377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énergie_4_2018</v>
      </c>
      <c r="H3778">
        <v>5707</v>
      </c>
      <c r="I3778" t="s">
        <v>52</v>
      </c>
      <c r="J3778">
        <v>2018</v>
      </c>
      <c r="K3778">
        <v>2.5000000000000001E-2</v>
      </c>
    </row>
    <row r="3779" spans="1:11" x14ac:dyDescent="0.25">
      <c r="A3779" t="s">
        <v>713</v>
      </c>
      <c r="B3779" t="s">
        <v>716</v>
      </c>
      <c r="C3779" t="s">
        <v>717</v>
      </c>
      <c r="D3779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79">
        <f>COUNTIFS(D$2:D3779,Clef_répartition[[#This Row],[Code_Nom]],J$2:J3779,Clef_répartition[[#This Row],[Année]])</f>
        <v>5</v>
      </c>
      <c r="F3779">
        <f>IF(Clef_répartition[[#This Row],[Code_Nom]]=D3778,F3778-1,(COUNTIFS(Clef_répartition[Code_Nom],Clef_répartition[[#This Row],[Code_Nom]],Clef_répartition[Année],Clef_répartition[[#This Row],[Année]])))</f>
        <v>11</v>
      </c>
      <c r="G377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énergie_5_2018</v>
      </c>
      <c r="H3779">
        <v>5709</v>
      </c>
      <c r="I3779" t="s">
        <v>62</v>
      </c>
      <c r="J3779">
        <v>2018</v>
      </c>
      <c r="K3779">
        <v>0.125</v>
      </c>
    </row>
    <row r="3780" spans="1:11" x14ac:dyDescent="0.25">
      <c r="A3780" t="s">
        <v>713</v>
      </c>
      <c r="B3780" t="s">
        <v>716</v>
      </c>
      <c r="C3780" t="s">
        <v>717</v>
      </c>
      <c r="D3780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0">
        <f>COUNTIFS(D$2:D3780,Clef_répartition[[#This Row],[Code_Nom]],J$2:J3780,Clef_répartition[[#This Row],[Année]])</f>
        <v>6</v>
      </c>
      <c r="F3780">
        <f>IF(Clef_répartition[[#This Row],[Code_Nom]]=D3779,F3779-1,(COUNTIFS(Clef_répartition[Code_Nom],Clef_répartition[[#This Row],[Code_Nom]],Clef_répartition[Année],Clef_répartition[[#This Row],[Année]])))</f>
        <v>10</v>
      </c>
      <c r="G378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énergie_6_2018</v>
      </c>
      <c r="H3780">
        <v>5713</v>
      </c>
      <c r="I3780" t="s">
        <v>80</v>
      </c>
      <c r="J3780">
        <v>2018</v>
      </c>
      <c r="K3780">
        <v>1.8800000000000001E-2</v>
      </c>
    </row>
    <row r="3781" spans="1:11" x14ac:dyDescent="0.25">
      <c r="A3781" t="s">
        <v>713</v>
      </c>
      <c r="B3781" t="s">
        <v>716</v>
      </c>
      <c r="C3781" t="s">
        <v>717</v>
      </c>
      <c r="D3781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1">
        <f>COUNTIFS(D$2:D3781,Clef_répartition[[#This Row],[Code_Nom]],J$2:J3781,Clef_répartition[[#This Row],[Année]])</f>
        <v>7</v>
      </c>
      <c r="F3781">
        <f>IF(Clef_répartition[[#This Row],[Code_Nom]]=D3780,F3780-1,(COUNTIFS(Clef_répartition[Code_Nom],Clef_répartition[[#This Row],[Code_Nom]],Clef_répartition[Année],Clef_répartition[[#This Row],[Année]])))</f>
        <v>9</v>
      </c>
      <c r="G378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énergie_7_2018</v>
      </c>
      <c r="H3781">
        <v>5714</v>
      </c>
      <c r="I3781" t="s">
        <v>81</v>
      </c>
      <c r="J3781">
        <v>2018</v>
      </c>
      <c r="K3781">
        <v>2.5000000000000001E-2</v>
      </c>
    </row>
    <row r="3782" spans="1:11" x14ac:dyDescent="0.25">
      <c r="A3782" t="s">
        <v>713</v>
      </c>
      <c r="B3782" t="s">
        <v>716</v>
      </c>
      <c r="C3782" t="s">
        <v>717</v>
      </c>
      <c r="D3782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2">
        <f>COUNTIFS(D$2:D3782,Clef_répartition[[#This Row],[Code_Nom]],J$2:J3782,Clef_répartition[[#This Row],[Année]])</f>
        <v>8</v>
      </c>
      <c r="F3782">
        <f>IF(Clef_répartition[[#This Row],[Code_Nom]]=D3781,F3781-1,(COUNTIFS(Clef_répartition[Code_Nom],Clef_répartition[[#This Row],[Code_Nom]],Clef_répartition[Année],Clef_répartition[[#This Row],[Année]])))</f>
        <v>8</v>
      </c>
      <c r="G378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énergie_8_2018</v>
      </c>
      <c r="H3782">
        <v>5717</v>
      </c>
      <c r="I3782" t="s">
        <v>118</v>
      </c>
      <c r="J3782">
        <v>2018</v>
      </c>
      <c r="K3782">
        <v>1.8800000000000001E-2</v>
      </c>
    </row>
    <row r="3783" spans="1:11" x14ac:dyDescent="0.25">
      <c r="A3783" t="s">
        <v>713</v>
      </c>
      <c r="B3783" t="s">
        <v>716</v>
      </c>
      <c r="C3783" t="s">
        <v>717</v>
      </c>
      <c r="D3783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3">
        <f>COUNTIFS(D$2:D3783,Clef_répartition[[#This Row],[Code_Nom]],J$2:J3783,Clef_répartition[[#This Row],[Année]])</f>
        <v>9</v>
      </c>
      <c r="F3783">
        <f>IF(Clef_répartition[[#This Row],[Code_Nom]]=D3782,F3782-1,(COUNTIFS(Clef_répartition[Code_Nom],Clef_répartition[[#This Row],[Code_Nom]],Clef_répartition[Année],Clef_répartition[[#This Row],[Année]])))</f>
        <v>7</v>
      </c>
      <c r="G378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énergie_9_2018</v>
      </c>
      <c r="H3783">
        <v>5718</v>
      </c>
      <c r="I3783" t="s">
        <v>120</v>
      </c>
      <c r="J3783">
        <v>2018</v>
      </c>
      <c r="K3783">
        <v>0.125</v>
      </c>
    </row>
    <row r="3784" spans="1:11" x14ac:dyDescent="0.25">
      <c r="A3784" t="s">
        <v>713</v>
      </c>
      <c r="B3784" t="s">
        <v>716</v>
      </c>
      <c r="C3784" t="s">
        <v>717</v>
      </c>
      <c r="D3784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4">
        <f>COUNTIFS(D$2:D3784,Clef_répartition[[#This Row],[Code_Nom]],J$2:J3784,Clef_répartition[[#This Row],[Année]])</f>
        <v>10</v>
      </c>
      <c r="F3784">
        <f>IF(Clef_répartition[[#This Row],[Code_Nom]]=D3783,F3783-1,(COUNTIFS(Clef_répartition[Code_Nom],Clef_répartition[[#This Row],[Code_Nom]],Clef_répartition[Année],Clef_répartition[[#This Row],[Année]])))</f>
        <v>6</v>
      </c>
      <c r="G378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énergie_10_2018</v>
      </c>
      <c r="H3784">
        <v>5719</v>
      </c>
      <c r="I3784" t="s">
        <v>124</v>
      </c>
      <c r="J3784">
        <v>2018</v>
      </c>
      <c r="K3784">
        <v>0.05</v>
      </c>
    </row>
    <row r="3785" spans="1:11" x14ac:dyDescent="0.25">
      <c r="A3785" t="s">
        <v>713</v>
      </c>
      <c r="B3785" t="s">
        <v>716</v>
      </c>
      <c r="C3785" t="s">
        <v>717</v>
      </c>
      <c r="D3785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5">
        <f>COUNTIFS(D$2:D3785,Clef_répartition[[#This Row],[Code_Nom]],J$2:J3785,Clef_répartition[[#This Row],[Année]])</f>
        <v>11</v>
      </c>
      <c r="F3785">
        <f>IF(Clef_répartition[[#This Row],[Code_Nom]]=D3784,F3784-1,(COUNTIFS(Clef_répartition[Code_Nom],Clef_répartition[[#This Row],[Code_Nom]],Clef_répartition[Année],Clef_répartition[[#This Row],[Année]])))</f>
        <v>5</v>
      </c>
      <c r="G378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énergie_11_2018</v>
      </c>
      <c r="H3785">
        <v>5720</v>
      </c>
      <c r="I3785" t="s">
        <v>125</v>
      </c>
      <c r="J3785">
        <v>2018</v>
      </c>
      <c r="K3785">
        <v>7.4999999999999997E-2</v>
      </c>
    </row>
    <row r="3786" spans="1:11" x14ac:dyDescent="0.25">
      <c r="A3786" t="s">
        <v>713</v>
      </c>
      <c r="B3786" t="s">
        <v>716</v>
      </c>
      <c r="C3786" t="s">
        <v>717</v>
      </c>
      <c r="D3786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6">
        <f>COUNTIFS(D$2:D3786,Clef_répartition[[#This Row],[Code_Nom]],J$2:J3786,Clef_répartition[[#This Row],[Année]])</f>
        <v>12</v>
      </c>
      <c r="F3786">
        <f>IF(Clef_répartition[[#This Row],[Code_Nom]]=D3785,F3785-1,(COUNTIFS(Clef_répartition[Code_Nom],Clef_répartition[[#This Row],[Code_Nom]],Clef_répartition[Année],Clef_répartition[[#This Row],[Année]])))</f>
        <v>4</v>
      </c>
      <c r="G378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énergie_12_2018</v>
      </c>
      <c r="H3786">
        <v>5722</v>
      </c>
      <c r="I3786" t="s">
        <v>133</v>
      </c>
      <c r="J3786">
        <v>2018</v>
      </c>
      <c r="K3786">
        <v>1.2500000000000001E-2</v>
      </c>
    </row>
    <row r="3787" spans="1:11" x14ac:dyDescent="0.25">
      <c r="A3787" t="s">
        <v>713</v>
      </c>
      <c r="B3787" t="s">
        <v>716</v>
      </c>
      <c r="C3787" t="s">
        <v>717</v>
      </c>
      <c r="D3787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7">
        <f>COUNTIFS(D$2:D3787,Clef_répartition[[#This Row],[Code_Nom]],J$2:J3787,Clef_répartition[[#This Row],[Année]])</f>
        <v>13</v>
      </c>
      <c r="F3787">
        <f>IF(Clef_répartition[[#This Row],[Code_Nom]]=D3786,F3786-1,(COUNTIFS(Clef_répartition[Code_Nom],Clef_répartition[[#This Row],[Code_Nom]],Clef_répartition[Année],Clef_répartition[[#This Row],[Année]])))</f>
        <v>3</v>
      </c>
      <c r="G378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énergie_13_2018</v>
      </c>
      <c r="H3787">
        <v>5724</v>
      </c>
      <c r="I3787" t="s">
        <v>196</v>
      </c>
      <c r="J3787">
        <v>2018</v>
      </c>
      <c r="K3787">
        <v>6.25E-2</v>
      </c>
    </row>
    <row r="3788" spans="1:11" x14ac:dyDescent="0.25">
      <c r="A3788" t="s">
        <v>713</v>
      </c>
      <c r="B3788" t="s">
        <v>716</v>
      </c>
      <c r="C3788" t="s">
        <v>717</v>
      </c>
      <c r="D3788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8">
        <f>COUNTIFS(D$2:D3788,Clef_répartition[[#This Row],[Code_Nom]],J$2:J3788,Clef_répartition[[#This Row],[Année]])</f>
        <v>14</v>
      </c>
      <c r="F3788">
        <f>IF(Clef_répartition[[#This Row],[Code_Nom]]=D3787,F3787-1,(COUNTIFS(Clef_répartition[Code_Nom],Clef_répartition[[#This Row],[Code_Nom]],Clef_répartition[Année],Clef_répartition[[#This Row],[Année]])))</f>
        <v>2</v>
      </c>
      <c r="G378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énergie_14_2018</v>
      </c>
      <c r="H3788">
        <v>5727</v>
      </c>
      <c r="I3788" t="s">
        <v>243</v>
      </c>
      <c r="J3788">
        <v>2018</v>
      </c>
      <c r="K3788">
        <v>3.7499999999999999E-2</v>
      </c>
    </row>
    <row r="3789" spans="1:11" x14ac:dyDescent="0.25">
      <c r="A3789" t="s">
        <v>713</v>
      </c>
      <c r="B3789" t="s">
        <v>716</v>
      </c>
      <c r="C3789" t="s">
        <v>717</v>
      </c>
      <c r="D3789" t="str">
        <f>Clef_répartition[[#This Row],[Code association]]&amp;"_"&amp;Clef_répartition[[#This Row],[Nom association]]</f>
        <v>ACP_Association de communes pour l'exploitation d'un couvert régional à plaquettes et bois énergie</v>
      </c>
      <c r="E3789">
        <f>COUNTIFS(D$2:D3789,Clef_répartition[[#This Row],[Code_Nom]],J$2:J3789,Clef_répartition[[#This Row],[Année]])</f>
        <v>15</v>
      </c>
      <c r="F3789">
        <f>IF(Clef_répartition[[#This Row],[Code_Nom]]=D3788,F3788-1,(COUNTIFS(Clef_répartition[Code_Nom],Clef_répartition[[#This Row],[Code_Nom]],Clef_répartition[Année],Clef_répartition[[#This Row],[Année]])))</f>
        <v>1</v>
      </c>
      <c r="G378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énergie_15_2018</v>
      </c>
      <c r="H3789">
        <v>5730</v>
      </c>
      <c r="I3789" t="s">
        <v>265</v>
      </c>
      <c r="J3789">
        <v>2018</v>
      </c>
      <c r="K3789">
        <v>0.125</v>
      </c>
    </row>
    <row r="3790" spans="1:11" x14ac:dyDescent="0.25">
      <c r="A3790" t="s">
        <v>722</v>
      </c>
      <c r="B3790" t="s">
        <v>606</v>
      </c>
      <c r="C3790" t="s">
        <v>607</v>
      </c>
      <c r="D3790" t="str">
        <f>Clef_répartition[[#This Row],[Code association]]&amp;"_"&amp;Clef_répartition[[#This Row],[Nom association]]</f>
        <v xml:space="preserve">ACPRS_Association intercommunale pour l'épuration des eaux usées et la gestion </v>
      </c>
      <c r="E3790">
        <f>COUNTIFS(D$2:D3790,Clef_répartition[[#This Row],[Code_Nom]],J$2:J3790,Clef_répartition[[#This Row],[Année]])</f>
        <v>1</v>
      </c>
      <c r="F3790">
        <f>IF(Clef_répartition[[#This Row],[Code_Nom]]=D3789,F3789-1,(COUNTIFS(Clef_répartition[Code_Nom],Clef_répartition[[#This Row],[Code_Nom]],Clef_répartition[Année],Clef_répartition[[#This Row],[Année]])))</f>
        <v>4</v>
      </c>
      <c r="G3790" t="str">
        <f>Clef_répartition[[#This Row],[Code_Nom]]&amp;"_"&amp;Clef_répartition[[#This Row],[Nombre]]&amp;"_"&amp;Clef_répartition[[#This Row],[Année]]</f>
        <v>ACPRS_Association intercommunale pour l'épuration des eaux usées et la gestion _1_2018</v>
      </c>
      <c r="H3790">
        <v>5601</v>
      </c>
      <c r="I3790" t="s">
        <v>66</v>
      </c>
      <c r="J3790">
        <v>2018</v>
      </c>
      <c r="K3790">
        <v>0.38</v>
      </c>
    </row>
    <row r="3791" spans="1:11" x14ac:dyDescent="0.25">
      <c r="A3791" t="s">
        <v>722</v>
      </c>
      <c r="B3791" t="s">
        <v>606</v>
      </c>
      <c r="C3791" t="s">
        <v>607</v>
      </c>
      <c r="D3791" t="str">
        <f>Clef_répartition[[#This Row],[Code association]]&amp;"_"&amp;Clef_répartition[[#This Row],[Nom association]]</f>
        <v xml:space="preserve">ACPRS_Association intercommunale pour l'épuration des eaux usées et la gestion </v>
      </c>
      <c r="E3791">
        <f>COUNTIFS(D$2:D3791,Clef_répartition[[#This Row],[Code_Nom]],J$2:J3791,Clef_répartition[[#This Row],[Année]])</f>
        <v>2</v>
      </c>
      <c r="F3791">
        <f>IF(Clef_répartition[[#This Row],[Code_Nom]]=D3790,F3790-1,(COUNTIFS(Clef_répartition[Code_Nom],Clef_répartition[[#This Row],[Code_Nom]],Clef_répartition[Année],Clef_répartition[[#This Row],[Année]])))</f>
        <v>3</v>
      </c>
      <c r="G3791" t="str">
        <f>Clef_répartition[[#This Row],[Code_Nom]]&amp;"_"&amp;Clef_répartition[[#This Row],[Nombre]]&amp;"_"&amp;Clef_répartition[[#This Row],[Année]]</f>
        <v>ACPRS_Association intercommunale pour l'épuration des eaux usées et la gestion _2_2018</v>
      </c>
      <c r="H3791">
        <v>5607</v>
      </c>
      <c r="I3791" t="s">
        <v>225</v>
      </c>
      <c r="J3791">
        <v>2018</v>
      </c>
      <c r="K3791">
        <v>0.49</v>
      </c>
    </row>
    <row r="3792" spans="1:11" x14ac:dyDescent="0.25">
      <c r="A3792" t="s">
        <v>722</v>
      </c>
      <c r="B3792" t="s">
        <v>606</v>
      </c>
      <c r="C3792" t="s">
        <v>607</v>
      </c>
      <c r="D3792" t="str">
        <f>Clef_répartition[[#This Row],[Code association]]&amp;"_"&amp;Clef_répartition[[#This Row],[Nom association]]</f>
        <v xml:space="preserve">ACPRS_Association intercommunale pour l'épuration des eaux usées et la gestion </v>
      </c>
      <c r="E3792">
        <f>COUNTIFS(D$2:D3792,Clef_répartition[[#This Row],[Code_Nom]],J$2:J3792,Clef_répartition[[#This Row],[Année]])</f>
        <v>3</v>
      </c>
      <c r="F3792">
        <f>IF(Clef_répartition[[#This Row],[Code_Nom]]=D3791,F3791-1,(COUNTIFS(Clef_répartition[Code_Nom],Clef_répartition[[#This Row],[Code_Nom]],Clef_répartition[Année],Clef_répartition[[#This Row],[Année]])))</f>
        <v>2</v>
      </c>
      <c r="G3792" t="str">
        <f>Clef_répartition[[#This Row],[Code_Nom]]&amp;"_"&amp;Clef_répartition[[#This Row],[Nombre]]&amp;"_"&amp;Clef_répartition[[#This Row],[Année]]</f>
        <v>ACPRS_Association intercommunale pour l'épuration des eaux usées et la gestion _3_2018</v>
      </c>
      <c r="H3792">
        <v>5609</v>
      </c>
      <c r="I3792" t="s">
        <v>230</v>
      </c>
      <c r="J3792">
        <v>2018</v>
      </c>
      <c r="K3792">
        <v>0.06</v>
      </c>
    </row>
    <row r="3793" spans="1:11" x14ac:dyDescent="0.25">
      <c r="A3793" t="s">
        <v>722</v>
      </c>
      <c r="B3793" t="s">
        <v>606</v>
      </c>
      <c r="C3793" t="s">
        <v>607</v>
      </c>
      <c r="D3793" t="str">
        <f>Clef_répartition[[#This Row],[Code association]]&amp;"_"&amp;Clef_répartition[[#This Row],[Nom association]]</f>
        <v xml:space="preserve">ACPRS_Association intercommunale pour l'épuration des eaux usées et la gestion </v>
      </c>
      <c r="E3793">
        <f>COUNTIFS(D$2:D3793,Clef_répartition[[#This Row],[Code_Nom]],J$2:J3793,Clef_répartition[[#This Row],[Année]])</f>
        <v>4</v>
      </c>
      <c r="F3793">
        <f>IF(Clef_répartition[[#This Row],[Code_Nom]]=D3792,F3792-1,(COUNTIFS(Clef_répartition[Code_Nom],Clef_répartition[[#This Row],[Code_Nom]],Clef_répartition[Année],Clef_répartition[[#This Row],[Année]])))</f>
        <v>1</v>
      </c>
      <c r="G3793" t="str">
        <f>Clef_répartition[[#This Row],[Code_Nom]]&amp;"_"&amp;Clef_répartition[[#This Row],[Nombre]]&amp;"_"&amp;Clef_répartition[[#This Row],[Année]]</f>
        <v>ACPRS_Association intercommunale pour l'épuration des eaux usées et la gestion _4_2018</v>
      </c>
      <c r="H3793">
        <v>5610</v>
      </c>
      <c r="I3793" t="s">
        <v>256</v>
      </c>
      <c r="J3793">
        <v>2018</v>
      </c>
      <c r="K3793">
        <v>7.0000000000000007E-2</v>
      </c>
    </row>
    <row r="3794" spans="1:11" x14ac:dyDescent="0.25">
      <c r="A3794" t="s">
        <v>722</v>
      </c>
      <c r="B3794" t="s">
        <v>608</v>
      </c>
      <c r="C3794" t="s">
        <v>609</v>
      </c>
      <c r="D3794" t="str">
        <f>Clef_répartition[[#This Row],[Code association]]&amp;"_"&amp;Clef_répartition[[#This Row],[Nom association]]</f>
        <v>ACRG_Association à buts multiples des communes de la région de Grandson</v>
      </c>
      <c r="E3794">
        <f>COUNTIFS(D$2:D3794,Clef_répartition[[#This Row],[Code_Nom]],J$2:J3794,Clef_répartition[[#This Row],[Année]])</f>
        <v>1</v>
      </c>
      <c r="F3794">
        <f>IF(Clef_répartition[[#This Row],[Code_Nom]]=D3793,F3793-1,(COUNTIFS(Clef_répartition[Code_Nom],Clef_répartition[[#This Row],[Code_Nom]],Clef_répartition[Année],Clef_répartition[[#This Row],[Année]])))</f>
        <v>17</v>
      </c>
      <c r="G3794" t="str">
        <f>Clef_répartition[[#This Row],[Code_Nom]]&amp;"_"&amp;Clef_répartition[[#This Row],[Nombre]]&amp;"_"&amp;Clef_répartition[[#This Row],[Année]]</f>
        <v>ACRG_Association à buts multiples des communes de la région de Grandson_1_2018</v>
      </c>
      <c r="H3794">
        <v>5551</v>
      </c>
      <c r="I3794" t="s">
        <v>28</v>
      </c>
      <c r="J3794">
        <v>2018</v>
      </c>
      <c r="K3794">
        <v>3.1438583702783122E-2</v>
      </c>
    </row>
    <row r="3795" spans="1:11" x14ac:dyDescent="0.25">
      <c r="A3795" t="s">
        <v>722</v>
      </c>
      <c r="B3795" t="s">
        <v>608</v>
      </c>
      <c r="C3795" t="s">
        <v>609</v>
      </c>
      <c r="D3795" t="str">
        <f>Clef_répartition[[#This Row],[Code association]]&amp;"_"&amp;Clef_répartition[[#This Row],[Nom association]]</f>
        <v>ACRG_Association à buts multiples des communes de la région de Grandson</v>
      </c>
      <c r="E3795">
        <f>COUNTIFS(D$2:D3795,Clef_répartition[[#This Row],[Code_Nom]],J$2:J3795,Clef_répartition[[#This Row],[Année]])</f>
        <v>2</v>
      </c>
      <c r="F3795">
        <f>IF(Clef_répartition[[#This Row],[Code_Nom]]=D3794,F3794-1,(COUNTIFS(Clef_répartition[Code_Nom],Clef_répartition[[#This Row],[Code_Nom]],Clef_répartition[Année],Clef_répartition[[#This Row],[Année]])))</f>
        <v>16</v>
      </c>
      <c r="G3795" t="str">
        <f>Clef_répartition[[#This Row],[Code_Nom]]&amp;"_"&amp;Clef_répartition[[#This Row],[Nombre]]&amp;"_"&amp;Clef_répartition[[#This Row],[Année]]</f>
        <v>ACRG_Association à buts multiples des communes de la région de Grandson_2_2018</v>
      </c>
      <c r="H3795">
        <v>5552</v>
      </c>
      <c r="I3795" t="s">
        <v>40</v>
      </c>
      <c r="J3795">
        <v>2018</v>
      </c>
      <c r="K3795">
        <v>3.964016984732064E-2</v>
      </c>
    </row>
    <row r="3796" spans="1:11" x14ac:dyDescent="0.25">
      <c r="A3796" t="s">
        <v>722</v>
      </c>
      <c r="B3796" t="s">
        <v>608</v>
      </c>
      <c r="C3796" t="s">
        <v>609</v>
      </c>
      <c r="D3796" t="str">
        <f>Clef_répartition[[#This Row],[Code association]]&amp;"_"&amp;Clef_répartition[[#This Row],[Nom association]]</f>
        <v>ACRG_Association à buts multiples des communes de la région de Grandson</v>
      </c>
      <c r="E3796">
        <f>COUNTIFS(D$2:D3796,Clef_répartition[[#This Row],[Code_Nom]],J$2:J3796,Clef_répartition[[#This Row],[Année]])</f>
        <v>3</v>
      </c>
      <c r="F3796">
        <f>IF(Clef_répartition[[#This Row],[Code_Nom]]=D3795,F3795-1,(COUNTIFS(Clef_répartition[Code_Nom],Clef_répartition[[#This Row],[Code_Nom]],Clef_répartition[Année],Clef_répartition[[#This Row],[Année]])))</f>
        <v>15</v>
      </c>
      <c r="G3796" t="str">
        <f>Clef_répartition[[#This Row],[Code_Nom]]&amp;"_"&amp;Clef_répartition[[#This Row],[Nombre]]&amp;"_"&amp;Clef_répartition[[#This Row],[Année]]</f>
        <v>ACRG_Association à buts multiples des communes de la région de Grandson_3_2018</v>
      </c>
      <c r="H3796">
        <v>5553</v>
      </c>
      <c r="I3796" t="s">
        <v>47</v>
      </c>
      <c r="J3796">
        <v>2018</v>
      </c>
      <c r="K3796">
        <v>5.6648801628367371E-2</v>
      </c>
    </row>
    <row r="3797" spans="1:11" x14ac:dyDescent="0.25">
      <c r="A3797" t="s">
        <v>722</v>
      </c>
      <c r="B3797" t="s">
        <v>608</v>
      </c>
      <c r="C3797" t="s">
        <v>609</v>
      </c>
      <c r="D3797" t="str">
        <f>Clef_répartition[[#This Row],[Code association]]&amp;"_"&amp;Clef_répartition[[#This Row],[Nom association]]</f>
        <v>ACRG_Association à buts multiples des communes de la région de Grandson</v>
      </c>
      <c r="E3797">
        <f>COUNTIFS(D$2:D3797,Clef_répartition[[#This Row],[Code_Nom]],J$2:J3797,Clef_répartition[[#This Row],[Année]])</f>
        <v>4</v>
      </c>
      <c r="F3797">
        <f>IF(Clef_répartition[[#This Row],[Code_Nom]]=D3796,F3796-1,(COUNTIFS(Clef_répartition[Code_Nom],Clef_répartition[[#This Row],[Code_Nom]],Clef_répartition[Année],Clef_répartition[[#This Row],[Année]])))</f>
        <v>14</v>
      </c>
      <c r="G3797" t="str">
        <f>Clef_répartition[[#This Row],[Code_Nom]]&amp;"_"&amp;Clef_répartition[[#This Row],[Nombre]]&amp;"_"&amp;Clef_répartition[[#This Row],[Année]]</f>
        <v>ACRG_Association à buts multiples des communes de la région de Grandson_4_2018</v>
      </c>
      <c r="H3797">
        <v>5554</v>
      </c>
      <c r="I3797" t="s">
        <v>71</v>
      </c>
      <c r="J3797">
        <v>2018</v>
      </c>
      <c r="K3797">
        <v>5.8145023481471741E-2</v>
      </c>
    </row>
    <row r="3798" spans="1:11" x14ac:dyDescent="0.25">
      <c r="A3798" t="s">
        <v>722</v>
      </c>
      <c r="B3798" t="s">
        <v>608</v>
      </c>
      <c r="C3798" t="s">
        <v>609</v>
      </c>
      <c r="D3798" t="str">
        <f>Clef_répartition[[#This Row],[Code association]]&amp;"_"&amp;Clef_répartition[[#This Row],[Nom association]]</f>
        <v>ACRG_Association à buts multiples des communes de la région de Grandson</v>
      </c>
      <c r="E3798">
        <f>COUNTIFS(D$2:D3798,Clef_répartition[[#This Row],[Code_Nom]],J$2:J3798,Clef_répartition[[#This Row],[Année]])</f>
        <v>5</v>
      </c>
      <c r="F3798">
        <f>IF(Clef_répartition[[#This Row],[Code_Nom]]=D3797,F3797-1,(COUNTIFS(Clef_répartition[Code_Nom],Clef_répartition[[#This Row],[Code_Nom]],Clef_répartition[Année],Clef_répartition[[#This Row],[Année]])))</f>
        <v>13</v>
      </c>
      <c r="G3798" t="str">
        <f>Clef_répartition[[#This Row],[Code_Nom]]&amp;"_"&amp;Clef_répartition[[#This Row],[Nombre]]&amp;"_"&amp;Clef_répartition[[#This Row],[Année]]</f>
        <v>ACRG_Association à buts multiples des communes de la région de Grandson_5_2018</v>
      </c>
      <c r="H3798">
        <v>5555</v>
      </c>
      <c r="I3798" t="s">
        <v>75</v>
      </c>
      <c r="J3798">
        <v>2018</v>
      </c>
      <c r="K3798">
        <v>1.6374791375388869E-2</v>
      </c>
    </row>
    <row r="3799" spans="1:11" x14ac:dyDescent="0.25">
      <c r="A3799" t="s">
        <v>722</v>
      </c>
      <c r="B3799" t="s">
        <v>608</v>
      </c>
      <c r="C3799" t="s">
        <v>609</v>
      </c>
      <c r="D3799" t="str">
        <f>Clef_répartition[[#This Row],[Code association]]&amp;"_"&amp;Clef_répartition[[#This Row],[Nom association]]</f>
        <v>ACRG_Association à buts multiples des communes de la région de Grandson</v>
      </c>
      <c r="E3799">
        <f>COUNTIFS(D$2:D3799,Clef_répartition[[#This Row],[Code_Nom]],J$2:J3799,Clef_répartition[[#This Row],[Année]])</f>
        <v>6</v>
      </c>
      <c r="F3799">
        <f>IF(Clef_répartition[[#This Row],[Code_Nom]]=D3798,F3798-1,(COUNTIFS(Clef_répartition[Code_Nom],Clef_répartition[[#This Row],[Code_Nom]],Clef_répartition[Année],Clef_répartition[[#This Row],[Année]])))</f>
        <v>12</v>
      </c>
      <c r="G3799" t="str">
        <f>Clef_répartition[[#This Row],[Code_Nom]]&amp;"_"&amp;Clef_répartition[[#This Row],[Nombre]]&amp;"_"&amp;Clef_répartition[[#This Row],[Année]]</f>
        <v>ACRG_Association à buts multiples des communes de la région de Grandson_6_2018</v>
      </c>
      <c r="H3799">
        <v>5556</v>
      </c>
      <c r="I3799" t="s">
        <v>115</v>
      </c>
      <c r="J3799">
        <v>2018</v>
      </c>
      <c r="K3799">
        <v>3.2901445534537083E-2</v>
      </c>
    </row>
    <row r="3800" spans="1:11" x14ac:dyDescent="0.25">
      <c r="A3800" t="s">
        <v>722</v>
      </c>
      <c r="B3800" t="s">
        <v>608</v>
      </c>
      <c r="C3800" t="s">
        <v>609</v>
      </c>
      <c r="D3800" t="str">
        <f>Clef_répartition[[#This Row],[Code association]]&amp;"_"&amp;Clef_répartition[[#This Row],[Nom association]]</f>
        <v>ACRG_Association à buts multiples des communes de la région de Grandson</v>
      </c>
      <c r="E3800">
        <f>COUNTIFS(D$2:D3800,Clef_répartition[[#This Row],[Code_Nom]],J$2:J3800,Clef_répartition[[#This Row],[Année]])</f>
        <v>7</v>
      </c>
      <c r="F3800">
        <f>IF(Clef_répartition[[#This Row],[Code_Nom]]=D3799,F3799-1,(COUNTIFS(Clef_répartition[Code_Nom],Clef_répartition[[#This Row],[Code_Nom]],Clef_répartition[Année],Clef_répartition[[#This Row],[Année]])))</f>
        <v>11</v>
      </c>
      <c r="G3800" t="str">
        <f>Clef_répartition[[#This Row],[Code_Nom]]&amp;"_"&amp;Clef_répartition[[#This Row],[Nombre]]&amp;"_"&amp;Clef_répartition[[#This Row],[Année]]</f>
        <v>ACRG_Association à buts multiples des communes de la région de Grandson_7_2018</v>
      </c>
      <c r="H3800">
        <v>5557</v>
      </c>
      <c r="I3800" t="s">
        <v>116</v>
      </c>
      <c r="J3800">
        <v>2018</v>
      </c>
      <c r="K3800">
        <v>6.6720042700827327E-3</v>
      </c>
    </row>
    <row r="3801" spans="1:11" x14ac:dyDescent="0.25">
      <c r="A3801" t="s">
        <v>722</v>
      </c>
      <c r="B3801" t="s">
        <v>608</v>
      </c>
      <c r="C3801" t="s">
        <v>609</v>
      </c>
      <c r="D3801" t="str">
        <f>Clef_répartition[[#This Row],[Code association]]&amp;"_"&amp;Clef_répartition[[#This Row],[Nom association]]</f>
        <v>ACRG_Association à buts multiples des communes de la région de Grandson</v>
      </c>
      <c r="E3801">
        <f>COUNTIFS(D$2:D3801,Clef_répartition[[#This Row],[Code_Nom]],J$2:J3801,Clef_répartition[[#This Row],[Année]])</f>
        <v>8</v>
      </c>
      <c r="F3801">
        <f>IF(Clef_répartition[[#This Row],[Code_Nom]]=D3800,F3800-1,(COUNTIFS(Clef_répartition[Code_Nom],Clef_répartition[[#This Row],[Code_Nom]],Clef_répartition[Année],Clef_répartition[[#This Row],[Année]])))</f>
        <v>10</v>
      </c>
      <c r="G3801" t="str">
        <f>Clef_répartition[[#This Row],[Code_Nom]]&amp;"_"&amp;Clef_répartition[[#This Row],[Nombre]]&amp;"_"&amp;Clef_répartition[[#This Row],[Année]]</f>
        <v>ACRG_Association à buts multiples des communes de la région de Grandson_8_2018</v>
      </c>
      <c r="H3801">
        <v>5559</v>
      </c>
      <c r="I3801" t="s">
        <v>121</v>
      </c>
      <c r="J3801">
        <v>2018</v>
      </c>
      <c r="K3801">
        <v>3.9730291696043411E-2</v>
      </c>
    </row>
    <row r="3802" spans="1:11" x14ac:dyDescent="0.25">
      <c r="A3802" t="s">
        <v>722</v>
      </c>
      <c r="B3802" t="s">
        <v>608</v>
      </c>
      <c r="C3802" t="s">
        <v>609</v>
      </c>
      <c r="D3802" t="str">
        <f>Clef_répartition[[#This Row],[Code association]]&amp;"_"&amp;Clef_répartition[[#This Row],[Nom association]]</f>
        <v>ACRG_Association à buts multiples des communes de la région de Grandson</v>
      </c>
      <c r="E3802">
        <f>COUNTIFS(D$2:D3802,Clef_répartition[[#This Row],[Code_Nom]],J$2:J3802,Clef_répartition[[#This Row],[Année]])</f>
        <v>9</v>
      </c>
      <c r="F3802">
        <f>IF(Clef_répartition[[#This Row],[Code_Nom]]=D3801,F3801-1,(COUNTIFS(Clef_répartition[Code_Nom],Clef_répartition[[#This Row],[Code_Nom]],Clef_répartition[Année],Clef_répartition[[#This Row],[Année]])))</f>
        <v>9</v>
      </c>
      <c r="G3802" t="str">
        <f>Clef_répartition[[#This Row],[Code_Nom]]&amp;"_"&amp;Clef_répartition[[#This Row],[Nombre]]&amp;"_"&amp;Clef_répartition[[#This Row],[Année]]</f>
        <v>ACRG_Association à buts multiples des communes de la région de Grandson_9_2018</v>
      </c>
      <c r="H3802">
        <v>5560</v>
      </c>
      <c r="I3802" t="s">
        <v>131</v>
      </c>
      <c r="J3802">
        <v>2018</v>
      </c>
      <c r="K3802">
        <v>1.5202211520460147E-2</v>
      </c>
    </row>
    <row r="3803" spans="1:11" x14ac:dyDescent="0.25">
      <c r="A3803" t="s">
        <v>722</v>
      </c>
      <c r="B3803" t="s">
        <v>608</v>
      </c>
      <c r="C3803" t="s">
        <v>609</v>
      </c>
      <c r="D3803" t="str">
        <f>Clef_répartition[[#This Row],[Code association]]&amp;"_"&amp;Clef_répartition[[#This Row],[Nom association]]</f>
        <v>ACRG_Association à buts multiples des communes de la région de Grandson</v>
      </c>
      <c r="E3803">
        <f>COUNTIFS(D$2:D3803,Clef_répartition[[#This Row],[Code_Nom]],J$2:J3803,Clef_répartition[[#This Row],[Année]])</f>
        <v>10</v>
      </c>
      <c r="F3803">
        <f>IF(Clef_répartition[[#This Row],[Code_Nom]]=D3802,F3802-1,(COUNTIFS(Clef_répartition[Code_Nom],Clef_répartition[[#This Row],[Code_Nom]],Clef_répartition[Année],Clef_répartition[[#This Row],[Année]])))</f>
        <v>8</v>
      </c>
      <c r="G3803" t="str">
        <f>Clef_répartition[[#This Row],[Code_Nom]]&amp;"_"&amp;Clef_répartition[[#This Row],[Nombre]]&amp;"_"&amp;Clef_répartition[[#This Row],[Année]]</f>
        <v>ACRG_Association à buts multiples des communes de la région de Grandson_10_2018</v>
      </c>
      <c r="H3803">
        <v>5561</v>
      </c>
      <c r="I3803" t="s">
        <v>132</v>
      </c>
      <c r="J3803">
        <v>2018</v>
      </c>
      <c r="K3803">
        <v>0.17395458655481599</v>
      </c>
    </row>
    <row r="3804" spans="1:11" x14ac:dyDescent="0.25">
      <c r="A3804" t="s">
        <v>722</v>
      </c>
      <c r="B3804" t="s">
        <v>608</v>
      </c>
      <c r="C3804" t="s">
        <v>609</v>
      </c>
      <c r="D3804" t="str">
        <f>Clef_répartition[[#This Row],[Code association]]&amp;"_"&amp;Clef_répartition[[#This Row],[Nom association]]</f>
        <v>ACRG_Association à buts multiples des communes de la région de Grandson</v>
      </c>
      <c r="E3804">
        <f>COUNTIFS(D$2:D3804,Clef_répartition[[#This Row],[Code_Nom]],J$2:J3804,Clef_répartition[[#This Row],[Année]])</f>
        <v>11</v>
      </c>
      <c r="F3804">
        <f>IF(Clef_répartition[[#This Row],[Code_Nom]]=D3803,F3803-1,(COUNTIFS(Clef_répartition[Code_Nom],Clef_répartition[[#This Row],[Code_Nom]],Clef_répartition[Année],Clef_répartition[[#This Row],[Année]])))</f>
        <v>7</v>
      </c>
      <c r="G3804" t="str">
        <f>Clef_répartition[[#This Row],[Code_Nom]]&amp;"_"&amp;Clef_répartition[[#This Row],[Nombre]]&amp;"_"&amp;Clef_répartition[[#This Row],[Année]]</f>
        <v>ACRG_Association à buts multiples des communes de la région de Grandson_11_2018</v>
      </c>
      <c r="H3804">
        <v>5562</v>
      </c>
      <c r="I3804" t="s">
        <v>173</v>
      </c>
      <c r="J3804">
        <v>2018</v>
      </c>
      <c r="K3804">
        <v>2.2759999044011325E-2</v>
      </c>
    </row>
    <row r="3805" spans="1:11" x14ac:dyDescent="0.25">
      <c r="A3805" t="s">
        <v>722</v>
      </c>
      <c r="B3805" t="s">
        <v>608</v>
      </c>
      <c r="C3805" t="s">
        <v>609</v>
      </c>
      <c r="D3805" t="str">
        <f>Clef_répartition[[#This Row],[Code association]]&amp;"_"&amp;Clef_répartition[[#This Row],[Nom association]]</f>
        <v>ACRG_Association à buts multiples des communes de la région de Grandson</v>
      </c>
      <c r="E3805">
        <f>COUNTIFS(D$2:D3805,Clef_répartition[[#This Row],[Code_Nom]],J$2:J3805,Clef_répartition[[#This Row],[Année]])</f>
        <v>12</v>
      </c>
      <c r="F3805">
        <f>IF(Clef_répartition[[#This Row],[Code_Nom]]=D3804,F3804-1,(COUNTIFS(Clef_répartition[Code_Nom],Clef_répartition[[#This Row],[Code_Nom]],Clef_répartition[Année],Clef_répartition[[#This Row],[Année]])))</f>
        <v>6</v>
      </c>
      <c r="G3805" t="str">
        <f>Clef_répartition[[#This Row],[Code_Nom]]&amp;"_"&amp;Clef_répartition[[#This Row],[Nombre]]&amp;"_"&amp;Clef_répartition[[#This Row],[Année]]</f>
        <v>ACRG_Association à buts multiples des communes de la région de Grandson_12_2018</v>
      </c>
      <c r="H3805">
        <v>5563</v>
      </c>
      <c r="I3805" t="s">
        <v>193</v>
      </c>
      <c r="J3805">
        <v>2018</v>
      </c>
      <c r="K3805">
        <v>1.2867010025931193E-2</v>
      </c>
    </row>
    <row r="3806" spans="1:11" x14ac:dyDescent="0.25">
      <c r="A3806" t="s">
        <v>722</v>
      </c>
      <c r="B3806" t="s">
        <v>608</v>
      </c>
      <c r="C3806" t="s">
        <v>609</v>
      </c>
      <c r="D3806" t="str">
        <f>Clef_répartition[[#This Row],[Code association]]&amp;"_"&amp;Clef_répartition[[#This Row],[Nom association]]</f>
        <v>ACRG_Association à buts multiples des communes de la région de Grandson</v>
      </c>
      <c r="E3806">
        <f>COUNTIFS(D$2:D3806,Clef_répartition[[#This Row],[Code_Nom]],J$2:J3806,Clef_répartition[[#This Row],[Année]])</f>
        <v>13</v>
      </c>
      <c r="F3806">
        <f>IF(Clef_répartition[[#This Row],[Code_Nom]]=D3805,F3805-1,(COUNTIFS(Clef_répartition[Code_Nom],Clef_répartition[[#This Row],[Code_Nom]],Clef_répartition[Année],Clef_répartition[[#This Row],[Année]])))</f>
        <v>5</v>
      </c>
      <c r="G3806" t="str">
        <f>Clef_répartition[[#This Row],[Code_Nom]]&amp;"_"&amp;Clef_répartition[[#This Row],[Nombre]]&amp;"_"&amp;Clef_répartition[[#This Row],[Année]]</f>
        <v>ACRG_Association à buts multiples des communes de la région de Grandson_13_2018</v>
      </c>
      <c r="H3806">
        <v>5564</v>
      </c>
      <c r="I3806" t="s">
        <v>194</v>
      </c>
      <c r="J3806">
        <v>2018</v>
      </c>
      <c r="K3806">
        <v>3.36936215639178E-3</v>
      </c>
    </row>
    <row r="3807" spans="1:11" x14ac:dyDescent="0.25">
      <c r="A3807" t="s">
        <v>722</v>
      </c>
      <c r="B3807" t="s">
        <v>608</v>
      </c>
      <c r="C3807" t="s">
        <v>609</v>
      </c>
      <c r="D3807" t="str">
        <f>Clef_répartition[[#This Row],[Code association]]&amp;"_"&amp;Clef_répartition[[#This Row],[Nom association]]</f>
        <v>ACRG_Association à buts multiples des communes de la région de Grandson</v>
      </c>
      <c r="E3807">
        <f>COUNTIFS(D$2:D3807,Clef_répartition[[#This Row],[Code_Nom]],J$2:J3807,Clef_répartition[[#This Row],[Année]])</f>
        <v>14</v>
      </c>
      <c r="F3807">
        <f>IF(Clef_répartition[[#This Row],[Code_Nom]]=D3806,F3806-1,(COUNTIFS(Clef_répartition[Code_Nom],Clef_répartition[[#This Row],[Code_Nom]],Clef_répartition[Année],Clef_répartition[[#This Row],[Année]])))</f>
        <v>4</v>
      </c>
      <c r="G3807" t="str">
        <f>Clef_répartition[[#This Row],[Code_Nom]]&amp;"_"&amp;Clef_répartition[[#This Row],[Nombre]]&amp;"_"&amp;Clef_répartition[[#This Row],[Année]]</f>
        <v>ACRG_Association à buts multiples des communes de la région de Grandson_14_2018</v>
      </c>
      <c r="H3807">
        <v>5565</v>
      </c>
      <c r="I3807" t="s">
        <v>199</v>
      </c>
      <c r="J3807">
        <v>2018</v>
      </c>
      <c r="K3807">
        <v>2.4142697242371013E-2</v>
      </c>
    </row>
    <row r="3808" spans="1:11" x14ac:dyDescent="0.25">
      <c r="A3808" t="s">
        <v>722</v>
      </c>
      <c r="B3808" t="s">
        <v>608</v>
      </c>
      <c r="C3808" t="s">
        <v>609</v>
      </c>
      <c r="D3808" t="str">
        <f>Clef_répartition[[#This Row],[Code association]]&amp;"_"&amp;Clef_répartition[[#This Row],[Nom association]]</f>
        <v>ACRG_Association à buts multiples des communes de la région de Grandson</v>
      </c>
      <c r="E3808">
        <f>COUNTIFS(D$2:D3808,Clef_répartition[[#This Row],[Code_Nom]],J$2:J3808,Clef_répartition[[#This Row],[Année]])</f>
        <v>15</v>
      </c>
      <c r="F3808">
        <f>IF(Clef_répartition[[#This Row],[Code_Nom]]=D3807,F3807-1,(COUNTIFS(Clef_répartition[Code_Nom],Clef_répartition[[#This Row],[Code_Nom]],Clef_répartition[Année],Clef_répartition[[#This Row],[Année]])))</f>
        <v>3</v>
      </c>
      <c r="G3808" t="str">
        <f>Clef_répartition[[#This Row],[Code_Nom]]&amp;"_"&amp;Clef_répartition[[#This Row],[Nombre]]&amp;"_"&amp;Clef_répartition[[#This Row],[Année]]</f>
        <v>ACRG_Association à buts multiples des communes de la région de Grandson_15_2018</v>
      </c>
      <c r="H3808">
        <v>5566</v>
      </c>
      <c r="I3808" t="s">
        <v>224</v>
      </c>
      <c r="J3808">
        <v>2018</v>
      </c>
      <c r="K3808">
        <v>2.0473094893825507E-2</v>
      </c>
    </row>
    <row r="3809" spans="1:11" x14ac:dyDescent="0.25">
      <c r="A3809" t="s">
        <v>722</v>
      </c>
      <c r="B3809" t="s">
        <v>608</v>
      </c>
      <c r="C3809" t="s">
        <v>609</v>
      </c>
      <c r="D3809" t="str">
        <f>Clef_répartition[[#This Row],[Code association]]&amp;"_"&amp;Clef_répartition[[#This Row],[Nom association]]</f>
        <v>ACRG_Association à buts multiples des communes de la région de Grandson</v>
      </c>
      <c r="E3809">
        <f>COUNTIFS(D$2:D3809,Clef_répartition[[#This Row],[Code_Nom]],J$2:J3809,Clef_répartition[[#This Row],[Année]])</f>
        <v>16</v>
      </c>
      <c r="F3809">
        <f>IF(Clef_répartition[[#This Row],[Code_Nom]]=D3808,F3808-1,(COUNTIFS(Clef_répartition[Code_Nom],Clef_répartition[[#This Row],[Code_Nom]],Clef_répartition[Année],Clef_répartition[[#This Row],[Année]])))</f>
        <v>2</v>
      </c>
      <c r="G3809" t="str">
        <f>Clef_répartition[[#This Row],[Code_Nom]]&amp;"_"&amp;Clef_répartition[[#This Row],[Nombre]]&amp;"_"&amp;Clef_répartition[[#This Row],[Année]]</f>
        <v>ACRG_Association à buts multiples des communes de la région de Grandson_16_2018</v>
      </c>
      <c r="H3809">
        <v>5568</v>
      </c>
      <c r="I3809" t="s">
        <v>249</v>
      </c>
      <c r="J3809">
        <v>2018</v>
      </c>
      <c r="K3809">
        <v>0.29988916506339403</v>
      </c>
    </row>
    <row r="3810" spans="1:11" x14ac:dyDescent="0.25">
      <c r="A3810" t="s">
        <v>722</v>
      </c>
      <c r="B3810" t="s">
        <v>608</v>
      </c>
      <c r="C3810" t="s">
        <v>609</v>
      </c>
      <c r="D3810" t="str">
        <f>Clef_répartition[[#This Row],[Code association]]&amp;"_"&amp;Clef_répartition[[#This Row],[Nom association]]</f>
        <v>ACRG_Association à buts multiples des communes de la région de Grandson</v>
      </c>
      <c r="E3810">
        <f>COUNTIFS(D$2:D3810,Clef_répartition[[#This Row],[Code_Nom]],J$2:J3810,Clef_répartition[[#This Row],[Année]])</f>
        <v>17</v>
      </c>
      <c r="F3810">
        <f>IF(Clef_répartition[[#This Row],[Code_Nom]]=D3809,F3809-1,(COUNTIFS(Clef_répartition[Code_Nom],Clef_répartition[[#This Row],[Code_Nom]],Clef_répartition[Année],Clef_répartition[[#This Row],[Année]])))</f>
        <v>1</v>
      </c>
      <c r="G3810" t="str">
        <f>Clef_répartition[[#This Row],[Code_Nom]]&amp;"_"&amp;Clef_répartition[[#This Row],[Nombre]]&amp;"_"&amp;Clef_répartition[[#This Row],[Année]]</f>
        <v>ACRG_Association à buts multiples des communes de la région de Grandson_17_2018</v>
      </c>
      <c r="H3810">
        <v>5571</v>
      </c>
      <c r="I3810" t="s">
        <v>263</v>
      </c>
      <c r="J3810">
        <v>2018</v>
      </c>
      <c r="K3810">
        <v>0.14579076196280408</v>
      </c>
    </row>
    <row r="3811" spans="1:11" x14ac:dyDescent="0.25">
      <c r="A3811" t="s">
        <v>722</v>
      </c>
      <c r="B3811" t="s">
        <v>623</v>
      </c>
      <c r="C3811" t="s">
        <v>624</v>
      </c>
      <c r="D3811" t="str">
        <f>Clef_répartition[[#This Row],[Code association]]&amp;"_"&amp;Clef_répartition[[#This Row],[Nom association]]</f>
        <v>AEB_Association intercommunale pour l'épuration des eaux usées du Boiron</v>
      </c>
      <c r="E3811">
        <f>COUNTIFS(D$2:D3811,Clef_répartition[[#This Row],[Code_Nom]],J$2:J3811,Clef_répartition[[#This Row],[Année]])</f>
        <v>1</v>
      </c>
      <c r="F3811">
        <f>IF(Clef_répartition[[#This Row],[Code_Nom]]=D3810,F3810-1,(COUNTIFS(Clef_répartition[Code_Nom],Clef_répartition[[#This Row],[Code_Nom]],Clef_répartition[Année],Clef_répartition[[#This Row],[Année]])))</f>
        <v>5</v>
      </c>
      <c r="G3811" t="str">
        <f>Clef_répartition[[#This Row],[Code_Nom]]&amp;"_"&amp;Clef_répartition[[#This Row],[Nombre]]&amp;"_"&amp;Clef_répartition[[#This Row],[Année]]</f>
        <v>AEB_Association intercommunale pour l'épuration des eaux usées du Boiron_1_2018</v>
      </c>
      <c r="H3811">
        <v>5701</v>
      </c>
      <c r="I3811" t="s">
        <v>5</v>
      </c>
      <c r="J3811">
        <v>2018</v>
      </c>
      <c r="K3811">
        <v>4.1000000000000002E-2</v>
      </c>
    </row>
    <row r="3812" spans="1:11" x14ac:dyDescent="0.25">
      <c r="A3812" t="s">
        <v>722</v>
      </c>
      <c r="B3812" t="s">
        <v>623</v>
      </c>
      <c r="C3812" t="s">
        <v>624</v>
      </c>
      <c r="D3812" t="str">
        <f>Clef_répartition[[#This Row],[Code association]]&amp;"_"&amp;Clef_répartition[[#This Row],[Nom association]]</f>
        <v>AEB_Association intercommunale pour l'épuration des eaux usées du Boiron</v>
      </c>
      <c r="E3812">
        <f>COUNTIFS(D$2:D3812,Clef_répartition[[#This Row],[Code_Nom]],J$2:J3812,Clef_répartition[[#This Row],[Année]])</f>
        <v>2</v>
      </c>
      <c r="F3812">
        <f>IF(Clef_répartition[[#This Row],[Code_Nom]]=D3811,F3811-1,(COUNTIFS(Clef_répartition[Code_Nom],Clef_répartition[[#This Row],[Code_Nom]],Clef_répartition[Année],Clef_répartition[[#This Row],[Année]])))</f>
        <v>4</v>
      </c>
      <c r="G3812" t="str">
        <f>Clef_répartition[[#This Row],[Code_Nom]]&amp;"_"&amp;Clef_répartition[[#This Row],[Nombre]]&amp;"_"&amp;Clef_répartition[[#This Row],[Année]]</f>
        <v>AEB_Association intercommunale pour l'épuration des eaux usées du Boiron_2_2018</v>
      </c>
      <c r="H3812">
        <v>5706</v>
      </c>
      <c r="I3812" t="s">
        <v>29</v>
      </c>
      <c r="J3812">
        <v>2018</v>
      </c>
      <c r="K3812">
        <v>0.24099999999999999</v>
      </c>
    </row>
    <row r="3813" spans="1:11" x14ac:dyDescent="0.25">
      <c r="A3813" t="s">
        <v>722</v>
      </c>
      <c r="B3813" t="s">
        <v>623</v>
      </c>
      <c r="C3813" t="s">
        <v>624</v>
      </c>
      <c r="D3813" t="str">
        <f>Clef_répartition[[#This Row],[Code association]]&amp;"_"&amp;Clef_répartition[[#This Row],[Nom association]]</f>
        <v>AEB_Association intercommunale pour l'épuration des eaux usées du Boiron</v>
      </c>
      <c r="E3813">
        <f>COUNTIFS(D$2:D3813,Clef_répartition[[#This Row],[Code_Nom]],J$2:J3813,Clef_répartition[[#This Row],[Année]])</f>
        <v>3</v>
      </c>
      <c r="F3813">
        <f>IF(Clef_répartition[[#This Row],[Code_Nom]]=D3812,F3812-1,(COUNTIFS(Clef_répartition[Code_Nom],Clef_répartition[[#This Row],[Code_Nom]],Clef_répartition[Année],Clef_répartition[[#This Row],[Année]])))</f>
        <v>3</v>
      </c>
      <c r="G3813" t="str">
        <f>Clef_répartition[[#This Row],[Code_Nom]]&amp;"_"&amp;Clef_répartition[[#This Row],[Nombre]]&amp;"_"&amp;Clef_répartition[[#This Row],[Année]]</f>
        <v>AEB_Association intercommunale pour l'épuration des eaux usées du Boiron_3_2018</v>
      </c>
      <c r="H3813">
        <v>5716</v>
      </c>
      <c r="I3813" t="s">
        <v>110</v>
      </c>
      <c r="J3813">
        <v>2018</v>
      </c>
      <c r="K3813">
        <v>0.438</v>
      </c>
    </row>
    <row r="3814" spans="1:11" x14ac:dyDescent="0.25">
      <c r="A3814" t="s">
        <v>722</v>
      </c>
      <c r="B3814" t="s">
        <v>623</v>
      </c>
      <c r="C3814" t="s">
        <v>624</v>
      </c>
      <c r="D3814" t="str">
        <f>Clef_répartition[[#This Row],[Code association]]&amp;"_"&amp;Clef_répartition[[#This Row],[Nom association]]</f>
        <v>AEB_Association intercommunale pour l'épuration des eaux usées du Boiron</v>
      </c>
      <c r="E3814">
        <f>COUNTIFS(D$2:D3814,Clef_répartition[[#This Row],[Code_Nom]],J$2:J3814,Clef_répartition[[#This Row],[Année]])</f>
        <v>4</v>
      </c>
      <c r="F3814">
        <f>IF(Clef_répartition[[#This Row],[Code_Nom]]=D3813,F3813-1,(COUNTIFS(Clef_répartition[Code_Nom],Clef_répartition[[#This Row],[Code_Nom]],Clef_répartition[Année],Clef_répartition[[#This Row],[Année]])))</f>
        <v>2</v>
      </c>
      <c r="G3814" t="str">
        <f>Clef_répartition[[#This Row],[Code_Nom]]&amp;"_"&amp;Clef_répartition[[#This Row],[Nombre]]&amp;"_"&amp;Clef_répartition[[#This Row],[Année]]</f>
        <v>AEB_Association intercommunale pour l'épuration des eaux usées du Boiron_4_2018</v>
      </c>
      <c r="H3814">
        <v>5722</v>
      </c>
      <c r="I3814" t="s">
        <v>133</v>
      </c>
      <c r="J3814">
        <v>2018</v>
      </c>
      <c r="K3814">
        <v>9.7000000000000003E-2</v>
      </c>
    </row>
    <row r="3815" spans="1:11" x14ac:dyDescent="0.25">
      <c r="A3815" t="s">
        <v>722</v>
      </c>
      <c r="B3815" t="s">
        <v>623</v>
      </c>
      <c r="C3815" t="s">
        <v>624</v>
      </c>
      <c r="D3815" t="str">
        <f>Clef_répartition[[#This Row],[Code association]]&amp;"_"&amp;Clef_répartition[[#This Row],[Nom association]]</f>
        <v>AEB_Association intercommunale pour l'épuration des eaux usées du Boiron</v>
      </c>
      <c r="E3815">
        <f>COUNTIFS(D$2:D3815,Clef_répartition[[#This Row],[Code_Nom]],J$2:J3815,Clef_répartition[[#This Row],[Année]])</f>
        <v>5</v>
      </c>
      <c r="F3815">
        <f>IF(Clef_répartition[[#This Row],[Code_Nom]]=D3814,F3814-1,(COUNTIFS(Clef_répartition[Code_Nom],Clef_répartition[[#This Row],[Code_Nom]],Clef_répartition[Année],Clef_répartition[[#This Row],[Année]])))</f>
        <v>1</v>
      </c>
      <c r="G3815" t="str">
        <f>Clef_répartition[[#This Row],[Code_Nom]]&amp;"_"&amp;Clef_répartition[[#This Row],[Nombre]]&amp;"_"&amp;Clef_répartition[[#This Row],[Année]]</f>
        <v>AEB_Association intercommunale pour l'épuration des eaux usées du Boiron_5_2018</v>
      </c>
      <c r="H3815">
        <v>5728</v>
      </c>
      <c r="I3815" t="s">
        <v>255</v>
      </c>
      <c r="J3815">
        <v>2018</v>
      </c>
      <c r="K3815">
        <v>0.183</v>
      </c>
    </row>
    <row r="3816" spans="1:11" x14ac:dyDescent="0.25">
      <c r="A3816" t="s">
        <v>722</v>
      </c>
      <c r="B3816" t="s">
        <v>701</v>
      </c>
      <c r="C3816" t="s">
        <v>702</v>
      </c>
      <c r="D3816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3816">
        <f>COUNTIFS(D$2:D3816,Clef_répartition[[#This Row],[Code_Nom]],J$2:J3816,Clef_répartition[[#This Row],[Année]])</f>
        <v>1</v>
      </c>
      <c r="F3816">
        <f>IF(Clef_répartition[[#This Row],[Code_Nom]]=D3815,F3815-1,(COUNTIFS(Clef_répartition[Code_Nom],Clef_répartition[[#This Row],[Code_Nom]],Clef_répartition[Année],Clef_répartition[[#This Row],[Année]])))</f>
        <v>2</v>
      </c>
      <c r="G3816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Sarzens_1_2018</v>
      </c>
      <c r="H3816">
        <v>5665</v>
      </c>
      <c r="I3816" t="s">
        <v>57</v>
      </c>
      <c r="J3816">
        <v>2018</v>
      </c>
      <c r="K3816">
        <v>0.33653846153846156</v>
      </c>
    </row>
    <row r="3817" spans="1:11" x14ac:dyDescent="0.25">
      <c r="A3817" t="s">
        <v>722</v>
      </c>
      <c r="B3817" t="s">
        <v>701</v>
      </c>
      <c r="C3817" t="s">
        <v>702</v>
      </c>
      <c r="D3817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3817">
        <f>COUNTIFS(D$2:D3817,Clef_répartition[[#This Row],[Code_Nom]],J$2:J3817,Clef_répartition[[#This Row],[Année]])</f>
        <v>2</v>
      </c>
      <c r="F3817">
        <f>IF(Clef_répartition[[#This Row],[Code_Nom]]=D3816,F3816-1,(COUNTIFS(Clef_répartition[Code_Nom],Clef_répartition[[#This Row],[Code_Nom]],Clef_répartition[Année],Clef_répartition[[#This Row],[Année]])))</f>
        <v>1</v>
      </c>
      <c r="G3817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Sarzens_2_2018</v>
      </c>
      <c r="H3817">
        <v>5675</v>
      </c>
      <c r="I3817" t="s">
        <v>164</v>
      </c>
      <c r="J3817">
        <v>2018</v>
      </c>
      <c r="K3817">
        <v>0.66346153846153844</v>
      </c>
    </row>
    <row r="3818" spans="1:11" x14ac:dyDescent="0.25">
      <c r="A3818" t="s">
        <v>722</v>
      </c>
      <c r="B3818" t="s">
        <v>689</v>
      </c>
      <c r="C3818" t="s">
        <v>690</v>
      </c>
      <c r="D3818" t="str">
        <f>Clef_répartition[[#This Row],[Code association]]&amp;"_"&amp;Clef_répartition[[#This Row],[Nom association]]</f>
        <v>AECLC_Association intercommunale des eaux de Chavannes-sur-Moudon, Lucens et Curtilles</v>
      </c>
      <c r="E3818">
        <f>COUNTIFS(D$2:D3818,Clef_répartition[[#This Row],[Code_Nom]],J$2:J3818,Clef_répartition[[#This Row],[Année]])</f>
        <v>1</v>
      </c>
      <c r="F3818">
        <f>IF(Clef_répartition[[#This Row],[Code_Nom]]=D3817,F3817-1,(COUNTIFS(Clef_répartition[Code_Nom],Clef_répartition[[#This Row],[Code_Nom]],Clef_répartition[Année],Clef_répartition[[#This Row],[Année]])))</f>
        <v>3</v>
      </c>
      <c r="G3818" t="str">
        <f>Clef_répartition[[#This Row],[Code_Nom]]&amp;"_"&amp;Clef_répartition[[#This Row],[Nombre]]&amp;"_"&amp;Clef_répartition[[#This Row],[Année]]</f>
        <v>AECLC_Association intercommunale des eaux de Chavannes-sur-Moudon, Lucens et Curtilles_1_2018</v>
      </c>
      <c r="H3818">
        <v>5665</v>
      </c>
      <c r="I3818" t="s">
        <v>57</v>
      </c>
      <c r="J3818">
        <v>2018</v>
      </c>
      <c r="K3818">
        <v>0.22839506172839505</v>
      </c>
    </row>
    <row r="3819" spans="1:11" x14ac:dyDescent="0.25">
      <c r="A3819" t="s">
        <v>722</v>
      </c>
      <c r="B3819" t="s">
        <v>689</v>
      </c>
      <c r="C3819" t="s">
        <v>690</v>
      </c>
      <c r="D3819" t="str">
        <f>Clef_répartition[[#This Row],[Code association]]&amp;"_"&amp;Clef_répartition[[#This Row],[Nom association]]</f>
        <v>AECLC_Association intercommunale des eaux de Chavannes-sur-Moudon, Lucens et Curtilles</v>
      </c>
      <c r="E3819">
        <f>COUNTIFS(D$2:D3819,Clef_répartition[[#This Row],[Code_Nom]],J$2:J3819,Clef_répartition[[#This Row],[Année]])</f>
        <v>2</v>
      </c>
      <c r="F3819">
        <f>IF(Clef_répartition[[#This Row],[Code_Nom]]=D3818,F3818-1,(COUNTIFS(Clef_répartition[Code_Nom],Clef_répartition[[#This Row],[Code_Nom]],Clef_répartition[Année],Clef_répartition[[#This Row],[Année]])))</f>
        <v>2</v>
      </c>
      <c r="G3819" t="str">
        <f>Clef_répartition[[#This Row],[Code_Nom]]&amp;"_"&amp;Clef_répartition[[#This Row],[Nombre]]&amp;"_"&amp;Clef_répartition[[#This Row],[Année]]</f>
        <v>AECLC_Association intercommunale des eaux de Chavannes-sur-Moudon, Lucens et Curtilles_2_2018</v>
      </c>
      <c r="H3819">
        <v>5669</v>
      </c>
      <c r="I3819" t="s">
        <v>89</v>
      </c>
      <c r="J3819">
        <v>2018</v>
      </c>
      <c r="K3819">
        <v>0.30452674897119342</v>
      </c>
    </row>
    <row r="3820" spans="1:11" x14ac:dyDescent="0.25">
      <c r="A3820" t="s">
        <v>722</v>
      </c>
      <c r="B3820" t="s">
        <v>689</v>
      </c>
      <c r="C3820" t="s">
        <v>690</v>
      </c>
      <c r="D3820" t="str">
        <f>Clef_répartition[[#This Row],[Code association]]&amp;"_"&amp;Clef_répartition[[#This Row],[Nom association]]</f>
        <v>AECLC_Association intercommunale des eaux de Chavannes-sur-Moudon, Lucens et Curtilles</v>
      </c>
      <c r="E3820">
        <f>COUNTIFS(D$2:D3820,Clef_répartition[[#This Row],[Code_Nom]],J$2:J3820,Clef_répartition[[#This Row],[Année]])</f>
        <v>3</v>
      </c>
      <c r="F3820">
        <f>IF(Clef_répartition[[#This Row],[Code_Nom]]=D3819,F3819-1,(COUNTIFS(Clef_répartition[Code_Nom],Clef_répartition[[#This Row],[Code_Nom]],Clef_répartition[Année],Clef_répartition[[#This Row],[Année]])))</f>
        <v>1</v>
      </c>
      <c r="G3820" t="str">
        <f>Clef_répartition[[#This Row],[Code_Nom]]&amp;"_"&amp;Clef_répartition[[#This Row],[Nombre]]&amp;"_"&amp;Clef_répartition[[#This Row],[Année]]</f>
        <v>AECLC_Association intercommunale des eaux de Chavannes-sur-Moudon, Lucens et Curtilles_3_2018</v>
      </c>
      <c r="H3820">
        <v>5675</v>
      </c>
      <c r="I3820" t="s">
        <v>164</v>
      </c>
      <c r="J3820">
        <v>2018</v>
      </c>
      <c r="K3820">
        <v>0.46707818930041151</v>
      </c>
    </row>
    <row r="3821" spans="1:11" x14ac:dyDescent="0.25">
      <c r="A3821" t="s">
        <v>722</v>
      </c>
      <c r="B3821" t="s">
        <v>691</v>
      </c>
      <c r="C3821" t="s">
        <v>692</v>
      </c>
      <c r="D3821" t="str">
        <f>Clef_répartition[[#This Row],[Code association]]&amp;"_"&amp;Clef_répartition[[#This Row],[Nom association]]</f>
        <v>AECM_Association intercommunale pour l'épuration des eaux usées de la région Coruz-Menthue</v>
      </c>
      <c r="E3821">
        <f>COUNTIFS(D$2:D3821,Clef_répartition[[#This Row],[Code_Nom]],J$2:J3821,Clef_répartition[[#This Row],[Année]])</f>
        <v>1</v>
      </c>
      <c r="F3821">
        <f>IF(Clef_répartition[[#This Row],[Code_Nom]]=D3820,F3820-1,(COUNTIFS(Clef_répartition[Code_Nom],Clef_répartition[[#This Row],[Code_Nom]],Clef_répartition[Année],Clef_répartition[[#This Row],[Année]])))</f>
        <v>2</v>
      </c>
      <c r="G3821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Coruz-Menthue_1_2018</v>
      </c>
      <c r="H3821">
        <v>5693</v>
      </c>
      <c r="I3821" t="s">
        <v>184</v>
      </c>
      <c r="J3821">
        <v>2018</v>
      </c>
      <c r="K3821">
        <v>8.9898501691638474E-2</v>
      </c>
    </row>
    <row r="3822" spans="1:11" x14ac:dyDescent="0.25">
      <c r="A3822" t="s">
        <v>722</v>
      </c>
      <c r="B3822" t="s">
        <v>691</v>
      </c>
      <c r="C3822" t="s">
        <v>692</v>
      </c>
      <c r="D3822" t="str">
        <f>Clef_répartition[[#This Row],[Code association]]&amp;"_"&amp;Clef_répartition[[#This Row],[Nom association]]</f>
        <v>AECM_Association intercommunale pour l'épuration des eaux usées de la région Coruz-Menthue</v>
      </c>
      <c r="E3822">
        <f>COUNTIFS(D$2:D3822,Clef_répartition[[#This Row],[Code_Nom]],J$2:J3822,Clef_répartition[[#This Row],[Année]])</f>
        <v>2</v>
      </c>
      <c r="F3822">
        <f>IF(Clef_répartition[[#This Row],[Code_Nom]]=D3821,F3821-1,(COUNTIFS(Clef_répartition[Code_Nom],Clef_répartition[[#This Row],[Code_Nom]],Clef_répartition[Année],Clef_répartition[[#This Row],[Année]])))</f>
        <v>1</v>
      </c>
      <c r="G3822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Coruz-Menthue_2_2018</v>
      </c>
      <c r="H3822">
        <v>5540</v>
      </c>
      <c r="I3822" t="s">
        <v>186</v>
      </c>
      <c r="J3822">
        <v>2018</v>
      </c>
      <c r="K3822">
        <v>0.9101014983083614</v>
      </c>
    </row>
    <row r="3823" spans="1:11" x14ac:dyDescent="0.25">
      <c r="A3823" t="s">
        <v>722</v>
      </c>
      <c r="B3823" t="s">
        <v>479</v>
      </c>
      <c r="C3823" t="s">
        <v>480</v>
      </c>
      <c r="D3823" t="str">
        <f>Clef_répartition[[#This Row],[Code association]]&amp;"_"&amp;Clef_répartition[[#This Row],[Nom association]]</f>
        <v>AEE_Association intercommunale Enfance et Ecole Asse et Boiron</v>
      </c>
      <c r="E3823">
        <f>COUNTIFS(D$2:D3823,Clef_répartition[[#This Row],[Code_Nom]],J$2:J3823,Clef_répartition[[#This Row],[Année]])</f>
        <v>1</v>
      </c>
      <c r="F3823">
        <f>IF(Clef_répartition[[#This Row],[Code_Nom]]=D3822,F3822-1,(COUNTIFS(Clef_répartition[Code_Nom],Clef_répartition[[#This Row],[Code_Nom]],Clef_répartition[Année],Clef_répartition[[#This Row],[Année]])))</f>
        <v>9</v>
      </c>
      <c r="G3823" t="str">
        <f>Clef_répartition[[#This Row],[Code_Nom]]&amp;"_"&amp;Clef_répartition[[#This Row],[Nombre]]&amp;"_"&amp;Clef_répartition[[#This Row],[Année]]</f>
        <v>AEE_Association intercommunale Enfance et Ecole Asse et Boiron_1_2018</v>
      </c>
      <c r="H3823">
        <v>5701</v>
      </c>
      <c r="I3823" t="s">
        <v>5</v>
      </c>
      <c r="J3823">
        <v>2018</v>
      </c>
      <c r="K3823">
        <v>0.03</v>
      </c>
    </row>
    <row r="3824" spans="1:11" x14ac:dyDescent="0.25">
      <c r="A3824" t="s">
        <v>722</v>
      </c>
      <c r="B3824" t="s">
        <v>479</v>
      </c>
      <c r="C3824" t="s">
        <v>480</v>
      </c>
      <c r="D3824" t="str">
        <f>Clef_répartition[[#This Row],[Code association]]&amp;"_"&amp;Clef_répartition[[#This Row],[Nom association]]</f>
        <v>AEE_Association intercommunale Enfance et Ecole Asse et Boiron</v>
      </c>
      <c r="E3824">
        <f>COUNTIFS(D$2:D3824,Clef_répartition[[#This Row],[Code_Nom]],J$2:J3824,Clef_répartition[[#This Row],[Année]])</f>
        <v>2</v>
      </c>
      <c r="F3824">
        <f>IF(Clef_répartition[[#This Row],[Code_Nom]]=D3823,F3823-1,(COUNTIFS(Clef_répartition[Code_Nom],Clef_répartition[[#This Row],[Code_Nom]],Clef_répartition[Année],Clef_répartition[[#This Row],[Année]])))</f>
        <v>8</v>
      </c>
      <c r="G3824" t="str">
        <f>Clef_répartition[[#This Row],[Code_Nom]]&amp;"_"&amp;Clef_répartition[[#This Row],[Nombre]]&amp;"_"&amp;Clef_répartition[[#This Row],[Année]]</f>
        <v>AEE_Association intercommunale Enfance et Ecole Asse et Boiron_2_2018</v>
      </c>
      <c r="H3824">
        <v>5706</v>
      </c>
      <c r="I3824" t="s">
        <v>29</v>
      </c>
      <c r="J3824">
        <v>2018</v>
      </c>
      <c r="K3824">
        <v>0.13</v>
      </c>
    </row>
    <row r="3825" spans="1:11" x14ac:dyDescent="0.25">
      <c r="A3825" t="s">
        <v>722</v>
      </c>
      <c r="B3825" t="s">
        <v>479</v>
      </c>
      <c r="C3825" t="s">
        <v>480</v>
      </c>
      <c r="D3825" t="str">
        <f>Clef_répartition[[#This Row],[Code association]]&amp;"_"&amp;Clef_répartition[[#This Row],[Nom association]]</f>
        <v>AEE_Association intercommunale Enfance et Ecole Asse et Boiron</v>
      </c>
      <c r="E3825">
        <f>COUNTIFS(D$2:D3825,Clef_répartition[[#This Row],[Code_Nom]],J$2:J3825,Clef_répartition[[#This Row],[Année]])</f>
        <v>3</v>
      </c>
      <c r="F3825">
        <f>IF(Clef_répartition[[#This Row],[Code_Nom]]=D3824,F3824-1,(COUNTIFS(Clef_répartition[Code_Nom],Clef_répartition[[#This Row],[Code_Nom]],Clef_répartition[Année],Clef_répartition[[#This Row],[Année]])))</f>
        <v>7</v>
      </c>
      <c r="G3825" t="str">
        <f>Clef_répartition[[#This Row],[Code_Nom]]&amp;"_"&amp;Clef_répartition[[#This Row],[Nombre]]&amp;"_"&amp;Clef_répartition[[#This Row],[Année]]</f>
        <v>AEE_Association intercommunale Enfance et Ecole Asse et Boiron_3_2018</v>
      </c>
      <c r="H3825">
        <v>5709</v>
      </c>
      <c r="I3825" t="s">
        <v>62</v>
      </c>
      <c r="J3825">
        <v>2018</v>
      </c>
      <c r="K3825">
        <v>0.13</v>
      </c>
    </row>
    <row r="3826" spans="1:11" x14ac:dyDescent="0.25">
      <c r="A3826" t="s">
        <v>722</v>
      </c>
      <c r="B3826" t="s">
        <v>479</v>
      </c>
      <c r="C3826" t="s">
        <v>480</v>
      </c>
      <c r="D3826" t="str">
        <f>Clef_répartition[[#This Row],[Code association]]&amp;"_"&amp;Clef_répartition[[#This Row],[Nom association]]</f>
        <v>AEE_Association intercommunale Enfance et Ecole Asse et Boiron</v>
      </c>
      <c r="E3826">
        <f>COUNTIFS(D$2:D3826,Clef_répartition[[#This Row],[Code_Nom]],J$2:J3826,Clef_répartition[[#This Row],[Année]])</f>
        <v>4</v>
      </c>
      <c r="F3826">
        <f>IF(Clef_répartition[[#This Row],[Code_Nom]]=D3825,F3825-1,(COUNTIFS(Clef_répartition[Code_Nom],Clef_répartition[[#This Row],[Code_Nom]],Clef_répartition[Année],Clef_répartition[[#This Row],[Année]])))</f>
        <v>6</v>
      </c>
      <c r="G3826" t="str">
        <f>Clef_répartition[[#This Row],[Code_Nom]]&amp;"_"&amp;Clef_répartition[[#This Row],[Nombre]]&amp;"_"&amp;Clef_répartition[[#This Row],[Année]]</f>
        <v>AEE_Association intercommunale Enfance et Ecole Asse et Boiron_4_2018</v>
      </c>
      <c r="H3826">
        <v>5714</v>
      </c>
      <c r="I3826" t="s">
        <v>81</v>
      </c>
      <c r="J3826">
        <v>2018</v>
      </c>
      <c r="K3826">
        <v>0.15</v>
      </c>
    </row>
    <row r="3827" spans="1:11" x14ac:dyDescent="0.25">
      <c r="A3827" t="s">
        <v>722</v>
      </c>
      <c r="B3827" t="s">
        <v>479</v>
      </c>
      <c r="C3827" t="s">
        <v>480</v>
      </c>
      <c r="D3827" t="str">
        <f>Clef_répartition[[#This Row],[Code association]]&amp;"_"&amp;Clef_répartition[[#This Row],[Nom association]]</f>
        <v>AEE_Association intercommunale Enfance et Ecole Asse et Boiron</v>
      </c>
      <c r="E3827">
        <f>COUNTIFS(D$2:D3827,Clef_répartition[[#This Row],[Code_Nom]],J$2:J3827,Clef_répartition[[#This Row],[Année]])</f>
        <v>5</v>
      </c>
      <c r="F3827">
        <f>IF(Clef_répartition[[#This Row],[Code_Nom]]=D3826,F3826-1,(COUNTIFS(Clef_répartition[Code_Nom],Clef_répartition[[#This Row],[Code_Nom]],Clef_répartition[Année],Clef_répartition[[#This Row],[Année]])))</f>
        <v>5</v>
      </c>
      <c r="G3827" t="str">
        <f>Clef_répartition[[#This Row],[Code_Nom]]&amp;"_"&amp;Clef_répartition[[#This Row],[Nombre]]&amp;"_"&amp;Clef_répartition[[#This Row],[Année]]</f>
        <v>AEE_Association intercommunale Enfance et Ecole Asse et Boiron_5_2018</v>
      </c>
      <c r="H3827">
        <v>5716</v>
      </c>
      <c r="I3827" t="s">
        <v>110</v>
      </c>
      <c r="J3827">
        <v>2018</v>
      </c>
      <c r="K3827">
        <v>0.2</v>
      </c>
    </row>
    <row r="3828" spans="1:11" x14ac:dyDescent="0.25">
      <c r="A3828" t="s">
        <v>722</v>
      </c>
      <c r="B3828" t="s">
        <v>479</v>
      </c>
      <c r="C3828" t="s">
        <v>480</v>
      </c>
      <c r="D3828" t="str">
        <f>Clef_répartition[[#This Row],[Code association]]&amp;"_"&amp;Clef_répartition[[#This Row],[Nom association]]</f>
        <v>AEE_Association intercommunale Enfance et Ecole Asse et Boiron</v>
      </c>
      <c r="E3828">
        <f>COUNTIFS(D$2:D3828,Clef_répartition[[#This Row],[Code_Nom]],J$2:J3828,Clef_répartition[[#This Row],[Année]])</f>
        <v>6</v>
      </c>
      <c r="F3828">
        <f>IF(Clef_répartition[[#This Row],[Code_Nom]]=D3827,F3827-1,(COUNTIFS(Clef_répartition[Code_Nom],Clef_répartition[[#This Row],[Code_Nom]],Clef_répartition[Année],Clef_répartition[[#This Row],[Année]])))</f>
        <v>4</v>
      </c>
      <c r="G3828" t="str">
        <f>Clef_répartition[[#This Row],[Code_Nom]]&amp;"_"&amp;Clef_répartition[[#This Row],[Nombre]]&amp;"_"&amp;Clef_répartition[[#This Row],[Année]]</f>
        <v>AEE_Association intercommunale Enfance et Ecole Asse et Boiron_6_2018</v>
      </c>
      <c r="H3828">
        <v>5719</v>
      </c>
      <c r="I3828" t="s">
        <v>124</v>
      </c>
      <c r="J3828">
        <v>2018</v>
      </c>
      <c r="K3828">
        <v>0.13</v>
      </c>
    </row>
    <row r="3829" spans="1:11" x14ac:dyDescent="0.25">
      <c r="A3829" t="s">
        <v>722</v>
      </c>
      <c r="B3829" t="s">
        <v>479</v>
      </c>
      <c r="C3829" t="s">
        <v>480</v>
      </c>
      <c r="D3829" t="str">
        <f>Clef_répartition[[#This Row],[Code association]]&amp;"_"&amp;Clef_répartition[[#This Row],[Nom association]]</f>
        <v>AEE_Association intercommunale Enfance et Ecole Asse et Boiron</v>
      </c>
      <c r="E3829">
        <f>COUNTIFS(D$2:D3829,Clef_répartition[[#This Row],[Code_Nom]],J$2:J3829,Clef_répartition[[#This Row],[Année]])</f>
        <v>7</v>
      </c>
      <c r="F3829">
        <f>IF(Clef_répartition[[#This Row],[Code_Nom]]=D3828,F3828-1,(COUNTIFS(Clef_répartition[Code_Nom],Clef_répartition[[#This Row],[Code_Nom]],Clef_répartition[Année],Clef_répartition[[#This Row],[Année]])))</f>
        <v>3</v>
      </c>
      <c r="G3829" t="str">
        <f>Clef_répartition[[#This Row],[Code_Nom]]&amp;"_"&amp;Clef_répartition[[#This Row],[Nombre]]&amp;"_"&amp;Clef_répartition[[#This Row],[Année]]</f>
        <v>AEE_Association intercommunale Enfance et Ecole Asse et Boiron_7_2018</v>
      </c>
      <c r="H3829">
        <v>5722</v>
      </c>
      <c r="I3829" t="s">
        <v>133</v>
      </c>
      <c r="J3829">
        <v>2018</v>
      </c>
      <c r="K3829">
        <v>0.04</v>
      </c>
    </row>
    <row r="3830" spans="1:11" x14ac:dyDescent="0.25">
      <c r="A3830" t="s">
        <v>722</v>
      </c>
      <c r="B3830" t="s">
        <v>479</v>
      </c>
      <c r="C3830" t="s">
        <v>480</v>
      </c>
      <c r="D3830" t="str">
        <f>Clef_répartition[[#This Row],[Code association]]&amp;"_"&amp;Clef_répartition[[#This Row],[Nom association]]</f>
        <v>AEE_Association intercommunale Enfance et Ecole Asse et Boiron</v>
      </c>
      <c r="E3830">
        <f>COUNTIFS(D$2:D3830,Clef_répartition[[#This Row],[Code_Nom]],J$2:J3830,Clef_répartition[[#This Row],[Année]])</f>
        <v>8</v>
      </c>
      <c r="F3830">
        <f>IF(Clef_répartition[[#This Row],[Code_Nom]]=D3829,F3829-1,(COUNTIFS(Clef_répartition[Code_Nom],Clef_répartition[[#This Row],[Code_Nom]],Clef_répartition[Année],Clef_répartition[[#This Row],[Année]])))</f>
        <v>2</v>
      </c>
      <c r="G3830" t="str">
        <f>Clef_répartition[[#This Row],[Code_Nom]]&amp;"_"&amp;Clef_répartition[[#This Row],[Nombre]]&amp;"_"&amp;Clef_répartition[[#This Row],[Année]]</f>
        <v>AEE_Association intercommunale Enfance et Ecole Asse et Boiron_8_2018</v>
      </c>
      <c r="H3830">
        <v>5726</v>
      </c>
      <c r="I3830" t="s">
        <v>148</v>
      </c>
      <c r="J3830">
        <v>2018</v>
      </c>
      <c r="K3830">
        <v>0.13</v>
      </c>
    </row>
    <row r="3831" spans="1:11" x14ac:dyDescent="0.25">
      <c r="A3831" t="s">
        <v>722</v>
      </c>
      <c r="B3831" t="s">
        <v>479</v>
      </c>
      <c r="C3831" t="s">
        <v>480</v>
      </c>
      <c r="D3831" t="str">
        <f>Clef_répartition[[#This Row],[Code association]]&amp;"_"&amp;Clef_répartition[[#This Row],[Nom association]]</f>
        <v>AEE_Association intercommunale Enfance et Ecole Asse et Boiron</v>
      </c>
      <c r="E3831">
        <f>COUNTIFS(D$2:D3831,Clef_répartition[[#This Row],[Code_Nom]],J$2:J3831,Clef_répartition[[#This Row],[Année]])</f>
        <v>9</v>
      </c>
      <c r="F3831">
        <f>IF(Clef_répartition[[#This Row],[Code_Nom]]=D3830,F3830-1,(COUNTIFS(Clef_répartition[Code_Nom],Clef_répartition[[#This Row],[Code_Nom]],Clef_répartition[Année],Clef_répartition[[#This Row],[Année]])))</f>
        <v>1</v>
      </c>
      <c r="G3831" t="str">
        <f>Clef_répartition[[#This Row],[Code_Nom]]&amp;"_"&amp;Clef_répartition[[#This Row],[Nombre]]&amp;"_"&amp;Clef_répartition[[#This Row],[Année]]</f>
        <v>AEE_Association intercommunale Enfance et Ecole Asse et Boiron_9_2018</v>
      </c>
      <c r="H3831">
        <v>5728</v>
      </c>
      <c r="I3831" t="s">
        <v>255</v>
      </c>
      <c r="J3831">
        <v>2018</v>
      </c>
      <c r="K3831">
        <v>0.06</v>
      </c>
    </row>
    <row r="3832" spans="1:11" x14ac:dyDescent="0.25">
      <c r="A3832" t="s">
        <v>722</v>
      </c>
      <c r="B3832" t="s">
        <v>677</v>
      </c>
      <c r="C3832" t="s">
        <v>678</v>
      </c>
      <c r="D3832" t="str">
        <f>Clef_répartition[[#This Row],[Code association]]&amp;"_"&amp;Clef_répartition[[#This Row],[Nom association]]</f>
        <v>AEGE_Association pour l'Epuration Granges et Environs</v>
      </c>
      <c r="E3832">
        <f>COUNTIFS(D$2:D3832,Clef_répartition[[#This Row],[Code_Nom]],J$2:J3832,Clef_répartition[[#This Row],[Année]])</f>
        <v>1</v>
      </c>
      <c r="F3832">
        <f>IF(Clef_répartition[[#This Row],[Code_Nom]]=D3831,F3831-1,(COUNTIFS(Clef_répartition[Code_Nom],Clef_répartition[[#This Row],[Code_Nom]],Clef_répartition[Année],Clef_répartition[[#This Row],[Année]])))</f>
        <v>2</v>
      </c>
      <c r="G3832" t="str">
        <f>Clef_répartition[[#This Row],[Code_Nom]]&amp;"_"&amp;Clef_répartition[[#This Row],[Nombre]]&amp;"_"&amp;Clef_répartition[[#This Row],[Année]]</f>
        <v>AEGE_Association pour l'Epuration Granges et Environs_1_2018</v>
      </c>
      <c r="H3832">
        <v>5831</v>
      </c>
      <c r="I3832" t="s">
        <v>270</v>
      </c>
      <c r="J3832">
        <v>2018</v>
      </c>
      <c r="K3832">
        <v>0.69</v>
      </c>
    </row>
    <row r="3833" spans="1:11" x14ac:dyDescent="0.25">
      <c r="A3833" t="s">
        <v>722</v>
      </c>
      <c r="B3833" t="s">
        <v>677</v>
      </c>
      <c r="C3833" t="s">
        <v>678</v>
      </c>
      <c r="D3833" t="str">
        <f>Clef_répartition[[#This Row],[Code association]]&amp;"_"&amp;Clef_répartition[[#This Row],[Nom association]]</f>
        <v>AEGE_Association pour l'Epuration Granges et Environs</v>
      </c>
      <c r="E3833">
        <f>COUNTIFS(D$2:D3833,Clef_répartition[[#This Row],[Code_Nom]],J$2:J3833,Clef_répartition[[#This Row],[Année]])</f>
        <v>2</v>
      </c>
      <c r="F3833">
        <f>IF(Clef_répartition[[#This Row],[Code_Nom]]=D3832,F3832-1,(COUNTIFS(Clef_répartition[Code_Nom],Clef_répartition[[#This Row],[Code_Nom]],Clef_répartition[Année],Clef_répartition[[#This Row],[Année]])))</f>
        <v>1</v>
      </c>
      <c r="G3833" t="str">
        <f>Clef_répartition[[#This Row],[Code_Nom]]&amp;"_"&amp;Clef_répartition[[#This Row],[Nombre]]&amp;"_"&amp;Clef_répartition[[#This Row],[Année]]</f>
        <v>AEGE_Association pour l'Epuration Granges et Environs_2_2018</v>
      </c>
      <c r="H3833">
        <v>5830</v>
      </c>
      <c r="I3833" t="s">
        <v>285</v>
      </c>
      <c r="J3833">
        <v>2018</v>
      </c>
      <c r="K3833">
        <v>7.0000000000000007E-2</v>
      </c>
    </row>
    <row r="3834" spans="1:11" x14ac:dyDescent="0.25">
      <c r="A3834" t="s">
        <v>722</v>
      </c>
      <c r="B3834" t="s">
        <v>693</v>
      </c>
      <c r="C3834" t="s">
        <v>694</v>
      </c>
      <c r="D3834" t="str">
        <f>Clef_répartition[[#This Row],[Code association]]&amp;"_"&amp;Clef_répartition[[#This Row],[Nom association]]</f>
        <v>AEM_Association intercommunale pour l'épuration des eaux usées de la région Mortigue</v>
      </c>
      <c r="E3834">
        <f>COUNTIFS(D$2:D3834,Clef_répartition[[#This Row],[Code_Nom]],J$2:J3834,Clef_répartition[[#This Row],[Année]])</f>
        <v>1</v>
      </c>
      <c r="F3834">
        <f>IF(Clef_répartition[[#This Row],[Code_Nom]]=D3833,F3833-1,(COUNTIFS(Clef_répartition[Code_Nom],Clef_répartition[[#This Row],[Code_Nom]],Clef_répartition[Année],Clef_répartition[[#This Row],[Année]])))</f>
        <v>3</v>
      </c>
      <c r="G3834" t="str">
        <f>Clef_répartition[[#This Row],[Code_Nom]]&amp;"_"&amp;Clef_répartition[[#This Row],[Nombre]]&amp;"_"&amp;Clef_répartition[[#This Row],[Année]]</f>
        <v>AEM_Association intercommunale pour l'épuration des eaux usées de la région Mortigue_1_2018</v>
      </c>
      <c r="H3834">
        <v>5511</v>
      </c>
      <c r="I3834" t="s">
        <v>8</v>
      </c>
      <c r="J3834">
        <v>2018</v>
      </c>
      <c r="K3834">
        <v>0.45657781599312131</v>
      </c>
    </row>
    <row r="3835" spans="1:11" x14ac:dyDescent="0.25">
      <c r="A3835" t="s">
        <v>722</v>
      </c>
      <c r="B3835" t="s">
        <v>693</v>
      </c>
      <c r="C3835" t="s">
        <v>694</v>
      </c>
      <c r="D3835" t="str">
        <f>Clef_répartition[[#This Row],[Code association]]&amp;"_"&amp;Clef_répartition[[#This Row],[Nom association]]</f>
        <v>AEM_Association intercommunale pour l'épuration des eaux usées de la région Mortigue</v>
      </c>
      <c r="E3835">
        <f>COUNTIFS(D$2:D3835,Clef_répartition[[#This Row],[Code_Nom]],J$2:J3835,Clef_répartition[[#This Row],[Année]])</f>
        <v>2</v>
      </c>
      <c r="F3835">
        <f>IF(Clef_répartition[[#This Row],[Code_Nom]]=D3834,F3834-1,(COUNTIFS(Clef_répartition[Code_Nom],Clef_répartition[[#This Row],[Code_Nom]],Clef_répartition[Année],Clef_répartition[[#This Row],[Année]])))</f>
        <v>2</v>
      </c>
      <c r="G3835" t="str">
        <f>Clef_répartition[[#This Row],[Code_Nom]]&amp;"_"&amp;Clef_répartition[[#This Row],[Nombre]]&amp;"_"&amp;Clef_répartition[[#This Row],[Année]]</f>
        <v>AEM_Association intercommunale pour l'épuration des eaux usées de la région Mortigue_2_2018</v>
      </c>
      <c r="H3835">
        <v>5521</v>
      </c>
      <c r="I3835" t="s">
        <v>108</v>
      </c>
      <c r="J3835">
        <v>2018</v>
      </c>
      <c r="K3835">
        <v>0.32043565491544856</v>
      </c>
    </row>
    <row r="3836" spans="1:11" x14ac:dyDescent="0.25">
      <c r="A3836" t="s">
        <v>722</v>
      </c>
      <c r="B3836" t="s">
        <v>693</v>
      </c>
      <c r="C3836" t="s">
        <v>694</v>
      </c>
      <c r="D3836" t="str">
        <f>Clef_répartition[[#This Row],[Code association]]&amp;"_"&amp;Clef_répartition[[#This Row],[Nom association]]</f>
        <v>AEM_Association intercommunale pour l'épuration des eaux usées de la région Mortigue</v>
      </c>
      <c r="E3836">
        <f>COUNTIFS(D$2:D3836,Clef_répartition[[#This Row],[Code_Nom]],J$2:J3836,Clef_répartition[[#This Row],[Année]])</f>
        <v>3</v>
      </c>
      <c r="F3836">
        <f>IF(Clef_répartition[[#This Row],[Code_Nom]]=D3835,F3835-1,(COUNTIFS(Clef_répartition[Code_Nom],Clef_répartition[[#This Row],[Code_Nom]],Clef_répartition[Année],Clef_répartition[[#This Row],[Année]])))</f>
        <v>1</v>
      </c>
      <c r="G3836" t="str">
        <f>Clef_répartition[[#This Row],[Code_Nom]]&amp;"_"&amp;Clef_répartition[[#This Row],[Nombre]]&amp;"_"&amp;Clef_répartition[[#This Row],[Année]]</f>
        <v>AEM_Association intercommunale pour l'épuration des eaux usées de la région Mortigue_3_2018</v>
      </c>
      <c r="H3836">
        <v>5535</v>
      </c>
      <c r="I3836" t="s">
        <v>242</v>
      </c>
      <c r="J3836">
        <v>2018</v>
      </c>
      <c r="K3836">
        <v>0.22298652909143021</v>
      </c>
    </row>
    <row r="3837" spans="1:11" x14ac:dyDescent="0.25">
      <c r="A3837" t="s">
        <v>722</v>
      </c>
      <c r="B3837" t="s">
        <v>670</v>
      </c>
      <c r="C3837" t="s">
        <v>671</v>
      </c>
      <c r="D3837" t="str">
        <f>Clef_répartition[[#This Row],[Code association]]&amp;"_"&amp;Clef_répartition[[#This Row],[Nom association]]</f>
        <v>AERA_Association intercommunale pour l'épuration des eaux usées de la région d'Aigle</v>
      </c>
      <c r="E3837">
        <f>COUNTIFS(D$2:D3837,Clef_répartition[[#This Row],[Code_Nom]],J$2:J3837,Clef_répartition[[#This Row],[Année]])</f>
        <v>1</v>
      </c>
      <c r="F3837">
        <f>IF(Clef_répartition[[#This Row],[Code_Nom]]=D3836,F3836-1,(COUNTIFS(Clef_répartition[Code_Nom],Clef_répartition[[#This Row],[Code_Nom]],Clef_répartition[Année],Clef_répartition[[#This Row],[Année]])))</f>
        <v>5</v>
      </c>
      <c r="G3837" t="str">
        <f>Clef_répartition[[#This Row],[Code_Nom]]&amp;"_"&amp;Clef_répartition[[#This Row],[Nombre]]&amp;"_"&amp;Clef_répartition[[#This Row],[Année]]</f>
        <v>AERA_Association intercommunale pour l'épuration des eaux usées de la région d'Aigle_1_2018</v>
      </c>
      <c r="H3837">
        <v>5401</v>
      </c>
      <c r="I3837" t="s">
        <v>3</v>
      </c>
      <c r="J3837">
        <v>2018</v>
      </c>
      <c r="K3837">
        <v>0</v>
      </c>
    </row>
    <row r="3838" spans="1:11" x14ac:dyDescent="0.25">
      <c r="A3838" t="s">
        <v>722</v>
      </c>
      <c r="B3838" t="s">
        <v>670</v>
      </c>
      <c r="C3838" t="s">
        <v>671</v>
      </c>
      <c r="D3838" t="str">
        <f>Clef_répartition[[#This Row],[Code association]]&amp;"_"&amp;Clef_répartition[[#This Row],[Nom association]]</f>
        <v>AERA_Association intercommunale pour l'épuration des eaux usées de la région d'Aigle</v>
      </c>
      <c r="E3838">
        <f>COUNTIFS(D$2:D3838,Clef_répartition[[#This Row],[Code_Nom]],J$2:J3838,Clef_répartition[[#This Row],[Année]])</f>
        <v>2</v>
      </c>
      <c r="F3838">
        <f>IF(Clef_répartition[[#This Row],[Code_Nom]]=D3837,F3837-1,(COUNTIFS(Clef_répartition[Code_Nom],Clef_répartition[[#This Row],[Code_Nom]],Clef_répartition[Année],Clef_répartition[[#This Row],[Année]])))</f>
        <v>4</v>
      </c>
      <c r="G3838" t="str">
        <f>Clef_répartition[[#This Row],[Code_Nom]]&amp;"_"&amp;Clef_répartition[[#This Row],[Nombre]]&amp;"_"&amp;Clef_répartition[[#This Row],[Année]]</f>
        <v>AERA_Association intercommunale pour l'épuration des eaux usées de la région d'Aigle_2_2018</v>
      </c>
      <c r="H3838">
        <v>5404</v>
      </c>
      <c r="I3838" t="s">
        <v>73</v>
      </c>
      <c r="J3838">
        <v>2018</v>
      </c>
      <c r="K3838">
        <v>0</v>
      </c>
    </row>
    <row r="3839" spans="1:11" x14ac:dyDescent="0.25">
      <c r="A3839" t="s">
        <v>722</v>
      </c>
      <c r="B3839" t="s">
        <v>670</v>
      </c>
      <c r="C3839" t="s">
        <v>671</v>
      </c>
      <c r="D3839" t="str">
        <f>Clef_répartition[[#This Row],[Code association]]&amp;"_"&amp;Clef_répartition[[#This Row],[Nom association]]</f>
        <v>AERA_Association intercommunale pour l'épuration des eaux usées de la région d'Aigle</v>
      </c>
      <c r="E3839">
        <f>COUNTIFS(D$2:D3839,Clef_répartition[[#This Row],[Code_Nom]],J$2:J3839,Clef_répartition[[#This Row],[Année]])</f>
        <v>3</v>
      </c>
      <c r="F3839">
        <f>IF(Clef_répartition[[#This Row],[Code_Nom]]=D3838,F3838-1,(COUNTIFS(Clef_répartition[Code_Nom],Clef_répartition[[#This Row],[Code_Nom]],Clef_répartition[Année],Clef_répartition[[#This Row],[Année]])))</f>
        <v>3</v>
      </c>
      <c r="G3839" t="str">
        <f>Clef_répartition[[#This Row],[Code_Nom]]&amp;"_"&amp;Clef_répartition[[#This Row],[Nombre]]&amp;"_"&amp;Clef_répartition[[#This Row],[Année]]</f>
        <v>AERA_Association intercommunale pour l'épuration des eaux usées de la région d'Aigle_3_2018</v>
      </c>
      <c r="H3839">
        <v>5407</v>
      </c>
      <c r="I3839" t="s">
        <v>159</v>
      </c>
      <c r="J3839">
        <v>2018</v>
      </c>
      <c r="K3839">
        <v>0</v>
      </c>
    </row>
    <row r="3840" spans="1:11" x14ac:dyDescent="0.25">
      <c r="A3840" t="s">
        <v>722</v>
      </c>
      <c r="B3840" t="s">
        <v>670</v>
      </c>
      <c r="C3840" t="s">
        <v>671</v>
      </c>
      <c r="D3840" t="str">
        <f>Clef_répartition[[#This Row],[Code association]]&amp;"_"&amp;Clef_répartition[[#This Row],[Nom association]]</f>
        <v>AERA_Association intercommunale pour l'épuration des eaux usées de la région d'Aigle</v>
      </c>
      <c r="E3840">
        <f>COUNTIFS(D$2:D3840,Clef_répartition[[#This Row],[Code_Nom]],J$2:J3840,Clef_répartition[[#This Row],[Année]])</f>
        <v>4</v>
      </c>
      <c r="F3840">
        <f>IF(Clef_répartition[[#This Row],[Code_Nom]]=D3839,F3839-1,(COUNTIFS(Clef_répartition[Code_Nom],Clef_répartition[[#This Row],[Code_Nom]],Clef_répartition[Année],Clef_répartition[[#This Row],[Année]])))</f>
        <v>2</v>
      </c>
      <c r="G3840" t="str">
        <f>Clef_répartition[[#This Row],[Code_Nom]]&amp;"_"&amp;Clef_répartition[[#This Row],[Nombre]]&amp;"_"&amp;Clef_répartition[[#This Row],[Année]]</f>
        <v>AERA_Association intercommunale pour l'épuration des eaux usées de la région d'Aigle_4_2018</v>
      </c>
      <c r="H3840">
        <v>5409</v>
      </c>
      <c r="I3840" t="s">
        <v>198</v>
      </c>
      <c r="J3840">
        <v>2018</v>
      </c>
      <c r="K3840">
        <v>0</v>
      </c>
    </row>
    <row r="3841" spans="1:11" x14ac:dyDescent="0.25">
      <c r="A3841" t="s">
        <v>722</v>
      </c>
      <c r="B3841" t="s">
        <v>670</v>
      </c>
      <c r="C3841" t="s">
        <v>671</v>
      </c>
      <c r="D3841" t="str">
        <f>Clef_répartition[[#This Row],[Code association]]&amp;"_"&amp;Clef_répartition[[#This Row],[Nom association]]</f>
        <v>AERA_Association intercommunale pour l'épuration des eaux usées de la région d'Aigle</v>
      </c>
      <c r="E3841">
        <f>COUNTIFS(D$2:D3841,Clef_répartition[[#This Row],[Code_Nom]],J$2:J3841,Clef_répartition[[#This Row],[Année]])</f>
        <v>5</v>
      </c>
      <c r="F3841">
        <f>IF(Clef_répartition[[#This Row],[Code_Nom]]=D3840,F3840-1,(COUNTIFS(Clef_répartition[Code_Nom],Clef_répartition[[#This Row],[Code_Nom]],Clef_répartition[Année],Clef_répartition[[#This Row],[Année]])))</f>
        <v>1</v>
      </c>
      <c r="G3841" t="str">
        <f>Clef_répartition[[#This Row],[Code_Nom]]&amp;"_"&amp;Clef_répartition[[#This Row],[Nombre]]&amp;"_"&amp;Clef_répartition[[#This Row],[Année]]</f>
        <v>AERA_Association intercommunale pour l'épuration des eaux usées de la région d'Aigle_5_2018</v>
      </c>
      <c r="H3841">
        <v>5415</v>
      </c>
      <c r="I3841" t="s">
        <v>300</v>
      </c>
      <c r="J3841">
        <v>2018</v>
      </c>
      <c r="K3841">
        <v>0</v>
      </c>
    </row>
    <row r="3842" spans="1:11" x14ac:dyDescent="0.25">
      <c r="A3842" t="s">
        <v>722</v>
      </c>
      <c r="B3842" t="s">
        <v>697</v>
      </c>
      <c r="C3842" t="s">
        <v>698</v>
      </c>
      <c r="D3842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3842">
        <f>COUNTIFS(D$2:D3842,Clef_répartition[[#This Row],[Code_Nom]],J$2:J3842,Clef_répartition[[#This Row],[Année]])</f>
        <v>1</v>
      </c>
      <c r="F3842">
        <f>IF(Clef_répartition[[#This Row],[Code_Nom]]=D3841,F3841-1,(COUNTIFS(Clef_répartition[Code_Nom],Clef_répartition[[#This Row],[Code_Nom]],Clef_répartition[Année],Clef_répartition[[#This Row],[Année]])))</f>
        <v>3</v>
      </c>
      <c r="G3842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Talent_1_2018</v>
      </c>
      <c r="H3842">
        <v>5515</v>
      </c>
      <c r="I3842" t="s">
        <v>37</v>
      </c>
      <c r="J3842">
        <v>2018</v>
      </c>
      <c r="K3842">
        <v>0.13682843694205485</v>
      </c>
    </row>
    <row r="3843" spans="1:11" x14ac:dyDescent="0.25">
      <c r="A3843" t="s">
        <v>722</v>
      </c>
      <c r="B3843" t="s">
        <v>697</v>
      </c>
      <c r="C3843" t="s">
        <v>698</v>
      </c>
      <c r="D3843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3843">
        <f>COUNTIFS(D$2:D3843,Clef_répartition[[#This Row],[Code_Nom]],J$2:J3843,Clef_répartition[[#This Row],[Année]])</f>
        <v>2</v>
      </c>
      <c r="F3843">
        <f>IF(Clef_répartition[[#This Row],[Code_Nom]]=D3842,F3842-1,(COUNTIFS(Clef_répartition[Code_Nom],Clef_répartition[[#This Row],[Code_Nom]],Clef_répartition[Année],Clef_répartition[[#This Row],[Année]])))</f>
        <v>2</v>
      </c>
      <c r="G3843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Talent_2_2018</v>
      </c>
      <c r="H3843">
        <v>5516</v>
      </c>
      <c r="I3843" t="s">
        <v>88</v>
      </c>
      <c r="J3843">
        <v>2018</v>
      </c>
      <c r="K3843">
        <v>0.44505762051615</v>
      </c>
    </row>
    <row r="3844" spans="1:11" x14ac:dyDescent="0.25">
      <c r="A3844" t="s">
        <v>722</v>
      </c>
      <c r="B3844" t="s">
        <v>697</v>
      </c>
      <c r="C3844" t="s">
        <v>698</v>
      </c>
      <c r="D3844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3844">
        <f>COUNTIFS(D$2:D3844,Clef_répartition[[#This Row],[Code_Nom]],J$2:J3844,Clef_répartition[[#This Row],[Année]])</f>
        <v>3</v>
      </c>
      <c r="F3844">
        <f>IF(Clef_répartition[[#This Row],[Code_Nom]]=D3843,F3843-1,(COUNTIFS(Clef_répartition[Code_Nom],Clef_répartition[[#This Row],[Code_Nom]],Clef_répartition[Année],Clef_répartition[[#This Row],[Année]])))</f>
        <v>1</v>
      </c>
      <c r="G3844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Talent_3_2018</v>
      </c>
      <c r="H3844">
        <v>5523</v>
      </c>
      <c r="I3844" t="s">
        <v>119</v>
      </c>
      <c r="J3844">
        <v>2018</v>
      </c>
      <c r="K3844">
        <v>0.41811394254179518</v>
      </c>
    </row>
    <row r="3845" spans="1:11" x14ac:dyDescent="0.25">
      <c r="A3845" t="s">
        <v>722</v>
      </c>
      <c r="B3845" t="s">
        <v>600</v>
      </c>
      <c r="C3845" t="s">
        <v>601</v>
      </c>
      <c r="D3845" t="str">
        <f>Clef_répartition[[#This Row],[Code association]]&amp;"_"&amp;Clef_répartition[[#This Row],[Nom association]]</f>
        <v>AGMV_Association intercommunale pour l'épuration des eaux usées de de Grandcour - Missy - Vallon</v>
      </c>
      <c r="E3845">
        <f>COUNTIFS(D$2:D3845,Clef_répartition[[#This Row],[Code_Nom]],J$2:J3845,Clef_répartition[[#This Row],[Année]])</f>
        <v>1</v>
      </c>
      <c r="F3845">
        <f>IF(Clef_répartition[[#This Row],[Code_Nom]]=D3844,F3844-1,(COUNTIFS(Clef_répartition[Code_Nom],Clef_répartition[[#This Row],[Code_Nom]],Clef_répartition[Année],Clef_répartition[[#This Row],[Année]])))</f>
        <v>2</v>
      </c>
      <c r="G3845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Vallon_1_2018</v>
      </c>
      <c r="H3845">
        <v>5817</v>
      </c>
      <c r="I3845" t="s">
        <v>130</v>
      </c>
      <c r="J3845">
        <v>2018</v>
      </c>
      <c r="K3845">
        <v>0.57699999999999996</v>
      </c>
    </row>
    <row r="3846" spans="1:11" x14ac:dyDescent="0.25">
      <c r="A3846" t="s">
        <v>722</v>
      </c>
      <c r="B3846" t="s">
        <v>600</v>
      </c>
      <c r="C3846" t="s">
        <v>601</v>
      </c>
      <c r="D3846" t="str">
        <f>Clef_répartition[[#This Row],[Code association]]&amp;"_"&amp;Clef_répartition[[#This Row],[Nom association]]</f>
        <v>AGMV_Association intercommunale pour l'épuration des eaux usées de de Grandcour - Missy - Vallon</v>
      </c>
      <c r="E3846">
        <f>COUNTIFS(D$2:D3846,Clef_répartition[[#This Row],[Code_Nom]],J$2:J3846,Clef_répartition[[#This Row],[Année]])</f>
        <v>2</v>
      </c>
      <c r="F3846">
        <f>IF(Clef_répartition[[#This Row],[Code_Nom]]=D3845,F3845-1,(COUNTIFS(Clef_répartition[Code_Nom],Clef_répartition[[#This Row],[Code_Nom]],Clef_répartition[Année],Clef_répartition[[#This Row],[Année]])))</f>
        <v>1</v>
      </c>
      <c r="G3846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Vallon_2_2018</v>
      </c>
      <c r="H3846">
        <v>5821</v>
      </c>
      <c r="I3846" t="s">
        <v>177</v>
      </c>
      <c r="J3846">
        <v>2018</v>
      </c>
      <c r="K3846">
        <v>0.19900000000000001</v>
      </c>
    </row>
    <row r="3847" spans="1:11" x14ac:dyDescent="0.25">
      <c r="A3847" t="s">
        <v>722</v>
      </c>
      <c r="B3847" t="s">
        <v>456</v>
      </c>
      <c r="C3847" t="s">
        <v>457</v>
      </c>
      <c r="D3847" t="str">
        <f>Clef_répartition[[#This Row],[Code association]]&amp;"_"&amp;Clef_répartition[[#This Row],[Nom association]]</f>
        <v>AIAB_Association intercommunale Asse et Boiron</v>
      </c>
      <c r="E3847">
        <f>COUNTIFS(D$2:D3847,Clef_répartition[[#This Row],[Code_Nom]],J$2:J3847,Clef_répartition[[#This Row],[Année]])</f>
        <v>1</v>
      </c>
      <c r="F3847">
        <f>IF(Clef_répartition[[#This Row],[Code_Nom]]=D3846,F3846-1,(COUNTIFS(Clef_répartition[Code_Nom],Clef_répartition[[#This Row],[Code_Nom]],Clef_répartition[Année],Clef_répartition[[#This Row],[Année]])))</f>
        <v>9</v>
      </c>
      <c r="G3847" t="str">
        <f>Clef_répartition[[#This Row],[Code_Nom]]&amp;"_"&amp;Clef_répartition[[#This Row],[Nombre]]&amp;"_"&amp;Clef_répartition[[#This Row],[Année]]</f>
        <v>AIAB_Association intercommunale Asse et Boiron_1_2018</v>
      </c>
      <c r="H3847">
        <v>5701</v>
      </c>
      <c r="I3847" t="s">
        <v>5</v>
      </c>
      <c r="J3847">
        <v>2018</v>
      </c>
      <c r="K3847">
        <v>2.5899999999999999E-2</v>
      </c>
    </row>
    <row r="3848" spans="1:11" x14ac:dyDescent="0.25">
      <c r="A3848" t="s">
        <v>722</v>
      </c>
      <c r="B3848" t="s">
        <v>456</v>
      </c>
      <c r="C3848" t="s">
        <v>457</v>
      </c>
      <c r="D3848" t="str">
        <f>Clef_répartition[[#This Row],[Code association]]&amp;"_"&amp;Clef_répartition[[#This Row],[Nom association]]</f>
        <v>AIAB_Association intercommunale Asse et Boiron</v>
      </c>
      <c r="E3848">
        <f>COUNTIFS(D$2:D3848,Clef_répartition[[#This Row],[Code_Nom]],J$2:J3848,Clef_répartition[[#This Row],[Année]])</f>
        <v>2</v>
      </c>
      <c r="F3848">
        <f>IF(Clef_répartition[[#This Row],[Code_Nom]]=D3847,F3847-1,(COUNTIFS(Clef_répartition[Code_Nom],Clef_répartition[[#This Row],[Code_Nom]],Clef_répartition[Année],Clef_répartition[[#This Row],[Année]])))</f>
        <v>8</v>
      </c>
      <c r="G3848" t="str">
        <f>Clef_répartition[[#This Row],[Code_Nom]]&amp;"_"&amp;Clef_répartition[[#This Row],[Nombre]]&amp;"_"&amp;Clef_répartition[[#This Row],[Année]]</f>
        <v>AIAB_Association intercommunale Asse et Boiron_2_2018</v>
      </c>
      <c r="H3848">
        <v>5706</v>
      </c>
      <c r="I3848" t="s">
        <v>29</v>
      </c>
      <c r="J3848">
        <v>2018</v>
      </c>
      <c r="K3848">
        <v>0.13009999999999999</v>
      </c>
    </row>
    <row r="3849" spans="1:11" x14ac:dyDescent="0.25">
      <c r="A3849" t="s">
        <v>722</v>
      </c>
      <c r="B3849" t="s">
        <v>456</v>
      </c>
      <c r="C3849" t="s">
        <v>457</v>
      </c>
      <c r="D3849" t="str">
        <f>Clef_répartition[[#This Row],[Code association]]&amp;"_"&amp;Clef_répartition[[#This Row],[Nom association]]</f>
        <v>AIAB_Association intercommunale Asse et Boiron</v>
      </c>
      <c r="E3849">
        <f>COUNTIFS(D$2:D3849,Clef_répartition[[#This Row],[Code_Nom]],J$2:J3849,Clef_répartition[[#This Row],[Année]])</f>
        <v>3</v>
      </c>
      <c r="F3849">
        <f>IF(Clef_répartition[[#This Row],[Code_Nom]]=D3848,F3848-1,(COUNTIFS(Clef_répartition[Code_Nom],Clef_répartition[[#This Row],[Code_Nom]],Clef_répartition[Année],Clef_répartition[[#This Row],[Année]])))</f>
        <v>7</v>
      </c>
      <c r="G3849" t="str">
        <f>Clef_répartition[[#This Row],[Code_Nom]]&amp;"_"&amp;Clef_répartition[[#This Row],[Nombre]]&amp;"_"&amp;Clef_répartition[[#This Row],[Année]]</f>
        <v>AIAB_Association intercommunale Asse et Boiron_3_2018</v>
      </c>
      <c r="H3849">
        <v>5709</v>
      </c>
      <c r="I3849" t="s">
        <v>62</v>
      </c>
      <c r="J3849">
        <v>2018</v>
      </c>
      <c r="K3849">
        <v>0.14080000000000001</v>
      </c>
    </row>
    <row r="3850" spans="1:11" x14ac:dyDescent="0.25">
      <c r="A3850" t="s">
        <v>722</v>
      </c>
      <c r="B3850" t="s">
        <v>456</v>
      </c>
      <c r="C3850" t="s">
        <v>457</v>
      </c>
      <c r="D3850" t="str">
        <f>Clef_répartition[[#This Row],[Code association]]&amp;"_"&amp;Clef_répartition[[#This Row],[Nom association]]</f>
        <v>AIAB_Association intercommunale Asse et Boiron</v>
      </c>
      <c r="E3850">
        <f>COUNTIFS(D$2:D3850,Clef_répartition[[#This Row],[Code_Nom]],J$2:J3850,Clef_répartition[[#This Row],[Année]])</f>
        <v>4</v>
      </c>
      <c r="F3850">
        <f>IF(Clef_répartition[[#This Row],[Code_Nom]]=D3849,F3849-1,(COUNTIFS(Clef_répartition[Code_Nom],Clef_répartition[[#This Row],[Code_Nom]],Clef_répartition[Année],Clef_répartition[[#This Row],[Année]])))</f>
        <v>6</v>
      </c>
      <c r="G3850" t="str">
        <f>Clef_répartition[[#This Row],[Code_Nom]]&amp;"_"&amp;Clef_répartition[[#This Row],[Nombre]]&amp;"_"&amp;Clef_répartition[[#This Row],[Année]]</f>
        <v>AIAB_Association intercommunale Asse et Boiron_4_2018</v>
      </c>
      <c r="H3850">
        <v>5714</v>
      </c>
      <c r="I3850" t="s">
        <v>81</v>
      </c>
      <c r="J3850">
        <v>2018</v>
      </c>
      <c r="K3850">
        <v>0.1341</v>
      </c>
    </row>
    <row r="3851" spans="1:11" x14ac:dyDescent="0.25">
      <c r="A3851" t="s">
        <v>722</v>
      </c>
      <c r="B3851" t="s">
        <v>456</v>
      </c>
      <c r="C3851" t="s">
        <v>457</v>
      </c>
      <c r="D3851" t="str">
        <f>Clef_répartition[[#This Row],[Code association]]&amp;"_"&amp;Clef_répartition[[#This Row],[Nom association]]</f>
        <v>AIAB_Association intercommunale Asse et Boiron</v>
      </c>
      <c r="E3851">
        <f>COUNTIFS(D$2:D3851,Clef_répartition[[#This Row],[Code_Nom]],J$2:J3851,Clef_répartition[[#This Row],[Année]])</f>
        <v>5</v>
      </c>
      <c r="F3851">
        <f>IF(Clef_répartition[[#This Row],[Code_Nom]]=D3850,F3850-1,(COUNTIFS(Clef_répartition[Code_Nom],Clef_répartition[[#This Row],[Code_Nom]],Clef_répartition[Année],Clef_répartition[[#This Row],[Année]])))</f>
        <v>5</v>
      </c>
      <c r="G3851" t="str">
        <f>Clef_répartition[[#This Row],[Code_Nom]]&amp;"_"&amp;Clef_répartition[[#This Row],[Nombre]]&amp;"_"&amp;Clef_répartition[[#This Row],[Année]]</f>
        <v>AIAB_Association intercommunale Asse et Boiron_5_2018</v>
      </c>
      <c r="H3851">
        <v>5716</v>
      </c>
      <c r="I3851" t="s">
        <v>110</v>
      </c>
      <c r="J3851">
        <v>2018</v>
      </c>
      <c r="K3851">
        <v>0.18509999999999999</v>
      </c>
    </row>
    <row r="3852" spans="1:11" x14ac:dyDescent="0.25">
      <c r="A3852" t="s">
        <v>722</v>
      </c>
      <c r="B3852" t="s">
        <v>456</v>
      </c>
      <c r="C3852" t="s">
        <v>457</v>
      </c>
      <c r="D3852" t="str">
        <f>Clef_répartition[[#This Row],[Code association]]&amp;"_"&amp;Clef_répartition[[#This Row],[Nom association]]</f>
        <v>AIAB_Association intercommunale Asse et Boiron</v>
      </c>
      <c r="E3852">
        <f>COUNTIFS(D$2:D3852,Clef_répartition[[#This Row],[Code_Nom]],J$2:J3852,Clef_répartition[[#This Row],[Année]])</f>
        <v>6</v>
      </c>
      <c r="F3852">
        <f>IF(Clef_répartition[[#This Row],[Code_Nom]]=D3851,F3851-1,(COUNTIFS(Clef_répartition[Code_Nom],Clef_répartition[[#This Row],[Code_Nom]],Clef_répartition[Année],Clef_répartition[[#This Row],[Année]])))</f>
        <v>4</v>
      </c>
      <c r="G3852" t="str">
        <f>Clef_répartition[[#This Row],[Code_Nom]]&amp;"_"&amp;Clef_répartition[[#This Row],[Nombre]]&amp;"_"&amp;Clef_répartition[[#This Row],[Année]]</f>
        <v>AIAB_Association intercommunale Asse et Boiron_6_2018</v>
      </c>
      <c r="H3852">
        <v>5719</v>
      </c>
      <c r="I3852" t="s">
        <v>124</v>
      </c>
      <c r="J3852">
        <v>2018</v>
      </c>
      <c r="K3852">
        <v>0.14000000000000001</v>
      </c>
    </row>
    <row r="3853" spans="1:11" x14ac:dyDescent="0.25">
      <c r="A3853" t="s">
        <v>722</v>
      </c>
      <c r="B3853" t="s">
        <v>456</v>
      </c>
      <c r="C3853" t="s">
        <v>457</v>
      </c>
      <c r="D3853" t="str">
        <f>Clef_répartition[[#This Row],[Code association]]&amp;"_"&amp;Clef_répartition[[#This Row],[Nom association]]</f>
        <v>AIAB_Association intercommunale Asse et Boiron</v>
      </c>
      <c r="E3853">
        <f>COUNTIFS(D$2:D3853,Clef_répartition[[#This Row],[Code_Nom]],J$2:J3853,Clef_répartition[[#This Row],[Année]])</f>
        <v>7</v>
      </c>
      <c r="F3853">
        <f>IF(Clef_répartition[[#This Row],[Code_Nom]]=D3852,F3852-1,(COUNTIFS(Clef_répartition[Code_Nom],Clef_répartition[[#This Row],[Code_Nom]],Clef_répartition[Année],Clef_répartition[[#This Row],[Année]])))</f>
        <v>3</v>
      </c>
      <c r="G3853" t="str">
        <f>Clef_répartition[[#This Row],[Code_Nom]]&amp;"_"&amp;Clef_répartition[[#This Row],[Nombre]]&amp;"_"&amp;Clef_répartition[[#This Row],[Année]]</f>
        <v>AIAB_Association intercommunale Asse et Boiron_7_2018</v>
      </c>
      <c r="H3853">
        <v>5722</v>
      </c>
      <c r="I3853" t="s">
        <v>133</v>
      </c>
      <c r="J3853">
        <v>2018</v>
      </c>
      <c r="K3853">
        <v>4.41E-2</v>
      </c>
    </row>
    <row r="3854" spans="1:11" x14ac:dyDescent="0.25">
      <c r="A3854" t="s">
        <v>722</v>
      </c>
      <c r="B3854" t="s">
        <v>456</v>
      </c>
      <c r="C3854" t="s">
        <v>457</v>
      </c>
      <c r="D3854" t="str">
        <f>Clef_répartition[[#This Row],[Code association]]&amp;"_"&amp;Clef_répartition[[#This Row],[Nom association]]</f>
        <v>AIAB_Association intercommunale Asse et Boiron</v>
      </c>
      <c r="E3854">
        <f>COUNTIFS(D$2:D3854,Clef_répartition[[#This Row],[Code_Nom]],J$2:J3854,Clef_répartition[[#This Row],[Année]])</f>
        <v>8</v>
      </c>
      <c r="F3854">
        <f>IF(Clef_répartition[[#This Row],[Code_Nom]]=D3853,F3853-1,(COUNTIFS(Clef_répartition[Code_Nom],Clef_répartition[[#This Row],[Code_Nom]],Clef_répartition[Année],Clef_répartition[[#This Row],[Année]])))</f>
        <v>2</v>
      </c>
      <c r="G3854" t="str">
        <f>Clef_répartition[[#This Row],[Code_Nom]]&amp;"_"&amp;Clef_répartition[[#This Row],[Nombre]]&amp;"_"&amp;Clef_répartition[[#This Row],[Année]]</f>
        <v>AIAB_Association intercommunale Asse et Boiron_8_2018</v>
      </c>
      <c r="H3854">
        <v>5726</v>
      </c>
      <c r="I3854" t="s">
        <v>148</v>
      </c>
      <c r="J3854">
        <v>2018</v>
      </c>
      <c r="K3854">
        <v>0.13439999999999999</v>
      </c>
    </row>
    <row r="3855" spans="1:11" x14ac:dyDescent="0.25">
      <c r="A3855" t="s">
        <v>722</v>
      </c>
      <c r="B3855" t="s">
        <v>456</v>
      </c>
      <c r="C3855" t="s">
        <v>457</v>
      </c>
      <c r="D3855" t="str">
        <f>Clef_répartition[[#This Row],[Code association]]&amp;"_"&amp;Clef_répartition[[#This Row],[Nom association]]</f>
        <v>AIAB_Association intercommunale Asse et Boiron</v>
      </c>
      <c r="E3855">
        <f>COUNTIFS(D$2:D3855,Clef_répartition[[#This Row],[Code_Nom]],J$2:J3855,Clef_répartition[[#This Row],[Année]])</f>
        <v>9</v>
      </c>
      <c r="F3855">
        <f>IF(Clef_répartition[[#This Row],[Code_Nom]]=D3854,F3854-1,(COUNTIFS(Clef_répartition[Code_Nom],Clef_répartition[[#This Row],[Code_Nom]],Clef_répartition[Année],Clef_répartition[[#This Row],[Année]])))</f>
        <v>1</v>
      </c>
      <c r="G3855" t="str">
        <f>Clef_répartition[[#This Row],[Code_Nom]]&amp;"_"&amp;Clef_répartition[[#This Row],[Nombre]]&amp;"_"&amp;Clef_répartition[[#This Row],[Année]]</f>
        <v>AIAB_Association intercommunale Asse et Boiron_9_2018</v>
      </c>
      <c r="H3855">
        <v>5728</v>
      </c>
      <c r="I3855" t="s">
        <v>255</v>
      </c>
      <c r="J3855">
        <v>2018</v>
      </c>
      <c r="K3855">
        <v>6.5500000000000003E-2</v>
      </c>
    </row>
    <row r="3856" spans="1:11" x14ac:dyDescent="0.25">
      <c r="A3856" t="s">
        <v>722</v>
      </c>
      <c r="B3856" t="s">
        <v>509</v>
      </c>
      <c r="C3856" t="s">
        <v>510</v>
      </c>
      <c r="D385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56">
        <f>COUNTIFS(D$2:D3856,Clef_répartition[[#This Row],[Code_Nom]],J$2:J3856,Clef_répartition[[#This Row],[Année]])</f>
        <v>1</v>
      </c>
      <c r="F3856">
        <f>IF(Clef_répartition[[#This Row],[Code_Nom]]=D3855,F3855-1,(COUNTIFS(Clef_répartition[Code_Nom],Clef_répartition[[#This Row],[Code_Nom]],Clef_répartition[Année],Clef_répartition[[#This Row],[Année]])))</f>
        <v>13</v>
      </c>
      <c r="G385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_1_2018</v>
      </c>
      <c r="H3856">
        <v>5514</v>
      </c>
      <c r="I3856" t="s">
        <v>30</v>
      </c>
      <c r="J3856">
        <v>2018</v>
      </c>
      <c r="K3856">
        <v>0.08</v>
      </c>
    </row>
    <row r="3857" spans="1:11" x14ac:dyDescent="0.25">
      <c r="A3857" t="s">
        <v>722</v>
      </c>
      <c r="B3857" t="s">
        <v>509</v>
      </c>
      <c r="C3857" t="s">
        <v>510</v>
      </c>
      <c r="D385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57">
        <f>COUNTIFS(D$2:D3857,Clef_répartition[[#This Row],[Code_Nom]],J$2:J3857,Clef_répartition[[#This Row],[Année]])</f>
        <v>2</v>
      </c>
      <c r="F3857">
        <f>IF(Clef_répartition[[#This Row],[Code_Nom]]=D3856,F3856-1,(COUNTIFS(Clef_répartition[Code_Nom],Clef_répartition[[#This Row],[Code_Nom]],Clef_répartition[Année],Clef_répartition[[#This Row],[Année]])))</f>
        <v>12</v>
      </c>
      <c r="G385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_2_2018</v>
      </c>
      <c r="H3857">
        <v>5749</v>
      </c>
      <c r="I3857" t="s">
        <v>58</v>
      </c>
      <c r="J3857">
        <v>2018</v>
      </c>
      <c r="K3857">
        <v>0.02</v>
      </c>
    </row>
    <row r="3858" spans="1:11" x14ac:dyDescent="0.25">
      <c r="A3858" t="s">
        <v>722</v>
      </c>
      <c r="B3858" t="s">
        <v>509</v>
      </c>
      <c r="C3858" t="s">
        <v>510</v>
      </c>
      <c r="D385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58">
        <f>COUNTIFS(D$2:D3858,Clef_répartition[[#This Row],[Code_Nom]],J$2:J3858,Clef_répartition[[#This Row],[Année]])</f>
        <v>3</v>
      </c>
      <c r="F3858">
        <f>IF(Clef_répartition[[#This Row],[Code_Nom]]=D3857,F3857-1,(COUNTIFS(Clef_répartition[Code_Nom],Clef_répartition[[#This Row],[Code_Nom]],Clef_répartition[Année],Clef_répartition[[#This Row],[Année]])))</f>
        <v>11</v>
      </c>
      <c r="G385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_3_2018</v>
      </c>
      <c r="H3858">
        <v>5518</v>
      </c>
      <c r="I3858" t="s">
        <v>99</v>
      </c>
      <c r="J3858">
        <v>2018</v>
      </c>
      <c r="K3858">
        <v>0.37</v>
      </c>
    </row>
    <row r="3859" spans="1:11" x14ac:dyDescent="0.25">
      <c r="A3859" t="s">
        <v>722</v>
      </c>
      <c r="B3859" t="s">
        <v>509</v>
      </c>
      <c r="C3859" t="s">
        <v>510</v>
      </c>
      <c r="D385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59">
        <f>COUNTIFS(D$2:D3859,Clef_répartition[[#This Row],[Code_Nom]],J$2:J3859,Clef_répartition[[#This Row],[Année]])</f>
        <v>4</v>
      </c>
      <c r="F3859">
        <f>IF(Clef_répartition[[#This Row],[Code_Nom]]=D3858,F3858-1,(COUNTIFS(Clef_répartition[Code_Nom],Clef_répartition[[#This Row],[Code_Nom]],Clef_répartition[Année],Clef_répartition[[#This Row],[Année]])))</f>
        <v>10</v>
      </c>
      <c r="G385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_4_2018</v>
      </c>
      <c r="H3859">
        <v>5522</v>
      </c>
      <c r="I3859" t="s">
        <v>114</v>
      </c>
      <c r="J3859">
        <v>2018</v>
      </c>
      <c r="K3859">
        <v>0.05</v>
      </c>
    </row>
    <row r="3860" spans="1:11" x14ac:dyDescent="0.25">
      <c r="A3860" t="s">
        <v>722</v>
      </c>
      <c r="B3860" t="s">
        <v>509</v>
      </c>
      <c r="C3860" t="s">
        <v>510</v>
      </c>
      <c r="D386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0">
        <f>COUNTIFS(D$2:D3860,Clef_répartition[[#This Row],[Code_Nom]],J$2:J3860,Clef_répartition[[#This Row],[Année]])</f>
        <v>5</v>
      </c>
      <c r="F3860">
        <f>IF(Clef_répartition[[#This Row],[Code_Nom]]=D3859,F3859-1,(COUNTIFS(Clef_répartition[Code_Nom],Clef_répartition[[#This Row],[Code_Nom]],Clef_répartition[Année],Clef_répartition[[#This Row],[Année]])))</f>
        <v>9</v>
      </c>
      <c r="G386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_5_2018</v>
      </c>
      <c r="H3860">
        <v>5541</v>
      </c>
      <c r="I3860" t="s">
        <v>128</v>
      </c>
      <c r="J3860">
        <v>2018</v>
      </c>
      <c r="K3860">
        <v>7.0000000000000007E-2</v>
      </c>
    </row>
    <row r="3861" spans="1:11" x14ac:dyDescent="0.25">
      <c r="A3861" t="s">
        <v>722</v>
      </c>
      <c r="B3861" t="s">
        <v>509</v>
      </c>
      <c r="C3861" t="s">
        <v>510</v>
      </c>
      <c r="D386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1">
        <f>COUNTIFS(D$2:D3861,Clef_répartition[[#This Row],[Code_Nom]],J$2:J3861,Clef_répartition[[#This Row],[Année]])</f>
        <v>6</v>
      </c>
      <c r="F3861">
        <f>IF(Clef_répartition[[#This Row],[Code_Nom]]=D3860,F3860-1,(COUNTIFS(Clef_répartition[Code_Nom],Clef_répartition[[#This Row],[Code_Nom]],Clef_répartition[Année],Clef_répartition[[#This Row],[Année]])))</f>
        <v>8</v>
      </c>
      <c r="G386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_6_2018</v>
      </c>
      <c r="H3861">
        <v>5540</v>
      </c>
      <c r="I3861" t="s">
        <v>186</v>
      </c>
      <c r="J3861">
        <v>2018</v>
      </c>
      <c r="K3861">
        <v>0.09</v>
      </c>
    </row>
    <row r="3862" spans="1:11" x14ac:dyDescent="0.25">
      <c r="A3862" t="s">
        <v>722</v>
      </c>
      <c r="B3862" t="s">
        <v>509</v>
      </c>
      <c r="C3862" t="s">
        <v>510</v>
      </c>
      <c r="D386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2">
        <f>COUNTIFS(D$2:D3862,Clef_répartition[[#This Row],[Code_Nom]],J$2:J3862,Clef_répartition[[#This Row],[Année]])</f>
        <v>7</v>
      </c>
      <c r="F3862">
        <f>IF(Clef_répartition[[#This Row],[Code_Nom]]=D3861,F3861-1,(COUNTIFS(Clef_répartition[Code_Nom],Clef_répartition[[#This Row],[Code_Nom]],Clef_répartition[Année],Clef_répartition[[#This Row],[Année]])))</f>
        <v>7</v>
      </c>
      <c r="G386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_7_2018</v>
      </c>
      <c r="H3862">
        <v>5923</v>
      </c>
      <c r="I3862" t="s">
        <v>200</v>
      </c>
      <c r="J3862">
        <v>2018</v>
      </c>
      <c r="K3862">
        <v>0.01</v>
      </c>
    </row>
    <row r="3863" spans="1:11" x14ac:dyDescent="0.25">
      <c r="A3863" t="s">
        <v>722</v>
      </c>
      <c r="B3863" t="s">
        <v>509</v>
      </c>
      <c r="C3863" t="s">
        <v>510</v>
      </c>
      <c r="D386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3">
        <f>COUNTIFS(D$2:D3863,Clef_répartition[[#This Row],[Code_Nom]],J$2:J3863,Clef_répartition[[#This Row],[Année]])</f>
        <v>8</v>
      </c>
      <c r="F3863">
        <f>IF(Clef_répartition[[#This Row],[Code_Nom]]=D3862,F3862-1,(COUNTIFS(Clef_répartition[Code_Nom],Clef_répartition[[#This Row],[Code_Nom]],Clef_répartition[Année],Clef_répartition[[#This Row],[Année]])))</f>
        <v>6</v>
      </c>
      <c r="G386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_8_2018</v>
      </c>
      <c r="H3863">
        <v>5529</v>
      </c>
      <c r="I3863" t="s">
        <v>208</v>
      </c>
      <c r="J3863">
        <v>2018</v>
      </c>
      <c r="K3863">
        <v>0.04</v>
      </c>
    </row>
    <row r="3864" spans="1:11" x14ac:dyDescent="0.25">
      <c r="A3864" t="s">
        <v>722</v>
      </c>
      <c r="B3864" t="s">
        <v>509</v>
      </c>
      <c r="C3864" t="s">
        <v>510</v>
      </c>
      <c r="D386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4">
        <f>COUNTIFS(D$2:D3864,Clef_répartition[[#This Row],[Code_Nom]],J$2:J3864,Clef_répartition[[#This Row],[Année]])</f>
        <v>9</v>
      </c>
      <c r="F3864">
        <f>IF(Clef_répartition[[#This Row],[Code_Nom]]=D3863,F3863-1,(COUNTIFS(Clef_répartition[Code_Nom],Clef_répartition[[#This Row],[Code_Nom]],Clef_répartition[Année],Clef_répartition[[#This Row],[Année]])))</f>
        <v>5</v>
      </c>
      <c r="G386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_9_2018</v>
      </c>
      <c r="H3864">
        <v>5530</v>
      </c>
      <c r="I3864" t="s">
        <v>209</v>
      </c>
      <c r="J3864">
        <v>2018</v>
      </c>
      <c r="K3864">
        <v>0.04</v>
      </c>
    </row>
    <row r="3865" spans="1:11" x14ac:dyDescent="0.25">
      <c r="A3865" t="s">
        <v>722</v>
      </c>
      <c r="B3865" t="s">
        <v>509</v>
      </c>
      <c r="C3865" t="s">
        <v>510</v>
      </c>
      <c r="D386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5">
        <f>COUNTIFS(D$2:D3865,Clef_répartition[[#This Row],[Code_Nom]],J$2:J3865,Clef_répartition[[#This Row],[Année]])</f>
        <v>10</v>
      </c>
      <c r="F3865">
        <f>IF(Clef_répartition[[#This Row],[Code_Nom]]=D3864,F3864-1,(COUNTIFS(Clef_répartition[Code_Nom],Clef_répartition[[#This Row],[Code_Nom]],Clef_répartition[Année],Clef_répartition[[#This Row],[Année]])))</f>
        <v>4</v>
      </c>
      <c r="G386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_10_2018</v>
      </c>
      <c r="H3865">
        <v>5531</v>
      </c>
      <c r="I3865" t="s">
        <v>214</v>
      </c>
      <c r="J3865">
        <v>2018</v>
      </c>
      <c r="K3865">
        <v>0.03</v>
      </c>
    </row>
    <row r="3866" spans="1:11" x14ac:dyDescent="0.25">
      <c r="A3866" t="s">
        <v>722</v>
      </c>
      <c r="B3866" t="s">
        <v>509</v>
      </c>
      <c r="C3866" t="s">
        <v>510</v>
      </c>
      <c r="D386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6">
        <f>COUNTIFS(D$2:D3866,Clef_répartition[[#This Row],[Code_Nom]],J$2:J3866,Clef_répartition[[#This Row],[Année]])</f>
        <v>11</v>
      </c>
      <c r="F3866">
        <f>IF(Clef_répartition[[#This Row],[Code_Nom]]=D3865,F3865-1,(COUNTIFS(Clef_répartition[Code_Nom],Clef_répartition[[#This Row],[Code_Nom]],Clef_répartition[Année],Clef_répartition[[#This Row],[Année]])))</f>
        <v>3</v>
      </c>
      <c r="G386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_11_2018</v>
      </c>
      <c r="H3866">
        <v>5535</v>
      </c>
      <c r="I3866" t="s">
        <v>242</v>
      </c>
      <c r="J3866">
        <v>2018</v>
      </c>
      <c r="K3866">
        <v>0.05</v>
      </c>
    </row>
    <row r="3867" spans="1:11" x14ac:dyDescent="0.25">
      <c r="A3867" t="s">
        <v>722</v>
      </c>
      <c r="B3867" t="s">
        <v>509</v>
      </c>
      <c r="C3867" t="s">
        <v>510</v>
      </c>
      <c r="D386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7">
        <f>COUNTIFS(D$2:D3867,Clef_répartition[[#This Row],[Code_Nom]],J$2:J3867,Clef_répartition[[#This Row],[Année]])</f>
        <v>12</v>
      </c>
      <c r="F3867">
        <f>IF(Clef_répartition[[#This Row],[Code_Nom]]=D3866,F3866-1,(COUNTIFS(Clef_répartition[Code_Nom],Clef_répartition[[#This Row],[Code_Nom]],Clef_répartition[Année],Clef_répartition[[#This Row],[Année]])))</f>
        <v>2</v>
      </c>
      <c r="G386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_12_2018</v>
      </c>
      <c r="H3867">
        <v>5537</v>
      </c>
      <c r="I3867" t="s">
        <v>282</v>
      </c>
      <c r="J3867">
        <v>2018</v>
      </c>
      <c r="K3867">
        <v>0.08</v>
      </c>
    </row>
    <row r="3868" spans="1:11" x14ac:dyDescent="0.25">
      <c r="A3868" t="s">
        <v>722</v>
      </c>
      <c r="B3868" t="s">
        <v>509</v>
      </c>
      <c r="C3868" t="s">
        <v>510</v>
      </c>
      <c r="D386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3868">
        <f>COUNTIFS(D$2:D3868,Clef_répartition[[#This Row],[Code_Nom]],J$2:J3868,Clef_répartition[[#This Row],[Année]])</f>
        <v>13</v>
      </c>
      <c r="F3868">
        <f>IF(Clef_répartition[[#This Row],[Code_Nom]]=D3867,F3867-1,(COUNTIFS(Clef_répartition[Code_Nom],Clef_répartition[[#This Row],[Code_Nom]],Clef_répartition[Année],Clef_répartition[[#This Row],[Année]])))</f>
        <v>1</v>
      </c>
      <c r="G386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_13_2018</v>
      </c>
      <c r="H3868">
        <v>5539</v>
      </c>
      <c r="I3868" t="s">
        <v>288</v>
      </c>
      <c r="J3868">
        <v>2018</v>
      </c>
      <c r="K3868">
        <v>7.0000000000000007E-2</v>
      </c>
    </row>
    <row r="3869" spans="1:11" x14ac:dyDescent="0.25">
      <c r="A3869" t="s">
        <v>722</v>
      </c>
      <c r="B3869" t="s">
        <v>685</v>
      </c>
      <c r="C3869" t="s">
        <v>686</v>
      </c>
      <c r="D3869" t="str">
        <f>Clef_répartition[[#This Row],[Code association]]&amp;"_"&amp;Clef_répartition[[#This Row],[Nom association]]</f>
        <v>AIAELM_Association intercommunale d'amenée d'eau "La Menthue"</v>
      </c>
      <c r="E3869">
        <f>COUNTIFS(D$2:D3869,Clef_répartition[[#This Row],[Code_Nom]],J$2:J3869,Clef_répartition[[#This Row],[Année]])</f>
        <v>1</v>
      </c>
      <c r="F3869">
        <f>IF(Clef_répartition[[#This Row],[Code_Nom]]=D3868,F3868-1,(COUNTIFS(Clef_répartition[Code_Nom],Clef_répartition[[#This Row],[Code_Nom]],Clef_répartition[Année],Clef_répartition[[#This Row],[Année]])))</f>
        <v>9</v>
      </c>
      <c r="G3869" t="str">
        <f>Clef_répartition[[#This Row],[Code_Nom]]&amp;"_"&amp;Clef_répartition[[#This Row],[Nombre]]&amp;"_"&amp;Clef_répartition[[#This Row],[Année]]</f>
        <v>AIAELM_Association intercommunale d'amenée d'eau "La Menthue"_1_2018</v>
      </c>
      <c r="H3869">
        <v>5902</v>
      </c>
      <c r="I3869" t="s">
        <v>18</v>
      </c>
      <c r="J3869">
        <v>2018</v>
      </c>
      <c r="K3869">
        <v>9.1369440774988986E-2</v>
      </c>
    </row>
    <row r="3870" spans="1:11" x14ac:dyDescent="0.25">
      <c r="A3870" t="s">
        <v>722</v>
      </c>
      <c r="B3870" t="s">
        <v>685</v>
      </c>
      <c r="C3870" t="s">
        <v>686</v>
      </c>
      <c r="D3870" t="str">
        <f>Clef_répartition[[#This Row],[Code association]]&amp;"_"&amp;Clef_répartition[[#This Row],[Nom association]]</f>
        <v>AIAELM_Association intercommunale d'amenée d'eau "La Menthue"</v>
      </c>
      <c r="E3870">
        <f>COUNTIFS(D$2:D3870,Clef_répartition[[#This Row],[Code_Nom]],J$2:J3870,Clef_répartition[[#This Row],[Année]])</f>
        <v>2</v>
      </c>
      <c r="F3870">
        <f>IF(Clef_répartition[[#This Row],[Code_Nom]]=D3869,F3869-1,(COUNTIFS(Clef_répartition[Code_Nom],Clef_répartition[[#This Row],[Code_Nom]],Clef_répartition[Année],Clef_répartition[[#This Row],[Année]])))</f>
        <v>8</v>
      </c>
      <c r="G3870" t="str">
        <f>Clef_répartition[[#This Row],[Code_Nom]]&amp;"_"&amp;Clef_répartition[[#This Row],[Nombre]]&amp;"_"&amp;Clef_répartition[[#This Row],[Année]]</f>
        <v>AIAELM_Association intercommunale d'amenée d'eau "La Menthue"_2_2018</v>
      </c>
      <c r="H3870">
        <v>5910</v>
      </c>
      <c r="I3870" t="s">
        <v>83</v>
      </c>
      <c r="J3870">
        <v>2018</v>
      </c>
      <c r="K3870">
        <v>8.8727432848965213E-2</v>
      </c>
    </row>
    <row r="3871" spans="1:11" x14ac:dyDescent="0.25">
      <c r="A3871" t="s">
        <v>722</v>
      </c>
      <c r="B3871" t="s">
        <v>685</v>
      </c>
      <c r="C3871" t="s">
        <v>686</v>
      </c>
      <c r="D3871" t="str">
        <f>Clef_répartition[[#This Row],[Code association]]&amp;"_"&amp;Clef_répartition[[#This Row],[Nom association]]</f>
        <v>AIAELM_Association intercommunale d'amenée d'eau "La Menthue"</v>
      </c>
      <c r="E3871">
        <f>COUNTIFS(D$2:D3871,Clef_répartition[[#This Row],[Code_Nom]],J$2:J3871,Clef_répartition[[#This Row],[Année]])</f>
        <v>3</v>
      </c>
      <c r="F3871">
        <f>IF(Clef_répartition[[#This Row],[Code_Nom]]=D3870,F3870-1,(COUNTIFS(Clef_répartition[Code_Nom],Clef_répartition[[#This Row],[Code_Nom]],Clef_répartition[Année],Clef_répartition[[#This Row],[Année]])))</f>
        <v>7</v>
      </c>
      <c r="G3871" t="str">
        <f>Clef_répartition[[#This Row],[Code_Nom]]&amp;"_"&amp;Clef_répartition[[#This Row],[Nombre]]&amp;"_"&amp;Clef_répartition[[#This Row],[Année]]</f>
        <v>AIAELM_Association intercommunale d'amenée d'eau "La Menthue"_3_2018</v>
      </c>
      <c r="H3871">
        <v>5912</v>
      </c>
      <c r="I3871" t="s">
        <v>91</v>
      </c>
      <c r="J3871">
        <v>2018</v>
      </c>
      <c r="K3871">
        <v>3.6107441655658302E-2</v>
      </c>
    </row>
    <row r="3872" spans="1:11" x14ac:dyDescent="0.25">
      <c r="A3872" t="s">
        <v>722</v>
      </c>
      <c r="B3872" t="s">
        <v>685</v>
      </c>
      <c r="C3872" t="s">
        <v>686</v>
      </c>
      <c r="D3872" t="str">
        <f>Clef_répartition[[#This Row],[Code association]]&amp;"_"&amp;Clef_répartition[[#This Row],[Nom association]]</f>
        <v>AIAELM_Association intercommunale d'amenée d'eau "La Menthue"</v>
      </c>
      <c r="E3872">
        <f>COUNTIFS(D$2:D3872,Clef_répartition[[#This Row],[Code_Nom]],J$2:J3872,Clef_répartition[[#This Row],[Année]])</f>
        <v>4</v>
      </c>
      <c r="F3872">
        <f>IF(Clef_répartition[[#This Row],[Code_Nom]]=D3871,F3871-1,(COUNTIFS(Clef_répartition[Code_Nom],Clef_répartition[[#This Row],[Code_Nom]],Clef_répartition[Année],Clef_répartition[[#This Row],[Année]])))</f>
        <v>6</v>
      </c>
      <c r="G3872" t="str">
        <f>Clef_répartition[[#This Row],[Code_Nom]]&amp;"_"&amp;Clef_répartition[[#This Row],[Nombre]]&amp;"_"&amp;Clef_répartition[[#This Row],[Année]]</f>
        <v>AIAELM_Association intercommunale d'amenée d'eau "La Menthue"_4_2018</v>
      </c>
      <c r="H3872">
        <v>5913</v>
      </c>
      <c r="I3872" t="s">
        <v>96</v>
      </c>
      <c r="J3872">
        <v>2018</v>
      </c>
      <c r="K3872">
        <v>0.19616908850726553</v>
      </c>
    </row>
    <row r="3873" spans="1:11" x14ac:dyDescent="0.25">
      <c r="A3873" t="s">
        <v>722</v>
      </c>
      <c r="B3873" t="s">
        <v>685</v>
      </c>
      <c r="C3873" t="s">
        <v>686</v>
      </c>
      <c r="D3873" t="str">
        <f>Clef_répartition[[#This Row],[Code association]]&amp;"_"&amp;Clef_répartition[[#This Row],[Nom association]]</f>
        <v>AIAELM_Association intercommunale d'amenée d'eau "La Menthue"</v>
      </c>
      <c r="E3873">
        <f>COUNTIFS(D$2:D3873,Clef_répartition[[#This Row],[Code_Nom]],J$2:J3873,Clef_répartition[[#This Row],[Année]])</f>
        <v>5</v>
      </c>
      <c r="F3873">
        <f>IF(Clef_répartition[[#This Row],[Code_Nom]]=D3872,F3872-1,(COUNTIFS(Clef_répartition[Code_Nom],Clef_répartition[[#This Row],[Code_Nom]],Clef_répartition[Année],Clef_répartition[[#This Row],[Année]])))</f>
        <v>5</v>
      </c>
      <c r="G3873" t="str">
        <f>Clef_répartition[[#This Row],[Code_Nom]]&amp;"_"&amp;Clef_répartition[[#This Row],[Nombre]]&amp;"_"&amp;Clef_répartition[[#This Row],[Année]]</f>
        <v>AIAELM_Association intercommunale d'amenée d'eau "La Menthue"_5_2018</v>
      </c>
      <c r="H3873">
        <v>5520</v>
      </c>
      <c r="I3873" t="s">
        <v>107</v>
      </c>
      <c r="J3873">
        <v>2018</v>
      </c>
      <c r="K3873">
        <v>0.23315719947159841</v>
      </c>
    </row>
    <row r="3874" spans="1:11" x14ac:dyDescent="0.25">
      <c r="A3874" t="s">
        <v>722</v>
      </c>
      <c r="B3874" t="s">
        <v>685</v>
      </c>
      <c r="C3874" t="s">
        <v>686</v>
      </c>
      <c r="D3874" t="str">
        <f>Clef_répartition[[#This Row],[Code association]]&amp;"_"&amp;Clef_répartition[[#This Row],[Nom association]]</f>
        <v>AIAELM_Association intercommunale d'amenée d'eau "La Menthue"</v>
      </c>
      <c r="E3874">
        <f>COUNTIFS(D$2:D3874,Clef_répartition[[#This Row],[Code_Nom]],J$2:J3874,Clef_répartition[[#This Row],[Année]])</f>
        <v>6</v>
      </c>
      <c r="F3874">
        <f>IF(Clef_répartition[[#This Row],[Code_Nom]]=D3873,F3873-1,(COUNTIFS(Clef_répartition[Code_Nom],Clef_répartition[[#This Row],[Code_Nom]],Clef_répartition[Année],Clef_répartition[[#This Row],[Année]])))</f>
        <v>4</v>
      </c>
      <c r="G3874" t="str">
        <f>Clef_répartition[[#This Row],[Code_Nom]]&amp;"_"&amp;Clef_répartition[[#This Row],[Nombre]]&amp;"_"&amp;Clef_répartition[[#This Row],[Année]]</f>
        <v>AIAELM_Association intercommunale d'amenée d'eau "La Menthue"_6_2018</v>
      </c>
      <c r="H3874">
        <v>5693</v>
      </c>
      <c r="I3874" t="s">
        <v>184</v>
      </c>
      <c r="J3874">
        <v>2018</v>
      </c>
      <c r="K3874">
        <v>5.6583003082342577E-2</v>
      </c>
    </row>
    <row r="3875" spans="1:11" x14ac:dyDescent="0.25">
      <c r="A3875" t="s">
        <v>722</v>
      </c>
      <c r="B3875" t="s">
        <v>685</v>
      </c>
      <c r="C3875" t="s">
        <v>686</v>
      </c>
      <c r="D3875" t="str">
        <f>Clef_répartition[[#This Row],[Code association]]&amp;"_"&amp;Clef_répartition[[#This Row],[Nom association]]</f>
        <v>AIAELM_Association intercommunale d'amenée d'eau "La Menthue"</v>
      </c>
      <c r="E3875">
        <f>COUNTIFS(D$2:D3875,Clef_répartition[[#This Row],[Code_Nom]],J$2:J3875,Clef_répartition[[#This Row],[Année]])</f>
        <v>7</v>
      </c>
      <c r="F3875">
        <f>IF(Clef_répartition[[#This Row],[Code_Nom]]=D3874,F3874-1,(COUNTIFS(Clef_répartition[Code_Nom],Clef_répartition[[#This Row],[Code_Nom]],Clef_répartition[Année],Clef_répartition[[#This Row],[Année]])))</f>
        <v>3</v>
      </c>
      <c r="G3875" t="str">
        <f>Clef_répartition[[#This Row],[Code_Nom]]&amp;"_"&amp;Clef_répartition[[#This Row],[Nombre]]&amp;"_"&amp;Clef_répartition[[#This Row],[Année]]</f>
        <v>AIAELM_Association intercommunale d'amenée d'eau "La Menthue"_7_2018</v>
      </c>
      <c r="H3875">
        <v>5925</v>
      </c>
      <c r="I3875" t="s">
        <v>207</v>
      </c>
      <c r="J3875">
        <v>2018</v>
      </c>
      <c r="K3875">
        <v>4.447380008806693E-2</v>
      </c>
    </row>
    <row r="3876" spans="1:11" x14ac:dyDescent="0.25">
      <c r="A3876" t="s">
        <v>722</v>
      </c>
      <c r="B3876" t="s">
        <v>685</v>
      </c>
      <c r="C3876" t="s">
        <v>686</v>
      </c>
      <c r="D3876" t="str">
        <f>Clef_répartition[[#This Row],[Code association]]&amp;"_"&amp;Clef_répartition[[#This Row],[Nom association]]</f>
        <v>AIAELM_Association intercommunale d'amenée d'eau "La Menthue"</v>
      </c>
      <c r="E3876">
        <f>COUNTIFS(D$2:D3876,Clef_répartition[[#This Row],[Code_Nom]],J$2:J3876,Clef_répartition[[#This Row],[Année]])</f>
        <v>8</v>
      </c>
      <c r="F3876">
        <f>IF(Clef_répartition[[#This Row],[Code_Nom]]=D3875,F3875-1,(COUNTIFS(Clef_répartition[Code_Nom],Clef_répartition[[#This Row],[Code_Nom]],Clef_répartition[Année],Clef_répartition[[#This Row],[Année]])))</f>
        <v>2</v>
      </c>
      <c r="G3876" t="str">
        <f>Clef_répartition[[#This Row],[Code_Nom]]&amp;"_"&amp;Clef_répartition[[#This Row],[Nombre]]&amp;"_"&amp;Clef_répartition[[#This Row],[Année]]</f>
        <v>AIAELM_Association intercommunale d'amenée d'eau "La Menthue"_8_2018</v>
      </c>
      <c r="H3876">
        <v>5929</v>
      </c>
      <c r="I3876" t="s">
        <v>257</v>
      </c>
      <c r="J3876">
        <v>2018</v>
      </c>
      <c r="K3876">
        <v>0.14442976662263321</v>
      </c>
    </row>
    <row r="3877" spans="1:11" x14ac:dyDescent="0.25">
      <c r="A3877" t="s">
        <v>722</v>
      </c>
      <c r="B3877" t="s">
        <v>685</v>
      </c>
      <c r="C3877" t="s">
        <v>686</v>
      </c>
      <c r="D3877" t="str">
        <f>Clef_répartition[[#This Row],[Code association]]&amp;"_"&amp;Clef_répartition[[#This Row],[Nom association]]</f>
        <v>AIAELM_Association intercommunale d'amenée d'eau "La Menthue"</v>
      </c>
      <c r="E3877">
        <f>COUNTIFS(D$2:D3877,Clef_répartition[[#This Row],[Code_Nom]],J$2:J3877,Clef_répartition[[#This Row],[Année]])</f>
        <v>9</v>
      </c>
      <c r="F3877">
        <f>IF(Clef_répartition[[#This Row],[Code_Nom]]=D3876,F3876-1,(COUNTIFS(Clef_répartition[Code_Nom],Clef_répartition[[#This Row],[Code_Nom]],Clef_répartition[Année],Clef_répartition[[#This Row],[Année]])))</f>
        <v>1</v>
      </c>
      <c r="G3877" t="str">
        <f>Clef_répartition[[#This Row],[Code_Nom]]&amp;"_"&amp;Clef_répartition[[#This Row],[Nombre]]&amp;"_"&amp;Clef_répartition[[#This Row],[Année]]</f>
        <v>AIAELM_Association intercommunale d'amenée d'eau "La Menthue"_9_2018</v>
      </c>
      <c r="H3877">
        <v>5932</v>
      </c>
      <c r="I3877" t="s">
        <v>269</v>
      </c>
      <c r="J3877">
        <v>2018</v>
      </c>
      <c r="K3877">
        <v>5.0198150594451783E-2</v>
      </c>
    </row>
    <row r="3878" spans="1:11" x14ac:dyDescent="0.25">
      <c r="A3878" t="s">
        <v>722</v>
      </c>
      <c r="B3878" t="s">
        <v>654</v>
      </c>
      <c r="C3878" t="s">
        <v>655</v>
      </c>
      <c r="D3878" t="str">
        <f>Clef_répartition[[#This Row],[Code association]]&amp;"_"&amp;Clef_répartition[[#This Row],[Nom association]]</f>
        <v>AIDEV_Association intercommunale de distribution d'eau de Vusery</v>
      </c>
      <c r="E3878">
        <f>COUNTIFS(D$2:D3878,Clef_répartition[[#This Row],[Code_Nom]],J$2:J3878,Clef_répartition[[#This Row],[Année]])</f>
        <v>1</v>
      </c>
      <c r="F3878">
        <f>IF(Clef_répartition[[#This Row],[Code_Nom]]=D3877,F3877-1,(COUNTIFS(Clef_répartition[Code_Nom],Clef_répartition[[#This Row],[Code_Nom]],Clef_répartition[Année],Clef_répartition[[#This Row],[Année]])))</f>
        <v>6</v>
      </c>
      <c r="G3878" t="str">
        <f>Clef_répartition[[#This Row],[Code_Nom]]&amp;"_"&amp;Clef_répartition[[#This Row],[Nombre]]&amp;"_"&amp;Clef_répartition[[#This Row],[Année]]</f>
        <v>AIDEV_Association intercommunale de distribution d'eau de Vusery_1_2018</v>
      </c>
      <c r="H3878">
        <v>5661</v>
      </c>
      <c r="I3878" t="s">
        <v>32</v>
      </c>
      <c r="J3878">
        <v>2018</v>
      </c>
      <c r="K3878">
        <v>0</v>
      </c>
    </row>
    <row r="3879" spans="1:11" x14ac:dyDescent="0.25">
      <c r="A3879" t="s">
        <v>722</v>
      </c>
      <c r="B3879" t="s">
        <v>654</v>
      </c>
      <c r="C3879" t="s">
        <v>655</v>
      </c>
      <c r="D3879" t="str">
        <f>Clef_répartition[[#This Row],[Code association]]&amp;"_"&amp;Clef_répartition[[#This Row],[Nom association]]</f>
        <v>AIDEV_Association intercommunale de distribution d'eau de Vusery</v>
      </c>
      <c r="E3879">
        <f>COUNTIFS(D$2:D3879,Clef_répartition[[#This Row],[Code_Nom]],J$2:J3879,Clef_répartition[[#This Row],[Année]])</f>
        <v>2</v>
      </c>
      <c r="F3879">
        <f>IF(Clef_répartition[[#This Row],[Code_Nom]]=D3878,F3878-1,(COUNTIFS(Clef_répartition[Code_Nom],Clef_répartition[[#This Row],[Code_Nom]],Clef_répartition[Année],Clef_répartition[[#This Row],[Année]])))</f>
        <v>5</v>
      </c>
      <c r="G3879" t="str">
        <f>Clef_répartition[[#This Row],[Code_Nom]]&amp;"_"&amp;Clef_répartition[[#This Row],[Nombre]]&amp;"_"&amp;Clef_répartition[[#This Row],[Année]]</f>
        <v>AIDEV_Association intercommunale de distribution d'eau de Vusery_2_2018</v>
      </c>
      <c r="H3879">
        <v>5663</v>
      </c>
      <c r="I3879" t="s">
        <v>45</v>
      </c>
      <c r="J3879">
        <v>2018</v>
      </c>
      <c r="K3879">
        <v>0</v>
      </c>
    </row>
    <row r="3880" spans="1:11" x14ac:dyDescent="0.25">
      <c r="A3880" t="s">
        <v>722</v>
      </c>
      <c r="B3880" t="s">
        <v>654</v>
      </c>
      <c r="C3880" t="s">
        <v>655</v>
      </c>
      <c r="D3880" t="str">
        <f>Clef_répartition[[#This Row],[Code association]]&amp;"_"&amp;Clef_répartition[[#This Row],[Nom association]]</f>
        <v>AIDEV_Association intercommunale de distribution d'eau de Vusery</v>
      </c>
      <c r="E3880">
        <f>COUNTIFS(D$2:D3880,Clef_répartition[[#This Row],[Code_Nom]],J$2:J3880,Clef_répartition[[#This Row],[Année]])</f>
        <v>3</v>
      </c>
      <c r="F3880">
        <f>IF(Clef_répartition[[#This Row],[Code_Nom]]=D3879,F3879-1,(COUNTIFS(Clef_répartition[Code_Nom],Clef_répartition[[#This Row],[Code_Nom]],Clef_répartition[Année],Clef_répartition[[#This Row],[Année]])))</f>
        <v>4</v>
      </c>
      <c r="G3880" t="str">
        <f>Clef_répartition[[#This Row],[Code_Nom]]&amp;"_"&amp;Clef_répartition[[#This Row],[Nombre]]&amp;"_"&amp;Clef_répartition[[#This Row],[Année]]</f>
        <v>AIDEV_Association intercommunale de distribution d'eau de Vusery_3_2018</v>
      </c>
      <c r="H3880">
        <v>5675</v>
      </c>
      <c r="I3880" t="s">
        <v>164</v>
      </c>
      <c r="J3880">
        <v>2018</v>
      </c>
      <c r="K3880">
        <v>0</v>
      </c>
    </row>
    <row r="3881" spans="1:11" x14ac:dyDescent="0.25">
      <c r="A3881" t="s">
        <v>722</v>
      </c>
      <c r="B3881" t="s">
        <v>654</v>
      </c>
      <c r="C3881" t="s">
        <v>655</v>
      </c>
      <c r="D3881" t="str">
        <f>Clef_répartition[[#This Row],[Code association]]&amp;"_"&amp;Clef_répartition[[#This Row],[Nom association]]</f>
        <v>AIDEV_Association intercommunale de distribution d'eau de Vusery</v>
      </c>
      <c r="E3881">
        <f>COUNTIFS(D$2:D3881,Clef_répartition[[#This Row],[Code_Nom]],J$2:J3881,Clef_répartition[[#This Row],[Année]])</f>
        <v>4</v>
      </c>
      <c r="F3881">
        <f>IF(Clef_répartition[[#This Row],[Code_Nom]]=D3880,F3880-1,(COUNTIFS(Clef_répartition[Code_Nom],Clef_répartition[[#This Row],[Code_Nom]],Clef_répartition[Année],Clef_répartition[[#This Row],[Année]])))</f>
        <v>3</v>
      </c>
      <c r="G3881" t="str">
        <f>Clef_répartition[[#This Row],[Code_Nom]]&amp;"_"&amp;Clef_répartition[[#This Row],[Nombre]]&amp;"_"&amp;Clef_répartition[[#This Row],[Année]]</f>
        <v>AIDEV_Association intercommunale de distribution d'eau de Vusery_4_2018</v>
      </c>
      <c r="H3881">
        <v>5693</v>
      </c>
      <c r="I3881" t="s">
        <v>184</v>
      </c>
      <c r="J3881">
        <v>2018</v>
      </c>
      <c r="K3881">
        <v>0</v>
      </c>
    </row>
    <row r="3882" spans="1:11" x14ac:dyDescent="0.25">
      <c r="A3882" t="s">
        <v>722</v>
      </c>
      <c r="B3882" t="s">
        <v>654</v>
      </c>
      <c r="C3882" t="s">
        <v>655</v>
      </c>
      <c r="D3882" t="str">
        <f>Clef_répartition[[#This Row],[Code association]]&amp;"_"&amp;Clef_répartition[[#This Row],[Nom association]]</f>
        <v>AIDEV_Association intercommunale de distribution d'eau de Vusery</v>
      </c>
      <c r="E3882">
        <f>COUNTIFS(D$2:D3882,Clef_répartition[[#This Row],[Code_Nom]],J$2:J3882,Clef_répartition[[#This Row],[Année]])</f>
        <v>5</v>
      </c>
      <c r="F3882">
        <f>IF(Clef_répartition[[#This Row],[Code_Nom]]=D3881,F3881-1,(COUNTIFS(Clef_répartition[Code_Nom],Clef_répartition[[#This Row],[Code_Nom]],Clef_répartition[Année],Clef_répartition[[#This Row],[Année]])))</f>
        <v>2</v>
      </c>
      <c r="G3882" t="str">
        <f>Clef_répartition[[#This Row],[Code_Nom]]&amp;"_"&amp;Clef_répartition[[#This Row],[Nombre]]&amp;"_"&amp;Clef_répartition[[#This Row],[Année]]</f>
        <v>AIDEV_Association intercommunale de distribution d'eau de Vusery_5_2018</v>
      </c>
      <c r="H3882">
        <v>5678</v>
      </c>
      <c r="I3882" t="s">
        <v>192</v>
      </c>
      <c r="J3882">
        <v>2018</v>
      </c>
      <c r="K3882">
        <v>0</v>
      </c>
    </row>
    <row r="3883" spans="1:11" x14ac:dyDescent="0.25">
      <c r="A3883" t="s">
        <v>722</v>
      </c>
      <c r="B3883" t="s">
        <v>654</v>
      </c>
      <c r="C3883" t="s">
        <v>655</v>
      </c>
      <c r="D3883" t="str">
        <f>Clef_répartition[[#This Row],[Code association]]&amp;"_"&amp;Clef_répartition[[#This Row],[Nom association]]</f>
        <v>AIDEV_Association intercommunale de distribution d'eau de Vusery</v>
      </c>
      <c r="E3883">
        <f>COUNTIFS(D$2:D3883,Clef_répartition[[#This Row],[Code_Nom]],J$2:J3883,Clef_répartition[[#This Row],[Année]])</f>
        <v>6</v>
      </c>
      <c r="F3883">
        <f>IF(Clef_répartition[[#This Row],[Code_Nom]]=D3882,F3882-1,(COUNTIFS(Clef_répartition[Code_Nom],Clef_répartition[[#This Row],[Code_Nom]],Clef_répartition[Année],Clef_répartition[[#This Row],[Année]])))</f>
        <v>1</v>
      </c>
      <c r="G3883" t="str">
        <f>Clef_répartition[[#This Row],[Code_Nom]]&amp;"_"&amp;Clef_répartition[[#This Row],[Nombre]]&amp;"_"&amp;Clef_répartition[[#This Row],[Année]]</f>
        <v>AIDEV_Association intercommunale de distribution d'eau de Vusery_6_2018</v>
      </c>
      <c r="H3883">
        <v>5690</v>
      </c>
      <c r="I3883" t="s">
        <v>281</v>
      </c>
      <c r="J3883">
        <v>2018</v>
      </c>
      <c r="K3883">
        <v>0</v>
      </c>
    </row>
    <row r="3884" spans="1:11" x14ac:dyDescent="0.25">
      <c r="A3884" t="s">
        <v>722</v>
      </c>
      <c r="B3884" t="s">
        <v>660</v>
      </c>
      <c r="C3884" t="s">
        <v>661</v>
      </c>
      <c r="D3884" t="str">
        <f>Clef_répartition[[#This Row],[Code association]]&amp;"_"&amp;Clef_répartition[[#This Row],[Nom association]]</f>
        <v>AIEB_Association intercommunale des eaux du Boiron</v>
      </c>
      <c r="E3884">
        <f>COUNTIFS(D$2:D3884,Clef_répartition[[#This Row],[Code_Nom]],J$2:J3884,Clef_répartition[[#This Row],[Année]])</f>
        <v>1</v>
      </c>
      <c r="F3884">
        <f>IF(Clef_répartition[[#This Row],[Code_Nom]]=D3883,F3883-1,(COUNTIFS(Clef_répartition[Code_Nom],Clef_répartition[[#This Row],[Code_Nom]],Clef_répartition[Année],Clef_répartition[[#This Row],[Année]])))</f>
        <v>5</v>
      </c>
      <c r="G3884" t="str">
        <f>Clef_répartition[[#This Row],[Code_Nom]]&amp;"_"&amp;Clef_répartition[[#This Row],[Nombre]]&amp;"_"&amp;Clef_répartition[[#This Row],[Année]]</f>
        <v>AIEB_Association intercommunale des eaux du Boiron_1_2018</v>
      </c>
      <c r="H3884">
        <v>5631</v>
      </c>
      <c r="I3884" t="s">
        <v>92</v>
      </c>
      <c r="J3884">
        <v>2018</v>
      </c>
      <c r="K3884">
        <v>7.47</v>
      </c>
    </row>
    <row r="3885" spans="1:11" x14ac:dyDescent="0.25">
      <c r="A3885" t="s">
        <v>722</v>
      </c>
      <c r="B3885" t="s">
        <v>660</v>
      </c>
      <c r="C3885" t="s">
        <v>661</v>
      </c>
      <c r="D3885" t="str">
        <f>Clef_répartition[[#This Row],[Code association]]&amp;"_"&amp;Clef_répartition[[#This Row],[Nom association]]</f>
        <v>AIEB_Association intercommunale des eaux du Boiron</v>
      </c>
      <c r="E3885">
        <f>COUNTIFS(D$2:D3885,Clef_répartition[[#This Row],[Code_Nom]],J$2:J3885,Clef_répartition[[#This Row],[Année]])</f>
        <v>2</v>
      </c>
      <c r="F3885">
        <f>IF(Clef_répartition[[#This Row],[Code_Nom]]=D3884,F3884-1,(COUNTIFS(Clef_répartition[Code_Nom],Clef_répartition[[#This Row],[Code_Nom]],Clef_répartition[Année],Clef_répartition[[#This Row],[Année]])))</f>
        <v>4</v>
      </c>
      <c r="G3885" t="str">
        <f>Clef_répartition[[#This Row],[Code_Nom]]&amp;"_"&amp;Clef_répartition[[#This Row],[Nombre]]&amp;"_"&amp;Clef_répartition[[#This Row],[Année]]</f>
        <v>AIEB_Association intercommunale des eaux du Boiron_2_2018</v>
      </c>
      <c r="H3885">
        <v>5639</v>
      </c>
      <c r="I3885" t="s">
        <v>166</v>
      </c>
      <c r="J3885">
        <v>2018</v>
      </c>
      <c r="K3885">
        <v>7.9</v>
      </c>
    </row>
    <row r="3886" spans="1:11" x14ac:dyDescent="0.25">
      <c r="A3886" t="s">
        <v>722</v>
      </c>
      <c r="B3886" t="s">
        <v>660</v>
      </c>
      <c r="C3886" t="s">
        <v>661</v>
      </c>
      <c r="D3886" t="str">
        <f>Clef_répartition[[#This Row],[Code association]]&amp;"_"&amp;Clef_répartition[[#This Row],[Nom association]]</f>
        <v>AIEB_Association intercommunale des eaux du Boiron</v>
      </c>
      <c r="E3886">
        <f>COUNTIFS(D$2:D3886,Clef_répartition[[#This Row],[Code_Nom]],J$2:J3886,Clef_répartition[[#This Row],[Année]])</f>
        <v>3</v>
      </c>
      <c r="F3886">
        <f>IF(Clef_répartition[[#This Row],[Code_Nom]]=D3885,F3885-1,(COUNTIFS(Clef_répartition[Code_Nom],Clef_répartition[[#This Row],[Code_Nom]],Clef_répartition[Année],Clef_répartition[[#This Row],[Année]])))</f>
        <v>3</v>
      </c>
      <c r="G3886" t="str">
        <f>Clef_répartition[[#This Row],[Code_Nom]]&amp;"_"&amp;Clef_répartition[[#This Row],[Nombre]]&amp;"_"&amp;Clef_répartition[[#This Row],[Année]]</f>
        <v>AIEB_Association intercommunale des eaux du Boiron_3_2018</v>
      </c>
      <c r="H3886">
        <v>5640</v>
      </c>
      <c r="I3886" t="s">
        <v>168</v>
      </c>
      <c r="J3886">
        <v>2018</v>
      </c>
      <c r="K3886">
        <v>6.87</v>
      </c>
    </row>
    <row r="3887" spans="1:11" x14ac:dyDescent="0.25">
      <c r="A3887" t="s">
        <v>722</v>
      </c>
      <c r="B3887" t="s">
        <v>660</v>
      </c>
      <c r="C3887" t="s">
        <v>661</v>
      </c>
      <c r="D3887" t="str">
        <f>Clef_répartition[[#This Row],[Code association]]&amp;"_"&amp;Clef_répartition[[#This Row],[Nom association]]</f>
        <v>AIEB_Association intercommunale des eaux du Boiron</v>
      </c>
      <c r="E3887">
        <f>COUNTIFS(D$2:D3887,Clef_répartition[[#This Row],[Code_Nom]],J$2:J3887,Clef_répartition[[#This Row],[Année]])</f>
        <v>4</v>
      </c>
      <c r="F3887">
        <f>IF(Clef_répartition[[#This Row],[Code_Nom]]=D3886,F3886-1,(COUNTIFS(Clef_répartition[Code_Nom],Clef_répartition[[#This Row],[Code_Nom]],Clef_répartition[Année],Clef_répartition[[#This Row],[Année]])))</f>
        <v>2</v>
      </c>
      <c r="G3887" t="str">
        <f>Clef_répartition[[#This Row],[Code_Nom]]&amp;"_"&amp;Clef_répartition[[#This Row],[Nombre]]&amp;"_"&amp;Clef_répartition[[#This Row],[Année]]</f>
        <v>AIEB_Association intercommunale des eaux du Boiron_4_2018</v>
      </c>
      <c r="H3887">
        <v>5649</v>
      </c>
      <c r="I3887" t="s">
        <v>264</v>
      </c>
      <c r="J3887">
        <v>2018</v>
      </c>
      <c r="K3887">
        <v>19.329999999999998</v>
      </c>
    </row>
    <row r="3888" spans="1:11" x14ac:dyDescent="0.25">
      <c r="A3888" t="s">
        <v>722</v>
      </c>
      <c r="B3888" t="s">
        <v>660</v>
      </c>
      <c r="C3888" t="s">
        <v>661</v>
      </c>
      <c r="D3888" t="str">
        <f>Clef_répartition[[#This Row],[Code association]]&amp;"_"&amp;Clef_répartition[[#This Row],[Nom association]]</f>
        <v>AIEB_Association intercommunale des eaux du Boiron</v>
      </c>
      <c r="E3888">
        <f>COUNTIFS(D$2:D3888,Clef_répartition[[#This Row],[Code_Nom]],J$2:J3888,Clef_répartition[[#This Row],[Année]])</f>
        <v>5</v>
      </c>
      <c r="F3888">
        <f>IF(Clef_répartition[[#This Row],[Code_Nom]]=D3887,F3887-1,(COUNTIFS(Clef_répartition[Code_Nom],Clef_répartition[[#This Row],[Code_Nom]],Clef_répartition[Année],Clef_répartition[[#This Row],[Année]])))</f>
        <v>1</v>
      </c>
      <c r="G3888" t="str">
        <f>Clef_répartition[[#This Row],[Code_Nom]]&amp;"_"&amp;Clef_répartition[[#This Row],[Nombre]]&amp;"_"&amp;Clef_répartition[[#This Row],[Année]]</f>
        <v>AIEB_Association intercommunale des eaux du Boiron_5_2018</v>
      </c>
      <c r="H3888">
        <v>5652</v>
      </c>
      <c r="I3888" t="s">
        <v>284</v>
      </c>
      <c r="J3888">
        <v>2018</v>
      </c>
      <c r="K3888">
        <v>6.08</v>
      </c>
    </row>
    <row r="3889" spans="1:11" x14ac:dyDescent="0.25">
      <c r="A3889" t="s">
        <v>722</v>
      </c>
      <c r="B3889" t="s">
        <v>547</v>
      </c>
      <c r="C3889" t="s">
        <v>548</v>
      </c>
      <c r="D3889" t="str">
        <f>Clef_répartition[[#This Row],[Code association]]&amp;"_"&amp;Clef_répartition[[#This Row],[Nom association]]</f>
        <v>AIEBBM_Association intercommunale des Eaux de Ballens - Berolle - Mollens</v>
      </c>
      <c r="E3889">
        <f>COUNTIFS(D$2:D3889,Clef_répartition[[#This Row],[Code_Nom]],J$2:J3889,Clef_répartition[[#This Row],[Année]])</f>
        <v>1</v>
      </c>
      <c r="F3889">
        <f>IF(Clef_répartition[[#This Row],[Code_Nom]]=D3888,F3888-1,(COUNTIFS(Clef_répartition[Code_Nom],Clef_répartition[[#This Row],[Code_Nom]],Clef_répartition[Année],Clef_répartition[[#This Row],[Année]])))</f>
        <v>3</v>
      </c>
      <c r="G3889" t="str">
        <f>Clef_répartition[[#This Row],[Code_Nom]]&amp;"_"&amp;Clef_répartition[[#This Row],[Nombre]]&amp;"_"&amp;Clef_répartition[[#This Row],[Année]]</f>
        <v>AIEBBM_Association intercommunale des Eaux de Ballens - Berolle - Mollens_1_2018</v>
      </c>
      <c r="H3889">
        <v>5423</v>
      </c>
      <c r="I3889" t="s">
        <v>12</v>
      </c>
      <c r="J3889">
        <v>2018</v>
      </c>
      <c r="K3889">
        <v>0</v>
      </c>
    </row>
    <row r="3890" spans="1:11" x14ac:dyDescent="0.25">
      <c r="A3890" t="s">
        <v>722</v>
      </c>
      <c r="B3890" t="s">
        <v>547</v>
      </c>
      <c r="C3890" t="s">
        <v>548</v>
      </c>
      <c r="D3890" t="str">
        <f>Clef_répartition[[#This Row],[Code association]]&amp;"_"&amp;Clef_répartition[[#This Row],[Nom association]]</f>
        <v>AIEBBM_Association intercommunale des Eaux de Ballens - Berolle - Mollens</v>
      </c>
      <c r="E3890">
        <f>COUNTIFS(D$2:D3890,Clef_répartition[[#This Row],[Code_Nom]],J$2:J3890,Clef_répartition[[#This Row],[Année]])</f>
        <v>2</v>
      </c>
      <c r="F3890">
        <f>IF(Clef_répartition[[#This Row],[Code_Nom]]=D3889,F3889-1,(COUNTIFS(Clef_répartition[Code_Nom],Clef_répartition[[#This Row],[Code_Nom]],Clef_répartition[Année],Clef_répartition[[#This Row],[Année]])))</f>
        <v>2</v>
      </c>
      <c r="G3890" t="str">
        <f>Clef_répartition[[#This Row],[Code_Nom]]&amp;"_"&amp;Clef_répartition[[#This Row],[Nombre]]&amp;"_"&amp;Clef_répartition[[#This Row],[Année]]</f>
        <v>AIEBBM_Association intercommunale des Eaux de Ballens - Berolle - Mollens_2_2018</v>
      </c>
      <c r="H3890">
        <v>5424</v>
      </c>
      <c r="I3890" t="s">
        <v>20</v>
      </c>
      <c r="J3890">
        <v>2018</v>
      </c>
      <c r="K3890">
        <v>0</v>
      </c>
    </row>
    <row r="3891" spans="1:11" x14ac:dyDescent="0.25">
      <c r="A3891" t="s">
        <v>722</v>
      </c>
      <c r="B3891" t="s">
        <v>547</v>
      </c>
      <c r="C3891" t="s">
        <v>548</v>
      </c>
      <c r="D3891" t="str">
        <f>Clef_répartition[[#This Row],[Code association]]&amp;"_"&amp;Clef_répartition[[#This Row],[Nom association]]</f>
        <v>AIEBBM_Association intercommunale des Eaux de Ballens - Berolle - Mollens</v>
      </c>
      <c r="E3891">
        <f>COUNTIFS(D$2:D3891,Clef_répartition[[#This Row],[Code_Nom]],J$2:J3891,Clef_répartition[[#This Row],[Année]])</f>
        <v>3</v>
      </c>
      <c r="F3891">
        <f>IF(Clef_répartition[[#This Row],[Code_Nom]]=D3890,F3890-1,(COUNTIFS(Clef_répartition[Code_Nom],Clef_répartition[[#This Row],[Code_Nom]],Clef_répartition[Année],Clef_répartition[[#This Row],[Année]])))</f>
        <v>1</v>
      </c>
      <c r="G3891" t="str">
        <f>Clef_répartition[[#This Row],[Code_Nom]]&amp;"_"&amp;Clef_répartition[[#This Row],[Nombre]]&amp;"_"&amp;Clef_répartition[[#This Row],[Année]]</f>
        <v>AIEBBM_Association intercommunale des Eaux de Ballens - Berolle - Mollens_3_2018</v>
      </c>
      <c r="H3891">
        <v>5431</v>
      </c>
      <c r="I3891" t="s">
        <v>179</v>
      </c>
      <c r="J3891">
        <v>2018</v>
      </c>
      <c r="K3891">
        <v>0</v>
      </c>
    </row>
    <row r="3892" spans="1:11" x14ac:dyDescent="0.25">
      <c r="A3892" t="s">
        <v>722</v>
      </c>
      <c r="B3892" t="s">
        <v>627</v>
      </c>
      <c r="C3892" t="s">
        <v>628</v>
      </c>
      <c r="D389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2">
        <f>COUNTIFS(D$2:D3892,Clef_répartition[[#This Row],[Code_Nom]],J$2:J3892,Clef_répartition[[#This Row],[Année]])</f>
        <v>1</v>
      </c>
      <c r="F3892">
        <f>IF(Clef_répartition[[#This Row],[Code_Nom]]=D3891,F3891-1,(COUNTIFS(Clef_répartition[Code_Nom],Clef_répartition[[#This Row],[Code_Nom]],Clef_répartition[Année],Clef_répartition[[#This Row],[Année]])))</f>
        <v>7</v>
      </c>
      <c r="G389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Cossonay-Penthalaz-Penthaz-Daillens-Bettens_1_2018</v>
      </c>
      <c r="H3892">
        <v>5471</v>
      </c>
      <c r="I3892" t="s">
        <v>21</v>
      </c>
      <c r="J3892">
        <v>2018</v>
      </c>
      <c r="K3892">
        <v>0.05</v>
      </c>
    </row>
    <row r="3893" spans="1:11" x14ac:dyDescent="0.25">
      <c r="A3893" t="s">
        <v>722</v>
      </c>
      <c r="B3893" t="s">
        <v>627</v>
      </c>
      <c r="C3893" t="s">
        <v>628</v>
      </c>
      <c r="D389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3">
        <f>COUNTIFS(D$2:D3893,Clef_répartition[[#This Row],[Code_Nom]],J$2:J3893,Clef_répartition[[#This Row],[Année]])</f>
        <v>2</v>
      </c>
      <c r="F3893">
        <f>IF(Clef_répartition[[#This Row],[Code_Nom]]=D3892,F3892-1,(COUNTIFS(Clef_répartition[Code_Nom],Clef_répartition[[#This Row],[Code_Nom]],Clef_répartition[Année],Clef_répartition[[#This Row],[Année]])))</f>
        <v>6</v>
      </c>
      <c r="G389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Cossonay-Penthalaz-Penthaz-Daillens-Bettens_2_2018</v>
      </c>
      <c r="H3893">
        <v>5472</v>
      </c>
      <c r="I3893" t="s">
        <v>34</v>
      </c>
      <c r="J3893">
        <v>2018</v>
      </c>
      <c r="K3893">
        <v>0.03</v>
      </c>
    </row>
    <row r="3894" spans="1:11" x14ac:dyDescent="0.25">
      <c r="A3894" t="s">
        <v>722</v>
      </c>
      <c r="B3894" t="s">
        <v>627</v>
      </c>
      <c r="C3894" t="s">
        <v>628</v>
      </c>
      <c r="D3894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4">
        <f>COUNTIFS(D$2:D3894,Clef_répartition[[#This Row],[Code_Nom]],J$2:J3894,Clef_répartition[[#This Row],[Année]])</f>
        <v>3</v>
      </c>
      <c r="F3894">
        <f>IF(Clef_répartition[[#This Row],[Code_Nom]]=D3893,F3893-1,(COUNTIFS(Clef_répartition[Code_Nom],Clef_répartition[[#This Row],[Code_Nom]],Clef_répartition[Année],Clef_répartition[[#This Row],[Année]])))</f>
        <v>5</v>
      </c>
      <c r="G3894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Cossonay-Penthalaz-Penthaz-Daillens-Bettens_3_2018</v>
      </c>
      <c r="H3894">
        <v>5477</v>
      </c>
      <c r="I3894" t="s">
        <v>79</v>
      </c>
      <c r="J3894">
        <v>2018</v>
      </c>
      <c r="K3894">
        <v>0.32</v>
      </c>
    </row>
    <row r="3895" spans="1:11" x14ac:dyDescent="0.25">
      <c r="A3895" t="s">
        <v>722</v>
      </c>
      <c r="B3895" t="s">
        <v>627</v>
      </c>
      <c r="C3895" t="s">
        <v>628</v>
      </c>
      <c r="D3895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5">
        <f>COUNTIFS(D$2:D3895,Clef_répartition[[#This Row],[Code_Nom]],J$2:J3895,Clef_répartition[[#This Row],[Année]])</f>
        <v>4</v>
      </c>
      <c r="F3895">
        <f>IF(Clef_répartition[[#This Row],[Code_Nom]]=D3894,F3894-1,(COUNTIFS(Clef_répartition[Code_Nom],Clef_répartition[[#This Row],[Code_Nom]],Clef_répartition[Année],Clef_répartition[[#This Row],[Année]])))</f>
        <v>4</v>
      </c>
      <c r="G3895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Cossonay-Penthalaz-Penthaz-Daillens-Bettens_4_2018</v>
      </c>
      <c r="H3895">
        <v>5480</v>
      </c>
      <c r="I3895" t="s">
        <v>90</v>
      </c>
      <c r="J3895">
        <v>2018</v>
      </c>
      <c r="K3895">
        <v>0.09</v>
      </c>
    </row>
    <row r="3896" spans="1:11" x14ac:dyDescent="0.25">
      <c r="A3896" t="s">
        <v>722</v>
      </c>
      <c r="B3896" t="s">
        <v>627</v>
      </c>
      <c r="C3896" t="s">
        <v>628</v>
      </c>
      <c r="D3896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6">
        <f>COUNTIFS(D$2:D3896,Clef_répartition[[#This Row],[Code_Nom]],J$2:J3896,Clef_répartition[[#This Row],[Année]])</f>
        <v>5</v>
      </c>
      <c r="F3896">
        <f>IF(Clef_répartition[[#This Row],[Code_Nom]]=D3895,F3895-1,(COUNTIFS(Clef_répartition[Code_Nom],Clef_répartition[[#This Row],[Code_Nom]],Clef_répartition[Année],Clef_répartition[[#This Row],[Année]])))</f>
        <v>3</v>
      </c>
      <c r="G3896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Cossonay-Penthalaz-Penthaz-Daillens-Bettens_5_2018</v>
      </c>
      <c r="H3896">
        <v>5495</v>
      </c>
      <c r="I3896" t="s">
        <v>212</v>
      </c>
      <c r="J3896">
        <v>2018</v>
      </c>
      <c r="K3896">
        <v>0.27</v>
      </c>
    </row>
    <row r="3897" spans="1:11" x14ac:dyDescent="0.25">
      <c r="A3897" t="s">
        <v>722</v>
      </c>
      <c r="B3897" t="s">
        <v>627</v>
      </c>
      <c r="C3897" t="s">
        <v>628</v>
      </c>
      <c r="D389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7">
        <f>COUNTIFS(D$2:D3897,Clef_répartition[[#This Row],[Code_Nom]],J$2:J3897,Clef_répartition[[#This Row],[Année]])</f>
        <v>6</v>
      </c>
      <c r="F3897">
        <f>IF(Clef_répartition[[#This Row],[Code_Nom]]=D3896,F3896-1,(COUNTIFS(Clef_répartition[Code_Nom],Clef_répartition[[#This Row],[Code_Nom]],Clef_répartition[Année],Clef_répartition[[#This Row],[Année]])))</f>
        <v>2</v>
      </c>
      <c r="G389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Cossonay-Penthalaz-Penthaz-Daillens-Bettens_6_2018</v>
      </c>
      <c r="H3897">
        <v>5496</v>
      </c>
      <c r="I3897" t="s">
        <v>213</v>
      </c>
      <c r="J3897">
        <v>2018</v>
      </c>
      <c r="K3897">
        <v>0.15</v>
      </c>
    </row>
    <row r="3898" spans="1:11" x14ac:dyDescent="0.25">
      <c r="A3898" t="s">
        <v>722</v>
      </c>
      <c r="B3898" t="s">
        <v>627</v>
      </c>
      <c r="C3898" t="s">
        <v>628</v>
      </c>
      <c r="D389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3898">
        <f>COUNTIFS(D$2:D3898,Clef_répartition[[#This Row],[Code_Nom]],J$2:J3898,Clef_répartition[[#This Row],[Année]])</f>
        <v>7</v>
      </c>
      <c r="F3898">
        <f>IF(Clef_répartition[[#This Row],[Code_Nom]]=D3897,F3897-1,(COUNTIFS(Clef_répartition[Code_Nom],Clef_répartition[[#This Row],[Code_Nom]],Clef_répartition[Année],Clef_répartition[[#This Row],[Année]])))</f>
        <v>1</v>
      </c>
      <c r="G389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Cossonay-Penthalaz-Penthaz-Daillens-Bettens_7_2018</v>
      </c>
      <c r="H3898">
        <v>5501</v>
      </c>
      <c r="I3898" t="s">
        <v>258</v>
      </c>
      <c r="J3898">
        <v>2018</v>
      </c>
      <c r="K3898">
        <v>0.09</v>
      </c>
    </row>
    <row r="3899" spans="1:11" x14ac:dyDescent="0.25">
      <c r="A3899" t="s">
        <v>722</v>
      </c>
      <c r="B3899" t="s">
        <v>695</v>
      </c>
      <c r="C3899" t="s">
        <v>696</v>
      </c>
      <c r="D3899" t="str">
        <f>Clef_répartition[[#This Row],[Code association]]&amp;"_"&amp;Clef_répartition[[#This Row],[Nom association]]</f>
        <v>AIEE Nyon_Association intercommunale pour l'épuration des eaux Bougy-Féchy-Perroy</v>
      </c>
      <c r="E3899">
        <f>COUNTIFS(D$2:D3899,Clef_répartition[[#This Row],[Code_Nom]],J$2:J3899,Clef_répartition[[#This Row],[Année]])</f>
        <v>1</v>
      </c>
      <c r="F3899">
        <f>IF(Clef_répartition[[#This Row],[Code_Nom]]=D3898,F3898-1,(COUNTIFS(Clef_répartition[Code_Nom],Clef_répartition[[#This Row],[Code_Nom]],Clef_répartition[Année],Clef_répartition[[#This Row],[Année]])))</f>
        <v>3</v>
      </c>
      <c r="G3899" t="str">
        <f>Clef_répartition[[#This Row],[Code_Nom]]&amp;"_"&amp;Clef_répartition[[#This Row],[Nombre]]&amp;"_"&amp;Clef_répartition[[#This Row],[Année]]</f>
        <v>AIEE Nyon_Association intercommunale pour l'épuration des eaux Bougy-Féchy-Perroy_1_2018</v>
      </c>
      <c r="H3899">
        <v>5426</v>
      </c>
      <c r="I3899" t="s">
        <v>31</v>
      </c>
      <c r="J3899">
        <v>2018</v>
      </c>
      <c r="K3899">
        <v>0.16943291839557401</v>
      </c>
    </row>
    <row r="3900" spans="1:11" x14ac:dyDescent="0.25">
      <c r="A3900" t="s">
        <v>722</v>
      </c>
      <c r="B3900" t="s">
        <v>695</v>
      </c>
      <c r="C3900" t="s">
        <v>696</v>
      </c>
      <c r="D3900" t="str">
        <f>Clef_répartition[[#This Row],[Code association]]&amp;"_"&amp;Clef_répartition[[#This Row],[Nom association]]</f>
        <v>AIEE Nyon_Association intercommunale pour l'épuration des eaux Bougy-Féchy-Perroy</v>
      </c>
      <c r="E3900">
        <f>COUNTIFS(D$2:D3900,Clef_répartition[[#This Row],[Code_Nom]],J$2:J3900,Clef_répartition[[#This Row],[Année]])</f>
        <v>2</v>
      </c>
      <c r="F3900">
        <f>IF(Clef_répartition[[#This Row],[Code_Nom]]=D3899,F3899-1,(COUNTIFS(Clef_répartition[Code_Nom],Clef_répartition[[#This Row],[Code_Nom]],Clef_répartition[Année],Clef_répartition[[#This Row],[Année]])))</f>
        <v>2</v>
      </c>
      <c r="G3900" t="str">
        <f>Clef_répartition[[#This Row],[Code_Nom]]&amp;"_"&amp;Clef_répartition[[#This Row],[Nombre]]&amp;"_"&amp;Clef_répartition[[#This Row],[Année]]</f>
        <v>AIEE Nyon_Association intercommunale pour l'épuration des eaux Bougy-Féchy-Perroy_2_2018</v>
      </c>
      <c r="H3900">
        <v>5427</v>
      </c>
      <c r="I3900" t="s">
        <v>112</v>
      </c>
      <c r="J3900">
        <v>2018</v>
      </c>
      <c r="K3900">
        <v>0.29737206085753803</v>
      </c>
    </row>
    <row r="3901" spans="1:11" x14ac:dyDescent="0.25">
      <c r="A3901" t="s">
        <v>722</v>
      </c>
      <c r="B3901" t="s">
        <v>695</v>
      </c>
      <c r="C3901" t="s">
        <v>696</v>
      </c>
      <c r="D3901" t="str">
        <f>Clef_répartition[[#This Row],[Code association]]&amp;"_"&amp;Clef_répartition[[#This Row],[Nom association]]</f>
        <v>AIEE Nyon_Association intercommunale pour l'épuration des eaux Bougy-Féchy-Perroy</v>
      </c>
      <c r="E3901">
        <f>COUNTIFS(D$2:D3901,Clef_répartition[[#This Row],[Code_Nom]],J$2:J3901,Clef_répartition[[#This Row],[Année]])</f>
        <v>3</v>
      </c>
      <c r="F3901">
        <f>IF(Clef_répartition[[#This Row],[Code_Nom]]=D3900,F3900-1,(COUNTIFS(Clef_répartition[Code_Nom],Clef_répartition[[#This Row],[Code_Nom]],Clef_répartition[Année],Clef_répartition[[#This Row],[Année]])))</f>
        <v>1</v>
      </c>
      <c r="G3901" t="str">
        <f>Clef_répartition[[#This Row],[Code_Nom]]&amp;"_"&amp;Clef_répartition[[#This Row],[Nombre]]&amp;"_"&amp;Clef_répartition[[#This Row],[Année]]</f>
        <v>AIEE Nyon_Association intercommunale pour l'épuration des eaux Bougy-Féchy-Perroy_3_2018</v>
      </c>
      <c r="H3901">
        <v>5860</v>
      </c>
      <c r="I3901" t="s">
        <v>215</v>
      </c>
      <c r="J3901">
        <v>2018</v>
      </c>
      <c r="K3901">
        <v>0.53319502074688796</v>
      </c>
    </row>
    <row r="3902" spans="1:11" x14ac:dyDescent="0.25">
      <c r="A3902" t="s">
        <v>722</v>
      </c>
      <c r="B3902" t="s">
        <v>507</v>
      </c>
      <c r="C3902" t="s">
        <v>508</v>
      </c>
      <c r="D3902" t="str">
        <f>Clef_répartition[[#This Row],[Code association]]&amp;"_"&amp;Clef_répartition[[#This Row],[Nom association]]</f>
        <v>AIEHJ_Association intercommunale des eaux  du Haut-Jorat</v>
      </c>
      <c r="E3902">
        <f>COUNTIFS(D$2:D3902,Clef_répartition[[#This Row],[Code_Nom]],J$2:J3902,Clef_répartition[[#This Row],[Année]])</f>
        <v>1</v>
      </c>
      <c r="F3902">
        <f>IF(Clef_répartition[[#This Row],[Code_Nom]]=D3901,F3901-1,(COUNTIFS(Clef_répartition[Code_Nom],Clef_répartition[[#This Row],[Code_Nom]],Clef_répartition[Année],Clef_répartition[[#This Row],[Année]])))</f>
        <v>5</v>
      </c>
      <c r="G3902" t="str">
        <f>Clef_répartition[[#This Row],[Code_Nom]]&amp;"_"&amp;Clef_répartition[[#This Row],[Nombre]]&amp;"_"&amp;Clef_répartition[[#This Row],[Année]]</f>
        <v>AIEHJ_Association intercommunale des eaux  du Haut-Jorat_1_2018</v>
      </c>
      <c r="H3902">
        <v>5673</v>
      </c>
      <c r="I3902" t="s">
        <v>137</v>
      </c>
      <c r="J3902">
        <v>2018</v>
      </c>
      <c r="K3902">
        <v>0.12</v>
      </c>
    </row>
    <row r="3903" spans="1:11" x14ac:dyDescent="0.25">
      <c r="A3903" t="s">
        <v>722</v>
      </c>
      <c r="B3903" t="s">
        <v>507</v>
      </c>
      <c r="C3903" t="s">
        <v>508</v>
      </c>
      <c r="D3903" t="str">
        <f>Clef_répartition[[#This Row],[Code association]]&amp;"_"&amp;Clef_répartition[[#This Row],[Nom association]]</f>
        <v>AIEHJ_Association intercommunale des eaux  du Haut-Jorat</v>
      </c>
      <c r="E3903">
        <f>COUNTIFS(D$2:D3903,Clef_répartition[[#This Row],[Code_Nom]],J$2:J3903,Clef_répartition[[#This Row],[Année]])</f>
        <v>2</v>
      </c>
      <c r="F3903">
        <f>IF(Clef_répartition[[#This Row],[Code_Nom]]=D3902,F3902-1,(COUNTIFS(Clef_répartition[Code_Nom],Clef_répartition[[#This Row],[Code_Nom]],Clef_répartition[Année],Clef_répartition[[#This Row],[Année]])))</f>
        <v>4</v>
      </c>
      <c r="G3903" t="str">
        <f>Clef_répartition[[#This Row],[Code_Nom]]&amp;"_"&amp;Clef_répartition[[#This Row],[Nombre]]&amp;"_"&amp;Clef_répartition[[#This Row],[Année]]</f>
        <v>AIEHJ_Association intercommunale des eaux  du Haut-Jorat_2_2018</v>
      </c>
      <c r="H3903">
        <v>5804</v>
      </c>
      <c r="I3903" t="s">
        <v>139</v>
      </c>
      <c r="J3903">
        <v>2018</v>
      </c>
      <c r="K3903">
        <v>0.51</v>
      </c>
    </row>
    <row r="3904" spans="1:11" x14ac:dyDescent="0.25">
      <c r="A3904" t="s">
        <v>722</v>
      </c>
      <c r="B3904" t="s">
        <v>507</v>
      </c>
      <c r="C3904" t="s">
        <v>508</v>
      </c>
      <c r="D3904" t="str">
        <f>Clef_répartition[[#This Row],[Code association]]&amp;"_"&amp;Clef_répartition[[#This Row],[Nom association]]</f>
        <v>AIEHJ_Association intercommunale des eaux  du Haut-Jorat</v>
      </c>
      <c r="E3904">
        <f>COUNTIFS(D$2:D3904,Clef_répartition[[#This Row],[Code_Nom]],J$2:J3904,Clef_répartition[[#This Row],[Année]])</f>
        <v>3</v>
      </c>
      <c r="F3904">
        <f>IF(Clef_répartition[[#This Row],[Code_Nom]]=D3903,F3903-1,(COUNTIFS(Clef_répartition[Code_Nom],Clef_répartition[[#This Row],[Code_Nom]],Clef_répartition[Année],Clef_répartition[[#This Row],[Année]])))</f>
        <v>3</v>
      </c>
      <c r="G3904" t="str">
        <f>Clef_répartition[[#This Row],[Code_Nom]]&amp;"_"&amp;Clef_répartition[[#This Row],[Nombre]]&amp;"_"&amp;Clef_répartition[[#This Row],[Année]]</f>
        <v>AIEHJ_Association intercommunale des eaux  du Haut-Jorat_3_2018</v>
      </c>
      <c r="H3904">
        <v>5540</v>
      </c>
      <c r="I3904" t="s">
        <v>186</v>
      </c>
      <c r="J3904">
        <v>2018</v>
      </c>
      <c r="K3904">
        <v>0.1</v>
      </c>
    </row>
    <row r="3905" spans="1:11" x14ac:dyDescent="0.25">
      <c r="A3905" t="s">
        <v>722</v>
      </c>
      <c r="B3905" t="s">
        <v>507</v>
      </c>
      <c r="C3905" t="s">
        <v>508</v>
      </c>
      <c r="D3905" t="str">
        <f>Clef_répartition[[#This Row],[Code association]]&amp;"_"&amp;Clef_répartition[[#This Row],[Nom association]]</f>
        <v>AIEHJ_Association intercommunale des eaux  du Haut-Jorat</v>
      </c>
      <c r="E3905">
        <f>COUNTIFS(D$2:D3905,Clef_répartition[[#This Row],[Code_Nom]],J$2:J3905,Clef_répartition[[#This Row],[Année]])</f>
        <v>4</v>
      </c>
      <c r="F3905">
        <f>IF(Clef_répartition[[#This Row],[Code_Nom]]=D3904,F3904-1,(COUNTIFS(Clef_répartition[Code_Nom],Clef_répartition[[#This Row],[Code_Nom]],Clef_répartition[Année],Clef_répartition[[#This Row],[Année]])))</f>
        <v>2</v>
      </c>
      <c r="G3905" t="str">
        <f>Clef_répartition[[#This Row],[Code_Nom]]&amp;"_"&amp;Clef_répartition[[#This Row],[Nombre]]&amp;"_"&amp;Clef_répartition[[#This Row],[Année]]</f>
        <v>AIEHJ_Association intercommunale des eaux  du Haut-Jorat_4_2018</v>
      </c>
      <c r="H3905">
        <v>5533</v>
      </c>
      <c r="I3905" t="s">
        <v>216</v>
      </c>
      <c r="J3905">
        <v>2018</v>
      </c>
      <c r="K3905">
        <v>0.27</v>
      </c>
    </row>
    <row r="3906" spans="1:11" x14ac:dyDescent="0.25">
      <c r="A3906" t="s">
        <v>722</v>
      </c>
      <c r="B3906" t="s">
        <v>507</v>
      </c>
      <c r="C3906" t="s">
        <v>508</v>
      </c>
      <c r="D3906" t="str">
        <f>Clef_répartition[[#This Row],[Code association]]&amp;"_"&amp;Clef_répartition[[#This Row],[Nom association]]</f>
        <v>AIEHJ_Association intercommunale des eaux  du Haut-Jorat</v>
      </c>
      <c r="E3906">
        <f>COUNTIFS(D$2:D3906,Clef_répartition[[#This Row],[Code_Nom]],J$2:J3906,Clef_répartition[[#This Row],[Année]])</f>
        <v>5</v>
      </c>
      <c r="F3906">
        <f>IF(Clef_répartition[[#This Row],[Code_Nom]]=D3905,F3905-1,(COUNTIFS(Clef_répartition[Code_Nom],Clef_répartition[[#This Row],[Code_Nom]],Clef_répartition[Année],Clef_répartition[[#This Row],[Année]])))</f>
        <v>1</v>
      </c>
      <c r="G3906" t="str">
        <f>Clef_répartition[[#This Row],[Code_Nom]]&amp;"_"&amp;Clef_répartition[[#This Row],[Nombre]]&amp;"_"&amp;Clef_répartition[[#This Row],[Année]]</f>
        <v>AIEHJ_Association intercommunale des eaux  du Haut-Jorat_5_2018</v>
      </c>
      <c r="H3906">
        <v>5684</v>
      </c>
      <c r="I3906" t="s">
        <v>237</v>
      </c>
      <c r="J3906">
        <v>2018</v>
      </c>
      <c r="K3906">
        <v>0</v>
      </c>
    </row>
    <row r="3907" spans="1:11" x14ac:dyDescent="0.25">
      <c r="A3907" t="s">
        <v>722</v>
      </c>
      <c r="B3907" t="s">
        <v>581</v>
      </c>
      <c r="C3907" t="s">
        <v>582</v>
      </c>
      <c r="D3907" t="str">
        <f>Clef_répartition[[#This Row],[Code association]]&amp;"_"&amp;Clef_répartition[[#This Row],[Nom association]]</f>
        <v>AIEJ_Association Intercommunale des Eaux du Jorat</v>
      </c>
      <c r="E3907">
        <f>COUNTIFS(D$2:D3907,Clef_répartition[[#This Row],[Code_Nom]],J$2:J3907,Clef_répartition[[#This Row],[Année]])</f>
        <v>1</v>
      </c>
      <c r="F3907">
        <f>IF(Clef_répartition[[#This Row],[Code_Nom]]=D3906,F3906-1,(COUNTIFS(Clef_répartition[Code_Nom],Clef_répartition[[#This Row],[Code_Nom]],Clef_répartition[Année],Clef_répartition[[#This Row],[Année]])))</f>
        <v>11</v>
      </c>
      <c r="G3907" t="str">
        <f>Clef_répartition[[#This Row],[Code_Nom]]&amp;"_"&amp;Clef_répartition[[#This Row],[Nombre]]&amp;"_"&amp;Clef_répartition[[#This Row],[Année]]</f>
        <v>AIEJ_Association Intercommunale des Eaux du Jorat_1_2018</v>
      </c>
      <c r="H3907">
        <v>5613</v>
      </c>
      <c r="I3907" t="s">
        <v>33</v>
      </c>
      <c r="J3907">
        <v>2018</v>
      </c>
      <c r="K3907">
        <v>0.12</v>
      </c>
    </row>
    <row r="3908" spans="1:11" x14ac:dyDescent="0.25">
      <c r="A3908" t="s">
        <v>722</v>
      </c>
      <c r="B3908" t="s">
        <v>581</v>
      </c>
      <c r="C3908" t="s">
        <v>582</v>
      </c>
      <c r="D3908" t="str">
        <f>Clef_répartition[[#This Row],[Code association]]&amp;"_"&amp;Clef_répartition[[#This Row],[Nom association]]</f>
        <v>AIEJ_Association Intercommunale des Eaux du Jorat</v>
      </c>
      <c r="E3908">
        <f>COUNTIFS(D$2:D3908,Clef_répartition[[#This Row],[Code_Nom]],J$2:J3908,Clef_répartition[[#This Row],[Année]])</f>
        <v>2</v>
      </c>
      <c r="F3908">
        <f>IF(Clef_répartition[[#This Row],[Code_Nom]]=D3907,F3907-1,(COUNTIFS(Clef_répartition[Code_Nom],Clef_répartition[[#This Row],[Code_Nom]],Clef_répartition[Année],Clef_répartition[[#This Row],[Année]])))</f>
        <v>10</v>
      </c>
      <c r="G3908" t="str">
        <f>Clef_répartition[[#This Row],[Code_Nom]]&amp;"_"&amp;Clef_répartition[[#This Row],[Nombre]]&amp;"_"&amp;Clef_répartition[[#This Row],[Année]]</f>
        <v>AIEJ_Association Intercommunale des Eaux du Jorat_2_2018</v>
      </c>
      <c r="H3908">
        <v>5785</v>
      </c>
      <c r="I3908" t="s">
        <v>74</v>
      </c>
      <c r="J3908">
        <v>2018</v>
      </c>
      <c r="K3908">
        <v>0.04</v>
      </c>
    </row>
    <row r="3909" spans="1:11" x14ac:dyDescent="0.25">
      <c r="A3909" t="s">
        <v>722</v>
      </c>
      <c r="B3909" t="s">
        <v>581</v>
      </c>
      <c r="C3909" t="s">
        <v>582</v>
      </c>
      <c r="D3909" t="str">
        <f>Clef_répartition[[#This Row],[Code association]]&amp;"_"&amp;Clef_répartition[[#This Row],[Nom association]]</f>
        <v>AIEJ_Association Intercommunale des Eaux du Jorat</v>
      </c>
      <c r="E3909">
        <f>COUNTIFS(D$2:D3909,Clef_répartition[[#This Row],[Code_Nom]],J$2:J3909,Clef_répartition[[#This Row],[Année]])</f>
        <v>3</v>
      </c>
      <c r="F3909">
        <f>IF(Clef_répartition[[#This Row],[Code_Nom]]=D3908,F3908-1,(COUNTIFS(Clef_répartition[Code_Nom],Clef_répartition[[#This Row],[Code_Nom]],Clef_répartition[Année],Clef_répartition[[#This Row],[Année]])))</f>
        <v>9</v>
      </c>
      <c r="G3909" t="str">
        <f>Clef_répartition[[#This Row],[Code_Nom]]&amp;"_"&amp;Clef_répartition[[#This Row],[Nombre]]&amp;"_"&amp;Clef_répartition[[#This Row],[Année]]</f>
        <v>AIEJ_Association Intercommunale des Eaux du Jorat_3_2018</v>
      </c>
      <c r="H3909">
        <v>5604</v>
      </c>
      <c r="I3909" t="s">
        <v>117</v>
      </c>
      <c r="J3909">
        <v>2018</v>
      </c>
      <c r="K3909">
        <v>0.17</v>
      </c>
    </row>
    <row r="3910" spans="1:11" x14ac:dyDescent="0.25">
      <c r="A3910" t="s">
        <v>722</v>
      </c>
      <c r="B3910" t="s">
        <v>581</v>
      </c>
      <c r="C3910" t="s">
        <v>582</v>
      </c>
      <c r="D3910" t="str">
        <f>Clef_répartition[[#This Row],[Code association]]&amp;"_"&amp;Clef_répartition[[#This Row],[Nom association]]</f>
        <v>AIEJ_Association Intercommunale des Eaux du Jorat</v>
      </c>
      <c r="E3910">
        <f>COUNTIFS(D$2:D3910,Clef_répartition[[#This Row],[Code_Nom]],J$2:J3910,Clef_répartition[[#This Row],[Année]])</f>
        <v>4</v>
      </c>
      <c r="F3910">
        <f>IF(Clef_répartition[[#This Row],[Code_Nom]]=D3909,F3909-1,(COUNTIFS(Clef_répartition[Code_Nom],Clef_répartition[[#This Row],[Code_Nom]],Clef_répartition[Année],Clef_répartition[[#This Row],[Année]])))</f>
        <v>8</v>
      </c>
      <c r="G3910" t="str">
        <f>Clef_répartition[[#This Row],[Code_Nom]]&amp;"_"&amp;Clef_répartition[[#This Row],[Nombre]]&amp;"_"&amp;Clef_répartition[[#This Row],[Année]]</f>
        <v>AIEJ_Association Intercommunale des Eaux du Jorat_4_2018</v>
      </c>
      <c r="H3910">
        <v>5804</v>
      </c>
      <c r="I3910" t="s">
        <v>139</v>
      </c>
      <c r="J3910">
        <v>2018</v>
      </c>
      <c r="K3910">
        <v>0.02</v>
      </c>
    </row>
    <row r="3911" spans="1:11" x14ac:dyDescent="0.25">
      <c r="A3911" t="s">
        <v>722</v>
      </c>
      <c r="B3911" t="s">
        <v>581</v>
      </c>
      <c r="C3911" t="s">
        <v>582</v>
      </c>
      <c r="D3911" t="str">
        <f>Clef_répartition[[#This Row],[Code association]]&amp;"_"&amp;Clef_répartition[[#This Row],[Nom association]]</f>
        <v>AIEJ_Association Intercommunale des Eaux du Jorat</v>
      </c>
      <c r="E3911">
        <f>COUNTIFS(D$2:D3911,Clef_répartition[[#This Row],[Code_Nom]],J$2:J3911,Clef_répartition[[#This Row],[Année]])</f>
        <v>5</v>
      </c>
      <c r="F3911">
        <f>IF(Clef_répartition[[#This Row],[Code_Nom]]=D3910,F3910-1,(COUNTIFS(Clef_répartition[Code_Nom],Clef_répartition[[#This Row],[Code_Nom]],Clef_répartition[Année],Clef_répartition[[#This Row],[Année]])))</f>
        <v>7</v>
      </c>
      <c r="G3911" t="str">
        <f>Clef_répartition[[#This Row],[Code_Nom]]&amp;"_"&amp;Clef_répartition[[#This Row],[Nombre]]&amp;"_"&amp;Clef_répartition[[#This Row],[Année]]</f>
        <v>AIEJ_Association Intercommunale des Eaux du Jorat_5_2018</v>
      </c>
      <c r="H3911">
        <v>5806</v>
      </c>
      <c r="I3911" t="s">
        <v>140</v>
      </c>
      <c r="J3911">
        <v>2018</v>
      </c>
      <c r="K3911">
        <v>0.25</v>
      </c>
    </row>
    <row r="3912" spans="1:11" x14ac:dyDescent="0.25">
      <c r="A3912" t="s">
        <v>722</v>
      </c>
      <c r="B3912" t="s">
        <v>581</v>
      </c>
      <c r="C3912" t="s">
        <v>582</v>
      </c>
      <c r="D3912" t="str">
        <f>Clef_répartition[[#This Row],[Code association]]&amp;"_"&amp;Clef_répartition[[#This Row],[Nom association]]</f>
        <v>AIEJ_Association Intercommunale des Eaux du Jorat</v>
      </c>
      <c r="E3912">
        <f>COUNTIFS(D$2:D3912,Clef_répartition[[#This Row],[Code_Nom]],J$2:J3912,Clef_répartition[[#This Row],[Année]])</f>
        <v>6</v>
      </c>
      <c r="F3912">
        <f>IF(Clef_répartition[[#This Row],[Code_Nom]]=D3911,F3911-1,(COUNTIFS(Clef_répartition[Code_Nom],Clef_répartition[[#This Row],[Code_Nom]],Clef_répartition[Année],Clef_répartition[[#This Row],[Année]])))</f>
        <v>6</v>
      </c>
      <c r="G3912" t="str">
        <f>Clef_répartition[[#This Row],[Code_Nom]]&amp;"_"&amp;Clef_répartition[[#This Row],[Nombre]]&amp;"_"&amp;Clef_répartition[[#This Row],[Année]]</f>
        <v>AIEJ_Association Intercommunale des Eaux du Jorat_6_2018</v>
      </c>
      <c r="H3912">
        <v>5792</v>
      </c>
      <c r="I3912" t="s">
        <v>187</v>
      </c>
      <c r="J3912">
        <v>2018</v>
      </c>
      <c r="K3912">
        <v>0.05</v>
      </c>
    </row>
    <row r="3913" spans="1:11" x14ac:dyDescent="0.25">
      <c r="A3913" t="s">
        <v>722</v>
      </c>
      <c r="B3913" t="s">
        <v>581</v>
      </c>
      <c r="C3913" t="s">
        <v>582</v>
      </c>
      <c r="D3913" t="str">
        <f>Clef_répartition[[#This Row],[Code association]]&amp;"_"&amp;Clef_répartition[[#This Row],[Nom association]]</f>
        <v>AIEJ_Association Intercommunale des Eaux du Jorat</v>
      </c>
      <c r="E3913">
        <f>COUNTIFS(D$2:D3913,Clef_répartition[[#This Row],[Code_Nom]],J$2:J3913,Clef_répartition[[#This Row],[Année]])</f>
        <v>7</v>
      </c>
      <c r="F3913">
        <f>IF(Clef_répartition[[#This Row],[Code_Nom]]=D3912,F3912-1,(COUNTIFS(Clef_répartition[Code_Nom],Clef_répartition[[#This Row],[Code_Nom]],Clef_répartition[Année],Clef_répartition[[#This Row],[Année]])))</f>
        <v>5</v>
      </c>
      <c r="G3913" t="str">
        <f>Clef_répartition[[#This Row],[Code_Nom]]&amp;"_"&amp;Clef_répartition[[#This Row],[Nombre]]&amp;"_"&amp;Clef_répartition[[#This Row],[Année]]</f>
        <v>AIEJ_Association Intercommunale des Eaux du Jorat_7_2018</v>
      </c>
      <c r="H3913">
        <v>5805</v>
      </c>
      <c r="I3913" t="s">
        <v>206</v>
      </c>
      <c r="J3913">
        <v>2018</v>
      </c>
      <c r="K3913">
        <v>0.03</v>
      </c>
    </row>
    <row r="3914" spans="1:11" x14ac:dyDescent="0.25">
      <c r="A3914" t="s">
        <v>722</v>
      </c>
      <c r="B3914" t="s">
        <v>581</v>
      </c>
      <c r="C3914" t="s">
        <v>582</v>
      </c>
      <c r="D3914" t="str">
        <f>Clef_répartition[[#This Row],[Code association]]&amp;"_"&amp;Clef_répartition[[#This Row],[Nom association]]</f>
        <v>AIEJ_Association Intercommunale des Eaux du Jorat</v>
      </c>
      <c r="E3914">
        <f>COUNTIFS(D$2:D3914,Clef_répartition[[#This Row],[Code_Nom]],J$2:J3914,Clef_répartition[[#This Row],[Année]])</f>
        <v>8</v>
      </c>
      <c r="F3914">
        <f>IF(Clef_répartition[[#This Row],[Code_Nom]]=D3913,F3913-1,(COUNTIFS(Clef_répartition[Code_Nom],Clef_répartition[[#This Row],[Code_Nom]],Clef_répartition[Année],Clef_répartition[[#This Row],[Année]])))</f>
        <v>4</v>
      </c>
      <c r="G3914" t="str">
        <f>Clef_répartition[[#This Row],[Code_Nom]]&amp;"_"&amp;Clef_répartition[[#This Row],[Nombre]]&amp;"_"&amp;Clef_répartition[[#This Row],[Année]]</f>
        <v>AIEJ_Association Intercommunale des Eaux du Jorat_8_2018</v>
      </c>
      <c r="H3914">
        <v>5798</v>
      </c>
      <c r="I3914" t="s">
        <v>236</v>
      </c>
      <c r="J3914">
        <v>2018</v>
      </c>
      <c r="K3914">
        <v>0.04</v>
      </c>
    </row>
    <row r="3915" spans="1:11" x14ac:dyDescent="0.25">
      <c r="A3915" t="s">
        <v>722</v>
      </c>
      <c r="B3915" t="s">
        <v>581</v>
      </c>
      <c r="C3915" t="s">
        <v>582</v>
      </c>
      <c r="D3915" t="str">
        <f>Clef_répartition[[#This Row],[Code association]]&amp;"_"&amp;Clef_répartition[[#This Row],[Nom association]]</f>
        <v>AIEJ_Association Intercommunale des Eaux du Jorat</v>
      </c>
      <c r="E3915">
        <f>COUNTIFS(D$2:D3915,Clef_répartition[[#This Row],[Code_Nom]],J$2:J3915,Clef_répartition[[#This Row],[Année]])</f>
        <v>9</v>
      </c>
      <c r="F3915">
        <f>IF(Clef_répartition[[#This Row],[Code_Nom]]=D3914,F3914-1,(COUNTIFS(Clef_répartition[Code_Nom],Clef_répartition[[#This Row],[Code_Nom]],Clef_répartition[Année],Clef_répartition[[#This Row],[Année]])))</f>
        <v>3</v>
      </c>
      <c r="G3915" t="str">
        <f>Clef_répartition[[#This Row],[Code_Nom]]&amp;"_"&amp;Clef_répartition[[#This Row],[Nombre]]&amp;"_"&amp;Clef_répartition[[#This Row],[Année]]</f>
        <v>AIEJ_Association Intercommunale des Eaux du Jorat_9_2018</v>
      </c>
      <c r="H3915">
        <v>5799</v>
      </c>
      <c r="I3915" t="s">
        <v>254</v>
      </c>
      <c r="J3915">
        <v>2018</v>
      </c>
      <c r="K3915">
        <v>0.18</v>
      </c>
    </row>
    <row r="3916" spans="1:11" x14ac:dyDescent="0.25">
      <c r="A3916" t="s">
        <v>722</v>
      </c>
      <c r="B3916" t="s">
        <v>581</v>
      </c>
      <c r="C3916" t="s">
        <v>582</v>
      </c>
      <c r="D3916" t="str">
        <f>Clef_répartition[[#This Row],[Code association]]&amp;"_"&amp;Clef_répartition[[#This Row],[Nom association]]</f>
        <v>AIEJ_Association Intercommunale des Eaux du Jorat</v>
      </c>
      <c r="E3916">
        <f>COUNTIFS(D$2:D3916,Clef_répartition[[#This Row],[Code_Nom]],J$2:J3916,Clef_répartition[[#This Row],[Année]])</f>
        <v>10</v>
      </c>
      <c r="F3916">
        <f>IF(Clef_répartition[[#This Row],[Code_Nom]]=D3915,F3915-1,(COUNTIFS(Clef_répartition[Code_Nom],Clef_répartition[[#This Row],[Code_Nom]],Clef_répartition[Année],Clef_répartition[[#This Row],[Année]])))</f>
        <v>2</v>
      </c>
      <c r="G3916" t="str">
        <f>Clef_répartition[[#This Row],[Code_Nom]]&amp;"_"&amp;Clef_répartition[[#This Row],[Nombre]]&amp;"_"&amp;Clef_répartition[[#This Row],[Année]]</f>
        <v>AIEJ_Association Intercommunale des Eaux du Jorat_10_2018</v>
      </c>
      <c r="H3916">
        <v>5692</v>
      </c>
      <c r="I3916" t="s">
        <v>289</v>
      </c>
      <c r="J3916">
        <v>2018</v>
      </c>
      <c r="K3916">
        <v>0.05</v>
      </c>
    </row>
    <row r="3917" spans="1:11" x14ac:dyDescent="0.25">
      <c r="A3917" t="s">
        <v>722</v>
      </c>
      <c r="B3917" t="s">
        <v>581</v>
      </c>
      <c r="C3917" t="s">
        <v>582</v>
      </c>
      <c r="D3917" t="str">
        <f>Clef_répartition[[#This Row],[Code association]]&amp;"_"&amp;Clef_répartition[[#This Row],[Nom association]]</f>
        <v>AIEJ_Association Intercommunale des Eaux du Jorat</v>
      </c>
      <c r="E3917">
        <f>COUNTIFS(D$2:D3917,Clef_répartition[[#This Row],[Code_Nom]],J$2:J3917,Clef_répartition[[#This Row],[Année]])</f>
        <v>11</v>
      </c>
      <c r="F3917">
        <f>IF(Clef_répartition[[#This Row],[Code_Nom]]=D3916,F3916-1,(COUNTIFS(Clef_répartition[Code_Nom],Clef_répartition[[#This Row],[Code_Nom]],Clef_répartition[Année],Clef_répartition[[#This Row],[Année]])))</f>
        <v>1</v>
      </c>
      <c r="G3917" t="str">
        <f>Clef_répartition[[#This Row],[Code_Nom]]&amp;"_"&amp;Clef_répartition[[#This Row],[Nombre]]&amp;"_"&amp;Clef_répartition[[#This Row],[Année]]</f>
        <v>AIEJ_Association Intercommunale des Eaux du Jorat_11_2018</v>
      </c>
      <c r="H3917">
        <v>5803</v>
      </c>
      <c r="I3917" t="s">
        <v>294</v>
      </c>
      <c r="J3917">
        <v>2018</v>
      </c>
      <c r="K3917">
        <v>0.05</v>
      </c>
    </row>
    <row r="3918" spans="1:11" x14ac:dyDescent="0.25">
      <c r="A3918" t="s">
        <v>722</v>
      </c>
      <c r="B3918" t="s">
        <v>681</v>
      </c>
      <c r="C3918" t="s">
        <v>682</v>
      </c>
      <c r="D3918" t="str">
        <f>Clef_répartition[[#This Row],[Code association]]&amp;"_"&amp;Clef_répartition[[#This Row],[Nom association]]</f>
        <v>AIEM_Association intercommunale des Eaux du Mormont</v>
      </c>
      <c r="E3918">
        <f>COUNTIFS(D$2:D3918,Clef_répartition[[#This Row],[Code_Nom]],J$2:J3918,Clef_répartition[[#This Row],[Année]])</f>
        <v>1</v>
      </c>
      <c r="F3918">
        <f>IF(Clef_répartition[[#This Row],[Code_Nom]]=D3917,F3917-1,(COUNTIFS(Clef_répartition[Code_Nom],Clef_répartition[[#This Row],[Code_Nom]],Clef_répartition[Année],Clef_répartition[[#This Row],[Année]])))</f>
        <v>4</v>
      </c>
      <c r="G3918" t="str">
        <f>Clef_répartition[[#This Row],[Code_Nom]]&amp;"_"&amp;Clef_répartition[[#This Row],[Nombre]]&amp;"_"&amp;Clef_répartition[[#This Row],[Année]]</f>
        <v>AIEM_Association intercommunale des Eaux du Mormont_1_2018</v>
      </c>
      <c r="H3918">
        <v>5482</v>
      </c>
      <c r="I3918" t="s">
        <v>102</v>
      </c>
      <c r="J3918">
        <v>2018</v>
      </c>
      <c r="K3918">
        <v>0.24113898845081641</v>
      </c>
    </row>
    <row r="3919" spans="1:11" x14ac:dyDescent="0.25">
      <c r="A3919" t="s">
        <v>722</v>
      </c>
      <c r="B3919" t="s">
        <v>681</v>
      </c>
      <c r="C3919" t="s">
        <v>682</v>
      </c>
      <c r="D3919" t="str">
        <f>Clef_répartition[[#This Row],[Code association]]&amp;"_"&amp;Clef_répartition[[#This Row],[Nom association]]</f>
        <v>AIEM_Association intercommunale des Eaux du Mormont</v>
      </c>
      <c r="E3919">
        <f>COUNTIFS(D$2:D3919,Clef_répartition[[#This Row],[Code_Nom]],J$2:J3919,Clef_répartition[[#This Row],[Année]])</f>
        <v>2</v>
      </c>
      <c r="F3919">
        <f>IF(Clef_répartition[[#This Row],[Code_Nom]]=D3918,F3918-1,(COUNTIFS(Clef_répartition[Code_Nom],Clef_répartition[[#This Row],[Code_Nom]],Clef_répartition[Année],Clef_répartition[[#This Row],[Année]])))</f>
        <v>3</v>
      </c>
      <c r="G3919" t="str">
        <f>Clef_répartition[[#This Row],[Code_Nom]]&amp;"_"&amp;Clef_répartition[[#This Row],[Nombre]]&amp;"_"&amp;Clef_répartition[[#This Row],[Année]]</f>
        <v>AIEM_Association intercommunale des Eaux du Mormont_2_2018</v>
      </c>
      <c r="H3919">
        <v>5498</v>
      </c>
      <c r="I3919" t="s">
        <v>149</v>
      </c>
      <c r="J3919">
        <v>2018</v>
      </c>
      <c r="K3919">
        <v>0.51692552767821587</v>
      </c>
    </row>
    <row r="3920" spans="1:11" x14ac:dyDescent="0.25">
      <c r="A3920" t="s">
        <v>722</v>
      </c>
      <c r="B3920" t="s">
        <v>681</v>
      </c>
      <c r="C3920" t="s">
        <v>682</v>
      </c>
      <c r="D3920" t="str">
        <f>Clef_répartition[[#This Row],[Code association]]&amp;"_"&amp;Clef_répartition[[#This Row],[Nom association]]</f>
        <v>AIEM_Association intercommunale des Eaux du Mormont</v>
      </c>
      <c r="E3920">
        <f>COUNTIFS(D$2:D3920,Clef_répartition[[#This Row],[Code_Nom]],J$2:J3920,Clef_répartition[[#This Row],[Année]])</f>
        <v>3</v>
      </c>
      <c r="F3920">
        <f>IF(Clef_répartition[[#This Row],[Code_Nom]]=D3919,F3919-1,(COUNTIFS(Clef_répartition[Code_Nom],Clef_répartition[[#This Row],[Code_Nom]],Clef_répartition[Année],Clef_répartition[[#This Row],[Année]])))</f>
        <v>2</v>
      </c>
      <c r="G3920" t="str">
        <f>Clef_répartition[[#This Row],[Code_Nom]]&amp;"_"&amp;Clef_répartition[[#This Row],[Nombre]]&amp;"_"&amp;Clef_répartition[[#This Row],[Année]]</f>
        <v>AIEM_Association intercommunale des Eaux du Mormont_3_2018</v>
      </c>
      <c r="H3920">
        <v>5493</v>
      </c>
      <c r="I3920" t="s">
        <v>205</v>
      </c>
      <c r="J3920">
        <v>2018</v>
      </c>
      <c r="K3920">
        <v>7.3277578653922745E-2</v>
      </c>
    </row>
    <row r="3921" spans="1:11" x14ac:dyDescent="0.25">
      <c r="A3921" t="s">
        <v>722</v>
      </c>
      <c r="B3921" t="s">
        <v>681</v>
      </c>
      <c r="C3921" t="s">
        <v>682</v>
      </c>
      <c r="D3921" t="str">
        <f>Clef_répartition[[#This Row],[Code association]]&amp;"_"&amp;Clef_répartition[[#This Row],[Nom association]]</f>
        <v>AIEM_Association intercommunale des Eaux du Mormont</v>
      </c>
      <c r="E3921">
        <f>COUNTIFS(D$2:D3921,Clef_répartition[[#This Row],[Code_Nom]],J$2:J3921,Clef_répartition[[#This Row],[Année]])</f>
        <v>4</v>
      </c>
      <c r="F3921">
        <f>IF(Clef_répartition[[#This Row],[Code_Nom]]=D3920,F3920-1,(COUNTIFS(Clef_répartition[Code_Nom],Clef_répartition[[#This Row],[Code_Nom]],Clef_répartition[Année],Clef_répartition[[#This Row],[Année]])))</f>
        <v>1</v>
      </c>
      <c r="G3921" t="str">
        <f>Clef_répartition[[#This Row],[Code_Nom]]&amp;"_"&amp;Clef_répartition[[#This Row],[Nombre]]&amp;"_"&amp;Clef_répartition[[#This Row],[Année]]</f>
        <v>AIEM_Association intercommunale des Eaux du Mormont_4_2018</v>
      </c>
      <c r="H3921">
        <v>5497</v>
      </c>
      <c r="I3921" t="s">
        <v>217</v>
      </c>
      <c r="J3921">
        <v>2018</v>
      </c>
      <c r="K3921">
        <v>0.16865790521704499</v>
      </c>
    </row>
    <row r="3922" spans="1:11" x14ac:dyDescent="0.25">
      <c r="A3922" t="s">
        <v>722</v>
      </c>
      <c r="B3922" t="s">
        <v>561</v>
      </c>
      <c r="C3922" t="s">
        <v>562</v>
      </c>
      <c r="D3922" t="str">
        <f>Clef_répartition[[#This Row],[Code association]]&amp;"_"&amp;Clef_répartition[[#This Row],[Nom association]]</f>
        <v>AIEMGF_Association Intercommunale des Eaux du Mont et de la Grande Fontaine</v>
      </c>
      <c r="E3922">
        <f>COUNTIFS(D$2:D3922,Clef_répartition[[#This Row],[Code_Nom]],J$2:J3922,Clef_répartition[[#This Row],[Année]])</f>
        <v>1</v>
      </c>
      <c r="F3922">
        <f>IF(Clef_répartition[[#This Row],[Code_Nom]]=D3921,F3921-1,(COUNTIFS(Clef_répartition[Code_Nom],Clef_répartition[[#This Row],[Code_Nom]],Clef_répartition[Année],Clef_répartition[[#This Row],[Année]])))</f>
        <v>6</v>
      </c>
      <c r="G3922" t="str">
        <f>Clef_répartition[[#This Row],[Code_Nom]]&amp;"_"&amp;Clef_répartition[[#This Row],[Nombre]]&amp;"_"&amp;Clef_répartition[[#This Row],[Année]]</f>
        <v>AIEMGF_Association Intercommunale des Eaux du Mont et de la Grande Fontaine_1_2018</v>
      </c>
      <c r="H3922">
        <v>5812</v>
      </c>
      <c r="I3922" t="s">
        <v>48</v>
      </c>
      <c r="J3922">
        <v>2018</v>
      </c>
      <c r="K3922">
        <v>2.9763356916321055E-2</v>
      </c>
    </row>
    <row r="3923" spans="1:11" x14ac:dyDescent="0.25">
      <c r="A3923" t="s">
        <v>722</v>
      </c>
      <c r="B3923" t="s">
        <v>561</v>
      </c>
      <c r="C3923" t="s">
        <v>562</v>
      </c>
      <c r="D3923" t="str">
        <f>Clef_répartition[[#This Row],[Code association]]&amp;"_"&amp;Clef_répartition[[#This Row],[Nom association]]</f>
        <v>AIEMGF_Association Intercommunale des Eaux du Mont et de la Grande Fontaine</v>
      </c>
      <c r="E3923">
        <f>COUNTIFS(D$2:D3923,Clef_répartition[[#This Row],[Code_Nom]],J$2:J3923,Clef_répartition[[#This Row],[Année]])</f>
        <v>2</v>
      </c>
      <c r="F3923">
        <f>IF(Clef_répartition[[#This Row],[Code_Nom]]=D3922,F3922-1,(COUNTIFS(Clef_répartition[Code_Nom],Clef_répartition[[#This Row],[Code_Nom]],Clef_répartition[Année],Clef_répartition[[#This Row],[Année]])))</f>
        <v>5</v>
      </c>
      <c r="G3923" t="str">
        <f>Clef_répartition[[#This Row],[Code_Nom]]&amp;"_"&amp;Clef_répartition[[#This Row],[Nombre]]&amp;"_"&amp;Clef_répartition[[#This Row],[Année]]</f>
        <v>AIEMGF_Association Intercommunale des Eaux du Mont et de la Grande Fontaine_2_2018</v>
      </c>
      <c r="H3923">
        <v>5907</v>
      </c>
      <c r="I3923" t="s">
        <v>54</v>
      </c>
      <c r="J3923">
        <v>2018</v>
      </c>
      <c r="K3923">
        <v>7.5140278116613807E-2</v>
      </c>
    </row>
    <row r="3924" spans="1:11" x14ac:dyDescent="0.25">
      <c r="A3924" t="s">
        <v>722</v>
      </c>
      <c r="B3924" t="s">
        <v>561</v>
      </c>
      <c r="C3924" t="s">
        <v>562</v>
      </c>
      <c r="D3924" t="str">
        <f>Clef_répartition[[#This Row],[Code association]]&amp;"_"&amp;Clef_répartition[[#This Row],[Nom association]]</f>
        <v>AIEMGF_Association Intercommunale des Eaux du Mont et de la Grande Fontaine</v>
      </c>
      <c r="E3924">
        <f>COUNTIFS(D$2:D3924,Clef_répartition[[#This Row],[Code_Nom]],J$2:J3924,Clef_répartition[[#This Row],[Année]])</f>
        <v>3</v>
      </c>
      <c r="F3924">
        <f>IF(Clef_répartition[[#This Row],[Code_Nom]]=D3923,F3923-1,(COUNTIFS(Clef_répartition[Code_Nom],Clef_répartition[[#This Row],[Code_Nom]],Clef_répartition[Année],Clef_répartition[[#This Row],[Année]])))</f>
        <v>4</v>
      </c>
      <c r="G3924" t="str">
        <f>Clef_répartition[[#This Row],[Code_Nom]]&amp;"_"&amp;Clef_répartition[[#This Row],[Nombre]]&amp;"_"&amp;Clef_répartition[[#This Row],[Année]]</f>
        <v>AIEMGF_Association Intercommunale des Eaux du Mont et de la Grande Fontaine_3_2018</v>
      </c>
      <c r="H3924">
        <v>5908</v>
      </c>
      <c r="I3924" t="s">
        <v>59</v>
      </c>
      <c r="J3924">
        <v>2018</v>
      </c>
      <c r="K3924">
        <v>3.4398633813125155E-2</v>
      </c>
    </row>
    <row r="3925" spans="1:11" x14ac:dyDescent="0.25">
      <c r="A3925" t="s">
        <v>722</v>
      </c>
      <c r="B3925" t="s">
        <v>561</v>
      </c>
      <c r="C3925" t="s">
        <v>562</v>
      </c>
      <c r="D3925" t="str">
        <f>Clef_répartition[[#This Row],[Code association]]&amp;"_"&amp;Clef_répartition[[#This Row],[Nom association]]</f>
        <v>AIEMGF_Association Intercommunale des Eaux du Mont et de la Grande Fontaine</v>
      </c>
      <c r="E3925">
        <f>COUNTIFS(D$2:D3925,Clef_répartition[[#This Row],[Code_Nom]],J$2:J3925,Clef_répartition[[#This Row],[Année]])</f>
        <v>4</v>
      </c>
      <c r="F3925">
        <f>IF(Clef_répartition[[#This Row],[Code_Nom]]=D3924,F3924-1,(COUNTIFS(Clef_répartition[Code_Nom],Clef_répartition[[#This Row],[Code_Nom]],Clef_répartition[Année],Clef_répartition[[#This Row],[Année]])))</f>
        <v>3</v>
      </c>
      <c r="G3925" t="str">
        <f>Clef_répartition[[#This Row],[Code_Nom]]&amp;"_"&amp;Clef_répartition[[#This Row],[Nombre]]&amp;"_"&amp;Clef_répartition[[#This Row],[Année]]</f>
        <v>AIEMGF_Association Intercommunale des Eaux du Mont et de la Grande Fontaine_4_2018</v>
      </c>
      <c r="H3925">
        <v>5921</v>
      </c>
      <c r="I3925" t="s">
        <v>180</v>
      </c>
      <c r="J3925">
        <v>2018</v>
      </c>
      <c r="K3925">
        <v>5.733105635520859E-2</v>
      </c>
    </row>
    <row r="3926" spans="1:11" x14ac:dyDescent="0.25">
      <c r="A3926" t="s">
        <v>722</v>
      </c>
      <c r="B3926" t="s">
        <v>561</v>
      </c>
      <c r="C3926" t="s">
        <v>562</v>
      </c>
      <c r="D3926" t="str">
        <f>Clef_répartition[[#This Row],[Code association]]&amp;"_"&amp;Clef_répartition[[#This Row],[Nom association]]</f>
        <v>AIEMGF_Association Intercommunale des Eaux du Mont et de la Grande Fontaine</v>
      </c>
      <c r="E3926">
        <f>COUNTIFS(D$2:D3926,Clef_répartition[[#This Row],[Code_Nom]],J$2:J3926,Clef_répartition[[#This Row],[Année]])</f>
        <v>5</v>
      </c>
      <c r="F3926">
        <f>IF(Clef_répartition[[#This Row],[Code_Nom]]=D3925,F3925-1,(COUNTIFS(Clef_répartition[Code_Nom],Clef_répartition[[#This Row],[Code_Nom]],Clef_répartition[Année],Clef_répartition[[#This Row],[Année]])))</f>
        <v>2</v>
      </c>
      <c r="G3926" t="str">
        <f>Clef_répartition[[#This Row],[Code_Nom]]&amp;"_"&amp;Clef_répartition[[#This Row],[Nombre]]&amp;"_"&amp;Clef_répartition[[#This Row],[Année]]</f>
        <v>AIEMGF_Association Intercommunale des Eaux du Mont et de la Grande Fontaine_5_2018</v>
      </c>
      <c r="H3926">
        <v>5828</v>
      </c>
      <c r="I3926" t="s">
        <v>268</v>
      </c>
      <c r="J3926">
        <v>2018</v>
      </c>
      <c r="K3926">
        <v>2.9031471090509881E-2</v>
      </c>
    </row>
    <row r="3927" spans="1:11" x14ac:dyDescent="0.25">
      <c r="A3927" t="s">
        <v>722</v>
      </c>
      <c r="B3927" t="s">
        <v>561</v>
      </c>
      <c r="C3927" t="s">
        <v>562</v>
      </c>
      <c r="D3927" t="str">
        <f>Clef_répartition[[#This Row],[Code association]]&amp;"_"&amp;Clef_répartition[[#This Row],[Nom association]]</f>
        <v>AIEMGF_Association Intercommunale des Eaux du Mont et de la Grande Fontaine</v>
      </c>
      <c r="E3927">
        <f>COUNTIFS(D$2:D3927,Clef_répartition[[#This Row],[Code_Nom]],J$2:J3927,Clef_répartition[[#This Row],[Année]])</f>
        <v>6</v>
      </c>
      <c r="F3927">
        <f>IF(Clef_répartition[[#This Row],[Code_Nom]]=D3926,F3926-1,(COUNTIFS(Clef_répartition[Code_Nom],Clef_répartition[[#This Row],[Code_Nom]],Clef_répartition[Année],Clef_répartition[[#This Row],[Année]])))</f>
        <v>1</v>
      </c>
      <c r="G3927" t="str">
        <f>Clef_répartition[[#This Row],[Code_Nom]]&amp;"_"&amp;Clef_répartition[[#This Row],[Nombre]]&amp;"_"&amp;Clef_répartition[[#This Row],[Année]]</f>
        <v>AIEMGF_Association Intercommunale des Eaux du Mont et de la Grande Fontaine_6_2018</v>
      </c>
      <c r="H3927">
        <v>5831</v>
      </c>
      <c r="I3927" t="s">
        <v>270</v>
      </c>
      <c r="J3927">
        <v>2018</v>
      </c>
      <c r="K3927">
        <v>0.7743352037082214</v>
      </c>
    </row>
    <row r="3928" spans="1:11" x14ac:dyDescent="0.25">
      <c r="A3928" t="s">
        <v>722</v>
      </c>
      <c r="B3928" t="s">
        <v>481</v>
      </c>
      <c r="C3928" t="s">
        <v>482</v>
      </c>
      <c r="D3928" t="str">
        <f>Clef_répartition[[#This Row],[Code association]]&amp;"_"&amp;Clef_répartition[[#This Row],[Nom association]]</f>
        <v>AIEPV_Association Intercommunale des Eaux du Puits de la Vernaz</v>
      </c>
      <c r="E3928">
        <f>COUNTIFS(D$2:D3928,Clef_répartition[[#This Row],[Code_Nom]],J$2:J3928,Clef_répartition[[#This Row],[Année]])</f>
        <v>1</v>
      </c>
      <c r="F3928">
        <f>IF(Clef_répartition[[#This Row],[Code_Nom]]=D3927,F3927-1,(COUNTIFS(Clef_répartition[Code_Nom],Clef_répartition[[#This Row],[Code_Nom]],Clef_répartition[Année],Clef_répartition[[#This Row],[Année]])))</f>
        <v>2</v>
      </c>
      <c r="G3928" t="str">
        <f>Clef_répartition[[#This Row],[Code_Nom]]&amp;"_"&amp;Clef_répartition[[#This Row],[Nombre]]&amp;"_"&amp;Clef_répartition[[#This Row],[Année]]</f>
        <v>AIEPV_Association Intercommunale des Eaux du Puits de la Vernaz_1_2018</v>
      </c>
      <c r="H3928">
        <v>5816</v>
      </c>
      <c r="I3928" t="s">
        <v>76</v>
      </c>
      <c r="J3928">
        <v>2018</v>
      </c>
      <c r="K3928">
        <v>0</v>
      </c>
    </row>
    <row r="3929" spans="1:11" x14ac:dyDescent="0.25">
      <c r="A3929" t="s">
        <v>722</v>
      </c>
      <c r="B3929" t="s">
        <v>481</v>
      </c>
      <c r="C3929" t="s">
        <v>482</v>
      </c>
      <c r="D3929" t="str">
        <f>Clef_répartition[[#This Row],[Code association]]&amp;"_"&amp;Clef_répartition[[#This Row],[Nom association]]</f>
        <v>AIEPV_Association Intercommunale des Eaux du Puits de la Vernaz</v>
      </c>
      <c r="E3929">
        <f>COUNTIFS(D$2:D3929,Clef_répartition[[#This Row],[Code_Nom]],J$2:J3929,Clef_répartition[[#This Row],[Année]])</f>
        <v>2</v>
      </c>
      <c r="F3929">
        <f>IF(Clef_répartition[[#This Row],[Code_Nom]]=D3928,F3928-1,(COUNTIFS(Clef_répartition[Code_Nom],Clef_répartition[[#This Row],[Code_Nom]],Clef_répartition[Année],Clef_répartition[[#This Row],[Année]])))</f>
        <v>1</v>
      </c>
      <c r="G3929" t="str">
        <f>Clef_répartition[[#This Row],[Code_Nom]]&amp;"_"&amp;Clef_répartition[[#This Row],[Nombre]]&amp;"_"&amp;Clef_répartition[[#This Row],[Année]]</f>
        <v>AIEPV_Association Intercommunale des Eaux du Puits de la Vernaz_2_2018</v>
      </c>
      <c r="H3929">
        <v>5822</v>
      </c>
      <c r="I3929" t="s">
        <v>211</v>
      </c>
      <c r="J3929">
        <v>2018</v>
      </c>
      <c r="K3929">
        <v>0</v>
      </c>
    </row>
    <row r="3930" spans="1:11" x14ac:dyDescent="0.25">
      <c r="A3930" t="s">
        <v>722</v>
      </c>
      <c r="B3930" t="s">
        <v>630</v>
      </c>
      <c r="C3930" t="s">
        <v>631</v>
      </c>
      <c r="D3930" t="str">
        <f>Clef_répartition[[#This Row],[Code association]]&amp;"_"&amp;Clef_répartition[[#This Row],[Nom association]]</f>
        <v>AIER_Association intercommunale pour l'épuration des eaux usées de Rolle</v>
      </c>
      <c r="E3930">
        <f>COUNTIFS(D$2:D3930,Clef_répartition[[#This Row],[Code_Nom]],J$2:J3930,Clef_répartition[[#This Row],[Année]])</f>
        <v>1</v>
      </c>
      <c r="F3930">
        <f>IF(Clef_répartition[[#This Row],[Code_Nom]]=D3929,F3929-1,(COUNTIFS(Clef_répartition[Code_Nom],Clef_répartition[[#This Row],[Code_Nom]],Clef_répartition[Année],Clef_répartition[[#This Row],[Année]])))</f>
        <v>6</v>
      </c>
      <c r="G3930" t="str">
        <f>Clef_répartition[[#This Row],[Code_Nom]]&amp;"_"&amp;Clef_répartition[[#This Row],[Nombre]]&amp;"_"&amp;Clef_répartition[[#This Row],[Année]]</f>
        <v>AIER_Association intercommunale pour l'épuration des eaux usées de Rolle_1_2018</v>
      </c>
      <c r="H3930">
        <v>5856</v>
      </c>
      <c r="I3930" t="s">
        <v>106</v>
      </c>
      <c r="J3930">
        <v>2018</v>
      </c>
      <c r="K3930">
        <v>5.28E-2</v>
      </c>
    </row>
    <row r="3931" spans="1:11" x14ac:dyDescent="0.25">
      <c r="A3931" t="s">
        <v>722</v>
      </c>
      <c r="B3931" t="s">
        <v>630</v>
      </c>
      <c r="C3931" t="s">
        <v>631</v>
      </c>
      <c r="D3931" t="str">
        <f>Clef_répartition[[#This Row],[Code association]]&amp;"_"&amp;Clef_répartition[[#This Row],[Nom association]]</f>
        <v>AIER_Association intercommunale pour l'épuration des eaux usées de Rolle</v>
      </c>
      <c r="E3931">
        <f>COUNTIFS(D$2:D3931,Clef_répartition[[#This Row],[Code_Nom]],J$2:J3931,Clef_répartition[[#This Row],[Année]])</f>
        <v>2</v>
      </c>
      <c r="F3931">
        <f>IF(Clef_répartition[[#This Row],[Code_Nom]]=D3930,F3930-1,(COUNTIFS(Clef_répartition[Code_Nom],Clef_répartition[[#This Row],[Code_Nom]],Clef_répartition[Année],Clef_répartition[[#This Row],[Année]])))</f>
        <v>5</v>
      </c>
      <c r="G3931" t="str">
        <f>Clef_répartition[[#This Row],[Code_Nom]]&amp;"_"&amp;Clef_répartition[[#This Row],[Nombre]]&amp;"_"&amp;Clef_répartition[[#This Row],[Année]]</f>
        <v>AIER_Association intercommunale pour l'épuration des eaux usées de Rolle_2_2018</v>
      </c>
      <c r="H3931">
        <v>5859</v>
      </c>
      <c r="I3931" t="s">
        <v>182</v>
      </c>
      <c r="J3931">
        <v>2018</v>
      </c>
      <c r="K3931">
        <v>0.21929999999999999</v>
      </c>
    </row>
    <row r="3932" spans="1:11" x14ac:dyDescent="0.25">
      <c r="A3932" t="s">
        <v>722</v>
      </c>
      <c r="B3932" t="s">
        <v>630</v>
      </c>
      <c r="C3932" t="s">
        <v>631</v>
      </c>
      <c r="D3932" t="str">
        <f>Clef_répartition[[#This Row],[Code association]]&amp;"_"&amp;Clef_répartition[[#This Row],[Nom association]]</f>
        <v>AIER_Association intercommunale pour l'épuration des eaux usées de Rolle</v>
      </c>
      <c r="E3932">
        <f>COUNTIFS(D$2:D3932,Clef_répartition[[#This Row],[Code_Nom]],J$2:J3932,Clef_répartition[[#This Row],[Année]])</f>
        <v>3</v>
      </c>
      <c r="F3932">
        <f>IF(Clef_répartition[[#This Row],[Code_Nom]]=D3931,F3931-1,(COUNTIFS(Clef_répartition[Code_Nom],Clef_répartition[[#This Row],[Code_Nom]],Clef_répartition[Année],Clef_répartition[[#This Row],[Année]])))</f>
        <v>4</v>
      </c>
      <c r="G3932" t="str">
        <f>Clef_répartition[[#This Row],[Code_Nom]]&amp;"_"&amp;Clef_répartition[[#This Row],[Nombre]]&amp;"_"&amp;Clef_répartition[[#This Row],[Année]]</f>
        <v>AIER_Association intercommunale pour l'épuration des eaux usées de Rolle_3_2018</v>
      </c>
      <c r="H3932">
        <v>5860</v>
      </c>
      <c r="I3932" t="s">
        <v>215</v>
      </c>
      <c r="J3932">
        <v>2018</v>
      </c>
      <c r="K3932">
        <v>1.5699999999999999E-2</v>
      </c>
    </row>
    <row r="3933" spans="1:11" x14ac:dyDescent="0.25">
      <c r="A3933" t="s">
        <v>722</v>
      </c>
      <c r="B3933" t="s">
        <v>630</v>
      </c>
      <c r="C3933" t="s">
        <v>631</v>
      </c>
      <c r="D3933" t="str">
        <f>Clef_répartition[[#This Row],[Code association]]&amp;"_"&amp;Clef_répartition[[#This Row],[Nom association]]</f>
        <v>AIER_Association intercommunale pour l'épuration des eaux usées de Rolle</v>
      </c>
      <c r="E3933">
        <f>COUNTIFS(D$2:D3933,Clef_répartition[[#This Row],[Code_Nom]],J$2:J3933,Clef_répartition[[#This Row],[Année]])</f>
        <v>4</v>
      </c>
      <c r="F3933">
        <f>IF(Clef_répartition[[#This Row],[Code_Nom]]=D3932,F3932-1,(COUNTIFS(Clef_répartition[Code_Nom],Clef_répartition[[#This Row],[Code_Nom]],Clef_répartition[Année],Clef_répartition[[#This Row],[Année]])))</f>
        <v>3</v>
      </c>
      <c r="G3933" t="str">
        <f>Clef_répartition[[#This Row],[Code_Nom]]&amp;"_"&amp;Clef_répartition[[#This Row],[Nombre]]&amp;"_"&amp;Clef_répartition[[#This Row],[Année]]</f>
        <v>AIER_Association intercommunale pour l'épuration des eaux usées de Rolle_4_2018</v>
      </c>
      <c r="H3933">
        <v>5861</v>
      </c>
      <c r="I3933" t="s">
        <v>232</v>
      </c>
      <c r="J3933">
        <v>2018</v>
      </c>
      <c r="K3933">
        <v>0.66779999999999995</v>
      </c>
    </row>
    <row r="3934" spans="1:11" x14ac:dyDescent="0.25">
      <c r="A3934" t="s">
        <v>722</v>
      </c>
      <c r="B3934" t="s">
        <v>630</v>
      </c>
      <c r="C3934" t="s">
        <v>631</v>
      </c>
      <c r="D3934" t="str">
        <f>Clef_répartition[[#This Row],[Code association]]&amp;"_"&amp;Clef_répartition[[#This Row],[Nom association]]</f>
        <v>AIER_Association intercommunale pour l'épuration des eaux usées de Rolle</v>
      </c>
      <c r="E3934">
        <f>COUNTIFS(D$2:D3934,Clef_répartition[[#This Row],[Code_Nom]],J$2:J3934,Clef_répartition[[#This Row],[Année]])</f>
        <v>5</v>
      </c>
      <c r="F3934">
        <f>IF(Clef_répartition[[#This Row],[Code_Nom]]=D3933,F3933-1,(COUNTIFS(Clef_répartition[Code_Nom],Clef_répartition[[#This Row],[Code_Nom]],Clef_répartition[Année],Clef_répartition[[#This Row],[Année]])))</f>
        <v>2</v>
      </c>
      <c r="G3934" t="str">
        <f>Clef_répartition[[#This Row],[Code_Nom]]&amp;"_"&amp;Clef_répartition[[#This Row],[Nombre]]&amp;"_"&amp;Clef_répartition[[#This Row],[Année]]</f>
        <v>AIER_Association intercommunale pour l'épuration des eaux usées de Rolle_5_2018</v>
      </c>
      <c r="H3934">
        <v>5436</v>
      </c>
      <c r="I3934" t="s">
        <v>246</v>
      </c>
      <c r="J3934">
        <v>2018</v>
      </c>
      <c r="K3934">
        <v>2.1700000000000001E-2</v>
      </c>
    </row>
    <row r="3935" spans="1:11" x14ac:dyDescent="0.25">
      <c r="A3935" t="s">
        <v>722</v>
      </c>
      <c r="B3935" t="s">
        <v>630</v>
      </c>
      <c r="C3935" t="s">
        <v>631</v>
      </c>
      <c r="D3935" t="str">
        <f>Clef_répartition[[#This Row],[Code association]]&amp;"_"&amp;Clef_répartition[[#This Row],[Nom association]]</f>
        <v>AIER_Association intercommunale pour l'épuration des eaux usées de Rolle</v>
      </c>
      <c r="E3935">
        <f>COUNTIFS(D$2:D3935,Clef_répartition[[#This Row],[Code_Nom]],J$2:J3935,Clef_répartition[[#This Row],[Année]])</f>
        <v>6</v>
      </c>
      <c r="F3935">
        <f>IF(Clef_répartition[[#This Row],[Code_Nom]]=D3934,F3934-1,(COUNTIFS(Clef_répartition[Code_Nom],Clef_répartition[[#This Row],[Code_Nom]],Clef_répartition[Année],Clef_répartition[[#This Row],[Année]])))</f>
        <v>1</v>
      </c>
      <c r="G3935" t="str">
        <f>Clef_répartition[[#This Row],[Code_Nom]]&amp;"_"&amp;Clef_répartition[[#This Row],[Nombre]]&amp;"_"&amp;Clef_répartition[[#This Row],[Année]]</f>
        <v>AIER_Association intercommunale pour l'épuration des eaux usées de Rolle_6_2018</v>
      </c>
      <c r="H3935">
        <v>5862</v>
      </c>
      <c r="I3935" t="s">
        <v>262</v>
      </c>
      <c r="J3935">
        <v>2018</v>
      </c>
      <c r="K3935">
        <v>2.2700000000000001E-2</v>
      </c>
    </row>
    <row r="3936" spans="1:11" x14ac:dyDescent="0.25">
      <c r="A3936" t="s">
        <v>722</v>
      </c>
      <c r="B3936" t="s">
        <v>553</v>
      </c>
      <c r="C3936" t="s">
        <v>554</v>
      </c>
      <c r="D3936" t="str">
        <f>Clef_répartition[[#This Row],[Code association]]&amp;"_"&amp;Clef_répartition[[#This Row],[Nom association]]</f>
        <v>AIERG_Association intercommunale pour l'épuration région Grandson</v>
      </c>
      <c r="E3936">
        <f>COUNTIFS(D$2:D3936,Clef_répartition[[#This Row],[Code_Nom]],J$2:J3936,Clef_répartition[[#This Row],[Année]])</f>
        <v>1</v>
      </c>
      <c r="F3936">
        <f>IF(Clef_répartition[[#This Row],[Code_Nom]]=D3935,F3935-1,(COUNTIFS(Clef_répartition[Code_Nom],Clef_répartition[[#This Row],[Code_Nom]],Clef_répartition[Année],Clef_répartition[[#This Row],[Année]])))</f>
        <v>4</v>
      </c>
      <c r="G3936" t="str">
        <f>Clef_répartition[[#This Row],[Code_Nom]]&amp;"_"&amp;Clef_répartition[[#This Row],[Nombre]]&amp;"_"&amp;Clef_répartition[[#This Row],[Année]]</f>
        <v>AIERG_Association intercommunale pour l'épuration région Grandson_1_2018</v>
      </c>
      <c r="H3936">
        <v>5553</v>
      </c>
      <c r="I3936" t="s">
        <v>47</v>
      </c>
      <c r="J3936">
        <v>2018</v>
      </c>
      <c r="K3936">
        <v>0.20599999999999999</v>
      </c>
    </row>
    <row r="3937" spans="1:11" x14ac:dyDescent="0.25">
      <c r="A3937" t="s">
        <v>722</v>
      </c>
      <c r="B3937" t="s">
        <v>553</v>
      </c>
      <c r="C3937" t="s">
        <v>554</v>
      </c>
      <c r="D3937" t="str">
        <f>Clef_répartition[[#This Row],[Code association]]&amp;"_"&amp;Clef_répartition[[#This Row],[Nom association]]</f>
        <v>AIERG_Association intercommunale pour l'épuration région Grandson</v>
      </c>
      <c r="E3937">
        <f>COUNTIFS(D$2:D3937,Clef_répartition[[#This Row],[Code_Nom]],J$2:J3937,Clef_répartition[[#This Row],[Année]])</f>
        <v>2</v>
      </c>
      <c r="F3937">
        <f>IF(Clef_répartition[[#This Row],[Code_Nom]]=D3936,F3936-1,(COUNTIFS(Clef_répartition[Code_Nom],Clef_répartition[[#This Row],[Code_Nom]],Clef_répartition[Année],Clef_répartition[[#This Row],[Année]])))</f>
        <v>3</v>
      </c>
      <c r="G3937" t="str">
        <f>Clef_répartition[[#This Row],[Code_Nom]]&amp;"_"&amp;Clef_répartition[[#This Row],[Nombre]]&amp;"_"&amp;Clef_répartition[[#This Row],[Année]]</f>
        <v>AIERG_Association intercommunale pour l'épuration région Grandson_2_2018</v>
      </c>
      <c r="H3937">
        <v>5554</v>
      </c>
      <c r="I3937" t="s">
        <v>71</v>
      </c>
      <c r="J3937">
        <v>2018</v>
      </c>
      <c r="K3937">
        <v>0.13400000000000001</v>
      </c>
    </row>
    <row r="3938" spans="1:11" x14ac:dyDescent="0.25">
      <c r="A3938" t="s">
        <v>722</v>
      </c>
      <c r="B3938" t="s">
        <v>553</v>
      </c>
      <c r="C3938" t="s">
        <v>554</v>
      </c>
      <c r="D3938" t="str">
        <f>Clef_répartition[[#This Row],[Code association]]&amp;"_"&amp;Clef_répartition[[#This Row],[Nom association]]</f>
        <v>AIERG_Association intercommunale pour l'épuration région Grandson</v>
      </c>
      <c r="E3938">
        <f>COUNTIFS(D$2:D3938,Clef_répartition[[#This Row],[Code_Nom]],J$2:J3938,Clef_répartition[[#This Row],[Année]])</f>
        <v>3</v>
      </c>
      <c r="F3938">
        <f>IF(Clef_répartition[[#This Row],[Code_Nom]]=D3937,F3937-1,(COUNTIFS(Clef_répartition[Code_Nom],Clef_répartition[[#This Row],[Code_Nom]],Clef_répartition[Année],Clef_répartition[[#This Row],[Année]])))</f>
        <v>2</v>
      </c>
      <c r="G3938" t="str">
        <f>Clef_répartition[[#This Row],[Code_Nom]]&amp;"_"&amp;Clef_répartition[[#This Row],[Nombre]]&amp;"_"&amp;Clef_répartition[[#This Row],[Année]]</f>
        <v>AIERG_Association intercommunale pour l'épuration région Grandson_3_2018</v>
      </c>
      <c r="H3938">
        <v>5561</v>
      </c>
      <c r="I3938" t="s">
        <v>132</v>
      </c>
      <c r="J3938">
        <v>2018</v>
      </c>
      <c r="K3938">
        <v>0.61299999999999999</v>
      </c>
    </row>
    <row r="3939" spans="1:11" x14ac:dyDescent="0.25">
      <c r="A3939" t="s">
        <v>722</v>
      </c>
      <c r="B3939" t="s">
        <v>553</v>
      </c>
      <c r="C3939" t="s">
        <v>554</v>
      </c>
      <c r="D3939" t="str">
        <f>Clef_répartition[[#This Row],[Code association]]&amp;"_"&amp;Clef_répartition[[#This Row],[Nom association]]</f>
        <v>AIERG_Association intercommunale pour l'épuration région Grandson</v>
      </c>
      <c r="E3939">
        <f>COUNTIFS(D$2:D3939,Clef_répartition[[#This Row],[Code_Nom]],J$2:J3939,Clef_répartition[[#This Row],[Année]])</f>
        <v>4</v>
      </c>
      <c r="F3939">
        <f>IF(Clef_répartition[[#This Row],[Code_Nom]]=D3938,F3938-1,(COUNTIFS(Clef_répartition[Code_Nom],Clef_répartition[[#This Row],[Code_Nom]],Clef_répartition[Année],Clef_répartition[[#This Row],[Année]])))</f>
        <v>1</v>
      </c>
      <c r="G3939" t="str">
        <f>Clef_répartition[[#This Row],[Code_Nom]]&amp;"_"&amp;Clef_répartition[[#This Row],[Nombre]]&amp;"_"&amp;Clef_répartition[[#This Row],[Année]]</f>
        <v>AIERG_Association intercommunale pour l'épuration région Grandson_4_2018</v>
      </c>
      <c r="H3939">
        <v>5565</v>
      </c>
      <c r="I3939" t="s">
        <v>199</v>
      </c>
      <c r="J3939">
        <v>2018</v>
      </c>
      <c r="K3939">
        <v>4.7E-2</v>
      </c>
    </row>
    <row r="3940" spans="1:11" x14ac:dyDescent="0.25">
      <c r="A3940" t="s">
        <v>722</v>
      </c>
      <c r="B3940" t="s">
        <v>585</v>
      </c>
      <c r="C3940" t="s">
        <v>586</v>
      </c>
      <c r="D3940" t="str">
        <f>Clef_répartition[[#This Row],[Code association]]&amp;"_"&amp;Clef_répartition[[#This Row],[Nom association]]</f>
        <v>AIESFE_Association de distribution d'eau Servion-Jorat-Mézières-Oron</v>
      </c>
      <c r="E3940">
        <f>COUNTIFS(D$2:D3940,Clef_répartition[[#This Row],[Code_Nom]],J$2:J3940,Clef_répartition[[#This Row],[Année]])</f>
        <v>1</v>
      </c>
      <c r="F3940">
        <f>IF(Clef_répartition[[#This Row],[Code_Nom]]=D3939,F3939-1,(COUNTIFS(Clef_répartition[Code_Nom],Clef_répartition[[#This Row],[Code_Nom]],Clef_répartition[Année],Clef_répartition[[#This Row],[Année]])))</f>
        <v>3</v>
      </c>
      <c r="G3940" t="str">
        <f>Clef_répartition[[#This Row],[Code_Nom]]&amp;"_"&amp;Clef_répartition[[#This Row],[Nombre]]&amp;"_"&amp;Clef_répartition[[#This Row],[Année]]</f>
        <v>AIESFE_Association de distribution d'eau Servion-Jorat-Mézières-Oron_1_2018</v>
      </c>
      <c r="H3940">
        <v>5806</v>
      </c>
      <c r="I3940" t="s">
        <v>140</v>
      </c>
      <c r="J3940">
        <v>2018</v>
      </c>
      <c r="K3940">
        <v>0.14000000000000001</v>
      </c>
    </row>
    <row r="3941" spans="1:11" x14ac:dyDescent="0.25">
      <c r="A3941" t="s">
        <v>722</v>
      </c>
      <c r="B3941" t="s">
        <v>585</v>
      </c>
      <c r="C3941" t="s">
        <v>586</v>
      </c>
      <c r="D3941" t="str">
        <f>Clef_répartition[[#This Row],[Code association]]&amp;"_"&amp;Clef_répartition[[#This Row],[Nom association]]</f>
        <v>AIESFE_Association de distribution d'eau Servion-Jorat-Mézières-Oron</v>
      </c>
      <c r="E3941">
        <f>COUNTIFS(D$2:D3941,Clef_répartition[[#This Row],[Code_Nom]],J$2:J3941,Clef_répartition[[#This Row],[Année]])</f>
        <v>2</v>
      </c>
      <c r="F3941">
        <f>IF(Clef_répartition[[#This Row],[Code_Nom]]=D3940,F3940-1,(COUNTIFS(Clef_répartition[Code_Nom],Clef_répartition[[#This Row],[Code_Nom]],Clef_répartition[Année],Clef_répartition[[#This Row],[Année]])))</f>
        <v>2</v>
      </c>
      <c r="G3941" t="str">
        <f>Clef_répartition[[#This Row],[Code_Nom]]&amp;"_"&amp;Clef_répartition[[#This Row],[Nombre]]&amp;"_"&amp;Clef_répartition[[#This Row],[Année]]</f>
        <v>AIESFE_Association de distribution d'eau Servion-Jorat-Mézières-Oron_2_2018</v>
      </c>
      <c r="H3941">
        <v>5805</v>
      </c>
      <c r="I3941" t="s">
        <v>206</v>
      </c>
      <c r="J3941">
        <v>2018</v>
      </c>
      <c r="K3941">
        <v>0.13</v>
      </c>
    </row>
    <row r="3942" spans="1:11" x14ac:dyDescent="0.25">
      <c r="A3942" t="s">
        <v>722</v>
      </c>
      <c r="B3942" t="s">
        <v>585</v>
      </c>
      <c r="C3942" t="s">
        <v>586</v>
      </c>
      <c r="D3942" t="str">
        <f>Clef_répartition[[#This Row],[Code association]]&amp;"_"&amp;Clef_répartition[[#This Row],[Nom association]]</f>
        <v>AIESFE_Association de distribution d'eau Servion-Jorat-Mézières-Oron</v>
      </c>
      <c r="E3942">
        <f>COUNTIFS(D$2:D3942,Clef_répartition[[#This Row],[Code_Nom]],J$2:J3942,Clef_répartition[[#This Row],[Année]])</f>
        <v>3</v>
      </c>
      <c r="F3942">
        <f>IF(Clef_répartition[[#This Row],[Code_Nom]]=D3941,F3941-1,(COUNTIFS(Clef_répartition[Code_Nom],Clef_répartition[[#This Row],[Code_Nom]],Clef_répartition[Année],Clef_répartition[[#This Row],[Année]])))</f>
        <v>1</v>
      </c>
      <c r="G3942" t="str">
        <f>Clef_répartition[[#This Row],[Code_Nom]]&amp;"_"&amp;Clef_répartition[[#This Row],[Nombre]]&amp;"_"&amp;Clef_répartition[[#This Row],[Année]]</f>
        <v>AIESFE_Association de distribution d'eau Servion-Jorat-Mézières-Oron_3_2018</v>
      </c>
      <c r="H3942">
        <v>5799</v>
      </c>
      <c r="I3942" t="s">
        <v>254</v>
      </c>
      <c r="J3942">
        <v>2018</v>
      </c>
      <c r="K3942">
        <v>0.73</v>
      </c>
    </row>
    <row r="3943" spans="1:11" x14ac:dyDescent="0.25">
      <c r="A3943" t="s">
        <v>722</v>
      </c>
      <c r="B3943" t="s">
        <v>499</v>
      </c>
      <c r="C3943" t="s">
        <v>500</v>
      </c>
      <c r="D3943" t="str">
        <f>Clef_répartition[[#This Row],[Code association]]&amp;"_"&amp;Clef_répartition[[#This Row],[Nom association]]</f>
        <v>AIEV_Association intercommunale des eaux usées Vufflens-la-Ville</v>
      </c>
      <c r="E3943">
        <f>COUNTIFS(D$2:D3943,Clef_répartition[[#This Row],[Code_Nom]],J$2:J3943,Clef_répartition[[#This Row],[Année]])</f>
        <v>1</v>
      </c>
      <c r="F3943">
        <f>IF(Clef_répartition[[#This Row],[Code_Nom]]=D3942,F3942-1,(COUNTIFS(Clef_répartition[Code_Nom],Clef_répartition[[#This Row],[Code_Nom]],Clef_répartition[Année],Clef_répartition[[#This Row],[Année]])))</f>
        <v>7</v>
      </c>
      <c r="G3943" t="str">
        <f>Clef_répartition[[#This Row],[Code_Nom]]&amp;"_"&amp;Clef_répartition[[#This Row],[Nombre]]&amp;"_"&amp;Clef_répartition[[#This Row],[Année]]</f>
        <v>AIEV_Association intercommunale des eaux usées Vufflens-la-Ville_1_2018</v>
      </c>
      <c r="H3943">
        <v>5621</v>
      </c>
      <c r="I3943" t="s">
        <v>1</v>
      </c>
      <c r="J3943">
        <v>2018</v>
      </c>
      <c r="K3943">
        <v>0.25940000000000002</v>
      </c>
    </row>
    <row r="3944" spans="1:11" x14ac:dyDescent="0.25">
      <c r="A3944" t="s">
        <v>722</v>
      </c>
      <c r="B3944" t="s">
        <v>499</v>
      </c>
      <c r="C3944" t="s">
        <v>500</v>
      </c>
      <c r="D3944" t="str">
        <f>Clef_répartition[[#This Row],[Code association]]&amp;"_"&amp;Clef_répartition[[#This Row],[Nom association]]</f>
        <v>AIEV_Association intercommunale des eaux usées Vufflens-la-Ville</v>
      </c>
      <c r="E3944">
        <f>COUNTIFS(D$2:D3944,Clef_répartition[[#This Row],[Code_Nom]],J$2:J3944,Clef_répartition[[#This Row],[Année]])</f>
        <v>2</v>
      </c>
      <c r="F3944">
        <f>IF(Clef_répartition[[#This Row],[Code_Nom]]=D3943,F3943-1,(COUNTIFS(Clef_répartition[Code_Nom],Clef_répartition[[#This Row],[Code_Nom]],Clef_répartition[Année],Clef_répartition[[#This Row],[Année]])))</f>
        <v>6</v>
      </c>
      <c r="G3944" t="str">
        <f>Clef_répartition[[#This Row],[Code_Nom]]&amp;"_"&amp;Clef_répartition[[#This Row],[Nombre]]&amp;"_"&amp;Clef_répartition[[#This Row],[Année]]</f>
        <v>AIEV_Association intercommunale des eaux usées Vufflens-la-Ville_2_2018</v>
      </c>
      <c r="H3944">
        <v>5622</v>
      </c>
      <c r="I3944" t="s">
        <v>36</v>
      </c>
      <c r="J3944">
        <v>2018</v>
      </c>
      <c r="K3944">
        <v>8.2900000000000001E-2</v>
      </c>
    </row>
    <row r="3945" spans="1:11" x14ac:dyDescent="0.25">
      <c r="A3945" t="s">
        <v>722</v>
      </c>
      <c r="B3945" t="s">
        <v>499</v>
      </c>
      <c r="C3945" t="s">
        <v>500</v>
      </c>
      <c r="D3945" t="str">
        <f>Clef_répartition[[#This Row],[Code association]]&amp;"_"&amp;Clef_répartition[[#This Row],[Nom association]]</f>
        <v>AIEV_Association intercommunale des eaux usées Vufflens-la-Ville</v>
      </c>
      <c r="E3945">
        <f>COUNTIFS(D$2:D3945,Clef_répartition[[#This Row],[Code_Nom]],J$2:J3945,Clef_répartition[[#This Row],[Année]])</f>
        <v>3</v>
      </c>
      <c r="F3945">
        <f>IF(Clef_répartition[[#This Row],[Code_Nom]]=D3944,F3944-1,(COUNTIFS(Clef_répartition[Code_Nom],Clef_répartition[[#This Row],[Code_Nom]],Clef_répartition[Année],Clef_répartition[[#This Row],[Année]])))</f>
        <v>5</v>
      </c>
      <c r="G3945" t="str">
        <f>Clef_répartition[[#This Row],[Code_Nom]]&amp;"_"&amp;Clef_répartition[[#This Row],[Nombre]]&amp;"_"&amp;Clef_répartition[[#This Row],[Année]]</f>
        <v>AIEV_Association intercommunale des eaux usées Vufflens-la-Ville_3_2018</v>
      </c>
      <c r="H3945">
        <v>5634</v>
      </c>
      <c r="I3945" t="s">
        <v>101</v>
      </c>
      <c r="J3945">
        <v>2018</v>
      </c>
      <c r="K3945">
        <v>7.8399999999999997E-2</v>
      </c>
    </row>
    <row r="3946" spans="1:11" x14ac:dyDescent="0.25">
      <c r="A3946" t="s">
        <v>722</v>
      </c>
      <c r="B3946" t="s">
        <v>499</v>
      </c>
      <c r="C3946" t="s">
        <v>500</v>
      </c>
      <c r="D3946" t="str">
        <f>Clef_répartition[[#This Row],[Code association]]&amp;"_"&amp;Clef_répartition[[#This Row],[Nom association]]</f>
        <v>AIEV_Association intercommunale des eaux usées Vufflens-la-Ville</v>
      </c>
      <c r="E3946">
        <f>COUNTIFS(D$2:D3946,Clef_répartition[[#This Row],[Code_Nom]],J$2:J3946,Clef_répartition[[#This Row],[Année]])</f>
        <v>4</v>
      </c>
      <c r="F3946">
        <f>IF(Clef_répartition[[#This Row],[Code_Nom]]=D3945,F3945-1,(COUNTIFS(Clef_répartition[Code_Nom],Clef_répartition[[#This Row],[Code_Nom]],Clef_répartition[Année],Clef_répartition[[#This Row],[Année]])))</f>
        <v>4</v>
      </c>
      <c r="G3946" t="str">
        <f>Clef_répartition[[#This Row],[Code_Nom]]&amp;"_"&amp;Clef_répartition[[#This Row],[Nombre]]&amp;"_"&amp;Clef_répartition[[#This Row],[Année]]</f>
        <v>AIEV_Association intercommunale des eaux usées Vufflens-la-Ville_4_2018</v>
      </c>
      <c r="H3946">
        <v>5484</v>
      </c>
      <c r="I3946" t="s">
        <v>127</v>
      </c>
      <c r="J3946">
        <v>2018</v>
      </c>
      <c r="K3946">
        <v>0.122</v>
      </c>
    </row>
    <row r="3947" spans="1:11" x14ac:dyDescent="0.25">
      <c r="A3947" t="s">
        <v>722</v>
      </c>
      <c r="B3947" t="s">
        <v>499</v>
      </c>
      <c r="C3947" t="s">
        <v>500</v>
      </c>
      <c r="D3947" t="str">
        <f>Clef_répartition[[#This Row],[Code association]]&amp;"_"&amp;Clef_répartition[[#This Row],[Nom association]]</f>
        <v>AIEV_Association intercommunale des eaux usées Vufflens-la-Ville</v>
      </c>
      <c r="E3947">
        <f>COUNTIFS(D$2:D3947,Clef_répartition[[#This Row],[Code_Nom]],J$2:J3947,Clef_répartition[[#This Row],[Année]])</f>
        <v>5</v>
      </c>
      <c r="F3947">
        <f>IF(Clef_répartition[[#This Row],[Code_Nom]]=D3946,F3946-1,(COUNTIFS(Clef_répartition[Code_Nom],Clef_répartition[[#This Row],[Code_Nom]],Clef_répartition[Année],Clef_répartition[[#This Row],[Année]])))</f>
        <v>3</v>
      </c>
      <c r="G3947" t="str">
        <f>Clef_répartition[[#This Row],[Code_Nom]]&amp;"_"&amp;Clef_répartition[[#This Row],[Nombre]]&amp;"_"&amp;Clef_répartition[[#This Row],[Année]]</f>
        <v>AIEV_Association intercommunale des eaux usées Vufflens-la-Ville_5_2018</v>
      </c>
      <c r="H3947">
        <v>5489</v>
      </c>
      <c r="I3947" t="s">
        <v>175</v>
      </c>
      <c r="J3947">
        <v>2018</v>
      </c>
      <c r="K3947">
        <v>0.18140000000000001</v>
      </c>
    </row>
    <row r="3948" spans="1:11" x14ac:dyDescent="0.25">
      <c r="A3948" t="s">
        <v>722</v>
      </c>
      <c r="B3948" t="s">
        <v>499</v>
      </c>
      <c r="C3948" t="s">
        <v>500</v>
      </c>
      <c r="D3948" t="str">
        <f>Clef_répartition[[#This Row],[Code association]]&amp;"_"&amp;Clef_répartition[[#This Row],[Nom association]]</f>
        <v>AIEV_Association intercommunale des eaux usées Vufflens-la-Ville</v>
      </c>
      <c r="E3948">
        <f>COUNTIFS(D$2:D3948,Clef_répartition[[#This Row],[Code_Nom]],J$2:J3948,Clef_répartition[[#This Row],[Année]])</f>
        <v>6</v>
      </c>
      <c r="F3948">
        <f>IF(Clef_répartition[[#This Row],[Code_Nom]]=D3947,F3947-1,(COUNTIFS(Clef_répartition[Code_Nom],Clef_répartition[[#This Row],[Code_Nom]],Clef_répartition[Année],Clef_répartition[[#This Row],[Année]])))</f>
        <v>2</v>
      </c>
      <c r="G3948" t="str">
        <f>Clef_répartition[[#This Row],[Code_Nom]]&amp;"_"&amp;Clef_répartition[[#This Row],[Nombre]]&amp;"_"&amp;Clef_répartition[[#This Row],[Année]]</f>
        <v>AIEV_Association intercommunale des eaux usées Vufflens-la-Ville_6_2018</v>
      </c>
      <c r="H3948">
        <v>5645</v>
      </c>
      <c r="I3948" t="s">
        <v>235</v>
      </c>
      <c r="J3948">
        <v>2018</v>
      </c>
      <c r="K3948">
        <v>9.2600000000000002E-2</v>
      </c>
    </row>
    <row r="3949" spans="1:11" x14ac:dyDescent="0.25">
      <c r="A3949" t="s">
        <v>722</v>
      </c>
      <c r="B3949" t="s">
        <v>499</v>
      </c>
      <c r="C3949" t="s">
        <v>500</v>
      </c>
      <c r="D3949" t="str">
        <f>Clef_répartition[[#This Row],[Code association]]&amp;"_"&amp;Clef_répartition[[#This Row],[Nom association]]</f>
        <v>AIEV_Association intercommunale des eaux usées Vufflens-la-Ville</v>
      </c>
      <c r="E3949">
        <f>COUNTIFS(D$2:D3949,Clef_répartition[[#This Row],[Code_Nom]],J$2:J3949,Clef_répartition[[#This Row],[Année]])</f>
        <v>7</v>
      </c>
      <c r="F3949">
        <f>IF(Clef_répartition[[#This Row],[Code_Nom]]=D3948,F3948-1,(COUNTIFS(Clef_répartition[Code_Nom],Clef_répartition[[#This Row],[Code_Nom]],Clef_répartition[Année],Clef_répartition[[#This Row],[Année]])))</f>
        <v>1</v>
      </c>
      <c r="G3949" t="str">
        <f>Clef_répartition[[#This Row],[Code_Nom]]&amp;"_"&amp;Clef_répartition[[#This Row],[Nombre]]&amp;"_"&amp;Clef_répartition[[#This Row],[Année]]</f>
        <v>AIEV_Association intercommunale des eaux usées Vufflens-la-Ville_7_2018</v>
      </c>
      <c r="H3949">
        <v>5503</v>
      </c>
      <c r="I3949" t="s">
        <v>290</v>
      </c>
      <c r="J3949">
        <v>2018</v>
      </c>
      <c r="K3949">
        <v>0.18329999999999999</v>
      </c>
    </row>
    <row r="3950" spans="1:11" x14ac:dyDescent="0.25">
      <c r="A3950" t="s">
        <v>722</v>
      </c>
      <c r="B3950" t="s">
        <v>634</v>
      </c>
      <c r="C3950" t="s">
        <v>635</v>
      </c>
      <c r="D3950" t="str">
        <f>Clef_répartition[[#This Row],[Code association]]&amp;"_"&amp;Clef_répartition[[#This Row],[Nom association]]</f>
        <v>AIML_Association intercommunale pour l'épuration et le traitement des eaux usées de Moudon-Lucens</v>
      </c>
      <c r="E3950">
        <f>COUNTIFS(D$2:D3950,Clef_répartition[[#This Row],[Code_Nom]],J$2:J3950,Clef_répartition[[#This Row],[Année]])</f>
        <v>1</v>
      </c>
      <c r="F3950">
        <f>IF(Clef_répartition[[#This Row],[Code_Nom]]=D3949,F3949-1,(COUNTIFS(Clef_répartition[Code_Nom],Clef_répartition[[#This Row],[Code_Nom]],Clef_répartition[Année],Clef_répartition[[#This Row],[Année]])))</f>
        <v>2</v>
      </c>
      <c r="G3950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Moudon-Lucens_1_2018</v>
      </c>
      <c r="H3950">
        <v>5675</v>
      </c>
      <c r="I3950" t="s">
        <v>164</v>
      </c>
      <c r="J3950">
        <v>2018</v>
      </c>
      <c r="K3950">
        <v>0.40632862395974456</v>
      </c>
    </row>
    <row r="3951" spans="1:11" x14ac:dyDescent="0.25">
      <c r="A3951" t="s">
        <v>722</v>
      </c>
      <c r="B3951" t="s">
        <v>634</v>
      </c>
      <c r="C3951" t="s">
        <v>635</v>
      </c>
      <c r="D3951" t="str">
        <f>Clef_répartition[[#This Row],[Code association]]&amp;"_"&amp;Clef_répartition[[#This Row],[Nom association]]</f>
        <v>AIML_Association intercommunale pour l'épuration et le traitement des eaux usées de Moudon-Lucens</v>
      </c>
      <c r="E3951">
        <f>COUNTIFS(D$2:D3951,Clef_répartition[[#This Row],[Code_Nom]],J$2:J3951,Clef_répartition[[#This Row],[Année]])</f>
        <v>2</v>
      </c>
      <c r="F3951">
        <f>IF(Clef_répartition[[#This Row],[Code_Nom]]=D3950,F3950-1,(COUNTIFS(Clef_répartition[Code_Nom],Clef_répartition[[#This Row],[Code_Nom]],Clef_répartition[Année],Clef_répartition[[#This Row],[Année]])))</f>
        <v>1</v>
      </c>
      <c r="G3951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Moudon-Lucens_2_2018</v>
      </c>
      <c r="H3951">
        <v>5678</v>
      </c>
      <c r="I3951" t="s">
        <v>192</v>
      </c>
      <c r="J3951">
        <v>2018</v>
      </c>
      <c r="K3951">
        <v>0.59367137604025544</v>
      </c>
    </row>
    <row r="3952" spans="1:11" x14ac:dyDescent="0.25">
      <c r="A3952" t="s">
        <v>722</v>
      </c>
      <c r="B3952" t="s">
        <v>463</v>
      </c>
      <c r="C3952" t="s">
        <v>464</v>
      </c>
      <c r="D3952" t="str">
        <f>Clef_répartition[[#This Row],[Code association]]&amp;"_"&amp;Clef_répartition[[#This Row],[Nom association]]</f>
        <v>AIPCV_Association intercommunale de la piscine et du camping de la Venoge</v>
      </c>
      <c r="E3952">
        <f>COUNTIFS(D$2:D3952,Clef_répartition[[#This Row],[Code_Nom]],J$2:J3952,Clef_répartition[[#This Row],[Année]])</f>
        <v>1</v>
      </c>
      <c r="F3952">
        <f>IF(Clef_répartition[[#This Row],[Code_Nom]]=D3951,F3951-1,(COUNTIFS(Clef_répartition[Code_Nom],Clef_répartition[[#This Row],[Code_Nom]],Clef_répartition[Année],Clef_répartition[[#This Row],[Année]])))</f>
        <v>19</v>
      </c>
      <c r="G3952" t="str">
        <f>Clef_répartition[[#This Row],[Code_Nom]]&amp;"_"&amp;Clef_répartition[[#This Row],[Nombre]]&amp;"_"&amp;Clef_répartition[[#This Row],[Année]]</f>
        <v>AIPCV_Association intercommunale de la piscine et du camping de la Venoge_1_2018</v>
      </c>
      <c r="H3952">
        <v>5475</v>
      </c>
      <c r="I3952" t="s">
        <v>55</v>
      </c>
      <c r="J3952">
        <v>2018</v>
      </c>
      <c r="K3952">
        <v>8.3130929791271364E-3</v>
      </c>
    </row>
    <row r="3953" spans="1:11" x14ac:dyDescent="0.25">
      <c r="A3953" t="s">
        <v>722</v>
      </c>
      <c r="B3953" t="s">
        <v>463</v>
      </c>
      <c r="C3953" t="s">
        <v>464</v>
      </c>
      <c r="D3953" t="str">
        <f>Clef_répartition[[#This Row],[Code association]]&amp;"_"&amp;Clef_répartition[[#This Row],[Nom association]]</f>
        <v>AIPCV_Association intercommunale de la piscine et du camping de la Venoge</v>
      </c>
      <c r="E3953">
        <f>COUNTIFS(D$2:D3953,Clef_répartition[[#This Row],[Code_Nom]],J$2:J3953,Clef_répartition[[#This Row],[Année]])</f>
        <v>2</v>
      </c>
      <c r="F3953">
        <f>IF(Clef_répartition[[#This Row],[Code_Nom]]=D3952,F3952-1,(COUNTIFS(Clef_répartition[Code_Nom],Clef_répartition[[#This Row],[Code_Nom]],Clef_répartition[Année],Clef_répartition[[#This Row],[Année]])))</f>
        <v>18</v>
      </c>
      <c r="G3953" t="str">
        <f>Clef_répartition[[#This Row],[Code_Nom]]&amp;"_"&amp;Clef_répartition[[#This Row],[Nombre]]&amp;"_"&amp;Clef_répartition[[#This Row],[Année]]</f>
        <v>AIPCV_Association intercommunale de la piscine et du camping de la Venoge_2_2018</v>
      </c>
      <c r="H3953">
        <v>5476</v>
      </c>
      <c r="I3953" t="s">
        <v>64</v>
      </c>
      <c r="J3953">
        <v>2018</v>
      </c>
      <c r="K3953">
        <v>3.4522602969081377E-2</v>
      </c>
    </row>
    <row r="3954" spans="1:11" x14ac:dyDescent="0.25">
      <c r="A3954" t="s">
        <v>722</v>
      </c>
      <c r="B3954" t="s">
        <v>463</v>
      </c>
      <c r="C3954" t="s">
        <v>464</v>
      </c>
      <c r="D3954" t="str">
        <f>Clef_répartition[[#This Row],[Code association]]&amp;"_"&amp;Clef_répartition[[#This Row],[Nom association]]</f>
        <v>AIPCV_Association intercommunale de la piscine et du camping de la Venoge</v>
      </c>
      <c r="E3954">
        <f>COUNTIFS(D$2:D3954,Clef_répartition[[#This Row],[Code_Nom]],J$2:J3954,Clef_répartition[[#This Row],[Année]])</f>
        <v>3</v>
      </c>
      <c r="F3954">
        <f>IF(Clef_répartition[[#This Row],[Code_Nom]]=D3953,F3953-1,(COUNTIFS(Clef_répartition[Code_Nom],Clef_répartition[[#This Row],[Code_Nom]],Clef_répartition[Année],Clef_répartition[[#This Row],[Année]])))</f>
        <v>17</v>
      </c>
      <c r="G3954" t="str">
        <f>Clef_répartition[[#This Row],[Code_Nom]]&amp;"_"&amp;Clef_répartition[[#This Row],[Nombre]]&amp;"_"&amp;Clef_répartition[[#This Row],[Année]]</f>
        <v>AIPCV_Association intercommunale de la piscine et du camping de la Venoge_3_2018</v>
      </c>
      <c r="H3954">
        <v>5477</v>
      </c>
      <c r="I3954" t="s">
        <v>79</v>
      </c>
      <c r="J3954">
        <v>2018</v>
      </c>
      <c r="K3954">
        <v>0.10483781672061616</v>
      </c>
    </row>
    <row r="3955" spans="1:11" x14ac:dyDescent="0.25">
      <c r="A3955" t="s">
        <v>722</v>
      </c>
      <c r="B3955" t="s">
        <v>463</v>
      </c>
      <c r="C3955" t="s">
        <v>464</v>
      </c>
      <c r="D3955" t="str">
        <f>Clef_répartition[[#This Row],[Code association]]&amp;"_"&amp;Clef_répartition[[#This Row],[Nom association]]</f>
        <v>AIPCV_Association intercommunale de la piscine et du camping de la Venoge</v>
      </c>
      <c r="E3955">
        <f>COUNTIFS(D$2:D3955,Clef_répartition[[#This Row],[Code_Nom]],J$2:J3955,Clef_répartition[[#This Row],[Année]])</f>
        <v>4</v>
      </c>
      <c r="F3955">
        <f>IF(Clef_répartition[[#This Row],[Code_Nom]]=D3954,F3954-1,(COUNTIFS(Clef_répartition[Code_Nom],Clef_répartition[[#This Row],[Code_Nom]],Clef_répartition[Année],Clef_répartition[[#This Row],[Année]])))</f>
        <v>16</v>
      </c>
      <c r="G3955" t="str">
        <f>Clef_répartition[[#This Row],[Code_Nom]]&amp;"_"&amp;Clef_répartition[[#This Row],[Nombre]]&amp;"_"&amp;Clef_répartition[[#This Row],[Année]]</f>
        <v>AIPCV_Association intercommunale de la piscine et du camping de la Venoge_4_2018</v>
      </c>
      <c r="H3955">
        <v>5479</v>
      </c>
      <c r="I3955" t="s">
        <v>85</v>
      </c>
      <c r="J3955">
        <v>2018</v>
      </c>
      <c r="K3955">
        <v>2.7825873423373147E-2</v>
      </c>
    </row>
    <row r="3956" spans="1:11" x14ac:dyDescent="0.25">
      <c r="A3956" t="s">
        <v>722</v>
      </c>
      <c r="B3956" t="s">
        <v>463</v>
      </c>
      <c r="C3956" t="s">
        <v>464</v>
      </c>
      <c r="D3956" t="str">
        <f>Clef_répartition[[#This Row],[Code association]]&amp;"_"&amp;Clef_répartition[[#This Row],[Nom association]]</f>
        <v>AIPCV_Association intercommunale de la piscine et du camping de la Venoge</v>
      </c>
      <c r="E3956">
        <f>COUNTIFS(D$2:D3956,Clef_répartition[[#This Row],[Code_Nom]],J$2:J3956,Clef_répartition[[#This Row],[Année]])</f>
        <v>5</v>
      </c>
      <c r="F3956">
        <f>IF(Clef_répartition[[#This Row],[Code_Nom]]=D3955,F3955-1,(COUNTIFS(Clef_répartition[Code_Nom],Clef_répartition[[#This Row],[Code_Nom]],Clef_répartition[Année],Clef_répartition[[#This Row],[Année]])))</f>
        <v>15</v>
      </c>
      <c r="G3956" t="str">
        <f>Clef_répartition[[#This Row],[Code_Nom]]&amp;"_"&amp;Clef_répartition[[#This Row],[Nombre]]&amp;"_"&amp;Clef_répartition[[#This Row],[Année]]</f>
        <v>AIPCV_Association intercommunale de la piscine et du camping de la Venoge_5_2018</v>
      </c>
      <c r="H3956">
        <v>5481</v>
      </c>
      <c r="I3956" t="s">
        <v>94</v>
      </c>
      <c r="J3956">
        <v>2018</v>
      </c>
      <c r="K3956">
        <v>2.563210179707557E-2</v>
      </c>
    </row>
    <row r="3957" spans="1:11" x14ac:dyDescent="0.25">
      <c r="A3957" t="s">
        <v>722</v>
      </c>
      <c r="B3957" t="s">
        <v>463</v>
      </c>
      <c r="C3957" t="s">
        <v>464</v>
      </c>
      <c r="D3957" t="str">
        <f>Clef_répartition[[#This Row],[Code association]]&amp;"_"&amp;Clef_répartition[[#This Row],[Nom association]]</f>
        <v>AIPCV_Association intercommunale de la piscine et du camping de la Venoge</v>
      </c>
      <c r="E3957">
        <f>COUNTIFS(D$2:D3957,Clef_répartition[[#This Row],[Code_Nom]],J$2:J3957,Clef_répartition[[#This Row],[Année]])</f>
        <v>6</v>
      </c>
      <c r="F3957">
        <f>IF(Clef_répartition[[#This Row],[Code_Nom]]=D3956,F3956-1,(COUNTIFS(Clef_répartition[Code_Nom],Clef_répartition[[#This Row],[Code_Nom]],Clef_répartition[Année],Clef_répartition[[#This Row],[Année]])))</f>
        <v>14</v>
      </c>
      <c r="G3957" t="str">
        <f>Clef_répartition[[#This Row],[Code_Nom]]&amp;"_"&amp;Clef_répartition[[#This Row],[Nombre]]&amp;"_"&amp;Clef_répartition[[#This Row],[Année]]</f>
        <v>AIPCV_Association intercommunale de la piscine et du camping de la Venoge_6_2018</v>
      </c>
      <c r="H3957">
        <v>5482</v>
      </c>
      <c r="I3957" t="s">
        <v>102</v>
      </c>
      <c r="J3957">
        <v>2018</v>
      </c>
      <c r="K3957">
        <v>0.12042493581872978</v>
      </c>
    </row>
    <row r="3958" spans="1:11" x14ac:dyDescent="0.25">
      <c r="A3958" t="s">
        <v>722</v>
      </c>
      <c r="B3958" t="s">
        <v>463</v>
      </c>
      <c r="C3958" t="s">
        <v>464</v>
      </c>
      <c r="D3958" t="str">
        <f>Clef_répartition[[#This Row],[Code association]]&amp;"_"&amp;Clef_répartition[[#This Row],[Nom association]]</f>
        <v>AIPCV_Association intercommunale de la piscine et du camping de la Venoge</v>
      </c>
      <c r="E3958">
        <f>COUNTIFS(D$2:D3958,Clef_répartition[[#This Row],[Code_Nom]],J$2:J3958,Clef_répartition[[#This Row],[Année]])</f>
        <v>7</v>
      </c>
      <c r="F3958">
        <f>IF(Clef_répartition[[#This Row],[Code_Nom]]=D3957,F3957-1,(COUNTIFS(Clef_répartition[Code_Nom],Clef_répartition[[#This Row],[Code_Nom]],Clef_répartition[Année],Clef_répartition[[#This Row],[Année]])))</f>
        <v>13</v>
      </c>
      <c r="G3958" t="str">
        <f>Clef_répartition[[#This Row],[Code_Nom]]&amp;"_"&amp;Clef_répartition[[#This Row],[Nombre]]&amp;"_"&amp;Clef_répartition[[#This Row],[Année]]</f>
        <v>AIPCV_Association intercommunale de la piscine et du camping de la Venoge_7_2018</v>
      </c>
      <c r="H3958">
        <v>5483</v>
      </c>
      <c r="I3958" t="s">
        <v>113</v>
      </c>
      <c r="J3958">
        <v>2018</v>
      </c>
      <c r="K3958">
        <v>3.6485433642147562E-2</v>
      </c>
    </row>
    <row r="3959" spans="1:11" x14ac:dyDescent="0.25">
      <c r="A3959" t="s">
        <v>722</v>
      </c>
      <c r="B3959" t="s">
        <v>463</v>
      </c>
      <c r="C3959" t="s">
        <v>464</v>
      </c>
      <c r="D3959" t="str">
        <f>Clef_répartition[[#This Row],[Code association]]&amp;"_"&amp;Clef_répartition[[#This Row],[Nom association]]</f>
        <v>AIPCV_Association intercommunale de la piscine et du camping de la Venoge</v>
      </c>
      <c r="E3959">
        <f>COUNTIFS(D$2:D3959,Clef_répartition[[#This Row],[Code_Nom]],J$2:J3959,Clef_répartition[[#This Row],[Année]])</f>
        <v>8</v>
      </c>
      <c r="F3959">
        <f>IF(Clef_répartition[[#This Row],[Code_Nom]]=D3958,F3958-1,(COUNTIFS(Clef_répartition[Code_Nom],Clef_répartition[[#This Row],[Code_Nom]],Clef_répartition[Année],Clef_répartition[[#This Row],[Année]])))</f>
        <v>12</v>
      </c>
      <c r="G3959" t="str">
        <f>Clef_répartition[[#This Row],[Code_Nom]]&amp;"_"&amp;Clef_répartition[[#This Row],[Nombre]]&amp;"_"&amp;Clef_répartition[[#This Row],[Année]]</f>
        <v>AIPCV_Association intercommunale de la piscine et du camping de la Venoge_8_2018</v>
      </c>
      <c r="H3959">
        <v>5484</v>
      </c>
      <c r="I3959" t="s">
        <v>127</v>
      </c>
      <c r="J3959">
        <v>2018</v>
      </c>
      <c r="K3959">
        <v>1.039144993860922E-2</v>
      </c>
    </row>
    <row r="3960" spans="1:11" x14ac:dyDescent="0.25">
      <c r="A3960" t="s">
        <v>722</v>
      </c>
      <c r="B3960" t="s">
        <v>463</v>
      </c>
      <c r="C3960" t="s">
        <v>464</v>
      </c>
      <c r="D3960" t="str">
        <f>Clef_répartition[[#This Row],[Code association]]&amp;"_"&amp;Clef_répartition[[#This Row],[Nom association]]</f>
        <v>AIPCV_Association intercommunale de la piscine et du camping de la Venoge</v>
      </c>
      <c r="E3960">
        <f>COUNTIFS(D$2:D3960,Clef_répartition[[#This Row],[Code_Nom]],J$2:J3960,Clef_répartition[[#This Row],[Année]])</f>
        <v>9</v>
      </c>
      <c r="F3960">
        <f>IF(Clef_répartition[[#This Row],[Code_Nom]]=D3959,F3959-1,(COUNTIFS(Clef_répartition[Code_Nom],Clef_répartition[[#This Row],[Code_Nom]],Clef_répartition[Année],Clef_répartition[[#This Row],[Année]])))</f>
        <v>11</v>
      </c>
      <c r="G3960" t="str">
        <f>Clef_répartition[[#This Row],[Code_Nom]]&amp;"_"&amp;Clef_répartition[[#This Row],[Nombre]]&amp;"_"&amp;Clef_répartition[[#This Row],[Année]]</f>
        <v>AIPCV_Association intercommunale de la piscine et du camping de la Venoge_9_2018</v>
      </c>
      <c r="H3960">
        <v>5485</v>
      </c>
      <c r="I3960" t="s">
        <v>129</v>
      </c>
      <c r="J3960">
        <v>2018</v>
      </c>
      <c r="K3960">
        <v>7.0430851657551068E-3</v>
      </c>
    </row>
    <row r="3961" spans="1:11" x14ac:dyDescent="0.25">
      <c r="A3961" t="s">
        <v>722</v>
      </c>
      <c r="B3961" t="s">
        <v>463</v>
      </c>
      <c r="C3961" t="s">
        <v>464</v>
      </c>
      <c r="D3961" t="str">
        <f>Clef_répartition[[#This Row],[Code association]]&amp;"_"&amp;Clef_répartition[[#This Row],[Nom association]]</f>
        <v>AIPCV_Association intercommunale de la piscine et du camping de la Venoge</v>
      </c>
      <c r="E3961">
        <f>COUNTIFS(D$2:D3961,Clef_répartition[[#This Row],[Code_Nom]],J$2:J3961,Clef_répartition[[#This Row],[Année]])</f>
        <v>10</v>
      </c>
      <c r="F3961">
        <f>IF(Clef_répartition[[#This Row],[Code_Nom]]=D3960,F3960-1,(COUNTIFS(Clef_répartition[Code_Nom],Clef_répartition[[#This Row],[Code_Nom]],Clef_répartition[Année],Clef_répartition[[#This Row],[Année]])))</f>
        <v>10</v>
      </c>
      <c r="G3961" t="str">
        <f>Clef_répartition[[#This Row],[Code_Nom]]&amp;"_"&amp;Clef_répartition[[#This Row],[Nombre]]&amp;"_"&amp;Clef_répartition[[#This Row],[Année]]</f>
        <v>AIPCV_Association intercommunale de la piscine et du camping de la Venoge_10_2018</v>
      </c>
      <c r="H3961">
        <v>5754</v>
      </c>
      <c r="I3961" t="s">
        <v>142</v>
      </c>
      <c r="J3961">
        <v>2018</v>
      </c>
      <c r="K3961">
        <v>5.1956691595044088E-3</v>
      </c>
    </row>
    <row r="3962" spans="1:11" x14ac:dyDescent="0.25">
      <c r="A3962" t="s">
        <v>722</v>
      </c>
      <c r="B3962" t="s">
        <v>463</v>
      </c>
      <c r="C3962" t="s">
        <v>464</v>
      </c>
      <c r="D3962" t="str">
        <f>Clef_répartition[[#This Row],[Code association]]&amp;"_"&amp;Clef_répartition[[#This Row],[Nom association]]</f>
        <v>AIPCV_Association intercommunale de la piscine et du camping de la Venoge</v>
      </c>
      <c r="E3962">
        <f>COUNTIFS(D$2:D3962,Clef_répartition[[#This Row],[Code_Nom]],J$2:J3962,Clef_répartition[[#This Row],[Année]])</f>
        <v>11</v>
      </c>
      <c r="F3962">
        <f>IF(Clef_répartition[[#This Row],[Code_Nom]]=D3961,F3961-1,(COUNTIFS(Clef_répartition[Code_Nom],Clef_répartition[[#This Row],[Code_Nom]],Clef_répartition[Année],Clef_répartition[[#This Row],[Année]])))</f>
        <v>9</v>
      </c>
      <c r="G3962" t="str">
        <f>Clef_répartition[[#This Row],[Code_Nom]]&amp;"_"&amp;Clef_répartition[[#This Row],[Nombre]]&amp;"_"&amp;Clef_répartition[[#This Row],[Année]]</f>
        <v>AIPCV_Association intercommunale de la piscine et du camping de la Venoge_11_2018</v>
      </c>
      <c r="H3962">
        <v>5474</v>
      </c>
      <c r="I3962" t="s">
        <v>146</v>
      </c>
      <c r="J3962">
        <v>2018</v>
      </c>
      <c r="K3962">
        <v>2.4362093983703537E-2</v>
      </c>
    </row>
    <row r="3963" spans="1:11" x14ac:dyDescent="0.25">
      <c r="A3963" t="s">
        <v>722</v>
      </c>
      <c r="B3963" t="s">
        <v>463</v>
      </c>
      <c r="C3963" t="s">
        <v>464</v>
      </c>
      <c r="D3963" t="str">
        <f>Clef_répartition[[#This Row],[Code association]]&amp;"_"&amp;Clef_répartition[[#This Row],[Nom association]]</f>
        <v>AIPCV_Association intercommunale de la piscine et du camping de la Venoge</v>
      </c>
      <c r="E3963">
        <f>COUNTIFS(D$2:D3963,Clef_répartition[[#This Row],[Code_Nom]],J$2:J3963,Clef_répartition[[#This Row],[Année]])</f>
        <v>12</v>
      </c>
      <c r="F3963">
        <f>IF(Clef_répartition[[#This Row],[Code_Nom]]=D3962,F3962-1,(COUNTIFS(Clef_répartition[Code_Nom],Clef_répartition[[#This Row],[Code_Nom]],Clef_répartition[Année],Clef_répartition[[#This Row],[Année]])))</f>
        <v>8</v>
      </c>
      <c r="G3963" t="str">
        <f>Clef_répartition[[#This Row],[Code_Nom]]&amp;"_"&amp;Clef_répartition[[#This Row],[Nombre]]&amp;"_"&amp;Clef_répartition[[#This Row],[Année]]</f>
        <v>AIPCV_Association intercommunale de la piscine et du camping de la Venoge_12_2018</v>
      </c>
      <c r="H3963">
        <v>5758</v>
      </c>
      <c r="I3963" t="s">
        <v>147</v>
      </c>
      <c r="J3963">
        <v>2018</v>
      </c>
      <c r="K3963">
        <v>2.7710681995758461E-3</v>
      </c>
    </row>
    <row r="3964" spans="1:11" x14ac:dyDescent="0.25">
      <c r="A3964" t="s">
        <v>722</v>
      </c>
      <c r="B3964" t="s">
        <v>463</v>
      </c>
      <c r="C3964" t="s">
        <v>464</v>
      </c>
      <c r="D3964" t="str">
        <f>Clef_répartition[[#This Row],[Code association]]&amp;"_"&amp;Clef_répartition[[#This Row],[Nom association]]</f>
        <v>AIPCV_Association intercommunale de la piscine et du camping de la Venoge</v>
      </c>
      <c r="E3964">
        <f>COUNTIFS(D$2:D3964,Clef_répartition[[#This Row],[Code_Nom]],J$2:J3964,Clef_répartition[[#This Row],[Année]])</f>
        <v>13</v>
      </c>
      <c r="F3964">
        <f>IF(Clef_répartition[[#This Row],[Code_Nom]]=D3963,F3963-1,(COUNTIFS(Clef_répartition[Code_Nom],Clef_répartition[[#This Row],[Code_Nom]],Clef_répartition[Année],Clef_répartition[[#This Row],[Année]])))</f>
        <v>7</v>
      </c>
      <c r="G3964" t="str">
        <f>Clef_répartition[[#This Row],[Code_Nom]]&amp;"_"&amp;Clef_répartition[[#This Row],[Nombre]]&amp;"_"&amp;Clef_répartition[[#This Row],[Année]]</f>
        <v>AIPCV_Association intercommunale de la piscine et du camping de la Venoge_13_2018</v>
      </c>
      <c r="H3964">
        <v>5498</v>
      </c>
      <c r="I3964" t="s">
        <v>149</v>
      </c>
      <c r="J3964">
        <v>2018</v>
      </c>
      <c r="K3964">
        <v>0.37051132938944081</v>
      </c>
    </row>
    <row r="3965" spans="1:11" x14ac:dyDescent="0.25">
      <c r="A3965" t="s">
        <v>722</v>
      </c>
      <c r="B3965" t="s">
        <v>463</v>
      </c>
      <c r="C3965" t="s">
        <v>464</v>
      </c>
      <c r="D3965" t="str">
        <f>Clef_répartition[[#This Row],[Code association]]&amp;"_"&amp;Clef_répartition[[#This Row],[Nom association]]</f>
        <v>AIPCV_Association intercommunale de la piscine et du camping de la Venoge</v>
      </c>
      <c r="E3965">
        <f>COUNTIFS(D$2:D3965,Clef_répartition[[#This Row],[Code_Nom]],J$2:J3965,Clef_répartition[[#This Row],[Année]])</f>
        <v>14</v>
      </c>
      <c r="F3965">
        <f>IF(Clef_répartition[[#This Row],[Code_Nom]]=D3964,F3964-1,(COUNTIFS(Clef_répartition[Code_Nom],Clef_répartition[[#This Row],[Code_Nom]],Clef_répartition[Année],Clef_répartition[[#This Row],[Année]])))</f>
        <v>6</v>
      </c>
      <c r="G3965" t="str">
        <f>Clef_répartition[[#This Row],[Code_Nom]]&amp;"_"&amp;Clef_répartition[[#This Row],[Nombre]]&amp;"_"&amp;Clef_répartition[[#This Row],[Année]]</f>
        <v>AIPCV_Association intercommunale de la piscine et du camping de la Venoge_14_2018</v>
      </c>
      <c r="H3965">
        <v>5487</v>
      </c>
      <c r="I3965" t="s">
        <v>167</v>
      </c>
      <c r="J3965">
        <v>2018</v>
      </c>
      <c r="K3965">
        <v>1.3393347471816051E-2</v>
      </c>
    </row>
    <row r="3966" spans="1:11" x14ac:dyDescent="0.25">
      <c r="A3966" t="s">
        <v>722</v>
      </c>
      <c r="B3966" t="s">
        <v>463</v>
      </c>
      <c r="C3966" t="s">
        <v>464</v>
      </c>
      <c r="D3966" t="str">
        <f>Clef_répartition[[#This Row],[Code association]]&amp;"_"&amp;Clef_répartition[[#This Row],[Nom association]]</f>
        <v>AIPCV_Association intercommunale de la piscine et du camping de la Venoge</v>
      </c>
      <c r="E3966">
        <f>COUNTIFS(D$2:D3966,Clef_répartition[[#This Row],[Code_Nom]],J$2:J3966,Clef_répartition[[#This Row],[Année]])</f>
        <v>15</v>
      </c>
      <c r="F3966">
        <f>IF(Clef_répartition[[#This Row],[Code_Nom]]=D3965,F3965-1,(COUNTIFS(Clef_répartition[Code_Nom],Clef_répartition[[#This Row],[Code_Nom]],Clef_répartition[Année],Clef_répartition[[#This Row],[Année]])))</f>
        <v>5</v>
      </c>
      <c r="G3966" t="str">
        <f>Clef_répartition[[#This Row],[Code_Nom]]&amp;"_"&amp;Clef_répartition[[#This Row],[Nombre]]&amp;"_"&amp;Clef_répartition[[#This Row],[Année]]</f>
        <v>AIPCV_Association intercommunale de la piscine et du camping de la Venoge_15_2018</v>
      </c>
      <c r="H3966">
        <v>5490</v>
      </c>
      <c r="I3966" t="s">
        <v>178</v>
      </c>
      <c r="J3966">
        <v>2018</v>
      </c>
      <c r="K3966">
        <v>3.509989954235964E-2</v>
      </c>
    </row>
    <row r="3967" spans="1:11" x14ac:dyDescent="0.25">
      <c r="A3967" t="s">
        <v>722</v>
      </c>
      <c r="B3967" t="s">
        <v>463</v>
      </c>
      <c r="C3967" t="s">
        <v>464</v>
      </c>
      <c r="D3967" t="str">
        <f>Clef_répartition[[#This Row],[Code association]]&amp;"_"&amp;Clef_répartition[[#This Row],[Nom association]]</f>
        <v>AIPCV_Association intercommunale de la piscine et du camping de la Venoge</v>
      </c>
      <c r="E3967">
        <f>COUNTIFS(D$2:D3967,Clef_répartition[[#This Row],[Code_Nom]],J$2:J3967,Clef_répartition[[#This Row],[Année]])</f>
        <v>16</v>
      </c>
      <c r="F3967">
        <f>IF(Clef_répartition[[#This Row],[Code_Nom]]=D3966,F3966-1,(COUNTIFS(Clef_répartition[Code_Nom],Clef_répartition[[#This Row],[Code_Nom]],Clef_répartition[Année],Clef_répartition[[#This Row],[Année]])))</f>
        <v>4</v>
      </c>
      <c r="G3967" t="str">
        <f>Clef_répartition[[#This Row],[Code_Nom]]&amp;"_"&amp;Clef_répartition[[#This Row],[Nombre]]&amp;"_"&amp;Clef_répartition[[#This Row],[Année]]</f>
        <v>AIPCV_Association intercommunale de la piscine et du camping de la Venoge_16_2018</v>
      </c>
      <c r="H3967">
        <v>5491</v>
      </c>
      <c r="I3967" t="s">
        <v>181</v>
      </c>
      <c r="J3967">
        <v>2018</v>
      </c>
      <c r="K3967">
        <v>2.3207500837147007E-2</v>
      </c>
    </row>
    <row r="3968" spans="1:11" x14ac:dyDescent="0.25">
      <c r="A3968" t="s">
        <v>722</v>
      </c>
      <c r="B3968" t="s">
        <v>463</v>
      </c>
      <c r="C3968" t="s">
        <v>464</v>
      </c>
      <c r="D3968" t="str">
        <f>Clef_répartition[[#This Row],[Code association]]&amp;"_"&amp;Clef_répartition[[#This Row],[Nom association]]</f>
        <v>AIPCV_Association intercommunale de la piscine et du camping de la Venoge</v>
      </c>
      <c r="E3968">
        <f>COUNTIFS(D$2:D3968,Clef_répartition[[#This Row],[Code_Nom]],J$2:J3968,Clef_répartition[[#This Row],[Année]])</f>
        <v>17</v>
      </c>
      <c r="F3968">
        <f>IF(Clef_répartition[[#This Row],[Code_Nom]]=D3967,F3967-1,(COUNTIFS(Clef_répartition[Code_Nom],Clef_répartition[[#This Row],[Code_Nom]],Clef_répartition[Année],Clef_répartition[[#This Row],[Année]])))</f>
        <v>3</v>
      </c>
      <c r="G3968" t="str">
        <f>Clef_répartition[[#This Row],[Code_Nom]]&amp;"_"&amp;Clef_répartition[[#This Row],[Nombre]]&amp;"_"&amp;Clef_répartition[[#This Row],[Année]]</f>
        <v>AIPCV_Association intercommunale de la piscine et du camping de la Venoge_17_2018</v>
      </c>
      <c r="H3968">
        <v>5493</v>
      </c>
      <c r="I3968" t="s">
        <v>205</v>
      </c>
      <c r="J3968">
        <v>2018</v>
      </c>
      <c r="K3968">
        <v>4.2835695948208505E-2</v>
      </c>
    </row>
    <row r="3969" spans="1:11" x14ac:dyDescent="0.25">
      <c r="A3969" t="s">
        <v>722</v>
      </c>
      <c r="B3969" t="s">
        <v>463</v>
      </c>
      <c r="C3969" t="s">
        <v>464</v>
      </c>
      <c r="D3969" t="str">
        <f>Clef_répartition[[#This Row],[Code association]]&amp;"_"&amp;Clef_répartition[[#This Row],[Nom association]]</f>
        <v>AIPCV_Association intercommunale de la piscine et du camping de la Venoge</v>
      </c>
      <c r="E3969">
        <f>COUNTIFS(D$2:D3969,Clef_répartition[[#This Row],[Code_Nom]],J$2:J3969,Clef_répartition[[#This Row],[Année]])</f>
        <v>18</v>
      </c>
      <c r="F3969">
        <f>IF(Clef_répartition[[#This Row],[Code_Nom]]=D3968,F3968-1,(COUNTIFS(Clef_répartition[Code_Nom],Clef_répartition[[#This Row],[Code_Nom]],Clef_répartition[Année],Clef_répartition[[#This Row],[Année]])))</f>
        <v>2</v>
      </c>
      <c r="G3969" t="str">
        <f>Clef_répartition[[#This Row],[Code_Nom]]&amp;"_"&amp;Clef_répartition[[#This Row],[Nombre]]&amp;"_"&amp;Clef_répartition[[#This Row],[Année]]</f>
        <v>AIPCV_Association intercommunale de la piscine et du camping de la Venoge_18_2018</v>
      </c>
      <c r="H3969">
        <v>5497</v>
      </c>
      <c r="I3969" t="s">
        <v>217</v>
      </c>
      <c r="J3969">
        <v>2018</v>
      </c>
      <c r="K3969">
        <v>9.9180265654648964E-2</v>
      </c>
    </row>
    <row r="3970" spans="1:11" x14ac:dyDescent="0.25">
      <c r="A3970" t="s">
        <v>722</v>
      </c>
      <c r="B3970" t="s">
        <v>463</v>
      </c>
      <c r="C3970" t="s">
        <v>464</v>
      </c>
      <c r="D3970" t="str">
        <f>Clef_répartition[[#This Row],[Code association]]&amp;"_"&amp;Clef_répartition[[#This Row],[Nom association]]</f>
        <v>AIPCV_Association intercommunale de la piscine et du camping de la Venoge</v>
      </c>
      <c r="E3970">
        <f>COUNTIFS(D$2:D3970,Clef_répartition[[#This Row],[Code_Nom]],J$2:J3970,Clef_répartition[[#This Row],[Année]])</f>
        <v>19</v>
      </c>
      <c r="F3970">
        <f>IF(Clef_répartition[[#This Row],[Code_Nom]]=D3969,F3969-1,(COUNTIFS(Clef_répartition[Code_Nom],Clef_répartition[[#This Row],[Code_Nom]],Clef_répartition[Année],Clef_répartition[[#This Row],[Année]])))</f>
        <v>1</v>
      </c>
      <c r="G3970" t="str">
        <f>Clef_répartition[[#This Row],[Code_Nom]]&amp;"_"&amp;Clef_répartition[[#This Row],[Nombre]]&amp;"_"&amp;Clef_répartition[[#This Row],[Année]]</f>
        <v>AIPCV_Association intercommunale de la piscine et du camping de la Venoge_19_2018</v>
      </c>
      <c r="H3970">
        <v>5499</v>
      </c>
      <c r="I3970" t="s">
        <v>252</v>
      </c>
      <c r="J3970">
        <v>2018</v>
      </c>
      <c r="K3970">
        <v>7.9667373590802549E-3</v>
      </c>
    </row>
    <row r="3971" spans="1:11" x14ac:dyDescent="0.25">
      <c r="A3971" t="s">
        <v>722</v>
      </c>
      <c r="B3971" t="s">
        <v>448</v>
      </c>
      <c r="C3971" t="s">
        <v>449</v>
      </c>
      <c r="D3971" t="str">
        <f>Clef_répartition[[#This Row],[Code association]]&amp;"_"&amp;Clef_répartition[[#This Row],[Nom association]]</f>
        <v>AIRADT_Association intercommunale du Réseau d'accueil de jour Dame Tartine</v>
      </c>
      <c r="E3971">
        <f>COUNTIFS(D$2:D3971,Clef_répartition[[#This Row],[Code_Nom]],J$2:J3971,Clef_répartition[[#This Row],[Année]])</f>
        <v>1</v>
      </c>
      <c r="F3971">
        <f>IF(Clef_répartition[[#This Row],[Code_Nom]]=D3970,F3970-1,(COUNTIFS(Clef_répartition[Code_Nom],Clef_répartition[[#This Row],[Code_Nom]],Clef_répartition[Année],Clef_répartition[[#This Row],[Année]])))</f>
        <v>4</v>
      </c>
      <c r="G3971" t="str">
        <f>Clef_répartition[[#This Row],[Code_Nom]]&amp;"_"&amp;Clef_répartition[[#This Row],[Nombre]]&amp;"_"&amp;Clef_répartition[[#This Row],[Année]]</f>
        <v>AIRADT_Association intercommunale du Réseau d'accueil de jour Dame Tartine_1_2018</v>
      </c>
      <c r="H3971">
        <v>5631</v>
      </c>
      <c r="I3971" t="s">
        <v>92</v>
      </c>
      <c r="J3971">
        <v>2018</v>
      </c>
      <c r="K3971">
        <v>0.153</v>
      </c>
    </row>
    <row r="3972" spans="1:11" x14ac:dyDescent="0.25">
      <c r="A3972" t="s">
        <v>722</v>
      </c>
      <c r="B3972" t="s">
        <v>448</v>
      </c>
      <c r="C3972" t="s">
        <v>449</v>
      </c>
      <c r="D3972" t="str">
        <f>Clef_répartition[[#This Row],[Code association]]&amp;"_"&amp;Clef_répartition[[#This Row],[Nom association]]</f>
        <v>AIRADT_Association intercommunale du Réseau d'accueil de jour Dame Tartine</v>
      </c>
      <c r="E3972">
        <f>COUNTIFS(D$2:D3972,Clef_répartition[[#This Row],[Code_Nom]],J$2:J3972,Clef_répartition[[#This Row],[Année]])</f>
        <v>2</v>
      </c>
      <c r="F3972">
        <f>IF(Clef_répartition[[#This Row],[Code_Nom]]=D3971,F3971-1,(COUNTIFS(Clef_répartition[Code_Nom],Clef_répartition[[#This Row],[Code_Nom]],Clef_répartition[Année],Clef_répartition[[#This Row],[Année]])))</f>
        <v>3</v>
      </c>
      <c r="G3972" t="str">
        <f>Clef_répartition[[#This Row],[Code_Nom]]&amp;"_"&amp;Clef_répartition[[#This Row],[Nombre]]&amp;"_"&amp;Clef_répartition[[#This Row],[Année]]</f>
        <v>AIRADT_Association intercommunale du Réseau d'accueil de jour Dame Tartine_2_2018</v>
      </c>
      <c r="H3972">
        <v>5640</v>
      </c>
      <c r="I3972" t="s">
        <v>168</v>
      </c>
      <c r="J3972">
        <v>2018</v>
      </c>
      <c r="K3972">
        <v>2.5999999999999999E-2</v>
      </c>
    </row>
    <row r="3973" spans="1:11" x14ac:dyDescent="0.25">
      <c r="A3973" t="s">
        <v>722</v>
      </c>
      <c r="B3973" t="s">
        <v>448</v>
      </c>
      <c r="C3973" t="s">
        <v>449</v>
      </c>
      <c r="D3973" t="str">
        <f>Clef_répartition[[#This Row],[Code association]]&amp;"_"&amp;Clef_répartition[[#This Row],[Nom association]]</f>
        <v>AIRADT_Association intercommunale du Réseau d'accueil de jour Dame Tartine</v>
      </c>
      <c r="E3973">
        <f>COUNTIFS(D$2:D3973,Clef_répartition[[#This Row],[Code_Nom]],J$2:J3973,Clef_répartition[[#This Row],[Année]])</f>
        <v>3</v>
      </c>
      <c r="F3973">
        <f>IF(Clef_répartition[[#This Row],[Code_Nom]]=D3972,F3972-1,(COUNTIFS(Clef_répartition[Code_Nom],Clef_répartition[[#This Row],[Code_Nom]],Clef_répartition[Année],Clef_répartition[[#This Row],[Année]])))</f>
        <v>2</v>
      </c>
      <c r="G3973" t="str">
        <f>Clef_répartition[[#This Row],[Code_Nom]]&amp;"_"&amp;Clef_répartition[[#This Row],[Nombre]]&amp;"_"&amp;Clef_répartition[[#This Row],[Année]]</f>
        <v>AIRADT_Association intercommunale du Réseau d'accueil de jour Dame Tartine_3_2018</v>
      </c>
      <c r="H3973">
        <v>5652</v>
      </c>
      <c r="I3973" t="s">
        <v>284</v>
      </c>
      <c r="J3973">
        <v>2018</v>
      </c>
      <c r="K3973">
        <v>0.17499999999999999</v>
      </c>
    </row>
    <row r="3974" spans="1:11" x14ac:dyDescent="0.25">
      <c r="A3974" t="s">
        <v>722</v>
      </c>
      <c r="B3974" t="s">
        <v>448</v>
      </c>
      <c r="C3974" t="s">
        <v>449</v>
      </c>
      <c r="D3974" t="str">
        <f>Clef_répartition[[#This Row],[Code association]]&amp;"_"&amp;Clef_répartition[[#This Row],[Nom association]]</f>
        <v>AIRADT_Association intercommunale du Réseau d'accueil de jour Dame Tartine</v>
      </c>
      <c r="E3974">
        <f>COUNTIFS(D$2:D3974,Clef_répartition[[#This Row],[Code_Nom]],J$2:J3974,Clef_répartition[[#This Row],[Année]])</f>
        <v>4</v>
      </c>
      <c r="F3974">
        <f>IF(Clef_répartition[[#This Row],[Code_Nom]]=D3973,F3973-1,(COUNTIFS(Clef_répartition[Code_Nom],Clef_répartition[[#This Row],[Code_Nom]],Clef_répartition[Année],Clef_répartition[[#This Row],[Année]])))</f>
        <v>1</v>
      </c>
      <c r="G3974" t="str">
        <f>Clef_répartition[[#This Row],[Code_Nom]]&amp;"_"&amp;Clef_répartition[[#This Row],[Nombre]]&amp;"_"&amp;Clef_répartition[[#This Row],[Année]]</f>
        <v>AIRADT_Association intercommunale du Réseau d'accueil de jour Dame Tartine_4_2018</v>
      </c>
      <c r="H3974">
        <v>5655</v>
      </c>
      <c r="I3974" t="s">
        <v>297</v>
      </c>
      <c r="J3974">
        <v>2018</v>
      </c>
      <c r="K3974">
        <v>0.64600000000000002</v>
      </c>
    </row>
    <row r="3975" spans="1:11" x14ac:dyDescent="0.25">
      <c r="A3975" t="s">
        <v>722</v>
      </c>
      <c r="B3975" t="s">
        <v>668</v>
      </c>
      <c r="C3975" t="s">
        <v>669</v>
      </c>
      <c r="D3975" t="str">
        <f>Clef_répartition[[#This Row],[Code association]]&amp;"_"&amp;Clef_répartition[[#This Row],[Nom association]]</f>
        <v>AIRV_Association intercommunale pour l'épuration des eaux usées du Rio des Vaux</v>
      </c>
      <c r="E3975">
        <f>COUNTIFS(D$2:D3975,Clef_répartition[[#This Row],[Code_Nom]],J$2:J3975,Clef_répartition[[#This Row],[Année]])</f>
        <v>1</v>
      </c>
      <c r="F3975">
        <f>IF(Clef_répartition[[#This Row],[Code_Nom]]=D3974,F3974-1,(COUNTIFS(Clef_répartition[Code_Nom],Clef_répartition[[#This Row],[Code_Nom]],Clef_répartition[Année],Clef_répartition[[#This Row],[Année]])))</f>
        <v>3</v>
      </c>
      <c r="G3975" t="str">
        <f>Clef_répartition[[#This Row],[Code_Nom]]&amp;"_"&amp;Clef_répartition[[#This Row],[Nombre]]&amp;"_"&amp;Clef_répartition[[#This Row],[Année]]</f>
        <v>AIRV_Association intercommunale pour l'épuration des eaux usées du Rio des Vaux_1_2018</v>
      </c>
      <c r="H3975">
        <v>5669</v>
      </c>
      <c r="I3975" t="s">
        <v>89</v>
      </c>
      <c r="J3975">
        <v>2018</v>
      </c>
      <c r="K3975">
        <v>0.34</v>
      </c>
    </row>
    <row r="3976" spans="1:11" x14ac:dyDescent="0.25">
      <c r="A3976" t="s">
        <v>722</v>
      </c>
      <c r="B3976" t="s">
        <v>668</v>
      </c>
      <c r="C3976" t="s">
        <v>669</v>
      </c>
      <c r="D3976" t="str">
        <f>Clef_répartition[[#This Row],[Code association]]&amp;"_"&amp;Clef_répartition[[#This Row],[Nom association]]</f>
        <v>AIRV_Association intercommunale pour l'épuration des eaux usées du Rio des Vaux</v>
      </c>
      <c r="E3976">
        <f>COUNTIFS(D$2:D3976,Clef_répartition[[#This Row],[Code_Nom]],J$2:J3976,Clef_répartition[[#This Row],[Année]])</f>
        <v>2</v>
      </c>
      <c r="F3976">
        <f>IF(Clef_répartition[[#This Row],[Code_Nom]]=D3975,F3975-1,(COUNTIFS(Clef_répartition[Code_Nom],Clef_répartition[[#This Row],[Code_Nom]],Clef_répartition[Année],Clef_répartition[[#This Row],[Année]])))</f>
        <v>2</v>
      </c>
      <c r="G3976" t="str">
        <f>Clef_répartition[[#This Row],[Code_Nom]]&amp;"_"&amp;Clef_répartition[[#This Row],[Nombre]]&amp;"_"&amp;Clef_répartition[[#This Row],[Année]]</f>
        <v>AIRV_Association intercommunale pour l'épuration des eaux usées du Rio des Vaux_2_2018</v>
      </c>
      <c r="H3976">
        <v>5674</v>
      </c>
      <c r="I3976" t="s">
        <v>163</v>
      </c>
      <c r="J3976">
        <v>2018</v>
      </c>
      <c r="K3976">
        <v>0.16</v>
      </c>
    </row>
    <row r="3977" spans="1:11" x14ac:dyDescent="0.25">
      <c r="A3977" t="s">
        <v>722</v>
      </c>
      <c r="B3977" t="s">
        <v>668</v>
      </c>
      <c r="C3977" t="s">
        <v>669</v>
      </c>
      <c r="D3977" t="str">
        <f>Clef_répartition[[#This Row],[Code association]]&amp;"_"&amp;Clef_répartition[[#This Row],[Nom association]]</f>
        <v>AIRV_Association intercommunale pour l'épuration des eaux usées du Rio des Vaux</v>
      </c>
      <c r="E3977">
        <f>COUNTIFS(D$2:D3977,Clef_répartition[[#This Row],[Code_Nom]],J$2:J3977,Clef_répartition[[#This Row],[Année]])</f>
        <v>3</v>
      </c>
      <c r="F3977">
        <f>IF(Clef_répartition[[#This Row],[Code_Nom]]=D3976,F3976-1,(COUNTIFS(Clef_répartition[Code_Nom],Clef_répartition[[#This Row],[Code_Nom]],Clef_répartition[Année],Clef_répartition[[#This Row],[Année]])))</f>
        <v>1</v>
      </c>
      <c r="G3977" t="str">
        <f>Clef_répartition[[#This Row],[Code_Nom]]&amp;"_"&amp;Clef_répartition[[#This Row],[Nombre]]&amp;"_"&amp;Clef_répartition[[#This Row],[Année]]</f>
        <v>AIRV_Association intercommunale pour l'épuration des eaux usées du Rio des Vaux_3_2018</v>
      </c>
      <c r="H3977">
        <v>5675</v>
      </c>
      <c r="I3977" t="s">
        <v>164</v>
      </c>
      <c r="J3977">
        <v>2018</v>
      </c>
      <c r="K3977">
        <v>0.5</v>
      </c>
    </row>
    <row r="3978" spans="1:11" x14ac:dyDescent="0.25">
      <c r="A3978" t="s">
        <v>722</v>
      </c>
      <c r="B3978" t="s">
        <v>465</v>
      </c>
      <c r="C3978" t="s">
        <v>466</v>
      </c>
      <c r="D3978" t="str">
        <f>Clef_répartition[[#This Row],[Code association]]&amp;"_"&amp;Clef_répartition[[#This Row],[Nom association]]</f>
        <v>AISE_Assocition intercommunale scolaire de l'Esplanade</v>
      </c>
      <c r="E3978">
        <f>COUNTIFS(D$2:D3978,Clef_répartition[[#This Row],[Code_Nom]],J$2:J3978,Clef_répartition[[#This Row],[Année]])</f>
        <v>1</v>
      </c>
      <c r="F3978">
        <f>IF(Clef_répartition[[#This Row],[Code_Nom]]=D3977,F3977-1,(COUNTIFS(Clef_répartition[Code_Nom],Clef_répartition[[#This Row],[Code_Nom]],Clef_répartition[Année],Clef_répartition[[#This Row],[Année]])))</f>
        <v>10</v>
      </c>
      <c r="G3978" t="str">
        <f>Clef_répartition[[#This Row],[Code_Nom]]&amp;"_"&amp;Clef_répartition[[#This Row],[Nombre]]&amp;"_"&amp;Clef_répartition[[#This Row],[Année]]</f>
        <v>AISE_Assocition intercommunale scolaire de l'Esplanade_1_2018</v>
      </c>
      <c r="H3978">
        <v>5703</v>
      </c>
      <c r="I3978" t="s">
        <v>13</v>
      </c>
      <c r="J3978">
        <v>2018</v>
      </c>
      <c r="K3978">
        <v>0.14000000000000001</v>
      </c>
    </row>
    <row r="3979" spans="1:11" x14ac:dyDescent="0.25">
      <c r="A3979" t="s">
        <v>722</v>
      </c>
      <c r="B3979" t="s">
        <v>465</v>
      </c>
      <c r="C3979" t="s">
        <v>466</v>
      </c>
      <c r="D3979" t="str">
        <f>Clef_répartition[[#This Row],[Code association]]&amp;"_"&amp;Clef_répartition[[#This Row],[Nom association]]</f>
        <v>AISE_Assocition intercommunale scolaire de l'Esplanade</v>
      </c>
      <c r="E3979">
        <f>COUNTIFS(D$2:D3979,Clef_répartition[[#This Row],[Code_Nom]],J$2:J3979,Clef_répartition[[#This Row],[Année]])</f>
        <v>2</v>
      </c>
      <c r="F3979">
        <f>IF(Clef_répartition[[#This Row],[Code_Nom]]=D3978,F3978-1,(COUNTIFS(Clef_répartition[Code_Nom],Clef_répartition[[#This Row],[Code_Nom]],Clef_répartition[Année],Clef_répartition[[#This Row],[Année]])))</f>
        <v>9</v>
      </c>
      <c r="G3979" t="str">
        <f>Clef_répartition[[#This Row],[Code_Nom]]&amp;"_"&amp;Clef_répartition[[#This Row],[Nombre]]&amp;"_"&amp;Clef_répartition[[#This Row],[Année]]</f>
        <v>AISE_Assocition intercommunale scolaire de l'Esplanade_2_2018</v>
      </c>
      <c r="H3979">
        <v>5704</v>
      </c>
      <c r="I3979" t="s">
        <v>16</v>
      </c>
      <c r="J3979">
        <v>2018</v>
      </c>
      <c r="K3979">
        <v>0.19</v>
      </c>
    </row>
    <row r="3980" spans="1:11" x14ac:dyDescent="0.25">
      <c r="A3980" t="s">
        <v>722</v>
      </c>
      <c r="B3980" t="s">
        <v>465</v>
      </c>
      <c r="C3980" t="s">
        <v>466</v>
      </c>
      <c r="D3980" t="str">
        <f>Clef_répartition[[#This Row],[Code association]]&amp;"_"&amp;Clef_répartition[[#This Row],[Nom association]]</f>
        <v>AISE_Assocition intercommunale scolaire de l'Esplanade</v>
      </c>
      <c r="E3980">
        <f>COUNTIFS(D$2:D3980,Clef_répartition[[#This Row],[Code_Nom]],J$2:J3980,Clef_répartition[[#This Row],[Année]])</f>
        <v>3</v>
      </c>
      <c r="F3980">
        <f>IF(Clef_répartition[[#This Row],[Code_Nom]]=D3979,F3979-1,(COUNTIFS(Clef_répartition[Code_Nom],Clef_répartition[[#This Row],[Code_Nom]],Clef_répartition[Année],Clef_répartition[[#This Row],[Année]])))</f>
        <v>8</v>
      </c>
      <c r="G3980" t="str">
        <f>Clef_répartition[[#This Row],[Code_Nom]]&amp;"_"&amp;Clef_répartition[[#This Row],[Nombre]]&amp;"_"&amp;Clef_répartition[[#This Row],[Année]]</f>
        <v>AISE_Assocition intercommunale scolaire de l'Esplanade_3_2018</v>
      </c>
      <c r="H3980">
        <v>5854</v>
      </c>
      <c r="I3980" t="s">
        <v>43</v>
      </c>
      <c r="J3980">
        <v>2018</v>
      </c>
      <c r="K3980">
        <v>0.04</v>
      </c>
    </row>
    <row r="3981" spans="1:11" x14ac:dyDescent="0.25">
      <c r="A3981" t="s">
        <v>722</v>
      </c>
      <c r="B3981" t="s">
        <v>465</v>
      </c>
      <c r="C3981" t="s">
        <v>466</v>
      </c>
      <c r="D3981" t="str">
        <f>Clef_répartition[[#This Row],[Code association]]&amp;"_"&amp;Clef_répartition[[#This Row],[Nom association]]</f>
        <v>AISE_Assocition intercommunale scolaire de l'Esplanade</v>
      </c>
      <c r="E3981">
        <f>COUNTIFS(D$2:D3981,Clef_répartition[[#This Row],[Code_Nom]],J$2:J3981,Clef_répartition[[#This Row],[Année]])</f>
        <v>4</v>
      </c>
      <c r="F3981">
        <f>IF(Clef_répartition[[#This Row],[Code_Nom]]=D3980,F3980-1,(COUNTIFS(Clef_répartition[Code_Nom],Clef_répartition[[#This Row],[Code_Nom]],Clef_répartition[Année],Clef_répartition[[#This Row],[Année]])))</f>
        <v>7</v>
      </c>
      <c r="G3981" t="str">
        <f>Clef_répartition[[#This Row],[Code_Nom]]&amp;"_"&amp;Clef_répartition[[#This Row],[Nombre]]&amp;"_"&amp;Clef_répartition[[#This Row],[Année]]</f>
        <v>AISE_Assocition intercommunale scolaire de l'Esplanade_4_2018</v>
      </c>
      <c r="H3981">
        <v>5710</v>
      </c>
      <c r="I3981" t="s">
        <v>69</v>
      </c>
      <c r="J3981">
        <v>2018</v>
      </c>
      <c r="K3981">
        <v>0.05</v>
      </c>
    </row>
    <row r="3982" spans="1:11" x14ac:dyDescent="0.25">
      <c r="A3982" t="s">
        <v>722</v>
      </c>
      <c r="B3982" t="s">
        <v>465</v>
      </c>
      <c r="C3982" t="s">
        <v>466</v>
      </c>
      <c r="D3982" t="str">
        <f>Clef_répartition[[#This Row],[Code association]]&amp;"_"&amp;Clef_répartition[[#This Row],[Nom association]]</f>
        <v>AISE_Assocition intercommunale scolaire de l'Esplanade</v>
      </c>
      <c r="E3982">
        <f>COUNTIFS(D$2:D3982,Clef_répartition[[#This Row],[Code_Nom]],J$2:J3982,Clef_répartition[[#This Row],[Année]])</f>
        <v>5</v>
      </c>
      <c r="F3982">
        <f>IF(Clef_répartition[[#This Row],[Code_Nom]]=D3981,F3981-1,(COUNTIFS(Clef_répartition[Code_Nom],Clef_répartition[[#This Row],[Code_Nom]],Clef_répartition[Année],Clef_répartition[[#This Row],[Année]])))</f>
        <v>6</v>
      </c>
      <c r="G3982" t="str">
        <f>Clef_répartition[[#This Row],[Code_Nom]]&amp;"_"&amp;Clef_répartition[[#This Row],[Nombre]]&amp;"_"&amp;Clef_répartition[[#This Row],[Année]]</f>
        <v>AISE_Assocition intercommunale scolaire de l'Esplanade_5_2018</v>
      </c>
      <c r="H3982">
        <v>5715</v>
      </c>
      <c r="I3982" t="s">
        <v>97</v>
      </c>
      <c r="J3982">
        <v>2018</v>
      </c>
      <c r="K3982">
        <v>0.11</v>
      </c>
    </row>
    <row r="3983" spans="1:11" x14ac:dyDescent="0.25">
      <c r="A3983" t="s">
        <v>722</v>
      </c>
      <c r="B3983" t="s">
        <v>465</v>
      </c>
      <c r="C3983" t="s">
        <v>466</v>
      </c>
      <c r="D3983" t="str">
        <f>Clef_répartition[[#This Row],[Code association]]&amp;"_"&amp;Clef_répartition[[#This Row],[Nom association]]</f>
        <v>AISE_Assocition intercommunale scolaire de l'Esplanade</v>
      </c>
      <c r="E3983">
        <f>COUNTIFS(D$2:D3983,Clef_répartition[[#This Row],[Code_Nom]],J$2:J3983,Clef_répartition[[#This Row],[Année]])</f>
        <v>6</v>
      </c>
      <c r="F3983">
        <f>IF(Clef_répartition[[#This Row],[Code_Nom]]=D3982,F3982-1,(COUNTIFS(Clef_répartition[Code_Nom],Clef_répartition[[#This Row],[Code_Nom]],Clef_répartition[Année],Clef_répartition[[#This Row],[Année]])))</f>
        <v>5</v>
      </c>
      <c r="G3983" t="str">
        <f>Clef_répartition[[#This Row],[Code_Nom]]&amp;"_"&amp;Clef_répartition[[#This Row],[Nombre]]&amp;"_"&amp;Clef_répartition[[#This Row],[Année]]</f>
        <v>AISE_Assocition intercommunale scolaire de l'Esplanade_6_2018</v>
      </c>
      <c r="H3983">
        <v>5731</v>
      </c>
      <c r="I3983" t="s">
        <v>157</v>
      </c>
      <c r="J3983">
        <v>2018</v>
      </c>
      <c r="K3983">
        <v>0.16</v>
      </c>
    </row>
    <row r="3984" spans="1:11" x14ac:dyDescent="0.25">
      <c r="A3984" t="s">
        <v>722</v>
      </c>
      <c r="B3984" t="s">
        <v>465</v>
      </c>
      <c r="C3984" t="s">
        <v>466</v>
      </c>
      <c r="D3984" t="str">
        <f>Clef_répartition[[#This Row],[Code association]]&amp;"_"&amp;Clef_répartition[[#This Row],[Nom association]]</f>
        <v>AISE_Assocition intercommunale scolaire de l'Esplanade</v>
      </c>
      <c r="E3984">
        <f>COUNTIFS(D$2:D3984,Clef_répartition[[#This Row],[Code_Nom]],J$2:J3984,Clef_répartition[[#This Row],[Année]])</f>
        <v>7</v>
      </c>
      <c r="F3984">
        <f>IF(Clef_répartition[[#This Row],[Code_Nom]]=D3983,F3983-1,(COUNTIFS(Clef_répartition[Code_Nom],Clef_répartition[[#This Row],[Code_Nom]],Clef_répartition[Année],Clef_répartition[[#This Row],[Année]])))</f>
        <v>4</v>
      </c>
      <c r="G3984" t="str">
        <f>Clef_répartition[[#This Row],[Code_Nom]]&amp;"_"&amp;Clef_répartition[[#This Row],[Nombre]]&amp;"_"&amp;Clef_répartition[[#This Row],[Année]]</f>
        <v>AISE_Assocition intercommunale scolaire de l'Esplanade_7_2018</v>
      </c>
      <c r="H3984">
        <v>5429</v>
      </c>
      <c r="I3984" t="s">
        <v>162</v>
      </c>
      <c r="J3984">
        <v>2018</v>
      </c>
      <c r="K3984">
        <v>0.05</v>
      </c>
    </row>
    <row r="3985" spans="1:11" x14ac:dyDescent="0.25">
      <c r="A3985" t="s">
        <v>722</v>
      </c>
      <c r="B3985" t="s">
        <v>465</v>
      </c>
      <c r="C3985" t="s">
        <v>466</v>
      </c>
      <c r="D3985" t="str">
        <f>Clef_répartition[[#This Row],[Code association]]&amp;"_"&amp;Clef_répartition[[#This Row],[Nom association]]</f>
        <v>AISE_Assocition intercommunale scolaire de l'Esplanade</v>
      </c>
      <c r="E3985">
        <f>COUNTIFS(D$2:D3985,Clef_répartition[[#This Row],[Code_Nom]],J$2:J3985,Clef_répartition[[#This Row],[Année]])</f>
        <v>8</v>
      </c>
      <c r="F3985">
        <f>IF(Clef_répartition[[#This Row],[Code_Nom]]=D3984,F3984-1,(COUNTIFS(Clef_répartition[Code_Nom],Clef_répartition[[#This Row],[Code_Nom]],Clef_répartition[Année],Clef_répartition[[#This Row],[Année]])))</f>
        <v>3</v>
      </c>
      <c r="G3985" t="str">
        <f>Clef_répartition[[#This Row],[Code_Nom]]&amp;"_"&amp;Clef_répartition[[#This Row],[Nombre]]&amp;"_"&amp;Clef_répartition[[#This Row],[Année]]</f>
        <v>AISE_Assocition intercommunale scolaire de l'Esplanade_8_2018</v>
      </c>
      <c r="H3985">
        <v>5430</v>
      </c>
      <c r="I3985" t="s">
        <v>171</v>
      </c>
      <c r="J3985">
        <v>2018</v>
      </c>
      <c r="K3985">
        <v>0.05</v>
      </c>
    </row>
    <row r="3986" spans="1:11" x14ac:dyDescent="0.25">
      <c r="A3986" t="s">
        <v>722</v>
      </c>
      <c r="B3986" t="s">
        <v>465</v>
      </c>
      <c r="C3986" t="s">
        <v>466</v>
      </c>
      <c r="D3986" t="str">
        <f>Clef_répartition[[#This Row],[Code association]]&amp;"_"&amp;Clef_répartition[[#This Row],[Nom association]]</f>
        <v>AISE_Assocition intercommunale scolaire de l'Esplanade</v>
      </c>
      <c r="E3986">
        <f>COUNTIFS(D$2:D3986,Clef_répartition[[#This Row],[Code_Nom]],J$2:J3986,Clef_répartition[[#This Row],[Année]])</f>
        <v>9</v>
      </c>
      <c r="F3986">
        <f>IF(Clef_répartition[[#This Row],[Code_Nom]]=D3985,F3985-1,(COUNTIFS(Clef_répartition[Code_Nom],Clef_répartition[[#This Row],[Code_Nom]],Clef_répartition[Année],Clef_répartition[[#This Row],[Année]])))</f>
        <v>2</v>
      </c>
      <c r="G3986" t="str">
        <f>Clef_répartition[[#This Row],[Code_Nom]]&amp;"_"&amp;Clef_répartition[[#This Row],[Nombre]]&amp;"_"&amp;Clef_répartition[[#This Row],[Année]]</f>
        <v>AISE_Assocition intercommunale scolaire de l'Esplanade_9_2018</v>
      </c>
      <c r="H3986">
        <v>5434</v>
      </c>
      <c r="I3986" t="s">
        <v>244</v>
      </c>
      <c r="J3986">
        <v>2018</v>
      </c>
      <c r="K3986">
        <v>0.11</v>
      </c>
    </row>
    <row r="3987" spans="1:11" x14ac:dyDescent="0.25">
      <c r="A3987" t="s">
        <v>722</v>
      </c>
      <c r="B3987" t="s">
        <v>465</v>
      </c>
      <c r="C3987" t="s">
        <v>466</v>
      </c>
      <c r="D3987" t="str">
        <f>Clef_répartition[[#This Row],[Code association]]&amp;"_"&amp;Clef_répartition[[#This Row],[Nom association]]</f>
        <v>AISE_Assocition intercommunale scolaire de l'Esplanade</v>
      </c>
      <c r="E3987">
        <f>COUNTIFS(D$2:D3987,Clef_répartition[[#This Row],[Code_Nom]],J$2:J3987,Clef_répartition[[#This Row],[Année]])</f>
        <v>10</v>
      </c>
      <c r="F3987">
        <f>IF(Clef_répartition[[#This Row],[Code_Nom]]=D3986,F3986-1,(COUNTIFS(Clef_répartition[Code_Nom],Clef_répartition[[#This Row],[Code_Nom]],Clef_répartition[Année],Clef_répartition[[#This Row],[Année]])))</f>
        <v>1</v>
      </c>
      <c r="G3987" t="str">
        <f>Clef_répartition[[#This Row],[Code_Nom]]&amp;"_"&amp;Clef_répartition[[#This Row],[Nombre]]&amp;"_"&amp;Clef_répartition[[#This Row],[Année]]</f>
        <v>AISE_Assocition intercommunale scolaire de l'Esplanade_10_2018</v>
      </c>
      <c r="H3987">
        <v>5732</v>
      </c>
      <c r="I3987" t="s">
        <v>279</v>
      </c>
      <c r="J3987">
        <v>2018</v>
      </c>
      <c r="K3987">
        <v>0.1</v>
      </c>
    </row>
    <row r="3988" spans="1:11" x14ac:dyDescent="0.25">
      <c r="A3988" t="s">
        <v>722</v>
      </c>
      <c r="B3988" t="s">
        <v>589</v>
      </c>
      <c r="C3988" t="s">
        <v>590</v>
      </c>
      <c r="D3988" t="str">
        <f>Clef_répartition[[#This Row],[Code association]]&amp;"_"&amp;Clef_répartition[[#This Row],[Nom association]]</f>
        <v>AISGE_Association intercommunale scolaire de genolier et environs</v>
      </c>
      <c r="E3988">
        <f>COUNTIFS(D$2:D3988,Clef_répartition[[#This Row],[Code_Nom]],J$2:J3988,Clef_répartition[[#This Row],[Année]])</f>
        <v>1</v>
      </c>
      <c r="F3988">
        <f>IF(Clef_répartition[[#This Row],[Code_Nom]]=D3987,F3987-1,(COUNTIFS(Clef_répartition[Code_Nom],Clef_répartition[[#This Row],[Code_Nom]],Clef_répartition[Année],Clef_répartition[[#This Row],[Année]])))</f>
        <v>5</v>
      </c>
      <c r="G3988" t="str">
        <f>Clef_répartition[[#This Row],[Code_Nom]]&amp;"_"&amp;Clef_répartition[[#This Row],[Nombre]]&amp;"_"&amp;Clef_répartition[[#This Row],[Année]]</f>
        <v>AISGE_Association intercommunale scolaire de genolier et environs_1_2018</v>
      </c>
      <c r="H3988">
        <v>5702</v>
      </c>
      <c r="I3988" t="s">
        <v>7</v>
      </c>
      <c r="J3988">
        <v>2018</v>
      </c>
      <c r="K3988">
        <v>0.24049999999999999</v>
      </c>
    </row>
    <row r="3989" spans="1:11" x14ac:dyDescent="0.25">
      <c r="A3989" t="s">
        <v>722</v>
      </c>
      <c r="B3989" t="s">
        <v>589</v>
      </c>
      <c r="C3989" t="s">
        <v>590</v>
      </c>
      <c r="D3989" t="str">
        <f>Clef_répartition[[#This Row],[Code association]]&amp;"_"&amp;Clef_répartition[[#This Row],[Nom association]]</f>
        <v>AISGE_Association intercommunale scolaire de genolier et environs</v>
      </c>
      <c r="E3989">
        <f>COUNTIFS(D$2:D3989,Clef_répartition[[#This Row],[Code_Nom]],J$2:J3989,Clef_répartition[[#This Row],[Année]])</f>
        <v>2</v>
      </c>
      <c r="F3989">
        <f>IF(Clef_répartition[[#This Row],[Code_Nom]]=D3988,F3988-1,(COUNTIFS(Clef_répartition[Code_Nom],Clef_répartition[[#This Row],[Code_Nom]],Clef_répartition[Année],Clef_répartition[[#This Row],[Année]])))</f>
        <v>4</v>
      </c>
      <c r="G3989" t="str">
        <f>Clef_répartition[[#This Row],[Code_Nom]]&amp;"_"&amp;Clef_répartition[[#This Row],[Nombre]]&amp;"_"&amp;Clef_répartition[[#This Row],[Année]]</f>
        <v>AISGE_Association intercommunale scolaire de genolier et environs_2_2018</v>
      </c>
      <c r="H3989">
        <v>5718</v>
      </c>
      <c r="I3989" t="s">
        <v>120</v>
      </c>
      <c r="J3989">
        <v>2018</v>
      </c>
      <c r="K3989">
        <v>0.25619999999999998</v>
      </c>
    </row>
    <row r="3990" spans="1:11" x14ac:dyDescent="0.25">
      <c r="A3990" t="s">
        <v>722</v>
      </c>
      <c r="B3990" t="s">
        <v>589</v>
      </c>
      <c r="C3990" t="s">
        <v>590</v>
      </c>
      <c r="D3990" t="str">
        <f>Clef_répartition[[#This Row],[Code association]]&amp;"_"&amp;Clef_répartition[[#This Row],[Nom association]]</f>
        <v>AISGE_Association intercommunale scolaire de genolier et environs</v>
      </c>
      <c r="E3990">
        <f>COUNTIFS(D$2:D3990,Clef_répartition[[#This Row],[Code_Nom]],J$2:J3990,Clef_répartition[[#This Row],[Année]])</f>
        <v>3</v>
      </c>
      <c r="F3990">
        <f>IF(Clef_répartition[[#This Row],[Code_Nom]]=D3989,F3989-1,(COUNTIFS(Clef_répartition[Code_Nom],Clef_répartition[[#This Row],[Code_Nom]],Clef_répartition[Année],Clef_répartition[[#This Row],[Année]])))</f>
        <v>3</v>
      </c>
      <c r="G3990" t="str">
        <f>Clef_répartition[[#This Row],[Code_Nom]]&amp;"_"&amp;Clef_répartition[[#This Row],[Nombre]]&amp;"_"&amp;Clef_répartition[[#This Row],[Année]]</f>
        <v>AISGE_Association intercommunale scolaire de genolier et environs_3_2018</v>
      </c>
      <c r="H3990">
        <v>5720</v>
      </c>
      <c r="I3990" t="s">
        <v>125</v>
      </c>
      <c r="J3990">
        <v>2018</v>
      </c>
      <c r="K3990">
        <v>0.13639999999999999</v>
      </c>
    </row>
    <row r="3991" spans="1:11" x14ac:dyDescent="0.25">
      <c r="A3991" t="s">
        <v>722</v>
      </c>
      <c r="B3991" t="s">
        <v>589</v>
      </c>
      <c r="C3991" t="s">
        <v>590</v>
      </c>
      <c r="D3991" t="str">
        <f>Clef_répartition[[#This Row],[Code association]]&amp;"_"&amp;Clef_répartition[[#This Row],[Nom association]]</f>
        <v>AISGE_Association intercommunale scolaire de genolier et environs</v>
      </c>
      <c r="E3991">
        <f>COUNTIFS(D$2:D3991,Clef_répartition[[#This Row],[Code_Nom]],J$2:J3991,Clef_répartition[[#This Row],[Année]])</f>
        <v>4</v>
      </c>
      <c r="F3991">
        <f>IF(Clef_répartition[[#This Row],[Code_Nom]]=D3990,F3990-1,(COUNTIFS(Clef_répartition[Code_Nom],Clef_répartition[[#This Row],[Code_Nom]],Clef_répartition[Année],Clef_répartition[[#This Row],[Année]])))</f>
        <v>2</v>
      </c>
      <c r="G3991" t="str">
        <f>Clef_répartition[[#This Row],[Code_Nom]]&amp;"_"&amp;Clef_répartition[[#This Row],[Nombre]]&amp;"_"&amp;Clef_répartition[[#This Row],[Année]]</f>
        <v>AISGE_Association intercommunale scolaire de genolier et environs_4_2018</v>
      </c>
      <c r="H3991">
        <v>5727</v>
      </c>
      <c r="I3991" t="s">
        <v>243</v>
      </c>
      <c r="J3991">
        <v>2018</v>
      </c>
      <c r="K3991">
        <v>0.1918</v>
      </c>
    </row>
    <row r="3992" spans="1:11" x14ac:dyDescent="0.25">
      <c r="A3992" t="s">
        <v>722</v>
      </c>
      <c r="B3992" t="s">
        <v>589</v>
      </c>
      <c r="C3992" t="s">
        <v>590</v>
      </c>
      <c r="D3992" t="str">
        <f>Clef_répartition[[#This Row],[Code association]]&amp;"_"&amp;Clef_répartition[[#This Row],[Nom association]]</f>
        <v>AISGE_Association intercommunale scolaire de genolier et environs</v>
      </c>
      <c r="E3992">
        <f>COUNTIFS(D$2:D3992,Clef_répartition[[#This Row],[Code_Nom]],J$2:J3992,Clef_répartition[[#This Row],[Année]])</f>
        <v>5</v>
      </c>
      <c r="F3992">
        <f>IF(Clef_répartition[[#This Row],[Code_Nom]]=D3991,F3991-1,(COUNTIFS(Clef_répartition[Code_Nom],Clef_répartition[[#This Row],[Code_Nom]],Clef_répartition[Année],Clef_répartition[[#This Row],[Année]])))</f>
        <v>1</v>
      </c>
      <c r="G3992" t="str">
        <f>Clef_répartition[[#This Row],[Code_Nom]]&amp;"_"&amp;Clef_répartition[[#This Row],[Nombre]]&amp;"_"&amp;Clef_répartition[[#This Row],[Année]]</f>
        <v>AISGE_Association intercommunale scolaire de genolier et environs_5_2018</v>
      </c>
      <c r="H3992">
        <v>5730</v>
      </c>
      <c r="I3992" t="s">
        <v>265</v>
      </c>
      <c r="J3992">
        <v>2018</v>
      </c>
      <c r="K3992">
        <v>0.17510000000000001</v>
      </c>
    </row>
    <row r="3993" spans="1:11" x14ac:dyDescent="0.25">
      <c r="A3993" t="s">
        <v>722</v>
      </c>
      <c r="B3993" t="s">
        <v>444</v>
      </c>
      <c r="C3993" t="s">
        <v>445</v>
      </c>
      <c r="D3993" t="str">
        <f>Clef_répartition[[#This Row],[Code association]]&amp;"_"&amp;Clef_répartition[[#This Row],[Nom association]]</f>
        <v>AISGIA_Association Intercommunale du Stand des Grandes Iles d'Amont</v>
      </c>
      <c r="E3993">
        <f>COUNTIFS(D$2:D3993,Clef_répartition[[#This Row],[Code_Nom]],J$2:J3993,Clef_répartition[[#This Row],[Année]])</f>
        <v>1</v>
      </c>
      <c r="F3993">
        <f>IF(Clef_répartition[[#This Row],[Code_Nom]]=D3992,F3992-1,(COUNTIFS(Clef_répartition[Code_Nom],Clef_répartition[[#This Row],[Code_Nom]],Clef_répartition[Année],Clef_répartition[[#This Row],[Année]])))</f>
        <v>4</v>
      </c>
      <c r="G3993" t="str">
        <f>Clef_répartition[[#This Row],[Code_Nom]]&amp;"_"&amp;Clef_répartition[[#This Row],[Nombre]]&amp;"_"&amp;Clef_répartition[[#This Row],[Année]]</f>
        <v>AISGIA_Association Intercommunale du Stand des Grandes Iles d'Amont_1_2018</v>
      </c>
      <c r="H3993">
        <v>5401</v>
      </c>
      <c r="I3993" t="s">
        <v>3</v>
      </c>
      <c r="J3993">
        <v>2018</v>
      </c>
      <c r="K3993">
        <v>0.39</v>
      </c>
    </row>
    <row r="3994" spans="1:11" x14ac:dyDescent="0.25">
      <c r="A3994" t="s">
        <v>722</v>
      </c>
      <c r="B3994" t="s">
        <v>444</v>
      </c>
      <c r="C3994" t="s">
        <v>445</v>
      </c>
      <c r="D3994" t="str">
        <f>Clef_répartition[[#This Row],[Code association]]&amp;"_"&amp;Clef_répartition[[#This Row],[Nom association]]</f>
        <v>AISGIA_Association Intercommunale du Stand des Grandes Iles d'Amont</v>
      </c>
      <c r="E3994">
        <f>COUNTIFS(D$2:D3994,Clef_répartition[[#This Row],[Code_Nom]],J$2:J3994,Clef_répartition[[#This Row],[Année]])</f>
        <v>2</v>
      </c>
      <c r="F3994">
        <f>IF(Clef_répartition[[#This Row],[Code_Nom]]=D3993,F3993-1,(COUNTIFS(Clef_répartition[Code_Nom],Clef_répartition[[#This Row],[Code_Nom]],Clef_répartition[Année],Clef_répartition[[#This Row],[Année]])))</f>
        <v>3</v>
      </c>
      <c r="G3994" t="str">
        <f>Clef_répartition[[#This Row],[Code_Nom]]&amp;"_"&amp;Clef_répartition[[#This Row],[Nombre]]&amp;"_"&amp;Clef_répartition[[#This Row],[Année]]</f>
        <v>AISGIA_Association Intercommunale du Stand des Grandes Iles d'Amont_2_2018</v>
      </c>
      <c r="H3994">
        <v>5402</v>
      </c>
      <c r="I3994" t="s">
        <v>22</v>
      </c>
      <c r="J3994">
        <v>2018</v>
      </c>
      <c r="K3994">
        <v>0.28000000000000003</v>
      </c>
    </row>
    <row r="3995" spans="1:11" x14ac:dyDescent="0.25">
      <c r="A3995" t="s">
        <v>722</v>
      </c>
      <c r="B3995" t="s">
        <v>444</v>
      </c>
      <c r="C3995" t="s">
        <v>445</v>
      </c>
      <c r="D3995" t="str">
        <f>Clef_répartition[[#This Row],[Code association]]&amp;"_"&amp;Clef_répartition[[#This Row],[Nom association]]</f>
        <v>AISGIA_Association Intercommunale du Stand des Grandes Iles d'Amont</v>
      </c>
      <c r="E3995">
        <f>COUNTIFS(D$2:D3995,Clef_répartition[[#This Row],[Code_Nom]],J$2:J3995,Clef_répartition[[#This Row],[Année]])</f>
        <v>3</v>
      </c>
      <c r="F3995">
        <f>IF(Clef_répartition[[#This Row],[Code_Nom]]=D3994,F3994-1,(COUNTIFS(Clef_répartition[Code_Nom],Clef_répartition[[#This Row],[Code_Nom]],Clef_répartition[Année],Clef_répartition[[#This Row],[Année]])))</f>
        <v>2</v>
      </c>
      <c r="G3995" t="str">
        <f>Clef_répartition[[#This Row],[Code_Nom]]&amp;"_"&amp;Clef_répartition[[#This Row],[Nombre]]&amp;"_"&amp;Clef_répartition[[#This Row],[Année]]</f>
        <v>AISGIA_Association Intercommunale du Stand des Grandes Iles d'Amont_3_2018</v>
      </c>
      <c r="H3995">
        <v>5409</v>
      </c>
      <c r="I3995" t="s">
        <v>198</v>
      </c>
      <c r="J3995">
        <v>2018</v>
      </c>
      <c r="K3995">
        <v>0.28999999999999998</v>
      </c>
    </row>
    <row r="3996" spans="1:11" x14ac:dyDescent="0.25">
      <c r="A3996" t="s">
        <v>722</v>
      </c>
      <c r="B3996" t="s">
        <v>444</v>
      </c>
      <c r="C3996" t="s">
        <v>445</v>
      </c>
      <c r="D3996" t="str">
        <f>Clef_répartition[[#This Row],[Code association]]&amp;"_"&amp;Clef_répartition[[#This Row],[Nom association]]</f>
        <v>AISGIA_Association Intercommunale du Stand des Grandes Iles d'Amont</v>
      </c>
      <c r="E3996">
        <f>COUNTIFS(D$2:D3996,Clef_répartition[[#This Row],[Code_Nom]],J$2:J3996,Clef_répartition[[#This Row],[Année]])</f>
        <v>4</v>
      </c>
      <c r="F3996">
        <f>IF(Clef_répartition[[#This Row],[Code_Nom]]=D3995,F3995-1,(COUNTIFS(Clef_répartition[Code_Nom],Clef_répartition[[#This Row],[Code_Nom]],Clef_répartition[Année],Clef_répartition[[#This Row],[Année]])))</f>
        <v>1</v>
      </c>
      <c r="G3996" t="str">
        <f>Clef_répartition[[#This Row],[Code_Nom]]&amp;"_"&amp;Clef_répartition[[#This Row],[Nombre]]&amp;"_"&amp;Clef_répartition[[#This Row],[Année]]</f>
        <v>AISGIA_Association Intercommunale du Stand des Grandes Iles d'Amont_4_2018</v>
      </c>
      <c r="H3996">
        <v>5415</v>
      </c>
      <c r="I3996" t="s">
        <v>300</v>
      </c>
      <c r="J3996">
        <v>2018</v>
      </c>
      <c r="K3996">
        <v>0.04</v>
      </c>
    </row>
    <row r="3997" spans="1:11" x14ac:dyDescent="0.25">
      <c r="A3997" t="s">
        <v>722</v>
      </c>
      <c r="B3997" t="s">
        <v>612</v>
      </c>
      <c r="C3997" t="s">
        <v>613</v>
      </c>
      <c r="D3997" t="str">
        <f>Clef_répartition[[#This Row],[Code association]]&amp;"_"&amp;Clef_répartition[[#This Row],[Nom association]]</f>
        <v>AISM_Association intercommunale d'amenée d'eau de la Source Mercier</v>
      </c>
      <c r="E3997">
        <f>COUNTIFS(D$2:D3997,Clef_répartition[[#This Row],[Code_Nom]],J$2:J3997,Clef_répartition[[#This Row],[Année]])</f>
        <v>1</v>
      </c>
      <c r="F3997">
        <f>IF(Clef_répartition[[#This Row],[Code_Nom]]=D3996,F3996-1,(COUNTIFS(Clef_répartition[Code_Nom],Clef_répartition[[#This Row],[Code_Nom]],Clef_répartition[Année],Clef_répartition[[#This Row],[Année]])))</f>
        <v>6</v>
      </c>
      <c r="G3997" t="str">
        <f>Clef_répartition[[#This Row],[Code_Nom]]&amp;"_"&amp;Clef_répartition[[#This Row],[Nombre]]&amp;"_"&amp;Clef_répartition[[#This Row],[Année]]</f>
        <v>AISM_Association intercommunale d'amenée d'eau de la Source Mercier_1_2018</v>
      </c>
      <c r="H3997">
        <v>5748</v>
      </c>
      <c r="I3997" t="s">
        <v>38</v>
      </c>
      <c r="J3997">
        <v>2018</v>
      </c>
      <c r="K3997">
        <v>0.18</v>
      </c>
    </row>
    <row r="3998" spans="1:11" x14ac:dyDescent="0.25">
      <c r="A3998" t="s">
        <v>722</v>
      </c>
      <c r="B3998" t="s">
        <v>612</v>
      </c>
      <c r="C3998" t="s">
        <v>613</v>
      </c>
      <c r="D3998" t="str">
        <f>Clef_répartition[[#This Row],[Code association]]&amp;"_"&amp;Clef_répartition[[#This Row],[Nom association]]</f>
        <v>AISM_Association intercommunale d'amenée d'eau de la Source Mercier</v>
      </c>
      <c r="E3998">
        <f>COUNTIFS(D$2:D3998,Clef_répartition[[#This Row],[Code_Nom]],J$2:J3998,Clef_répartition[[#This Row],[Année]])</f>
        <v>2</v>
      </c>
      <c r="F3998">
        <f>IF(Clef_répartition[[#This Row],[Code_Nom]]=D3997,F3997-1,(COUNTIFS(Clef_répartition[Code_Nom],Clef_répartition[[#This Row],[Code_Nom]],Clef_répartition[Année],Clef_répartition[[#This Row],[Année]])))</f>
        <v>5</v>
      </c>
      <c r="G3998" t="str">
        <f>Clef_répartition[[#This Row],[Code_Nom]]&amp;"_"&amp;Clef_répartition[[#This Row],[Nombre]]&amp;"_"&amp;Clef_répartition[[#This Row],[Année]]</f>
        <v>AISM_Association intercommunale d'amenée d'eau de la Source Mercier_2_2018</v>
      </c>
      <c r="H3998">
        <v>5741</v>
      </c>
      <c r="I3998" t="s">
        <v>144</v>
      </c>
      <c r="J3998">
        <v>2018</v>
      </c>
      <c r="K3998">
        <v>0.17</v>
      </c>
    </row>
    <row r="3999" spans="1:11" x14ac:dyDescent="0.25">
      <c r="A3999" t="s">
        <v>722</v>
      </c>
      <c r="B3999" t="s">
        <v>612</v>
      </c>
      <c r="C3999" t="s">
        <v>613</v>
      </c>
      <c r="D3999" t="str">
        <f>Clef_répartition[[#This Row],[Code association]]&amp;"_"&amp;Clef_répartition[[#This Row],[Nom association]]</f>
        <v>AISM_Association intercommunale d'amenée d'eau de la Source Mercier</v>
      </c>
      <c r="E3999">
        <f>COUNTIFS(D$2:D3999,Clef_répartition[[#This Row],[Code_Nom]],J$2:J3999,Clef_répartition[[#This Row],[Année]])</f>
        <v>3</v>
      </c>
      <c r="F3999">
        <f>IF(Clef_répartition[[#This Row],[Code_Nom]]=D3998,F3998-1,(COUNTIFS(Clef_répartition[Code_Nom],Clef_répartition[[#This Row],[Code_Nom]],Clef_répartition[Année],Clef_répartition[[#This Row],[Année]])))</f>
        <v>4</v>
      </c>
      <c r="G3999" t="str">
        <f>Clef_répartition[[#This Row],[Code_Nom]]&amp;"_"&amp;Clef_répartition[[#This Row],[Nombre]]&amp;"_"&amp;Clef_répartition[[#This Row],[Année]]</f>
        <v>AISM_Association intercommunale d'amenée d'eau de la Source Mercier_3_2018</v>
      </c>
      <c r="H3999">
        <v>5750</v>
      </c>
      <c r="I3999" t="s">
        <v>158</v>
      </c>
      <c r="J3999">
        <v>2018</v>
      </c>
      <c r="K3999">
        <v>0.13</v>
      </c>
    </row>
    <row r="4000" spans="1:11" x14ac:dyDescent="0.25">
      <c r="A4000" t="s">
        <v>722</v>
      </c>
      <c r="B4000" t="s">
        <v>612</v>
      </c>
      <c r="C4000" t="s">
        <v>613</v>
      </c>
      <c r="D4000" t="str">
        <f>Clef_répartition[[#This Row],[Code association]]&amp;"_"&amp;Clef_répartition[[#This Row],[Nom association]]</f>
        <v>AISM_Association intercommunale d'amenée d'eau de la Source Mercier</v>
      </c>
      <c r="E4000">
        <f>COUNTIFS(D$2:D4000,Clef_répartition[[#This Row],[Code_Nom]],J$2:J4000,Clef_répartition[[#This Row],[Année]])</f>
        <v>4</v>
      </c>
      <c r="F4000">
        <f>IF(Clef_répartition[[#This Row],[Code_Nom]]=D3999,F3999-1,(COUNTIFS(Clef_répartition[Code_Nom],Clef_répartition[[#This Row],[Code_Nom]],Clef_répartition[Année],Clef_répartition[[#This Row],[Année]])))</f>
        <v>3</v>
      </c>
      <c r="G4000" t="str">
        <f>Clef_répartition[[#This Row],[Code_Nom]]&amp;"_"&amp;Clef_répartition[[#This Row],[Nombre]]&amp;"_"&amp;Clef_répartition[[#This Row],[Année]]</f>
        <v>AISM_Association intercommunale d'amenée d'eau de la Source Mercier_4_2018</v>
      </c>
      <c r="H4000">
        <v>5755</v>
      </c>
      <c r="I4000" t="s">
        <v>160</v>
      </c>
      <c r="J4000">
        <v>2018</v>
      </c>
      <c r="K4000">
        <v>0.28000000000000003</v>
      </c>
    </row>
    <row r="4001" spans="1:11" x14ac:dyDescent="0.25">
      <c r="A4001" t="s">
        <v>722</v>
      </c>
      <c r="B4001" t="s">
        <v>612</v>
      </c>
      <c r="C4001" t="s">
        <v>613</v>
      </c>
      <c r="D4001" t="str">
        <f>Clef_répartition[[#This Row],[Code association]]&amp;"_"&amp;Clef_répartition[[#This Row],[Nom association]]</f>
        <v>AISM_Association intercommunale d'amenée d'eau de la Source Mercier</v>
      </c>
      <c r="E4001">
        <f>COUNTIFS(D$2:D4001,Clef_répartition[[#This Row],[Code_Nom]],J$2:J4001,Clef_répartition[[#This Row],[Année]])</f>
        <v>5</v>
      </c>
      <c r="F4001">
        <f>IF(Clef_répartition[[#This Row],[Code_Nom]]=D4000,F4000-1,(COUNTIFS(Clef_répartition[Code_Nom],Clef_répartition[[#This Row],[Code_Nom]],Clef_répartition[Année],Clef_répartition[[#This Row],[Année]])))</f>
        <v>2</v>
      </c>
      <c r="G4001" t="str">
        <f>Clef_répartition[[#This Row],[Code_Nom]]&amp;"_"&amp;Clef_répartition[[#This Row],[Nombre]]&amp;"_"&amp;Clef_répartition[[#This Row],[Année]]</f>
        <v>AISM_Association intercommunale d'amenée d'eau de la Source Mercier_5_2018</v>
      </c>
      <c r="H4001">
        <v>5759</v>
      </c>
      <c r="I4001" t="s">
        <v>220</v>
      </c>
      <c r="J4001">
        <v>2018</v>
      </c>
      <c r="K4001">
        <v>0.14000000000000001</v>
      </c>
    </row>
    <row r="4002" spans="1:11" x14ac:dyDescent="0.25">
      <c r="A4002" t="s">
        <v>722</v>
      </c>
      <c r="B4002" t="s">
        <v>612</v>
      </c>
      <c r="C4002" t="s">
        <v>613</v>
      </c>
      <c r="D4002" t="str">
        <f>Clef_répartition[[#This Row],[Code association]]&amp;"_"&amp;Clef_répartition[[#This Row],[Nom association]]</f>
        <v>AISM_Association intercommunale d'amenée d'eau de la Source Mercier</v>
      </c>
      <c r="E4002">
        <f>COUNTIFS(D$2:D4002,Clef_répartition[[#This Row],[Code_Nom]],J$2:J4002,Clef_répartition[[#This Row],[Année]])</f>
        <v>6</v>
      </c>
      <c r="F4002">
        <f>IF(Clef_répartition[[#This Row],[Code_Nom]]=D4001,F4001-1,(COUNTIFS(Clef_répartition[Code_Nom],Clef_répartition[[#This Row],[Code_Nom]],Clef_répartition[Année],Clef_répartition[[#This Row],[Année]])))</f>
        <v>1</v>
      </c>
      <c r="G4002" t="str">
        <f>Clef_répartition[[#This Row],[Code_Nom]]&amp;"_"&amp;Clef_répartition[[#This Row],[Nombre]]&amp;"_"&amp;Clef_répartition[[#This Row],[Année]]</f>
        <v>AISM_Association intercommunale d'amenée d'eau de la Source Mercier_6_2018</v>
      </c>
      <c r="H4002">
        <v>5762</v>
      </c>
      <c r="I4002" t="s">
        <v>253</v>
      </c>
      <c r="J4002">
        <v>2018</v>
      </c>
      <c r="K4002">
        <v>0.1</v>
      </c>
    </row>
    <row r="4003" spans="1:11" x14ac:dyDescent="0.25">
      <c r="A4003" t="s">
        <v>722</v>
      </c>
      <c r="B4003" t="s">
        <v>551</v>
      </c>
      <c r="C4003" t="s">
        <v>552</v>
      </c>
      <c r="D4003" t="str">
        <f>Clef_répartition[[#This Row],[Code association]]&amp;"_"&amp;Clef_répartition[[#This Row],[Nom association]]</f>
        <v>AISMLE_Association Intercommunale Scolaire de Moudon-Lucens et Environs</v>
      </c>
      <c r="E4003">
        <f>COUNTIFS(D$2:D4003,Clef_répartition[[#This Row],[Code_Nom]],J$2:J4003,Clef_répartition[[#This Row],[Année]])</f>
        <v>1</v>
      </c>
      <c r="F4003">
        <f>IF(Clef_répartition[[#This Row],[Code_Nom]]=D4002,F4002-1,(COUNTIFS(Clef_répartition[Code_Nom],Clef_répartition[[#This Row],[Code_Nom]],Clef_répartition[Année],Clef_répartition[[#This Row],[Année]])))</f>
        <v>11</v>
      </c>
      <c r="G4003" t="str">
        <f>Clef_répartition[[#This Row],[Code_Nom]]&amp;"_"&amp;Clef_répartition[[#This Row],[Nombre]]&amp;"_"&amp;Clef_répartition[[#This Row],[Année]]</f>
        <v>AISMLE_Association Intercommunale Scolaire de Moudon-Lucens et Environs_1_2018</v>
      </c>
      <c r="H4003">
        <v>5663</v>
      </c>
      <c r="I4003" t="s">
        <v>45</v>
      </c>
      <c r="J4003">
        <v>2018</v>
      </c>
      <c r="K4003">
        <v>1.66E-2</v>
      </c>
    </row>
    <row r="4004" spans="1:11" x14ac:dyDescent="0.25">
      <c r="A4004" t="s">
        <v>722</v>
      </c>
      <c r="B4004" t="s">
        <v>551</v>
      </c>
      <c r="C4004" t="s">
        <v>552</v>
      </c>
      <c r="D4004" t="str">
        <f>Clef_répartition[[#This Row],[Code association]]&amp;"_"&amp;Clef_répartition[[#This Row],[Nom association]]</f>
        <v>AISMLE_Association Intercommunale Scolaire de Moudon-Lucens et Environs</v>
      </c>
      <c r="E4004">
        <f>COUNTIFS(D$2:D4004,Clef_répartition[[#This Row],[Code_Nom]],J$2:J4004,Clef_répartition[[#This Row],[Année]])</f>
        <v>2</v>
      </c>
      <c r="F4004">
        <f>IF(Clef_répartition[[#This Row],[Code_Nom]]=D4003,F4003-1,(COUNTIFS(Clef_répartition[Code_Nom],Clef_répartition[[#This Row],[Code_Nom]],Clef_répartition[Année],Clef_répartition[[#This Row],[Année]])))</f>
        <v>10</v>
      </c>
      <c r="G4004" t="str">
        <f>Clef_répartition[[#This Row],[Code_Nom]]&amp;"_"&amp;Clef_répartition[[#This Row],[Nombre]]&amp;"_"&amp;Clef_répartition[[#This Row],[Année]]</f>
        <v>AISMLE_Association Intercommunale Scolaire de Moudon-Lucens et Environs_2_2018</v>
      </c>
      <c r="H4004">
        <v>5665</v>
      </c>
      <c r="I4004" t="s">
        <v>57</v>
      </c>
      <c r="J4004">
        <v>2018</v>
      </c>
      <c r="K4004">
        <v>1.7000000000000001E-2</v>
      </c>
    </row>
    <row r="4005" spans="1:11" x14ac:dyDescent="0.25">
      <c r="A4005" t="s">
        <v>722</v>
      </c>
      <c r="B4005" t="s">
        <v>551</v>
      </c>
      <c r="C4005" t="s">
        <v>552</v>
      </c>
      <c r="D4005" t="str">
        <f>Clef_répartition[[#This Row],[Code association]]&amp;"_"&amp;Clef_répartition[[#This Row],[Nom association]]</f>
        <v>AISMLE_Association Intercommunale Scolaire de Moudon-Lucens et Environs</v>
      </c>
      <c r="E4005">
        <f>COUNTIFS(D$2:D4005,Clef_répartition[[#This Row],[Code_Nom]],J$2:J4005,Clef_répartition[[#This Row],[Année]])</f>
        <v>3</v>
      </c>
      <c r="F4005">
        <f>IF(Clef_répartition[[#This Row],[Code_Nom]]=D4004,F4004-1,(COUNTIFS(Clef_répartition[Code_Nom],Clef_répartition[[#This Row],[Code_Nom]],Clef_répartition[Année],Clef_répartition[[#This Row],[Année]])))</f>
        <v>9</v>
      </c>
      <c r="G4005" t="str">
        <f>Clef_répartition[[#This Row],[Code_Nom]]&amp;"_"&amp;Clef_répartition[[#This Row],[Nombre]]&amp;"_"&amp;Clef_répartition[[#This Row],[Année]]</f>
        <v>AISMLE_Association Intercommunale Scolaire de Moudon-Lucens et Environs_3_2018</v>
      </c>
      <c r="H4005">
        <v>5669</v>
      </c>
      <c r="I4005" t="s">
        <v>89</v>
      </c>
      <c r="J4005">
        <v>2018</v>
      </c>
      <c r="K4005">
        <v>2.52E-2</v>
      </c>
    </row>
    <row r="4006" spans="1:11" x14ac:dyDescent="0.25">
      <c r="A4006" t="s">
        <v>722</v>
      </c>
      <c r="B4006" t="s">
        <v>551</v>
      </c>
      <c r="C4006" t="s">
        <v>552</v>
      </c>
      <c r="D4006" t="str">
        <f>Clef_répartition[[#This Row],[Code association]]&amp;"_"&amp;Clef_répartition[[#This Row],[Nom association]]</f>
        <v>AISMLE_Association Intercommunale Scolaire de Moudon-Lucens et Environs</v>
      </c>
      <c r="E4006">
        <f>COUNTIFS(D$2:D4006,Clef_répartition[[#This Row],[Code_Nom]],J$2:J4006,Clef_répartition[[#This Row],[Année]])</f>
        <v>4</v>
      </c>
      <c r="F4006">
        <f>IF(Clef_répartition[[#This Row],[Code_Nom]]=D4005,F4005-1,(COUNTIFS(Clef_répartition[Code_Nom],Clef_répartition[[#This Row],[Code_Nom]],Clef_répartition[Année],Clef_répartition[[#This Row],[Année]])))</f>
        <v>8</v>
      </c>
      <c r="G4006" t="str">
        <f>Clef_répartition[[#This Row],[Code_Nom]]&amp;"_"&amp;Clef_répartition[[#This Row],[Nombre]]&amp;"_"&amp;Clef_répartition[[#This Row],[Année]]</f>
        <v>AISMLE_Association Intercommunale Scolaire de Moudon-Lucens et Environs_4_2018</v>
      </c>
      <c r="H4006">
        <v>5671</v>
      </c>
      <c r="I4006" t="s">
        <v>95</v>
      </c>
      <c r="J4006">
        <v>2018</v>
      </c>
      <c r="K4006">
        <v>0</v>
      </c>
    </row>
    <row r="4007" spans="1:11" x14ac:dyDescent="0.25">
      <c r="A4007" t="s">
        <v>722</v>
      </c>
      <c r="B4007" t="s">
        <v>551</v>
      </c>
      <c r="C4007" t="s">
        <v>552</v>
      </c>
      <c r="D4007" t="str">
        <f>Clef_répartition[[#This Row],[Code association]]&amp;"_"&amp;Clef_répartition[[#This Row],[Nom association]]</f>
        <v>AISMLE_Association Intercommunale Scolaire de Moudon-Lucens et Environs</v>
      </c>
      <c r="E4007">
        <f>COUNTIFS(D$2:D4007,Clef_répartition[[#This Row],[Code_Nom]],J$2:J4007,Clef_répartition[[#This Row],[Année]])</f>
        <v>5</v>
      </c>
      <c r="F4007">
        <f>IF(Clef_répartition[[#This Row],[Code_Nom]]=D4006,F4006-1,(COUNTIFS(Clef_répartition[Code_Nom],Clef_répartition[[#This Row],[Code_Nom]],Clef_répartition[Année],Clef_répartition[[#This Row],[Année]])))</f>
        <v>7</v>
      </c>
      <c r="G4007" t="str">
        <f>Clef_répartition[[#This Row],[Code_Nom]]&amp;"_"&amp;Clef_répartition[[#This Row],[Nombre]]&amp;"_"&amp;Clef_répartition[[#This Row],[Année]]</f>
        <v>AISMLE_Association Intercommunale Scolaire de Moudon-Lucens et Environs_5_2018</v>
      </c>
      <c r="H4007">
        <v>5673</v>
      </c>
      <c r="I4007" t="s">
        <v>137</v>
      </c>
      <c r="J4007">
        <v>2018</v>
      </c>
      <c r="K4007">
        <v>3.0700000000000002E-2</v>
      </c>
    </row>
    <row r="4008" spans="1:11" x14ac:dyDescent="0.25">
      <c r="A4008" t="s">
        <v>722</v>
      </c>
      <c r="B4008" t="s">
        <v>551</v>
      </c>
      <c r="C4008" t="s">
        <v>552</v>
      </c>
      <c r="D4008" t="str">
        <f>Clef_répartition[[#This Row],[Code association]]&amp;"_"&amp;Clef_répartition[[#This Row],[Nom association]]</f>
        <v>AISMLE_Association Intercommunale Scolaire de Moudon-Lucens et Environs</v>
      </c>
      <c r="E4008">
        <f>COUNTIFS(D$2:D4008,Clef_répartition[[#This Row],[Code_Nom]],J$2:J4008,Clef_répartition[[#This Row],[Année]])</f>
        <v>6</v>
      </c>
      <c r="F4008">
        <f>IF(Clef_répartition[[#This Row],[Code_Nom]]=D4007,F4007-1,(COUNTIFS(Clef_répartition[Code_Nom],Clef_répartition[[#This Row],[Code_Nom]],Clef_répartition[Année],Clef_répartition[[#This Row],[Année]])))</f>
        <v>6</v>
      </c>
      <c r="G4008" t="str">
        <f>Clef_répartition[[#This Row],[Code_Nom]]&amp;"_"&amp;Clef_répartition[[#This Row],[Nombre]]&amp;"_"&amp;Clef_répartition[[#This Row],[Année]]</f>
        <v>AISMLE_Association Intercommunale Scolaire de Moudon-Lucens et Environs_6_2018</v>
      </c>
      <c r="H4008">
        <v>5674</v>
      </c>
      <c r="I4008" t="s">
        <v>163</v>
      </c>
      <c r="J4008">
        <v>2018</v>
      </c>
      <c r="K4008">
        <v>1.03E-2</v>
      </c>
    </row>
    <row r="4009" spans="1:11" x14ac:dyDescent="0.25">
      <c r="A4009" t="s">
        <v>722</v>
      </c>
      <c r="B4009" t="s">
        <v>551</v>
      </c>
      <c r="C4009" t="s">
        <v>552</v>
      </c>
      <c r="D4009" t="str">
        <f>Clef_répartition[[#This Row],[Code association]]&amp;"_"&amp;Clef_répartition[[#This Row],[Nom association]]</f>
        <v>AISMLE_Association Intercommunale Scolaire de Moudon-Lucens et Environs</v>
      </c>
      <c r="E4009">
        <f>COUNTIFS(D$2:D4009,Clef_répartition[[#This Row],[Code_Nom]],J$2:J4009,Clef_répartition[[#This Row],[Année]])</f>
        <v>7</v>
      </c>
      <c r="F4009">
        <f>IF(Clef_répartition[[#This Row],[Code_Nom]]=D4008,F4008-1,(COUNTIFS(Clef_répartition[Code_Nom],Clef_répartition[[#This Row],[Code_Nom]],Clef_répartition[Année],Clef_répartition[[#This Row],[Année]])))</f>
        <v>5</v>
      </c>
      <c r="G4009" t="str">
        <f>Clef_répartition[[#This Row],[Code_Nom]]&amp;"_"&amp;Clef_répartition[[#This Row],[Nombre]]&amp;"_"&amp;Clef_répartition[[#This Row],[Année]]</f>
        <v>AISMLE_Association Intercommunale Scolaire de Moudon-Lucens et Environs_7_2018</v>
      </c>
      <c r="H4009">
        <v>5675</v>
      </c>
      <c r="I4009" t="s">
        <v>164</v>
      </c>
      <c r="J4009">
        <v>2018</v>
      </c>
      <c r="K4009">
        <v>0.34620000000000001</v>
      </c>
    </row>
    <row r="4010" spans="1:11" x14ac:dyDescent="0.25">
      <c r="A4010" t="s">
        <v>722</v>
      </c>
      <c r="B4010" t="s">
        <v>551</v>
      </c>
      <c r="C4010" t="s">
        <v>552</v>
      </c>
      <c r="D4010" t="str">
        <f>Clef_répartition[[#This Row],[Code association]]&amp;"_"&amp;Clef_répartition[[#This Row],[Nom association]]</f>
        <v>AISMLE_Association Intercommunale Scolaire de Moudon-Lucens et Environs</v>
      </c>
      <c r="E4010">
        <f>COUNTIFS(D$2:D4010,Clef_répartition[[#This Row],[Code_Nom]],J$2:J4010,Clef_répartition[[#This Row],[Année]])</f>
        <v>8</v>
      </c>
      <c r="F4010">
        <f>IF(Clef_répartition[[#This Row],[Code_Nom]]=D4009,F4009-1,(COUNTIFS(Clef_répartition[Code_Nom],Clef_répartition[[#This Row],[Code_Nom]],Clef_répartition[Année],Clef_répartition[[#This Row],[Année]])))</f>
        <v>4</v>
      </c>
      <c r="G4010" t="str">
        <f>Clef_répartition[[#This Row],[Code_Nom]]&amp;"_"&amp;Clef_répartition[[#This Row],[Nombre]]&amp;"_"&amp;Clef_répartition[[#This Row],[Année]]</f>
        <v>AISMLE_Association Intercommunale Scolaire de Moudon-Lucens et Environs_8_2018</v>
      </c>
      <c r="H4010">
        <v>5678</v>
      </c>
      <c r="I4010" t="s">
        <v>192</v>
      </c>
      <c r="J4010">
        <v>2018</v>
      </c>
      <c r="K4010">
        <v>0.52639999999999998</v>
      </c>
    </row>
    <row r="4011" spans="1:11" x14ac:dyDescent="0.25">
      <c r="A4011" t="s">
        <v>722</v>
      </c>
      <c r="B4011" t="s">
        <v>551</v>
      </c>
      <c r="C4011" t="s">
        <v>552</v>
      </c>
      <c r="D4011" t="str">
        <f>Clef_répartition[[#This Row],[Code association]]&amp;"_"&amp;Clef_répartition[[#This Row],[Nom association]]</f>
        <v>AISMLE_Association Intercommunale Scolaire de Moudon-Lucens et Environs</v>
      </c>
      <c r="E4011">
        <f>COUNTIFS(D$2:D4011,Clef_répartition[[#This Row],[Code_Nom]],J$2:J4011,Clef_répartition[[#This Row],[Année]])</f>
        <v>9</v>
      </c>
      <c r="F4011">
        <f>IF(Clef_répartition[[#This Row],[Code_Nom]]=D4010,F4010-1,(COUNTIFS(Clef_répartition[Code_Nom],Clef_répartition[[#This Row],[Code_Nom]],Clef_répartition[Année],Clef_répartition[[#This Row],[Année]])))</f>
        <v>3</v>
      </c>
      <c r="G4011" t="str">
        <f>Clef_répartition[[#This Row],[Code_Nom]]&amp;"_"&amp;Clef_répartition[[#This Row],[Nombre]]&amp;"_"&amp;Clef_répartition[[#This Row],[Année]]</f>
        <v>AISMLE_Association Intercommunale Scolaire de Moudon-Lucens et Environs_9_2018</v>
      </c>
      <c r="H4011">
        <v>5683</v>
      </c>
      <c r="I4011" t="s">
        <v>222</v>
      </c>
      <c r="J4011">
        <v>2018</v>
      </c>
      <c r="K4011">
        <v>1.35E-2</v>
      </c>
    </row>
    <row r="4012" spans="1:11" x14ac:dyDescent="0.25">
      <c r="A4012" t="s">
        <v>722</v>
      </c>
      <c r="B4012" t="s">
        <v>551</v>
      </c>
      <c r="C4012" t="s">
        <v>552</v>
      </c>
      <c r="D4012" t="str">
        <f>Clef_répartition[[#This Row],[Code association]]&amp;"_"&amp;Clef_répartition[[#This Row],[Nom association]]</f>
        <v>AISMLE_Association Intercommunale Scolaire de Moudon-Lucens et Environs</v>
      </c>
      <c r="E4012">
        <f>COUNTIFS(D$2:D4012,Clef_répartition[[#This Row],[Code_Nom]],J$2:J4012,Clef_répartition[[#This Row],[Année]])</f>
        <v>10</v>
      </c>
      <c r="F4012">
        <f>IF(Clef_répartition[[#This Row],[Code_Nom]]=D4011,F4011-1,(COUNTIFS(Clef_répartition[Code_Nom],Clef_répartition[[#This Row],[Code_Nom]],Clef_répartition[Année],Clef_répartition[[#This Row],[Année]])))</f>
        <v>2</v>
      </c>
      <c r="G4012" t="str">
        <f>Clef_répartition[[#This Row],[Code_Nom]]&amp;"_"&amp;Clef_répartition[[#This Row],[Nombre]]&amp;"_"&amp;Clef_répartition[[#This Row],[Année]]</f>
        <v>AISMLE_Association Intercommunale Scolaire de Moudon-Lucens et Environs_10_2018</v>
      </c>
      <c r="H4012">
        <v>5684</v>
      </c>
      <c r="I4012" t="s">
        <v>237</v>
      </c>
      <c r="J4012">
        <v>2018</v>
      </c>
      <c r="K4012">
        <v>4.3E-3</v>
      </c>
    </row>
    <row r="4013" spans="1:11" x14ac:dyDescent="0.25">
      <c r="A4013" t="s">
        <v>722</v>
      </c>
      <c r="B4013" t="s">
        <v>551</v>
      </c>
      <c r="C4013" t="s">
        <v>552</v>
      </c>
      <c r="D4013" t="str">
        <f>Clef_répartition[[#This Row],[Code association]]&amp;"_"&amp;Clef_répartition[[#This Row],[Nom association]]</f>
        <v>AISMLE_Association Intercommunale Scolaire de Moudon-Lucens et Environs</v>
      </c>
      <c r="E4013">
        <f>COUNTIFS(D$2:D4013,Clef_répartition[[#This Row],[Code_Nom]],J$2:J4013,Clef_répartition[[#This Row],[Année]])</f>
        <v>11</v>
      </c>
      <c r="F4013">
        <f>IF(Clef_répartition[[#This Row],[Code_Nom]]=D4012,F4012-1,(COUNTIFS(Clef_répartition[Code_Nom],Clef_répartition[[#This Row],[Code_Nom]],Clef_répartition[Année],Clef_répartition[[#This Row],[Année]])))</f>
        <v>1</v>
      </c>
      <c r="G4013" t="str">
        <f>Clef_répartition[[#This Row],[Code_Nom]]&amp;"_"&amp;Clef_répartition[[#This Row],[Nombre]]&amp;"_"&amp;Clef_répartition[[#This Row],[Année]]</f>
        <v>AISMLE_Association Intercommunale Scolaire de Moudon-Lucens et Environs_11_2018</v>
      </c>
      <c r="H4013">
        <v>5690</v>
      </c>
      <c r="I4013" t="s">
        <v>281</v>
      </c>
      <c r="J4013">
        <v>2018</v>
      </c>
      <c r="K4013">
        <v>9.7999999999999997E-3</v>
      </c>
    </row>
    <row r="4014" spans="1:11" x14ac:dyDescent="0.25">
      <c r="A4014" t="s">
        <v>722</v>
      </c>
      <c r="B4014" t="s">
        <v>475</v>
      </c>
      <c r="C4014" t="s">
        <v>476</v>
      </c>
      <c r="D4014" t="str">
        <f>Clef_répartition[[#This Row],[Code association]]&amp;"_"&amp;Clef_répartition[[#This Row],[Nom association]]</f>
        <v>AISOL_Association intercommunale scolaire des Ormonts et Leysin</v>
      </c>
      <c r="E4014">
        <f>COUNTIFS(D$2:D4014,Clef_répartition[[#This Row],[Code_Nom]],J$2:J4014,Clef_répartition[[#This Row],[Année]])</f>
        <v>1</v>
      </c>
      <c r="F4014">
        <f>IF(Clef_répartition[[#This Row],[Code_Nom]]=D4013,F4013-1,(COUNTIFS(Clef_répartition[Code_Nom],Clef_répartition[[#This Row],[Code_Nom]],Clef_répartition[Année],Clef_répartition[[#This Row],[Année]])))</f>
        <v>3</v>
      </c>
      <c r="G4014" t="str">
        <f>Clef_répartition[[#This Row],[Code_Nom]]&amp;"_"&amp;Clef_répartition[[#This Row],[Nombre]]&amp;"_"&amp;Clef_répartition[[#This Row],[Année]]</f>
        <v>AISOL_Association intercommunale scolaire des Ormonts et Leysin_1_2018</v>
      </c>
      <c r="H4014">
        <v>5407</v>
      </c>
      <c r="I4014" t="s">
        <v>159</v>
      </c>
      <c r="J4014">
        <v>2018</v>
      </c>
      <c r="K4014">
        <v>0.6089</v>
      </c>
    </row>
    <row r="4015" spans="1:11" x14ac:dyDescent="0.25">
      <c r="A4015" t="s">
        <v>722</v>
      </c>
      <c r="B4015" t="s">
        <v>475</v>
      </c>
      <c r="C4015" t="s">
        <v>476</v>
      </c>
      <c r="D4015" t="str">
        <f>Clef_répartition[[#This Row],[Code association]]&amp;"_"&amp;Clef_répartition[[#This Row],[Nom association]]</f>
        <v>AISOL_Association intercommunale scolaire des Ormonts et Leysin</v>
      </c>
      <c r="E4015">
        <f>COUNTIFS(D$2:D4015,Clef_répartition[[#This Row],[Code_Nom]],J$2:J4015,Clef_répartition[[#This Row],[Année]])</f>
        <v>2</v>
      </c>
      <c r="F4015">
        <f>IF(Clef_répartition[[#This Row],[Code_Nom]]=D4014,F4014-1,(COUNTIFS(Clef_répartition[Code_Nom],Clef_répartition[[#This Row],[Code_Nom]],Clef_répartition[Année],Clef_répartition[[#This Row],[Année]])))</f>
        <v>2</v>
      </c>
      <c r="G4015" t="str">
        <f>Clef_répartition[[#This Row],[Code_Nom]]&amp;"_"&amp;Clef_répartition[[#This Row],[Nombre]]&amp;"_"&amp;Clef_répartition[[#This Row],[Année]]</f>
        <v>AISOL_Association intercommunale scolaire des Ormonts et Leysin_2_2018</v>
      </c>
      <c r="H4015">
        <v>5410</v>
      </c>
      <c r="I4015" t="s">
        <v>203</v>
      </c>
      <c r="J4015">
        <v>2018</v>
      </c>
      <c r="K4015">
        <v>0.1691</v>
      </c>
    </row>
    <row r="4016" spans="1:11" x14ac:dyDescent="0.25">
      <c r="A4016" t="s">
        <v>722</v>
      </c>
      <c r="B4016" t="s">
        <v>475</v>
      </c>
      <c r="C4016" t="s">
        <v>476</v>
      </c>
      <c r="D4016" t="str">
        <f>Clef_répartition[[#This Row],[Code association]]&amp;"_"&amp;Clef_répartition[[#This Row],[Nom association]]</f>
        <v>AISOL_Association intercommunale scolaire des Ormonts et Leysin</v>
      </c>
      <c r="E4016">
        <f>COUNTIFS(D$2:D4016,Clef_répartition[[#This Row],[Code_Nom]],J$2:J4016,Clef_répartition[[#This Row],[Année]])</f>
        <v>3</v>
      </c>
      <c r="F4016">
        <f>IF(Clef_répartition[[#This Row],[Code_Nom]]=D4015,F4015-1,(COUNTIFS(Clef_répartition[Code_Nom],Clef_répartition[[#This Row],[Code_Nom]],Clef_répartition[Année],Clef_répartition[[#This Row],[Année]])))</f>
        <v>1</v>
      </c>
      <c r="G4016" t="str">
        <f>Clef_répartition[[#This Row],[Code_Nom]]&amp;"_"&amp;Clef_répartition[[#This Row],[Nombre]]&amp;"_"&amp;Clef_répartition[[#This Row],[Année]]</f>
        <v>AISOL_Association intercommunale scolaire des Ormonts et Leysin_3_2018</v>
      </c>
      <c r="H4016">
        <v>5411</v>
      </c>
      <c r="I4016" t="s">
        <v>204</v>
      </c>
      <c r="J4016">
        <v>2018</v>
      </c>
      <c r="K4016">
        <v>0.222</v>
      </c>
    </row>
    <row r="4017" spans="1:11" x14ac:dyDescent="0.25">
      <c r="A4017" t="s">
        <v>722</v>
      </c>
      <c r="B4017" t="s">
        <v>565</v>
      </c>
      <c r="C4017" t="s">
        <v>566</v>
      </c>
      <c r="D4017" t="str">
        <f>Clef_répartition[[#This Row],[Code association]]&amp;"_"&amp;Clef_répartition[[#This Row],[Nom association]]</f>
        <v>AIVB_Association intercommunale du Vallon de la Baumine</v>
      </c>
      <c r="E4017">
        <f>COUNTIFS(D$2:D4017,Clef_répartition[[#This Row],[Code_Nom]],J$2:J4017,Clef_répartition[[#This Row],[Année]])</f>
        <v>1</v>
      </c>
      <c r="F4017">
        <f>IF(Clef_répartition[[#This Row],[Code_Nom]]=D4016,F4016-1,(COUNTIFS(Clef_répartition[Code_Nom],Clef_répartition[[#This Row],[Code_Nom]],Clef_répartition[Année],Clef_répartition[[#This Row],[Année]])))</f>
        <v>3</v>
      </c>
      <c r="G4017" t="str">
        <f>Clef_répartition[[#This Row],[Code_Nom]]&amp;"_"&amp;Clef_répartition[[#This Row],[Nombre]]&amp;"_"&amp;Clef_répartition[[#This Row],[Année]]</f>
        <v>AIVB_Association intercommunale du Vallon de la Baumine_1_2018</v>
      </c>
      <c r="H4017">
        <v>5745</v>
      </c>
      <c r="I4017" t="s">
        <v>14</v>
      </c>
      <c r="J4017">
        <v>2018</v>
      </c>
      <c r="K4017">
        <v>0</v>
      </c>
    </row>
    <row r="4018" spans="1:11" x14ac:dyDescent="0.25">
      <c r="A4018" t="s">
        <v>722</v>
      </c>
      <c r="B4018" t="s">
        <v>565</v>
      </c>
      <c r="C4018" t="s">
        <v>566</v>
      </c>
      <c r="D4018" t="str">
        <f>Clef_répartition[[#This Row],[Code association]]&amp;"_"&amp;Clef_répartition[[#This Row],[Nom association]]</f>
        <v>AIVB_Association intercommunale du Vallon de la Baumine</v>
      </c>
      <c r="E4018">
        <f>COUNTIFS(D$2:D4018,Clef_répartition[[#This Row],[Code_Nom]],J$2:J4018,Clef_répartition[[#This Row],[Année]])</f>
        <v>2</v>
      </c>
      <c r="F4018">
        <f>IF(Clef_répartition[[#This Row],[Code_Nom]]=D4017,F4017-1,(COUNTIFS(Clef_répartition[Code_Nom],Clef_répartition[[#This Row],[Code_Nom]],Clef_répartition[Année],Clef_répartition[[#This Row],[Année]])))</f>
        <v>2</v>
      </c>
      <c r="G4018" t="str">
        <f>Clef_répartition[[#This Row],[Code_Nom]]&amp;"_"&amp;Clef_répartition[[#This Row],[Nombre]]&amp;"_"&amp;Clef_répartition[[#This Row],[Année]]</f>
        <v>AIVB_Association intercommunale du Vallon de la Baumine_2_2018</v>
      </c>
      <c r="H4018">
        <v>5905</v>
      </c>
      <c r="I4018" t="s">
        <v>49</v>
      </c>
      <c r="J4018">
        <v>2018</v>
      </c>
      <c r="K4018">
        <v>0</v>
      </c>
    </row>
    <row r="4019" spans="1:11" x14ac:dyDescent="0.25">
      <c r="A4019" t="s">
        <v>722</v>
      </c>
      <c r="B4019" t="s">
        <v>565</v>
      </c>
      <c r="C4019" t="s">
        <v>566</v>
      </c>
      <c r="D4019" t="str">
        <f>Clef_répartition[[#This Row],[Code association]]&amp;"_"&amp;Clef_répartition[[#This Row],[Nom association]]</f>
        <v>AIVB_Association intercommunale du Vallon de la Baumine</v>
      </c>
      <c r="E4019">
        <f>COUNTIFS(D$2:D4019,Clef_répartition[[#This Row],[Code_Nom]],J$2:J4019,Clef_répartition[[#This Row],[Année]])</f>
        <v>3</v>
      </c>
      <c r="F4019">
        <f>IF(Clef_répartition[[#This Row],[Code_Nom]]=D4018,F4018-1,(COUNTIFS(Clef_répartition[Code_Nom],Clef_répartition[[#This Row],[Code_Nom]],Clef_répartition[Année],Clef_répartition[[#This Row],[Année]])))</f>
        <v>1</v>
      </c>
      <c r="G4019" t="str">
        <f>Clef_répartition[[#This Row],[Code_Nom]]&amp;"_"&amp;Clef_répartition[[#This Row],[Nombre]]&amp;"_"&amp;Clef_répartition[[#This Row],[Année]]</f>
        <v>AIVB_Association intercommunale du Vallon de la Baumine_3_2018</v>
      </c>
      <c r="H4019">
        <v>5766</v>
      </c>
      <c r="I4019" t="s">
        <v>293</v>
      </c>
      <c r="J4019">
        <v>2018</v>
      </c>
      <c r="K4019">
        <v>0</v>
      </c>
    </row>
    <row r="4020" spans="1:11" x14ac:dyDescent="0.25">
      <c r="A4020" t="s">
        <v>722</v>
      </c>
      <c r="B4020" t="s">
        <v>614</v>
      </c>
      <c r="C4020" t="s">
        <v>615</v>
      </c>
      <c r="D4020" t="str">
        <f>Clef_répartition[[#This Row],[Code association]]&amp;"_"&amp;Clef_répartition[[#This Row],[Nom association]]</f>
        <v xml:space="preserve">AIVM_Association Intercommunale du Vallon du Mujon </v>
      </c>
      <c r="E4020">
        <f>COUNTIFS(D$2:D4020,Clef_répartition[[#This Row],[Code_Nom]],J$2:J4020,Clef_répartition[[#This Row],[Année]])</f>
        <v>1</v>
      </c>
      <c r="F4020">
        <f>IF(Clef_répartition[[#This Row],[Code_Nom]]=D4019,F4019-1,(COUNTIFS(Clef_répartition[Code_Nom],Clef_répartition[[#This Row],[Code_Nom]],Clef_répartition[Année],Clef_répartition[[#This Row],[Année]])))</f>
        <v>6</v>
      </c>
      <c r="G4020" t="str">
        <f>Clef_répartition[[#This Row],[Code_Nom]]&amp;"_"&amp;Clef_répartition[[#This Row],[Nombre]]&amp;"_"&amp;Clef_répartition[[#This Row],[Année]]</f>
        <v>AIVM_Association Intercommunale du Vallon du Mujon _1_2018</v>
      </c>
      <c r="H4020">
        <v>5741</v>
      </c>
      <c r="I4020" t="s">
        <v>144</v>
      </c>
      <c r="J4020">
        <v>2018</v>
      </c>
      <c r="K4020">
        <v>0.12</v>
      </c>
    </row>
    <row r="4021" spans="1:11" x14ac:dyDescent="0.25">
      <c r="A4021" t="s">
        <v>722</v>
      </c>
      <c r="B4021" t="s">
        <v>614</v>
      </c>
      <c r="C4021" t="s">
        <v>615</v>
      </c>
      <c r="D4021" t="str">
        <f>Clef_répartition[[#This Row],[Code association]]&amp;"_"&amp;Clef_répartition[[#This Row],[Nom association]]</f>
        <v xml:space="preserve">AIVM_Association Intercommunale du Vallon du Mujon </v>
      </c>
      <c r="E4021">
        <f>COUNTIFS(D$2:D4021,Clef_répartition[[#This Row],[Code_Nom]],J$2:J4021,Clef_répartition[[#This Row],[Année]])</f>
        <v>2</v>
      </c>
      <c r="F4021">
        <f>IF(Clef_répartition[[#This Row],[Code_Nom]]=D4020,F4020-1,(COUNTIFS(Clef_répartition[Code_Nom],Clef_répartition[[#This Row],[Code_Nom]],Clef_répartition[Année],Clef_répartition[[#This Row],[Année]])))</f>
        <v>5</v>
      </c>
      <c r="G4021" t="str">
        <f>Clef_répartition[[#This Row],[Code_Nom]]&amp;"_"&amp;Clef_répartition[[#This Row],[Nombre]]&amp;"_"&amp;Clef_répartition[[#This Row],[Année]]</f>
        <v>AIVM_Association Intercommunale du Vallon du Mujon _2_2018</v>
      </c>
      <c r="H4021">
        <v>5750</v>
      </c>
      <c r="I4021" t="s">
        <v>158</v>
      </c>
      <c r="J4021">
        <v>2018</v>
      </c>
      <c r="K4021">
        <v>0.09</v>
      </c>
    </row>
    <row r="4022" spans="1:11" x14ac:dyDescent="0.25">
      <c r="A4022" t="s">
        <v>722</v>
      </c>
      <c r="B4022" t="s">
        <v>614</v>
      </c>
      <c r="C4022" t="s">
        <v>615</v>
      </c>
      <c r="D4022" t="str">
        <f>Clef_répartition[[#This Row],[Code association]]&amp;"_"&amp;Clef_répartition[[#This Row],[Nom association]]</f>
        <v xml:space="preserve">AIVM_Association Intercommunale du Vallon du Mujon </v>
      </c>
      <c r="E4022">
        <f>COUNTIFS(D$2:D4022,Clef_répartition[[#This Row],[Code_Nom]],J$2:J4022,Clef_répartition[[#This Row],[Année]])</f>
        <v>3</v>
      </c>
      <c r="F4022">
        <f>IF(Clef_répartition[[#This Row],[Code_Nom]]=D4021,F4021-1,(COUNTIFS(Clef_répartition[Code_Nom],Clef_répartition[[#This Row],[Code_Nom]],Clef_répartition[Année],Clef_répartition[[#This Row],[Année]])))</f>
        <v>4</v>
      </c>
      <c r="G4022" t="str">
        <f>Clef_répartition[[#This Row],[Code_Nom]]&amp;"_"&amp;Clef_répartition[[#This Row],[Nombre]]&amp;"_"&amp;Clef_répartition[[#This Row],[Année]]</f>
        <v>AIVM_Association Intercommunale du Vallon du Mujon _3_2018</v>
      </c>
      <c r="H4022">
        <v>5755</v>
      </c>
      <c r="I4022" t="s">
        <v>160</v>
      </c>
      <c r="J4022">
        <v>2018</v>
      </c>
      <c r="K4022">
        <v>0.2</v>
      </c>
    </row>
    <row r="4023" spans="1:11" x14ac:dyDescent="0.25">
      <c r="A4023" t="s">
        <v>722</v>
      </c>
      <c r="B4023" t="s">
        <v>614</v>
      </c>
      <c r="C4023" t="s">
        <v>615</v>
      </c>
      <c r="D4023" t="str">
        <f>Clef_répartition[[#This Row],[Code association]]&amp;"_"&amp;Clef_répartition[[#This Row],[Nom association]]</f>
        <v xml:space="preserve">AIVM_Association Intercommunale du Vallon du Mujon </v>
      </c>
      <c r="E4023">
        <f>COUNTIFS(D$2:D4023,Clef_répartition[[#This Row],[Code_Nom]],J$2:J4023,Clef_répartition[[#This Row],[Année]])</f>
        <v>4</v>
      </c>
      <c r="F4023">
        <f>IF(Clef_répartition[[#This Row],[Code_Nom]]=D4022,F4022-1,(COUNTIFS(Clef_répartition[Code_Nom],Clef_répartition[[#This Row],[Code_Nom]],Clef_répartition[Année],Clef_répartition[[#This Row],[Année]])))</f>
        <v>3</v>
      </c>
      <c r="G4023" t="str">
        <f>Clef_répartition[[#This Row],[Code_Nom]]&amp;"_"&amp;Clef_répartition[[#This Row],[Nombre]]&amp;"_"&amp;Clef_répartition[[#This Row],[Année]]</f>
        <v>AIVM_Association Intercommunale du Vallon du Mujon _4_2018</v>
      </c>
      <c r="H4023">
        <v>5760</v>
      </c>
      <c r="I4023" t="s">
        <v>227</v>
      </c>
      <c r="J4023">
        <v>2018</v>
      </c>
      <c r="K4023">
        <v>0.23</v>
      </c>
    </row>
    <row r="4024" spans="1:11" x14ac:dyDescent="0.25">
      <c r="A4024" t="s">
        <v>722</v>
      </c>
      <c r="B4024" t="s">
        <v>614</v>
      </c>
      <c r="C4024" t="s">
        <v>615</v>
      </c>
      <c r="D4024" t="str">
        <f>Clef_répartition[[#This Row],[Code association]]&amp;"_"&amp;Clef_répartition[[#This Row],[Nom association]]</f>
        <v xml:space="preserve">AIVM_Association Intercommunale du Vallon du Mujon </v>
      </c>
      <c r="E4024">
        <f>COUNTIFS(D$2:D4024,Clef_répartition[[#This Row],[Code_Nom]],J$2:J4024,Clef_répartition[[#This Row],[Année]])</f>
        <v>5</v>
      </c>
      <c r="F4024">
        <f>IF(Clef_répartition[[#This Row],[Code_Nom]]=D4023,F4023-1,(COUNTIFS(Clef_répartition[Code_Nom],Clef_répartition[[#This Row],[Code_Nom]],Clef_répartition[Année],Clef_répartition[[#This Row],[Année]])))</f>
        <v>2</v>
      </c>
      <c r="G4024" t="str">
        <f>Clef_répartition[[#This Row],[Code_Nom]]&amp;"_"&amp;Clef_répartition[[#This Row],[Nombre]]&amp;"_"&amp;Clef_répartition[[#This Row],[Année]]</f>
        <v>AIVM_Association Intercommunale du Vallon du Mujon _5_2018</v>
      </c>
      <c r="H4024">
        <v>5762</v>
      </c>
      <c r="I4024" t="s">
        <v>253</v>
      </c>
      <c r="J4024">
        <v>2018</v>
      </c>
      <c r="K4024">
        <v>7.0000000000000007E-2</v>
      </c>
    </row>
    <row r="4025" spans="1:11" x14ac:dyDescent="0.25">
      <c r="A4025" t="s">
        <v>722</v>
      </c>
      <c r="B4025" t="s">
        <v>614</v>
      </c>
      <c r="C4025" t="s">
        <v>615</v>
      </c>
      <c r="D4025" t="str">
        <f>Clef_répartition[[#This Row],[Code association]]&amp;"_"&amp;Clef_répartition[[#This Row],[Nom association]]</f>
        <v xml:space="preserve">AIVM_Association Intercommunale du Vallon du Mujon </v>
      </c>
      <c r="E4025">
        <f>COUNTIFS(D$2:D4025,Clef_répartition[[#This Row],[Code_Nom]],J$2:J4025,Clef_répartition[[#This Row],[Année]])</f>
        <v>6</v>
      </c>
      <c r="F4025">
        <f>IF(Clef_répartition[[#This Row],[Code_Nom]]=D4024,F4024-1,(COUNTIFS(Clef_répartition[Code_Nom],Clef_répartition[[#This Row],[Code_Nom]],Clef_répartition[Année],Clef_répartition[[#This Row],[Année]])))</f>
        <v>1</v>
      </c>
      <c r="G4025" t="str">
        <f>Clef_répartition[[#This Row],[Code_Nom]]&amp;"_"&amp;Clef_répartition[[#This Row],[Nombre]]&amp;"_"&amp;Clef_répartition[[#This Row],[Année]]</f>
        <v>AIVM_Association Intercommunale du Vallon du Mujon _6_2018</v>
      </c>
      <c r="H4025">
        <v>5763</v>
      </c>
      <c r="I4025" t="s">
        <v>272</v>
      </c>
      <c r="J4025">
        <v>2018</v>
      </c>
      <c r="K4025">
        <v>0.28999999999999998</v>
      </c>
    </row>
    <row r="4026" spans="1:11" x14ac:dyDescent="0.25">
      <c r="A4026" t="s">
        <v>722</v>
      </c>
      <c r="B4026" t="s">
        <v>438</v>
      </c>
      <c r="C4026" t="s">
        <v>439</v>
      </c>
      <c r="D4026" t="str">
        <f>Clef_répartition[[#This Row],[Code association]]&amp;"_"&amp;Clef_répartition[[#This Row],[Nom association]]</f>
        <v>AIVN_Association intercommunale du Vallon du Nozon</v>
      </c>
      <c r="E4026">
        <f>COUNTIFS(D$2:D4026,Clef_répartition[[#This Row],[Code_Nom]],J$2:J4026,Clef_répartition[[#This Row],[Année]])</f>
        <v>1</v>
      </c>
      <c r="F4026">
        <f>IF(Clef_répartition[[#This Row],[Code_Nom]]=D4025,F4025-1,(COUNTIFS(Clef_répartition[Code_Nom],Clef_répartition[[#This Row],[Code_Nom]],Clef_répartition[Année],Clef_répartition[[#This Row],[Année]])))</f>
        <v>5</v>
      </c>
      <c r="G4026" t="str">
        <f>Clef_répartition[[#This Row],[Code_Nom]]&amp;"_"&amp;Clef_répartition[[#This Row],[Nombre]]&amp;"_"&amp;Clef_répartition[[#This Row],[Année]]</f>
        <v>AIVN_Association intercommunale du Vallon du Nozon_1_2018</v>
      </c>
      <c r="H4026">
        <v>5748</v>
      </c>
      <c r="I4026" t="s">
        <v>38</v>
      </c>
      <c r="J4026">
        <v>2018</v>
      </c>
      <c r="K4026">
        <v>0.1497</v>
      </c>
    </row>
    <row r="4027" spans="1:11" x14ac:dyDescent="0.25">
      <c r="A4027" t="s">
        <v>722</v>
      </c>
      <c r="B4027" t="s">
        <v>438</v>
      </c>
      <c r="C4027" t="s">
        <v>439</v>
      </c>
      <c r="D4027" t="str">
        <f>Clef_répartition[[#This Row],[Code association]]&amp;"_"&amp;Clef_répartition[[#This Row],[Nom association]]</f>
        <v>AIVN_Association intercommunale du Vallon du Nozon</v>
      </c>
      <c r="E4027">
        <f>COUNTIFS(D$2:D4027,Clef_répartition[[#This Row],[Code_Nom]],J$2:J4027,Clef_répartition[[#This Row],[Année]])</f>
        <v>2</v>
      </c>
      <c r="F4027">
        <f>IF(Clef_répartition[[#This Row],[Code_Nom]]=D4026,F4026-1,(COUNTIFS(Clef_répartition[Code_Nom],Clef_répartition[[#This Row],[Code_Nom]],Clef_répartition[Année],Clef_répartition[[#This Row],[Année]])))</f>
        <v>4</v>
      </c>
      <c r="G4027" t="str">
        <f>Clef_répartition[[#This Row],[Code_Nom]]&amp;"_"&amp;Clef_répartition[[#This Row],[Nombre]]&amp;"_"&amp;Clef_répartition[[#This Row],[Année]]</f>
        <v>AIVN_Association intercommunale du Vallon du Nozon_2_2018</v>
      </c>
      <c r="H4027">
        <v>5752</v>
      </c>
      <c r="I4027" t="s">
        <v>84</v>
      </c>
      <c r="J4027">
        <v>2018</v>
      </c>
      <c r="K4027">
        <v>0.23119999999999999</v>
      </c>
    </row>
    <row r="4028" spans="1:11" x14ac:dyDescent="0.25">
      <c r="A4028" t="s">
        <v>722</v>
      </c>
      <c r="B4028" t="s">
        <v>438</v>
      </c>
      <c r="C4028" t="s">
        <v>439</v>
      </c>
      <c r="D4028" t="str">
        <f>Clef_répartition[[#This Row],[Code association]]&amp;"_"&amp;Clef_répartition[[#This Row],[Nom association]]</f>
        <v>AIVN_Association intercommunale du Vallon du Nozon</v>
      </c>
      <c r="E4028">
        <f>COUNTIFS(D$2:D4028,Clef_répartition[[#This Row],[Code_Nom]],J$2:J4028,Clef_répartition[[#This Row],[Année]])</f>
        <v>3</v>
      </c>
      <c r="F4028">
        <f>IF(Clef_répartition[[#This Row],[Code_Nom]]=D4027,F4027-1,(COUNTIFS(Clef_répartition[Code_Nom],Clef_répartition[[#This Row],[Code_Nom]],Clef_répartition[Année],Clef_répartition[[#This Row],[Année]])))</f>
        <v>3</v>
      </c>
      <c r="G4028" t="str">
        <f>Clef_répartition[[#This Row],[Code_Nom]]&amp;"_"&amp;Clef_répartition[[#This Row],[Nombre]]&amp;"_"&amp;Clef_répartition[[#This Row],[Année]]</f>
        <v>AIVN_Association intercommunale du Vallon du Nozon_3_2018</v>
      </c>
      <c r="H4028">
        <v>5754</v>
      </c>
      <c r="I4028" t="s">
        <v>142</v>
      </c>
      <c r="J4028">
        <v>2018</v>
      </c>
      <c r="K4028">
        <v>0.17380000000000001</v>
      </c>
    </row>
    <row r="4029" spans="1:11" x14ac:dyDescent="0.25">
      <c r="A4029" t="s">
        <v>722</v>
      </c>
      <c r="B4029" t="s">
        <v>438</v>
      </c>
      <c r="C4029" t="s">
        <v>439</v>
      </c>
      <c r="D4029" t="str">
        <f>Clef_répartition[[#This Row],[Code association]]&amp;"_"&amp;Clef_répartition[[#This Row],[Nom association]]</f>
        <v>AIVN_Association intercommunale du Vallon du Nozon</v>
      </c>
      <c r="E4029">
        <f>COUNTIFS(D$2:D4029,Clef_répartition[[#This Row],[Code_Nom]],J$2:J4029,Clef_répartition[[#This Row],[Année]])</f>
        <v>4</v>
      </c>
      <c r="F4029">
        <f>IF(Clef_répartition[[#This Row],[Code_Nom]]=D4028,F4028-1,(COUNTIFS(Clef_répartition[Code_Nom],Clef_répartition[[#This Row],[Code_Nom]],Clef_répartition[Année],Clef_répartition[[#This Row],[Année]])))</f>
        <v>2</v>
      </c>
      <c r="G4029" t="str">
        <f>Clef_répartition[[#This Row],[Code_Nom]]&amp;"_"&amp;Clef_répartition[[#This Row],[Nombre]]&amp;"_"&amp;Clef_répartition[[#This Row],[Année]]</f>
        <v>AIVN_Association intercommunale du Vallon du Nozon_4_2018</v>
      </c>
      <c r="H4029">
        <v>5759</v>
      </c>
      <c r="I4029" t="s">
        <v>220</v>
      </c>
      <c r="J4029">
        <v>2018</v>
      </c>
      <c r="K4029">
        <v>0.1118</v>
      </c>
    </row>
    <row r="4030" spans="1:11" x14ac:dyDescent="0.25">
      <c r="A4030" t="s">
        <v>722</v>
      </c>
      <c r="B4030" t="s">
        <v>438</v>
      </c>
      <c r="C4030" t="s">
        <v>439</v>
      </c>
      <c r="D4030" t="str">
        <f>Clef_répartition[[#This Row],[Code association]]&amp;"_"&amp;Clef_répartition[[#This Row],[Nom association]]</f>
        <v>AIVN_Association intercommunale du Vallon du Nozon</v>
      </c>
      <c r="E4030">
        <f>COUNTIFS(D$2:D4030,Clef_répartition[[#This Row],[Code_Nom]],J$2:J4030,Clef_répartition[[#This Row],[Année]])</f>
        <v>5</v>
      </c>
      <c r="F4030">
        <f>IF(Clef_répartition[[#This Row],[Code_Nom]]=D4029,F4029-1,(COUNTIFS(Clef_répartition[Code_Nom],Clef_répartition[[#This Row],[Code_Nom]],Clef_répartition[Année],Clef_répartition[[#This Row],[Année]])))</f>
        <v>1</v>
      </c>
      <c r="G4030" t="str">
        <f>Clef_répartition[[#This Row],[Code_Nom]]&amp;"_"&amp;Clef_répartition[[#This Row],[Nombre]]&amp;"_"&amp;Clef_répartition[[#This Row],[Année]]</f>
        <v>AIVN_Association intercommunale du Vallon du Nozon_5_2018</v>
      </c>
      <c r="H4030">
        <v>5761</v>
      </c>
      <c r="I4030" t="s">
        <v>233</v>
      </c>
      <c r="J4030">
        <v>2018</v>
      </c>
      <c r="K4030">
        <v>0.33350000000000002</v>
      </c>
    </row>
    <row r="4031" spans="1:11" x14ac:dyDescent="0.25">
      <c r="A4031" t="s">
        <v>722</v>
      </c>
      <c r="B4031" t="s">
        <v>535</v>
      </c>
      <c r="C4031" t="s">
        <v>536</v>
      </c>
      <c r="D4031" t="str">
        <f>Clef_répartition[[#This Row],[Code association]]&amp;"_"&amp;Clef_répartition[[#This Row],[Nom association]]</f>
        <v>AJERCO_Réseau d’accueil de jour des enfants Cossonay et région</v>
      </c>
      <c r="E4031">
        <f>COUNTIFS(D$2:D4031,Clef_répartition[[#This Row],[Code_Nom]],J$2:J4031,Clef_répartition[[#This Row],[Année]])</f>
        <v>1</v>
      </c>
      <c r="F4031">
        <f>IF(Clef_répartition[[#This Row],[Code_Nom]]=D4030,F4030-1,(COUNTIFS(Clef_répartition[Code_Nom],Clef_répartition[[#This Row],[Code_Nom]],Clef_répartition[Année],Clef_répartition[[#This Row],[Année]])))</f>
        <v>25</v>
      </c>
      <c r="G4031" t="str">
        <f>Clef_répartition[[#This Row],[Code_Nom]]&amp;"_"&amp;Clef_répartition[[#This Row],[Nombre]]&amp;"_"&amp;Clef_répartition[[#This Row],[Année]]</f>
        <v>AJERCO_Réseau d’accueil de jour des enfants Cossonay et région_1_2018</v>
      </c>
      <c r="H4031">
        <v>5475</v>
      </c>
      <c r="I4031" t="s">
        <v>55</v>
      </c>
      <c r="J4031">
        <v>2018</v>
      </c>
      <c r="K4031">
        <v>4.7344554681388318E-3</v>
      </c>
    </row>
    <row r="4032" spans="1:11" x14ac:dyDescent="0.25">
      <c r="A4032" t="s">
        <v>722</v>
      </c>
      <c r="B4032" t="s">
        <v>535</v>
      </c>
      <c r="C4032" t="s">
        <v>536</v>
      </c>
      <c r="D4032" t="str">
        <f>Clef_répartition[[#This Row],[Code association]]&amp;"_"&amp;Clef_répartition[[#This Row],[Nom association]]</f>
        <v>AJERCO_Réseau d’accueil de jour des enfants Cossonay et région</v>
      </c>
      <c r="E4032">
        <f>COUNTIFS(D$2:D4032,Clef_répartition[[#This Row],[Code_Nom]],J$2:J4032,Clef_répartition[[#This Row],[Année]])</f>
        <v>2</v>
      </c>
      <c r="F4032">
        <f>IF(Clef_répartition[[#This Row],[Code_Nom]]=D4031,F4031-1,(COUNTIFS(Clef_répartition[Code_Nom],Clef_répartition[[#This Row],[Code_Nom]],Clef_répartition[Année],Clef_répartition[[#This Row],[Année]])))</f>
        <v>24</v>
      </c>
      <c r="G4032" t="str">
        <f>Clef_répartition[[#This Row],[Code_Nom]]&amp;"_"&amp;Clef_répartition[[#This Row],[Nombre]]&amp;"_"&amp;Clef_répartition[[#This Row],[Année]]</f>
        <v>AJERCO_Réseau d’accueil de jour des enfants Cossonay et région_2_2018</v>
      </c>
      <c r="H4032">
        <v>5476</v>
      </c>
      <c r="I4032" t="s">
        <v>64</v>
      </c>
      <c r="J4032">
        <v>2018</v>
      </c>
      <c r="K4032">
        <v>1.1195353494738098E-2</v>
      </c>
    </row>
    <row r="4033" spans="1:11" x14ac:dyDescent="0.25">
      <c r="A4033" t="s">
        <v>722</v>
      </c>
      <c r="B4033" t="s">
        <v>535</v>
      </c>
      <c r="C4033" t="s">
        <v>536</v>
      </c>
      <c r="D4033" t="str">
        <f>Clef_répartition[[#This Row],[Code association]]&amp;"_"&amp;Clef_répartition[[#This Row],[Nom association]]</f>
        <v>AJERCO_Réseau d’accueil de jour des enfants Cossonay et région</v>
      </c>
      <c r="E4033">
        <f>COUNTIFS(D$2:D4033,Clef_répartition[[#This Row],[Code_Nom]],J$2:J4033,Clef_répartition[[#This Row],[Année]])</f>
        <v>3</v>
      </c>
      <c r="F4033">
        <f>IF(Clef_répartition[[#This Row],[Code_Nom]]=D4032,F4032-1,(COUNTIFS(Clef_répartition[Code_Nom],Clef_répartition[[#This Row],[Code_Nom]],Clef_répartition[Année],Clef_répartition[[#This Row],[Année]])))</f>
        <v>23</v>
      </c>
      <c r="G4033" t="str">
        <f>Clef_répartition[[#This Row],[Code_Nom]]&amp;"_"&amp;Clef_répartition[[#This Row],[Nombre]]&amp;"_"&amp;Clef_répartition[[#This Row],[Année]]</f>
        <v>AJERCO_Réseau d’accueil de jour des enfants Cossonay et région_3_2018</v>
      </c>
      <c r="H4033">
        <v>5477</v>
      </c>
      <c r="I4033" t="s">
        <v>79</v>
      </c>
      <c r="J4033">
        <v>2018</v>
      </c>
      <c r="K4033">
        <v>0.18695494113946839</v>
      </c>
    </row>
    <row r="4034" spans="1:11" x14ac:dyDescent="0.25">
      <c r="A4034" t="s">
        <v>722</v>
      </c>
      <c r="B4034" t="s">
        <v>535</v>
      </c>
      <c r="C4034" t="s">
        <v>536</v>
      </c>
      <c r="D4034" t="str">
        <f>Clef_répartition[[#This Row],[Code association]]&amp;"_"&amp;Clef_répartition[[#This Row],[Nom association]]</f>
        <v>AJERCO_Réseau d’accueil de jour des enfants Cossonay et région</v>
      </c>
      <c r="E4034">
        <f>COUNTIFS(D$2:D4034,Clef_répartition[[#This Row],[Code_Nom]],J$2:J4034,Clef_répartition[[#This Row],[Année]])</f>
        <v>4</v>
      </c>
      <c r="F4034">
        <f>IF(Clef_répartition[[#This Row],[Code_Nom]]=D4033,F4033-1,(COUNTIFS(Clef_répartition[Code_Nom],Clef_répartition[[#This Row],[Code_Nom]],Clef_répartition[Année],Clef_répartition[[#This Row],[Année]])))</f>
        <v>22</v>
      </c>
      <c r="G4034" t="str">
        <f>Clef_répartition[[#This Row],[Code_Nom]]&amp;"_"&amp;Clef_répartition[[#This Row],[Nombre]]&amp;"_"&amp;Clef_répartition[[#This Row],[Année]]</f>
        <v>AJERCO_Réseau d’accueil de jour des enfants Cossonay et région_4_2018</v>
      </c>
      <c r="H4034">
        <v>5479</v>
      </c>
      <c r="I4034" t="s">
        <v>85</v>
      </c>
      <c r="J4034">
        <v>2018</v>
      </c>
      <c r="K4034">
        <v>1.6083717512329791E-2</v>
      </c>
    </row>
    <row r="4035" spans="1:11" x14ac:dyDescent="0.25">
      <c r="A4035" t="s">
        <v>722</v>
      </c>
      <c r="B4035" t="s">
        <v>535</v>
      </c>
      <c r="C4035" t="s">
        <v>536</v>
      </c>
      <c r="D4035" t="str">
        <f>Clef_répartition[[#This Row],[Code association]]&amp;"_"&amp;Clef_répartition[[#This Row],[Nom association]]</f>
        <v>AJERCO_Réseau d’accueil de jour des enfants Cossonay et région</v>
      </c>
      <c r="E4035">
        <f>COUNTIFS(D$2:D4035,Clef_répartition[[#This Row],[Code_Nom]],J$2:J4035,Clef_répartition[[#This Row],[Année]])</f>
        <v>5</v>
      </c>
      <c r="F4035">
        <f>IF(Clef_répartition[[#This Row],[Code_Nom]]=D4034,F4034-1,(COUNTIFS(Clef_répartition[Code_Nom],Clef_répartition[[#This Row],[Code_Nom]],Clef_répartition[Année],Clef_répartition[[#This Row],[Année]])))</f>
        <v>21</v>
      </c>
      <c r="G4035" t="str">
        <f>Clef_répartition[[#This Row],[Code_Nom]]&amp;"_"&amp;Clef_répartition[[#This Row],[Nombre]]&amp;"_"&amp;Clef_répartition[[#This Row],[Année]]</f>
        <v>AJERCO_Réseau d’accueil de jour des enfants Cossonay et région_5_2018</v>
      </c>
      <c r="H4035">
        <v>5480</v>
      </c>
      <c r="I4035" t="s">
        <v>90</v>
      </c>
      <c r="J4035">
        <v>2018</v>
      </c>
      <c r="K4035">
        <v>3.4204528237612788E-2</v>
      </c>
    </row>
    <row r="4036" spans="1:11" x14ac:dyDescent="0.25">
      <c r="A4036" t="s">
        <v>722</v>
      </c>
      <c r="B4036" t="s">
        <v>535</v>
      </c>
      <c r="C4036" t="s">
        <v>536</v>
      </c>
      <c r="D4036" t="str">
        <f>Clef_répartition[[#This Row],[Code association]]&amp;"_"&amp;Clef_répartition[[#This Row],[Nom association]]</f>
        <v>AJERCO_Réseau d’accueil de jour des enfants Cossonay et région</v>
      </c>
      <c r="E4036">
        <f>COUNTIFS(D$2:D4036,Clef_répartition[[#This Row],[Code_Nom]],J$2:J4036,Clef_répartition[[#This Row],[Année]])</f>
        <v>6</v>
      </c>
      <c r="F4036">
        <f>IF(Clef_répartition[[#This Row],[Code_Nom]]=D4035,F4035-1,(COUNTIFS(Clef_répartition[Code_Nom],Clef_répartition[[#This Row],[Code_Nom]],Clef_répartition[Année],Clef_répartition[[#This Row],[Année]])))</f>
        <v>20</v>
      </c>
      <c r="G4036" t="str">
        <f>Clef_répartition[[#This Row],[Code_Nom]]&amp;"_"&amp;Clef_répartition[[#This Row],[Nombre]]&amp;"_"&amp;Clef_répartition[[#This Row],[Année]]</f>
        <v>AJERCO_Réseau d’accueil de jour des enfants Cossonay et région_6_2018</v>
      </c>
      <c r="H4036">
        <v>5481</v>
      </c>
      <c r="I4036" t="s">
        <v>94</v>
      </c>
      <c r="J4036">
        <v>2018</v>
      </c>
      <c r="K4036">
        <v>1.0009428336286092E-2</v>
      </c>
    </row>
    <row r="4037" spans="1:11" x14ac:dyDescent="0.25">
      <c r="A4037" t="s">
        <v>722</v>
      </c>
      <c r="B4037" t="s">
        <v>535</v>
      </c>
      <c r="C4037" t="s">
        <v>536</v>
      </c>
      <c r="D4037" t="str">
        <f>Clef_répartition[[#This Row],[Code association]]&amp;"_"&amp;Clef_répartition[[#This Row],[Nom association]]</f>
        <v>AJERCO_Réseau d’accueil de jour des enfants Cossonay et région</v>
      </c>
      <c r="E4037">
        <f>COUNTIFS(D$2:D4037,Clef_répartition[[#This Row],[Code_Nom]],J$2:J4037,Clef_répartition[[#This Row],[Année]])</f>
        <v>7</v>
      </c>
      <c r="F4037">
        <f>IF(Clef_répartition[[#This Row],[Code_Nom]]=D4036,F4036-1,(COUNTIFS(Clef_répartition[Code_Nom],Clef_répartition[[#This Row],[Code_Nom]],Clef_répartition[Année],Clef_répartition[[#This Row],[Année]])))</f>
        <v>19</v>
      </c>
      <c r="G4037" t="str">
        <f>Clef_répartition[[#This Row],[Code_Nom]]&amp;"_"&amp;Clef_répartition[[#This Row],[Nombre]]&amp;"_"&amp;Clef_répartition[[#This Row],[Année]]</f>
        <v>AJERCO_Réseau d’accueil de jour des enfants Cossonay et région_7_2018</v>
      </c>
      <c r="H4037">
        <v>5482</v>
      </c>
      <c r="I4037" t="s">
        <v>102</v>
      </c>
      <c r="J4037">
        <v>2018</v>
      </c>
      <c r="K4037">
        <v>5.2185946052432958E-2</v>
      </c>
    </row>
    <row r="4038" spans="1:11" x14ac:dyDescent="0.25">
      <c r="A4038" t="s">
        <v>722</v>
      </c>
      <c r="B4038" t="s">
        <v>535</v>
      </c>
      <c r="C4038" t="s">
        <v>536</v>
      </c>
      <c r="D4038" t="str">
        <f>Clef_répartition[[#This Row],[Code association]]&amp;"_"&amp;Clef_répartition[[#This Row],[Nom association]]</f>
        <v>AJERCO_Réseau d’accueil de jour des enfants Cossonay et région</v>
      </c>
      <c r="E4038">
        <f>COUNTIFS(D$2:D4038,Clef_répartition[[#This Row],[Code_Nom]],J$2:J4038,Clef_répartition[[#This Row],[Année]])</f>
        <v>8</v>
      </c>
      <c r="F4038">
        <f>IF(Clef_répartition[[#This Row],[Code_Nom]]=D4037,F4037-1,(COUNTIFS(Clef_répartition[Code_Nom],Clef_répartition[[#This Row],[Code_Nom]],Clef_répartition[Année],Clef_répartition[[#This Row],[Année]])))</f>
        <v>18</v>
      </c>
      <c r="G4038" t="str">
        <f>Clef_répartition[[#This Row],[Code_Nom]]&amp;"_"&amp;Clef_répartition[[#This Row],[Nombre]]&amp;"_"&amp;Clef_répartition[[#This Row],[Année]]</f>
        <v>AJERCO_Réseau d’accueil de jour des enfants Cossonay et région_8_2018</v>
      </c>
      <c r="H4038">
        <v>5483</v>
      </c>
      <c r="I4038" t="s">
        <v>113</v>
      </c>
      <c r="J4038">
        <v>2018</v>
      </c>
      <c r="K4038">
        <v>1.1067870274285884E-2</v>
      </c>
    </row>
    <row r="4039" spans="1:11" x14ac:dyDescent="0.25">
      <c r="A4039" t="s">
        <v>722</v>
      </c>
      <c r="B4039" t="s">
        <v>535</v>
      </c>
      <c r="C4039" t="s">
        <v>536</v>
      </c>
      <c r="D4039" t="str">
        <f>Clef_répartition[[#This Row],[Code association]]&amp;"_"&amp;Clef_répartition[[#This Row],[Nom association]]</f>
        <v>AJERCO_Réseau d’accueil de jour des enfants Cossonay et région</v>
      </c>
      <c r="E4039">
        <f>COUNTIFS(D$2:D4039,Clef_répartition[[#This Row],[Code_Nom]],J$2:J4039,Clef_répartition[[#This Row],[Année]])</f>
        <v>9</v>
      </c>
      <c r="F4039">
        <f>IF(Clef_répartition[[#This Row],[Code_Nom]]=D4038,F4038-1,(COUNTIFS(Clef_répartition[Code_Nom],Clef_répartition[[#This Row],[Code_Nom]],Clef_répartition[Année],Clef_répartition[[#This Row],[Année]])))</f>
        <v>17</v>
      </c>
      <c r="G4039" t="str">
        <f>Clef_répartition[[#This Row],[Code_Nom]]&amp;"_"&amp;Clef_répartition[[#This Row],[Nombre]]&amp;"_"&amp;Clef_répartition[[#This Row],[Année]]</f>
        <v>AJERCO_Réseau d’accueil de jour des enfants Cossonay et région_9_2018</v>
      </c>
      <c r="H4039">
        <v>5485</v>
      </c>
      <c r="I4039" t="s">
        <v>129</v>
      </c>
      <c r="J4039">
        <v>2018</v>
      </c>
      <c r="K4039">
        <v>1.5651010894016645E-2</v>
      </c>
    </row>
    <row r="4040" spans="1:11" x14ac:dyDescent="0.25">
      <c r="A4040" t="s">
        <v>722</v>
      </c>
      <c r="B4040" t="s">
        <v>535</v>
      </c>
      <c r="C4040" t="s">
        <v>536</v>
      </c>
      <c r="D4040" t="str">
        <f>Clef_répartition[[#This Row],[Code association]]&amp;"_"&amp;Clef_répartition[[#This Row],[Nom association]]</f>
        <v>AJERCO_Réseau d’accueil de jour des enfants Cossonay et région</v>
      </c>
      <c r="E4040">
        <f>COUNTIFS(D$2:D4040,Clef_répartition[[#This Row],[Code_Nom]],J$2:J4040,Clef_répartition[[#This Row],[Année]])</f>
        <v>10</v>
      </c>
      <c r="F4040">
        <f>IF(Clef_répartition[[#This Row],[Code_Nom]]=D4039,F4039-1,(COUNTIFS(Clef_répartition[Code_Nom],Clef_répartition[[#This Row],[Code_Nom]],Clef_répartition[Année],Clef_répartition[[#This Row],[Année]])))</f>
        <v>16</v>
      </c>
      <c r="G4040" t="str">
        <f>Clef_répartition[[#This Row],[Code_Nom]]&amp;"_"&amp;Clef_répartition[[#This Row],[Nombre]]&amp;"_"&amp;Clef_répartition[[#This Row],[Année]]</f>
        <v>AJERCO_Réseau d’accueil de jour des enfants Cossonay et région_10_2018</v>
      </c>
      <c r="H4040">
        <v>5656</v>
      </c>
      <c r="I4040" t="s">
        <v>135</v>
      </c>
      <c r="J4040">
        <v>2018</v>
      </c>
      <c r="K4040">
        <v>6.1581498784160416E-2</v>
      </c>
    </row>
    <row r="4041" spans="1:11" x14ac:dyDescent="0.25">
      <c r="A4041" t="s">
        <v>722</v>
      </c>
      <c r="B4041" t="s">
        <v>535</v>
      </c>
      <c r="C4041" t="s">
        <v>536</v>
      </c>
      <c r="D4041" t="str">
        <f>Clef_répartition[[#This Row],[Code association]]&amp;"_"&amp;Clef_répartition[[#This Row],[Nom association]]</f>
        <v>AJERCO_Réseau d’accueil de jour des enfants Cossonay et région</v>
      </c>
      <c r="E4041">
        <f>COUNTIFS(D$2:D4041,Clef_répartition[[#This Row],[Code_Nom]],J$2:J4041,Clef_répartition[[#This Row],[Année]])</f>
        <v>11</v>
      </c>
      <c r="F4041">
        <f>IF(Clef_répartition[[#This Row],[Code_Nom]]=D4040,F4040-1,(COUNTIFS(Clef_répartition[Code_Nom],Clef_répartition[[#This Row],[Code_Nom]],Clef_répartition[Année],Clef_répartition[[#This Row],[Année]])))</f>
        <v>15</v>
      </c>
      <c r="G4041" t="str">
        <f>Clef_répartition[[#This Row],[Code_Nom]]&amp;"_"&amp;Clef_répartition[[#This Row],[Nombre]]&amp;"_"&amp;Clef_répartition[[#This Row],[Année]]</f>
        <v>AJERCO_Réseau d’accueil de jour des enfants Cossonay et région_11_2018</v>
      </c>
      <c r="H4041">
        <v>5474</v>
      </c>
      <c r="I4041" t="s">
        <v>146</v>
      </c>
      <c r="J4041">
        <v>2018</v>
      </c>
      <c r="K4041">
        <v>1.4102633309349716E-2</v>
      </c>
    </row>
    <row r="4042" spans="1:11" x14ac:dyDescent="0.25">
      <c r="A4042" t="s">
        <v>722</v>
      </c>
      <c r="B4042" t="s">
        <v>535</v>
      </c>
      <c r="C4042" t="s">
        <v>536</v>
      </c>
      <c r="D4042" t="str">
        <f>Clef_répartition[[#This Row],[Code association]]&amp;"_"&amp;Clef_répartition[[#This Row],[Nom association]]</f>
        <v>AJERCO_Réseau d’accueil de jour des enfants Cossonay et région</v>
      </c>
      <c r="E4042">
        <f>COUNTIFS(D$2:D4042,Clef_répartition[[#This Row],[Code_Nom]],J$2:J4042,Clef_répartition[[#This Row],[Année]])</f>
        <v>12</v>
      </c>
      <c r="F4042">
        <f>IF(Clef_répartition[[#This Row],[Code_Nom]]=D4041,F4041-1,(COUNTIFS(Clef_répartition[Code_Nom],Clef_répartition[[#This Row],[Code_Nom]],Clef_répartition[Année],Clef_répartition[[#This Row],[Année]])))</f>
        <v>14</v>
      </c>
      <c r="G4042" t="str">
        <f>Clef_répartition[[#This Row],[Code_Nom]]&amp;"_"&amp;Clef_répartition[[#This Row],[Nombre]]&amp;"_"&amp;Clef_répartition[[#This Row],[Année]]</f>
        <v>AJERCO_Réseau d’accueil de jour des enfants Cossonay et région_12_2018</v>
      </c>
      <c r="H4042">
        <v>5498</v>
      </c>
      <c r="I4042" t="s">
        <v>149</v>
      </c>
      <c r="J4042">
        <v>2018</v>
      </c>
      <c r="K4042">
        <v>0.11904033587184285</v>
      </c>
    </row>
    <row r="4043" spans="1:11" x14ac:dyDescent="0.25">
      <c r="A4043" t="s">
        <v>722</v>
      </c>
      <c r="B4043" t="s">
        <v>535</v>
      </c>
      <c r="C4043" t="s">
        <v>536</v>
      </c>
      <c r="D4043" t="str">
        <f>Clef_répartition[[#This Row],[Code association]]&amp;"_"&amp;Clef_répartition[[#This Row],[Nom association]]</f>
        <v>AJERCO_Réseau d’accueil de jour des enfants Cossonay et région</v>
      </c>
      <c r="E4043">
        <f>COUNTIFS(D$2:D4043,Clef_répartition[[#This Row],[Code_Nom]],J$2:J4043,Clef_répartition[[#This Row],[Année]])</f>
        <v>13</v>
      </c>
      <c r="F4043">
        <f>IF(Clef_répartition[[#This Row],[Code_Nom]]=D4042,F4042-1,(COUNTIFS(Clef_répartition[Code_Nom],Clef_répartition[[#This Row],[Code_Nom]],Clef_répartition[Année],Clef_répartition[[#This Row],[Année]])))</f>
        <v>13</v>
      </c>
      <c r="G4043" t="str">
        <f>Clef_répartition[[#This Row],[Code_Nom]]&amp;"_"&amp;Clef_répartition[[#This Row],[Nombre]]&amp;"_"&amp;Clef_répartition[[#This Row],[Année]]</f>
        <v>AJERCO_Réseau d’accueil de jour des enfants Cossonay et région_13_2018</v>
      </c>
      <c r="H4043">
        <v>5486</v>
      </c>
      <c r="I4043" t="s">
        <v>145</v>
      </c>
      <c r="J4043">
        <v>2018</v>
      </c>
      <c r="K4043">
        <v>3.3745586847372534E-2</v>
      </c>
    </row>
    <row r="4044" spans="1:11" x14ac:dyDescent="0.25">
      <c r="A4044" t="s">
        <v>722</v>
      </c>
      <c r="B4044" t="s">
        <v>535</v>
      </c>
      <c r="C4044" t="s">
        <v>536</v>
      </c>
      <c r="D4044" t="str">
        <f>Clef_répartition[[#This Row],[Code association]]&amp;"_"&amp;Clef_répartition[[#This Row],[Nom association]]</f>
        <v>AJERCO_Réseau d’accueil de jour des enfants Cossonay et région</v>
      </c>
      <c r="E4044">
        <f>COUNTIFS(D$2:D4044,Clef_répartition[[#This Row],[Code_Nom]],J$2:J4044,Clef_répartition[[#This Row],[Année]])</f>
        <v>14</v>
      </c>
      <c r="F4044">
        <f>IF(Clef_répartition[[#This Row],[Code_Nom]]=D4043,F4043-1,(COUNTIFS(Clef_répartition[Code_Nom],Clef_répartition[[#This Row],[Code_Nom]],Clef_répartition[Année],Clef_répartition[[#This Row],[Année]])))</f>
        <v>12</v>
      </c>
      <c r="G4044" t="str">
        <f>Clef_répartition[[#This Row],[Code_Nom]]&amp;"_"&amp;Clef_répartition[[#This Row],[Nombre]]&amp;"_"&amp;Clef_répartition[[#This Row],[Année]]</f>
        <v>AJERCO_Réseau d’accueil de jour des enfants Cossonay et région_14_2018</v>
      </c>
      <c r="H4044">
        <v>5487</v>
      </c>
      <c r="I4044" t="s">
        <v>538</v>
      </c>
      <c r="J4044">
        <v>2018</v>
      </c>
      <c r="K4044">
        <v>2.0585260779006437E-2</v>
      </c>
    </row>
    <row r="4045" spans="1:11" x14ac:dyDescent="0.25">
      <c r="A4045" t="s">
        <v>722</v>
      </c>
      <c r="B4045" t="s">
        <v>535</v>
      </c>
      <c r="C4045" t="s">
        <v>536</v>
      </c>
      <c r="D4045" t="str">
        <f>Clef_répartition[[#This Row],[Code association]]&amp;"_"&amp;Clef_répartition[[#This Row],[Nom association]]</f>
        <v>AJERCO_Réseau d’accueil de jour des enfants Cossonay et région</v>
      </c>
      <c r="E4045">
        <f>COUNTIFS(D$2:D4045,Clef_répartition[[#This Row],[Code_Nom]],J$2:J4045,Clef_répartition[[#This Row],[Année]])</f>
        <v>15</v>
      </c>
      <c r="F4045">
        <f>IF(Clef_répartition[[#This Row],[Code_Nom]]=D4044,F4044-1,(COUNTIFS(Clef_répartition[Code_Nom],Clef_répartition[[#This Row],[Code_Nom]],Clef_répartition[Année],Clef_répartition[[#This Row],[Année]])))</f>
        <v>11</v>
      </c>
      <c r="G4045" t="str">
        <f>Clef_répartition[[#This Row],[Code_Nom]]&amp;"_"&amp;Clef_répartition[[#This Row],[Nombre]]&amp;"_"&amp;Clef_répartition[[#This Row],[Année]]</f>
        <v>AJERCO_Réseau d’accueil de jour des enfants Cossonay et région_15_2018</v>
      </c>
      <c r="H4045">
        <v>5488</v>
      </c>
      <c r="I4045" t="s">
        <v>174</v>
      </c>
      <c r="J4045">
        <v>2018</v>
      </c>
      <c r="K4045">
        <v>2.0146619013356733E-3</v>
      </c>
    </row>
    <row r="4046" spans="1:11" x14ac:dyDescent="0.25">
      <c r="A4046" t="s">
        <v>722</v>
      </c>
      <c r="B4046" t="s">
        <v>535</v>
      </c>
      <c r="C4046" t="s">
        <v>536</v>
      </c>
      <c r="D4046" t="str">
        <f>Clef_répartition[[#This Row],[Code association]]&amp;"_"&amp;Clef_répartition[[#This Row],[Nom association]]</f>
        <v>AJERCO_Réseau d’accueil de jour des enfants Cossonay et région</v>
      </c>
      <c r="E4046">
        <f>COUNTIFS(D$2:D4046,Clef_répartition[[#This Row],[Code_Nom]],J$2:J4046,Clef_répartition[[#This Row],[Année]])</f>
        <v>16</v>
      </c>
      <c r="F4046">
        <f>IF(Clef_répartition[[#This Row],[Code_Nom]]=D4045,F4045-1,(COUNTIFS(Clef_répartition[Code_Nom],Clef_répartition[[#This Row],[Code_Nom]],Clef_répartition[Année],Clef_répartition[[#This Row],[Année]])))</f>
        <v>10</v>
      </c>
      <c r="G4046" t="str">
        <f>Clef_répartition[[#This Row],[Code_Nom]]&amp;"_"&amp;Clef_répartition[[#This Row],[Nombre]]&amp;"_"&amp;Clef_répartition[[#This Row],[Année]]</f>
        <v>AJERCO_Réseau d’accueil de jour des enfants Cossonay et région_16_2018</v>
      </c>
      <c r="H4046">
        <v>5489</v>
      </c>
      <c r="I4046" t="s">
        <v>175</v>
      </c>
      <c r="J4046">
        <v>2018</v>
      </c>
      <c r="K4046">
        <v>2.7678096534079856E-2</v>
      </c>
    </row>
    <row r="4047" spans="1:11" x14ac:dyDescent="0.25">
      <c r="A4047" t="s">
        <v>722</v>
      </c>
      <c r="B4047" t="s">
        <v>535</v>
      </c>
      <c r="C4047" t="s">
        <v>536</v>
      </c>
      <c r="D4047" t="str">
        <f>Clef_répartition[[#This Row],[Code association]]&amp;"_"&amp;Clef_répartition[[#This Row],[Nom association]]</f>
        <v>AJERCO_Réseau d’accueil de jour des enfants Cossonay et région</v>
      </c>
      <c r="E4047">
        <f>COUNTIFS(D$2:D4047,Clef_répartition[[#This Row],[Code_Nom]],J$2:J4047,Clef_répartition[[#This Row],[Année]])</f>
        <v>17</v>
      </c>
      <c r="F4047">
        <f>IF(Clef_répartition[[#This Row],[Code_Nom]]=D4046,F4046-1,(COUNTIFS(Clef_répartition[Code_Nom],Clef_répartition[[#This Row],[Code_Nom]],Clef_répartition[Année],Clef_répartition[[#This Row],[Année]])))</f>
        <v>9</v>
      </c>
      <c r="G4047" t="str">
        <f>Clef_répartition[[#This Row],[Code_Nom]]&amp;"_"&amp;Clef_répartition[[#This Row],[Nombre]]&amp;"_"&amp;Clef_répartition[[#This Row],[Année]]</f>
        <v>AJERCO_Réseau d’accueil de jour des enfants Cossonay et région_17_2018</v>
      </c>
      <c r="H4047">
        <v>5490</v>
      </c>
      <c r="I4047" t="s">
        <v>178</v>
      </c>
      <c r="J4047">
        <v>2018</v>
      </c>
      <c r="K4047">
        <v>1.0610552680367881E-2</v>
      </c>
    </row>
    <row r="4048" spans="1:11" x14ac:dyDescent="0.25">
      <c r="A4048" t="s">
        <v>722</v>
      </c>
      <c r="B4048" t="s">
        <v>535</v>
      </c>
      <c r="C4048" t="s">
        <v>536</v>
      </c>
      <c r="D4048" t="str">
        <f>Clef_répartition[[#This Row],[Code association]]&amp;"_"&amp;Clef_répartition[[#This Row],[Nom association]]</f>
        <v>AJERCO_Réseau d’accueil de jour des enfants Cossonay et région</v>
      </c>
      <c r="E4048">
        <f>COUNTIFS(D$2:D4048,Clef_répartition[[#This Row],[Code_Nom]],J$2:J4048,Clef_répartition[[#This Row],[Année]])</f>
        <v>18</v>
      </c>
      <c r="F4048">
        <f>IF(Clef_répartition[[#This Row],[Code_Nom]]=D4047,F4047-1,(COUNTIFS(Clef_répartition[Code_Nom],Clef_répartition[[#This Row],[Code_Nom]],Clef_répartition[Année],Clef_répartition[[#This Row],[Année]])))</f>
        <v>8</v>
      </c>
      <c r="G4048" t="str">
        <f>Clef_répartition[[#This Row],[Code_Nom]]&amp;"_"&amp;Clef_répartition[[#This Row],[Nombre]]&amp;"_"&amp;Clef_répartition[[#This Row],[Année]]</f>
        <v>AJERCO_Réseau d’accueil de jour des enfants Cossonay et région_18_2018</v>
      </c>
      <c r="H4048">
        <v>5491</v>
      </c>
      <c r="I4048" t="s">
        <v>537</v>
      </c>
      <c r="J4048">
        <v>2018</v>
      </c>
      <c r="K4048">
        <v>1.4001900214282933E-2</v>
      </c>
    </row>
    <row r="4049" spans="1:11" x14ac:dyDescent="0.25">
      <c r="A4049" t="s">
        <v>722</v>
      </c>
      <c r="B4049" t="s">
        <v>535</v>
      </c>
      <c r="C4049" t="s">
        <v>536</v>
      </c>
      <c r="D4049" t="str">
        <f>Clef_répartition[[#This Row],[Code association]]&amp;"_"&amp;Clef_répartition[[#This Row],[Nom association]]</f>
        <v>AJERCO_Réseau d’accueil de jour des enfants Cossonay et région</v>
      </c>
      <c r="E4049">
        <f>COUNTIFS(D$2:D4049,Clef_répartition[[#This Row],[Code_Nom]],J$2:J4049,Clef_répartition[[#This Row],[Année]])</f>
        <v>19</v>
      </c>
      <c r="F4049">
        <f>IF(Clef_répartition[[#This Row],[Code_Nom]]=D4048,F4048-1,(COUNTIFS(Clef_répartition[Code_Nom],Clef_répartition[[#This Row],[Code_Nom]],Clef_répartition[Année],Clef_répartition[[#This Row],[Année]])))</f>
        <v>7</v>
      </c>
      <c r="G4049" t="str">
        <f>Clef_répartition[[#This Row],[Code_Nom]]&amp;"_"&amp;Clef_répartition[[#This Row],[Nombre]]&amp;"_"&amp;Clef_répartition[[#This Row],[Année]]</f>
        <v>AJERCO_Réseau d’accueil de jour des enfants Cossonay et région_19_2018</v>
      </c>
      <c r="H4049">
        <v>5492</v>
      </c>
      <c r="I4049" t="s">
        <v>189</v>
      </c>
      <c r="J4049">
        <v>2018</v>
      </c>
      <c r="K4049">
        <v>3.3107610578616234E-2</v>
      </c>
    </row>
    <row r="4050" spans="1:11" x14ac:dyDescent="0.25">
      <c r="A4050" t="s">
        <v>722</v>
      </c>
      <c r="B4050" t="s">
        <v>535</v>
      </c>
      <c r="C4050" t="s">
        <v>536</v>
      </c>
      <c r="D4050" t="str">
        <f>Clef_répartition[[#This Row],[Code association]]&amp;"_"&amp;Clef_répartition[[#This Row],[Nom association]]</f>
        <v>AJERCO_Réseau d’accueil de jour des enfants Cossonay et région</v>
      </c>
      <c r="E4050">
        <f>COUNTIFS(D$2:D4050,Clef_répartition[[#This Row],[Code_Nom]],J$2:J4050,Clef_répartition[[#This Row],[Année]])</f>
        <v>20</v>
      </c>
      <c r="F4050">
        <f>IF(Clef_répartition[[#This Row],[Code_Nom]]=D4049,F4049-1,(COUNTIFS(Clef_répartition[Code_Nom],Clef_répartition[[#This Row],[Code_Nom]],Clef_répartition[Année],Clef_répartition[[#This Row],[Année]])))</f>
        <v>6</v>
      </c>
      <c r="G4050" t="str">
        <f>Clef_répartition[[#This Row],[Code_Nom]]&amp;"_"&amp;Clef_répartition[[#This Row],[Nombre]]&amp;"_"&amp;Clef_répartition[[#This Row],[Année]]</f>
        <v>AJERCO_Réseau d’accueil de jour des enfants Cossonay et région_20_2018</v>
      </c>
      <c r="H4050">
        <v>5493</v>
      </c>
      <c r="I4050" t="s">
        <v>205</v>
      </c>
      <c r="J4050">
        <v>2018</v>
      </c>
      <c r="K4050">
        <v>1.1953660614591664E-2</v>
      </c>
    </row>
    <row r="4051" spans="1:11" x14ac:dyDescent="0.25">
      <c r="A4051" t="s">
        <v>722</v>
      </c>
      <c r="B4051" t="s">
        <v>535</v>
      </c>
      <c r="C4051" t="s">
        <v>536</v>
      </c>
      <c r="D4051" t="str">
        <f>Clef_répartition[[#This Row],[Code association]]&amp;"_"&amp;Clef_répartition[[#This Row],[Nom association]]</f>
        <v>AJERCO_Réseau d’accueil de jour des enfants Cossonay et région</v>
      </c>
      <c r="E4051">
        <f>COUNTIFS(D$2:D4051,Clef_répartition[[#This Row],[Code_Nom]],J$2:J4051,Clef_répartition[[#This Row],[Année]])</f>
        <v>21</v>
      </c>
      <c r="F4051">
        <f>IF(Clef_répartition[[#This Row],[Code_Nom]]=D4050,F4050-1,(COUNTIFS(Clef_répartition[Code_Nom],Clef_répartition[[#This Row],[Code_Nom]],Clef_répartition[Année],Clef_répartition[[#This Row],[Année]])))</f>
        <v>5</v>
      </c>
      <c r="G4051" t="str">
        <f>Clef_répartition[[#This Row],[Code_Nom]]&amp;"_"&amp;Clef_répartition[[#This Row],[Nombre]]&amp;"_"&amp;Clef_répartition[[#This Row],[Année]]</f>
        <v>AJERCO_Réseau d’accueil de jour des enfants Cossonay et région_21_2018</v>
      </c>
      <c r="H4051">
        <v>5495</v>
      </c>
      <c r="I4051" t="s">
        <v>212</v>
      </c>
      <c r="J4051">
        <v>2018</v>
      </c>
      <c r="K4051">
        <v>0.12749003608448786</v>
      </c>
    </row>
    <row r="4052" spans="1:11" x14ac:dyDescent="0.25">
      <c r="A4052" t="s">
        <v>722</v>
      </c>
      <c r="B4052" t="s">
        <v>535</v>
      </c>
      <c r="C4052" t="s">
        <v>536</v>
      </c>
      <c r="D4052" t="str">
        <f>Clef_répartition[[#This Row],[Code association]]&amp;"_"&amp;Clef_répartition[[#This Row],[Nom association]]</f>
        <v>AJERCO_Réseau d’accueil de jour des enfants Cossonay et région</v>
      </c>
      <c r="E4052">
        <f>COUNTIFS(D$2:D4052,Clef_répartition[[#This Row],[Code_Nom]],J$2:J4052,Clef_répartition[[#This Row],[Année]])</f>
        <v>22</v>
      </c>
      <c r="F4052">
        <f>IF(Clef_répartition[[#This Row],[Code_Nom]]=D4051,F4051-1,(COUNTIFS(Clef_répartition[Code_Nom],Clef_répartition[[#This Row],[Code_Nom]],Clef_répartition[Année],Clef_répartition[[#This Row],[Année]])))</f>
        <v>4</v>
      </c>
      <c r="G4052" t="str">
        <f>Clef_répartition[[#This Row],[Code_Nom]]&amp;"_"&amp;Clef_répartition[[#This Row],[Nombre]]&amp;"_"&amp;Clef_répartition[[#This Row],[Année]]</f>
        <v>AJERCO_Réseau d’accueil de jour des enfants Cossonay et région_22_2018</v>
      </c>
      <c r="H4052">
        <v>5496</v>
      </c>
      <c r="I4052" t="s">
        <v>213</v>
      </c>
      <c r="J4052">
        <v>2018</v>
      </c>
      <c r="K4052">
        <v>6.5113587658174585E-2</v>
      </c>
    </row>
    <row r="4053" spans="1:11" x14ac:dyDescent="0.25">
      <c r="A4053" t="s">
        <v>722</v>
      </c>
      <c r="B4053" t="s">
        <v>535</v>
      </c>
      <c r="C4053" t="s">
        <v>536</v>
      </c>
      <c r="D4053" t="str">
        <f>Clef_répartition[[#This Row],[Code association]]&amp;"_"&amp;Clef_répartition[[#This Row],[Nom association]]</f>
        <v>AJERCO_Réseau d’accueil de jour des enfants Cossonay et région</v>
      </c>
      <c r="E4053">
        <f>COUNTIFS(D$2:D4053,Clef_répartition[[#This Row],[Code_Nom]],J$2:J4053,Clef_répartition[[#This Row],[Année]])</f>
        <v>23</v>
      </c>
      <c r="F4053">
        <f>IF(Clef_répartition[[#This Row],[Code_Nom]]=D4052,F4052-1,(COUNTIFS(Clef_répartition[Code_Nom],Clef_répartition[[#This Row],[Code_Nom]],Clef_répartition[Année],Clef_répartition[[#This Row],[Année]])))</f>
        <v>3</v>
      </c>
      <c r="G4053" t="str">
        <f>Clef_répartition[[#This Row],[Code_Nom]]&amp;"_"&amp;Clef_répartition[[#This Row],[Nombre]]&amp;"_"&amp;Clef_répartition[[#This Row],[Année]]</f>
        <v>AJERCO_Réseau d’accueil de jour des enfants Cossonay et région_23_2018</v>
      </c>
      <c r="H4053">
        <v>5497</v>
      </c>
      <c r="I4053" t="s">
        <v>217</v>
      </c>
      <c r="J4053">
        <v>2018</v>
      </c>
      <c r="K4053">
        <v>3.4229001515160229E-2</v>
      </c>
    </row>
    <row r="4054" spans="1:11" x14ac:dyDescent="0.25">
      <c r="A4054" t="s">
        <v>722</v>
      </c>
      <c r="B4054" t="s">
        <v>535</v>
      </c>
      <c r="C4054" t="s">
        <v>536</v>
      </c>
      <c r="D4054" t="str">
        <f>Clef_répartition[[#This Row],[Code association]]&amp;"_"&amp;Clef_répartition[[#This Row],[Nom association]]</f>
        <v>AJERCO_Réseau d’accueil de jour des enfants Cossonay et région</v>
      </c>
      <c r="E4054">
        <f>COUNTIFS(D$2:D4054,Clef_répartition[[#This Row],[Code_Nom]],J$2:J4054,Clef_répartition[[#This Row],[Année]])</f>
        <v>24</v>
      </c>
      <c r="F4054">
        <f>IF(Clef_répartition[[#This Row],[Code_Nom]]=D4053,F4053-1,(COUNTIFS(Clef_répartition[Code_Nom],Clef_répartition[[#This Row],[Code_Nom]],Clef_répartition[Année],Clef_répartition[[#This Row],[Année]])))</f>
        <v>2</v>
      </c>
      <c r="G4054" t="str">
        <f>Clef_répartition[[#This Row],[Code_Nom]]&amp;"_"&amp;Clef_répartition[[#This Row],[Nombre]]&amp;"_"&amp;Clef_répartition[[#This Row],[Année]]</f>
        <v>AJERCO_Réseau d’accueil de jour des enfants Cossonay et région_24_2018</v>
      </c>
      <c r="H4054">
        <v>5499</v>
      </c>
      <c r="I4054" t="s">
        <v>252</v>
      </c>
      <c r="J4054">
        <v>2018</v>
      </c>
      <c r="K4054">
        <v>2.1370486398763783E-2</v>
      </c>
    </row>
    <row r="4055" spans="1:11" x14ac:dyDescent="0.25">
      <c r="A4055" t="s">
        <v>722</v>
      </c>
      <c r="B4055" t="s">
        <v>535</v>
      </c>
      <c r="C4055" t="s">
        <v>536</v>
      </c>
      <c r="D4055" t="str">
        <f>Clef_répartition[[#This Row],[Code association]]&amp;"_"&amp;Clef_répartition[[#This Row],[Nom association]]</f>
        <v>AJERCO_Réseau d’accueil de jour des enfants Cossonay et région</v>
      </c>
      <c r="E4055">
        <f>COUNTIFS(D$2:D4055,Clef_répartition[[#This Row],[Code_Nom]],J$2:J4055,Clef_répartition[[#This Row],[Année]])</f>
        <v>25</v>
      </c>
      <c r="F4055">
        <f>IF(Clef_répartition[[#This Row],[Code_Nom]]=D4054,F4054-1,(COUNTIFS(Clef_répartition[Code_Nom],Clef_répartition[[#This Row],[Code_Nom]],Clef_répartition[Année],Clef_répartition[[#This Row],[Année]])))</f>
        <v>1</v>
      </c>
      <c r="G4055" t="str">
        <f>Clef_répartition[[#This Row],[Code_Nom]]&amp;"_"&amp;Clef_répartition[[#This Row],[Nombre]]&amp;"_"&amp;Clef_répartition[[#This Row],[Année]]</f>
        <v>AJERCO_Réseau d’accueil de jour des enfants Cossonay et région_25_2018</v>
      </c>
      <c r="H4055">
        <v>5503</v>
      </c>
      <c r="I4055" t="s">
        <v>539</v>
      </c>
      <c r="J4055">
        <v>2018</v>
      </c>
      <c r="K4055">
        <v>6.1287838819097745E-2</v>
      </c>
    </row>
    <row r="4056" spans="1:11" x14ac:dyDescent="0.25">
      <c r="A4056" t="s">
        <v>722</v>
      </c>
      <c r="B4056" t="s">
        <v>707</v>
      </c>
      <c r="C4056" t="s">
        <v>708</v>
      </c>
      <c r="D4056" t="str">
        <f>Clef_répartition[[#This Row],[Code association]]&amp;"_"&amp;Clef_répartition[[#This Row],[Nom association]]</f>
        <v>AJET_Association intercommunale du réseau pour l'accueil de jour des enfants de Terre Sainte</v>
      </c>
      <c r="E4056">
        <f>COUNTIFS(D$2:D4056,Clef_répartition[[#This Row],[Code_Nom]],J$2:J4056,Clef_répartition[[#This Row],[Année]])</f>
        <v>1</v>
      </c>
      <c r="F4056">
        <f>IF(Clef_répartition[[#This Row],[Code_Nom]]=D4055,F4055-1,(COUNTIFS(Clef_répartition[Code_Nom],Clef_répartition[[#This Row],[Code_Nom]],Clef_répartition[Année],Clef_répartition[[#This Row],[Année]])))</f>
        <v>9</v>
      </c>
      <c r="G4056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Sainte_1_2018</v>
      </c>
      <c r="H4056">
        <v>5705</v>
      </c>
      <c r="I4056" t="s">
        <v>27</v>
      </c>
      <c r="J4056">
        <v>2018</v>
      </c>
      <c r="K4056">
        <v>0.05</v>
      </c>
    </row>
    <row r="4057" spans="1:11" x14ac:dyDescent="0.25">
      <c r="A4057" t="s">
        <v>722</v>
      </c>
      <c r="B4057" t="s">
        <v>707</v>
      </c>
      <c r="C4057" t="s">
        <v>708</v>
      </c>
      <c r="D4057" t="str">
        <f>Clef_répartition[[#This Row],[Code association]]&amp;"_"&amp;Clef_répartition[[#This Row],[Nom association]]</f>
        <v>AJET_Association intercommunale du réseau pour l'accueil de jour des enfants de Terre Sainte</v>
      </c>
      <c r="E4057">
        <f>COUNTIFS(D$2:D4057,Clef_répartition[[#This Row],[Code_Nom]],J$2:J4057,Clef_répartition[[#This Row],[Année]])</f>
        <v>2</v>
      </c>
      <c r="F4057">
        <f>IF(Clef_répartition[[#This Row],[Code_Nom]]=D4056,F4056-1,(COUNTIFS(Clef_répartition[Code_Nom],Clef_répartition[[#This Row],[Code_Nom]],Clef_répartition[Année],Clef_répartition[[#This Row],[Année]])))</f>
        <v>8</v>
      </c>
      <c r="G4057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Sainte_2_2018</v>
      </c>
      <c r="H4057">
        <v>5707</v>
      </c>
      <c r="I4057" t="s">
        <v>52</v>
      </c>
      <c r="J4057">
        <v>2018</v>
      </c>
      <c r="K4057">
        <v>7.0000000000000007E-2</v>
      </c>
    </row>
    <row r="4058" spans="1:11" x14ac:dyDescent="0.25">
      <c r="A4058" t="s">
        <v>722</v>
      </c>
      <c r="B4058" t="s">
        <v>707</v>
      </c>
      <c r="C4058" t="s">
        <v>708</v>
      </c>
      <c r="D4058" t="str">
        <f>Clef_répartition[[#This Row],[Code association]]&amp;"_"&amp;Clef_répartition[[#This Row],[Nom association]]</f>
        <v>AJET_Association intercommunale du réseau pour l'accueil de jour des enfants de Terre Sainte</v>
      </c>
      <c r="E4058">
        <f>COUNTIFS(D$2:D4058,Clef_répartition[[#This Row],[Code_Nom]],J$2:J4058,Clef_répartition[[#This Row],[Année]])</f>
        <v>3</v>
      </c>
      <c r="F4058">
        <f>IF(Clef_répartition[[#This Row],[Code_Nom]]=D4057,F4057-1,(COUNTIFS(Clef_répartition[Code_Nom],Clef_répartition[[#This Row],[Code_Nom]],Clef_répartition[Année],Clef_répartition[[#This Row],[Année]])))</f>
        <v>7</v>
      </c>
      <c r="G4058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Sainte_3_2018</v>
      </c>
      <c r="H4058">
        <v>5708</v>
      </c>
      <c r="I4058" t="s">
        <v>53</v>
      </c>
      <c r="J4058">
        <v>2018</v>
      </c>
      <c r="K4058">
        <v>0.05</v>
      </c>
    </row>
    <row r="4059" spans="1:11" x14ac:dyDescent="0.25">
      <c r="A4059" t="s">
        <v>722</v>
      </c>
      <c r="B4059" t="s">
        <v>707</v>
      </c>
      <c r="C4059" t="s">
        <v>708</v>
      </c>
      <c r="D4059" t="str">
        <f>Clef_répartition[[#This Row],[Code association]]&amp;"_"&amp;Clef_répartition[[#This Row],[Nom association]]</f>
        <v>AJET_Association intercommunale du réseau pour l'accueil de jour des enfants de Terre Sainte</v>
      </c>
      <c r="E4059">
        <f>COUNTIFS(D$2:D4059,Clef_répartition[[#This Row],[Code_Nom]],J$2:J4059,Clef_répartition[[#This Row],[Année]])</f>
        <v>4</v>
      </c>
      <c r="F4059">
        <f>IF(Clef_répartition[[#This Row],[Code_Nom]]=D4058,F4058-1,(COUNTIFS(Clef_répartition[Code_Nom],Clef_répartition[[#This Row],[Code_Nom]],Clef_répartition[Année],Clef_répartition[[#This Row],[Année]])))</f>
        <v>6</v>
      </c>
      <c r="G4059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Sainte_4_2018</v>
      </c>
      <c r="H4059">
        <v>5711</v>
      </c>
      <c r="I4059" t="s">
        <v>70</v>
      </c>
      <c r="J4059">
        <v>2018</v>
      </c>
      <c r="K4059">
        <v>0.15</v>
      </c>
    </row>
    <row r="4060" spans="1:11" x14ac:dyDescent="0.25">
      <c r="A4060" t="s">
        <v>722</v>
      </c>
      <c r="B4060" t="s">
        <v>707</v>
      </c>
      <c r="C4060" t="s">
        <v>708</v>
      </c>
      <c r="D4060" t="str">
        <f>Clef_répartition[[#This Row],[Code association]]&amp;"_"&amp;Clef_répartition[[#This Row],[Nom association]]</f>
        <v>AJET_Association intercommunale du réseau pour l'accueil de jour des enfants de Terre Sainte</v>
      </c>
      <c r="E4060">
        <f>COUNTIFS(D$2:D4060,Clef_répartition[[#This Row],[Code_Nom]],J$2:J4060,Clef_répartition[[#This Row],[Année]])</f>
        <v>5</v>
      </c>
      <c r="F4060">
        <f>IF(Clef_répartition[[#This Row],[Code_Nom]]=D4059,F4059-1,(COUNTIFS(Clef_répartition[Code_Nom],Clef_répartition[[#This Row],[Code_Nom]],Clef_répartition[Année],Clef_répartition[[#This Row],[Année]])))</f>
        <v>5</v>
      </c>
      <c r="G4060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Sainte_5_2018</v>
      </c>
      <c r="H4060">
        <v>5712</v>
      </c>
      <c r="I4060" t="s">
        <v>72</v>
      </c>
      <c r="J4060">
        <v>2018</v>
      </c>
      <c r="K4060">
        <v>0.17</v>
      </c>
    </row>
    <row r="4061" spans="1:11" x14ac:dyDescent="0.25">
      <c r="A4061" t="s">
        <v>722</v>
      </c>
      <c r="B4061" t="s">
        <v>707</v>
      </c>
      <c r="C4061" t="s">
        <v>708</v>
      </c>
      <c r="D4061" t="str">
        <f>Clef_répartition[[#This Row],[Code association]]&amp;"_"&amp;Clef_répartition[[#This Row],[Nom association]]</f>
        <v>AJET_Association intercommunale du réseau pour l'accueil de jour des enfants de Terre Sainte</v>
      </c>
      <c r="E4061">
        <f>COUNTIFS(D$2:D4061,Clef_répartition[[#This Row],[Code_Nom]],J$2:J4061,Clef_répartition[[#This Row],[Année]])</f>
        <v>6</v>
      </c>
      <c r="F4061">
        <f>IF(Clef_répartition[[#This Row],[Code_Nom]]=D4060,F4060-1,(COUNTIFS(Clef_répartition[Code_Nom],Clef_répartition[[#This Row],[Code_Nom]],Clef_répartition[Année],Clef_répartition[[#This Row],[Année]])))</f>
        <v>4</v>
      </c>
      <c r="G4061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Sainte_6_2018</v>
      </c>
      <c r="H4061">
        <v>5713</v>
      </c>
      <c r="I4061" t="s">
        <v>80</v>
      </c>
      <c r="J4061">
        <v>2018</v>
      </c>
      <c r="K4061">
        <v>0.12</v>
      </c>
    </row>
    <row r="4062" spans="1:11" x14ac:dyDescent="0.25">
      <c r="A4062" t="s">
        <v>722</v>
      </c>
      <c r="B4062" t="s">
        <v>707</v>
      </c>
      <c r="C4062" t="s">
        <v>708</v>
      </c>
      <c r="D4062" t="str">
        <f>Clef_répartition[[#This Row],[Code association]]&amp;"_"&amp;Clef_répartition[[#This Row],[Nom association]]</f>
        <v>AJET_Association intercommunale du réseau pour l'accueil de jour des enfants de Terre Sainte</v>
      </c>
      <c r="E4062">
        <f>COUNTIFS(D$2:D4062,Clef_répartition[[#This Row],[Code_Nom]],J$2:J4062,Clef_répartition[[#This Row],[Année]])</f>
        <v>7</v>
      </c>
      <c r="F4062">
        <f>IF(Clef_répartition[[#This Row],[Code_Nom]]=D4061,F4061-1,(COUNTIFS(Clef_répartition[Code_Nom],Clef_répartition[[#This Row],[Code_Nom]],Clef_répartition[Année],Clef_répartition[[#This Row],[Année]])))</f>
        <v>3</v>
      </c>
      <c r="G4062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Sainte_7_2018</v>
      </c>
      <c r="H4062">
        <v>5717</v>
      </c>
      <c r="I4062" t="s">
        <v>118</v>
      </c>
      <c r="J4062">
        <v>2018</v>
      </c>
      <c r="K4062">
        <v>0.2</v>
      </c>
    </row>
    <row r="4063" spans="1:11" x14ac:dyDescent="0.25">
      <c r="A4063" t="s">
        <v>722</v>
      </c>
      <c r="B4063" t="s">
        <v>707</v>
      </c>
      <c r="C4063" t="s">
        <v>708</v>
      </c>
      <c r="D4063" t="str">
        <f>Clef_répartition[[#This Row],[Code association]]&amp;"_"&amp;Clef_répartition[[#This Row],[Nom association]]</f>
        <v>AJET_Association intercommunale du réseau pour l'accueil de jour des enfants de Terre Sainte</v>
      </c>
      <c r="E4063">
        <f>COUNTIFS(D$2:D4063,Clef_répartition[[#This Row],[Code_Nom]],J$2:J4063,Clef_répartition[[#This Row],[Année]])</f>
        <v>8</v>
      </c>
      <c r="F4063">
        <f>IF(Clef_répartition[[#This Row],[Code_Nom]]=D4062,F4062-1,(COUNTIFS(Clef_répartition[Code_Nom],Clef_répartition[[#This Row],[Code_Nom]],Clef_répartition[Année],Clef_répartition[[#This Row],[Année]])))</f>
        <v>2</v>
      </c>
      <c r="G4063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Sainte_8_2018</v>
      </c>
      <c r="H4063">
        <v>5723</v>
      </c>
      <c r="I4063" t="s">
        <v>176</v>
      </c>
      <c r="J4063">
        <v>2018</v>
      </c>
      <c r="K4063">
        <v>0.11</v>
      </c>
    </row>
    <row r="4064" spans="1:11" x14ac:dyDescent="0.25">
      <c r="A4064" t="s">
        <v>722</v>
      </c>
      <c r="B4064" t="s">
        <v>707</v>
      </c>
      <c r="C4064" t="s">
        <v>708</v>
      </c>
      <c r="D4064" t="str">
        <f>Clef_répartition[[#This Row],[Code association]]&amp;"_"&amp;Clef_répartition[[#This Row],[Nom association]]</f>
        <v>AJET_Association intercommunale du réseau pour l'accueil de jour des enfants de Terre Sainte</v>
      </c>
      <c r="E4064">
        <f>COUNTIFS(D$2:D4064,Clef_répartition[[#This Row],[Code_Nom]],J$2:J4064,Clef_répartition[[#This Row],[Année]])</f>
        <v>9</v>
      </c>
      <c r="F4064">
        <f>IF(Clef_répartition[[#This Row],[Code_Nom]]=D4063,F4063-1,(COUNTIFS(Clef_répartition[Code_Nom],Clef_répartition[[#This Row],[Code_Nom]],Clef_répartition[Année],Clef_répartition[[#This Row],[Année]])))</f>
        <v>1</v>
      </c>
      <c r="G4064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Sainte_9_2018</v>
      </c>
      <c r="H4064">
        <v>5729</v>
      </c>
      <c r="I4064" t="s">
        <v>261</v>
      </c>
      <c r="J4064">
        <v>2018</v>
      </c>
      <c r="K4064">
        <v>0.08</v>
      </c>
    </row>
    <row r="4065" spans="1:11" x14ac:dyDescent="0.25">
      <c r="A4065" t="s">
        <v>722</v>
      </c>
      <c r="B4065" t="s">
        <v>450</v>
      </c>
      <c r="C4065" t="s">
        <v>451</v>
      </c>
      <c r="D4065" t="str">
        <f>Clef_répartition[[#This Row],[Code association]]&amp;"_"&amp;Clef_répartition[[#This Row],[Nom association]]</f>
        <v xml:space="preserve">APEC_Association Intercommunale pour l'épuration des eaux usées de la Côte </v>
      </c>
      <c r="E4065">
        <f>COUNTIFS(D$2:D4065,Clef_répartition[[#This Row],[Code_Nom]],J$2:J4065,Clef_répartition[[#This Row],[Année]])</f>
        <v>1</v>
      </c>
      <c r="F4065">
        <f>IF(Clef_répartition[[#This Row],[Code_Nom]]=D4064,F4064-1,(COUNTIFS(Clef_répartition[Code_Nom],Clef_répartition[[#This Row],[Code_Nom]],Clef_répartition[Année],Clef_répartition[[#This Row],[Année]])))</f>
        <v>22</v>
      </c>
      <c r="G4065" t="str">
        <f>Clef_répartition[[#This Row],[Code_Nom]]&amp;"_"&amp;Clef_répartition[[#This Row],[Nombre]]&amp;"_"&amp;Clef_répartition[[#This Row],[Année]]</f>
        <v>APEC_Association Intercommunale pour l'épuration des eaux usées de la Côte _1_2018</v>
      </c>
      <c r="H4065">
        <v>5702</v>
      </c>
      <c r="I4065" t="s">
        <v>7</v>
      </c>
      <c r="J4065">
        <v>2018</v>
      </c>
      <c r="K4065">
        <v>7.1499999999999994E-2</v>
      </c>
    </row>
    <row r="4066" spans="1:11" x14ac:dyDescent="0.25">
      <c r="A4066" t="s">
        <v>722</v>
      </c>
      <c r="B4066" t="s">
        <v>450</v>
      </c>
      <c r="C4066" t="s">
        <v>451</v>
      </c>
      <c r="D4066" t="str">
        <f>Clef_répartition[[#This Row],[Code association]]&amp;"_"&amp;Clef_répartition[[#This Row],[Nom association]]</f>
        <v xml:space="preserve">APEC_Association Intercommunale pour l'épuration des eaux usées de la Côte </v>
      </c>
      <c r="E4066">
        <f>COUNTIFS(D$2:D4066,Clef_répartition[[#This Row],[Code_Nom]],J$2:J4066,Clef_répartition[[#This Row],[Année]])</f>
        <v>2</v>
      </c>
      <c r="F4066">
        <f>IF(Clef_répartition[[#This Row],[Code_Nom]]=D4065,F4065-1,(COUNTIFS(Clef_répartition[Code_Nom],Clef_répartition[[#This Row],[Code_Nom]],Clef_répartition[Année],Clef_répartition[[#This Row],[Année]])))</f>
        <v>21</v>
      </c>
      <c r="G4066" t="str">
        <f>Clef_répartition[[#This Row],[Code_Nom]]&amp;"_"&amp;Clef_répartition[[#This Row],[Nombre]]&amp;"_"&amp;Clef_répartition[[#This Row],[Année]]</f>
        <v>APEC_Association Intercommunale pour l'épuration des eaux usées de la Côte _2_2018</v>
      </c>
      <c r="H4066">
        <v>5703</v>
      </c>
      <c r="I4066" t="s">
        <v>13</v>
      </c>
      <c r="J4066">
        <v>2018</v>
      </c>
      <c r="K4066">
        <v>3.6499999999999998E-2</v>
      </c>
    </row>
    <row r="4067" spans="1:11" x14ac:dyDescent="0.25">
      <c r="A4067" t="s">
        <v>722</v>
      </c>
      <c r="B4067" t="s">
        <v>450</v>
      </c>
      <c r="C4067" t="s">
        <v>451</v>
      </c>
      <c r="D4067" t="str">
        <f>Clef_répartition[[#This Row],[Code association]]&amp;"_"&amp;Clef_répartition[[#This Row],[Nom association]]</f>
        <v xml:space="preserve">APEC_Association Intercommunale pour l'épuration des eaux usées de la Côte </v>
      </c>
      <c r="E4067">
        <f>COUNTIFS(D$2:D4067,Clef_répartition[[#This Row],[Code_Nom]],J$2:J4067,Clef_répartition[[#This Row],[Année]])</f>
        <v>3</v>
      </c>
      <c r="F4067">
        <f>IF(Clef_répartition[[#This Row],[Code_Nom]]=D4066,F4066-1,(COUNTIFS(Clef_répartition[Code_Nom],Clef_répartition[[#This Row],[Code_Nom]],Clef_répartition[Année],Clef_répartition[[#This Row],[Année]])))</f>
        <v>20</v>
      </c>
      <c r="G4067" t="str">
        <f>Clef_répartition[[#This Row],[Code_Nom]]&amp;"_"&amp;Clef_répartition[[#This Row],[Nombre]]&amp;"_"&amp;Clef_répartition[[#This Row],[Année]]</f>
        <v>APEC_Association Intercommunale pour l'épuration des eaux usées de la Côte _3_2018</v>
      </c>
      <c r="H4067">
        <v>5704</v>
      </c>
      <c r="I4067" t="s">
        <v>16</v>
      </c>
      <c r="J4067">
        <v>2018</v>
      </c>
      <c r="K4067">
        <v>5.3999999999999999E-2</v>
      </c>
    </row>
    <row r="4068" spans="1:11" x14ac:dyDescent="0.25">
      <c r="A4068" t="s">
        <v>722</v>
      </c>
      <c r="B4068" t="s">
        <v>450</v>
      </c>
      <c r="C4068" t="s">
        <v>451</v>
      </c>
      <c r="D4068" t="str">
        <f>Clef_répartition[[#This Row],[Code association]]&amp;"_"&amp;Clef_répartition[[#This Row],[Nom association]]</f>
        <v xml:space="preserve">APEC_Association Intercommunale pour l'épuration des eaux usées de la Côte </v>
      </c>
      <c r="E4068">
        <f>COUNTIFS(D$2:D4068,Clef_répartition[[#This Row],[Code_Nom]],J$2:J4068,Clef_répartition[[#This Row],[Année]])</f>
        <v>4</v>
      </c>
      <c r="F4068">
        <f>IF(Clef_répartition[[#This Row],[Code_Nom]]=D4067,F4067-1,(COUNTIFS(Clef_répartition[Code_Nom],Clef_répartition[[#This Row],[Code_Nom]],Clef_répartition[Année],Clef_répartition[[#This Row],[Année]])))</f>
        <v>19</v>
      </c>
      <c r="G4068" t="str">
        <f>Clef_répartition[[#This Row],[Code_Nom]]&amp;"_"&amp;Clef_répartition[[#This Row],[Nombre]]&amp;"_"&amp;Clef_répartition[[#This Row],[Année]]</f>
        <v>APEC_Association Intercommunale pour l'épuration des eaux usées de la Côte _4_2018</v>
      </c>
      <c r="H4068">
        <v>5852</v>
      </c>
      <c r="I4068" t="s">
        <v>41</v>
      </c>
      <c r="J4068">
        <v>2018</v>
      </c>
      <c r="K4068">
        <v>1.35E-2</v>
      </c>
    </row>
    <row r="4069" spans="1:11" x14ac:dyDescent="0.25">
      <c r="A4069" t="s">
        <v>722</v>
      </c>
      <c r="B4069" t="s">
        <v>450</v>
      </c>
      <c r="C4069" t="s">
        <v>451</v>
      </c>
      <c r="D4069" t="str">
        <f>Clef_répartition[[#This Row],[Code association]]&amp;"_"&amp;Clef_répartition[[#This Row],[Nom association]]</f>
        <v xml:space="preserve">APEC_Association Intercommunale pour l'épuration des eaux usées de la Côte </v>
      </c>
      <c r="E4069">
        <f>COUNTIFS(D$2:D4069,Clef_répartition[[#This Row],[Code_Nom]],J$2:J4069,Clef_répartition[[#This Row],[Année]])</f>
        <v>5</v>
      </c>
      <c r="F4069">
        <f>IF(Clef_répartition[[#This Row],[Code_Nom]]=D4068,F4068-1,(COUNTIFS(Clef_répartition[Code_Nom],Clef_répartition[[#This Row],[Code_Nom]],Clef_répartition[Année],Clef_répartition[[#This Row],[Année]])))</f>
        <v>18</v>
      </c>
      <c r="G4069" t="str">
        <f>Clef_répartition[[#This Row],[Code_Nom]]&amp;"_"&amp;Clef_répartition[[#This Row],[Nombre]]&amp;"_"&amp;Clef_répartition[[#This Row],[Année]]</f>
        <v>APEC_Association Intercommunale pour l'épuration des eaux usées de la Côte _5_2018</v>
      </c>
      <c r="H4069">
        <v>5853</v>
      </c>
      <c r="I4069" t="s">
        <v>42</v>
      </c>
      <c r="J4069">
        <v>2018</v>
      </c>
      <c r="K4069">
        <v>2.5000000000000001E-2</v>
      </c>
    </row>
    <row r="4070" spans="1:11" x14ac:dyDescent="0.25">
      <c r="A4070" t="s">
        <v>722</v>
      </c>
      <c r="B4070" t="s">
        <v>450</v>
      </c>
      <c r="C4070" t="s">
        <v>451</v>
      </c>
      <c r="D4070" t="str">
        <f>Clef_répartition[[#This Row],[Code association]]&amp;"_"&amp;Clef_répartition[[#This Row],[Nom association]]</f>
        <v xml:space="preserve">APEC_Association Intercommunale pour l'épuration des eaux usées de la Côte </v>
      </c>
      <c r="E4070">
        <f>COUNTIFS(D$2:D4070,Clef_répartition[[#This Row],[Code_Nom]],J$2:J4070,Clef_répartition[[#This Row],[Année]])</f>
        <v>6</v>
      </c>
      <c r="F4070">
        <f>IF(Clef_répartition[[#This Row],[Code_Nom]]=D4069,F4069-1,(COUNTIFS(Clef_répartition[Code_Nom],Clef_répartition[[#This Row],[Code_Nom]],Clef_répartition[Année],Clef_répartition[[#This Row],[Année]])))</f>
        <v>17</v>
      </c>
      <c r="G4070" t="str">
        <f>Clef_répartition[[#This Row],[Code_Nom]]&amp;"_"&amp;Clef_répartition[[#This Row],[Nombre]]&amp;"_"&amp;Clef_répartition[[#This Row],[Année]]</f>
        <v>APEC_Association Intercommunale pour l'épuration des eaux usées de la Côte _6_2018</v>
      </c>
      <c r="H4070">
        <v>5854</v>
      </c>
      <c r="I4070" t="s">
        <v>43</v>
      </c>
      <c r="J4070">
        <v>2018</v>
      </c>
      <c r="K4070">
        <v>0.01</v>
      </c>
    </row>
    <row r="4071" spans="1:11" x14ac:dyDescent="0.25">
      <c r="A4071" t="s">
        <v>722</v>
      </c>
      <c r="B4071" t="s">
        <v>450</v>
      </c>
      <c r="C4071" t="s">
        <v>451</v>
      </c>
      <c r="D4071" t="str">
        <f>Clef_répartition[[#This Row],[Code association]]&amp;"_"&amp;Clef_répartition[[#This Row],[Nom association]]</f>
        <v xml:space="preserve">APEC_Association Intercommunale pour l'épuration des eaux usées de la Côte </v>
      </c>
      <c r="E4071">
        <f>COUNTIFS(D$2:D4071,Clef_répartition[[#This Row],[Code_Nom]],J$2:J4071,Clef_répartition[[#This Row],[Année]])</f>
        <v>7</v>
      </c>
      <c r="F4071">
        <f>IF(Clef_répartition[[#This Row],[Code_Nom]]=D4070,F4070-1,(COUNTIFS(Clef_répartition[Code_Nom],Clef_répartition[[#This Row],[Code_Nom]],Clef_répartition[Année],Clef_répartition[[#This Row],[Année]])))</f>
        <v>16</v>
      </c>
      <c r="G4071" t="str">
        <f>Clef_répartition[[#This Row],[Code_Nom]]&amp;"_"&amp;Clef_répartition[[#This Row],[Nombre]]&amp;"_"&amp;Clef_répartition[[#This Row],[Année]]</f>
        <v>APEC_Association Intercommunale pour l'épuration des eaux usées de la Côte _7_2018</v>
      </c>
      <c r="H4071">
        <v>5710</v>
      </c>
      <c r="I4071" t="s">
        <v>69</v>
      </c>
      <c r="J4071">
        <v>2018</v>
      </c>
      <c r="K4071">
        <v>1.4500000000000001E-2</v>
      </c>
    </row>
    <row r="4072" spans="1:11" x14ac:dyDescent="0.25">
      <c r="A4072" t="s">
        <v>722</v>
      </c>
      <c r="B4072" t="s">
        <v>450</v>
      </c>
      <c r="C4072" t="s">
        <v>451</v>
      </c>
      <c r="D4072" t="str">
        <f>Clef_répartition[[#This Row],[Code association]]&amp;"_"&amp;Clef_répartition[[#This Row],[Nom association]]</f>
        <v xml:space="preserve">APEC_Association Intercommunale pour l'épuration des eaux usées de la Côte </v>
      </c>
      <c r="E4072">
        <f>COUNTIFS(D$2:D4072,Clef_répartition[[#This Row],[Code_Nom]],J$2:J4072,Clef_répartition[[#This Row],[Année]])</f>
        <v>8</v>
      </c>
      <c r="F4072">
        <f>IF(Clef_répartition[[#This Row],[Code_Nom]]=D4071,F4071-1,(COUNTIFS(Clef_répartition[Code_Nom],Clef_répartition[[#This Row],[Code_Nom]],Clef_répartition[Année],Clef_répartition[[#This Row],[Année]])))</f>
        <v>15</v>
      </c>
      <c r="G4072" t="str">
        <f>Clef_répartition[[#This Row],[Code_Nom]]&amp;"_"&amp;Clef_répartition[[#This Row],[Nombre]]&amp;"_"&amp;Clef_répartition[[#This Row],[Année]]</f>
        <v>APEC_Association Intercommunale pour l'épuration des eaux usées de la Côte _8_2018</v>
      </c>
      <c r="H4072">
        <v>5715</v>
      </c>
      <c r="I4072" t="s">
        <v>97</v>
      </c>
      <c r="J4072">
        <v>2018</v>
      </c>
      <c r="K4072">
        <v>2.9000000000000001E-2</v>
      </c>
    </row>
    <row r="4073" spans="1:11" x14ac:dyDescent="0.25">
      <c r="A4073" t="s">
        <v>722</v>
      </c>
      <c r="B4073" t="s">
        <v>450</v>
      </c>
      <c r="C4073" t="s">
        <v>451</v>
      </c>
      <c r="D4073" t="str">
        <f>Clef_répartition[[#This Row],[Code association]]&amp;"_"&amp;Clef_répartition[[#This Row],[Nom association]]</f>
        <v xml:space="preserve">APEC_Association Intercommunale pour l'épuration des eaux usées de la Côte </v>
      </c>
      <c r="E4073">
        <f>COUNTIFS(D$2:D4073,Clef_répartition[[#This Row],[Code_Nom]],J$2:J4073,Clef_répartition[[#This Row],[Année]])</f>
        <v>9</v>
      </c>
      <c r="F4073">
        <f>IF(Clef_répartition[[#This Row],[Code_Nom]]=D4072,F4072-1,(COUNTIFS(Clef_répartition[Code_Nom],Clef_répartition[[#This Row],[Code_Nom]],Clef_répartition[Année],Clef_répartition[[#This Row],[Année]])))</f>
        <v>14</v>
      </c>
      <c r="G4073" t="str">
        <f>Clef_répartition[[#This Row],[Code_Nom]]&amp;"_"&amp;Clef_répartition[[#This Row],[Nombre]]&amp;"_"&amp;Clef_répartition[[#This Row],[Année]]</f>
        <v>APEC_Association Intercommunale pour l'épuration des eaux usées de la Côte _9_2018</v>
      </c>
      <c r="H4073">
        <v>5855</v>
      </c>
      <c r="I4073" t="s">
        <v>98</v>
      </c>
      <c r="J4073">
        <v>2018</v>
      </c>
      <c r="K4073">
        <v>1.7500000000000002E-2</v>
      </c>
    </row>
    <row r="4074" spans="1:11" x14ac:dyDescent="0.25">
      <c r="A4074" t="s">
        <v>722</v>
      </c>
      <c r="B4074" t="s">
        <v>450</v>
      </c>
      <c r="C4074" t="s">
        <v>451</v>
      </c>
      <c r="D4074" t="str">
        <f>Clef_répartition[[#This Row],[Code association]]&amp;"_"&amp;Clef_répartition[[#This Row],[Nom association]]</f>
        <v xml:space="preserve">APEC_Association Intercommunale pour l'épuration des eaux usées de la Côte </v>
      </c>
      <c r="E4074">
        <f>COUNTIFS(D$2:D4074,Clef_répartition[[#This Row],[Code_Nom]],J$2:J4074,Clef_répartition[[#This Row],[Année]])</f>
        <v>10</v>
      </c>
      <c r="F4074">
        <f>IF(Clef_répartition[[#This Row],[Code_Nom]]=D4073,F4073-1,(COUNTIFS(Clef_répartition[Code_Nom],Clef_répartition[[#This Row],[Code_Nom]],Clef_répartition[Année],Clef_répartition[[#This Row],[Année]])))</f>
        <v>13</v>
      </c>
      <c r="G4074" t="str">
        <f>Clef_répartition[[#This Row],[Code_Nom]]&amp;"_"&amp;Clef_répartition[[#This Row],[Nombre]]&amp;"_"&amp;Clef_répartition[[#This Row],[Année]]</f>
        <v>APEC_Association Intercommunale pour l'épuration des eaux usées de la Côte _10_2018</v>
      </c>
      <c r="H4074">
        <v>5718</v>
      </c>
      <c r="I4074" t="s">
        <v>120</v>
      </c>
      <c r="J4074">
        <v>2018</v>
      </c>
      <c r="K4074">
        <v>6.2E-2</v>
      </c>
    </row>
    <row r="4075" spans="1:11" x14ac:dyDescent="0.25">
      <c r="A4075" t="s">
        <v>722</v>
      </c>
      <c r="B4075" t="s">
        <v>450</v>
      </c>
      <c r="C4075" t="s">
        <v>451</v>
      </c>
      <c r="D4075" t="str">
        <f>Clef_répartition[[#This Row],[Code association]]&amp;"_"&amp;Clef_répartition[[#This Row],[Nom association]]</f>
        <v xml:space="preserve">APEC_Association Intercommunale pour l'épuration des eaux usées de la Côte </v>
      </c>
      <c r="E4075">
        <f>COUNTIFS(D$2:D4075,Clef_répartition[[#This Row],[Code_Nom]],J$2:J4075,Clef_répartition[[#This Row],[Année]])</f>
        <v>11</v>
      </c>
      <c r="F4075">
        <f>IF(Clef_répartition[[#This Row],[Code_Nom]]=D4074,F4074-1,(COUNTIFS(Clef_répartition[Code_Nom],Clef_répartition[[#This Row],[Code_Nom]],Clef_répartition[Année],Clef_répartition[[#This Row],[Année]])))</f>
        <v>12</v>
      </c>
      <c r="G4075" t="str">
        <f>Clef_répartition[[#This Row],[Code_Nom]]&amp;"_"&amp;Clef_répartition[[#This Row],[Nombre]]&amp;"_"&amp;Clef_répartition[[#This Row],[Année]]</f>
        <v>APEC_Association Intercommunale pour l'épuration des eaux usées de la Côte _11_2018</v>
      </c>
      <c r="H4075">
        <v>5857</v>
      </c>
      <c r="I4075" t="s">
        <v>122</v>
      </c>
      <c r="J4075">
        <v>2018</v>
      </c>
      <c r="K4075">
        <v>3.4500000000000003E-2</v>
      </c>
    </row>
    <row r="4076" spans="1:11" x14ac:dyDescent="0.25">
      <c r="A4076" t="s">
        <v>722</v>
      </c>
      <c r="B4076" t="s">
        <v>450</v>
      </c>
      <c r="C4076" t="s">
        <v>451</v>
      </c>
      <c r="D4076" t="str">
        <f>Clef_répartition[[#This Row],[Code association]]&amp;"_"&amp;Clef_répartition[[#This Row],[Nom association]]</f>
        <v xml:space="preserve">APEC_Association Intercommunale pour l'épuration des eaux usées de la Côte </v>
      </c>
      <c r="E4076">
        <f>COUNTIFS(D$2:D4076,Clef_répartition[[#This Row],[Code_Nom]],J$2:J4076,Clef_répartition[[#This Row],[Année]])</f>
        <v>12</v>
      </c>
      <c r="F4076">
        <f>IF(Clef_répartition[[#This Row],[Code_Nom]]=D4075,F4075-1,(COUNTIFS(Clef_répartition[Code_Nom],Clef_répartition[[#This Row],[Code_Nom]],Clef_répartition[Année],Clef_répartition[[#This Row],[Année]])))</f>
        <v>11</v>
      </c>
      <c r="G4076" t="str">
        <f>Clef_répartition[[#This Row],[Code_Nom]]&amp;"_"&amp;Clef_répartition[[#This Row],[Nombre]]&amp;"_"&amp;Clef_répartition[[#This Row],[Année]]</f>
        <v>APEC_Association Intercommunale pour l'épuration des eaux usées de la Côte _12_2018</v>
      </c>
      <c r="H4076">
        <v>5720</v>
      </c>
      <c r="I4076" t="s">
        <v>125</v>
      </c>
      <c r="J4076">
        <v>2018</v>
      </c>
      <c r="K4076">
        <v>2.6499999999999999E-2</v>
      </c>
    </row>
    <row r="4077" spans="1:11" x14ac:dyDescent="0.25">
      <c r="A4077" t="s">
        <v>722</v>
      </c>
      <c r="B4077" t="s">
        <v>450</v>
      </c>
      <c r="C4077" t="s">
        <v>451</v>
      </c>
      <c r="D4077" t="str">
        <f>Clef_répartition[[#This Row],[Code association]]&amp;"_"&amp;Clef_répartition[[#This Row],[Nom association]]</f>
        <v xml:space="preserve">APEC_Association Intercommunale pour l'épuration des eaux usées de la Côte </v>
      </c>
      <c r="E4077">
        <f>COUNTIFS(D$2:D4077,Clef_répartition[[#This Row],[Code_Nom]],J$2:J4077,Clef_répartition[[#This Row],[Année]])</f>
        <v>13</v>
      </c>
      <c r="F4077">
        <f>IF(Clef_répartition[[#This Row],[Code_Nom]]=D4076,F4076-1,(COUNTIFS(Clef_répartition[Code_Nom],Clef_répartition[[#This Row],[Code_Nom]],Clef_répartition[Année],Clef_répartition[[#This Row],[Année]])))</f>
        <v>10</v>
      </c>
      <c r="G4077" t="str">
        <f>Clef_répartition[[#This Row],[Code_Nom]]&amp;"_"&amp;Clef_répartition[[#This Row],[Nombre]]&amp;"_"&amp;Clef_répartition[[#This Row],[Année]]</f>
        <v>APEC_Association Intercommunale pour l'épuration des eaux usées de la Côte _13_2018</v>
      </c>
      <c r="H4077">
        <v>5721</v>
      </c>
      <c r="I4077" t="s">
        <v>126</v>
      </c>
      <c r="J4077">
        <v>2018</v>
      </c>
      <c r="K4077">
        <v>0.3775</v>
      </c>
    </row>
    <row r="4078" spans="1:11" x14ac:dyDescent="0.25">
      <c r="A4078" t="s">
        <v>722</v>
      </c>
      <c r="B4078" t="s">
        <v>450</v>
      </c>
      <c r="C4078" t="s">
        <v>451</v>
      </c>
      <c r="D4078" t="str">
        <f>Clef_répartition[[#This Row],[Code association]]&amp;"_"&amp;Clef_répartition[[#This Row],[Nom association]]</f>
        <v xml:space="preserve">APEC_Association Intercommunale pour l'épuration des eaux usées de la Côte </v>
      </c>
      <c r="E4078">
        <f>COUNTIFS(D$2:D4078,Clef_répartition[[#This Row],[Code_Nom]],J$2:J4078,Clef_répartition[[#This Row],[Année]])</f>
        <v>14</v>
      </c>
      <c r="F4078">
        <f>IF(Clef_répartition[[#This Row],[Code_Nom]]=D4077,F4077-1,(COUNTIFS(Clef_répartition[Code_Nom],Clef_répartition[[#This Row],[Code_Nom]],Clef_répartition[Année],Clef_répartition[[#This Row],[Année]])))</f>
        <v>9</v>
      </c>
      <c r="G4078" t="str">
        <f>Clef_répartition[[#This Row],[Code_Nom]]&amp;"_"&amp;Clef_répartition[[#This Row],[Nombre]]&amp;"_"&amp;Clef_répartition[[#This Row],[Année]]</f>
        <v>APEC_Association Intercommunale pour l'épuration des eaux usées de la Côte _14_2018</v>
      </c>
      <c r="H4078">
        <v>5731</v>
      </c>
      <c r="I4078" t="s">
        <v>157</v>
      </c>
      <c r="J4078">
        <v>2018</v>
      </c>
      <c r="K4078">
        <v>3.4500000000000003E-2</v>
      </c>
    </row>
    <row r="4079" spans="1:11" x14ac:dyDescent="0.25">
      <c r="A4079" t="s">
        <v>722</v>
      </c>
      <c r="B4079" t="s">
        <v>450</v>
      </c>
      <c r="C4079" t="s">
        <v>451</v>
      </c>
      <c r="D4079" t="str">
        <f>Clef_répartition[[#This Row],[Code association]]&amp;"_"&amp;Clef_répartition[[#This Row],[Nom association]]</f>
        <v xml:space="preserve">APEC_Association Intercommunale pour l'épuration des eaux usées de la Côte </v>
      </c>
      <c r="E4079">
        <f>COUNTIFS(D$2:D4079,Clef_répartition[[#This Row],[Code_Nom]],J$2:J4079,Clef_répartition[[#This Row],[Année]])</f>
        <v>15</v>
      </c>
      <c r="F4079">
        <f>IF(Clef_répartition[[#This Row],[Code_Nom]]=D4078,F4078-1,(COUNTIFS(Clef_répartition[Code_Nom],Clef_répartition[[#This Row],[Code_Nom]],Clef_répartition[Année],Clef_répartition[[#This Row],[Année]])))</f>
        <v>8</v>
      </c>
      <c r="G4079" t="str">
        <f>Clef_répartition[[#This Row],[Code_Nom]]&amp;"_"&amp;Clef_répartition[[#This Row],[Nombre]]&amp;"_"&amp;Clef_répartition[[#This Row],[Année]]</f>
        <v>APEC_Association Intercommunale pour l'épuration des eaux usées de la Côte _15_2018</v>
      </c>
      <c r="H4079">
        <v>5429</v>
      </c>
      <c r="I4079" t="s">
        <v>162</v>
      </c>
      <c r="J4079">
        <v>2018</v>
      </c>
      <c r="K4079">
        <v>1.15E-2</v>
      </c>
    </row>
    <row r="4080" spans="1:11" x14ac:dyDescent="0.25">
      <c r="A4080" t="s">
        <v>722</v>
      </c>
      <c r="B4080" t="s">
        <v>450</v>
      </c>
      <c r="C4080" t="s">
        <v>451</v>
      </c>
      <c r="D4080" t="str">
        <f>Clef_répartition[[#This Row],[Code association]]&amp;"_"&amp;Clef_répartition[[#This Row],[Nom association]]</f>
        <v xml:space="preserve">APEC_Association Intercommunale pour l'épuration des eaux usées de la Côte </v>
      </c>
      <c r="E4080">
        <f>COUNTIFS(D$2:D4080,Clef_répartition[[#This Row],[Code_Nom]],J$2:J4080,Clef_répartition[[#This Row],[Année]])</f>
        <v>16</v>
      </c>
      <c r="F4080">
        <f>IF(Clef_répartition[[#This Row],[Code_Nom]]=D4079,F4079-1,(COUNTIFS(Clef_répartition[Code_Nom],Clef_répartition[[#This Row],[Code_Nom]],Clef_répartition[Année],Clef_répartition[[#This Row],[Année]])))</f>
        <v>7</v>
      </c>
      <c r="G4080" t="str">
        <f>Clef_répartition[[#This Row],[Code_Nom]]&amp;"_"&amp;Clef_répartition[[#This Row],[Nombre]]&amp;"_"&amp;Clef_répartition[[#This Row],[Année]]</f>
        <v>APEC_Association Intercommunale pour l'épuration des eaux usées de la Côte _16_2018</v>
      </c>
      <c r="H4080">
        <v>5858</v>
      </c>
      <c r="I4080" t="s">
        <v>165</v>
      </c>
      <c r="J4080">
        <v>2018</v>
      </c>
      <c r="K4080">
        <v>1.6500000000000001E-2</v>
      </c>
    </row>
    <row r="4081" spans="1:11" x14ac:dyDescent="0.25">
      <c r="A4081" t="s">
        <v>722</v>
      </c>
      <c r="B4081" t="s">
        <v>450</v>
      </c>
      <c r="C4081" t="s">
        <v>451</v>
      </c>
      <c r="D4081" t="str">
        <f>Clef_répartition[[#This Row],[Code association]]&amp;"_"&amp;Clef_répartition[[#This Row],[Nom association]]</f>
        <v xml:space="preserve">APEC_Association Intercommunale pour l'épuration des eaux usées de la Côte </v>
      </c>
      <c r="E4081">
        <f>COUNTIFS(D$2:D4081,Clef_répartition[[#This Row],[Code_Nom]],J$2:J4081,Clef_répartition[[#This Row],[Année]])</f>
        <v>17</v>
      </c>
      <c r="F4081">
        <f>IF(Clef_répartition[[#This Row],[Code_Nom]]=D4080,F4080-1,(COUNTIFS(Clef_répartition[Code_Nom],Clef_répartition[[#This Row],[Code_Nom]],Clef_répartition[Année],Clef_répartition[[#This Row],[Année]])))</f>
        <v>6</v>
      </c>
      <c r="G4081" t="str">
        <f>Clef_répartition[[#This Row],[Code_Nom]]&amp;"_"&amp;Clef_répartition[[#This Row],[Nombre]]&amp;"_"&amp;Clef_répartition[[#This Row],[Année]]</f>
        <v>APEC_Association Intercommunale pour l'épuration des eaux usées de la Côte _17_2018</v>
      </c>
      <c r="H4081">
        <v>5430</v>
      </c>
      <c r="I4081" t="s">
        <v>171</v>
      </c>
      <c r="J4081">
        <v>2018</v>
      </c>
      <c r="K4081">
        <v>1.2E-2</v>
      </c>
    </row>
    <row r="4082" spans="1:11" x14ac:dyDescent="0.25">
      <c r="A4082" t="s">
        <v>722</v>
      </c>
      <c r="B4082" t="s">
        <v>450</v>
      </c>
      <c r="C4082" t="s">
        <v>451</v>
      </c>
      <c r="D4082" t="str">
        <f>Clef_répartition[[#This Row],[Code association]]&amp;"_"&amp;Clef_répartition[[#This Row],[Nom association]]</f>
        <v xml:space="preserve">APEC_Association Intercommunale pour l'épuration des eaux usées de la Côte </v>
      </c>
      <c r="E4082">
        <f>COUNTIFS(D$2:D4082,Clef_répartition[[#This Row],[Code_Nom]],J$2:J4082,Clef_répartition[[#This Row],[Année]])</f>
        <v>18</v>
      </c>
      <c r="F4082">
        <f>IF(Clef_répartition[[#This Row],[Code_Nom]]=D4081,F4081-1,(COUNTIFS(Clef_répartition[Code_Nom],Clef_répartition[[#This Row],[Code_Nom]],Clef_répartition[Année],Clef_répartition[[#This Row],[Année]])))</f>
        <v>5</v>
      </c>
      <c r="G4082" t="str">
        <f>Clef_répartition[[#This Row],[Code_Nom]]&amp;"_"&amp;Clef_répartition[[#This Row],[Nombre]]&amp;"_"&amp;Clef_répartition[[#This Row],[Année]]</f>
        <v>APEC_Association Intercommunale pour l'épuration des eaux usées de la Côte _18_2018</v>
      </c>
      <c r="H4082">
        <v>5725</v>
      </c>
      <c r="I4082" t="s">
        <v>219</v>
      </c>
      <c r="J4082">
        <v>2018</v>
      </c>
      <c r="K4082">
        <v>5.0000000000000001E-4</v>
      </c>
    </row>
    <row r="4083" spans="1:11" x14ac:dyDescent="0.25">
      <c r="A4083" t="s">
        <v>722</v>
      </c>
      <c r="B4083" t="s">
        <v>450</v>
      </c>
      <c r="C4083" t="s">
        <v>451</v>
      </c>
      <c r="D4083" t="str">
        <f>Clef_répartition[[#This Row],[Code association]]&amp;"_"&amp;Clef_répartition[[#This Row],[Nom association]]</f>
        <v xml:space="preserve">APEC_Association Intercommunale pour l'épuration des eaux usées de la Côte </v>
      </c>
      <c r="E4083">
        <f>COUNTIFS(D$2:D4083,Clef_répartition[[#This Row],[Code_Nom]],J$2:J4083,Clef_répartition[[#This Row],[Année]])</f>
        <v>19</v>
      </c>
      <c r="F4083">
        <f>IF(Clef_répartition[[#This Row],[Code_Nom]]=D4082,F4082-1,(COUNTIFS(Clef_répartition[Code_Nom],Clef_répartition[[#This Row],[Code_Nom]],Clef_répartition[Année],Clef_répartition[[#This Row],[Année]])))</f>
        <v>4</v>
      </c>
      <c r="G4083" t="str">
        <f>Clef_répartition[[#This Row],[Code_Nom]]&amp;"_"&amp;Clef_répartition[[#This Row],[Nombre]]&amp;"_"&amp;Clef_répartition[[#This Row],[Année]]</f>
        <v>APEC_Association Intercommunale pour l'épuration des eaux usées de la Côte _19_2018</v>
      </c>
      <c r="H4083">
        <v>5727</v>
      </c>
      <c r="I4083" t="s">
        <v>243</v>
      </c>
      <c r="J4083">
        <v>2018</v>
      </c>
      <c r="K4083">
        <v>6.9500000000000006E-2</v>
      </c>
    </row>
    <row r="4084" spans="1:11" x14ac:dyDescent="0.25">
      <c r="A4084" t="s">
        <v>722</v>
      </c>
      <c r="B4084" t="s">
        <v>450</v>
      </c>
      <c r="C4084" t="s">
        <v>451</v>
      </c>
      <c r="D4084" t="str">
        <f>Clef_répartition[[#This Row],[Code association]]&amp;"_"&amp;Clef_répartition[[#This Row],[Nom association]]</f>
        <v xml:space="preserve">APEC_Association Intercommunale pour l'épuration des eaux usées de la Côte </v>
      </c>
      <c r="E4084">
        <f>COUNTIFS(D$2:D4084,Clef_répartition[[#This Row],[Code_Nom]],J$2:J4084,Clef_répartition[[#This Row],[Année]])</f>
        <v>20</v>
      </c>
      <c r="F4084">
        <f>IF(Clef_répartition[[#This Row],[Code_Nom]]=D4083,F4083-1,(COUNTIFS(Clef_répartition[Code_Nom],Clef_répartition[[#This Row],[Code_Nom]],Clef_répartition[Année],Clef_répartition[[#This Row],[Année]])))</f>
        <v>3</v>
      </c>
      <c r="G4084" t="str">
        <f>Clef_répartition[[#This Row],[Code_Nom]]&amp;"_"&amp;Clef_répartition[[#This Row],[Nombre]]&amp;"_"&amp;Clef_répartition[[#This Row],[Année]]</f>
        <v>APEC_Association Intercommunale pour l'épuration des eaux usées de la Côte _20_2018</v>
      </c>
      <c r="H4084">
        <v>5730</v>
      </c>
      <c r="I4084" t="s">
        <v>265</v>
      </c>
      <c r="J4084">
        <v>2018</v>
      </c>
      <c r="K4084">
        <v>3.7499999999999999E-2</v>
      </c>
    </row>
    <row r="4085" spans="1:11" x14ac:dyDescent="0.25">
      <c r="A4085" t="s">
        <v>722</v>
      </c>
      <c r="B4085" t="s">
        <v>450</v>
      </c>
      <c r="C4085" t="s">
        <v>451</v>
      </c>
      <c r="D4085" t="str">
        <f>Clef_répartition[[#This Row],[Code association]]&amp;"_"&amp;Clef_répartition[[#This Row],[Nom association]]</f>
        <v xml:space="preserve">APEC_Association Intercommunale pour l'épuration des eaux usées de la Côte </v>
      </c>
      <c r="E4085">
        <f>COUNTIFS(D$2:D4085,Clef_répartition[[#This Row],[Code_Nom]],J$2:J4085,Clef_répartition[[#This Row],[Année]])</f>
        <v>21</v>
      </c>
      <c r="F4085">
        <f>IF(Clef_répartition[[#This Row],[Code_Nom]]=D4084,F4084-1,(COUNTIFS(Clef_répartition[Code_Nom],Clef_répartition[[#This Row],[Code_Nom]],Clef_répartition[Année],Clef_répartition[[#This Row],[Année]])))</f>
        <v>2</v>
      </c>
      <c r="G4085" t="str">
        <f>Clef_répartition[[#This Row],[Code_Nom]]&amp;"_"&amp;Clef_répartition[[#This Row],[Nombre]]&amp;"_"&amp;Clef_répartition[[#This Row],[Année]]</f>
        <v>APEC_Association Intercommunale pour l'épuration des eaux usées de la Côte _21_2018</v>
      </c>
      <c r="H4085">
        <v>5732</v>
      </c>
      <c r="I4085" t="s">
        <v>279</v>
      </c>
      <c r="J4085">
        <v>2018</v>
      </c>
      <c r="K4085">
        <v>3.5499999999999997E-2</v>
      </c>
    </row>
    <row r="4086" spans="1:11" x14ac:dyDescent="0.25">
      <c r="A4086" t="s">
        <v>722</v>
      </c>
      <c r="B4086" t="s">
        <v>450</v>
      </c>
      <c r="C4086" t="s">
        <v>451</v>
      </c>
      <c r="D4086" t="str">
        <f>Clef_répartition[[#This Row],[Code association]]&amp;"_"&amp;Clef_répartition[[#This Row],[Nom association]]</f>
        <v xml:space="preserve">APEC_Association Intercommunale pour l'épuration des eaux usées de la Côte </v>
      </c>
      <c r="E4086">
        <f>COUNTIFS(D$2:D4086,Clef_répartition[[#This Row],[Code_Nom]],J$2:J4086,Clef_répartition[[#This Row],[Année]])</f>
        <v>22</v>
      </c>
      <c r="F4086">
        <f>IF(Clef_répartition[[#This Row],[Code_Nom]]=D4085,F4085-1,(COUNTIFS(Clef_répartition[Code_Nom],Clef_répartition[[#This Row],[Code_Nom]],Clef_répartition[Année],Clef_répartition[[#This Row],[Année]])))</f>
        <v>1</v>
      </c>
      <c r="G4086" t="str">
        <f>Clef_répartition[[#This Row],[Code_Nom]]&amp;"_"&amp;Clef_répartition[[#This Row],[Nombre]]&amp;"_"&amp;Clef_répartition[[#This Row],[Année]]</f>
        <v>APEC_Association Intercommunale pour l'épuration des eaux usées de la Côte _22_2018</v>
      </c>
      <c r="H4086">
        <v>5863</v>
      </c>
      <c r="I4086" t="s">
        <v>287</v>
      </c>
      <c r="J4086">
        <v>2018</v>
      </c>
      <c r="K4086">
        <v>1.0500000000000001E-2</v>
      </c>
    </row>
    <row r="4087" spans="1:11" x14ac:dyDescent="0.25">
      <c r="A4087" t="s">
        <v>722</v>
      </c>
      <c r="B4087" t="s">
        <v>596</v>
      </c>
      <c r="C4087" t="s">
        <v>597</v>
      </c>
      <c r="D4087" t="str">
        <f>Clef_répartition[[#This Row],[Code association]]&amp;"_"&amp;Clef_répartition[[#This Row],[Nom association]]</f>
        <v>APEJ_Association pour l'enfance et la jeunesse de Terre Sainte</v>
      </c>
      <c r="E4087">
        <f>COUNTIFS(D$2:D4087,Clef_répartition[[#This Row],[Code_Nom]],J$2:J4087,Clef_répartition[[#This Row],[Année]])</f>
        <v>1</v>
      </c>
      <c r="F4087">
        <f>IF(Clef_répartition[[#This Row],[Code_Nom]]=D4086,F4086-1,(COUNTIFS(Clef_répartition[Code_Nom],Clef_répartition[[#This Row],[Code_Nom]],Clef_répartition[Année],Clef_répartition[[#This Row],[Année]])))</f>
        <v>9</v>
      </c>
      <c r="G4087" t="str">
        <f>Clef_répartition[[#This Row],[Code_Nom]]&amp;"_"&amp;Clef_répartition[[#This Row],[Nombre]]&amp;"_"&amp;Clef_répartition[[#This Row],[Année]]</f>
        <v>APEJ_Association pour l'enfance et la jeunesse de Terre Sainte_1_2018</v>
      </c>
      <c r="H4087">
        <v>5705</v>
      </c>
      <c r="I4087" t="s">
        <v>27</v>
      </c>
      <c r="J4087">
        <v>2018</v>
      </c>
      <c r="K4087">
        <v>0</v>
      </c>
    </row>
    <row r="4088" spans="1:11" x14ac:dyDescent="0.25">
      <c r="A4088" t="s">
        <v>722</v>
      </c>
      <c r="B4088" t="s">
        <v>596</v>
      </c>
      <c r="C4088" t="s">
        <v>597</v>
      </c>
      <c r="D4088" t="str">
        <f>Clef_répartition[[#This Row],[Code association]]&amp;"_"&amp;Clef_répartition[[#This Row],[Nom association]]</f>
        <v>APEJ_Association pour l'enfance et la jeunesse de Terre Sainte</v>
      </c>
      <c r="E4088">
        <f>COUNTIFS(D$2:D4088,Clef_répartition[[#This Row],[Code_Nom]],J$2:J4088,Clef_répartition[[#This Row],[Année]])</f>
        <v>2</v>
      </c>
      <c r="F4088">
        <f>IF(Clef_répartition[[#This Row],[Code_Nom]]=D4087,F4087-1,(COUNTIFS(Clef_répartition[Code_Nom],Clef_répartition[[#This Row],[Code_Nom]],Clef_répartition[Année],Clef_répartition[[#This Row],[Année]])))</f>
        <v>8</v>
      </c>
      <c r="G4088" t="str">
        <f>Clef_répartition[[#This Row],[Code_Nom]]&amp;"_"&amp;Clef_répartition[[#This Row],[Nombre]]&amp;"_"&amp;Clef_répartition[[#This Row],[Année]]</f>
        <v>APEJ_Association pour l'enfance et la jeunesse de Terre Sainte_2_2018</v>
      </c>
      <c r="H4088">
        <v>5707</v>
      </c>
      <c r="I4088" t="s">
        <v>52</v>
      </c>
      <c r="J4088">
        <v>2018</v>
      </c>
      <c r="K4088">
        <v>0</v>
      </c>
    </row>
    <row r="4089" spans="1:11" x14ac:dyDescent="0.25">
      <c r="A4089" t="s">
        <v>722</v>
      </c>
      <c r="B4089" t="s">
        <v>596</v>
      </c>
      <c r="C4089" t="s">
        <v>597</v>
      </c>
      <c r="D4089" t="str">
        <f>Clef_répartition[[#This Row],[Code association]]&amp;"_"&amp;Clef_répartition[[#This Row],[Nom association]]</f>
        <v>APEJ_Association pour l'enfance et la jeunesse de Terre Sainte</v>
      </c>
      <c r="E4089">
        <f>COUNTIFS(D$2:D4089,Clef_répartition[[#This Row],[Code_Nom]],J$2:J4089,Clef_répartition[[#This Row],[Année]])</f>
        <v>3</v>
      </c>
      <c r="F4089">
        <f>IF(Clef_répartition[[#This Row],[Code_Nom]]=D4088,F4088-1,(COUNTIFS(Clef_répartition[Code_Nom],Clef_répartition[[#This Row],[Code_Nom]],Clef_répartition[Année],Clef_répartition[[#This Row],[Année]])))</f>
        <v>7</v>
      </c>
      <c r="G4089" t="str">
        <f>Clef_répartition[[#This Row],[Code_Nom]]&amp;"_"&amp;Clef_répartition[[#This Row],[Nombre]]&amp;"_"&amp;Clef_répartition[[#This Row],[Année]]</f>
        <v>APEJ_Association pour l'enfance et la jeunesse de Terre Sainte_3_2018</v>
      </c>
      <c r="H4089">
        <v>5708</v>
      </c>
      <c r="I4089" t="s">
        <v>53</v>
      </c>
      <c r="J4089">
        <v>2018</v>
      </c>
      <c r="K4089">
        <v>0</v>
      </c>
    </row>
    <row r="4090" spans="1:11" x14ac:dyDescent="0.25">
      <c r="A4090" t="s">
        <v>722</v>
      </c>
      <c r="B4090" t="s">
        <v>596</v>
      </c>
      <c r="C4090" t="s">
        <v>597</v>
      </c>
      <c r="D4090" t="str">
        <f>Clef_répartition[[#This Row],[Code association]]&amp;"_"&amp;Clef_répartition[[#This Row],[Nom association]]</f>
        <v>APEJ_Association pour l'enfance et la jeunesse de Terre Sainte</v>
      </c>
      <c r="E4090">
        <f>COUNTIFS(D$2:D4090,Clef_répartition[[#This Row],[Code_Nom]],J$2:J4090,Clef_répartition[[#This Row],[Année]])</f>
        <v>4</v>
      </c>
      <c r="F4090">
        <f>IF(Clef_répartition[[#This Row],[Code_Nom]]=D4089,F4089-1,(COUNTIFS(Clef_répartition[Code_Nom],Clef_répartition[[#This Row],[Code_Nom]],Clef_répartition[Année],Clef_répartition[[#This Row],[Année]])))</f>
        <v>6</v>
      </c>
      <c r="G4090" t="str">
        <f>Clef_répartition[[#This Row],[Code_Nom]]&amp;"_"&amp;Clef_répartition[[#This Row],[Nombre]]&amp;"_"&amp;Clef_répartition[[#This Row],[Année]]</f>
        <v>APEJ_Association pour l'enfance et la jeunesse de Terre Sainte_4_2018</v>
      </c>
      <c r="H4090">
        <v>5711</v>
      </c>
      <c r="I4090" t="s">
        <v>70</v>
      </c>
      <c r="J4090">
        <v>2018</v>
      </c>
      <c r="K4090">
        <v>0</v>
      </c>
    </row>
    <row r="4091" spans="1:11" x14ac:dyDescent="0.25">
      <c r="A4091" t="s">
        <v>722</v>
      </c>
      <c r="B4091" t="s">
        <v>596</v>
      </c>
      <c r="C4091" t="s">
        <v>597</v>
      </c>
      <c r="D4091" t="str">
        <f>Clef_répartition[[#This Row],[Code association]]&amp;"_"&amp;Clef_répartition[[#This Row],[Nom association]]</f>
        <v>APEJ_Association pour l'enfance et la jeunesse de Terre Sainte</v>
      </c>
      <c r="E4091">
        <f>COUNTIFS(D$2:D4091,Clef_répartition[[#This Row],[Code_Nom]],J$2:J4091,Clef_répartition[[#This Row],[Année]])</f>
        <v>5</v>
      </c>
      <c r="F4091">
        <f>IF(Clef_répartition[[#This Row],[Code_Nom]]=D4090,F4090-1,(COUNTIFS(Clef_répartition[Code_Nom],Clef_répartition[[#This Row],[Code_Nom]],Clef_répartition[Année],Clef_répartition[[#This Row],[Année]])))</f>
        <v>5</v>
      </c>
      <c r="G4091" t="str">
        <f>Clef_répartition[[#This Row],[Code_Nom]]&amp;"_"&amp;Clef_répartition[[#This Row],[Nombre]]&amp;"_"&amp;Clef_répartition[[#This Row],[Année]]</f>
        <v>APEJ_Association pour l'enfance et la jeunesse de Terre Sainte_5_2018</v>
      </c>
      <c r="H4091">
        <v>5712</v>
      </c>
      <c r="I4091" t="s">
        <v>72</v>
      </c>
      <c r="J4091">
        <v>2018</v>
      </c>
      <c r="K4091">
        <v>0</v>
      </c>
    </row>
    <row r="4092" spans="1:11" x14ac:dyDescent="0.25">
      <c r="A4092" t="s">
        <v>722</v>
      </c>
      <c r="B4092" t="s">
        <v>596</v>
      </c>
      <c r="C4092" t="s">
        <v>597</v>
      </c>
      <c r="D4092" t="str">
        <f>Clef_répartition[[#This Row],[Code association]]&amp;"_"&amp;Clef_répartition[[#This Row],[Nom association]]</f>
        <v>APEJ_Association pour l'enfance et la jeunesse de Terre Sainte</v>
      </c>
      <c r="E4092">
        <f>COUNTIFS(D$2:D4092,Clef_répartition[[#This Row],[Code_Nom]],J$2:J4092,Clef_répartition[[#This Row],[Année]])</f>
        <v>6</v>
      </c>
      <c r="F4092">
        <f>IF(Clef_répartition[[#This Row],[Code_Nom]]=D4091,F4091-1,(COUNTIFS(Clef_répartition[Code_Nom],Clef_répartition[[#This Row],[Code_Nom]],Clef_répartition[Année],Clef_répartition[[#This Row],[Année]])))</f>
        <v>4</v>
      </c>
      <c r="G4092" t="str">
        <f>Clef_répartition[[#This Row],[Code_Nom]]&amp;"_"&amp;Clef_répartition[[#This Row],[Nombre]]&amp;"_"&amp;Clef_répartition[[#This Row],[Année]]</f>
        <v>APEJ_Association pour l'enfance et la jeunesse de Terre Sainte_6_2018</v>
      </c>
      <c r="H4092">
        <v>5713</v>
      </c>
      <c r="I4092" t="s">
        <v>80</v>
      </c>
      <c r="J4092">
        <v>2018</v>
      </c>
      <c r="K4092">
        <v>0</v>
      </c>
    </row>
    <row r="4093" spans="1:11" x14ac:dyDescent="0.25">
      <c r="A4093" t="s">
        <v>722</v>
      </c>
      <c r="B4093" t="s">
        <v>596</v>
      </c>
      <c r="C4093" t="s">
        <v>597</v>
      </c>
      <c r="D4093" t="str">
        <f>Clef_répartition[[#This Row],[Code association]]&amp;"_"&amp;Clef_répartition[[#This Row],[Nom association]]</f>
        <v>APEJ_Association pour l'enfance et la jeunesse de Terre Sainte</v>
      </c>
      <c r="E4093">
        <f>COUNTIFS(D$2:D4093,Clef_répartition[[#This Row],[Code_Nom]],J$2:J4093,Clef_répartition[[#This Row],[Année]])</f>
        <v>7</v>
      </c>
      <c r="F4093">
        <f>IF(Clef_répartition[[#This Row],[Code_Nom]]=D4092,F4092-1,(COUNTIFS(Clef_répartition[Code_Nom],Clef_répartition[[#This Row],[Code_Nom]],Clef_répartition[Année],Clef_répartition[[#This Row],[Année]])))</f>
        <v>3</v>
      </c>
      <c r="G4093" t="str">
        <f>Clef_répartition[[#This Row],[Code_Nom]]&amp;"_"&amp;Clef_répartition[[#This Row],[Nombre]]&amp;"_"&amp;Clef_répartition[[#This Row],[Année]]</f>
        <v>APEJ_Association pour l'enfance et la jeunesse de Terre Sainte_7_2018</v>
      </c>
      <c r="H4093">
        <v>5717</v>
      </c>
      <c r="I4093" t="s">
        <v>118</v>
      </c>
      <c r="J4093">
        <v>2018</v>
      </c>
      <c r="K4093">
        <v>0</v>
      </c>
    </row>
    <row r="4094" spans="1:11" x14ac:dyDescent="0.25">
      <c r="A4094" t="s">
        <v>722</v>
      </c>
      <c r="B4094" t="s">
        <v>596</v>
      </c>
      <c r="C4094" t="s">
        <v>597</v>
      </c>
      <c r="D4094" t="str">
        <f>Clef_répartition[[#This Row],[Code association]]&amp;"_"&amp;Clef_répartition[[#This Row],[Nom association]]</f>
        <v>APEJ_Association pour l'enfance et la jeunesse de Terre Sainte</v>
      </c>
      <c r="E4094">
        <f>COUNTIFS(D$2:D4094,Clef_répartition[[#This Row],[Code_Nom]],J$2:J4094,Clef_répartition[[#This Row],[Année]])</f>
        <v>8</v>
      </c>
      <c r="F4094">
        <f>IF(Clef_répartition[[#This Row],[Code_Nom]]=D4093,F4093-1,(COUNTIFS(Clef_répartition[Code_Nom],Clef_répartition[[#This Row],[Code_Nom]],Clef_répartition[Année],Clef_répartition[[#This Row],[Année]])))</f>
        <v>2</v>
      </c>
      <c r="G4094" t="str">
        <f>Clef_répartition[[#This Row],[Code_Nom]]&amp;"_"&amp;Clef_répartition[[#This Row],[Nombre]]&amp;"_"&amp;Clef_répartition[[#This Row],[Année]]</f>
        <v>APEJ_Association pour l'enfance et la jeunesse de Terre Sainte_8_2018</v>
      </c>
      <c r="H4094">
        <v>5723</v>
      </c>
      <c r="I4094" t="s">
        <v>176</v>
      </c>
      <c r="J4094">
        <v>2018</v>
      </c>
      <c r="K4094">
        <v>0</v>
      </c>
    </row>
    <row r="4095" spans="1:11" x14ac:dyDescent="0.25">
      <c r="A4095" t="s">
        <v>722</v>
      </c>
      <c r="B4095" t="s">
        <v>596</v>
      </c>
      <c r="C4095" t="s">
        <v>597</v>
      </c>
      <c r="D4095" t="str">
        <f>Clef_répartition[[#This Row],[Code association]]&amp;"_"&amp;Clef_répartition[[#This Row],[Nom association]]</f>
        <v>APEJ_Association pour l'enfance et la jeunesse de Terre Sainte</v>
      </c>
      <c r="E4095">
        <f>COUNTIFS(D$2:D4095,Clef_répartition[[#This Row],[Code_Nom]],J$2:J4095,Clef_répartition[[#This Row],[Année]])</f>
        <v>9</v>
      </c>
      <c r="F4095">
        <f>IF(Clef_répartition[[#This Row],[Code_Nom]]=D4094,F4094-1,(COUNTIFS(Clef_répartition[Code_Nom],Clef_répartition[[#This Row],[Code_Nom]],Clef_répartition[Année],Clef_répartition[[#This Row],[Année]])))</f>
        <v>1</v>
      </c>
      <c r="G4095" t="str">
        <f>Clef_répartition[[#This Row],[Code_Nom]]&amp;"_"&amp;Clef_répartition[[#This Row],[Nombre]]&amp;"_"&amp;Clef_répartition[[#This Row],[Année]]</f>
        <v>APEJ_Association pour l'enfance et la jeunesse de Terre Sainte_9_2018</v>
      </c>
      <c r="H4095">
        <v>5729</v>
      </c>
      <c r="I4095" t="s">
        <v>261</v>
      </c>
      <c r="J4095">
        <v>2018</v>
      </c>
      <c r="K4095">
        <v>0</v>
      </c>
    </row>
    <row r="4096" spans="1:11" x14ac:dyDescent="0.25">
      <c r="A4096" t="s">
        <v>722</v>
      </c>
      <c r="B4096" t="s">
        <v>434</v>
      </c>
      <c r="C4096" t="s">
        <v>435</v>
      </c>
      <c r="D4096" t="str">
        <f>Clef_répartition[[#This Row],[Code association]]&amp;"_"&amp;Clef_répartition[[#This Row],[Nom association]]</f>
        <v>APOL_Association Police Lavaux</v>
      </c>
      <c r="E4096">
        <f>COUNTIFS(D$2:D4096,Clef_répartition[[#This Row],[Code_Nom]],J$2:J4096,Clef_répartition[[#This Row],[Année]])</f>
        <v>1</v>
      </c>
      <c r="F4096">
        <f>IF(Clef_répartition[[#This Row],[Code_Nom]]=D4095,F4095-1,(COUNTIFS(Clef_répartition[Code_Nom],Clef_répartition[[#This Row],[Code_Nom]],Clef_répartition[Année],Clef_répartition[[#This Row],[Année]])))</f>
        <v>6</v>
      </c>
      <c r="G4096" t="str">
        <f>Clef_répartition[[#This Row],[Code_Nom]]&amp;"_"&amp;Clef_répartition[[#This Row],[Nombre]]&amp;"_"&amp;Clef_répartition[[#This Row],[Année]]</f>
        <v>APOL_Association Police Lavaux_1_2018</v>
      </c>
      <c r="H4096">
        <v>5613</v>
      </c>
      <c r="I4096" t="s">
        <v>33</v>
      </c>
      <c r="J4096">
        <v>2018</v>
      </c>
      <c r="K4096">
        <v>0.2112</v>
      </c>
    </row>
    <row r="4097" spans="1:11" x14ac:dyDescent="0.25">
      <c r="A4097" t="s">
        <v>722</v>
      </c>
      <c r="B4097" t="s">
        <v>434</v>
      </c>
      <c r="C4097" t="s">
        <v>435</v>
      </c>
      <c r="D4097" t="str">
        <f>Clef_répartition[[#This Row],[Code association]]&amp;"_"&amp;Clef_répartition[[#This Row],[Nom association]]</f>
        <v>APOL_Association Police Lavaux</v>
      </c>
      <c r="E4097">
        <f>COUNTIFS(D$2:D4097,Clef_répartition[[#This Row],[Code_Nom]],J$2:J4097,Clef_répartition[[#This Row],[Année]])</f>
        <v>2</v>
      </c>
      <c r="F4097">
        <f>IF(Clef_répartition[[#This Row],[Code_Nom]]=D4096,F4096-1,(COUNTIFS(Clef_répartition[Code_Nom],Clef_répartition[[#This Row],[Code_Nom]],Clef_répartition[Année],Clef_répartition[[#This Row],[Année]])))</f>
        <v>5</v>
      </c>
      <c r="G4097" t="str">
        <f>Clef_répartition[[#This Row],[Code_Nom]]&amp;"_"&amp;Clef_répartition[[#This Row],[Nombre]]&amp;"_"&amp;Clef_répartition[[#This Row],[Année]]</f>
        <v>APOL_Association Police Lavaux_2_2018</v>
      </c>
      <c r="H4097">
        <v>5601</v>
      </c>
      <c r="I4097" t="s">
        <v>66</v>
      </c>
      <c r="J4097">
        <v>2018</v>
      </c>
      <c r="K4097">
        <v>6.0979999999999999E-2</v>
      </c>
    </row>
    <row r="4098" spans="1:11" x14ac:dyDescent="0.25">
      <c r="A4098" t="s">
        <v>722</v>
      </c>
      <c r="B4098" t="s">
        <v>434</v>
      </c>
      <c r="C4098" t="s">
        <v>435</v>
      </c>
      <c r="D4098" t="str">
        <f>Clef_répartition[[#This Row],[Code association]]&amp;"_"&amp;Clef_répartition[[#This Row],[Nom association]]</f>
        <v>APOL_Association Police Lavaux</v>
      </c>
      <c r="E4098">
        <f>COUNTIFS(D$2:D4098,Clef_répartition[[#This Row],[Code_Nom]],J$2:J4098,Clef_répartition[[#This Row],[Année]])</f>
        <v>3</v>
      </c>
      <c r="F4098">
        <f>IF(Clef_répartition[[#This Row],[Code_Nom]]=D4097,F4097-1,(COUNTIFS(Clef_répartition[Code_Nom],Clef_répartition[[#This Row],[Code_Nom]],Clef_répartition[Année],Clef_répartition[[#This Row],[Année]])))</f>
        <v>4</v>
      </c>
      <c r="G4098" t="str">
        <f>Clef_répartition[[#This Row],[Code_Nom]]&amp;"_"&amp;Clef_répartition[[#This Row],[Nombre]]&amp;"_"&amp;Clef_répartition[[#This Row],[Année]]</f>
        <v>APOL_Association Police Lavaux_3_2018</v>
      </c>
      <c r="H4098">
        <v>5606</v>
      </c>
      <c r="I4098" t="s">
        <v>169</v>
      </c>
      <c r="J4098">
        <v>2018</v>
      </c>
      <c r="K4098">
        <v>0.63997000000000004</v>
      </c>
    </row>
    <row r="4099" spans="1:11" x14ac:dyDescent="0.25">
      <c r="A4099" t="s">
        <v>722</v>
      </c>
      <c r="B4099" t="s">
        <v>434</v>
      </c>
      <c r="C4099" t="s">
        <v>435</v>
      </c>
      <c r="D4099" t="str">
        <f>Clef_répartition[[#This Row],[Code association]]&amp;"_"&amp;Clef_répartition[[#This Row],[Nom association]]</f>
        <v>APOL_Association Police Lavaux</v>
      </c>
      <c r="E4099">
        <f>COUNTIFS(D$2:D4099,Clef_répartition[[#This Row],[Code_Nom]],J$2:J4099,Clef_répartition[[#This Row],[Année]])</f>
        <v>4</v>
      </c>
      <c r="F4099">
        <f>IF(Clef_répartition[[#This Row],[Code_Nom]]=D4098,F4098-1,(COUNTIFS(Clef_répartition[Code_Nom],Clef_répartition[[#This Row],[Code_Nom]],Clef_répartition[Année],Clef_répartition[[#This Row],[Année]])))</f>
        <v>3</v>
      </c>
      <c r="G4099" t="str">
        <f>Clef_répartition[[#This Row],[Code_Nom]]&amp;"_"&amp;Clef_répartition[[#This Row],[Nombre]]&amp;"_"&amp;Clef_répartition[[#This Row],[Année]]</f>
        <v>APOL_Association Police Lavaux_4_2018</v>
      </c>
      <c r="H4099">
        <v>5607</v>
      </c>
      <c r="I4099" t="s">
        <v>225</v>
      </c>
      <c r="J4099">
        <v>2018</v>
      </c>
      <c r="K4099">
        <v>7.0260000000000003E-2</v>
      </c>
    </row>
    <row r="4100" spans="1:11" x14ac:dyDescent="0.25">
      <c r="A4100" t="s">
        <v>722</v>
      </c>
      <c r="B4100" t="s">
        <v>434</v>
      </c>
      <c r="C4100" t="s">
        <v>435</v>
      </c>
      <c r="D4100" t="str">
        <f>Clef_répartition[[#This Row],[Code association]]&amp;"_"&amp;Clef_répartition[[#This Row],[Nom association]]</f>
        <v>APOL_Association Police Lavaux</v>
      </c>
      <c r="E4100">
        <f>COUNTIFS(D$2:D4100,Clef_répartition[[#This Row],[Code_Nom]],J$2:J4100,Clef_répartition[[#This Row],[Année]])</f>
        <v>5</v>
      </c>
      <c r="F4100">
        <f>IF(Clef_répartition[[#This Row],[Code_Nom]]=D4099,F4099-1,(COUNTIFS(Clef_répartition[Code_Nom],Clef_répartition[[#This Row],[Code_Nom]],Clef_répartition[Année],Clef_répartition[[#This Row],[Année]])))</f>
        <v>2</v>
      </c>
      <c r="G4100" t="str">
        <f>Clef_répartition[[#This Row],[Code_Nom]]&amp;"_"&amp;Clef_répartition[[#This Row],[Nombre]]&amp;"_"&amp;Clef_répartition[[#This Row],[Année]]</f>
        <v>APOL_Association Police Lavaux_5_2018</v>
      </c>
      <c r="H4100">
        <v>5609</v>
      </c>
      <c r="I4100" t="s">
        <v>230</v>
      </c>
      <c r="J4100">
        <v>2018</v>
      </c>
      <c r="K4100">
        <v>7.5700000000000003E-3</v>
      </c>
    </row>
    <row r="4101" spans="1:11" x14ac:dyDescent="0.25">
      <c r="A4101" t="s">
        <v>722</v>
      </c>
      <c r="B4101" t="s">
        <v>434</v>
      </c>
      <c r="C4101" t="s">
        <v>435</v>
      </c>
      <c r="D4101" t="str">
        <f>Clef_répartition[[#This Row],[Code association]]&amp;"_"&amp;Clef_répartition[[#This Row],[Nom association]]</f>
        <v>APOL_Association Police Lavaux</v>
      </c>
      <c r="E4101">
        <f>COUNTIFS(D$2:D4101,Clef_répartition[[#This Row],[Code_Nom]],J$2:J4101,Clef_répartition[[#This Row],[Année]])</f>
        <v>6</v>
      </c>
      <c r="F4101">
        <f>IF(Clef_répartition[[#This Row],[Code_Nom]]=D4100,F4100-1,(COUNTIFS(Clef_répartition[Code_Nom],Clef_répartition[[#This Row],[Code_Nom]],Clef_répartition[Année],Clef_répartition[[#This Row],[Année]])))</f>
        <v>1</v>
      </c>
      <c r="G4101" t="str">
        <f>Clef_répartition[[#This Row],[Code_Nom]]&amp;"_"&amp;Clef_répartition[[#This Row],[Nombre]]&amp;"_"&amp;Clef_répartition[[#This Row],[Année]]</f>
        <v>APOL_Association Police Lavaux_6_2018</v>
      </c>
      <c r="H4101">
        <v>5610</v>
      </c>
      <c r="I4101" t="s">
        <v>256</v>
      </c>
      <c r="J4101">
        <v>2018</v>
      </c>
      <c r="K4101">
        <v>1.0019999999999999E-2</v>
      </c>
    </row>
    <row r="4102" spans="1:11" x14ac:dyDescent="0.25">
      <c r="A4102" t="s">
        <v>722</v>
      </c>
      <c r="B4102" t="s">
        <v>459</v>
      </c>
      <c r="C4102" t="s">
        <v>460</v>
      </c>
      <c r="D4102" t="str">
        <f>Clef_répartition[[#This Row],[Code association]]&amp;"_"&amp;Clef_répartition[[#This Row],[Nom association]]</f>
        <v>ARAS Broye-Vully_Association Régionale d'Action Sociale Broye-Vully</v>
      </c>
      <c r="E4102">
        <f>COUNTIFS(D$2:D4102,Clef_répartition[[#This Row],[Code_Nom]],J$2:J4102,Clef_répartition[[#This Row],[Année]])</f>
        <v>1</v>
      </c>
      <c r="F4102">
        <f>IF(Clef_répartition[[#This Row],[Code_Nom]]=D4101,F4101-1,(COUNTIFS(Clef_répartition[Code_Nom],Clef_répartition[[#This Row],[Code_Nom]],Clef_répartition[Année],Clef_répartition[[#This Row],[Année]])))</f>
        <v>32</v>
      </c>
      <c r="G4102" t="str">
        <f>Clef_répartition[[#This Row],[Code_Nom]]&amp;"_"&amp;Clef_répartition[[#This Row],[Nombre]]&amp;"_"&amp;Clef_répartition[[#This Row],[Année]]</f>
        <v>ARAS Broye-Vully_Association Régionale d'Action Sociale Broye-Vully_1_2018</v>
      </c>
      <c r="H4102">
        <v>5451</v>
      </c>
      <c r="I4102" t="s">
        <v>10</v>
      </c>
      <c r="J4102">
        <v>2018</v>
      </c>
      <c r="K4102">
        <v>0.10059999999999999</v>
      </c>
    </row>
    <row r="4103" spans="1:11" x14ac:dyDescent="0.25">
      <c r="A4103" t="s">
        <v>722</v>
      </c>
      <c r="B4103" t="s">
        <v>459</v>
      </c>
      <c r="C4103" t="s">
        <v>460</v>
      </c>
      <c r="D4103" t="str">
        <f>Clef_répartition[[#This Row],[Code association]]&amp;"_"&amp;Clef_répartition[[#This Row],[Nom association]]</f>
        <v>ARAS Broye-Vully_Association Régionale d'Action Sociale Broye-Vully</v>
      </c>
      <c r="E4103">
        <f>COUNTIFS(D$2:D4103,Clef_répartition[[#This Row],[Code_Nom]],J$2:J4103,Clef_répartition[[#This Row],[Année]])</f>
        <v>2</v>
      </c>
      <c r="F4103">
        <f>IF(Clef_répartition[[#This Row],[Code_Nom]]=D4102,F4102-1,(COUNTIFS(Clef_répartition[Code_Nom],Clef_répartition[[#This Row],[Code_Nom]],Clef_répartition[Année],Clef_répartition[[#This Row],[Année]])))</f>
        <v>31</v>
      </c>
      <c r="G4103" t="str">
        <f>Clef_répartition[[#This Row],[Code_Nom]]&amp;"_"&amp;Clef_répartition[[#This Row],[Nombre]]&amp;"_"&amp;Clef_répartition[[#This Row],[Année]]</f>
        <v>ARAS Broye-Vully_Association Régionale d'Action Sociale Broye-Vully_2_2018</v>
      </c>
      <c r="H4103">
        <v>5663</v>
      </c>
      <c r="I4103" t="s">
        <v>461</v>
      </c>
      <c r="J4103">
        <v>2018</v>
      </c>
      <c r="K4103">
        <v>5.1000000000000004E-3</v>
      </c>
    </row>
    <row r="4104" spans="1:11" x14ac:dyDescent="0.25">
      <c r="A4104" t="s">
        <v>722</v>
      </c>
      <c r="B4104" t="s">
        <v>459</v>
      </c>
      <c r="C4104" t="s">
        <v>460</v>
      </c>
      <c r="D4104" t="str">
        <f>Clef_répartition[[#This Row],[Code association]]&amp;"_"&amp;Clef_répartition[[#This Row],[Nom association]]</f>
        <v>ARAS Broye-Vully_Association Régionale d'Action Sociale Broye-Vully</v>
      </c>
      <c r="E4104">
        <f>COUNTIFS(D$2:D4104,Clef_répartition[[#This Row],[Code_Nom]],J$2:J4104,Clef_répartition[[#This Row],[Année]])</f>
        <v>3</v>
      </c>
      <c r="F4104">
        <f>IF(Clef_répartition[[#This Row],[Code_Nom]]=D4103,F4103-1,(COUNTIFS(Clef_répartition[Code_Nom],Clef_répartition[[#This Row],[Code_Nom]],Clef_répartition[Année],Clef_répartition[[#This Row],[Année]])))</f>
        <v>30</v>
      </c>
      <c r="G4104" t="str">
        <f>Clef_répartition[[#This Row],[Code_Nom]]&amp;"_"&amp;Clef_répartition[[#This Row],[Nombre]]&amp;"_"&amp;Clef_répartition[[#This Row],[Année]]</f>
        <v>ARAS Broye-Vully_Association Régionale d'Action Sociale Broye-Vully_3_2018</v>
      </c>
      <c r="H4104">
        <v>5812</v>
      </c>
      <c r="I4104" t="s">
        <v>48</v>
      </c>
      <c r="J4104">
        <v>2018</v>
      </c>
      <c r="K4104">
        <v>3.2000000000000002E-3</v>
      </c>
    </row>
    <row r="4105" spans="1:11" x14ac:dyDescent="0.25">
      <c r="A4105" t="s">
        <v>722</v>
      </c>
      <c r="B4105" t="s">
        <v>459</v>
      </c>
      <c r="C4105" t="s">
        <v>460</v>
      </c>
      <c r="D4105" t="str">
        <f>Clef_répartition[[#This Row],[Code association]]&amp;"_"&amp;Clef_répartition[[#This Row],[Nom association]]</f>
        <v>ARAS Broye-Vully_Association Régionale d'Action Sociale Broye-Vully</v>
      </c>
      <c r="E4105">
        <f>COUNTIFS(D$2:D4105,Clef_répartition[[#This Row],[Code_Nom]],J$2:J4105,Clef_répartition[[#This Row],[Année]])</f>
        <v>4</v>
      </c>
      <c r="F4105">
        <f>IF(Clef_répartition[[#This Row],[Code_Nom]]=D4104,F4104-1,(COUNTIFS(Clef_répartition[Code_Nom],Clef_répartition[[#This Row],[Code_Nom]],Clef_répartition[Année],Clef_répartition[[#This Row],[Année]])))</f>
        <v>29</v>
      </c>
      <c r="G4105" t="str">
        <f>Clef_répartition[[#This Row],[Code_Nom]]&amp;"_"&amp;Clef_répartition[[#This Row],[Nombre]]&amp;"_"&amp;Clef_répartition[[#This Row],[Année]]</f>
        <v>ARAS Broye-Vully_Association Régionale d'Action Sociale Broye-Vully_4_2018</v>
      </c>
      <c r="H4105">
        <v>5665</v>
      </c>
      <c r="I4105" t="s">
        <v>57</v>
      </c>
      <c r="J4105">
        <v>2018</v>
      </c>
      <c r="K4105">
        <v>5.4999999999999997E-3</v>
      </c>
    </row>
    <row r="4106" spans="1:11" x14ac:dyDescent="0.25">
      <c r="A4106" t="s">
        <v>722</v>
      </c>
      <c r="B4106" t="s">
        <v>459</v>
      </c>
      <c r="C4106" t="s">
        <v>460</v>
      </c>
      <c r="D4106" t="str">
        <f>Clef_répartition[[#This Row],[Code association]]&amp;"_"&amp;Clef_répartition[[#This Row],[Nom association]]</f>
        <v>ARAS Broye-Vully_Association Régionale d'Action Sociale Broye-Vully</v>
      </c>
      <c r="E4106">
        <f>COUNTIFS(D$2:D4106,Clef_répartition[[#This Row],[Code_Nom]],J$2:J4106,Clef_répartition[[#This Row],[Année]])</f>
        <v>5</v>
      </c>
      <c r="F4106">
        <f>IF(Clef_répartition[[#This Row],[Code_Nom]]=D4105,F4105-1,(COUNTIFS(Clef_répartition[Code_Nom],Clef_répartition[[#This Row],[Code_Nom]],Clef_répartition[Année],Clef_répartition[[#This Row],[Année]])))</f>
        <v>28</v>
      </c>
      <c r="G4106" t="str">
        <f>Clef_répartition[[#This Row],[Code_Nom]]&amp;"_"&amp;Clef_répartition[[#This Row],[Nombre]]&amp;"_"&amp;Clef_répartition[[#This Row],[Année]]</f>
        <v>ARAS Broye-Vully_Association Régionale d'Action Sociale Broye-Vully_5_2018</v>
      </c>
      <c r="H4106">
        <v>5813</v>
      </c>
      <c r="I4106" t="s">
        <v>65</v>
      </c>
      <c r="J4106">
        <v>2018</v>
      </c>
      <c r="K4106">
        <v>1.09E-2</v>
      </c>
    </row>
    <row r="4107" spans="1:11" x14ac:dyDescent="0.25">
      <c r="A4107" t="s">
        <v>722</v>
      </c>
      <c r="B4107" t="s">
        <v>459</v>
      </c>
      <c r="C4107" t="s">
        <v>460</v>
      </c>
      <c r="D4107" t="str">
        <f>Clef_répartition[[#This Row],[Code association]]&amp;"_"&amp;Clef_répartition[[#This Row],[Nom association]]</f>
        <v>ARAS Broye-Vully_Association Régionale d'Action Sociale Broye-Vully</v>
      </c>
      <c r="E4107">
        <f>COUNTIFS(D$2:D4107,Clef_répartition[[#This Row],[Code_Nom]],J$2:J4107,Clef_répartition[[#This Row],[Année]])</f>
        <v>6</v>
      </c>
      <c r="F4107">
        <f>IF(Clef_répartition[[#This Row],[Code_Nom]]=D4106,F4106-1,(COUNTIFS(Clef_répartition[Code_Nom],Clef_répartition[[#This Row],[Code_Nom]],Clef_répartition[Année],Clef_répartition[[#This Row],[Année]])))</f>
        <v>27</v>
      </c>
      <c r="G4107" t="str">
        <f>Clef_répartition[[#This Row],[Code_Nom]]&amp;"_"&amp;Clef_répartition[[#This Row],[Nombre]]&amp;"_"&amp;Clef_répartition[[#This Row],[Année]]</f>
        <v>ARAS Broye-Vully_Association Régionale d'Action Sociale Broye-Vully_6_2018</v>
      </c>
      <c r="H4107">
        <v>5785</v>
      </c>
      <c r="I4107" t="s">
        <v>74</v>
      </c>
      <c r="J4107">
        <v>2018</v>
      </c>
      <c r="K4107">
        <v>1.04E-2</v>
      </c>
    </row>
    <row r="4108" spans="1:11" x14ac:dyDescent="0.25">
      <c r="A4108" t="s">
        <v>722</v>
      </c>
      <c r="B4108" t="s">
        <v>459</v>
      </c>
      <c r="C4108" t="s">
        <v>460</v>
      </c>
      <c r="D4108" t="str">
        <f>Clef_répartition[[#This Row],[Code association]]&amp;"_"&amp;Clef_répartition[[#This Row],[Nom association]]</f>
        <v>ARAS Broye-Vully_Association Régionale d'Action Sociale Broye-Vully</v>
      </c>
      <c r="E4108">
        <f>COUNTIFS(D$2:D4108,Clef_répartition[[#This Row],[Code_Nom]],J$2:J4108,Clef_répartition[[#This Row],[Année]])</f>
        <v>7</v>
      </c>
      <c r="F4108">
        <f>IF(Clef_répartition[[#This Row],[Code_Nom]]=D4107,F4107-1,(COUNTIFS(Clef_répartition[Code_Nom],Clef_répartition[[#This Row],[Code_Nom]],Clef_répartition[Année],Clef_répartition[[#This Row],[Année]])))</f>
        <v>26</v>
      </c>
      <c r="G4108" t="str">
        <f>Clef_répartition[[#This Row],[Code_Nom]]&amp;"_"&amp;Clef_répartition[[#This Row],[Nombre]]&amp;"_"&amp;Clef_répartition[[#This Row],[Année]]</f>
        <v>ARAS Broye-Vully_Association Régionale d'Action Sociale Broye-Vully_7_2018</v>
      </c>
      <c r="H4108">
        <v>5816</v>
      </c>
      <c r="I4108" t="s">
        <v>76</v>
      </c>
      <c r="J4108">
        <v>2018</v>
      </c>
      <c r="K4108">
        <v>5.8299999999999998E-2</v>
      </c>
    </row>
    <row r="4109" spans="1:11" x14ac:dyDescent="0.25">
      <c r="A4109" t="s">
        <v>722</v>
      </c>
      <c r="B4109" t="s">
        <v>459</v>
      </c>
      <c r="C4109" t="s">
        <v>460</v>
      </c>
      <c r="D4109" t="str">
        <f>Clef_répartition[[#This Row],[Code association]]&amp;"_"&amp;Clef_répartition[[#This Row],[Nom association]]</f>
        <v>ARAS Broye-Vully_Association Régionale d'Action Sociale Broye-Vully</v>
      </c>
      <c r="E4109">
        <f>COUNTIFS(D$2:D4109,Clef_répartition[[#This Row],[Code_Nom]],J$2:J4109,Clef_répartition[[#This Row],[Année]])</f>
        <v>8</v>
      </c>
      <c r="F4109">
        <f>IF(Clef_répartition[[#This Row],[Code_Nom]]=D4108,F4108-1,(COUNTIFS(Clef_répartition[Code_Nom],Clef_répartition[[#This Row],[Code_Nom]],Clef_répartition[Année],Clef_répartition[[#This Row],[Année]])))</f>
        <v>25</v>
      </c>
      <c r="G4109" t="str">
        <f>Clef_répartition[[#This Row],[Code_Nom]]&amp;"_"&amp;Clef_répartition[[#This Row],[Nombre]]&amp;"_"&amp;Clef_répartition[[#This Row],[Année]]</f>
        <v>ARAS Broye-Vully_Association Régionale d'Action Sociale Broye-Vully_8_2018</v>
      </c>
      <c r="H4109">
        <v>5456</v>
      </c>
      <c r="I4109" t="s">
        <v>87</v>
      </c>
      <c r="J4109">
        <v>2018</v>
      </c>
      <c r="K4109">
        <v>3.7900000000000003E-2</v>
      </c>
    </row>
    <row r="4110" spans="1:11" x14ac:dyDescent="0.25">
      <c r="A4110" t="s">
        <v>722</v>
      </c>
      <c r="B4110" t="s">
        <v>459</v>
      </c>
      <c r="C4110" t="s">
        <v>460</v>
      </c>
      <c r="D4110" t="str">
        <f>Clef_répartition[[#This Row],[Code association]]&amp;"_"&amp;Clef_répartition[[#This Row],[Nom association]]</f>
        <v>ARAS Broye-Vully_Association Régionale d'Action Sociale Broye-Vully</v>
      </c>
      <c r="E4110">
        <f>COUNTIFS(D$2:D4110,Clef_répartition[[#This Row],[Code_Nom]],J$2:J4110,Clef_répartition[[#This Row],[Année]])</f>
        <v>9</v>
      </c>
      <c r="F4110">
        <f>IF(Clef_répartition[[#This Row],[Code_Nom]]=D4109,F4109-1,(COUNTIFS(Clef_répartition[Code_Nom],Clef_répartition[[#This Row],[Code_Nom]],Clef_répartition[Année],Clef_répartition[[#This Row],[Année]])))</f>
        <v>24</v>
      </c>
      <c r="G4110" t="str">
        <f>Clef_répartition[[#This Row],[Code_Nom]]&amp;"_"&amp;Clef_répartition[[#This Row],[Nombre]]&amp;"_"&amp;Clef_répartition[[#This Row],[Année]]</f>
        <v>ARAS Broye-Vully_Association Régionale d'Action Sociale Broye-Vully_9_2018</v>
      </c>
      <c r="H4110">
        <v>5669</v>
      </c>
      <c r="I4110" t="s">
        <v>89</v>
      </c>
      <c r="J4110">
        <v>2018</v>
      </c>
      <c r="K4110">
        <v>7.4999999999999997E-3</v>
      </c>
    </row>
    <row r="4111" spans="1:11" x14ac:dyDescent="0.25">
      <c r="A4111" t="s">
        <v>722</v>
      </c>
      <c r="B4111" t="s">
        <v>459</v>
      </c>
      <c r="C4111" t="s">
        <v>460</v>
      </c>
      <c r="D4111" t="str">
        <f>Clef_répartition[[#This Row],[Code association]]&amp;"_"&amp;Clef_répartition[[#This Row],[Nom association]]</f>
        <v>ARAS Broye-Vully_Association Régionale d'Action Sociale Broye-Vully</v>
      </c>
      <c r="E4111">
        <f>COUNTIFS(D$2:D4111,Clef_répartition[[#This Row],[Code_Nom]],J$2:J4111,Clef_répartition[[#This Row],[Année]])</f>
        <v>10</v>
      </c>
      <c r="F4111">
        <f>IF(Clef_répartition[[#This Row],[Code_Nom]]=D4110,F4110-1,(COUNTIFS(Clef_répartition[Code_Nom],Clef_répartition[[#This Row],[Code_Nom]],Clef_répartition[Année],Clef_répartition[[#This Row],[Année]])))</f>
        <v>23</v>
      </c>
      <c r="G4111" t="str">
        <f>Clef_répartition[[#This Row],[Code_Nom]]&amp;"_"&amp;Clef_répartition[[#This Row],[Nombre]]&amp;"_"&amp;Clef_répartition[[#This Row],[Année]]</f>
        <v>ARAS Broye-Vully_Association Régionale d'Action Sociale Broye-Vully_10_2018</v>
      </c>
      <c r="H4111">
        <v>5671</v>
      </c>
      <c r="I4111" t="s">
        <v>95</v>
      </c>
      <c r="J4111">
        <v>2018</v>
      </c>
      <c r="K4111">
        <v>5.8999999999999999E-3</v>
      </c>
    </row>
    <row r="4112" spans="1:11" x14ac:dyDescent="0.25">
      <c r="A4112" t="s">
        <v>722</v>
      </c>
      <c r="B4112" t="s">
        <v>459</v>
      </c>
      <c r="C4112" t="s">
        <v>460</v>
      </c>
      <c r="D4112" t="str">
        <f>Clef_répartition[[#This Row],[Code association]]&amp;"_"&amp;Clef_répartition[[#This Row],[Nom association]]</f>
        <v>ARAS Broye-Vully_Association Régionale d'Action Sociale Broye-Vully</v>
      </c>
      <c r="E4112">
        <f>COUNTIFS(D$2:D4112,Clef_répartition[[#This Row],[Code_Nom]],J$2:J4112,Clef_répartition[[#This Row],[Année]])</f>
        <v>11</v>
      </c>
      <c r="F4112">
        <f>IF(Clef_répartition[[#This Row],[Code_Nom]]=D4111,F4111-1,(COUNTIFS(Clef_répartition[Code_Nom],Clef_répartition[[#This Row],[Code_Nom]],Clef_répartition[Année],Clef_répartition[[#This Row],[Année]])))</f>
        <v>22</v>
      </c>
      <c r="G4112" t="str">
        <f>Clef_répartition[[#This Row],[Code_Nom]]&amp;"_"&amp;Clef_répartition[[#This Row],[Nombre]]&amp;"_"&amp;Clef_répartition[[#This Row],[Année]]</f>
        <v>ARAS Broye-Vully_Association Régionale d'Action Sociale Broye-Vully_11_2018</v>
      </c>
      <c r="H4112">
        <v>5458</v>
      </c>
      <c r="I4112" t="s">
        <v>111</v>
      </c>
      <c r="J4112">
        <v>2018</v>
      </c>
      <c r="K4112">
        <v>2.12E-2</v>
      </c>
    </row>
    <row r="4113" spans="1:11" x14ac:dyDescent="0.25">
      <c r="A4113" t="s">
        <v>722</v>
      </c>
      <c r="B4113" t="s">
        <v>459</v>
      </c>
      <c r="C4113" t="s">
        <v>460</v>
      </c>
      <c r="D4113" t="str">
        <f>Clef_répartition[[#This Row],[Code association]]&amp;"_"&amp;Clef_répartition[[#This Row],[Nom association]]</f>
        <v>ARAS Broye-Vully_Association Régionale d'Action Sociale Broye-Vully</v>
      </c>
      <c r="E4113">
        <f>COUNTIFS(D$2:D4113,Clef_répartition[[#This Row],[Code_Nom]],J$2:J4113,Clef_répartition[[#This Row],[Année]])</f>
        <v>12</v>
      </c>
      <c r="F4113">
        <f>IF(Clef_répartition[[#This Row],[Code_Nom]]=D4112,F4112-1,(COUNTIFS(Clef_répartition[Code_Nom],Clef_répartition[[#This Row],[Code_Nom]],Clef_répartition[Année],Clef_répartition[[#This Row],[Année]])))</f>
        <v>21</v>
      </c>
      <c r="G4113" t="str">
        <f>Clef_répartition[[#This Row],[Code_Nom]]&amp;"_"&amp;Clef_répartition[[#This Row],[Nombre]]&amp;"_"&amp;Clef_répartition[[#This Row],[Année]]</f>
        <v>ARAS Broye-Vully_Association Régionale d'Action Sociale Broye-Vully_12_2018</v>
      </c>
      <c r="H4113">
        <v>5817</v>
      </c>
      <c r="I4113" t="s">
        <v>130</v>
      </c>
      <c r="J4113">
        <v>2018</v>
      </c>
      <c r="K4113">
        <v>2.1600000000000001E-2</v>
      </c>
    </row>
    <row r="4114" spans="1:11" x14ac:dyDescent="0.25">
      <c r="A4114" t="s">
        <v>722</v>
      </c>
      <c r="B4114" t="s">
        <v>459</v>
      </c>
      <c r="C4114" t="s">
        <v>460</v>
      </c>
      <c r="D4114" t="str">
        <f>Clef_répartition[[#This Row],[Code association]]&amp;"_"&amp;Clef_répartition[[#This Row],[Nom association]]</f>
        <v>ARAS Broye-Vully_Association Régionale d'Action Sociale Broye-Vully</v>
      </c>
      <c r="E4114">
        <f>COUNTIFS(D$2:D4114,Clef_répartition[[#This Row],[Code_Nom]],J$2:J4114,Clef_répartition[[#This Row],[Année]])</f>
        <v>13</v>
      </c>
      <c r="F4114">
        <f>IF(Clef_répartition[[#This Row],[Code_Nom]]=D4113,F4113-1,(COUNTIFS(Clef_répartition[Code_Nom],Clef_répartition[[#This Row],[Code_Nom]],Clef_répartition[Année],Clef_répartition[[#This Row],[Année]])))</f>
        <v>20</v>
      </c>
      <c r="G4114" t="str">
        <f>Clef_répartition[[#This Row],[Code_Nom]]&amp;"_"&amp;Clef_répartition[[#This Row],[Nombre]]&amp;"_"&amp;Clef_répartition[[#This Row],[Année]]</f>
        <v>ARAS Broye-Vully_Association Régionale d'Action Sociale Broye-Vully_13_2018</v>
      </c>
      <c r="H4114">
        <v>5819</v>
      </c>
      <c r="I4114" t="s">
        <v>136</v>
      </c>
      <c r="J4114">
        <v>2018</v>
      </c>
      <c r="K4114">
        <v>8.2000000000000007E-3</v>
      </c>
    </row>
    <row r="4115" spans="1:11" x14ac:dyDescent="0.25">
      <c r="A4115" t="s">
        <v>722</v>
      </c>
      <c r="B4115" t="s">
        <v>459</v>
      </c>
      <c r="C4115" t="s">
        <v>460</v>
      </c>
      <c r="D4115" t="str">
        <f>Clef_répartition[[#This Row],[Code association]]&amp;"_"&amp;Clef_répartition[[#This Row],[Nom association]]</f>
        <v>ARAS Broye-Vully_Association Régionale d'Action Sociale Broye-Vully</v>
      </c>
      <c r="E4115">
        <f>COUNTIFS(D$2:D4115,Clef_répartition[[#This Row],[Code_Nom]],J$2:J4115,Clef_répartition[[#This Row],[Année]])</f>
        <v>14</v>
      </c>
      <c r="F4115">
        <f>IF(Clef_répartition[[#This Row],[Code_Nom]]=D4114,F4114-1,(COUNTIFS(Clef_répartition[Code_Nom],Clef_répartition[[#This Row],[Code_Nom]],Clef_répartition[Année],Clef_répartition[[#This Row],[Année]])))</f>
        <v>19</v>
      </c>
      <c r="G4115" t="str">
        <f>Clef_répartition[[#This Row],[Code_Nom]]&amp;"_"&amp;Clef_répartition[[#This Row],[Nombre]]&amp;"_"&amp;Clef_répartition[[#This Row],[Année]]</f>
        <v>ARAS Broye-Vully_Association Régionale d'Action Sociale Broye-Vully_14_2018</v>
      </c>
      <c r="H4115">
        <v>5673</v>
      </c>
      <c r="I4115" t="s">
        <v>137</v>
      </c>
      <c r="J4115">
        <v>2018</v>
      </c>
      <c r="K4115">
        <v>9.1999999999999998E-3</v>
      </c>
    </row>
    <row r="4116" spans="1:11" x14ac:dyDescent="0.25">
      <c r="A4116" t="s">
        <v>722</v>
      </c>
      <c r="B4116" t="s">
        <v>459</v>
      </c>
      <c r="C4116" t="s">
        <v>460</v>
      </c>
      <c r="D4116" t="str">
        <f>Clef_répartition[[#This Row],[Code association]]&amp;"_"&amp;Clef_répartition[[#This Row],[Nom association]]</f>
        <v>ARAS Broye-Vully_Association Régionale d'Action Sociale Broye-Vully</v>
      </c>
      <c r="E4116">
        <f>COUNTIFS(D$2:D4116,Clef_répartition[[#This Row],[Code_Nom]],J$2:J4116,Clef_répartition[[#This Row],[Année]])</f>
        <v>15</v>
      </c>
      <c r="F4116">
        <f>IF(Clef_répartition[[#This Row],[Code_Nom]]=D4115,F4115-1,(COUNTIFS(Clef_répartition[Code_Nom],Clef_répartition[[#This Row],[Code_Nom]],Clef_répartition[Année],Clef_répartition[[#This Row],[Année]])))</f>
        <v>18</v>
      </c>
      <c r="G4116" t="str">
        <f>Clef_répartition[[#This Row],[Code_Nom]]&amp;"_"&amp;Clef_répartition[[#This Row],[Nombre]]&amp;"_"&amp;Clef_répartition[[#This Row],[Année]]</f>
        <v>ARAS Broye-Vully_Association Régionale d'Action Sociale Broye-Vully_15_2018</v>
      </c>
      <c r="H4116">
        <v>5806</v>
      </c>
      <c r="I4116" t="s">
        <v>140</v>
      </c>
      <c r="J4116">
        <v>2018</v>
      </c>
      <c r="K4116">
        <v>0</v>
      </c>
    </row>
    <row r="4117" spans="1:11" x14ac:dyDescent="0.25">
      <c r="A4117" t="s">
        <v>722</v>
      </c>
      <c r="B4117" t="s">
        <v>459</v>
      </c>
      <c r="C4117" t="s">
        <v>460</v>
      </c>
      <c r="D4117" t="str">
        <f>Clef_répartition[[#This Row],[Code association]]&amp;"_"&amp;Clef_répartition[[#This Row],[Nom association]]</f>
        <v>ARAS Broye-Vully_Association Régionale d'Action Sociale Broye-Vully</v>
      </c>
      <c r="E4117">
        <f>COUNTIFS(D$2:D4117,Clef_répartition[[#This Row],[Code_Nom]],J$2:J4117,Clef_répartition[[#This Row],[Année]])</f>
        <v>16</v>
      </c>
      <c r="F4117">
        <f>IF(Clef_répartition[[#This Row],[Code_Nom]]=D4116,F4116-1,(COUNTIFS(Clef_répartition[Code_Nom],Clef_répartition[[#This Row],[Code_Nom]],Clef_répartition[Année],Clef_répartition[[#This Row],[Année]])))</f>
        <v>17</v>
      </c>
      <c r="G4117" t="str">
        <f>Clef_répartition[[#This Row],[Code_Nom]]&amp;"_"&amp;Clef_répartition[[#This Row],[Nombre]]&amp;"_"&amp;Clef_répartition[[#This Row],[Année]]</f>
        <v>ARAS Broye-Vully_Association Régionale d'Action Sociale Broye-Vully_16_2018</v>
      </c>
      <c r="H4117">
        <v>5674</v>
      </c>
      <c r="I4117" t="s">
        <v>163</v>
      </c>
      <c r="J4117">
        <v>2018</v>
      </c>
      <c r="K4117">
        <v>3.5000000000000001E-3</v>
      </c>
    </row>
    <row r="4118" spans="1:11" x14ac:dyDescent="0.25">
      <c r="A4118" t="s">
        <v>722</v>
      </c>
      <c r="B4118" t="s">
        <v>459</v>
      </c>
      <c r="C4118" t="s">
        <v>460</v>
      </c>
      <c r="D4118" t="str">
        <f>Clef_répartition[[#This Row],[Code association]]&amp;"_"&amp;Clef_répartition[[#This Row],[Nom association]]</f>
        <v>ARAS Broye-Vully_Association Régionale d'Action Sociale Broye-Vully</v>
      </c>
      <c r="E4118">
        <f>COUNTIFS(D$2:D4118,Clef_répartition[[#This Row],[Code_Nom]],J$2:J4118,Clef_répartition[[#This Row],[Année]])</f>
        <v>17</v>
      </c>
      <c r="F4118">
        <f>IF(Clef_répartition[[#This Row],[Code_Nom]]=D4117,F4117-1,(COUNTIFS(Clef_répartition[Code_Nom],Clef_répartition[[#This Row],[Code_Nom]],Clef_répartition[Année],Clef_répartition[[#This Row],[Année]])))</f>
        <v>16</v>
      </c>
      <c r="G4118" t="str">
        <f>Clef_répartition[[#This Row],[Code_Nom]]&amp;"_"&amp;Clef_répartition[[#This Row],[Nombre]]&amp;"_"&amp;Clef_répartition[[#This Row],[Année]]</f>
        <v>ARAS Broye-Vully_Association Régionale d'Action Sociale Broye-Vully_17_2018</v>
      </c>
      <c r="H4118">
        <v>5675</v>
      </c>
      <c r="I4118" t="s">
        <v>164</v>
      </c>
      <c r="J4118">
        <v>2018</v>
      </c>
      <c r="K4118">
        <v>9.7699999999999995E-2</v>
      </c>
    </row>
    <row r="4119" spans="1:11" x14ac:dyDescent="0.25">
      <c r="A4119" t="s">
        <v>722</v>
      </c>
      <c r="B4119" t="s">
        <v>459</v>
      </c>
      <c r="C4119" t="s">
        <v>460</v>
      </c>
      <c r="D4119" t="str">
        <f>Clef_répartition[[#This Row],[Code association]]&amp;"_"&amp;Clef_répartition[[#This Row],[Nom association]]</f>
        <v>ARAS Broye-Vully_Association Régionale d'Action Sociale Broye-Vully</v>
      </c>
      <c r="E4119">
        <f>COUNTIFS(D$2:D4119,Clef_répartition[[#This Row],[Code_Nom]],J$2:J4119,Clef_répartition[[#This Row],[Année]])</f>
        <v>18</v>
      </c>
      <c r="F4119">
        <f>IF(Clef_répartition[[#This Row],[Code_Nom]]=D4118,F4118-1,(COUNTIFS(Clef_répartition[Code_Nom],Clef_répartition[[#This Row],[Code_Nom]],Clef_répartition[Année],Clef_répartition[[#This Row],[Année]])))</f>
        <v>15</v>
      </c>
      <c r="G4119" t="str">
        <f>Clef_répartition[[#This Row],[Code_Nom]]&amp;"_"&amp;Clef_répartition[[#This Row],[Nombre]]&amp;"_"&amp;Clef_répartition[[#This Row],[Année]]</f>
        <v>ARAS Broye-Vully_Association Régionale d'Action Sociale Broye-Vully_18_2018</v>
      </c>
      <c r="H4119">
        <v>5821</v>
      </c>
      <c r="I4119" t="s">
        <v>177</v>
      </c>
      <c r="J4119">
        <v>2018</v>
      </c>
      <c r="K4119">
        <v>8.8000000000000005E-3</v>
      </c>
    </row>
    <row r="4120" spans="1:11" x14ac:dyDescent="0.25">
      <c r="A4120" t="s">
        <v>722</v>
      </c>
      <c r="B4120" t="s">
        <v>459</v>
      </c>
      <c r="C4120" t="s">
        <v>460</v>
      </c>
      <c r="D4120" t="str">
        <f>Clef_répartition[[#This Row],[Code association]]&amp;"_"&amp;Clef_répartition[[#This Row],[Nom association]]</f>
        <v>ARAS Broye-Vully_Association Régionale d'Action Sociale Broye-Vully</v>
      </c>
      <c r="E4120">
        <f>COUNTIFS(D$2:D4120,Clef_répartition[[#This Row],[Code_Nom]],J$2:J4120,Clef_répartition[[#This Row],[Année]])</f>
        <v>19</v>
      </c>
      <c r="F4120">
        <f>IF(Clef_répartition[[#This Row],[Code_Nom]]=D4119,F4119-1,(COUNTIFS(Clef_répartition[Code_Nom],Clef_répartition[[#This Row],[Code_Nom]],Clef_répartition[Année],Clef_répartition[[#This Row],[Année]])))</f>
        <v>14</v>
      </c>
      <c r="G4120" t="str">
        <f>Clef_répartition[[#This Row],[Code_Nom]]&amp;"_"&amp;Clef_répartition[[#This Row],[Nombre]]&amp;"_"&amp;Clef_répartition[[#This Row],[Année]]</f>
        <v>ARAS Broye-Vully_Association Régionale d'Action Sociale Broye-Vully_19_2018</v>
      </c>
      <c r="H4120">
        <v>5678</v>
      </c>
      <c r="I4120" t="s">
        <v>192</v>
      </c>
      <c r="J4120">
        <v>2018</v>
      </c>
      <c r="K4120">
        <v>0.1462</v>
      </c>
    </row>
    <row r="4121" spans="1:11" x14ac:dyDescent="0.25">
      <c r="A4121" t="s">
        <v>722</v>
      </c>
      <c r="B4121" t="s">
        <v>459</v>
      </c>
      <c r="C4121" t="s">
        <v>460</v>
      </c>
      <c r="D4121" t="str">
        <f>Clef_répartition[[#This Row],[Code association]]&amp;"_"&amp;Clef_répartition[[#This Row],[Nom association]]</f>
        <v>ARAS Broye-Vully_Association Régionale d'Action Sociale Broye-Vully</v>
      </c>
      <c r="E4121">
        <f>COUNTIFS(D$2:D4121,Clef_répartition[[#This Row],[Code_Nom]],J$2:J4121,Clef_répartition[[#This Row],[Année]])</f>
        <v>20</v>
      </c>
      <c r="F4121">
        <f>IF(Clef_répartition[[#This Row],[Code_Nom]]=D4120,F4120-1,(COUNTIFS(Clef_répartition[Code_Nom],Clef_répartition[[#This Row],[Code_Nom]],Clef_répartition[Année],Clef_répartition[[#This Row],[Année]])))</f>
        <v>13</v>
      </c>
      <c r="G4121" t="str">
        <f>Clef_répartition[[#This Row],[Code_Nom]]&amp;"_"&amp;Clef_répartition[[#This Row],[Nombre]]&amp;"_"&amp;Clef_répartition[[#This Row],[Année]]</f>
        <v>ARAS Broye-Vully_Association Régionale d'Action Sociale Broye-Vully_20_2018</v>
      </c>
      <c r="H4121">
        <v>5822</v>
      </c>
      <c r="I4121" t="s">
        <v>211</v>
      </c>
      <c r="J4121">
        <v>2018</v>
      </c>
      <c r="K4121">
        <v>0.2266</v>
      </c>
    </row>
    <row r="4122" spans="1:11" x14ac:dyDescent="0.25">
      <c r="A4122" t="s">
        <v>722</v>
      </c>
      <c r="B4122" t="s">
        <v>459</v>
      </c>
      <c r="C4122" t="s">
        <v>460</v>
      </c>
      <c r="D4122" t="str">
        <f>Clef_répartition[[#This Row],[Code association]]&amp;"_"&amp;Clef_répartition[[#This Row],[Nom association]]</f>
        <v>ARAS Broye-Vully_Association Régionale d'Action Sociale Broye-Vully</v>
      </c>
      <c r="E4122">
        <f>COUNTIFS(D$2:D4122,Clef_répartition[[#This Row],[Code_Nom]],J$2:J4122,Clef_répartition[[#This Row],[Année]])</f>
        <v>21</v>
      </c>
      <c r="F4122">
        <f>IF(Clef_répartition[[#This Row],[Code_Nom]]=D4121,F4121-1,(COUNTIFS(Clef_répartition[Code_Nom],Clef_répartition[[#This Row],[Code_Nom]],Clef_répartition[Année],Clef_répartition[[#This Row],[Année]])))</f>
        <v>12</v>
      </c>
      <c r="G4122" t="str">
        <f>Clef_répartition[[#This Row],[Code_Nom]]&amp;"_"&amp;Clef_répartition[[#This Row],[Nombre]]&amp;"_"&amp;Clef_répartition[[#This Row],[Année]]</f>
        <v>ARAS Broye-Vully_Association Régionale d'Action Sociale Broye-Vully_21_2018</v>
      </c>
      <c r="H4122">
        <v>5683</v>
      </c>
      <c r="I4122" t="s">
        <v>222</v>
      </c>
      <c r="J4122">
        <v>2018</v>
      </c>
      <c r="K4122">
        <v>4.0000000000000001E-3</v>
      </c>
    </row>
    <row r="4123" spans="1:11" x14ac:dyDescent="0.25">
      <c r="A4123" t="s">
        <v>722</v>
      </c>
      <c r="B4123" t="s">
        <v>459</v>
      </c>
      <c r="C4123" t="s">
        <v>460</v>
      </c>
      <c r="D4123" t="str">
        <f>Clef_répartition[[#This Row],[Code association]]&amp;"_"&amp;Clef_répartition[[#This Row],[Nom association]]</f>
        <v>ARAS Broye-Vully_Association Régionale d'Action Sociale Broye-Vully</v>
      </c>
      <c r="E4123">
        <f>COUNTIFS(D$2:D4123,Clef_répartition[[#This Row],[Code_Nom]],J$2:J4123,Clef_répartition[[#This Row],[Année]])</f>
        <v>22</v>
      </c>
      <c r="F4123">
        <f>IF(Clef_répartition[[#This Row],[Code_Nom]]=D4122,F4122-1,(COUNTIFS(Clef_répartition[Code_Nom],Clef_répartition[[#This Row],[Code_Nom]],Clef_répartition[Année],Clef_répartition[[#This Row],[Année]])))</f>
        <v>11</v>
      </c>
      <c r="G4123" t="str">
        <f>Clef_répartition[[#This Row],[Code_Nom]]&amp;"_"&amp;Clef_répartition[[#This Row],[Nombre]]&amp;"_"&amp;Clef_répartition[[#This Row],[Année]]</f>
        <v>ARAS Broye-Vully_Association Régionale d'Action Sociale Broye-Vully_22_2018</v>
      </c>
      <c r="H4123">
        <v>5798</v>
      </c>
      <c r="I4123" t="s">
        <v>236</v>
      </c>
      <c r="J4123">
        <v>2018</v>
      </c>
      <c r="K4123">
        <v>1.0699999999999999E-2</v>
      </c>
    </row>
    <row r="4124" spans="1:11" x14ac:dyDescent="0.25">
      <c r="A4124" t="s">
        <v>722</v>
      </c>
      <c r="B4124" t="s">
        <v>459</v>
      </c>
      <c r="C4124" t="s">
        <v>460</v>
      </c>
      <c r="D4124" t="str">
        <f>Clef_répartition[[#This Row],[Code association]]&amp;"_"&amp;Clef_répartition[[#This Row],[Nom association]]</f>
        <v>ARAS Broye-Vully_Association Régionale d'Action Sociale Broye-Vully</v>
      </c>
      <c r="E4124">
        <f>COUNTIFS(D$2:D4124,Clef_répartition[[#This Row],[Code_Nom]],J$2:J4124,Clef_répartition[[#This Row],[Année]])</f>
        <v>23</v>
      </c>
      <c r="F4124">
        <f>IF(Clef_répartition[[#This Row],[Code_Nom]]=D4123,F4123-1,(COUNTIFS(Clef_répartition[Code_Nom],Clef_répartition[[#This Row],[Code_Nom]],Clef_répartition[Année],Clef_répartition[[#This Row],[Année]])))</f>
        <v>10</v>
      </c>
      <c r="G4124" t="str">
        <f>Clef_répartition[[#This Row],[Code_Nom]]&amp;"_"&amp;Clef_répartition[[#This Row],[Nombre]]&amp;"_"&amp;Clef_répartition[[#This Row],[Année]]</f>
        <v>ARAS Broye-Vully_Association Régionale d'Action Sociale Broye-Vully_23_2018</v>
      </c>
      <c r="H4124">
        <v>5684</v>
      </c>
      <c r="I4124" t="s">
        <v>237</v>
      </c>
      <c r="J4124">
        <v>2018</v>
      </c>
      <c r="K4124">
        <v>1.5E-3</v>
      </c>
    </row>
    <row r="4125" spans="1:11" x14ac:dyDescent="0.25">
      <c r="A4125" t="s">
        <v>722</v>
      </c>
      <c r="B4125" t="s">
        <v>459</v>
      </c>
      <c r="C4125" t="s">
        <v>460</v>
      </c>
      <c r="D4125" t="str">
        <f>Clef_répartition[[#This Row],[Code association]]&amp;"_"&amp;Clef_répartition[[#This Row],[Nom association]]</f>
        <v>ARAS Broye-Vully_Association Régionale d'Action Sociale Broye-Vully</v>
      </c>
      <c r="E4125">
        <f>COUNTIFS(D$2:D4125,Clef_répartition[[#This Row],[Code_Nom]],J$2:J4125,Clef_répartition[[#This Row],[Année]])</f>
        <v>24</v>
      </c>
      <c r="F4125">
        <f>IF(Clef_répartition[[#This Row],[Code_Nom]]=D4124,F4124-1,(COUNTIFS(Clef_répartition[Code_Nom],Clef_répartition[[#This Row],[Code_Nom]],Clef_répartition[Année],Clef_répartition[[#This Row],[Année]])))</f>
        <v>9</v>
      </c>
      <c r="G4125" t="str">
        <f>Clef_répartition[[#This Row],[Code_Nom]]&amp;"_"&amp;Clef_répartition[[#This Row],[Nombre]]&amp;"_"&amp;Clef_répartition[[#This Row],[Année]]</f>
        <v>ARAS Broye-Vully_Association Régionale d'Action Sociale Broye-Vully_24_2018</v>
      </c>
      <c r="H4125">
        <v>5688</v>
      </c>
      <c r="I4125" t="s">
        <v>260</v>
      </c>
      <c r="J4125">
        <v>2018</v>
      </c>
      <c r="K4125">
        <v>3.5000000000000001E-3</v>
      </c>
    </row>
    <row r="4126" spans="1:11" x14ac:dyDescent="0.25">
      <c r="A4126" t="s">
        <v>722</v>
      </c>
      <c r="B4126" t="s">
        <v>459</v>
      </c>
      <c r="C4126" t="s">
        <v>460</v>
      </c>
      <c r="D4126" t="str">
        <f>Clef_répartition[[#This Row],[Code association]]&amp;"_"&amp;Clef_répartition[[#This Row],[Nom association]]</f>
        <v>ARAS Broye-Vully_Association Régionale d'Action Sociale Broye-Vully</v>
      </c>
      <c r="E4126">
        <f>COUNTIFS(D$2:D4126,Clef_répartition[[#This Row],[Code_Nom]],J$2:J4126,Clef_répartition[[#This Row],[Année]])</f>
        <v>25</v>
      </c>
      <c r="F4126">
        <f>IF(Clef_répartition[[#This Row],[Code_Nom]]=D4125,F4125-1,(COUNTIFS(Clef_répartition[Code_Nom],Clef_répartition[[#This Row],[Code_Nom]],Clef_répartition[Année],Clef_répartition[[#This Row],[Année]])))</f>
        <v>8</v>
      </c>
      <c r="G4126" t="str">
        <f>Clef_répartition[[#This Row],[Code_Nom]]&amp;"_"&amp;Clef_répartition[[#This Row],[Nombre]]&amp;"_"&amp;Clef_répartition[[#This Row],[Année]]</f>
        <v>ARAS Broye-Vully_Association Régionale d'Action Sociale Broye-Vully_25_2018</v>
      </c>
      <c r="H4126">
        <v>5827</v>
      </c>
      <c r="I4126" t="s">
        <v>266</v>
      </c>
      <c r="J4126">
        <v>2018</v>
      </c>
      <c r="K4126">
        <v>6.3E-3</v>
      </c>
    </row>
    <row r="4127" spans="1:11" x14ac:dyDescent="0.25">
      <c r="A4127" t="s">
        <v>722</v>
      </c>
      <c r="B4127" t="s">
        <v>459</v>
      </c>
      <c r="C4127" t="s">
        <v>460</v>
      </c>
      <c r="D4127" t="str">
        <f>Clef_répartition[[#This Row],[Code association]]&amp;"_"&amp;Clef_répartition[[#This Row],[Nom association]]</f>
        <v>ARAS Broye-Vully_Association Régionale d'Action Sociale Broye-Vully</v>
      </c>
      <c r="E4127">
        <f>COUNTIFS(D$2:D4127,Clef_répartition[[#This Row],[Code_Nom]],J$2:J4127,Clef_répartition[[#This Row],[Année]])</f>
        <v>26</v>
      </c>
      <c r="F4127">
        <f>IF(Clef_répartition[[#This Row],[Code_Nom]]=D4126,F4126-1,(COUNTIFS(Clef_répartition[Code_Nom],Clef_répartition[[#This Row],[Code_Nom]],Clef_répartition[Année],Clef_répartition[[#This Row],[Année]])))</f>
        <v>7</v>
      </c>
      <c r="G4127" t="str">
        <f>Clef_répartition[[#This Row],[Code_Nom]]&amp;"_"&amp;Clef_répartition[[#This Row],[Nombre]]&amp;"_"&amp;Clef_répartition[[#This Row],[Année]]</f>
        <v>ARAS Broye-Vully_Association Régionale d'Action Sociale Broye-Vully_26_2018</v>
      </c>
      <c r="H4127">
        <v>5828</v>
      </c>
      <c r="I4127" t="s">
        <v>268</v>
      </c>
      <c r="J4127">
        <v>2018</v>
      </c>
      <c r="K4127">
        <v>3.2000000000000002E-3</v>
      </c>
    </row>
    <row r="4128" spans="1:11" x14ac:dyDescent="0.25">
      <c r="A4128" t="s">
        <v>722</v>
      </c>
      <c r="B4128" t="s">
        <v>459</v>
      </c>
      <c r="C4128" t="s">
        <v>460</v>
      </c>
      <c r="D4128" t="str">
        <f>Clef_répartition[[#This Row],[Code association]]&amp;"_"&amp;Clef_répartition[[#This Row],[Nom association]]</f>
        <v>ARAS Broye-Vully_Association Régionale d'Action Sociale Broye-Vully</v>
      </c>
      <c r="E4128">
        <f>COUNTIFS(D$2:D4128,Clef_répartition[[#This Row],[Code_Nom]],J$2:J4128,Clef_répartition[[#This Row],[Année]])</f>
        <v>27</v>
      </c>
      <c r="F4128">
        <f>IF(Clef_répartition[[#This Row],[Code_Nom]]=D4127,F4127-1,(COUNTIFS(Clef_répartition[Code_Nom],Clef_répartition[[#This Row],[Code_Nom]],Clef_répartition[Année],Clef_répartition[[#This Row],[Année]])))</f>
        <v>6</v>
      </c>
      <c r="G4128" t="str">
        <f>Clef_répartition[[#This Row],[Code_Nom]]&amp;"_"&amp;Clef_répartition[[#This Row],[Nombre]]&amp;"_"&amp;Clef_répartition[[#This Row],[Année]]</f>
        <v>ARAS Broye-Vully_Association Régionale d'Action Sociale Broye-Vully_27_2018</v>
      </c>
      <c r="H4128">
        <v>5831</v>
      </c>
      <c r="I4128" t="s">
        <v>270</v>
      </c>
      <c r="J4128">
        <v>2018</v>
      </c>
      <c r="K4128">
        <v>7.2400000000000006E-2</v>
      </c>
    </row>
    <row r="4129" spans="1:11" x14ac:dyDescent="0.25">
      <c r="A4129" t="s">
        <v>722</v>
      </c>
      <c r="B4129" t="s">
        <v>459</v>
      </c>
      <c r="C4129" t="s">
        <v>460</v>
      </c>
      <c r="D4129" t="str">
        <f>Clef_répartition[[#This Row],[Code association]]&amp;"_"&amp;Clef_répartition[[#This Row],[Nom association]]</f>
        <v>ARAS Broye-Vully_Association Régionale d'Action Sociale Broye-Vully</v>
      </c>
      <c r="E4129">
        <f>COUNTIFS(D$2:D4129,Clef_répartition[[#This Row],[Code_Nom]],J$2:J4129,Clef_répartition[[#This Row],[Année]])</f>
        <v>28</v>
      </c>
      <c r="F4129">
        <f>IF(Clef_répartition[[#This Row],[Code_Nom]]=D4128,F4128-1,(COUNTIFS(Clef_répartition[Code_Nom],Clef_répartition[[#This Row],[Code_Nom]],Clef_répartition[Année],Clef_répartition[[#This Row],[Année]])))</f>
        <v>5</v>
      </c>
      <c r="G4129" t="str">
        <f>Clef_répartition[[#This Row],[Code_Nom]]&amp;"_"&amp;Clef_répartition[[#This Row],[Nombre]]&amp;"_"&amp;Clef_répartition[[#This Row],[Année]]</f>
        <v>ARAS Broye-Vully_Association Régionale d'Action Sociale Broye-Vully_28_2018</v>
      </c>
      <c r="H4129">
        <v>5690</v>
      </c>
      <c r="I4129" t="s">
        <v>462</v>
      </c>
      <c r="J4129">
        <v>2018</v>
      </c>
      <c r="K4129">
        <v>3.5000000000000001E-3</v>
      </c>
    </row>
    <row r="4130" spans="1:11" x14ac:dyDescent="0.25">
      <c r="A4130" t="s">
        <v>722</v>
      </c>
      <c r="B4130" t="s">
        <v>459</v>
      </c>
      <c r="C4130" t="s">
        <v>460</v>
      </c>
      <c r="D4130" t="str">
        <f>Clef_répartition[[#This Row],[Code association]]&amp;"_"&amp;Clef_répartition[[#This Row],[Nom association]]</f>
        <v>ARAS Broye-Vully_Association Régionale d'Action Sociale Broye-Vully</v>
      </c>
      <c r="E4130">
        <f>COUNTIFS(D$2:D4130,Clef_répartition[[#This Row],[Code_Nom]],J$2:J4130,Clef_répartition[[#This Row],[Année]])</f>
        <v>29</v>
      </c>
      <c r="F4130">
        <f>IF(Clef_répartition[[#This Row],[Code_Nom]]=D4129,F4129-1,(COUNTIFS(Clef_répartition[Code_Nom],Clef_répartition[[#This Row],[Code_Nom]],Clef_répartition[Année],Clef_répartition[[#This Row],[Année]])))</f>
        <v>4</v>
      </c>
      <c r="G4130" t="str">
        <f>Clef_répartition[[#This Row],[Code_Nom]]&amp;"_"&amp;Clef_répartition[[#This Row],[Nombre]]&amp;"_"&amp;Clef_répartition[[#This Row],[Année]]</f>
        <v>ARAS Broye-Vully_Association Régionale d'Action Sociale Broye-Vully_29_2018</v>
      </c>
      <c r="H4130">
        <v>5830</v>
      </c>
      <c r="I4130" t="s">
        <v>285</v>
      </c>
      <c r="J4130">
        <v>2018</v>
      </c>
      <c r="K4130">
        <v>1.03E-2</v>
      </c>
    </row>
    <row r="4131" spans="1:11" x14ac:dyDescent="0.25">
      <c r="A4131" t="s">
        <v>722</v>
      </c>
      <c r="B4131" t="s">
        <v>459</v>
      </c>
      <c r="C4131" t="s">
        <v>460</v>
      </c>
      <c r="D4131" t="str">
        <f>Clef_répartition[[#This Row],[Code association]]&amp;"_"&amp;Clef_répartition[[#This Row],[Nom association]]</f>
        <v>ARAS Broye-Vully_Association Régionale d'Action Sociale Broye-Vully</v>
      </c>
      <c r="E4131">
        <f>COUNTIFS(D$2:D4131,Clef_répartition[[#This Row],[Code_Nom]],J$2:J4131,Clef_répartition[[#This Row],[Année]])</f>
        <v>30</v>
      </c>
      <c r="F4131">
        <f>IF(Clef_répartition[[#This Row],[Code_Nom]]=D4130,F4130-1,(COUNTIFS(Clef_répartition[Code_Nom],Clef_répartition[[#This Row],[Code_Nom]],Clef_répartition[Année],Clef_répartition[[#This Row],[Année]])))</f>
        <v>3</v>
      </c>
      <c r="G4131" t="str">
        <f>Clef_répartition[[#This Row],[Code_Nom]]&amp;"_"&amp;Clef_répartition[[#This Row],[Nombre]]&amp;"_"&amp;Clef_répartition[[#This Row],[Année]]</f>
        <v>ARAS Broye-Vully_Association Régionale d'Action Sociale Broye-Vully_30_2018</v>
      </c>
      <c r="H4131">
        <v>5692</v>
      </c>
      <c r="I4131" t="s">
        <v>289</v>
      </c>
      <c r="J4131">
        <v>2018</v>
      </c>
      <c r="K4131">
        <v>1.3599999999999999E-2</v>
      </c>
    </row>
    <row r="4132" spans="1:11" x14ac:dyDescent="0.25">
      <c r="A4132" t="s">
        <v>722</v>
      </c>
      <c r="B4132" t="s">
        <v>459</v>
      </c>
      <c r="C4132" t="s">
        <v>460</v>
      </c>
      <c r="D4132" t="str">
        <f>Clef_répartition[[#This Row],[Code association]]&amp;"_"&amp;Clef_répartition[[#This Row],[Nom association]]</f>
        <v>ARAS Broye-Vully_Association Régionale d'Action Sociale Broye-Vully</v>
      </c>
      <c r="E4132">
        <f>COUNTIFS(D$2:D4132,Clef_répartition[[#This Row],[Code_Nom]],J$2:J4132,Clef_répartition[[#This Row],[Année]])</f>
        <v>31</v>
      </c>
      <c r="F4132">
        <f>IF(Clef_répartition[[#This Row],[Code_Nom]]=D4131,F4131-1,(COUNTIFS(Clef_répartition[Code_Nom],Clef_répartition[[#This Row],[Code_Nom]],Clef_répartition[Année],Clef_répartition[[#This Row],[Année]])))</f>
        <v>2</v>
      </c>
      <c r="G4132" t="str">
        <f>Clef_répartition[[#This Row],[Code_Nom]]&amp;"_"&amp;Clef_répartition[[#This Row],[Nombre]]&amp;"_"&amp;Clef_répartition[[#This Row],[Année]]</f>
        <v>ARAS Broye-Vully_Association Régionale d'Action Sociale Broye-Vully_31_2018</v>
      </c>
      <c r="H4132">
        <v>5803</v>
      </c>
      <c r="I4132" t="s">
        <v>294</v>
      </c>
      <c r="J4132">
        <v>2018</v>
      </c>
      <c r="K4132">
        <v>1.14E-2</v>
      </c>
    </row>
    <row r="4133" spans="1:11" x14ac:dyDescent="0.25">
      <c r="A4133" t="s">
        <v>722</v>
      </c>
      <c r="B4133" t="s">
        <v>459</v>
      </c>
      <c r="C4133" t="s">
        <v>460</v>
      </c>
      <c r="D4133" t="str">
        <f>Clef_répartition[[#This Row],[Code association]]&amp;"_"&amp;Clef_répartition[[#This Row],[Nom association]]</f>
        <v>ARAS Broye-Vully_Association Régionale d'Action Sociale Broye-Vully</v>
      </c>
      <c r="E4133">
        <f>COUNTIFS(D$2:D4133,Clef_répartition[[#This Row],[Code_Nom]],J$2:J4133,Clef_répartition[[#This Row],[Année]])</f>
        <v>32</v>
      </c>
      <c r="F4133">
        <f>IF(Clef_répartition[[#This Row],[Code_Nom]]=D4132,F4132-1,(COUNTIFS(Clef_répartition[Code_Nom],Clef_répartition[[#This Row],[Code_Nom]],Clef_répartition[Année],Clef_répartition[[#This Row],[Année]])))</f>
        <v>1</v>
      </c>
      <c r="G4133" t="str">
        <f>Clef_répartition[[#This Row],[Code_Nom]]&amp;"_"&amp;Clef_répartition[[#This Row],[Nombre]]&amp;"_"&amp;Clef_répartition[[#This Row],[Année]]</f>
        <v>ARAS Broye-Vully_Association Régionale d'Action Sociale Broye-Vully_32_2018</v>
      </c>
      <c r="H4133">
        <v>5464</v>
      </c>
      <c r="I4133" t="s">
        <v>296</v>
      </c>
      <c r="J4133">
        <v>2018</v>
      </c>
      <c r="K4133">
        <v>7.1300000000000002E-2</v>
      </c>
    </row>
    <row r="4134" spans="1:11" x14ac:dyDescent="0.25">
      <c r="A4134" t="s">
        <v>722</v>
      </c>
      <c r="B4134" t="s">
        <v>442</v>
      </c>
      <c r="C4134" t="s">
        <v>443</v>
      </c>
      <c r="D413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34">
        <f>COUNTIFS(D$2:D4134,Clef_répartition[[#This Row],[Code_Nom]],J$2:J4134,Clef_répartition[[#This Row],[Année]])</f>
        <v>1</v>
      </c>
      <c r="F4134">
        <f>IF(Clef_répartition[[#This Row],[Code_Nom]]=D4133,F4133-1,(COUNTIFS(Clef_répartition[Code_Nom],Clef_répartition[[#This Row],[Code_Nom]],Clef_répartition[Année],Clef_répartition[[#This Row],[Année]])))</f>
        <v>13</v>
      </c>
      <c r="G413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lausannois-Oron-Lavaux_1_2018</v>
      </c>
      <c r="H4134">
        <v>5581</v>
      </c>
      <c r="I4134" t="s">
        <v>17</v>
      </c>
      <c r="J4134">
        <v>2018</v>
      </c>
      <c r="K4134">
        <v>5.6500000000000002E-2</v>
      </c>
    </row>
    <row r="4135" spans="1:11" x14ac:dyDescent="0.25">
      <c r="A4135" t="s">
        <v>722</v>
      </c>
      <c r="B4135" t="s">
        <v>442</v>
      </c>
      <c r="C4135" t="s">
        <v>443</v>
      </c>
      <c r="D413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35">
        <f>COUNTIFS(D$2:D4135,Clef_répartition[[#This Row],[Code_Nom]],J$2:J4135,Clef_répartition[[#This Row],[Année]])</f>
        <v>2</v>
      </c>
      <c r="F4135">
        <f>IF(Clef_répartition[[#This Row],[Code_Nom]]=D4134,F4134-1,(COUNTIFS(Clef_répartition[Code_Nom],Clef_répartition[[#This Row],[Code_Nom]],Clef_répartition[Année],Clef_répartition[[#This Row],[Année]])))</f>
        <v>12</v>
      </c>
      <c r="G413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lausannois-Oron-Lavaux_2_2018</v>
      </c>
      <c r="H4135">
        <v>5613</v>
      </c>
      <c r="I4135" t="s">
        <v>33</v>
      </c>
      <c r="J4135">
        <v>2018</v>
      </c>
      <c r="K4135">
        <v>0.08</v>
      </c>
    </row>
    <row r="4136" spans="1:11" x14ac:dyDescent="0.25">
      <c r="A4136" t="s">
        <v>722</v>
      </c>
      <c r="B4136" t="s">
        <v>442</v>
      </c>
      <c r="C4136" t="s">
        <v>443</v>
      </c>
      <c r="D413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36">
        <f>COUNTIFS(D$2:D4136,Clef_répartition[[#This Row],[Code_Nom]],J$2:J4136,Clef_répartition[[#This Row],[Année]])</f>
        <v>3</v>
      </c>
      <c r="F4136">
        <f>IF(Clef_répartition[[#This Row],[Code_Nom]]=D4135,F4135-1,(COUNTIFS(Clef_répartition[Code_Nom],Clef_répartition[[#This Row],[Code_Nom]],Clef_répartition[Année],Clef_répartition[[#This Row],[Année]])))</f>
        <v>11</v>
      </c>
      <c r="G413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lausannois-Oron-Lavaux_3_2018</v>
      </c>
      <c r="H4136">
        <v>5584</v>
      </c>
      <c r="I4136" t="s">
        <v>104</v>
      </c>
      <c r="J4136">
        <v>2018</v>
      </c>
      <c r="K4136">
        <v>0.1452</v>
      </c>
    </row>
    <row r="4137" spans="1:11" x14ac:dyDescent="0.25">
      <c r="A4137" t="s">
        <v>722</v>
      </c>
      <c r="B4137" t="s">
        <v>442</v>
      </c>
      <c r="C4137" t="s">
        <v>443</v>
      </c>
      <c r="D413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37">
        <f>COUNTIFS(D$2:D4137,Clef_répartition[[#This Row],[Code_Nom]],J$2:J4137,Clef_répartition[[#This Row],[Année]])</f>
        <v>4</v>
      </c>
      <c r="F4137">
        <f>IF(Clef_répartition[[#This Row],[Code_Nom]]=D4136,F4136-1,(COUNTIFS(Clef_répartition[Code_Nom],Clef_répartition[[#This Row],[Code_Nom]],Clef_répartition[Année],Clef_répartition[[#This Row],[Année]])))</f>
        <v>10</v>
      </c>
      <c r="G413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lausannois-Oron-Lavaux_4_2018</v>
      </c>
      <c r="H4137">
        <v>5604</v>
      </c>
      <c r="I4137" t="s">
        <v>117</v>
      </c>
      <c r="J4137">
        <v>2018</v>
      </c>
      <c r="K4137">
        <v>3.09E-2</v>
      </c>
    </row>
    <row r="4138" spans="1:11" x14ac:dyDescent="0.25">
      <c r="A4138" t="s">
        <v>722</v>
      </c>
      <c r="B4138" t="s">
        <v>442</v>
      </c>
      <c r="C4138" t="s">
        <v>443</v>
      </c>
      <c r="D413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38">
        <f>COUNTIFS(D$2:D4138,Clef_répartition[[#This Row],[Code_Nom]],J$2:J4138,Clef_répartition[[#This Row],[Année]])</f>
        <v>5</v>
      </c>
      <c r="F4138">
        <f>IF(Clef_répartition[[#This Row],[Code_Nom]]=D4137,F4137-1,(COUNTIFS(Clef_répartition[Code_Nom],Clef_répartition[[#This Row],[Code_Nom]],Clef_répartition[Année],Clef_répartition[[#This Row],[Année]])))</f>
        <v>9</v>
      </c>
      <c r="G413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lausannois-Oron-Lavaux_5_2018</v>
      </c>
      <c r="H4138">
        <v>5806</v>
      </c>
      <c r="I4138" t="s">
        <v>140</v>
      </c>
      <c r="J4138">
        <v>2018</v>
      </c>
      <c r="K4138">
        <v>4.41E-2</v>
      </c>
    </row>
    <row r="4139" spans="1:11" x14ac:dyDescent="0.25">
      <c r="A4139" t="s">
        <v>722</v>
      </c>
      <c r="B4139" t="s">
        <v>442</v>
      </c>
      <c r="C4139" t="s">
        <v>443</v>
      </c>
      <c r="D413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39">
        <f>COUNTIFS(D$2:D4139,Clef_répartition[[#This Row],[Code_Nom]],J$2:J4139,Clef_répartition[[#This Row],[Année]])</f>
        <v>6</v>
      </c>
      <c r="F4139">
        <f>IF(Clef_répartition[[#This Row],[Code_Nom]]=D4138,F4138-1,(COUNTIFS(Clef_répartition[Code_Nom],Clef_répartition[[#This Row],[Code_Nom]],Clef_répartition[Année],Clef_répartition[[#This Row],[Année]])))</f>
        <v>8</v>
      </c>
      <c r="G413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lausannois-Oron-Lavaux_6_2018</v>
      </c>
      <c r="H4139">
        <v>5606</v>
      </c>
      <c r="I4139" t="s">
        <v>169</v>
      </c>
      <c r="J4139">
        <v>2018</v>
      </c>
      <c r="K4139">
        <v>0.155</v>
      </c>
    </row>
    <row r="4140" spans="1:11" x14ac:dyDescent="0.25">
      <c r="A4140" t="s">
        <v>722</v>
      </c>
      <c r="B4140" t="s">
        <v>442</v>
      </c>
      <c r="C4140" t="s">
        <v>443</v>
      </c>
      <c r="D414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0">
        <f>COUNTIFS(D$2:D4140,Clef_répartition[[#This Row],[Code_Nom]],J$2:J4140,Clef_répartition[[#This Row],[Année]])</f>
        <v>7</v>
      </c>
      <c r="F4140">
        <f>IF(Clef_répartition[[#This Row],[Code_Nom]]=D4139,F4139-1,(COUNTIFS(Clef_répartition[Code_Nom],Clef_répartition[[#This Row],[Code_Nom]],Clef_répartition[Année],Clef_répartition[[#This Row],[Année]])))</f>
        <v>7</v>
      </c>
      <c r="G414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lausannois-Oron-Lavaux_7_2018</v>
      </c>
      <c r="H4140">
        <v>5790</v>
      </c>
      <c r="I4140" t="s">
        <v>170</v>
      </c>
      <c r="J4140">
        <v>2018</v>
      </c>
      <c r="K4140">
        <v>8.0999999999999996E-3</v>
      </c>
    </row>
    <row r="4141" spans="1:11" x14ac:dyDescent="0.25">
      <c r="A4141" t="s">
        <v>722</v>
      </c>
      <c r="B4141" t="s">
        <v>442</v>
      </c>
      <c r="C4141" t="s">
        <v>443</v>
      </c>
      <c r="D414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1">
        <f>COUNTIFS(D$2:D4141,Clef_répartition[[#This Row],[Code_Nom]],J$2:J4141,Clef_répartition[[#This Row],[Année]])</f>
        <v>8</v>
      </c>
      <c r="F4141">
        <f>IF(Clef_répartition[[#This Row],[Code_Nom]]=D4140,F4140-1,(COUNTIFS(Clef_répartition[Code_Nom],Clef_répartition[[#This Row],[Code_Nom]],Clef_répartition[Année],Clef_répartition[[#This Row],[Année]])))</f>
        <v>6</v>
      </c>
      <c r="G414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lausannois-Oron-Lavaux_8_2018</v>
      </c>
      <c r="H4141">
        <v>5792</v>
      </c>
      <c r="I4141" t="s">
        <v>187</v>
      </c>
      <c r="J4141">
        <v>2018</v>
      </c>
      <c r="K4141">
        <v>9.7999999999999997E-3</v>
      </c>
    </row>
    <row r="4142" spans="1:11" x14ac:dyDescent="0.25">
      <c r="A4142" t="s">
        <v>722</v>
      </c>
      <c r="B4142" t="s">
        <v>442</v>
      </c>
      <c r="C4142" t="s">
        <v>443</v>
      </c>
      <c r="D414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2">
        <f>COUNTIFS(D$2:D4142,Clef_répartition[[#This Row],[Code_Nom]],J$2:J4142,Clef_répartition[[#This Row],[Année]])</f>
        <v>9</v>
      </c>
      <c r="F4142">
        <f>IF(Clef_répartition[[#This Row],[Code_Nom]]=D4141,F4141-1,(COUNTIFS(Clef_répartition[Code_Nom],Clef_répartition[[#This Row],[Code_Nom]],Clef_répartition[Année],Clef_répartition[[#This Row],[Année]])))</f>
        <v>5</v>
      </c>
      <c r="G414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lausannois-Oron-Lavaux_9_2018</v>
      </c>
      <c r="H4142">
        <v>5805</v>
      </c>
      <c r="I4142" t="s">
        <v>206</v>
      </c>
      <c r="J4142">
        <v>2018</v>
      </c>
      <c r="K4142">
        <v>9.0499999999999997E-2</v>
      </c>
    </row>
    <row r="4143" spans="1:11" x14ac:dyDescent="0.25">
      <c r="A4143" t="s">
        <v>722</v>
      </c>
      <c r="B4143" t="s">
        <v>442</v>
      </c>
      <c r="C4143" t="s">
        <v>443</v>
      </c>
      <c r="D414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3">
        <f>COUNTIFS(D$2:D4143,Clef_répartition[[#This Row],[Code_Nom]],J$2:J4143,Clef_répartition[[#This Row],[Année]])</f>
        <v>10</v>
      </c>
      <c r="F4143">
        <f>IF(Clef_répartition[[#This Row],[Code_Nom]]=D4142,F4142-1,(COUNTIFS(Clef_répartition[Code_Nom],Clef_répartition[[#This Row],[Code_Nom]],Clef_répartition[Année],Clef_répartition[[#This Row],[Année]])))</f>
        <v>4</v>
      </c>
      <c r="G414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lausannois-Oron-Lavaux_10_2018</v>
      </c>
      <c r="H4143">
        <v>5588</v>
      </c>
      <c r="I4143" t="s">
        <v>210</v>
      </c>
      <c r="J4143">
        <v>2018</v>
      </c>
      <c r="K4143">
        <v>2.29E-2</v>
      </c>
    </row>
    <row r="4144" spans="1:11" x14ac:dyDescent="0.25">
      <c r="A4144" t="s">
        <v>722</v>
      </c>
      <c r="B4144" t="s">
        <v>442</v>
      </c>
      <c r="C4144" t="s">
        <v>443</v>
      </c>
      <c r="D414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4">
        <f>COUNTIFS(D$2:D4144,Clef_répartition[[#This Row],[Code_Nom]],J$2:J4144,Clef_répartition[[#This Row],[Année]])</f>
        <v>11</v>
      </c>
      <c r="F4144">
        <f>IF(Clef_répartition[[#This Row],[Code_Nom]]=D4143,F4143-1,(COUNTIFS(Clef_répartition[Code_Nom],Clef_répartition[[#This Row],[Code_Nom]],Clef_répartition[Année],Clef_répartition[[#This Row],[Année]])))</f>
        <v>3</v>
      </c>
      <c r="G414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lausannois-Oron-Lavaux_11_2018</v>
      </c>
      <c r="H4144">
        <v>5590</v>
      </c>
      <c r="I4144" t="s">
        <v>226</v>
      </c>
      <c r="J4144">
        <v>2018</v>
      </c>
      <c r="K4144">
        <v>0.27679999999999999</v>
      </c>
    </row>
    <row r="4145" spans="1:11" x14ac:dyDescent="0.25">
      <c r="A4145" t="s">
        <v>722</v>
      </c>
      <c r="B4145" t="s">
        <v>442</v>
      </c>
      <c r="C4145" t="s">
        <v>443</v>
      </c>
      <c r="D414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5">
        <f>COUNTIFS(D$2:D4145,Clef_répartition[[#This Row],[Code_Nom]],J$2:J4145,Clef_répartition[[#This Row],[Année]])</f>
        <v>12</v>
      </c>
      <c r="F4145">
        <f>IF(Clef_répartition[[#This Row],[Code_Nom]]=D4144,F4144-1,(COUNTIFS(Clef_répartition[Code_Nom],Clef_répartition[[#This Row],[Code_Nom]],Clef_répartition[Année],Clef_répartition[[#This Row],[Année]])))</f>
        <v>2</v>
      </c>
      <c r="G414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lausannois-Oron-Lavaux_12_2018</v>
      </c>
      <c r="H4145">
        <v>5611</v>
      </c>
      <c r="I4145" t="s">
        <v>251</v>
      </c>
      <c r="J4145">
        <v>2018</v>
      </c>
      <c r="K4145">
        <v>5.0299999999999997E-2</v>
      </c>
    </row>
    <row r="4146" spans="1:11" x14ac:dyDescent="0.25">
      <c r="A4146" t="s">
        <v>722</v>
      </c>
      <c r="B4146" t="s">
        <v>442</v>
      </c>
      <c r="C4146" t="s">
        <v>443</v>
      </c>
      <c r="D414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4146">
        <f>COUNTIFS(D$2:D4146,Clef_répartition[[#This Row],[Code_Nom]],J$2:J4146,Clef_répartition[[#This Row],[Année]])</f>
        <v>13</v>
      </c>
      <c r="F4146">
        <f>IF(Clef_répartition[[#This Row],[Code_Nom]]=D4145,F4145-1,(COUNTIFS(Clef_répartition[Code_Nom],Clef_répartition[[#This Row],[Code_Nom]],Clef_répartition[Année],Clef_répartition[[#This Row],[Année]])))</f>
        <v>1</v>
      </c>
      <c r="G414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lausannois-Oron-Lavaux_13_2018</v>
      </c>
      <c r="H4146">
        <v>5799</v>
      </c>
      <c r="I4146" t="s">
        <v>254</v>
      </c>
      <c r="J4146">
        <v>2018</v>
      </c>
      <c r="K4146">
        <v>2.9899999999999999E-2</v>
      </c>
    </row>
    <row r="4147" spans="1:11" x14ac:dyDescent="0.25">
      <c r="A4147" t="s">
        <v>722</v>
      </c>
      <c r="B4147" t="s">
        <v>533</v>
      </c>
      <c r="C4147" t="s">
        <v>534</v>
      </c>
      <c r="D4147" t="str">
        <f>Clef_répartition[[#This Row],[Code association]]&amp;"_"&amp;Clef_répartition[[#This Row],[Nom association]]</f>
        <v>ARAS JUNOVA_Association de communes RAS Jura-Nord vaudois</v>
      </c>
      <c r="E4147">
        <f>COUNTIFS(D$2:D4147,Clef_répartition[[#This Row],[Code_Nom]],J$2:J4147,Clef_répartition[[#This Row],[Année]])</f>
        <v>1</v>
      </c>
      <c r="F4147">
        <f>IF(Clef_répartition[[#This Row],[Code_Nom]]=D4146,F4146-1,(COUNTIFS(Clef_répartition[Code_Nom],Clef_répartition[[#This Row],[Code_Nom]],Clef_répartition[Année],Clef_répartition[[#This Row],[Année]])))</f>
        <v>76</v>
      </c>
      <c r="G4147" t="str">
        <f>Clef_répartition[[#This Row],[Code_Nom]]&amp;"_"&amp;Clef_répartition[[#This Row],[Nombre]]&amp;"_"&amp;Clef_répartition[[#This Row],[Année]]</f>
        <v>ARAS JUNOVA_Association de communes RAS Jura-Nord vaudois_1_2018</v>
      </c>
      <c r="H4147">
        <v>5742</v>
      </c>
      <c r="I4147" t="s">
        <v>2</v>
      </c>
      <c r="J4147">
        <v>2018</v>
      </c>
      <c r="K4147">
        <v>9.6237927520985232E-3</v>
      </c>
    </row>
    <row r="4148" spans="1:11" x14ac:dyDescent="0.25">
      <c r="A4148" t="s">
        <v>722</v>
      </c>
      <c r="B4148" t="s">
        <v>533</v>
      </c>
      <c r="C4148" t="s">
        <v>534</v>
      </c>
      <c r="D4148" t="str">
        <f>Clef_répartition[[#This Row],[Code association]]&amp;"_"&amp;Clef_répartition[[#This Row],[Nom association]]</f>
        <v>ARAS JUNOVA_Association de communes RAS Jura-Nord vaudois</v>
      </c>
      <c r="E4148">
        <f>COUNTIFS(D$2:D4148,Clef_répartition[[#This Row],[Code_Nom]],J$2:J4148,Clef_répartition[[#This Row],[Année]])</f>
        <v>2</v>
      </c>
      <c r="F4148">
        <f>IF(Clef_répartition[[#This Row],[Code_Nom]]=D4147,F4147-1,(COUNTIFS(Clef_répartition[Code_Nom],Clef_répartition[[#This Row],[Code_Nom]],Clef_répartition[Année],Clef_répartition[[#This Row],[Année]])))</f>
        <v>75</v>
      </c>
      <c r="G4148" t="str">
        <f>Clef_répartition[[#This Row],[Code_Nom]]&amp;"_"&amp;Clef_répartition[[#This Row],[Nombre]]&amp;"_"&amp;Clef_répartition[[#This Row],[Année]]</f>
        <v>ARAS JUNOVA_Association de communes RAS Jura-Nord vaudois_2_2018</v>
      </c>
      <c r="H4148">
        <v>5743</v>
      </c>
      <c r="I4148" t="s">
        <v>6</v>
      </c>
      <c r="J4148">
        <v>2018</v>
      </c>
      <c r="K4148">
        <v>1.2746851205942315E-2</v>
      </c>
    </row>
    <row r="4149" spans="1:11" x14ac:dyDescent="0.25">
      <c r="A4149" t="s">
        <v>722</v>
      </c>
      <c r="B4149" t="s">
        <v>533</v>
      </c>
      <c r="C4149" t="s">
        <v>534</v>
      </c>
      <c r="D4149" t="str">
        <f>Clef_répartition[[#This Row],[Code association]]&amp;"_"&amp;Clef_répartition[[#This Row],[Nom association]]</f>
        <v>ARAS JUNOVA_Association de communes RAS Jura-Nord vaudois</v>
      </c>
      <c r="E4149">
        <f>COUNTIFS(D$2:D4149,Clef_répartition[[#This Row],[Code_Nom]],J$2:J4149,Clef_répartition[[#This Row],[Année]])</f>
        <v>3</v>
      </c>
      <c r="F4149">
        <f>IF(Clef_répartition[[#This Row],[Code_Nom]]=D4148,F4148-1,(COUNTIFS(Clef_répartition[Code_Nom],Clef_répartition[[#This Row],[Code_Nom]],Clef_répartition[Année],Clef_répartition[[#This Row],[Année]])))</f>
        <v>74</v>
      </c>
      <c r="G4149" t="str">
        <f>Clef_répartition[[#This Row],[Code_Nom]]&amp;"_"&amp;Clef_répartition[[#This Row],[Nombre]]&amp;"_"&amp;Clef_répartition[[#This Row],[Année]]</f>
        <v>ARAS JUNOVA_Association de communes RAS Jura-Nord vaudois_3_2018</v>
      </c>
      <c r="H4149">
        <v>5744</v>
      </c>
      <c r="I4149" t="s">
        <v>11</v>
      </c>
      <c r="J4149">
        <v>2018</v>
      </c>
      <c r="K4149">
        <v>2.1306655655892157E-2</v>
      </c>
    </row>
    <row r="4150" spans="1:11" x14ac:dyDescent="0.25">
      <c r="A4150" t="s">
        <v>722</v>
      </c>
      <c r="B4150" t="s">
        <v>533</v>
      </c>
      <c r="C4150" t="s">
        <v>534</v>
      </c>
      <c r="D4150" t="str">
        <f>Clef_répartition[[#This Row],[Code association]]&amp;"_"&amp;Clef_répartition[[#This Row],[Nom association]]</f>
        <v>ARAS JUNOVA_Association de communes RAS Jura-Nord vaudois</v>
      </c>
      <c r="E4150">
        <f>COUNTIFS(D$2:D4150,Clef_répartition[[#This Row],[Code_Nom]],J$2:J4150,Clef_répartition[[#This Row],[Année]])</f>
        <v>4</v>
      </c>
      <c r="F4150">
        <f>IF(Clef_répartition[[#This Row],[Code_Nom]]=D4149,F4149-1,(COUNTIFS(Clef_répartition[Code_Nom],Clef_répartition[[#This Row],[Code_Nom]],Clef_répartition[Année],Clef_répartition[[#This Row],[Année]])))</f>
        <v>73</v>
      </c>
      <c r="G4150" t="str">
        <f>Clef_répartition[[#This Row],[Code_Nom]]&amp;"_"&amp;Clef_répartition[[#This Row],[Nombre]]&amp;"_"&amp;Clef_répartition[[#This Row],[Année]]</f>
        <v>ARAS JUNOVA_Association de communes RAS Jura-Nord vaudois_4_2018</v>
      </c>
      <c r="H4150">
        <v>5745</v>
      </c>
      <c r="I4150" t="s">
        <v>14</v>
      </c>
      <c r="J4150">
        <v>2018</v>
      </c>
      <c r="K4150">
        <v>3.8564013122408783E-3</v>
      </c>
    </row>
    <row r="4151" spans="1:11" x14ac:dyDescent="0.25">
      <c r="A4151" t="s">
        <v>722</v>
      </c>
      <c r="B4151" t="s">
        <v>533</v>
      </c>
      <c r="C4151" t="s">
        <v>534</v>
      </c>
      <c r="D4151" t="str">
        <f>Clef_répartition[[#This Row],[Code association]]&amp;"_"&amp;Clef_répartition[[#This Row],[Nom association]]</f>
        <v>ARAS JUNOVA_Association de communes RAS Jura-Nord vaudois</v>
      </c>
      <c r="E4151">
        <f>COUNTIFS(D$2:D4151,Clef_répartition[[#This Row],[Code_Nom]],J$2:J4151,Clef_répartition[[#This Row],[Année]])</f>
        <v>5</v>
      </c>
      <c r="F4151">
        <f>IF(Clef_répartition[[#This Row],[Code_Nom]]=D4150,F4150-1,(COUNTIFS(Clef_répartition[Code_Nom],Clef_répartition[[#This Row],[Code_Nom]],Clef_répartition[Année],Clef_répartition[[#This Row],[Année]])))</f>
        <v>72</v>
      </c>
      <c r="G4151" t="str">
        <f>Clef_répartition[[#This Row],[Code_Nom]]&amp;"_"&amp;Clef_répartition[[#This Row],[Nombre]]&amp;"_"&amp;Clef_répartition[[#This Row],[Année]]</f>
        <v>ARAS JUNOVA_Association de communes RAS Jura-Nord vaudois_5_2018</v>
      </c>
      <c r="H4151">
        <v>5746</v>
      </c>
      <c r="I4151" t="s">
        <v>15</v>
      </c>
      <c r="J4151">
        <v>2018</v>
      </c>
      <c r="K4151">
        <v>1.9740321199613137E-2</v>
      </c>
    </row>
    <row r="4152" spans="1:11" x14ac:dyDescent="0.25">
      <c r="A4152" t="s">
        <v>722</v>
      </c>
      <c r="B4152" t="s">
        <v>533</v>
      </c>
      <c r="C4152" t="s">
        <v>534</v>
      </c>
      <c r="D4152" t="str">
        <f>Clef_répartition[[#This Row],[Code association]]&amp;"_"&amp;Clef_répartition[[#This Row],[Nom association]]</f>
        <v>ARAS JUNOVA_Association de communes RAS Jura-Nord vaudois</v>
      </c>
      <c r="E4152">
        <f>COUNTIFS(D$2:D4152,Clef_répartition[[#This Row],[Code_Nom]],J$2:J4152,Clef_répartition[[#This Row],[Année]])</f>
        <v>6</v>
      </c>
      <c r="F4152">
        <f>IF(Clef_répartition[[#This Row],[Code_Nom]]=D4151,F4151-1,(COUNTIFS(Clef_répartition[Code_Nom],Clef_répartition[[#This Row],[Code_Nom]],Clef_répartition[Année],Clef_répartition[[#This Row],[Année]])))</f>
        <v>71</v>
      </c>
      <c r="G4152" t="str">
        <f>Clef_répartition[[#This Row],[Code_Nom]]&amp;"_"&amp;Clef_répartition[[#This Row],[Nombre]]&amp;"_"&amp;Clef_répartition[[#This Row],[Année]]</f>
        <v>ARAS JUNOVA_Association de communes RAS Jura-Nord vaudois_6_2018</v>
      </c>
      <c r="H4152">
        <v>5902</v>
      </c>
      <c r="I4152" t="s">
        <v>18</v>
      </c>
      <c r="J4152">
        <v>2018</v>
      </c>
      <c r="K4152">
        <v>1.510017271456867E-3</v>
      </c>
    </row>
    <row r="4153" spans="1:11" x14ac:dyDescent="0.25">
      <c r="A4153" t="s">
        <v>722</v>
      </c>
      <c r="B4153" t="s">
        <v>533</v>
      </c>
      <c r="C4153" t="s">
        <v>534</v>
      </c>
      <c r="D4153" t="str">
        <f>Clef_répartition[[#This Row],[Code association]]&amp;"_"&amp;Clef_répartition[[#This Row],[Nom association]]</f>
        <v>ARAS JUNOVA_Association de communes RAS Jura-Nord vaudois</v>
      </c>
      <c r="E4153">
        <f>COUNTIFS(D$2:D4153,Clef_répartition[[#This Row],[Code_Nom]],J$2:J4153,Clef_répartition[[#This Row],[Année]])</f>
        <v>7</v>
      </c>
      <c r="F4153">
        <f>IF(Clef_répartition[[#This Row],[Code_Nom]]=D4152,F4152-1,(COUNTIFS(Clef_répartition[Code_Nom],Clef_répartition[[#This Row],[Code_Nom]],Clef_répartition[Année],Clef_répartition[[#This Row],[Année]])))</f>
        <v>70</v>
      </c>
      <c r="G4153" t="str">
        <f>Clef_répartition[[#This Row],[Code_Nom]]&amp;"_"&amp;Clef_répartition[[#This Row],[Nombre]]&amp;"_"&amp;Clef_répartition[[#This Row],[Année]]</f>
        <v>ARAS JUNOVA_Association de communes RAS Jura-Nord vaudois_7_2018</v>
      </c>
      <c r="H4153">
        <v>5903</v>
      </c>
      <c r="I4153" t="s">
        <v>24</v>
      </c>
      <c r="J4153">
        <v>2018</v>
      </c>
      <c r="K4153">
        <v>9.1255585515421188E-4</v>
      </c>
    </row>
    <row r="4154" spans="1:11" x14ac:dyDescent="0.25">
      <c r="A4154" t="s">
        <v>722</v>
      </c>
      <c r="B4154" t="s">
        <v>533</v>
      </c>
      <c r="C4154" t="s">
        <v>534</v>
      </c>
      <c r="D4154" t="str">
        <f>Clef_répartition[[#This Row],[Code association]]&amp;"_"&amp;Clef_répartition[[#This Row],[Nom association]]</f>
        <v>ARAS JUNOVA_Association de communes RAS Jura-Nord vaudois</v>
      </c>
      <c r="E4154">
        <f>COUNTIFS(D$2:D4154,Clef_répartition[[#This Row],[Code_Nom]],J$2:J4154,Clef_répartition[[#This Row],[Année]])</f>
        <v>8</v>
      </c>
      <c r="F4154">
        <f>IF(Clef_répartition[[#This Row],[Code_Nom]]=D4153,F4153-1,(COUNTIFS(Clef_répartition[Code_Nom],Clef_répartition[[#This Row],[Code_Nom]],Clef_répartition[Année],Clef_répartition[[#This Row],[Année]])))</f>
        <v>69</v>
      </c>
      <c r="G4154" t="str">
        <f>Clef_répartition[[#This Row],[Code_Nom]]&amp;"_"&amp;Clef_répartition[[#This Row],[Nombre]]&amp;"_"&amp;Clef_répartition[[#This Row],[Année]]</f>
        <v>ARAS JUNOVA_Association de communes RAS Jura-Nord vaudois_8_2018</v>
      </c>
      <c r="H4154">
        <v>5747</v>
      </c>
      <c r="I4154" t="s">
        <v>26</v>
      </c>
      <c r="J4154">
        <v>2018</v>
      </c>
      <c r="K4154">
        <v>4.3977670217516104E-3</v>
      </c>
    </row>
    <row r="4155" spans="1:11" x14ac:dyDescent="0.25">
      <c r="A4155" t="s">
        <v>722</v>
      </c>
      <c r="B4155" t="s">
        <v>533</v>
      </c>
      <c r="C4155" t="s">
        <v>534</v>
      </c>
      <c r="D4155" t="str">
        <f>Clef_répartition[[#This Row],[Code association]]&amp;"_"&amp;Clef_répartition[[#This Row],[Nom association]]</f>
        <v>ARAS JUNOVA_Association de communes RAS Jura-Nord vaudois</v>
      </c>
      <c r="E4155">
        <f>COUNTIFS(D$2:D4155,Clef_répartition[[#This Row],[Code_Nom]],J$2:J4155,Clef_répartition[[#This Row],[Année]])</f>
        <v>9</v>
      </c>
      <c r="F4155">
        <f>IF(Clef_répartition[[#This Row],[Code_Nom]]=D4154,F4154-1,(COUNTIFS(Clef_répartition[Code_Nom],Clef_répartition[[#This Row],[Code_Nom]],Clef_répartition[Année],Clef_répartition[[#This Row],[Année]])))</f>
        <v>68</v>
      </c>
      <c r="G4155" t="str">
        <f>Clef_répartition[[#This Row],[Code_Nom]]&amp;"_"&amp;Clef_répartition[[#This Row],[Nombre]]&amp;"_"&amp;Clef_répartition[[#This Row],[Année]]</f>
        <v>ARAS JUNOVA_Association de communes RAS Jura-Nord vaudois_9_2018</v>
      </c>
      <c r="H4155">
        <v>5551</v>
      </c>
      <c r="I4155" t="s">
        <v>28</v>
      </c>
      <c r="J4155">
        <v>2018</v>
      </c>
      <c r="K4155">
        <v>1.9668995309824271E-3</v>
      </c>
    </row>
    <row r="4156" spans="1:11" x14ac:dyDescent="0.25">
      <c r="A4156" t="s">
        <v>722</v>
      </c>
      <c r="B4156" t="s">
        <v>533</v>
      </c>
      <c r="C4156" t="s">
        <v>534</v>
      </c>
      <c r="D4156" t="str">
        <f>Clef_répartition[[#This Row],[Code association]]&amp;"_"&amp;Clef_répartition[[#This Row],[Nom association]]</f>
        <v>ARAS JUNOVA_Association de communes RAS Jura-Nord vaudois</v>
      </c>
      <c r="E4156">
        <f>COUNTIFS(D$2:D4156,Clef_répartition[[#This Row],[Code_Nom]],J$2:J4156,Clef_répartition[[#This Row],[Année]])</f>
        <v>10</v>
      </c>
      <c r="F4156">
        <f>IF(Clef_répartition[[#This Row],[Code_Nom]]=D4155,F4155-1,(COUNTIFS(Clef_répartition[Code_Nom],Clef_répartition[[#This Row],[Code_Nom]],Clef_répartition[Année],Clef_répartition[[#This Row],[Année]])))</f>
        <v>67</v>
      </c>
      <c r="G4156" t="str">
        <f>Clef_répartition[[#This Row],[Code_Nom]]&amp;"_"&amp;Clef_répartition[[#This Row],[Nombre]]&amp;"_"&amp;Clef_répartition[[#This Row],[Année]]</f>
        <v>ARAS JUNOVA_Association de communes RAS Jura-Nord vaudois_10_2018</v>
      </c>
      <c r="H4156">
        <v>5748</v>
      </c>
      <c r="I4156" t="s">
        <v>38</v>
      </c>
      <c r="J4156">
        <v>2018</v>
      </c>
      <c r="K4156">
        <v>6.9101678284756692E-3</v>
      </c>
    </row>
    <row r="4157" spans="1:11" x14ac:dyDescent="0.25">
      <c r="A4157" t="s">
        <v>722</v>
      </c>
      <c r="B4157" t="s">
        <v>533</v>
      </c>
      <c r="C4157" t="s">
        <v>534</v>
      </c>
      <c r="D4157" t="str">
        <f>Clef_répartition[[#This Row],[Code association]]&amp;"_"&amp;Clef_répartition[[#This Row],[Nom association]]</f>
        <v>ARAS JUNOVA_Association de communes RAS Jura-Nord vaudois</v>
      </c>
      <c r="E4157">
        <f>COUNTIFS(D$2:D4157,Clef_répartition[[#This Row],[Code_Nom]],J$2:J4157,Clef_répartition[[#This Row],[Année]])</f>
        <v>11</v>
      </c>
      <c r="F4157">
        <f>IF(Clef_répartition[[#This Row],[Code_Nom]]=D4156,F4156-1,(COUNTIFS(Clef_répartition[Code_Nom],Clef_répartition[[#This Row],[Code_Nom]],Clef_répartition[Année],Clef_répartition[[#This Row],[Année]])))</f>
        <v>66</v>
      </c>
      <c r="G4157" t="str">
        <f>Clef_répartition[[#This Row],[Code_Nom]]&amp;"_"&amp;Clef_répartition[[#This Row],[Nombre]]&amp;"_"&amp;Clef_répartition[[#This Row],[Année]]</f>
        <v>ARAS JUNOVA_Association de communes RAS Jura-Nord vaudois_11_2018</v>
      </c>
      <c r="H4157">
        <v>5552</v>
      </c>
      <c r="I4157" t="s">
        <v>40</v>
      </c>
      <c r="J4157">
        <v>2018</v>
      </c>
      <c r="K4157">
        <v>2.5826771662738821E-3</v>
      </c>
    </row>
    <row r="4158" spans="1:11" x14ac:dyDescent="0.25">
      <c r="A4158" t="s">
        <v>722</v>
      </c>
      <c r="B4158" t="s">
        <v>533</v>
      </c>
      <c r="C4158" t="s">
        <v>534</v>
      </c>
      <c r="D4158" t="str">
        <f>Clef_répartition[[#This Row],[Code association]]&amp;"_"&amp;Clef_répartition[[#This Row],[Nom association]]</f>
        <v>ARAS JUNOVA_Association de communes RAS Jura-Nord vaudois</v>
      </c>
      <c r="E4158">
        <f>COUNTIFS(D$2:D4158,Clef_répartition[[#This Row],[Code_Nom]],J$2:J4158,Clef_répartition[[#This Row],[Année]])</f>
        <v>12</v>
      </c>
      <c r="F4158">
        <f>IF(Clef_répartition[[#This Row],[Code_Nom]]=D4157,F4157-1,(COUNTIFS(Clef_répartition[Code_Nom],Clef_répartition[[#This Row],[Code_Nom]],Clef_répartition[Année],Clef_répartition[[#This Row],[Année]])))</f>
        <v>65</v>
      </c>
      <c r="G4158" t="str">
        <f>Clef_répartition[[#This Row],[Code_Nom]]&amp;"_"&amp;Clef_répartition[[#This Row],[Nombre]]&amp;"_"&amp;Clef_répartition[[#This Row],[Année]]</f>
        <v>ARAS JUNOVA_Association de communes RAS Jura-Nord vaudois_12_2018</v>
      </c>
      <c r="H4158">
        <v>5904</v>
      </c>
      <c r="I4158" t="s">
        <v>46</v>
      </c>
      <c r="J4158">
        <v>2018</v>
      </c>
      <c r="K4158">
        <v>2.1531297427883123E-3</v>
      </c>
    </row>
    <row r="4159" spans="1:11" x14ac:dyDescent="0.25">
      <c r="A4159" t="s">
        <v>722</v>
      </c>
      <c r="B4159" t="s">
        <v>533</v>
      </c>
      <c r="C4159" t="s">
        <v>534</v>
      </c>
      <c r="D4159" t="str">
        <f>Clef_répartition[[#This Row],[Code association]]&amp;"_"&amp;Clef_répartition[[#This Row],[Nom association]]</f>
        <v>ARAS JUNOVA_Association de communes RAS Jura-Nord vaudois</v>
      </c>
      <c r="E4159">
        <f>COUNTIFS(D$2:D4159,Clef_répartition[[#This Row],[Code_Nom]],J$2:J4159,Clef_répartition[[#This Row],[Année]])</f>
        <v>13</v>
      </c>
      <c r="F4159">
        <f>IF(Clef_répartition[[#This Row],[Code_Nom]]=D4158,F4158-1,(COUNTIFS(Clef_répartition[Code_Nom],Clef_répartition[[#This Row],[Code_Nom]],Clef_répartition[Année],Clef_répartition[[#This Row],[Année]])))</f>
        <v>64</v>
      </c>
      <c r="G4159" t="str">
        <f>Clef_répartition[[#This Row],[Code_Nom]]&amp;"_"&amp;Clef_répartition[[#This Row],[Nombre]]&amp;"_"&amp;Clef_répartition[[#This Row],[Année]]</f>
        <v>ARAS JUNOVA_Association de communes RAS Jura-Nord vaudois_13_2018</v>
      </c>
      <c r="H4159">
        <v>5553</v>
      </c>
      <c r="I4159" t="s">
        <v>47</v>
      </c>
      <c r="J4159">
        <v>2018</v>
      </c>
      <c r="K4159">
        <v>4.1122193206164564E-3</v>
      </c>
    </row>
    <row r="4160" spans="1:11" x14ac:dyDescent="0.25">
      <c r="A4160" t="s">
        <v>722</v>
      </c>
      <c r="B4160" t="s">
        <v>533</v>
      </c>
      <c r="C4160" t="s">
        <v>534</v>
      </c>
      <c r="D4160" t="str">
        <f>Clef_répartition[[#This Row],[Code association]]&amp;"_"&amp;Clef_répartition[[#This Row],[Nom association]]</f>
        <v>ARAS JUNOVA_Association de communes RAS Jura-Nord vaudois</v>
      </c>
      <c r="E4160">
        <f>COUNTIFS(D$2:D4160,Clef_répartition[[#This Row],[Code_Nom]],J$2:J4160,Clef_répartition[[#This Row],[Année]])</f>
        <v>14</v>
      </c>
      <c r="F4160">
        <f>IF(Clef_répartition[[#This Row],[Code_Nom]]=D4159,F4159-1,(COUNTIFS(Clef_répartition[Code_Nom],Clef_répartition[[#This Row],[Code_Nom]],Clef_répartition[Année],Clef_répartition[[#This Row],[Année]])))</f>
        <v>63</v>
      </c>
      <c r="G4160" t="str">
        <f>Clef_répartition[[#This Row],[Code_Nom]]&amp;"_"&amp;Clef_répartition[[#This Row],[Nombre]]&amp;"_"&amp;Clef_répartition[[#This Row],[Année]]</f>
        <v>ARAS JUNOVA_Association de communes RAS Jura-Nord vaudois_14_2018</v>
      </c>
      <c r="H4160">
        <v>5905</v>
      </c>
      <c r="I4160" t="s">
        <v>49</v>
      </c>
      <c r="J4160">
        <v>2018</v>
      </c>
      <c r="K4160">
        <v>2.6803015807024201E-3</v>
      </c>
    </row>
    <row r="4161" spans="1:11" x14ac:dyDescent="0.25">
      <c r="A4161" t="s">
        <v>722</v>
      </c>
      <c r="B4161" t="s">
        <v>533</v>
      </c>
      <c r="C4161" t="s">
        <v>534</v>
      </c>
      <c r="D4161" t="str">
        <f>Clef_répartition[[#This Row],[Code association]]&amp;"_"&amp;Clef_répartition[[#This Row],[Nom association]]</f>
        <v>ARAS JUNOVA_Association de communes RAS Jura-Nord vaudois</v>
      </c>
      <c r="E4161">
        <f>COUNTIFS(D$2:D4161,Clef_répartition[[#This Row],[Code_Nom]],J$2:J4161,Clef_répartition[[#This Row],[Année]])</f>
        <v>15</v>
      </c>
      <c r="F4161">
        <f>IF(Clef_répartition[[#This Row],[Code_Nom]]=D4160,F4160-1,(COUNTIFS(Clef_répartition[Code_Nom],Clef_répartition[[#This Row],[Code_Nom]],Clef_répartition[Année],Clef_répartition[[#This Row],[Année]])))</f>
        <v>62</v>
      </c>
      <c r="G4161" t="str">
        <f>Clef_répartition[[#This Row],[Code_Nom]]&amp;"_"&amp;Clef_répartition[[#This Row],[Nombre]]&amp;"_"&amp;Clef_répartition[[#This Row],[Année]]</f>
        <v>ARAS JUNOVA_Association de communes RAS Jura-Nord vaudois_15_2018</v>
      </c>
      <c r="H4161">
        <v>5907</v>
      </c>
      <c r="I4161" t="s">
        <v>54</v>
      </c>
      <c r="J4161">
        <v>2018</v>
      </c>
      <c r="K4161">
        <v>1.197619145285544E-3</v>
      </c>
    </row>
    <row r="4162" spans="1:11" x14ac:dyDescent="0.25">
      <c r="A4162" t="s">
        <v>722</v>
      </c>
      <c r="B4162" t="s">
        <v>533</v>
      </c>
      <c r="C4162" t="s">
        <v>534</v>
      </c>
      <c r="D4162" t="str">
        <f>Clef_répartition[[#This Row],[Code association]]&amp;"_"&amp;Clef_répartition[[#This Row],[Nom association]]</f>
        <v>ARAS JUNOVA_Association de communes RAS Jura-Nord vaudois</v>
      </c>
      <c r="E4162">
        <f>COUNTIFS(D$2:D4162,Clef_répartition[[#This Row],[Code_Nom]],J$2:J4162,Clef_répartition[[#This Row],[Année]])</f>
        <v>16</v>
      </c>
      <c r="F4162">
        <f>IF(Clef_répartition[[#This Row],[Code_Nom]]=D4161,F4161-1,(COUNTIFS(Clef_répartition[Code_Nom],Clef_répartition[[#This Row],[Code_Nom]],Clef_répartition[Année],Clef_répartition[[#This Row],[Année]])))</f>
        <v>61</v>
      </c>
      <c r="G4162" t="str">
        <f>Clef_répartition[[#This Row],[Code_Nom]]&amp;"_"&amp;Clef_répartition[[#This Row],[Nombre]]&amp;"_"&amp;Clef_répartition[[#This Row],[Année]]</f>
        <v>ARAS JUNOVA_Association de communes RAS Jura-Nord vaudois_16_2018</v>
      </c>
      <c r="H4162">
        <v>5749</v>
      </c>
      <c r="I4162" t="s">
        <v>58</v>
      </c>
      <c r="J4162">
        <v>2018</v>
      </c>
      <c r="K4162">
        <v>0.10920927635172135</v>
      </c>
    </row>
    <row r="4163" spans="1:11" x14ac:dyDescent="0.25">
      <c r="A4163" t="s">
        <v>722</v>
      </c>
      <c r="B4163" t="s">
        <v>533</v>
      </c>
      <c r="C4163" t="s">
        <v>534</v>
      </c>
      <c r="D4163" t="str">
        <f>Clef_répartition[[#This Row],[Code association]]&amp;"_"&amp;Clef_répartition[[#This Row],[Nom association]]</f>
        <v>ARAS JUNOVA_Association de communes RAS Jura-Nord vaudois</v>
      </c>
      <c r="E4163">
        <f>COUNTIFS(D$2:D4163,Clef_répartition[[#This Row],[Code_Nom]],J$2:J4163,Clef_répartition[[#This Row],[Année]])</f>
        <v>17</v>
      </c>
      <c r="F4163">
        <f>IF(Clef_répartition[[#This Row],[Code_Nom]]=D4162,F4162-1,(COUNTIFS(Clef_répartition[Code_Nom],Clef_répartition[[#This Row],[Code_Nom]],Clef_répartition[Année],Clef_répartition[[#This Row],[Année]])))</f>
        <v>60</v>
      </c>
      <c r="G4163" t="str">
        <f>Clef_répartition[[#This Row],[Code_Nom]]&amp;"_"&amp;Clef_répartition[[#This Row],[Nombre]]&amp;"_"&amp;Clef_répartition[[#This Row],[Année]]</f>
        <v>ARAS JUNOVA_Association de communes RAS Jura-Nord vaudois_17_2018</v>
      </c>
      <c r="H4163">
        <v>5908</v>
      </c>
      <c r="I4163" t="s">
        <v>59</v>
      </c>
      <c r="J4163">
        <v>2018</v>
      </c>
      <c r="K4163">
        <v>5.2955665535670134E-4</v>
      </c>
    </row>
    <row r="4164" spans="1:11" x14ac:dyDescent="0.25">
      <c r="A4164" t="s">
        <v>722</v>
      </c>
      <c r="B4164" t="s">
        <v>533</v>
      </c>
      <c r="C4164" t="s">
        <v>534</v>
      </c>
      <c r="D4164" t="str">
        <f>Clef_répartition[[#This Row],[Code association]]&amp;"_"&amp;Clef_répartition[[#This Row],[Nom association]]</f>
        <v>ARAS JUNOVA_Association de communes RAS Jura-Nord vaudois</v>
      </c>
      <c r="E4164">
        <f>COUNTIFS(D$2:D4164,Clef_répartition[[#This Row],[Code_Nom]],J$2:J4164,Clef_répartition[[#This Row],[Année]])</f>
        <v>18</v>
      </c>
      <c r="F4164">
        <f>IF(Clef_répartition[[#This Row],[Code_Nom]]=D4163,F4163-1,(COUNTIFS(Clef_répartition[Code_Nom],Clef_répartition[[#This Row],[Code_Nom]],Clef_répartition[Année],Clef_répartition[[#This Row],[Année]])))</f>
        <v>59</v>
      </c>
      <c r="G4164" t="str">
        <f>Clef_répartition[[#This Row],[Code_Nom]]&amp;"_"&amp;Clef_répartition[[#This Row],[Nombre]]&amp;"_"&amp;Clef_répartition[[#This Row],[Année]]</f>
        <v>ARAS JUNOVA_Association de communes RAS Jura-Nord vaudois_18_2018</v>
      </c>
      <c r="H4164">
        <v>5909</v>
      </c>
      <c r="I4164" t="s">
        <v>60</v>
      </c>
      <c r="J4164">
        <v>2018</v>
      </c>
      <c r="K4164">
        <v>2.8208807374795154E-3</v>
      </c>
    </row>
    <row r="4165" spans="1:11" x14ac:dyDescent="0.25">
      <c r="A4165" t="s">
        <v>722</v>
      </c>
      <c r="B4165" t="s">
        <v>533</v>
      </c>
      <c r="C4165" t="s">
        <v>534</v>
      </c>
      <c r="D4165" t="str">
        <f>Clef_répartition[[#This Row],[Code association]]&amp;"_"&amp;Clef_répartition[[#This Row],[Nom association]]</f>
        <v>ARAS JUNOVA_Association de communes RAS Jura-Nord vaudois</v>
      </c>
      <c r="E4165">
        <f>COUNTIFS(D$2:D4165,Clef_répartition[[#This Row],[Code_Nom]],J$2:J4165,Clef_répartition[[#This Row],[Année]])</f>
        <v>19</v>
      </c>
      <c r="F4165">
        <f>IF(Clef_répartition[[#This Row],[Code_Nom]]=D4164,F4164-1,(COUNTIFS(Clef_répartition[Code_Nom],Clef_répartition[[#This Row],[Code_Nom]],Clef_répartition[Année],Clef_répartition[[#This Row],[Année]])))</f>
        <v>58</v>
      </c>
      <c r="G4165" t="str">
        <f>Clef_répartition[[#This Row],[Code_Nom]]&amp;"_"&amp;Clef_répartition[[#This Row],[Nombre]]&amp;"_"&amp;Clef_répartition[[#This Row],[Année]]</f>
        <v>ARAS JUNOVA_Association de communes RAS Jura-Nord vaudois_19_2018</v>
      </c>
      <c r="H4165">
        <v>5554</v>
      </c>
      <c r="I4165" t="s">
        <v>71</v>
      </c>
      <c r="J4165">
        <v>2018</v>
      </c>
      <c r="K4165">
        <v>3.8517945538448818E-3</v>
      </c>
    </row>
    <row r="4166" spans="1:11" x14ac:dyDescent="0.25">
      <c r="A4166" t="s">
        <v>722</v>
      </c>
      <c r="B4166" t="s">
        <v>533</v>
      </c>
      <c r="C4166" t="s">
        <v>534</v>
      </c>
      <c r="D4166" t="str">
        <f>Clef_répartition[[#This Row],[Code association]]&amp;"_"&amp;Clef_répartition[[#This Row],[Nom association]]</f>
        <v>ARAS JUNOVA_Association de communes RAS Jura-Nord vaudois</v>
      </c>
      <c r="E4166">
        <f>COUNTIFS(D$2:D4166,Clef_répartition[[#This Row],[Code_Nom]],J$2:J4166,Clef_répartition[[#This Row],[Année]])</f>
        <v>20</v>
      </c>
      <c r="F4166">
        <f>IF(Clef_répartition[[#This Row],[Code_Nom]]=D4165,F4165-1,(COUNTIFS(Clef_répartition[Code_Nom],Clef_répartition[[#This Row],[Code_Nom]],Clef_répartition[Année],Clef_répartition[[#This Row],[Année]])))</f>
        <v>57</v>
      </c>
      <c r="G4166" t="str">
        <f>Clef_répartition[[#This Row],[Code_Nom]]&amp;"_"&amp;Clef_répartition[[#This Row],[Nombre]]&amp;"_"&amp;Clef_répartition[[#This Row],[Année]]</f>
        <v>ARAS JUNOVA_Association de communes RAS Jura-Nord vaudois_20_2018</v>
      </c>
      <c r="H4166">
        <v>5555</v>
      </c>
      <c r="I4166" t="s">
        <v>75</v>
      </c>
      <c r="J4166">
        <v>2018</v>
      </c>
      <c r="K4166">
        <v>1.5061122948797254E-3</v>
      </c>
    </row>
    <row r="4167" spans="1:11" x14ac:dyDescent="0.25">
      <c r="A4167" t="s">
        <v>722</v>
      </c>
      <c r="B4167" t="s">
        <v>533</v>
      </c>
      <c r="C4167" t="s">
        <v>534</v>
      </c>
      <c r="D4167" t="str">
        <f>Clef_répartition[[#This Row],[Code association]]&amp;"_"&amp;Clef_répartition[[#This Row],[Nom association]]</f>
        <v>ARAS JUNOVA_Association de communes RAS Jura-Nord vaudois</v>
      </c>
      <c r="E4167">
        <f>COUNTIFS(D$2:D4167,Clef_répartition[[#This Row],[Code_Nom]],J$2:J4167,Clef_répartition[[#This Row],[Année]])</f>
        <v>21</v>
      </c>
      <c r="F4167">
        <f>IF(Clef_répartition[[#This Row],[Code_Nom]]=D4166,F4166-1,(COUNTIFS(Clef_répartition[Code_Nom],Clef_répartition[[#This Row],[Code_Nom]],Clef_répartition[Année],Clef_répartition[[#This Row],[Année]])))</f>
        <v>56</v>
      </c>
      <c r="G4167" t="str">
        <f>Clef_répartition[[#This Row],[Code_Nom]]&amp;"_"&amp;Clef_répartition[[#This Row],[Nombre]]&amp;"_"&amp;Clef_répartition[[#This Row],[Année]]</f>
        <v>ARAS JUNOVA_Association de communes RAS Jura-Nord vaudois_21_2018</v>
      </c>
      <c r="H4167">
        <v>5910</v>
      </c>
      <c r="I4167" t="s">
        <v>83</v>
      </c>
      <c r="J4167">
        <v>2018</v>
      </c>
      <c r="K4167">
        <v>1.3888699484811617E-3</v>
      </c>
    </row>
    <row r="4168" spans="1:11" x14ac:dyDescent="0.25">
      <c r="A4168" t="s">
        <v>722</v>
      </c>
      <c r="B4168" t="s">
        <v>533</v>
      </c>
      <c r="C4168" t="s">
        <v>534</v>
      </c>
      <c r="D4168" t="str">
        <f>Clef_répartition[[#This Row],[Code association]]&amp;"_"&amp;Clef_répartition[[#This Row],[Nom association]]</f>
        <v>ARAS JUNOVA_Association de communes RAS Jura-Nord vaudois</v>
      </c>
      <c r="E4168">
        <f>COUNTIFS(D$2:D4168,Clef_répartition[[#This Row],[Code_Nom]],J$2:J4168,Clef_répartition[[#This Row],[Année]])</f>
        <v>22</v>
      </c>
      <c r="F4168">
        <f>IF(Clef_répartition[[#This Row],[Code_Nom]]=D4167,F4167-1,(COUNTIFS(Clef_répartition[Code_Nom],Clef_répartition[[#This Row],[Code_Nom]],Clef_répartition[Année],Clef_répartition[[#This Row],[Année]])))</f>
        <v>55</v>
      </c>
      <c r="G4168" t="str">
        <f>Clef_répartition[[#This Row],[Code_Nom]]&amp;"_"&amp;Clef_répartition[[#This Row],[Nombre]]&amp;"_"&amp;Clef_répartition[[#This Row],[Année]]</f>
        <v>ARAS JUNOVA_Association de communes RAS Jura-Nord vaudois_22_2018</v>
      </c>
      <c r="H4168">
        <v>5752</v>
      </c>
      <c r="I4168" t="s">
        <v>84</v>
      </c>
      <c r="J4168">
        <v>2018</v>
      </c>
      <c r="K4168">
        <v>8.3444936188157362E-3</v>
      </c>
    </row>
    <row r="4169" spans="1:11" x14ac:dyDescent="0.25">
      <c r="A4169" t="s">
        <v>722</v>
      </c>
      <c r="B4169" t="s">
        <v>533</v>
      </c>
      <c r="C4169" t="s">
        <v>534</v>
      </c>
      <c r="D4169" t="str">
        <f>Clef_répartition[[#This Row],[Code association]]&amp;"_"&amp;Clef_répartition[[#This Row],[Nom association]]</f>
        <v>ARAS JUNOVA_Association de communes RAS Jura-Nord vaudois</v>
      </c>
      <c r="E4169">
        <f>COUNTIFS(D$2:D4169,Clef_répartition[[#This Row],[Code_Nom]],J$2:J4169,Clef_répartition[[#This Row],[Année]])</f>
        <v>23</v>
      </c>
      <c r="F4169">
        <f>IF(Clef_répartition[[#This Row],[Code_Nom]]=D4168,F4168-1,(COUNTIFS(Clef_répartition[Code_Nom],Clef_répartition[[#This Row],[Code_Nom]],Clef_répartition[Année],Clef_répartition[[#This Row],[Année]])))</f>
        <v>54</v>
      </c>
      <c r="G4169" t="str">
        <f>Clef_répartition[[#This Row],[Code_Nom]]&amp;"_"&amp;Clef_répartition[[#This Row],[Nombre]]&amp;"_"&amp;Clef_répartition[[#This Row],[Année]]</f>
        <v>ARAS JUNOVA_Association de communes RAS Jura-Nord vaudois_23_2018</v>
      </c>
      <c r="H4169">
        <v>5911</v>
      </c>
      <c r="I4169" t="s">
        <v>86</v>
      </c>
      <c r="J4169">
        <v>2018</v>
      </c>
      <c r="K4169">
        <v>8.9324941842182544E-4</v>
      </c>
    </row>
    <row r="4170" spans="1:11" x14ac:dyDescent="0.25">
      <c r="A4170" t="s">
        <v>722</v>
      </c>
      <c r="B4170" t="s">
        <v>533</v>
      </c>
      <c r="C4170" t="s">
        <v>534</v>
      </c>
      <c r="D4170" t="str">
        <f>Clef_répartition[[#This Row],[Code association]]&amp;"_"&amp;Clef_répartition[[#This Row],[Nom association]]</f>
        <v>ARAS JUNOVA_Association de communes RAS Jura-Nord vaudois</v>
      </c>
      <c r="E4170">
        <f>COUNTIFS(D$2:D4170,Clef_répartition[[#This Row],[Code_Nom]],J$2:J4170,Clef_répartition[[#This Row],[Année]])</f>
        <v>24</v>
      </c>
      <c r="F4170">
        <f>IF(Clef_répartition[[#This Row],[Code_Nom]]=D4169,F4169-1,(COUNTIFS(Clef_répartition[Code_Nom],Clef_répartition[[#This Row],[Code_Nom]],Clef_répartition[Année],Clef_répartition[[#This Row],[Année]])))</f>
        <v>53</v>
      </c>
      <c r="G4170" t="str">
        <f>Clef_répartition[[#This Row],[Code_Nom]]&amp;"_"&amp;Clef_répartition[[#This Row],[Nombre]]&amp;"_"&amp;Clef_répartition[[#This Row],[Année]]</f>
        <v>ARAS JUNOVA_Association de communes RAS Jura-Nord vaudois_24_2018</v>
      </c>
      <c r="H4170">
        <v>5912</v>
      </c>
      <c r="I4170" t="s">
        <v>91</v>
      </c>
      <c r="J4170">
        <v>2018</v>
      </c>
      <c r="K4170">
        <v>5.5451596262587647E-4</v>
      </c>
    </row>
    <row r="4171" spans="1:11" x14ac:dyDescent="0.25">
      <c r="A4171" t="s">
        <v>722</v>
      </c>
      <c r="B4171" t="s">
        <v>533</v>
      </c>
      <c r="C4171" t="s">
        <v>534</v>
      </c>
      <c r="D4171" t="str">
        <f>Clef_répartition[[#This Row],[Code association]]&amp;"_"&amp;Clef_répartition[[#This Row],[Nom association]]</f>
        <v>ARAS JUNOVA_Association de communes RAS Jura-Nord vaudois</v>
      </c>
      <c r="E4171">
        <f>COUNTIFS(D$2:D4171,Clef_répartition[[#This Row],[Code_Nom]],J$2:J4171,Clef_répartition[[#This Row],[Année]])</f>
        <v>25</v>
      </c>
      <c r="F4171">
        <f>IF(Clef_répartition[[#This Row],[Code_Nom]]=D4170,F4170-1,(COUNTIFS(Clef_répartition[Code_Nom],Clef_répartition[[#This Row],[Code_Nom]],Clef_répartition[Année],Clef_répartition[[#This Row],[Année]])))</f>
        <v>52</v>
      </c>
      <c r="G4171" t="str">
        <f>Clef_répartition[[#This Row],[Code_Nom]]&amp;"_"&amp;Clef_répartition[[#This Row],[Nombre]]&amp;"_"&amp;Clef_répartition[[#This Row],[Année]]</f>
        <v>ARAS JUNOVA_Association de communes RAS Jura-Nord vaudois_25_2018</v>
      </c>
      <c r="H4171">
        <v>5913</v>
      </c>
      <c r="I4171" t="s">
        <v>96</v>
      </c>
      <c r="J4171">
        <v>2018</v>
      </c>
      <c r="K4171">
        <v>1.8336367220672513E-3</v>
      </c>
    </row>
    <row r="4172" spans="1:11" x14ac:dyDescent="0.25">
      <c r="A4172" t="s">
        <v>722</v>
      </c>
      <c r="B4172" t="s">
        <v>533</v>
      </c>
      <c r="C4172" t="s">
        <v>534</v>
      </c>
      <c r="D4172" t="str">
        <f>Clef_répartition[[#This Row],[Code association]]&amp;"_"&amp;Clef_répartition[[#This Row],[Nom association]]</f>
        <v>ARAS JUNOVA_Association de communes RAS Jura-Nord vaudois</v>
      </c>
      <c r="E4172">
        <f>COUNTIFS(D$2:D4172,Clef_répartition[[#This Row],[Code_Nom]],J$2:J4172,Clef_répartition[[#This Row],[Année]])</f>
        <v>26</v>
      </c>
      <c r="F4172">
        <f>IF(Clef_répartition[[#This Row],[Code_Nom]]=D4171,F4171-1,(COUNTIFS(Clef_répartition[Code_Nom],Clef_répartition[[#This Row],[Code_Nom]],Clef_répartition[Année],Clef_répartition[[#This Row],[Année]])))</f>
        <v>51</v>
      </c>
      <c r="G4172" t="str">
        <f>Clef_répartition[[#This Row],[Code_Nom]]&amp;"_"&amp;Clef_répartition[[#This Row],[Nombre]]&amp;"_"&amp;Clef_répartition[[#This Row],[Année]]</f>
        <v>ARAS JUNOVA_Association de communes RAS Jura-Nord vaudois_26_2018</v>
      </c>
      <c r="H4172">
        <v>5914</v>
      </c>
      <c r="I4172" t="s">
        <v>105</v>
      </c>
      <c r="J4172">
        <v>2018</v>
      </c>
      <c r="K4172">
        <v>1.4436326696454609E-3</v>
      </c>
    </row>
    <row r="4173" spans="1:11" x14ac:dyDescent="0.25">
      <c r="A4173" t="s">
        <v>722</v>
      </c>
      <c r="B4173" t="s">
        <v>533</v>
      </c>
      <c r="C4173" t="s">
        <v>534</v>
      </c>
      <c r="D4173" t="str">
        <f>Clef_répartition[[#This Row],[Code association]]&amp;"_"&amp;Clef_répartition[[#This Row],[Nom association]]</f>
        <v>ARAS JUNOVA_Association de communes RAS Jura-Nord vaudois</v>
      </c>
      <c r="E4173">
        <f>COUNTIFS(D$2:D4173,Clef_répartition[[#This Row],[Code_Nom]],J$2:J4173,Clef_répartition[[#This Row],[Année]])</f>
        <v>27</v>
      </c>
      <c r="F4173">
        <f>IF(Clef_répartition[[#This Row],[Code_Nom]]=D4172,F4172-1,(COUNTIFS(Clef_répartition[Code_Nom],Clef_répartition[[#This Row],[Code_Nom]],Clef_répartition[Année],Clef_répartition[[#This Row],[Année]])))</f>
        <v>50</v>
      </c>
      <c r="G4173" t="str">
        <f>Clef_répartition[[#This Row],[Code_Nom]]&amp;"_"&amp;Clef_répartition[[#This Row],[Nombre]]&amp;"_"&amp;Clef_répartition[[#This Row],[Année]]</f>
        <v>ARAS JUNOVA_Association de communes RAS Jura-Nord vaudois_27_2018</v>
      </c>
      <c r="H4173">
        <v>5556</v>
      </c>
      <c r="I4173" t="s">
        <v>115</v>
      </c>
      <c r="J4173">
        <v>2018</v>
      </c>
      <c r="K4173">
        <v>1.6935511705825192E-3</v>
      </c>
    </row>
    <row r="4174" spans="1:11" x14ac:dyDescent="0.25">
      <c r="A4174" t="s">
        <v>722</v>
      </c>
      <c r="B4174" t="s">
        <v>533</v>
      </c>
      <c r="C4174" t="s">
        <v>534</v>
      </c>
      <c r="D4174" t="str">
        <f>Clef_répartition[[#This Row],[Code association]]&amp;"_"&amp;Clef_répartition[[#This Row],[Nom association]]</f>
        <v>ARAS JUNOVA_Association de communes RAS Jura-Nord vaudois</v>
      </c>
      <c r="E4174">
        <f>COUNTIFS(D$2:D4174,Clef_répartition[[#This Row],[Code_Nom]],J$2:J4174,Clef_répartition[[#This Row],[Année]])</f>
        <v>28</v>
      </c>
      <c r="F4174">
        <f>IF(Clef_répartition[[#This Row],[Code_Nom]]=D4173,F4173-1,(COUNTIFS(Clef_répartition[Code_Nom],Clef_répartition[[#This Row],[Code_Nom]],Clef_répartition[Année],Clef_répartition[[#This Row],[Année]])))</f>
        <v>49</v>
      </c>
      <c r="G4174" t="str">
        <f>Clef_répartition[[#This Row],[Code_Nom]]&amp;"_"&amp;Clef_répartition[[#This Row],[Nombre]]&amp;"_"&amp;Clef_répartition[[#This Row],[Année]]</f>
        <v>ARAS JUNOVA_Association de communes RAS Jura-Nord vaudois_28_2018</v>
      </c>
      <c r="H4174">
        <v>5557</v>
      </c>
      <c r="I4174" t="s">
        <v>116</v>
      </c>
      <c r="J4174">
        <v>2018</v>
      </c>
      <c r="K4174">
        <v>7.8271534337262115E-4</v>
      </c>
    </row>
    <row r="4175" spans="1:11" x14ac:dyDescent="0.25">
      <c r="A4175" t="s">
        <v>722</v>
      </c>
      <c r="B4175" t="s">
        <v>533</v>
      </c>
      <c r="C4175" t="s">
        <v>534</v>
      </c>
      <c r="D4175" t="str">
        <f>Clef_répartition[[#This Row],[Code association]]&amp;"_"&amp;Clef_répartition[[#This Row],[Nom association]]</f>
        <v>ARAS JUNOVA_Association de communes RAS Jura-Nord vaudois</v>
      </c>
      <c r="E4175">
        <f>COUNTIFS(D$2:D4175,Clef_répartition[[#This Row],[Code_Nom]],J$2:J4175,Clef_répartition[[#This Row],[Année]])</f>
        <v>29</v>
      </c>
      <c r="F4175">
        <f>IF(Clef_répartition[[#This Row],[Code_Nom]]=D4174,F4174-1,(COUNTIFS(Clef_répartition[Code_Nom],Clef_répartition[[#This Row],[Code_Nom]],Clef_répartition[Année],Clef_répartition[[#This Row],[Année]])))</f>
        <v>48</v>
      </c>
      <c r="G4175" t="str">
        <f>Clef_répartition[[#This Row],[Code_Nom]]&amp;"_"&amp;Clef_répartition[[#This Row],[Nombre]]&amp;"_"&amp;Clef_répartition[[#This Row],[Année]]</f>
        <v>ARAS JUNOVA_Association de communes RAS Jura-Nord vaudois_29_2018</v>
      </c>
      <c r="H4175">
        <v>5559</v>
      </c>
      <c r="I4175" t="s">
        <v>121</v>
      </c>
      <c r="J4175">
        <v>2018</v>
      </c>
      <c r="K4175">
        <v>1.6779312642739531E-3</v>
      </c>
    </row>
    <row r="4176" spans="1:11" x14ac:dyDescent="0.25">
      <c r="A4176" t="s">
        <v>722</v>
      </c>
      <c r="B4176" t="s">
        <v>533</v>
      </c>
      <c r="C4176" t="s">
        <v>534</v>
      </c>
      <c r="D4176" t="str">
        <f>Clef_répartition[[#This Row],[Code association]]&amp;"_"&amp;Clef_répartition[[#This Row],[Nom association]]</f>
        <v>ARAS JUNOVA_Association de communes RAS Jura-Nord vaudois</v>
      </c>
      <c r="E4176">
        <f>COUNTIFS(D$2:D4176,Clef_répartition[[#This Row],[Code_Nom]],J$2:J4176,Clef_répartition[[#This Row],[Année]])</f>
        <v>30</v>
      </c>
      <c r="F4176">
        <f>IF(Clef_répartition[[#This Row],[Code_Nom]]=D4175,F4175-1,(COUNTIFS(Clef_répartition[Code_Nom],Clef_répartition[[#This Row],[Code_Nom]],Clef_répartition[Année],Clef_répartition[[#This Row],[Année]])))</f>
        <v>47</v>
      </c>
      <c r="G4176" t="str">
        <f>Clef_répartition[[#This Row],[Code_Nom]]&amp;"_"&amp;Clef_répartition[[#This Row],[Nombre]]&amp;"_"&amp;Clef_répartition[[#This Row],[Année]]</f>
        <v>ARAS JUNOVA_Association de communes RAS Jura-Nord vaudois_30_2018</v>
      </c>
      <c r="H4176">
        <v>5560</v>
      </c>
      <c r="I4176" t="s">
        <v>131</v>
      </c>
      <c r="J4176">
        <v>2018</v>
      </c>
      <c r="K4176">
        <v>9.2817576146277776E-4</v>
      </c>
    </row>
    <row r="4177" spans="1:11" x14ac:dyDescent="0.25">
      <c r="A4177" t="s">
        <v>722</v>
      </c>
      <c r="B4177" t="s">
        <v>533</v>
      </c>
      <c r="C4177" t="s">
        <v>534</v>
      </c>
      <c r="D4177" t="str">
        <f>Clef_répartition[[#This Row],[Code association]]&amp;"_"&amp;Clef_répartition[[#This Row],[Nom association]]</f>
        <v>ARAS JUNOVA_Association de communes RAS Jura-Nord vaudois</v>
      </c>
      <c r="E4177">
        <f>COUNTIFS(D$2:D4177,Clef_répartition[[#This Row],[Code_Nom]],J$2:J4177,Clef_répartition[[#This Row],[Année]])</f>
        <v>31</v>
      </c>
      <c r="F4177">
        <f>IF(Clef_répartition[[#This Row],[Code_Nom]]=D4176,F4176-1,(COUNTIFS(Clef_répartition[Code_Nom],Clef_répartition[[#This Row],[Code_Nom]],Clef_répartition[Année],Clef_répartition[[#This Row],[Année]])))</f>
        <v>46</v>
      </c>
      <c r="G4177" t="str">
        <f>Clef_répartition[[#This Row],[Code_Nom]]&amp;"_"&amp;Clef_répartition[[#This Row],[Nombre]]&amp;"_"&amp;Clef_répartition[[#This Row],[Année]]</f>
        <v>ARAS JUNOVA_Association de communes RAS Jura-Nord vaudois_31_2018</v>
      </c>
      <c r="H4177">
        <v>5561</v>
      </c>
      <c r="I4177" t="s">
        <v>132</v>
      </c>
      <c r="J4177">
        <v>2018</v>
      </c>
      <c r="K4177">
        <v>1.3061495956414367E-2</v>
      </c>
    </row>
    <row r="4178" spans="1:11" x14ac:dyDescent="0.25">
      <c r="A4178" t="s">
        <v>722</v>
      </c>
      <c r="B4178" t="s">
        <v>533</v>
      </c>
      <c r="C4178" t="s">
        <v>534</v>
      </c>
      <c r="D4178" t="str">
        <f>Clef_répartition[[#This Row],[Code association]]&amp;"_"&amp;Clef_répartition[[#This Row],[Nom association]]</f>
        <v>ARAS JUNOVA_Association de communes RAS Jura-Nord vaudois</v>
      </c>
      <c r="E4178">
        <f>COUNTIFS(D$2:D4178,Clef_répartition[[#This Row],[Code_Nom]],J$2:J4178,Clef_répartition[[#This Row],[Année]])</f>
        <v>32</v>
      </c>
      <c r="F4178">
        <f>IF(Clef_répartition[[#This Row],[Code_Nom]]=D4177,F4177-1,(COUNTIFS(Clef_répartition[Code_Nom],Clef_répartition[[#This Row],[Code_Nom]],Clef_répartition[Année],Clef_répartition[[#This Row],[Année]])))</f>
        <v>45</v>
      </c>
      <c r="G4178" t="str">
        <f>Clef_répartition[[#This Row],[Code_Nom]]&amp;"_"&amp;Clef_répartition[[#This Row],[Nombre]]&amp;"_"&amp;Clef_répartition[[#This Row],[Année]]</f>
        <v>ARAS JUNOVA_Association de communes RAS Jura-Nord vaudois_32_2018</v>
      </c>
      <c r="H4178">
        <v>5754</v>
      </c>
      <c r="I4178" t="s">
        <v>142</v>
      </c>
      <c r="J4178">
        <v>2018</v>
      </c>
      <c r="K4178">
        <v>5.5690309115338796E-3</v>
      </c>
    </row>
    <row r="4179" spans="1:11" x14ac:dyDescent="0.25">
      <c r="A4179" t="s">
        <v>722</v>
      </c>
      <c r="B4179" t="s">
        <v>533</v>
      </c>
      <c r="C4179" t="s">
        <v>534</v>
      </c>
      <c r="D4179" t="str">
        <f>Clef_répartition[[#This Row],[Code association]]&amp;"_"&amp;Clef_répartition[[#This Row],[Nom association]]</f>
        <v>ARAS JUNOVA_Association de communes RAS Jura-Nord vaudois</v>
      </c>
      <c r="E4179">
        <f>COUNTIFS(D$2:D4179,Clef_répartition[[#This Row],[Code_Nom]],J$2:J4179,Clef_répartition[[#This Row],[Année]])</f>
        <v>33</v>
      </c>
      <c r="F4179">
        <f>IF(Clef_répartition[[#This Row],[Code_Nom]]=D4178,F4178-1,(COUNTIFS(Clef_répartition[Code_Nom],Clef_répartition[[#This Row],[Code_Nom]],Clef_répartition[Année],Clef_répartition[[#This Row],[Année]])))</f>
        <v>44</v>
      </c>
      <c r="G4179" t="str">
        <f>Clef_répartition[[#This Row],[Code_Nom]]&amp;"_"&amp;Clef_répartition[[#This Row],[Nombre]]&amp;"_"&amp;Clef_répartition[[#This Row],[Année]]</f>
        <v>ARAS JUNOVA_Association de communes RAS Jura-Nord vaudois_33_2018</v>
      </c>
      <c r="H4179">
        <v>5758</v>
      </c>
      <c r="I4179" t="s">
        <v>147</v>
      </c>
      <c r="J4179">
        <v>2018</v>
      </c>
      <c r="K4179">
        <v>3.8133052923808226E-3</v>
      </c>
    </row>
    <row r="4180" spans="1:11" x14ac:dyDescent="0.25">
      <c r="A4180" t="s">
        <v>722</v>
      </c>
      <c r="B4180" t="s">
        <v>533</v>
      </c>
      <c r="C4180" t="s">
        <v>534</v>
      </c>
      <c r="D4180" t="str">
        <f>Clef_répartition[[#This Row],[Code association]]&amp;"_"&amp;Clef_répartition[[#This Row],[Nom association]]</f>
        <v>ARAS JUNOVA_Association de communes RAS Jura-Nord vaudois</v>
      </c>
      <c r="E4180">
        <f>COUNTIFS(D$2:D4180,Clef_répartition[[#This Row],[Code_Nom]],J$2:J4180,Clef_répartition[[#This Row],[Année]])</f>
        <v>34</v>
      </c>
      <c r="F4180">
        <f>IF(Clef_répartition[[#This Row],[Code_Nom]]=D4179,F4179-1,(COUNTIFS(Clef_répartition[Code_Nom],Clef_répartition[[#This Row],[Code_Nom]],Clef_répartition[Année],Clef_répartition[[#This Row],[Année]])))</f>
        <v>43</v>
      </c>
      <c r="G4180" t="str">
        <f>Clef_répartition[[#This Row],[Code_Nom]]&amp;"_"&amp;Clef_répartition[[#This Row],[Nombre]]&amp;"_"&amp;Clef_répartition[[#This Row],[Année]]</f>
        <v>ARAS JUNOVA_Association de communes RAS Jura-Nord vaudois_34_2018</v>
      </c>
      <c r="H4180">
        <v>5871</v>
      </c>
      <c r="I4180" t="s">
        <v>143</v>
      </c>
      <c r="J4180">
        <v>2018</v>
      </c>
      <c r="K4180">
        <v>3.69291425337792E-2</v>
      </c>
    </row>
    <row r="4181" spans="1:11" x14ac:dyDescent="0.25">
      <c r="A4181" t="s">
        <v>722</v>
      </c>
      <c r="B4181" t="s">
        <v>533</v>
      </c>
      <c r="C4181" t="s">
        <v>534</v>
      </c>
      <c r="D4181" t="str">
        <f>Clef_répartition[[#This Row],[Code association]]&amp;"_"&amp;Clef_répartition[[#This Row],[Nom association]]</f>
        <v>ARAS JUNOVA_Association de communes RAS Jura-Nord vaudois</v>
      </c>
      <c r="E4181">
        <f>COUNTIFS(D$2:D4181,Clef_répartition[[#This Row],[Code_Nom]],J$2:J4181,Clef_répartition[[#This Row],[Année]])</f>
        <v>35</v>
      </c>
      <c r="F4181">
        <f>IF(Clef_répartition[[#This Row],[Code_Nom]]=D4180,F4180-1,(COUNTIFS(Clef_répartition[Code_Nom],Clef_répartition[[#This Row],[Code_Nom]],Clef_répartition[Année],Clef_répartition[[#This Row],[Année]])))</f>
        <v>42</v>
      </c>
      <c r="G4181" t="str">
        <f>Clef_répartition[[#This Row],[Code_Nom]]&amp;"_"&amp;Clef_répartition[[#This Row],[Nombre]]&amp;"_"&amp;Clef_répartition[[#This Row],[Année]]</f>
        <v>ARAS JUNOVA_Association de communes RAS Jura-Nord vaudois_35_2018</v>
      </c>
      <c r="H4181">
        <v>5871</v>
      </c>
      <c r="I4181" t="s">
        <v>143</v>
      </c>
      <c r="J4181">
        <v>2018</v>
      </c>
      <c r="K4181">
        <v>0</v>
      </c>
    </row>
    <row r="4182" spans="1:11" x14ac:dyDescent="0.25">
      <c r="A4182" t="s">
        <v>722</v>
      </c>
      <c r="B4182" t="s">
        <v>533</v>
      </c>
      <c r="C4182" t="s">
        <v>534</v>
      </c>
      <c r="D4182" t="str">
        <f>Clef_répartition[[#This Row],[Code association]]&amp;"_"&amp;Clef_répartition[[#This Row],[Nom association]]</f>
        <v>ARAS JUNOVA_Association de communes RAS Jura-Nord vaudois</v>
      </c>
      <c r="E4182">
        <f>COUNTIFS(D$2:D4182,Clef_répartition[[#This Row],[Code_Nom]],J$2:J4182,Clef_répartition[[#This Row],[Année]])</f>
        <v>36</v>
      </c>
      <c r="F4182">
        <f>IF(Clef_répartition[[#This Row],[Code_Nom]]=D4181,F4181-1,(COUNTIFS(Clef_répartition[Code_Nom],Clef_répartition[[#This Row],[Code_Nom]],Clef_répartition[Année],Clef_répartition[[#This Row],[Année]])))</f>
        <v>41</v>
      </c>
      <c r="G4182" t="str">
        <f>Clef_répartition[[#This Row],[Code_Nom]]&amp;"_"&amp;Clef_répartition[[#This Row],[Nombre]]&amp;"_"&amp;Clef_répartition[[#This Row],[Année]]</f>
        <v>ARAS JUNOVA_Association de communes RAS Jura-Nord vaudois_36_2018</v>
      </c>
      <c r="H4182">
        <v>5741</v>
      </c>
      <c r="I4182" t="s">
        <v>144</v>
      </c>
      <c r="J4182">
        <v>2018</v>
      </c>
      <c r="K4182">
        <v>3.881768486198841E-3</v>
      </c>
    </row>
    <row r="4183" spans="1:11" x14ac:dyDescent="0.25">
      <c r="A4183" t="s">
        <v>722</v>
      </c>
      <c r="B4183" t="s">
        <v>533</v>
      </c>
      <c r="C4183" t="s">
        <v>534</v>
      </c>
      <c r="D4183" t="str">
        <f>Clef_répartition[[#This Row],[Code association]]&amp;"_"&amp;Clef_répartition[[#This Row],[Nom association]]</f>
        <v>ARAS JUNOVA_Association de communes RAS Jura-Nord vaudois</v>
      </c>
      <c r="E4183">
        <f>COUNTIFS(D$2:D4183,Clef_répartition[[#This Row],[Code_Nom]],J$2:J4183,Clef_répartition[[#This Row],[Année]])</f>
        <v>37</v>
      </c>
      <c r="F4183">
        <f>IF(Clef_répartition[[#This Row],[Code_Nom]]=D4182,F4182-1,(COUNTIFS(Clef_répartition[Code_Nom],Clef_répartition[[#This Row],[Code_Nom]],Clef_répartition[Année],Clef_répartition[[#This Row],[Année]])))</f>
        <v>40</v>
      </c>
      <c r="G4183" t="str">
        <f>Clef_répartition[[#This Row],[Code_Nom]]&amp;"_"&amp;Clef_répartition[[#This Row],[Nombre]]&amp;"_"&amp;Clef_répartition[[#This Row],[Année]]</f>
        <v>ARAS JUNOVA_Association de communes RAS Jura-Nord vaudois_37_2018</v>
      </c>
      <c r="H4183">
        <v>5872</v>
      </c>
      <c r="I4183" t="s">
        <v>154</v>
      </c>
      <c r="J4183">
        <v>2018</v>
      </c>
      <c r="K4183">
        <v>0.1151430983105402</v>
      </c>
    </row>
    <row r="4184" spans="1:11" x14ac:dyDescent="0.25">
      <c r="A4184" t="s">
        <v>722</v>
      </c>
      <c r="B4184" t="s">
        <v>533</v>
      </c>
      <c r="C4184" t="s">
        <v>534</v>
      </c>
      <c r="D4184" t="str">
        <f>Clef_répartition[[#This Row],[Code association]]&amp;"_"&amp;Clef_répartition[[#This Row],[Nom association]]</f>
        <v>ARAS JUNOVA_Association de communes RAS Jura-Nord vaudois</v>
      </c>
      <c r="E4184">
        <f>COUNTIFS(D$2:D4184,Clef_répartition[[#This Row],[Code_Nom]],J$2:J4184,Clef_répartition[[#This Row],[Année]])</f>
        <v>38</v>
      </c>
      <c r="F4184">
        <f>IF(Clef_répartition[[#This Row],[Code_Nom]]=D4183,F4183-1,(COUNTIFS(Clef_répartition[Code_Nom],Clef_répartition[[#This Row],[Code_Nom]],Clef_répartition[Année],Clef_répartition[[#This Row],[Année]])))</f>
        <v>39</v>
      </c>
      <c r="G4184" t="str">
        <f>Clef_répartition[[#This Row],[Code_Nom]]&amp;"_"&amp;Clef_répartition[[#This Row],[Nombre]]&amp;"_"&amp;Clef_répartition[[#This Row],[Année]]</f>
        <v>ARAS JUNOVA_Association de communes RAS Jura-Nord vaudois_38_2018</v>
      </c>
      <c r="H4184">
        <v>5872</v>
      </c>
      <c r="I4184" t="s">
        <v>154</v>
      </c>
      <c r="J4184">
        <v>2018</v>
      </c>
      <c r="K4184">
        <v>0</v>
      </c>
    </row>
    <row r="4185" spans="1:11" x14ac:dyDescent="0.25">
      <c r="A4185" t="s">
        <v>722</v>
      </c>
      <c r="B4185" t="s">
        <v>533</v>
      </c>
      <c r="C4185" t="s">
        <v>534</v>
      </c>
      <c r="D4185" t="str">
        <f>Clef_répartition[[#This Row],[Code association]]&amp;"_"&amp;Clef_répartition[[#This Row],[Nom association]]</f>
        <v>ARAS JUNOVA_Association de communes RAS Jura-Nord vaudois</v>
      </c>
      <c r="E4185">
        <f>COUNTIFS(D$2:D4185,Clef_répartition[[#This Row],[Code_Nom]],J$2:J4185,Clef_répartition[[#This Row],[Année]])</f>
        <v>39</v>
      </c>
      <c r="F4185">
        <f>IF(Clef_répartition[[#This Row],[Code_Nom]]=D4184,F4184-1,(COUNTIFS(Clef_répartition[Code_Nom],Clef_répartition[[#This Row],[Code_Nom]],Clef_répartition[Année],Clef_répartition[[#This Row],[Année]])))</f>
        <v>38</v>
      </c>
      <c r="G4185" t="str">
        <f>Clef_répartition[[#This Row],[Code_Nom]]&amp;"_"&amp;Clef_répartition[[#This Row],[Nombre]]&amp;"_"&amp;Clef_répartition[[#This Row],[Année]]</f>
        <v>ARAS JUNOVA_Association de communes RAS Jura-Nord vaudois_39_2018</v>
      </c>
      <c r="H4185">
        <v>5873</v>
      </c>
      <c r="I4185" t="s">
        <v>155</v>
      </c>
      <c r="J4185">
        <v>2018</v>
      </c>
      <c r="K4185">
        <v>2.0387282696993192E-2</v>
      </c>
    </row>
    <row r="4186" spans="1:11" x14ac:dyDescent="0.25">
      <c r="A4186" t="s">
        <v>722</v>
      </c>
      <c r="B4186" t="s">
        <v>533</v>
      </c>
      <c r="C4186" t="s">
        <v>534</v>
      </c>
      <c r="D4186" t="str">
        <f>Clef_répartition[[#This Row],[Code association]]&amp;"_"&amp;Clef_répartition[[#This Row],[Nom association]]</f>
        <v>ARAS JUNOVA_Association de communes RAS Jura-Nord vaudois</v>
      </c>
      <c r="E4186">
        <f>COUNTIFS(D$2:D4186,Clef_répartition[[#This Row],[Code_Nom]],J$2:J4186,Clef_répartition[[#This Row],[Année]])</f>
        <v>40</v>
      </c>
      <c r="F4186">
        <f>IF(Clef_répartition[[#This Row],[Code_Nom]]=D4185,F4185-1,(COUNTIFS(Clef_répartition[Code_Nom],Clef_répartition[[#This Row],[Code_Nom]],Clef_répartition[Année],Clef_répartition[[#This Row],[Année]])))</f>
        <v>37</v>
      </c>
      <c r="G4186" t="str">
        <f>Clef_répartition[[#This Row],[Code_Nom]]&amp;"_"&amp;Clef_répartition[[#This Row],[Nombre]]&amp;"_"&amp;Clef_répartition[[#This Row],[Année]]</f>
        <v>ARAS JUNOVA_Association de communes RAS Jura-Nord vaudois_40_2018</v>
      </c>
      <c r="H4186">
        <v>5873</v>
      </c>
      <c r="I4186" t="s">
        <v>155</v>
      </c>
      <c r="J4186">
        <v>2018</v>
      </c>
      <c r="K4186">
        <v>0</v>
      </c>
    </row>
    <row r="4187" spans="1:11" x14ac:dyDescent="0.25">
      <c r="A4187" t="s">
        <v>722</v>
      </c>
      <c r="B4187" t="s">
        <v>533</v>
      </c>
      <c r="C4187" t="s">
        <v>534</v>
      </c>
      <c r="D4187" t="str">
        <f>Clef_répartition[[#This Row],[Code association]]&amp;"_"&amp;Clef_répartition[[#This Row],[Nom association]]</f>
        <v>ARAS JUNOVA_Association de communes RAS Jura-Nord vaudois</v>
      </c>
      <c r="E4187">
        <f>COUNTIFS(D$2:D4187,Clef_répartition[[#This Row],[Code_Nom]],J$2:J4187,Clef_répartition[[#This Row],[Année]])</f>
        <v>41</v>
      </c>
      <c r="F4187">
        <f>IF(Clef_répartition[[#This Row],[Code_Nom]]=D4186,F4186-1,(COUNTIFS(Clef_répartition[Code_Nom],Clef_répartition[[#This Row],[Code_Nom]],Clef_répartition[Année],Clef_répartition[[#This Row],[Année]])))</f>
        <v>36</v>
      </c>
      <c r="G4187" t="str">
        <f>Clef_répartition[[#This Row],[Code_Nom]]&amp;"_"&amp;Clef_répartition[[#This Row],[Nombre]]&amp;"_"&amp;Clef_répartition[[#This Row],[Année]]</f>
        <v>ARAS JUNOVA_Association de communes RAS Jura-Nord vaudois_41_2018</v>
      </c>
      <c r="H4187">
        <v>5750</v>
      </c>
      <c r="I4187" t="s">
        <v>158</v>
      </c>
      <c r="J4187">
        <v>2018</v>
      </c>
      <c r="K4187">
        <v>4.2110149516360216E-3</v>
      </c>
    </row>
    <row r="4188" spans="1:11" x14ac:dyDescent="0.25">
      <c r="A4188" t="s">
        <v>722</v>
      </c>
      <c r="B4188" t="s">
        <v>533</v>
      </c>
      <c r="C4188" t="s">
        <v>534</v>
      </c>
      <c r="D4188" t="str">
        <f>Clef_répartition[[#This Row],[Code association]]&amp;"_"&amp;Clef_répartition[[#This Row],[Nom association]]</f>
        <v>ARAS JUNOVA_Association de communes RAS Jura-Nord vaudois</v>
      </c>
      <c r="E4188">
        <f>COUNTIFS(D$2:D4188,Clef_répartition[[#This Row],[Code_Nom]],J$2:J4188,Clef_répartition[[#This Row],[Année]])</f>
        <v>42</v>
      </c>
      <c r="F4188">
        <f>IF(Clef_répartition[[#This Row],[Code_Nom]]=D4187,F4187-1,(COUNTIFS(Clef_répartition[Code_Nom],Clef_répartition[[#This Row],[Code_Nom]],Clef_répartition[Année],Clef_répartition[[#This Row],[Année]])))</f>
        <v>35</v>
      </c>
      <c r="G4188" t="str">
        <f>Clef_répartition[[#This Row],[Code_Nom]]&amp;"_"&amp;Clef_répartition[[#This Row],[Nombre]]&amp;"_"&amp;Clef_répartition[[#This Row],[Année]]</f>
        <v>ARAS JUNOVA_Association de communes RAS Jura-Nord vaudois_42_2018</v>
      </c>
      <c r="H4188">
        <v>5755</v>
      </c>
      <c r="I4188" t="s">
        <v>160</v>
      </c>
      <c r="J4188">
        <v>2018</v>
      </c>
      <c r="K4188">
        <v>1.1488694420695214E-2</v>
      </c>
    </row>
    <row r="4189" spans="1:11" x14ac:dyDescent="0.25">
      <c r="A4189" t="s">
        <v>722</v>
      </c>
      <c r="B4189" t="s">
        <v>533</v>
      </c>
      <c r="C4189" t="s">
        <v>534</v>
      </c>
      <c r="D4189" t="str">
        <f>Clef_répartition[[#This Row],[Code association]]&amp;"_"&amp;Clef_répartition[[#This Row],[Nom association]]</f>
        <v>ARAS JUNOVA_Association de communes RAS Jura-Nord vaudois</v>
      </c>
      <c r="E4189">
        <f>COUNTIFS(D$2:D4189,Clef_répartition[[#This Row],[Code_Nom]],J$2:J4189,Clef_répartition[[#This Row],[Année]])</f>
        <v>43</v>
      </c>
      <c r="F4189">
        <f>IF(Clef_répartition[[#This Row],[Code_Nom]]=D4188,F4188-1,(COUNTIFS(Clef_répartition[Code_Nom],Clef_répartition[[#This Row],[Code_Nom]],Clef_répartition[Année],Clef_répartition[[#This Row],[Année]])))</f>
        <v>34</v>
      </c>
      <c r="G4189" t="str">
        <f>Clef_répartition[[#This Row],[Code_Nom]]&amp;"_"&amp;Clef_répartition[[#This Row],[Nombre]]&amp;"_"&amp;Clef_répartition[[#This Row],[Année]]</f>
        <v>ARAS JUNOVA_Association de communes RAS Jura-Nord vaudois_43_2018</v>
      </c>
      <c r="H4189">
        <v>5919</v>
      </c>
      <c r="I4189" t="s">
        <v>172</v>
      </c>
      <c r="J4189">
        <v>2018</v>
      </c>
      <c r="K4189">
        <v>2.4772427986910605E-3</v>
      </c>
    </row>
    <row r="4190" spans="1:11" x14ac:dyDescent="0.25">
      <c r="A4190" t="s">
        <v>722</v>
      </c>
      <c r="B4190" t="s">
        <v>533</v>
      </c>
      <c r="C4190" t="s">
        <v>534</v>
      </c>
      <c r="D4190" t="str">
        <f>Clef_répartition[[#This Row],[Code association]]&amp;"_"&amp;Clef_répartition[[#This Row],[Nom association]]</f>
        <v>ARAS JUNOVA_Association de communes RAS Jura-Nord vaudois</v>
      </c>
      <c r="E4190">
        <f>COUNTIFS(D$2:D4190,Clef_répartition[[#This Row],[Code_Nom]],J$2:J4190,Clef_répartition[[#This Row],[Année]])</f>
        <v>44</v>
      </c>
      <c r="F4190">
        <f>IF(Clef_répartition[[#This Row],[Code_Nom]]=D4189,F4189-1,(COUNTIFS(Clef_répartition[Code_Nom],Clef_répartition[[#This Row],[Code_Nom]],Clef_répartition[Année],Clef_répartition[[#This Row],[Année]])))</f>
        <v>33</v>
      </c>
      <c r="G4190" t="str">
        <f>Clef_répartition[[#This Row],[Code_Nom]]&amp;"_"&amp;Clef_répartition[[#This Row],[Nombre]]&amp;"_"&amp;Clef_répartition[[#This Row],[Année]]</f>
        <v>ARAS JUNOVA_Association de communes RAS Jura-Nord vaudois_44_2018</v>
      </c>
      <c r="H4190">
        <v>5562</v>
      </c>
      <c r="I4190" t="s">
        <v>173</v>
      </c>
      <c r="J4190">
        <v>2018</v>
      </c>
      <c r="K4190">
        <v>4.9862833797720859E-4</v>
      </c>
    </row>
    <row r="4191" spans="1:11" x14ac:dyDescent="0.25">
      <c r="A4191" t="s">
        <v>722</v>
      </c>
      <c r="B4191" t="s">
        <v>533</v>
      </c>
      <c r="C4191" t="s">
        <v>534</v>
      </c>
      <c r="D4191" t="str">
        <f>Clef_répartition[[#This Row],[Code association]]&amp;"_"&amp;Clef_répartition[[#This Row],[Nom association]]</f>
        <v>ARAS JUNOVA_Association de communes RAS Jura-Nord vaudois</v>
      </c>
      <c r="E4191">
        <f>COUNTIFS(D$2:D4191,Clef_répartition[[#This Row],[Code_Nom]],J$2:J4191,Clef_répartition[[#This Row],[Année]])</f>
        <v>45</v>
      </c>
      <c r="F4191">
        <f>IF(Clef_répartition[[#This Row],[Code_Nom]]=D4190,F4190-1,(COUNTIFS(Clef_répartition[Code_Nom],Clef_répartition[[#This Row],[Code_Nom]],Clef_répartition[Année],Clef_répartition[[#This Row],[Année]])))</f>
        <v>32</v>
      </c>
      <c r="G4191" t="str">
        <f>Clef_répartition[[#This Row],[Code_Nom]]&amp;"_"&amp;Clef_répartition[[#This Row],[Nombre]]&amp;"_"&amp;Clef_répartition[[#This Row],[Année]]</f>
        <v>ARAS JUNOVA_Association de communes RAS Jura-Nord vaudois_45_2018</v>
      </c>
      <c r="H4191">
        <v>5921</v>
      </c>
      <c r="I4191" t="s">
        <v>180</v>
      </c>
      <c r="J4191">
        <v>2018</v>
      </c>
      <c r="K4191">
        <v>9.3989069119420243E-4</v>
      </c>
    </row>
    <row r="4192" spans="1:11" x14ac:dyDescent="0.25">
      <c r="A4192" t="s">
        <v>722</v>
      </c>
      <c r="B4192" t="s">
        <v>533</v>
      </c>
      <c r="C4192" t="s">
        <v>534</v>
      </c>
      <c r="D4192" t="str">
        <f>Clef_répartition[[#This Row],[Code association]]&amp;"_"&amp;Clef_répartition[[#This Row],[Nom association]]</f>
        <v>ARAS JUNOVA_Association de communes RAS Jura-Nord vaudois</v>
      </c>
      <c r="E4192">
        <f>COUNTIFS(D$2:D4192,Clef_répartition[[#This Row],[Code_Nom]],J$2:J4192,Clef_répartition[[#This Row],[Année]])</f>
        <v>46</v>
      </c>
      <c r="F4192">
        <f>IF(Clef_répartition[[#This Row],[Code_Nom]]=D4191,F4191-1,(COUNTIFS(Clef_répartition[Code_Nom],Clef_répartition[[#This Row],[Code_Nom]],Clef_répartition[Année],Clef_répartition[[#This Row],[Année]])))</f>
        <v>31</v>
      </c>
      <c r="G4192" t="str">
        <f>Clef_répartition[[#This Row],[Code_Nom]]&amp;"_"&amp;Clef_répartition[[#This Row],[Nombre]]&amp;"_"&amp;Clef_répartition[[#This Row],[Année]]</f>
        <v>ARAS JUNOVA_Association de communes RAS Jura-Nord vaudois_46_2018</v>
      </c>
      <c r="H4192">
        <v>5922</v>
      </c>
      <c r="I4192" t="s">
        <v>183</v>
      </c>
      <c r="J4192">
        <v>2018</v>
      </c>
      <c r="K4192">
        <v>2.8677404564052141E-3</v>
      </c>
    </row>
    <row r="4193" spans="1:11" x14ac:dyDescent="0.25">
      <c r="A4193" t="s">
        <v>722</v>
      </c>
      <c r="B4193" t="s">
        <v>533</v>
      </c>
      <c r="C4193" t="s">
        <v>534</v>
      </c>
      <c r="D4193" t="str">
        <f>Clef_répartition[[#This Row],[Code association]]&amp;"_"&amp;Clef_répartition[[#This Row],[Nom association]]</f>
        <v>ARAS JUNOVA_Association de communes RAS Jura-Nord vaudois</v>
      </c>
      <c r="E4193">
        <f>COUNTIFS(D$2:D4193,Clef_répartition[[#This Row],[Code_Nom]],J$2:J4193,Clef_répartition[[#This Row],[Année]])</f>
        <v>47</v>
      </c>
      <c r="F4193">
        <f>IF(Clef_répartition[[#This Row],[Code_Nom]]=D4192,F4192-1,(COUNTIFS(Clef_répartition[Code_Nom],Clef_répartition[[#This Row],[Code_Nom]],Clef_répartition[Année],Clef_répartition[[#This Row],[Année]])))</f>
        <v>30</v>
      </c>
      <c r="G4193" t="str">
        <f>Clef_répartition[[#This Row],[Code_Nom]]&amp;"_"&amp;Clef_répartition[[#This Row],[Nombre]]&amp;"_"&amp;Clef_répartition[[#This Row],[Année]]</f>
        <v>ARAS JUNOVA_Association de communes RAS Jura-Nord vaudois_47_2018</v>
      </c>
      <c r="H4193">
        <v>5756</v>
      </c>
      <c r="I4193" t="s">
        <v>185</v>
      </c>
      <c r="J4193">
        <v>2018</v>
      </c>
      <c r="K4193">
        <v>1.0195194517339998E-2</v>
      </c>
    </row>
    <row r="4194" spans="1:11" x14ac:dyDescent="0.25">
      <c r="A4194" t="s">
        <v>722</v>
      </c>
      <c r="B4194" t="s">
        <v>533</v>
      </c>
      <c r="C4194" t="s">
        <v>534</v>
      </c>
      <c r="D4194" t="str">
        <f>Clef_répartition[[#This Row],[Code association]]&amp;"_"&amp;Clef_répartition[[#This Row],[Nom association]]</f>
        <v>ARAS JUNOVA_Association de communes RAS Jura-Nord vaudois</v>
      </c>
      <c r="E4194">
        <f>COUNTIFS(D$2:D4194,Clef_répartition[[#This Row],[Code_Nom]],J$2:J4194,Clef_répartition[[#This Row],[Année]])</f>
        <v>48</v>
      </c>
      <c r="F4194">
        <f>IF(Clef_répartition[[#This Row],[Code_Nom]]=D4193,F4193-1,(COUNTIFS(Clef_répartition[Code_Nom],Clef_répartition[[#This Row],[Code_Nom]],Clef_répartition[Année],Clef_répartition[[#This Row],[Année]])))</f>
        <v>29</v>
      </c>
      <c r="G4194" t="str">
        <f>Clef_répartition[[#This Row],[Code_Nom]]&amp;"_"&amp;Clef_répartition[[#This Row],[Nombre]]&amp;"_"&amp;Clef_répartition[[#This Row],[Année]]</f>
        <v>ARAS JUNOVA_Association de communes RAS Jura-Nord vaudois_48_2018</v>
      </c>
      <c r="H4194">
        <v>5563</v>
      </c>
      <c r="I4194" t="s">
        <v>193</v>
      </c>
      <c r="J4194">
        <v>2018</v>
      </c>
      <c r="K4194">
        <v>6.7044730737143626E-4</v>
      </c>
    </row>
    <row r="4195" spans="1:11" x14ac:dyDescent="0.25">
      <c r="A4195" t="s">
        <v>722</v>
      </c>
      <c r="B4195" t="s">
        <v>533</v>
      </c>
      <c r="C4195" t="s">
        <v>534</v>
      </c>
      <c r="D4195" t="str">
        <f>Clef_répartition[[#This Row],[Code association]]&amp;"_"&amp;Clef_répartition[[#This Row],[Nom association]]</f>
        <v>ARAS JUNOVA_Association de communes RAS Jura-Nord vaudois</v>
      </c>
      <c r="E4195">
        <f>COUNTIFS(D$2:D4195,Clef_répartition[[#This Row],[Code_Nom]],J$2:J4195,Clef_répartition[[#This Row],[Année]])</f>
        <v>49</v>
      </c>
      <c r="F4195">
        <f>IF(Clef_répartition[[#This Row],[Code_Nom]]=D4194,F4194-1,(COUNTIFS(Clef_répartition[Code_Nom],Clef_répartition[[#This Row],[Code_Nom]],Clef_répartition[Année],Clef_répartition[[#This Row],[Année]])))</f>
        <v>28</v>
      </c>
      <c r="G4195" t="str">
        <f>Clef_répartition[[#This Row],[Code_Nom]]&amp;"_"&amp;Clef_répartition[[#This Row],[Nombre]]&amp;"_"&amp;Clef_répartition[[#This Row],[Année]]</f>
        <v>ARAS JUNOVA_Association de communes RAS Jura-Nord vaudois_49_2018</v>
      </c>
      <c r="H4195">
        <v>5564</v>
      </c>
      <c r="I4195" t="s">
        <v>194</v>
      </c>
      <c r="J4195">
        <v>2018</v>
      </c>
      <c r="K4195">
        <v>4.2833875958866085E-4</v>
      </c>
    </row>
    <row r="4196" spans="1:11" x14ac:dyDescent="0.25">
      <c r="A4196" t="s">
        <v>722</v>
      </c>
      <c r="B4196" t="s">
        <v>533</v>
      </c>
      <c r="C4196" t="s">
        <v>534</v>
      </c>
      <c r="D4196" t="str">
        <f>Clef_répartition[[#This Row],[Code association]]&amp;"_"&amp;Clef_répartition[[#This Row],[Nom association]]</f>
        <v>ARAS JUNOVA_Association de communes RAS Jura-Nord vaudois</v>
      </c>
      <c r="E4196">
        <f>COUNTIFS(D$2:D4196,Clef_répartition[[#This Row],[Code_Nom]],J$2:J4196,Clef_répartition[[#This Row],[Année]])</f>
        <v>50</v>
      </c>
      <c r="F4196">
        <f>IF(Clef_répartition[[#This Row],[Code_Nom]]=D4195,F4195-1,(COUNTIFS(Clef_répartition[Code_Nom],Clef_répartition[[#This Row],[Code_Nom]],Clef_répartition[Année],Clef_répartition[[#This Row],[Année]])))</f>
        <v>27</v>
      </c>
      <c r="G4196" t="str">
        <f>Clef_répartition[[#This Row],[Code_Nom]]&amp;"_"&amp;Clef_répartition[[#This Row],[Nombre]]&amp;"_"&amp;Clef_répartition[[#This Row],[Année]]</f>
        <v>ARAS JUNOVA_Association de communes RAS Jura-Nord vaudois_50_2018</v>
      </c>
      <c r="H4196">
        <v>5565</v>
      </c>
      <c r="I4196" t="s">
        <v>199</v>
      </c>
      <c r="J4196">
        <v>2018</v>
      </c>
      <c r="K4196">
        <v>1.8966099525938797E-3</v>
      </c>
    </row>
    <row r="4197" spans="1:11" x14ac:dyDescent="0.25">
      <c r="A4197" t="s">
        <v>722</v>
      </c>
      <c r="B4197" t="s">
        <v>533</v>
      </c>
      <c r="C4197" t="s">
        <v>534</v>
      </c>
      <c r="D4197" t="str">
        <f>Clef_répartition[[#This Row],[Code association]]&amp;"_"&amp;Clef_répartition[[#This Row],[Nom association]]</f>
        <v>ARAS JUNOVA_Association de communes RAS Jura-Nord vaudois</v>
      </c>
      <c r="E4197">
        <f>COUNTIFS(D$2:D4197,Clef_répartition[[#This Row],[Code_Nom]],J$2:J4197,Clef_répartition[[#This Row],[Année]])</f>
        <v>51</v>
      </c>
      <c r="F4197">
        <f>IF(Clef_répartition[[#This Row],[Code_Nom]]=D4196,F4196-1,(COUNTIFS(Clef_répartition[Code_Nom],Clef_répartition[[#This Row],[Code_Nom]],Clef_répartition[Année],Clef_répartition[[#This Row],[Année]])))</f>
        <v>26</v>
      </c>
      <c r="G4197" t="str">
        <f>Clef_répartition[[#This Row],[Code_Nom]]&amp;"_"&amp;Clef_répartition[[#This Row],[Nombre]]&amp;"_"&amp;Clef_répartition[[#This Row],[Année]]</f>
        <v>ARAS JUNOVA_Association de communes RAS Jura-Nord vaudois_51_2018</v>
      </c>
      <c r="H4197">
        <v>5757</v>
      </c>
      <c r="I4197" t="s">
        <v>201</v>
      </c>
      <c r="J4197">
        <v>2018</v>
      </c>
      <c r="K4197">
        <v>0.19598726123047855</v>
      </c>
    </row>
    <row r="4198" spans="1:11" x14ac:dyDescent="0.25">
      <c r="A4198" t="s">
        <v>722</v>
      </c>
      <c r="B4198" t="s">
        <v>533</v>
      </c>
      <c r="C4198" t="s">
        <v>534</v>
      </c>
      <c r="D4198" t="str">
        <f>Clef_répartition[[#This Row],[Code association]]&amp;"_"&amp;Clef_répartition[[#This Row],[Nom association]]</f>
        <v>ARAS JUNOVA_Association de communes RAS Jura-Nord vaudois</v>
      </c>
      <c r="E4198">
        <f>COUNTIFS(D$2:D4198,Clef_répartition[[#This Row],[Code_Nom]],J$2:J4198,Clef_répartition[[#This Row],[Année]])</f>
        <v>52</v>
      </c>
      <c r="F4198">
        <f>IF(Clef_répartition[[#This Row],[Code_Nom]]=D4197,F4197-1,(COUNTIFS(Clef_répartition[Code_Nom],Clef_répartition[[#This Row],[Code_Nom]],Clef_répartition[Année],Clef_répartition[[#This Row],[Année]])))</f>
        <v>25</v>
      </c>
      <c r="G4198" t="str">
        <f>Clef_répartition[[#This Row],[Code_Nom]]&amp;"_"&amp;Clef_répartition[[#This Row],[Nombre]]&amp;"_"&amp;Clef_répartition[[#This Row],[Année]]</f>
        <v>ARAS JUNOVA_Association de communes RAS Jura-Nord vaudois_52_2018</v>
      </c>
      <c r="H4198">
        <v>5924</v>
      </c>
      <c r="I4198" t="s">
        <v>202</v>
      </c>
      <c r="J4198">
        <v>2018</v>
      </c>
      <c r="K4198">
        <v>1.3460082552169223E-3</v>
      </c>
    </row>
    <row r="4199" spans="1:11" x14ac:dyDescent="0.25">
      <c r="A4199" t="s">
        <v>722</v>
      </c>
      <c r="B4199" t="s">
        <v>533</v>
      </c>
      <c r="C4199" t="s">
        <v>534</v>
      </c>
      <c r="D4199" t="str">
        <f>Clef_répartition[[#This Row],[Code association]]&amp;"_"&amp;Clef_répartition[[#This Row],[Nom association]]</f>
        <v>ARAS JUNOVA_Association de communes RAS Jura-Nord vaudois</v>
      </c>
      <c r="E4199">
        <f>COUNTIFS(D$2:D4199,Clef_répartition[[#This Row],[Code_Nom]],J$2:J4199,Clef_répartition[[#This Row],[Année]])</f>
        <v>53</v>
      </c>
      <c r="F4199">
        <f>IF(Clef_répartition[[#This Row],[Code_Nom]]=D4198,F4198-1,(COUNTIFS(Clef_répartition[Code_Nom],Clef_répartition[[#This Row],[Code_Nom]],Clef_répartition[Année],Clef_répartition[[#This Row],[Année]])))</f>
        <v>24</v>
      </c>
      <c r="G4199" t="str">
        <f>Clef_répartition[[#This Row],[Code_Nom]]&amp;"_"&amp;Clef_répartition[[#This Row],[Nombre]]&amp;"_"&amp;Clef_répartition[[#This Row],[Année]]</f>
        <v>ARAS JUNOVA_Association de communes RAS Jura-Nord vaudois_53_2018</v>
      </c>
      <c r="H4199">
        <v>5925</v>
      </c>
      <c r="I4199" t="s">
        <v>207</v>
      </c>
      <c r="J4199">
        <v>2018</v>
      </c>
      <c r="K4199">
        <v>3.9128352467862382E-4</v>
      </c>
    </row>
    <row r="4200" spans="1:11" x14ac:dyDescent="0.25">
      <c r="A4200" t="s">
        <v>722</v>
      </c>
      <c r="B4200" t="s">
        <v>533</v>
      </c>
      <c r="C4200" t="s">
        <v>534</v>
      </c>
      <c r="D4200" t="str">
        <f>Clef_répartition[[#This Row],[Code association]]&amp;"_"&amp;Clef_répartition[[#This Row],[Nom association]]</f>
        <v>ARAS JUNOVA_Association de communes RAS Jura-Nord vaudois</v>
      </c>
      <c r="E4200">
        <f>COUNTIFS(D$2:D4200,Clef_répartition[[#This Row],[Code_Nom]],J$2:J4200,Clef_répartition[[#This Row],[Année]])</f>
        <v>54</v>
      </c>
      <c r="F4200">
        <f>IF(Clef_répartition[[#This Row],[Code_Nom]]=D4199,F4199-1,(COUNTIFS(Clef_répartition[Code_Nom],Clef_répartition[[#This Row],[Code_Nom]],Clef_répartition[Année],Clef_répartition[[#This Row],[Année]])))</f>
        <v>23</v>
      </c>
      <c r="G4200" t="str">
        <f>Clef_répartition[[#This Row],[Code_Nom]]&amp;"_"&amp;Clef_répartition[[#This Row],[Nombre]]&amp;"_"&amp;Clef_répartition[[#This Row],[Année]]</f>
        <v>ARAS JUNOVA_Association de communes RAS Jura-Nord vaudois_54_2018</v>
      </c>
      <c r="H4200">
        <v>5926</v>
      </c>
      <c r="I4200" t="s">
        <v>218</v>
      </c>
      <c r="J4200">
        <v>2018</v>
      </c>
      <c r="K4200">
        <v>3.1332788636508385E-3</v>
      </c>
    </row>
    <row r="4201" spans="1:11" x14ac:dyDescent="0.25">
      <c r="A4201" t="s">
        <v>722</v>
      </c>
      <c r="B4201" t="s">
        <v>533</v>
      </c>
      <c r="C4201" t="s">
        <v>534</v>
      </c>
      <c r="D4201" t="str">
        <f>Clef_répartition[[#This Row],[Code association]]&amp;"_"&amp;Clef_répartition[[#This Row],[Nom association]]</f>
        <v>ARAS JUNOVA_Association de communes RAS Jura-Nord vaudois</v>
      </c>
      <c r="E4201">
        <f>COUNTIFS(D$2:D4201,Clef_répartition[[#This Row],[Code_Nom]],J$2:J4201,Clef_répartition[[#This Row],[Année]])</f>
        <v>55</v>
      </c>
      <c r="F4201">
        <f>IF(Clef_répartition[[#This Row],[Code_Nom]]=D4200,F4200-1,(COUNTIFS(Clef_répartition[Code_Nom],Clef_répartition[[#This Row],[Code_Nom]],Clef_répartition[Année],Clef_répartition[[#This Row],[Année]])))</f>
        <v>22</v>
      </c>
      <c r="G4201" t="str">
        <f>Clef_répartition[[#This Row],[Code_Nom]]&amp;"_"&amp;Clef_répartition[[#This Row],[Nombre]]&amp;"_"&amp;Clef_répartition[[#This Row],[Année]]</f>
        <v>ARAS JUNOVA_Association de communes RAS Jura-Nord vaudois_55_2018</v>
      </c>
      <c r="H4201">
        <v>5759</v>
      </c>
      <c r="I4201" t="s">
        <v>220</v>
      </c>
      <c r="J4201">
        <v>2018</v>
      </c>
      <c r="K4201">
        <v>6.1374006211240614E-3</v>
      </c>
    </row>
    <row r="4202" spans="1:11" x14ac:dyDescent="0.25">
      <c r="A4202" t="s">
        <v>722</v>
      </c>
      <c r="B4202" t="s">
        <v>533</v>
      </c>
      <c r="C4202" t="s">
        <v>534</v>
      </c>
      <c r="D4202" t="str">
        <f>Clef_répartition[[#This Row],[Code association]]&amp;"_"&amp;Clef_répartition[[#This Row],[Nom association]]</f>
        <v>ARAS JUNOVA_Association de communes RAS Jura-Nord vaudois</v>
      </c>
      <c r="E4202">
        <f>COUNTIFS(D$2:D4202,Clef_répartition[[#This Row],[Code_Nom]],J$2:J4202,Clef_répartition[[#This Row],[Année]])</f>
        <v>56</v>
      </c>
      <c r="F4202">
        <f>IF(Clef_répartition[[#This Row],[Code_Nom]]=D4201,F4201-1,(COUNTIFS(Clef_répartition[Code_Nom],Clef_répartition[[#This Row],[Code_Nom]],Clef_répartition[Année],Clef_répartition[[#This Row],[Année]])))</f>
        <v>21</v>
      </c>
      <c r="G4202" t="str">
        <f>Clef_répartition[[#This Row],[Code_Nom]]&amp;"_"&amp;Clef_répartition[[#This Row],[Nombre]]&amp;"_"&amp;Clef_répartition[[#This Row],[Année]]</f>
        <v>ARAS JUNOVA_Association de communes RAS Jura-Nord vaudois_56_2018</v>
      </c>
      <c r="H4202">
        <v>5566</v>
      </c>
      <c r="I4202" t="s">
        <v>224</v>
      </c>
      <c r="J4202">
        <v>2018</v>
      </c>
      <c r="K4202">
        <v>1.5490670372282824E-3</v>
      </c>
    </row>
    <row r="4203" spans="1:11" x14ac:dyDescent="0.25">
      <c r="A4203" t="s">
        <v>722</v>
      </c>
      <c r="B4203" t="s">
        <v>533</v>
      </c>
      <c r="C4203" t="s">
        <v>534</v>
      </c>
      <c r="D4203" t="str">
        <f>Clef_répartition[[#This Row],[Code association]]&amp;"_"&amp;Clef_répartition[[#This Row],[Nom association]]</f>
        <v>ARAS JUNOVA_Association de communes RAS Jura-Nord vaudois</v>
      </c>
      <c r="E4203">
        <f>COUNTIFS(D$2:D4203,Clef_répartition[[#This Row],[Code_Nom]],J$2:J4203,Clef_répartition[[#This Row],[Année]])</f>
        <v>57</v>
      </c>
      <c r="F4203">
        <f>IF(Clef_répartition[[#This Row],[Code_Nom]]=D4202,F4202-1,(COUNTIFS(Clef_répartition[Code_Nom],Clef_répartition[[#This Row],[Code_Nom]],Clef_répartition[Année],Clef_répartition[[#This Row],[Année]])))</f>
        <v>20</v>
      </c>
      <c r="G4203" t="str">
        <f>Clef_répartition[[#This Row],[Code_Nom]]&amp;"_"&amp;Clef_répartition[[#This Row],[Nombre]]&amp;"_"&amp;Clef_répartition[[#This Row],[Année]]</f>
        <v>ARAS JUNOVA_Association de communes RAS Jura-Nord vaudois_57_2018</v>
      </c>
      <c r="H4203">
        <v>5760</v>
      </c>
      <c r="I4203" t="s">
        <v>227</v>
      </c>
      <c r="J4203">
        <v>2018</v>
      </c>
      <c r="K4203">
        <v>8.4156344933551952E-3</v>
      </c>
    </row>
    <row r="4204" spans="1:11" x14ac:dyDescent="0.25">
      <c r="A4204" t="s">
        <v>722</v>
      </c>
      <c r="B4204" t="s">
        <v>533</v>
      </c>
      <c r="C4204" t="s">
        <v>534</v>
      </c>
      <c r="D4204" t="str">
        <f>Clef_répartition[[#This Row],[Code association]]&amp;"_"&amp;Clef_répartition[[#This Row],[Nom association]]</f>
        <v>ARAS JUNOVA_Association de communes RAS Jura-Nord vaudois</v>
      </c>
      <c r="E4204">
        <f>COUNTIFS(D$2:D4204,Clef_répartition[[#This Row],[Code_Nom]],J$2:J4204,Clef_répartition[[#This Row],[Année]])</f>
        <v>58</v>
      </c>
      <c r="F4204">
        <f>IF(Clef_répartition[[#This Row],[Code_Nom]]=D4203,F4203-1,(COUNTIFS(Clef_répartition[Code_Nom],Clef_répartition[[#This Row],[Code_Nom]],Clef_répartition[Année],Clef_répartition[[#This Row],[Année]])))</f>
        <v>19</v>
      </c>
      <c r="G4204" t="str">
        <f>Clef_répartition[[#This Row],[Code_Nom]]&amp;"_"&amp;Clef_répartition[[#This Row],[Nombre]]&amp;"_"&amp;Clef_répartition[[#This Row],[Année]]</f>
        <v>ARAS JUNOVA_Association de communes RAS Jura-Nord vaudois_58_2018</v>
      </c>
      <c r="H4204">
        <v>5761</v>
      </c>
      <c r="I4204" t="s">
        <v>233</v>
      </c>
      <c r="J4204">
        <v>2018</v>
      </c>
      <c r="K4204">
        <v>1.7145545906417141E-2</v>
      </c>
    </row>
    <row r="4205" spans="1:11" x14ac:dyDescent="0.25">
      <c r="A4205" t="s">
        <v>722</v>
      </c>
      <c r="B4205" t="s">
        <v>533</v>
      </c>
      <c r="C4205" t="s">
        <v>534</v>
      </c>
      <c r="D4205" t="str">
        <f>Clef_répartition[[#This Row],[Code association]]&amp;"_"&amp;Clef_répartition[[#This Row],[Nom association]]</f>
        <v>ARAS JUNOVA_Association de communes RAS Jura-Nord vaudois</v>
      </c>
      <c r="E4205">
        <f>COUNTIFS(D$2:D4205,Clef_répartition[[#This Row],[Code_Nom]],J$2:J4205,Clef_répartition[[#This Row],[Année]])</f>
        <v>59</v>
      </c>
      <c r="F4205">
        <f>IF(Clef_répartition[[#This Row],[Code_Nom]]=D4204,F4204-1,(COUNTIFS(Clef_répartition[Code_Nom],Clef_répartition[[#This Row],[Code_Nom]],Clef_répartition[Année],Clef_répartition[[#This Row],[Année]])))</f>
        <v>18</v>
      </c>
      <c r="G4205" t="str">
        <f>Clef_répartition[[#This Row],[Code_Nom]]&amp;"_"&amp;Clef_répartition[[#This Row],[Nombre]]&amp;"_"&amp;Clef_répartition[[#This Row],[Année]]</f>
        <v>ARAS JUNOVA_Association de communes RAS Jura-Nord vaudois_59_2018</v>
      </c>
      <c r="H4205">
        <v>5928</v>
      </c>
      <c r="I4205" t="s">
        <v>240</v>
      </c>
      <c r="J4205">
        <v>2018</v>
      </c>
      <c r="K4205">
        <v>7.6416674522283314E-4</v>
      </c>
    </row>
    <row r="4206" spans="1:11" x14ac:dyDescent="0.25">
      <c r="A4206" t="s">
        <v>722</v>
      </c>
      <c r="B4206" t="s">
        <v>533</v>
      </c>
      <c r="C4206" t="s">
        <v>534</v>
      </c>
      <c r="D4206" t="str">
        <f>Clef_répartition[[#This Row],[Code association]]&amp;"_"&amp;Clef_répartition[[#This Row],[Nom association]]</f>
        <v>ARAS JUNOVA_Association de communes RAS Jura-Nord vaudois</v>
      </c>
      <c r="E4206">
        <f>COUNTIFS(D$2:D4206,Clef_répartition[[#This Row],[Code_Nom]],J$2:J4206,Clef_répartition[[#This Row],[Année]])</f>
        <v>60</v>
      </c>
      <c r="F4206">
        <f>IF(Clef_répartition[[#This Row],[Code_Nom]]=D4205,F4205-1,(COUNTIFS(Clef_répartition[Code_Nom],Clef_répartition[[#This Row],[Code_Nom]],Clef_répartition[Année],Clef_répartition[[#This Row],[Année]])))</f>
        <v>17</v>
      </c>
      <c r="G4206" t="str">
        <f>Clef_répartition[[#This Row],[Code_Nom]]&amp;"_"&amp;Clef_répartition[[#This Row],[Nombre]]&amp;"_"&amp;Clef_répartition[[#This Row],[Année]]</f>
        <v>ARAS JUNOVA_Association de communes RAS Jura-Nord vaudois_60_2018</v>
      </c>
      <c r="H4206">
        <v>5568</v>
      </c>
      <c r="I4206" t="s">
        <v>249</v>
      </c>
      <c r="J4206">
        <v>2018</v>
      </c>
      <c r="K4206">
        <v>1.9547941035932884E-2</v>
      </c>
    </row>
    <row r="4207" spans="1:11" x14ac:dyDescent="0.25">
      <c r="A4207" t="s">
        <v>722</v>
      </c>
      <c r="B4207" t="s">
        <v>533</v>
      </c>
      <c r="C4207" t="s">
        <v>534</v>
      </c>
      <c r="D4207" t="str">
        <f>Clef_répartition[[#This Row],[Code association]]&amp;"_"&amp;Clef_répartition[[#This Row],[Nom association]]</f>
        <v>ARAS JUNOVA_Association de communes RAS Jura-Nord vaudois</v>
      </c>
      <c r="E4207">
        <f>COUNTIFS(D$2:D4207,Clef_répartition[[#This Row],[Code_Nom]],J$2:J4207,Clef_répartition[[#This Row],[Année]])</f>
        <v>61</v>
      </c>
      <c r="F4207">
        <f>IF(Clef_répartition[[#This Row],[Code_Nom]]=D4206,F4206-1,(COUNTIFS(Clef_répartition[Code_Nom],Clef_répartition[[#This Row],[Code_Nom]],Clef_répartition[Année],Clef_répartition[[#This Row],[Année]])))</f>
        <v>16</v>
      </c>
      <c r="G4207" t="str">
        <f>Clef_répartition[[#This Row],[Code_Nom]]&amp;"_"&amp;Clef_répartition[[#This Row],[Nombre]]&amp;"_"&amp;Clef_répartition[[#This Row],[Année]]</f>
        <v>ARAS JUNOVA_Association de communes RAS Jura-Nord vaudois_61_2018</v>
      </c>
      <c r="H4207">
        <v>5762</v>
      </c>
      <c r="I4207" t="s">
        <v>253</v>
      </c>
      <c r="J4207">
        <v>2018</v>
      </c>
      <c r="K4207">
        <v>1.6105041950045639E-3</v>
      </c>
    </row>
    <row r="4208" spans="1:11" x14ac:dyDescent="0.25">
      <c r="A4208" t="s">
        <v>722</v>
      </c>
      <c r="B4208" t="s">
        <v>533</v>
      </c>
      <c r="C4208" t="s">
        <v>534</v>
      </c>
      <c r="D4208" t="str">
        <f>Clef_répartition[[#This Row],[Code association]]&amp;"_"&amp;Clef_répartition[[#This Row],[Nom association]]</f>
        <v>ARAS JUNOVA_Association de communes RAS Jura-Nord vaudois</v>
      </c>
      <c r="E4208">
        <f>COUNTIFS(D$2:D4208,Clef_répartition[[#This Row],[Code_Nom]],J$2:J4208,Clef_répartition[[#This Row],[Année]])</f>
        <v>62</v>
      </c>
      <c r="F4208">
        <f>IF(Clef_répartition[[#This Row],[Code_Nom]]=D4207,F4207-1,(COUNTIFS(Clef_répartition[Code_Nom],Clef_répartition[[#This Row],[Code_Nom]],Clef_répartition[Année],Clef_répartition[[#This Row],[Année]])))</f>
        <v>15</v>
      </c>
      <c r="G4208" t="str">
        <f>Clef_répartition[[#This Row],[Code_Nom]]&amp;"_"&amp;Clef_répartition[[#This Row],[Nombre]]&amp;"_"&amp;Clef_répartition[[#This Row],[Année]]</f>
        <v>ARAS JUNOVA_Association de communes RAS Jura-Nord vaudois_62_2018</v>
      </c>
      <c r="H4208">
        <v>5929</v>
      </c>
      <c r="I4208" t="s">
        <v>257</v>
      </c>
      <c r="J4208">
        <v>2018</v>
      </c>
      <c r="K4208">
        <v>2.4303830797653618E-3</v>
      </c>
    </row>
    <row r="4209" spans="1:11" x14ac:dyDescent="0.25">
      <c r="A4209" t="s">
        <v>722</v>
      </c>
      <c r="B4209" t="s">
        <v>533</v>
      </c>
      <c r="C4209" t="s">
        <v>534</v>
      </c>
      <c r="D4209" t="str">
        <f>Clef_répartition[[#This Row],[Code association]]&amp;"_"&amp;Clef_répartition[[#This Row],[Nom association]]</f>
        <v>ARAS JUNOVA_Association de communes RAS Jura-Nord vaudois</v>
      </c>
      <c r="E4209">
        <f>COUNTIFS(D$2:D4209,Clef_répartition[[#This Row],[Code_Nom]],J$2:J4209,Clef_répartition[[#This Row],[Année]])</f>
        <v>63</v>
      </c>
      <c r="F4209">
        <f>IF(Clef_répartition[[#This Row],[Code_Nom]]=D4208,F4208-1,(COUNTIFS(Clef_répartition[Code_Nom],Clef_répartition[[#This Row],[Code_Nom]],Clef_répartition[Année],Clef_répartition[[#This Row],[Année]])))</f>
        <v>14</v>
      </c>
      <c r="G4209" t="str">
        <f>Clef_répartition[[#This Row],[Code_Nom]]&amp;"_"&amp;Clef_répartition[[#This Row],[Nombre]]&amp;"_"&amp;Clef_répartition[[#This Row],[Année]]</f>
        <v>ARAS JUNOVA_Association de communes RAS Jura-Nord vaudois_63_2018</v>
      </c>
      <c r="H4209">
        <v>5930</v>
      </c>
      <c r="I4209" t="s">
        <v>259</v>
      </c>
      <c r="J4209">
        <v>2018</v>
      </c>
      <c r="K4209">
        <v>8.1493144072567315E-4</v>
      </c>
    </row>
    <row r="4210" spans="1:11" x14ac:dyDescent="0.25">
      <c r="A4210" t="s">
        <v>722</v>
      </c>
      <c r="B4210" t="s">
        <v>533</v>
      </c>
      <c r="C4210" t="s">
        <v>534</v>
      </c>
      <c r="D4210" t="str">
        <f>Clef_répartition[[#This Row],[Code association]]&amp;"_"&amp;Clef_répartition[[#This Row],[Nom association]]</f>
        <v>ARAS JUNOVA_Association de communes RAS Jura-Nord vaudois</v>
      </c>
      <c r="E4210">
        <f>COUNTIFS(D$2:D4210,Clef_répartition[[#This Row],[Code_Nom]],J$2:J4210,Clef_répartition[[#This Row],[Année]])</f>
        <v>64</v>
      </c>
      <c r="F4210">
        <f>IF(Clef_répartition[[#This Row],[Code_Nom]]=D4209,F4209-1,(COUNTIFS(Clef_répartition[Code_Nom],Clef_répartition[[#This Row],[Code_Nom]],Clef_répartition[Année],Clef_répartition[[#This Row],[Année]])))</f>
        <v>13</v>
      </c>
      <c r="G4210" t="str">
        <f>Clef_répartition[[#This Row],[Code_Nom]]&amp;"_"&amp;Clef_répartition[[#This Row],[Nombre]]&amp;"_"&amp;Clef_répartition[[#This Row],[Année]]</f>
        <v>ARAS JUNOVA_Association de communes RAS Jura-Nord vaudois_64_2018</v>
      </c>
      <c r="H4210">
        <v>5571</v>
      </c>
      <c r="I4210" t="s">
        <v>263</v>
      </c>
      <c r="J4210">
        <v>2018</v>
      </c>
      <c r="K4210">
        <v>3.3597675051250482E-3</v>
      </c>
    </row>
    <row r="4211" spans="1:11" x14ac:dyDescent="0.25">
      <c r="A4211" t="s">
        <v>722</v>
      </c>
      <c r="B4211" t="s">
        <v>533</v>
      </c>
      <c r="C4211" t="s">
        <v>534</v>
      </c>
      <c r="D4211" t="str">
        <f>Clef_répartition[[#This Row],[Code association]]&amp;"_"&amp;Clef_répartition[[#This Row],[Nom association]]</f>
        <v>ARAS JUNOVA_Association de communes RAS Jura-Nord vaudois</v>
      </c>
      <c r="E4211">
        <f>COUNTIFS(D$2:D4211,Clef_répartition[[#This Row],[Code_Nom]],J$2:J4211,Clef_répartition[[#This Row],[Année]])</f>
        <v>65</v>
      </c>
      <c r="F4211">
        <f>IF(Clef_répartition[[#This Row],[Code_Nom]]=D4210,F4210-1,(COUNTIFS(Clef_répartition[Code_Nom],Clef_répartition[[#This Row],[Code_Nom]],Clef_répartition[Année],Clef_répartition[[#This Row],[Année]])))</f>
        <v>12</v>
      </c>
      <c r="G4211" t="str">
        <f>Clef_répartition[[#This Row],[Code_Nom]]&amp;"_"&amp;Clef_répartition[[#This Row],[Nombre]]&amp;"_"&amp;Clef_répartition[[#This Row],[Année]]</f>
        <v>ARAS JUNOVA_Association de communes RAS Jura-Nord vaudois_65_2018</v>
      </c>
      <c r="H4211">
        <v>5931</v>
      </c>
      <c r="I4211" t="s">
        <v>267</v>
      </c>
      <c r="J4211">
        <v>2018</v>
      </c>
      <c r="K4211">
        <v>1.8146054444739068E-3</v>
      </c>
    </row>
    <row r="4212" spans="1:11" x14ac:dyDescent="0.25">
      <c r="A4212" t="s">
        <v>722</v>
      </c>
      <c r="B4212" t="s">
        <v>533</v>
      </c>
      <c r="C4212" t="s">
        <v>534</v>
      </c>
      <c r="D4212" t="str">
        <f>Clef_répartition[[#This Row],[Code association]]&amp;"_"&amp;Clef_répartition[[#This Row],[Nom association]]</f>
        <v>ARAS JUNOVA_Association de communes RAS Jura-Nord vaudois</v>
      </c>
      <c r="E4212">
        <f>COUNTIFS(D$2:D4212,Clef_répartition[[#This Row],[Code_Nom]],J$2:J4212,Clef_répartition[[#This Row],[Année]])</f>
        <v>66</v>
      </c>
      <c r="F4212">
        <f>IF(Clef_répartition[[#This Row],[Code_Nom]]=D4211,F4211-1,(COUNTIFS(Clef_répartition[Code_Nom],Clef_répartition[[#This Row],[Code_Nom]],Clef_répartition[Année],Clef_répartition[[#This Row],[Année]])))</f>
        <v>11</v>
      </c>
      <c r="G4212" t="str">
        <f>Clef_répartition[[#This Row],[Code_Nom]]&amp;"_"&amp;Clef_répartition[[#This Row],[Nombre]]&amp;"_"&amp;Clef_répartition[[#This Row],[Année]]</f>
        <v>ARAS JUNOVA_Association de communes RAS Jura-Nord vaudois_66_2018</v>
      </c>
      <c r="H4212">
        <v>5932</v>
      </c>
      <c r="I4212" t="s">
        <v>269</v>
      </c>
      <c r="J4212">
        <v>2018</v>
      </c>
      <c r="K4212">
        <v>8.1124026596596417E-4</v>
      </c>
    </row>
    <row r="4213" spans="1:11" x14ac:dyDescent="0.25">
      <c r="A4213" t="s">
        <v>722</v>
      </c>
      <c r="B4213" t="s">
        <v>533</v>
      </c>
      <c r="C4213" t="s">
        <v>534</v>
      </c>
      <c r="D4213" t="str">
        <f>Clef_répartition[[#This Row],[Code association]]&amp;"_"&amp;Clef_répartition[[#This Row],[Nom association]]</f>
        <v>ARAS JUNOVA_Association de communes RAS Jura-Nord vaudois</v>
      </c>
      <c r="E4213">
        <f>COUNTIFS(D$2:D4213,Clef_répartition[[#This Row],[Code_Nom]],J$2:J4213,Clef_répartition[[#This Row],[Année]])</f>
        <v>67</v>
      </c>
      <c r="F4213">
        <f>IF(Clef_répartition[[#This Row],[Code_Nom]]=D4212,F4212-1,(COUNTIFS(Clef_répartition[Code_Nom],Clef_répartition[[#This Row],[Code_Nom]],Clef_répartition[Année],Clef_répartition[[#This Row],[Année]])))</f>
        <v>10</v>
      </c>
      <c r="G4213" t="str">
        <f>Clef_répartition[[#This Row],[Code_Nom]]&amp;"_"&amp;Clef_répartition[[#This Row],[Nombre]]&amp;"_"&amp;Clef_répartition[[#This Row],[Année]]</f>
        <v>ARAS JUNOVA_Association de communes RAS Jura-Nord vaudois_67_2018</v>
      </c>
      <c r="H4213">
        <v>5933</v>
      </c>
      <c r="I4213" t="s">
        <v>271</v>
      </c>
      <c r="J4213">
        <v>2018</v>
      </c>
      <c r="K4213">
        <v>2.8208807374795154E-3</v>
      </c>
    </row>
    <row r="4214" spans="1:11" x14ac:dyDescent="0.25">
      <c r="A4214" t="s">
        <v>722</v>
      </c>
      <c r="B4214" t="s">
        <v>533</v>
      </c>
      <c r="C4214" t="s">
        <v>534</v>
      </c>
      <c r="D4214" t="str">
        <f>Clef_répartition[[#This Row],[Code association]]&amp;"_"&amp;Clef_répartition[[#This Row],[Nom association]]</f>
        <v>ARAS JUNOVA_Association de communes RAS Jura-Nord vaudois</v>
      </c>
      <c r="E4214">
        <f>COUNTIFS(D$2:D4214,Clef_répartition[[#This Row],[Code_Nom]],J$2:J4214,Clef_répartition[[#This Row],[Année]])</f>
        <v>68</v>
      </c>
      <c r="F4214">
        <f>IF(Clef_répartition[[#This Row],[Code_Nom]]=D4213,F4213-1,(COUNTIFS(Clef_répartition[Code_Nom],Clef_répartition[[#This Row],[Code_Nom]],Clef_répartition[Année],Clef_répartition[[#This Row],[Année]])))</f>
        <v>9</v>
      </c>
      <c r="G4214" t="str">
        <f>Clef_répartition[[#This Row],[Code_Nom]]&amp;"_"&amp;Clef_répartition[[#This Row],[Nombre]]&amp;"_"&amp;Clef_répartition[[#This Row],[Année]]</f>
        <v>ARAS JUNOVA_Association de communes RAS Jura-Nord vaudois_68_2018</v>
      </c>
      <c r="H4214">
        <v>5763</v>
      </c>
      <c r="I4214" t="s">
        <v>272</v>
      </c>
      <c r="J4214">
        <v>2018</v>
      </c>
      <c r="K4214">
        <v>2.011371524090947E-2</v>
      </c>
    </row>
    <row r="4215" spans="1:11" x14ac:dyDescent="0.25">
      <c r="A4215" t="s">
        <v>722</v>
      </c>
      <c r="B4215" t="s">
        <v>533</v>
      </c>
      <c r="C4215" t="s">
        <v>534</v>
      </c>
      <c r="D4215" t="str">
        <f>Clef_répartition[[#This Row],[Code association]]&amp;"_"&amp;Clef_répartition[[#This Row],[Nom association]]</f>
        <v>ARAS JUNOVA_Association de communes RAS Jura-Nord vaudois</v>
      </c>
      <c r="E4215">
        <f>COUNTIFS(D$2:D4215,Clef_répartition[[#This Row],[Code_Nom]],J$2:J4215,Clef_répartition[[#This Row],[Année]])</f>
        <v>69</v>
      </c>
      <c r="F4215">
        <f>IF(Clef_répartition[[#This Row],[Code_Nom]]=D4214,F4214-1,(COUNTIFS(Clef_répartition[Code_Nom],Clef_répartition[[#This Row],[Code_Nom]],Clef_répartition[Année],Clef_répartition[[#This Row],[Année]])))</f>
        <v>8</v>
      </c>
      <c r="G4215" t="str">
        <f>Clef_répartition[[#This Row],[Code_Nom]]&amp;"_"&amp;Clef_répartition[[#This Row],[Nombre]]&amp;"_"&amp;Clef_répartition[[#This Row],[Année]]</f>
        <v>ARAS JUNOVA_Association de communes RAS Jura-Nord vaudois_69_2018</v>
      </c>
      <c r="H4215">
        <v>5934</v>
      </c>
      <c r="I4215" t="s">
        <v>273</v>
      </c>
      <c r="J4215">
        <v>2018</v>
      </c>
      <c r="K4215">
        <v>8.8255257244932177E-4</v>
      </c>
    </row>
    <row r="4216" spans="1:11" x14ac:dyDescent="0.25">
      <c r="A4216" t="s">
        <v>722</v>
      </c>
      <c r="B4216" t="s">
        <v>533</v>
      </c>
      <c r="C4216" t="s">
        <v>534</v>
      </c>
      <c r="D4216" t="str">
        <f>Clef_répartition[[#This Row],[Code association]]&amp;"_"&amp;Clef_répartition[[#This Row],[Nom association]]</f>
        <v>ARAS JUNOVA_Association de communes RAS Jura-Nord vaudois</v>
      </c>
      <c r="E4216">
        <f>COUNTIFS(D$2:D4216,Clef_répartition[[#This Row],[Code_Nom]],J$2:J4216,Clef_répartition[[#This Row],[Année]])</f>
        <v>70</v>
      </c>
      <c r="F4216">
        <f>IF(Clef_répartition[[#This Row],[Code_Nom]]=D4215,F4215-1,(COUNTIFS(Clef_répartition[Code_Nom],Clef_répartition[[#This Row],[Code_Nom]],Clef_répartition[Année],Clef_répartition[[#This Row],[Année]])))</f>
        <v>7</v>
      </c>
      <c r="G4216" t="str">
        <f>Clef_répartition[[#This Row],[Code_Nom]]&amp;"_"&amp;Clef_répartition[[#This Row],[Nombre]]&amp;"_"&amp;Clef_répartition[[#This Row],[Année]]</f>
        <v>ARAS JUNOVA_Association de communes RAS Jura-Nord vaudois_70_2018</v>
      </c>
      <c r="H4216">
        <v>5764</v>
      </c>
      <c r="I4216" t="s">
        <v>274</v>
      </c>
      <c r="J4216">
        <v>2018</v>
      </c>
      <c r="K4216">
        <v>9.8452038990769639E-2</v>
      </c>
    </row>
    <row r="4217" spans="1:11" x14ac:dyDescent="0.25">
      <c r="A4217" t="s">
        <v>722</v>
      </c>
      <c r="B4217" t="s">
        <v>533</v>
      </c>
      <c r="C4217" t="s">
        <v>534</v>
      </c>
      <c r="D4217" t="str">
        <f>Clef_répartition[[#This Row],[Code association]]&amp;"_"&amp;Clef_répartition[[#This Row],[Nom association]]</f>
        <v>ARAS JUNOVA_Association de communes RAS Jura-Nord vaudois</v>
      </c>
      <c r="E4217">
        <f>COUNTIFS(D$2:D4217,Clef_répartition[[#This Row],[Code_Nom]],J$2:J4217,Clef_répartition[[#This Row],[Année]])</f>
        <v>71</v>
      </c>
      <c r="F4217">
        <f>IF(Clef_répartition[[#This Row],[Code_Nom]]=D4216,F4216-1,(COUNTIFS(Clef_répartition[Code_Nom],Clef_répartition[[#This Row],[Code_Nom]],Clef_répartition[Année],Clef_répartition[[#This Row],[Année]])))</f>
        <v>6</v>
      </c>
      <c r="G4217" t="str">
        <f>Clef_répartition[[#This Row],[Code_Nom]]&amp;"_"&amp;Clef_répartition[[#This Row],[Nombre]]&amp;"_"&amp;Clef_répartition[[#This Row],[Année]]</f>
        <v>ARAS JUNOVA_Association de communes RAS Jura-Nord vaudois_71_2018</v>
      </c>
      <c r="H4217">
        <v>5765</v>
      </c>
      <c r="I4217" t="s">
        <v>275</v>
      </c>
      <c r="J4217">
        <v>2018</v>
      </c>
      <c r="K4217">
        <v>8.4635256663206735E-3</v>
      </c>
    </row>
    <row r="4218" spans="1:11" x14ac:dyDescent="0.25">
      <c r="A4218" t="s">
        <v>722</v>
      </c>
      <c r="B4218" t="s">
        <v>533</v>
      </c>
      <c r="C4218" t="s">
        <v>534</v>
      </c>
      <c r="D4218" t="str">
        <f>Clef_répartition[[#This Row],[Code association]]&amp;"_"&amp;Clef_répartition[[#This Row],[Nom association]]</f>
        <v>ARAS JUNOVA_Association de communes RAS Jura-Nord vaudois</v>
      </c>
      <c r="E4218">
        <f>COUNTIFS(D$2:D4218,Clef_répartition[[#This Row],[Code_Nom]],J$2:J4218,Clef_répartition[[#This Row],[Année]])</f>
        <v>72</v>
      </c>
      <c r="F4218">
        <f>IF(Clef_répartition[[#This Row],[Code_Nom]]=D4217,F4217-1,(COUNTIFS(Clef_répartition[Code_Nom],Clef_répartition[[#This Row],[Code_Nom]],Clef_répartition[Année],Clef_répartition[[#This Row],[Année]])))</f>
        <v>5</v>
      </c>
      <c r="G4218" t="str">
        <f>Clef_répartition[[#This Row],[Code_Nom]]&amp;"_"&amp;Clef_répartition[[#This Row],[Nombre]]&amp;"_"&amp;Clef_répartition[[#This Row],[Année]]</f>
        <v>ARAS JUNOVA_Association de communes RAS Jura-Nord vaudois_72_2018</v>
      </c>
      <c r="H4218">
        <v>5935</v>
      </c>
      <c r="I4218" t="s">
        <v>280</v>
      </c>
      <c r="J4218">
        <v>2018</v>
      </c>
      <c r="K4218">
        <v>4.4786364247436847E-4</v>
      </c>
    </row>
    <row r="4219" spans="1:11" x14ac:dyDescent="0.25">
      <c r="A4219" t="s">
        <v>722</v>
      </c>
      <c r="B4219" t="s">
        <v>533</v>
      </c>
      <c r="C4219" t="s">
        <v>534</v>
      </c>
      <c r="D4219" t="str">
        <f>Clef_répartition[[#This Row],[Code association]]&amp;"_"&amp;Clef_répartition[[#This Row],[Nom association]]</f>
        <v>ARAS JUNOVA_Association de communes RAS Jura-Nord vaudois</v>
      </c>
      <c r="E4219">
        <f>COUNTIFS(D$2:D4219,Clef_répartition[[#This Row],[Code_Nom]],J$2:J4219,Clef_répartition[[#This Row],[Année]])</f>
        <v>73</v>
      </c>
      <c r="F4219">
        <f>IF(Clef_répartition[[#This Row],[Code_Nom]]=D4218,F4218-1,(COUNTIFS(Clef_répartition[Code_Nom],Clef_répartition[[#This Row],[Code_Nom]],Clef_répartition[Année],Clef_répartition[[#This Row],[Année]])))</f>
        <v>4</v>
      </c>
      <c r="G4219" t="str">
        <f>Clef_répartition[[#This Row],[Code_Nom]]&amp;"_"&amp;Clef_répartition[[#This Row],[Nombre]]&amp;"_"&amp;Clef_répartition[[#This Row],[Année]]</f>
        <v>ARAS JUNOVA_Association de communes RAS Jura-Nord vaudois_73_2018</v>
      </c>
      <c r="H4219">
        <v>5937</v>
      </c>
      <c r="I4219" t="s">
        <v>292</v>
      </c>
      <c r="J4219">
        <v>2018</v>
      </c>
      <c r="K4219">
        <v>5.1034326770863316E-4</v>
      </c>
    </row>
    <row r="4220" spans="1:11" x14ac:dyDescent="0.25">
      <c r="A4220" t="s">
        <v>722</v>
      </c>
      <c r="B4220" t="s">
        <v>533</v>
      </c>
      <c r="C4220" t="s">
        <v>534</v>
      </c>
      <c r="D4220" t="str">
        <f>Clef_répartition[[#This Row],[Code association]]&amp;"_"&amp;Clef_répartition[[#This Row],[Nom association]]</f>
        <v>ARAS JUNOVA_Association de communes RAS Jura-Nord vaudois</v>
      </c>
      <c r="E4220">
        <f>COUNTIFS(D$2:D4220,Clef_répartition[[#This Row],[Code_Nom]],J$2:J4220,Clef_répartition[[#This Row],[Année]])</f>
        <v>74</v>
      </c>
      <c r="F4220">
        <f>IF(Clef_répartition[[#This Row],[Code_Nom]]=D4219,F4219-1,(COUNTIFS(Clef_répartition[Code_Nom],Clef_répartition[[#This Row],[Code_Nom]],Clef_répartition[Année],Clef_répartition[[#This Row],[Année]])))</f>
        <v>3</v>
      </c>
      <c r="G4220" t="str">
        <f>Clef_répartition[[#This Row],[Code_Nom]]&amp;"_"&amp;Clef_répartition[[#This Row],[Nombre]]&amp;"_"&amp;Clef_répartition[[#This Row],[Année]]</f>
        <v>ARAS JUNOVA_Association de communes RAS Jura-Nord vaudois_74_2018</v>
      </c>
      <c r="H4220">
        <v>5766</v>
      </c>
      <c r="I4220" t="s">
        <v>293</v>
      </c>
      <c r="J4220">
        <v>2018</v>
      </c>
      <c r="K4220">
        <v>2.1145354466670964E-3</v>
      </c>
    </row>
    <row r="4221" spans="1:11" x14ac:dyDescent="0.25">
      <c r="A4221" t="s">
        <v>722</v>
      </c>
      <c r="B4221" t="s">
        <v>533</v>
      </c>
      <c r="C4221" t="s">
        <v>534</v>
      </c>
      <c r="D4221" t="str">
        <f>Clef_répartition[[#This Row],[Code association]]&amp;"_"&amp;Clef_répartition[[#This Row],[Nom association]]</f>
        <v>ARAS JUNOVA_Association de communes RAS Jura-Nord vaudois</v>
      </c>
      <c r="E4221">
        <f>COUNTIFS(D$2:D4221,Clef_répartition[[#This Row],[Code_Nom]],J$2:J4221,Clef_répartition[[#This Row],[Année]])</f>
        <v>75</v>
      </c>
      <c r="F4221">
        <f>IF(Clef_répartition[[#This Row],[Code_Nom]]=D4220,F4220-1,(COUNTIFS(Clef_répartition[Code_Nom],Clef_répartition[[#This Row],[Code_Nom]],Clef_répartition[Année],Clef_répartition[[#This Row],[Année]])))</f>
        <v>2</v>
      </c>
      <c r="G4221" t="str">
        <f>Clef_répartition[[#This Row],[Code_Nom]]&amp;"_"&amp;Clef_répartition[[#This Row],[Nombre]]&amp;"_"&amp;Clef_répartition[[#This Row],[Année]]</f>
        <v>ARAS JUNOVA_Association de communes RAS Jura-Nord vaudois_75_2018</v>
      </c>
      <c r="H4221">
        <v>5938</v>
      </c>
      <c r="I4221" t="s">
        <v>298</v>
      </c>
      <c r="J4221">
        <v>2018</v>
      </c>
      <c r="K4221">
        <v>0.11999769996013351</v>
      </c>
    </row>
    <row r="4222" spans="1:11" x14ac:dyDescent="0.25">
      <c r="A4222" t="s">
        <v>722</v>
      </c>
      <c r="B4222" t="s">
        <v>533</v>
      </c>
      <c r="C4222" t="s">
        <v>534</v>
      </c>
      <c r="D4222" t="str">
        <f>Clef_répartition[[#This Row],[Code association]]&amp;"_"&amp;Clef_répartition[[#This Row],[Nom association]]</f>
        <v>ARAS JUNOVA_Association de communes RAS Jura-Nord vaudois</v>
      </c>
      <c r="E4222">
        <f>COUNTIFS(D$2:D4222,Clef_répartition[[#This Row],[Code_Nom]],J$2:J4222,Clef_répartition[[#This Row],[Année]])</f>
        <v>76</v>
      </c>
      <c r="F4222">
        <f>IF(Clef_répartition[[#This Row],[Code_Nom]]=D4221,F4221-1,(COUNTIFS(Clef_répartition[Code_Nom],Clef_répartition[[#This Row],[Code_Nom]],Clef_répartition[Année],Clef_répartition[[#This Row],[Année]])))</f>
        <v>1</v>
      </c>
      <c r="G4222" t="str">
        <f>Clef_répartition[[#This Row],[Code_Nom]]&amp;"_"&amp;Clef_répartition[[#This Row],[Nombre]]&amp;"_"&amp;Clef_répartition[[#This Row],[Année]]</f>
        <v>ARAS JUNOVA_Association de communes RAS Jura-Nord vaudois_76_2018</v>
      </c>
      <c r="H4222">
        <v>5939</v>
      </c>
      <c r="I4222" t="s">
        <v>299</v>
      </c>
      <c r="J4222">
        <v>2018</v>
      </c>
      <c r="K4222">
        <v>1.3323129387082857E-2</v>
      </c>
    </row>
    <row r="4223" spans="1:11" x14ac:dyDescent="0.25">
      <c r="A4223" t="s">
        <v>722</v>
      </c>
      <c r="B4223" t="s">
        <v>467</v>
      </c>
      <c r="C4223" t="s">
        <v>468</v>
      </c>
      <c r="D4223" t="str">
        <f>Clef_répartition[[#This Row],[Code association]]&amp;"_"&amp;Clef_répartition[[#This Row],[Nom association]]</f>
        <v>ARAS Nyon-Rolle_Association régionale pour l'action sociale Nyon-Rolle</v>
      </c>
      <c r="E4223">
        <f>COUNTIFS(D$2:D4223,Clef_répartition[[#This Row],[Code_Nom]],J$2:J4223,Clef_répartition[[#This Row],[Année]])</f>
        <v>1</v>
      </c>
      <c r="F4223">
        <f>IF(Clef_répartition[[#This Row],[Code_Nom]]=D4222,F4222-1,(COUNTIFS(Clef_répartition[Code_Nom],Clef_répartition[[#This Row],[Code_Nom]],Clef_répartition[Année],Clef_répartition[[#This Row],[Année]])))</f>
        <v>47</v>
      </c>
      <c r="G4223" t="str">
        <f>Clef_répartition[[#This Row],[Code_Nom]]&amp;"_"&amp;Clef_répartition[[#This Row],[Nombre]]&amp;"_"&amp;Clef_répartition[[#This Row],[Année]]</f>
        <v>ARAS Nyon-Rolle_Association régionale pour l'action sociale Nyon-Rolle_1_2018</v>
      </c>
      <c r="H4223">
        <v>5701</v>
      </c>
      <c r="I4223" t="s">
        <v>5</v>
      </c>
      <c r="J4223">
        <v>2018</v>
      </c>
      <c r="K4223">
        <v>2.2494702698360098E-3</v>
      </c>
    </row>
    <row r="4224" spans="1:11" x14ac:dyDescent="0.25">
      <c r="A4224" t="s">
        <v>722</v>
      </c>
      <c r="B4224" t="s">
        <v>467</v>
      </c>
      <c r="C4224" t="s">
        <v>468</v>
      </c>
      <c r="D4224" t="str">
        <f>Clef_répartition[[#This Row],[Code association]]&amp;"_"&amp;Clef_répartition[[#This Row],[Nom association]]</f>
        <v>ARAS Nyon-Rolle_Association régionale pour l'action sociale Nyon-Rolle</v>
      </c>
      <c r="E4224">
        <f>COUNTIFS(D$2:D4224,Clef_répartition[[#This Row],[Code_Nom]],J$2:J4224,Clef_répartition[[#This Row],[Année]])</f>
        <v>2</v>
      </c>
      <c r="F4224">
        <f>IF(Clef_répartition[[#This Row],[Code_Nom]]=D4223,F4223-1,(COUNTIFS(Clef_répartition[Code_Nom],Clef_répartition[[#This Row],[Code_Nom]],Clef_répartition[Année],Clef_répartition[[#This Row],[Année]])))</f>
        <v>46</v>
      </c>
      <c r="G4224" t="str">
        <f>Clef_répartition[[#This Row],[Code_Nom]]&amp;"_"&amp;Clef_répartition[[#This Row],[Nombre]]&amp;"_"&amp;Clef_répartition[[#This Row],[Année]]</f>
        <v>ARAS Nyon-Rolle_Association régionale pour l'action sociale Nyon-Rolle_2_2018</v>
      </c>
      <c r="H4224">
        <v>5702</v>
      </c>
      <c r="I4224" t="s">
        <v>7</v>
      </c>
      <c r="J4224">
        <v>2018</v>
      </c>
      <c r="K4224">
        <v>2.6642163508370242E-2</v>
      </c>
    </row>
    <row r="4225" spans="1:11" x14ac:dyDescent="0.25">
      <c r="A4225" t="s">
        <v>722</v>
      </c>
      <c r="B4225" t="s">
        <v>467</v>
      </c>
      <c r="C4225" t="s">
        <v>468</v>
      </c>
      <c r="D4225" t="str">
        <f>Clef_répartition[[#This Row],[Code association]]&amp;"_"&amp;Clef_répartition[[#This Row],[Nom association]]</f>
        <v>ARAS Nyon-Rolle_Association régionale pour l'action sociale Nyon-Rolle</v>
      </c>
      <c r="E4225">
        <f>COUNTIFS(D$2:D4225,Clef_répartition[[#This Row],[Code_Nom]],J$2:J4225,Clef_répartition[[#This Row],[Année]])</f>
        <v>3</v>
      </c>
      <c r="F4225">
        <f>IF(Clef_répartition[[#This Row],[Code_Nom]]=D4224,F4224-1,(COUNTIFS(Clef_répartition[Code_Nom],Clef_répartition[[#This Row],[Code_Nom]],Clef_répartition[Année],Clef_répartition[[#This Row],[Année]])))</f>
        <v>45</v>
      </c>
      <c r="G4225" t="str">
        <f>Clef_répartition[[#This Row],[Code_Nom]]&amp;"_"&amp;Clef_répartition[[#This Row],[Nombre]]&amp;"_"&amp;Clef_répartition[[#This Row],[Année]]</f>
        <v>ARAS Nyon-Rolle_Association régionale pour l'action sociale Nyon-Rolle_3_2018</v>
      </c>
      <c r="H4225">
        <v>5703</v>
      </c>
      <c r="I4225" t="s">
        <v>13</v>
      </c>
      <c r="J4225">
        <v>2018</v>
      </c>
      <c r="K4225">
        <v>1.3617328954900127E-2</v>
      </c>
    </row>
    <row r="4226" spans="1:11" x14ac:dyDescent="0.25">
      <c r="A4226" t="s">
        <v>722</v>
      </c>
      <c r="B4226" t="s">
        <v>467</v>
      </c>
      <c r="C4226" t="s">
        <v>468</v>
      </c>
      <c r="D4226" t="str">
        <f>Clef_répartition[[#This Row],[Code association]]&amp;"_"&amp;Clef_répartition[[#This Row],[Nom association]]</f>
        <v>ARAS Nyon-Rolle_Association régionale pour l'action sociale Nyon-Rolle</v>
      </c>
      <c r="E4226">
        <f>COUNTIFS(D$2:D4226,Clef_répartition[[#This Row],[Code_Nom]],J$2:J4226,Clef_répartition[[#This Row],[Année]])</f>
        <v>4</v>
      </c>
      <c r="F4226">
        <f>IF(Clef_répartition[[#This Row],[Code_Nom]]=D4225,F4225-1,(COUNTIFS(Clef_répartition[Code_Nom],Clef_répartition[[#This Row],[Code_Nom]],Clef_répartition[Année],Clef_répartition[[#This Row],[Année]])))</f>
        <v>44</v>
      </c>
      <c r="G4226" t="str">
        <f>Clef_répartition[[#This Row],[Code_Nom]]&amp;"_"&amp;Clef_répartition[[#This Row],[Nombre]]&amp;"_"&amp;Clef_répartition[[#This Row],[Année]]</f>
        <v>ARAS Nyon-Rolle_Association régionale pour l'action sociale Nyon-Rolle_4_2018</v>
      </c>
      <c r="H4226">
        <v>5704</v>
      </c>
      <c r="I4226" t="s">
        <v>16</v>
      </c>
      <c r="J4226">
        <v>2018</v>
      </c>
      <c r="K4226">
        <v>1.9180750961548119E-2</v>
      </c>
    </row>
    <row r="4227" spans="1:11" x14ac:dyDescent="0.25">
      <c r="A4227" t="s">
        <v>722</v>
      </c>
      <c r="B4227" t="s">
        <v>467</v>
      </c>
      <c r="C4227" t="s">
        <v>468</v>
      </c>
      <c r="D4227" t="str">
        <f>Clef_répartition[[#This Row],[Code association]]&amp;"_"&amp;Clef_répartition[[#This Row],[Nom association]]</f>
        <v>ARAS Nyon-Rolle_Association régionale pour l'action sociale Nyon-Rolle</v>
      </c>
      <c r="E4227">
        <f>COUNTIFS(D$2:D4227,Clef_répartition[[#This Row],[Code_Nom]],J$2:J4227,Clef_répartition[[#This Row],[Année]])</f>
        <v>5</v>
      </c>
      <c r="F4227">
        <f>IF(Clef_répartition[[#This Row],[Code_Nom]]=D4226,F4226-1,(COUNTIFS(Clef_répartition[Code_Nom],Clef_répartition[[#This Row],[Code_Nom]],Clef_répartition[Année],Clef_répartition[[#This Row],[Année]])))</f>
        <v>43</v>
      </c>
      <c r="G4227" t="str">
        <f>Clef_répartition[[#This Row],[Code_Nom]]&amp;"_"&amp;Clef_répartition[[#This Row],[Nombre]]&amp;"_"&amp;Clef_répartition[[#This Row],[Année]]</f>
        <v>ARAS Nyon-Rolle_Association régionale pour l'action sociale Nyon-Rolle_5_2018</v>
      </c>
      <c r="H4227">
        <v>5705</v>
      </c>
      <c r="I4227" t="s">
        <v>27</v>
      </c>
      <c r="J4227">
        <v>2018</v>
      </c>
      <c r="K4227">
        <v>8.9677542453730202E-3</v>
      </c>
    </row>
    <row r="4228" spans="1:11" x14ac:dyDescent="0.25">
      <c r="A4228" t="s">
        <v>722</v>
      </c>
      <c r="B4228" t="s">
        <v>467</v>
      </c>
      <c r="C4228" t="s">
        <v>468</v>
      </c>
      <c r="D4228" t="str">
        <f>Clef_répartition[[#This Row],[Code association]]&amp;"_"&amp;Clef_répartition[[#This Row],[Nom association]]</f>
        <v>ARAS Nyon-Rolle_Association régionale pour l'action sociale Nyon-Rolle</v>
      </c>
      <c r="E4228">
        <f>COUNTIFS(D$2:D4228,Clef_répartition[[#This Row],[Code_Nom]],J$2:J4228,Clef_répartition[[#This Row],[Année]])</f>
        <v>6</v>
      </c>
      <c r="F4228">
        <f>IF(Clef_répartition[[#This Row],[Code_Nom]]=D4227,F4227-1,(COUNTIFS(Clef_répartition[Code_Nom],Clef_répartition[[#This Row],[Code_Nom]],Clef_répartition[Année],Clef_répartition[[#This Row],[Année]])))</f>
        <v>42</v>
      </c>
      <c r="G4228" t="str">
        <f>Clef_répartition[[#This Row],[Code_Nom]]&amp;"_"&amp;Clef_répartition[[#This Row],[Nombre]]&amp;"_"&amp;Clef_répartition[[#This Row],[Année]]</f>
        <v>ARAS Nyon-Rolle_Association régionale pour l'action sociale Nyon-Rolle_6_2018</v>
      </c>
      <c r="H4228">
        <v>5706</v>
      </c>
      <c r="I4228" t="s">
        <v>29</v>
      </c>
      <c r="J4228">
        <v>2018</v>
      </c>
      <c r="K4228">
        <v>1.1307605017122083E-2</v>
      </c>
    </row>
    <row r="4229" spans="1:11" x14ac:dyDescent="0.25">
      <c r="A4229" t="s">
        <v>722</v>
      </c>
      <c r="B4229" t="s">
        <v>467</v>
      </c>
      <c r="C4229" t="s">
        <v>468</v>
      </c>
      <c r="D4229" t="str">
        <f>Clef_répartition[[#This Row],[Code association]]&amp;"_"&amp;Clef_répartition[[#This Row],[Nom association]]</f>
        <v>ARAS Nyon-Rolle_Association régionale pour l'action sociale Nyon-Rolle</v>
      </c>
      <c r="E4229">
        <f>COUNTIFS(D$2:D4229,Clef_répartition[[#This Row],[Code_Nom]],J$2:J4229,Clef_répartition[[#This Row],[Année]])</f>
        <v>7</v>
      </c>
      <c r="F4229">
        <f>IF(Clef_répartition[[#This Row],[Code_Nom]]=D4228,F4228-1,(COUNTIFS(Clef_répartition[Code_Nom],Clef_répartition[[#This Row],[Code_Nom]],Clef_répartition[Année],Clef_répartition[[#This Row],[Année]])))</f>
        <v>41</v>
      </c>
      <c r="G4229" t="str">
        <f>Clef_répartition[[#This Row],[Code_Nom]]&amp;"_"&amp;Clef_répartition[[#This Row],[Nombre]]&amp;"_"&amp;Clef_répartition[[#This Row],[Année]]</f>
        <v>ARAS Nyon-Rolle_Association régionale pour l'action sociale Nyon-Rolle_7_2018</v>
      </c>
      <c r="H4229">
        <v>5852</v>
      </c>
      <c r="I4229" t="s">
        <v>41</v>
      </c>
      <c r="J4229">
        <v>2018</v>
      </c>
      <c r="K4229">
        <v>4.9006316592855922E-3</v>
      </c>
    </row>
    <row r="4230" spans="1:11" x14ac:dyDescent="0.25">
      <c r="A4230" t="s">
        <v>722</v>
      </c>
      <c r="B4230" t="s">
        <v>467</v>
      </c>
      <c r="C4230" t="s">
        <v>468</v>
      </c>
      <c r="D4230" t="str">
        <f>Clef_répartition[[#This Row],[Code association]]&amp;"_"&amp;Clef_répartition[[#This Row],[Nom association]]</f>
        <v>ARAS Nyon-Rolle_Association régionale pour l'action sociale Nyon-Rolle</v>
      </c>
      <c r="E4230">
        <f>COUNTIFS(D$2:D4230,Clef_répartition[[#This Row],[Code_Nom]],J$2:J4230,Clef_répartition[[#This Row],[Année]])</f>
        <v>8</v>
      </c>
      <c r="F4230">
        <f>IF(Clef_répartition[[#This Row],[Code_Nom]]=D4229,F4229-1,(COUNTIFS(Clef_répartition[Code_Nom],Clef_répartition[[#This Row],[Code_Nom]],Clef_répartition[Année],Clef_répartition[[#This Row],[Année]])))</f>
        <v>40</v>
      </c>
      <c r="G4230" t="str">
        <f>Clef_répartition[[#This Row],[Code_Nom]]&amp;"_"&amp;Clef_répartition[[#This Row],[Nombre]]&amp;"_"&amp;Clef_répartition[[#This Row],[Année]]</f>
        <v>ARAS Nyon-Rolle_Association régionale pour l'action sociale Nyon-Rolle_8_2018</v>
      </c>
      <c r="H4230">
        <v>5853</v>
      </c>
      <c r="I4230" t="s">
        <v>42</v>
      </c>
      <c r="J4230">
        <v>2018</v>
      </c>
      <c r="K4230">
        <v>7.4814971028028003E-3</v>
      </c>
    </row>
    <row r="4231" spans="1:11" x14ac:dyDescent="0.25">
      <c r="A4231" t="s">
        <v>722</v>
      </c>
      <c r="B4231" t="s">
        <v>467</v>
      </c>
      <c r="C4231" t="s">
        <v>468</v>
      </c>
      <c r="D4231" t="str">
        <f>Clef_répartition[[#This Row],[Code association]]&amp;"_"&amp;Clef_répartition[[#This Row],[Nom association]]</f>
        <v>ARAS Nyon-Rolle_Association régionale pour l'action sociale Nyon-Rolle</v>
      </c>
      <c r="E4231">
        <f>COUNTIFS(D$2:D4231,Clef_répartition[[#This Row],[Code_Nom]],J$2:J4231,Clef_répartition[[#This Row],[Année]])</f>
        <v>9</v>
      </c>
      <c r="F4231">
        <f>IF(Clef_répartition[[#This Row],[Code_Nom]]=D4230,F4230-1,(COUNTIFS(Clef_répartition[Code_Nom],Clef_répartition[[#This Row],[Code_Nom]],Clef_répartition[Année],Clef_répartition[[#This Row],[Année]])))</f>
        <v>39</v>
      </c>
      <c r="G4231" t="str">
        <f>Clef_répartition[[#This Row],[Code_Nom]]&amp;"_"&amp;Clef_répartition[[#This Row],[Nombre]]&amp;"_"&amp;Clef_répartition[[#This Row],[Année]]</f>
        <v>ARAS Nyon-Rolle_Association régionale pour l'action sociale Nyon-Rolle_9_2018</v>
      </c>
      <c r="H4231">
        <v>5854</v>
      </c>
      <c r="I4231" t="s">
        <v>43</v>
      </c>
      <c r="J4231">
        <v>2018</v>
      </c>
      <c r="K4231">
        <v>3.6252623545124977E-3</v>
      </c>
    </row>
    <row r="4232" spans="1:11" x14ac:dyDescent="0.25">
      <c r="A4232" t="s">
        <v>722</v>
      </c>
      <c r="B4232" t="s">
        <v>467</v>
      </c>
      <c r="C4232" t="s">
        <v>468</v>
      </c>
      <c r="D4232" t="str">
        <f>Clef_répartition[[#This Row],[Code association]]&amp;"_"&amp;Clef_répartition[[#This Row],[Nom association]]</f>
        <v>ARAS Nyon-Rolle_Association régionale pour l'action sociale Nyon-Rolle</v>
      </c>
      <c r="E4232">
        <f>COUNTIFS(D$2:D4232,Clef_répartition[[#This Row],[Code_Nom]],J$2:J4232,Clef_répartition[[#This Row],[Année]])</f>
        <v>10</v>
      </c>
      <c r="F4232">
        <f>IF(Clef_répartition[[#This Row],[Code_Nom]]=D4231,F4231-1,(COUNTIFS(Clef_répartition[Code_Nom],Clef_répartition[[#This Row],[Code_Nom]],Clef_répartition[Année],Clef_répartition[[#This Row],[Année]])))</f>
        <v>38</v>
      </c>
      <c r="G4232" t="str">
        <f>Clef_répartition[[#This Row],[Code_Nom]]&amp;"_"&amp;Clef_répartition[[#This Row],[Nombre]]&amp;"_"&amp;Clef_répartition[[#This Row],[Année]]</f>
        <v>ARAS Nyon-Rolle_Association régionale pour l'action sociale Nyon-Rolle_10_2018</v>
      </c>
      <c r="H4232">
        <v>5707</v>
      </c>
      <c r="I4232" t="s">
        <v>52</v>
      </c>
      <c r="J4232">
        <v>2018</v>
      </c>
      <c r="K4232">
        <v>1.2954538607537732E-2</v>
      </c>
    </row>
    <row r="4233" spans="1:11" x14ac:dyDescent="0.25">
      <c r="A4233" t="s">
        <v>722</v>
      </c>
      <c r="B4233" t="s">
        <v>467</v>
      </c>
      <c r="C4233" t="s">
        <v>468</v>
      </c>
      <c r="D4233" t="str">
        <f>Clef_répartition[[#This Row],[Code association]]&amp;"_"&amp;Clef_répartition[[#This Row],[Nom association]]</f>
        <v>ARAS Nyon-Rolle_Association régionale pour l'action sociale Nyon-Rolle</v>
      </c>
      <c r="E4233">
        <f>COUNTIFS(D$2:D4233,Clef_répartition[[#This Row],[Code_Nom]],J$2:J4233,Clef_répartition[[#This Row],[Année]])</f>
        <v>11</v>
      </c>
      <c r="F4233">
        <f>IF(Clef_répartition[[#This Row],[Code_Nom]]=D4232,F4232-1,(COUNTIFS(Clef_répartition[Code_Nom],Clef_répartition[[#This Row],[Code_Nom]],Clef_répartition[Année],Clef_répartition[[#This Row],[Année]])))</f>
        <v>37</v>
      </c>
      <c r="G4233" t="str">
        <f>Clef_répartition[[#This Row],[Code_Nom]]&amp;"_"&amp;Clef_répartition[[#This Row],[Nombre]]&amp;"_"&amp;Clef_répartition[[#This Row],[Année]]</f>
        <v>ARAS Nyon-Rolle_Association régionale pour l'action sociale Nyon-Rolle_11_2018</v>
      </c>
      <c r="H4233">
        <v>5708</v>
      </c>
      <c r="I4233" t="s">
        <v>53</v>
      </c>
      <c r="J4233">
        <v>2018</v>
      </c>
      <c r="K4233">
        <v>9.4598258668996474E-3</v>
      </c>
    </row>
    <row r="4234" spans="1:11" x14ac:dyDescent="0.25">
      <c r="A4234" t="s">
        <v>722</v>
      </c>
      <c r="B4234" t="s">
        <v>467</v>
      </c>
      <c r="C4234" t="s">
        <v>468</v>
      </c>
      <c r="D4234" t="str">
        <f>Clef_répartition[[#This Row],[Code association]]&amp;"_"&amp;Clef_répartition[[#This Row],[Nom association]]</f>
        <v>ARAS Nyon-Rolle_Association régionale pour l'action sociale Nyon-Rolle</v>
      </c>
      <c r="E4234">
        <f>COUNTIFS(D$2:D4234,Clef_répartition[[#This Row],[Code_Nom]],J$2:J4234,Clef_répartition[[#This Row],[Année]])</f>
        <v>12</v>
      </c>
      <c r="F4234">
        <f>IF(Clef_répartition[[#This Row],[Code_Nom]]=D4233,F4233-1,(COUNTIFS(Clef_répartition[Code_Nom],Clef_répartition[[#This Row],[Code_Nom]],Clef_répartition[Année],Clef_répartition[[#This Row],[Année]])))</f>
        <v>36</v>
      </c>
      <c r="G4234" t="str">
        <f>Clef_répartition[[#This Row],[Code_Nom]]&amp;"_"&amp;Clef_répartition[[#This Row],[Nombre]]&amp;"_"&amp;Clef_répartition[[#This Row],[Année]]</f>
        <v>ARAS Nyon-Rolle_Association régionale pour l'action sociale Nyon-Rolle_12_2018</v>
      </c>
      <c r="H4234">
        <v>5709</v>
      </c>
      <c r="I4234" t="s">
        <v>62</v>
      </c>
      <c r="J4234">
        <v>2018</v>
      </c>
      <c r="K4234">
        <v>1.2241536870223642E-2</v>
      </c>
    </row>
    <row r="4235" spans="1:11" x14ac:dyDescent="0.25">
      <c r="A4235" t="s">
        <v>722</v>
      </c>
      <c r="B4235" t="s">
        <v>467</v>
      </c>
      <c r="C4235" t="s">
        <v>468</v>
      </c>
      <c r="D4235" t="str">
        <f>Clef_répartition[[#This Row],[Code association]]&amp;"_"&amp;Clef_répartition[[#This Row],[Nom association]]</f>
        <v>ARAS Nyon-Rolle_Association régionale pour l'action sociale Nyon-Rolle</v>
      </c>
      <c r="E4235">
        <f>COUNTIFS(D$2:D4235,Clef_répartition[[#This Row],[Code_Nom]],J$2:J4235,Clef_répartition[[#This Row],[Année]])</f>
        <v>13</v>
      </c>
      <c r="F4235">
        <f>IF(Clef_répartition[[#This Row],[Code_Nom]]=D4234,F4234-1,(COUNTIFS(Clef_répartition[Code_Nom],Clef_répartition[[#This Row],[Code_Nom]],Clef_répartition[Année],Clef_répartition[[#This Row],[Année]])))</f>
        <v>35</v>
      </c>
      <c r="G4235" t="str">
        <f>Clef_répartition[[#This Row],[Code_Nom]]&amp;"_"&amp;Clef_répartition[[#This Row],[Nombre]]&amp;"_"&amp;Clef_répartition[[#This Row],[Année]]</f>
        <v>ARAS Nyon-Rolle_Association régionale pour l'action sociale Nyon-Rolle_13_2018</v>
      </c>
      <c r="H4235">
        <v>5710</v>
      </c>
      <c r="I4235" t="s">
        <v>69</v>
      </c>
      <c r="J4235">
        <v>2018</v>
      </c>
      <c r="K4235">
        <v>4.8604625473242348E-3</v>
      </c>
    </row>
    <row r="4236" spans="1:11" x14ac:dyDescent="0.25">
      <c r="A4236" t="s">
        <v>722</v>
      </c>
      <c r="B4236" t="s">
        <v>467</v>
      </c>
      <c r="C4236" t="s">
        <v>468</v>
      </c>
      <c r="D4236" t="str">
        <f>Clef_répartition[[#This Row],[Code association]]&amp;"_"&amp;Clef_répartition[[#This Row],[Nom association]]</f>
        <v>ARAS Nyon-Rolle_Association régionale pour l'action sociale Nyon-Rolle</v>
      </c>
      <c r="E4236">
        <f>COUNTIFS(D$2:D4236,Clef_répartition[[#This Row],[Code_Nom]],J$2:J4236,Clef_répartition[[#This Row],[Année]])</f>
        <v>14</v>
      </c>
      <c r="F4236">
        <f>IF(Clef_répartition[[#This Row],[Code_Nom]]=D4235,F4235-1,(COUNTIFS(Clef_répartition[Code_Nom],Clef_répartition[[#This Row],[Code_Nom]],Clef_répartition[Année],Clef_répartition[[#This Row],[Année]])))</f>
        <v>34</v>
      </c>
      <c r="G4236" t="str">
        <f>Clef_répartition[[#This Row],[Code_Nom]]&amp;"_"&amp;Clef_répartition[[#This Row],[Nombre]]&amp;"_"&amp;Clef_répartition[[#This Row],[Année]]</f>
        <v>ARAS Nyon-Rolle_Association régionale pour l'action sociale Nyon-Rolle_14_2018</v>
      </c>
      <c r="H4236">
        <v>5711</v>
      </c>
      <c r="I4236" t="s">
        <v>70</v>
      </c>
      <c r="J4236">
        <v>2018</v>
      </c>
      <c r="K4236">
        <v>2.8700830496389801E-2</v>
      </c>
    </row>
    <row r="4237" spans="1:11" x14ac:dyDescent="0.25">
      <c r="A4237" t="s">
        <v>722</v>
      </c>
      <c r="B4237" t="s">
        <v>467</v>
      </c>
      <c r="C4237" t="s">
        <v>468</v>
      </c>
      <c r="D4237" t="str">
        <f>Clef_répartition[[#This Row],[Code association]]&amp;"_"&amp;Clef_répartition[[#This Row],[Nom association]]</f>
        <v>ARAS Nyon-Rolle_Association régionale pour l'action sociale Nyon-Rolle</v>
      </c>
      <c r="E4237">
        <f>COUNTIFS(D$2:D4237,Clef_répartition[[#This Row],[Code_Nom]],J$2:J4237,Clef_répartition[[#This Row],[Année]])</f>
        <v>15</v>
      </c>
      <c r="F4237">
        <f>IF(Clef_répartition[[#This Row],[Code_Nom]]=D4236,F4236-1,(COUNTIFS(Clef_répartition[Code_Nom],Clef_répartition[[#This Row],[Code_Nom]],Clef_répartition[Année],Clef_répartition[[#This Row],[Année]])))</f>
        <v>33</v>
      </c>
      <c r="G4237" t="str">
        <f>Clef_répartition[[#This Row],[Code_Nom]]&amp;"_"&amp;Clef_répartition[[#This Row],[Nombre]]&amp;"_"&amp;Clef_répartition[[#This Row],[Année]]</f>
        <v>ARAS Nyon-Rolle_Association régionale pour l'action sociale Nyon-Rolle_15_2018</v>
      </c>
      <c r="H4237">
        <v>5712</v>
      </c>
      <c r="I4237" t="s">
        <v>72</v>
      </c>
      <c r="J4237">
        <v>2018</v>
      </c>
      <c r="K4237">
        <v>3.1362034163829725E-2</v>
      </c>
    </row>
    <row r="4238" spans="1:11" x14ac:dyDescent="0.25">
      <c r="A4238" t="s">
        <v>722</v>
      </c>
      <c r="B4238" t="s">
        <v>467</v>
      </c>
      <c r="C4238" t="s">
        <v>468</v>
      </c>
      <c r="D4238" t="str">
        <f>Clef_répartition[[#This Row],[Code association]]&amp;"_"&amp;Clef_répartition[[#This Row],[Nom association]]</f>
        <v>ARAS Nyon-Rolle_Association régionale pour l'action sociale Nyon-Rolle</v>
      </c>
      <c r="E4238">
        <f>COUNTIFS(D$2:D4238,Clef_répartition[[#This Row],[Code_Nom]],J$2:J4238,Clef_répartition[[#This Row],[Année]])</f>
        <v>16</v>
      </c>
      <c r="F4238">
        <f>IF(Clef_répartition[[#This Row],[Code_Nom]]=D4237,F4237-1,(COUNTIFS(Clef_répartition[Code_Nom],Clef_répartition[[#This Row],[Code_Nom]],Clef_répartition[Année],Clef_répartition[[#This Row],[Année]])))</f>
        <v>32</v>
      </c>
      <c r="G4238" t="str">
        <f>Clef_répartition[[#This Row],[Code_Nom]]&amp;"_"&amp;Clef_répartition[[#This Row],[Nombre]]&amp;"_"&amp;Clef_répartition[[#This Row],[Année]]</f>
        <v>ARAS Nyon-Rolle_Association régionale pour l'action sociale Nyon-Rolle_16_2018</v>
      </c>
      <c r="H4238">
        <v>5713</v>
      </c>
      <c r="I4238" t="s">
        <v>80</v>
      </c>
      <c r="J4238">
        <v>2018</v>
      </c>
      <c r="K4238">
        <v>2.1862039184968717E-2</v>
      </c>
    </row>
    <row r="4239" spans="1:11" x14ac:dyDescent="0.25">
      <c r="A4239" t="s">
        <v>722</v>
      </c>
      <c r="B4239" t="s">
        <v>467</v>
      </c>
      <c r="C4239" t="s">
        <v>468</v>
      </c>
      <c r="D4239" t="str">
        <f>Clef_répartition[[#This Row],[Code association]]&amp;"_"&amp;Clef_répartition[[#This Row],[Nom association]]</f>
        <v>ARAS Nyon-Rolle_Association régionale pour l'action sociale Nyon-Rolle</v>
      </c>
      <c r="E4239">
        <f>COUNTIFS(D$2:D4239,Clef_répartition[[#This Row],[Code_Nom]],J$2:J4239,Clef_répartition[[#This Row],[Année]])</f>
        <v>17</v>
      </c>
      <c r="F4239">
        <f>IF(Clef_répartition[[#This Row],[Code_Nom]]=D4238,F4238-1,(COUNTIFS(Clef_répartition[Code_Nom],Clef_répartition[[#This Row],[Code_Nom]],Clef_répartition[Année],Clef_répartition[[#This Row],[Année]])))</f>
        <v>31</v>
      </c>
      <c r="G4239" t="str">
        <f>Clef_répartition[[#This Row],[Code_Nom]]&amp;"_"&amp;Clef_répartition[[#This Row],[Nombre]]&amp;"_"&amp;Clef_répartition[[#This Row],[Année]]</f>
        <v>ARAS Nyon-Rolle_Association régionale pour l'action sociale Nyon-Rolle_17_2018</v>
      </c>
      <c r="H4239">
        <v>5714</v>
      </c>
      <c r="I4239" t="s">
        <v>81</v>
      </c>
      <c r="J4239">
        <v>2018</v>
      </c>
      <c r="K4239">
        <v>1.1659084746783959E-2</v>
      </c>
    </row>
    <row r="4240" spans="1:11" x14ac:dyDescent="0.25">
      <c r="A4240" t="s">
        <v>722</v>
      </c>
      <c r="B4240" t="s">
        <v>467</v>
      </c>
      <c r="C4240" t="s">
        <v>468</v>
      </c>
      <c r="D4240" t="str">
        <f>Clef_répartition[[#This Row],[Code association]]&amp;"_"&amp;Clef_répartition[[#This Row],[Nom association]]</f>
        <v>ARAS Nyon-Rolle_Association régionale pour l'action sociale Nyon-Rolle</v>
      </c>
      <c r="E4240">
        <f>COUNTIFS(D$2:D4240,Clef_répartition[[#This Row],[Code_Nom]],J$2:J4240,Clef_répartition[[#This Row],[Année]])</f>
        <v>18</v>
      </c>
      <c r="F4240">
        <f>IF(Clef_répartition[[#This Row],[Code_Nom]]=D4239,F4239-1,(COUNTIFS(Clef_répartition[Code_Nom],Clef_répartition[[#This Row],[Code_Nom]],Clef_répartition[Année],Clef_répartition[[#This Row],[Année]])))</f>
        <v>30</v>
      </c>
      <c r="G4240" t="str">
        <f>Clef_répartition[[#This Row],[Code_Nom]]&amp;"_"&amp;Clef_répartition[[#This Row],[Nombre]]&amp;"_"&amp;Clef_répartition[[#This Row],[Année]]</f>
        <v>ARAS Nyon-Rolle_Association régionale pour l'action sociale Nyon-Rolle_18_2018</v>
      </c>
      <c r="H4240">
        <v>5715</v>
      </c>
      <c r="I4240" t="s">
        <v>97</v>
      </c>
      <c r="J4240">
        <v>2018</v>
      </c>
      <c r="K4240">
        <v>1.0825575673585795E-2</v>
      </c>
    </row>
    <row r="4241" spans="1:11" x14ac:dyDescent="0.25">
      <c r="A4241" t="s">
        <v>722</v>
      </c>
      <c r="B4241" t="s">
        <v>467</v>
      </c>
      <c r="C4241" t="s">
        <v>468</v>
      </c>
      <c r="D4241" t="str">
        <f>Clef_répartition[[#This Row],[Code association]]&amp;"_"&amp;Clef_répartition[[#This Row],[Nom association]]</f>
        <v>ARAS Nyon-Rolle_Association régionale pour l'action sociale Nyon-Rolle</v>
      </c>
      <c r="E4241">
        <f>COUNTIFS(D$2:D4241,Clef_répartition[[#This Row],[Code_Nom]],J$2:J4241,Clef_répartition[[#This Row],[Année]])</f>
        <v>19</v>
      </c>
      <c r="F4241">
        <f>IF(Clef_répartition[[#This Row],[Code_Nom]]=D4240,F4240-1,(COUNTIFS(Clef_répartition[Code_Nom],Clef_répartition[[#This Row],[Code_Nom]],Clef_répartition[Année],Clef_répartition[[#This Row],[Année]])))</f>
        <v>29</v>
      </c>
      <c r="G4241" t="str">
        <f>Clef_répartition[[#This Row],[Code_Nom]]&amp;"_"&amp;Clef_répartition[[#This Row],[Nombre]]&amp;"_"&amp;Clef_répartition[[#This Row],[Année]]</f>
        <v>ARAS Nyon-Rolle_Association régionale pour l'action sociale Nyon-Rolle_19_2018</v>
      </c>
      <c r="H4241">
        <v>5855</v>
      </c>
      <c r="I4241" t="s">
        <v>98</v>
      </c>
      <c r="J4241">
        <v>2018</v>
      </c>
      <c r="K4241">
        <v>6.4270579138171703E-3</v>
      </c>
    </row>
    <row r="4242" spans="1:11" x14ac:dyDescent="0.25">
      <c r="A4242" t="s">
        <v>722</v>
      </c>
      <c r="B4242" t="s">
        <v>467</v>
      </c>
      <c r="C4242" t="s">
        <v>468</v>
      </c>
      <c r="D4242" t="str">
        <f>Clef_répartition[[#This Row],[Code association]]&amp;"_"&amp;Clef_répartition[[#This Row],[Nom association]]</f>
        <v>ARAS Nyon-Rolle_Association régionale pour l'action sociale Nyon-Rolle</v>
      </c>
      <c r="E4242">
        <f>COUNTIFS(D$2:D4242,Clef_répartition[[#This Row],[Code_Nom]],J$2:J4242,Clef_répartition[[#This Row],[Année]])</f>
        <v>20</v>
      </c>
      <c r="F4242">
        <f>IF(Clef_répartition[[#This Row],[Code_Nom]]=D4241,F4241-1,(COUNTIFS(Clef_répartition[Code_Nom],Clef_répartition[[#This Row],[Code_Nom]],Clef_répartition[Année],Clef_répartition[[#This Row],[Année]])))</f>
        <v>28</v>
      </c>
      <c r="G4242" t="str">
        <f>Clef_répartition[[#This Row],[Code_Nom]]&amp;"_"&amp;Clef_répartition[[#This Row],[Nombre]]&amp;"_"&amp;Clef_répartition[[#This Row],[Année]]</f>
        <v>ARAS Nyon-Rolle_Association régionale pour l'action sociale Nyon-Rolle_20_2018</v>
      </c>
      <c r="H4242">
        <v>5856</v>
      </c>
      <c r="I4242" t="s">
        <v>106</v>
      </c>
      <c r="J4242">
        <v>2018</v>
      </c>
      <c r="K4242">
        <v>6.9894254812761731E-3</v>
      </c>
    </row>
    <row r="4243" spans="1:11" x14ac:dyDescent="0.25">
      <c r="A4243" t="s">
        <v>722</v>
      </c>
      <c r="B4243" t="s">
        <v>467</v>
      </c>
      <c r="C4243" t="s">
        <v>468</v>
      </c>
      <c r="D4243" t="str">
        <f>Clef_répartition[[#This Row],[Code association]]&amp;"_"&amp;Clef_répartition[[#This Row],[Nom association]]</f>
        <v>ARAS Nyon-Rolle_Association régionale pour l'action sociale Nyon-Rolle</v>
      </c>
      <c r="E4243">
        <f>COUNTIFS(D$2:D4243,Clef_répartition[[#This Row],[Code_Nom]],J$2:J4243,Clef_répartition[[#This Row],[Année]])</f>
        <v>21</v>
      </c>
      <c r="F4243">
        <f>IF(Clef_répartition[[#This Row],[Code_Nom]]=D4242,F4242-1,(COUNTIFS(Clef_répartition[Code_Nom],Clef_répartition[[#This Row],[Code_Nom]],Clef_répartition[Année],Clef_répartition[[#This Row],[Année]])))</f>
        <v>27</v>
      </c>
      <c r="G4243" t="str">
        <f>Clef_répartition[[#This Row],[Code_Nom]]&amp;"_"&amp;Clef_répartition[[#This Row],[Nombre]]&amp;"_"&amp;Clef_répartition[[#This Row],[Année]]</f>
        <v>ARAS Nyon-Rolle_Association régionale pour l'action sociale Nyon-Rolle_21_2018</v>
      </c>
      <c r="H4243">
        <v>5716</v>
      </c>
      <c r="I4243" t="s">
        <v>110</v>
      </c>
      <c r="J4243">
        <v>2018</v>
      </c>
      <c r="K4243">
        <v>1.6097771618513945E-2</v>
      </c>
    </row>
    <row r="4244" spans="1:11" x14ac:dyDescent="0.25">
      <c r="A4244" t="s">
        <v>722</v>
      </c>
      <c r="B4244" t="s">
        <v>467</v>
      </c>
      <c r="C4244" t="s">
        <v>468</v>
      </c>
      <c r="D4244" t="str">
        <f>Clef_répartition[[#This Row],[Code association]]&amp;"_"&amp;Clef_répartition[[#This Row],[Nom association]]</f>
        <v>ARAS Nyon-Rolle_Association régionale pour l'action sociale Nyon-Rolle</v>
      </c>
      <c r="E4244">
        <f>COUNTIFS(D$2:D4244,Clef_répartition[[#This Row],[Code_Nom]],J$2:J4244,Clef_répartition[[#This Row],[Année]])</f>
        <v>22</v>
      </c>
      <c r="F4244">
        <f>IF(Clef_répartition[[#This Row],[Code_Nom]]=D4243,F4243-1,(COUNTIFS(Clef_répartition[Code_Nom],Clef_répartition[[#This Row],[Code_Nom]],Clef_répartition[Année],Clef_répartition[[#This Row],[Année]])))</f>
        <v>26</v>
      </c>
      <c r="G4244" t="str">
        <f>Clef_répartition[[#This Row],[Code_Nom]]&amp;"_"&amp;Clef_répartition[[#This Row],[Nombre]]&amp;"_"&amp;Clef_répartition[[#This Row],[Année]]</f>
        <v>ARAS Nyon-Rolle_Association régionale pour l'action sociale Nyon-Rolle_22_2018</v>
      </c>
      <c r="H4244">
        <v>5717</v>
      </c>
      <c r="I4244" t="s">
        <v>118</v>
      </c>
      <c r="J4244">
        <v>2018</v>
      </c>
      <c r="K4244">
        <v>3.8040149027405379E-2</v>
      </c>
    </row>
    <row r="4245" spans="1:11" x14ac:dyDescent="0.25">
      <c r="A4245" t="s">
        <v>722</v>
      </c>
      <c r="B4245" t="s">
        <v>467</v>
      </c>
      <c r="C4245" t="s">
        <v>468</v>
      </c>
      <c r="D4245" t="str">
        <f>Clef_répartition[[#This Row],[Code association]]&amp;"_"&amp;Clef_répartition[[#This Row],[Nom association]]</f>
        <v>ARAS Nyon-Rolle_Association régionale pour l'action sociale Nyon-Rolle</v>
      </c>
      <c r="E4245">
        <f>COUNTIFS(D$2:D4245,Clef_répartition[[#This Row],[Code_Nom]],J$2:J4245,Clef_répartition[[#This Row],[Année]])</f>
        <v>23</v>
      </c>
      <c r="F4245">
        <f>IF(Clef_répartition[[#This Row],[Code_Nom]]=D4244,F4244-1,(COUNTIFS(Clef_répartition[Code_Nom],Clef_répartition[[#This Row],[Code_Nom]],Clef_répartition[Année],Clef_répartition[[#This Row],[Année]])))</f>
        <v>25</v>
      </c>
      <c r="G4245" t="str">
        <f>Clef_répartition[[#This Row],[Code_Nom]]&amp;"_"&amp;Clef_répartition[[#This Row],[Nombre]]&amp;"_"&amp;Clef_répartition[[#This Row],[Année]]</f>
        <v>ARAS Nyon-Rolle_Association régionale pour l'action sociale Nyon-Rolle_23_2018</v>
      </c>
      <c r="H4245">
        <v>5718</v>
      </c>
      <c r="I4245" t="s">
        <v>120</v>
      </c>
      <c r="J4245">
        <v>2018</v>
      </c>
      <c r="K4245">
        <v>1.9532230691209993E-2</v>
      </c>
    </row>
    <row r="4246" spans="1:11" x14ac:dyDescent="0.25">
      <c r="A4246" t="s">
        <v>722</v>
      </c>
      <c r="B4246" t="s">
        <v>467</v>
      </c>
      <c r="C4246" t="s">
        <v>468</v>
      </c>
      <c r="D4246" t="str">
        <f>Clef_répartition[[#This Row],[Code association]]&amp;"_"&amp;Clef_répartition[[#This Row],[Nom association]]</f>
        <v>ARAS Nyon-Rolle_Association régionale pour l'action sociale Nyon-Rolle</v>
      </c>
      <c r="E4246">
        <f>COUNTIFS(D$2:D4246,Clef_répartition[[#This Row],[Code_Nom]],J$2:J4246,Clef_répartition[[#This Row],[Année]])</f>
        <v>24</v>
      </c>
      <c r="F4246">
        <f>IF(Clef_répartition[[#This Row],[Code_Nom]]=D4245,F4245-1,(COUNTIFS(Clef_répartition[Code_Nom],Clef_répartition[[#This Row],[Code_Nom]],Clef_répartition[Année],Clef_répartition[[#This Row],[Année]])))</f>
        <v>24</v>
      </c>
      <c r="G4246" t="str">
        <f>Clef_répartition[[#This Row],[Code_Nom]]&amp;"_"&amp;Clef_répartition[[#This Row],[Nombre]]&amp;"_"&amp;Clef_répartition[[#This Row],[Année]]</f>
        <v>ARAS Nyon-Rolle_Association régionale pour l'action sociale Nyon-Rolle_24_2018</v>
      </c>
      <c r="H4246">
        <v>5857</v>
      </c>
      <c r="I4246" t="s">
        <v>122</v>
      </c>
      <c r="J4246">
        <v>2018</v>
      </c>
      <c r="K4246">
        <v>1.2994707719499092E-2</v>
      </c>
    </row>
    <row r="4247" spans="1:11" x14ac:dyDescent="0.25">
      <c r="A4247" t="s">
        <v>722</v>
      </c>
      <c r="B4247" t="s">
        <v>467</v>
      </c>
      <c r="C4247" t="s">
        <v>468</v>
      </c>
      <c r="D4247" t="str">
        <f>Clef_répartition[[#This Row],[Code association]]&amp;"_"&amp;Clef_répartition[[#This Row],[Nom association]]</f>
        <v>ARAS Nyon-Rolle_Association régionale pour l'action sociale Nyon-Rolle</v>
      </c>
      <c r="E4247">
        <f>COUNTIFS(D$2:D4247,Clef_répartition[[#This Row],[Code_Nom]],J$2:J4247,Clef_répartition[[#This Row],[Année]])</f>
        <v>25</v>
      </c>
      <c r="F4247">
        <f>IF(Clef_répartition[[#This Row],[Code_Nom]]=D4246,F4246-1,(COUNTIFS(Clef_répartition[Code_Nom],Clef_répartition[[#This Row],[Code_Nom]],Clef_répartition[Année],Clef_répartition[[#This Row],[Année]])))</f>
        <v>23</v>
      </c>
      <c r="G4247" t="str">
        <f>Clef_répartition[[#This Row],[Code_Nom]]&amp;"_"&amp;Clef_répartition[[#This Row],[Nombre]]&amp;"_"&amp;Clef_répartition[[#This Row],[Année]]</f>
        <v>ARAS Nyon-Rolle_Association régionale pour l'action sociale Nyon-Rolle_25_2018</v>
      </c>
      <c r="H4247">
        <v>5719</v>
      </c>
      <c r="I4247" t="s">
        <v>124</v>
      </c>
      <c r="J4247">
        <v>2018</v>
      </c>
      <c r="K4247">
        <v>1.2171240924291268E-2</v>
      </c>
    </row>
    <row r="4248" spans="1:11" x14ac:dyDescent="0.25">
      <c r="A4248" t="s">
        <v>722</v>
      </c>
      <c r="B4248" t="s">
        <v>467</v>
      </c>
      <c r="C4248" t="s">
        <v>468</v>
      </c>
      <c r="D4248" t="str">
        <f>Clef_répartition[[#This Row],[Code association]]&amp;"_"&amp;Clef_répartition[[#This Row],[Nom association]]</f>
        <v>ARAS Nyon-Rolle_Association régionale pour l'action sociale Nyon-Rolle</v>
      </c>
      <c r="E4248">
        <f>COUNTIFS(D$2:D4248,Clef_répartition[[#This Row],[Code_Nom]],J$2:J4248,Clef_répartition[[#This Row],[Année]])</f>
        <v>26</v>
      </c>
      <c r="F4248">
        <f>IF(Clef_répartition[[#This Row],[Code_Nom]]=D4247,F4247-1,(COUNTIFS(Clef_répartition[Code_Nom],Clef_répartition[[#This Row],[Code_Nom]],Clef_répartition[Année],Clef_répartition[[#This Row],[Année]])))</f>
        <v>22</v>
      </c>
      <c r="G4248" t="str">
        <f>Clef_répartition[[#This Row],[Code_Nom]]&amp;"_"&amp;Clef_répartition[[#This Row],[Nombre]]&amp;"_"&amp;Clef_répartition[[#This Row],[Année]]</f>
        <v>ARAS Nyon-Rolle_Association régionale pour l'action sociale Nyon-Rolle_26_2018</v>
      </c>
      <c r="H4248">
        <v>5720</v>
      </c>
      <c r="I4248" t="s">
        <v>125</v>
      </c>
      <c r="J4248">
        <v>2018</v>
      </c>
      <c r="K4248">
        <v>9.9920666003876311E-3</v>
      </c>
    </row>
    <row r="4249" spans="1:11" x14ac:dyDescent="0.25">
      <c r="A4249" t="s">
        <v>722</v>
      </c>
      <c r="B4249" t="s">
        <v>467</v>
      </c>
      <c r="C4249" t="s">
        <v>468</v>
      </c>
      <c r="D4249" t="str">
        <f>Clef_répartition[[#This Row],[Code association]]&amp;"_"&amp;Clef_répartition[[#This Row],[Nom association]]</f>
        <v>ARAS Nyon-Rolle_Association régionale pour l'action sociale Nyon-Rolle</v>
      </c>
      <c r="E4249">
        <f>COUNTIFS(D$2:D4249,Clef_répartition[[#This Row],[Code_Nom]],J$2:J4249,Clef_répartition[[#This Row],[Année]])</f>
        <v>27</v>
      </c>
      <c r="F4249">
        <f>IF(Clef_répartition[[#This Row],[Code_Nom]]=D4248,F4248-1,(COUNTIFS(Clef_répartition[Code_Nom],Clef_répartition[[#This Row],[Code_Nom]],Clef_répartition[Année],Clef_répartition[[#This Row],[Année]])))</f>
        <v>21</v>
      </c>
      <c r="G4249" t="str">
        <f>Clef_répartition[[#This Row],[Code_Nom]]&amp;"_"&amp;Clef_répartition[[#This Row],[Nombre]]&amp;"_"&amp;Clef_répartition[[#This Row],[Année]]</f>
        <v>ARAS Nyon-Rolle_Association régionale pour l'action sociale Nyon-Rolle_27_2018</v>
      </c>
      <c r="H4249">
        <v>5721</v>
      </c>
      <c r="I4249" t="s">
        <v>126</v>
      </c>
      <c r="J4249">
        <v>2018</v>
      </c>
      <c r="K4249">
        <v>0.13136303839162874</v>
      </c>
    </row>
    <row r="4250" spans="1:11" x14ac:dyDescent="0.25">
      <c r="A4250" t="s">
        <v>722</v>
      </c>
      <c r="B4250" t="s">
        <v>467</v>
      </c>
      <c r="C4250" t="s">
        <v>468</v>
      </c>
      <c r="D4250" t="str">
        <f>Clef_répartition[[#This Row],[Code association]]&amp;"_"&amp;Clef_répartition[[#This Row],[Nom association]]</f>
        <v>ARAS Nyon-Rolle_Association régionale pour l'action sociale Nyon-Rolle</v>
      </c>
      <c r="E4250">
        <f>COUNTIFS(D$2:D4250,Clef_répartition[[#This Row],[Code_Nom]],J$2:J4250,Clef_répartition[[#This Row],[Année]])</f>
        <v>28</v>
      </c>
      <c r="F4250">
        <f>IF(Clef_répartition[[#This Row],[Code_Nom]]=D4249,F4249-1,(COUNTIFS(Clef_répartition[Code_Nom],Clef_répartition[[#This Row],[Code_Nom]],Clef_répartition[Année],Clef_répartition[[#This Row],[Année]])))</f>
        <v>20</v>
      </c>
      <c r="G4250" t="str">
        <f>Clef_répartition[[#This Row],[Code_Nom]]&amp;"_"&amp;Clef_répartition[[#This Row],[Nombre]]&amp;"_"&amp;Clef_répartition[[#This Row],[Année]]</f>
        <v>ARAS Nyon-Rolle_Association régionale pour l'action sociale Nyon-Rolle_28_2018</v>
      </c>
      <c r="H4250">
        <v>5722</v>
      </c>
      <c r="I4250" t="s">
        <v>133</v>
      </c>
      <c r="J4250">
        <v>2018</v>
      </c>
      <c r="K4250">
        <v>3.8361501923096231E-3</v>
      </c>
    </row>
    <row r="4251" spans="1:11" x14ac:dyDescent="0.25">
      <c r="A4251" t="s">
        <v>722</v>
      </c>
      <c r="B4251" t="s">
        <v>467</v>
      </c>
      <c r="C4251" t="s">
        <v>468</v>
      </c>
      <c r="D4251" t="str">
        <f>Clef_répartition[[#This Row],[Code association]]&amp;"_"&amp;Clef_répartition[[#This Row],[Nom association]]</f>
        <v>ARAS Nyon-Rolle_Association régionale pour l'action sociale Nyon-Rolle</v>
      </c>
      <c r="E4251">
        <f>COUNTIFS(D$2:D4251,Clef_répartition[[#This Row],[Code_Nom]],J$2:J4251,Clef_répartition[[#This Row],[Année]])</f>
        <v>29</v>
      </c>
      <c r="F4251">
        <f>IF(Clef_répartition[[#This Row],[Code_Nom]]=D4250,F4250-1,(COUNTIFS(Clef_répartition[Code_Nom],Clef_répartition[[#This Row],[Code_Nom]],Clef_répartition[Année],Clef_répartition[[#This Row],[Année]])))</f>
        <v>19</v>
      </c>
      <c r="G4251" t="str">
        <f>Clef_répartition[[#This Row],[Code_Nom]]&amp;"_"&amp;Clef_répartition[[#This Row],[Nombre]]&amp;"_"&amp;Clef_répartition[[#This Row],[Année]]</f>
        <v>ARAS Nyon-Rolle_Association régionale pour l'action sociale Nyon-Rolle_29_2018</v>
      </c>
      <c r="H4251">
        <v>5726</v>
      </c>
      <c r="I4251" t="s">
        <v>148</v>
      </c>
      <c r="J4251">
        <v>2018</v>
      </c>
      <c r="K4251">
        <v>1.168921158075498E-2</v>
      </c>
    </row>
    <row r="4252" spans="1:11" x14ac:dyDescent="0.25">
      <c r="A4252" t="s">
        <v>722</v>
      </c>
      <c r="B4252" t="s">
        <v>467</v>
      </c>
      <c r="C4252" t="s">
        <v>468</v>
      </c>
      <c r="D4252" t="str">
        <f>Clef_répartition[[#This Row],[Code association]]&amp;"_"&amp;Clef_répartition[[#This Row],[Nom association]]</f>
        <v>ARAS Nyon-Rolle_Association régionale pour l'action sociale Nyon-Rolle</v>
      </c>
      <c r="E4252">
        <f>COUNTIFS(D$2:D4252,Clef_répartition[[#This Row],[Code_Nom]],J$2:J4252,Clef_répartition[[#This Row],[Année]])</f>
        <v>30</v>
      </c>
      <c r="F4252">
        <f>IF(Clef_répartition[[#This Row],[Code_Nom]]=D4251,F4251-1,(COUNTIFS(Clef_répartition[Code_Nom],Clef_répartition[[#This Row],[Code_Nom]],Clef_répartition[Année],Clef_répartition[[#This Row],[Année]])))</f>
        <v>18</v>
      </c>
      <c r="G4252" t="str">
        <f>Clef_répartition[[#This Row],[Code_Nom]]&amp;"_"&amp;Clef_répartition[[#This Row],[Nombre]]&amp;"_"&amp;Clef_répartition[[#This Row],[Année]]</f>
        <v>ARAS Nyon-Rolle_Association régionale pour l'action sociale Nyon-Rolle_30_2018</v>
      </c>
      <c r="H4252">
        <v>5731</v>
      </c>
      <c r="I4252" t="s">
        <v>157</v>
      </c>
      <c r="J4252">
        <v>2018</v>
      </c>
      <c r="K4252">
        <v>1.2884242661605358E-2</v>
      </c>
    </row>
    <row r="4253" spans="1:11" x14ac:dyDescent="0.25">
      <c r="A4253" t="s">
        <v>722</v>
      </c>
      <c r="B4253" t="s">
        <v>467</v>
      </c>
      <c r="C4253" t="s">
        <v>468</v>
      </c>
      <c r="D4253" t="str">
        <f>Clef_répartition[[#This Row],[Code association]]&amp;"_"&amp;Clef_répartition[[#This Row],[Nom association]]</f>
        <v>ARAS Nyon-Rolle_Association régionale pour l'action sociale Nyon-Rolle</v>
      </c>
      <c r="E4253">
        <f>COUNTIFS(D$2:D4253,Clef_répartition[[#This Row],[Code_Nom]],J$2:J4253,Clef_répartition[[#This Row],[Année]])</f>
        <v>31</v>
      </c>
      <c r="F4253">
        <f>IF(Clef_répartition[[#This Row],[Code_Nom]]=D4252,F4252-1,(COUNTIFS(Clef_répartition[Code_Nom],Clef_répartition[[#This Row],[Code_Nom]],Clef_répartition[Année],Clef_répartition[[#This Row],[Année]])))</f>
        <v>17</v>
      </c>
      <c r="G4253" t="str">
        <f>Clef_répartition[[#This Row],[Code_Nom]]&amp;"_"&amp;Clef_répartition[[#This Row],[Nombre]]&amp;"_"&amp;Clef_répartition[[#This Row],[Année]]</f>
        <v>ARAS Nyon-Rolle_Association régionale pour l'action sociale Nyon-Rolle_31_2018</v>
      </c>
      <c r="H4253">
        <v>5429</v>
      </c>
      <c r="I4253" t="s">
        <v>162</v>
      </c>
      <c r="J4253">
        <v>2018</v>
      </c>
      <c r="K4253">
        <v>4.7098283774691455E-3</v>
      </c>
    </row>
    <row r="4254" spans="1:11" x14ac:dyDescent="0.25">
      <c r="A4254" t="s">
        <v>722</v>
      </c>
      <c r="B4254" t="s">
        <v>467</v>
      </c>
      <c r="C4254" t="s">
        <v>468</v>
      </c>
      <c r="D4254" t="str">
        <f>Clef_répartition[[#This Row],[Code association]]&amp;"_"&amp;Clef_répartition[[#This Row],[Nom association]]</f>
        <v>ARAS Nyon-Rolle_Association régionale pour l'action sociale Nyon-Rolle</v>
      </c>
      <c r="E4254">
        <f>COUNTIFS(D$2:D4254,Clef_répartition[[#This Row],[Code_Nom]],J$2:J4254,Clef_répartition[[#This Row],[Année]])</f>
        <v>32</v>
      </c>
      <c r="F4254">
        <f>IF(Clef_répartition[[#This Row],[Code_Nom]]=D4253,F4253-1,(COUNTIFS(Clef_répartition[Code_Nom],Clef_répartition[[#This Row],[Code_Nom]],Clef_répartition[Année],Clef_répartition[[#This Row],[Année]])))</f>
        <v>16</v>
      </c>
      <c r="G4254" t="str">
        <f>Clef_répartition[[#This Row],[Code_Nom]]&amp;"_"&amp;Clef_répartition[[#This Row],[Nombre]]&amp;"_"&amp;Clef_répartition[[#This Row],[Année]]</f>
        <v>ARAS Nyon-Rolle_Association régionale pour l'action sociale Nyon-Rolle_32_2018</v>
      </c>
      <c r="H4254">
        <v>5858</v>
      </c>
      <c r="I4254" t="s">
        <v>165</v>
      </c>
      <c r="J4254">
        <v>2018</v>
      </c>
      <c r="K4254">
        <v>6.1057050181263115E-3</v>
      </c>
    </row>
    <row r="4255" spans="1:11" x14ac:dyDescent="0.25">
      <c r="A4255" t="s">
        <v>722</v>
      </c>
      <c r="B4255" t="s">
        <v>467</v>
      </c>
      <c r="C4255" t="s">
        <v>468</v>
      </c>
      <c r="D4255" t="str">
        <f>Clef_répartition[[#This Row],[Code association]]&amp;"_"&amp;Clef_répartition[[#This Row],[Nom association]]</f>
        <v>ARAS Nyon-Rolle_Association régionale pour l'action sociale Nyon-Rolle</v>
      </c>
      <c r="E4255">
        <f>COUNTIFS(D$2:D4255,Clef_répartition[[#This Row],[Code_Nom]],J$2:J4255,Clef_répartition[[#This Row],[Année]])</f>
        <v>33</v>
      </c>
      <c r="F4255">
        <f>IF(Clef_répartition[[#This Row],[Code_Nom]]=D4254,F4254-1,(COUNTIFS(Clef_répartition[Code_Nom],Clef_répartition[[#This Row],[Code_Nom]],Clef_répartition[Année],Clef_répartition[[#This Row],[Année]])))</f>
        <v>15</v>
      </c>
      <c r="G4255" t="str">
        <f>Clef_répartition[[#This Row],[Code_Nom]]&amp;"_"&amp;Clef_répartition[[#This Row],[Nombre]]&amp;"_"&amp;Clef_répartition[[#This Row],[Année]]</f>
        <v>ARAS Nyon-Rolle_Association régionale pour l'action sociale Nyon-Rolle_33_2018</v>
      </c>
      <c r="H4255">
        <v>5430</v>
      </c>
      <c r="I4255" t="s">
        <v>171</v>
      </c>
      <c r="J4255">
        <v>2018</v>
      </c>
      <c r="K4255">
        <v>4.5692364856043943E-3</v>
      </c>
    </row>
    <row r="4256" spans="1:11" x14ac:dyDescent="0.25">
      <c r="A4256" t="s">
        <v>722</v>
      </c>
      <c r="B4256" t="s">
        <v>467</v>
      </c>
      <c r="C4256" t="s">
        <v>468</v>
      </c>
      <c r="D4256" t="str">
        <f>Clef_répartition[[#This Row],[Code association]]&amp;"_"&amp;Clef_répartition[[#This Row],[Nom association]]</f>
        <v>ARAS Nyon-Rolle_Association régionale pour l'action sociale Nyon-Rolle</v>
      </c>
      <c r="E4256">
        <f>COUNTIFS(D$2:D4256,Clef_répartition[[#This Row],[Code_Nom]],J$2:J4256,Clef_répartition[[#This Row],[Année]])</f>
        <v>34</v>
      </c>
      <c r="F4256">
        <f>IF(Clef_répartition[[#This Row],[Code_Nom]]=D4255,F4255-1,(COUNTIFS(Clef_répartition[Code_Nom],Clef_répartition[[#This Row],[Code_Nom]],Clef_répartition[Année],Clef_répartition[[#This Row],[Année]])))</f>
        <v>14</v>
      </c>
      <c r="G4256" t="str">
        <f>Clef_répartition[[#This Row],[Code_Nom]]&amp;"_"&amp;Clef_répartition[[#This Row],[Nombre]]&amp;"_"&amp;Clef_répartition[[#This Row],[Année]]</f>
        <v>ARAS Nyon-Rolle_Association régionale pour l'action sociale Nyon-Rolle_34_2018</v>
      </c>
      <c r="H4256">
        <v>5723</v>
      </c>
      <c r="I4256" t="s">
        <v>176</v>
      </c>
      <c r="J4256">
        <v>2018</v>
      </c>
      <c r="K4256">
        <v>2.0456120266321213E-2</v>
      </c>
    </row>
    <row r="4257" spans="1:11" x14ac:dyDescent="0.25">
      <c r="A4257" t="s">
        <v>722</v>
      </c>
      <c r="B4257" t="s">
        <v>467</v>
      </c>
      <c r="C4257" t="s">
        <v>468</v>
      </c>
      <c r="D4257" t="str">
        <f>Clef_répartition[[#This Row],[Code association]]&amp;"_"&amp;Clef_répartition[[#This Row],[Nom association]]</f>
        <v>ARAS Nyon-Rolle_Association régionale pour l'action sociale Nyon-Rolle</v>
      </c>
      <c r="E4257">
        <f>COUNTIFS(D$2:D4257,Clef_répartition[[#This Row],[Code_Nom]],J$2:J4257,Clef_répartition[[#This Row],[Année]])</f>
        <v>35</v>
      </c>
      <c r="F4257">
        <f>IF(Clef_répartition[[#This Row],[Code_Nom]]=D4256,F4256-1,(COUNTIFS(Clef_répartition[Code_Nom],Clef_répartition[[#This Row],[Code_Nom]],Clef_répartition[Année],Clef_répartition[[#This Row],[Année]])))</f>
        <v>13</v>
      </c>
      <c r="G4257" t="str">
        <f>Clef_répartition[[#This Row],[Code_Nom]]&amp;"_"&amp;Clef_répartition[[#This Row],[Nombre]]&amp;"_"&amp;Clef_répartition[[#This Row],[Année]]</f>
        <v>ARAS Nyon-Rolle_Association régionale pour l'action sociale Nyon-Rolle_35_2018</v>
      </c>
      <c r="H4257">
        <v>5859</v>
      </c>
      <c r="I4257" t="s">
        <v>182</v>
      </c>
      <c r="J4257">
        <v>2018</v>
      </c>
      <c r="K4257">
        <v>2.7124192851906526E-2</v>
      </c>
    </row>
    <row r="4258" spans="1:11" x14ac:dyDescent="0.25">
      <c r="A4258" t="s">
        <v>722</v>
      </c>
      <c r="B4258" t="s">
        <v>467</v>
      </c>
      <c r="C4258" t="s">
        <v>468</v>
      </c>
      <c r="D4258" t="str">
        <f>Clef_répartition[[#This Row],[Code association]]&amp;"_"&amp;Clef_répartition[[#This Row],[Nom association]]</f>
        <v>ARAS Nyon-Rolle_Association régionale pour l'action sociale Nyon-Rolle</v>
      </c>
      <c r="E4258">
        <f>COUNTIFS(D$2:D4258,Clef_répartition[[#This Row],[Code_Nom]],J$2:J4258,Clef_répartition[[#This Row],[Année]])</f>
        <v>36</v>
      </c>
      <c r="F4258">
        <f>IF(Clef_répartition[[#This Row],[Code_Nom]]=D4257,F4257-1,(COUNTIFS(Clef_répartition[Code_Nom],Clef_répartition[[#This Row],[Code_Nom]],Clef_répartition[Année],Clef_répartition[[#This Row],[Année]])))</f>
        <v>12</v>
      </c>
      <c r="G4258" t="str">
        <f>Clef_répartition[[#This Row],[Code_Nom]]&amp;"_"&amp;Clef_répartition[[#This Row],[Nombre]]&amp;"_"&amp;Clef_répartition[[#This Row],[Année]]</f>
        <v>ARAS Nyon-Rolle_Association régionale pour l'action sociale Nyon-Rolle_36_2018</v>
      </c>
      <c r="H4258">
        <v>5724</v>
      </c>
      <c r="I4258" t="s">
        <v>196</v>
      </c>
      <c r="J4258">
        <v>2018</v>
      </c>
      <c r="K4258">
        <v>0.20637885497946351</v>
      </c>
    </row>
    <row r="4259" spans="1:11" x14ac:dyDescent="0.25">
      <c r="A4259" t="s">
        <v>722</v>
      </c>
      <c r="B4259" t="s">
        <v>467</v>
      </c>
      <c r="C4259" t="s">
        <v>468</v>
      </c>
      <c r="D4259" t="str">
        <f>Clef_répartition[[#This Row],[Code association]]&amp;"_"&amp;Clef_répartition[[#This Row],[Nom association]]</f>
        <v>ARAS Nyon-Rolle_Association régionale pour l'action sociale Nyon-Rolle</v>
      </c>
      <c r="E4259">
        <f>COUNTIFS(D$2:D4259,Clef_répartition[[#This Row],[Code_Nom]],J$2:J4259,Clef_répartition[[#This Row],[Année]])</f>
        <v>37</v>
      </c>
      <c r="F4259">
        <f>IF(Clef_répartition[[#This Row],[Code_Nom]]=D4258,F4258-1,(COUNTIFS(Clef_répartition[Code_Nom],Clef_répartition[[#This Row],[Code_Nom]],Clef_répartition[Année],Clef_répartition[[#This Row],[Année]])))</f>
        <v>11</v>
      </c>
      <c r="G4259" t="str">
        <f>Clef_répartition[[#This Row],[Code_Nom]]&amp;"_"&amp;Clef_répartition[[#This Row],[Nombre]]&amp;"_"&amp;Clef_répartition[[#This Row],[Année]]</f>
        <v>ARAS Nyon-Rolle_Association régionale pour l'action sociale Nyon-Rolle_37_2018</v>
      </c>
      <c r="H4259">
        <v>5860</v>
      </c>
      <c r="I4259" t="s">
        <v>215</v>
      </c>
      <c r="J4259">
        <v>2018</v>
      </c>
      <c r="K4259">
        <v>1.5204008877373745E-2</v>
      </c>
    </row>
    <row r="4260" spans="1:11" x14ac:dyDescent="0.25">
      <c r="A4260" t="s">
        <v>722</v>
      </c>
      <c r="B4260" t="s">
        <v>467</v>
      </c>
      <c r="C4260" t="s">
        <v>468</v>
      </c>
      <c r="D4260" t="str">
        <f>Clef_répartition[[#This Row],[Code association]]&amp;"_"&amp;Clef_répartition[[#This Row],[Nom association]]</f>
        <v>ARAS Nyon-Rolle_Association régionale pour l'action sociale Nyon-Rolle</v>
      </c>
      <c r="E4260">
        <f>COUNTIFS(D$2:D4260,Clef_répartition[[#This Row],[Code_Nom]],J$2:J4260,Clef_répartition[[#This Row],[Année]])</f>
        <v>38</v>
      </c>
      <c r="F4260">
        <f>IF(Clef_répartition[[#This Row],[Code_Nom]]=D4259,F4259-1,(COUNTIFS(Clef_répartition[Code_Nom],Clef_répartition[[#This Row],[Code_Nom]],Clef_répartition[Année],Clef_répartition[[#This Row],[Année]])))</f>
        <v>10</v>
      </c>
      <c r="G4260" t="str">
        <f>Clef_répartition[[#This Row],[Code_Nom]]&amp;"_"&amp;Clef_répartition[[#This Row],[Nombre]]&amp;"_"&amp;Clef_répartition[[#This Row],[Année]]</f>
        <v>ARAS Nyon-Rolle_Association régionale pour l'action sociale Nyon-Rolle_38_2018</v>
      </c>
      <c r="H4260">
        <v>5725</v>
      </c>
      <c r="I4260" t="s">
        <v>219</v>
      </c>
      <c r="J4260">
        <v>2018</v>
      </c>
      <c r="K4260">
        <v>4.0862029142690728E-2</v>
      </c>
    </row>
    <row r="4261" spans="1:11" x14ac:dyDescent="0.25">
      <c r="A4261" t="s">
        <v>722</v>
      </c>
      <c r="B4261" t="s">
        <v>467</v>
      </c>
      <c r="C4261" t="s">
        <v>468</v>
      </c>
      <c r="D4261" t="str">
        <f>Clef_répartition[[#This Row],[Code association]]&amp;"_"&amp;Clef_répartition[[#This Row],[Nom association]]</f>
        <v>ARAS Nyon-Rolle_Association régionale pour l'action sociale Nyon-Rolle</v>
      </c>
      <c r="E4261">
        <f>COUNTIFS(D$2:D4261,Clef_répartition[[#This Row],[Code_Nom]],J$2:J4261,Clef_répartition[[#This Row],[Année]])</f>
        <v>39</v>
      </c>
      <c r="F4261">
        <f>IF(Clef_répartition[[#This Row],[Code_Nom]]=D4260,F4260-1,(COUNTIFS(Clef_répartition[Code_Nom],Clef_répartition[[#This Row],[Code_Nom]],Clef_répartition[Année],Clef_répartition[[#This Row],[Année]])))</f>
        <v>9</v>
      </c>
      <c r="G4261" t="str">
        <f>Clef_répartition[[#This Row],[Code_Nom]]&amp;"_"&amp;Clef_répartition[[#This Row],[Nombre]]&amp;"_"&amp;Clef_répartition[[#This Row],[Année]]</f>
        <v>ARAS Nyon-Rolle_Association régionale pour l'action sociale Nyon-Rolle_39_2018</v>
      </c>
      <c r="H4261">
        <v>5861</v>
      </c>
      <c r="I4261" t="s">
        <v>232</v>
      </c>
      <c r="J4261">
        <v>2018</v>
      </c>
      <c r="K4261">
        <v>6.2513180489862319E-2</v>
      </c>
    </row>
    <row r="4262" spans="1:11" x14ac:dyDescent="0.25">
      <c r="A4262" t="s">
        <v>722</v>
      </c>
      <c r="B4262" t="s">
        <v>467</v>
      </c>
      <c r="C4262" t="s">
        <v>468</v>
      </c>
      <c r="D4262" t="str">
        <f>Clef_répartition[[#This Row],[Code association]]&amp;"_"&amp;Clef_répartition[[#This Row],[Nom association]]</f>
        <v>ARAS Nyon-Rolle_Association régionale pour l'action sociale Nyon-Rolle</v>
      </c>
      <c r="E4262">
        <f>COUNTIFS(D$2:D4262,Clef_répartition[[#This Row],[Code_Nom]],J$2:J4262,Clef_répartition[[#This Row],[Année]])</f>
        <v>40</v>
      </c>
      <c r="F4262">
        <f>IF(Clef_répartition[[#This Row],[Code_Nom]]=D4261,F4261-1,(COUNTIFS(Clef_répartition[Code_Nom],Clef_répartition[[#This Row],[Code_Nom]],Clef_répartition[Année],Clef_répartition[[#This Row],[Année]])))</f>
        <v>8</v>
      </c>
      <c r="G4262" t="str">
        <f>Clef_répartition[[#This Row],[Code_Nom]]&amp;"_"&amp;Clef_répartition[[#This Row],[Nombre]]&amp;"_"&amp;Clef_répartition[[#This Row],[Année]]</f>
        <v>ARAS Nyon-Rolle_Association régionale pour l'action sociale Nyon-Rolle_40_2018</v>
      </c>
      <c r="H4262">
        <v>5727</v>
      </c>
      <c r="I4262" t="s">
        <v>243</v>
      </c>
      <c r="J4262">
        <v>2018</v>
      </c>
      <c r="K4262">
        <v>2.569818937727834E-2</v>
      </c>
    </row>
    <row r="4263" spans="1:11" x14ac:dyDescent="0.25">
      <c r="A4263" t="s">
        <v>722</v>
      </c>
      <c r="B4263" t="s">
        <v>467</v>
      </c>
      <c r="C4263" t="s">
        <v>468</v>
      </c>
      <c r="D4263" t="str">
        <f>Clef_répartition[[#This Row],[Code association]]&amp;"_"&amp;Clef_répartition[[#This Row],[Nom association]]</f>
        <v>ARAS Nyon-Rolle_Association régionale pour l'action sociale Nyon-Rolle</v>
      </c>
      <c r="E4263">
        <f>COUNTIFS(D$2:D4263,Clef_répartition[[#This Row],[Code_Nom]],J$2:J4263,Clef_répartition[[#This Row],[Année]])</f>
        <v>41</v>
      </c>
      <c r="F4263">
        <f>IF(Clef_répartition[[#This Row],[Code_Nom]]=D4262,F4262-1,(COUNTIFS(Clef_répartition[Code_Nom],Clef_répartition[[#This Row],[Code_Nom]],Clef_répartition[Année],Clef_répartition[[#This Row],[Année]])))</f>
        <v>7</v>
      </c>
      <c r="G4263" t="str">
        <f>Clef_répartition[[#This Row],[Code_Nom]]&amp;"_"&amp;Clef_répartition[[#This Row],[Nombre]]&amp;"_"&amp;Clef_répartition[[#This Row],[Année]]</f>
        <v>ARAS Nyon-Rolle_Association régionale pour l'action sociale Nyon-Rolle_41_2018</v>
      </c>
      <c r="H4263">
        <v>5434</v>
      </c>
      <c r="I4263" t="s">
        <v>244</v>
      </c>
      <c r="J4263">
        <v>2018</v>
      </c>
      <c r="K4263">
        <v>1.0353588608039848E-2</v>
      </c>
    </row>
    <row r="4264" spans="1:11" x14ac:dyDescent="0.25">
      <c r="A4264" t="s">
        <v>722</v>
      </c>
      <c r="B4264" t="s">
        <v>467</v>
      </c>
      <c r="C4264" t="s">
        <v>468</v>
      </c>
      <c r="D4264" t="str">
        <f>Clef_répartition[[#This Row],[Code association]]&amp;"_"&amp;Clef_répartition[[#This Row],[Nom association]]</f>
        <v>ARAS Nyon-Rolle_Association régionale pour l'action sociale Nyon-Rolle</v>
      </c>
      <c r="E4264">
        <f>COUNTIFS(D$2:D4264,Clef_répartition[[#This Row],[Code_Nom]],J$2:J4264,Clef_répartition[[#This Row],[Année]])</f>
        <v>42</v>
      </c>
      <c r="F4264">
        <f>IF(Clef_répartition[[#This Row],[Code_Nom]]=D4263,F4263-1,(COUNTIFS(Clef_répartition[Code_Nom],Clef_répartition[[#This Row],[Code_Nom]],Clef_répartition[Année],Clef_répartition[[#This Row],[Année]])))</f>
        <v>6</v>
      </c>
      <c r="G4264" t="str">
        <f>Clef_répartition[[#This Row],[Code_Nom]]&amp;"_"&amp;Clef_répartition[[#This Row],[Nombre]]&amp;"_"&amp;Clef_répartition[[#This Row],[Année]]</f>
        <v>ARAS Nyon-Rolle_Association régionale pour l'action sociale Nyon-Rolle_42_2018</v>
      </c>
      <c r="H4264">
        <v>5728</v>
      </c>
      <c r="I4264" t="s">
        <v>255</v>
      </c>
      <c r="J4264">
        <v>2018</v>
      </c>
      <c r="K4264">
        <v>5.693971620522399E-3</v>
      </c>
    </row>
    <row r="4265" spans="1:11" x14ac:dyDescent="0.25">
      <c r="A4265" t="s">
        <v>722</v>
      </c>
      <c r="B4265" t="s">
        <v>467</v>
      </c>
      <c r="C4265" t="s">
        <v>468</v>
      </c>
      <c r="D4265" t="str">
        <f>Clef_répartition[[#This Row],[Code association]]&amp;"_"&amp;Clef_répartition[[#This Row],[Nom association]]</f>
        <v>ARAS Nyon-Rolle_Association régionale pour l'action sociale Nyon-Rolle</v>
      </c>
      <c r="E4265">
        <f>COUNTIFS(D$2:D4265,Clef_répartition[[#This Row],[Code_Nom]],J$2:J4265,Clef_répartition[[#This Row],[Année]])</f>
        <v>43</v>
      </c>
      <c r="F4265">
        <f>IF(Clef_répartition[[#This Row],[Code_Nom]]=D4264,F4264-1,(COUNTIFS(Clef_répartition[Code_Nom],Clef_répartition[[#This Row],[Code_Nom]],Clef_répartition[Année],Clef_répartition[[#This Row],[Année]])))</f>
        <v>5</v>
      </c>
      <c r="G4265" t="str">
        <f>Clef_répartition[[#This Row],[Code_Nom]]&amp;"_"&amp;Clef_répartition[[#This Row],[Nombre]]&amp;"_"&amp;Clef_répartition[[#This Row],[Année]]</f>
        <v>ARAS Nyon-Rolle_Association régionale pour l'action sociale Nyon-Rolle_43_2018</v>
      </c>
      <c r="H4265">
        <v>5729</v>
      </c>
      <c r="I4265" t="s">
        <v>261</v>
      </c>
      <c r="J4265">
        <v>2018</v>
      </c>
      <c r="K4265">
        <v>1.5917010614687834E-2</v>
      </c>
    </row>
    <row r="4266" spans="1:11" x14ac:dyDescent="0.25">
      <c r="A4266" t="s">
        <v>722</v>
      </c>
      <c r="B4266" t="s">
        <v>467</v>
      </c>
      <c r="C4266" t="s">
        <v>468</v>
      </c>
      <c r="D4266" t="str">
        <f>Clef_répartition[[#This Row],[Code association]]&amp;"_"&amp;Clef_répartition[[#This Row],[Nom association]]</f>
        <v>ARAS Nyon-Rolle_Association régionale pour l'action sociale Nyon-Rolle</v>
      </c>
      <c r="E4266">
        <f>COUNTIFS(D$2:D4266,Clef_répartition[[#This Row],[Code_Nom]],J$2:J4266,Clef_répartition[[#This Row],[Année]])</f>
        <v>44</v>
      </c>
      <c r="F4266">
        <f>IF(Clef_répartition[[#This Row],[Code_Nom]]=D4265,F4265-1,(COUNTIFS(Clef_répartition[Code_Nom],Clef_répartition[[#This Row],[Code_Nom]],Clef_répartition[Année],Clef_répartition[[#This Row],[Année]])))</f>
        <v>4</v>
      </c>
      <c r="G4266" t="str">
        <f>Clef_répartition[[#This Row],[Code_Nom]]&amp;"_"&amp;Clef_répartition[[#This Row],[Nombre]]&amp;"_"&amp;Clef_répartition[[#This Row],[Année]]</f>
        <v>ARAS Nyon-Rolle_Association régionale pour l'action sociale Nyon-Rolle_44_2018</v>
      </c>
      <c r="H4266">
        <v>5862</v>
      </c>
      <c r="I4266" t="s">
        <v>262</v>
      </c>
      <c r="J4266">
        <v>2018</v>
      </c>
      <c r="K4266">
        <v>2.3599353277297423E-3</v>
      </c>
    </row>
    <row r="4267" spans="1:11" x14ac:dyDescent="0.25">
      <c r="A4267" t="s">
        <v>722</v>
      </c>
      <c r="B4267" t="s">
        <v>467</v>
      </c>
      <c r="C4267" t="s">
        <v>468</v>
      </c>
      <c r="D4267" t="str">
        <f>Clef_répartition[[#This Row],[Code association]]&amp;"_"&amp;Clef_répartition[[#This Row],[Nom association]]</f>
        <v>ARAS Nyon-Rolle_Association régionale pour l'action sociale Nyon-Rolle</v>
      </c>
      <c r="E4267">
        <f>COUNTIFS(D$2:D4267,Clef_répartition[[#This Row],[Code_Nom]],J$2:J4267,Clef_répartition[[#This Row],[Année]])</f>
        <v>45</v>
      </c>
      <c r="F4267">
        <f>IF(Clef_répartition[[#This Row],[Code_Nom]]=D4266,F4266-1,(COUNTIFS(Clef_répartition[Code_Nom],Clef_répartition[[#This Row],[Code_Nom]],Clef_répartition[Année],Clef_répartition[[#This Row],[Année]])))</f>
        <v>3</v>
      </c>
      <c r="G4267" t="str">
        <f>Clef_répartition[[#This Row],[Code_Nom]]&amp;"_"&amp;Clef_répartition[[#This Row],[Nombre]]&amp;"_"&amp;Clef_répartition[[#This Row],[Année]]</f>
        <v>ARAS Nyon-Rolle_Association régionale pour l'action sociale Nyon-Rolle_45_2018</v>
      </c>
      <c r="H4267">
        <v>5730</v>
      </c>
      <c r="I4267" t="s">
        <v>265</v>
      </c>
      <c r="J4267">
        <v>2018</v>
      </c>
      <c r="K4267">
        <v>1.4109400576426756E-2</v>
      </c>
    </row>
    <row r="4268" spans="1:11" x14ac:dyDescent="0.25">
      <c r="A4268" t="s">
        <v>722</v>
      </c>
      <c r="B4268" t="s">
        <v>467</v>
      </c>
      <c r="C4268" t="s">
        <v>468</v>
      </c>
      <c r="D4268" t="str">
        <f>Clef_répartition[[#This Row],[Code association]]&amp;"_"&amp;Clef_répartition[[#This Row],[Nom association]]</f>
        <v>ARAS Nyon-Rolle_Association régionale pour l'action sociale Nyon-Rolle</v>
      </c>
      <c r="E4268">
        <f>COUNTIFS(D$2:D4268,Clef_répartition[[#This Row],[Code_Nom]],J$2:J4268,Clef_répartition[[#This Row],[Année]])</f>
        <v>46</v>
      </c>
      <c r="F4268">
        <f>IF(Clef_répartition[[#This Row],[Code_Nom]]=D4267,F4267-1,(COUNTIFS(Clef_répartition[Code_Nom],Clef_répartition[[#This Row],[Code_Nom]],Clef_répartition[Année],Clef_répartition[[#This Row],[Année]])))</f>
        <v>2</v>
      </c>
      <c r="G4268" t="str">
        <f>Clef_répartition[[#This Row],[Code_Nom]]&amp;"_"&amp;Clef_répartition[[#This Row],[Nombre]]&amp;"_"&amp;Clef_répartition[[#This Row],[Année]]</f>
        <v>ARAS Nyon-Rolle_Association régionale pour l'action sociale Nyon-Rolle_46_2018</v>
      </c>
      <c r="H4268">
        <v>5732</v>
      </c>
      <c r="I4268" t="s">
        <v>279</v>
      </c>
      <c r="J4268">
        <v>2018</v>
      </c>
      <c r="K4268">
        <v>1.0303377218088152E-2</v>
      </c>
    </row>
    <row r="4269" spans="1:11" x14ac:dyDescent="0.25">
      <c r="A4269" t="s">
        <v>722</v>
      </c>
      <c r="B4269" t="s">
        <v>467</v>
      </c>
      <c r="C4269" t="s">
        <v>468</v>
      </c>
      <c r="D4269" t="str">
        <f>Clef_répartition[[#This Row],[Code association]]&amp;"_"&amp;Clef_répartition[[#This Row],[Nom association]]</f>
        <v>ARAS Nyon-Rolle_Association régionale pour l'action sociale Nyon-Rolle</v>
      </c>
      <c r="E4269">
        <f>COUNTIFS(D$2:D4269,Clef_répartition[[#This Row],[Code_Nom]],J$2:J4269,Clef_répartition[[#This Row],[Année]])</f>
        <v>47</v>
      </c>
      <c r="F4269">
        <f>IF(Clef_répartition[[#This Row],[Code_Nom]]=D4268,F4268-1,(COUNTIFS(Clef_répartition[Code_Nom],Clef_répartition[[#This Row],[Code_Nom]],Clef_répartition[Année],Clef_répartition[[#This Row],[Année]])))</f>
        <v>1</v>
      </c>
      <c r="G4269" t="str">
        <f>Clef_répartition[[#This Row],[Code_Nom]]&amp;"_"&amp;Clef_répartition[[#This Row],[Nombre]]&amp;"_"&amp;Clef_répartition[[#This Row],[Année]]</f>
        <v>ARAS Nyon-Rolle_Association régionale pour l'action sociale Nyon-Rolle_47_2018</v>
      </c>
      <c r="H4269">
        <v>5863</v>
      </c>
      <c r="I4269" t="s">
        <v>287</v>
      </c>
      <c r="J4269">
        <v>2018</v>
      </c>
      <c r="K4269">
        <v>3.725685134415891E-3</v>
      </c>
    </row>
    <row r="4270" spans="1:11" x14ac:dyDescent="0.25">
      <c r="A4270" t="s">
        <v>722</v>
      </c>
      <c r="B4270" t="s">
        <v>540</v>
      </c>
      <c r="C4270" t="s">
        <v>541</v>
      </c>
      <c r="D4270" t="str">
        <f>Clef_répartition[[#This Row],[Code association]]&amp;"_"&amp;Clef_répartition[[#This Row],[Nom association]]</f>
        <v>ARAS Riviera PdE_Association Régionale d’Action Sociale Riviera Pays-d'Enhaut</v>
      </c>
      <c r="E4270">
        <f>COUNTIFS(D$2:D4270,Clef_répartition[[#This Row],[Code_Nom]],J$2:J4270,Clef_répartition[[#This Row],[Année]])</f>
        <v>1</v>
      </c>
      <c r="F4270">
        <f>IF(Clef_répartition[[#This Row],[Code_Nom]]=D4269,F4269-1,(COUNTIFS(Clef_répartition[Code_Nom],Clef_répartition[[#This Row],[Code_Nom]],Clef_répartition[Année],Clef_répartition[[#This Row],[Année]])))</f>
        <v>13</v>
      </c>
      <c r="G4270" t="str">
        <f>Clef_répartition[[#This Row],[Code_Nom]]&amp;"_"&amp;Clef_répartition[[#This Row],[Nombre]]&amp;"_"&amp;Clef_répartition[[#This Row],[Année]]</f>
        <v>ARAS Riviera PdE_Association Régionale d’Action Sociale Riviera Pays-d'Enhaut_1_2018</v>
      </c>
      <c r="H4270">
        <v>5892</v>
      </c>
      <c r="I4270" t="s">
        <v>25</v>
      </c>
      <c r="J4270">
        <v>2018</v>
      </c>
      <c r="K4270">
        <v>0.13203621697641713</v>
      </c>
    </row>
    <row r="4271" spans="1:11" x14ac:dyDescent="0.25">
      <c r="A4271" t="s">
        <v>722</v>
      </c>
      <c r="B4271" t="s">
        <v>540</v>
      </c>
      <c r="C4271" t="s">
        <v>541</v>
      </c>
      <c r="D4271" t="str">
        <f>Clef_répartition[[#This Row],[Code association]]&amp;"_"&amp;Clef_répartition[[#This Row],[Nom association]]</f>
        <v>ARAS Riviera PdE_Association Régionale d’Action Sociale Riviera Pays-d'Enhaut</v>
      </c>
      <c r="E4271">
        <f>COUNTIFS(D$2:D4271,Clef_répartition[[#This Row],[Code_Nom]],J$2:J4271,Clef_répartition[[#This Row],[Année]])</f>
        <v>2</v>
      </c>
      <c r="F4271">
        <f>IF(Clef_répartition[[#This Row],[Code_Nom]]=D4270,F4270-1,(COUNTIFS(Clef_répartition[Code_Nom],Clef_répartition[[#This Row],[Code_Nom]],Clef_répartition[Année],Clef_répartition[[#This Row],[Année]])))</f>
        <v>12</v>
      </c>
      <c r="G4271" t="str">
        <f>Clef_répartition[[#This Row],[Code_Nom]]&amp;"_"&amp;Clef_répartition[[#This Row],[Nombre]]&amp;"_"&amp;Clef_répartition[[#This Row],[Année]]</f>
        <v>ARAS Riviera PdE_Association Régionale d’Action Sociale Riviera Pays-d'Enhaut_2_2018</v>
      </c>
      <c r="H4271">
        <v>5882</v>
      </c>
      <c r="I4271" t="s">
        <v>50</v>
      </c>
      <c r="J4271">
        <v>2018</v>
      </c>
      <c r="K4271">
        <v>3.4182967792926303E-2</v>
      </c>
    </row>
    <row r="4272" spans="1:11" x14ac:dyDescent="0.25">
      <c r="A4272" t="s">
        <v>722</v>
      </c>
      <c r="B4272" t="s">
        <v>540</v>
      </c>
      <c r="C4272" t="s">
        <v>541</v>
      </c>
      <c r="D4272" t="str">
        <f>Clef_répartition[[#This Row],[Code association]]&amp;"_"&amp;Clef_répartition[[#This Row],[Nom association]]</f>
        <v>ARAS Riviera PdE_Association Régionale d’Action Sociale Riviera Pays-d'Enhaut</v>
      </c>
      <c r="E4272">
        <f>COUNTIFS(D$2:D4272,Clef_répartition[[#This Row],[Code_Nom]],J$2:J4272,Clef_répartition[[#This Row],[Année]])</f>
        <v>3</v>
      </c>
      <c r="F4272">
        <f>IF(Clef_répartition[[#This Row],[Code_Nom]]=D4271,F4271-1,(COUNTIFS(Clef_répartition[Code_Nom],Clef_répartition[[#This Row],[Code_Nom]],Clef_répartition[Année],Clef_répartition[[#This Row],[Année]])))</f>
        <v>11</v>
      </c>
      <c r="G4272" t="str">
        <f>Clef_répartition[[#This Row],[Code_Nom]]&amp;"_"&amp;Clef_répartition[[#This Row],[Nombre]]&amp;"_"&amp;Clef_répartition[[#This Row],[Année]]</f>
        <v>ARAS Riviera PdE_Association Régionale d’Action Sociale Riviera Pays-d'Enhaut_3_2018</v>
      </c>
      <c r="H4272">
        <v>5601</v>
      </c>
      <c r="I4272" t="s">
        <v>66</v>
      </c>
      <c r="J4272">
        <v>2018</v>
      </c>
      <c r="K4272">
        <v>2.6012064576868093E-2</v>
      </c>
    </row>
    <row r="4273" spans="1:11" x14ac:dyDescent="0.25">
      <c r="A4273" t="s">
        <v>722</v>
      </c>
      <c r="B4273" t="s">
        <v>540</v>
      </c>
      <c r="C4273" t="s">
        <v>541</v>
      </c>
      <c r="D4273" t="str">
        <f>Clef_répartition[[#This Row],[Code association]]&amp;"_"&amp;Clef_répartition[[#This Row],[Nom association]]</f>
        <v>ARAS Riviera PdE_Association Régionale d’Action Sociale Riviera Pays-d'Enhaut</v>
      </c>
      <c r="E4273">
        <f>COUNTIFS(D$2:D4273,Clef_répartition[[#This Row],[Code_Nom]],J$2:J4273,Clef_répartition[[#This Row],[Année]])</f>
        <v>4</v>
      </c>
      <c r="F4273">
        <f>IF(Clef_répartition[[#This Row],[Code_Nom]]=D4272,F4272-1,(COUNTIFS(Clef_répartition[Code_Nom],Clef_répartition[[#This Row],[Code_Nom]],Clef_répartition[Année],Clef_répartition[[#This Row],[Année]])))</f>
        <v>10</v>
      </c>
      <c r="G4273" t="str">
        <f>Clef_répartition[[#This Row],[Code_Nom]]&amp;"_"&amp;Clef_répartition[[#This Row],[Nombre]]&amp;"_"&amp;Clef_répartition[[#This Row],[Année]]</f>
        <v>ARAS Riviera PdE_Association Régionale d’Action Sociale Riviera Pays-d'Enhaut_4_2018</v>
      </c>
      <c r="H4273">
        <v>5883</v>
      </c>
      <c r="I4273" t="s">
        <v>77</v>
      </c>
      <c r="J4273">
        <v>2018</v>
      </c>
      <c r="K4273">
        <v>2.6523472459523228E-2</v>
      </c>
    </row>
    <row r="4274" spans="1:11" x14ac:dyDescent="0.25">
      <c r="A4274" t="s">
        <v>722</v>
      </c>
      <c r="B4274" t="s">
        <v>540</v>
      </c>
      <c r="C4274" t="s">
        <v>541</v>
      </c>
      <c r="D4274" t="str">
        <f>Clef_répartition[[#This Row],[Code association]]&amp;"_"&amp;Clef_répartition[[#This Row],[Nom association]]</f>
        <v>ARAS Riviera PdE_Association Régionale d’Action Sociale Riviera Pays-d'Enhaut</v>
      </c>
      <c r="E4274">
        <f>COUNTIFS(D$2:D4274,Clef_répartition[[#This Row],[Code_Nom]],J$2:J4274,Clef_répartition[[#This Row],[Année]])</f>
        <v>5</v>
      </c>
      <c r="F4274">
        <f>IF(Clef_répartition[[#This Row],[Code_Nom]]=D4273,F4273-1,(COUNTIFS(Clef_répartition[Code_Nom],Clef_répartition[[#This Row],[Code_Nom]],Clef_répartition[Année],Clef_répartition[[#This Row],[Année]])))</f>
        <v>9</v>
      </c>
      <c r="G4274" t="str">
        <f>Clef_répartition[[#This Row],[Code_Nom]]&amp;"_"&amp;Clef_répartition[[#This Row],[Nombre]]&amp;"_"&amp;Clef_répartition[[#This Row],[Année]]</f>
        <v>ARAS Riviera PdE_Association Régionale d’Action Sociale Riviera Pays-d'Enhaut_5_2018</v>
      </c>
      <c r="H4274">
        <v>5884</v>
      </c>
      <c r="I4274" t="s">
        <v>78</v>
      </c>
      <c r="J4274">
        <v>2018</v>
      </c>
      <c r="K4274">
        <v>3.9355161151597567E-2</v>
      </c>
    </row>
    <row r="4275" spans="1:11" x14ac:dyDescent="0.25">
      <c r="A4275" t="s">
        <v>722</v>
      </c>
      <c r="B4275" t="s">
        <v>540</v>
      </c>
      <c r="C4275" t="s">
        <v>541</v>
      </c>
      <c r="D4275" t="str">
        <f>Clef_répartition[[#This Row],[Code association]]&amp;"_"&amp;Clef_répartition[[#This Row],[Nom association]]</f>
        <v>ARAS Riviera PdE_Association Régionale d’Action Sociale Riviera Pays-d'Enhaut</v>
      </c>
      <c r="E4275">
        <f>COUNTIFS(D$2:D4275,Clef_répartition[[#This Row],[Code_Nom]],J$2:J4275,Clef_répartition[[#This Row],[Année]])</f>
        <v>6</v>
      </c>
      <c r="F4275">
        <f>IF(Clef_répartition[[#This Row],[Code_Nom]]=D4274,F4274-1,(COUNTIFS(Clef_répartition[Code_Nom],Clef_répartition[[#This Row],[Code_Nom]],Clef_répartition[Année],Clef_répartition[[#This Row],[Année]])))</f>
        <v>8</v>
      </c>
      <c r="G4275" t="str">
        <f>Clef_répartition[[#This Row],[Code_Nom]]&amp;"_"&amp;Clef_répartition[[#This Row],[Nombre]]&amp;"_"&amp;Clef_répartition[[#This Row],[Année]]</f>
        <v>ARAS Riviera PdE_Association Régionale d’Action Sociale Riviera Pays-d'Enhaut_6_2018</v>
      </c>
      <c r="H4275">
        <v>5885</v>
      </c>
      <c r="I4275" t="s">
        <v>138</v>
      </c>
      <c r="J4275">
        <v>2018</v>
      </c>
      <c r="K4275">
        <v>1.7852784267233864E-2</v>
      </c>
    </row>
    <row r="4276" spans="1:11" x14ac:dyDescent="0.25">
      <c r="A4276" t="s">
        <v>722</v>
      </c>
      <c r="B4276" t="s">
        <v>540</v>
      </c>
      <c r="C4276" t="s">
        <v>541</v>
      </c>
      <c r="D4276" t="str">
        <f>Clef_répartition[[#This Row],[Code association]]&amp;"_"&amp;Clef_répartition[[#This Row],[Nom association]]</f>
        <v>ARAS Riviera PdE_Association Régionale d’Action Sociale Riviera Pays-d'Enhaut</v>
      </c>
      <c r="E4276">
        <f>COUNTIFS(D$2:D4276,Clef_répartition[[#This Row],[Code_Nom]],J$2:J4276,Clef_répartition[[#This Row],[Année]])</f>
        <v>7</v>
      </c>
      <c r="F4276">
        <f>IF(Clef_répartition[[#This Row],[Code_Nom]]=D4275,F4275-1,(COUNTIFS(Clef_répartition[Code_Nom],Clef_répartition[[#This Row],[Code_Nom]],Clef_répartition[Année],Clef_répartition[[#This Row],[Année]])))</f>
        <v>7</v>
      </c>
      <c r="G4276" t="str">
        <f>Clef_répartition[[#This Row],[Code_Nom]]&amp;"_"&amp;Clef_répartition[[#This Row],[Nombre]]&amp;"_"&amp;Clef_répartition[[#This Row],[Année]]</f>
        <v>ARAS Riviera PdE_Association Régionale d’Action Sociale Riviera Pays-d'Enhaut_7_2018</v>
      </c>
      <c r="H4276">
        <v>5889</v>
      </c>
      <c r="I4276" t="s">
        <v>150</v>
      </c>
      <c r="J4276">
        <v>2018</v>
      </c>
      <c r="K4276">
        <v>0.13797552215907111</v>
      </c>
    </row>
    <row r="4277" spans="1:11" x14ac:dyDescent="0.25">
      <c r="A4277" t="s">
        <v>722</v>
      </c>
      <c r="B4277" t="s">
        <v>540</v>
      </c>
      <c r="C4277" t="s">
        <v>541</v>
      </c>
      <c r="D4277" t="str">
        <f>Clef_répartition[[#This Row],[Code association]]&amp;"_"&amp;Clef_répartition[[#This Row],[Nom association]]</f>
        <v>ARAS Riviera PdE_Association Régionale d’Action Sociale Riviera Pays-d'Enhaut</v>
      </c>
      <c r="E4277">
        <f>COUNTIFS(D$2:D4277,Clef_répartition[[#This Row],[Code_Nom]],J$2:J4277,Clef_répartition[[#This Row],[Année]])</f>
        <v>8</v>
      </c>
      <c r="F4277">
        <f>IF(Clef_répartition[[#This Row],[Code_Nom]]=D4276,F4276-1,(COUNTIFS(Clef_répartition[Code_Nom],Clef_répartition[[#This Row],[Code_Nom]],Clef_répartition[Année],Clef_répartition[[#This Row],[Année]])))</f>
        <v>6</v>
      </c>
      <c r="G4277" t="str">
        <f>Clef_répartition[[#This Row],[Code_Nom]]&amp;"_"&amp;Clef_répartition[[#This Row],[Nombre]]&amp;"_"&amp;Clef_répartition[[#This Row],[Année]]</f>
        <v>ARAS Riviera PdE_Association Régionale d’Action Sociale Riviera Pays-d'Enhaut_8_2018</v>
      </c>
      <c r="H4277">
        <v>5886</v>
      </c>
      <c r="I4277" t="s">
        <v>188</v>
      </c>
      <c r="J4277">
        <v>2018</v>
      </c>
      <c r="K4277">
        <v>0.30226530446203376</v>
      </c>
    </row>
    <row r="4278" spans="1:11" x14ac:dyDescent="0.25">
      <c r="A4278" t="s">
        <v>722</v>
      </c>
      <c r="B4278" t="s">
        <v>540</v>
      </c>
      <c r="C4278" t="s">
        <v>541</v>
      </c>
      <c r="D4278" t="str">
        <f>Clef_répartition[[#This Row],[Code association]]&amp;"_"&amp;Clef_répartition[[#This Row],[Nom association]]</f>
        <v>ARAS Riviera PdE_Association Régionale d’Action Sociale Riviera Pays-d'Enhaut</v>
      </c>
      <c r="E4278">
        <f>COUNTIFS(D$2:D4278,Clef_répartition[[#This Row],[Code_Nom]],J$2:J4278,Clef_répartition[[#This Row],[Année]])</f>
        <v>9</v>
      </c>
      <c r="F4278">
        <f>IF(Clef_répartition[[#This Row],[Code_Nom]]=D4277,F4277-1,(COUNTIFS(Clef_répartition[Code_Nom],Clef_répartition[[#This Row],[Code_Nom]],Clef_répartition[Année],Clef_répartition[[#This Row],[Année]])))</f>
        <v>5</v>
      </c>
      <c r="G4278" t="str">
        <f>Clef_répartition[[#This Row],[Code_Nom]]&amp;"_"&amp;Clef_répartition[[#This Row],[Nombre]]&amp;"_"&amp;Clef_répartition[[#This Row],[Année]]</f>
        <v>ARAS Riviera PdE_Association Régionale d’Action Sociale Riviera Pays-d'Enhaut_9_2018</v>
      </c>
      <c r="H4278">
        <v>5607</v>
      </c>
      <c r="I4278" t="s">
        <v>225</v>
      </c>
      <c r="J4278">
        <v>2018</v>
      </c>
      <c r="K4278">
        <v>3.3473970501063495E-2</v>
      </c>
    </row>
    <row r="4279" spans="1:11" x14ac:dyDescent="0.25">
      <c r="A4279" t="s">
        <v>722</v>
      </c>
      <c r="B4279" t="s">
        <v>540</v>
      </c>
      <c r="C4279" t="s">
        <v>541</v>
      </c>
      <c r="D4279" t="str">
        <f>Clef_répartition[[#This Row],[Code association]]&amp;"_"&amp;Clef_répartition[[#This Row],[Nom association]]</f>
        <v>ARAS Riviera PdE_Association Régionale d’Action Sociale Riviera Pays-d'Enhaut</v>
      </c>
      <c r="E4279">
        <f>COUNTIFS(D$2:D4279,Clef_répartition[[#This Row],[Code_Nom]],J$2:J4279,Clef_répartition[[#This Row],[Année]])</f>
        <v>10</v>
      </c>
      <c r="F4279">
        <f>IF(Clef_répartition[[#This Row],[Code_Nom]]=D4278,F4278-1,(COUNTIFS(Clef_répartition[Code_Nom],Clef_répartition[[#This Row],[Code_Nom]],Clef_répartition[Année],Clef_répartition[[#This Row],[Année]])))</f>
        <v>4</v>
      </c>
      <c r="G4279" t="str">
        <f>Clef_répartition[[#This Row],[Code_Nom]]&amp;"_"&amp;Clef_répartition[[#This Row],[Nombre]]&amp;"_"&amp;Clef_répartition[[#This Row],[Année]]</f>
        <v>ARAS Riviera PdE_Association Régionale d’Action Sociale Riviera Pays-d'Enhaut_10_2018</v>
      </c>
      <c r="H4279">
        <v>5609</v>
      </c>
      <c r="I4279" t="s">
        <v>230</v>
      </c>
      <c r="J4279">
        <v>2018</v>
      </c>
      <c r="K4279">
        <v>4.1610004997849762E-3</v>
      </c>
    </row>
    <row r="4280" spans="1:11" x14ac:dyDescent="0.25">
      <c r="A4280" t="s">
        <v>722</v>
      </c>
      <c r="B4280" t="s">
        <v>540</v>
      </c>
      <c r="C4280" t="s">
        <v>541</v>
      </c>
      <c r="D4280" t="str">
        <f>Clef_répartition[[#This Row],[Code association]]&amp;"_"&amp;Clef_répartition[[#This Row],[Nom association]]</f>
        <v>ARAS Riviera PdE_Association Régionale d’Action Sociale Riviera Pays-d'Enhaut</v>
      </c>
      <c r="E4280">
        <f>COUNTIFS(D$2:D4280,Clef_répartition[[#This Row],[Code_Nom]],J$2:J4280,Clef_répartition[[#This Row],[Année]])</f>
        <v>11</v>
      </c>
      <c r="F4280">
        <f>IF(Clef_répartition[[#This Row],[Code_Nom]]=D4279,F4279-1,(COUNTIFS(Clef_répartition[Code_Nom],Clef_répartition[[#This Row],[Code_Nom]],Clef_répartition[Année],Clef_répartition[[#This Row],[Année]])))</f>
        <v>3</v>
      </c>
      <c r="G4280" t="str">
        <f>Clef_répartition[[#This Row],[Code_Nom]]&amp;"_"&amp;Clef_répartition[[#This Row],[Nombre]]&amp;"_"&amp;Clef_répartition[[#This Row],[Année]]</f>
        <v>ARAS Riviera PdE_Association Régionale d’Action Sociale Riviera Pays-d'Enhaut_11_2018</v>
      </c>
      <c r="H4280">
        <v>5610</v>
      </c>
      <c r="I4280" t="s">
        <v>256</v>
      </c>
      <c r="J4280">
        <v>2018</v>
      </c>
      <c r="K4280">
        <v>4.5445564117763291E-3</v>
      </c>
    </row>
    <row r="4281" spans="1:11" x14ac:dyDescent="0.25">
      <c r="A4281" t="s">
        <v>722</v>
      </c>
      <c r="B4281" t="s">
        <v>540</v>
      </c>
      <c r="C4281" t="s">
        <v>541</v>
      </c>
      <c r="D4281" t="str">
        <f>Clef_répartition[[#This Row],[Code association]]&amp;"_"&amp;Clef_répartition[[#This Row],[Nom association]]</f>
        <v>ARAS Riviera PdE_Association Régionale d’Action Sociale Riviera Pays-d'Enhaut</v>
      </c>
      <c r="E4281">
        <f>COUNTIFS(D$2:D4281,Clef_répartition[[#This Row],[Code_Nom]],J$2:J4281,Clef_répartition[[#This Row],[Année]])</f>
        <v>12</v>
      </c>
      <c r="F4281">
        <f>IF(Clef_répartition[[#This Row],[Code_Nom]]=D4280,F4280-1,(COUNTIFS(Clef_répartition[Code_Nom],Clef_répartition[[#This Row],[Code_Nom]],Clef_répartition[Année],Clef_répartition[[#This Row],[Année]])))</f>
        <v>2</v>
      </c>
      <c r="G4281" t="str">
        <f>Clef_répartition[[#This Row],[Code_Nom]]&amp;"_"&amp;Clef_répartition[[#This Row],[Nombre]]&amp;"_"&amp;Clef_répartition[[#This Row],[Année]]</f>
        <v>ARAS Riviera PdE_Association Régionale d’Action Sociale Riviera Pays-d'Enhaut_12_2018</v>
      </c>
      <c r="H4281">
        <v>5890</v>
      </c>
      <c r="I4281" t="s">
        <v>277</v>
      </c>
      <c r="J4281">
        <v>2018</v>
      </c>
      <c r="K4281">
        <v>0.2313423294629055</v>
      </c>
    </row>
    <row r="4282" spans="1:11" x14ac:dyDescent="0.25">
      <c r="A4282" t="s">
        <v>722</v>
      </c>
      <c r="B4282" t="s">
        <v>540</v>
      </c>
      <c r="C4282" t="s">
        <v>541</v>
      </c>
      <c r="D4282" t="str">
        <f>Clef_répartition[[#This Row],[Code association]]&amp;"_"&amp;Clef_répartition[[#This Row],[Nom association]]</f>
        <v>ARAS Riviera PdE_Association Régionale d’Action Sociale Riviera Pays-d'Enhaut</v>
      </c>
      <c r="E4282">
        <f>COUNTIFS(D$2:D4282,Clef_répartition[[#This Row],[Code_Nom]],J$2:J4282,Clef_répartition[[#This Row],[Année]])</f>
        <v>13</v>
      </c>
      <c r="F4282">
        <f>IF(Clef_répartition[[#This Row],[Code_Nom]]=D4281,F4281-1,(COUNTIFS(Clef_répartition[Code_Nom],Clef_répartition[[#This Row],[Code_Nom]],Clef_répartition[Année],Clef_répartition[[#This Row],[Année]])))</f>
        <v>1</v>
      </c>
      <c r="G4282" t="str">
        <f>Clef_répartition[[#This Row],[Code_Nom]]&amp;"_"&amp;Clef_répartition[[#This Row],[Nombre]]&amp;"_"&amp;Clef_répartition[[#This Row],[Année]]</f>
        <v>ARAS Riviera PdE_Association Régionale d’Action Sociale Riviera Pays-d'Enhaut_13_2018</v>
      </c>
      <c r="H4282">
        <v>5891</v>
      </c>
      <c r="I4282" t="s">
        <v>278</v>
      </c>
      <c r="J4282">
        <v>2018</v>
      </c>
      <c r="K4282">
        <v>1.0274649278798656E-2</v>
      </c>
    </row>
    <row r="4283" spans="1:11" x14ac:dyDescent="0.25">
      <c r="A4283" t="s">
        <v>722</v>
      </c>
      <c r="B4283" t="s">
        <v>513</v>
      </c>
      <c r="C4283" t="s">
        <v>514</v>
      </c>
      <c r="D4283" t="str">
        <f>Clef_répartition[[#This Row],[Code association]]&amp;"_"&amp;Clef_répartition[[#This Row],[Nom association]]</f>
        <v>ARASAPE_Association régionale d'action sociale pour le district d'Aigle et le Pays d'Enhaut</v>
      </c>
      <c r="E4283">
        <f>COUNTIFS(D$2:D4283,Clef_répartition[[#This Row],[Code_Nom]],J$2:J4283,Clef_répartition[[#This Row],[Année]])</f>
        <v>1</v>
      </c>
      <c r="F4283">
        <f>IF(Clef_répartition[[#This Row],[Code_Nom]]=D4282,F4282-1,(COUNTIFS(Clef_répartition[Code_Nom],Clef_répartition[[#This Row],[Code_Nom]],Clef_répartition[Année],Clef_répartition[[#This Row],[Année]])))</f>
        <v>18</v>
      </c>
      <c r="G4283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d'Enhaut_1_2018</v>
      </c>
      <c r="H4283">
        <v>5401</v>
      </c>
      <c r="I4283" t="s">
        <v>3</v>
      </c>
      <c r="J4283">
        <v>2018</v>
      </c>
      <c r="K4283">
        <v>0.23949999999999999</v>
      </c>
    </row>
    <row r="4284" spans="1:11" x14ac:dyDescent="0.25">
      <c r="A4284" t="s">
        <v>722</v>
      </c>
      <c r="B4284" t="s">
        <v>513</v>
      </c>
      <c r="C4284" t="s">
        <v>514</v>
      </c>
      <c r="D4284" t="str">
        <f>Clef_répartition[[#This Row],[Code association]]&amp;"_"&amp;Clef_répartition[[#This Row],[Nom association]]</f>
        <v>ARASAPE_Association régionale d'action sociale pour le district d'Aigle et le Pays d'Enhaut</v>
      </c>
      <c r="E4284">
        <f>COUNTIFS(D$2:D4284,Clef_répartition[[#This Row],[Code_Nom]],J$2:J4284,Clef_répartition[[#This Row],[Année]])</f>
        <v>2</v>
      </c>
      <c r="F4284">
        <f>IF(Clef_répartition[[#This Row],[Code_Nom]]=D4283,F4283-1,(COUNTIFS(Clef_répartition[Code_Nom],Clef_répartition[[#This Row],[Code_Nom]],Clef_répartition[Année],Clef_répartition[[#This Row],[Année]])))</f>
        <v>17</v>
      </c>
      <c r="G4284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d'Enhaut_2_2018</v>
      </c>
      <c r="H4284">
        <v>5402</v>
      </c>
      <c r="I4284" t="s">
        <v>22</v>
      </c>
      <c r="J4284">
        <v>2018</v>
      </c>
      <c r="K4284">
        <v>0.21129999999999999</v>
      </c>
    </row>
    <row r="4285" spans="1:11" x14ac:dyDescent="0.25">
      <c r="A4285" t="s">
        <v>722</v>
      </c>
      <c r="B4285" t="s">
        <v>513</v>
      </c>
      <c r="C4285" t="s">
        <v>514</v>
      </c>
      <c r="D4285" t="str">
        <f>Clef_répartition[[#This Row],[Code association]]&amp;"_"&amp;Clef_répartition[[#This Row],[Nom association]]</f>
        <v>ARASAPE_Association régionale d'action sociale pour le district d'Aigle et le Pays d'Enhaut</v>
      </c>
      <c r="E4285">
        <f>COUNTIFS(D$2:D4285,Clef_répartition[[#This Row],[Code_Nom]],J$2:J4285,Clef_répartition[[#This Row],[Année]])</f>
        <v>3</v>
      </c>
      <c r="F4285">
        <f>IF(Clef_répartition[[#This Row],[Code_Nom]]=D4284,F4284-1,(COUNTIFS(Clef_répartition[Code_Nom],Clef_répartition[[#This Row],[Code_Nom]],Clef_répartition[Année],Clef_répartition[[#This Row],[Année]])))</f>
        <v>16</v>
      </c>
      <c r="G4285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d'Enhaut_3_2018</v>
      </c>
      <c r="H4285">
        <v>5841</v>
      </c>
      <c r="I4285" t="s">
        <v>51</v>
      </c>
      <c r="J4285">
        <v>2018</v>
      </c>
      <c r="K4285">
        <v>4.3799999999999999E-2</v>
      </c>
    </row>
    <row r="4286" spans="1:11" x14ac:dyDescent="0.25">
      <c r="A4286" t="s">
        <v>722</v>
      </c>
      <c r="B4286" t="s">
        <v>513</v>
      </c>
      <c r="C4286" t="s">
        <v>514</v>
      </c>
      <c r="D4286" t="str">
        <f>Clef_répartition[[#This Row],[Code association]]&amp;"_"&amp;Clef_répartition[[#This Row],[Nom association]]</f>
        <v>ARASAPE_Association régionale d'action sociale pour le district d'Aigle et le Pays d'Enhaut</v>
      </c>
      <c r="E4286">
        <f>COUNTIFS(D$2:D4286,Clef_répartition[[#This Row],[Code_Nom]],J$2:J4286,Clef_répartition[[#This Row],[Année]])</f>
        <v>4</v>
      </c>
      <c r="F4286">
        <f>IF(Clef_répartition[[#This Row],[Code_Nom]]=D4285,F4285-1,(COUNTIFS(Clef_répartition[Code_Nom],Clef_répartition[[#This Row],[Code_Nom]],Clef_répartition[Année],Clef_répartition[[#This Row],[Année]])))</f>
        <v>15</v>
      </c>
      <c r="G4286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d'Enhaut_4_2018</v>
      </c>
      <c r="H4286">
        <v>5403</v>
      </c>
      <c r="I4286" t="s">
        <v>63</v>
      </c>
      <c r="J4286">
        <v>2018</v>
      </c>
      <c r="K4286">
        <v>8.9999999999999993E-3</v>
      </c>
    </row>
    <row r="4287" spans="1:11" x14ac:dyDescent="0.25">
      <c r="A4287" t="s">
        <v>722</v>
      </c>
      <c r="B4287" t="s">
        <v>513</v>
      </c>
      <c r="C4287" t="s">
        <v>514</v>
      </c>
      <c r="D4287" t="str">
        <f>Clef_répartition[[#This Row],[Code association]]&amp;"_"&amp;Clef_répartition[[#This Row],[Nom association]]</f>
        <v>ARASAPE_Association régionale d'action sociale pour le district d'Aigle et le Pays d'Enhaut</v>
      </c>
      <c r="E4287">
        <f>COUNTIFS(D$2:D4287,Clef_répartition[[#This Row],[Code_Nom]],J$2:J4287,Clef_répartition[[#This Row],[Année]])</f>
        <v>5</v>
      </c>
      <c r="F4287">
        <f>IF(Clef_répartition[[#This Row],[Code_Nom]]=D4286,F4286-1,(COUNTIFS(Clef_répartition[Code_Nom],Clef_répartition[[#This Row],[Code_Nom]],Clef_répartition[Année],Clef_répartition[[#This Row],[Année]])))</f>
        <v>14</v>
      </c>
      <c r="G4287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d'Enhaut_5_2018</v>
      </c>
      <c r="H4287">
        <v>5404</v>
      </c>
      <c r="I4287" t="s">
        <v>73</v>
      </c>
      <c r="J4287">
        <v>2018</v>
      </c>
      <c r="K4287">
        <v>7.7999999999999996E-3</v>
      </c>
    </row>
    <row r="4288" spans="1:11" x14ac:dyDescent="0.25">
      <c r="A4288" t="s">
        <v>722</v>
      </c>
      <c r="B4288" t="s">
        <v>513</v>
      </c>
      <c r="C4288" t="s">
        <v>514</v>
      </c>
      <c r="D4288" t="str">
        <f>Clef_répartition[[#This Row],[Code association]]&amp;"_"&amp;Clef_répartition[[#This Row],[Nom association]]</f>
        <v>ARASAPE_Association régionale d'action sociale pour le district d'Aigle et le Pays d'Enhaut</v>
      </c>
      <c r="E4288">
        <f>COUNTIFS(D$2:D4288,Clef_répartition[[#This Row],[Code_Nom]],J$2:J4288,Clef_répartition[[#This Row],[Année]])</f>
        <v>6</v>
      </c>
      <c r="F4288">
        <f>IF(Clef_répartition[[#This Row],[Code_Nom]]=D4287,F4287-1,(COUNTIFS(Clef_répartition[Code_Nom],Clef_répartition[[#This Row],[Code_Nom]],Clef_répartition[Année],Clef_répartition[[#This Row],[Année]])))</f>
        <v>13</v>
      </c>
      <c r="G4288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d'Enhaut_6_2018</v>
      </c>
      <c r="H4288">
        <v>5405</v>
      </c>
      <c r="I4288" t="s">
        <v>134</v>
      </c>
      <c r="J4288">
        <v>2018</v>
      </c>
      <c r="K4288">
        <v>2.3199999999999998E-2</v>
      </c>
    </row>
    <row r="4289" spans="1:11" x14ac:dyDescent="0.25">
      <c r="A4289" t="s">
        <v>722</v>
      </c>
      <c r="B4289" t="s">
        <v>513</v>
      </c>
      <c r="C4289" t="s">
        <v>514</v>
      </c>
      <c r="D4289" t="str">
        <f>Clef_répartition[[#This Row],[Code association]]&amp;"_"&amp;Clef_répartition[[#This Row],[Nom association]]</f>
        <v>ARASAPE_Association régionale d'action sociale pour le district d'Aigle et le Pays d'Enhaut</v>
      </c>
      <c r="E4289">
        <f>COUNTIFS(D$2:D4289,Clef_répartition[[#This Row],[Code_Nom]],J$2:J4289,Clef_répartition[[#This Row],[Année]])</f>
        <v>7</v>
      </c>
      <c r="F4289">
        <f>IF(Clef_répartition[[#This Row],[Code_Nom]]=D4288,F4288-1,(COUNTIFS(Clef_répartition[Code_Nom],Clef_répartition[[#This Row],[Code_Nom]],Clef_répartition[Année],Clef_répartition[[#This Row],[Année]])))</f>
        <v>12</v>
      </c>
      <c r="G4289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d'Enhaut_7_2018</v>
      </c>
      <c r="H4289">
        <v>5406</v>
      </c>
      <c r="I4289" t="s">
        <v>152</v>
      </c>
      <c r="J4289">
        <v>2018</v>
      </c>
      <c r="K4289">
        <v>2.24E-2</v>
      </c>
    </row>
    <row r="4290" spans="1:11" x14ac:dyDescent="0.25">
      <c r="A4290" t="s">
        <v>722</v>
      </c>
      <c r="B4290" t="s">
        <v>513</v>
      </c>
      <c r="C4290" t="s">
        <v>514</v>
      </c>
      <c r="D4290" t="str">
        <f>Clef_répartition[[#This Row],[Code association]]&amp;"_"&amp;Clef_répartition[[#This Row],[Nom association]]</f>
        <v>ARASAPE_Association régionale d'action sociale pour le district d'Aigle et le Pays d'Enhaut</v>
      </c>
      <c r="E4290">
        <f>COUNTIFS(D$2:D4290,Clef_répartition[[#This Row],[Code_Nom]],J$2:J4290,Clef_répartition[[#This Row],[Année]])</f>
        <v>8</v>
      </c>
      <c r="F4290">
        <f>IF(Clef_répartition[[#This Row],[Code_Nom]]=D4289,F4289-1,(COUNTIFS(Clef_répartition[Code_Nom],Clef_répartition[[#This Row],[Code_Nom]],Clef_répartition[Année],Clef_répartition[[#This Row],[Année]])))</f>
        <v>11</v>
      </c>
      <c r="G4290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d'Enhaut_8_2018</v>
      </c>
      <c r="H4290">
        <v>5407</v>
      </c>
      <c r="I4290" t="s">
        <v>159</v>
      </c>
      <c r="J4290">
        <v>2018</v>
      </c>
      <c r="K4290">
        <v>6.6299999999999998E-2</v>
      </c>
    </row>
    <row r="4291" spans="1:11" x14ac:dyDescent="0.25">
      <c r="A4291" t="s">
        <v>722</v>
      </c>
      <c r="B4291" t="s">
        <v>513</v>
      </c>
      <c r="C4291" t="s">
        <v>514</v>
      </c>
      <c r="D4291" t="str">
        <f>Clef_répartition[[#This Row],[Code association]]&amp;"_"&amp;Clef_répartition[[#This Row],[Nom association]]</f>
        <v>ARASAPE_Association régionale d'action sociale pour le district d'Aigle et le Pays d'Enhaut</v>
      </c>
      <c r="E4291">
        <f>COUNTIFS(D$2:D4291,Clef_répartition[[#This Row],[Code_Nom]],J$2:J4291,Clef_répartition[[#This Row],[Année]])</f>
        <v>9</v>
      </c>
      <c r="F4291">
        <f>IF(Clef_répartition[[#This Row],[Code_Nom]]=D4290,F4290-1,(COUNTIFS(Clef_répartition[Code_Nom],Clef_répartition[[#This Row],[Code_Nom]],Clef_répartition[Année],Clef_répartition[[#This Row],[Année]])))</f>
        <v>10</v>
      </c>
      <c r="G4291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d'Enhaut_9_2018</v>
      </c>
      <c r="H4291">
        <v>5408</v>
      </c>
      <c r="I4291" t="s">
        <v>195</v>
      </c>
      <c r="J4291">
        <v>2018</v>
      </c>
      <c r="K4291">
        <v>1.54E-2</v>
      </c>
    </row>
    <row r="4292" spans="1:11" x14ac:dyDescent="0.25">
      <c r="A4292" t="s">
        <v>722</v>
      </c>
      <c r="B4292" t="s">
        <v>513</v>
      </c>
      <c r="C4292" t="s">
        <v>514</v>
      </c>
      <c r="D4292" t="str">
        <f>Clef_répartition[[#This Row],[Code association]]&amp;"_"&amp;Clef_répartition[[#This Row],[Nom association]]</f>
        <v>ARASAPE_Association régionale d'action sociale pour le district d'Aigle et le Pays d'Enhaut</v>
      </c>
      <c r="E4292">
        <f>COUNTIFS(D$2:D4292,Clef_répartition[[#This Row],[Code_Nom]],J$2:J4292,Clef_répartition[[#This Row],[Année]])</f>
        <v>10</v>
      </c>
      <c r="F4292">
        <f>IF(Clef_répartition[[#This Row],[Code_Nom]]=D4291,F4291-1,(COUNTIFS(Clef_répartition[Code_Nom],Clef_répartition[[#This Row],[Code_Nom]],Clef_répartition[Année],Clef_répartition[[#This Row],[Année]])))</f>
        <v>9</v>
      </c>
      <c r="G4292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d'Enhaut_10_2018</v>
      </c>
      <c r="H4292">
        <v>5409</v>
      </c>
      <c r="I4292" t="s">
        <v>198</v>
      </c>
      <c r="J4292">
        <v>2018</v>
      </c>
      <c r="K4292">
        <v>9.7799999999999998E-2</v>
      </c>
    </row>
    <row r="4293" spans="1:11" x14ac:dyDescent="0.25">
      <c r="A4293" t="s">
        <v>722</v>
      </c>
      <c r="B4293" t="s">
        <v>513</v>
      </c>
      <c r="C4293" t="s">
        <v>514</v>
      </c>
      <c r="D4293" t="str">
        <f>Clef_répartition[[#This Row],[Code association]]&amp;"_"&amp;Clef_répartition[[#This Row],[Nom association]]</f>
        <v>ARASAPE_Association régionale d'action sociale pour le district d'Aigle et le Pays d'Enhaut</v>
      </c>
      <c r="E4293">
        <f>COUNTIFS(D$2:D4293,Clef_répartition[[#This Row],[Code_Nom]],J$2:J4293,Clef_répartition[[#This Row],[Année]])</f>
        <v>11</v>
      </c>
      <c r="F4293">
        <f>IF(Clef_répartition[[#This Row],[Code_Nom]]=D4292,F4292-1,(COUNTIFS(Clef_répartition[Code_Nom],Clef_répartition[[#This Row],[Code_Nom]],Clef_répartition[Année],Clef_répartition[[#This Row],[Année]])))</f>
        <v>8</v>
      </c>
      <c r="G4293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d'Enhaut_11_2018</v>
      </c>
      <c r="H4293">
        <v>5410</v>
      </c>
      <c r="I4293" t="s">
        <v>515</v>
      </c>
      <c r="J4293">
        <v>2018</v>
      </c>
      <c r="K4293">
        <v>1.7999999999999999E-2</v>
      </c>
    </row>
    <row r="4294" spans="1:11" x14ac:dyDescent="0.25">
      <c r="A4294" t="s">
        <v>722</v>
      </c>
      <c r="B4294" t="s">
        <v>513</v>
      </c>
      <c r="C4294" t="s">
        <v>514</v>
      </c>
      <c r="D4294" t="str">
        <f>Clef_répartition[[#This Row],[Code association]]&amp;"_"&amp;Clef_répartition[[#This Row],[Nom association]]</f>
        <v>ARASAPE_Association régionale d'action sociale pour le district d'Aigle et le Pays d'Enhaut</v>
      </c>
      <c r="E4294">
        <f>COUNTIFS(D$2:D4294,Clef_répartition[[#This Row],[Code_Nom]],J$2:J4294,Clef_répartition[[#This Row],[Année]])</f>
        <v>12</v>
      </c>
      <c r="F4294">
        <f>IF(Clef_répartition[[#This Row],[Code_Nom]]=D4293,F4293-1,(COUNTIFS(Clef_répartition[Code_Nom],Clef_répartition[[#This Row],[Code_Nom]],Clef_répartition[Année],Clef_répartition[[#This Row],[Année]])))</f>
        <v>7</v>
      </c>
      <c r="G4294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d'Enhaut_12_2018</v>
      </c>
      <c r="H4294">
        <v>5411</v>
      </c>
      <c r="I4294" t="s">
        <v>516</v>
      </c>
      <c r="J4294">
        <v>2018</v>
      </c>
      <c r="K4294">
        <v>1.6500000000000001E-2</v>
      </c>
    </row>
    <row r="4295" spans="1:11" x14ac:dyDescent="0.25">
      <c r="A4295" t="s">
        <v>722</v>
      </c>
      <c r="B4295" t="s">
        <v>513</v>
      </c>
      <c r="C4295" t="s">
        <v>514</v>
      </c>
      <c r="D4295" t="str">
        <f>Clef_répartition[[#This Row],[Code association]]&amp;"_"&amp;Clef_répartition[[#This Row],[Nom association]]</f>
        <v>ARASAPE_Association régionale d'action sociale pour le district d'Aigle et le Pays d'Enhaut</v>
      </c>
      <c r="E4295">
        <f>COUNTIFS(D$2:D4295,Clef_répartition[[#This Row],[Code_Nom]],J$2:J4295,Clef_répartition[[#This Row],[Année]])</f>
        <v>13</v>
      </c>
      <c r="F4295">
        <f>IF(Clef_répartition[[#This Row],[Code_Nom]]=D4294,F4294-1,(COUNTIFS(Clef_répartition[Code_Nom],Clef_répartition[[#This Row],[Code_Nom]],Clef_répartition[Année],Clef_répartition[[#This Row],[Année]])))</f>
        <v>6</v>
      </c>
      <c r="G4295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d'Enhaut_13_2018</v>
      </c>
      <c r="H4295">
        <v>5412</v>
      </c>
      <c r="I4295" t="s">
        <v>229</v>
      </c>
      <c r="J4295">
        <v>2018</v>
      </c>
      <c r="K4295">
        <v>1.6400000000000001E-2</v>
      </c>
    </row>
    <row r="4296" spans="1:11" x14ac:dyDescent="0.25">
      <c r="A4296" t="s">
        <v>722</v>
      </c>
      <c r="B4296" t="s">
        <v>513</v>
      </c>
      <c r="C4296" t="s">
        <v>514</v>
      </c>
      <c r="D4296" t="str">
        <f>Clef_répartition[[#This Row],[Code association]]&amp;"_"&amp;Clef_répartition[[#This Row],[Nom association]]</f>
        <v>ARASAPE_Association régionale d'action sociale pour le district d'Aigle et le Pays d'Enhaut</v>
      </c>
      <c r="E4296">
        <f>COUNTIFS(D$2:D4296,Clef_répartition[[#This Row],[Code_Nom]],J$2:J4296,Clef_répartition[[#This Row],[Année]])</f>
        <v>14</v>
      </c>
      <c r="F4296">
        <f>IF(Clef_répartition[[#This Row],[Code_Nom]]=D4295,F4295-1,(COUNTIFS(Clef_répartition[Code_Nom],Clef_répartition[[#This Row],[Code_Nom]],Clef_répartition[Année],Clef_répartition[[#This Row],[Année]])))</f>
        <v>5</v>
      </c>
      <c r="G4296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d'Enhaut_14_2018</v>
      </c>
      <c r="H4296">
        <v>5413</v>
      </c>
      <c r="I4296" t="s">
        <v>231</v>
      </c>
      <c r="J4296">
        <v>2018</v>
      </c>
      <c r="K4296">
        <v>3.6700000000000003E-2</v>
      </c>
    </row>
    <row r="4297" spans="1:11" x14ac:dyDescent="0.25">
      <c r="A4297" t="s">
        <v>722</v>
      </c>
      <c r="B4297" t="s">
        <v>513</v>
      </c>
      <c r="C4297" t="s">
        <v>514</v>
      </c>
      <c r="D4297" t="str">
        <f>Clef_répartition[[#This Row],[Code association]]&amp;"_"&amp;Clef_répartition[[#This Row],[Nom association]]</f>
        <v>ARASAPE_Association régionale d'action sociale pour le district d'Aigle et le Pays d'Enhaut</v>
      </c>
      <c r="E4297">
        <f>COUNTIFS(D$2:D4297,Clef_répartition[[#This Row],[Code_Nom]],J$2:J4297,Clef_répartition[[#This Row],[Année]])</f>
        <v>15</v>
      </c>
      <c r="F4297">
        <f>IF(Clef_répartition[[#This Row],[Code_Nom]]=D4296,F4296-1,(COUNTIFS(Clef_répartition[Code_Nom],Clef_répartition[[#This Row],[Code_Nom]],Clef_répartition[Année],Clef_répartition[[#This Row],[Année]])))</f>
        <v>4</v>
      </c>
      <c r="G4297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d'Enhaut_15_2018</v>
      </c>
      <c r="H4297">
        <v>5842</v>
      </c>
      <c r="I4297" t="s">
        <v>238</v>
      </c>
      <c r="J4297">
        <v>2018</v>
      </c>
      <c r="K4297">
        <v>6.7000000000000002E-3</v>
      </c>
    </row>
    <row r="4298" spans="1:11" x14ac:dyDescent="0.25">
      <c r="A4298" t="s">
        <v>722</v>
      </c>
      <c r="B4298" t="s">
        <v>513</v>
      </c>
      <c r="C4298" t="s">
        <v>514</v>
      </c>
      <c r="D4298" t="str">
        <f>Clef_répartition[[#This Row],[Code association]]&amp;"_"&amp;Clef_répartition[[#This Row],[Nom association]]</f>
        <v>ARASAPE_Association régionale d'action sociale pour le district d'Aigle et le Pays d'Enhaut</v>
      </c>
      <c r="E4298">
        <f>COUNTIFS(D$2:D4298,Clef_répartition[[#This Row],[Code_Nom]],J$2:J4298,Clef_répartition[[#This Row],[Année]])</f>
        <v>16</v>
      </c>
      <c r="F4298">
        <f>IF(Clef_répartition[[#This Row],[Code_Nom]]=D4297,F4297-1,(COUNTIFS(Clef_répartition[Code_Nom],Clef_répartition[[#This Row],[Code_Nom]],Clef_répartition[Année],Clef_répartition[[#This Row],[Année]])))</f>
        <v>3</v>
      </c>
      <c r="G4298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d'Enhaut_16_2018</v>
      </c>
      <c r="H4298">
        <v>5843</v>
      </c>
      <c r="I4298" t="s">
        <v>239</v>
      </c>
      <c r="J4298">
        <v>2018</v>
      </c>
      <c r="K4298">
        <v>0.01</v>
      </c>
    </row>
    <row r="4299" spans="1:11" x14ac:dyDescent="0.25">
      <c r="A4299" t="s">
        <v>722</v>
      </c>
      <c r="B4299" t="s">
        <v>513</v>
      </c>
      <c r="C4299" t="s">
        <v>514</v>
      </c>
      <c r="D4299" t="str">
        <f>Clef_répartition[[#This Row],[Code association]]&amp;"_"&amp;Clef_répartition[[#This Row],[Nom association]]</f>
        <v>ARASAPE_Association régionale d'action sociale pour le district d'Aigle et le Pays d'Enhaut</v>
      </c>
      <c r="E4299">
        <f>COUNTIFS(D$2:D4299,Clef_répartition[[#This Row],[Code_Nom]],J$2:J4299,Clef_répartition[[#This Row],[Année]])</f>
        <v>17</v>
      </c>
      <c r="F4299">
        <f>IF(Clef_répartition[[#This Row],[Code_Nom]]=D4298,F4298-1,(COUNTIFS(Clef_répartition[Code_Nom],Clef_répartition[[#This Row],[Code_Nom]],Clef_répartition[Année],Clef_répartition[[#This Row],[Année]])))</f>
        <v>2</v>
      </c>
      <c r="G4299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d'Enhaut_17_2018</v>
      </c>
      <c r="H4299">
        <v>5414</v>
      </c>
      <c r="I4299" t="s">
        <v>286</v>
      </c>
      <c r="J4299">
        <v>2018</v>
      </c>
      <c r="K4299">
        <v>0.14080000000000001</v>
      </c>
    </row>
    <row r="4300" spans="1:11" x14ac:dyDescent="0.25">
      <c r="A4300" t="s">
        <v>722</v>
      </c>
      <c r="B4300" t="s">
        <v>513</v>
      </c>
      <c r="C4300" t="s">
        <v>514</v>
      </c>
      <c r="D4300" t="str">
        <f>Clef_répartition[[#This Row],[Code association]]&amp;"_"&amp;Clef_répartition[[#This Row],[Nom association]]</f>
        <v>ARASAPE_Association régionale d'action sociale pour le district d'Aigle et le Pays d'Enhaut</v>
      </c>
      <c r="E4300">
        <f>COUNTIFS(D$2:D4300,Clef_répartition[[#This Row],[Code_Nom]],J$2:J4300,Clef_répartition[[#This Row],[Année]])</f>
        <v>18</v>
      </c>
      <c r="F4300">
        <f>IF(Clef_répartition[[#This Row],[Code_Nom]]=D4299,F4299-1,(COUNTIFS(Clef_répartition[Code_Nom],Clef_répartition[[#This Row],[Code_Nom]],Clef_répartition[Année],Clef_répartition[[#This Row],[Année]])))</f>
        <v>1</v>
      </c>
      <c r="G4300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d'Enhaut_18_2018</v>
      </c>
      <c r="H4300">
        <v>5415</v>
      </c>
      <c r="I4300" t="s">
        <v>300</v>
      </c>
      <c r="J4300">
        <v>2018</v>
      </c>
      <c r="K4300">
        <v>1.84E-2</v>
      </c>
    </row>
    <row r="4301" spans="1:11" x14ac:dyDescent="0.25">
      <c r="A4301" t="s">
        <v>722</v>
      </c>
      <c r="B4301" t="s">
        <v>650</v>
      </c>
      <c r="C4301" t="s">
        <v>651</v>
      </c>
      <c r="D4301" t="str">
        <f>Clef_répartition[[#This Row],[Code association]]&amp;"_"&amp;Clef_répartition[[#This Row],[Nom association]]</f>
        <v>ARASMAC_Association régionale pour l'action sociale Morges-Aubonne-Cossonay</v>
      </c>
      <c r="E4301">
        <f>COUNTIFS(D$2:D4301,Clef_répartition[[#This Row],[Code_Nom]],J$2:J4301,Clef_répartition[[#This Row],[Année]])</f>
        <v>1</v>
      </c>
      <c r="F4301">
        <f>IF(Clef_répartition[[#This Row],[Code_Nom]]=D4300,F4300-1,(COUNTIFS(Clef_répartition[Code_Nom],Clef_répartition[[#This Row],[Code_Nom]],Clef_répartition[Année],Clef_répartition[[#This Row],[Année]])))</f>
        <v>56</v>
      </c>
      <c r="G4301" t="str">
        <f>Clef_répartition[[#This Row],[Code_Nom]]&amp;"_"&amp;Clef_répartition[[#This Row],[Nombre]]&amp;"_"&amp;Clef_répartition[[#This Row],[Année]]</f>
        <v>ARASMAC_Association régionale pour l'action sociale Morges-Aubonne-Cossonay_1_2018</v>
      </c>
      <c r="H4301">
        <v>5621</v>
      </c>
      <c r="I4301" t="s">
        <v>1</v>
      </c>
      <c r="J4301">
        <v>2018</v>
      </c>
      <c r="K4301">
        <v>6.662021587394722E-3</v>
      </c>
    </row>
    <row r="4302" spans="1:11" x14ac:dyDescent="0.25">
      <c r="A4302" t="s">
        <v>722</v>
      </c>
      <c r="B4302" t="s">
        <v>650</v>
      </c>
      <c r="C4302" t="s">
        <v>651</v>
      </c>
      <c r="D4302" t="str">
        <f>Clef_répartition[[#This Row],[Code association]]&amp;"_"&amp;Clef_répartition[[#This Row],[Nom association]]</f>
        <v>ARASMAC_Association régionale pour l'action sociale Morges-Aubonne-Cossonay</v>
      </c>
      <c r="E4302">
        <f>COUNTIFS(D$2:D4302,Clef_répartition[[#This Row],[Code_Nom]],J$2:J4302,Clef_répartition[[#This Row],[Année]])</f>
        <v>2</v>
      </c>
      <c r="F4302">
        <f>IF(Clef_répartition[[#This Row],[Code_Nom]]=D4301,F4301-1,(COUNTIFS(Clef_répartition[Code_Nom],Clef_répartition[[#This Row],[Code_Nom]],Clef_répartition[Année],Clef_répartition[[#This Row],[Année]])))</f>
        <v>55</v>
      </c>
      <c r="G4302" t="str">
        <f>Clef_répartition[[#This Row],[Code_Nom]]&amp;"_"&amp;Clef_répartition[[#This Row],[Nombre]]&amp;"_"&amp;Clef_répartition[[#This Row],[Année]]</f>
        <v>ARASMAC_Association régionale pour l'action sociale Morges-Aubonne-Cossonay_2_2018</v>
      </c>
      <c r="H4302">
        <v>5851</v>
      </c>
      <c r="I4302" t="s">
        <v>4</v>
      </c>
      <c r="J4302">
        <v>2018</v>
      </c>
      <c r="K4302">
        <v>5.4029606268412239E-3</v>
      </c>
    </row>
    <row r="4303" spans="1:11" x14ac:dyDescent="0.25">
      <c r="A4303" t="s">
        <v>722</v>
      </c>
      <c r="B4303" t="s">
        <v>650</v>
      </c>
      <c r="C4303" t="s">
        <v>651</v>
      </c>
      <c r="D4303" t="str">
        <f>Clef_répartition[[#This Row],[Code association]]&amp;"_"&amp;Clef_répartition[[#This Row],[Nom association]]</f>
        <v>ARASMAC_Association régionale pour l'action sociale Morges-Aubonne-Cossonay</v>
      </c>
      <c r="E4303">
        <f>COUNTIFS(D$2:D4303,Clef_répartition[[#This Row],[Code_Nom]],J$2:J4303,Clef_répartition[[#This Row],[Année]])</f>
        <v>3</v>
      </c>
      <c r="F4303">
        <f>IF(Clef_répartition[[#This Row],[Code_Nom]]=D4302,F4302-1,(COUNTIFS(Clef_répartition[Code_Nom],Clef_répartition[[#This Row],[Code_Nom]],Clef_répartition[Année],Clef_répartition[[#This Row],[Année]])))</f>
        <v>54</v>
      </c>
      <c r="G4303" t="str">
        <f>Clef_répartition[[#This Row],[Code_Nom]]&amp;"_"&amp;Clef_répartition[[#This Row],[Nombre]]&amp;"_"&amp;Clef_répartition[[#This Row],[Année]]</f>
        <v>ARASMAC_Association régionale pour l'action sociale Morges-Aubonne-Cossonay_3_2018</v>
      </c>
      <c r="H4303">
        <v>5422</v>
      </c>
      <c r="I4303" t="s">
        <v>9</v>
      </c>
      <c r="J4303">
        <v>2018</v>
      </c>
      <c r="K4303">
        <v>4.6487464397912168E-2</v>
      </c>
    </row>
    <row r="4304" spans="1:11" x14ac:dyDescent="0.25">
      <c r="A4304" t="s">
        <v>722</v>
      </c>
      <c r="B4304" t="s">
        <v>650</v>
      </c>
      <c r="C4304" t="s">
        <v>651</v>
      </c>
      <c r="D4304" t="str">
        <f>Clef_répartition[[#This Row],[Code association]]&amp;"_"&amp;Clef_répartition[[#This Row],[Nom association]]</f>
        <v>ARASMAC_Association régionale pour l'action sociale Morges-Aubonne-Cossonay</v>
      </c>
      <c r="E4304">
        <f>COUNTIFS(D$2:D4304,Clef_répartition[[#This Row],[Code_Nom]],J$2:J4304,Clef_répartition[[#This Row],[Année]])</f>
        <v>4</v>
      </c>
      <c r="F4304">
        <f>IF(Clef_répartition[[#This Row],[Code_Nom]]=D4303,F4303-1,(COUNTIFS(Clef_répartition[Code_Nom],Clef_répartition[[#This Row],[Code_Nom]],Clef_répartition[Année],Clef_répartition[[#This Row],[Année]])))</f>
        <v>53</v>
      </c>
      <c r="G4304" t="str">
        <f>Clef_répartition[[#This Row],[Code_Nom]]&amp;"_"&amp;Clef_répartition[[#This Row],[Nombre]]&amp;"_"&amp;Clef_répartition[[#This Row],[Année]]</f>
        <v>ARASMAC_Association régionale pour l'action sociale Morges-Aubonne-Cossonay_4_2018</v>
      </c>
      <c r="H4304">
        <v>5423</v>
      </c>
      <c r="I4304" t="s">
        <v>12</v>
      </c>
      <c r="J4304">
        <v>2018</v>
      </c>
      <c r="K4304">
        <v>6.4419915166183828E-3</v>
      </c>
    </row>
    <row r="4305" spans="1:11" x14ac:dyDescent="0.25">
      <c r="A4305" t="s">
        <v>722</v>
      </c>
      <c r="B4305" t="s">
        <v>650</v>
      </c>
      <c r="C4305" t="s">
        <v>651</v>
      </c>
      <c r="D4305" t="str">
        <f>Clef_répartition[[#This Row],[Code association]]&amp;"_"&amp;Clef_répartition[[#This Row],[Nom association]]</f>
        <v>ARASMAC_Association régionale pour l'action sociale Morges-Aubonne-Cossonay</v>
      </c>
      <c r="E4305">
        <f>COUNTIFS(D$2:D4305,Clef_répartition[[#This Row],[Code_Nom]],J$2:J4305,Clef_répartition[[#This Row],[Année]])</f>
        <v>5</v>
      </c>
      <c r="F4305">
        <f>IF(Clef_répartition[[#This Row],[Code_Nom]]=D4304,F4304-1,(COUNTIFS(Clef_répartition[Code_Nom],Clef_répartition[[#This Row],[Code_Nom]],Clef_répartition[Année],Clef_répartition[[#This Row],[Année]])))</f>
        <v>52</v>
      </c>
      <c r="G4305" t="str">
        <f>Clef_répartition[[#This Row],[Code_Nom]]&amp;"_"&amp;Clef_répartition[[#This Row],[Nombre]]&amp;"_"&amp;Clef_répartition[[#This Row],[Année]]</f>
        <v>ARASMAC_Association régionale pour l'action sociale Morges-Aubonne-Cossonay_5_2018</v>
      </c>
      <c r="H4305">
        <v>5424</v>
      </c>
      <c r="I4305" t="s">
        <v>20</v>
      </c>
      <c r="J4305">
        <v>2018</v>
      </c>
      <c r="K4305">
        <v>3.6793917390932321E-3</v>
      </c>
    </row>
    <row r="4306" spans="1:11" x14ac:dyDescent="0.25">
      <c r="A4306" t="s">
        <v>722</v>
      </c>
      <c r="B4306" t="s">
        <v>650</v>
      </c>
      <c r="C4306" t="s">
        <v>651</v>
      </c>
      <c r="D4306" t="str">
        <f>Clef_répartition[[#This Row],[Code association]]&amp;"_"&amp;Clef_répartition[[#This Row],[Nom association]]</f>
        <v>ARASMAC_Association régionale pour l'action sociale Morges-Aubonne-Cossonay</v>
      </c>
      <c r="E4306">
        <f>COUNTIFS(D$2:D4306,Clef_répartition[[#This Row],[Code_Nom]],J$2:J4306,Clef_répartition[[#This Row],[Année]])</f>
        <v>6</v>
      </c>
      <c r="F4306">
        <f>IF(Clef_répartition[[#This Row],[Code_Nom]]=D4305,F4305-1,(COUNTIFS(Clef_répartition[Code_Nom],Clef_répartition[[#This Row],[Code_Nom]],Clef_répartition[Année],Clef_répartition[[#This Row],[Année]])))</f>
        <v>51</v>
      </c>
      <c r="G4306" t="str">
        <f>Clef_répartition[[#This Row],[Code_Nom]]&amp;"_"&amp;Clef_répartition[[#This Row],[Nombre]]&amp;"_"&amp;Clef_répartition[[#This Row],[Année]]</f>
        <v>ARASMAC_Association régionale pour l'action sociale Morges-Aubonne-Cossonay_6_2018</v>
      </c>
      <c r="H4306">
        <v>5425</v>
      </c>
      <c r="I4306" t="s">
        <v>23</v>
      </c>
      <c r="J4306">
        <v>2018</v>
      </c>
      <c r="K4306">
        <v>1.9277078978571519E-2</v>
      </c>
    </row>
    <row r="4307" spans="1:11" x14ac:dyDescent="0.25">
      <c r="A4307" t="s">
        <v>722</v>
      </c>
      <c r="B4307" t="s">
        <v>650</v>
      </c>
      <c r="C4307" t="s">
        <v>651</v>
      </c>
      <c r="D4307" t="str">
        <f>Clef_répartition[[#This Row],[Code association]]&amp;"_"&amp;Clef_répartition[[#This Row],[Nom association]]</f>
        <v>ARASMAC_Association régionale pour l'action sociale Morges-Aubonne-Cossonay</v>
      </c>
      <c r="E4307">
        <f>COUNTIFS(D$2:D4307,Clef_répartition[[#This Row],[Code_Nom]],J$2:J4307,Clef_répartition[[#This Row],[Année]])</f>
        <v>7</v>
      </c>
      <c r="F4307">
        <f>IF(Clef_répartition[[#This Row],[Code_Nom]]=D4306,F4306-1,(COUNTIFS(Clef_répartition[Code_Nom],Clef_répartition[[#This Row],[Code_Nom]],Clef_répartition[Année],Clef_répartition[[#This Row],[Année]])))</f>
        <v>50</v>
      </c>
      <c r="G4307" t="str">
        <f>Clef_répartition[[#This Row],[Code_Nom]]&amp;"_"&amp;Clef_répartition[[#This Row],[Nombre]]&amp;"_"&amp;Clef_répartition[[#This Row],[Année]]</f>
        <v>ARASMAC_Association régionale pour l'action sociale Morges-Aubonne-Cossonay_7_2018</v>
      </c>
      <c r="H4307">
        <v>5426</v>
      </c>
      <c r="I4307" t="s">
        <v>31</v>
      </c>
      <c r="J4307">
        <v>2018</v>
      </c>
      <c r="K4307">
        <v>5.9041402324984411E-3</v>
      </c>
    </row>
    <row r="4308" spans="1:11" x14ac:dyDescent="0.25">
      <c r="A4308" t="s">
        <v>722</v>
      </c>
      <c r="B4308" t="s">
        <v>650</v>
      </c>
      <c r="C4308" t="s">
        <v>651</v>
      </c>
      <c r="D4308" t="str">
        <f>Clef_répartition[[#This Row],[Code association]]&amp;"_"&amp;Clef_répartition[[#This Row],[Nom association]]</f>
        <v>ARASMAC_Association régionale pour l'action sociale Morges-Aubonne-Cossonay</v>
      </c>
      <c r="E4308">
        <f>COUNTIFS(D$2:D4308,Clef_répartition[[#This Row],[Code_Nom]],J$2:J4308,Clef_répartition[[#This Row],[Année]])</f>
        <v>8</v>
      </c>
      <c r="F4308">
        <f>IF(Clef_répartition[[#This Row],[Code_Nom]]=D4307,F4307-1,(COUNTIFS(Clef_répartition[Code_Nom],Clef_répartition[[#This Row],[Code_Nom]],Clef_répartition[Année],Clef_répartition[[#This Row],[Année]])))</f>
        <v>49</v>
      </c>
      <c r="G4308" t="str">
        <f>Clef_répartition[[#This Row],[Code_Nom]]&amp;"_"&amp;Clef_répartition[[#This Row],[Nombre]]&amp;"_"&amp;Clef_répartition[[#This Row],[Année]]</f>
        <v>ARASMAC_Association régionale pour l'action sociale Morges-Aubonne-Cossonay_8_2018</v>
      </c>
      <c r="H4308">
        <v>5622</v>
      </c>
      <c r="I4308" t="s">
        <v>36</v>
      </c>
      <c r="J4308">
        <v>2018</v>
      </c>
      <c r="K4308">
        <v>6.6864693730365379E-3</v>
      </c>
    </row>
    <row r="4309" spans="1:11" x14ac:dyDescent="0.25">
      <c r="A4309" t="s">
        <v>722</v>
      </c>
      <c r="B4309" t="s">
        <v>650</v>
      </c>
      <c r="C4309" t="s">
        <v>651</v>
      </c>
      <c r="D4309" t="str">
        <f>Clef_répartition[[#This Row],[Code association]]&amp;"_"&amp;Clef_répartition[[#This Row],[Nom association]]</f>
        <v>ARASMAC_Association régionale pour l'action sociale Morges-Aubonne-Cossonay</v>
      </c>
      <c r="E4309">
        <f>COUNTIFS(D$2:D4309,Clef_répartition[[#This Row],[Code_Nom]],J$2:J4309,Clef_répartition[[#This Row],[Année]])</f>
        <v>9</v>
      </c>
      <c r="F4309">
        <f>IF(Clef_répartition[[#This Row],[Code_Nom]]=D4308,F4308-1,(COUNTIFS(Clef_répartition[Code_Nom],Clef_répartition[[#This Row],[Code_Nom]],Clef_répartition[Année],Clef_répartition[[#This Row],[Année]])))</f>
        <v>48</v>
      </c>
      <c r="G4309" t="str">
        <f>Clef_répartition[[#This Row],[Code_Nom]]&amp;"_"&amp;Clef_répartition[[#This Row],[Nombre]]&amp;"_"&amp;Clef_répartition[[#This Row],[Année]]</f>
        <v>ARASMAC_Association régionale pour l'action sociale Morges-Aubonne-Cossonay_9_2018</v>
      </c>
      <c r="H4309">
        <v>5623</v>
      </c>
      <c r="I4309" t="s">
        <v>39</v>
      </c>
      <c r="J4309">
        <v>2018</v>
      </c>
      <c r="K4309">
        <v>7.7988436197391426E-3</v>
      </c>
    </row>
    <row r="4310" spans="1:11" x14ac:dyDescent="0.25">
      <c r="A4310" t="s">
        <v>722</v>
      </c>
      <c r="B4310" t="s">
        <v>650</v>
      </c>
      <c r="C4310" t="s">
        <v>651</v>
      </c>
      <c r="D4310" t="str">
        <f>Clef_répartition[[#This Row],[Code association]]&amp;"_"&amp;Clef_répartition[[#This Row],[Nom association]]</f>
        <v>ARASMAC_Association régionale pour l'action sociale Morges-Aubonne-Cossonay</v>
      </c>
      <c r="E4310">
        <f>COUNTIFS(D$2:D4310,Clef_répartition[[#This Row],[Code_Nom]],J$2:J4310,Clef_répartition[[#This Row],[Année]])</f>
        <v>10</v>
      </c>
      <c r="F4310">
        <f>IF(Clef_répartition[[#This Row],[Code_Nom]]=D4309,F4309-1,(COUNTIFS(Clef_répartition[Code_Nom],Clef_répartition[[#This Row],[Code_Nom]],Clef_répartition[Année],Clef_répartition[[#This Row],[Année]])))</f>
        <v>47</v>
      </c>
      <c r="G4310" t="str">
        <f>Clef_répartition[[#This Row],[Code_Nom]]&amp;"_"&amp;Clef_répartition[[#This Row],[Nombre]]&amp;"_"&amp;Clef_répartition[[#This Row],[Année]]</f>
        <v>ARASMAC_Association régionale pour l'action sociale Morges-Aubonne-Cossonay_10_2018</v>
      </c>
      <c r="H4310">
        <v>5475</v>
      </c>
      <c r="I4310" t="s">
        <v>55</v>
      </c>
      <c r="J4310">
        <v>2018</v>
      </c>
      <c r="K4310">
        <v>1.7235688877479925E-3</v>
      </c>
    </row>
    <row r="4311" spans="1:11" x14ac:dyDescent="0.25">
      <c r="A4311" t="s">
        <v>722</v>
      </c>
      <c r="B4311" t="s">
        <v>650</v>
      </c>
      <c r="C4311" t="s">
        <v>651</v>
      </c>
      <c r="D4311" t="str">
        <f>Clef_répartition[[#This Row],[Code association]]&amp;"_"&amp;Clef_répartition[[#This Row],[Nom association]]</f>
        <v>ARASMAC_Association régionale pour l'action sociale Morges-Aubonne-Cossonay</v>
      </c>
      <c r="E4311">
        <f>COUNTIFS(D$2:D4311,Clef_répartition[[#This Row],[Code_Nom]],J$2:J4311,Clef_répartition[[#This Row],[Année]])</f>
        <v>11</v>
      </c>
      <c r="F4311">
        <f>IF(Clef_répartition[[#This Row],[Code_Nom]]=D4310,F4310-1,(COUNTIFS(Clef_répartition[Code_Nom],Clef_répartition[[#This Row],[Code_Nom]],Clef_répartition[Année],Clef_répartition[[#This Row],[Année]])))</f>
        <v>46</v>
      </c>
      <c r="G4311" t="str">
        <f>Clef_répartition[[#This Row],[Code_Nom]]&amp;"_"&amp;Clef_répartition[[#This Row],[Nombre]]&amp;"_"&amp;Clef_répartition[[#This Row],[Année]]</f>
        <v>ARASMAC_Association régionale pour l'action sociale Morges-Aubonne-Cossonay_11_2018</v>
      </c>
      <c r="H4311">
        <v>5476</v>
      </c>
      <c r="I4311" t="s">
        <v>64</v>
      </c>
      <c r="J4311">
        <v>2018</v>
      </c>
      <c r="K4311">
        <v>3.6427200606305088E-3</v>
      </c>
    </row>
    <row r="4312" spans="1:11" x14ac:dyDescent="0.25">
      <c r="A4312" t="s">
        <v>722</v>
      </c>
      <c r="B4312" t="s">
        <v>650</v>
      </c>
      <c r="C4312" t="s">
        <v>651</v>
      </c>
      <c r="D4312" t="str">
        <f>Clef_répartition[[#This Row],[Code association]]&amp;"_"&amp;Clef_répartition[[#This Row],[Nom association]]</f>
        <v>ARASMAC_Association régionale pour l'action sociale Morges-Aubonne-Cossonay</v>
      </c>
      <c r="E4312">
        <f>COUNTIFS(D$2:D4312,Clef_répartition[[#This Row],[Code_Nom]],J$2:J4312,Clef_répartition[[#This Row],[Année]])</f>
        <v>12</v>
      </c>
      <c r="F4312">
        <f>IF(Clef_répartition[[#This Row],[Code_Nom]]=D4311,F4311-1,(COUNTIFS(Clef_répartition[Code_Nom],Clef_répartition[[#This Row],[Code_Nom]],Clef_répartition[Année],Clef_répartition[[#This Row],[Année]])))</f>
        <v>45</v>
      </c>
      <c r="G4312" t="str">
        <f>Clef_répartition[[#This Row],[Code_Nom]]&amp;"_"&amp;Clef_répartition[[#This Row],[Nombre]]&amp;"_"&amp;Clef_répartition[[#This Row],[Année]]</f>
        <v>ARASMAC_Association régionale pour l'action sociale Morges-Aubonne-Cossonay_12_2018</v>
      </c>
      <c r="H4312">
        <v>5628</v>
      </c>
      <c r="I4312" t="s">
        <v>67</v>
      </c>
      <c r="J4312">
        <v>2018</v>
      </c>
      <c r="K4312">
        <v>4.1316757734668188E-3</v>
      </c>
    </row>
    <row r="4313" spans="1:11" x14ac:dyDescent="0.25">
      <c r="A4313" t="s">
        <v>722</v>
      </c>
      <c r="B4313" t="s">
        <v>650</v>
      </c>
      <c r="C4313" t="s">
        <v>651</v>
      </c>
      <c r="D4313" t="str">
        <f>Clef_répartition[[#This Row],[Code association]]&amp;"_"&amp;Clef_répartition[[#This Row],[Nom association]]</f>
        <v>ARASMAC_Association régionale pour l'action sociale Morges-Aubonne-Cossonay</v>
      </c>
      <c r="E4313">
        <f>COUNTIFS(D$2:D4313,Clef_répartition[[#This Row],[Code_Nom]],J$2:J4313,Clef_répartition[[#This Row],[Année]])</f>
        <v>13</v>
      </c>
      <c r="F4313">
        <f>IF(Clef_répartition[[#This Row],[Code_Nom]]=D4312,F4312-1,(COUNTIFS(Clef_répartition[Code_Nom],Clef_répartition[[#This Row],[Code_Nom]],Clef_répartition[Année],Clef_répartition[[#This Row],[Année]])))</f>
        <v>44</v>
      </c>
      <c r="G4313" t="str">
        <f>Clef_répartition[[#This Row],[Code_Nom]]&amp;"_"&amp;Clef_répartition[[#This Row],[Nombre]]&amp;"_"&amp;Clef_répartition[[#This Row],[Année]]</f>
        <v>ARASMAC_Association régionale pour l'action sociale Morges-Aubonne-Cossonay_13_2018</v>
      </c>
      <c r="H4313">
        <v>5629</v>
      </c>
      <c r="I4313" t="s">
        <v>68</v>
      </c>
      <c r="J4313">
        <v>2018</v>
      </c>
      <c r="K4313">
        <v>2.310315743151564E-3</v>
      </c>
    </row>
    <row r="4314" spans="1:11" x14ac:dyDescent="0.25">
      <c r="A4314" t="s">
        <v>722</v>
      </c>
      <c r="B4314" t="s">
        <v>650</v>
      </c>
      <c r="C4314" t="s">
        <v>651</v>
      </c>
      <c r="D4314" t="str">
        <f>Clef_répartition[[#This Row],[Code association]]&amp;"_"&amp;Clef_répartition[[#This Row],[Nom association]]</f>
        <v>ARASMAC_Association régionale pour l'action sociale Morges-Aubonne-Cossonay</v>
      </c>
      <c r="E4314">
        <f>COUNTIFS(D$2:D4314,Clef_répartition[[#This Row],[Code_Nom]],J$2:J4314,Clef_répartition[[#This Row],[Année]])</f>
        <v>14</v>
      </c>
      <c r="F4314">
        <f>IF(Clef_répartition[[#This Row],[Code_Nom]]=D4313,F4313-1,(COUNTIFS(Clef_répartition[Code_Nom],Clef_répartition[[#This Row],[Code_Nom]],Clef_répartition[Année],Clef_répartition[[#This Row],[Année]])))</f>
        <v>43</v>
      </c>
      <c r="G4314" t="str">
        <f>Clef_répartition[[#This Row],[Code_Nom]]&amp;"_"&amp;Clef_répartition[[#This Row],[Nombre]]&amp;"_"&amp;Clef_répartition[[#This Row],[Année]]</f>
        <v>ARASMAC_Association régionale pour l'action sociale Morges-Aubonne-Cossonay_14_2018</v>
      </c>
      <c r="H4314">
        <v>5477</v>
      </c>
      <c r="I4314" t="s">
        <v>79</v>
      </c>
      <c r="J4314">
        <v>2018</v>
      </c>
      <c r="K4314">
        <v>4.6548583862016706E-2</v>
      </c>
    </row>
    <row r="4315" spans="1:11" x14ac:dyDescent="0.25">
      <c r="A4315" t="s">
        <v>722</v>
      </c>
      <c r="B4315" t="s">
        <v>650</v>
      </c>
      <c r="C4315" t="s">
        <v>651</v>
      </c>
      <c r="D4315" t="str">
        <f>Clef_répartition[[#This Row],[Code association]]&amp;"_"&amp;Clef_répartition[[#This Row],[Nom association]]</f>
        <v>ARASMAC_Association régionale pour l'action sociale Morges-Aubonne-Cossonay</v>
      </c>
      <c r="E4315">
        <f>COUNTIFS(D$2:D4315,Clef_répartition[[#This Row],[Code_Nom]],J$2:J4315,Clef_répartition[[#This Row],[Année]])</f>
        <v>15</v>
      </c>
      <c r="F4315">
        <f>IF(Clef_répartition[[#This Row],[Code_Nom]]=D4314,F4314-1,(COUNTIFS(Clef_répartition[Code_Nom],Clef_répartition[[#This Row],[Code_Nom]],Clef_répartition[Année],Clef_répartition[[#This Row],[Année]])))</f>
        <v>42</v>
      </c>
      <c r="G4315" t="str">
        <f>Clef_répartition[[#This Row],[Code_Nom]]&amp;"_"&amp;Clef_répartition[[#This Row],[Nombre]]&amp;"_"&amp;Clef_répartition[[#This Row],[Année]]</f>
        <v>ARASMAC_Association régionale pour l'action sociale Morges-Aubonne-Cossonay_15_2018</v>
      </c>
      <c r="H4315">
        <v>5479</v>
      </c>
      <c r="I4315" t="s">
        <v>85</v>
      </c>
      <c r="J4315">
        <v>2018</v>
      </c>
      <c r="K4315">
        <v>5.8552446612148102E-3</v>
      </c>
    </row>
    <row r="4316" spans="1:11" x14ac:dyDescent="0.25">
      <c r="A4316" t="s">
        <v>722</v>
      </c>
      <c r="B4316" t="s">
        <v>650</v>
      </c>
      <c r="C4316" t="s">
        <v>651</v>
      </c>
      <c r="D4316" t="str">
        <f>Clef_répartition[[#This Row],[Code association]]&amp;"_"&amp;Clef_répartition[[#This Row],[Nom association]]</f>
        <v>ARASMAC_Association régionale pour l'action sociale Morges-Aubonne-Cossonay</v>
      </c>
      <c r="E4316">
        <f>COUNTIFS(D$2:D4316,Clef_répartition[[#This Row],[Code_Nom]],J$2:J4316,Clef_répartition[[#This Row],[Année]])</f>
        <v>16</v>
      </c>
      <c r="F4316">
        <f>IF(Clef_répartition[[#This Row],[Code_Nom]]=D4315,F4315-1,(COUNTIFS(Clef_répartition[Code_Nom],Clef_répartition[[#This Row],[Code_Nom]],Clef_répartition[Année],Clef_répartition[[#This Row],[Année]])))</f>
        <v>41</v>
      </c>
      <c r="G4316" t="str">
        <f>Clef_répartition[[#This Row],[Code_Nom]]&amp;"_"&amp;Clef_répartition[[#This Row],[Nombre]]&amp;"_"&amp;Clef_répartition[[#This Row],[Année]]</f>
        <v>ARASMAC_Association régionale pour l'action sociale Morges-Aubonne-Cossonay_16_2018</v>
      </c>
      <c r="H4316">
        <v>5631</v>
      </c>
      <c r="I4316" t="s">
        <v>92</v>
      </c>
      <c r="J4316">
        <v>2018</v>
      </c>
      <c r="K4316">
        <v>9.4612930433825952E-3</v>
      </c>
    </row>
    <row r="4317" spans="1:11" x14ac:dyDescent="0.25">
      <c r="A4317" t="s">
        <v>722</v>
      </c>
      <c r="B4317" t="s">
        <v>650</v>
      </c>
      <c r="C4317" t="s">
        <v>651</v>
      </c>
      <c r="D4317" t="str">
        <f>Clef_répartition[[#This Row],[Code association]]&amp;"_"&amp;Clef_répartition[[#This Row],[Nom association]]</f>
        <v>ARASMAC_Association régionale pour l'action sociale Morges-Aubonne-Cossonay</v>
      </c>
      <c r="E4317">
        <f>COUNTIFS(D$2:D4317,Clef_répartition[[#This Row],[Code_Nom]],J$2:J4317,Clef_répartition[[#This Row],[Année]])</f>
        <v>17</v>
      </c>
      <c r="F4317">
        <f>IF(Clef_répartition[[#This Row],[Code_Nom]]=D4316,F4316-1,(COUNTIFS(Clef_répartition[Code_Nom],Clef_répartition[[#This Row],[Code_Nom]],Clef_répartition[Année],Clef_répartition[[#This Row],[Année]])))</f>
        <v>40</v>
      </c>
      <c r="G4317" t="str">
        <f>Clef_répartition[[#This Row],[Code_Nom]]&amp;"_"&amp;Clef_répartition[[#This Row],[Nombre]]&amp;"_"&amp;Clef_répartition[[#This Row],[Année]]</f>
        <v>ARASMAC_Association régionale pour l'action sociale Morges-Aubonne-Cossonay_17_2018</v>
      </c>
      <c r="H4317">
        <v>5632</v>
      </c>
      <c r="I4317" t="s">
        <v>93</v>
      </c>
      <c r="J4317">
        <v>2018</v>
      </c>
      <c r="K4317">
        <v>1.9729363012945103E-2</v>
      </c>
    </row>
    <row r="4318" spans="1:11" x14ac:dyDescent="0.25">
      <c r="A4318" t="s">
        <v>722</v>
      </c>
      <c r="B4318" t="s">
        <v>650</v>
      </c>
      <c r="C4318" t="s">
        <v>651</v>
      </c>
      <c r="D4318" t="str">
        <f>Clef_répartition[[#This Row],[Code association]]&amp;"_"&amp;Clef_répartition[[#This Row],[Nom association]]</f>
        <v>ARASMAC_Association régionale pour l'action sociale Morges-Aubonne-Cossonay</v>
      </c>
      <c r="E4318">
        <f>COUNTIFS(D$2:D4318,Clef_répartition[[#This Row],[Code_Nom]],J$2:J4318,Clef_répartition[[#This Row],[Année]])</f>
        <v>18</v>
      </c>
      <c r="F4318">
        <f>IF(Clef_répartition[[#This Row],[Code_Nom]]=D4317,F4317-1,(COUNTIFS(Clef_répartition[Code_Nom],Clef_répartition[[#This Row],[Code_Nom]],Clef_répartition[Année],Clef_répartition[[#This Row],[Année]])))</f>
        <v>39</v>
      </c>
      <c r="G4318" t="str">
        <f>Clef_répartition[[#This Row],[Code_Nom]]&amp;"_"&amp;Clef_répartition[[#This Row],[Nombre]]&amp;"_"&amp;Clef_répartition[[#This Row],[Année]]</f>
        <v>ARASMAC_Association régionale pour l'action sociale Morges-Aubonne-Cossonay_18_2018</v>
      </c>
      <c r="H4318">
        <v>5481</v>
      </c>
      <c r="I4318" t="s">
        <v>94</v>
      </c>
      <c r="J4318">
        <v>2018</v>
      </c>
      <c r="K4318">
        <v>2.7992714559878736E-3</v>
      </c>
    </row>
    <row r="4319" spans="1:11" x14ac:dyDescent="0.25">
      <c r="A4319" t="s">
        <v>722</v>
      </c>
      <c r="B4319" t="s">
        <v>650</v>
      </c>
      <c r="C4319" t="s">
        <v>651</v>
      </c>
      <c r="D4319" t="str">
        <f>Clef_répartition[[#This Row],[Code association]]&amp;"_"&amp;Clef_répartition[[#This Row],[Nom association]]</f>
        <v>ARASMAC_Association régionale pour l'action sociale Morges-Aubonne-Cossonay</v>
      </c>
      <c r="E4319">
        <f>COUNTIFS(D$2:D4319,Clef_répartition[[#This Row],[Code_Nom]],J$2:J4319,Clef_répartition[[#This Row],[Année]])</f>
        <v>19</v>
      </c>
      <c r="F4319">
        <f>IF(Clef_répartition[[#This Row],[Code_Nom]]=D4318,F4318-1,(COUNTIFS(Clef_répartition[Code_Nom],Clef_répartition[[#This Row],[Code_Nom]],Clef_répartition[Année],Clef_répartition[[#This Row],[Année]])))</f>
        <v>38</v>
      </c>
      <c r="G4319" t="str">
        <f>Clef_répartition[[#This Row],[Code_Nom]]&amp;"_"&amp;Clef_répartition[[#This Row],[Nombre]]&amp;"_"&amp;Clef_répartition[[#This Row],[Année]]</f>
        <v>ARASMAC_Association régionale pour l'action sociale Morges-Aubonne-Cossonay_19_2018</v>
      </c>
      <c r="H4319">
        <v>5633</v>
      </c>
      <c r="I4319" t="s">
        <v>100</v>
      </c>
      <c r="J4319">
        <v>2018</v>
      </c>
      <c r="K4319">
        <v>3.3701272507242655E-2</v>
      </c>
    </row>
    <row r="4320" spans="1:11" x14ac:dyDescent="0.25">
      <c r="A4320" t="s">
        <v>722</v>
      </c>
      <c r="B4320" t="s">
        <v>650</v>
      </c>
      <c r="C4320" t="s">
        <v>651</v>
      </c>
      <c r="D4320" t="str">
        <f>Clef_répartition[[#This Row],[Code association]]&amp;"_"&amp;Clef_répartition[[#This Row],[Nom association]]</f>
        <v>ARASMAC_Association régionale pour l'action sociale Morges-Aubonne-Cossonay</v>
      </c>
      <c r="E4320">
        <f>COUNTIFS(D$2:D4320,Clef_répartition[[#This Row],[Code_Nom]],J$2:J4320,Clef_répartition[[#This Row],[Année]])</f>
        <v>20</v>
      </c>
      <c r="F4320">
        <f>IF(Clef_répartition[[#This Row],[Code_Nom]]=D4319,F4319-1,(COUNTIFS(Clef_répartition[Code_Nom],Clef_répartition[[#This Row],[Code_Nom]],Clef_répartition[Année],Clef_répartition[[#This Row],[Année]])))</f>
        <v>37</v>
      </c>
      <c r="G4320" t="str">
        <f>Clef_répartition[[#This Row],[Code_Nom]]&amp;"_"&amp;Clef_répartition[[#This Row],[Nombre]]&amp;"_"&amp;Clef_répartition[[#This Row],[Année]]</f>
        <v>ARASMAC_Association régionale pour l'action sociale Morges-Aubonne-Cossonay_20_2018</v>
      </c>
      <c r="H4320">
        <v>5634</v>
      </c>
      <c r="I4320" t="s">
        <v>101</v>
      </c>
      <c r="J4320">
        <v>2018</v>
      </c>
      <c r="K4320">
        <v>3.3151197330301814E-2</v>
      </c>
    </row>
    <row r="4321" spans="1:11" x14ac:dyDescent="0.25">
      <c r="A4321" t="s">
        <v>722</v>
      </c>
      <c r="B4321" t="s">
        <v>650</v>
      </c>
      <c r="C4321" t="s">
        <v>651</v>
      </c>
      <c r="D4321" t="str">
        <f>Clef_répartition[[#This Row],[Code association]]&amp;"_"&amp;Clef_répartition[[#This Row],[Nom association]]</f>
        <v>ARASMAC_Association régionale pour l'action sociale Morges-Aubonne-Cossonay</v>
      </c>
      <c r="E4321">
        <f>COUNTIFS(D$2:D4321,Clef_répartition[[#This Row],[Code_Nom]],J$2:J4321,Clef_répartition[[#This Row],[Année]])</f>
        <v>21</v>
      </c>
      <c r="F4321">
        <f>IF(Clef_répartition[[#This Row],[Code_Nom]]=D4320,F4320-1,(COUNTIFS(Clef_répartition[Code_Nom],Clef_répartition[[#This Row],[Code_Nom]],Clef_répartition[Année],Clef_répartition[[#This Row],[Année]])))</f>
        <v>36</v>
      </c>
      <c r="G4321" t="str">
        <f>Clef_répartition[[#This Row],[Code_Nom]]&amp;"_"&amp;Clef_répartition[[#This Row],[Nombre]]&amp;"_"&amp;Clef_répartition[[#This Row],[Année]]</f>
        <v>ARASMAC_Association régionale pour l'action sociale Morges-Aubonne-Cossonay_21_2018</v>
      </c>
      <c r="H4321">
        <v>5482</v>
      </c>
      <c r="I4321" t="s">
        <v>102</v>
      </c>
      <c r="J4321">
        <v>2018</v>
      </c>
      <c r="K4321">
        <v>1.3336267067610352E-2</v>
      </c>
    </row>
    <row r="4322" spans="1:11" x14ac:dyDescent="0.25">
      <c r="A4322" t="s">
        <v>722</v>
      </c>
      <c r="B4322" t="s">
        <v>650</v>
      </c>
      <c r="C4322" t="s">
        <v>651</v>
      </c>
      <c r="D4322" t="str">
        <f>Clef_répartition[[#This Row],[Code association]]&amp;"_"&amp;Clef_répartition[[#This Row],[Nom association]]</f>
        <v>ARASMAC_Association régionale pour l'action sociale Morges-Aubonne-Cossonay</v>
      </c>
      <c r="E4322">
        <f>COUNTIFS(D$2:D4322,Clef_répartition[[#This Row],[Code_Nom]],J$2:J4322,Clef_répartition[[#This Row],[Année]])</f>
        <v>22</v>
      </c>
      <c r="F4322">
        <f>IF(Clef_répartition[[#This Row],[Code_Nom]]=D4321,F4321-1,(COUNTIFS(Clef_répartition[Code_Nom],Clef_répartition[[#This Row],[Code_Nom]],Clef_répartition[Année],Clef_répartition[[#This Row],[Année]])))</f>
        <v>35</v>
      </c>
      <c r="G4322" t="str">
        <f>Clef_répartition[[#This Row],[Code_Nom]]&amp;"_"&amp;Clef_répartition[[#This Row],[Nombre]]&amp;"_"&amp;Clef_répartition[[#This Row],[Année]]</f>
        <v>ARASMAC_Association régionale pour l'action sociale Morges-Aubonne-Cossonay_22_2018</v>
      </c>
      <c r="H4322">
        <v>5636</v>
      </c>
      <c r="I4322" t="s">
        <v>109</v>
      </c>
      <c r="J4322">
        <v>2018</v>
      </c>
      <c r="K4322">
        <v>3.5547080323199733E-2</v>
      </c>
    </row>
    <row r="4323" spans="1:11" x14ac:dyDescent="0.25">
      <c r="A4323" t="s">
        <v>722</v>
      </c>
      <c r="B4323" t="s">
        <v>650</v>
      </c>
      <c r="C4323" t="s">
        <v>651</v>
      </c>
      <c r="D4323" t="str">
        <f>Clef_répartition[[#This Row],[Code association]]&amp;"_"&amp;Clef_répartition[[#This Row],[Nom association]]</f>
        <v>ARASMAC_Association régionale pour l'action sociale Morges-Aubonne-Cossonay</v>
      </c>
      <c r="E4323">
        <f>COUNTIFS(D$2:D4323,Clef_répartition[[#This Row],[Code_Nom]],J$2:J4323,Clef_répartition[[#This Row],[Année]])</f>
        <v>23</v>
      </c>
      <c r="F4323">
        <f>IF(Clef_répartition[[#This Row],[Code_Nom]]=D4322,F4322-1,(COUNTIFS(Clef_répartition[Code_Nom],Clef_répartition[[#This Row],[Code_Nom]],Clef_répartition[Année],Clef_répartition[[#This Row],[Année]])))</f>
        <v>34</v>
      </c>
      <c r="G4323" t="str">
        <f>Clef_répartition[[#This Row],[Code_Nom]]&amp;"_"&amp;Clef_répartition[[#This Row],[Nombre]]&amp;"_"&amp;Clef_répartition[[#This Row],[Année]]</f>
        <v>ARASMAC_Association régionale pour l'action sociale Morges-Aubonne-Cossonay_23_2018</v>
      </c>
      <c r="H4323">
        <v>5427</v>
      </c>
      <c r="I4323" t="s">
        <v>112</v>
      </c>
      <c r="J4323">
        <v>2018</v>
      </c>
      <c r="K4323">
        <v>1.0940384074712432E-2</v>
      </c>
    </row>
    <row r="4324" spans="1:11" x14ac:dyDescent="0.25">
      <c r="A4324" t="s">
        <v>722</v>
      </c>
      <c r="B4324" t="s">
        <v>650</v>
      </c>
      <c r="C4324" t="s">
        <v>651</v>
      </c>
      <c r="D4324" t="str">
        <f>Clef_répartition[[#This Row],[Code association]]&amp;"_"&amp;Clef_répartition[[#This Row],[Nom association]]</f>
        <v>ARASMAC_Association régionale pour l'action sociale Morges-Aubonne-Cossonay</v>
      </c>
      <c r="E4324">
        <f>COUNTIFS(D$2:D4324,Clef_répartition[[#This Row],[Code_Nom]],J$2:J4324,Clef_répartition[[#This Row],[Année]])</f>
        <v>24</v>
      </c>
      <c r="F4324">
        <f>IF(Clef_répartition[[#This Row],[Code_Nom]]=D4323,F4323-1,(COUNTIFS(Clef_répartition[Code_Nom],Clef_répartition[[#This Row],[Code_Nom]],Clef_répartition[Année],Clef_répartition[[#This Row],[Année]])))</f>
        <v>33</v>
      </c>
      <c r="G4324" t="str">
        <f>Clef_répartition[[#This Row],[Code_Nom]]&amp;"_"&amp;Clef_répartition[[#This Row],[Nombre]]&amp;"_"&amp;Clef_répartition[[#This Row],[Année]]</f>
        <v>ARASMAC_Association régionale pour l'action sociale Morges-Aubonne-Cossonay_24_2018</v>
      </c>
      <c r="H4324">
        <v>5483</v>
      </c>
      <c r="I4324" t="s">
        <v>113</v>
      </c>
      <c r="J4324">
        <v>2018</v>
      </c>
      <c r="K4324">
        <v>3.9360934883322946E-3</v>
      </c>
    </row>
    <row r="4325" spans="1:11" x14ac:dyDescent="0.25">
      <c r="A4325" t="s">
        <v>722</v>
      </c>
      <c r="B4325" t="s">
        <v>650</v>
      </c>
      <c r="C4325" t="s">
        <v>651</v>
      </c>
      <c r="D4325" t="str">
        <f>Clef_répartition[[#This Row],[Code association]]&amp;"_"&amp;Clef_répartition[[#This Row],[Nom association]]</f>
        <v>ARASMAC_Association régionale pour l'action sociale Morges-Aubonne-Cossonay</v>
      </c>
      <c r="E4325">
        <f>COUNTIFS(D$2:D4325,Clef_répartition[[#This Row],[Code_Nom]],J$2:J4325,Clef_répartition[[#This Row],[Année]])</f>
        <v>25</v>
      </c>
      <c r="F4325">
        <f>IF(Clef_répartition[[#This Row],[Code_Nom]]=D4324,F4324-1,(COUNTIFS(Clef_répartition[Code_Nom],Clef_répartition[[#This Row],[Code_Nom]],Clef_répartition[Année],Clef_répartition[[#This Row],[Année]])))</f>
        <v>32</v>
      </c>
      <c r="G4325" t="str">
        <f>Clef_répartition[[#This Row],[Code_Nom]]&amp;"_"&amp;Clef_répartition[[#This Row],[Nombre]]&amp;"_"&amp;Clef_répartition[[#This Row],[Année]]</f>
        <v>ARASMAC_Association régionale pour l'action sociale Morges-Aubonne-Cossonay_25_2018</v>
      </c>
      <c r="H4325">
        <v>5428</v>
      </c>
      <c r="I4325" t="s">
        <v>123</v>
      </c>
      <c r="J4325">
        <v>2018</v>
      </c>
      <c r="K4325">
        <v>2.464336792695002E-2</v>
      </c>
    </row>
    <row r="4326" spans="1:11" x14ac:dyDescent="0.25">
      <c r="A4326" t="s">
        <v>722</v>
      </c>
      <c r="B4326" t="s">
        <v>650</v>
      </c>
      <c r="C4326" t="s">
        <v>651</v>
      </c>
      <c r="D4326" t="str">
        <f>Clef_répartition[[#This Row],[Code association]]&amp;"_"&amp;Clef_répartition[[#This Row],[Nom association]]</f>
        <v>ARASMAC_Association régionale pour l'action sociale Morges-Aubonne-Cossonay</v>
      </c>
      <c r="E4326">
        <f>COUNTIFS(D$2:D4326,Clef_répartition[[#This Row],[Code_Nom]],J$2:J4326,Clef_répartition[[#This Row],[Année]])</f>
        <v>26</v>
      </c>
      <c r="F4326">
        <f>IF(Clef_répartition[[#This Row],[Code_Nom]]=D4325,F4325-1,(COUNTIFS(Clef_répartition[Code_Nom],Clef_répartition[[#This Row],[Code_Nom]],Clef_répartition[Année],Clef_répartition[[#This Row],[Année]])))</f>
        <v>31</v>
      </c>
      <c r="G4326" t="str">
        <f>Clef_répartition[[#This Row],[Code_Nom]]&amp;"_"&amp;Clef_répartition[[#This Row],[Nombre]]&amp;"_"&amp;Clef_répartition[[#This Row],[Année]]</f>
        <v>ARASMAC_Association régionale pour l'action sociale Morges-Aubonne-Cossonay_26_2018</v>
      </c>
      <c r="H4326">
        <v>5484</v>
      </c>
      <c r="I4326" t="s">
        <v>127</v>
      </c>
      <c r="J4326">
        <v>2018</v>
      </c>
      <c r="K4326">
        <v>1.1221533609593312E-2</v>
      </c>
    </row>
    <row r="4327" spans="1:11" x14ac:dyDescent="0.25">
      <c r="A4327" t="s">
        <v>722</v>
      </c>
      <c r="B4327" t="s">
        <v>650</v>
      </c>
      <c r="C4327" t="s">
        <v>651</v>
      </c>
      <c r="D4327" t="str">
        <f>Clef_répartition[[#This Row],[Code association]]&amp;"_"&amp;Clef_répartition[[#This Row],[Nom association]]</f>
        <v>ARASMAC_Association régionale pour l'action sociale Morges-Aubonne-Cossonay</v>
      </c>
      <c r="E4327">
        <f>COUNTIFS(D$2:D4327,Clef_répartition[[#This Row],[Code_Nom]],J$2:J4327,Clef_répartition[[#This Row],[Année]])</f>
        <v>27</v>
      </c>
      <c r="F4327">
        <f>IF(Clef_répartition[[#This Row],[Code_Nom]]=D4326,F4326-1,(COUNTIFS(Clef_répartition[Code_Nom],Clef_répartition[[#This Row],[Code_Nom]],Clef_répartition[Année],Clef_répartition[[#This Row],[Année]])))</f>
        <v>30</v>
      </c>
      <c r="G4327" t="str">
        <f>Clef_répartition[[#This Row],[Code_Nom]]&amp;"_"&amp;Clef_répartition[[#This Row],[Nombre]]&amp;"_"&amp;Clef_répartition[[#This Row],[Année]]</f>
        <v>ARASMAC_Association régionale pour l'action sociale Morges-Aubonne-Cossonay_27_2018</v>
      </c>
      <c r="H4327">
        <v>5485</v>
      </c>
      <c r="I4327" t="s">
        <v>129</v>
      </c>
      <c r="J4327">
        <v>2018</v>
      </c>
      <c r="K4327">
        <v>4.9262288068258218E-3</v>
      </c>
    </row>
    <row r="4328" spans="1:11" x14ac:dyDescent="0.25">
      <c r="A4328" t="s">
        <v>722</v>
      </c>
      <c r="B4328" t="s">
        <v>650</v>
      </c>
      <c r="C4328" t="s">
        <v>651</v>
      </c>
      <c r="D4328" t="str">
        <f>Clef_répartition[[#This Row],[Code association]]&amp;"_"&amp;Clef_répartition[[#This Row],[Nom association]]</f>
        <v>ARASMAC_Association régionale pour l'action sociale Morges-Aubonne-Cossonay</v>
      </c>
      <c r="E4328">
        <f>COUNTIFS(D$2:D4328,Clef_répartition[[#This Row],[Code_Nom]],J$2:J4328,Clef_répartition[[#This Row],[Année]])</f>
        <v>28</v>
      </c>
      <c r="F4328">
        <f>IF(Clef_répartition[[#This Row],[Code_Nom]]=D4327,F4327-1,(COUNTIFS(Clef_répartition[Code_Nom],Clef_répartition[[#This Row],[Code_Nom]],Clef_répartition[Année],Clef_répartition[[#This Row],[Année]])))</f>
        <v>29</v>
      </c>
      <c r="G4328" t="str">
        <f>Clef_répartition[[#This Row],[Code_Nom]]&amp;"_"&amp;Clef_répartition[[#This Row],[Nombre]]&amp;"_"&amp;Clef_répartition[[#This Row],[Année]]</f>
        <v>ARASMAC_Association régionale pour l'action sociale Morges-Aubonne-Cossonay_28_2018</v>
      </c>
      <c r="H4328">
        <v>5656</v>
      </c>
      <c r="I4328" t="s">
        <v>135</v>
      </c>
      <c r="J4328">
        <v>2018</v>
      </c>
      <c r="K4328">
        <v>4.9188944711332776E-2</v>
      </c>
    </row>
    <row r="4329" spans="1:11" x14ac:dyDescent="0.25">
      <c r="A4329" t="s">
        <v>722</v>
      </c>
      <c r="B4329" t="s">
        <v>650</v>
      </c>
      <c r="C4329" t="s">
        <v>651</v>
      </c>
      <c r="D4329" t="str">
        <f>Clef_répartition[[#This Row],[Code association]]&amp;"_"&amp;Clef_répartition[[#This Row],[Nom association]]</f>
        <v>ARASMAC_Association régionale pour l'action sociale Morges-Aubonne-Cossonay</v>
      </c>
      <c r="E4329">
        <f>COUNTIFS(D$2:D4329,Clef_répartition[[#This Row],[Code_Nom]],J$2:J4329,Clef_répartition[[#This Row],[Année]])</f>
        <v>29</v>
      </c>
      <c r="F4329">
        <f>IF(Clef_répartition[[#This Row],[Code_Nom]]=D4328,F4328-1,(COUNTIFS(Clef_répartition[Code_Nom],Clef_répartition[[#This Row],[Code_Nom]],Clef_répartition[Année],Clef_répartition[[#This Row],[Année]])))</f>
        <v>28</v>
      </c>
      <c r="G4329" t="str">
        <f>Clef_répartition[[#This Row],[Code_Nom]]&amp;"_"&amp;Clef_répartition[[#This Row],[Nombre]]&amp;"_"&amp;Clef_répartition[[#This Row],[Année]]</f>
        <v>ARASMAC_Association régionale pour l'action sociale Morges-Aubonne-Cossonay_29_2018</v>
      </c>
      <c r="H4329">
        <v>5474</v>
      </c>
      <c r="I4329" t="s">
        <v>146</v>
      </c>
      <c r="J4329">
        <v>2018</v>
      </c>
      <c r="K4329">
        <v>5.1340349847812539E-3</v>
      </c>
    </row>
    <row r="4330" spans="1:11" x14ac:dyDescent="0.25">
      <c r="A4330" t="s">
        <v>722</v>
      </c>
      <c r="B4330" t="s">
        <v>650</v>
      </c>
      <c r="C4330" t="s">
        <v>651</v>
      </c>
      <c r="D4330" t="str">
        <f>Clef_répartition[[#This Row],[Code association]]&amp;"_"&amp;Clef_répartition[[#This Row],[Nom association]]</f>
        <v>ARASMAC_Association régionale pour l'action sociale Morges-Aubonne-Cossonay</v>
      </c>
      <c r="E4330">
        <f>COUNTIFS(D$2:D4330,Clef_répartition[[#This Row],[Code_Nom]],J$2:J4330,Clef_répartition[[#This Row],[Année]])</f>
        <v>30</v>
      </c>
      <c r="F4330">
        <f>IF(Clef_répartition[[#This Row],[Code_Nom]]=D4329,F4329-1,(COUNTIFS(Clef_répartition[Code_Nom],Clef_répartition[[#This Row],[Code_Nom]],Clef_répartition[Année],Clef_répartition[[#This Row],[Année]])))</f>
        <v>27</v>
      </c>
      <c r="G4330" t="str">
        <f>Clef_répartition[[#This Row],[Code_Nom]]&amp;"_"&amp;Clef_répartition[[#This Row],[Nombre]]&amp;"_"&amp;Clef_répartition[[#This Row],[Année]]</f>
        <v>ARASMAC_Association régionale pour l'action sociale Morges-Aubonne-Cossonay_30_2018</v>
      </c>
      <c r="H4330">
        <v>5498</v>
      </c>
      <c r="I4330" t="s">
        <v>149</v>
      </c>
      <c r="J4330">
        <v>2018</v>
      </c>
      <c r="K4330">
        <v>3.189213636974831E-2</v>
      </c>
    </row>
    <row r="4331" spans="1:11" x14ac:dyDescent="0.25">
      <c r="A4331" t="s">
        <v>722</v>
      </c>
      <c r="B4331" t="s">
        <v>650</v>
      </c>
      <c r="C4331" t="s">
        <v>651</v>
      </c>
      <c r="D4331" t="str">
        <f>Clef_répartition[[#This Row],[Code association]]&amp;"_"&amp;Clef_répartition[[#This Row],[Nom association]]</f>
        <v>ARASMAC_Association régionale pour l'action sociale Morges-Aubonne-Cossonay</v>
      </c>
      <c r="E4331">
        <f>COUNTIFS(D$2:D4331,Clef_répartition[[#This Row],[Code_Nom]],J$2:J4331,Clef_répartition[[#This Row],[Année]])</f>
        <v>31</v>
      </c>
      <c r="F4331">
        <f>IF(Clef_répartition[[#This Row],[Code_Nom]]=D4330,F4330-1,(COUNTIFS(Clef_répartition[Code_Nom],Clef_répartition[[#This Row],[Code_Nom]],Clef_répartition[Année],Clef_répartition[[#This Row],[Année]])))</f>
        <v>26</v>
      </c>
      <c r="G4331" t="str">
        <f>Clef_répartition[[#This Row],[Code_Nom]]&amp;"_"&amp;Clef_répartition[[#This Row],[Nombre]]&amp;"_"&amp;Clef_répartition[[#This Row],[Année]]</f>
        <v>ARASMAC_Association régionale pour l'action sociale Morges-Aubonne-Cossonay_31_2018</v>
      </c>
      <c r="H4331">
        <v>5637</v>
      </c>
      <c r="I4331" t="s">
        <v>153</v>
      </c>
      <c r="J4331">
        <v>2018</v>
      </c>
      <c r="K4331">
        <v>1.2309460070654102E-2</v>
      </c>
    </row>
    <row r="4332" spans="1:11" x14ac:dyDescent="0.25">
      <c r="A4332" t="s">
        <v>722</v>
      </c>
      <c r="B4332" t="s">
        <v>650</v>
      </c>
      <c r="C4332" t="s">
        <v>651</v>
      </c>
      <c r="D4332" t="str">
        <f>Clef_répartition[[#This Row],[Code association]]&amp;"_"&amp;Clef_répartition[[#This Row],[Nom association]]</f>
        <v>ARASMAC_Association régionale pour l'action sociale Morges-Aubonne-Cossonay</v>
      </c>
      <c r="E4332">
        <f>COUNTIFS(D$2:D4332,Clef_répartition[[#This Row],[Code_Nom]],J$2:J4332,Clef_répartition[[#This Row],[Année]])</f>
        <v>32</v>
      </c>
      <c r="F4332">
        <f>IF(Clef_répartition[[#This Row],[Code_Nom]]=D4331,F4331-1,(COUNTIFS(Clef_répartition[Code_Nom],Clef_répartition[[#This Row],[Code_Nom]],Clef_répartition[Année],Clef_répartition[[#This Row],[Année]])))</f>
        <v>25</v>
      </c>
      <c r="G4332" t="str">
        <f>Clef_répartition[[#This Row],[Code_Nom]]&amp;"_"&amp;Clef_répartition[[#This Row],[Nombre]]&amp;"_"&amp;Clef_répartition[[#This Row],[Année]]</f>
        <v>ARASMAC_Association régionale pour l'action sociale Morges-Aubonne-Cossonay_32_2018</v>
      </c>
      <c r="H4332">
        <v>5486</v>
      </c>
      <c r="I4332" t="s">
        <v>145</v>
      </c>
      <c r="J4332">
        <v>2018</v>
      </c>
      <c r="K4332">
        <v>1.2285012285012286E-2</v>
      </c>
    </row>
    <row r="4333" spans="1:11" x14ac:dyDescent="0.25">
      <c r="A4333" t="s">
        <v>722</v>
      </c>
      <c r="B4333" t="s">
        <v>650</v>
      </c>
      <c r="C4333" t="s">
        <v>651</v>
      </c>
      <c r="D4333" t="str">
        <f>Clef_répartition[[#This Row],[Code association]]&amp;"_"&amp;Clef_répartition[[#This Row],[Nom association]]</f>
        <v>ARASMAC_Association régionale pour l'action sociale Morges-Aubonne-Cossonay</v>
      </c>
      <c r="E4333">
        <f>COUNTIFS(D$2:D4333,Clef_répartition[[#This Row],[Code_Nom]],J$2:J4333,Clef_répartition[[#This Row],[Année]])</f>
        <v>33</v>
      </c>
      <c r="F4333">
        <f>IF(Clef_répartition[[#This Row],[Code_Nom]]=D4332,F4332-1,(COUNTIFS(Clef_répartition[Code_Nom],Clef_répartition[[#This Row],[Code_Nom]],Clef_répartition[Année],Clef_répartition[[#This Row],[Année]])))</f>
        <v>24</v>
      </c>
      <c r="G4333" t="str">
        <f>Clef_répartition[[#This Row],[Code_Nom]]&amp;"_"&amp;Clef_répartition[[#This Row],[Nombre]]&amp;"_"&amp;Clef_répartition[[#This Row],[Année]]</f>
        <v>ARASMAC_Association régionale pour l'action sociale Morges-Aubonne-Cossonay_33_2018</v>
      </c>
      <c r="H4333">
        <v>5638</v>
      </c>
      <c r="I4333" t="s">
        <v>161</v>
      </c>
      <c r="J4333">
        <v>2018</v>
      </c>
      <c r="K4333">
        <v>3.0461940909702109E-2</v>
      </c>
    </row>
    <row r="4334" spans="1:11" x14ac:dyDescent="0.25">
      <c r="A4334" t="s">
        <v>722</v>
      </c>
      <c r="B4334" t="s">
        <v>650</v>
      </c>
      <c r="C4334" t="s">
        <v>651</v>
      </c>
      <c r="D4334" t="str">
        <f>Clef_répartition[[#This Row],[Code association]]&amp;"_"&amp;Clef_répartition[[#This Row],[Nom association]]</f>
        <v>ARASMAC_Association régionale pour l'action sociale Morges-Aubonne-Cossonay</v>
      </c>
      <c r="E4334">
        <f>COUNTIFS(D$2:D4334,Clef_répartition[[#This Row],[Code_Nom]],J$2:J4334,Clef_répartition[[#This Row],[Année]])</f>
        <v>34</v>
      </c>
      <c r="F4334">
        <f>IF(Clef_répartition[[#This Row],[Code_Nom]]=D4333,F4333-1,(COUNTIFS(Clef_répartition[Code_Nom],Clef_répartition[[#This Row],[Code_Nom]],Clef_répartition[Année],Clef_répartition[[#This Row],[Année]])))</f>
        <v>23</v>
      </c>
      <c r="G4334" t="str">
        <f>Clef_répartition[[#This Row],[Code_Nom]]&amp;"_"&amp;Clef_répartition[[#This Row],[Nombre]]&amp;"_"&amp;Clef_répartition[[#This Row],[Année]]</f>
        <v>ARASMAC_Association régionale pour l'action sociale Morges-Aubonne-Cossonay_34_2018</v>
      </c>
      <c r="H4334">
        <v>5639</v>
      </c>
      <c r="I4334" t="s">
        <v>166</v>
      </c>
      <c r="J4334">
        <v>2018</v>
      </c>
      <c r="K4334">
        <v>9.7179947926216582E-3</v>
      </c>
    </row>
    <row r="4335" spans="1:11" x14ac:dyDescent="0.25">
      <c r="A4335" t="s">
        <v>722</v>
      </c>
      <c r="B4335" t="s">
        <v>650</v>
      </c>
      <c r="C4335" t="s">
        <v>651</v>
      </c>
      <c r="D4335" t="str">
        <f>Clef_répartition[[#This Row],[Code association]]&amp;"_"&amp;Clef_répartition[[#This Row],[Nom association]]</f>
        <v>ARASMAC_Association régionale pour l'action sociale Morges-Aubonne-Cossonay</v>
      </c>
      <c r="E4335">
        <f>COUNTIFS(D$2:D4335,Clef_répartition[[#This Row],[Code_Nom]],J$2:J4335,Clef_répartition[[#This Row],[Année]])</f>
        <v>35</v>
      </c>
      <c r="F4335">
        <f>IF(Clef_répartition[[#This Row],[Code_Nom]]=D4334,F4334-1,(COUNTIFS(Clef_répartition[Code_Nom],Clef_répartition[[#This Row],[Code_Nom]],Clef_répartition[Année],Clef_répartition[[#This Row],[Année]])))</f>
        <v>22</v>
      </c>
      <c r="G4335" t="str">
        <f>Clef_répartition[[#This Row],[Code_Nom]]&amp;"_"&amp;Clef_répartition[[#This Row],[Nombre]]&amp;"_"&amp;Clef_répartition[[#This Row],[Année]]</f>
        <v>ARASMAC_Association régionale pour l'action sociale Morges-Aubonne-Cossonay_35_2018</v>
      </c>
      <c r="H4335">
        <v>5640</v>
      </c>
      <c r="I4335" t="s">
        <v>168</v>
      </c>
      <c r="J4335">
        <v>2018</v>
      </c>
      <c r="K4335">
        <v>8.1533365115454663E-3</v>
      </c>
    </row>
    <row r="4336" spans="1:11" x14ac:dyDescent="0.25">
      <c r="A4336" t="s">
        <v>722</v>
      </c>
      <c r="B4336" t="s">
        <v>650</v>
      </c>
      <c r="C4336" t="s">
        <v>651</v>
      </c>
      <c r="D4336" t="str">
        <f>Clef_répartition[[#This Row],[Code association]]&amp;"_"&amp;Clef_répartition[[#This Row],[Nom association]]</f>
        <v>ARASMAC_Association régionale pour l'action sociale Morges-Aubonne-Cossonay</v>
      </c>
      <c r="E4336">
        <f>COUNTIFS(D$2:D4336,Clef_répartition[[#This Row],[Code_Nom]],J$2:J4336,Clef_répartition[[#This Row],[Année]])</f>
        <v>36</v>
      </c>
      <c r="F4336">
        <f>IF(Clef_répartition[[#This Row],[Code_Nom]]=D4335,F4335-1,(COUNTIFS(Clef_répartition[Code_Nom],Clef_répartition[[#This Row],[Code_Nom]],Clef_répartition[Année],Clef_répartition[[#This Row],[Année]])))</f>
        <v>21</v>
      </c>
      <c r="G4336" t="str">
        <f>Clef_répartition[[#This Row],[Code_Nom]]&amp;"_"&amp;Clef_répartition[[#This Row],[Nombre]]&amp;"_"&amp;Clef_répartition[[#This Row],[Année]]</f>
        <v>ARASMAC_Association régionale pour l'action sociale Morges-Aubonne-Cossonay_36_2018</v>
      </c>
      <c r="H4336">
        <v>5488</v>
      </c>
      <c r="I4336" t="s">
        <v>174</v>
      </c>
      <c r="J4336">
        <v>2018</v>
      </c>
      <c r="K4336">
        <v>7.3343356925446499E-4</v>
      </c>
    </row>
    <row r="4337" spans="1:11" x14ac:dyDescent="0.25">
      <c r="A4337" t="s">
        <v>722</v>
      </c>
      <c r="B4337" t="s">
        <v>650</v>
      </c>
      <c r="C4337" t="s">
        <v>651</v>
      </c>
      <c r="D4337" t="str">
        <f>Clef_répartition[[#This Row],[Code association]]&amp;"_"&amp;Clef_répartition[[#This Row],[Nom association]]</f>
        <v>ARASMAC_Association régionale pour l'action sociale Morges-Aubonne-Cossonay</v>
      </c>
      <c r="E4337">
        <f>COUNTIFS(D$2:D4337,Clef_répartition[[#This Row],[Code_Nom]],J$2:J4337,Clef_répartition[[#This Row],[Année]])</f>
        <v>37</v>
      </c>
      <c r="F4337">
        <f>IF(Clef_répartition[[#This Row],[Code_Nom]]=D4336,F4336-1,(COUNTIFS(Clef_répartition[Code_Nom],Clef_répartition[[#This Row],[Code_Nom]],Clef_répartition[Année],Clef_répartition[[#This Row],[Année]])))</f>
        <v>20</v>
      </c>
      <c r="G4337" t="str">
        <f>Clef_répartition[[#This Row],[Code_Nom]]&amp;"_"&amp;Clef_répartition[[#This Row],[Nombre]]&amp;"_"&amp;Clef_répartition[[#This Row],[Année]]</f>
        <v>ARASMAC_Association régionale pour l'action sociale Morges-Aubonne-Cossonay_37_2018</v>
      </c>
      <c r="H4337">
        <v>5490</v>
      </c>
      <c r="I4337" t="s">
        <v>178</v>
      </c>
      <c r="J4337">
        <v>2018</v>
      </c>
      <c r="K4337">
        <v>3.8627501314068479E-3</v>
      </c>
    </row>
    <row r="4338" spans="1:11" x14ac:dyDescent="0.25">
      <c r="A4338" t="s">
        <v>722</v>
      </c>
      <c r="B4338" t="s">
        <v>650</v>
      </c>
      <c r="C4338" t="s">
        <v>651</v>
      </c>
      <c r="D4338" t="str">
        <f>Clef_répartition[[#This Row],[Code association]]&amp;"_"&amp;Clef_répartition[[#This Row],[Nom association]]</f>
        <v>ARASMAC_Association régionale pour l'action sociale Morges-Aubonne-Cossonay</v>
      </c>
      <c r="E4338">
        <f>COUNTIFS(D$2:D4338,Clef_répartition[[#This Row],[Code_Nom]],J$2:J4338,Clef_répartition[[#This Row],[Année]])</f>
        <v>38</v>
      </c>
      <c r="F4338">
        <f>IF(Clef_répartition[[#This Row],[Code_Nom]]=D4337,F4337-1,(COUNTIFS(Clef_répartition[Code_Nom],Clef_répartition[[#This Row],[Code_Nom]],Clef_répartition[Année],Clef_répartition[[#This Row],[Année]])))</f>
        <v>19</v>
      </c>
      <c r="G4338" t="str">
        <f>Clef_répartition[[#This Row],[Code_Nom]]&amp;"_"&amp;Clef_répartition[[#This Row],[Nombre]]&amp;"_"&amp;Clef_répartition[[#This Row],[Année]]</f>
        <v>ARASMAC_Association régionale pour l'action sociale Morges-Aubonne-Cossonay_38_2018</v>
      </c>
      <c r="H4338">
        <v>5431</v>
      </c>
      <c r="I4338" t="s">
        <v>179</v>
      </c>
      <c r="J4338">
        <v>2018</v>
      </c>
      <c r="K4338">
        <v>3.6793917390932321E-3</v>
      </c>
    </row>
    <row r="4339" spans="1:11" x14ac:dyDescent="0.25">
      <c r="A4339" t="s">
        <v>722</v>
      </c>
      <c r="B4339" t="s">
        <v>650</v>
      </c>
      <c r="C4339" t="s">
        <v>651</v>
      </c>
      <c r="D4339" t="str">
        <f>Clef_répartition[[#This Row],[Code association]]&amp;"_"&amp;Clef_répartition[[#This Row],[Nom association]]</f>
        <v>ARASMAC_Association régionale pour l'action sociale Morges-Aubonne-Cossonay</v>
      </c>
      <c r="E4339">
        <f>COUNTIFS(D$2:D4339,Clef_répartition[[#This Row],[Code_Nom]],J$2:J4339,Clef_répartition[[#This Row],[Année]])</f>
        <v>39</v>
      </c>
      <c r="F4339">
        <f>IF(Clef_répartition[[#This Row],[Code_Nom]]=D4338,F4338-1,(COUNTIFS(Clef_répartition[Code_Nom],Clef_répartition[[#This Row],[Code_Nom]],Clef_répartition[Année],Clef_répartition[[#This Row],[Année]])))</f>
        <v>18</v>
      </c>
      <c r="G4339" t="str">
        <f>Clef_répartition[[#This Row],[Code_Nom]]&amp;"_"&amp;Clef_répartition[[#This Row],[Nombre]]&amp;"_"&amp;Clef_répartition[[#This Row],[Année]]</f>
        <v>ARASMAC_Association régionale pour l'action sociale Morges-Aubonne-Cossonay_39_2018</v>
      </c>
      <c r="H4339">
        <v>5491</v>
      </c>
      <c r="I4339" t="s">
        <v>181</v>
      </c>
      <c r="J4339">
        <v>2018</v>
      </c>
      <c r="K4339">
        <v>5.0973633063185302E-3</v>
      </c>
    </row>
    <row r="4340" spans="1:11" x14ac:dyDescent="0.25">
      <c r="A4340" t="s">
        <v>722</v>
      </c>
      <c r="B4340" t="s">
        <v>650</v>
      </c>
      <c r="C4340" t="s">
        <v>651</v>
      </c>
      <c r="D4340" t="str">
        <f>Clef_répartition[[#This Row],[Code association]]&amp;"_"&amp;Clef_répartition[[#This Row],[Nom association]]</f>
        <v>ARASMAC_Association régionale pour l'action sociale Morges-Aubonne-Cossonay</v>
      </c>
      <c r="E4340">
        <f>COUNTIFS(D$2:D4340,Clef_répartition[[#This Row],[Code_Nom]],J$2:J4340,Clef_répartition[[#This Row],[Année]])</f>
        <v>40</v>
      </c>
      <c r="F4340">
        <f>IF(Clef_répartition[[#This Row],[Code_Nom]]=D4339,F4339-1,(COUNTIFS(Clef_répartition[Code_Nom],Clef_répartition[[#This Row],[Code_Nom]],Clef_répartition[Année],Clef_répartition[[#This Row],[Année]])))</f>
        <v>17</v>
      </c>
      <c r="G4340" t="str">
        <f>Clef_répartition[[#This Row],[Code_Nom]]&amp;"_"&amp;Clef_répartition[[#This Row],[Nombre]]&amp;"_"&amp;Clef_répartition[[#This Row],[Année]]</f>
        <v>ARASMAC_Association régionale pour l'action sociale Morges-Aubonne-Cossonay_40_2018</v>
      </c>
      <c r="H4340">
        <v>5492</v>
      </c>
      <c r="I4340" t="s">
        <v>189</v>
      </c>
      <c r="J4340">
        <v>2018</v>
      </c>
      <c r="K4340">
        <v>1.2052758321415035E-2</v>
      </c>
    </row>
    <row r="4341" spans="1:11" x14ac:dyDescent="0.25">
      <c r="A4341" t="s">
        <v>722</v>
      </c>
      <c r="B4341" t="s">
        <v>650</v>
      </c>
      <c r="C4341" t="s">
        <v>651</v>
      </c>
      <c r="D4341" t="str">
        <f>Clef_répartition[[#This Row],[Code association]]&amp;"_"&amp;Clef_répartition[[#This Row],[Nom association]]</f>
        <v>ARASMAC_Association régionale pour l'action sociale Morges-Aubonne-Cossonay</v>
      </c>
      <c r="E4341">
        <f>COUNTIFS(D$2:D4341,Clef_répartition[[#This Row],[Code_Nom]],J$2:J4341,Clef_répartition[[#This Row],[Année]])</f>
        <v>41</v>
      </c>
      <c r="F4341">
        <f>IF(Clef_répartition[[#This Row],[Code_Nom]]=D4340,F4340-1,(COUNTIFS(Clef_répartition[Code_Nom],Clef_répartition[[#This Row],[Code_Nom]],Clef_répartition[Année],Clef_répartition[[#This Row],[Année]])))</f>
        <v>16</v>
      </c>
      <c r="G4341" t="str">
        <f>Clef_répartition[[#This Row],[Code_Nom]]&amp;"_"&amp;Clef_répartition[[#This Row],[Nombre]]&amp;"_"&amp;Clef_répartition[[#This Row],[Année]]</f>
        <v>ARASMAC_Association régionale pour l'action sociale Morges-Aubonne-Cossonay_41_2018</v>
      </c>
      <c r="H4341">
        <v>5642</v>
      </c>
      <c r="I4341" t="s">
        <v>190</v>
      </c>
      <c r="J4341">
        <v>2018</v>
      </c>
      <c r="K4341">
        <v>0.1936142383903578</v>
      </c>
    </row>
    <row r="4342" spans="1:11" x14ac:dyDescent="0.25">
      <c r="A4342" t="s">
        <v>722</v>
      </c>
      <c r="B4342" t="s">
        <v>650</v>
      </c>
      <c r="C4342" t="s">
        <v>651</v>
      </c>
      <c r="D4342" t="str">
        <f>Clef_répartition[[#This Row],[Code association]]&amp;"_"&amp;Clef_répartition[[#This Row],[Nom association]]</f>
        <v>ARASMAC_Association régionale pour l'action sociale Morges-Aubonne-Cossonay</v>
      </c>
      <c r="E4342">
        <f>COUNTIFS(D$2:D4342,Clef_répartition[[#This Row],[Code_Nom]],J$2:J4342,Clef_répartition[[#This Row],[Année]])</f>
        <v>42</v>
      </c>
      <c r="F4342">
        <f>IF(Clef_répartition[[#This Row],[Code_Nom]]=D4341,F4341-1,(COUNTIFS(Clef_répartition[Code_Nom],Clef_répartition[[#This Row],[Code_Nom]],Clef_répartition[Année],Clef_répartition[[#This Row],[Année]])))</f>
        <v>15</v>
      </c>
      <c r="G4342" t="str">
        <f>Clef_répartition[[#This Row],[Code_Nom]]&amp;"_"&amp;Clef_répartition[[#This Row],[Nombre]]&amp;"_"&amp;Clef_répartition[[#This Row],[Année]]</f>
        <v>ARASMAC_Association régionale pour l'action sociale Morges-Aubonne-Cossonay_42_2018</v>
      </c>
      <c r="H4342">
        <v>5493</v>
      </c>
      <c r="I4342" t="s">
        <v>205</v>
      </c>
      <c r="J4342">
        <v>2018</v>
      </c>
      <c r="K4342">
        <v>4.351705844243158E-3</v>
      </c>
    </row>
    <row r="4343" spans="1:11" x14ac:dyDescent="0.25">
      <c r="A4343" t="s">
        <v>722</v>
      </c>
      <c r="B4343" t="s">
        <v>650</v>
      </c>
      <c r="C4343" t="s">
        <v>651</v>
      </c>
      <c r="D4343" t="str">
        <f>Clef_répartition[[#This Row],[Code association]]&amp;"_"&amp;Clef_répartition[[#This Row],[Nom association]]</f>
        <v>ARASMAC_Association régionale pour l'action sociale Morges-Aubonne-Cossonay</v>
      </c>
      <c r="E4343">
        <f>COUNTIFS(D$2:D4343,Clef_répartition[[#This Row],[Code_Nom]],J$2:J4343,Clef_répartition[[#This Row],[Année]])</f>
        <v>43</v>
      </c>
      <c r="F4343">
        <f>IF(Clef_répartition[[#This Row],[Code_Nom]]=D4342,F4342-1,(COUNTIFS(Clef_répartition[Code_Nom],Clef_répartition[[#This Row],[Code_Nom]],Clef_répartition[Année],Clef_répartition[[#This Row],[Année]])))</f>
        <v>14</v>
      </c>
      <c r="G4343" t="str">
        <f>Clef_répartition[[#This Row],[Code_Nom]]&amp;"_"&amp;Clef_répartition[[#This Row],[Nombre]]&amp;"_"&amp;Clef_répartition[[#This Row],[Année]]</f>
        <v>ARASMAC_Association régionale pour l'action sociale Morges-Aubonne-Cossonay_43_2018</v>
      </c>
      <c r="H4343">
        <v>5497</v>
      </c>
      <c r="I4343" t="s">
        <v>217</v>
      </c>
      <c r="J4343">
        <v>2018</v>
      </c>
      <c r="K4343">
        <v>1.0439204469055215E-2</v>
      </c>
    </row>
    <row r="4344" spans="1:11" x14ac:dyDescent="0.25">
      <c r="A4344" t="s">
        <v>722</v>
      </c>
      <c r="B4344" t="s">
        <v>650</v>
      </c>
      <c r="C4344" t="s">
        <v>651</v>
      </c>
      <c r="D4344" t="str">
        <f>Clef_répartition[[#This Row],[Code association]]&amp;"_"&amp;Clef_répartition[[#This Row],[Nom association]]</f>
        <v>ARASMAC_Association régionale pour l'action sociale Morges-Aubonne-Cossonay</v>
      </c>
      <c r="E4344">
        <f>COUNTIFS(D$2:D4344,Clef_répartition[[#This Row],[Code_Nom]],J$2:J4344,Clef_répartition[[#This Row],[Année]])</f>
        <v>44</v>
      </c>
      <c r="F4344">
        <f>IF(Clef_répartition[[#This Row],[Code_Nom]]=D4343,F4343-1,(COUNTIFS(Clef_répartition[Code_Nom],Clef_répartition[[#This Row],[Code_Nom]],Clef_répartition[Année],Clef_répartition[[#This Row],[Année]])))</f>
        <v>13</v>
      </c>
      <c r="G4344" t="str">
        <f>Clef_répartition[[#This Row],[Code_Nom]]&amp;"_"&amp;Clef_répartition[[#This Row],[Nombre]]&amp;"_"&amp;Clef_répartition[[#This Row],[Année]]</f>
        <v>ARASMAC_Association régionale pour l'action sociale Morges-Aubonne-Cossonay_44_2018</v>
      </c>
      <c r="H4344">
        <v>5643</v>
      </c>
      <c r="I4344" t="s">
        <v>221</v>
      </c>
      <c r="J4344">
        <v>2018</v>
      </c>
      <c r="K4344">
        <v>6.4676616915422896E-2</v>
      </c>
    </row>
    <row r="4345" spans="1:11" x14ac:dyDescent="0.25">
      <c r="A4345" t="s">
        <v>722</v>
      </c>
      <c r="B4345" t="s">
        <v>650</v>
      </c>
      <c r="C4345" t="s">
        <v>651</v>
      </c>
      <c r="D4345" t="str">
        <f>Clef_répartition[[#This Row],[Code association]]&amp;"_"&amp;Clef_répartition[[#This Row],[Nom association]]</f>
        <v>ARASMAC_Association régionale pour l'action sociale Morges-Aubonne-Cossonay</v>
      </c>
      <c r="E4345">
        <f>COUNTIFS(D$2:D4345,Clef_répartition[[#This Row],[Code_Nom]],J$2:J4345,Clef_répartition[[#This Row],[Année]])</f>
        <v>45</v>
      </c>
      <c r="F4345">
        <f>IF(Clef_répartition[[#This Row],[Code_Nom]]=D4344,F4344-1,(COUNTIFS(Clef_répartition[Code_Nom],Clef_répartition[[#This Row],[Code_Nom]],Clef_répartition[Année],Clef_répartition[[#This Row],[Année]])))</f>
        <v>12</v>
      </c>
      <c r="G4345" t="str">
        <f>Clef_répartition[[#This Row],[Code_Nom]]&amp;"_"&amp;Clef_répartition[[#This Row],[Nombre]]&amp;"_"&amp;Clef_répartition[[#This Row],[Année]]</f>
        <v>ARASMAC_Association régionale pour l'action sociale Morges-Aubonne-Cossonay_45_2018</v>
      </c>
      <c r="H4345">
        <v>5645</v>
      </c>
      <c r="I4345" t="s">
        <v>235</v>
      </c>
      <c r="J4345">
        <v>2018</v>
      </c>
      <c r="K4345">
        <v>5.7452296258266415E-3</v>
      </c>
    </row>
    <row r="4346" spans="1:11" x14ac:dyDescent="0.25">
      <c r="A4346" t="s">
        <v>722</v>
      </c>
      <c r="B4346" t="s">
        <v>650</v>
      </c>
      <c r="C4346" t="s">
        <v>651</v>
      </c>
      <c r="D4346" t="str">
        <f>Clef_répartition[[#This Row],[Code association]]&amp;"_"&amp;Clef_répartition[[#This Row],[Nom association]]</f>
        <v>ARASMAC_Association régionale pour l'action sociale Morges-Aubonne-Cossonay</v>
      </c>
      <c r="E4346">
        <f>COUNTIFS(D$2:D4346,Clef_répartition[[#This Row],[Code_Nom]],J$2:J4346,Clef_répartition[[#This Row],[Année]])</f>
        <v>46</v>
      </c>
      <c r="F4346">
        <f>IF(Clef_répartition[[#This Row],[Code_Nom]]=D4345,F4345-1,(COUNTIFS(Clef_répartition[Code_Nom],Clef_répartition[[#This Row],[Code_Nom]],Clef_répartition[Année],Clef_répartition[[#This Row],[Année]])))</f>
        <v>11</v>
      </c>
      <c r="G4346" t="str">
        <f>Clef_répartition[[#This Row],[Code_Nom]]&amp;"_"&amp;Clef_répartition[[#This Row],[Nombre]]&amp;"_"&amp;Clef_répartition[[#This Row],[Année]]</f>
        <v>ARASMAC_Association régionale pour l'action sociale Morges-Aubonne-Cossonay_46_2018</v>
      </c>
      <c r="H4346">
        <v>5435</v>
      </c>
      <c r="I4346" t="s">
        <v>245</v>
      </c>
      <c r="J4346">
        <v>2018</v>
      </c>
      <c r="K4346">
        <v>8.3489187966799914E-3</v>
      </c>
    </row>
    <row r="4347" spans="1:11" x14ac:dyDescent="0.25">
      <c r="A4347" t="s">
        <v>722</v>
      </c>
      <c r="B4347" t="s">
        <v>650</v>
      </c>
      <c r="C4347" t="s">
        <v>651</v>
      </c>
      <c r="D4347" t="str">
        <f>Clef_répartition[[#This Row],[Code association]]&amp;"_"&amp;Clef_répartition[[#This Row],[Nom association]]</f>
        <v>ARASMAC_Association régionale pour l'action sociale Morges-Aubonne-Cossonay</v>
      </c>
      <c r="E4347">
        <f>COUNTIFS(D$2:D4347,Clef_répartition[[#This Row],[Code_Nom]],J$2:J4347,Clef_répartition[[#This Row],[Année]])</f>
        <v>47</v>
      </c>
      <c r="F4347">
        <f>IF(Clef_répartition[[#This Row],[Code_Nom]]=D4346,F4346-1,(COUNTIFS(Clef_répartition[Code_Nom],Clef_répartition[[#This Row],[Code_Nom]],Clef_répartition[Année],Clef_répartition[[#This Row],[Année]])))</f>
        <v>10</v>
      </c>
      <c r="G4347" t="str">
        <f>Clef_répartition[[#This Row],[Code_Nom]]&amp;"_"&amp;Clef_répartition[[#This Row],[Nombre]]&amp;"_"&amp;Clef_répartition[[#This Row],[Année]]</f>
        <v>ARASMAC_Association régionale pour l'action sociale Morges-Aubonne-Cossonay_47_2018</v>
      </c>
      <c r="H4347">
        <v>5436</v>
      </c>
      <c r="I4347" t="s">
        <v>246</v>
      </c>
      <c r="J4347">
        <v>2018</v>
      </c>
      <c r="K4347">
        <v>4.4739447724522355E-3</v>
      </c>
    </row>
    <row r="4348" spans="1:11" x14ac:dyDescent="0.25">
      <c r="A4348" t="s">
        <v>722</v>
      </c>
      <c r="B4348" t="s">
        <v>650</v>
      </c>
      <c r="C4348" t="s">
        <v>651</v>
      </c>
      <c r="D4348" t="str">
        <f>Clef_répartition[[#This Row],[Code association]]&amp;"_"&amp;Clef_répartition[[#This Row],[Nom association]]</f>
        <v>ARASMAC_Association régionale pour l'action sociale Morges-Aubonne-Cossonay</v>
      </c>
      <c r="E4348">
        <f>COUNTIFS(D$2:D4348,Clef_répartition[[#This Row],[Code_Nom]],J$2:J4348,Clef_répartition[[#This Row],[Année]])</f>
        <v>48</v>
      </c>
      <c r="F4348">
        <f>IF(Clef_répartition[[#This Row],[Code_Nom]]=D4347,F4347-1,(COUNTIFS(Clef_répartition[Code_Nom],Clef_répartition[[#This Row],[Code_Nom]],Clef_répartition[Année],Clef_répartition[[#This Row],[Année]])))</f>
        <v>9</v>
      </c>
      <c r="G4348" t="str">
        <f>Clef_répartition[[#This Row],[Code_Nom]]&amp;"_"&amp;Clef_répartition[[#This Row],[Nombre]]&amp;"_"&amp;Clef_répartition[[#This Row],[Année]]</f>
        <v>ARASMAC_Association régionale pour l'action sociale Morges-Aubonne-Cossonay_48_2018</v>
      </c>
      <c r="H4348">
        <v>5646</v>
      </c>
      <c r="I4348" t="s">
        <v>247</v>
      </c>
      <c r="J4348">
        <v>2018</v>
      </c>
      <c r="K4348">
        <v>6.9615069615069608E-2</v>
      </c>
    </row>
    <row r="4349" spans="1:11" x14ac:dyDescent="0.25">
      <c r="A4349" t="s">
        <v>722</v>
      </c>
      <c r="B4349" t="s">
        <v>650</v>
      </c>
      <c r="C4349" t="s">
        <v>651</v>
      </c>
      <c r="D4349" t="str">
        <f>Clef_répartition[[#This Row],[Code association]]&amp;"_"&amp;Clef_répartition[[#This Row],[Nom association]]</f>
        <v>ARASMAC_Association régionale pour l'action sociale Morges-Aubonne-Cossonay</v>
      </c>
      <c r="E4349">
        <f>COUNTIFS(D$2:D4349,Clef_répartition[[#This Row],[Code_Nom]],J$2:J4349,Clef_répartition[[#This Row],[Année]])</f>
        <v>49</v>
      </c>
      <c r="F4349">
        <f>IF(Clef_répartition[[#This Row],[Code_Nom]]=D4348,F4348-1,(COUNTIFS(Clef_répartition[Code_Nom],Clef_répartition[[#This Row],[Code_Nom]],Clef_répartition[Année],Clef_répartition[[#This Row],[Année]])))</f>
        <v>8</v>
      </c>
      <c r="G4349" t="str">
        <f>Clef_répartition[[#This Row],[Code_Nom]]&amp;"_"&amp;Clef_répartition[[#This Row],[Nombre]]&amp;"_"&amp;Clef_répartition[[#This Row],[Année]]</f>
        <v>ARASMAC_Association régionale pour l'action sociale Morges-Aubonne-Cossonay_49_2018</v>
      </c>
      <c r="H4349">
        <v>5437</v>
      </c>
      <c r="I4349" t="s">
        <v>250</v>
      </c>
      <c r="J4349">
        <v>2018</v>
      </c>
      <c r="K4349">
        <v>5.1340349847812539E-3</v>
      </c>
    </row>
    <row r="4350" spans="1:11" x14ac:dyDescent="0.25">
      <c r="A4350" t="s">
        <v>722</v>
      </c>
      <c r="B4350" t="s">
        <v>650</v>
      </c>
      <c r="C4350" t="s">
        <v>651</v>
      </c>
      <c r="D4350" t="str">
        <f>Clef_répartition[[#This Row],[Code association]]&amp;"_"&amp;Clef_répartition[[#This Row],[Nom association]]</f>
        <v>ARASMAC_Association régionale pour l'action sociale Morges-Aubonne-Cossonay</v>
      </c>
      <c r="E4350">
        <f>COUNTIFS(D$2:D4350,Clef_répartition[[#This Row],[Code_Nom]],J$2:J4350,Clef_répartition[[#This Row],[Année]])</f>
        <v>50</v>
      </c>
      <c r="F4350">
        <f>IF(Clef_répartition[[#This Row],[Code_Nom]]=D4349,F4349-1,(COUNTIFS(Clef_répartition[Code_Nom],Clef_répartition[[#This Row],[Code_Nom]],Clef_répartition[Année],Clef_répartition[[#This Row],[Année]])))</f>
        <v>7</v>
      </c>
      <c r="G4350" t="str">
        <f>Clef_répartition[[#This Row],[Code_Nom]]&amp;"_"&amp;Clef_répartition[[#This Row],[Nombre]]&amp;"_"&amp;Clef_répartition[[#This Row],[Année]]</f>
        <v>ARASMAC_Association régionale pour l'action sociale Morges-Aubonne-Cossonay_50_2018</v>
      </c>
      <c r="H4350">
        <v>5499</v>
      </c>
      <c r="I4350" t="s">
        <v>252</v>
      </c>
      <c r="J4350">
        <v>2018</v>
      </c>
      <c r="K4350">
        <v>6.173065874558412E-3</v>
      </c>
    </row>
    <row r="4351" spans="1:11" x14ac:dyDescent="0.25">
      <c r="A4351" t="s">
        <v>722</v>
      </c>
      <c r="B4351" t="s">
        <v>650</v>
      </c>
      <c r="C4351" t="s">
        <v>651</v>
      </c>
      <c r="D4351" t="str">
        <f>Clef_répartition[[#This Row],[Code association]]&amp;"_"&amp;Clef_répartition[[#This Row],[Nom association]]</f>
        <v>ARASMAC_Association régionale pour l'action sociale Morges-Aubonne-Cossonay</v>
      </c>
      <c r="E4351">
        <f>COUNTIFS(D$2:D4351,Clef_répartition[[#This Row],[Code_Nom]],J$2:J4351,Clef_répartition[[#This Row],[Année]])</f>
        <v>51</v>
      </c>
      <c r="F4351">
        <f>IF(Clef_répartition[[#This Row],[Code_Nom]]=D4350,F4350-1,(COUNTIFS(Clef_répartition[Code_Nom],Clef_répartition[[#This Row],[Code_Nom]],Clef_répartition[Année],Clef_répartition[[#This Row],[Année]])))</f>
        <v>6</v>
      </c>
      <c r="G4351" t="str">
        <f>Clef_répartition[[#This Row],[Code_Nom]]&amp;"_"&amp;Clef_répartition[[#This Row],[Nombre]]&amp;"_"&amp;Clef_répartition[[#This Row],[Année]]</f>
        <v>ARASMAC_Association régionale pour l'action sociale Morges-Aubonne-Cossonay_51_2018</v>
      </c>
      <c r="H4351">
        <v>5649</v>
      </c>
      <c r="I4351" t="s">
        <v>264</v>
      </c>
      <c r="J4351">
        <v>2018</v>
      </c>
      <c r="K4351">
        <v>2.3017590181769288E-2</v>
      </c>
    </row>
    <row r="4352" spans="1:11" x14ac:dyDescent="0.25">
      <c r="A4352" t="s">
        <v>722</v>
      </c>
      <c r="B4352" t="s">
        <v>650</v>
      </c>
      <c r="C4352" t="s">
        <v>651</v>
      </c>
      <c r="D4352" t="str">
        <f>Clef_répartition[[#This Row],[Code association]]&amp;"_"&amp;Clef_répartition[[#This Row],[Nom association]]</f>
        <v>ARASMAC_Association régionale pour l'action sociale Morges-Aubonne-Cossonay</v>
      </c>
      <c r="E4352">
        <f>COUNTIFS(D$2:D4352,Clef_répartition[[#This Row],[Code_Nom]],J$2:J4352,Clef_répartition[[#This Row],[Année]])</f>
        <v>52</v>
      </c>
      <c r="F4352">
        <f>IF(Clef_répartition[[#This Row],[Code_Nom]]=D4351,F4351-1,(COUNTIFS(Clef_répartition[Code_Nom],Clef_répartition[[#This Row],[Code_Nom]],Clef_répartition[Année],Clef_répartition[[#This Row],[Année]])))</f>
        <v>5</v>
      </c>
      <c r="G4352" t="str">
        <f>Clef_répartition[[#This Row],[Code_Nom]]&amp;"_"&amp;Clef_répartition[[#This Row],[Nombre]]&amp;"_"&amp;Clef_répartition[[#This Row],[Année]]</f>
        <v>ARASMAC_Association régionale pour l'action sociale Morges-Aubonne-Cossonay_52_2018</v>
      </c>
      <c r="H4352">
        <v>5650</v>
      </c>
      <c r="I4352" t="s">
        <v>276</v>
      </c>
      <c r="J4352">
        <v>2018</v>
      </c>
      <c r="K4352">
        <v>2.4325546713606415E-3</v>
      </c>
    </row>
    <row r="4353" spans="1:11" x14ac:dyDescent="0.25">
      <c r="A4353" t="s">
        <v>722</v>
      </c>
      <c r="B4353" t="s">
        <v>650</v>
      </c>
      <c r="C4353" t="s">
        <v>651</v>
      </c>
      <c r="D4353" t="str">
        <f>Clef_répartition[[#This Row],[Code association]]&amp;"_"&amp;Clef_répartition[[#This Row],[Nom association]]</f>
        <v>ARASMAC_Association régionale pour l'action sociale Morges-Aubonne-Cossonay</v>
      </c>
      <c r="E4353">
        <f>COUNTIFS(D$2:D4353,Clef_répartition[[#This Row],[Code_Nom]],J$2:J4353,Clef_répartition[[#This Row],[Année]])</f>
        <v>53</v>
      </c>
      <c r="F4353">
        <f>IF(Clef_répartition[[#This Row],[Code_Nom]]=D4352,F4352-1,(COUNTIFS(Clef_répartition[Code_Nom],Clef_répartition[[#This Row],[Code_Nom]],Clef_répartition[Année],Clef_répartition[[#This Row],[Année]])))</f>
        <v>4</v>
      </c>
      <c r="G4353" t="str">
        <f>Clef_répartition[[#This Row],[Code_Nom]]&amp;"_"&amp;Clef_répartition[[#This Row],[Nombre]]&amp;"_"&amp;Clef_répartition[[#This Row],[Année]]</f>
        <v>ARASMAC_Association régionale pour l'action sociale Morges-Aubonne-Cossonay_53_2018</v>
      </c>
      <c r="H4353">
        <v>5652</v>
      </c>
      <c r="I4353" t="s">
        <v>284</v>
      </c>
      <c r="J4353">
        <v>2018</v>
      </c>
      <c r="K4353">
        <v>7.5054701920373567E-3</v>
      </c>
    </row>
    <row r="4354" spans="1:11" x14ac:dyDescent="0.25">
      <c r="A4354" t="s">
        <v>722</v>
      </c>
      <c r="B4354" t="s">
        <v>650</v>
      </c>
      <c r="C4354" t="s">
        <v>651</v>
      </c>
      <c r="D4354" t="str">
        <f>Clef_répartition[[#This Row],[Code association]]&amp;"_"&amp;Clef_répartition[[#This Row],[Nom association]]</f>
        <v>ARASMAC_Association régionale pour l'action sociale Morges-Aubonne-Cossonay</v>
      </c>
      <c r="E4354">
        <f>COUNTIFS(D$2:D4354,Clef_répartition[[#This Row],[Code_Nom]],J$2:J4354,Clef_répartition[[#This Row],[Année]])</f>
        <v>54</v>
      </c>
      <c r="F4354">
        <f>IF(Clef_répartition[[#This Row],[Code_Nom]]=D4353,F4353-1,(COUNTIFS(Clef_répartition[Code_Nom],Clef_répartition[[#This Row],[Code_Nom]],Clef_répartition[Année],Clef_répartition[[#This Row],[Année]])))</f>
        <v>3</v>
      </c>
      <c r="G4354" t="str">
        <f>Clef_répartition[[#This Row],[Code_Nom]]&amp;"_"&amp;Clef_répartition[[#This Row],[Nombre]]&amp;"_"&amp;Clef_répartition[[#This Row],[Année]]</f>
        <v>ARASMAC_Association régionale pour l'action sociale Morges-Aubonne-Cossonay_54_2018</v>
      </c>
      <c r="H4354">
        <v>5653</v>
      </c>
      <c r="I4354" t="s">
        <v>291</v>
      </c>
      <c r="J4354">
        <v>2018</v>
      </c>
      <c r="K4354">
        <v>1.0805921253682448E-2</v>
      </c>
    </row>
    <row r="4355" spans="1:11" x14ac:dyDescent="0.25">
      <c r="A4355" t="s">
        <v>722</v>
      </c>
      <c r="B4355" t="s">
        <v>650</v>
      </c>
      <c r="C4355" t="s">
        <v>651</v>
      </c>
      <c r="D4355" t="str">
        <f>Clef_répartition[[#This Row],[Code association]]&amp;"_"&amp;Clef_répartition[[#This Row],[Nom association]]</f>
        <v>ARASMAC_Association régionale pour l'action sociale Morges-Aubonne-Cossonay</v>
      </c>
      <c r="E4355">
        <f>COUNTIFS(D$2:D4355,Clef_répartition[[#This Row],[Code_Nom]],J$2:J4355,Clef_répartition[[#This Row],[Année]])</f>
        <v>55</v>
      </c>
      <c r="F4355">
        <f>IF(Clef_répartition[[#This Row],[Code_Nom]]=D4354,F4354-1,(COUNTIFS(Clef_répartition[Code_Nom],Clef_répartition[[#This Row],[Code_Nom]],Clef_répartition[Année],Clef_répartition[[#This Row],[Année]])))</f>
        <v>2</v>
      </c>
      <c r="G4355" t="str">
        <f>Clef_répartition[[#This Row],[Code_Nom]]&amp;"_"&amp;Clef_répartition[[#This Row],[Nombre]]&amp;"_"&amp;Clef_répartition[[#This Row],[Année]]</f>
        <v>ARASMAC_Association régionale pour l'action sociale Morges-Aubonne-Cossonay_55_2018</v>
      </c>
      <c r="H4355">
        <v>5654</v>
      </c>
      <c r="I4355" t="s">
        <v>295</v>
      </c>
      <c r="J4355">
        <v>2018</v>
      </c>
      <c r="K4355">
        <v>6.0997225176329653E-3</v>
      </c>
    </row>
    <row r="4356" spans="1:11" x14ac:dyDescent="0.25">
      <c r="A4356" t="s">
        <v>722</v>
      </c>
      <c r="B4356" t="s">
        <v>650</v>
      </c>
      <c r="C4356" t="s">
        <v>651</v>
      </c>
      <c r="D4356" t="str">
        <f>Clef_répartition[[#This Row],[Code association]]&amp;"_"&amp;Clef_répartition[[#This Row],[Nom association]]</f>
        <v>ARASMAC_Association régionale pour l'action sociale Morges-Aubonne-Cossonay</v>
      </c>
      <c r="E4356">
        <f>COUNTIFS(D$2:D4356,Clef_répartition[[#This Row],[Code_Nom]],J$2:J4356,Clef_répartition[[#This Row],[Année]])</f>
        <v>56</v>
      </c>
      <c r="F4356">
        <f>IF(Clef_répartition[[#This Row],[Code_Nom]]=D4355,F4355-1,(COUNTIFS(Clef_répartition[Code_Nom],Clef_répartition[[#This Row],[Code_Nom]],Clef_répartition[Année],Clef_répartition[[#This Row],[Année]])))</f>
        <v>1</v>
      </c>
      <c r="G4356" t="str">
        <f>Clef_répartition[[#This Row],[Code_Nom]]&amp;"_"&amp;Clef_répartition[[#This Row],[Nombre]]&amp;"_"&amp;Clef_répartition[[#This Row],[Année]]</f>
        <v>ARASMAC_Association régionale pour l'action sociale Morges-Aubonne-Cossonay_56_2018</v>
      </c>
      <c r="H4356">
        <v>5655</v>
      </c>
      <c r="I4356" t="s">
        <v>297</v>
      </c>
      <c r="J4356">
        <v>2018</v>
      </c>
      <c r="K4356">
        <v>1.7052330485166307E-2</v>
      </c>
    </row>
    <row r="4357" spans="1:11" x14ac:dyDescent="0.25">
      <c r="A4357" t="s">
        <v>722</v>
      </c>
      <c r="B4357" t="s">
        <v>629</v>
      </c>
      <c r="C4357" t="s">
        <v>754</v>
      </c>
      <c r="D4357" t="str">
        <f>Clef_répartition[[#This Row],[Code association]]&amp;"_"&amp;Clef_répartition[[#This Row],[Nom association]]</f>
        <v>ARASOL_Association régionale pour l’action sociale dans l’ouest lausannois</v>
      </c>
      <c r="E4357">
        <f>COUNTIFS(D$2:D4357,Clef_répartition[[#This Row],[Code_Nom]],J$2:J4357,Clef_répartition[[#This Row],[Année]])</f>
        <v>1</v>
      </c>
      <c r="F4357">
        <f>IF(Clef_répartition[[#This Row],[Code_Nom]]=D4356,F4356-1,(COUNTIFS(Clef_répartition[Code_Nom],Clef_répartition[[#This Row],[Code_Nom]],Clef_répartition[Année],Clef_répartition[[#This Row],[Année]])))</f>
        <v>7</v>
      </c>
      <c r="G4357" t="str">
        <f>Clef_répartition[[#This Row],[Code_Nom]]&amp;"_"&amp;Clef_répartition[[#This Row],[Nombre]]&amp;"_"&amp;Clef_répartition[[#This Row],[Année]]</f>
        <v>ARASOL_Association régionale pour l’action sociale dans l’ouest lausannois_1_2018</v>
      </c>
      <c r="H4357">
        <v>5624</v>
      </c>
      <c r="I4357" t="s">
        <v>44</v>
      </c>
      <c r="J4357">
        <v>2018</v>
      </c>
      <c r="K4357">
        <v>0.13697923182784938</v>
      </c>
    </row>
    <row r="4358" spans="1:11" x14ac:dyDescent="0.25">
      <c r="A4358" t="s">
        <v>722</v>
      </c>
      <c r="B4358" t="s">
        <v>629</v>
      </c>
      <c r="C4358" t="s">
        <v>754</v>
      </c>
      <c r="D4358" t="str">
        <f>Clef_répartition[[#This Row],[Code association]]&amp;"_"&amp;Clef_répartition[[#This Row],[Nom association]]</f>
        <v>ARASOL_Association régionale pour l’action sociale dans l’ouest lausannois</v>
      </c>
      <c r="E4358">
        <f>COUNTIFS(D$2:D4358,Clef_répartition[[#This Row],[Code_Nom]],J$2:J4358,Clef_répartition[[#This Row],[Année]])</f>
        <v>2</v>
      </c>
      <c r="F4358">
        <f>IF(Clef_répartition[[#This Row],[Code_Nom]]=D4357,F4357-1,(COUNTIFS(Clef_répartition[Code_Nom],Clef_répartition[[#This Row],[Code_Nom]],Clef_répartition[Année],Clef_répartition[[#This Row],[Année]])))</f>
        <v>6</v>
      </c>
      <c r="G4358" t="str">
        <f>Clef_répartition[[#This Row],[Code_Nom]]&amp;"_"&amp;Clef_répartition[[#This Row],[Nombre]]&amp;"_"&amp;Clef_répartition[[#This Row],[Année]]</f>
        <v>ARASOL_Association régionale pour l’action sociale dans l’ouest lausannois_2_2018</v>
      </c>
      <c r="H4358">
        <v>5627</v>
      </c>
      <c r="I4358" t="s">
        <v>56</v>
      </c>
      <c r="J4358">
        <v>2018</v>
      </c>
      <c r="K4358">
        <v>0.12105905167021144</v>
      </c>
    </row>
    <row r="4359" spans="1:11" x14ac:dyDescent="0.25">
      <c r="A4359" t="s">
        <v>722</v>
      </c>
      <c r="B4359" t="s">
        <v>629</v>
      </c>
      <c r="C4359" t="s">
        <v>754</v>
      </c>
      <c r="D4359" t="str">
        <f>Clef_répartition[[#This Row],[Code association]]&amp;"_"&amp;Clef_répartition[[#This Row],[Nom association]]</f>
        <v>ARASOL_Association régionale pour l’action sociale dans l’ouest lausannois</v>
      </c>
      <c r="E4359">
        <f>COUNTIFS(D$2:D4359,Clef_répartition[[#This Row],[Code_Nom]],J$2:J4359,Clef_répartition[[#This Row],[Année]])</f>
        <v>3</v>
      </c>
      <c r="F4359">
        <f>IF(Clef_répartition[[#This Row],[Code_Nom]]=D4358,F4358-1,(COUNTIFS(Clef_répartition[Code_Nom],Clef_répartition[[#This Row],[Code_Nom]],Clef_répartition[Année],Clef_répartition[[#This Row],[Année]])))</f>
        <v>5</v>
      </c>
      <c r="G4359" t="str">
        <f>Clef_répartition[[#This Row],[Code_Nom]]&amp;"_"&amp;Clef_répartition[[#This Row],[Nombre]]&amp;"_"&amp;Clef_répartition[[#This Row],[Année]]</f>
        <v>ARASOL_Association régionale pour l’action sociale dans l’ouest lausannois_3_2018</v>
      </c>
      <c r="H4359">
        <v>5583</v>
      </c>
      <c r="I4359" t="s">
        <v>82</v>
      </c>
      <c r="J4359">
        <v>2018</v>
      </c>
      <c r="K4359">
        <v>0.12362379582134368</v>
      </c>
    </row>
    <row r="4360" spans="1:11" x14ac:dyDescent="0.25">
      <c r="A4360" t="s">
        <v>722</v>
      </c>
      <c r="B4360" t="s">
        <v>629</v>
      </c>
      <c r="C4360" t="s">
        <v>754</v>
      </c>
      <c r="D4360" t="str">
        <f>Clef_répartition[[#This Row],[Code association]]&amp;"_"&amp;Clef_répartition[[#This Row],[Nom association]]</f>
        <v>ARASOL_Association régionale pour l’action sociale dans l’ouest lausannois</v>
      </c>
      <c r="E4360">
        <f>COUNTIFS(D$2:D4360,Clef_répartition[[#This Row],[Code_Nom]],J$2:J4360,Clef_répartition[[#This Row],[Année]])</f>
        <v>4</v>
      </c>
      <c r="F4360">
        <f>IF(Clef_répartition[[#This Row],[Code_Nom]]=D4359,F4359-1,(COUNTIFS(Clef_répartition[Code_Nom],Clef_répartition[[#This Row],[Code_Nom]],Clef_répartition[Année],Clef_répartition[[#This Row],[Année]])))</f>
        <v>4</v>
      </c>
      <c r="G4360" t="str">
        <f>Clef_répartition[[#This Row],[Code_Nom]]&amp;"_"&amp;Clef_répartition[[#This Row],[Nombre]]&amp;"_"&amp;Clef_répartition[[#This Row],[Année]]</f>
        <v>ARASOL_Association régionale pour l’action sociale dans l’ouest lausannois_4_2018</v>
      </c>
      <c r="H4360">
        <v>5635</v>
      </c>
      <c r="I4360" t="s">
        <v>103</v>
      </c>
      <c r="J4360">
        <v>2018</v>
      </c>
      <c r="K4360">
        <v>0.20234893031402476</v>
      </c>
    </row>
    <row r="4361" spans="1:11" x14ac:dyDescent="0.25">
      <c r="A4361" t="s">
        <v>722</v>
      </c>
      <c r="B4361" t="s">
        <v>629</v>
      </c>
      <c r="C4361" t="s">
        <v>754</v>
      </c>
      <c r="D4361" t="str">
        <f>Clef_répartition[[#This Row],[Code association]]&amp;"_"&amp;Clef_répartition[[#This Row],[Nom association]]</f>
        <v>ARASOL_Association régionale pour l’action sociale dans l’ouest lausannois</v>
      </c>
      <c r="E4361">
        <f>COUNTIFS(D$2:D4361,Clef_répartition[[#This Row],[Code_Nom]],J$2:J4361,Clef_répartition[[#This Row],[Année]])</f>
        <v>5</v>
      </c>
      <c r="F4361">
        <f>IF(Clef_répartition[[#This Row],[Code_Nom]]=D4360,F4360-1,(COUNTIFS(Clef_répartition[Code_Nom],Clef_répartition[[#This Row],[Code_Nom]],Clef_répartition[Année],Clef_répartition[[#This Row],[Année]])))</f>
        <v>3</v>
      </c>
      <c r="G4361" t="str">
        <f>Clef_répartition[[#This Row],[Code_Nom]]&amp;"_"&amp;Clef_répartition[[#This Row],[Nombre]]&amp;"_"&amp;Clef_répartition[[#This Row],[Année]]</f>
        <v>ARASOL_Association régionale pour l’action sociale dans l’ouest lausannois_5_2018</v>
      </c>
      <c r="H4361">
        <v>5591</v>
      </c>
      <c r="I4361" t="s">
        <v>228</v>
      </c>
      <c r="J4361">
        <v>2018</v>
      </c>
      <c r="K4361">
        <v>0.32791192293256599</v>
      </c>
    </row>
    <row r="4362" spans="1:11" x14ac:dyDescent="0.25">
      <c r="A4362" t="s">
        <v>722</v>
      </c>
      <c r="B4362" t="s">
        <v>629</v>
      </c>
      <c r="C4362" t="s">
        <v>754</v>
      </c>
      <c r="D4362" t="str">
        <f>Clef_répartition[[#This Row],[Code association]]&amp;"_"&amp;Clef_répartition[[#This Row],[Nom association]]</f>
        <v>ARASOL_Association régionale pour l’action sociale dans l’ouest lausannois</v>
      </c>
      <c r="E4362">
        <f>COUNTIFS(D$2:D4362,Clef_répartition[[#This Row],[Code_Nom]],J$2:J4362,Clef_répartition[[#This Row],[Année]])</f>
        <v>6</v>
      </c>
      <c r="F4362">
        <f>IF(Clef_répartition[[#This Row],[Code_Nom]]=D4361,F4361-1,(COUNTIFS(Clef_répartition[Code_Nom],Clef_répartition[[#This Row],[Code_Nom]],Clef_répartition[Année],Clef_répartition[[#This Row],[Année]])))</f>
        <v>2</v>
      </c>
      <c r="G4362" t="str">
        <f>Clef_répartition[[#This Row],[Code_Nom]]&amp;"_"&amp;Clef_répartition[[#This Row],[Nombre]]&amp;"_"&amp;Clef_répartition[[#This Row],[Année]]</f>
        <v>ARASOL_Association régionale pour l’action sociale dans l’ouest lausannois_6_2018</v>
      </c>
      <c r="H4362">
        <v>5648</v>
      </c>
      <c r="I4362" t="s">
        <v>248</v>
      </c>
      <c r="J4362">
        <v>2018</v>
      </c>
      <c r="K4362">
        <v>7.3017014888027018E-2</v>
      </c>
    </row>
    <row r="4363" spans="1:11" x14ac:dyDescent="0.25">
      <c r="A4363" t="s">
        <v>722</v>
      </c>
      <c r="B4363" t="s">
        <v>629</v>
      </c>
      <c r="C4363" t="s">
        <v>754</v>
      </c>
      <c r="D4363" t="str">
        <f>Clef_répartition[[#This Row],[Code association]]&amp;"_"&amp;Clef_répartition[[#This Row],[Nom association]]</f>
        <v>ARASOL_Association régionale pour l’action sociale dans l’ouest lausannois</v>
      </c>
      <c r="E4363">
        <f>COUNTIFS(D$2:D4363,Clef_répartition[[#This Row],[Code_Nom]],J$2:J4363,Clef_répartition[[#This Row],[Année]])</f>
        <v>7</v>
      </c>
      <c r="F4363">
        <f>IF(Clef_répartition[[#This Row],[Code_Nom]]=D4362,F4362-1,(COUNTIFS(Clef_répartition[Code_Nom],Clef_répartition[[#This Row],[Code_Nom]],Clef_répartition[Année],Clef_répartition[[#This Row],[Année]])))</f>
        <v>1</v>
      </c>
      <c r="G4363" t="str">
        <f>Clef_répartition[[#This Row],[Code_Nom]]&amp;"_"&amp;Clef_répartition[[#This Row],[Nombre]]&amp;"_"&amp;Clef_répartition[[#This Row],[Année]]</f>
        <v>ARASOL_Association régionale pour l’action sociale dans l’ouest lausannois_7_2018</v>
      </c>
      <c r="H4363">
        <v>5651</v>
      </c>
      <c r="I4363" t="s">
        <v>283</v>
      </c>
      <c r="J4363">
        <v>2018</v>
      </c>
      <c r="K4363">
        <v>1.5060052545977733E-2</v>
      </c>
    </row>
    <row r="4364" spans="1:11" x14ac:dyDescent="0.25">
      <c r="A4364" t="s">
        <v>722</v>
      </c>
      <c r="B4364" t="s">
        <v>525</v>
      </c>
      <c r="C4364" t="s">
        <v>526</v>
      </c>
      <c r="D4364" t="str">
        <f>Clef_répartition[[#This Row],[Code association]]&amp;"_"&amp;Clef_répartition[[#This Row],[Nom association]]</f>
        <v>ARASPE_Association régionale de l'Action sociale Prilly-Echallens</v>
      </c>
      <c r="E4364">
        <f>COUNTIFS(D$2:D4364,Clef_répartition[[#This Row],[Code_Nom]],J$2:J4364,Clef_répartition[[#This Row],[Année]])</f>
        <v>1</v>
      </c>
      <c r="F4364">
        <f>IF(Clef_répartition[[#This Row],[Code_Nom]]=D4363,F4363-1,(COUNTIFS(Clef_répartition[Code_Nom],Clef_répartition[[#This Row],[Code_Nom]],Clef_répartition[Année],Clef_répartition[[#This Row],[Année]])))</f>
        <v>41</v>
      </c>
      <c r="G4364" t="str">
        <f>Clef_répartition[[#This Row],[Code_Nom]]&amp;"_"&amp;Clef_répartition[[#This Row],[Nombre]]&amp;"_"&amp;Clef_répartition[[#This Row],[Année]]</f>
        <v>ARASPE_Association régionale de l'Action sociale Prilly-Echallens_1_2018</v>
      </c>
      <c r="H4364">
        <v>5511</v>
      </c>
      <c r="I4364" t="s">
        <v>8</v>
      </c>
      <c r="J4364">
        <v>2018</v>
      </c>
      <c r="K4364">
        <v>1.4500000000000001E-2</v>
      </c>
    </row>
    <row r="4365" spans="1:11" x14ac:dyDescent="0.25">
      <c r="A4365" t="s">
        <v>722</v>
      </c>
      <c r="B4365" t="s">
        <v>525</v>
      </c>
      <c r="C4365" t="s">
        <v>526</v>
      </c>
      <c r="D4365" t="str">
        <f>Clef_répartition[[#This Row],[Code association]]&amp;"_"&amp;Clef_répartition[[#This Row],[Nom association]]</f>
        <v>ARASPE_Association régionale de l'Action sociale Prilly-Echallens</v>
      </c>
      <c r="E4365">
        <f>COUNTIFS(D$2:D4365,Clef_répartition[[#This Row],[Code_Nom]],J$2:J4365,Clef_répartition[[#This Row],[Année]])</f>
        <v>2</v>
      </c>
      <c r="F4365">
        <f>IF(Clef_répartition[[#This Row],[Code_Nom]]=D4364,F4364-1,(COUNTIFS(Clef_répartition[Code_Nom],Clef_répartition[[#This Row],[Code_Nom]],Clef_répartition[Année],Clef_répartition[[#This Row],[Année]])))</f>
        <v>40</v>
      </c>
      <c r="G4365" t="str">
        <f>Clef_répartition[[#This Row],[Code_Nom]]&amp;"_"&amp;Clef_répartition[[#This Row],[Nombre]]&amp;"_"&amp;Clef_répartition[[#This Row],[Année]]</f>
        <v>ARASPE_Association régionale de l'Action sociale Prilly-Echallens_2_2018</v>
      </c>
      <c r="H4365">
        <v>5512</v>
      </c>
      <c r="I4365" t="s">
        <v>19</v>
      </c>
      <c r="J4365">
        <v>2018</v>
      </c>
      <c r="K4365">
        <v>1.6500000000000001E-2</v>
      </c>
    </row>
    <row r="4366" spans="1:11" x14ac:dyDescent="0.25">
      <c r="A4366" t="s">
        <v>722</v>
      </c>
      <c r="B4366" t="s">
        <v>525</v>
      </c>
      <c r="C4366" t="s">
        <v>526</v>
      </c>
      <c r="D4366" t="str">
        <f>Clef_répartition[[#This Row],[Code association]]&amp;"_"&amp;Clef_répartition[[#This Row],[Nom association]]</f>
        <v>ARASPE_Association régionale de l'Action sociale Prilly-Echallens</v>
      </c>
      <c r="E4366">
        <f>COUNTIFS(D$2:D4366,Clef_répartition[[#This Row],[Code_Nom]],J$2:J4366,Clef_répartition[[#This Row],[Année]])</f>
        <v>3</v>
      </c>
      <c r="F4366">
        <f>IF(Clef_répartition[[#This Row],[Code_Nom]]=D4365,F4365-1,(COUNTIFS(Clef_répartition[Code_Nom],Clef_répartition[[#This Row],[Code_Nom]],Clef_répartition[Année],Clef_répartition[[#This Row],[Année]])))</f>
        <v>39</v>
      </c>
      <c r="G4366" t="str">
        <f>Clef_répartition[[#This Row],[Code_Nom]]&amp;"_"&amp;Clef_répartition[[#This Row],[Nombre]]&amp;"_"&amp;Clef_répartition[[#This Row],[Année]]</f>
        <v>ARASPE_Association régionale de l'Action sociale Prilly-Echallens_3_2018</v>
      </c>
      <c r="H4366">
        <v>5471</v>
      </c>
      <c r="I4366" t="s">
        <v>21</v>
      </c>
      <c r="J4366">
        <v>2018</v>
      </c>
      <c r="K4366">
        <v>1.4500000000000001E-2</v>
      </c>
    </row>
    <row r="4367" spans="1:11" x14ac:dyDescent="0.25">
      <c r="A4367" t="s">
        <v>722</v>
      </c>
      <c r="B4367" t="s">
        <v>525</v>
      </c>
      <c r="C4367" t="s">
        <v>526</v>
      </c>
      <c r="D4367" t="str">
        <f>Clef_répartition[[#This Row],[Code association]]&amp;"_"&amp;Clef_répartition[[#This Row],[Nom association]]</f>
        <v>ARASPE_Association régionale de l'Action sociale Prilly-Echallens</v>
      </c>
      <c r="E4367">
        <f>COUNTIFS(D$2:D4367,Clef_répartition[[#This Row],[Code_Nom]],J$2:J4367,Clef_répartition[[#This Row],[Année]])</f>
        <v>4</v>
      </c>
      <c r="F4367">
        <f>IF(Clef_répartition[[#This Row],[Code_Nom]]=D4366,F4366-1,(COUNTIFS(Clef_répartition[Code_Nom],Clef_répartition[[#This Row],[Code_Nom]],Clef_répartition[Année],Clef_répartition[[#This Row],[Année]])))</f>
        <v>38</v>
      </c>
      <c r="G4367" t="str">
        <f>Clef_répartition[[#This Row],[Code_Nom]]&amp;"_"&amp;Clef_répartition[[#This Row],[Nombre]]&amp;"_"&amp;Clef_répartition[[#This Row],[Année]]</f>
        <v>ARASPE_Association régionale de l'Action sociale Prilly-Echallens_4_2018</v>
      </c>
      <c r="H4367">
        <v>5514</v>
      </c>
      <c r="I4367" t="s">
        <v>30</v>
      </c>
      <c r="J4367">
        <v>2018</v>
      </c>
      <c r="K4367">
        <v>1.7100000000000001E-2</v>
      </c>
    </row>
    <row r="4368" spans="1:11" x14ac:dyDescent="0.25">
      <c r="A4368" t="s">
        <v>722</v>
      </c>
      <c r="B4368" t="s">
        <v>525</v>
      </c>
      <c r="C4368" t="s">
        <v>526</v>
      </c>
      <c r="D4368" t="str">
        <f>Clef_répartition[[#This Row],[Code association]]&amp;"_"&amp;Clef_répartition[[#This Row],[Nom association]]</f>
        <v>ARASPE_Association régionale de l'Action sociale Prilly-Echallens</v>
      </c>
      <c r="E4368">
        <f>COUNTIFS(D$2:D4368,Clef_répartition[[#This Row],[Code_Nom]],J$2:J4368,Clef_répartition[[#This Row],[Année]])</f>
        <v>5</v>
      </c>
      <c r="F4368">
        <f>IF(Clef_répartition[[#This Row],[Code_Nom]]=D4367,F4367-1,(COUNTIFS(Clef_répartition[Code_Nom],Clef_répartition[[#This Row],[Code_Nom]],Clef_répartition[Année],Clef_répartition[[#This Row],[Année]])))</f>
        <v>37</v>
      </c>
      <c r="G4368" t="str">
        <f>Clef_répartition[[#This Row],[Code_Nom]]&amp;"_"&amp;Clef_répartition[[#This Row],[Nombre]]&amp;"_"&amp;Clef_répartition[[#This Row],[Année]]</f>
        <v>ARASPE_Association régionale de l'Action sociale Prilly-Echallens_5_2018</v>
      </c>
      <c r="H4368">
        <v>5661</v>
      </c>
      <c r="I4368" t="s">
        <v>32</v>
      </c>
      <c r="J4368">
        <v>2018</v>
      </c>
      <c r="K4368">
        <v>5.1000000000000004E-3</v>
      </c>
    </row>
    <row r="4369" spans="1:11" x14ac:dyDescent="0.25">
      <c r="A4369" t="s">
        <v>722</v>
      </c>
      <c r="B4369" t="s">
        <v>525</v>
      </c>
      <c r="C4369" t="s">
        <v>526</v>
      </c>
      <c r="D4369" t="str">
        <f>Clef_répartition[[#This Row],[Code association]]&amp;"_"&amp;Clef_répartition[[#This Row],[Nom association]]</f>
        <v>ARASPE_Association régionale de l'Action sociale Prilly-Echallens</v>
      </c>
      <c r="E4369">
        <f>COUNTIFS(D$2:D4369,Clef_répartition[[#This Row],[Code_Nom]],J$2:J4369,Clef_répartition[[#This Row],[Année]])</f>
        <v>6</v>
      </c>
      <c r="F4369">
        <f>IF(Clef_répartition[[#This Row],[Code_Nom]]=D4368,F4368-1,(COUNTIFS(Clef_répartition[Code_Nom],Clef_répartition[[#This Row],[Code_Nom]],Clef_répartition[Année],Clef_répartition[[#This Row],[Année]])))</f>
        <v>36</v>
      </c>
      <c r="G4369" t="str">
        <f>Clef_répartition[[#This Row],[Code_Nom]]&amp;"_"&amp;Clef_répartition[[#This Row],[Nombre]]&amp;"_"&amp;Clef_répartition[[#This Row],[Année]]</f>
        <v>ARASPE_Association régionale de l'Action sociale Prilly-Echallens_6_2018</v>
      </c>
      <c r="H4369">
        <v>5472</v>
      </c>
      <c r="I4369" t="s">
        <v>34</v>
      </c>
      <c r="J4369">
        <v>2018</v>
      </c>
      <c r="K4369">
        <v>5.7000000000000002E-3</v>
      </c>
    </row>
    <row r="4370" spans="1:11" x14ac:dyDescent="0.25">
      <c r="A4370" t="s">
        <v>722</v>
      </c>
      <c r="B4370" t="s">
        <v>525</v>
      </c>
      <c r="C4370" t="s">
        <v>526</v>
      </c>
      <c r="D4370" t="str">
        <f>Clef_répartition[[#This Row],[Code association]]&amp;"_"&amp;Clef_répartition[[#This Row],[Nom association]]</f>
        <v>ARASPE_Association régionale de l'Action sociale Prilly-Echallens</v>
      </c>
      <c r="E4370">
        <f>COUNTIFS(D$2:D4370,Clef_répartition[[#This Row],[Code_Nom]],J$2:J4370,Clef_répartition[[#This Row],[Année]])</f>
        <v>7</v>
      </c>
      <c r="F4370">
        <f>IF(Clef_répartition[[#This Row],[Code_Nom]]=D4369,F4369-1,(COUNTIFS(Clef_répartition[Code_Nom],Clef_répartition[[#This Row],[Code_Nom]],Clef_répartition[Année],Clef_répartition[[#This Row],[Année]])))</f>
        <v>35</v>
      </c>
      <c r="G4370" t="str">
        <f>Clef_répartition[[#This Row],[Code_Nom]]&amp;"_"&amp;Clef_répartition[[#This Row],[Nombre]]&amp;"_"&amp;Clef_répartition[[#This Row],[Année]]</f>
        <v>ARASPE_Association régionale de l'Action sociale Prilly-Echallens_7_2018</v>
      </c>
      <c r="H4370">
        <v>5473</v>
      </c>
      <c r="I4370" t="s">
        <v>35</v>
      </c>
      <c r="J4370">
        <v>2018</v>
      </c>
      <c r="K4370">
        <v>1.3299999999999999E-2</v>
      </c>
    </row>
    <row r="4371" spans="1:11" x14ac:dyDescent="0.25">
      <c r="A4371" t="s">
        <v>722</v>
      </c>
      <c r="B4371" t="s">
        <v>525</v>
      </c>
      <c r="C4371" t="s">
        <v>526</v>
      </c>
      <c r="D4371" t="str">
        <f>Clef_répartition[[#This Row],[Code association]]&amp;"_"&amp;Clef_répartition[[#This Row],[Nom association]]</f>
        <v>ARASPE_Association régionale de l'Action sociale Prilly-Echallens</v>
      </c>
      <c r="E4371">
        <f>COUNTIFS(D$2:D4371,Clef_répartition[[#This Row],[Code_Nom]],J$2:J4371,Clef_répartition[[#This Row],[Année]])</f>
        <v>8</v>
      </c>
      <c r="F4371">
        <f>IF(Clef_répartition[[#This Row],[Code_Nom]]=D4370,F4370-1,(COUNTIFS(Clef_répartition[Code_Nom],Clef_répartition[[#This Row],[Code_Nom]],Clef_répartition[Année],Clef_répartition[[#This Row],[Année]])))</f>
        <v>34</v>
      </c>
      <c r="G4371" t="str">
        <f>Clef_répartition[[#This Row],[Code_Nom]]&amp;"_"&amp;Clef_répartition[[#This Row],[Nombre]]&amp;"_"&amp;Clef_répartition[[#This Row],[Année]]</f>
        <v>ARASPE_Association régionale de l'Action sociale Prilly-Echallens_8_2018</v>
      </c>
      <c r="H4371">
        <v>5515</v>
      </c>
      <c r="I4371" t="s">
        <v>37</v>
      </c>
      <c r="J4371">
        <v>2018</v>
      </c>
      <c r="K4371">
        <v>1.12E-2</v>
      </c>
    </row>
    <row r="4372" spans="1:11" x14ac:dyDescent="0.25">
      <c r="A4372" t="s">
        <v>722</v>
      </c>
      <c r="B4372" t="s">
        <v>525</v>
      </c>
      <c r="C4372" t="s">
        <v>526</v>
      </c>
      <c r="D4372" t="str">
        <f>Clef_répartition[[#This Row],[Code association]]&amp;"_"&amp;Clef_répartition[[#This Row],[Nom association]]</f>
        <v>ARASPE_Association régionale de l'Action sociale Prilly-Echallens</v>
      </c>
      <c r="E4372">
        <f>COUNTIFS(D$2:D4372,Clef_répartition[[#This Row],[Code_Nom]],J$2:J4372,Clef_répartition[[#This Row],[Année]])</f>
        <v>9</v>
      </c>
      <c r="F4372">
        <f>IF(Clef_répartition[[#This Row],[Code_Nom]]=D4371,F4371-1,(COUNTIFS(Clef_répartition[Code_Nom],Clef_répartition[[#This Row],[Code_Nom]],Clef_répartition[Année],Clef_répartition[[#This Row],[Année]])))</f>
        <v>33</v>
      </c>
      <c r="G4372" t="str">
        <f>Clef_répartition[[#This Row],[Code_Nom]]&amp;"_"&amp;Clef_répartition[[#This Row],[Nombre]]&amp;"_"&amp;Clef_répartition[[#This Row],[Année]]</f>
        <v>ARASPE_Association régionale de l'Action sociale Prilly-Echallens_9_2018</v>
      </c>
      <c r="H4372">
        <v>5582</v>
      </c>
      <c r="I4372" t="s">
        <v>61</v>
      </c>
      <c r="J4372">
        <v>2018</v>
      </c>
      <c r="K4372">
        <v>5.8900000000000001E-2</v>
      </c>
    </row>
    <row r="4373" spans="1:11" x14ac:dyDescent="0.25">
      <c r="A4373" t="s">
        <v>722</v>
      </c>
      <c r="B4373" t="s">
        <v>525</v>
      </c>
      <c r="C4373" t="s">
        <v>526</v>
      </c>
      <c r="D4373" t="str">
        <f>Clef_répartition[[#This Row],[Code association]]&amp;"_"&amp;Clef_répartition[[#This Row],[Nom association]]</f>
        <v>ARASPE_Association régionale de l'Action sociale Prilly-Echallens</v>
      </c>
      <c r="E4373">
        <f>COUNTIFS(D$2:D4373,Clef_répartition[[#This Row],[Code_Nom]],J$2:J4373,Clef_répartition[[#This Row],[Année]])</f>
        <v>10</v>
      </c>
      <c r="F4373">
        <f>IF(Clef_répartition[[#This Row],[Code_Nom]]=D4372,F4372-1,(COUNTIFS(Clef_répartition[Code_Nom],Clef_répartition[[#This Row],[Code_Nom]],Clef_répartition[Année],Clef_répartition[[#This Row],[Année]])))</f>
        <v>32</v>
      </c>
      <c r="G4373" t="str">
        <f>Clef_répartition[[#This Row],[Code_Nom]]&amp;"_"&amp;Clef_répartition[[#This Row],[Nombre]]&amp;"_"&amp;Clef_répartition[[#This Row],[Année]]</f>
        <v>ARASPE_Association régionale de l'Action sociale Prilly-Echallens_10_2018</v>
      </c>
      <c r="H4373">
        <v>5516</v>
      </c>
      <c r="I4373" t="s">
        <v>88</v>
      </c>
      <c r="J4373">
        <v>2018</v>
      </c>
      <c r="K4373">
        <v>3.7100000000000001E-2</v>
      </c>
    </row>
    <row r="4374" spans="1:11" x14ac:dyDescent="0.25">
      <c r="A4374" t="s">
        <v>722</v>
      </c>
      <c r="B4374" t="s">
        <v>525</v>
      </c>
      <c r="C4374" t="s">
        <v>526</v>
      </c>
      <c r="D4374" t="str">
        <f>Clef_répartition[[#This Row],[Code association]]&amp;"_"&amp;Clef_répartition[[#This Row],[Nom association]]</f>
        <v>ARASPE_Association régionale de l'Action sociale Prilly-Echallens</v>
      </c>
      <c r="E4374">
        <f>COUNTIFS(D$2:D4374,Clef_répartition[[#This Row],[Code_Nom]],J$2:J4374,Clef_répartition[[#This Row],[Année]])</f>
        <v>11</v>
      </c>
      <c r="F4374">
        <f>IF(Clef_répartition[[#This Row],[Code_Nom]]=D4373,F4373-1,(COUNTIFS(Clef_répartition[Code_Nom],Clef_répartition[[#This Row],[Code_Nom]],Clef_répartition[Année],Clef_répartition[[#This Row],[Année]])))</f>
        <v>31</v>
      </c>
      <c r="G4374" t="str">
        <f>Clef_répartition[[#This Row],[Code_Nom]]&amp;"_"&amp;Clef_répartition[[#This Row],[Nombre]]&amp;"_"&amp;Clef_répartition[[#This Row],[Année]]</f>
        <v>ARASPE_Association régionale de l'Action sociale Prilly-Echallens_11_2018</v>
      </c>
      <c r="H4374">
        <v>5480</v>
      </c>
      <c r="I4374" t="s">
        <v>90</v>
      </c>
      <c r="J4374">
        <v>2018</v>
      </c>
      <c r="K4374">
        <v>1.35E-2</v>
      </c>
    </row>
    <row r="4375" spans="1:11" x14ac:dyDescent="0.25">
      <c r="A4375" t="s">
        <v>722</v>
      </c>
      <c r="B4375" t="s">
        <v>525</v>
      </c>
      <c r="C4375" t="s">
        <v>526</v>
      </c>
      <c r="D4375" t="str">
        <f>Clef_répartition[[#This Row],[Code association]]&amp;"_"&amp;Clef_répartition[[#This Row],[Nom association]]</f>
        <v>ARASPE_Association régionale de l'Action sociale Prilly-Echallens</v>
      </c>
      <c r="E4375">
        <f>COUNTIFS(D$2:D4375,Clef_répartition[[#This Row],[Code_Nom]],J$2:J4375,Clef_répartition[[#This Row],[Année]])</f>
        <v>12</v>
      </c>
      <c r="F4375">
        <f>IF(Clef_répartition[[#This Row],[Code_Nom]]=D4374,F4374-1,(COUNTIFS(Clef_répartition[Code_Nom],Clef_répartition[[#This Row],[Code_Nom]],Clef_répartition[Année],Clef_répartition[[#This Row],[Année]])))</f>
        <v>30</v>
      </c>
      <c r="G4375" t="str">
        <f>Clef_répartition[[#This Row],[Code_Nom]]&amp;"_"&amp;Clef_répartition[[#This Row],[Nombre]]&amp;"_"&amp;Clef_répartition[[#This Row],[Année]]</f>
        <v>ARASPE_Association régionale de l'Action sociale Prilly-Echallens_12_2018</v>
      </c>
      <c r="H4375">
        <v>5518</v>
      </c>
      <c r="I4375" t="s">
        <v>99</v>
      </c>
      <c r="J4375">
        <v>2018</v>
      </c>
      <c r="K4375">
        <v>7.7399999999999997E-2</v>
      </c>
    </row>
    <row r="4376" spans="1:11" x14ac:dyDescent="0.25">
      <c r="A4376" t="s">
        <v>722</v>
      </c>
      <c r="B4376" t="s">
        <v>525</v>
      </c>
      <c r="C4376" t="s">
        <v>526</v>
      </c>
      <c r="D4376" t="str">
        <f>Clef_répartition[[#This Row],[Code association]]&amp;"_"&amp;Clef_répartition[[#This Row],[Nom association]]</f>
        <v>ARASPE_Association régionale de l'Action sociale Prilly-Echallens</v>
      </c>
      <c r="E4376">
        <f>COUNTIFS(D$2:D4376,Clef_répartition[[#This Row],[Code_Nom]],J$2:J4376,Clef_répartition[[#This Row],[Année]])</f>
        <v>13</v>
      </c>
      <c r="F4376">
        <f>IF(Clef_répartition[[#This Row],[Code_Nom]]=D4375,F4375-1,(COUNTIFS(Clef_répartition[Code_Nom],Clef_répartition[[#This Row],[Code_Nom]],Clef_répartition[Année],Clef_répartition[[#This Row],[Année]])))</f>
        <v>29</v>
      </c>
      <c r="G4376" t="str">
        <f>Clef_répartition[[#This Row],[Code_Nom]]&amp;"_"&amp;Clef_répartition[[#This Row],[Nombre]]&amp;"_"&amp;Clef_répartition[[#This Row],[Année]]</f>
        <v>ARASPE_Association régionale de l'Action sociale Prilly-Echallens_13_2018</v>
      </c>
      <c r="H4376">
        <v>5520</v>
      </c>
      <c r="I4376" t="s">
        <v>107</v>
      </c>
      <c r="J4376">
        <v>2018</v>
      </c>
      <c r="K4376">
        <v>1.3299999999999999E-2</v>
      </c>
    </row>
    <row r="4377" spans="1:11" x14ac:dyDescent="0.25">
      <c r="A4377" t="s">
        <v>722</v>
      </c>
      <c r="B4377" t="s">
        <v>525</v>
      </c>
      <c r="C4377" t="s">
        <v>526</v>
      </c>
      <c r="D4377" t="str">
        <f>Clef_répartition[[#This Row],[Code association]]&amp;"_"&amp;Clef_répartition[[#This Row],[Nom association]]</f>
        <v>ARASPE_Association régionale de l'Action sociale Prilly-Echallens</v>
      </c>
      <c r="E4377">
        <f>COUNTIFS(D$2:D4377,Clef_répartition[[#This Row],[Code_Nom]],J$2:J4377,Clef_répartition[[#This Row],[Année]])</f>
        <v>14</v>
      </c>
      <c r="F4377">
        <f>IF(Clef_répartition[[#This Row],[Code_Nom]]=D4376,F4376-1,(COUNTIFS(Clef_répartition[Code_Nom],Clef_répartition[[#This Row],[Code_Nom]],Clef_répartition[Année],Clef_répartition[[#This Row],[Année]])))</f>
        <v>28</v>
      </c>
      <c r="G4377" t="str">
        <f>Clef_répartition[[#This Row],[Code_Nom]]&amp;"_"&amp;Clef_répartition[[#This Row],[Nombre]]&amp;"_"&amp;Clef_répartition[[#This Row],[Année]]</f>
        <v>ARASPE_Association régionale de l'Action sociale Prilly-Echallens_14_2018</v>
      </c>
      <c r="H4377">
        <v>5521</v>
      </c>
      <c r="I4377" t="s">
        <v>108</v>
      </c>
      <c r="J4377">
        <v>2018</v>
      </c>
      <c r="K4377">
        <v>1.5100000000000001E-2</v>
      </c>
    </row>
    <row r="4378" spans="1:11" x14ac:dyDescent="0.25">
      <c r="A4378" t="s">
        <v>722</v>
      </c>
      <c r="B4378" t="s">
        <v>525</v>
      </c>
      <c r="C4378" t="s">
        <v>526</v>
      </c>
      <c r="D4378" t="str">
        <f>Clef_répartition[[#This Row],[Code association]]&amp;"_"&amp;Clef_répartition[[#This Row],[Nom association]]</f>
        <v>ARASPE_Association régionale de l'Action sociale Prilly-Echallens</v>
      </c>
      <c r="E4378">
        <f>COUNTIFS(D$2:D4378,Clef_répartition[[#This Row],[Code_Nom]],J$2:J4378,Clef_répartition[[#This Row],[Année]])</f>
        <v>15</v>
      </c>
      <c r="F4378">
        <f>IF(Clef_répartition[[#This Row],[Code_Nom]]=D4377,F4377-1,(COUNTIFS(Clef_répartition[Code_Nom],Clef_répartition[[#This Row],[Code_Nom]],Clef_répartition[Année],Clef_répartition[[#This Row],[Année]])))</f>
        <v>27</v>
      </c>
      <c r="G4378" t="str">
        <f>Clef_répartition[[#This Row],[Code_Nom]]&amp;"_"&amp;Clef_répartition[[#This Row],[Nombre]]&amp;"_"&amp;Clef_répartition[[#This Row],[Année]]</f>
        <v>ARASPE_Association régionale de l'Action sociale Prilly-Echallens_15_2018</v>
      </c>
      <c r="H4378">
        <v>5522</v>
      </c>
      <c r="I4378" t="s">
        <v>114</v>
      </c>
      <c r="J4378">
        <v>2018</v>
      </c>
      <c r="K4378">
        <v>9.4999999999999998E-3</v>
      </c>
    </row>
    <row r="4379" spans="1:11" x14ac:dyDescent="0.25">
      <c r="A4379" t="s">
        <v>722</v>
      </c>
      <c r="B4379" t="s">
        <v>525</v>
      </c>
      <c r="C4379" t="s">
        <v>526</v>
      </c>
      <c r="D4379" t="str">
        <f>Clef_répartition[[#This Row],[Code association]]&amp;"_"&amp;Clef_répartition[[#This Row],[Nom association]]</f>
        <v>ARASPE_Association régionale de l'Action sociale Prilly-Echallens</v>
      </c>
      <c r="E4379">
        <f>COUNTIFS(D$2:D4379,Clef_répartition[[#This Row],[Code_Nom]],J$2:J4379,Clef_répartition[[#This Row],[Année]])</f>
        <v>16</v>
      </c>
      <c r="F4379">
        <f>IF(Clef_répartition[[#This Row],[Code_Nom]]=D4378,F4378-1,(COUNTIFS(Clef_répartition[Code_Nom],Clef_répartition[[#This Row],[Code_Nom]],Clef_répartition[Année],Clef_répartition[[#This Row],[Année]])))</f>
        <v>26</v>
      </c>
      <c r="G4379" t="str">
        <f>Clef_répartition[[#This Row],[Code_Nom]]&amp;"_"&amp;Clef_répartition[[#This Row],[Nombre]]&amp;"_"&amp;Clef_répartition[[#This Row],[Année]]</f>
        <v>ARASPE_Association régionale de l'Action sociale Prilly-Echallens_16_2018</v>
      </c>
      <c r="H4379">
        <v>5523</v>
      </c>
      <c r="I4379" t="s">
        <v>119</v>
      </c>
      <c r="J4379">
        <v>2018</v>
      </c>
      <c r="K4379">
        <v>3.4599999999999999E-2</v>
      </c>
    </row>
    <row r="4380" spans="1:11" x14ac:dyDescent="0.25">
      <c r="A4380" t="s">
        <v>722</v>
      </c>
      <c r="B4380" t="s">
        <v>525</v>
      </c>
      <c r="C4380" t="s">
        <v>526</v>
      </c>
      <c r="D4380" t="str">
        <f>Clef_répartition[[#This Row],[Code association]]&amp;"_"&amp;Clef_répartition[[#This Row],[Nom association]]</f>
        <v>ARASPE_Association régionale de l'Action sociale Prilly-Echallens</v>
      </c>
      <c r="E4380">
        <f>COUNTIFS(D$2:D4380,Clef_répartition[[#This Row],[Code_Nom]],J$2:J4380,Clef_répartition[[#This Row],[Année]])</f>
        <v>17</v>
      </c>
      <c r="F4380">
        <f>IF(Clef_répartition[[#This Row],[Code_Nom]]=D4379,F4379-1,(COUNTIFS(Clef_répartition[Code_Nom],Clef_répartition[[#This Row],[Code_Nom]],Clef_répartition[Année],Clef_répartition[[#This Row],[Année]])))</f>
        <v>25</v>
      </c>
      <c r="G4380" t="str">
        <f>Clef_répartition[[#This Row],[Code_Nom]]&amp;"_"&amp;Clef_répartition[[#This Row],[Nombre]]&amp;"_"&amp;Clef_répartition[[#This Row],[Année]]</f>
        <v>ARASPE_Association régionale de l'Action sociale Prilly-Echallens_17_2018</v>
      </c>
      <c r="H4380">
        <v>5541</v>
      </c>
      <c r="I4380" t="s">
        <v>128</v>
      </c>
      <c r="J4380">
        <v>2018</v>
      </c>
      <c r="K4380">
        <v>1.4999999999999999E-2</v>
      </c>
    </row>
    <row r="4381" spans="1:11" x14ac:dyDescent="0.25">
      <c r="A4381" t="s">
        <v>722</v>
      </c>
      <c r="B4381" t="s">
        <v>525</v>
      </c>
      <c r="C4381" t="s">
        <v>526</v>
      </c>
      <c r="D4381" t="str">
        <f>Clef_répartition[[#This Row],[Code association]]&amp;"_"&amp;Clef_répartition[[#This Row],[Nom association]]</f>
        <v>ARASPE_Association régionale de l'Action sociale Prilly-Echallens</v>
      </c>
      <c r="E4381">
        <f>COUNTIFS(D$2:D4381,Clef_répartition[[#This Row],[Code_Nom]],J$2:J4381,Clef_répartition[[#This Row],[Année]])</f>
        <v>18</v>
      </c>
      <c r="F4381">
        <f>IF(Clef_répartition[[#This Row],[Code_Nom]]=D4380,F4380-1,(COUNTIFS(Clef_répartition[Code_Nom],Clef_répartition[[#This Row],[Code_Nom]],Clef_répartition[Année],Clef_répartition[[#This Row],[Année]])))</f>
        <v>24</v>
      </c>
      <c r="G4381" t="str">
        <f>Clef_répartition[[#This Row],[Code_Nom]]&amp;"_"&amp;Clef_répartition[[#This Row],[Nombre]]&amp;"_"&amp;Clef_répartition[[#This Row],[Année]]</f>
        <v>ARASPE_Association régionale de l'Action sociale Prilly-Echallens_18_2018</v>
      </c>
      <c r="H4381">
        <v>5804</v>
      </c>
      <c r="I4381" t="s">
        <v>139</v>
      </c>
      <c r="J4381">
        <v>2018</v>
      </c>
      <c r="K4381">
        <v>2.07E-2</v>
      </c>
    </row>
    <row r="4382" spans="1:11" x14ac:dyDescent="0.25">
      <c r="A4382" t="s">
        <v>722</v>
      </c>
      <c r="B4382" t="s">
        <v>525</v>
      </c>
      <c r="C4382" t="s">
        <v>526</v>
      </c>
      <c r="D4382" t="str">
        <f>Clef_répartition[[#This Row],[Code association]]&amp;"_"&amp;Clef_répartition[[#This Row],[Nom association]]</f>
        <v>ARASPE_Association régionale de l'Action sociale Prilly-Echallens</v>
      </c>
      <c r="E4382">
        <f>COUNTIFS(D$2:D4382,Clef_répartition[[#This Row],[Code_Nom]],J$2:J4382,Clef_répartition[[#This Row],[Année]])</f>
        <v>19</v>
      </c>
      <c r="F4382">
        <f>IF(Clef_répartition[[#This Row],[Code_Nom]]=D4381,F4381-1,(COUNTIFS(Clef_répartition[Code_Nom],Clef_répartition[[#This Row],[Code_Nom]],Clef_répartition[Année],Clef_répartition[[#This Row],[Année]])))</f>
        <v>23</v>
      </c>
      <c r="G4382" t="str">
        <f>Clef_répartition[[#This Row],[Code_Nom]]&amp;"_"&amp;Clef_répartition[[#This Row],[Nombre]]&amp;"_"&amp;Clef_répartition[[#This Row],[Année]]</f>
        <v>ARASPE_Association régionale de l'Action sociale Prilly-Echallens_19_2018</v>
      </c>
      <c r="H4382">
        <v>5585</v>
      </c>
      <c r="I4382" t="s">
        <v>141</v>
      </c>
      <c r="J4382">
        <v>2018</v>
      </c>
      <c r="K4382">
        <v>1.9900000000000001E-2</v>
      </c>
    </row>
    <row r="4383" spans="1:11" x14ac:dyDescent="0.25">
      <c r="A4383" t="s">
        <v>722</v>
      </c>
      <c r="B4383" t="s">
        <v>525</v>
      </c>
      <c r="C4383" t="s">
        <v>526</v>
      </c>
      <c r="D4383" t="str">
        <f>Clef_répartition[[#This Row],[Code association]]&amp;"_"&amp;Clef_répartition[[#This Row],[Nom association]]</f>
        <v>ARASPE_Association régionale de l'Action sociale Prilly-Echallens</v>
      </c>
      <c r="E4383">
        <f>COUNTIFS(D$2:D4383,Clef_répartition[[#This Row],[Code_Nom]],J$2:J4383,Clef_répartition[[#This Row],[Année]])</f>
        <v>20</v>
      </c>
      <c r="F4383">
        <f>IF(Clef_répartition[[#This Row],[Code_Nom]]=D4382,F4382-1,(COUNTIFS(Clef_répartition[Code_Nom],Clef_répartition[[#This Row],[Code_Nom]],Clef_répartition[Année],Clef_répartition[[#This Row],[Année]])))</f>
        <v>22</v>
      </c>
      <c r="G4383" t="str">
        <f>Clef_répartition[[#This Row],[Code_Nom]]&amp;"_"&amp;Clef_répartition[[#This Row],[Nombre]]&amp;"_"&amp;Clef_répartition[[#This Row],[Année]]</f>
        <v>ARASPE_Association régionale de l'Action sociale Prilly-Echallens_20_2018</v>
      </c>
      <c r="H4383">
        <v>5587</v>
      </c>
      <c r="I4383" t="s">
        <v>156</v>
      </c>
      <c r="J4383">
        <v>2018</v>
      </c>
      <c r="K4383">
        <v>0.1094</v>
      </c>
    </row>
    <row r="4384" spans="1:11" x14ac:dyDescent="0.25">
      <c r="A4384" t="s">
        <v>722</v>
      </c>
      <c r="B4384" t="s">
        <v>525</v>
      </c>
      <c r="C4384" t="s">
        <v>526</v>
      </c>
      <c r="D4384" t="str">
        <f>Clef_répartition[[#This Row],[Code association]]&amp;"_"&amp;Clef_répartition[[#This Row],[Nom association]]</f>
        <v>ARASPE_Association régionale de l'Action sociale Prilly-Echallens</v>
      </c>
      <c r="E4384">
        <f>COUNTIFS(D$2:D4384,Clef_répartition[[#This Row],[Code_Nom]],J$2:J4384,Clef_répartition[[#This Row],[Année]])</f>
        <v>21</v>
      </c>
      <c r="F4384">
        <f>IF(Clef_répartition[[#This Row],[Code_Nom]]=D4383,F4383-1,(COUNTIFS(Clef_répartition[Code_Nom],Clef_répartition[[#This Row],[Code_Nom]],Clef_répartition[Année],Clef_répartition[[#This Row],[Année]])))</f>
        <v>21</v>
      </c>
      <c r="G4384" t="str">
        <f>Clef_répartition[[#This Row],[Code_Nom]]&amp;"_"&amp;Clef_répartition[[#This Row],[Nombre]]&amp;"_"&amp;Clef_répartition[[#This Row],[Année]]</f>
        <v>ARASPE_Association régionale de l'Action sociale Prilly-Echallens_21_2018</v>
      </c>
      <c r="H4384">
        <v>5487</v>
      </c>
      <c r="I4384" t="s">
        <v>167</v>
      </c>
      <c r="J4384">
        <v>2018</v>
      </c>
      <c r="K4384">
        <v>6.1999999999999998E-3</v>
      </c>
    </row>
    <row r="4385" spans="1:11" x14ac:dyDescent="0.25">
      <c r="A4385" t="s">
        <v>722</v>
      </c>
      <c r="B4385" t="s">
        <v>525</v>
      </c>
      <c r="C4385" t="s">
        <v>526</v>
      </c>
      <c r="D4385" t="str">
        <f>Clef_répartition[[#This Row],[Code association]]&amp;"_"&amp;Clef_répartition[[#This Row],[Nom association]]</f>
        <v>ARASPE_Association régionale de l'Action sociale Prilly-Echallens</v>
      </c>
      <c r="E4385">
        <f>COUNTIFS(D$2:D4385,Clef_répartition[[#This Row],[Code_Nom]],J$2:J4385,Clef_répartition[[#This Row],[Année]])</f>
        <v>22</v>
      </c>
      <c r="F4385">
        <f>IF(Clef_répartition[[#This Row],[Code_Nom]]=D4384,F4384-1,(COUNTIFS(Clef_répartition[Code_Nom],Clef_répartition[[#This Row],[Code_Nom]],Clef_répartition[Année],Clef_répartition[[#This Row],[Année]])))</f>
        <v>20</v>
      </c>
      <c r="G4385" t="str">
        <f>Clef_répartition[[#This Row],[Code_Nom]]&amp;"_"&amp;Clef_répartition[[#This Row],[Nombre]]&amp;"_"&amp;Clef_répartition[[#This Row],[Année]]</f>
        <v>ARASPE_Association régionale de l'Action sociale Prilly-Echallens_22_2018</v>
      </c>
      <c r="H4385">
        <v>5489</v>
      </c>
      <c r="I4385" t="s">
        <v>175</v>
      </c>
      <c r="J4385">
        <v>2018</v>
      </c>
      <c r="K4385">
        <v>9.7000000000000003E-3</v>
      </c>
    </row>
    <row r="4386" spans="1:11" x14ac:dyDescent="0.25">
      <c r="A4386" t="s">
        <v>722</v>
      </c>
      <c r="B4386" t="s">
        <v>525</v>
      </c>
      <c r="C4386" t="s">
        <v>526</v>
      </c>
      <c r="D4386" t="str">
        <f>Clef_répartition[[#This Row],[Code association]]&amp;"_"&amp;Clef_répartition[[#This Row],[Nom association]]</f>
        <v>ARASPE_Association régionale de l'Action sociale Prilly-Echallens</v>
      </c>
      <c r="E4386">
        <f>COUNTIFS(D$2:D4386,Clef_répartition[[#This Row],[Code_Nom]],J$2:J4386,Clef_répartition[[#This Row],[Année]])</f>
        <v>23</v>
      </c>
      <c r="F4386">
        <f>IF(Clef_répartition[[#This Row],[Code_Nom]]=D4385,F4385-1,(COUNTIFS(Clef_répartition[Code_Nom],Clef_répartition[[#This Row],[Code_Nom]],Clef_répartition[Année],Clef_répartition[[#This Row],[Année]])))</f>
        <v>19</v>
      </c>
      <c r="G4386" t="str">
        <f>Clef_répartition[[#This Row],[Code_Nom]]&amp;"_"&amp;Clef_répartition[[#This Row],[Nombre]]&amp;"_"&amp;Clef_répartition[[#This Row],[Année]]</f>
        <v>ARASPE_Association régionale de l'Action sociale Prilly-Echallens_23_2018</v>
      </c>
      <c r="H4386">
        <v>5693</v>
      </c>
      <c r="I4386" t="s">
        <v>184</v>
      </c>
      <c r="J4386">
        <v>2018</v>
      </c>
      <c r="K4386">
        <v>3.5200000000000002E-2</v>
      </c>
    </row>
    <row r="4387" spans="1:11" x14ac:dyDescent="0.25">
      <c r="A4387" t="s">
        <v>722</v>
      </c>
      <c r="B4387" t="s">
        <v>525</v>
      </c>
      <c r="C4387" t="s">
        <v>526</v>
      </c>
      <c r="D4387" t="str">
        <f>Clef_répartition[[#This Row],[Code association]]&amp;"_"&amp;Clef_répartition[[#This Row],[Nom association]]</f>
        <v>ARASPE_Association régionale de l'Action sociale Prilly-Echallens</v>
      </c>
      <c r="E4387">
        <f>COUNTIFS(D$2:D4387,Clef_répartition[[#This Row],[Code_Nom]],J$2:J4387,Clef_répartition[[#This Row],[Année]])</f>
        <v>24</v>
      </c>
      <c r="F4387">
        <f>IF(Clef_répartition[[#This Row],[Code_Nom]]=D4386,F4386-1,(COUNTIFS(Clef_répartition[Code_Nom],Clef_répartition[[#This Row],[Code_Nom]],Clef_répartition[Année],Clef_répartition[[#This Row],[Année]])))</f>
        <v>18</v>
      </c>
      <c r="G4387" t="str">
        <f>Clef_répartition[[#This Row],[Code_Nom]]&amp;"_"&amp;Clef_répartition[[#This Row],[Nombre]]&amp;"_"&amp;Clef_répartition[[#This Row],[Année]]</f>
        <v>ARASPE_Association régionale de l'Action sociale Prilly-Echallens_24_2018</v>
      </c>
      <c r="H4387">
        <v>5540</v>
      </c>
      <c r="I4387" t="s">
        <v>186</v>
      </c>
      <c r="J4387">
        <v>2018</v>
      </c>
      <c r="K4387">
        <v>2.3400000000000001E-2</v>
      </c>
    </row>
    <row r="4388" spans="1:11" x14ac:dyDescent="0.25">
      <c r="A4388" t="s">
        <v>722</v>
      </c>
      <c r="B4388" t="s">
        <v>525</v>
      </c>
      <c r="C4388" t="s">
        <v>526</v>
      </c>
      <c r="D4388" t="str">
        <f>Clef_répartition[[#This Row],[Code association]]&amp;"_"&amp;Clef_répartition[[#This Row],[Nom association]]</f>
        <v>ARASPE_Association régionale de l'Action sociale Prilly-Echallens</v>
      </c>
      <c r="E4388">
        <f>COUNTIFS(D$2:D4388,Clef_répartition[[#This Row],[Code_Nom]],J$2:J4388,Clef_répartition[[#This Row],[Année]])</f>
        <v>25</v>
      </c>
      <c r="F4388">
        <f>IF(Clef_répartition[[#This Row],[Code_Nom]]=D4387,F4387-1,(COUNTIFS(Clef_répartition[Code_Nom],Clef_répartition[[#This Row],[Code_Nom]],Clef_répartition[Année],Clef_répartition[[#This Row],[Année]])))</f>
        <v>17</v>
      </c>
      <c r="G4388" t="str">
        <f>Clef_répartition[[#This Row],[Code_Nom]]&amp;"_"&amp;Clef_répartition[[#This Row],[Nombre]]&amp;"_"&amp;Clef_répartition[[#This Row],[Année]]</f>
        <v>ARASPE_Association régionale de l'Action sociale Prilly-Echallens_25_2018</v>
      </c>
      <c r="H4388">
        <v>5527</v>
      </c>
      <c r="I4388" t="s">
        <v>191</v>
      </c>
      <c r="J4388">
        <v>2018</v>
      </c>
      <c r="K4388">
        <v>1.4800000000000001E-2</v>
      </c>
    </row>
    <row r="4389" spans="1:11" x14ac:dyDescent="0.25">
      <c r="A4389" t="s">
        <v>722</v>
      </c>
      <c r="B4389" t="s">
        <v>525</v>
      </c>
      <c r="C4389" t="s">
        <v>526</v>
      </c>
      <c r="D4389" t="str">
        <f>Clef_répartition[[#This Row],[Code association]]&amp;"_"&amp;Clef_répartition[[#This Row],[Nom association]]</f>
        <v>ARASPE_Association régionale de l'Action sociale Prilly-Echallens</v>
      </c>
      <c r="E4389">
        <f>COUNTIFS(D$2:D4389,Clef_répartition[[#This Row],[Code_Nom]],J$2:J4389,Clef_répartition[[#This Row],[Année]])</f>
        <v>26</v>
      </c>
      <c r="F4389">
        <f>IF(Clef_répartition[[#This Row],[Code_Nom]]=D4388,F4388-1,(COUNTIFS(Clef_répartition[Code_Nom],Clef_répartition[[#This Row],[Code_Nom]],Clef_répartition[Année],Clef_répartition[[#This Row],[Année]])))</f>
        <v>16</v>
      </c>
      <c r="G4389" t="str">
        <f>Clef_répartition[[#This Row],[Code_Nom]]&amp;"_"&amp;Clef_répartition[[#This Row],[Nombre]]&amp;"_"&amp;Clef_répartition[[#This Row],[Année]]</f>
        <v>ARASPE_Association régionale de l'Action sociale Prilly-Echallens_26_2018</v>
      </c>
      <c r="H4389">
        <v>5680</v>
      </c>
      <c r="I4389" t="s">
        <v>197</v>
      </c>
      <c r="J4389">
        <v>2018</v>
      </c>
      <c r="K4389">
        <v>4.1000000000000003E-3</v>
      </c>
    </row>
    <row r="4390" spans="1:11" x14ac:dyDescent="0.25">
      <c r="A4390" t="s">
        <v>722</v>
      </c>
      <c r="B4390" t="s">
        <v>525</v>
      </c>
      <c r="C4390" t="s">
        <v>526</v>
      </c>
      <c r="D4390" t="str">
        <f>Clef_répartition[[#This Row],[Code association]]&amp;"_"&amp;Clef_répartition[[#This Row],[Nom association]]</f>
        <v>ARASPE_Association régionale de l'Action sociale Prilly-Echallens</v>
      </c>
      <c r="E4390">
        <f>COUNTIFS(D$2:D4390,Clef_répartition[[#This Row],[Code_Nom]],J$2:J4390,Clef_répartition[[#This Row],[Année]])</f>
        <v>27</v>
      </c>
      <c r="F4390">
        <f>IF(Clef_répartition[[#This Row],[Code_Nom]]=D4389,F4389-1,(COUNTIFS(Clef_répartition[Code_Nom],Clef_répartition[[#This Row],[Code_Nom]],Clef_répartition[Année],Clef_répartition[[#This Row],[Année]])))</f>
        <v>15</v>
      </c>
      <c r="G4390" t="str">
        <f>Clef_répartition[[#This Row],[Code_Nom]]&amp;"_"&amp;Clef_répartition[[#This Row],[Nombre]]&amp;"_"&amp;Clef_répartition[[#This Row],[Année]]</f>
        <v>ARASPE_Association régionale de l'Action sociale Prilly-Echallens_27_2018</v>
      </c>
      <c r="H4390">
        <v>5923</v>
      </c>
      <c r="I4390" t="s">
        <v>200</v>
      </c>
      <c r="J4390">
        <v>2018</v>
      </c>
      <c r="K4390">
        <v>2.5000000000000001E-3</v>
      </c>
    </row>
    <row r="4391" spans="1:11" x14ac:dyDescent="0.25">
      <c r="A4391" t="s">
        <v>722</v>
      </c>
      <c r="B4391" t="s">
        <v>525</v>
      </c>
      <c r="C4391" t="s">
        <v>526</v>
      </c>
      <c r="D4391" t="str">
        <f>Clef_répartition[[#This Row],[Code association]]&amp;"_"&amp;Clef_répartition[[#This Row],[Nom association]]</f>
        <v>ARASPE_Association régionale de l'Action sociale Prilly-Echallens</v>
      </c>
      <c r="E4391">
        <f>COUNTIFS(D$2:D4391,Clef_répartition[[#This Row],[Code_Nom]],J$2:J4391,Clef_répartition[[#This Row],[Année]])</f>
        <v>28</v>
      </c>
      <c r="F4391">
        <f>IF(Clef_répartition[[#This Row],[Code_Nom]]=D4390,F4390-1,(COUNTIFS(Clef_répartition[Code_Nom],Clef_répartition[[#This Row],[Code_Nom]],Clef_répartition[Année],Clef_répartition[[#This Row],[Année]])))</f>
        <v>14</v>
      </c>
      <c r="G4391" t="str">
        <f>Clef_répartition[[#This Row],[Code_Nom]]&amp;"_"&amp;Clef_répartition[[#This Row],[Nombre]]&amp;"_"&amp;Clef_répartition[[#This Row],[Année]]</f>
        <v>ARASPE_Association régionale de l'Action sociale Prilly-Echallens_28_2018</v>
      </c>
      <c r="H4391">
        <v>5529</v>
      </c>
      <c r="I4391" t="s">
        <v>208</v>
      </c>
      <c r="J4391">
        <v>2018</v>
      </c>
      <c r="K4391">
        <v>7.7999999999999996E-3</v>
      </c>
    </row>
    <row r="4392" spans="1:11" x14ac:dyDescent="0.25">
      <c r="A4392" t="s">
        <v>722</v>
      </c>
      <c r="B4392" t="s">
        <v>525</v>
      </c>
      <c r="C4392" t="s">
        <v>526</v>
      </c>
      <c r="D4392" t="str">
        <f>Clef_répartition[[#This Row],[Code association]]&amp;"_"&amp;Clef_répartition[[#This Row],[Nom association]]</f>
        <v>ARASPE_Association régionale de l'Action sociale Prilly-Echallens</v>
      </c>
      <c r="E4392">
        <f>COUNTIFS(D$2:D4392,Clef_répartition[[#This Row],[Code_Nom]],J$2:J4392,Clef_répartition[[#This Row],[Année]])</f>
        <v>29</v>
      </c>
      <c r="F4392">
        <f>IF(Clef_répartition[[#This Row],[Code_Nom]]=D4391,F4391-1,(COUNTIFS(Clef_répartition[Code_Nom],Clef_répartition[[#This Row],[Code_Nom]],Clef_répartition[Année],Clef_répartition[[#This Row],[Année]])))</f>
        <v>13</v>
      </c>
      <c r="G4392" t="str">
        <f>Clef_répartition[[#This Row],[Code_Nom]]&amp;"_"&amp;Clef_répartition[[#This Row],[Nombre]]&amp;"_"&amp;Clef_répartition[[#This Row],[Année]]</f>
        <v>ARASPE_Association régionale de l'Action sociale Prilly-Echallens_29_2018</v>
      </c>
      <c r="H4392">
        <v>5530</v>
      </c>
      <c r="I4392" t="s">
        <v>209</v>
      </c>
      <c r="J4392">
        <v>2018</v>
      </c>
      <c r="K4392">
        <v>7.3000000000000001E-3</v>
      </c>
    </row>
    <row r="4393" spans="1:11" x14ac:dyDescent="0.25">
      <c r="A4393" t="s">
        <v>722</v>
      </c>
      <c r="B4393" t="s">
        <v>525</v>
      </c>
      <c r="C4393" t="s">
        <v>526</v>
      </c>
      <c r="D4393" t="str">
        <f>Clef_répartition[[#This Row],[Code association]]&amp;"_"&amp;Clef_répartition[[#This Row],[Nom association]]</f>
        <v>ARASPE_Association régionale de l'Action sociale Prilly-Echallens</v>
      </c>
      <c r="E4393">
        <f>COUNTIFS(D$2:D4393,Clef_répartition[[#This Row],[Code_Nom]],J$2:J4393,Clef_répartition[[#This Row],[Année]])</f>
        <v>30</v>
      </c>
      <c r="F4393">
        <f>IF(Clef_répartition[[#This Row],[Code_Nom]]=D4392,F4392-1,(COUNTIFS(Clef_répartition[Code_Nom],Clef_répartition[[#This Row],[Code_Nom]],Clef_répartition[Année],Clef_répartition[[#This Row],[Année]])))</f>
        <v>12</v>
      </c>
      <c r="G4393" t="str">
        <f>Clef_répartition[[#This Row],[Code_Nom]]&amp;"_"&amp;Clef_répartition[[#This Row],[Nombre]]&amp;"_"&amp;Clef_répartition[[#This Row],[Année]]</f>
        <v>ARASPE_Association régionale de l'Action sociale Prilly-Echallens_30_2018</v>
      </c>
      <c r="H4393">
        <v>5495</v>
      </c>
      <c r="I4393" t="s">
        <v>212</v>
      </c>
      <c r="J4393">
        <v>2018</v>
      </c>
      <c r="K4393">
        <v>4.4400000000000002E-2</v>
      </c>
    </row>
    <row r="4394" spans="1:11" x14ac:dyDescent="0.25">
      <c r="A4394" t="s">
        <v>722</v>
      </c>
      <c r="B4394" t="s">
        <v>525</v>
      </c>
      <c r="C4394" t="s">
        <v>526</v>
      </c>
      <c r="D4394" t="str">
        <f>Clef_répartition[[#This Row],[Code association]]&amp;"_"&amp;Clef_répartition[[#This Row],[Nom association]]</f>
        <v>ARASPE_Association régionale de l'Action sociale Prilly-Echallens</v>
      </c>
      <c r="E4394">
        <f>COUNTIFS(D$2:D4394,Clef_répartition[[#This Row],[Code_Nom]],J$2:J4394,Clef_répartition[[#This Row],[Année]])</f>
        <v>31</v>
      </c>
      <c r="F4394">
        <f>IF(Clef_répartition[[#This Row],[Code_Nom]]=D4393,F4393-1,(COUNTIFS(Clef_répartition[Code_Nom],Clef_répartition[[#This Row],[Code_Nom]],Clef_répartition[Année],Clef_répartition[[#This Row],[Année]])))</f>
        <v>11</v>
      </c>
      <c r="G4394" t="str">
        <f>Clef_répartition[[#This Row],[Code_Nom]]&amp;"_"&amp;Clef_répartition[[#This Row],[Nombre]]&amp;"_"&amp;Clef_répartition[[#This Row],[Année]]</f>
        <v>ARASPE_Association régionale de l'Action sociale Prilly-Echallens_31_2018</v>
      </c>
      <c r="H4394">
        <v>5496</v>
      </c>
      <c r="I4394" t="s">
        <v>213</v>
      </c>
      <c r="J4394">
        <v>2018</v>
      </c>
      <c r="K4394">
        <v>2.3300000000000001E-2</v>
      </c>
    </row>
    <row r="4395" spans="1:11" x14ac:dyDescent="0.25">
      <c r="A4395" t="s">
        <v>722</v>
      </c>
      <c r="B4395" t="s">
        <v>525</v>
      </c>
      <c r="C4395" t="s">
        <v>526</v>
      </c>
      <c r="D4395" t="str">
        <f>Clef_répartition[[#This Row],[Code association]]&amp;"_"&amp;Clef_répartition[[#This Row],[Nom association]]</f>
        <v>ARASPE_Association régionale de l'Action sociale Prilly-Echallens</v>
      </c>
      <c r="E4395">
        <f>COUNTIFS(D$2:D4395,Clef_répartition[[#This Row],[Code_Nom]],J$2:J4395,Clef_répartition[[#This Row],[Année]])</f>
        <v>32</v>
      </c>
      <c r="F4395">
        <f>IF(Clef_répartition[[#This Row],[Code_Nom]]=D4394,F4394-1,(COUNTIFS(Clef_répartition[Code_Nom],Clef_répartition[[#This Row],[Code_Nom]],Clef_répartition[Année],Clef_répartition[[#This Row],[Année]])))</f>
        <v>10</v>
      </c>
      <c r="G4395" t="str">
        <f>Clef_répartition[[#This Row],[Code_Nom]]&amp;"_"&amp;Clef_répartition[[#This Row],[Nombre]]&amp;"_"&amp;Clef_répartition[[#This Row],[Année]]</f>
        <v>ARASPE_Association régionale de l'Action sociale Prilly-Echallens_32_2018</v>
      </c>
      <c r="H4395">
        <v>5531</v>
      </c>
      <c r="I4395" t="s">
        <v>214</v>
      </c>
      <c r="J4395">
        <v>2018</v>
      </c>
      <c r="K4395">
        <v>5.5999999999999999E-3</v>
      </c>
    </row>
    <row r="4396" spans="1:11" x14ac:dyDescent="0.25">
      <c r="A4396" t="s">
        <v>722</v>
      </c>
      <c r="B4396" t="s">
        <v>525</v>
      </c>
      <c r="C4396" t="s">
        <v>526</v>
      </c>
      <c r="D4396" t="str">
        <f>Clef_répartition[[#This Row],[Code association]]&amp;"_"&amp;Clef_répartition[[#This Row],[Nom association]]</f>
        <v>ARASPE_Association régionale de l'Action sociale Prilly-Echallens</v>
      </c>
      <c r="E4396">
        <f>COUNTIFS(D$2:D4396,Clef_répartition[[#This Row],[Code_Nom]],J$2:J4396,Clef_répartition[[#This Row],[Année]])</f>
        <v>33</v>
      </c>
      <c r="F4396">
        <f>IF(Clef_répartition[[#This Row],[Code_Nom]]=D4395,F4395-1,(COUNTIFS(Clef_répartition[Code_Nom],Clef_répartition[[#This Row],[Code_Nom]],Clef_répartition[Année],Clef_répartition[[#This Row],[Année]])))</f>
        <v>9</v>
      </c>
      <c r="G4396" t="str">
        <f>Clef_répartition[[#This Row],[Code_Nom]]&amp;"_"&amp;Clef_répartition[[#This Row],[Nombre]]&amp;"_"&amp;Clef_répartition[[#This Row],[Année]]</f>
        <v>ARASPE_Association régionale de l'Action sociale Prilly-Echallens_33_2018</v>
      </c>
      <c r="H4396">
        <v>5533</v>
      </c>
      <c r="I4396" t="s">
        <v>216</v>
      </c>
      <c r="J4396">
        <v>2018</v>
      </c>
      <c r="K4396">
        <v>1.15E-2</v>
      </c>
    </row>
    <row r="4397" spans="1:11" x14ac:dyDescent="0.25">
      <c r="A4397" t="s">
        <v>722</v>
      </c>
      <c r="B4397" t="s">
        <v>525</v>
      </c>
      <c r="C4397" t="s">
        <v>526</v>
      </c>
      <c r="D4397" t="str">
        <f>Clef_répartition[[#This Row],[Code association]]&amp;"_"&amp;Clef_répartition[[#This Row],[Nom association]]</f>
        <v>ARASPE_Association régionale de l'Action sociale Prilly-Echallens</v>
      </c>
      <c r="E4397">
        <f>COUNTIFS(D$2:D4397,Clef_répartition[[#This Row],[Code_Nom]],J$2:J4397,Clef_répartition[[#This Row],[Année]])</f>
        <v>34</v>
      </c>
      <c r="F4397">
        <f>IF(Clef_répartition[[#This Row],[Code_Nom]]=D4396,F4396-1,(COUNTIFS(Clef_répartition[Code_Nom],Clef_répartition[[#This Row],[Code_Nom]],Clef_répartition[Année],Clef_répartition[[#This Row],[Année]])))</f>
        <v>8</v>
      </c>
      <c r="G4397" t="str">
        <f>Clef_répartition[[#This Row],[Code_Nom]]&amp;"_"&amp;Clef_répartition[[#This Row],[Nombre]]&amp;"_"&amp;Clef_répartition[[#This Row],[Année]]</f>
        <v>ARASPE_Association régionale de l'Action sociale Prilly-Echallens_34_2018</v>
      </c>
      <c r="H4397">
        <v>5589</v>
      </c>
      <c r="I4397" t="s">
        <v>223</v>
      </c>
      <c r="J4397">
        <v>2018</v>
      </c>
      <c r="K4397">
        <v>0.1636</v>
      </c>
    </row>
    <row r="4398" spans="1:11" x14ac:dyDescent="0.25">
      <c r="A4398" t="s">
        <v>722</v>
      </c>
      <c r="B4398" t="s">
        <v>525</v>
      </c>
      <c r="C4398" t="s">
        <v>526</v>
      </c>
      <c r="D4398" t="str">
        <f>Clef_répartition[[#This Row],[Code association]]&amp;"_"&amp;Clef_répartition[[#This Row],[Nom association]]</f>
        <v>ARASPE_Association régionale de l'Action sociale Prilly-Echallens</v>
      </c>
      <c r="E4398">
        <f>COUNTIFS(D$2:D4398,Clef_répartition[[#This Row],[Code_Nom]],J$2:J4398,Clef_répartition[[#This Row],[Année]])</f>
        <v>35</v>
      </c>
      <c r="F4398">
        <f>IF(Clef_répartition[[#This Row],[Code_Nom]]=D4397,F4397-1,(COUNTIFS(Clef_répartition[Code_Nom],Clef_répartition[[#This Row],[Code_Nom]],Clef_répartition[Année],Clef_répartition[[#This Row],[Année]])))</f>
        <v>7</v>
      </c>
      <c r="G4398" t="str">
        <f>Clef_répartition[[#This Row],[Code_Nom]]&amp;"_"&amp;Clef_répartition[[#This Row],[Nombre]]&amp;"_"&amp;Clef_répartition[[#This Row],[Année]]</f>
        <v>ARASPE_Association régionale de l'Action sociale Prilly-Echallens_35_2018</v>
      </c>
      <c r="H4398">
        <v>5592</v>
      </c>
      <c r="I4398" t="s">
        <v>234</v>
      </c>
      <c r="J4398">
        <v>2018</v>
      </c>
      <c r="K4398">
        <v>4.4600000000000001E-2</v>
      </c>
    </row>
    <row r="4399" spans="1:11" x14ac:dyDescent="0.25">
      <c r="A4399" t="s">
        <v>722</v>
      </c>
      <c r="B4399" t="s">
        <v>525</v>
      </c>
      <c r="C4399" t="s">
        <v>526</v>
      </c>
      <c r="D4399" t="str">
        <f>Clef_répartition[[#This Row],[Code association]]&amp;"_"&amp;Clef_répartition[[#This Row],[Nom association]]</f>
        <v>ARASPE_Association régionale de l'Action sociale Prilly-Echallens</v>
      </c>
      <c r="E4399">
        <f>COUNTIFS(D$2:D4399,Clef_répartition[[#This Row],[Code_Nom]],J$2:J4399,Clef_répartition[[#This Row],[Année]])</f>
        <v>36</v>
      </c>
      <c r="F4399">
        <f>IF(Clef_répartition[[#This Row],[Code_Nom]]=D4398,F4398-1,(COUNTIFS(Clef_répartition[Code_Nom],Clef_répartition[[#This Row],[Code_Nom]],Clef_répartition[Année],Clef_répartition[[#This Row],[Année]])))</f>
        <v>6</v>
      </c>
      <c r="G4399" t="str">
        <f>Clef_répartition[[#This Row],[Code_Nom]]&amp;"_"&amp;Clef_répartition[[#This Row],[Nombre]]&amp;"_"&amp;Clef_répartition[[#This Row],[Année]]</f>
        <v>ARASPE_Association régionale de l'Action sociale Prilly-Echallens_36_2018</v>
      </c>
      <c r="H4399">
        <v>5534</v>
      </c>
      <c r="I4399" t="s">
        <v>241</v>
      </c>
      <c r="J4399">
        <v>2018</v>
      </c>
      <c r="K4399">
        <v>3.5000000000000001E-3</v>
      </c>
    </row>
    <row r="4400" spans="1:11" x14ac:dyDescent="0.25">
      <c r="A4400" t="s">
        <v>722</v>
      </c>
      <c r="B4400" t="s">
        <v>525</v>
      </c>
      <c r="C4400" t="s">
        <v>526</v>
      </c>
      <c r="D4400" t="str">
        <f>Clef_répartition[[#This Row],[Code association]]&amp;"_"&amp;Clef_répartition[[#This Row],[Nom association]]</f>
        <v>ARASPE_Association régionale de l'Action sociale Prilly-Echallens</v>
      </c>
      <c r="E4400">
        <f>COUNTIFS(D$2:D4400,Clef_répartition[[#This Row],[Code_Nom]],J$2:J4400,Clef_répartition[[#This Row],[Année]])</f>
        <v>37</v>
      </c>
      <c r="F4400">
        <f>IF(Clef_répartition[[#This Row],[Code_Nom]]=D4399,F4399-1,(COUNTIFS(Clef_répartition[Code_Nom],Clef_répartition[[#This Row],[Code_Nom]],Clef_répartition[Année],Clef_répartition[[#This Row],[Année]])))</f>
        <v>5</v>
      </c>
      <c r="G4400" t="str">
        <f>Clef_répartition[[#This Row],[Code_Nom]]&amp;"_"&amp;Clef_répartition[[#This Row],[Nombre]]&amp;"_"&amp;Clef_répartition[[#This Row],[Année]]</f>
        <v>ARASPE_Association régionale de l'Action sociale Prilly-Echallens_37_2018</v>
      </c>
      <c r="H4400">
        <v>5535</v>
      </c>
      <c r="I4400" t="s">
        <v>242</v>
      </c>
      <c r="J4400">
        <v>2018</v>
      </c>
      <c r="K4400">
        <v>1.04E-2</v>
      </c>
    </row>
    <row r="4401" spans="1:11" x14ac:dyDescent="0.25">
      <c r="A4401" t="s">
        <v>722</v>
      </c>
      <c r="B4401" t="s">
        <v>525</v>
      </c>
      <c r="C4401" t="s">
        <v>526</v>
      </c>
      <c r="D4401" t="str">
        <f>Clef_répartition[[#This Row],[Code association]]&amp;"_"&amp;Clef_répartition[[#This Row],[Nom association]]</f>
        <v>ARASPE_Association régionale de l'Action sociale Prilly-Echallens</v>
      </c>
      <c r="E4401">
        <f>COUNTIFS(D$2:D4401,Clef_répartition[[#This Row],[Code_Nom]],J$2:J4401,Clef_répartition[[#This Row],[Année]])</f>
        <v>38</v>
      </c>
      <c r="F4401">
        <f>IF(Clef_répartition[[#This Row],[Code_Nom]]=D4400,F4400-1,(COUNTIFS(Clef_répartition[Code_Nom],Clef_répartition[[#This Row],[Code_Nom]],Clef_répartition[Année],Clef_répartition[[#This Row],[Année]])))</f>
        <v>4</v>
      </c>
      <c r="G4401" t="str">
        <f>Clef_répartition[[#This Row],[Code_Nom]]&amp;"_"&amp;Clef_répartition[[#This Row],[Nombre]]&amp;"_"&amp;Clef_répartition[[#This Row],[Année]]</f>
        <v>ARASPE_Association régionale de l'Action sociale Prilly-Echallens_38_2018</v>
      </c>
      <c r="H4401">
        <v>5501</v>
      </c>
      <c r="I4401" t="s">
        <v>258</v>
      </c>
      <c r="J4401">
        <v>2018</v>
      </c>
      <c r="K4401">
        <v>1.3599999999999999E-2</v>
      </c>
    </row>
    <row r="4402" spans="1:11" x14ac:dyDescent="0.25">
      <c r="A4402" t="s">
        <v>722</v>
      </c>
      <c r="B4402" t="s">
        <v>525</v>
      </c>
      <c r="C4402" t="s">
        <v>526</v>
      </c>
      <c r="D4402" t="str">
        <f>Clef_répartition[[#This Row],[Code association]]&amp;"_"&amp;Clef_répartition[[#This Row],[Nom association]]</f>
        <v>ARASPE_Association régionale de l'Action sociale Prilly-Echallens</v>
      </c>
      <c r="E4402">
        <f>COUNTIFS(D$2:D4402,Clef_répartition[[#This Row],[Code_Nom]],J$2:J4402,Clef_répartition[[#This Row],[Année]])</f>
        <v>39</v>
      </c>
      <c r="F4402">
        <f>IF(Clef_répartition[[#This Row],[Code_Nom]]=D4401,F4401-1,(COUNTIFS(Clef_répartition[Code_Nom],Clef_répartition[[#This Row],[Code_Nom]],Clef_répartition[Année],Clef_répartition[[#This Row],[Année]])))</f>
        <v>3</v>
      </c>
      <c r="G4402" t="str">
        <f>Clef_répartition[[#This Row],[Code_Nom]]&amp;"_"&amp;Clef_répartition[[#This Row],[Nombre]]&amp;"_"&amp;Clef_répartition[[#This Row],[Année]]</f>
        <v>ARASPE_Association régionale de l'Action sociale Prilly-Echallens_39_2018</v>
      </c>
      <c r="H4402">
        <v>5537</v>
      </c>
      <c r="I4402" t="s">
        <v>282</v>
      </c>
      <c r="J4402">
        <v>2018</v>
      </c>
      <c r="K4402">
        <v>1.55E-2</v>
      </c>
    </row>
    <row r="4403" spans="1:11" x14ac:dyDescent="0.25">
      <c r="A4403" t="s">
        <v>722</v>
      </c>
      <c r="B4403" t="s">
        <v>525</v>
      </c>
      <c r="C4403" t="s">
        <v>526</v>
      </c>
      <c r="D4403" t="str">
        <f>Clef_répartition[[#This Row],[Code association]]&amp;"_"&amp;Clef_répartition[[#This Row],[Nom association]]</f>
        <v>ARASPE_Association régionale de l'Action sociale Prilly-Echallens</v>
      </c>
      <c r="E4403">
        <f>COUNTIFS(D$2:D4403,Clef_répartition[[#This Row],[Code_Nom]],J$2:J4403,Clef_répartition[[#This Row],[Année]])</f>
        <v>40</v>
      </c>
      <c r="F4403">
        <f>IF(Clef_répartition[[#This Row],[Code_Nom]]=D4402,F4402-1,(COUNTIFS(Clef_répartition[Code_Nom],Clef_répartition[[#This Row],[Code_Nom]],Clef_répartition[Année],Clef_répartition[[#This Row],[Année]])))</f>
        <v>2</v>
      </c>
      <c r="G4403" t="str">
        <f>Clef_répartition[[#This Row],[Code_Nom]]&amp;"_"&amp;Clef_répartition[[#This Row],[Nombre]]&amp;"_"&amp;Clef_répartition[[#This Row],[Année]]</f>
        <v>ARASPE_Association régionale de l'Action sociale Prilly-Echallens_40_2018</v>
      </c>
      <c r="H4403">
        <v>5539</v>
      </c>
      <c r="I4403" t="s">
        <v>288</v>
      </c>
      <c r="J4403">
        <v>2018</v>
      </c>
      <c r="K4403">
        <v>1.3599999999999999E-2</v>
      </c>
    </row>
    <row r="4404" spans="1:11" x14ac:dyDescent="0.25">
      <c r="A4404" t="s">
        <v>722</v>
      </c>
      <c r="B4404" t="s">
        <v>525</v>
      </c>
      <c r="C4404" t="s">
        <v>526</v>
      </c>
      <c r="D4404" t="str">
        <f>Clef_répartition[[#This Row],[Code association]]&amp;"_"&amp;Clef_répartition[[#This Row],[Nom association]]</f>
        <v>ARASPE_Association régionale de l'Action sociale Prilly-Echallens</v>
      </c>
      <c r="E4404">
        <f>COUNTIFS(D$2:D4404,Clef_répartition[[#This Row],[Code_Nom]],J$2:J4404,Clef_répartition[[#This Row],[Année]])</f>
        <v>41</v>
      </c>
      <c r="F4404">
        <f>IF(Clef_répartition[[#This Row],[Code_Nom]]=D4403,F4403-1,(COUNTIFS(Clef_répartition[Code_Nom],Clef_répartition[[#This Row],[Code_Nom]],Clef_répartition[Année],Clef_répartition[[#This Row],[Année]])))</f>
        <v>1</v>
      </c>
      <c r="G4404" t="str">
        <f>Clef_répartition[[#This Row],[Code_Nom]]&amp;"_"&amp;Clef_répartition[[#This Row],[Nombre]]&amp;"_"&amp;Clef_répartition[[#This Row],[Année]]</f>
        <v>ARASPE_Association régionale de l'Action sociale Prilly-Echallens_41_2018</v>
      </c>
      <c r="H4404">
        <v>5503</v>
      </c>
      <c r="I4404" t="s">
        <v>290</v>
      </c>
      <c r="J4404">
        <v>2018</v>
      </c>
      <c r="K4404">
        <v>1.7100000000000001E-2</v>
      </c>
    </row>
    <row r="4405" spans="1:11" x14ac:dyDescent="0.25">
      <c r="A4405" t="s">
        <v>722</v>
      </c>
      <c r="B4405" t="s">
        <v>656</v>
      </c>
      <c r="C4405" t="s">
        <v>657</v>
      </c>
      <c r="D4405" t="str">
        <f>Clef_répartition[[#This Row],[Code association]]&amp;"_"&amp;Clef_répartition[[#This Row],[Nom association]]</f>
        <v>ARCC_Association intercommunale pour l'épuration des eaux de la Région des côtes de Chalamont</v>
      </c>
      <c r="E4405">
        <f>COUNTIFS(D$2:D4405,Clef_répartition[[#This Row],[Code_Nom]],J$2:J4405,Clef_répartition[[#This Row],[Année]])</f>
        <v>1</v>
      </c>
      <c r="F4405">
        <f>IF(Clef_répartition[[#This Row],[Code_Nom]]=D4404,F4404-1,(COUNTIFS(Clef_répartition[Code_Nom],Clef_répartition[[#This Row],[Code_Nom]],Clef_répartition[Année],Clef_répartition[[#This Row],[Année]])))</f>
        <v>4</v>
      </c>
      <c r="G4405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Chalamont_1_2018</v>
      </c>
      <c r="H4405">
        <v>5902</v>
      </c>
      <c r="I4405" t="s">
        <v>18</v>
      </c>
      <c r="J4405">
        <v>2018</v>
      </c>
      <c r="K4405">
        <v>0</v>
      </c>
    </row>
    <row r="4406" spans="1:11" x14ac:dyDescent="0.25">
      <c r="A4406" t="s">
        <v>722</v>
      </c>
      <c r="B4406" t="s">
        <v>656</v>
      </c>
      <c r="C4406" t="s">
        <v>657</v>
      </c>
      <c r="D4406" t="str">
        <f>Clef_répartition[[#This Row],[Code association]]&amp;"_"&amp;Clef_répartition[[#This Row],[Nom association]]</f>
        <v>ARCC_Association intercommunale pour l'épuration des eaux de la Région des côtes de Chalamont</v>
      </c>
      <c r="E4406">
        <f>COUNTIFS(D$2:D4406,Clef_répartition[[#This Row],[Code_Nom]],J$2:J4406,Clef_répartition[[#This Row],[Année]])</f>
        <v>2</v>
      </c>
      <c r="F4406">
        <f>IF(Clef_répartition[[#This Row],[Code_Nom]]=D4405,F4405-1,(COUNTIFS(Clef_répartition[Code_Nom],Clef_répartition[[#This Row],[Code_Nom]],Clef_répartition[Année],Clef_répartition[[#This Row],[Année]])))</f>
        <v>3</v>
      </c>
      <c r="G4406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Chalamont_2_2018</v>
      </c>
      <c r="H4406">
        <v>5749</v>
      </c>
      <c r="I4406" t="s">
        <v>58</v>
      </c>
      <c r="J4406">
        <v>2018</v>
      </c>
      <c r="K4406">
        <v>0.15</v>
      </c>
    </row>
    <row r="4407" spans="1:11" x14ac:dyDescent="0.25">
      <c r="A4407" t="s">
        <v>722</v>
      </c>
      <c r="B4407" t="s">
        <v>656</v>
      </c>
      <c r="C4407" t="s">
        <v>657</v>
      </c>
      <c r="D4407" t="str">
        <f>Clef_répartition[[#This Row],[Code association]]&amp;"_"&amp;Clef_répartition[[#This Row],[Nom association]]</f>
        <v>ARCC_Association intercommunale pour l'épuration des eaux de la Région des côtes de Chalamont</v>
      </c>
      <c r="E4407">
        <f>COUNTIFS(D$2:D4407,Clef_répartition[[#This Row],[Code_Nom]],J$2:J4407,Clef_répartition[[#This Row],[Année]])</f>
        <v>3</v>
      </c>
      <c r="F4407">
        <f>IF(Clef_répartition[[#This Row],[Code_Nom]]=D4406,F4406-1,(COUNTIFS(Clef_répartition[Code_Nom],Clef_répartition[[#This Row],[Code_Nom]],Clef_répartition[Année],Clef_répartition[[#This Row],[Année]])))</f>
        <v>2</v>
      </c>
      <c r="G4407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Chalamont_3_2018</v>
      </c>
      <c r="H4407">
        <v>5914</v>
      </c>
      <c r="I4407" t="s">
        <v>105</v>
      </c>
      <c r="J4407">
        <v>2018</v>
      </c>
      <c r="K4407">
        <v>0.32</v>
      </c>
    </row>
    <row r="4408" spans="1:11" x14ac:dyDescent="0.25">
      <c r="A4408" t="s">
        <v>722</v>
      </c>
      <c r="B4408" t="s">
        <v>656</v>
      </c>
      <c r="C4408" t="s">
        <v>657</v>
      </c>
      <c r="D4408" t="str">
        <f>Clef_répartition[[#This Row],[Code association]]&amp;"_"&amp;Clef_répartition[[#This Row],[Nom association]]</f>
        <v>ARCC_Association intercommunale pour l'épuration des eaux de la Région des côtes de Chalamont</v>
      </c>
      <c r="E4408">
        <f>COUNTIFS(D$2:D4408,Clef_répartition[[#This Row],[Code_Nom]],J$2:J4408,Clef_répartition[[#This Row],[Année]])</f>
        <v>4</v>
      </c>
      <c r="F4408">
        <f>IF(Clef_répartition[[#This Row],[Code_Nom]]=D4407,F4407-1,(COUNTIFS(Clef_répartition[Code_Nom],Clef_répartition[[#This Row],[Code_Nom]],Clef_répartition[Année],Clef_répartition[[#This Row],[Année]])))</f>
        <v>1</v>
      </c>
      <c r="G4408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Chalamont_4_2018</v>
      </c>
      <c r="H4408">
        <v>5929</v>
      </c>
      <c r="I4408" t="s">
        <v>257</v>
      </c>
      <c r="J4408">
        <v>2018</v>
      </c>
      <c r="K4408">
        <v>0.53</v>
      </c>
    </row>
    <row r="4409" spans="1:11" x14ac:dyDescent="0.25">
      <c r="A4409" t="s">
        <v>722</v>
      </c>
      <c r="B4409" t="s">
        <v>636</v>
      </c>
      <c r="C4409" t="s">
        <v>637</v>
      </c>
      <c r="D4409" t="str">
        <f>Clef_répartition[[#This Row],[Code association]]&amp;"_"&amp;Clef_répartition[[#This Row],[Nom association]]</f>
        <v>ARPEJE _Association Régionale Pour l’Enfance et la Jeunesse</v>
      </c>
      <c r="E4409">
        <f>COUNTIFS(D$2:D4409,Clef_répartition[[#This Row],[Code_Nom]],J$2:J4409,Clef_répartition[[#This Row],[Année]])</f>
        <v>1</v>
      </c>
      <c r="F4409">
        <f>IF(Clef_répartition[[#This Row],[Code_Nom]]=D4408,F4408-1,(COUNTIFS(Clef_répartition[Code_Nom],Clef_répartition[[#This Row],[Code_Nom]],Clef_répartition[Année],Clef_répartition[[#This Row],[Année]])))</f>
        <v>4</v>
      </c>
      <c r="G4409" t="str">
        <f>Clef_répartition[[#This Row],[Code_Nom]]&amp;"_"&amp;Clef_répartition[[#This Row],[Nombre]]&amp;"_"&amp;Clef_répartition[[#This Row],[Année]]</f>
        <v>ARPEJE _Association Régionale Pour l’Enfance et la Jeunesse_1_2018</v>
      </c>
      <c r="H4409">
        <v>5451</v>
      </c>
      <c r="I4409" t="s">
        <v>10</v>
      </c>
      <c r="J4409">
        <v>2018</v>
      </c>
      <c r="K4409">
        <v>0.43640000000000001</v>
      </c>
    </row>
    <row r="4410" spans="1:11" x14ac:dyDescent="0.25">
      <c r="A4410" t="s">
        <v>722</v>
      </c>
      <c r="B4410" t="s">
        <v>636</v>
      </c>
      <c r="C4410" t="s">
        <v>637</v>
      </c>
      <c r="D4410" t="str">
        <f>Clef_répartition[[#This Row],[Code association]]&amp;"_"&amp;Clef_répartition[[#This Row],[Nom association]]</f>
        <v>ARPEJE _Association Régionale Pour l’Enfance et la Jeunesse</v>
      </c>
      <c r="E4410">
        <f>COUNTIFS(D$2:D4410,Clef_répartition[[#This Row],[Code_Nom]],J$2:J4410,Clef_répartition[[#This Row],[Année]])</f>
        <v>2</v>
      </c>
      <c r="F4410">
        <f>IF(Clef_répartition[[#This Row],[Code_Nom]]=D4409,F4409-1,(COUNTIFS(Clef_répartition[Code_Nom],Clef_répartition[[#This Row],[Code_Nom]],Clef_répartition[Année],Clef_répartition[[#This Row],[Année]])))</f>
        <v>3</v>
      </c>
      <c r="G4410" t="str">
        <f>Clef_répartition[[#This Row],[Code_Nom]]&amp;"_"&amp;Clef_répartition[[#This Row],[Nombre]]&amp;"_"&amp;Clef_répartition[[#This Row],[Année]]</f>
        <v>ARPEJE _Association Régionale Pour l’Enfance et la Jeunesse_2_2018</v>
      </c>
      <c r="H4410">
        <v>5456</v>
      </c>
      <c r="I4410" t="s">
        <v>87</v>
      </c>
      <c r="J4410">
        <v>2018</v>
      </c>
      <c r="K4410">
        <v>0.18</v>
      </c>
    </row>
    <row r="4411" spans="1:11" x14ac:dyDescent="0.25">
      <c r="A4411" t="s">
        <v>722</v>
      </c>
      <c r="B4411" t="s">
        <v>636</v>
      </c>
      <c r="C4411" t="s">
        <v>637</v>
      </c>
      <c r="D4411" t="str">
        <f>Clef_répartition[[#This Row],[Code association]]&amp;"_"&amp;Clef_répartition[[#This Row],[Nom association]]</f>
        <v>ARPEJE _Association Régionale Pour l’Enfance et la Jeunesse</v>
      </c>
      <c r="E4411">
        <f>COUNTIFS(D$2:D4411,Clef_répartition[[#This Row],[Code_Nom]],J$2:J4411,Clef_répartition[[#This Row],[Année]])</f>
        <v>3</v>
      </c>
      <c r="F4411">
        <f>IF(Clef_répartition[[#This Row],[Code_Nom]]=D4410,F4410-1,(COUNTIFS(Clef_répartition[Code_Nom],Clef_répartition[[#This Row],[Code_Nom]],Clef_répartition[Année],Clef_répartition[[#This Row],[Année]])))</f>
        <v>2</v>
      </c>
      <c r="G4411" t="str">
        <f>Clef_répartition[[#This Row],[Code_Nom]]&amp;"_"&amp;Clef_répartition[[#This Row],[Nombre]]&amp;"_"&amp;Clef_répartition[[#This Row],[Année]]</f>
        <v>ARPEJE _Association Régionale Pour l’Enfance et la Jeunesse_3_2018</v>
      </c>
      <c r="H4411">
        <v>5458</v>
      </c>
      <c r="I4411" t="s">
        <v>111</v>
      </c>
      <c r="J4411">
        <v>2018</v>
      </c>
      <c r="K4411">
        <v>8.5099999999999995E-2</v>
      </c>
    </row>
    <row r="4412" spans="1:11" x14ac:dyDescent="0.25">
      <c r="A4412" t="s">
        <v>722</v>
      </c>
      <c r="B4412" t="s">
        <v>636</v>
      </c>
      <c r="C4412" t="s">
        <v>637</v>
      </c>
      <c r="D4412" t="str">
        <f>Clef_répartition[[#This Row],[Code association]]&amp;"_"&amp;Clef_répartition[[#This Row],[Nom association]]</f>
        <v>ARPEJE _Association Régionale Pour l’Enfance et la Jeunesse</v>
      </c>
      <c r="E4412">
        <f>COUNTIFS(D$2:D4412,Clef_répartition[[#This Row],[Code_Nom]],J$2:J4412,Clef_répartition[[#This Row],[Année]])</f>
        <v>4</v>
      </c>
      <c r="F4412">
        <f>IF(Clef_répartition[[#This Row],[Code_Nom]]=D4411,F4411-1,(COUNTIFS(Clef_répartition[Code_Nom],Clef_répartition[[#This Row],[Code_Nom]],Clef_répartition[Année],Clef_répartition[[#This Row],[Année]])))</f>
        <v>1</v>
      </c>
      <c r="G4412" t="str">
        <f>Clef_répartition[[#This Row],[Code_Nom]]&amp;"_"&amp;Clef_répartition[[#This Row],[Nombre]]&amp;"_"&amp;Clef_répartition[[#This Row],[Année]]</f>
        <v>ARPEJE _Association Régionale Pour l’Enfance et la Jeunesse_4_2018</v>
      </c>
      <c r="H4412">
        <v>5464</v>
      </c>
      <c r="I4412" t="s">
        <v>296</v>
      </c>
      <c r="J4412">
        <v>2018</v>
      </c>
      <c r="K4412">
        <v>0.29849999999999999</v>
      </c>
    </row>
    <row r="4413" spans="1:11" x14ac:dyDescent="0.25">
      <c r="A4413" t="s">
        <v>722</v>
      </c>
      <c r="B4413" t="s">
        <v>487</v>
      </c>
      <c r="C4413" t="s">
        <v>488</v>
      </c>
      <c r="D4413" t="str">
        <f>Clef_répartition[[#This Row],[Code association]]&amp;"_"&amp;Clef_répartition[[#This Row],[Nom association]]</f>
        <v>ASAICE_Association scolaire et d'accueil de jour des enfants intercommunale Chavornay et environs</v>
      </c>
      <c r="E4413">
        <f>COUNTIFS(D$2:D4413,Clef_répartition[[#This Row],[Code_Nom]],J$2:J4413,Clef_répartition[[#This Row],[Année]])</f>
        <v>1</v>
      </c>
      <c r="F4413">
        <f>IF(Clef_répartition[[#This Row],[Code_Nom]]=D4412,F4412-1,(COUNTIFS(Clef_répartition[Code_Nom],Clef_répartition[[#This Row],[Code_Nom]],Clef_répartition[Année],Clef_répartition[[#This Row],[Année]])))</f>
        <v>5</v>
      </c>
      <c r="G4413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environs_1_2018</v>
      </c>
      <c r="H4413">
        <v>5746</v>
      </c>
      <c r="I4413" t="s">
        <v>15</v>
      </c>
      <c r="J4413">
        <v>2018</v>
      </c>
      <c r="K4413">
        <v>0</v>
      </c>
    </row>
    <row r="4414" spans="1:11" x14ac:dyDescent="0.25">
      <c r="A4414" t="s">
        <v>722</v>
      </c>
      <c r="B4414" t="s">
        <v>487</v>
      </c>
      <c r="C4414" t="s">
        <v>488</v>
      </c>
      <c r="D4414" t="str">
        <f>Clef_répartition[[#This Row],[Code association]]&amp;"_"&amp;Clef_répartition[[#This Row],[Nom association]]</f>
        <v>ASAICE_Association scolaire et d'accueil de jour des enfants intercommunale Chavornay et environs</v>
      </c>
      <c r="E4414">
        <f>COUNTIFS(D$2:D4414,Clef_répartition[[#This Row],[Code_Nom]],J$2:J4414,Clef_répartition[[#This Row],[Année]])</f>
        <v>2</v>
      </c>
      <c r="F4414">
        <f>IF(Clef_répartition[[#This Row],[Code_Nom]]=D4413,F4413-1,(COUNTIFS(Clef_répartition[Code_Nom],Clef_répartition[[#This Row],[Code_Nom]],Clef_répartition[Année],Clef_répartition[[#This Row],[Année]])))</f>
        <v>4</v>
      </c>
      <c r="G4414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environs_2_2018</v>
      </c>
      <c r="H4414">
        <v>5902</v>
      </c>
      <c r="I4414" t="s">
        <v>18</v>
      </c>
      <c r="J4414">
        <v>2018</v>
      </c>
      <c r="K4414">
        <v>0</v>
      </c>
    </row>
    <row r="4415" spans="1:11" x14ac:dyDescent="0.25">
      <c r="A4415" t="s">
        <v>722</v>
      </c>
      <c r="B4415" t="s">
        <v>487</v>
      </c>
      <c r="C4415" t="s">
        <v>488</v>
      </c>
      <c r="D4415" t="str">
        <f>Clef_répartition[[#This Row],[Code association]]&amp;"_"&amp;Clef_répartition[[#This Row],[Nom association]]</f>
        <v>ASAICE_Association scolaire et d'accueil de jour des enfants intercommunale Chavornay et environs</v>
      </c>
      <c r="E4415">
        <f>COUNTIFS(D$2:D4415,Clef_répartition[[#This Row],[Code_Nom]],J$2:J4415,Clef_répartition[[#This Row],[Année]])</f>
        <v>3</v>
      </c>
      <c r="F4415">
        <f>IF(Clef_répartition[[#This Row],[Code_Nom]]=D4414,F4414-1,(COUNTIFS(Clef_répartition[Code_Nom],Clef_répartition[[#This Row],[Code_Nom]],Clef_répartition[Année],Clef_répartition[[#This Row],[Année]])))</f>
        <v>3</v>
      </c>
      <c r="G4415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environs_3_2018</v>
      </c>
      <c r="H4415">
        <v>5749</v>
      </c>
      <c r="I4415" t="s">
        <v>58</v>
      </c>
      <c r="J4415">
        <v>2018</v>
      </c>
      <c r="K4415">
        <v>0</v>
      </c>
    </row>
    <row r="4416" spans="1:11" x14ac:dyDescent="0.25">
      <c r="A4416" t="s">
        <v>722</v>
      </c>
      <c r="B4416" t="s">
        <v>487</v>
      </c>
      <c r="C4416" t="s">
        <v>488</v>
      </c>
      <c r="D4416" t="str">
        <f>Clef_répartition[[#This Row],[Code association]]&amp;"_"&amp;Clef_répartition[[#This Row],[Nom association]]</f>
        <v>ASAICE_Association scolaire et d'accueil de jour des enfants intercommunale Chavornay et environs</v>
      </c>
      <c r="E4416">
        <f>COUNTIFS(D$2:D4416,Clef_répartition[[#This Row],[Code_Nom]],J$2:J4416,Clef_répartition[[#This Row],[Année]])</f>
        <v>4</v>
      </c>
      <c r="F4416">
        <f>IF(Clef_répartition[[#This Row],[Code_Nom]]=D4415,F4415-1,(COUNTIFS(Clef_répartition[Code_Nom],Clef_répartition[[#This Row],[Code_Nom]],Clef_répartition[Année],Clef_répartition[[#This Row],[Année]])))</f>
        <v>2</v>
      </c>
      <c r="G4416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environs_4_2018</v>
      </c>
      <c r="H4416">
        <v>5914</v>
      </c>
      <c r="I4416" t="s">
        <v>105</v>
      </c>
      <c r="J4416">
        <v>2018</v>
      </c>
      <c r="K4416">
        <v>0</v>
      </c>
    </row>
    <row r="4417" spans="1:11" x14ac:dyDescent="0.25">
      <c r="A4417" t="s">
        <v>722</v>
      </c>
      <c r="B4417" t="s">
        <v>487</v>
      </c>
      <c r="C4417" t="s">
        <v>488</v>
      </c>
      <c r="D4417" t="str">
        <f>Clef_répartition[[#This Row],[Code association]]&amp;"_"&amp;Clef_répartition[[#This Row],[Nom association]]</f>
        <v>ASAICE_Association scolaire et d'accueil de jour des enfants intercommunale Chavornay et environs</v>
      </c>
      <c r="E4417">
        <f>COUNTIFS(D$2:D4417,Clef_répartition[[#This Row],[Code_Nom]],J$2:J4417,Clef_répartition[[#This Row],[Année]])</f>
        <v>5</v>
      </c>
      <c r="F4417">
        <f>IF(Clef_répartition[[#This Row],[Code_Nom]]=D4416,F4416-1,(COUNTIFS(Clef_répartition[Code_Nom],Clef_répartition[[#This Row],[Code_Nom]],Clef_répartition[Année],Clef_répartition[[#This Row],[Année]])))</f>
        <v>1</v>
      </c>
      <c r="G4417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environs_5_2018</v>
      </c>
      <c r="H4417">
        <v>5929</v>
      </c>
      <c r="I4417" t="s">
        <v>257</v>
      </c>
      <c r="J4417">
        <v>2018</v>
      </c>
      <c r="K4417">
        <v>0</v>
      </c>
    </row>
    <row r="4418" spans="1:11" x14ac:dyDescent="0.25">
      <c r="A4418" t="s">
        <v>722</v>
      </c>
      <c r="B4418" t="s">
        <v>519</v>
      </c>
      <c r="C4418" t="s">
        <v>520</v>
      </c>
      <c r="D4418" t="str">
        <f>Clef_répartition[[#This Row],[Code association]]&amp;"_"&amp;Clef_répartition[[#This Row],[Nom association]]</f>
        <v>ASCL_Association Scolaire Centre Lavaux</v>
      </c>
      <c r="E4418">
        <f>COUNTIFS(D$2:D4418,Clef_répartition[[#This Row],[Code_Nom]],J$2:J4418,Clef_répartition[[#This Row],[Année]])</f>
        <v>1</v>
      </c>
      <c r="F4418">
        <f>IF(Clef_répartition[[#This Row],[Code_Nom]]=D4417,F4417-1,(COUNTIFS(Clef_répartition[Code_Nom],Clef_répartition[[#This Row],[Code_Nom]],Clef_répartition[Année],Clef_répartition[[#This Row],[Année]])))</f>
        <v>5</v>
      </c>
      <c r="G4418" t="str">
        <f>Clef_répartition[[#This Row],[Code_Nom]]&amp;"_"&amp;Clef_répartition[[#This Row],[Nombre]]&amp;"_"&amp;Clef_répartition[[#This Row],[Année]]</f>
        <v>ASCL_Association Scolaire Centre Lavaux_1_2018</v>
      </c>
      <c r="H4418">
        <v>5613</v>
      </c>
      <c r="I4418" t="s">
        <v>33</v>
      </c>
      <c r="J4418">
        <v>2018</v>
      </c>
      <c r="K4418">
        <v>0.45269999999999999</v>
      </c>
    </row>
    <row r="4419" spans="1:11" x14ac:dyDescent="0.25">
      <c r="A4419" t="s">
        <v>722</v>
      </c>
      <c r="B4419" t="s">
        <v>519</v>
      </c>
      <c r="C4419" t="s">
        <v>520</v>
      </c>
      <c r="D4419" t="str">
        <f>Clef_répartition[[#This Row],[Code association]]&amp;"_"&amp;Clef_répartition[[#This Row],[Nom association]]</f>
        <v>ASCL_Association Scolaire Centre Lavaux</v>
      </c>
      <c r="E4419">
        <f>COUNTIFS(D$2:D4419,Clef_répartition[[#This Row],[Code_Nom]],J$2:J4419,Clef_répartition[[#This Row],[Année]])</f>
        <v>2</v>
      </c>
      <c r="F4419">
        <f>IF(Clef_répartition[[#This Row],[Code_Nom]]=D4418,F4418-1,(COUNTIFS(Clef_répartition[Code_Nom],Clef_répartition[[#This Row],[Code_Nom]],Clef_répartition[Année],Clef_répartition[[#This Row],[Année]])))</f>
        <v>4</v>
      </c>
      <c r="G4419" t="str">
        <f>Clef_répartition[[#This Row],[Code_Nom]]&amp;"_"&amp;Clef_répartition[[#This Row],[Nombre]]&amp;"_"&amp;Clef_répartition[[#This Row],[Année]]</f>
        <v>ASCL_Association Scolaire Centre Lavaux_2_2018</v>
      </c>
      <c r="H4419">
        <v>5601</v>
      </c>
      <c r="I4419" t="s">
        <v>66</v>
      </c>
      <c r="J4419">
        <v>2018</v>
      </c>
      <c r="K4419">
        <v>0.20080000000000001</v>
      </c>
    </row>
    <row r="4420" spans="1:11" x14ac:dyDescent="0.25">
      <c r="A4420" t="s">
        <v>722</v>
      </c>
      <c r="B4420" t="s">
        <v>519</v>
      </c>
      <c r="C4420" t="s">
        <v>520</v>
      </c>
      <c r="D4420" t="str">
        <f>Clef_répartition[[#This Row],[Code association]]&amp;"_"&amp;Clef_répartition[[#This Row],[Nom association]]</f>
        <v>ASCL_Association Scolaire Centre Lavaux</v>
      </c>
      <c r="E4420">
        <f>COUNTIFS(D$2:D4420,Clef_répartition[[#This Row],[Code_Nom]],J$2:J4420,Clef_répartition[[#This Row],[Année]])</f>
        <v>3</v>
      </c>
      <c r="F4420">
        <f>IF(Clef_répartition[[#This Row],[Code_Nom]]=D4419,F4419-1,(COUNTIFS(Clef_répartition[Code_Nom],Clef_répartition[[#This Row],[Code_Nom]],Clef_répartition[Année],Clef_répartition[[#This Row],[Année]])))</f>
        <v>3</v>
      </c>
      <c r="G4420" t="str">
        <f>Clef_répartition[[#This Row],[Code_Nom]]&amp;"_"&amp;Clef_répartition[[#This Row],[Nombre]]&amp;"_"&amp;Clef_répartition[[#This Row],[Année]]</f>
        <v>ASCL_Association Scolaire Centre Lavaux_3_2018</v>
      </c>
      <c r="H4420">
        <v>5607</v>
      </c>
      <c r="I4420" t="s">
        <v>225</v>
      </c>
      <c r="J4420">
        <v>2018</v>
      </c>
      <c r="K4420">
        <v>0.2868</v>
      </c>
    </row>
    <row r="4421" spans="1:11" x14ac:dyDescent="0.25">
      <c r="A4421" t="s">
        <v>722</v>
      </c>
      <c r="B4421" t="s">
        <v>519</v>
      </c>
      <c r="C4421" t="s">
        <v>520</v>
      </c>
      <c r="D4421" t="str">
        <f>Clef_répartition[[#This Row],[Code association]]&amp;"_"&amp;Clef_répartition[[#This Row],[Nom association]]</f>
        <v>ASCL_Association Scolaire Centre Lavaux</v>
      </c>
      <c r="E4421">
        <f>COUNTIFS(D$2:D4421,Clef_répartition[[#This Row],[Code_Nom]],J$2:J4421,Clef_répartition[[#This Row],[Année]])</f>
        <v>4</v>
      </c>
      <c r="F4421">
        <f>IF(Clef_répartition[[#This Row],[Code_Nom]]=D4420,F4420-1,(COUNTIFS(Clef_répartition[Code_Nom],Clef_répartition[[#This Row],[Code_Nom]],Clef_répartition[Année],Clef_répartition[[#This Row],[Année]])))</f>
        <v>2</v>
      </c>
      <c r="G4421" t="str">
        <f>Clef_répartition[[#This Row],[Code_Nom]]&amp;"_"&amp;Clef_répartition[[#This Row],[Nombre]]&amp;"_"&amp;Clef_répartition[[#This Row],[Année]]</f>
        <v>ASCL_Association Scolaire Centre Lavaux_4_2018</v>
      </c>
      <c r="H4421">
        <v>5609</v>
      </c>
      <c r="I4421" t="s">
        <v>230</v>
      </c>
      <c r="J4421">
        <v>2018</v>
      </c>
      <c r="K4421">
        <v>3.0300000000000001E-2</v>
      </c>
    </row>
    <row r="4422" spans="1:11" x14ac:dyDescent="0.25">
      <c r="A4422" t="s">
        <v>722</v>
      </c>
      <c r="B4422" t="s">
        <v>519</v>
      </c>
      <c r="C4422" t="s">
        <v>520</v>
      </c>
      <c r="D4422" t="str">
        <f>Clef_répartition[[#This Row],[Code association]]&amp;"_"&amp;Clef_répartition[[#This Row],[Nom association]]</f>
        <v>ASCL_Association Scolaire Centre Lavaux</v>
      </c>
      <c r="E4422">
        <f>COUNTIFS(D$2:D4422,Clef_répartition[[#This Row],[Code_Nom]],J$2:J4422,Clef_répartition[[#This Row],[Année]])</f>
        <v>5</v>
      </c>
      <c r="F4422">
        <f>IF(Clef_répartition[[#This Row],[Code_Nom]]=D4421,F4421-1,(COUNTIFS(Clef_répartition[Code_Nom],Clef_répartition[[#This Row],[Code_Nom]],Clef_répartition[Année],Clef_répartition[[#This Row],[Année]])))</f>
        <v>1</v>
      </c>
      <c r="G4422" t="str">
        <f>Clef_répartition[[#This Row],[Code_Nom]]&amp;"_"&amp;Clef_répartition[[#This Row],[Nombre]]&amp;"_"&amp;Clef_répartition[[#This Row],[Année]]</f>
        <v>ASCL_Association Scolaire Centre Lavaux_5_2018</v>
      </c>
      <c r="H4422">
        <v>5610</v>
      </c>
      <c r="I4422" t="s">
        <v>256</v>
      </c>
      <c r="J4422">
        <v>2018</v>
      </c>
      <c r="K4422">
        <v>2.9399999999999999E-2</v>
      </c>
    </row>
    <row r="4423" spans="1:11" x14ac:dyDescent="0.25">
      <c r="A4423" t="s">
        <v>722</v>
      </c>
      <c r="B4423" t="s">
        <v>709</v>
      </c>
      <c r="C4423" t="s">
        <v>710</v>
      </c>
      <c r="D4423" t="str">
        <f>Clef_répartition[[#This Row],[Code association]]&amp;"_"&amp;Clef_répartition[[#This Row],[Nom association]]</f>
        <v>ASCOT_Association scolaire intercommunale de Terre-Sainte</v>
      </c>
      <c r="E4423">
        <f>COUNTIFS(D$2:D4423,Clef_répartition[[#This Row],[Code_Nom]],J$2:J4423,Clef_répartition[[#This Row],[Année]])</f>
        <v>1</v>
      </c>
      <c r="F4423">
        <f>IF(Clef_répartition[[#This Row],[Code_Nom]]=D4422,F4422-1,(COUNTIFS(Clef_répartition[Code_Nom],Clef_répartition[[#This Row],[Code_Nom]],Clef_répartition[Année],Clef_répartition[[#This Row],[Année]])))</f>
        <v>9</v>
      </c>
      <c r="G4423" t="str">
        <f>Clef_répartition[[#This Row],[Code_Nom]]&amp;"_"&amp;Clef_répartition[[#This Row],[Nombre]]&amp;"_"&amp;Clef_répartition[[#This Row],[Année]]</f>
        <v>ASCOT_Association scolaire intercommunale de Terre-Sainte_1_2018</v>
      </c>
      <c r="H4423">
        <v>5705</v>
      </c>
      <c r="I4423" t="s">
        <v>27</v>
      </c>
      <c r="J4423">
        <v>2018</v>
      </c>
      <c r="K4423">
        <v>0.05</v>
      </c>
    </row>
    <row r="4424" spans="1:11" x14ac:dyDescent="0.25">
      <c r="A4424" t="s">
        <v>722</v>
      </c>
      <c r="B4424" t="s">
        <v>709</v>
      </c>
      <c r="C4424" t="s">
        <v>710</v>
      </c>
      <c r="D4424" t="str">
        <f>Clef_répartition[[#This Row],[Code association]]&amp;"_"&amp;Clef_répartition[[#This Row],[Nom association]]</f>
        <v>ASCOT_Association scolaire intercommunale de Terre-Sainte</v>
      </c>
      <c r="E4424">
        <f>COUNTIFS(D$2:D4424,Clef_répartition[[#This Row],[Code_Nom]],J$2:J4424,Clef_répartition[[#This Row],[Année]])</f>
        <v>2</v>
      </c>
      <c r="F4424">
        <f>IF(Clef_répartition[[#This Row],[Code_Nom]]=D4423,F4423-1,(COUNTIFS(Clef_répartition[Code_Nom],Clef_répartition[[#This Row],[Code_Nom]],Clef_répartition[Année],Clef_répartition[[#This Row],[Année]])))</f>
        <v>8</v>
      </c>
      <c r="G4424" t="str">
        <f>Clef_répartition[[#This Row],[Code_Nom]]&amp;"_"&amp;Clef_répartition[[#This Row],[Nombre]]&amp;"_"&amp;Clef_répartition[[#This Row],[Année]]</f>
        <v>ASCOT_Association scolaire intercommunale de Terre-Sainte_2_2018</v>
      </c>
      <c r="H4424">
        <v>5707</v>
      </c>
      <c r="I4424" t="s">
        <v>52</v>
      </c>
      <c r="J4424">
        <v>2018</v>
      </c>
      <c r="K4424">
        <v>7.0000000000000007E-2</v>
      </c>
    </row>
    <row r="4425" spans="1:11" x14ac:dyDescent="0.25">
      <c r="A4425" t="s">
        <v>722</v>
      </c>
      <c r="B4425" t="s">
        <v>709</v>
      </c>
      <c r="C4425" t="s">
        <v>710</v>
      </c>
      <c r="D4425" t="str">
        <f>Clef_répartition[[#This Row],[Code association]]&amp;"_"&amp;Clef_répartition[[#This Row],[Nom association]]</f>
        <v>ASCOT_Association scolaire intercommunale de Terre-Sainte</v>
      </c>
      <c r="E4425">
        <f>COUNTIFS(D$2:D4425,Clef_répartition[[#This Row],[Code_Nom]],J$2:J4425,Clef_répartition[[#This Row],[Année]])</f>
        <v>3</v>
      </c>
      <c r="F4425">
        <f>IF(Clef_répartition[[#This Row],[Code_Nom]]=D4424,F4424-1,(COUNTIFS(Clef_répartition[Code_Nom],Clef_répartition[[#This Row],[Code_Nom]],Clef_répartition[Année],Clef_répartition[[#This Row],[Année]])))</f>
        <v>7</v>
      </c>
      <c r="G4425" t="str">
        <f>Clef_répartition[[#This Row],[Code_Nom]]&amp;"_"&amp;Clef_répartition[[#This Row],[Nombre]]&amp;"_"&amp;Clef_répartition[[#This Row],[Année]]</f>
        <v>ASCOT_Association scolaire intercommunale de Terre-Sainte_3_2018</v>
      </c>
      <c r="H4425">
        <v>5708</v>
      </c>
      <c r="I4425" t="s">
        <v>53</v>
      </c>
      <c r="J4425">
        <v>2018</v>
      </c>
      <c r="K4425">
        <v>0.05</v>
      </c>
    </row>
    <row r="4426" spans="1:11" x14ac:dyDescent="0.25">
      <c r="A4426" t="s">
        <v>722</v>
      </c>
      <c r="B4426" t="s">
        <v>709</v>
      </c>
      <c r="C4426" t="s">
        <v>710</v>
      </c>
      <c r="D4426" t="str">
        <f>Clef_répartition[[#This Row],[Code association]]&amp;"_"&amp;Clef_répartition[[#This Row],[Nom association]]</f>
        <v>ASCOT_Association scolaire intercommunale de Terre-Sainte</v>
      </c>
      <c r="E4426">
        <f>COUNTIFS(D$2:D4426,Clef_répartition[[#This Row],[Code_Nom]],J$2:J4426,Clef_répartition[[#This Row],[Année]])</f>
        <v>4</v>
      </c>
      <c r="F4426">
        <f>IF(Clef_répartition[[#This Row],[Code_Nom]]=D4425,F4425-1,(COUNTIFS(Clef_répartition[Code_Nom],Clef_répartition[[#This Row],[Code_Nom]],Clef_répartition[Année],Clef_répartition[[#This Row],[Année]])))</f>
        <v>6</v>
      </c>
      <c r="G4426" t="str">
        <f>Clef_répartition[[#This Row],[Code_Nom]]&amp;"_"&amp;Clef_répartition[[#This Row],[Nombre]]&amp;"_"&amp;Clef_répartition[[#This Row],[Année]]</f>
        <v>ASCOT_Association scolaire intercommunale de Terre-Sainte_4_2018</v>
      </c>
      <c r="H4426">
        <v>5711</v>
      </c>
      <c r="I4426" t="s">
        <v>70</v>
      </c>
      <c r="J4426">
        <v>2018</v>
      </c>
      <c r="K4426">
        <v>0.15</v>
      </c>
    </row>
    <row r="4427" spans="1:11" x14ac:dyDescent="0.25">
      <c r="A4427" t="s">
        <v>722</v>
      </c>
      <c r="B4427" t="s">
        <v>709</v>
      </c>
      <c r="C4427" t="s">
        <v>710</v>
      </c>
      <c r="D4427" t="str">
        <f>Clef_répartition[[#This Row],[Code association]]&amp;"_"&amp;Clef_répartition[[#This Row],[Nom association]]</f>
        <v>ASCOT_Association scolaire intercommunale de Terre-Sainte</v>
      </c>
      <c r="E4427">
        <f>COUNTIFS(D$2:D4427,Clef_répartition[[#This Row],[Code_Nom]],J$2:J4427,Clef_répartition[[#This Row],[Année]])</f>
        <v>5</v>
      </c>
      <c r="F4427">
        <f>IF(Clef_répartition[[#This Row],[Code_Nom]]=D4426,F4426-1,(COUNTIFS(Clef_répartition[Code_Nom],Clef_répartition[[#This Row],[Code_Nom]],Clef_répartition[Année],Clef_répartition[[#This Row],[Année]])))</f>
        <v>5</v>
      </c>
      <c r="G4427" t="str">
        <f>Clef_répartition[[#This Row],[Code_Nom]]&amp;"_"&amp;Clef_répartition[[#This Row],[Nombre]]&amp;"_"&amp;Clef_répartition[[#This Row],[Année]]</f>
        <v>ASCOT_Association scolaire intercommunale de Terre-Sainte_5_2018</v>
      </c>
      <c r="H4427">
        <v>5712</v>
      </c>
      <c r="I4427" t="s">
        <v>72</v>
      </c>
      <c r="J4427">
        <v>2018</v>
      </c>
      <c r="K4427">
        <v>0.17</v>
      </c>
    </row>
    <row r="4428" spans="1:11" x14ac:dyDescent="0.25">
      <c r="A4428" t="s">
        <v>722</v>
      </c>
      <c r="B4428" t="s">
        <v>709</v>
      </c>
      <c r="C4428" t="s">
        <v>710</v>
      </c>
      <c r="D4428" t="str">
        <f>Clef_répartition[[#This Row],[Code association]]&amp;"_"&amp;Clef_répartition[[#This Row],[Nom association]]</f>
        <v>ASCOT_Association scolaire intercommunale de Terre-Sainte</v>
      </c>
      <c r="E4428">
        <f>COUNTIFS(D$2:D4428,Clef_répartition[[#This Row],[Code_Nom]],J$2:J4428,Clef_répartition[[#This Row],[Année]])</f>
        <v>6</v>
      </c>
      <c r="F4428">
        <f>IF(Clef_répartition[[#This Row],[Code_Nom]]=D4427,F4427-1,(COUNTIFS(Clef_répartition[Code_Nom],Clef_répartition[[#This Row],[Code_Nom]],Clef_répartition[Année],Clef_répartition[[#This Row],[Année]])))</f>
        <v>4</v>
      </c>
      <c r="G4428" t="str">
        <f>Clef_répartition[[#This Row],[Code_Nom]]&amp;"_"&amp;Clef_répartition[[#This Row],[Nombre]]&amp;"_"&amp;Clef_répartition[[#This Row],[Année]]</f>
        <v>ASCOT_Association scolaire intercommunale de Terre-Sainte_6_2018</v>
      </c>
      <c r="H4428">
        <v>5713</v>
      </c>
      <c r="I4428" t="s">
        <v>80</v>
      </c>
      <c r="J4428">
        <v>2018</v>
      </c>
      <c r="K4428">
        <v>0.12</v>
      </c>
    </row>
    <row r="4429" spans="1:11" x14ac:dyDescent="0.25">
      <c r="A4429" t="s">
        <v>722</v>
      </c>
      <c r="B4429" t="s">
        <v>709</v>
      </c>
      <c r="C4429" t="s">
        <v>710</v>
      </c>
      <c r="D4429" t="str">
        <f>Clef_répartition[[#This Row],[Code association]]&amp;"_"&amp;Clef_répartition[[#This Row],[Nom association]]</f>
        <v>ASCOT_Association scolaire intercommunale de Terre-Sainte</v>
      </c>
      <c r="E4429">
        <f>COUNTIFS(D$2:D4429,Clef_répartition[[#This Row],[Code_Nom]],J$2:J4429,Clef_répartition[[#This Row],[Année]])</f>
        <v>7</v>
      </c>
      <c r="F4429">
        <f>IF(Clef_répartition[[#This Row],[Code_Nom]]=D4428,F4428-1,(COUNTIFS(Clef_répartition[Code_Nom],Clef_répartition[[#This Row],[Code_Nom]],Clef_répartition[Année],Clef_répartition[[#This Row],[Année]])))</f>
        <v>3</v>
      </c>
      <c r="G4429" t="str">
        <f>Clef_répartition[[#This Row],[Code_Nom]]&amp;"_"&amp;Clef_répartition[[#This Row],[Nombre]]&amp;"_"&amp;Clef_répartition[[#This Row],[Année]]</f>
        <v>ASCOT_Association scolaire intercommunale de Terre-Sainte_7_2018</v>
      </c>
      <c r="H4429">
        <v>5717</v>
      </c>
      <c r="I4429" t="s">
        <v>118</v>
      </c>
      <c r="J4429">
        <v>2018</v>
      </c>
      <c r="K4429">
        <v>0.2</v>
      </c>
    </row>
    <row r="4430" spans="1:11" x14ac:dyDescent="0.25">
      <c r="A4430" t="s">
        <v>722</v>
      </c>
      <c r="B4430" t="s">
        <v>709</v>
      </c>
      <c r="C4430" t="s">
        <v>710</v>
      </c>
      <c r="D4430" t="str">
        <f>Clef_répartition[[#This Row],[Code association]]&amp;"_"&amp;Clef_répartition[[#This Row],[Nom association]]</f>
        <v>ASCOT_Association scolaire intercommunale de Terre-Sainte</v>
      </c>
      <c r="E4430">
        <f>COUNTIFS(D$2:D4430,Clef_répartition[[#This Row],[Code_Nom]],J$2:J4430,Clef_répartition[[#This Row],[Année]])</f>
        <v>8</v>
      </c>
      <c r="F4430">
        <f>IF(Clef_répartition[[#This Row],[Code_Nom]]=D4429,F4429-1,(COUNTIFS(Clef_répartition[Code_Nom],Clef_répartition[[#This Row],[Code_Nom]],Clef_répartition[Année],Clef_répartition[[#This Row],[Année]])))</f>
        <v>2</v>
      </c>
      <c r="G4430" t="str">
        <f>Clef_répartition[[#This Row],[Code_Nom]]&amp;"_"&amp;Clef_répartition[[#This Row],[Nombre]]&amp;"_"&amp;Clef_répartition[[#This Row],[Année]]</f>
        <v>ASCOT_Association scolaire intercommunale de Terre-Sainte_8_2018</v>
      </c>
      <c r="H4430">
        <v>5723</v>
      </c>
      <c r="I4430" t="s">
        <v>176</v>
      </c>
      <c r="J4430">
        <v>2018</v>
      </c>
      <c r="K4430">
        <v>0.11</v>
      </c>
    </row>
    <row r="4431" spans="1:11" x14ac:dyDescent="0.25">
      <c r="A4431" t="s">
        <v>722</v>
      </c>
      <c r="B4431" t="s">
        <v>709</v>
      </c>
      <c r="C4431" t="s">
        <v>710</v>
      </c>
      <c r="D4431" t="str">
        <f>Clef_répartition[[#This Row],[Code association]]&amp;"_"&amp;Clef_répartition[[#This Row],[Nom association]]</f>
        <v>ASCOT_Association scolaire intercommunale de Terre-Sainte</v>
      </c>
      <c r="E4431">
        <f>COUNTIFS(D$2:D4431,Clef_répartition[[#This Row],[Code_Nom]],J$2:J4431,Clef_répartition[[#This Row],[Année]])</f>
        <v>9</v>
      </c>
      <c r="F4431">
        <f>IF(Clef_répartition[[#This Row],[Code_Nom]]=D4430,F4430-1,(COUNTIFS(Clef_répartition[Code_Nom],Clef_répartition[[#This Row],[Code_Nom]],Clef_répartition[Année],Clef_répartition[[#This Row],[Année]])))</f>
        <v>1</v>
      </c>
      <c r="G4431" t="str">
        <f>Clef_répartition[[#This Row],[Code_Nom]]&amp;"_"&amp;Clef_répartition[[#This Row],[Nombre]]&amp;"_"&amp;Clef_répartition[[#This Row],[Année]]</f>
        <v>ASCOT_Association scolaire intercommunale de Terre-Sainte_9_2018</v>
      </c>
      <c r="H4431">
        <v>5729</v>
      </c>
      <c r="I4431" t="s">
        <v>261</v>
      </c>
      <c r="J4431">
        <v>2018</v>
      </c>
      <c r="K4431">
        <v>0.08</v>
      </c>
    </row>
    <row r="4432" spans="1:11" x14ac:dyDescent="0.25">
      <c r="A4432" t="s">
        <v>722</v>
      </c>
      <c r="B4432" t="s">
        <v>544</v>
      </c>
      <c r="C4432" t="s">
        <v>545</v>
      </c>
      <c r="D4432" t="str">
        <f>Clef_répartition[[#This Row],[Code association]]&amp;"_"&amp;Clef_répartition[[#This Row],[Nom association]]</f>
        <v>ASCOVABANO_Association scolaire intercommunale de Vallorbe, Ballaigues, Vallon du Nozon</v>
      </c>
      <c r="E4432">
        <f>COUNTIFS(D$2:D4432,Clef_répartition[[#This Row],[Code_Nom]],J$2:J4432,Clef_répartition[[#This Row],[Année]])</f>
        <v>1</v>
      </c>
      <c r="F4432">
        <f>IF(Clef_répartition[[#This Row],[Code_Nom]]=D4431,F4431-1,(COUNTIFS(Clef_répartition[Code_Nom],Clef_répartition[[#This Row],[Code_Nom]],Clef_répartition[Année],Clef_répartition[[#This Row],[Année]])))</f>
        <v>10</v>
      </c>
      <c r="G4432" t="str">
        <f>Clef_répartition[[#This Row],[Code_Nom]]&amp;"_"&amp;Clef_répartition[[#This Row],[Nombre]]&amp;"_"&amp;Clef_répartition[[#This Row],[Année]]</f>
        <v>ASCOVABANO_Association scolaire intercommunale de Vallorbe, Ballaigues, Vallon du Nozon_1_2018</v>
      </c>
      <c r="H4432">
        <v>5744</v>
      </c>
      <c r="I4432" t="s">
        <v>11</v>
      </c>
      <c r="J4432">
        <v>2018</v>
      </c>
      <c r="K4432">
        <v>0.15</v>
      </c>
    </row>
    <row r="4433" spans="1:11" x14ac:dyDescent="0.25">
      <c r="A4433" t="s">
        <v>722</v>
      </c>
      <c r="B4433" t="s">
        <v>544</v>
      </c>
      <c r="C4433" t="s">
        <v>545</v>
      </c>
      <c r="D4433" t="str">
        <f>Clef_répartition[[#This Row],[Code association]]&amp;"_"&amp;Clef_répartition[[#This Row],[Nom association]]</f>
        <v>ASCOVABANO_Association scolaire intercommunale de Vallorbe, Ballaigues, Vallon du Nozon</v>
      </c>
      <c r="E4433">
        <f>COUNTIFS(D$2:D4433,Clef_répartition[[#This Row],[Code_Nom]],J$2:J4433,Clef_répartition[[#This Row],[Année]])</f>
        <v>2</v>
      </c>
      <c r="F4433">
        <f>IF(Clef_répartition[[#This Row],[Code_Nom]]=D4432,F4432-1,(COUNTIFS(Clef_répartition[Code_Nom],Clef_répartition[[#This Row],[Code_Nom]],Clef_répartition[Année],Clef_répartition[[#This Row],[Année]])))</f>
        <v>9</v>
      </c>
      <c r="G4433" t="str">
        <f>Clef_répartition[[#This Row],[Code_Nom]]&amp;"_"&amp;Clef_répartition[[#This Row],[Nombre]]&amp;"_"&amp;Clef_répartition[[#This Row],[Année]]</f>
        <v>ASCOVABANO_Association scolaire intercommunale de Vallorbe, Ballaigues, Vallon du Nozon_2_2018</v>
      </c>
      <c r="H4433">
        <v>5747</v>
      </c>
      <c r="I4433" t="s">
        <v>26</v>
      </c>
      <c r="J4433">
        <v>2018</v>
      </c>
      <c r="K4433">
        <v>0.03</v>
      </c>
    </row>
    <row r="4434" spans="1:11" x14ac:dyDescent="0.25">
      <c r="A4434" t="s">
        <v>722</v>
      </c>
      <c r="B4434" t="s">
        <v>544</v>
      </c>
      <c r="C4434" t="s">
        <v>545</v>
      </c>
      <c r="D4434" t="str">
        <f>Clef_répartition[[#This Row],[Code association]]&amp;"_"&amp;Clef_répartition[[#This Row],[Nom association]]</f>
        <v>ASCOVABANO_Association scolaire intercommunale de Vallorbe, Ballaigues, Vallon du Nozon</v>
      </c>
      <c r="E4434">
        <f>COUNTIFS(D$2:D4434,Clef_répartition[[#This Row],[Code_Nom]],J$2:J4434,Clef_répartition[[#This Row],[Année]])</f>
        <v>3</v>
      </c>
      <c r="F4434">
        <f>IF(Clef_répartition[[#This Row],[Code_Nom]]=D4433,F4433-1,(COUNTIFS(Clef_répartition[Code_Nom],Clef_répartition[[#This Row],[Code_Nom]],Clef_répartition[Année],Clef_répartition[[#This Row],[Année]])))</f>
        <v>8</v>
      </c>
      <c r="G4434" t="str">
        <f>Clef_répartition[[#This Row],[Code_Nom]]&amp;"_"&amp;Clef_répartition[[#This Row],[Nombre]]&amp;"_"&amp;Clef_répartition[[#This Row],[Année]]</f>
        <v>ASCOVABANO_Association scolaire intercommunale de Vallorbe, Ballaigues, Vallon du Nozon_3_2018</v>
      </c>
      <c r="H4434">
        <v>5748</v>
      </c>
      <c r="I4434" t="s">
        <v>38</v>
      </c>
      <c r="J4434">
        <v>2018</v>
      </c>
      <c r="K4434">
        <v>0.04</v>
      </c>
    </row>
    <row r="4435" spans="1:11" x14ac:dyDescent="0.25">
      <c r="A4435" t="s">
        <v>722</v>
      </c>
      <c r="B4435" t="s">
        <v>544</v>
      </c>
      <c r="C4435" t="s">
        <v>545</v>
      </c>
      <c r="D4435" t="str">
        <f>Clef_répartition[[#This Row],[Code association]]&amp;"_"&amp;Clef_répartition[[#This Row],[Nom association]]</f>
        <v>ASCOVABANO_Association scolaire intercommunale de Vallorbe, Ballaigues, Vallon du Nozon</v>
      </c>
      <c r="E4435">
        <f>COUNTIFS(D$2:D4435,Clef_répartition[[#This Row],[Code_Nom]],J$2:J4435,Clef_répartition[[#This Row],[Année]])</f>
        <v>4</v>
      </c>
      <c r="F4435">
        <f>IF(Clef_répartition[[#This Row],[Code_Nom]]=D4434,F4434-1,(COUNTIFS(Clef_répartition[Code_Nom],Clef_répartition[[#This Row],[Code_Nom]],Clef_répartition[Année],Clef_répartition[[#This Row],[Année]])))</f>
        <v>7</v>
      </c>
      <c r="G4435" t="str">
        <f>Clef_répartition[[#This Row],[Code_Nom]]&amp;"_"&amp;Clef_répartition[[#This Row],[Nombre]]&amp;"_"&amp;Clef_répartition[[#This Row],[Année]]</f>
        <v>ASCOVABANO_Association scolaire intercommunale de Vallorbe, Ballaigues, Vallon du Nozon_4_2018</v>
      </c>
      <c r="H4435">
        <v>5752</v>
      </c>
      <c r="I4435" t="s">
        <v>84</v>
      </c>
      <c r="J4435">
        <v>2018</v>
      </c>
      <c r="K4435">
        <v>0.04</v>
      </c>
    </row>
    <row r="4436" spans="1:11" x14ac:dyDescent="0.25">
      <c r="A4436" t="s">
        <v>722</v>
      </c>
      <c r="B4436" t="s">
        <v>544</v>
      </c>
      <c r="C4436" t="s">
        <v>545</v>
      </c>
      <c r="D4436" t="str">
        <f>Clef_répartition[[#This Row],[Code association]]&amp;"_"&amp;Clef_répartition[[#This Row],[Nom association]]</f>
        <v>ASCOVABANO_Association scolaire intercommunale de Vallorbe, Ballaigues, Vallon du Nozon</v>
      </c>
      <c r="E4436">
        <f>COUNTIFS(D$2:D4436,Clef_répartition[[#This Row],[Code_Nom]],J$2:J4436,Clef_répartition[[#This Row],[Année]])</f>
        <v>5</v>
      </c>
      <c r="F4436">
        <f>IF(Clef_répartition[[#This Row],[Code_Nom]]=D4435,F4435-1,(COUNTIFS(Clef_répartition[Code_Nom],Clef_répartition[[#This Row],[Code_Nom]],Clef_répartition[Année],Clef_répartition[[#This Row],[Année]])))</f>
        <v>6</v>
      </c>
      <c r="G4436" t="str">
        <f>Clef_répartition[[#This Row],[Code_Nom]]&amp;"_"&amp;Clef_répartition[[#This Row],[Nombre]]&amp;"_"&amp;Clef_répartition[[#This Row],[Année]]</f>
        <v>ASCOVABANO_Association scolaire intercommunale de Vallorbe, Ballaigues, Vallon du Nozon_5_2018</v>
      </c>
      <c r="H4436">
        <v>5754</v>
      </c>
      <c r="I4436" t="s">
        <v>142</v>
      </c>
      <c r="J4436">
        <v>2018</v>
      </c>
      <c r="K4436">
        <v>0.03</v>
      </c>
    </row>
    <row r="4437" spans="1:11" x14ac:dyDescent="0.25">
      <c r="A4437" t="s">
        <v>722</v>
      </c>
      <c r="B4437" t="s">
        <v>544</v>
      </c>
      <c r="C4437" t="s">
        <v>545</v>
      </c>
      <c r="D4437" t="str">
        <f>Clef_répartition[[#This Row],[Code association]]&amp;"_"&amp;Clef_répartition[[#This Row],[Nom association]]</f>
        <v>ASCOVABANO_Association scolaire intercommunale de Vallorbe, Ballaigues, Vallon du Nozon</v>
      </c>
      <c r="E4437">
        <f>COUNTIFS(D$2:D4437,Clef_répartition[[#This Row],[Code_Nom]],J$2:J4437,Clef_répartition[[#This Row],[Année]])</f>
        <v>6</v>
      </c>
      <c r="F4437">
        <f>IF(Clef_répartition[[#This Row],[Code_Nom]]=D4436,F4436-1,(COUNTIFS(Clef_répartition[Code_Nom],Clef_répartition[[#This Row],[Code_Nom]],Clef_répartition[Année],Clef_répartition[[#This Row],[Année]])))</f>
        <v>5</v>
      </c>
      <c r="G4437" t="str">
        <f>Clef_répartition[[#This Row],[Code_Nom]]&amp;"_"&amp;Clef_répartition[[#This Row],[Nombre]]&amp;"_"&amp;Clef_répartition[[#This Row],[Année]]</f>
        <v>ASCOVABANO_Association scolaire intercommunale de Vallorbe, Ballaigues, Vallon du Nozon_6_2018</v>
      </c>
      <c r="H4437">
        <v>5758</v>
      </c>
      <c r="I4437" t="s">
        <v>147</v>
      </c>
      <c r="J4437">
        <v>2018</v>
      </c>
      <c r="K4437">
        <v>0.02</v>
      </c>
    </row>
    <row r="4438" spans="1:11" x14ac:dyDescent="0.25">
      <c r="A4438" t="s">
        <v>722</v>
      </c>
      <c r="B4438" t="s">
        <v>544</v>
      </c>
      <c r="C4438" t="s">
        <v>545</v>
      </c>
      <c r="D4438" t="str">
        <f>Clef_répartition[[#This Row],[Code association]]&amp;"_"&amp;Clef_répartition[[#This Row],[Nom association]]</f>
        <v>ASCOVABANO_Association scolaire intercommunale de Vallorbe, Ballaigues, Vallon du Nozon</v>
      </c>
      <c r="E4438">
        <f>COUNTIFS(D$2:D4438,Clef_répartition[[#This Row],[Code_Nom]],J$2:J4438,Clef_répartition[[#This Row],[Année]])</f>
        <v>7</v>
      </c>
      <c r="F4438">
        <f>IF(Clef_répartition[[#This Row],[Code_Nom]]=D4437,F4437-1,(COUNTIFS(Clef_répartition[Code_Nom],Clef_répartition[[#This Row],[Code_Nom]],Clef_répartition[Année],Clef_répartition[[#This Row],[Année]])))</f>
        <v>4</v>
      </c>
      <c r="G4438" t="str">
        <f>Clef_répartition[[#This Row],[Code_Nom]]&amp;"_"&amp;Clef_répartition[[#This Row],[Nombre]]&amp;"_"&amp;Clef_répartition[[#This Row],[Année]]</f>
        <v>ASCOVABANO_Association scolaire intercommunale de Vallorbe, Ballaigues, Vallon du Nozon_7_2018</v>
      </c>
      <c r="H4438">
        <v>5759</v>
      </c>
      <c r="I4438" t="s">
        <v>220</v>
      </c>
      <c r="J4438">
        <v>2018</v>
      </c>
      <c r="K4438">
        <v>0.03</v>
      </c>
    </row>
    <row r="4439" spans="1:11" x14ac:dyDescent="0.25">
      <c r="A4439" t="s">
        <v>722</v>
      </c>
      <c r="B4439" t="s">
        <v>544</v>
      </c>
      <c r="C4439" t="s">
        <v>545</v>
      </c>
      <c r="D4439" t="str">
        <f>Clef_répartition[[#This Row],[Code association]]&amp;"_"&amp;Clef_répartition[[#This Row],[Nom association]]</f>
        <v>ASCOVABANO_Association scolaire intercommunale de Vallorbe, Ballaigues, Vallon du Nozon</v>
      </c>
      <c r="E4439">
        <f>COUNTIFS(D$2:D4439,Clef_répartition[[#This Row],[Code_Nom]],J$2:J4439,Clef_répartition[[#This Row],[Année]])</f>
        <v>8</v>
      </c>
      <c r="F4439">
        <f>IF(Clef_répartition[[#This Row],[Code_Nom]]=D4438,F4438-1,(COUNTIFS(Clef_répartition[Code_Nom],Clef_répartition[[#This Row],[Code_Nom]],Clef_répartition[Année],Clef_répartition[[#This Row],[Année]])))</f>
        <v>3</v>
      </c>
      <c r="G4439" t="str">
        <f>Clef_répartition[[#This Row],[Code_Nom]]&amp;"_"&amp;Clef_répartition[[#This Row],[Nombre]]&amp;"_"&amp;Clef_répartition[[#This Row],[Année]]</f>
        <v>ASCOVABANO_Association scolaire intercommunale de Vallorbe, Ballaigues, Vallon du Nozon_8_2018</v>
      </c>
      <c r="H4439">
        <v>5761</v>
      </c>
      <c r="I4439" t="s">
        <v>233</v>
      </c>
      <c r="J4439">
        <v>2018</v>
      </c>
      <c r="K4439">
        <v>0.08</v>
      </c>
    </row>
    <row r="4440" spans="1:11" x14ac:dyDescent="0.25">
      <c r="A4440" t="s">
        <v>722</v>
      </c>
      <c r="B4440" t="s">
        <v>544</v>
      </c>
      <c r="C4440" t="s">
        <v>545</v>
      </c>
      <c r="D4440" t="str">
        <f>Clef_répartition[[#This Row],[Code association]]&amp;"_"&amp;Clef_répartition[[#This Row],[Nom association]]</f>
        <v>ASCOVABANO_Association scolaire intercommunale de Vallorbe, Ballaigues, Vallon du Nozon</v>
      </c>
      <c r="E4440">
        <f>COUNTIFS(D$2:D4440,Clef_répartition[[#This Row],[Code_Nom]],J$2:J4440,Clef_répartition[[#This Row],[Année]])</f>
        <v>9</v>
      </c>
      <c r="F4440">
        <f>IF(Clef_répartition[[#This Row],[Code_Nom]]=D4439,F4439-1,(COUNTIFS(Clef_répartition[Code_Nom],Clef_répartition[[#This Row],[Code_Nom]],Clef_répartition[Année],Clef_répartition[[#This Row],[Année]])))</f>
        <v>2</v>
      </c>
      <c r="G4440" t="str">
        <f>Clef_répartition[[#This Row],[Code_Nom]]&amp;"_"&amp;Clef_répartition[[#This Row],[Nombre]]&amp;"_"&amp;Clef_répartition[[#This Row],[Année]]</f>
        <v>ASCOVABANO_Association scolaire intercommunale de Vallorbe, Ballaigues, Vallon du Nozon_9_2018</v>
      </c>
      <c r="H4440">
        <v>5764</v>
      </c>
      <c r="I4440" t="s">
        <v>274</v>
      </c>
      <c r="J4440">
        <v>2018</v>
      </c>
      <c r="K4440">
        <v>0.52</v>
      </c>
    </row>
    <row r="4441" spans="1:11" x14ac:dyDescent="0.25">
      <c r="A4441" t="s">
        <v>722</v>
      </c>
      <c r="B4441" t="s">
        <v>544</v>
      </c>
      <c r="C4441" t="s">
        <v>545</v>
      </c>
      <c r="D4441" t="str">
        <f>Clef_répartition[[#This Row],[Code association]]&amp;"_"&amp;Clef_répartition[[#This Row],[Nom association]]</f>
        <v>ASCOVABANO_Association scolaire intercommunale de Vallorbe, Ballaigues, Vallon du Nozon</v>
      </c>
      <c r="E4441">
        <f>COUNTIFS(D$2:D4441,Clef_répartition[[#This Row],[Code_Nom]],J$2:J4441,Clef_répartition[[#This Row],[Année]])</f>
        <v>10</v>
      </c>
      <c r="F4441">
        <f>IF(Clef_répartition[[#This Row],[Code_Nom]]=D4440,F4440-1,(COUNTIFS(Clef_répartition[Code_Nom],Clef_répartition[[#This Row],[Code_Nom]],Clef_répartition[Année],Clef_répartition[[#This Row],[Année]])))</f>
        <v>1</v>
      </c>
      <c r="G4441" t="str">
        <f>Clef_répartition[[#This Row],[Code_Nom]]&amp;"_"&amp;Clef_répartition[[#This Row],[Nombre]]&amp;"_"&amp;Clef_répartition[[#This Row],[Année]]</f>
        <v>ASCOVABANO_Association scolaire intercommunale de Vallorbe, Ballaigues, Vallon du Nozon_10_2018</v>
      </c>
      <c r="H4441">
        <v>5765</v>
      </c>
      <c r="I4441" t="s">
        <v>275</v>
      </c>
      <c r="J4441">
        <v>2018</v>
      </c>
      <c r="K4441">
        <v>0.06</v>
      </c>
    </row>
    <row r="4442" spans="1:11" x14ac:dyDescent="0.25">
      <c r="A4442" t="s">
        <v>722</v>
      </c>
      <c r="B4442" t="s">
        <v>505</v>
      </c>
      <c r="C4442" t="s">
        <v>506</v>
      </c>
      <c r="D4442" t="str">
        <f>Clef_répartition[[#This Row],[Code association]]&amp;"_"&amp;Clef_répartition[[#This Row],[Nom association]]</f>
        <v>ASEL_Association "Sécurité Est lausannois"</v>
      </c>
      <c r="E4442">
        <f>COUNTIFS(D$2:D4442,Clef_répartition[[#This Row],[Code_Nom]],J$2:J4442,Clef_répartition[[#This Row],[Année]])</f>
        <v>1</v>
      </c>
      <c r="F4442">
        <f>IF(Clef_répartition[[#This Row],[Code_Nom]]=D4441,F4441-1,(COUNTIFS(Clef_répartition[Code_Nom],Clef_répartition[[#This Row],[Code_Nom]],Clef_répartition[Année],Clef_répartition[[#This Row],[Année]])))</f>
        <v>4</v>
      </c>
      <c r="G4442" t="str">
        <f>Clef_répartition[[#This Row],[Code_Nom]]&amp;"_"&amp;Clef_répartition[[#This Row],[Nombre]]&amp;"_"&amp;Clef_répartition[[#This Row],[Année]]</f>
        <v>ASEL_Association "Sécurité Est lausannois"_1_2018</v>
      </c>
      <c r="H4442">
        <v>5581</v>
      </c>
      <c r="I4442" t="s">
        <v>17</v>
      </c>
      <c r="J4442">
        <v>2018</v>
      </c>
      <c r="K4442">
        <v>6.4000000000000001E-2</v>
      </c>
    </row>
    <row r="4443" spans="1:11" x14ac:dyDescent="0.25">
      <c r="A4443" t="s">
        <v>722</v>
      </c>
      <c r="B4443" t="s">
        <v>505</v>
      </c>
      <c r="C4443" t="s">
        <v>506</v>
      </c>
      <c r="D4443" t="str">
        <f>Clef_répartition[[#This Row],[Code association]]&amp;"_"&amp;Clef_répartition[[#This Row],[Nom association]]</f>
        <v>ASEL_Association "Sécurité Est lausannois"</v>
      </c>
      <c r="E4443">
        <f>COUNTIFS(D$2:D4443,Clef_répartition[[#This Row],[Code_Nom]],J$2:J4443,Clef_répartition[[#This Row],[Année]])</f>
        <v>2</v>
      </c>
      <c r="F4443">
        <f>IF(Clef_répartition[[#This Row],[Code_Nom]]=D4442,F4442-1,(COUNTIFS(Clef_répartition[Code_Nom],Clef_répartition[[#This Row],[Code_Nom]],Clef_répartition[Année],Clef_répartition[[#This Row],[Année]])))</f>
        <v>3</v>
      </c>
      <c r="G4443" t="str">
        <f>Clef_répartition[[#This Row],[Code_Nom]]&amp;"_"&amp;Clef_répartition[[#This Row],[Nombre]]&amp;"_"&amp;Clef_répartition[[#This Row],[Année]]</f>
        <v>ASEL_Association "Sécurité Est lausannois"_2_2018</v>
      </c>
      <c r="H4443">
        <v>5588</v>
      </c>
      <c r="I4443" t="s">
        <v>210</v>
      </c>
      <c r="J4443">
        <v>2018</v>
      </c>
      <c r="K4443">
        <v>0.03</v>
      </c>
    </row>
    <row r="4444" spans="1:11" x14ac:dyDescent="0.25">
      <c r="A4444" t="s">
        <v>722</v>
      </c>
      <c r="B4444" t="s">
        <v>505</v>
      </c>
      <c r="C4444" t="s">
        <v>506</v>
      </c>
      <c r="D4444" t="str">
        <f>Clef_répartition[[#This Row],[Code association]]&amp;"_"&amp;Clef_répartition[[#This Row],[Nom association]]</f>
        <v>ASEL_Association "Sécurité Est lausannois"</v>
      </c>
      <c r="E4444">
        <f>COUNTIFS(D$2:D4444,Clef_répartition[[#This Row],[Code_Nom]],J$2:J4444,Clef_répartition[[#This Row],[Année]])</f>
        <v>3</v>
      </c>
      <c r="F4444">
        <f>IF(Clef_répartition[[#This Row],[Code_Nom]]=D4443,F4443-1,(COUNTIFS(Clef_répartition[Code_Nom],Clef_répartition[[#This Row],[Code_Nom]],Clef_répartition[Année],Clef_répartition[[#This Row],[Année]])))</f>
        <v>2</v>
      </c>
      <c r="G4444" t="str">
        <f>Clef_répartition[[#This Row],[Code_Nom]]&amp;"_"&amp;Clef_répartition[[#This Row],[Nombre]]&amp;"_"&amp;Clef_répartition[[#This Row],[Année]]</f>
        <v>ASEL_Association "Sécurité Est lausannois"_3_2018</v>
      </c>
      <c r="H4444">
        <v>5590</v>
      </c>
      <c r="I4444" t="s">
        <v>226</v>
      </c>
      <c r="J4444">
        <v>2018</v>
      </c>
      <c r="K4444">
        <v>0.84899999999999998</v>
      </c>
    </row>
    <row r="4445" spans="1:11" x14ac:dyDescent="0.25">
      <c r="A4445" t="s">
        <v>722</v>
      </c>
      <c r="B4445" t="s">
        <v>505</v>
      </c>
      <c r="C4445" t="s">
        <v>506</v>
      </c>
      <c r="D4445" t="str">
        <f>Clef_répartition[[#This Row],[Code association]]&amp;"_"&amp;Clef_répartition[[#This Row],[Nom association]]</f>
        <v>ASEL_Association "Sécurité Est lausannois"</v>
      </c>
      <c r="E4445">
        <f>COUNTIFS(D$2:D4445,Clef_répartition[[#This Row],[Code_Nom]],J$2:J4445,Clef_répartition[[#This Row],[Année]])</f>
        <v>4</v>
      </c>
      <c r="F4445">
        <f>IF(Clef_répartition[[#This Row],[Code_Nom]]=D4444,F4444-1,(COUNTIFS(Clef_répartition[Code_Nom],Clef_répartition[[#This Row],[Code_Nom]],Clef_répartition[Année],Clef_répartition[[#This Row],[Année]])))</f>
        <v>1</v>
      </c>
      <c r="G4445" t="str">
        <f>Clef_répartition[[#This Row],[Code_Nom]]&amp;"_"&amp;Clef_répartition[[#This Row],[Nombre]]&amp;"_"&amp;Clef_répartition[[#This Row],[Année]]</f>
        <v>ASEL_Association "Sécurité Est lausannois"_4_2018</v>
      </c>
      <c r="H4445">
        <v>5611</v>
      </c>
      <c r="I4445" t="s">
        <v>251</v>
      </c>
      <c r="J4445">
        <v>2018</v>
      </c>
      <c r="K4445">
        <v>5.7000000000000002E-2</v>
      </c>
    </row>
    <row r="4446" spans="1:11" x14ac:dyDescent="0.25">
      <c r="A4446" t="s">
        <v>722</v>
      </c>
      <c r="B4446" t="s">
        <v>569</v>
      </c>
      <c r="C4446" t="s">
        <v>570</v>
      </c>
      <c r="D4446" t="str">
        <f>Clef_répartition[[#This Row],[Code association]]&amp;"_"&amp;Clef_répartition[[#This Row],[Nom association]]</f>
        <v>ASET_Association intercommunale STEP Echallens Talent</v>
      </c>
      <c r="E4446">
        <f>COUNTIFS(D$2:D4446,Clef_répartition[[#This Row],[Code_Nom]],J$2:J4446,Clef_répartition[[#This Row],[Année]])</f>
        <v>1</v>
      </c>
      <c r="F4446">
        <f>IF(Clef_répartition[[#This Row],[Code_Nom]]=D4445,F4445-1,(COUNTIFS(Clef_répartition[Code_Nom],Clef_répartition[[#This Row],[Code_Nom]],Clef_répartition[Année],Clef_répartition[[#This Row],[Année]])))</f>
        <v>9</v>
      </c>
      <c r="G4446" t="str">
        <f>Clef_répartition[[#This Row],[Code_Nom]]&amp;"_"&amp;Clef_répartition[[#This Row],[Nombre]]&amp;"_"&amp;Clef_répartition[[#This Row],[Année]]</f>
        <v>ASET_Association intercommunale STEP Echallens Talent_1_2018</v>
      </c>
      <c r="H4446">
        <v>5514</v>
      </c>
      <c r="I4446" t="s">
        <v>30</v>
      </c>
      <c r="J4446">
        <v>2018</v>
      </c>
      <c r="K4446">
        <v>0</v>
      </c>
    </row>
    <row r="4447" spans="1:11" x14ac:dyDescent="0.25">
      <c r="A4447" t="s">
        <v>722</v>
      </c>
      <c r="B4447" t="s">
        <v>569</v>
      </c>
      <c r="C4447" t="s">
        <v>570</v>
      </c>
      <c r="D4447" t="str">
        <f>Clef_répartition[[#This Row],[Code association]]&amp;"_"&amp;Clef_répartition[[#This Row],[Nom association]]</f>
        <v>ASET_Association intercommunale STEP Echallens Talent</v>
      </c>
      <c r="E4447">
        <f>COUNTIFS(D$2:D4447,Clef_répartition[[#This Row],[Code_Nom]],J$2:J4447,Clef_répartition[[#This Row],[Année]])</f>
        <v>2</v>
      </c>
      <c r="F4447">
        <f>IF(Clef_répartition[[#This Row],[Code_Nom]]=D4446,F4446-1,(COUNTIFS(Clef_répartition[Code_Nom],Clef_répartition[[#This Row],[Code_Nom]],Clef_répartition[Année],Clef_répartition[[#This Row],[Année]])))</f>
        <v>8</v>
      </c>
      <c r="G4447" t="str">
        <f>Clef_répartition[[#This Row],[Code_Nom]]&amp;"_"&amp;Clef_répartition[[#This Row],[Nombre]]&amp;"_"&amp;Clef_répartition[[#This Row],[Année]]</f>
        <v>ASET_Association intercommunale STEP Echallens Talent_2_2018</v>
      </c>
      <c r="H4447">
        <v>5516</v>
      </c>
      <c r="I4447" t="s">
        <v>88</v>
      </c>
      <c r="J4447">
        <v>2018</v>
      </c>
      <c r="K4447">
        <v>0</v>
      </c>
    </row>
    <row r="4448" spans="1:11" x14ac:dyDescent="0.25">
      <c r="A4448" t="s">
        <v>722</v>
      </c>
      <c r="B4448" t="s">
        <v>569</v>
      </c>
      <c r="C4448" t="s">
        <v>570</v>
      </c>
      <c r="D4448" t="str">
        <f>Clef_répartition[[#This Row],[Code association]]&amp;"_"&amp;Clef_répartition[[#This Row],[Nom association]]</f>
        <v>ASET_Association intercommunale STEP Echallens Talent</v>
      </c>
      <c r="E4448">
        <f>COUNTIFS(D$2:D4448,Clef_répartition[[#This Row],[Code_Nom]],J$2:J4448,Clef_répartition[[#This Row],[Année]])</f>
        <v>3</v>
      </c>
      <c r="F4448">
        <f>IF(Clef_répartition[[#This Row],[Code_Nom]]=D4447,F4447-1,(COUNTIFS(Clef_répartition[Code_Nom],Clef_répartition[[#This Row],[Code_Nom]],Clef_répartition[Année],Clef_répartition[[#This Row],[Année]])))</f>
        <v>7</v>
      </c>
      <c r="G4448" t="str">
        <f>Clef_répartition[[#This Row],[Code_Nom]]&amp;"_"&amp;Clef_répartition[[#This Row],[Nombre]]&amp;"_"&amp;Clef_répartition[[#This Row],[Année]]</f>
        <v>ASET_Association intercommunale STEP Echallens Talent_3_2018</v>
      </c>
      <c r="H4448">
        <v>5518</v>
      </c>
      <c r="I4448" t="s">
        <v>99</v>
      </c>
      <c r="J4448">
        <v>2018</v>
      </c>
      <c r="K4448">
        <v>0</v>
      </c>
    </row>
    <row r="4449" spans="1:11" x14ac:dyDescent="0.25">
      <c r="A4449" t="s">
        <v>722</v>
      </c>
      <c r="B4449" t="s">
        <v>569</v>
      </c>
      <c r="C4449" t="s">
        <v>570</v>
      </c>
      <c r="D4449" t="str">
        <f>Clef_répartition[[#This Row],[Code association]]&amp;"_"&amp;Clef_répartition[[#This Row],[Nom association]]</f>
        <v>ASET_Association intercommunale STEP Echallens Talent</v>
      </c>
      <c r="E4449">
        <f>COUNTIFS(D$2:D4449,Clef_répartition[[#This Row],[Code_Nom]],J$2:J4449,Clef_répartition[[#This Row],[Année]])</f>
        <v>4</v>
      </c>
      <c r="F4449">
        <f>IF(Clef_répartition[[#This Row],[Code_Nom]]=D4448,F4448-1,(COUNTIFS(Clef_répartition[Code_Nom],Clef_répartition[[#This Row],[Code_Nom]],Clef_répartition[Année],Clef_répartition[[#This Row],[Année]])))</f>
        <v>6</v>
      </c>
      <c r="G4449" t="str">
        <f>Clef_répartition[[#This Row],[Code_Nom]]&amp;"_"&amp;Clef_répartition[[#This Row],[Nombre]]&amp;"_"&amp;Clef_répartition[[#This Row],[Année]]</f>
        <v>ASET_Association intercommunale STEP Echallens Talent_4_2018</v>
      </c>
      <c r="H4449">
        <v>5522</v>
      </c>
      <c r="I4449" t="s">
        <v>114</v>
      </c>
      <c r="J4449">
        <v>2018</v>
      </c>
      <c r="K4449">
        <v>0</v>
      </c>
    </row>
    <row r="4450" spans="1:11" x14ac:dyDescent="0.25">
      <c r="A4450" t="s">
        <v>722</v>
      </c>
      <c r="B4450" t="s">
        <v>569</v>
      </c>
      <c r="C4450" t="s">
        <v>570</v>
      </c>
      <c r="D4450" t="str">
        <f>Clef_répartition[[#This Row],[Code association]]&amp;"_"&amp;Clef_répartition[[#This Row],[Nom association]]</f>
        <v>ASET_Association intercommunale STEP Echallens Talent</v>
      </c>
      <c r="E4450">
        <f>COUNTIFS(D$2:D4450,Clef_répartition[[#This Row],[Code_Nom]],J$2:J4450,Clef_répartition[[#This Row],[Année]])</f>
        <v>5</v>
      </c>
      <c r="F4450">
        <f>IF(Clef_répartition[[#This Row],[Code_Nom]]=D4449,F4449-1,(COUNTIFS(Clef_répartition[Code_Nom],Clef_répartition[[#This Row],[Code_Nom]],Clef_répartition[Année],Clef_répartition[[#This Row],[Année]])))</f>
        <v>5</v>
      </c>
      <c r="G4450" t="str">
        <f>Clef_répartition[[#This Row],[Code_Nom]]&amp;"_"&amp;Clef_répartition[[#This Row],[Nombre]]&amp;"_"&amp;Clef_répartition[[#This Row],[Année]]</f>
        <v>ASET_Association intercommunale STEP Echallens Talent_5_2018</v>
      </c>
      <c r="H4450">
        <v>5541</v>
      </c>
      <c r="I4450" t="s">
        <v>128</v>
      </c>
      <c r="J4450">
        <v>2018</v>
      </c>
      <c r="K4450">
        <v>0</v>
      </c>
    </row>
    <row r="4451" spans="1:11" x14ac:dyDescent="0.25">
      <c r="A4451" t="s">
        <v>722</v>
      </c>
      <c r="B4451" t="s">
        <v>569</v>
      </c>
      <c r="C4451" t="s">
        <v>570</v>
      </c>
      <c r="D4451" t="str">
        <f>Clef_répartition[[#This Row],[Code association]]&amp;"_"&amp;Clef_répartition[[#This Row],[Nom association]]</f>
        <v>ASET_Association intercommunale STEP Echallens Talent</v>
      </c>
      <c r="E4451">
        <f>COUNTIFS(D$2:D4451,Clef_répartition[[#This Row],[Code_Nom]],J$2:J4451,Clef_répartition[[#This Row],[Année]])</f>
        <v>6</v>
      </c>
      <c r="F4451">
        <f>IF(Clef_répartition[[#This Row],[Code_Nom]]=D4450,F4450-1,(COUNTIFS(Clef_répartition[Code_Nom],Clef_répartition[[#This Row],[Code_Nom]],Clef_répartition[Année],Clef_répartition[[#This Row],[Année]])))</f>
        <v>4</v>
      </c>
      <c r="G4451" t="str">
        <f>Clef_répartition[[#This Row],[Code_Nom]]&amp;"_"&amp;Clef_répartition[[#This Row],[Nombre]]&amp;"_"&amp;Clef_répartition[[#This Row],[Année]]</f>
        <v>ASET_Association intercommunale STEP Echallens Talent_6_2018</v>
      </c>
      <c r="H4451">
        <v>5540</v>
      </c>
      <c r="I4451" t="s">
        <v>186</v>
      </c>
      <c r="J4451">
        <v>2018</v>
      </c>
      <c r="K4451">
        <v>0</v>
      </c>
    </row>
    <row r="4452" spans="1:11" x14ac:dyDescent="0.25">
      <c r="A4452" t="s">
        <v>722</v>
      </c>
      <c r="B4452" t="s">
        <v>569</v>
      </c>
      <c r="C4452" t="s">
        <v>570</v>
      </c>
      <c r="D4452" t="str">
        <f>Clef_répartition[[#This Row],[Code association]]&amp;"_"&amp;Clef_répartition[[#This Row],[Nom association]]</f>
        <v>ASET_Association intercommunale STEP Echallens Talent</v>
      </c>
      <c r="E4452">
        <f>COUNTIFS(D$2:D4452,Clef_répartition[[#This Row],[Code_Nom]],J$2:J4452,Clef_répartition[[#This Row],[Année]])</f>
        <v>7</v>
      </c>
      <c r="F4452">
        <f>IF(Clef_répartition[[#This Row],[Code_Nom]]=D4451,F4451-1,(COUNTIFS(Clef_répartition[Code_Nom],Clef_répartition[[#This Row],[Code_Nom]],Clef_répartition[Année],Clef_répartition[[#This Row],[Année]])))</f>
        <v>3</v>
      </c>
      <c r="G4452" t="str">
        <f>Clef_répartition[[#This Row],[Code_Nom]]&amp;"_"&amp;Clef_répartition[[#This Row],[Nombre]]&amp;"_"&amp;Clef_répartition[[#This Row],[Année]]</f>
        <v>ASET_Association intercommunale STEP Echallens Talent_7_2018</v>
      </c>
      <c r="H4452">
        <v>5527</v>
      </c>
      <c r="I4452" t="s">
        <v>191</v>
      </c>
      <c r="J4452">
        <v>2018</v>
      </c>
      <c r="K4452">
        <v>0</v>
      </c>
    </row>
    <row r="4453" spans="1:11" x14ac:dyDescent="0.25">
      <c r="A4453" t="s">
        <v>722</v>
      </c>
      <c r="B4453" t="s">
        <v>569</v>
      </c>
      <c r="C4453" t="s">
        <v>570</v>
      </c>
      <c r="D4453" t="str">
        <f>Clef_répartition[[#This Row],[Code association]]&amp;"_"&amp;Clef_répartition[[#This Row],[Nom association]]</f>
        <v>ASET_Association intercommunale STEP Echallens Talent</v>
      </c>
      <c r="E4453">
        <f>COUNTIFS(D$2:D4453,Clef_répartition[[#This Row],[Code_Nom]],J$2:J4453,Clef_répartition[[#This Row],[Année]])</f>
        <v>8</v>
      </c>
      <c r="F4453">
        <f>IF(Clef_répartition[[#This Row],[Code_Nom]]=D4452,F4452-1,(COUNTIFS(Clef_répartition[Code_Nom],Clef_répartition[[#This Row],[Code_Nom]],Clef_répartition[Année],Clef_répartition[[#This Row],[Année]])))</f>
        <v>2</v>
      </c>
      <c r="G4453" t="str">
        <f>Clef_répartition[[#This Row],[Code_Nom]]&amp;"_"&amp;Clef_répartition[[#This Row],[Nombre]]&amp;"_"&amp;Clef_répartition[[#This Row],[Année]]</f>
        <v>ASET_Association intercommunale STEP Echallens Talent_8_2018</v>
      </c>
      <c r="H4453">
        <v>5529</v>
      </c>
      <c r="I4453" t="s">
        <v>208</v>
      </c>
      <c r="J4453">
        <v>2018</v>
      </c>
      <c r="K4453">
        <v>0</v>
      </c>
    </row>
    <row r="4454" spans="1:11" x14ac:dyDescent="0.25">
      <c r="A4454" t="s">
        <v>722</v>
      </c>
      <c r="B4454" t="s">
        <v>569</v>
      </c>
      <c r="C4454" t="s">
        <v>570</v>
      </c>
      <c r="D4454" t="str">
        <f>Clef_répartition[[#This Row],[Code association]]&amp;"_"&amp;Clef_répartition[[#This Row],[Nom association]]</f>
        <v>ASET_Association intercommunale STEP Echallens Talent</v>
      </c>
      <c r="E4454">
        <f>COUNTIFS(D$2:D4454,Clef_répartition[[#This Row],[Code_Nom]],J$2:J4454,Clef_répartition[[#This Row],[Année]])</f>
        <v>9</v>
      </c>
      <c r="F4454">
        <f>IF(Clef_répartition[[#This Row],[Code_Nom]]=D4453,F4453-1,(COUNTIFS(Clef_répartition[Code_Nom],Clef_répartition[[#This Row],[Code_Nom]],Clef_répartition[Année],Clef_répartition[[#This Row],[Année]])))</f>
        <v>1</v>
      </c>
      <c r="G4454" t="str">
        <f>Clef_répartition[[#This Row],[Code_Nom]]&amp;"_"&amp;Clef_répartition[[#This Row],[Nombre]]&amp;"_"&amp;Clef_répartition[[#This Row],[Année]]</f>
        <v>ASET_Association intercommunale STEP Echallens Talent_9_2018</v>
      </c>
      <c r="H4454">
        <v>5537</v>
      </c>
      <c r="I4454" t="s">
        <v>282</v>
      </c>
      <c r="J4454">
        <v>2018</v>
      </c>
      <c r="K4454">
        <v>0</v>
      </c>
    </row>
    <row r="4455" spans="1:11" x14ac:dyDescent="0.25">
      <c r="A4455" t="s">
        <v>722</v>
      </c>
      <c r="B4455" t="s">
        <v>542</v>
      </c>
      <c r="C4455" t="s">
        <v>543</v>
      </c>
      <c r="D4455" t="str">
        <f>Clef_répartition[[#This Row],[Code association]]&amp;"_"&amp;Clef_répartition[[#This Row],[Nom association]]</f>
        <v>ASI7_Association scolaire de la Sarraz et environs</v>
      </c>
      <c r="E4455">
        <f>COUNTIFS(D$2:D4455,Clef_répartition[[#This Row],[Code_Nom]],J$2:J4455,Clef_répartition[[#This Row],[Année]])</f>
        <v>1</v>
      </c>
      <c r="F4455">
        <f>IF(Clef_répartition[[#This Row],[Code_Nom]]=D4454,F4454-1,(COUNTIFS(Clef_répartition[Code_Nom],Clef_répartition[[#This Row],[Code_Nom]],Clef_répartition[Année],Clef_répartition[[#This Row],[Année]])))</f>
        <v>7</v>
      </c>
      <c r="G4455" t="str">
        <f>Clef_répartition[[#This Row],[Code_Nom]]&amp;"_"&amp;Clef_répartition[[#This Row],[Nombre]]&amp;"_"&amp;Clef_répartition[[#This Row],[Année]]</f>
        <v>ASI7_Association scolaire de la Sarraz et environs_1_2018</v>
      </c>
      <c r="H4455">
        <v>5476</v>
      </c>
      <c r="I4455" t="s">
        <v>64</v>
      </c>
      <c r="J4455">
        <v>2018</v>
      </c>
      <c r="K4455">
        <v>5.2999999999999999E-2</v>
      </c>
    </row>
    <row r="4456" spans="1:11" x14ac:dyDescent="0.25">
      <c r="A4456" t="s">
        <v>722</v>
      </c>
      <c r="B4456" t="s">
        <v>542</v>
      </c>
      <c r="C4456" t="s">
        <v>543</v>
      </c>
      <c r="D4456" t="str">
        <f>Clef_répartition[[#This Row],[Code association]]&amp;"_"&amp;Clef_répartition[[#This Row],[Nom association]]</f>
        <v>ASI7_Association scolaire de la Sarraz et environs</v>
      </c>
      <c r="E4456">
        <f>COUNTIFS(D$2:D4456,Clef_répartition[[#This Row],[Code_Nom]],J$2:J4456,Clef_répartition[[#This Row],[Année]])</f>
        <v>2</v>
      </c>
      <c r="F4456">
        <f>IF(Clef_répartition[[#This Row],[Code_Nom]]=D4455,F4455-1,(COUNTIFS(Clef_répartition[Code_Nom],Clef_répartition[[#This Row],[Code_Nom]],Clef_répartition[Année],Clef_répartition[[#This Row],[Année]])))</f>
        <v>6</v>
      </c>
      <c r="G4456" t="str">
        <f>Clef_répartition[[#This Row],[Code_Nom]]&amp;"_"&amp;Clef_répartition[[#This Row],[Nombre]]&amp;"_"&amp;Clef_répartition[[#This Row],[Année]]</f>
        <v>ASI7_Association scolaire de la Sarraz et environs_2_2018</v>
      </c>
      <c r="H4456">
        <v>5482</v>
      </c>
      <c r="I4456" t="s">
        <v>102</v>
      </c>
      <c r="J4456">
        <v>2018</v>
      </c>
      <c r="K4456">
        <v>0.20300000000000001</v>
      </c>
    </row>
    <row r="4457" spans="1:11" x14ac:dyDescent="0.25">
      <c r="A4457" t="s">
        <v>722</v>
      </c>
      <c r="B4457" t="s">
        <v>542</v>
      </c>
      <c r="C4457" t="s">
        <v>543</v>
      </c>
      <c r="D4457" t="str">
        <f>Clef_répartition[[#This Row],[Code association]]&amp;"_"&amp;Clef_répartition[[#This Row],[Nom association]]</f>
        <v>ASI7_Association scolaire de la Sarraz et environs</v>
      </c>
      <c r="E4457">
        <f>COUNTIFS(D$2:D4457,Clef_répartition[[#This Row],[Code_Nom]],J$2:J4457,Clef_répartition[[#This Row],[Année]])</f>
        <v>3</v>
      </c>
      <c r="F4457">
        <f>IF(Clef_répartition[[#This Row],[Code_Nom]]=D4456,F4456-1,(COUNTIFS(Clef_répartition[Code_Nom],Clef_répartition[[#This Row],[Code_Nom]],Clef_répartition[Année],Clef_répartition[[#This Row],[Année]])))</f>
        <v>5</v>
      </c>
      <c r="G4457" t="str">
        <f>Clef_répartition[[#This Row],[Code_Nom]]&amp;"_"&amp;Clef_répartition[[#This Row],[Nombre]]&amp;"_"&amp;Clef_répartition[[#This Row],[Année]]</f>
        <v>ASI7_Association scolaire de la Sarraz et environs_3_2018</v>
      </c>
      <c r="H4457">
        <v>5483</v>
      </c>
      <c r="I4457" t="s">
        <v>113</v>
      </c>
      <c r="J4457">
        <v>2018</v>
      </c>
      <c r="K4457">
        <v>5.1999999999999998E-2</v>
      </c>
    </row>
    <row r="4458" spans="1:11" x14ac:dyDescent="0.25">
      <c r="A4458" t="s">
        <v>722</v>
      </c>
      <c r="B4458" t="s">
        <v>542</v>
      </c>
      <c r="C4458" t="s">
        <v>543</v>
      </c>
      <c r="D4458" t="str">
        <f>Clef_répartition[[#This Row],[Code association]]&amp;"_"&amp;Clef_répartition[[#This Row],[Nom association]]</f>
        <v>ASI7_Association scolaire de la Sarraz et environs</v>
      </c>
      <c r="E4458">
        <f>COUNTIFS(D$2:D4458,Clef_répartition[[#This Row],[Code_Nom]],J$2:J4458,Clef_répartition[[#This Row],[Année]])</f>
        <v>4</v>
      </c>
      <c r="F4458">
        <f>IF(Clef_répartition[[#This Row],[Code_Nom]]=D4457,F4457-1,(COUNTIFS(Clef_répartition[Code_Nom],Clef_répartition[[#This Row],[Code_Nom]],Clef_répartition[Année],Clef_répartition[[#This Row],[Année]])))</f>
        <v>4</v>
      </c>
      <c r="G4458" t="str">
        <f>Clef_répartition[[#This Row],[Code_Nom]]&amp;"_"&amp;Clef_répartition[[#This Row],[Nombre]]&amp;"_"&amp;Clef_répartition[[#This Row],[Année]]</f>
        <v>ASI7_Association scolaire de la Sarraz et environs_4_2018</v>
      </c>
      <c r="H4458">
        <v>5498</v>
      </c>
      <c r="I4458" t="s">
        <v>149</v>
      </c>
      <c r="J4458">
        <v>2018</v>
      </c>
      <c r="K4458">
        <v>0.436</v>
      </c>
    </row>
    <row r="4459" spans="1:11" x14ac:dyDescent="0.25">
      <c r="A4459" t="s">
        <v>722</v>
      </c>
      <c r="B4459" t="s">
        <v>542</v>
      </c>
      <c r="C4459" t="s">
        <v>543</v>
      </c>
      <c r="D4459" t="str">
        <f>Clef_répartition[[#This Row],[Code association]]&amp;"_"&amp;Clef_répartition[[#This Row],[Nom association]]</f>
        <v>ASI7_Association scolaire de la Sarraz et environs</v>
      </c>
      <c r="E4459">
        <f>COUNTIFS(D$2:D4459,Clef_répartition[[#This Row],[Code_Nom]],J$2:J4459,Clef_répartition[[#This Row],[Année]])</f>
        <v>5</v>
      </c>
      <c r="F4459">
        <f>IF(Clef_répartition[[#This Row],[Code_Nom]]=D4458,F4458-1,(COUNTIFS(Clef_répartition[Code_Nom],Clef_répartition[[#This Row],[Code_Nom]],Clef_répartition[Année],Clef_répartition[[#This Row],[Année]])))</f>
        <v>3</v>
      </c>
      <c r="G4459" t="str">
        <f>Clef_répartition[[#This Row],[Code_Nom]]&amp;"_"&amp;Clef_répartition[[#This Row],[Nombre]]&amp;"_"&amp;Clef_répartition[[#This Row],[Année]]</f>
        <v>ASI7_Association scolaire de la Sarraz et environs_5_2018</v>
      </c>
      <c r="H4459">
        <v>5490</v>
      </c>
      <c r="I4459" t="s">
        <v>178</v>
      </c>
      <c r="J4459">
        <v>2018</v>
      </c>
      <c r="K4459">
        <v>5.1999999999999998E-2</v>
      </c>
    </row>
    <row r="4460" spans="1:11" x14ac:dyDescent="0.25">
      <c r="A4460" t="s">
        <v>722</v>
      </c>
      <c r="B4460" t="s">
        <v>542</v>
      </c>
      <c r="C4460" t="s">
        <v>543</v>
      </c>
      <c r="D4460" t="str">
        <f>Clef_répartition[[#This Row],[Code association]]&amp;"_"&amp;Clef_répartition[[#This Row],[Nom association]]</f>
        <v>ASI7_Association scolaire de la Sarraz et environs</v>
      </c>
      <c r="E4460">
        <f>COUNTIFS(D$2:D4460,Clef_répartition[[#This Row],[Code_Nom]],J$2:J4460,Clef_répartition[[#This Row],[Année]])</f>
        <v>6</v>
      </c>
      <c r="F4460">
        <f>IF(Clef_répartition[[#This Row],[Code_Nom]]=D4459,F4459-1,(COUNTIFS(Clef_répartition[Code_Nom],Clef_répartition[[#This Row],[Code_Nom]],Clef_répartition[Année],Clef_répartition[[#This Row],[Année]])))</f>
        <v>2</v>
      </c>
      <c r="G4460" t="str">
        <f>Clef_répartition[[#This Row],[Code_Nom]]&amp;"_"&amp;Clef_répartition[[#This Row],[Nombre]]&amp;"_"&amp;Clef_répartition[[#This Row],[Année]]</f>
        <v>ASI7_Association scolaire de la Sarraz et environs_6_2018</v>
      </c>
      <c r="H4460">
        <v>5493</v>
      </c>
      <c r="I4460" t="s">
        <v>205</v>
      </c>
      <c r="J4460">
        <v>2018</v>
      </c>
      <c r="K4460">
        <v>6.2E-2</v>
      </c>
    </row>
    <row r="4461" spans="1:11" x14ac:dyDescent="0.25">
      <c r="A4461" t="s">
        <v>722</v>
      </c>
      <c r="B4461" t="s">
        <v>542</v>
      </c>
      <c r="C4461" t="s">
        <v>543</v>
      </c>
      <c r="D4461" t="str">
        <f>Clef_répartition[[#This Row],[Code association]]&amp;"_"&amp;Clef_répartition[[#This Row],[Nom association]]</f>
        <v>ASI7_Association scolaire de la Sarraz et environs</v>
      </c>
      <c r="E4461">
        <f>COUNTIFS(D$2:D4461,Clef_répartition[[#This Row],[Code_Nom]],J$2:J4461,Clef_répartition[[#This Row],[Année]])</f>
        <v>7</v>
      </c>
      <c r="F4461">
        <f>IF(Clef_répartition[[#This Row],[Code_Nom]]=D4460,F4460-1,(COUNTIFS(Clef_répartition[Code_Nom],Clef_répartition[[#This Row],[Code_Nom]],Clef_répartition[Année],Clef_répartition[[#This Row],[Année]])))</f>
        <v>1</v>
      </c>
      <c r="G4461" t="str">
        <f>Clef_répartition[[#This Row],[Code_Nom]]&amp;"_"&amp;Clef_répartition[[#This Row],[Nombre]]&amp;"_"&amp;Clef_répartition[[#This Row],[Année]]</f>
        <v>ASI7_Association scolaire de la Sarraz et environs_7_2018</v>
      </c>
      <c r="H4461">
        <v>5497</v>
      </c>
      <c r="I4461" t="s">
        <v>217</v>
      </c>
      <c r="J4461">
        <v>2018</v>
      </c>
      <c r="K4461">
        <v>0.14199999999999999</v>
      </c>
    </row>
    <row r="4462" spans="1:11" x14ac:dyDescent="0.25">
      <c r="A4462" t="s">
        <v>722</v>
      </c>
      <c r="B4462" t="s">
        <v>503</v>
      </c>
      <c r="C4462" t="s">
        <v>504</v>
      </c>
      <c r="D4462" t="str">
        <f>Clef_répartition[[#This Row],[Code association]]&amp;"_"&amp;Clef_répartition[[#This Row],[Nom association]]</f>
        <v>ASIABE_Association scolaire intercommunale Apples-Bière et environs</v>
      </c>
      <c r="E4462">
        <f>COUNTIFS(D$2:D4462,Clef_répartition[[#This Row],[Code_Nom]],J$2:J4462,Clef_répartition[[#This Row],[Année]])</f>
        <v>1</v>
      </c>
      <c r="F4462">
        <f>IF(Clef_répartition[[#This Row],[Code_Nom]]=D4461,F4461-1,(COUNTIFS(Clef_répartition[Code_Nom],Clef_répartition[[#This Row],[Code_Nom]],Clef_répartition[Année],Clef_répartition[[#This Row],[Année]])))</f>
        <v>8</v>
      </c>
      <c r="G4462" t="str">
        <f>Clef_répartition[[#This Row],[Code_Nom]]&amp;"_"&amp;Clef_répartition[[#This Row],[Nombre]]&amp;"_"&amp;Clef_répartition[[#This Row],[Année]]</f>
        <v>ASIABE_Association scolaire intercommunale Apples-Bière et environs_1_2018</v>
      </c>
      <c r="H4462">
        <v>5423</v>
      </c>
      <c r="I4462" t="s">
        <v>12</v>
      </c>
      <c r="J4462">
        <v>2018</v>
      </c>
      <c r="K4462">
        <v>6.5699999999999995E-2</v>
      </c>
    </row>
    <row r="4463" spans="1:11" x14ac:dyDescent="0.25">
      <c r="A4463" t="s">
        <v>722</v>
      </c>
      <c r="B4463" t="s">
        <v>503</v>
      </c>
      <c r="C4463" t="s">
        <v>504</v>
      </c>
      <c r="D4463" t="str">
        <f>Clef_répartition[[#This Row],[Code association]]&amp;"_"&amp;Clef_répartition[[#This Row],[Nom association]]</f>
        <v>ASIABE_Association scolaire intercommunale Apples-Bière et environs</v>
      </c>
      <c r="E4463">
        <f>COUNTIFS(D$2:D4463,Clef_répartition[[#This Row],[Code_Nom]],J$2:J4463,Clef_répartition[[#This Row],[Année]])</f>
        <v>2</v>
      </c>
      <c r="F4463">
        <f>IF(Clef_répartition[[#This Row],[Code_Nom]]=D4462,F4462-1,(COUNTIFS(Clef_répartition[Code_Nom],Clef_répartition[[#This Row],[Code_Nom]],Clef_répartition[Année],Clef_répartition[[#This Row],[Année]])))</f>
        <v>7</v>
      </c>
      <c r="G4463" t="str">
        <f>Clef_répartition[[#This Row],[Code_Nom]]&amp;"_"&amp;Clef_répartition[[#This Row],[Nombre]]&amp;"_"&amp;Clef_répartition[[#This Row],[Année]]</f>
        <v>ASIABE_Association scolaire intercommunale Apples-Bière et environs_2_2018</v>
      </c>
      <c r="H4463">
        <v>5424</v>
      </c>
      <c r="I4463" t="s">
        <v>20</v>
      </c>
      <c r="J4463">
        <v>2018</v>
      </c>
      <c r="K4463">
        <v>3.4599999999999999E-2</v>
      </c>
    </row>
    <row r="4464" spans="1:11" x14ac:dyDescent="0.25">
      <c r="A4464" t="s">
        <v>722</v>
      </c>
      <c r="B4464" t="s">
        <v>503</v>
      </c>
      <c r="C4464" t="s">
        <v>504</v>
      </c>
      <c r="D4464" t="str">
        <f>Clef_répartition[[#This Row],[Code association]]&amp;"_"&amp;Clef_répartition[[#This Row],[Nom association]]</f>
        <v>ASIABE_Association scolaire intercommunale Apples-Bière et environs</v>
      </c>
      <c r="E4464">
        <f>COUNTIFS(D$2:D4464,Clef_répartition[[#This Row],[Code_Nom]],J$2:J4464,Clef_répartition[[#This Row],[Année]])</f>
        <v>3</v>
      </c>
      <c r="F4464">
        <f>IF(Clef_répartition[[#This Row],[Code_Nom]]=D4463,F4463-1,(COUNTIFS(Clef_répartition[Code_Nom],Clef_répartition[[#This Row],[Code_Nom]],Clef_répartition[Année],Clef_répartition[[#This Row],[Année]])))</f>
        <v>6</v>
      </c>
      <c r="G4464" t="str">
        <f>Clef_répartition[[#This Row],[Code_Nom]]&amp;"_"&amp;Clef_répartition[[#This Row],[Nombre]]&amp;"_"&amp;Clef_répartition[[#This Row],[Année]]</f>
        <v>ASIABE_Association scolaire intercommunale Apples-Bière et environs_3_2018</v>
      </c>
      <c r="H4464">
        <v>5425</v>
      </c>
      <c r="I4464" t="s">
        <v>23</v>
      </c>
      <c r="J4464">
        <v>2018</v>
      </c>
      <c r="K4464">
        <v>0.19309999999999999</v>
      </c>
    </row>
    <row r="4465" spans="1:11" x14ac:dyDescent="0.25">
      <c r="A4465" t="s">
        <v>722</v>
      </c>
      <c r="B4465" t="s">
        <v>503</v>
      </c>
      <c r="C4465" t="s">
        <v>504</v>
      </c>
      <c r="D4465" t="str">
        <f>Clef_répartition[[#This Row],[Code association]]&amp;"_"&amp;Clef_répartition[[#This Row],[Nom association]]</f>
        <v>ASIABE_Association scolaire intercommunale Apples-Bière et environs</v>
      </c>
      <c r="E4465">
        <f>COUNTIFS(D$2:D4465,Clef_répartition[[#This Row],[Code_Nom]],J$2:J4465,Clef_répartition[[#This Row],[Année]])</f>
        <v>4</v>
      </c>
      <c r="F4465">
        <f>IF(Clef_répartition[[#This Row],[Code_Nom]]=D4464,F4464-1,(COUNTIFS(Clef_répartition[Code_Nom],Clef_répartition[[#This Row],[Code_Nom]],Clef_répartition[Année],Clef_répartition[[#This Row],[Année]])))</f>
        <v>5</v>
      </c>
      <c r="G4465" t="str">
        <f>Clef_répartition[[#This Row],[Code_Nom]]&amp;"_"&amp;Clef_répartition[[#This Row],[Nombre]]&amp;"_"&amp;Clef_répartition[[#This Row],[Année]]</f>
        <v>ASIABE_Association scolaire intercommunale Apples-Bière et environs_4_2018</v>
      </c>
      <c r="H4465">
        <v>5629</v>
      </c>
      <c r="I4465" t="s">
        <v>68</v>
      </c>
      <c r="J4465">
        <v>2018</v>
      </c>
      <c r="K4465">
        <v>2.07E-2</v>
      </c>
    </row>
    <row r="4466" spans="1:11" x14ac:dyDescent="0.25">
      <c r="A4466" t="s">
        <v>722</v>
      </c>
      <c r="B4466" t="s">
        <v>503</v>
      </c>
      <c r="C4466" t="s">
        <v>504</v>
      </c>
      <c r="D4466" t="str">
        <f>Clef_répartition[[#This Row],[Code association]]&amp;"_"&amp;Clef_répartition[[#This Row],[Nom association]]</f>
        <v>ASIABE_Association scolaire intercommunale Apples-Bière et environs</v>
      </c>
      <c r="E4466">
        <f>COUNTIFS(D$2:D4466,Clef_répartition[[#This Row],[Code_Nom]],J$2:J4466,Clef_répartition[[#This Row],[Année]])</f>
        <v>5</v>
      </c>
      <c r="F4466">
        <f>IF(Clef_répartition[[#This Row],[Code_Nom]]=D4465,F4465-1,(COUNTIFS(Clef_répartition[Code_Nom],Clef_répartition[[#This Row],[Code_Nom]],Clef_répartition[Année],Clef_répartition[[#This Row],[Année]])))</f>
        <v>4</v>
      </c>
      <c r="G4466" t="str">
        <f>Clef_répartition[[#This Row],[Code_Nom]]&amp;"_"&amp;Clef_répartition[[#This Row],[Nombre]]&amp;"_"&amp;Clef_répartition[[#This Row],[Année]]</f>
        <v>ASIABE_Association scolaire intercommunale Apples-Bière et environs_5_2018</v>
      </c>
      <c r="H4466">
        <v>5656</v>
      </c>
      <c r="I4466" t="s">
        <v>135</v>
      </c>
      <c r="J4466">
        <v>2018</v>
      </c>
      <c r="K4466">
        <v>0.51529999999999998</v>
      </c>
    </row>
    <row r="4467" spans="1:11" x14ac:dyDescent="0.25">
      <c r="A4467" t="s">
        <v>722</v>
      </c>
      <c r="B4467" t="s">
        <v>503</v>
      </c>
      <c r="C4467" t="s">
        <v>504</v>
      </c>
      <c r="D4467" t="str">
        <f>Clef_répartition[[#This Row],[Code association]]&amp;"_"&amp;Clef_répartition[[#This Row],[Nom association]]</f>
        <v>ASIABE_Association scolaire intercommunale Apples-Bière et environs</v>
      </c>
      <c r="E4467">
        <f>COUNTIFS(D$2:D4467,Clef_répartition[[#This Row],[Code_Nom]],J$2:J4467,Clef_répartition[[#This Row],[Année]])</f>
        <v>6</v>
      </c>
      <c r="F4467">
        <f>IF(Clef_répartition[[#This Row],[Code_Nom]]=D4466,F4466-1,(COUNTIFS(Clef_répartition[Code_Nom],Clef_répartition[[#This Row],[Code_Nom]],Clef_répartition[Année],Clef_répartition[[#This Row],[Année]])))</f>
        <v>3</v>
      </c>
      <c r="G4467" t="str">
        <f>Clef_répartition[[#This Row],[Code_Nom]]&amp;"_"&amp;Clef_répartition[[#This Row],[Nombre]]&amp;"_"&amp;Clef_répartition[[#This Row],[Année]]</f>
        <v>ASIABE_Association scolaire intercommunale Apples-Bière et environs_6_2018</v>
      </c>
      <c r="H4467">
        <v>5431</v>
      </c>
      <c r="I4467" t="s">
        <v>179</v>
      </c>
      <c r="J4467">
        <v>2018</v>
      </c>
      <c r="K4467">
        <v>3.0099999999999998E-2</v>
      </c>
    </row>
    <row r="4468" spans="1:11" x14ac:dyDescent="0.25">
      <c r="A4468" t="s">
        <v>722</v>
      </c>
      <c r="B4468" t="s">
        <v>503</v>
      </c>
      <c r="C4468" t="s">
        <v>504</v>
      </c>
      <c r="D4468" t="str">
        <f>Clef_répartition[[#This Row],[Code association]]&amp;"_"&amp;Clef_répartition[[#This Row],[Nom association]]</f>
        <v>ASIABE_Association scolaire intercommunale Apples-Bière et environs</v>
      </c>
      <c r="E4468">
        <f>COUNTIFS(D$2:D4468,Clef_répartition[[#This Row],[Code_Nom]],J$2:J4468,Clef_répartition[[#This Row],[Année]])</f>
        <v>7</v>
      </c>
      <c r="F4468">
        <f>IF(Clef_répartition[[#This Row],[Code_Nom]]=D4467,F4467-1,(COUNTIFS(Clef_répartition[Code_Nom],Clef_répartition[[#This Row],[Code_Nom]],Clef_répartition[Année],Clef_répartition[[#This Row],[Année]])))</f>
        <v>2</v>
      </c>
      <c r="G4468" t="str">
        <f>Clef_répartition[[#This Row],[Code_Nom]]&amp;"_"&amp;Clef_répartition[[#This Row],[Nombre]]&amp;"_"&amp;Clef_répartition[[#This Row],[Année]]</f>
        <v>ASIABE_Association scolaire intercommunale Apples-Bière et environs_7_2018</v>
      </c>
      <c r="H4468">
        <v>5492</v>
      </c>
      <c r="I4468" t="s">
        <v>189</v>
      </c>
      <c r="J4468">
        <v>2018</v>
      </c>
      <c r="K4468">
        <v>0.11700000000000001</v>
      </c>
    </row>
    <row r="4469" spans="1:11" x14ac:dyDescent="0.25">
      <c r="A4469" t="s">
        <v>722</v>
      </c>
      <c r="B4469" t="s">
        <v>503</v>
      </c>
      <c r="C4469" t="s">
        <v>504</v>
      </c>
      <c r="D4469" t="str">
        <f>Clef_répartition[[#This Row],[Code association]]&amp;"_"&amp;Clef_répartition[[#This Row],[Nom association]]</f>
        <v>ASIABE_Association scolaire intercommunale Apples-Bière et environs</v>
      </c>
      <c r="E4469">
        <f>COUNTIFS(D$2:D4469,Clef_répartition[[#This Row],[Code_Nom]],J$2:J4469,Clef_répartition[[#This Row],[Année]])</f>
        <v>8</v>
      </c>
      <c r="F4469">
        <f>IF(Clef_répartition[[#This Row],[Code_Nom]]=D4468,F4468-1,(COUNTIFS(Clef_répartition[Code_Nom],Clef_répartition[[#This Row],[Code_Nom]],Clef_répartition[Année],Clef_répartition[[#This Row],[Année]])))</f>
        <v>1</v>
      </c>
      <c r="G4469" t="str">
        <f>Clef_répartition[[#This Row],[Code_Nom]]&amp;"_"&amp;Clef_répartition[[#This Row],[Nombre]]&amp;"_"&amp;Clef_répartition[[#This Row],[Année]]</f>
        <v>ASIABE_Association scolaire intercommunale Apples-Bière et environs_8_2018</v>
      </c>
      <c r="H4469">
        <v>5650</v>
      </c>
      <c r="I4469" t="s">
        <v>276</v>
      </c>
      <c r="J4469">
        <v>2018</v>
      </c>
      <c r="K4469">
        <v>2.35E-2</v>
      </c>
    </row>
    <row r="4470" spans="1:11" x14ac:dyDescent="0.25">
      <c r="A4470" t="s">
        <v>722</v>
      </c>
      <c r="B4470" t="s">
        <v>658</v>
      </c>
      <c r="C4470" t="s">
        <v>659</v>
      </c>
      <c r="D4470" t="str">
        <f>Clef_répartition[[#This Row],[Code association]]&amp;"_"&amp;Clef_répartition[[#This Row],[Nom association]]</f>
        <v>ASICC_Association scolaire intercommunale de Corsier</v>
      </c>
      <c r="E4470">
        <f>COUNTIFS(D$2:D4470,Clef_répartition[[#This Row],[Code_Nom]],J$2:J4470,Clef_répartition[[#This Row],[Année]])</f>
        <v>1</v>
      </c>
      <c r="F4470">
        <f>IF(Clef_répartition[[#This Row],[Code_Nom]]=D4469,F4469-1,(COUNTIFS(Clef_répartition[Code_Nom],Clef_répartition[[#This Row],[Code_Nom]],Clef_répartition[Année],Clef_répartition[[#This Row],[Année]])))</f>
        <v>4</v>
      </c>
      <c r="G4470" t="str">
        <f>Clef_répartition[[#This Row],[Code_Nom]]&amp;"_"&amp;Clef_répartition[[#This Row],[Nombre]]&amp;"_"&amp;Clef_répartition[[#This Row],[Année]]</f>
        <v>ASICC_Association scolaire intercommunale de Corsier_1_2018</v>
      </c>
      <c r="H4470">
        <v>5882</v>
      </c>
      <c r="I4470" t="s">
        <v>50</v>
      </c>
      <c r="J4470">
        <v>2018</v>
      </c>
      <c r="K4470">
        <v>0.28000000000000003</v>
      </c>
    </row>
    <row r="4471" spans="1:11" x14ac:dyDescent="0.25">
      <c r="A4471" t="s">
        <v>722</v>
      </c>
      <c r="B4471" t="s">
        <v>658</v>
      </c>
      <c r="C4471" t="s">
        <v>659</v>
      </c>
      <c r="D4471" t="str">
        <f>Clef_répartition[[#This Row],[Code association]]&amp;"_"&amp;Clef_répartition[[#This Row],[Nom association]]</f>
        <v>ASICC_Association scolaire intercommunale de Corsier</v>
      </c>
      <c r="E4471">
        <f>COUNTIFS(D$2:D4471,Clef_répartition[[#This Row],[Code_Nom]],J$2:J4471,Clef_répartition[[#This Row],[Année]])</f>
        <v>2</v>
      </c>
      <c r="F4471">
        <f>IF(Clef_répartition[[#This Row],[Code_Nom]]=D4470,F4470-1,(COUNTIFS(Clef_répartition[Code_Nom],Clef_répartition[[#This Row],[Code_Nom]],Clef_répartition[Année],Clef_répartition[[#This Row],[Année]])))</f>
        <v>3</v>
      </c>
      <c r="G4471" t="str">
        <f>Clef_répartition[[#This Row],[Code_Nom]]&amp;"_"&amp;Clef_répartition[[#This Row],[Nombre]]&amp;"_"&amp;Clef_répartition[[#This Row],[Année]]</f>
        <v>ASICC_Association scolaire intercommunale de Corsier_2_2018</v>
      </c>
      <c r="H4471">
        <v>5883</v>
      </c>
      <c r="I4471" t="s">
        <v>77</v>
      </c>
      <c r="J4471">
        <v>2018</v>
      </c>
      <c r="K4471">
        <v>0.2</v>
      </c>
    </row>
    <row r="4472" spans="1:11" x14ac:dyDescent="0.25">
      <c r="A4472" t="s">
        <v>722</v>
      </c>
      <c r="B4472" t="s">
        <v>658</v>
      </c>
      <c r="C4472" t="s">
        <v>659</v>
      </c>
      <c r="D4472" t="str">
        <f>Clef_répartition[[#This Row],[Code association]]&amp;"_"&amp;Clef_répartition[[#This Row],[Nom association]]</f>
        <v>ASICC_Association scolaire intercommunale de Corsier</v>
      </c>
      <c r="E4472">
        <f>COUNTIFS(D$2:D4472,Clef_répartition[[#This Row],[Code_Nom]],J$2:J4472,Clef_répartition[[#This Row],[Année]])</f>
        <v>3</v>
      </c>
      <c r="F4472">
        <f>IF(Clef_répartition[[#This Row],[Code_Nom]]=D4471,F4471-1,(COUNTIFS(Clef_répartition[Code_Nom],Clef_répartition[[#This Row],[Code_Nom]],Clef_répartition[Année],Clef_répartition[[#This Row],[Année]])))</f>
        <v>2</v>
      </c>
      <c r="G4472" t="str">
        <f>Clef_répartition[[#This Row],[Code_Nom]]&amp;"_"&amp;Clef_répartition[[#This Row],[Nombre]]&amp;"_"&amp;Clef_répartition[[#This Row],[Année]]</f>
        <v>ASICC_Association scolaire intercommunale de Corsier_3_2018</v>
      </c>
      <c r="H4472">
        <v>5884</v>
      </c>
      <c r="I4472" t="s">
        <v>78</v>
      </c>
      <c r="J4472">
        <v>2018</v>
      </c>
      <c r="K4472">
        <v>0.35</v>
      </c>
    </row>
    <row r="4473" spans="1:11" x14ac:dyDescent="0.25">
      <c r="A4473" t="s">
        <v>722</v>
      </c>
      <c r="B4473" t="s">
        <v>658</v>
      </c>
      <c r="C4473" t="s">
        <v>659</v>
      </c>
      <c r="D4473" t="str">
        <f>Clef_répartition[[#This Row],[Code association]]&amp;"_"&amp;Clef_répartition[[#This Row],[Nom association]]</f>
        <v>ASICC_Association scolaire intercommunale de Corsier</v>
      </c>
      <c r="E4473">
        <f>COUNTIFS(D$2:D4473,Clef_répartition[[#This Row],[Code_Nom]],J$2:J4473,Clef_répartition[[#This Row],[Année]])</f>
        <v>4</v>
      </c>
      <c r="F4473">
        <f>IF(Clef_répartition[[#This Row],[Code_Nom]]=D4472,F4472-1,(COUNTIFS(Clef_répartition[Code_Nom],Clef_répartition[[#This Row],[Code_Nom]],Clef_répartition[Année],Clef_répartition[[#This Row],[Année]])))</f>
        <v>1</v>
      </c>
      <c r="G4473" t="str">
        <f>Clef_répartition[[#This Row],[Code_Nom]]&amp;"_"&amp;Clef_répartition[[#This Row],[Nombre]]&amp;"_"&amp;Clef_répartition[[#This Row],[Année]]</f>
        <v>ASICC_Association scolaire intercommunale de Corsier_4_2018</v>
      </c>
      <c r="H4473">
        <v>5885</v>
      </c>
      <c r="I4473" t="s">
        <v>138</v>
      </c>
      <c r="J4473">
        <v>2018</v>
      </c>
      <c r="K4473">
        <v>0.17</v>
      </c>
    </row>
    <row r="4474" spans="1:11" x14ac:dyDescent="0.25">
      <c r="A4474" t="s">
        <v>722</v>
      </c>
      <c r="B4474" t="s">
        <v>598</v>
      </c>
      <c r="C4474" t="s">
        <v>599</v>
      </c>
      <c r="D4474" t="str">
        <f>Clef_répartition[[#This Row],[Code association]]&amp;"_"&amp;Clef_répartition[[#This Row],[Nom association]]</f>
        <v>ASICE_Association scolaire intercommunale de l'établissement de Cugy et environs</v>
      </c>
      <c r="E4474">
        <f>COUNTIFS(D$2:D4474,Clef_répartition[[#This Row],[Code_Nom]],J$2:J4474,Clef_répartition[[#This Row],[Année]])</f>
        <v>1</v>
      </c>
      <c r="F4474">
        <f>IF(Clef_répartition[[#This Row],[Code_Nom]]=D4473,F4473-1,(COUNTIFS(Clef_répartition[Code_Nom],Clef_répartition[[#This Row],[Code_Nom]],Clef_répartition[Année],Clef_répartition[[#This Row],[Année]])))</f>
        <v>4</v>
      </c>
      <c r="G4474" t="str">
        <f>Clef_répartition[[#This Row],[Code_Nom]]&amp;"_"&amp;Clef_répartition[[#This Row],[Nombre]]&amp;"_"&amp;Clef_répartition[[#This Row],[Année]]</f>
        <v>ASICE_Association scolaire intercommunale de l'établissement de Cugy et environs_1_2018</v>
      </c>
      <c r="H4474">
        <v>5515</v>
      </c>
      <c r="I4474" t="s">
        <v>37</v>
      </c>
      <c r="J4474">
        <v>2018</v>
      </c>
      <c r="K4474">
        <v>9.7194386006968933E-2</v>
      </c>
    </row>
    <row r="4475" spans="1:11" x14ac:dyDescent="0.25">
      <c r="A4475" t="s">
        <v>722</v>
      </c>
      <c r="B4475" t="s">
        <v>598</v>
      </c>
      <c r="C4475" t="s">
        <v>599</v>
      </c>
      <c r="D4475" t="str">
        <f>Clef_répartition[[#This Row],[Code association]]&amp;"_"&amp;Clef_répartition[[#This Row],[Nom association]]</f>
        <v>ASICE_Association scolaire intercommunale de l'établissement de Cugy et environs</v>
      </c>
      <c r="E4475">
        <f>COUNTIFS(D$2:D4475,Clef_répartition[[#This Row],[Code_Nom]],J$2:J4475,Clef_répartition[[#This Row],[Année]])</f>
        <v>2</v>
      </c>
      <c r="F4475">
        <f>IF(Clef_répartition[[#This Row],[Code_Nom]]=D4474,F4474-1,(COUNTIFS(Clef_répartition[Code_Nom],Clef_répartition[[#This Row],[Code_Nom]],Clef_répartition[Année],Clef_répartition[[#This Row],[Année]])))</f>
        <v>3</v>
      </c>
      <c r="G4475" t="str">
        <f>Clef_répartition[[#This Row],[Code_Nom]]&amp;"_"&amp;Clef_répartition[[#This Row],[Nombre]]&amp;"_"&amp;Clef_répartition[[#This Row],[Année]]</f>
        <v>ASICE_Association scolaire intercommunale de l'établissement de Cugy et environs_2_2018</v>
      </c>
      <c r="H4475">
        <v>5516</v>
      </c>
      <c r="I4475" t="s">
        <v>88</v>
      </c>
      <c r="J4475">
        <v>2018</v>
      </c>
      <c r="K4475">
        <v>0.40581162515798264</v>
      </c>
    </row>
    <row r="4476" spans="1:11" x14ac:dyDescent="0.25">
      <c r="A4476" t="s">
        <v>722</v>
      </c>
      <c r="B4476" t="s">
        <v>598</v>
      </c>
      <c r="C4476" t="s">
        <v>599</v>
      </c>
      <c r="D4476" t="str">
        <f>Clef_répartition[[#This Row],[Code association]]&amp;"_"&amp;Clef_répartition[[#This Row],[Nom association]]</f>
        <v>ASICE_Association scolaire intercommunale de l'établissement de Cugy et environs</v>
      </c>
      <c r="E4476">
        <f>COUNTIFS(D$2:D4476,Clef_répartition[[#This Row],[Code_Nom]],J$2:J4476,Clef_répartition[[#This Row],[Année]])</f>
        <v>3</v>
      </c>
      <c r="F4476">
        <f>IF(Clef_répartition[[#This Row],[Code_Nom]]=D4475,F4475-1,(COUNTIFS(Clef_répartition[Code_Nom],Clef_répartition[[#This Row],[Code_Nom]],Clef_répartition[Année],Clef_répartition[[#This Row],[Année]])))</f>
        <v>2</v>
      </c>
      <c r="G4476" t="str">
        <f>Clef_répartition[[#This Row],[Code_Nom]]&amp;"_"&amp;Clef_répartition[[#This Row],[Nombre]]&amp;"_"&amp;Clef_répartition[[#This Row],[Année]]</f>
        <v>ASICE_Association scolaire intercommunale de l'établissement de Cugy et environs_3_2018</v>
      </c>
      <c r="H4476">
        <v>5523</v>
      </c>
      <c r="I4476" t="s">
        <v>119</v>
      </c>
      <c r="J4476">
        <v>2018</v>
      </c>
      <c r="K4476">
        <v>0.36372745813143142</v>
      </c>
    </row>
    <row r="4477" spans="1:11" x14ac:dyDescent="0.25">
      <c r="A4477" t="s">
        <v>722</v>
      </c>
      <c r="B4477" t="s">
        <v>598</v>
      </c>
      <c r="C4477" t="s">
        <v>599</v>
      </c>
      <c r="D4477" t="str">
        <f>Clef_répartition[[#This Row],[Code association]]&amp;"_"&amp;Clef_répartition[[#This Row],[Nom association]]</f>
        <v>ASICE_Association scolaire intercommunale de l'établissement de Cugy et environs</v>
      </c>
      <c r="E4477">
        <f>COUNTIFS(D$2:D4477,Clef_répartition[[#This Row],[Code_Nom]],J$2:J4477,Clef_répartition[[#This Row],[Année]])</f>
        <v>4</v>
      </c>
      <c r="F4477">
        <f>IF(Clef_répartition[[#This Row],[Code_Nom]]=D4476,F4476-1,(COUNTIFS(Clef_répartition[Code_Nom],Clef_répartition[[#This Row],[Code_Nom]],Clef_répartition[Année],Clef_répartition[[#This Row],[Année]])))</f>
        <v>1</v>
      </c>
      <c r="G4477" t="str">
        <f>Clef_répartition[[#This Row],[Code_Nom]]&amp;"_"&amp;Clef_répartition[[#This Row],[Nombre]]&amp;"_"&amp;Clef_répartition[[#This Row],[Année]]</f>
        <v>ASICE_Association scolaire intercommunale de l'établissement de Cugy et environs_4_2018</v>
      </c>
      <c r="H4477">
        <v>5527</v>
      </c>
      <c r="I4477" t="s">
        <v>191</v>
      </c>
      <c r="J4477">
        <v>2018</v>
      </c>
      <c r="K4477">
        <v>0.13326653070361691</v>
      </c>
    </row>
    <row r="4478" spans="1:11" x14ac:dyDescent="0.25">
      <c r="A4478" t="s">
        <v>722</v>
      </c>
      <c r="B4478" t="s">
        <v>625</v>
      </c>
      <c r="C4478" t="s">
        <v>626</v>
      </c>
      <c r="D4478" t="str">
        <f>Clef_répartition[[#This Row],[Code association]]&amp;"_"&amp;Clef_répartition[[#This Row],[Nom association]]</f>
        <v>ASICOPE_Association scolaire intercommunale de Cossonay, Penthalaz et environs</v>
      </c>
      <c r="E4478">
        <f>COUNTIFS(D$2:D4478,Clef_répartition[[#This Row],[Code_Nom]],J$2:J4478,Clef_répartition[[#This Row],[Année]])</f>
        <v>1</v>
      </c>
      <c r="F4478">
        <f>IF(Clef_répartition[[#This Row],[Code_Nom]]=D4477,F4477-1,(COUNTIFS(Clef_répartition[Code_Nom],Clef_répartition[[#This Row],[Code_Nom]],Clef_répartition[Année],Clef_répartition[[#This Row],[Année]])))</f>
        <v>18</v>
      </c>
      <c r="G4478" t="str">
        <f>Clef_répartition[[#This Row],[Code_Nom]]&amp;"_"&amp;Clef_répartition[[#This Row],[Nombre]]&amp;"_"&amp;Clef_répartition[[#This Row],[Année]]</f>
        <v>ASICOPE_Association scolaire intercommunale de Cossonay, Penthalaz et environs_1_2018</v>
      </c>
      <c r="H4478">
        <v>5475</v>
      </c>
      <c r="I4478" t="s">
        <v>55</v>
      </c>
      <c r="J4478">
        <v>2018</v>
      </c>
      <c r="K4478">
        <v>0</v>
      </c>
    </row>
    <row r="4479" spans="1:11" x14ac:dyDescent="0.25">
      <c r="A4479" t="s">
        <v>722</v>
      </c>
      <c r="B4479" t="s">
        <v>625</v>
      </c>
      <c r="C4479" t="s">
        <v>626</v>
      </c>
      <c r="D4479" t="str">
        <f>Clef_répartition[[#This Row],[Code association]]&amp;"_"&amp;Clef_répartition[[#This Row],[Nom association]]</f>
        <v>ASICOPE_Association scolaire intercommunale de Cossonay, Penthalaz et environs</v>
      </c>
      <c r="E4479">
        <f>COUNTIFS(D$2:D4479,Clef_répartition[[#This Row],[Code_Nom]],J$2:J4479,Clef_répartition[[#This Row],[Année]])</f>
        <v>2</v>
      </c>
      <c r="F4479">
        <f>IF(Clef_répartition[[#This Row],[Code_Nom]]=D4478,F4478-1,(COUNTIFS(Clef_répartition[Code_Nom],Clef_répartition[[#This Row],[Code_Nom]],Clef_répartition[Année],Clef_répartition[[#This Row],[Année]])))</f>
        <v>17</v>
      </c>
      <c r="G4479" t="str">
        <f>Clef_répartition[[#This Row],[Code_Nom]]&amp;"_"&amp;Clef_répartition[[#This Row],[Nombre]]&amp;"_"&amp;Clef_répartition[[#This Row],[Année]]</f>
        <v>ASICOPE_Association scolaire intercommunale de Cossonay, Penthalaz et environs_2_2018</v>
      </c>
      <c r="H4479">
        <v>5477</v>
      </c>
      <c r="I4479" t="s">
        <v>79</v>
      </c>
      <c r="J4479">
        <v>2018</v>
      </c>
      <c r="K4479">
        <v>0.24590000000000001</v>
      </c>
    </row>
    <row r="4480" spans="1:11" x14ac:dyDescent="0.25">
      <c r="A4480" t="s">
        <v>722</v>
      </c>
      <c r="B4480" t="s">
        <v>625</v>
      </c>
      <c r="C4480" t="s">
        <v>626</v>
      </c>
      <c r="D4480" t="str">
        <f>Clef_répartition[[#This Row],[Code association]]&amp;"_"&amp;Clef_répartition[[#This Row],[Nom association]]</f>
        <v>ASICOPE_Association scolaire intercommunale de Cossonay, Penthalaz et environs</v>
      </c>
      <c r="E4480">
        <f>COUNTIFS(D$2:D4480,Clef_répartition[[#This Row],[Code_Nom]],J$2:J4480,Clef_répartition[[#This Row],[Année]])</f>
        <v>3</v>
      </c>
      <c r="F4480">
        <f>IF(Clef_répartition[[#This Row],[Code_Nom]]=D4479,F4479-1,(COUNTIFS(Clef_répartition[Code_Nom],Clef_répartition[[#This Row],[Code_Nom]],Clef_répartition[Année],Clef_répartition[[#This Row],[Année]])))</f>
        <v>16</v>
      </c>
      <c r="G4480" t="str">
        <f>Clef_répartition[[#This Row],[Code_Nom]]&amp;"_"&amp;Clef_répartition[[#This Row],[Nombre]]&amp;"_"&amp;Clef_répartition[[#This Row],[Année]]</f>
        <v>ASICOPE_Association scolaire intercommunale de Cossonay, Penthalaz et environs_3_2018</v>
      </c>
      <c r="H4480">
        <v>5479</v>
      </c>
      <c r="I4480" t="s">
        <v>85</v>
      </c>
      <c r="J4480">
        <v>2018</v>
      </c>
      <c r="K4480">
        <v>0</v>
      </c>
    </row>
    <row r="4481" spans="1:11" x14ac:dyDescent="0.25">
      <c r="A4481" t="s">
        <v>722</v>
      </c>
      <c r="B4481" t="s">
        <v>625</v>
      </c>
      <c r="C4481" t="s">
        <v>626</v>
      </c>
      <c r="D4481" t="str">
        <f>Clef_répartition[[#This Row],[Code association]]&amp;"_"&amp;Clef_répartition[[#This Row],[Nom association]]</f>
        <v>ASICOPE_Association scolaire intercommunale de Cossonay, Penthalaz et environs</v>
      </c>
      <c r="E4481">
        <f>COUNTIFS(D$2:D4481,Clef_répartition[[#This Row],[Code_Nom]],J$2:J4481,Clef_répartition[[#This Row],[Année]])</f>
        <v>4</v>
      </c>
      <c r="F4481">
        <f>IF(Clef_répartition[[#This Row],[Code_Nom]]=D4480,F4480-1,(COUNTIFS(Clef_répartition[Code_Nom],Clef_répartition[[#This Row],[Code_Nom]],Clef_répartition[Année],Clef_répartition[[#This Row],[Année]])))</f>
        <v>15</v>
      </c>
      <c r="G4481" t="str">
        <f>Clef_répartition[[#This Row],[Code_Nom]]&amp;"_"&amp;Clef_répartition[[#This Row],[Nombre]]&amp;"_"&amp;Clef_répartition[[#This Row],[Année]]</f>
        <v>ASICOPE_Association scolaire intercommunale de Cossonay, Penthalaz et environs_4_2018</v>
      </c>
      <c r="H4481">
        <v>5480</v>
      </c>
      <c r="I4481" t="s">
        <v>90</v>
      </c>
      <c r="J4481">
        <v>2018</v>
      </c>
      <c r="K4481">
        <v>7.1900000000000006E-2</v>
      </c>
    </row>
    <row r="4482" spans="1:11" x14ac:dyDescent="0.25">
      <c r="A4482" t="s">
        <v>722</v>
      </c>
      <c r="B4482" t="s">
        <v>625</v>
      </c>
      <c r="C4482" t="s">
        <v>626</v>
      </c>
      <c r="D4482" t="str">
        <f>Clef_répartition[[#This Row],[Code association]]&amp;"_"&amp;Clef_répartition[[#This Row],[Nom association]]</f>
        <v>ASICOPE_Association scolaire intercommunale de Cossonay, Penthalaz et environs</v>
      </c>
      <c r="E4482">
        <f>COUNTIFS(D$2:D4482,Clef_répartition[[#This Row],[Code_Nom]],J$2:J4482,Clef_répartition[[#This Row],[Année]])</f>
        <v>5</v>
      </c>
      <c r="F4482">
        <f>IF(Clef_répartition[[#This Row],[Code_Nom]]=D4481,F4481-1,(COUNTIFS(Clef_répartition[Code_Nom],Clef_répartition[[#This Row],[Code_Nom]],Clef_répartition[Année],Clef_répartition[[#This Row],[Année]])))</f>
        <v>14</v>
      </c>
      <c r="G4482" t="str">
        <f>Clef_répartition[[#This Row],[Code_Nom]]&amp;"_"&amp;Clef_répartition[[#This Row],[Nombre]]&amp;"_"&amp;Clef_répartition[[#This Row],[Année]]</f>
        <v>ASICOPE_Association scolaire intercommunale de Cossonay, Penthalaz et environs_5_2018</v>
      </c>
      <c r="H4482">
        <v>5481</v>
      </c>
      <c r="I4482" t="s">
        <v>94</v>
      </c>
      <c r="J4482">
        <v>2018</v>
      </c>
      <c r="K4482">
        <v>1.54E-2</v>
      </c>
    </row>
    <row r="4483" spans="1:11" x14ac:dyDescent="0.25">
      <c r="A4483" t="s">
        <v>722</v>
      </c>
      <c r="B4483" t="s">
        <v>625</v>
      </c>
      <c r="C4483" t="s">
        <v>626</v>
      </c>
      <c r="D4483" t="str">
        <f>Clef_répartition[[#This Row],[Code association]]&amp;"_"&amp;Clef_répartition[[#This Row],[Nom association]]</f>
        <v>ASICOPE_Association scolaire intercommunale de Cossonay, Penthalaz et environs</v>
      </c>
      <c r="E4483">
        <f>COUNTIFS(D$2:D4483,Clef_répartition[[#This Row],[Code_Nom]],J$2:J4483,Clef_répartition[[#This Row],[Année]])</f>
        <v>6</v>
      </c>
      <c r="F4483">
        <f>IF(Clef_répartition[[#This Row],[Code_Nom]]=D4482,F4482-1,(COUNTIFS(Clef_répartition[Code_Nom],Clef_répartition[[#This Row],[Code_Nom]],Clef_répartition[Année],Clef_répartition[[#This Row],[Année]])))</f>
        <v>13</v>
      </c>
      <c r="G4483" t="str">
        <f>Clef_répartition[[#This Row],[Code_Nom]]&amp;"_"&amp;Clef_répartition[[#This Row],[Nombre]]&amp;"_"&amp;Clef_répartition[[#This Row],[Année]]</f>
        <v>ASICOPE_Association scolaire intercommunale de Cossonay, Penthalaz et environs_6_2018</v>
      </c>
      <c r="H4483">
        <v>5484</v>
      </c>
      <c r="I4483" t="s">
        <v>127</v>
      </c>
      <c r="J4483">
        <v>2018</v>
      </c>
      <c r="K4483">
        <v>5.62E-2</v>
      </c>
    </row>
    <row r="4484" spans="1:11" x14ac:dyDescent="0.25">
      <c r="A4484" t="s">
        <v>722</v>
      </c>
      <c r="B4484" t="s">
        <v>625</v>
      </c>
      <c r="C4484" t="s">
        <v>626</v>
      </c>
      <c r="D4484" t="str">
        <f>Clef_répartition[[#This Row],[Code association]]&amp;"_"&amp;Clef_répartition[[#This Row],[Nom association]]</f>
        <v>ASICOPE_Association scolaire intercommunale de Cossonay, Penthalaz et environs</v>
      </c>
      <c r="E4484">
        <f>COUNTIFS(D$2:D4484,Clef_répartition[[#This Row],[Code_Nom]],J$2:J4484,Clef_répartition[[#This Row],[Année]])</f>
        <v>7</v>
      </c>
      <c r="F4484">
        <f>IF(Clef_répartition[[#This Row],[Code_Nom]]=D4483,F4483-1,(COUNTIFS(Clef_répartition[Code_Nom],Clef_répartition[[#This Row],[Code_Nom]],Clef_répartition[Année],Clef_répartition[[#This Row],[Année]])))</f>
        <v>12</v>
      </c>
      <c r="G4484" t="str">
        <f>Clef_répartition[[#This Row],[Code_Nom]]&amp;"_"&amp;Clef_répartition[[#This Row],[Nombre]]&amp;"_"&amp;Clef_répartition[[#This Row],[Année]]</f>
        <v>ASICOPE_Association scolaire intercommunale de Cossonay, Penthalaz et environs_7_2018</v>
      </c>
      <c r="H4484">
        <v>5485</v>
      </c>
      <c r="I4484" t="s">
        <v>129</v>
      </c>
      <c r="J4484">
        <v>2018</v>
      </c>
      <c r="K4484">
        <v>2.5499999999999998E-2</v>
      </c>
    </row>
    <row r="4485" spans="1:11" x14ac:dyDescent="0.25">
      <c r="A4485" t="s">
        <v>722</v>
      </c>
      <c r="B4485" t="s">
        <v>625</v>
      </c>
      <c r="C4485" t="s">
        <v>626</v>
      </c>
      <c r="D4485" t="str">
        <f>Clef_répartition[[#This Row],[Code association]]&amp;"_"&amp;Clef_répartition[[#This Row],[Nom association]]</f>
        <v>ASICOPE_Association scolaire intercommunale de Cossonay, Penthalaz et environs</v>
      </c>
      <c r="E4485">
        <f>COUNTIFS(D$2:D4485,Clef_répartition[[#This Row],[Code_Nom]],J$2:J4485,Clef_répartition[[#This Row],[Année]])</f>
        <v>8</v>
      </c>
      <c r="F4485">
        <f>IF(Clef_répartition[[#This Row],[Code_Nom]]=D4484,F4484-1,(COUNTIFS(Clef_répartition[Code_Nom],Clef_répartition[[#This Row],[Code_Nom]],Clef_répartition[Année],Clef_répartition[[#This Row],[Année]])))</f>
        <v>11</v>
      </c>
      <c r="G4485" t="str">
        <f>Clef_répartition[[#This Row],[Code_Nom]]&amp;"_"&amp;Clef_répartition[[#This Row],[Nombre]]&amp;"_"&amp;Clef_répartition[[#This Row],[Année]]</f>
        <v>ASICOPE_Association scolaire intercommunale de Cossonay, Penthalaz et environs_8_2018</v>
      </c>
      <c r="H4485">
        <v>5474</v>
      </c>
      <c r="I4485" t="s">
        <v>146</v>
      </c>
      <c r="J4485">
        <v>2018</v>
      </c>
      <c r="K4485">
        <v>3.0099999999999998E-2</v>
      </c>
    </row>
    <row r="4486" spans="1:11" x14ac:dyDescent="0.25">
      <c r="A4486" t="s">
        <v>722</v>
      </c>
      <c r="B4486" t="s">
        <v>625</v>
      </c>
      <c r="C4486" t="s">
        <v>626</v>
      </c>
      <c r="D4486" t="str">
        <f>Clef_répartition[[#This Row],[Code association]]&amp;"_"&amp;Clef_répartition[[#This Row],[Nom association]]</f>
        <v>ASICOPE_Association scolaire intercommunale de Cossonay, Penthalaz et environs</v>
      </c>
      <c r="E4486">
        <f>COUNTIFS(D$2:D4486,Clef_répartition[[#This Row],[Code_Nom]],J$2:J4486,Clef_répartition[[#This Row],[Année]])</f>
        <v>9</v>
      </c>
      <c r="F4486">
        <f>IF(Clef_répartition[[#This Row],[Code_Nom]]=D4485,F4485-1,(COUNTIFS(Clef_répartition[Code_Nom],Clef_répartition[[#This Row],[Code_Nom]],Clef_répartition[Année],Clef_répartition[[#This Row],[Année]])))</f>
        <v>10</v>
      </c>
      <c r="G4486" t="str">
        <f>Clef_répartition[[#This Row],[Code_Nom]]&amp;"_"&amp;Clef_répartition[[#This Row],[Nombre]]&amp;"_"&amp;Clef_répartition[[#This Row],[Année]]</f>
        <v>ASICOPE_Association scolaire intercommunale de Cossonay, Penthalaz et environs_9_2018</v>
      </c>
      <c r="H4486">
        <v>5486</v>
      </c>
      <c r="I4486" t="s">
        <v>145</v>
      </c>
      <c r="J4486">
        <v>2018</v>
      </c>
      <c r="K4486">
        <v>0</v>
      </c>
    </row>
    <row r="4487" spans="1:11" x14ac:dyDescent="0.25">
      <c r="A4487" t="s">
        <v>722</v>
      </c>
      <c r="B4487" t="s">
        <v>625</v>
      </c>
      <c r="C4487" t="s">
        <v>626</v>
      </c>
      <c r="D4487" t="str">
        <f>Clef_répartition[[#This Row],[Code association]]&amp;"_"&amp;Clef_répartition[[#This Row],[Nom association]]</f>
        <v>ASICOPE_Association scolaire intercommunale de Cossonay, Penthalaz et environs</v>
      </c>
      <c r="E4487">
        <f>COUNTIFS(D$2:D4487,Clef_répartition[[#This Row],[Code_Nom]],J$2:J4487,Clef_répartition[[#This Row],[Année]])</f>
        <v>10</v>
      </c>
      <c r="F4487">
        <f>IF(Clef_répartition[[#This Row],[Code_Nom]]=D4486,F4486-1,(COUNTIFS(Clef_répartition[Code_Nom],Clef_répartition[[#This Row],[Code_Nom]],Clef_répartition[Année],Clef_répartition[[#This Row],[Année]])))</f>
        <v>9</v>
      </c>
      <c r="G4487" t="str">
        <f>Clef_répartition[[#This Row],[Code_Nom]]&amp;"_"&amp;Clef_répartition[[#This Row],[Nombre]]&amp;"_"&amp;Clef_répartition[[#This Row],[Année]]</f>
        <v>ASICOPE_Association scolaire intercommunale de Cossonay, Penthalaz et environs_10_2018</v>
      </c>
      <c r="H4487">
        <v>5487</v>
      </c>
      <c r="I4487" t="s">
        <v>167</v>
      </c>
      <c r="J4487">
        <v>2018</v>
      </c>
      <c r="K4487">
        <v>2.63E-2</v>
      </c>
    </row>
    <row r="4488" spans="1:11" x14ac:dyDescent="0.25">
      <c r="A4488" t="s">
        <v>722</v>
      </c>
      <c r="B4488" t="s">
        <v>625</v>
      </c>
      <c r="C4488" t="s">
        <v>626</v>
      </c>
      <c r="D4488" t="str">
        <f>Clef_répartition[[#This Row],[Code association]]&amp;"_"&amp;Clef_répartition[[#This Row],[Nom association]]</f>
        <v>ASICOPE_Association scolaire intercommunale de Cossonay, Penthalaz et environs</v>
      </c>
      <c r="E4488">
        <f>COUNTIFS(D$2:D4488,Clef_répartition[[#This Row],[Code_Nom]],J$2:J4488,Clef_répartition[[#This Row],[Année]])</f>
        <v>11</v>
      </c>
      <c r="F4488">
        <f>IF(Clef_répartition[[#This Row],[Code_Nom]]=D4487,F4487-1,(COUNTIFS(Clef_répartition[Code_Nom],Clef_répartition[[#This Row],[Code_Nom]],Clef_répartition[Année],Clef_répartition[[#This Row],[Année]])))</f>
        <v>8</v>
      </c>
      <c r="G4488" t="str">
        <f>Clef_répartition[[#This Row],[Code_Nom]]&amp;"_"&amp;Clef_répartition[[#This Row],[Nombre]]&amp;"_"&amp;Clef_répartition[[#This Row],[Année]]</f>
        <v>ASICOPE_Association scolaire intercommunale de Cossonay, Penthalaz et environs_11_2018</v>
      </c>
      <c r="H4488">
        <v>5488</v>
      </c>
      <c r="I4488" t="s">
        <v>174</v>
      </c>
      <c r="J4488">
        <v>2018</v>
      </c>
      <c r="K4488">
        <v>0</v>
      </c>
    </row>
    <row r="4489" spans="1:11" x14ac:dyDescent="0.25">
      <c r="A4489" t="s">
        <v>722</v>
      </c>
      <c r="B4489" t="s">
        <v>625</v>
      </c>
      <c r="C4489" t="s">
        <v>626</v>
      </c>
      <c r="D4489" t="str">
        <f>Clef_répartition[[#This Row],[Code association]]&amp;"_"&amp;Clef_répartition[[#This Row],[Nom association]]</f>
        <v>ASICOPE_Association scolaire intercommunale de Cossonay, Penthalaz et environs</v>
      </c>
      <c r="E4489">
        <f>COUNTIFS(D$2:D4489,Clef_répartition[[#This Row],[Code_Nom]],J$2:J4489,Clef_répartition[[#This Row],[Année]])</f>
        <v>12</v>
      </c>
      <c r="F4489">
        <f>IF(Clef_répartition[[#This Row],[Code_Nom]]=D4488,F4488-1,(COUNTIFS(Clef_répartition[Code_Nom],Clef_répartition[[#This Row],[Code_Nom]],Clef_répartition[Année],Clef_répartition[[#This Row],[Année]])))</f>
        <v>7</v>
      </c>
      <c r="G4489" t="str">
        <f>Clef_répartition[[#This Row],[Code_Nom]]&amp;"_"&amp;Clef_répartition[[#This Row],[Nombre]]&amp;"_"&amp;Clef_répartition[[#This Row],[Année]]</f>
        <v>ASICOPE_Association scolaire intercommunale de Cossonay, Penthalaz et environs_12_2018</v>
      </c>
      <c r="H4489">
        <v>5489</v>
      </c>
      <c r="I4489" t="s">
        <v>175</v>
      </c>
      <c r="J4489">
        <v>2018</v>
      </c>
      <c r="K4489">
        <v>3.8600000000000002E-2</v>
      </c>
    </row>
    <row r="4490" spans="1:11" x14ac:dyDescent="0.25">
      <c r="A4490" t="s">
        <v>722</v>
      </c>
      <c r="B4490" t="s">
        <v>625</v>
      </c>
      <c r="C4490" t="s">
        <v>626</v>
      </c>
      <c r="D4490" t="str">
        <f>Clef_répartition[[#This Row],[Code association]]&amp;"_"&amp;Clef_répartition[[#This Row],[Nom association]]</f>
        <v>ASICOPE_Association scolaire intercommunale de Cossonay, Penthalaz et environs</v>
      </c>
      <c r="E4490">
        <f>COUNTIFS(D$2:D4490,Clef_répartition[[#This Row],[Code_Nom]],J$2:J4490,Clef_répartition[[#This Row],[Année]])</f>
        <v>13</v>
      </c>
      <c r="F4490">
        <f>IF(Clef_répartition[[#This Row],[Code_Nom]]=D4489,F4489-1,(COUNTIFS(Clef_répartition[Code_Nom],Clef_répartition[[#This Row],[Code_Nom]],Clef_répartition[Année],Clef_répartition[[#This Row],[Année]])))</f>
        <v>6</v>
      </c>
      <c r="G4490" t="str">
        <f>Clef_répartition[[#This Row],[Code_Nom]]&amp;"_"&amp;Clef_répartition[[#This Row],[Nombre]]&amp;"_"&amp;Clef_répartition[[#This Row],[Année]]</f>
        <v>ASICOPE_Association scolaire intercommunale de Cossonay, Penthalaz et environs_13_2018</v>
      </c>
      <c r="H4490">
        <v>5491</v>
      </c>
      <c r="I4490" t="s">
        <v>181</v>
      </c>
      <c r="J4490">
        <v>2018</v>
      </c>
      <c r="K4490">
        <v>0</v>
      </c>
    </row>
    <row r="4491" spans="1:11" x14ac:dyDescent="0.25">
      <c r="A4491" t="s">
        <v>722</v>
      </c>
      <c r="B4491" t="s">
        <v>625</v>
      </c>
      <c r="C4491" t="s">
        <v>626</v>
      </c>
      <c r="D4491" t="str">
        <f>Clef_répartition[[#This Row],[Code association]]&amp;"_"&amp;Clef_répartition[[#This Row],[Nom association]]</f>
        <v>ASICOPE_Association scolaire intercommunale de Cossonay, Penthalaz et environs</v>
      </c>
      <c r="E4491">
        <f>COUNTIFS(D$2:D4491,Clef_répartition[[#This Row],[Code_Nom]],J$2:J4491,Clef_répartition[[#This Row],[Année]])</f>
        <v>14</v>
      </c>
      <c r="F4491">
        <f>IF(Clef_répartition[[#This Row],[Code_Nom]]=D4490,F4490-1,(COUNTIFS(Clef_répartition[Code_Nom],Clef_répartition[[#This Row],[Code_Nom]],Clef_répartition[Année],Clef_répartition[[#This Row],[Année]])))</f>
        <v>5</v>
      </c>
      <c r="G4491" t="str">
        <f>Clef_répartition[[#This Row],[Code_Nom]]&amp;"_"&amp;Clef_répartition[[#This Row],[Nombre]]&amp;"_"&amp;Clef_répartition[[#This Row],[Année]]</f>
        <v>ASICOPE_Association scolaire intercommunale de Cossonay, Penthalaz et environs_14_2018</v>
      </c>
      <c r="H4491">
        <v>5495</v>
      </c>
      <c r="I4491" t="s">
        <v>212</v>
      </c>
      <c r="J4491">
        <v>2018</v>
      </c>
      <c r="K4491">
        <v>0.21690000000000001</v>
      </c>
    </row>
    <row r="4492" spans="1:11" x14ac:dyDescent="0.25">
      <c r="A4492" t="s">
        <v>722</v>
      </c>
      <c r="B4492" t="s">
        <v>625</v>
      </c>
      <c r="C4492" t="s">
        <v>626</v>
      </c>
      <c r="D4492" t="str">
        <f>Clef_répartition[[#This Row],[Code association]]&amp;"_"&amp;Clef_répartition[[#This Row],[Nom association]]</f>
        <v>ASICOPE_Association scolaire intercommunale de Cossonay, Penthalaz et environs</v>
      </c>
      <c r="E4492">
        <f>COUNTIFS(D$2:D4492,Clef_répartition[[#This Row],[Code_Nom]],J$2:J4492,Clef_répartition[[#This Row],[Année]])</f>
        <v>15</v>
      </c>
      <c r="F4492">
        <f>IF(Clef_répartition[[#This Row],[Code_Nom]]=D4491,F4491-1,(COUNTIFS(Clef_répartition[Code_Nom],Clef_répartition[[#This Row],[Code_Nom]],Clef_répartition[Année],Clef_répartition[[#This Row],[Année]])))</f>
        <v>4</v>
      </c>
      <c r="G4492" t="str">
        <f>Clef_répartition[[#This Row],[Code_Nom]]&amp;"_"&amp;Clef_répartition[[#This Row],[Nombre]]&amp;"_"&amp;Clef_répartition[[#This Row],[Année]]</f>
        <v>ASICOPE_Association scolaire intercommunale de Cossonay, Penthalaz et environs_15_2018</v>
      </c>
      <c r="H4492">
        <v>5496</v>
      </c>
      <c r="I4492" t="s">
        <v>213</v>
      </c>
      <c r="J4492">
        <v>2018</v>
      </c>
      <c r="K4492">
        <v>0.1221</v>
      </c>
    </row>
    <row r="4493" spans="1:11" x14ac:dyDescent="0.25">
      <c r="A4493" t="s">
        <v>722</v>
      </c>
      <c r="B4493" t="s">
        <v>625</v>
      </c>
      <c r="C4493" t="s">
        <v>626</v>
      </c>
      <c r="D4493" t="str">
        <f>Clef_répartition[[#This Row],[Code association]]&amp;"_"&amp;Clef_répartition[[#This Row],[Nom association]]</f>
        <v>ASICOPE_Association scolaire intercommunale de Cossonay, Penthalaz et environs</v>
      </c>
      <c r="E4493">
        <f>COUNTIFS(D$2:D4493,Clef_répartition[[#This Row],[Code_Nom]],J$2:J4493,Clef_répartition[[#This Row],[Année]])</f>
        <v>16</v>
      </c>
      <c r="F4493">
        <f>IF(Clef_répartition[[#This Row],[Code_Nom]]=D4492,F4492-1,(COUNTIFS(Clef_répartition[Code_Nom],Clef_répartition[[#This Row],[Code_Nom]],Clef_répartition[Année],Clef_répartition[[#This Row],[Année]])))</f>
        <v>3</v>
      </c>
      <c r="G4493" t="str">
        <f>Clef_répartition[[#This Row],[Code_Nom]]&amp;"_"&amp;Clef_répartition[[#This Row],[Nombre]]&amp;"_"&amp;Clef_répartition[[#This Row],[Année]]</f>
        <v>ASICOPE_Association scolaire intercommunale de Cossonay, Penthalaz et environs_16_2018</v>
      </c>
      <c r="H4493">
        <v>5499</v>
      </c>
      <c r="I4493" t="s">
        <v>252</v>
      </c>
      <c r="J4493">
        <v>2018</v>
      </c>
      <c r="K4493">
        <v>3.2899999999999999E-2</v>
      </c>
    </row>
    <row r="4494" spans="1:11" x14ac:dyDescent="0.25">
      <c r="A4494" t="s">
        <v>722</v>
      </c>
      <c r="B4494" t="s">
        <v>625</v>
      </c>
      <c r="C4494" t="s">
        <v>626</v>
      </c>
      <c r="D4494" t="str">
        <f>Clef_répartition[[#This Row],[Code association]]&amp;"_"&amp;Clef_répartition[[#This Row],[Nom association]]</f>
        <v>ASICOPE_Association scolaire intercommunale de Cossonay, Penthalaz et environs</v>
      </c>
      <c r="E4494">
        <f>COUNTIFS(D$2:D4494,Clef_répartition[[#This Row],[Code_Nom]],J$2:J4494,Clef_répartition[[#This Row],[Année]])</f>
        <v>17</v>
      </c>
      <c r="F4494">
        <f>IF(Clef_répartition[[#This Row],[Code_Nom]]=D4493,F4493-1,(COUNTIFS(Clef_répartition[Code_Nom],Clef_répartition[[#This Row],[Code_Nom]],Clef_répartition[Année],Clef_répartition[[#This Row],[Année]])))</f>
        <v>2</v>
      </c>
      <c r="G4494" t="str">
        <f>Clef_répartition[[#This Row],[Code_Nom]]&amp;"_"&amp;Clef_répartition[[#This Row],[Nombre]]&amp;"_"&amp;Clef_répartition[[#This Row],[Année]]</f>
        <v>ASICOPE_Association scolaire intercommunale de Cossonay, Penthalaz et environs_17_2018</v>
      </c>
      <c r="H4494">
        <v>5503</v>
      </c>
      <c r="I4494" t="s">
        <v>290</v>
      </c>
      <c r="J4494">
        <v>2018</v>
      </c>
      <c r="K4494">
        <v>8.8900000000000007E-2</v>
      </c>
    </row>
    <row r="4495" spans="1:11" x14ac:dyDescent="0.25">
      <c r="A4495" t="s">
        <v>722</v>
      </c>
      <c r="B4495" t="s">
        <v>625</v>
      </c>
      <c r="C4495" t="s">
        <v>626</v>
      </c>
      <c r="D4495" t="str">
        <f>Clef_répartition[[#This Row],[Code association]]&amp;"_"&amp;Clef_répartition[[#This Row],[Nom association]]</f>
        <v>ASICOPE_Association scolaire intercommunale de Cossonay, Penthalaz et environs</v>
      </c>
      <c r="E4495">
        <f>COUNTIFS(D$2:D4495,Clef_répartition[[#This Row],[Code_Nom]],J$2:J4495,Clef_répartition[[#This Row],[Année]])</f>
        <v>18</v>
      </c>
      <c r="F4495">
        <f>IF(Clef_répartition[[#This Row],[Code_Nom]]=D4494,F4494-1,(COUNTIFS(Clef_répartition[Code_Nom],Clef_répartition[[#This Row],[Code_Nom]],Clef_répartition[Année],Clef_répartition[[#This Row],[Année]])))</f>
        <v>1</v>
      </c>
      <c r="G4495" t="str">
        <f>Clef_répartition[[#This Row],[Code_Nom]]&amp;"_"&amp;Clef_répartition[[#This Row],[Nombre]]&amp;"_"&amp;Clef_répartition[[#This Row],[Année]]</f>
        <v>ASICOPE_Association scolaire intercommunale de Cossonay, Penthalaz et environs_18_2018</v>
      </c>
      <c r="H4495">
        <v>5654</v>
      </c>
      <c r="I4495" t="s">
        <v>295</v>
      </c>
      <c r="J4495">
        <v>2018</v>
      </c>
      <c r="K4495">
        <v>2.92E-2</v>
      </c>
    </row>
    <row r="4496" spans="1:11" x14ac:dyDescent="0.25">
      <c r="A4496" t="s">
        <v>722</v>
      </c>
      <c r="B4496" t="s">
        <v>454</v>
      </c>
      <c r="C4496" t="s">
        <v>455</v>
      </c>
      <c r="D4496" t="str">
        <f>Clef_répartition[[#This Row],[Code association]]&amp;"_"&amp;Clef_répartition[[#This Row],[Nom association]]</f>
        <v xml:space="preserve">ASICOVV_Association Scolaire intercommunale de Cossonay, Veyron et Venoge </v>
      </c>
      <c r="E4496">
        <f>COUNTIFS(D$2:D4496,Clef_répartition[[#This Row],[Code_Nom]],J$2:J4496,Clef_répartition[[#This Row],[Année]])</f>
        <v>1</v>
      </c>
      <c r="F4496">
        <f>IF(Clef_répartition[[#This Row],[Code_Nom]]=D4495,F4495-1,(COUNTIFS(Clef_répartition[Code_Nom],Clef_répartition[[#This Row],[Code_Nom]],Clef_répartition[Année],Clef_répartition[[#This Row],[Année]])))</f>
        <v>11</v>
      </c>
      <c r="G4496" t="str">
        <f>Clef_répartition[[#This Row],[Code_Nom]]&amp;"_"&amp;Clef_répartition[[#This Row],[Nombre]]&amp;"_"&amp;Clef_répartition[[#This Row],[Année]]</f>
        <v>ASICOVV_Association Scolaire intercommunale de Cossonay, Veyron et Venoge _1_2018</v>
      </c>
      <c r="H4496">
        <v>5475</v>
      </c>
      <c r="I4496" t="s">
        <v>55</v>
      </c>
      <c r="J4496">
        <v>2018</v>
      </c>
      <c r="K4496">
        <v>0</v>
      </c>
    </row>
    <row r="4497" spans="1:11" x14ac:dyDescent="0.25">
      <c r="A4497" t="s">
        <v>722</v>
      </c>
      <c r="B4497" t="s">
        <v>454</v>
      </c>
      <c r="C4497" t="s">
        <v>455</v>
      </c>
      <c r="D4497" t="str">
        <f>Clef_répartition[[#This Row],[Code association]]&amp;"_"&amp;Clef_répartition[[#This Row],[Nom association]]</f>
        <v xml:space="preserve">ASICOVV_Association Scolaire intercommunale de Cossonay, Veyron et Venoge </v>
      </c>
      <c r="E4497">
        <f>COUNTIFS(D$2:D4497,Clef_répartition[[#This Row],[Code_Nom]],J$2:J4497,Clef_répartition[[#This Row],[Année]])</f>
        <v>2</v>
      </c>
      <c r="F4497">
        <f>IF(Clef_répartition[[#This Row],[Code_Nom]]=D4496,F4496-1,(COUNTIFS(Clef_répartition[Code_Nom],Clef_répartition[[#This Row],[Code_Nom]],Clef_répartition[Année],Clef_répartition[[#This Row],[Année]])))</f>
        <v>10</v>
      </c>
      <c r="G4497" t="str">
        <f>Clef_répartition[[#This Row],[Code_Nom]]&amp;"_"&amp;Clef_répartition[[#This Row],[Nombre]]&amp;"_"&amp;Clef_répartition[[#This Row],[Année]]</f>
        <v>ASICOVV_Association Scolaire intercommunale de Cossonay, Veyron et Venoge _2_2018</v>
      </c>
      <c r="H4497">
        <v>5477</v>
      </c>
      <c r="I4497" t="s">
        <v>79</v>
      </c>
      <c r="J4497">
        <v>2018</v>
      </c>
      <c r="K4497">
        <v>0</v>
      </c>
    </row>
    <row r="4498" spans="1:11" x14ac:dyDescent="0.25">
      <c r="A4498" t="s">
        <v>722</v>
      </c>
      <c r="B4498" t="s">
        <v>454</v>
      </c>
      <c r="C4498" t="s">
        <v>455</v>
      </c>
      <c r="D4498" t="str">
        <f>Clef_répartition[[#This Row],[Code association]]&amp;"_"&amp;Clef_répartition[[#This Row],[Nom association]]</f>
        <v xml:space="preserve">ASICOVV_Association Scolaire intercommunale de Cossonay, Veyron et Venoge </v>
      </c>
      <c r="E4498">
        <f>COUNTIFS(D$2:D4498,Clef_répartition[[#This Row],[Code_Nom]],J$2:J4498,Clef_répartition[[#This Row],[Année]])</f>
        <v>3</v>
      </c>
      <c r="F4498">
        <f>IF(Clef_répartition[[#This Row],[Code_Nom]]=D4497,F4497-1,(COUNTIFS(Clef_répartition[Code_Nom],Clef_répartition[[#This Row],[Code_Nom]],Clef_répartition[Année],Clef_répartition[[#This Row],[Année]])))</f>
        <v>9</v>
      </c>
      <c r="G4498" t="str">
        <f>Clef_répartition[[#This Row],[Code_Nom]]&amp;"_"&amp;Clef_répartition[[#This Row],[Nombre]]&amp;"_"&amp;Clef_répartition[[#This Row],[Année]]</f>
        <v>ASICOVV_Association Scolaire intercommunale de Cossonay, Veyron et Venoge _3_2018</v>
      </c>
      <c r="H4498">
        <v>5479</v>
      </c>
      <c r="I4498" t="s">
        <v>85</v>
      </c>
      <c r="J4498">
        <v>2018</v>
      </c>
      <c r="K4498">
        <v>0</v>
      </c>
    </row>
    <row r="4499" spans="1:11" x14ac:dyDescent="0.25">
      <c r="A4499" t="s">
        <v>722</v>
      </c>
      <c r="B4499" t="s">
        <v>454</v>
      </c>
      <c r="C4499" t="s">
        <v>455</v>
      </c>
      <c r="D4499" t="str">
        <f>Clef_répartition[[#This Row],[Code association]]&amp;"_"&amp;Clef_répartition[[#This Row],[Nom association]]</f>
        <v xml:space="preserve">ASICOVV_Association Scolaire intercommunale de Cossonay, Veyron et Venoge </v>
      </c>
      <c r="E4499">
        <f>COUNTIFS(D$2:D4499,Clef_répartition[[#This Row],[Code_Nom]],J$2:J4499,Clef_répartition[[#This Row],[Année]])</f>
        <v>4</v>
      </c>
      <c r="F4499">
        <f>IF(Clef_répartition[[#This Row],[Code_Nom]]=D4498,F4498-1,(COUNTIFS(Clef_répartition[Code_Nom],Clef_répartition[[#This Row],[Code_Nom]],Clef_répartition[Année],Clef_répartition[[#This Row],[Année]])))</f>
        <v>8</v>
      </c>
      <c r="G4499" t="str">
        <f>Clef_répartition[[#This Row],[Code_Nom]]&amp;"_"&amp;Clef_répartition[[#This Row],[Nombre]]&amp;"_"&amp;Clef_répartition[[#This Row],[Année]]</f>
        <v>ASICOVV_Association Scolaire intercommunale de Cossonay, Veyron et Venoge _4_2018</v>
      </c>
      <c r="H4499">
        <v>5481</v>
      </c>
      <c r="I4499" t="s">
        <v>94</v>
      </c>
      <c r="J4499">
        <v>2018</v>
      </c>
      <c r="K4499">
        <v>0</v>
      </c>
    </row>
    <row r="4500" spans="1:11" x14ac:dyDescent="0.25">
      <c r="A4500" t="s">
        <v>722</v>
      </c>
      <c r="B4500" t="s">
        <v>454</v>
      </c>
      <c r="C4500" t="s">
        <v>455</v>
      </c>
      <c r="D4500" t="str">
        <f>Clef_répartition[[#This Row],[Code association]]&amp;"_"&amp;Clef_répartition[[#This Row],[Nom association]]</f>
        <v xml:space="preserve">ASICOVV_Association Scolaire intercommunale de Cossonay, Veyron et Venoge </v>
      </c>
      <c r="E4500">
        <f>COUNTIFS(D$2:D4500,Clef_répartition[[#This Row],[Code_Nom]],J$2:J4500,Clef_répartition[[#This Row],[Année]])</f>
        <v>5</v>
      </c>
      <c r="F4500">
        <f>IF(Clef_répartition[[#This Row],[Code_Nom]]=D4499,F4499-1,(COUNTIFS(Clef_répartition[Code_Nom],Clef_répartition[[#This Row],[Code_Nom]],Clef_répartition[Année],Clef_répartition[[#This Row],[Année]])))</f>
        <v>7</v>
      </c>
      <c r="G4500" t="str">
        <f>Clef_répartition[[#This Row],[Code_Nom]]&amp;"_"&amp;Clef_répartition[[#This Row],[Nombre]]&amp;"_"&amp;Clef_répartition[[#This Row],[Année]]</f>
        <v>ASICOVV_Association Scolaire intercommunale de Cossonay, Veyron et Venoge _5_2018</v>
      </c>
      <c r="H4500">
        <v>5484</v>
      </c>
      <c r="I4500" t="s">
        <v>127</v>
      </c>
      <c r="J4500">
        <v>2018</v>
      </c>
      <c r="K4500">
        <v>0</v>
      </c>
    </row>
    <row r="4501" spans="1:11" x14ac:dyDescent="0.25">
      <c r="A4501" t="s">
        <v>722</v>
      </c>
      <c r="B4501" t="s">
        <v>454</v>
      </c>
      <c r="C4501" t="s">
        <v>455</v>
      </c>
      <c r="D4501" t="str">
        <f>Clef_répartition[[#This Row],[Code association]]&amp;"_"&amp;Clef_répartition[[#This Row],[Nom association]]</f>
        <v xml:space="preserve">ASICOVV_Association Scolaire intercommunale de Cossonay, Veyron et Venoge </v>
      </c>
      <c r="E4501">
        <f>COUNTIFS(D$2:D4501,Clef_répartition[[#This Row],[Code_Nom]],J$2:J4501,Clef_répartition[[#This Row],[Année]])</f>
        <v>6</v>
      </c>
      <c r="F4501">
        <f>IF(Clef_répartition[[#This Row],[Code_Nom]]=D4500,F4500-1,(COUNTIFS(Clef_répartition[Code_Nom],Clef_répartition[[#This Row],[Code_Nom]],Clef_répartition[Année],Clef_répartition[[#This Row],[Année]])))</f>
        <v>6</v>
      </c>
      <c r="G4501" t="str">
        <f>Clef_répartition[[#This Row],[Code_Nom]]&amp;"_"&amp;Clef_répartition[[#This Row],[Nombre]]&amp;"_"&amp;Clef_répartition[[#This Row],[Année]]</f>
        <v>ASICOVV_Association Scolaire intercommunale de Cossonay, Veyron et Venoge _6_2018</v>
      </c>
      <c r="H4501">
        <v>5485</v>
      </c>
      <c r="I4501" t="s">
        <v>129</v>
      </c>
      <c r="J4501">
        <v>2018</v>
      </c>
      <c r="K4501">
        <v>0</v>
      </c>
    </row>
    <row r="4502" spans="1:11" x14ac:dyDescent="0.25">
      <c r="A4502" t="s">
        <v>722</v>
      </c>
      <c r="B4502" t="s">
        <v>454</v>
      </c>
      <c r="C4502" t="s">
        <v>455</v>
      </c>
      <c r="D4502" t="str">
        <f>Clef_répartition[[#This Row],[Code association]]&amp;"_"&amp;Clef_répartition[[#This Row],[Nom association]]</f>
        <v xml:space="preserve">ASICOVV_Association Scolaire intercommunale de Cossonay, Veyron et Venoge </v>
      </c>
      <c r="E4502">
        <f>COUNTIFS(D$2:D4502,Clef_répartition[[#This Row],[Code_Nom]],J$2:J4502,Clef_répartition[[#This Row],[Année]])</f>
        <v>7</v>
      </c>
      <c r="F4502">
        <f>IF(Clef_répartition[[#This Row],[Code_Nom]]=D4501,F4501-1,(COUNTIFS(Clef_répartition[Code_Nom],Clef_répartition[[#This Row],[Code_Nom]],Clef_répartition[Année],Clef_répartition[[#This Row],[Année]])))</f>
        <v>5</v>
      </c>
      <c r="G4502" t="str">
        <f>Clef_répartition[[#This Row],[Code_Nom]]&amp;"_"&amp;Clef_répartition[[#This Row],[Nombre]]&amp;"_"&amp;Clef_répartition[[#This Row],[Année]]</f>
        <v>ASICOVV_Association Scolaire intercommunale de Cossonay, Veyron et Venoge _7_2018</v>
      </c>
      <c r="H4502">
        <v>5474</v>
      </c>
      <c r="I4502" t="s">
        <v>146</v>
      </c>
      <c r="J4502">
        <v>2018</v>
      </c>
      <c r="K4502">
        <v>0</v>
      </c>
    </row>
    <row r="4503" spans="1:11" x14ac:dyDescent="0.25">
      <c r="A4503" t="s">
        <v>722</v>
      </c>
      <c r="B4503" t="s">
        <v>454</v>
      </c>
      <c r="C4503" t="s">
        <v>455</v>
      </c>
      <c r="D4503" t="str">
        <f>Clef_répartition[[#This Row],[Code association]]&amp;"_"&amp;Clef_répartition[[#This Row],[Nom association]]</f>
        <v xml:space="preserve">ASICOVV_Association Scolaire intercommunale de Cossonay, Veyron et Venoge </v>
      </c>
      <c r="E4503">
        <f>COUNTIFS(D$2:D4503,Clef_répartition[[#This Row],[Code_Nom]],J$2:J4503,Clef_répartition[[#This Row],[Année]])</f>
        <v>8</v>
      </c>
      <c r="F4503">
        <f>IF(Clef_répartition[[#This Row],[Code_Nom]]=D4502,F4502-1,(COUNTIFS(Clef_répartition[Code_Nom],Clef_répartition[[#This Row],[Code_Nom]],Clef_répartition[Année],Clef_répartition[[#This Row],[Année]])))</f>
        <v>4</v>
      </c>
      <c r="G4503" t="str">
        <f>Clef_répartition[[#This Row],[Code_Nom]]&amp;"_"&amp;Clef_répartition[[#This Row],[Nombre]]&amp;"_"&amp;Clef_répartition[[#This Row],[Année]]</f>
        <v>ASICOVV_Association Scolaire intercommunale de Cossonay, Veyron et Venoge _8_2018</v>
      </c>
      <c r="H4503">
        <v>5486</v>
      </c>
      <c r="I4503" t="s">
        <v>145</v>
      </c>
      <c r="J4503">
        <v>2018</v>
      </c>
      <c r="K4503">
        <v>0</v>
      </c>
    </row>
    <row r="4504" spans="1:11" x14ac:dyDescent="0.25">
      <c r="A4504" t="s">
        <v>722</v>
      </c>
      <c r="B4504" t="s">
        <v>454</v>
      </c>
      <c r="C4504" t="s">
        <v>455</v>
      </c>
      <c r="D4504" t="str">
        <f>Clef_répartition[[#This Row],[Code association]]&amp;"_"&amp;Clef_répartition[[#This Row],[Nom association]]</f>
        <v xml:space="preserve">ASICOVV_Association Scolaire intercommunale de Cossonay, Veyron et Venoge </v>
      </c>
      <c r="E4504">
        <f>COUNTIFS(D$2:D4504,Clef_répartition[[#This Row],[Code_Nom]],J$2:J4504,Clef_répartition[[#This Row],[Année]])</f>
        <v>9</v>
      </c>
      <c r="F4504">
        <f>IF(Clef_répartition[[#This Row],[Code_Nom]]=D4503,F4503-1,(COUNTIFS(Clef_répartition[Code_Nom],Clef_répartition[[#This Row],[Code_Nom]],Clef_répartition[Année],Clef_répartition[[#This Row],[Année]])))</f>
        <v>3</v>
      </c>
      <c r="G4504" t="str">
        <f>Clef_répartition[[#This Row],[Code_Nom]]&amp;"_"&amp;Clef_répartition[[#This Row],[Nombre]]&amp;"_"&amp;Clef_répartition[[#This Row],[Année]]</f>
        <v>ASICOVV_Association Scolaire intercommunale de Cossonay, Veyron et Venoge _9_2018</v>
      </c>
      <c r="H4504">
        <v>5488</v>
      </c>
      <c r="I4504" t="s">
        <v>174</v>
      </c>
      <c r="J4504">
        <v>2018</v>
      </c>
      <c r="K4504">
        <v>0</v>
      </c>
    </row>
    <row r="4505" spans="1:11" x14ac:dyDescent="0.25">
      <c r="A4505" t="s">
        <v>722</v>
      </c>
      <c r="B4505" t="s">
        <v>454</v>
      </c>
      <c r="C4505" t="s">
        <v>455</v>
      </c>
      <c r="D4505" t="str">
        <f>Clef_répartition[[#This Row],[Code association]]&amp;"_"&amp;Clef_répartition[[#This Row],[Nom association]]</f>
        <v xml:space="preserve">ASICOVV_Association Scolaire intercommunale de Cossonay, Veyron et Venoge </v>
      </c>
      <c r="E4505">
        <f>COUNTIFS(D$2:D4505,Clef_répartition[[#This Row],[Code_Nom]],J$2:J4505,Clef_répartition[[#This Row],[Année]])</f>
        <v>10</v>
      </c>
      <c r="F4505">
        <f>IF(Clef_répartition[[#This Row],[Code_Nom]]=D4504,F4504-1,(COUNTIFS(Clef_répartition[Code_Nom],Clef_répartition[[#This Row],[Code_Nom]],Clef_répartition[Année],Clef_répartition[[#This Row],[Année]])))</f>
        <v>2</v>
      </c>
      <c r="G4505" t="str">
        <f>Clef_répartition[[#This Row],[Code_Nom]]&amp;"_"&amp;Clef_répartition[[#This Row],[Nombre]]&amp;"_"&amp;Clef_répartition[[#This Row],[Année]]</f>
        <v>ASICOVV_Association Scolaire intercommunale de Cossonay, Veyron et Venoge _10_2018</v>
      </c>
      <c r="H4505">
        <v>5491</v>
      </c>
      <c r="I4505" t="s">
        <v>181</v>
      </c>
      <c r="J4505">
        <v>2018</v>
      </c>
      <c r="K4505">
        <v>0</v>
      </c>
    </row>
    <row r="4506" spans="1:11" x14ac:dyDescent="0.25">
      <c r="A4506" t="s">
        <v>722</v>
      </c>
      <c r="B4506" t="s">
        <v>454</v>
      </c>
      <c r="C4506" t="s">
        <v>455</v>
      </c>
      <c r="D4506" t="str">
        <f>Clef_répartition[[#This Row],[Code association]]&amp;"_"&amp;Clef_répartition[[#This Row],[Nom association]]</f>
        <v xml:space="preserve">ASICOVV_Association Scolaire intercommunale de Cossonay, Veyron et Venoge </v>
      </c>
      <c r="E4506">
        <f>COUNTIFS(D$2:D4506,Clef_répartition[[#This Row],[Code_Nom]],J$2:J4506,Clef_répartition[[#This Row],[Année]])</f>
        <v>11</v>
      </c>
      <c r="F4506">
        <f>IF(Clef_répartition[[#This Row],[Code_Nom]]=D4505,F4505-1,(COUNTIFS(Clef_répartition[Code_Nom],Clef_répartition[[#This Row],[Code_Nom]],Clef_répartition[Année],Clef_répartition[[#This Row],[Année]])))</f>
        <v>1</v>
      </c>
      <c r="G4506" t="str">
        <f>Clef_répartition[[#This Row],[Code_Nom]]&amp;"_"&amp;Clef_répartition[[#This Row],[Nombre]]&amp;"_"&amp;Clef_répartition[[#This Row],[Année]]</f>
        <v>ASICOVV_Association Scolaire intercommunale de Cossonay, Veyron et Venoge _11_2018</v>
      </c>
      <c r="H4506">
        <v>5499</v>
      </c>
      <c r="I4506" t="s">
        <v>252</v>
      </c>
      <c r="J4506">
        <v>2018</v>
      </c>
      <c r="K4506">
        <v>0</v>
      </c>
    </row>
    <row r="4507" spans="1:11" x14ac:dyDescent="0.25">
      <c r="A4507" t="s">
        <v>722</v>
      </c>
      <c r="B4507" t="s">
        <v>675</v>
      </c>
      <c r="C4507" t="s">
        <v>676</v>
      </c>
      <c r="D4507" t="str">
        <f>Clef_répartition[[#This Row],[Code association]]&amp;"_"&amp;Clef_répartition[[#This Row],[Nom association]]</f>
        <v>ASIEGE_Association scolaire intercommunale de l'Etablissement de Granges et Environs</v>
      </c>
      <c r="E4507">
        <f>COUNTIFS(D$2:D4507,Clef_répartition[[#This Row],[Code_Nom]],J$2:J4507,Clef_répartition[[#This Row],[Année]])</f>
        <v>1</v>
      </c>
      <c r="F4507">
        <f>IF(Clef_répartition[[#This Row],[Code_Nom]]=D4506,F4506-1,(COUNTIFS(Clef_répartition[Code_Nom],Clef_répartition[[#This Row],[Code_Nom]],Clef_répartition[Année],Clef_répartition[[#This Row],[Année]])))</f>
        <v>6</v>
      </c>
      <c r="G4507" t="str">
        <f>Clef_répartition[[#This Row],[Code_Nom]]&amp;"_"&amp;Clef_répartition[[#This Row],[Nombre]]&amp;"_"&amp;Clef_répartition[[#This Row],[Année]]</f>
        <v>ASIEGE_Association scolaire intercommunale de l'Etablissement de Granges et Environs_1_2018</v>
      </c>
      <c r="H4507">
        <v>5812</v>
      </c>
      <c r="I4507" t="s">
        <v>48</v>
      </c>
      <c r="J4507">
        <v>2018</v>
      </c>
      <c r="K4507">
        <v>2.5999999999999999E-2</v>
      </c>
    </row>
    <row r="4508" spans="1:11" x14ac:dyDescent="0.25">
      <c r="A4508" t="s">
        <v>722</v>
      </c>
      <c r="B4508" t="s">
        <v>675</v>
      </c>
      <c r="C4508" t="s">
        <v>676</v>
      </c>
      <c r="D4508" t="str">
        <f>Clef_répartition[[#This Row],[Code association]]&amp;"_"&amp;Clef_répartition[[#This Row],[Nom association]]</f>
        <v>ASIEGE_Association scolaire intercommunale de l'Etablissement de Granges et Environs</v>
      </c>
      <c r="E4508">
        <f>COUNTIFS(D$2:D4508,Clef_répartition[[#This Row],[Code_Nom]],J$2:J4508,Clef_répartition[[#This Row],[Année]])</f>
        <v>2</v>
      </c>
      <c r="F4508">
        <f>IF(Clef_répartition[[#This Row],[Code_Nom]]=D4507,F4507-1,(COUNTIFS(Clef_répartition[Code_Nom],Clef_répartition[[#This Row],[Code_Nom]],Clef_répartition[Année],Clef_répartition[[#This Row],[Année]])))</f>
        <v>5</v>
      </c>
      <c r="G4508" t="str">
        <f>Clef_répartition[[#This Row],[Code_Nom]]&amp;"_"&amp;Clef_répartition[[#This Row],[Nombre]]&amp;"_"&amp;Clef_répartition[[#This Row],[Année]]</f>
        <v>ASIEGE_Association scolaire intercommunale de l'Etablissement de Granges et Environs_2_2018</v>
      </c>
      <c r="H4508">
        <v>5671</v>
      </c>
      <c r="I4508" t="s">
        <v>95</v>
      </c>
      <c r="J4508">
        <v>2018</v>
      </c>
      <c r="K4508">
        <v>4.7E-2</v>
      </c>
    </row>
    <row r="4509" spans="1:11" x14ac:dyDescent="0.25">
      <c r="A4509" t="s">
        <v>722</v>
      </c>
      <c r="B4509" t="s">
        <v>675</v>
      </c>
      <c r="C4509" t="s">
        <v>676</v>
      </c>
      <c r="D4509" t="str">
        <f>Clef_répartition[[#This Row],[Code association]]&amp;"_"&amp;Clef_répartition[[#This Row],[Nom association]]</f>
        <v>ASIEGE_Association scolaire intercommunale de l'Etablissement de Granges et Environs</v>
      </c>
      <c r="E4509">
        <f>COUNTIFS(D$2:D4509,Clef_répartition[[#This Row],[Code_Nom]],J$2:J4509,Clef_répartition[[#This Row],[Année]])</f>
        <v>3</v>
      </c>
      <c r="F4509">
        <f>IF(Clef_répartition[[#This Row],[Code_Nom]]=D4508,F4508-1,(COUNTIFS(Clef_répartition[Code_Nom],Clef_répartition[[#This Row],[Code_Nom]],Clef_répartition[Année],Clef_répartition[[#This Row],[Année]])))</f>
        <v>4</v>
      </c>
      <c r="G4509" t="str">
        <f>Clef_répartition[[#This Row],[Code_Nom]]&amp;"_"&amp;Clef_répartition[[#This Row],[Nombre]]&amp;"_"&amp;Clef_répartition[[#This Row],[Année]]</f>
        <v>ASIEGE_Association scolaire intercommunale de l'Etablissement de Granges et Environs_3_2018</v>
      </c>
      <c r="H4509">
        <v>5819</v>
      </c>
      <c r="I4509" t="s">
        <v>136</v>
      </c>
      <c r="J4509">
        <v>2018</v>
      </c>
      <c r="K4509">
        <v>9.1499999999999998E-2</v>
      </c>
    </row>
    <row r="4510" spans="1:11" x14ac:dyDescent="0.25">
      <c r="A4510" t="s">
        <v>722</v>
      </c>
      <c r="B4510" t="s">
        <v>675</v>
      </c>
      <c r="C4510" t="s">
        <v>676</v>
      </c>
      <c r="D4510" t="str">
        <f>Clef_répartition[[#This Row],[Code association]]&amp;"_"&amp;Clef_répartition[[#This Row],[Nom association]]</f>
        <v>ASIEGE_Association scolaire intercommunale de l'Etablissement de Granges et Environs</v>
      </c>
      <c r="E4510">
        <f>COUNTIFS(D$2:D4510,Clef_répartition[[#This Row],[Code_Nom]],J$2:J4510,Clef_répartition[[#This Row],[Année]])</f>
        <v>4</v>
      </c>
      <c r="F4510">
        <f>IF(Clef_répartition[[#This Row],[Code_Nom]]=D4509,F4509-1,(COUNTIFS(Clef_répartition[Code_Nom],Clef_répartition[[#This Row],[Code_Nom]],Clef_répartition[Année],Clef_répartition[[#This Row],[Année]])))</f>
        <v>3</v>
      </c>
      <c r="G4510" t="str">
        <f>Clef_répartition[[#This Row],[Code_Nom]]&amp;"_"&amp;Clef_répartition[[#This Row],[Nombre]]&amp;"_"&amp;Clef_répartition[[#This Row],[Année]]</f>
        <v>ASIEGE_Association scolaire intercommunale de l'Etablissement de Granges et Environs_4_2018</v>
      </c>
      <c r="H4510">
        <v>5828</v>
      </c>
      <c r="I4510" t="s">
        <v>268</v>
      </c>
      <c r="J4510">
        <v>2018</v>
      </c>
      <c r="K4510">
        <v>2.8500000000000001E-2</v>
      </c>
    </row>
    <row r="4511" spans="1:11" x14ac:dyDescent="0.25">
      <c r="A4511" t="s">
        <v>722</v>
      </c>
      <c r="B4511" t="s">
        <v>675</v>
      </c>
      <c r="C4511" t="s">
        <v>676</v>
      </c>
      <c r="D4511" t="str">
        <f>Clef_répartition[[#This Row],[Code association]]&amp;"_"&amp;Clef_répartition[[#This Row],[Nom association]]</f>
        <v>ASIEGE_Association scolaire intercommunale de l'Etablissement de Granges et Environs</v>
      </c>
      <c r="E4511">
        <f>COUNTIFS(D$2:D4511,Clef_répartition[[#This Row],[Code_Nom]],J$2:J4511,Clef_répartition[[#This Row],[Année]])</f>
        <v>5</v>
      </c>
      <c r="F4511">
        <f>IF(Clef_répartition[[#This Row],[Code_Nom]]=D4510,F4510-1,(COUNTIFS(Clef_répartition[Code_Nom],Clef_répartition[[#This Row],[Code_Nom]],Clef_répartition[Année],Clef_répartition[[#This Row],[Année]])))</f>
        <v>2</v>
      </c>
      <c r="G4511" t="str">
        <f>Clef_répartition[[#This Row],[Code_Nom]]&amp;"_"&amp;Clef_répartition[[#This Row],[Nombre]]&amp;"_"&amp;Clef_répartition[[#This Row],[Année]]</f>
        <v>ASIEGE_Association scolaire intercommunale de l'Etablissement de Granges et Environs_5_2018</v>
      </c>
      <c r="H4511">
        <v>5831</v>
      </c>
      <c r="I4511" t="s">
        <v>270</v>
      </c>
      <c r="J4511">
        <v>2018</v>
      </c>
      <c r="K4511">
        <v>0.7</v>
      </c>
    </row>
    <row r="4512" spans="1:11" x14ac:dyDescent="0.25">
      <c r="A4512" t="s">
        <v>722</v>
      </c>
      <c r="B4512" t="s">
        <v>675</v>
      </c>
      <c r="C4512" t="s">
        <v>676</v>
      </c>
      <c r="D4512" t="str">
        <f>Clef_répartition[[#This Row],[Code association]]&amp;"_"&amp;Clef_répartition[[#This Row],[Nom association]]</f>
        <v>ASIEGE_Association scolaire intercommunale de l'Etablissement de Granges et Environs</v>
      </c>
      <c r="E4512">
        <f>COUNTIFS(D$2:D4512,Clef_répartition[[#This Row],[Code_Nom]],J$2:J4512,Clef_répartition[[#This Row],[Année]])</f>
        <v>6</v>
      </c>
      <c r="F4512">
        <f>IF(Clef_répartition[[#This Row],[Code_Nom]]=D4511,F4511-1,(COUNTIFS(Clef_répartition[Code_Nom],Clef_répartition[[#This Row],[Code_Nom]],Clef_répartition[Année],Clef_répartition[[#This Row],[Année]])))</f>
        <v>1</v>
      </c>
      <c r="G4512" t="str">
        <f>Clef_répartition[[#This Row],[Code_Nom]]&amp;"_"&amp;Clef_répartition[[#This Row],[Nombre]]&amp;"_"&amp;Clef_répartition[[#This Row],[Année]]</f>
        <v>ASIEGE_Association scolaire intercommunale de l'Etablissement de Granges et Environs_6_2018</v>
      </c>
      <c r="H4512">
        <v>5830</v>
      </c>
      <c r="I4512" t="s">
        <v>285</v>
      </c>
      <c r="J4512">
        <v>2018</v>
      </c>
      <c r="K4512">
        <v>0.107</v>
      </c>
    </row>
    <row r="4513" spans="1:11" x14ac:dyDescent="0.25">
      <c r="A4513" t="s">
        <v>722</v>
      </c>
      <c r="B4513" t="s">
        <v>583</v>
      </c>
      <c r="C4513" t="s">
        <v>584</v>
      </c>
      <c r="D4513" t="str">
        <f>Clef_répartition[[#This Row],[Code association]]&amp;"_"&amp;Clef_répartition[[#This Row],[Nom association]]</f>
        <v>ASIGE_Association intercommunale du groupement et de l'arrondissement scolaires de Grandson</v>
      </c>
      <c r="E4513">
        <f>COUNTIFS(D$2:D4513,Clef_répartition[[#This Row],[Code_Nom]],J$2:J4513,Clef_répartition[[#This Row],[Année]])</f>
        <v>1</v>
      </c>
      <c r="F4513">
        <f>IF(Clef_répartition[[#This Row],[Code_Nom]]=D4512,F4512-1,(COUNTIFS(Clef_répartition[Code_Nom],Clef_répartition[[#This Row],[Code_Nom]],Clef_répartition[Année],Clef_répartition[[#This Row],[Année]])))</f>
        <v>18</v>
      </c>
      <c r="G4513" t="str">
        <f>Clef_répartition[[#This Row],[Code_Nom]]&amp;"_"&amp;Clef_répartition[[#This Row],[Nombre]]&amp;"_"&amp;Clef_répartition[[#This Row],[Année]]</f>
        <v>ASIGE_Association intercommunale du groupement et de l'arrondissement scolaires de Grandson_1_2018</v>
      </c>
      <c r="H4513">
        <v>5551</v>
      </c>
      <c r="I4513" t="s">
        <v>28</v>
      </c>
      <c r="J4513">
        <v>2018</v>
      </c>
      <c r="K4513">
        <v>0.04</v>
      </c>
    </row>
    <row r="4514" spans="1:11" x14ac:dyDescent="0.25">
      <c r="A4514" t="s">
        <v>722</v>
      </c>
      <c r="B4514" t="s">
        <v>583</v>
      </c>
      <c r="C4514" t="s">
        <v>584</v>
      </c>
      <c r="D4514" t="str">
        <f>Clef_répartition[[#This Row],[Code association]]&amp;"_"&amp;Clef_répartition[[#This Row],[Nom association]]</f>
        <v>ASIGE_Association intercommunale du groupement et de l'arrondissement scolaires de Grandson</v>
      </c>
      <c r="E4514">
        <f>COUNTIFS(D$2:D4514,Clef_répartition[[#This Row],[Code_Nom]],J$2:J4514,Clef_répartition[[#This Row],[Année]])</f>
        <v>2</v>
      </c>
      <c r="F4514">
        <f>IF(Clef_répartition[[#This Row],[Code_Nom]]=D4513,F4513-1,(COUNTIFS(Clef_répartition[Code_Nom],Clef_répartition[[#This Row],[Code_Nom]],Clef_répartition[Année],Clef_répartition[[#This Row],[Année]])))</f>
        <v>17</v>
      </c>
      <c r="G4514" t="str">
        <f>Clef_répartition[[#This Row],[Code_Nom]]&amp;"_"&amp;Clef_répartition[[#This Row],[Nombre]]&amp;"_"&amp;Clef_répartition[[#This Row],[Année]]</f>
        <v>ASIGE_Association intercommunale du groupement et de l'arrondissement scolaires de Grandson_2_2018</v>
      </c>
      <c r="H4514">
        <v>5553</v>
      </c>
      <c r="I4514" t="s">
        <v>47</v>
      </c>
      <c r="J4514">
        <v>2018</v>
      </c>
      <c r="K4514">
        <v>0.1</v>
      </c>
    </row>
    <row r="4515" spans="1:11" x14ac:dyDescent="0.25">
      <c r="A4515" t="s">
        <v>722</v>
      </c>
      <c r="B4515" t="s">
        <v>583</v>
      </c>
      <c r="C4515" t="s">
        <v>584</v>
      </c>
      <c r="D4515" t="str">
        <f>Clef_répartition[[#This Row],[Code association]]&amp;"_"&amp;Clef_répartition[[#This Row],[Nom association]]</f>
        <v>ASIGE_Association intercommunale du groupement et de l'arrondissement scolaires de Grandson</v>
      </c>
      <c r="E4515">
        <f>COUNTIFS(D$2:D4515,Clef_répartition[[#This Row],[Code_Nom]],J$2:J4515,Clef_répartition[[#This Row],[Année]])</f>
        <v>3</v>
      </c>
      <c r="F4515">
        <f>IF(Clef_répartition[[#This Row],[Code_Nom]]=D4514,F4514-1,(COUNTIFS(Clef_répartition[Code_Nom],Clef_répartition[[#This Row],[Code_Nom]],Clef_répartition[Année],Clef_répartition[[#This Row],[Année]])))</f>
        <v>16</v>
      </c>
      <c r="G4515" t="str">
        <f>Clef_répartition[[#This Row],[Code_Nom]]&amp;"_"&amp;Clef_répartition[[#This Row],[Nombre]]&amp;"_"&amp;Clef_répartition[[#This Row],[Année]]</f>
        <v>ASIGE_Association intercommunale du groupement et de l'arrondissement scolaires de Grandson_3_2018</v>
      </c>
      <c r="H4515">
        <v>5554</v>
      </c>
      <c r="I4515" t="s">
        <v>71</v>
      </c>
      <c r="J4515">
        <v>2018</v>
      </c>
      <c r="K4515">
        <v>0.09</v>
      </c>
    </row>
    <row r="4516" spans="1:11" x14ac:dyDescent="0.25">
      <c r="A4516" t="s">
        <v>722</v>
      </c>
      <c r="B4516" t="s">
        <v>583</v>
      </c>
      <c r="C4516" t="s">
        <v>584</v>
      </c>
      <c r="D4516" t="str">
        <f>Clef_répartition[[#This Row],[Code association]]&amp;"_"&amp;Clef_répartition[[#This Row],[Nom association]]</f>
        <v>ASIGE_Association intercommunale du groupement et de l'arrondissement scolaires de Grandson</v>
      </c>
      <c r="E4516">
        <f>COUNTIFS(D$2:D4516,Clef_répartition[[#This Row],[Code_Nom]],J$2:J4516,Clef_répartition[[#This Row],[Année]])</f>
        <v>4</v>
      </c>
      <c r="F4516">
        <f>IF(Clef_répartition[[#This Row],[Code_Nom]]=D4515,F4515-1,(COUNTIFS(Clef_répartition[Code_Nom],Clef_répartition[[#This Row],[Code_Nom]],Clef_répartition[Année],Clef_répartition[[#This Row],[Année]])))</f>
        <v>15</v>
      </c>
      <c r="G4516" t="str">
        <f>Clef_répartition[[#This Row],[Code_Nom]]&amp;"_"&amp;Clef_répartition[[#This Row],[Nombre]]&amp;"_"&amp;Clef_répartition[[#This Row],[Année]]</f>
        <v>ASIGE_Association intercommunale du groupement et de l'arrondissement scolaires de Grandson_4_2018</v>
      </c>
      <c r="H4516">
        <v>5555</v>
      </c>
      <c r="I4516" t="s">
        <v>75</v>
      </c>
      <c r="J4516">
        <v>2018</v>
      </c>
      <c r="K4516">
        <v>0.04</v>
      </c>
    </row>
    <row r="4517" spans="1:11" x14ac:dyDescent="0.25">
      <c r="A4517" t="s">
        <v>722</v>
      </c>
      <c r="B4517" t="s">
        <v>583</v>
      </c>
      <c r="C4517" t="s">
        <v>584</v>
      </c>
      <c r="D4517" t="str">
        <f>Clef_répartition[[#This Row],[Code association]]&amp;"_"&amp;Clef_répartition[[#This Row],[Nom association]]</f>
        <v>ASIGE_Association intercommunale du groupement et de l'arrondissement scolaires de Grandson</v>
      </c>
      <c r="E4517">
        <f>COUNTIFS(D$2:D4517,Clef_répartition[[#This Row],[Code_Nom]],J$2:J4517,Clef_répartition[[#This Row],[Année]])</f>
        <v>5</v>
      </c>
      <c r="F4517">
        <f>IF(Clef_répartition[[#This Row],[Code_Nom]]=D4516,F4516-1,(COUNTIFS(Clef_répartition[Code_Nom],Clef_répartition[[#This Row],[Code_Nom]],Clef_répartition[Année],Clef_répartition[[#This Row],[Année]])))</f>
        <v>14</v>
      </c>
      <c r="G4517" t="str">
        <f>Clef_répartition[[#This Row],[Code_Nom]]&amp;"_"&amp;Clef_répartition[[#This Row],[Nombre]]&amp;"_"&amp;Clef_répartition[[#This Row],[Année]]</f>
        <v>ASIGE_Association intercommunale du groupement et de l'arrondissement scolaires de Grandson_5_2018</v>
      </c>
      <c r="H4517">
        <v>5556</v>
      </c>
      <c r="I4517" t="s">
        <v>115</v>
      </c>
      <c r="J4517">
        <v>2018</v>
      </c>
      <c r="K4517">
        <v>0.04</v>
      </c>
    </row>
    <row r="4518" spans="1:11" x14ac:dyDescent="0.25">
      <c r="A4518" t="s">
        <v>722</v>
      </c>
      <c r="B4518" t="s">
        <v>583</v>
      </c>
      <c r="C4518" t="s">
        <v>584</v>
      </c>
      <c r="D4518" t="str">
        <f>Clef_répartition[[#This Row],[Code association]]&amp;"_"&amp;Clef_répartition[[#This Row],[Nom association]]</f>
        <v>ASIGE_Association intercommunale du groupement et de l'arrondissement scolaires de Grandson</v>
      </c>
      <c r="E4518">
        <f>COUNTIFS(D$2:D4518,Clef_répartition[[#This Row],[Code_Nom]],J$2:J4518,Clef_répartition[[#This Row],[Année]])</f>
        <v>6</v>
      </c>
      <c r="F4518">
        <f>IF(Clef_répartition[[#This Row],[Code_Nom]]=D4517,F4517-1,(COUNTIFS(Clef_répartition[Code_Nom],Clef_répartition[[#This Row],[Code_Nom]],Clef_répartition[Année],Clef_répartition[[#This Row],[Année]])))</f>
        <v>13</v>
      </c>
      <c r="G4518" t="str">
        <f>Clef_répartition[[#This Row],[Code_Nom]]&amp;"_"&amp;Clef_répartition[[#This Row],[Nombre]]&amp;"_"&amp;Clef_répartition[[#This Row],[Année]]</f>
        <v>ASIGE_Association intercommunale du groupement et de l'arrondissement scolaires de Grandson_6_2018</v>
      </c>
      <c r="H4518">
        <v>5557</v>
      </c>
      <c r="I4518" t="s">
        <v>116</v>
      </c>
      <c r="J4518">
        <v>2018</v>
      </c>
      <c r="K4518">
        <v>0.02</v>
      </c>
    </row>
    <row r="4519" spans="1:11" x14ac:dyDescent="0.25">
      <c r="A4519" t="s">
        <v>722</v>
      </c>
      <c r="B4519" t="s">
        <v>583</v>
      </c>
      <c r="C4519" t="s">
        <v>584</v>
      </c>
      <c r="D4519" t="str">
        <f>Clef_répartition[[#This Row],[Code association]]&amp;"_"&amp;Clef_répartition[[#This Row],[Nom association]]</f>
        <v>ASIGE_Association intercommunale du groupement et de l'arrondissement scolaires de Grandson</v>
      </c>
      <c r="E4519">
        <f>COUNTIFS(D$2:D4519,Clef_répartition[[#This Row],[Code_Nom]],J$2:J4519,Clef_répartition[[#This Row],[Année]])</f>
        <v>7</v>
      </c>
      <c r="F4519">
        <f>IF(Clef_répartition[[#This Row],[Code_Nom]]=D4518,F4518-1,(COUNTIFS(Clef_répartition[Code_Nom],Clef_répartition[[#This Row],[Code_Nom]],Clef_répartition[Année],Clef_répartition[[#This Row],[Année]])))</f>
        <v>12</v>
      </c>
      <c r="G4519" t="str">
        <f>Clef_répartition[[#This Row],[Code_Nom]]&amp;"_"&amp;Clef_répartition[[#This Row],[Nombre]]&amp;"_"&amp;Clef_répartition[[#This Row],[Année]]</f>
        <v>ASIGE_Association intercommunale du groupement et de l'arrondissement scolaires de Grandson_7_2018</v>
      </c>
      <c r="H4519">
        <v>5559</v>
      </c>
      <c r="I4519" t="s">
        <v>121</v>
      </c>
      <c r="J4519">
        <v>2018</v>
      </c>
      <c r="K4519">
        <v>0.04</v>
      </c>
    </row>
    <row r="4520" spans="1:11" x14ac:dyDescent="0.25">
      <c r="A4520" t="s">
        <v>722</v>
      </c>
      <c r="B4520" t="s">
        <v>583</v>
      </c>
      <c r="C4520" t="s">
        <v>584</v>
      </c>
      <c r="D4520" t="str">
        <f>Clef_répartition[[#This Row],[Code association]]&amp;"_"&amp;Clef_répartition[[#This Row],[Nom association]]</f>
        <v>ASIGE_Association intercommunale du groupement et de l'arrondissement scolaires de Grandson</v>
      </c>
      <c r="E4520">
        <f>COUNTIFS(D$2:D4520,Clef_répartition[[#This Row],[Code_Nom]],J$2:J4520,Clef_répartition[[#This Row],[Année]])</f>
        <v>8</v>
      </c>
      <c r="F4520">
        <f>IF(Clef_répartition[[#This Row],[Code_Nom]]=D4519,F4519-1,(COUNTIFS(Clef_répartition[Code_Nom],Clef_répartition[[#This Row],[Code_Nom]],Clef_répartition[Année],Clef_répartition[[#This Row],[Année]])))</f>
        <v>11</v>
      </c>
      <c r="G4520" t="str">
        <f>Clef_répartition[[#This Row],[Code_Nom]]&amp;"_"&amp;Clef_répartition[[#This Row],[Nombre]]&amp;"_"&amp;Clef_répartition[[#This Row],[Année]]</f>
        <v>ASIGE_Association intercommunale du groupement et de l'arrondissement scolaires de Grandson_8_2018</v>
      </c>
      <c r="H4520">
        <v>5560</v>
      </c>
      <c r="I4520" t="s">
        <v>131</v>
      </c>
      <c r="J4520">
        <v>2018</v>
      </c>
      <c r="K4520">
        <v>0.02</v>
      </c>
    </row>
    <row r="4521" spans="1:11" x14ac:dyDescent="0.25">
      <c r="A4521" t="s">
        <v>722</v>
      </c>
      <c r="B4521" t="s">
        <v>583</v>
      </c>
      <c r="C4521" t="s">
        <v>584</v>
      </c>
      <c r="D4521" t="str">
        <f>Clef_répartition[[#This Row],[Code association]]&amp;"_"&amp;Clef_répartition[[#This Row],[Nom association]]</f>
        <v>ASIGE_Association intercommunale du groupement et de l'arrondissement scolaires de Grandson</v>
      </c>
      <c r="E4521">
        <f>COUNTIFS(D$2:D4521,Clef_répartition[[#This Row],[Code_Nom]],J$2:J4521,Clef_répartition[[#This Row],[Année]])</f>
        <v>9</v>
      </c>
      <c r="F4521">
        <f>IF(Clef_répartition[[#This Row],[Code_Nom]]=D4520,F4520-1,(COUNTIFS(Clef_répartition[Code_Nom],Clef_répartition[[#This Row],[Code_Nom]],Clef_répartition[Année],Clef_répartition[[#This Row],[Année]])))</f>
        <v>10</v>
      </c>
      <c r="G4521" t="str">
        <f>Clef_répartition[[#This Row],[Code_Nom]]&amp;"_"&amp;Clef_répartition[[#This Row],[Nombre]]&amp;"_"&amp;Clef_répartition[[#This Row],[Année]]</f>
        <v>ASIGE_Association intercommunale du groupement et de l'arrondissement scolaires de Grandson_9_2018</v>
      </c>
      <c r="H4521">
        <v>5561</v>
      </c>
      <c r="I4521" t="s">
        <v>132</v>
      </c>
      <c r="J4521">
        <v>2018</v>
      </c>
      <c r="K4521">
        <v>0.28999999999999998</v>
      </c>
    </row>
    <row r="4522" spans="1:11" x14ac:dyDescent="0.25">
      <c r="A4522" t="s">
        <v>722</v>
      </c>
      <c r="B4522" t="s">
        <v>583</v>
      </c>
      <c r="C4522" t="s">
        <v>584</v>
      </c>
      <c r="D4522" t="str">
        <f>Clef_répartition[[#This Row],[Code association]]&amp;"_"&amp;Clef_répartition[[#This Row],[Nom association]]</f>
        <v>ASIGE_Association intercommunale du groupement et de l'arrondissement scolaires de Grandson</v>
      </c>
      <c r="E4522">
        <f>COUNTIFS(D$2:D4522,Clef_répartition[[#This Row],[Code_Nom]],J$2:J4522,Clef_répartition[[#This Row],[Année]])</f>
        <v>10</v>
      </c>
      <c r="F4522">
        <f>IF(Clef_répartition[[#This Row],[Code_Nom]]=D4521,F4521-1,(COUNTIFS(Clef_répartition[Code_Nom],Clef_répartition[[#This Row],[Code_Nom]],Clef_répartition[Année],Clef_répartition[[#This Row],[Année]])))</f>
        <v>9</v>
      </c>
      <c r="G4522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Grandson_10_2018</v>
      </c>
      <c r="H4522">
        <v>5922</v>
      </c>
      <c r="I4522" t="s">
        <v>183</v>
      </c>
      <c r="J4522">
        <v>2018</v>
      </c>
      <c r="K4522">
        <v>7.0000000000000007E-2</v>
      </c>
    </row>
    <row r="4523" spans="1:11" x14ac:dyDescent="0.25">
      <c r="A4523" t="s">
        <v>722</v>
      </c>
      <c r="B4523" t="s">
        <v>583</v>
      </c>
      <c r="C4523" t="s">
        <v>584</v>
      </c>
      <c r="D4523" t="str">
        <f>Clef_répartition[[#This Row],[Code association]]&amp;"_"&amp;Clef_répartition[[#This Row],[Nom association]]</f>
        <v>ASIGE_Association intercommunale du groupement et de l'arrondissement scolaires de Grandson</v>
      </c>
      <c r="E4523">
        <f>COUNTIFS(D$2:D4523,Clef_répartition[[#This Row],[Code_Nom]],J$2:J4523,Clef_répartition[[#This Row],[Année]])</f>
        <v>11</v>
      </c>
      <c r="F4523">
        <f>IF(Clef_répartition[[#This Row],[Code_Nom]]=D4522,F4522-1,(COUNTIFS(Clef_répartition[Code_Nom],Clef_répartition[[#This Row],[Code_Nom]],Clef_répartition[Année],Clef_répartition[[#This Row],[Année]])))</f>
        <v>8</v>
      </c>
      <c r="G4523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Grandson_11_2018</v>
      </c>
      <c r="H4523">
        <v>5563</v>
      </c>
      <c r="I4523" t="s">
        <v>193</v>
      </c>
      <c r="J4523">
        <v>2018</v>
      </c>
      <c r="K4523">
        <v>0.01</v>
      </c>
    </row>
    <row r="4524" spans="1:11" x14ac:dyDescent="0.25">
      <c r="A4524" t="s">
        <v>722</v>
      </c>
      <c r="B4524" t="s">
        <v>583</v>
      </c>
      <c r="C4524" t="s">
        <v>584</v>
      </c>
      <c r="D4524" t="str">
        <f>Clef_répartition[[#This Row],[Code association]]&amp;"_"&amp;Clef_répartition[[#This Row],[Nom association]]</f>
        <v>ASIGE_Association intercommunale du groupement et de l'arrondissement scolaires de Grandson</v>
      </c>
      <c r="E4524">
        <f>COUNTIFS(D$2:D4524,Clef_répartition[[#This Row],[Code_Nom]],J$2:J4524,Clef_répartition[[#This Row],[Année]])</f>
        <v>12</v>
      </c>
      <c r="F4524">
        <f>IF(Clef_répartition[[#This Row],[Code_Nom]]=D4523,F4523-1,(COUNTIFS(Clef_répartition[Code_Nom],Clef_répartition[[#This Row],[Code_Nom]],Clef_répartition[Année],Clef_répartition[[#This Row],[Année]])))</f>
        <v>7</v>
      </c>
      <c r="G4524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Grandson_12_2018</v>
      </c>
      <c r="H4524">
        <v>5564</v>
      </c>
      <c r="I4524" t="s">
        <v>194</v>
      </c>
      <c r="J4524">
        <v>2018</v>
      </c>
      <c r="K4524">
        <v>0.01</v>
      </c>
    </row>
    <row r="4525" spans="1:11" x14ac:dyDescent="0.25">
      <c r="A4525" t="s">
        <v>722</v>
      </c>
      <c r="B4525" t="s">
        <v>583</v>
      </c>
      <c r="C4525" t="s">
        <v>584</v>
      </c>
      <c r="D4525" t="str">
        <f>Clef_répartition[[#This Row],[Code association]]&amp;"_"&amp;Clef_répartition[[#This Row],[Nom association]]</f>
        <v>ASIGE_Association intercommunale du groupement et de l'arrondissement scolaires de Grandson</v>
      </c>
      <c r="E4525">
        <f>COUNTIFS(D$2:D4525,Clef_répartition[[#This Row],[Code_Nom]],J$2:J4525,Clef_répartition[[#This Row],[Année]])</f>
        <v>13</v>
      </c>
      <c r="F4525">
        <f>IF(Clef_répartition[[#This Row],[Code_Nom]]=D4524,F4524-1,(COUNTIFS(Clef_répartition[Code_Nom],Clef_répartition[[#This Row],[Code_Nom]],Clef_répartition[Année],Clef_répartition[[#This Row],[Année]])))</f>
        <v>6</v>
      </c>
      <c r="G4525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Grandson_13_2018</v>
      </c>
      <c r="H4525">
        <v>5565</v>
      </c>
      <c r="I4525" t="s">
        <v>199</v>
      </c>
      <c r="J4525">
        <v>2018</v>
      </c>
      <c r="K4525">
        <v>0.04</v>
      </c>
    </row>
    <row r="4526" spans="1:11" x14ac:dyDescent="0.25">
      <c r="A4526" t="s">
        <v>722</v>
      </c>
      <c r="B4526" t="s">
        <v>583</v>
      </c>
      <c r="C4526" t="s">
        <v>584</v>
      </c>
      <c r="D4526" t="str">
        <f>Clef_répartition[[#This Row],[Code association]]&amp;"_"&amp;Clef_répartition[[#This Row],[Nom association]]</f>
        <v>ASIGE_Association intercommunale du groupement et de l'arrondissement scolaires de Grandson</v>
      </c>
      <c r="E4526">
        <f>COUNTIFS(D$2:D4526,Clef_répartition[[#This Row],[Code_Nom]],J$2:J4526,Clef_répartition[[#This Row],[Année]])</f>
        <v>14</v>
      </c>
      <c r="F4526">
        <f>IF(Clef_répartition[[#This Row],[Code_Nom]]=D4525,F4525-1,(COUNTIFS(Clef_répartition[Code_Nom],Clef_répartition[[#This Row],[Code_Nom]],Clef_répartition[Année],Clef_répartition[[#This Row],[Année]])))</f>
        <v>5</v>
      </c>
      <c r="G4526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Grandson_14_2018</v>
      </c>
      <c r="H4526">
        <v>5924</v>
      </c>
      <c r="I4526" t="s">
        <v>202</v>
      </c>
      <c r="J4526">
        <v>2018</v>
      </c>
      <c r="K4526">
        <v>0.03</v>
      </c>
    </row>
    <row r="4527" spans="1:11" x14ac:dyDescent="0.25">
      <c r="A4527" t="s">
        <v>722</v>
      </c>
      <c r="B4527" t="s">
        <v>583</v>
      </c>
      <c r="C4527" t="s">
        <v>584</v>
      </c>
      <c r="D4527" t="str">
        <f>Clef_répartition[[#This Row],[Code association]]&amp;"_"&amp;Clef_répartition[[#This Row],[Nom association]]</f>
        <v>ASIGE_Association intercommunale du groupement et de l'arrondissement scolaires de Grandson</v>
      </c>
      <c r="E4527">
        <f>COUNTIFS(D$2:D4527,Clef_répartition[[#This Row],[Code_Nom]],J$2:J4527,Clef_répartition[[#This Row],[Année]])</f>
        <v>15</v>
      </c>
      <c r="F4527">
        <f>IF(Clef_répartition[[#This Row],[Code_Nom]]=D4526,F4526-1,(COUNTIFS(Clef_répartition[Code_Nom],Clef_répartition[[#This Row],[Code_Nom]],Clef_répartition[Année],Clef_répartition[[#This Row],[Année]])))</f>
        <v>4</v>
      </c>
      <c r="G4527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Grandson_15_2018</v>
      </c>
      <c r="H4527">
        <v>5566</v>
      </c>
      <c r="I4527" t="s">
        <v>224</v>
      </c>
      <c r="J4527">
        <v>2018</v>
      </c>
      <c r="K4527">
        <v>0.02</v>
      </c>
    </row>
    <row r="4528" spans="1:11" x14ac:dyDescent="0.25">
      <c r="A4528" t="s">
        <v>722</v>
      </c>
      <c r="B4528" t="s">
        <v>583</v>
      </c>
      <c r="C4528" t="s">
        <v>584</v>
      </c>
      <c r="D4528" t="str">
        <f>Clef_répartition[[#This Row],[Code association]]&amp;"_"&amp;Clef_répartition[[#This Row],[Nom association]]</f>
        <v>ASIGE_Association intercommunale du groupement et de l'arrondissement scolaires de Grandson</v>
      </c>
      <c r="E4528">
        <f>COUNTIFS(D$2:D4528,Clef_répartition[[#This Row],[Code_Nom]],J$2:J4528,Clef_répartition[[#This Row],[Année]])</f>
        <v>16</v>
      </c>
      <c r="F4528">
        <f>IF(Clef_répartition[[#This Row],[Code_Nom]]=D4527,F4527-1,(COUNTIFS(Clef_répartition[Code_Nom],Clef_répartition[[#This Row],[Code_Nom]],Clef_répartition[Année],Clef_répartition[[#This Row],[Année]])))</f>
        <v>3</v>
      </c>
      <c r="G4528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Grandson_16_2018</v>
      </c>
      <c r="H4528">
        <v>5571</v>
      </c>
      <c r="I4528" t="s">
        <v>263</v>
      </c>
      <c r="J4528">
        <v>2018</v>
      </c>
      <c r="K4528">
        <v>0.08</v>
      </c>
    </row>
    <row r="4529" spans="1:11" x14ac:dyDescent="0.25">
      <c r="A4529" t="s">
        <v>722</v>
      </c>
      <c r="B4529" t="s">
        <v>583</v>
      </c>
      <c r="C4529" t="s">
        <v>584</v>
      </c>
      <c r="D4529" t="str">
        <f>Clef_répartition[[#This Row],[Code association]]&amp;"_"&amp;Clef_répartition[[#This Row],[Nom association]]</f>
        <v>ASIGE_Association intercommunale du groupement et de l'arrondissement scolaires de Grandson</v>
      </c>
      <c r="E4529">
        <f>COUNTIFS(D$2:D4529,Clef_répartition[[#This Row],[Code_Nom]],J$2:J4529,Clef_répartition[[#This Row],[Année]])</f>
        <v>17</v>
      </c>
      <c r="F4529">
        <f>IF(Clef_répartition[[#This Row],[Code_Nom]]=D4528,F4528-1,(COUNTIFS(Clef_répartition[Code_Nom],Clef_répartition[[#This Row],[Code_Nom]],Clef_répartition[Année],Clef_répartition[[#This Row],[Année]])))</f>
        <v>2</v>
      </c>
      <c r="G4529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Grandson_17_2018</v>
      </c>
      <c r="H4529">
        <v>5933</v>
      </c>
      <c r="I4529" t="s">
        <v>271</v>
      </c>
      <c r="J4529">
        <v>2018</v>
      </c>
      <c r="K4529">
        <v>0.05</v>
      </c>
    </row>
    <row r="4530" spans="1:11" x14ac:dyDescent="0.25">
      <c r="A4530" t="s">
        <v>722</v>
      </c>
      <c r="B4530" t="s">
        <v>583</v>
      </c>
      <c r="C4530" t="s">
        <v>584</v>
      </c>
      <c r="D4530" t="str">
        <f>Clef_répartition[[#This Row],[Code association]]&amp;"_"&amp;Clef_répartition[[#This Row],[Nom association]]</f>
        <v>ASIGE_Association intercommunale du groupement et de l'arrondissement scolaires de Grandson</v>
      </c>
      <c r="E4530">
        <f>COUNTIFS(D$2:D4530,Clef_répartition[[#This Row],[Code_Nom]],J$2:J4530,Clef_répartition[[#This Row],[Année]])</f>
        <v>18</v>
      </c>
      <c r="F4530">
        <f>IF(Clef_répartition[[#This Row],[Code_Nom]]=D4529,F4529-1,(COUNTIFS(Clef_répartition[Code_Nom],Clef_répartition[[#This Row],[Code_Nom]],Clef_répartition[Année],Clef_répartition[[#This Row],[Année]])))</f>
        <v>1</v>
      </c>
      <c r="G4530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Grandson_18_2018</v>
      </c>
      <c r="H4530">
        <v>5937</v>
      </c>
      <c r="I4530" t="s">
        <v>292</v>
      </c>
      <c r="J4530">
        <v>2018</v>
      </c>
      <c r="K4530">
        <v>0.01</v>
      </c>
    </row>
    <row r="4531" spans="1:11" x14ac:dyDescent="0.25">
      <c r="A4531" t="s">
        <v>722</v>
      </c>
      <c r="B4531" t="s">
        <v>610</v>
      </c>
      <c r="C4531" t="s">
        <v>611</v>
      </c>
      <c r="D453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1">
        <f>COUNTIFS(D$2:D4531,Clef_répartition[[#This Row],[Code_Nom]],J$2:J4531,Clef_répartition[[#This Row],[Année]])</f>
        <v>1</v>
      </c>
      <c r="F4531">
        <f>IF(Clef_répartition[[#This Row],[Code_Nom]]=D4530,F4530-1,(COUNTIFS(Clef_répartition[Code_Nom],Clef_répartition[[#This Row],[Code_Nom]],Clef_répartition[Année],Clef_répartition[[#This Row],[Année]])))</f>
        <v>7</v>
      </c>
      <c r="G453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Prilly_1_2018</v>
      </c>
      <c r="H4531">
        <v>5472</v>
      </c>
      <c r="I4531" t="s">
        <v>34</v>
      </c>
      <c r="J4531">
        <v>2018</v>
      </c>
      <c r="K4531">
        <v>0</v>
      </c>
    </row>
    <row r="4532" spans="1:11" x14ac:dyDescent="0.25">
      <c r="A4532" t="s">
        <v>722</v>
      </c>
      <c r="B4532" t="s">
        <v>610</v>
      </c>
      <c r="C4532" t="s">
        <v>611</v>
      </c>
      <c r="D453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2">
        <f>COUNTIFS(D$2:D4532,Clef_répartition[[#This Row],[Code_Nom]],J$2:J4532,Clef_répartition[[#This Row],[Année]])</f>
        <v>2</v>
      </c>
      <c r="F4532">
        <f>IF(Clef_répartition[[#This Row],[Code_Nom]]=D4531,F4531-1,(COUNTIFS(Clef_répartition[Code_Nom],Clef_répartition[[#This Row],[Code_Nom]],Clef_répartition[Année],Clef_répartition[[#This Row],[Année]])))</f>
        <v>6</v>
      </c>
      <c r="G453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Prilly_2_2018</v>
      </c>
      <c r="H4532">
        <v>5473</v>
      </c>
      <c r="I4532" t="s">
        <v>35</v>
      </c>
      <c r="J4532">
        <v>2018</v>
      </c>
      <c r="K4532">
        <v>0</v>
      </c>
    </row>
    <row r="4533" spans="1:11" x14ac:dyDescent="0.25">
      <c r="A4533" t="s">
        <v>722</v>
      </c>
      <c r="B4533" t="s">
        <v>610</v>
      </c>
      <c r="C4533" t="s">
        <v>611</v>
      </c>
      <c r="D4533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3">
        <f>COUNTIFS(D$2:D4533,Clef_répartition[[#This Row],[Code_Nom]],J$2:J4533,Clef_répartition[[#This Row],[Année]])</f>
        <v>3</v>
      </c>
      <c r="F4533">
        <f>IF(Clef_répartition[[#This Row],[Code_Nom]]=D4532,F4532-1,(COUNTIFS(Clef_répartition[Code_Nom],Clef_répartition[[#This Row],[Code_Nom]],Clef_répartition[Année],Clef_répartition[[#This Row],[Année]])))</f>
        <v>5</v>
      </c>
      <c r="G4533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Prilly_3_2018</v>
      </c>
      <c r="H4533">
        <v>5582</v>
      </c>
      <c r="I4533" t="s">
        <v>61</v>
      </c>
      <c r="J4533">
        <v>2018</v>
      </c>
      <c r="K4533">
        <v>0</v>
      </c>
    </row>
    <row r="4534" spans="1:11" x14ac:dyDescent="0.25">
      <c r="A4534" t="s">
        <v>722</v>
      </c>
      <c r="B4534" t="s">
        <v>610</v>
      </c>
      <c r="C4534" t="s">
        <v>611</v>
      </c>
      <c r="D4534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4">
        <f>COUNTIFS(D$2:D4534,Clef_répartition[[#This Row],[Code_Nom]],J$2:J4534,Clef_répartition[[#This Row],[Année]])</f>
        <v>4</v>
      </c>
      <c r="F4534">
        <f>IF(Clef_répartition[[#This Row],[Code_Nom]]=D4533,F4533-1,(COUNTIFS(Clef_répartition[Code_Nom],Clef_répartition[[#This Row],[Code_Nom]],Clef_répartition[Année],Clef_répartition[[#This Row],[Année]])))</f>
        <v>4</v>
      </c>
      <c r="G4534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Prilly_4_2018</v>
      </c>
      <c r="H4534">
        <v>5585</v>
      </c>
      <c r="I4534" t="s">
        <v>141</v>
      </c>
      <c r="J4534">
        <v>2018</v>
      </c>
      <c r="K4534">
        <v>9.1399999999999995E-2</v>
      </c>
    </row>
    <row r="4535" spans="1:11" x14ac:dyDescent="0.25">
      <c r="A4535" t="s">
        <v>722</v>
      </c>
      <c r="B4535" t="s">
        <v>610</v>
      </c>
      <c r="C4535" t="s">
        <v>611</v>
      </c>
      <c r="D4535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5">
        <f>COUNTIFS(D$2:D4535,Clef_répartition[[#This Row],[Code_Nom]],J$2:J4535,Clef_répartition[[#This Row],[Année]])</f>
        <v>5</v>
      </c>
      <c r="F4535">
        <f>IF(Clef_répartition[[#This Row],[Code_Nom]]=D4534,F4534-1,(COUNTIFS(Clef_répartition[Code_Nom],Clef_répartition[[#This Row],[Code_Nom]],Clef_répartition[Année],Clef_répartition[[#This Row],[Année]])))</f>
        <v>3</v>
      </c>
      <c r="G4535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Prilly_5_2018</v>
      </c>
      <c r="H4535">
        <v>5589</v>
      </c>
      <c r="I4535" t="s">
        <v>223</v>
      </c>
      <c r="J4535">
        <v>2018</v>
      </c>
      <c r="K4535">
        <v>0.65790000000000004</v>
      </c>
    </row>
    <row r="4536" spans="1:11" x14ac:dyDescent="0.25">
      <c r="A4536" t="s">
        <v>722</v>
      </c>
      <c r="B4536" t="s">
        <v>610</v>
      </c>
      <c r="C4536" t="s">
        <v>611</v>
      </c>
      <c r="D453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6">
        <f>COUNTIFS(D$2:D4536,Clef_répartition[[#This Row],[Code_Nom]],J$2:J4536,Clef_répartition[[#This Row],[Année]])</f>
        <v>6</v>
      </c>
      <c r="F4536">
        <f>IF(Clef_répartition[[#This Row],[Code_Nom]]=D4535,F4535-1,(COUNTIFS(Clef_répartition[Code_Nom],Clef_répartition[[#This Row],[Code_Nom]],Clef_répartition[Année],Clef_répartition[[#This Row],[Année]])))</f>
        <v>2</v>
      </c>
      <c r="G453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Prilly_6_2018</v>
      </c>
      <c r="H4536">
        <v>5592</v>
      </c>
      <c r="I4536" t="s">
        <v>234</v>
      </c>
      <c r="J4536">
        <v>2018</v>
      </c>
      <c r="K4536">
        <v>0.25069999999999998</v>
      </c>
    </row>
    <row r="4537" spans="1:11" x14ac:dyDescent="0.25">
      <c r="A4537" t="s">
        <v>722</v>
      </c>
      <c r="B4537" t="s">
        <v>610</v>
      </c>
      <c r="C4537" t="s">
        <v>611</v>
      </c>
      <c r="D453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4537">
        <f>COUNTIFS(D$2:D4537,Clef_répartition[[#This Row],[Code_Nom]],J$2:J4537,Clef_répartition[[#This Row],[Année]])</f>
        <v>7</v>
      </c>
      <c r="F4537">
        <f>IF(Clef_répartition[[#This Row],[Code_Nom]]=D4536,F4536-1,(COUNTIFS(Clef_répartition[Code_Nom],Clef_répartition[[#This Row],[Code_Nom]],Clef_répartition[Année],Clef_répartition[[#This Row],[Année]])))</f>
        <v>1</v>
      </c>
      <c r="G453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Prilly_7_2018</v>
      </c>
      <c r="H4537">
        <v>5501</v>
      </c>
      <c r="I4537" t="s">
        <v>258</v>
      </c>
      <c r="J4537">
        <v>2018</v>
      </c>
      <c r="K4537">
        <v>0</v>
      </c>
    </row>
    <row r="4538" spans="1:11" x14ac:dyDescent="0.25">
      <c r="A4538" t="s">
        <v>713</v>
      </c>
      <c r="B4538" t="s">
        <v>740</v>
      </c>
      <c r="C4538" t="s">
        <v>741</v>
      </c>
      <c r="D4538" t="str">
        <f>Clef_répartition[[#This Row],[Code association]]&amp;"_"&amp;Clef_répartition[[#This Row],[Nom association]]</f>
        <v>ASIJ_Association scolaire intercommunale du Jorat</v>
      </c>
      <c r="E4538">
        <f>COUNTIFS(D$2:D4538,Clef_répartition[[#This Row],[Code_Nom]],J$2:J4538,Clef_répartition[[#This Row],[Année]])</f>
        <v>1</v>
      </c>
      <c r="F4538">
        <f>IF(Clef_répartition[[#This Row],[Code_Nom]]=D4537,F4537-1,(COUNTIFS(Clef_répartition[Code_Nom],Clef_répartition[[#This Row],[Code_Nom]],Clef_répartition[Année],Clef_répartition[[#This Row],[Année]])))</f>
        <v>10</v>
      </c>
      <c r="G4538" t="str">
        <f>Clef_répartition[[#This Row],[Code_Nom]]&amp;"_"&amp;Clef_répartition[[#This Row],[Nombre]]&amp;"_"&amp;Clef_répartition[[#This Row],[Année]]</f>
        <v>ASIJ_Association scolaire intercommunale du Jorat_1_2018</v>
      </c>
      <c r="H4538">
        <v>5785</v>
      </c>
      <c r="I4538" t="s">
        <v>74</v>
      </c>
      <c r="J4538">
        <v>2018</v>
      </c>
      <c r="K4538">
        <v>3.49E-2</v>
      </c>
    </row>
    <row r="4539" spans="1:11" x14ac:dyDescent="0.25">
      <c r="A4539" t="s">
        <v>713</v>
      </c>
      <c r="B4539" t="s">
        <v>740</v>
      </c>
      <c r="C4539" t="s">
        <v>741</v>
      </c>
      <c r="D4539" t="str">
        <f>Clef_répartition[[#This Row],[Code association]]&amp;"_"&amp;Clef_répartition[[#This Row],[Nom association]]</f>
        <v>ASIJ_Association scolaire intercommunale du Jorat</v>
      </c>
      <c r="E4539">
        <f>COUNTIFS(D$2:D4539,Clef_répartition[[#This Row],[Code_Nom]],J$2:J4539,Clef_répartition[[#This Row],[Année]])</f>
        <v>2</v>
      </c>
      <c r="F4539">
        <f>IF(Clef_répartition[[#This Row],[Code_Nom]]=D4538,F4538-1,(COUNTIFS(Clef_répartition[Code_Nom],Clef_répartition[[#This Row],[Code_Nom]],Clef_répartition[Année],Clef_répartition[[#This Row],[Année]])))</f>
        <v>9</v>
      </c>
      <c r="G4539" t="str">
        <f>Clef_répartition[[#This Row],[Code_Nom]]&amp;"_"&amp;Clef_répartition[[#This Row],[Nombre]]&amp;"_"&amp;Clef_répartition[[#This Row],[Année]]</f>
        <v>ASIJ_Association scolaire intercommunale du Jorat_2_2018</v>
      </c>
      <c r="H4539">
        <v>5604</v>
      </c>
      <c r="I4539" t="s">
        <v>117</v>
      </c>
      <c r="J4539">
        <v>2018</v>
      </c>
      <c r="K4539">
        <v>0.15620000000000001</v>
      </c>
    </row>
    <row r="4540" spans="1:11" x14ac:dyDescent="0.25">
      <c r="A4540" t="s">
        <v>713</v>
      </c>
      <c r="B4540" t="s">
        <v>740</v>
      </c>
      <c r="C4540" t="s">
        <v>741</v>
      </c>
      <c r="D4540" t="str">
        <f>Clef_répartition[[#This Row],[Code association]]&amp;"_"&amp;Clef_répartition[[#This Row],[Nom association]]</f>
        <v>ASIJ_Association scolaire intercommunale du Jorat</v>
      </c>
      <c r="E4540">
        <f>COUNTIFS(D$2:D4540,Clef_répartition[[#This Row],[Code_Nom]],J$2:J4540,Clef_répartition[[#This Row],[Année]])</f>
        <v>3</v>
      </c>
      <c r="F4540">
        <f>IF(Clef_répartition[[#This Row],[Code_Nom]]=D4539,F4539-1,(COUNTIFS(Clef_répartition[Code_Nom],Clef_répartition[[#This Row],[Code_Nom]],Clef_répartition[Année],Clef_répartition[[#This Row],[Année]])))</f>
        <v>8</v>
      </c>
      <c r="G4540" t="str">
        <f>Clef_répartition[[#This Row],[Code_Nom]]&amp;"_"&amp;Clef_répartition[[#This Row],[Nombre]]&amp;"_"&amp;Clef_répartition[[#This Row],[Année]]</f>
        <v>ASIJ_Association scolaire intercommunale du Jorat_3_2018</v>
      </c>
      <c r="H4540">
        <v>5806</v>
      </c>
      <c r="I4540" t="s">
        <v>140</v>
      </c>
      <c r="J4540">
        <v>2018</v>
      </c>
      <c r="K4540">
        <v>0.23619999999999999</v>
      </c>
    </row>
    <row r="4541" spans="1:11" x14ac:dyDescent="0.25">
      <c r="A4541" t="s">
        <v>713</v>
      </c>
      <c r="B4541" t="s">
        <v>740</v>
      </c>
      <c r="C4541" t="s">
        <v>741</v>
      </c>
      <c r="D4541" t="str">
        <f>Clef_répartition[[#This Row],[Code association]]&amp;"_"&amp;Clef_répartition[[#This Row],[Nom association]]</f>
        <v>ASIJ_Association scolaire intercommunale du Jorat</v>
      </c>
      <c r="E4541">
        <f>COUNTIFS(D$2:D4541,Clef_répartition[[#This Row],[Code_Nom]],J$2:J4541,Clef_répartition[[#This Row],[Année]])</f>
        <v>4</v>
      </c>
      <c r="F4541">
        <f>IF(Clef_répartition[[#This Row],[Code_Nom]]=D4540,F4540-1,(COUNTIFS(Clef_répartition[Code_Nom],Clef_répartition[[#This Row],[Code_Nom]],Clef_répartition[Année],Clef_répartition[[#This Row],[Année]])))</f>
        <v>7</v>
      </c>
      <c r="G4541" t="str">
        <f>Clef_répartition[[#This Row],[Code_Nom]]&amp;"_"&amp;Clef_répartition[[#This Row],[Nombre]]&amp;"_"&amp;Clef_répartition[[#This Row],[Année]]</f>
        <v>ASIJ_Association scolaire intercommunale du Jorat_4_2018</v>
      </c>
      <c r="H4541">
        <v>5792</v>
      </c>
      <c r="I4541" t="s">
        <v>187</v>
      </c>
      <c r="J4541">
        <v>2018</v>
      </c>
      <c r="K4541">
        <v>4.8500000000000001E-2</v>
      </c>
    </row>
    <row r="4542" spans="1:11" x14ac:dyDescent="0.25">
      <c r="A4542" t="s">
        <v>713</v>
      </c>
      <c r="B4542" t="s">
        <v>740</v>
      </c>
      <c r="C4542" t="s">
        <v>741</v>
      </c>
      <c r="D4542" t="str">
        <f>Clef_répartition[[#This Row],[Code association]]&amp;"_"&amp;Clef_répartition[[#This Row],[Nom association]]</f>
        <v>ASIJ_Association scolaire intercommunale du Jorat</v>
      </c>
      <c r="E4542">
        <f>COUNTIFS(D$2:D4542,Clef_répartition[[#This Row],[Code_Nom]],J$2:J4542,Clef_répartition[[#This Row],[Année]])</f>
        <v>5</v>
      </c>
      <c r="F4542">
        <f>IF(Clef_répartition[[#This Row],[Code_Nom]]=D4541,F4541-1,(COUNTIFS(Clef_répartition[Code_Nom],Clef_répartition[[#This Row],[Code_Nom]],Clef_répartition[Année],Clef_répartition[[#This Row],[Année]])))</f>
        <v>6</v>
      </c>
      <c r="G4542" t="str">
        <f>Clef_répartition[[#This Row],[Code_Nom]]&amp;"_"&amp;Clef_répartition[[#This Row],[Nombre]]&amp;"_"&amp;Clef_répartition[[#This Row],[Année]]</f>
        <v>ASIJ_Association scolaire intercommunale du Jorat_5_2018</v>
      </c>
      <c r="H4542">
        <v>5798</v>
      </c>
      <c r="I4542" t="s">
        <v>236</v>
      </c>
      <c r="J4542">
        <v>2018</v>
      </c>
      <c r="K4542">
        <v>3.4200000000000001E-2</v>
      </c>
    </row>
    <row r="4543" spans="1:11" x14ac:dyDescent="0.25">
      <c r="A4543" t="s">
        <v>713</v>
      </c>
      <c r="B4543" t="s">
        <v>740</v>
      </c>
      <c r="C4543" t="s">
        <v>741</v>
      </c>
      <c r="D4543" t="str">
        <f>Clef_répartition[[#This Row],[Code association]]&amp;"_"&amp;Clef_répartition[[#This Row],[Nom association]]</f>
        <v>ASIJ_Association scolaire intercommunale du Jorat</v>
      </c>
      <c r="E4543">
        <f>COUNTIFS(D$2:D4543,Clef_répartition[[#This Row],[Code_Nom]],J$2:J4543,Clef_répartition[[#This Row],[Année]])</f>
        <v>6</v>
      </c>
      <c r="F4543">
        <f>IF(Clef_répartition[[#This Row],[Code_Nom]]=D4542,F4542-1,(COUNTIFS(Clef_répartition[Code_Nom],Clef_répartition[[#This Row],[Code_Nom]],Clef_répartition[Année],Clef_répartition[[#This Row],[Année]])))</f>
        <v>5</v>
      </c>
      <c r="G4543" t="str">
        <f>Clef_répartition[[#This Row],[Code_Nom]]&amp;"_"&amp;Clef_répartition[[#This Row],[Nombre]]&amp;"_"&amp;Clef_répartition[[#This Row],[Année]]</f>
        <v>ASIJ_Association scolaire intercommunale du Jorat_6_2018</v>
      </c>
      <c r="H4543">
        <v>5611</v>
      </c>
      <c r="I4543" t="s">
        <v>251</v>
      </c>
      <c r="J4543">
        <v>2018</v>
      </c>
      <c r="K4543">
        <v>0.2389</v>
      </c>
    </row>
    <row r="4544" spans="1:11" x14ac:dyDescent="0.25">
      <c r="A4544" t="s">
        <v>713</v>
      </c>
      <c r="B4544" t="s">
        <v>740</v>
      </c>
      <c r="C4544" t="s">
        <v>741</v>
      </c>
      <c r="D4544" t="str">
        <f>Clef_répartition[[#This Row],[Code association]]&amp;"_"&amp;Clef_répartition[[#This Row],[Nom association]]</f>
        <v>ASIJ_Association scolaire intercommunale du Jorat</v>
      </c>
      <c r="E4544">
        <f>COUNTIFS(D$2:D4544,Clef_répartition[[#This Row],[Code_Nom]],J$2:J4544,Clef_répartition[[#This Row],[Année]])</f>
        <v>7</v>
      </c>
      <c r="F4544">
        <f>IF(Clef_répartition[[#This Row],[Code_Nom]]=D4543,F4543-1,(COUNTIFS(Clef_répartition[Code_Nom],Clef_répartition[[#This Row],[Code_Nom]],Clef_répartition[Année],Clef_répartition[[#This Row],[Année]])))</f>
        <v>4</v>
      </c>
      <c r="G4544" t="str">
        <f>Clef_répartition[[#This Row],[Code_Nom]]&amp;"_"&amp;Clef_répartition[[#This Row],[Nombre]]&amp;"_"&amp;Clef_répartition[[#This Row],[Année]]</f>
        <v>ASIJ_Association scolaire intercommunale du Jorat_7_2018</v>
      </c>
      <c r="H4544">
        <v>5799</v>
      </c>
      <c r="I4544" t="s">
        <v>254</v>
      </c>
      <c r="J4544">
        <v>2018</v>
      </c>
      <c r="K4544">
        <v>0.14929999999999999</v>
      </c>
    </row>
    <row r="4545" spans="1:11" x14ac:dyDescent="0.25">
      <c r="A4545" t="s">
        <v>713</v>
      </c>
      <c r="B4545" t="s">
        <v>740</v>
      </c>
      <c r="C4545" t="s">
        <v>741</v>
      </c>
      <c r="D4545" t="str">
        <f>Clef_répartition[[#This Row],[Code association]]&amp;"_"&amp;Clef_répartition[[#This Row],[Nom association]]</f>
        <v>ASIJ_Association scolaire intercommunale du Jorat</v>
      </c>
      <c r="E4545">
        <f>COUNTIFS(D$2:D4545,Clef_répartition[[#This Row],[Code_Nom]],J$2:J4545,Clef_répartition[[#This Row],[Année]])</f>
        <v>8</v>
      </c>
      <c r="F4545">
        <f>IF(Clef_répartition[[#This Row],[Code_Nom]]=D4544,F4544-1,(COUNTIFS(Clef_répartition[Code_Nom],Clef_répartition[[#This Row],[Code_Nom]],Clef_répartition[Année],Clef_répartition[[#This Row],[Année]])))</f>
        <v>3</v>
      </c>
      <c r="G4545" t="str">
        <f>Clef_répartition[[#This Row],[Code_Nom]]&amp;"_"&amp;Clef_répartition[[#This Row],[Nombre]]&amp;"_"&amp;Clef_répartition[[#This Row],[Année]]</f>
        <v>ASIJ_Association scolaire intercommunale du Jorat_8_2018</v>
      </c>
      <c r="H4545">
        <v>5688</v>
      </c>
      <c r="I4545" t="s">
        <v>260</v>
      </c>
      <c r="J4545">
        <v>2018</v>
      </c>
      <c r="K4545">
        <v>1.2800000000000001E-2</v>
      </c>
    </row>
    <row r="4546" spans="1:11" x14ac:dyDescent="0.25">
      <c r="A4546" t="s">
        <v>713</v>
      </c>
      <c r="B4546" t="s">
        <v>740</v>
      </c>
      <c r="C4546" t="s">
        <v>741</v>
      </c>
      <c r="D4546" t="str">
        <f>Clef_répartition[[#This Row],[Code association]]&amp;"_"&amp;Clef_répartition[[#This Row],[Nom association]]</f>
        <v>ASIJ_Association scolaire intercommunale du Jorat</v>
      </c>
      <c r="E4546">
        <f>COUNTIFS(D$2:D4546,Clef_répartition[[#This Row],[Code_Nom]],J$2:J4546,Clef_répartition[[#This Row],[Année]])</f>
        <v>9</v>
      </c>
      <c r="F4546">
        <f>IF(Clef_répartition[[#This Row],[Code_Nom]]=D4545,F4545-1,(COUNTIFS(Clef_répartition[Code_Nom],Clef_répartition[[#This Row],[Code_Nom]],Clef_répartition[Année],Clef_répartition[[#This Row],[Année]])))</f>
        <v>2</v>
      </c>
      <c r="G4546" t="str">
        <f>Clef_répartition[[#This Row],[Code_Nom]]&amp;"_"&amp;Clef_répartition[[#This Row],[Nombre]]&amp;"_"&amp;Clef_répartition[[#This Row],[Année]]</f>
        <v>ASIJ_Association scolaire intercommunale du Jorat_9_2018</v>
      </c>
      <c r="H4546">
        <v>5692</v>
      </c>
      <c r="I4546" t="s">
        <v>289</v>
      </c>
      <c r="J4546">
        <v>2018</v>
      </c>
      <c r="K4546">
        <v>4.6600000000000003E-2</v>
      </c>
    </row>
    <row r="4547" spans="1:11" x14ac:dyDescent="0.25">
      <c r="A4547" t="s">
        <v>713</v>
      </c>
      <c r="B4547" t="s">
        <v>740</v>
      </c>
      <c r="C4547" t="s">
        <v>741</v>
      </c>
      <c r="D4547" t="str">
        <f>Clef_répartition[[#This Row],[Code association]]&amp;"_"&amp;Clef_répartition[[#This Row],[Nom association]]</f>
        <v>ASIJ_Association scolaire intercommunale du Jorat</v>
      </c>
      <c r="E4547">
        <f>COUNTIFS(D$2:D4547,Clef_répartition[[#This Row],[Code_Nom]],J$2:J4547,Clef_répartition[[#This Row],[Année]])</f>
        <v>10</v>
      </c>
      <c r="F4547">
        <f>IF(Clef_répartition[[#This Row],[Code_Nom]]=D4546,F4546-1,(COUNTIFS(Clef_répartition[Code_Nom],Clef_répartition[[#This Row],[Code_Nom]],Clef_répartition[Année],Clef_répartition[[#This Row],[Année]])))</f>
        <v>1</v>
      </c>
      <c r="G4547" t="str">
        <f>Clef_répartition[[#This Row],[Code_Nom]]&amp;"_"&amp;Clef_répartition[[#This Row],[Nombre]]&amp;"_"&amp;Clef_répartition[[#This Row],[Année]]</f>
        <v>ASIJ_Association scolaire intercommunale du Jorat_10_2018</v>
      </c>
      <c r="H4547">
        <v>5803</v>
      </c>
      <c r="I4547" t="s">
        <v>294</v>
      </c>
      <c r="J4547">
        <v>2018</v>
      </c>
      <c r="K4547">
        <v>4.24E-2</v>
      </c>
    </row>
    <row r="4548" spans="1:11" x14ac:dyDescent="0.25">
      <c r="A4548" t="s">
        <v>722</v>
      </c>
      <c r="B4548" t="s">
        <v>511</v>
      </c>
      <c r="C4548" t="s">
        <v>512</v>
      </c>
      <c r="D4548" t="str">
        <f>Clef_répartition[[#This Row],[Code association]]&amp;"_"&amp;Clef_répartition[[#This Row],[Nom association]]</f>
        <v>ASIME_Association scolaire intercommunale de Morges et environs</v>
      </c>
      <c r="E4548">
        <f>COUNTIFS(D$2:D4548,Clef_répartition[[#This Row],[Code_Nom]],J$2:J4548,Clef_répartition[[#This Row],[Année]])</f>
        <v>1</v>
      </c>
      <c r="F4548">
        <f>IF(Clef_répartition[[#This Row],[Code_Nom]]=D4547,F4547-1,(COUNTIFS(Clef_répartition[Code_Nom],Clef_répartition[[#This Row],[Code_Nom]],Clef_répartition[Année],Clef_répartition[[#This Row],[Année]])))</f>
        <v>10</v>
      </c>
      <c r="G4548" t="str">
        <f>Clef_répartition[[#This Row],[Code_Nom]]&amp;"_"&amp;Clef_répartition[[#This Row],[Nombre]]&amp;"_"&amp;Clef_répartition[[#This Row],[Année]]</f>
        <v>ASIME_Association scolaire intercommunale de Morges et environs_1_2018</v>
      </c>
      <c r="H4548">
        <v>5621</v>
      </c>
      <c r="I4548" t="s">
        <v>1</v>
      </c>
      <c r="J4548">
        <v>2018</v>
      </c>
      <c r="K4548">
        <v>0.02</v>
      </c>
    </row>
    <row r="4549" spans="1:11" x14ac:dyDescent="0.25">
      <c r="A4549" t="s">
        <v>722</v>
      </c>
      <c r="B4549" t="s">
        <v>511</v>
      </c>
      <c r="C4549" t="s">
        <v>512</v>
      </c>
      <c r="D4549" t="str">
        <f>Clef_répartition[[#This Row],[Code association]]&amp;"_"&amp;Clef_répartition[[#This Row],[Nom association]]</f>
        <v>ASIME_Association scolaire intercommunale de Morges et environs</v>
      </c>
      <c r="E4549">
        <f>COUNTIFS(D$2:D4549,Clef_répartition[[#This Row],[Code_Nom]],J$2:J4549,Clef_répartition[[#This Row],[Année]])</f>
        <v>2</v>
      </c>
      <c r="F4549">
        <f>IF(Clef_répartition[[#This Row],[Code_Nom]]=D4548,F4548-1,(COUNTIFS(Clef_répartition[Code_Nom],Clef_répartition[[#This Row],[Code_Nom]],Clef_répartition[Année],Clef_répartition[[#This Row],[Année]])))</f>
        <v>9</v>
      </c>
      <c r="G4549" t="str">
        <f>Clef_répartition[[#This Row],[Code_Nom]]&amp;"_"&amp;Clef_répartition[[#This Row],[Nombre]]&amp;"_"&amp;Clef_répartition[[#This Row],[Année]]</f>
        <v>ASIME_Association scolaire intercommunale de Morges et environs_2_2018</v>
      </c>
      <c r="H4549">
        <v>5622</v>
      </c>
      <c r="I4549" t="s">
        <v>36</v>
      </c>
      <c r="J4549">
        <v>2018</v>
      </c>
      <c r="K4549">
        <v>0.03</v>
      </c>
    </row>
    <row r="4550" spans="1:11" x14ac:dyDescent="0.25">
      <c r="A4550" t="s">
        <v>722</v>
      </c>
      <c r="B4550" t="s">
        <v>511</v>
      </c>
      <c r="C4550" t="s">
        <v>512</v>
      </c>
      <c r="D4550" t="str">
        <f>Clef_répartition[[#This Row],[Code association]]&amp;"_"&amp;Clef_répartition[[#This Row],[Nom association]]</f>
        <v>ASIME_Association scolaire intercommunale de Morges et environs</v>
      </c>
      <c r="E4550">
        <f>COUNTIFS(D$2:D4550,Clef_répartition[[#This Row],[Code_Nom]],J$2:J4550,Clef_répartition[[#This Row],[Année]])</f>
        <v>3</v>
      </c>
      <c r="F4550">
        <f>IF(Clef_répartition[[#This Row],[Code_Nom]]=D4549,F4549-1,(COUNTIFS(Clef_répartition[Code_Nom],Clef_répartition[[#This Row],[Code_Nom]],Clef_répartition[Année],Clef_répartition[[#This Row],[Année]])))</f>
        <v>8</v>
      </c>
      <c r="G4550" t="str">
        <f>Clef_répartition[[#This Row],[Code_Nom]]&amp;"_"&amp;Clef_répartition[[#This Row],[Nombre]]&amp;"_"&amp;Clef_répartition[[#This Row],[Année]]</f>
        <v>ASIME_Association scolaire intercommunale de Morges et environs_3_2018</v>
      </c>
      <c r="H4550">
        <v>5628</v>
      </c>
      <c r="I4550" t="s">
        <v>67</v>
      </c>
      <c r="J4550">
        <v>2018</v>
      </c>
      <c r="K4550">
        <v>0.02</v>
      </c>
    </row>
    <row r="4551" spans="1:11" x14ac:dyDescent="0.25">
      <c r="A4551" t="s">
        <v>722</v>
      </c>
      <c r="B4551" t="s">
        <v>511</v>
      </c>
      <c r="C4551" t="s">
        <v>512</v>
      </c>
      <c r="D4551" t="str">
        <f>Clef_répartition[[#This Row],[Code association]]&amp;"_"&amp;Clef_répartition[[#This Row],[Nom association]]</f>
        <v>ASIME_Association scolaire intercommunale de Morges et environs</v>
      </c>
      <c r="E4551">
        <f>COUNTIFS(D$2:D4551,Clef_répartition[[#This Row],[Code_Nom]],J$2:J4551,Clef_répartition[[#This Row],[Année]])</f>
        <v>4</v>
      </c>
      <c r="F4551">
        <f>IF(Clef_répartition[[#This Row],[Code_Nom]]=D4550,F4550-1,(COUNTIFS(Clef_répartition[Code_Nom],Clef_répartition[[#This Row],[Code_Nom]],Clef_répartition[Année],Clef_répartition[[#This Row],[Année]])))</f>
        <v>7</v>
      </c>
      <c r="G4551" t="str">
        <f>Clef_répartition[[#This Row],[Code_Nom]]&amp;"_"&amp;Clef_répartition[[#This Row],[Nombre]]&amp;"_"&amp;Clef_répartition[[#This Row],[Année]]</f>
        <v>ASIME_Association scolaire intercommunale de Morges et environs_4_2018</v>
      </c>
      <c r="H4551">
        <v>5634</v>
      </c>
      <c r="I4551" t="s">
        <v>101</v>
      </c>
      <c r="J4551">
        <v>2018</v>
      </c>
      <c r="K4551">
        <v>0.13</v>
      </c>
    </row>
    <row r="4552" spans="1:11" x14ac:dyDescent="0.25">
      <c r="A4552" t="s">
        <v>722</v>
      </c>
      <c r="B4552" t="s">
        <v>511</v>
      </c>
      <c r="C4552" t="s">
        <v>512</v>
      </c>
      <c r="D4552" t="str">
        <f>Clef_répartition[[#This Row],[Code association]]&amp;"_"&amp;Clef_répartition[[#This Row],[Nom association]]</f>
        <v>ASIME_Association scolaire intercommunale de Morges et environs</v>
      </c>
      <c r="E4552">
        <f>COUNTIFS(D$2:D4552,Clef_répartition[[#This Row],[Code_Nom]],J$2:J4552,Clef_répartition[[#This Row],[Année]])</f>
        <v>5</v>
      </c>
      <c r="F4552">
        <f>IF(Clef_répartition[[#This Row],[Code_Nom]]=D4551,F4551-1,(COUNTIFS(Clef_répartition[Code_Nom],Clef_répartition[[#This Row],[Code_Nom]],Clef_répartition[Année],Clef_répartition[[#This Row],[Année]])))</f>
        <v>6</v>
      </c>
      <c r="G4552" t="str">
        <f>Clef_répartition[[#This Row],[Code_Nom]]&amp;"_"&amp;Clef_répartition[[#This Row],[Nombre]]&amp;"_"&amp;Clef_répartition[[#This Row],[Année]]</f>
        <v>ASIME_Association scolaire intercommunale de Morges et environs_5_2018</v>
      </c>
      <c r="H4552">
        <v>5639</v>
      </c>
      <c r="I4552" t="s">
        <v>166</v>
      </c>
      <c r="J4552">
        <v>2018</v>
      </c>
      <c r="K4552">
        <v>0.04</v>
      </c>
    </row>
    <row r="4553" spans="1:11" x14ac:dyDescent="0.25">
      <c r="A4553" t="s">
        <v>722</v>
      </c>
      <c r="B4553" t="s">
        <v>511</v>
      </c>
      <c r="C4553" t="s">
        <v>512</v>
      </c>
      <c r="D4553" t="str">
        <f>Clef_répartition[[#This Row],[Code association]]&amp;"_"&amp;Clef_répartition[[#This Row],[Nom association]]</f>
        <v>ASIME_Association scolaire intercommunale de Morges et environs</v>
      </c>
      <c r="E4553">
        <f>COUNTIFS(D$2:D4553,Clef_répartition[[#This Row],[Code_Nom]],J$2:J4553,Clef_répartition[[#This Row],[Année]])</f>
        <v>6</v>
      </c>
      <c r="F4553">
        <f>IF(Clef_répartition[[#This Row],[Code_Nom]]=D4552,F4552-1,(COUNTIFS(Clef_répartition[Code_Nom],Clef_répartition[[#This Row],[Code_Nom]],Clef_répartition[Année],Clef_répartition[[#This Row],[Année]])))</f>
        <v>5</v>
      </c>
      <c r="G4553" t="str">
        <f>Clef_répartition[[#This Row],[Code_Nom]]&amp;"_"&amp;Clef_répartition[[#This Row],[Nombre]]&amp;"_"&amp;Clef_répartition[[#This Row],[Année]]</f>
        <v>ASIME_Association scolaire intercommunale de Morges et environs_6_2018</v>
      </c>
      <c r="H4553">
        <v>5642</v>
      </c>
      <c r="I4553" t="s">
        <v>190</v>
      </c>
      <c r="J4553">
        <v>2018</v>
      </c>
      <c r="K4553">
        <v>0.61</v>
      </c>
    </row>
    <row r="4554" spans="1:11" x14ac:dyDescent="0.25">
      <c r="A4554" t="s">
        <v>722</v>
      </c>
      <c r="B4554" t="s">
        <v>511</v>
      </c>
      <c r="C4554" t="s">
        <v>512</v>
      </c>
      <c r="D4554" t="str">
        <f>Clef_répartition[[#This Row],[Code association]]&amp;"_"&amp;Clef_répartition[[#This Row],[Nom association]]</f>
        <v>ASIME_Association scolaire intercommunale de Morges et environs</v>
      </c>
      <c r="E4554">
        <f>COUNTIFS(D$2:D4554,Clef_répartition[[#This Row],[Code_Nom]],J$2:J4554,Clef_répartition[[#This Row],[Année]])</f>
        <v>7</v>
      </c>
      <c r="F4554">
        <f>IF(Clef_répartition[[#This Row],[Code_Nom]]=D4553,F4553-1,(COUNTIFS(Clef_répartition[Code_Nom],Clef_répartition[[#This Row],[Code_Nom]],Clef_répartition[Année],Clef_répartition[[#This Row],[Année]])))</f>
        <v>4</v>
      </c>
      <c r="G4554" t="str">
        <f>Clef_répartition[[#This Row],[Code_Nom]]&amp;"_"&amp;Clef_répartition[[#This Row],[Nombre]]&amp;"_"&amp;Clef_répartition[[#This Row],[Année]]</f>
        <v>ASIME_Association scolaire intercommunale de Morges et environs_7_2018</v>
      </c>
      <c r="H4554">
        <v>5645</v>
      </c>
      <c r="I4554" t="s">
        <v>235</v>
      </c>
      <c r="J4554">
        <v>2018</v>
      </c>
      <c r="K4554">
        <v>0.02</v>
      </c>
    </row>
    <row r="4555" spans="1:11" x14ac:dyDescent="0.25">
      <c r="A4555" t="s">
        <v>722</v>
      </c>
      <c r="B4555" t="s">
        <v>511</v>
      </c>
      <c r="C4555" t="s">
        <v>512</v>
      </c>
      <c r="D4555" t="str">
        <f>Clef_répartition[[#This Row],[Code association]]&amp;"_"&amp;Clef_répartition[[#This Row],[Nom association]]</f>
        <v>ASIME_Association scolaire intercommunale de Morges et environs</v>
      </c>
      <c r="E4555">
        <f>COUNTIFS(D$2:D4555,Clef_répartition[[#This Row],[Code_Nom]],J$2:J4555,Clef_répartition[[#This Row],[Année]])</f>
        <v>8</v>
      </c>
      <c r="F4555">
        <f>IF(Clef_répartition[[#This Row],[Code_Nom]]=D4554,F4554-1,(COUNTIFS(Clef_répartition[Code_Nom],Clef_répartition[[#This Row],[Code_Nom]],Clef_répartition[Année],Clef_répartition[[#This Row],[Année]])))</f>
        <v>3</v>
      </c>
      <c r="G4555" t="str">
        <f>Clef_répartition[[#This Row],[Code_Nom]]&amp;"_"&amp;Clef_répartition[[#This Row],[Nombre]]&amp;"_"&amp;Clef_répartition[[#This Row],[Année]]</f>
        <v>ASIME_Association scolaire intercommunale de Morges et environs_8_2018</v>
      </c>
      <c r="H4555">
        <v>5649</v>
      </c>
      <c r="I4555" t="s">
        <v>264</v>
      </c>
      <c r="J4555">
        <v>2018</v>
      </c>
      <c r="K4555">
        <v>0.09</v>
      </c>
    </row>
    <row r="4556" spans="1:11" x14ac:dyDescent="0.25">
      <c r="A4556" t="s">
        <v>722</v>
      </c>
      <c r="B4556" t="s">
        <v>511</v>
      </c>
      <c r="C4556" t="s">
        <v>512</v>
      </c>
      <c r="D4556" t="str">
        <f>Clef_répartition[[#This Row],[Code association]]&amp;"_"&amp;Clef_répartition[[#This Row],[Nom association]]</f>
        <v>ASIME_Association scolaire intercommunale de Morges et environs</v>
      </c>
      <c r="E4556">
        <f>COUNTIFS(D$2:D4556,Clef_répartition[[#This Row],[Code_Nom]],J$2:J4556,Clef_répartition[[#This Row],[Année]])</f>
        <v>9</v>
      </c>
      <c r="F4556">
        <f>IF(Clef_répartition[[#This Row],[Code_Nom]]=D4555,F4555-1,(COUNTIFS(Clef_répartition[Code_Nom],Clef_répartition[[#This Row],[Code_Nom]],Clef_répartition[Année],Clef_répartition[[#This Row],[Année]])))</f>
        <v>2</v>
      </c>
      <c r="G4556" t="str">
        <f>Clef_répartition[[#This Row],[Code_Nom]]&amp;"_"&amp;Clef_répartition[[#This Row],[Nombre]]&amp;"_"&amp;Clef_répartition[[#This Row],[Année]]</f>
        <v>ASIME_Association scolaire intercommunale de Morges et environs_9_2018</v>
      </c>
      <c r="H4556">
        <v>5653</v>
      </c>
      <c r="I4556" t="s">
        <v>291</v>
      </c>
      <c r="J4556">
        <v>2018</v>
      </c>
      <c r="K4556">
        <v>0.04</v>
      </c>
    </row>
    <row r="4557" spans="1:11" x14ac:dyDescent="0.25">
      <c r="A4557" t="s">
        <v>722</v>
      </c>
      <c r="B4557" t="s">
        <v>511</v>
      </c>
      <c r="C4557" t="s">
        <v>512</v>
      </c>
      <c r="D4557" t="str">
        <f>Clef_répartition[[#This Row],[Code association]]&amp;"_"&amp;Clef_répartition[[#This Row],[Nom association]]</f>
        <v>ASIME_Association scolaire intercommunale de Morges et environs</v>
      </c>
      <c r="E4557">
        <f>COUNTIFS(D$2:D4557,Clef_répartition[[#This Row],[Code_Nom]],J$2:J4557,Clef_répartition[[#This Row],[Année]])</f>
        <v>10</v>
      </c>
      <c r="F4557">
        <f>IF(Clef_répartition[[#This Row],[Code_Nom]]=D4556,F4556-1,(COUNTIFS(Clef_répartition[Code_Nom],Clef_répartition[[#This Row],[Code_Nom]],Clef_répartition[Année],Clef_répartition[[#This Row],[Année]])))</f>
        <v>1</v>
      </c>
      <c r="G4557" t="str">
        <f>Clef_répartition[[#This Row],[Code_Nom]]&amp;"_"&amp;Clef_répartition[[#This Row],[Nombre]]&amp;"_"&amp;Clef_répartition[[#This Row],[Année]]</f>
        <v>ASIME_Association scolaire intercommunale de Morges et environs_10_2018</v>
      </c>
      <c r="H4557">
        <v>5654</v>
      </c>
      <c r="I4557" t="s">
        <v>295</v>
      </c>
      <c r="J4557">
        <v>2018</v>
      </c>
      <c r="K4557">
        <v>0</v>
      </c>
    </row>
    <row r="4558" spans="1:11" x14ac:dyDescent="0.25">
      <c r="A4558" t="s">
        <v>722</v>
      </c>
      <c r="B4558" t="s">
        <v>753</v>
      </c>
      <c r="C4558" t="s">
        <v>458</v>
      </c>
      <c r="D4558" t="str">
        <f>Clef_répartition[[#This Row],[Code association]]&amp;"_"&amp;Clef_répartition[[#This Row],[Nom association]]</f>
        <v>ASIOR_Association Scolaire Intercommunale d'Orbe et région</v>
      </c>
      <c r="E4558">
        <f>COUNTIFS(D$2:D4558,Clef_répartition[[#This Row],[Code_Nom]],J$2:J4558,Clef_répartition[[#This Row],[Année]])</f>
        <v>1</v>
      </c>
      <c r="F4558">
        <f>IF(Clef_répartition[[#This Row],[Code_Nom]]=D4557,F4557-1,(COUNTIFS(Clef_répartition[Code_Nom],Clef_répartition[[#This Row],[Code_Nom]],Clef_répartition[Année],Clef_répartition[[#This Row],[Année]])))</f>
        <v>10</v>
      </c>
      <c r="G4558" t="str">
        <f>Clef_répartition[[#This Row],[Code_Nom]]&amp;"_"&amp;Clef_répartition[[#This Row],[Nombre]]&amp;"_"&amp;Clef_répartition[[#This Row],[Année]]</f>
        <v>ASIOR_Association Scolaire Intercommunale d'Orbe et région_1_2018</v>
      </c>
      <c r="H4558">
        <v>5742</v>
      </c>
      <c r="I4558" t="s">
        <v>2</v>
      </c>
      <c r="J4558">
        <v>2018</v>
      </c>
      <c r="K4558">
        <v>3.008265559132085E-2</v>
      </c>
    </row>
    <row r="4559" spans="1:11" x14ac:dyDescent="0.25">
      <c r="A4559" t="s">
        <v>722</v>
      </c>
      <c r="B4559" t="s">
        <v>753</v>
      </c>
      <c r="C4559" t="s">
        <v>458</v>
      </c>
      <c r="D4559" t="str">
        <f>Clef_répartition[[#This Row],[Code association]]&amp;"_"&amp;Clef_répartition[[#This Row],[Nom association]]</f>
        <v>ASIOR_Association Scolaire Intercommunale d'Orbe et région</v>
      </c>
      <c r="E4559">
        <f>COUNTIFS(D$2:D4559,Clef_répartition[[#This Row],[Code_Nom]],J$2:J4559,Clef_répartition[[#This Row],[Année]])</f>
        <v>2</v>
      </c>
      <c r="F4559">
        <f>IF(Clef_répartition[[#This Row],[Code_Nom]]=D4558,F4558-1,(COUNTIFS(Clef_répartition[Code_Nom],Clef_répartition[[#This Row],[Code_Nom]],Clef_répartition[Année],Clef_répartition[[#This Row],[Année]])))</f>
        <v>9</v>
      </c>
      <c r="G4559" t="str">
        <f>Clef_répartition[[#This Row],[Code_Nom]]&amp;"_"&amp;Clef_répartition[[#This Row],[Nombre]]&amp;"_"&amp;Clef_répartition[[#This Row],[Année]]</f>
        <v>ASIOR_Association Scolaire Intercommunale d'Orbe et région_2_2018</v>
      </c>
      <c r="H4559">
        <v>5743</v>
      </c>
      <c r="I4559" t="s">
        <v>6</v>
      </c>
      <c r="J4559">
        <v>2018</v>
      </c>
      <c r="K4559">
        <v>6.2061804627349774E-2</v>
      </c>
    </row>
    <row r="4560" spans="1:11" x14ac:dyDescent="0.25">
      <c r="A4560" t="s">
        <v>722</v>
      </c>
      <c r="B4560" t="s">
        <v>753</v>
      </c>
      <c r="C4560" t="s">
        <v>458</v>
      </c>
      <c r="D4560" t="str">
        <f>Clef_répartition[[#This Row],[Code association]]&amp;"_"&amp;Clef_répartition[[#This Row],[Nom association]]</f>
        <v>ASIOR_Association Scolaire Intercommunale d'Orbe et région</v>
      </c>
      <c r="E4560">
        <f>COUNTIFS(D$2:D4560,Clef_répartition[[#This Row],[Code_Nom]],J$2:J4560,Clef_répartition[[#This Row],[Année]])</f>
        <v>3</v>
      </c>
      <c r="F4560">
        <f>IF(Clef_répartition[[#This Row],[Code_Nom]]=D4559,F4559-1,(COUNTIFS(Clef_répartition[Code_Nom],Clef_répartition[[#This Row],[Code_Nom]],Clef_répartition[Année],Clef_répartition[[#This Row],[Année]])))</f>
        <v>8</v>
      </c>
      <c r="G4560" t="str">
        <f>Clef_répartition[[#This Row],[Code_Nom]]&amp;"_"&amp;Clef_répartition[[#This Row],[Nombre]]&amp;"_"&amp;Clef_répartition[[#This Row],[Année]]</f>
        <v>ASIOR_Association Scolaire Intercommunale d'Orbe et région_3_2018</v>
      </c>
      <c r="H4560">
        <v>5741</v>
      </c>
      <c r="I4560" t="s">
        <v>144</v>
      </c>
      <c r="J4560">
        <v>2018</v>
      </c>
      <c r="K4560">
        <v>1.8657744217226276E-2</v>
      </c>
    </row>
    <row r="4561" spans="1:11" x14ac:dyDescent="0.25">
      <c r="A4561" t="s">
        <v>722</v>
      </c>
      <c r="B4561" t="s">
        <v>753</v>
      </c>
      <c r="C4561" t="s">
        <v>458</v>
      </c>
      <c r="D4561" t="str">
        <f>Clef_répartition[[#This Row],[Code association]]&amp;"_"&amp;Clef_répartition[[#This Row],[Nom association]]</f>
        <v>ASIOR_Association Scolaire Intercommunale d'Orbe et région</v>
      </c>
      <c r="E4561">
        <f>COUNTIFS(D$2:D4561,Clef_répartition[[#This Row],[Code_Nom]],J$2:J4561,Clef_répartition[[#This Row],[Année]])</f>
        <v>4</v>
      </c>
      <c r="F4561">
        <f>IF(Clef_répartition[[#This Row],[Code_Nom]]=D4560,F4560-1,(COUNTIFS(Clef_répartition[Code_Nom],Clef_répartition[[#This Row],[Code_Nom]],Clef_répartition[Année],Clef_répartition[[#This Row],[Année]])))</f>
        <v>7</v>
      </c>
      <c r="G4561" t="str">
        <f>Clef_répartition[[#This Row],[Code_Nom]]&amp;"_"&amp;Clef_répartition[[#This Row],[Nombre]]&amp;"_"&amp;Clef_répartition[[#This Row],[Année]]</f>
        <v>ASIOR_Association Scolaire Intercommunale d'Orbe et région_4_2018</v>
      </c>
      <c r="H4561">
        <v>5750</v>
      </c>
      <c r="I4561" t="s">
        <v>158</v>
      </c>
      <c r="J4561">
        <v>2018</v>
      </c>
      <c r="K4561">
        <v>1.61107915008365E-2</v>
      </c>
    </row>
    <row r="4562" spans="1:11" x14ac:dyDescent="0.25">
      <c r="A4562" t="s">
        <v>722</v>
      </c>
      <c r="B4562" t="s">
        <v>753</v>
      </c>
      <c r="C4562" t="s">
        <v>458</v>
      </c>
      <c r="D4562" t="str">
        <f>Clef_répartition[[#This Row],[Code association]]&amp;"_"&amp;Clef_répartition[[#This Row],[Nom association]]</f>
        <v>ASIOR_Association Scolaire Intercommunale d'Orbe et région</v>
      </c>
      <c r="E4562">
        <f>COUNTIFS(D$2:D4562,Clef_répartition[[#This Row],[Code_Nom]],J$2:J4562,Clef_répartition[[#This Row],[Année]])</f>
        <v>5</v>
      </c>
      <c r="F4562">
        <f>IF(Clef_répartition[[#This Row],[Code_Nom]]=D4561,F4561-1,(COUNTIFS(Clef_répartition[Code_Nom],Clef_répartition[[#This Row],[Code_Nom]],Clef_répartition[Année],Clef_répartition[[#This Row],[Année]])))</f>
        <v>6</v>
      </c>
      <c r="G4562" t="str">
        <f>Clef_répartition[[#This Row],[Code_Nom]]&amp;"_"&amp;Clef_répartition[[#This Row],[Nombre]]&amp;"_"&amp;Clef_répartition[[#This Row],[Année]]</f>
        <v>ASIOR_Association Scolaire Intercommunale d'Orbe et région_5_2018</v>
      </c>
      <c r="H4562">
        <v>5755</v>
      </c>
      <c r="I4562" t="s">
        <v>160</v>
      </c>
      <c r="J4562">
        <v>2018</v>
      </c>
      <c r="K4562">
        <v>3.7656749911225681E-2</v>
      </c>
    </row>
    <row r="4563" spans="1:11" x14ac:dyDescent="0.25">
      <c r="A4563" t="s">
        <v>722</v>
      </c>
      <c r="B4563" t="s">
        <v>753</v>
      </c>
      <c r="C4563" t="s">
        <v>458</v>
      </c>
      <c r="D4563" t="str">
        <f>Clef_répartition[[#This Row],[Code association]]&amp;"_"&amp;Clef_répartition[[#This Row],[Nom association]]</f>
        <v>ASIOR_Association Scolaire Intercommunale d'Orbe et région</v>
      </c>
      <c r="E4563">
        <f>COUNTIFS(D$2:D4563,Clef_répartition[[#This Row],[Code_Nom]],J$2:J4563,Clef_répartition[[#This Row],[Année]])</f>
        <v>6</v>
      </c>
      <c r="F4563">
        <f>IF(Clef_répartition[[#This Row],[Code_Nom]]=D4562,F4562-1,(COUNTIFS(Clef_répartition[Code_Nom],Clef_répartition[[#This Row],[Code_Nom]],Clef_répartition[Année],Clef_répartition[[#This Row],[Année]])))</f>
        <v>5</v>
      </c>
      <c r="G4563" t="str">
        <f>Clef_répartition[[#This Row],[Code_Nom]]&amp;"_"&amp;Clef_répartition[[#This Row],[Nombre]]&amp;"_"&amp;Clef_répartition[[#This Row],[Année]]</f>
        <v>ASIOR_Association Scolaire Intercommunale d'Orbe et région_6_2018</v>
      </c>
      <c r="H4563">
        <v>5756</v>
      </c>
      <c r="I4563" t="s">
        <v>185</v>
      </c>
      <c r="J4563">
        <v>2018</v>
      </c>
      <c r="K4563">
        <v>5.3763270214982728E-2</v>
      </c>
    </row>
    <row r="4564" spans="1:11" x14ac:dyDescent="0.25">
      <c r="A4564" t="s">
        <v>722</v>
      </c>
      <c r="B4564" t="s">
        <v>753</v>
      </c>
      <c r="C4564" t="s">
        <v>458</v>
      </c>
      <c r="D4564" t="str">
        <f>Clef_répartition[[#This Row],[Code association]]&amp;"_"&amp;Clef_répartition[[#This Row],[Nom association]]</f>
        <v>ASIOR_Association Scolaire Intercommunale d'Orbe et région</v>
      </c>
      <c r="E4564">
        <f>COUNTIFS(D$2:D4564,Clef_répartition[[#This Row],[Code_Nom]],J$2:J4564,Clef_répartition[[#This Row],[Année]])</f>
        <v>7</v>
      </c>
      <c r="F4564">
        <f>IF(Clef_répartition[[#This Row],[Code_Nom]]=D4563,F4563-1,(COUNTIFS(Clef_répartition[Code_Nom],Clef_répartition[[#This Row],[Code_Nom]],Clef_répartition[Année],Clef_répartition[[#This Row],[Année]])))</f>
        <v>4</v>
      </c>
      <c r="G4564" t="str">
        <f>Clef_répartition[[#This Row],[Code_Nom]]&amp;"_"&amp;Clef_répartition[[#This Row],[Nombre]]&amp;"_"&amp;Clef_répartition[[#This Row],[Année]]</f>
        <v>ASIOR_Association Scolaire Intercommunale d'Orbe et région_7_2018</v>
      </c>
      <c r="H4564">
        <v>5757</v>
      </c>
      <c r="I4564" t="s">
        <v>201</v>
      </c>
      <c r="J4564">
        <v>2018</v>
      </c>
      <c r="K4564">
        <v>0.6581241857864123</v>
      </c>
    </row>
    <row r="4565" spans="1:11" x14ac:dyDescent="0.25">
      <c r="A4565" t="s">
        <v>722</v>
      </c>
      <c r="B4565" t="s">
        <v>753</v>
      </c>
      <c r="C4565" t="s">
        <v>458</v>
      </c>
      <c r="D4565" t="str">
        <f>Clef_répartition[[#This Row],[Code association]]&amp;"_"&amp;Clef_répartition[[#This Row],[Nom association]]</f>
        <v>ASIOR_Association Scolaire Intercommunale d'Orbe et région</v>
      </c>
      <c r="E4565">
        <f>COUNTIFS(D$2:D4565,Clef_répartition[[#This Row],[Code_Nom]],J$2:J4565,Clef_répartition[[#This Row],[Année]])</f>
        <v>8</v>
      </c>
      <c r="F4565">
        <f>IF(Clef_répartition[[#This Row],[Code_Nom]]=D4564,F4564-1,(COUNTIFS(Clef_répartition[Code_Nom],Clef_répartition[[#This Row],[Code_Nom]],Clef_répartition[Année],Clef_répartition[[#This Row],[Année]])))</f>
        <v>3</v>
      </c>
      <c r="G4565" t="str">
        <f>Clef_répartition[[#This Row],[Code_Nom]]&amp;"_"&amp;Clef_répartition[[#This Row],[Nombre]]&amp;"_"&amp;Clef_répartition[[#This Row],[Année]]</f>
        <v>ASIOR_Association Scolaire Intercommunale d'Orbe et région_8_2018</v>
      </c>
      <c r="H4565">
        <v>5760</v>
      </c>
      <c r="I4565" t="s">
        <v>227</v>
      </c>
      <c r="J4565">
        <v>2018</v>
      </c>
      <c r="K4565">
        <v>4.4706996761219885E-2</v>
      </c>
    </row>
    <row r="4566" spans="1:11" x14ac:dyDescent="0.25">
      <c r="A4566" t="s">
        <v>722</v>
      </c>
      <c r="B4566" t="s">
        <v>753</v>
      </c>
      <c r="C4566" t="s">
        <v>458</v>
      </c>
      <c r="D4566" t="str">
        <f>Clef_répartition[[#This Row],[Code association]]&amp;"_"&amp;Clef_répartition[[#This Row],[Nom association]]</f>
        <v>ASIOR_Association Scolaire Intercommunale d'Orbe et région</v>
      </c>
      <c r="E4566">
        <f>COUNTIFS(D$2:D4566,Clef_répartition[[#This Row],[Code_Nom]],J$2:J4566,Clef_répartition[[#This Row],[Année]])</f>
        <v>9</v>
      </c>
      <c r="F4566">
        <f>IF(Clef_répartition[[#This Row],[Code_Nom]]=D4565,F4565-1,(COUNTIFS(Clef_répartition[Code_Nom],Clef_répartition[[#This Row],[Code_Nom]],Clef_répartition[Année],Clef_répartition[[#This Row],[Année]])))</f>
        <v>2</v>
      </c>
      <c r="G4566" t="str">
        <f>Clef_répartition[[#This Row],[Code_Nom]]&amp;"_"&amp;Clef_répartition[[#This Row],[Nombre]]&amp;"_"&amp;Clef_répartition[[#This Row],[Année]]</f>
        <v>ASIOR_Association Scolaire Intercommunale d'Orbe et région_9_2018</v>
      </c>
      <c r="H4566">
        <v>5762</v>
      </c>
      <c r="I4566" t="s">
        <v>253</v>
      </c>
      <c r="J4566">
        <v>2018</v>
      </c>
      <c r="K4566">
        <v>1.258084479837006E-2</v>
      </c>
    </row>
    <row r="4567" spans="1:11" x14ac:dyDescent="0.25">
      <c r="A4567" t="s">
        <v>722</v>
      </c>
      <c r="B4567" t="s">
        <v>753</v>
      </c>
      <c r="C4567" t="s">
        <v>458</v>
      </c>
      <c r="D4567" t="str">
        <f>Clef_répartition[[#This Row],[Code association]]&amp;"_"&amp;Clef_répartition[[#This Row],[Nom association]]</f>
        <v>ASIOR_Association Scolaire Intercommunale d'Orbe et région</v>
      </c>
      <c r="E4567">
        <f>COUNTIFS(D$2:D4567,Clef_répartition[[#This Row],[Code_Nom]],J$2:J4567,Clef_répartition[[#This Row],[Année]])</f>
        <v>10</v>
      </c>
      <c r="F4567">
        <f>IF(Clef_répartition[[#This Row],[Code_Nom]]=D4566,F4566-1,(COUNTIFS(Clef_répartition[Code_Nom],Clef_répartition[[#This Row],[Code_Nom]],Clef_répartition[Année],Clef_répartition[[#This Row],[Année]])))</f>
        <v>1</v>
      </c>
      <c r="G4567" t="str">
        <f>Clef_répartition[[#This Row],[Code_Nom]]&amp;"_"&amp;Clef_répartition[[#This Row],[Nombre]]&amp;"_"&amp;Clef_répartition[[#This Row],[Année]]</f>
        <v>ASIOR_Association Scolaire Intercommunale d'Orbe et région_10_2018</v>
      </c>
      <c r="H4567">
        <v>5763</v>
      </c>
      <c r="I4567" t="s">
        <v>272</v>
      </c>
      <c r="J4567">
        <v>2018</v>
      </c>
      <c r="K4567">
        <v>6.6254956591055875E-2</v>
      </c>
    </row>
    <row r="4568" spans="1:11" x14ac:dyDescent="0.25">
      <c r="A4568" t="s">
        <v>722</v>
      </c>
      <c r="B4568" t="s">
        <v>664</v>
      </c>
      <c r="C4568" t="s">
        <v>665</v>
      </c>
      <c r="D4568" t="str">
        <f>Clef_répartition[[#This Row],[Code association]]&amp;"_"&amp;Clef_répartition[[#This Row],[Nom association]]</f>
        <v>ASIPE Payerne_Association scolaire intercommunale de Payerne et environs</v>
      </c>
      <c r="E4568">
        <f>COUNTIFS(D$2:D4568,Clef_répartition[[#This Row],[Code_Nom]],J$2:J4568,Clef_répartition[[#This Row],[Année]])</f>
        <v>1</v>
      </c>
      <c r="F4568">
        <f>IF(Clef_répartition[[#This Row],[Code_Nom]]=D4567,F4567-1,(COUNTIFS(Clef_répartition[Code_Nom],Clef_répartition[[#This Row],[Code_Nom]],Clef_répartition[Année],Clef_répartition[[#This Row],[Année]])))</f>
        <v>6</v>
      </c>
      <c r="G4568" t="str">
        <f>Clef_répartition[[#This Row],[Code_Nom]]&amp;"_"&amp;Clef_répartition[[#This Row],[Nombre]]&amp;"_"&amp;Clef_répartition[[#This Row],[Année]]</f>
        <v>ASIPE Payerne_Association scolaire intercommunale de Payerne et environs_1_2018</v>
      </c>
      <c r="H4568">
        <v>5813</v>
      </c>
      <c r="I4568" t="s">
        <v>65</v>
      </c>
      <c r="J4568">
        <v>2018</v>
      </c>
      <c r="K4568">
        <v>2.7799999999999998E-2</v>
      </c>
    </row>
    <row r="4569" spans="1:11" x14ac:dyDescent="0.25">
      <c r="A4569" t="s">
        <v>722</v>
      </c>
      <c r="B4569" t="s">
        <v>664</v>
      </c>
      <c r="C4569" t="s">
        <v>665</v>
      </c>
      <c r="D4569" t="str">
        <f>Clef_répartition[[#This Row],[Code association]]&amp;"_"&amp;Clef_répartition[[#This Row],[Nom association]]</f>
        <v>ASIPE Payerne_Association scolaire intercommunale de Payerne et environs</v>
      </c>
      <c r="E4569">
        <f>COUNTIFS(D$2:D4569,Clef_répartition[[#This Row],[Code_Nom]],J$2:J4569,Clef_répartition[[#This Row],[Année]])</f>
        <v>2</v>
      </c>
      <c r="F4569">
        <f>IF(Clef_répartition[[#This Row],[Code_Nom]]=D4568,F4568-1,(COUNTIFS(Clef_répartition[Code_Nom],Clef_répartition[[#This Row],[Code_Nom]],Clef_répartition[Année],Clef_répartition[[#This Row],[Année]])))</f>
        <v>5</v>
      </c>
      <c r="G4569" t="str">
        <f>Clef_répartition[[#This Row],[Code_Nom]]&amp;"_"&amp;Clef_répartition[[#This Row],[Nombre]]&amp;"_"&amp;Clef_répartition[[#This Row],[Année]]</f>
        <v>ASIPE Payerne_Association scolaire intercommunale de Payerne et environs_2_2018</v>
      </c>
      <c r="H4569">
        <v>5816</v>
      </c>
      <c r="I4569" t="s">
        <v>76</v>
      </c>
      <c r="J4569">
        <v>2018</v>
      </c>
      <c r="K4569">
        <v>0.1578</v>
      </c>
    </row>
    <row r="4570" spans="1:11" x14ac:dyDescent="0.25">
      <c r="A4570" t="s">
        <v>722</v>
      </c>
      <c r="B4570" t="s">
        <v>664</v>
      </c>
      <c r="C4570" t="s">
        <v>665</v>
      </c>
      <c r="D4570" t="str">
        <f>Clef_répartition[[#This Row],[Code association]]&amp;"_"&amp;Clef_répartition[[#This Row],[Nom association]]</f>
        <v>ASIPE Payerne_Association scolaire intercommunale de Payerne et environs</v>
      </c>
      <c r="E4570">
        <f>COUNTIFS(D$2:D4570,Clef_répartition[[#This Row],[Code_Nom]],J$2:J4570,Clef_répartition[[#This Row],[Année]])</f>
        <v>3</v>
      </c>
      <c r="F4570">
        <f>IF(Clef_répartition[[#This Row],[Code_Nom]]=D4569,F4569-1,(COUNTIFS(Clef_répartition[Code_Nom],Clef_répartition[[#This Row],[Code_Nom]],Clef_répartition[Année],Clef_répartition[[#This Row],[Année]])))</f>
        <v>4</v>
      </c>
      <c r="G4570" t="str">
        <f>Clef_répartition[[#This Row],[Code_Nom]]&amp;"_"&amp;Clef_répartition[[#This Row],[Nombre]]&amp;"_"&amp;Clef_répartition[[#This Row],[Année]]</f>
        <v>ASIPE Payerne_Association scolaire intercommunale de Payerne et environs_3_2018</v>
      </c>
      <c r="H4570">
        <v>5817</v>
      </c>
      <c r="I4570" t="s">
        <v>130</v>
      </c>
      <c r="J4570">
        <v>2018</v>
      </c>
      <c r="K4570">
        <v>6.2899999999999998E-2</v>
      </c>
    </row>
    <row r="4571" spans="1:11" x14ac:dyDescent="0.25">
      <c r="A4571" t="s">
        <v>722</v>
      </c>
      <c r="B4571" t="s">
        <v>664</v>
      </c>
      <c r="C4571" t="s">
        <v>665</v>
      </c>
      <c r="D4571" t="str">
        <f>Clef_répartition[[#This Row],[Code association]]&amp;"_"&amp;Clef_répartition[[#This Row],[Nom association]]</f>
        <v>ASIPE Payerne_Association scolaire intercommunale de Payerne et environs</v>
      </c>
      <c r="E4571">
        <f>COUNTIFS(D$2:D4571,Clef_répartition[[#This Row],[Code_Nom]],J$2:J4571,Clef_répartition[[#This Row],[Année]])</f>
        <v>4</v>
      </c>
      <c r="F4571">
        <f>IF(Clef_répartition[[#This Row],[Code_Nom]]=D4570,F4570-1,(COUNTIFS(Clef_répartition[Code_Nom],Clef_répartition[[#This Row],[Code_Nom]],Clef_répartition[Année],Clef_répartition[[#This Row],[Année]])))</f>
        <v>3</v>
      </c>
      <c r="G4571" t="str">
        <f>Clef_répartition[[#This Row],[Code_Nom]]&amp;"_"&amp;Clef_répartition[[#This Row],[Nombre]]&amp;"_"&amp;Clef_répartition[[#This Row],[Année]]</f>
        <v>ASIPE Payerne_Association scolaire intercommunale de Payerne et environs_4_2018</v>
      </c>
      <c r="H4571">
        <v>5821</v>
      </c>
      <c r="I4571" t="s">
        <v>177</v>
      </c>
      <c r="J4571">
        <v>2018</v>
      </c>
      <c r="K4571">
        <v>2.29E-2</v>
      </c>
    </row>
    <row r="4572" spans="1:11" x14ac:dyDescent="0.25">
      <c r="A4572" t="s">
        <v>722</v>
      </c>
      <c r="B4572" t="s">
        <v>664</v>
      </c>
      <c r="C4572" t="s">
        <v>665</v>
      </c>
      <c r="D4572" t="str">
        <f>Clef_répartition[[#This Row],[Code association]]&amp;"_"&amp;Clef_répartition[[#This Row],[Nom association]]</f>
        <v>ASIPE Payerne_Association scolaire intercommunale de Payerne et environs</v>
      </c>
      <c r="E4572">
        <f>COUNTIFS(D$2:D4572,Clef_répartition[[#This Row],[Code_Nom]],J$2:J4572,Clef_répartition[[#This Row],[Année]])</f>
        <v>5</v>
      </c>
      <c r="F4572">
        <f>IF(Clef_répartition[[#This Row],[Code_Nom]]=D4571,F4571-1,(COUNTIFS(Clef_répartition[Code_Nom],Clef_répartition[[#This Row],[Code_Nom]],Clef_répartition[Année],Clef_répartition[[#This Row],[Année]])))</f>
        <v>2</v>
      </c>
      <c r="G4572" t="str">
        <f>Clef_répartition[[#This Row],[Code_Nom]]&amp;"_"&amp;Clef_répartition[[#This Row],[Nombre]]&amp;"_"&amp;Clef_répartition[[#This Row],[Année]]</f>
        <v>ASIPE Payerne_Association scolaire intercommunale de Payerne et environs_5_2018</v>
      </c>
      <c r="H4572">
        <v>5822</v>
      </c>
      <c r="I4572" t="s">
        <v>211</v>
      </c>
      <c r="J4572">
        <v>2018</v>
      </c>
      <c r="K4572">
        <v>0.63970000000000005</v>
      </c>
    </row>
    <row r="4573" spans="1:11" x14ac:dyDescent="0.25">
      <c r="A4573" t="s">
        <v>722</v>
      </c>
      <c r="B4573" t="s">
        <v>664</v>
      </c>
      <c r="C4573" t="s">
        <v>665</v>
      </c>
      <c r="D4573" t="str">
        <f>Clef_répartition[[#This Row],[Code association]]&amp;"_"&amp;Clef_répartition[[#This Row],[Nom association]]</f>
        <v>ASIPE Payerne_Association scolaire intercommunale de Payerne et environs</v>
      </c>
      <c r="E4573">
        <f>COUNTIFS(D$2:D4573,Clef_répartition[[#This Row],[Code_Nom]],J$2:J4573,Clef_répartition[[#This Row],[Année]])</f>
        <v>6</v>
      </c>
      <c r="F4573">
        <f>IF(Clef_répartition[[#This Row],[Code_Nom]]=D4572,F4572-1,(COUNTIFS(Clef_répartition[Code_Nom],Clef_répartition[[#This Row],[Code_Nom]],Clef_répartition[Année],Clef_répartition[[#This Row],[Année]])))</f>
        <v>1</v>
      </c>
      <c r="G4573" t="str">
        <f>Clef_répartition[[#This Row],[Code_Nom]]&amp;"_"&amp;Clef_répartition[[#This Row],[Nombre]]&amp;"_"&amp;Clef_répartition[[#This Row],[Année]]</f>
        <v>ASIPE Payerne_Association scolaire intercommunale de Payerne et environs_6_2018</v>
      </c>
      <c r="H4573">
        <v>5827</v>
      </c>
      <c r="I4573" t="s">
        <v>266</v>
      </c>
      <c r="J4573">
        <v>2018</v>
      </c>
      <c r="K4573">
        <v>2.0199999999999999E-2</v>
      </c>
    </row>
    <row r="4574" spans="1:11" x14ac:dyDescent="0.25">
      <c r="A4574" t="s">
        <v>722</v>
      </c>
      <c r="B4574" t="s">
        <v>497</v>
      </c>
      <c r="C4574" t="s">
        <v>498</v>
      </c>
      <c r="D4574" t="str">
        <f>Clef_répartition[[#This Row],[Code association]]&amp;"_"&amp;Clef_répartition[[#This Row],[Nom association]]</f>
        <v>ASIPE PdE_Association scolaire intercommunale du Pays-d'Enhaut</v>
      </c>
      <c r="E4574">
        <f>COUNTIFS(D$2:D4574,Clef_répartition[[#This Row],[Code_Nom]],J$2:J4574,Clef_répartition[[#This Row],[Année]])</f>
        <v>1</v>
      </c>
      <c r="F4574">
        <f>IF(Clef_répartition[[#This Row],[Code_Nom]]=D4573,F4573-1,(COUNTIFS(Clef_répartition[Code_Nom],Clef_répartition[[#This Row],[Code_Nom]],Clef_répartition[Année],Clef_répartition[[#This Row],[Année]])))</f>
        <v>3</v>
      </c>
      <c r="G4574" t="str">
        <f>Clef_répartition[[#This Row],[Code_Nom]]&amp;"_"&amp;Clef_répartition[[#This Row],[Nombre]]&amp;"_"&amp;Clef_répartition[[#This Row],[Année]]</f>
        <v>ASIPE PdE_Association scolaire intercommunale du Pays-d'Enhaut_1_2018</v>
      </c>
      <c r="H4574">
        <v>5841</v>
      </c>
      <c r="I4574" t="s">
        <v>51</v>
      </c>
      <c r="J4574">
        <v>2018</v>
      </c>
      <c r="K4574">
        <v>0.71</v>
      </c>
    </row>
    <row r="4575" spans="1:11" x14ac:dyDescent="0.25">
      <c r="A4575" t="s">
        <v>722</v>
      </c>
      <c r="B4575" t="s">
        <v>497</v>
      </c>
      <c r="C4575" t="s">
        <v>498</v>
      </c>
      <c r="D4575" t="str">
        <f>Clef_répartition[[#This Row],[Code association]]&amp;"_"&amp;Clef_répartition[[#This Row],[Nom association]]</f>
        <v>ASIPE PdE_Association scolaire intercommunale du Pays-d'Enhaut</v>
      </c>
      <c r="E4575">
        <f>COUNTIFS(D$2:D4575,Clef_répartition[[#This Row],[Code_Nom]],J$2:J4575,Clef_répartition[[#This Row],[Année]])</f>
        <v>2</v>
      </c>
      <c r="F4575">
        <f>IF(Clef_répartition[[#This Row],[Code_Nom]]=D4574,F4574-1,(COUNTIFS(Clef_répartition[Code_Nom],Clef_répartition[[#This Row],[Code_Nom]],Clef_répartition[Année],Clef_répartition[[#This Row],[Année]])))</f>
        <v>2</v>
      </c>
      <c r="G4575" t="str">
        <f>Clef_répartition[[#This Row],[Code_Nom]]&amp;"_"&amp;Clef_répartition[[#This Row],[Nombre]]&amp;"_"&amp;Clef_répartition[[#This Row],[Année]]</f>
        <v>ASIPE PdE_Association scolaire intercommunale du Pays-d'Enhaut_2_2018</v>
      </c>
      <c r="H4575">
        <v>5842</v>
      </c>
      <c r="I4575" t="s">
        <v>238</v>
      </c>
      <c r="J4575">
        <v>2018</v>
      </c>
      <c r="K4575">
        <v>0.12</v>
      </c>
    </row>
    <row r="4576" spans="1:11" x14ac:dyDescent="0.25">
      <c r="A4576" t="s">
        <v>722</v>
      </c>
      <c r="B4576" t="s">
        <v>497</v>
      </c>
      <c r="C4576" t="s">
        <v>498</v>
      </c>
      <c r="D4576" t="str">
        <f>Clef_répartition[[#This Row],[Code association]]&amp;"_"&amp;Clef_répartition[[#This Row],[Nom association]]</f>
        <v>ASIPE PdE_Association scolaire intercommunale du Pays-d'Enhaut</v>
      </c>
      <c r="E4576">
        <f>COUNTIFS(D$2:D4576,Clef_répartition[[#This Row],[Code_Nom]],J$2:J4576,Clef_répartition[[#This Row],[Année]])</f>
        <v>3</v>
      </c>
      <c r="F4576">
        <f>IF(Clef_répartition[[#This Row],[Code_Nom]]=D4575,F4575-1,(COUNTIFS(Clef_répartition[Code_Nom],Clef_répartition[[#This Row],[Code_Nom]],Clef_répartition[Année],Clef_répartition[[#This Row],[Année]])))</f>
        <v>1</v>
      </c>
      <c r="G4576" t="str">
        <f>Clef_répartition[[#This Row],[Code_Nom]]&amp;"_"&amp;Clef_répartition[[#This Row],[Nombre]]&amp;"_"&amp;Clef_répartition[[#This Row],[Année]]</f>
        <v>ASIPE PdE_Association scolaire intercommunale du Pays-d'Enhaut_3_2018</v>
      </c>
      <c r="H4576">
        <v>5843</v>
      </c>
      <c r="I4576" t="s">
        <v>239</v>
      </c>
      <c r="J4576">
        <v>2018</v>
      </c>
      <c r="K4576">
        <v>0.17</v>
      </c>
    </row>
    <row r="4577" spans="1:11" x14ac:dyDescent="0.25">
      <c r="A4577" t="s">
        <v>722</v>
      </c>
      <c r="B4577" t="s">
        <v>602</v>
      </c>
      <c r="C4577" t="s">
        <v>603</v>
      </c>
      <c r="D4577" t="str">
        <f>Clef_répartition[[#This Row],[Code association]]&amp;"_"&amp;Clef_répartition[[#This Row],[Nom association]]</f>
        <v>ASIRE_Association scolaire intercommunale de la région d'Echallens</v>
      </c>
      <c r="E4577">
        <f>COUNTIFS(D$2:D4577,Clef_répartition[[#This Row],[Code_Nom]],J$2:J4577,Clef_répartition[[#This Row],[Année]])</f>
        <v>1</v>
      </c>
      <c r="F4577">
        <f>IF(Clef_répartition[[#This Row],[Code_Nom]]=D4576,F4576-1,(COUNTIFS(Clef_répartition[Code_Nom],Clef_répartition[[#This Row],[Code_Nom]],Clef_répartition[Année],Clef_répartition[[#This Row],[Année]])))</f>
        <v>26</v>
      </c>
      <c r="G4577" t="str">
        <f>Clef_répartition[[#This Row],[Code_Nom]]&amp;"_"&amp;Clef_répartition[[#This Row],[Nombre]]&amp;"_"&amp;Clef_répartition[[#This Row],[Année]]</f>
        <v>ASIRE_Association scolaire intercommunale de la région d'Echallens_1_2018</v>
      </c>
      <c r="H4577">
        <v>5511</v>
      </c>
      <c r="I4577" t="s">
        <v>8</v>
      </c>
      <c r="J4577">
        <v>2018</v>
      </c>
      <c r="K4577">
        <v>5.6277820956687631E-2</v>
      </c>
    </row>
    <row r="4578" spans="1:11" x14ac:dyDescent="0.25">
      <c r="A4578" t="s">
        <v>722</v>
      </c>
      <c r="B4578" t="s">
        <v>602</v>
      </c>
      <c r="C4578" t="s">
        <v>603</v>
      </c>
      <c r="D4578" t="str">
        <f>Clef_répartition[[#This Row],[Code association]]&amp;"_"&amp;Clef_répartition[[#This Row],[Nom association]]</f>
        <v>ASIRE_Association scolaire intercommunale de la région d'Echallens</v>
      </c>
      <c r="E4578">
        <f>COUNTIFS(D$2:D4578,Clef_répartition[[#This Row],[Code_Nom]],J$2:J4578,Clef_répartition[[#This Row],[Année]])</f>
        <v>2</v>
      </c>
      <c r="F4578">
        <f>IF(Clef_répartition[[#This Row],[Code_Nom]]=D4577,F4577-1,(COUNTIFS(Clef_répartition[Code_Nom],Clef_répartition[[#This Row],[Code_Nom]],Clef_répartition[Année],Clef_répartition[[#This Row],[Année]])))</f>
        <v>25</v>
      </c>
      <c r="G4578" t="str">
        <f>Clef_répartition[[#This Row],[Code_Nom]]&amp;"_"&amp;Clef_répartition[[#This Row],[Nombre]]&amp;"_"&amp;Clef_répartition[[#This Row],[Année]]</f>
        <v>ASIRE_Association scolaire intercommunale de la région d'Echallens_2_2018</v>
      </c>
      <c r="H4578">
        <v>5512</v>
      </c>
      <c r="I4578" t="s">
        <v>19</v>
      </c>
      <c r="J4578">
        <v>2018</v>
      </c>
      <c r="K4578">
        <v>4.3771638521868154E-2</v>
      </c>
    </row>
    <row r="4579" spans="1:11" x14ac:dyDescent="0.25">
      <c r="A4579" t="s">
        <v>722</v>
      </c>
      <c r="B4579" t="s">
        <v>602</v>
      </c>
      <c r="C4579" t="s">
        <v>603</v>
      </c>
      <c r="D4579" t="str">
        <f>Clef_répartition[[#This Row],[Code association]]&amp;"_"&amp;Clef_répartition[[#This Row],[Nom association]]</f>
        <v>ASIRE_Association scolaire intercommunale de la région d'Echallens</v>
      </c>
      <c r="E4579">
        <f>COUNTIFS(D$2:D4579,Clef_répartition[[#This Row],[Code_Nom]],J$2:J4579,Clef_répartition[[#This Row],[Année]])</f>
        <v>3</v>
      </c>
      <c r="F4579">
        <f>IF(Clef_répartition[[#This Row],[Code_Nom]]=D4578,F4578-1,(COUNTIFS(Clef_répartition[Code_Nom],Clef_répartition[[#This Row],[Code_Nom]],Clef_répartition[Année],Clef_répartition[[#This Row],[Année]])))</f>
        <v>24</v>
      </c>
      <c r="G4579" t="str">
        <f>Clef_répartition[[#This Row],[Code_Nom]]&amp;"_"&amp;Clef_répartition[[#This Row],[Nombre]]&amp;"_"&amp;Clef_répartition[[#This Row],[Année]]</f>
        <v>ASIRE_Association scolaire intercommunale de la région d'Echallens_3_2018</v>
      </c>
      <c r="H4579">
        <v>5471</v>
      </c>
      <c r="I4579" t="s">
        <v>21</v>
      </c>
      <c r="J4579">
        <v>2018</v>
      </c>
      <c r="K4579">
        <v>2.091429378930262E-2</v>
      </c>
    </row>
    <row r="4580" spans="1:11" x14ac:dyDescent="0.25">
      <c r="A4580" t="s">
        <v>722</v>
      </c>
      <c r="B4580" t="s">
        <v>602</v>
      </c>
      <c r="C4580" t="s">
        <v>603</v>
      </c>
      <c r="D4580" t="str">
        <f>Clef_répartition[[#This Row],[Code association]]&amp;"_"&amp;Clef_répartition[[#This Row],[Nom association]]</f>
        <v>ASIRE_Association scolaire intercommunale de la région d'Echallens</v>
      </c>
      <c r="E4580">
        <f>COUNTIFS(D$2:D4580,Clef_répartition[[#This Row],[Code_Nom]],J$2:J4580,Clef_répartition[[#This Row],[Année]])</f>
        <v>4</v>
      </c>
      <c r="F4580">
        <f>IF(Clef_répartition[[#This Row],[Code_Nom]]=D4579,F4579-1,(COUNTIFS(Clef_répartition[Code_Nom],Clef_répartition[[#This Row],[Code_Nom]],Clef_répartition[Année],Clef_répartition[[#This Row],[Année]])))</f>
        <v>23</v>
      </c>
      <c r="G4580" t="str">
        <f>Clef_répartition[[#This Row],[Code_Nom]]&amp;"_"&amp;Clef_répartition[[#This Row],[Nombre]]&amp;"_"&amp;Clef_répartition[[#This Row],[Année]]</f>
        <v>ASIRE_Association scolaire intercommunale de la région d'Echallens_4_2018</v>
      </c>
      <c r="H4580">
        <v>5903</v>
      </c>
      <c r="I4580" t="s">
        <v>24</v>
      </c>
      <c r="J4580">
        <v>2018</v>
      </c>
      <c r="K4580">
        <v>7.948844767893733E-3</v>
      </c>
    </row>
    <row r="4581" spans="1:11" x14ac:dyDescent="0.25">
      <c r="A4581" t="s">
        <v>722</v>
      </c>
      <c r="B4581" t="s">
        <v>602</v>
      </c>
      <c r="C4581" t="s">
        <v>603</v>
      </c>
      <c r="D4581" t="str">
        <f>Clef_répartition[[#This Row],[Code association]]&amp;"_"&amp;Clef_répartition[[#This Row],[Nom association]]</f>
        <v>ASIRE_Association scolaire intercommunale de la région d'Echallens</v>
      </c>
      <c r="E4581">
        <f>COUNTIFS(D$2:D4581,Clef_répartition[[#This Row],[Code_Nom]],J$2:J4581,Clef_répartition[[#This Row],[Année]])</f>
        <v>5</v>
      </c>
      <c r="F4581">
        <f>IF(Clef_répartition[[#This Row],[Code_Nom]]=D4580,F4580-1,(COUNTIFS(Clef_répartition[Code_Nom],Clef_répartition[[#This Row],[Code_Nom]],Clef_répartition[Année],Clef_répartition[[#This Row],[Année]])))</f>
        <v>22</v>
      </c>
      <c r="G4581" t="str">
        <f>Clef_répartition[[#This Row],[Code_Nom]]&amp;"_"&amp;Clef_répartition[[#This Row],[Nombre]]&amp;"_"&amp;Clef_répartition[[#This Row],[Année]]</f>
        <v>ASIRE_Association scolaire intercommunale de la région d'Echallens_5_2018</v>
      </c>
      <c r="H4581">
        <v>5514</v>
      </c>
      <c r="I4581" t="s">
        <v>30</v>
      </c>
      <c r="J4581">
        <v>2018</v>
      </c>
      <c r="K4581">
        <v>4.5856002261004739E-2</v>
      </c>
    </row>
    <row r="4582" spans="1:11" x14ac:dyDescent="0.25">
      <c r="A4582" t="s">
        <v>722</v>
      </c>
      <c r="B4582" t="s">
        <v>602</v>
      </c>
      <c r="C4582" t="s">
        <v>603</v>
      </c>
      <c r="D4582" t="str">
        <f>Clef_répartition[[#This Row],[Code association]]&amp;"_"&amp;Clef_répartition[[#This Row],[Nom association]]</f>
        <v>ASIRE_Association scolaire intercommunale de la région d'Echallens</v>
      </c>
      <c r="E4582">
        <f>COUNTIFS(D$2:D4582,Clef_répartition[[#This Row],[Code_Nom]],J$2:J4582,Clef_répartition[[#This Row],[Année]])</f>
        <v>6</v>
      </c>
      <c r="F4582">
        <f>IF(Clef_répartition[[#This Row],[Code_Nom]]=D4581,F4581-1,(COUNTIFS(Clef_répartition[Code_Nom],Clef_répartition[[#This Row],[Code_Nom]],Clef_répartition[Année],Clef_répartition[[#This Row],[Année]])))</f>
        <v>21</v>
      </c>
      <c r="G4582" t="str">
        <f>Clef_répartition[[#This Row],[Code_Nom]]&amp;"_"&amp;Clef_répartition[[#This Row],[Nombre]]&amp;"_"&amp;Clef_répartition[[#This Row],[Année]]</f>
        <v>ASIRE_Association scolaire intercommunale de la région d'Echallens_6_2018</v>
      </c>
      <c r="H4582">
        <v>5661</v>
      </c>
      <c r="I4582" t="s">
        <v>32</v>
      </c>
      <c r="J4582">
        <v>2018</v>
      </c>
      <c r="K4582">
        <v>1.3566028403871971E-2</v>
      </c>
    </row>
    <row r="4583" spans="1:11" x14ac:dyDescent="0.25">
      <c r="A4583" t="s">
        <v>722</v>
      </c>
      <c r="B4583" t="s">
        <v>602</v>
      </c>
      <c r="C4583" t="s">
        <v>603</v>
      </c>
      <c r="D4583" t="str">
        <f>Clef_répartition[[#This Row],[Code association]]&amp;"_"&amp;Clef_répartition[[#This Row],[Nom association]]</f>
        <v>ASIRE_Association scolaire intercommunale de la région d'Echallens</v>
      </c>
      <c r="E4583">
        <f>COUNTIFS(D$2:D4583,Clef_répartition[[#This Row],[Code_Nom]],J$2:J4583,Clef_répartition[[#This Row],[Année]])</f>
        <v>7</v>
      </c>
      <c r="F4583">
        <f>IF(Clef_répartition[[#This Row],[Code_Nom]]=D4582,F4582-1,(COUNTIFS(Clef_répartition[Code_Nom],Clef_répartition[[#This Row],[Code_Nom]],Clef_répartition[Année],Clef_répartition[[#This Row],[Année]])))</f>
        <v>20</v>
      </c>
      <c r="G4583" t="str">
        <f>Clef_répartition[[#This Row],[Code_Nom]]&amp;"_"&amp;Clef_répartition[[#This Row],[Nombre]]&amp;"_"&amp;Clef_répartition[[#This Row],[Année]]</f>
        <v>ASIRE_Association scolaire intercommunale de la région d'Echallens_7_2018</v>
      </c>
      <c r="H4583">
        <v>5913</v>
      </c>
      <c r="I4583" t="s">
        <v>96</v>
      </c>
      <c r="J4583">
        <v>2018</v>
      </c>
      <c r="K4583">
        <v>2.8580512965449025E-2</v>
      </c>
    </row>
    <row r="4584" spans="1:11" x14ac:dyDescent="0.25">
      <c r="A4584" t="s">
        <v>722</v>
      </c>
      <c r="B4584" t="s">
        <v>602</v>
      </c>
      <c r="C4584" t="s">
        <v>603</v>
      </c>
      <c r="D4584" t="str">
        <f>Clef_répartition[[#This Row],[Code association]]&amp;"_"&amp;Clef_répartition[[#This Row],[Nom association]]</f>
        <v>ASIRE_Association scolaire intercommunale de la région d'Echallens</v>
      </c>
      <c r="E4584">
        <f>COUNTIFS(D$2:D4584,Clef_répartition[[#This Row],[Code_Nom]],J$2:J4584,Clef_répartition[[#This Row],[Année]])</f>
        <v>8</v>
      </c>
      <c r="F4584">
        <f>IF(Clef_répartition[[#This Row],[Code_Nom]]=D4583,F4583-1,(COUNTIFS(Clef_répartition[Code_Nom],Clef_répartition[[#This Row],[Code_Nom]],Clef_répartition[Année],Clef_répartition[[#This Row],[Année]])))</f>
        <v>19</v>
      </c>
      <c r="G4584" t="str">
        <f>Clef_répartition[[#This Row],[Code_Nom]]&amp;"_"&amp;Clef_répartition[[#This Row],[Nombre]]&amp;"_"&amp;Clef_répartition[[#This Row],[Année]]</f>
        <v>ASIRE_Association scolaire intercommunale de la région d'Echallens_8_2018</v>
      </c>
      <c r="H4584">
        <v>5518</v>
      </c>
      <c r="I4584" t="s">
        <v>99</v>
      </c>
      <c r="J4584">
        <v>2018</v>
      </c>
      <c r="K4584">
        <v>0.20285451847664809</v>
      </c>
    </row>
    <row r="4585" spans="1:11" x14ac:dyDescent="0.25">
      <c r="A4585" t="s">
        <v>722</v>
      </c>
      <c r="B4585" t="s">
        <v>602</v>
      </c>
      <c r="C4585" t="s">
        <v>603</v>
      </c>
      <c r="D4585" t="str">
        <f>Clef_répartition[[#This Row],[Code association]]&amp;"_"&amp;Clef_répartition[[#This Row],[Nom association]]</f>
        <v>ASIRE_Association scolaire intercommunale de la région d'Echallens</v>
      </c>
      <c r="E4585">
        <f>COUNTIFS(D$2:D4585,Clef_répartition[[#This Row],[Code_Nom]],J$2:J4585,Clef_répartition[[#This Row],[Année]])</f>
        <v>9</v>
      </c>
      <c r="F4585">
        <f>IF(Clef_répartition[[#This Row],[Code_Nom]]=D4584,F4584-1,(COUNTIFS(Clef_répartition[Code_Nom],Clef_répartition[[#This Row],[Code_Nom]],Clef_répartition[Année],Clef_répartition[[#This Row],[Année]])))</f>
        <v>18</v>
      </c>
      <c r="G4585" t="str">
        <f>Clef_répartition[[#This Row],[Code_Nom]]&amp;"_"&amp;Clef_répartition[[#This Row],[Nombre]]&amp;"_"&amp;Clef_répartition[[#This Row],[Année]]</f>
        <v>ASIRE_Association scolaire intercommunale de la région d'Echallens_9_2018</v>
      </c>
      <c r="H4585">
        <v>5520</v>
      </c>
      <c r="I4585" t="s">
        <v>107</v>
      </c>
      <c r="J4585">
        <v>2018</v>
      </c>
      <c r="K4585">
        <v>3.6176075743658595E-2</v>
      </c>
    </row>
    <row r="4586" spans="1:11" x14ac:dyDescent="0.25">
      <c r="A4586" t="s">
        <v>722</v>
      </c>
      <c r="B4586" t="s">
        <v>602</v>
      </c>
      <c r="C4586" t="s">
        <v>603</v>
      </c>
      <c r="D4586" t="str">
        <f>Clef_répartition[[#This Row],[Code association]]&amp;"_"&amp;Clef_répartition[[#This Row],[Nom association]]</f>
        <v>ASIRE_Association scolaire intercommunale de la région d'Echallens</v>
      </c>
      <c r="E4586">
        <f>COUNTIFS(D$2:D4586,Clef_répartition[[#This Row],[Code_Nom]],J$2:J4586,Clef_répartition[[#This Row],[Année]])</f>
        <v>10</v>
      </c>
      <c r="F4586">
        <f>IF(Clef_répartition[[#This Row],[Code_Nom]]=D4585,F4585-1,(COUNTIFS(Clef_répartition[Code_Nom],Clef_répartition[[#This Row],[Code_Nom]],Clef_répartition[Année],Clef_répartition[[#This Row],[Année]])))</f>
        <v>17</v>
      </c>
      <c r="G4586" t="str">
        <f>Clef_répartition[[#This Row],[Code_Nom]]&amp;"_"&amp;Clef_répartition[[#This Row],[Nombre]]&amp;"_"&amp;Clef_répartition[[#This Row],[Année]]</f>
        <v>ASIRE_Association scolaire intercommunale de la région d'Echallens_10_2018</v>
      </c>
      <c r="H4586">
        <v>5521</v>
      </c>
      <c r="I4586" t="s">
        <v>108</v>
      </c>
      <c r="J4586">
        <v>2018</v>
      </c>
      <c r="K4586">
        <v>3.9496926446689749E-2</v>
      </c>
    </row>
    <row r="4587" spans="1:11" x14ac:dyDescent="0.25">
      <c r="A4587" t="s">
        <v>722</v>
      </c>
      <c r="B4587" t="s">
        <v>602</v>
      </c>
      <c r="C4587" t="s">
        <v>603</v>
      </c>
      <c r="D4587" t="str">
        <f>Clef_répartition[[#This Row],[Code association]]&amp;"_"&amp;Clef_répartition[[#This Row],[Nom association]]</f>
        <v>ASIRE_Association scolaire intercommunale de la région d'Echallens</v>
      </c>
      <c r="E4587">
        <f>COUNTIFS(D$2:D4587,Clef_répartition[[#This Row],[Code_Nom]],J$2:J4587,Clef_répartition[[#This Row],[Année]])</f>
        <v>11</v>
      </c>
      <c r="F4587">
        <f>IF(Clef_répartition[[#This Row],[Code_Nom]]=D4586,F4586-1,(COUNTIFS(Clef_répartition[Code_Nom],Clef_répartition[[#This Row],[Code_Nom]],Clef_répartition[Année],Clef_répartition[[#This Row],[Année]])))</f>
        <v>16</v>
      </c>
      <c r="G4587" t="str">
        <f>Clef_répartition[[#This Row],[Code_Nom]]&amp;"_"&amp;Clef_répartition[[#This Row],[Nombre]]&amp;"_"&amp;Clef_répartition[[#This Row],[Année]]</f>
        <v>ASIRE_Association scolaire intercommunale de la région d'Echallens_11_2018</v>
      </c>
      <c r="H4587">
        <v>5522</v>
      </c>
      <c r="I4587" t="s">
        <v>114</v>
      </c>
      <c r="J4587">
        <v>2018</v>
      </c>
      <c r="K4587">
        <v>2.5930898042817774E-2</v>
      </c>
    </row>
    <row r="4588" spans="1:11" x14ac:dyDescent="0.25">
      <c r="A4588" t="s">
        <v>722</v>
      </c>
      <c r="B4588" t="s">
        <v>602</v>
      </c>
      <c r="C4588" t="s">
        <v>603</v>
      </c>
      <c r="D4588" t="str">
        <f>Clef_répartition[[#This Row],[Code association]]&amp;"_"&amp;Clef_répartition[[#This Row],[Nom association]]</f>
        <v>ASIRE_Association scolaire intercommunale de la région d'Echallens</v>
      </c>
      <c r="E4588">
        <f>COUNTIFS(D$2:D4588,Clef_répartition[[#This Row],[Code_Nom]],J$2:J4588,Clef_répartition[[#This Row],[Année]])</f>
        <v>12</v>
      </c>
      <c r="F4588">
        <f>IF(Clef_répartition[[#This Row],[Code_Nom]]=D4587,F4587-1,(COUNTIFS(Clef_répartition[Code_Nom],Clef_répartition[[#This Row],[Code_Nom]],Clef_répartition[Année],Clef_répartition[[#This Row],[Année]])))</f>
        <v>15</v>
      </c>
      <c r="G4588" t="str">
        <f>Clef_répartition[[#This Row],[Code_Nom]]&amp;"_"&amp;Clef_répartition[[#This Row],[Nombre]]&amp;"_"&amp;Clef_répartition[[#This Row],[Année]]</f>
        <v>ASIRE_Association scolaire intercommunale de la région d'Echallens_12_2018</v>
      </c>
      <c r="H4588">
        <v>5541</v>
      </c>
      <c r="I4588" t="s">
        <v>128</v>
      </c>
      <c r="J4588">
        <v>2018</v>
      </c>
      <c r="K4588">
        <v>3.9532254645658162E-2</v>
      </c>
    </row>
    <row r="4589" spans="1:11" x14ac:dyDescent="0.25">
      <c r="A4589" t="s">
        <v>722</v>
      </c>
      <c r="B4589" t="s">
        <v>602</v>
      </c>
      <c r="C4589" t="s">
        <v>603</v>
      </c>
      <c r="D4589" t="str">
        <f>Clef_répartition[[#This Row],[Code association]]&amp;"_"&amp;Clef_répartition[[#This Row],[Nom association]]</f>
        <v>ASIRE_Association scolaire intercommunale de la région d'Echallens</v>
      </c>
      <c r="E4589">
        <f>COUNTIFS(D$2:D4589,Clef_répartition[[#This Row],[Code_Nom]],J$2:J4589,Clef_répartition[[#This Row],[Année]])</f>
        <v>13</v>
      </c>
      <c r="F4589">
        <f>IF(Clef_répartition[[#This Row],[Code_Nom]]=D4588,F4588-1,(COUNTIFS(Clef_répartition[Code_Nom],Clef_répartition[[#This Row],[Code_Nom]],Clef_répartition[Année],Clef_répartition[[#This Row],[Année]])))</f>
        <v>14</v>
      </c>
      <c r="G4589" t="str">
        <f>Clef_répartition[[#This Row],[Code_Nom]]&amp;"_"&amp;Clef_répartition[[#This Row],[Nombre]]&amp;"_"&amp;Clef_répartition[[#This Row],[Année]]</f>
        <v>ASIRE_Association scolaire intercommunale de la région d'Echallens_13_2018</v>
      </c>
      <c r="H4589">
        <v>5804</v>
      </c>
      <c r="I4589" t="s">
        <v>139</v>
      </c>
      <c r="J4589">
        <v>2018</v>
      </c>
      <c r="K4589">
        <v>5.603052356390871E-2</v>
      </c>
    </row>
    <row r="4590" spans="1:11" x14ac:dyDescent="0.25">
      <c r="A4590" t="s">
        <v>722</v>
      </c>
      <c r="B4590" t="s">
        <v>602</v>
      </c>
      <c r="C4590" t="s">
        <v>603</v>
      </c>
      <c r="D4590" t="str">
        <f>Clef_répartition[[#This Row],[Code association]]&amp;"_"&amp;Clef_répartition[[#This Row],[Nom association]]</f>
        <v>ASIRE_Association scolaire intercommunale de la région d'Echallens</v>
      </c>
      <c r="E4590">
        <f>COUNTIFS(D$2:D4590,Clef_répartition[[#This Row],[Code_Nom]],J$2:J4590,Clef_répartition[[#This Row],[Année]])</f>
        <v>14</v>
      </c>
      <c r="F4590">
        <f>IF(Clef_répartition[[#This Row],[Code_Nom]]=D4589,F4589-1,(COUNTIFS(Clef_répartition[Code_Nom],Clef_répartition[[#This Row],[Code_Nom]],Clef_répartition[Année],Clef_répartition[[#This Row],[Année]])))</f>
        <v>13</v>
      </c>
      <c r="G4590" t="str">
        <f>Clef_répartition[[#This Row],[Code_Nom]]&amp;"_"&amp;Clef_répartition[[#This Row],[Nombre]]&amp;"_"&amp;Clef_répartition[[#This Row],[Année]]</f>
        <v>ASIRE_Association scolaire intercommunale de la région d'Echallens_14_2018</v>
      </c>
      <c r="H4590">
        <v>5693</v>
      </c>
      <c r="I4590" t="s">
        <v>184</v>
      </c>
      <c r="J4590">
        <v>2018</v>
      </c>
      <c r="K4590">
        <v>9.4856214230198549E-2</v>
      </c>
    </row>
    <row r="4591" spans="1:11" x14ac:dyDescent="0.25">
      <c r="A4591" t="s">
        <v>722</v>
      </c>
      <c r="B4591" t="s">
        <v>602</v>
      </c>
      <c r="C4591" t="s">
        <v>603</v>
      </c>
      <c r="D4591" t="str">
        <f>Clef_répartition[[#This Row],[Code association]]&amp;"_"&amp;Clef_répartition[[#This Row],[Nom association]]</f>
        <v>ASIRE_Association scolaire intercommunale de la région d'Echallens</v>
      </c>
      <c r="E4591">
        <f>COUNTIFS(D$2:D4591,Clef_répartition[[#This Row],[Code_Nom]],J$2:J4591,Clef_répartition[[#This Row],[Année]])</f>
        <v>15</v>
      </c>
      <c r="F4591">
        <f>IF(Clef_répartition[[#This Row],[Code_Nom]]=D4590,F4590-1,(COUNTIFS(Clef_répartition[Code_Nom],Clef_répartition[[#This Row],[Code_Nom]],Clef_répartition[Année],Clef_répartition[[#This Row],[Année]])))</f>
        <v>12</v>
      </c>
      <c r="G4591" t="str">
        <f>Clef_répartition[[#This Row],[Code_Nom]]&amp;"_"&amp;Clef_répartition[[#This Row],[Nombre]]&amp;"_"&amp;Clef_répartition[[#This Row],[Année]]</f>
        <v>ASIRE_Association scolaire intercommunale de la région d'Echallens_15_2018</v>
      </c>
      <c r="H4591">
        <v>5540</v>
      </c>
      <c r="I4591" t="s">
        <v>186</v>
      </c>
      <c r="J4591">
        <v>2018</v>
      </c>
      <c r="K4591">
        <v>6.2919522362749947E-2</v>
      </c>
    </row>
    <row r="4592" spans="1:11" x14ac:dyDescent="0.25">
      <c r="A4592" t="s">
        <v>722</v>
      </c>
      <c r="B4592" t="s">
        <v>602</v>
      </c>
      <c r="C4592" t="s">
        <v>603</v>
      </c>
      <c r="D4592" t="str">
        <f>Clef_répartition[[#This Row],[Code association]]&amp;"_"&amp;Clef_répartition[[#This Row],[Nom association]]</f>
        <v>ASIRE_Association scolaire intercommunale de la région d'Echallens</v>
      </c>
      <c r="E4592">
        <f>COUNTIFS(D$2:D4592,Clef_répartition[[#This Row],[Code_Nom]],J$2:J4592,Clef_répartition[[#This Row],[Année]])</f>
        <v>16</v>
      </c>
      <c r="F4592">
        <f>IF(Clef_répartition[[#This Row],[Code_Nom]]=D4591,F4591-1,(COUNTIFS(Clef_répartition[Code_Nom],Clef_répartition[[#This Row],[Code_Nom]],Clef_répartition[Année],Clef_répartition[[#This Row],[Année]])))</f>
        <v>11</v>
      </c>
      <c r="G4592" t="str">
        <f>Clef_répartition[[#This Row],[Code_Nom]]&amp;"_"&amp;Clef_répartition[[#This Row],[Nombre]]&amp;"_"&amp;Clef_répartition[[#This Row],[Année]]</f>
        <v>ASIRE_Association scolaire intercommunale de la région d'Echallens_16_2018</v>
      </c>
      <c r="H4592">
        <v>5680</v>
      </c>
      <c r="I4592" t="s">
        <v>197</v>
      </c>
      <c r="J4592">
        <v>2018</v>
      </c>
      <c r="K4592">
        <v>1.0563131491556559E-2</v>
      </c>
    </row>
    <row r="4593" spans="1:11" x14ac:dyDescent="0.25">
      <c r="A4593" t="s">
        <v>722</v>
      </c>
      <c r="B4593" t="s">
        <v>602</v>
      </c>
      <c r="C4593" t="s">
        <v>603</v>
      </c>
      <c r="D4593" t="str">
        <f>Clef_répartition[[#This Row],[Code association]]&amp;"_"&amp;Clef_répartition[[#This Row],[Nom association]]</f>
        <v>ASIRE_Association scolaire intercommunale de la région d'Echallens</v>
      </c>
      <c r="E4593">
        <f>COUNTIFS(D$2:D4593,Clef_répartition[[#This Row],[Code_Nom]],J$2:J4593,Clef_répartition[[#This Row],[Année]])</f>
        <v>17</v>
      </c>
      <c r="F4593">
        <f>IF(Clef_répartition[[#This Row],[Code_Nom]]=D4592,F4592-1,(COUNTIFS(Clef_répartition[Code_Nom],Clef_répartition[[#This Row],[Code_Nom]],Clef_répartition[Année],Clef_répartition[[#This Row],[Année]])))</f>
        <v>10</v>
      </c>
      <c r="G4593" t="str">
        <f>Clef_répartition[[#This Row],[Code_Nom]]&amp;"_"&amp;Clef_répartition[[#This Row],[Nombre]]&amp;"_"&amp;Clef_répartition[[#This Row],[Année]]</f>
        <v>ASIRE_Association scolaire intercommunale de la région d'Echallens_17_2018</v>
      </c>
      <c r="H4593">
        <v>5923</v>
      </c>
      <c r="I4593" t="s">
        <v>200</v>
      </c>
      <c r="J4593">
        <v>2018</v>
      </c>
      <c r="K4593">
        <v>6.9243269978096515E-3</v>
      </c>
    </row>
    <row r="4594" spans="1:11" x14ac:dyDescent="0.25">
      <c r="A4594" t="s">
        <v>722</v>
      </c>
      <c r="B4594" t="s">
        <v>602</v>
      </c>
      <c r="C4594" t="s">
        <v>603</v>
      </c>
      <c r="D4594" t="str">
        <f>Clef_répartition[[#This Row],[Code association]]&amp;"_"&amp;Clef_répartition[[#This Row],[Nom association]]</f>
        <v>ASIRE_Association scolaire intercommunale de la région d'Echallens</v>
      </c>
      <c r="E4594">
        <f>COUNTIFS(D$2:D4594,Clef_répartition[[#This Row],[Code_Nom]],J$2:J4594,Clef_répartition[[#This Row],[Année]])</f>
        <v>18</v>
      </c>
      <c r="F4594">
        <f>IF(Clef_répartition[[#This Row],[Code_Nom]]=D4593,F4593-1,(COUNTIFS(Clef_répartition[Code_Nom],Clef_répartition[[#This Row],[Code_Nom]],Clef_répartition[Année],Clef_répartition[[#This Row],[Année]])))</f>
        <v>9</v>
      </c>
      <c r="G4594" t="str">
        <f>Clef_répartition[[#This Row],[Code_Nom]]&amp;"_"&amp;Clef_répartition[[#This Row],[Nombre]]&amp;"_"&amp;Clef_répartition[[#This Row],[Année]]</f>
        <v>ASIRE_Association scolaire intercommunale de la région d'Echallens_18_2018</v>
      </c>
      <c r="H4594">
        <v>5925</v>
      </c>
      <c r="I4594" t="s">
        <v>207</v>
      </c>
      <c r="J4594">
        <v>2018</v>
      </c>
      <c r="K4594">
        <v>6.9243269978096515E-3</v>
      </c>
    </row>
    <row r="4595" spans="1:11" x14ac:dyDescent="0.25">
      <c r="A4595" t="s">
        <v>722</v>
      </c>
      <c r="B4595" t="s">
        <v>602</v>
      </c>
      <c r="C4595" t="s">
        <v>603</v>
      </c>
      <c r="D4595" t="str">
        <f>Clef_répartition[[#This Row],[Code association]]&amp;"_"&amp;Clef_répartition[[#This Row],[Nom association]]</f>
        <v>ASIRE_Association scolaire intercommunale de la région d'Echallens</v>
      </c>
      <c r="E4595">
        <f>COUNTIFS(D$2:D4595,Clef_répartition[[#This Row],[Code_Nom]],J$2:J4595,Clef_répartition[[#This Row],[Année]])</f>
        <v>19</v>
      </c>
      <c r="F4595">
        <f>IF(Clef_répartition[[#This Row],[Code_Nom]]=D4594,F4594-1,(COUNTIFS(Clef_répartition[Code_Nom],Clef_répartition[[#This Row],[Code_Nom]],Clef_répartition[Année],Clef_répartition[[#This Row],[Année]])))</f>
        <v>8</v>
      </c>
      <c r="G4595" t="str">
        <f>Clef_répartition[[#This Row],[Code_Nom]]&amp;"_"&amp;Clef_répartition[[#This Row],[Nombre]]&amp;"_"&amp;Clef_répartition[[#This Row],[Année]]</f>
        <v>ASIRE_Association scolaire intercommunale de la région d'Echallens_19_2018</v>
      </c>
      <c r="H4595">
        <v>5529</v>
      </c>
      <c r="I4595" t="s">
        <v>208</v>
      </c>
      <c r="J4595">
        <v>2018</v>
      </c>
      <c r="K4595">
        <v>2.1585529569702534E-2</v>
      </c>
    </row>
    <row r="4596" spans="1:11" x14ac:dyDescent="0.25">
      <c r="A4596" t="s">
        <v>722</v>
      </c>
      <c r="B4596" t="s">
        <v>602</v>
      </c>
      <c r="C4596" t="s">
        <v>603</v>
      </c>
      <c r="D4596" t="str">
        <f>Clef_répartition[[#This Row],[Code association]]&amp;"_"&amp;Clef_répartition[[#This Row],[Nom association]]</f>
        <v>ASIRE_Association scolaire intercommunale de la région d'Echallens</v>
      </c>
      <c r="E4596">
        <f>COUNTIFS(D$2:D4596,Clef_répartition[[#This Row],[Code_Nom]],J$2:J4596,Clef_répartition[[#This Row],[Année]])</f>
        <v>20</v>
      </c>
      <c r="F4596">
        <f>IF(Clef_répartition[[#This Row],[Code_Nom]]=D4595,F4595-1,(COUNTIFS(Clef_répartition[Code_Nom],Clef_répartition[[#This Row],[Code_Nom]],Clef_répartition[Année],Clef_répartition[[#This Row],[Année]])))</f>
        <v>7</v>
      </c>
      <c r="G4596" t="str">
        <f>Clef_répartition[[#This Row],[Code_Nom]]&amp;"_"&amp;Clef_répartition[[#This Row],[Nombre]]&amp;"_"&amp;Clef_répartition[[#This Row],[Année]]</f>
        <v>ASIRE_Association scolaire intercommunale de la région d'Echallens_20_2018</v>
      </c>
      <c r="H4596">
        <v>5530</v>
      </c>
      <c r="I4596" t="s">
        <v>209</v>
      </c>
      <c r="J4596">
        <v>2018</v>
      </c>
      <c r="K4596">
        <v>1.9819119621281703E-2</v>
      </c>
    </row>
    <row r="4597" spans="1:11" x14ac:dyDescent="0.25">
      <c r="A4597" t="s">
        <v>722</v>
      </c>
      <c r="B4597" t="s">
        <v>602</v>
      </c>
      <c r="C4597" t="s">
        <v>603</v>
      </c>
      <c r="D4597" t="str">
        <f>Clef_répartition[[#This Row],[Code association]]&amp;"_"&amp;Clef_répartition[[#This Row],[Nom association]]</f>
        <v>ASIRE_Association scolaire intercommunale de la région d'Echallens</v>
      </c>
      <c r="E4597">
        <f>COUNTIFS(D$2:D4597,Clef_répartition[[#This Row],[Code_Nom]],J$2:J4597,Clef_répartition[[#This Row],[Année]])</f>
        <v>21</v>
      </c>
      <c r="F4597">
        <f>IF(Clef_répartition[[#This Row],[Code_Nom]]=D4596,F4596-1,(COUNTIFS(Clef_répartition[Code_Nom],Clef_répartition[[#This Row],[Code_Nom]],Clef_répartition[Année],Clef_répartition[[#This Row],[Année]])))</f>
        <v>6</v>
      </c>
      <c r="G4597" t="str">
        <f>Clef_répartition[[#This Row],[Code_Nom]]&amp;"_"&amp;Clef_répartition[[#This Row],[Nombre]]&amp;"_"&amp;Clef_répartition[[#This Row],[Année]]</f>
        <v>ASIRE_Association scolaire intercommunale de la région d'Echallens_21_2018</v>
      </c>
      <c r="H4597">
        <v>5531</v>
      </c>
      <c r="I4597" t="s">
        <v>214</v>
      </c>
      <c r="J4597">
        <v>2018</v>
      </c>
      <c r="K4597">
        <v>1.4873171765703384E-2</v>
      </c>
    </row>
    <row r="4598" spans="1:11" x14ac:dyDescent="0.25">
      <c r="A4598" t="s">
        <v>722</v>
      </c>
      <c r="B4598" t="s">
        <v>602</v>
      </c>
      <c r="C4598" t="s">
        <v>603</v>
      </c>
      <c r="D4598" t="str">
        <f>Clef_répartition[[#This Row],[Code association]]&amp;"_"&amp;Clef_répartition[[#This Row],[Nom association]]</f>
        <v>ASIRE_Association scolaire intercommunale de la région d'Echallens</v>
      </c>
      <c r="E4598">
        <f>COUNTIFS(D$2:D4598,Clef_répartition[[#This Row],[Code_Nom]],J$2:J4598,Clef_répartition[[#This Row],[Année]])</f>
        <v>22</v>
      </c>
      <c r="F4598">
        <f>IF(Clef_répartition[[#This Row],[Code_Nom]]=D4597,F4597-1,(COUNTIFS(Clef_répartition[Code_Nom],Clef_répartition[[#This Row],[Code_Nom]],Clef_répartition[Année],Clef_répartition[[#This Row],[Année]])))</f>
        <v>5</v>
      </c>
      <c r="G4598" t="str">
        <f>Clef_répartition[[#This Row],[Code_Nom]]&amp;"_"&amp;Clef_répartition[[#This Row],[Nombre]]&amp;"_"&amp;Clef_répartition[[#This Row],[Année]]</f>
        <v>ASIRE_Association scolaire intercommunale de la région d'Echallens_22_2018</v>
      </c>
      <c r="H4598">
        <v>5533</v>
      </c>
      <c r="I4598" t="s">
        <v>216</v>
      </c>
      <c r="J4598">
        <v>2018</v>
      </c>
      <c r="K4598">
        <v>2.988765632728043E-2</v>
      </c>
    </row>
    <row r="4599" spans="1:11" x14ac:dyDescent="0.25">
      <c r="A4599" t="s">
        <v>722</v>
      </c>
      <c r="B4599" t="s">
        <v>602</v>
      </c>
      <c r="C4599" t="s">
        <v>603</v>
      </c>
      <c r="D4599" t="str">
        <f>Clef_répartition[[#This Row],[Code association]]&amp;"_"&amp;Clef_répartition[[#This Row],[Nom association]]</f>
        <v>ASIRE_Association scolaire intercommunale de la région d'Echallens</v>
      </c>
      <c r="E4599">
        <f>COUNTIFS(D$2:D4599,Clef_répartition[[#This Row],[Code_Nom]],J$2:J4599,Clef_répartition[[#This Row],[Année]])</f>
        <v>23</v>
      </c>
      <c r="F4599">
        <f>IF(Clef_répartition[[#This Row],[Code_Nom]]=D4598,F4598-1,(COUNTIFS(Clef_répartition[Code_Nom],Clef_répartition[[#This Row],[Code_Nom]],Clef_répartition[Année],Clef_répartition[[#This Row],[Année]])))</f>
        <v>4</v>
      </c>
      <c r="G4599" t="str">
        <f>Clef_répartition[[#This Row],[Code_Nom]]&amp;"_"&amp;Clef_répartition[[#This Row],[Nombre]]&amp;"_"&amp;Clef_répartition[[#This Row],[Année]]</f>
        <v>ASIRE_Association scolaire intercommunale de la région d'Echallens_23_2018</v>
      </c>
      <c r="H4599">
        <v>5534</v>
      </c>
      <c r="I4599" t="s">
        <v>241</v>
      </c>
      <c r="J4599">
        <v>2018</v>
      </c>
      <c r="K4599">
        <v>9.0086907369462312E-3</v>
      </c>
    </row>
    <row r="4600" spans="1:11" x14ac:dyDescent="0.25">
      <c r="A4600" t="s">
        <v>722</v>
      </c>
      <c r="B4600" t="s">
        <v>602</v>
      </c>
      <c r="C4600" t="s">
        <v>603</v>
      </c>
      <c r="D4600" t="str">
        <f>Clef_répartition[[#This Row],[Code association]]&amp;"_"&amp;Clef_répartition[[#This Row],[Nom association]]</f>
        <v>ASIRE_Association scolaire intercommunale de la région d'Echallens</v>
      </c>
      <c r="E4600">
        <f>COUNTIFS(D$2:D4600,Clef_répartition[[#This Row],[Code_Nom]],J$2:J4600,Clef_répartition[[#This Row],[Année]])</f>
        <v>24</v>
      </c>
      <c r="F4600">
        <f>IF(Clef_répartition[[#This Row],[Code_Nom]]=D4599,F4599-1,(COUNTIFS(Clef_répartition[Code_Nom],Clef_répartition[[#This Row],[Code_Nom]],Clef_répartition[Année],Clef_répartition[[#This Row],[Année]])))</f>
        <v>3</v>
      </c>
      <c r="G4600" t="str">
        <f>Clef_répartition[[#This Row],[Code_Nom]]&amp;"_"&amp;Clef_répartition[[#This Row],[Nombre]]&amp;"_"&amp;Clef_répartition[[#This Row],[Année]]</f>
        <v>ASIRE_Association scolaire intercommunale de la région d'Echallens_24_2018</v>
      </c>
      <c r="H4600">
        <v>5535</v>
      </c>
      <c r="I4600" t="s">
        <v>242</v>
      </c>
      <c r="J4600">
        <v>2018</v>
      </c>
      <c r="K4600">
        <v>2.7485338797428108E-2</v>
      </c>
    </row>
    <row r="4601" spans="1:11" x14ac:dyDescent="0.25">
      <c r="A4601" t="s">
        <v>722</v>
      </c>
      <c r="B4601" t="s">
        <v>602</v>
      </c>
      <c r="C4601" t="s">
        <v>603</v>
      </c>
      <c r="D4601" t="str">
        <f>Clef_répartition[[#This Row],[Code association]]&amp;"_"&amp;Clef_répartition[[#This Row],[Nom association]]</f>
        <v>ASIRE_Association scolaire intercommunale de la région d'Echallens</v>
      </c>
      <c r="E4601">
        <f>COUNTIFS(D$2:D4601,Clef_répartition[[#This Row],[Code_Nom]],J$2:J4601,Clef_répartition[[#This Row],[Année]])</f>
        <v>25</v>
      </c>
      <c r="F4601">
        <f>IF(Clef_répartition[[#This Row],[Code_Nom]]=D4600,F4600-1,(COUNTIFS(Clef_répartition[Code_Nom],Clef_répartition[[#This Row],[Code_Nom]],Clef_répartition[Année],Clef_répartition[[#This Row],[Année]])))</f>
        <v>2</v>
      </c>
      <c r="G4601" t="str">
        <f>Clef_répartition[[#This Row],[Code_Nom]]&amp;"_"&amp;Clef_répartition[[#This Row],[Nombre]]&amp;"_"&amp;Clef_répartition[[#This Row],[Année]]</f>
        <v>ASIRE_Association scolaire intercommunale de la région d'Echallens_25_2018</v>
      </c>
      <c r="H4601">
        <v>5537</v>
      </c>
      <c r="I4601" t="s">
        <v>282</v>
      </c>
      <c r="J4601">
        <v>2018</v>
      </c>
      <c r="K4601">
        <v>4.2853105348689323E-2</v>
      </c>
    </row>
    <row r="4602" spans="1:11" x14ac:dyDescent="0.25">
      <c r="A4602" t="s">
        <v>722</v>
      </c>
      <c r="B4602" t="s">
        <v>602</v>
      </c>
      <c r="C4602" t="s">
        <v>603</v>
      </c>
      <c r="D4602" t="str">
        <f>Clef_répartition[[#This Row],[Code association]]&amp;"_"&amp;Clef_répartition[[#This Row],[Nom association]]</f>
        <v>ASIRE_Association scolaire intercommunale de la région d'Echallens</v>
      </c>
      <c r="E4602">
        <f>COUNTIFS(D$2:D4602,Clef_répartition[[#This Row],[Code_Nom]],J$2:J4602,Clef_répartition[[#This Row],[Année]])</f>
        <v>26</v>
      </c>
      <c r="F4602">
        <f>IF(Clef_répartition[[#This Row],[Code_Nom]]=D4601,F4601-1,(COUNTIFS(Clef_répartition[Code_Nom],Clef_répartition[[#This Row],[Code_Nom]],Clef_répartition[Année],Clef_répartition[[#This Row],[Année]])))</f>
        <v>1</v>
      </c>
      <c r="G4602" t="str">
        <f>Clef_répartition[[#This Row],[Code_Nom]]&amp;"_"&amp;Clef_répartition[[#This Row],[Nombre]]&amp;"_"&amp;Clef_répartition[[#This Row],[Année]]</f>
        <v>ASIRE_Association scolaire intercommunale de la région d'Echallens_26_2018</v>
      </c>
      <c r="H4602">
        <v>5539</v>
      </c>
      <c r="I4602" t="s">
        <v>288</v>
      </c>
      <c r="J4602">
        <v>2018</v>
      </c>
      <c r="K4602">
        <v>3.5363527167385007E-2</v>
      </c>
    </row>
    <row r="4603" spans="1:11" x14ac:dyDescent="0.25">
      <c r="A4603" t="s">
        <v>713</v>
      </c>
      <c r="B4603" t="s">
        <v>714</v>
      </c>
      <c r="C4603" t="s">
        <v>715</v>
      </c>
      <c r="D4603" t="str">
        <f>Clef_répartition[[#This Row],[Code association]]&amp;"_"&amp;Clef_répartition[[#This Row],[Nom association]]</f>
        <v>ASISE_Association scolaire intercommunale de Saint-Prex et environs</v>
      </c>
      <c r="E4603">
        <f>COUNTIFS(D$2:D4603,Clef_répartition[[#This Row],[Code_Nom]],J$2:J4603,Clef_répartition[[#This Row],[Année]])</f>
        <v>1</v>
      </c>
      <c r="F4603">
        <f>IF(Clef_répartition[[#This Row],[Code_Nom]]=D4602,F4602-1,(COUNTIFS(Clef_répartition[Code_Nom],Clef_répartition[[#This Row],[Code_Nom]],Clef_répartition[Année],Clef_répartition[[#This Row],[Année]])))</f>
        <v>5</v>
      </c>
      <c r="G4603" t="str">
        <f>Clef_répartition[[#This Row],[Code_Nom]]&amp;"_"&amp;Clef_répartition[[#This Row],[Nombre]]&amp;"_"&amp;Clef_répartition[[#This Row],[Année]]</f>
        <v>ASISE_Association scolaire intercommunale de Saint-Prex et environs_1_2018</v>
      </c>
      <c r="H4603">
        <v>5631</v>
      </c>
      <c r="I4603" t="s">
        <v>92</v>
      </c>
      <c r="J4603">
        <v>2018</v>
      </c>
      <c r="K4603">
        <v>7.5446211443316619E-2</v>
      </c>
    </row>
    <row r="4604" spans="1:11" x14ac:dyDescent="0.25">
      <c r="A4604" t="s">
        <v>713</v>
      </c>
      <c r="B4604" t="s">
        <v>714</v>
      </c>
      <c r="C4604" t="s">
        <v>715</v>
      </c>
      <c r="D4604" t="str">
        <f>Clef_répartition[[#This Row],[Code association]]&amp;"_"&amp;Clef_répartition[[#This Row],[Nom association]]</f>
        <v>ASISE_Association scolaire intercommunale de Saint-Prex et environs</v>
      </c>
      <c r="E4604">
        <f>COUNTIFS(D$2:D4604,Clef_répartition[[#This Row],[Code_Nom]],J$2:J4604,Clef_répartition[[#This Row],[Année]])</f>
        <v>2</v>
      </c>
      <c r="F4604">
        <f>IF(Clef_répartition[[#This Row],[Code_Nom]]=D4603,F4603-1,(COUNTIFS(Clef_répartition[Code_Nom],Clef_répartition[[#This Row],[Code_Nom]],Clef_répartition[Année],Clef_répartition[[#This Row],[Année]])))</f>
        <v>4</v>
      </c>
      <c r="G4604" t="str">
        <f>Clef_répartition[[#This Row],[Code_Nom]]&amp;"_"&amp;Clef_répartition[[#This Row],[Nombre]]&amp;"_"&amp;Clef_répartition[[#This Row],[Année]]</f>
        <v>ASISE_Association scolaire intercommunale de Saint-Prex et environs_2_2018</v>
      </c>
      <c r="H4604">
        <v>5640</v>
      </c>
      <c r="I4604" t="s">
        <v>168</v>
      </c>
      <c r="J4604">
        <v>2018</v>
      </c>
      <c r="K4604">
        <v>8.3350598541349546E-2</v>
      </c>
    </row>
    <row r="4605" spans="1:11" x14ac:dyDescent="0.25">
      <c r="A4605" t="s">
        <v>713</v>
      </c>
      <c r="B4605" t="s">
        <v>714</v>
      </c>
      <c r="C4605" t="s">
        <v>715</v>
      </c>
      <c r="D4605" t="str">
        <f>Clef_répartition[[#This Row],[Code association]]&amp;"_"&amp;Clef_répartition[[#This Row],[Nom association]]</f>
        <v>ASISE_Association scolaire intercommunale de Saint-Prex et environs</v>
      </c>
      <c r="E4605">
        <f>COUNTIFS(D$2:D4605,Clef_répartition[[#This Row],[Code_Nom]],J$2:J4605,Clef_répartition[[#This Row],[Année]])</f>
        <v>3</v>
      </c>
      <c r="F4605">
        <f>IF(Clef_répartition[[#This Row],[Code_Nom]]=D4604,F4604-1,(COUNTIFS(Clef_répartition[Code_Nom],Clef_répartition[[#This Row],[Code_Nom]],Clef_répartition[Année],Clef_répartition[[#This Row],[Année]])))</f>
        <v>3</v>
      </c>
      <c r="G4605" t="str">
        <f>Clef_répartition[[#This Row],[Code_Nom]]&amp;"_"&amp;Clef_répartition[[#This Row],[Nombre]]&amp;"_"&amp;Clef_répartition[[#This Row],[Année]]</f>
        <v>ASISE_Association scolaire intercommunale de Saint-Prex et environs_3_2018</v>
      </c>
      <c r="H4605">
        <v>5646</v>
      </c>
      <c r="I4605" t="s">
        <v>247</v>
      </c>
      <c r="J4605">
        <v>2018</v>
      </c>
      <c r="K4605">
        <v>0.5934981660020533</v>
      </c>
    </row>
    <row r="4606" spans="1:11" x14ac:dyDescent="0.25">
      <c r="A4606" t="s">
        <v>713</v>
      </c>
      <c r="B4606" t="s">
        <v>714</v>
      </c>
      <c r="C4606" t="s">
        <v>715</v>
      </c>
      <c r="D4606" t="str">
        <f>Clef_répartition[[#This Row],[Code association]]&amp;"_"&amp;Clef_répartition[[#This Row],[Nom association]]</f>
        <v>ASISE_Association scolaire intercommunale de Saint-Prex et environs</v>
      </c>
      <c r="E4606">
        <f>COUNTIFS(D$2:D4606,Clef_répartition[[#This Row],[Code_Nom]],J$2:J4606,Clef_répartition[[#This Row],[Année]])</f>
        <v>4</v>
      </c>
      <c r="F4606">
        <f>IF(Clef_répartition[[#This Row],[Code_Nom]]=D4605,F4605-1,(COUNTIFS(Clef_répartition[Code_Nom],Clef_répartition[[#This Row],[Code_Nom]],Clef_répartition[Année],Clef_répartition[[#This Row],[Année]])))</f>
        <v>2</v>
      </c>
      <c r="G4606" t="str">
        <f>Clef_répartition[[#This Row],[Code_Nom]]&amp;"_"&amp;Clef_répartition[[#This Row],[Nombre]]&amp;"_"&amp;Clef_répartition[[#This Row],[Année]]</f>
        <v>ASISE_Association scolaire intercommunale de Saint-Prex et environs_4_2018</v>
      </c>
      <c r="H4606">
        <v>5652</v>
      </c>
      <c r="I4606" t="s">
        <v>284</v>
      </c>
      <c r="J4606">
        <v>2018</v>
      </c>
      <c r="K4606">
        <v>6.9758011301104955E-2</v>
      </c>
    </row>
    <row r="4607" spans="1:11" x14ac:dyDescent="0.25">
      <c r="A4607" t="s">
        <v>713</v>
      </c>
      <c r="B4607" t="s">
        <v>714</v>
      </c>
      <c r="C4607" t="s">
        <v>715</v>
      </c>
      <c r="D4607" t="str">
        <f>Clef_répartition[[#This Row],[Code association]]&amp;"_"&amp;Clef_répartition[[#This Row],[Nom association]]</f>
        <v>ASISE_Association scolaire intercommunale de Saint-Prex et environs</v>
      </c>
      <c r="E4607">
        <f>COUNTIFS(D$2:D4607,Clef_répartition[[#This Row],[Code_Nom]],J$2:J4607,Clef_répartition[[#This Row],[Année]])</f>
        <v>5</v>
      </c>
      <c r="F4607">
        <f>IF(Clef_répartition[[#This Row],[Code_Nom]]=D4606,F4606-1,(COUNTIFS(Clef_répartition[Code_Nom],Clef_répartition[[#This Row],[Code_Nom]],Clef_répartition[Année],Clef_répartition[[#This Row],[Année]])))</f>
        <v>1</v>
      </c>
      <c r="G4607" t="str">
        <f>Clef_répartition[[#This Row],[Code_Nom]]&amp;"_"&amp;Clef_répartition[[#This Row],[Nombre]]&amp;"_"&amp;Clef_répartition[[#This Row],[Année]]</f>
        <v>ASISE_Association scolaire intercommunale de Saint-Prex et environs_5_2018</v>
      </c>
      <c r="H4607">
        <v>5655</v>
      </c>
      <c r="I4607" t="s">
        <v>297</v>
      </c>
      <c r="J4607">
        <v>2018</v>
      </c>
      <c r="K4607">
        <v>0.17794701271217556</v>
      </c>
    </row>
    <row r="4608" spans="1:11" x14ac:dyDescent="0.25">
      <c r="A4608" t="s">
        <v>722</v>
      </c>
      <c r="B4608" t="s">
        <v>705</v>
      </c>
      <c r="C4608" t="s">
        <v>706</v>
      </c>
      <c r="D4608" t="str">
        <f>Clef_répartition[[#This Row],[Code association]]&amp;"_"&amp;Clef_répartition[[#This Row],[Nom association]]</f>
        <v>ASISEVV_Association scolaire intercommunale La Sarraz environs et Veyron-Venoge</v>
      </c>
      <c r="E4608">
        <f>COUNTIFS(D$2:D4608,Clef_répartition[[#This Row],[Code_Nom]],J$2:J4608,Clef_répartition[[#This Row],[Année]])</f>
        <v>1</v>
      </c>
      <c r="F4608">
        <f>IF(Clef_répartition[[#This Row],[Code_Nom]]=D4607,F4607-1,(COUNTIFS(Clef_répartition[Code_Nom],Clef_répartition[[#This Row],[Code_Nom]],Clef_répartition[Année],Clef_répartition[[#This Row],[Année]])))</f>
        <v>13</v>
      </c>
      <c r="G4608" t="str">
        <f>Clef_répartition[[#This Row],[Code_Nom]]&amp;"_"&amp;Clef_répartition[[#This Row],[Nombre]]&amp;"_"&amp;Clef_répartition[[#This Row],[Année]]</f>
        <v>ASISEVV_Association scolaire intercommunale La Sarraz environs et Veyron-Venoge_1_2018</v>
      </c>
      <c r="H4608">
        <v>5475</v>
      </c>
      <c r="I4608" t="s">
        <v>55</v>
      </c>
      <c r="J4608">
        <v>2018</v>
      </c>
      <c r="K4608">
        <v>1.645912290200325E-2</v>
      </c>
    </row>
    <row r="4609" spans="1:11" x14ac:dyDescent="0.25">
      <c r="A4609" t="s">
        <v>722</v>
      </c>
      <c r="B4609" t="s">
        <v>705</v>
      </c>
      <c r="C4609" t="s">
        <v>706</v>
      </c>
      <c r="D4609" t="str">
        <f>Clef_répartition[[#This Row],[Code association]]&amp;"_"&amp;Clef_répartition[[#This Row],[Nom association]]</f>
        <v>ASISEVV_Association scolaire intercommunale La Sarraz environs et Veyron-Venoge</v>
      </c>
      <c r="E4609">
        <f>COUNTIFS(D$2:D4609,Clef_répartition[[#This Row],[Code_Nom]],J$2:J4609,Clef_répartition[[#This Row],[Année]])</f>
        <v>2</v>
      </c>
      <c r="F4609">
        <f>IF(Clef_répartition[[#This Row],[Code_Nom]]=D4608,F4608-1,(COUNTIFS(Clef_répartition[Code_Nom],Clef_répartition[[#This Row],[Code_Nom]],Clef_répartition[Année],Clef_répartition[[#This Row],[Année]])))</f>
        <v>12</v>
      </c>
      <c r="G4609" t="str">
        <f>Clef_répartition[[#This Row],[Code_Nom]]&amp;"_"&amp;Clef_répartition[[#This Row],[Nombre]]&amp;"_"&amp;Clef_répartition[[#This Row],[Année]]</f>
        <v>ASISEVV_Association scolaire intercommunale La Sarraz environs et Veyron-Venoge_2_2018</v>
      </c>
      <c r="H4609">
        <v>5476</v>
      </c>
      <c r="I4609" t="s">
        <v>64</v>
      </c>
      <c r="J4609">
        <v>2018</v>
      </c>
      <c r="K4609">
        <v>3.4325933946940987E-2</v>
      </c>
    </row>
    <row r="4610" spans="1:11" x14ac:dyDescent="0.25">
      <c r="A4610" t="s">
        <v>722</v>
      </c>
      <c r="B4610" t="s">
        <v>705</v>
      </c>
      <c r="C4610" t="s">
        <v>706</v>
      </c>
      <c r="D4610" t="str">
        <f>Clef_répartition[[#This Row],[Code association]]&amp;"_"&amp;Clef_répartition[[#This Row],[Nom association]]</f>
        <v>ASISEVV_Association scolaire intercommunale La Sarraz environs et Veyron-Venoge</v>
      </c>
      <c r="E4610">
        <f>COUNTIFS(D$2:D4610,Clef_répartition[[#This Row],[Code_Nom]],J$2:J4610,Clef_répartition[[#This Row],[Année]])</f>
        <v>3</v>
      </c>
      <c r="F4610">
        <f>IF(Clef_répartition[[#This Row],[Code_Nom]]=D4609,F4609-1,(COUNTIFS(Clef_répartition[Code_Nom],Clef_répartition[[#This Row],[Code_Nom]],Clef_répartition[Année],Clef_répartition[[#This Row],[Année]])))</f>
        <v>11</v>
      </c>
      <c r="G4610" t="str">
        <f>Clef_répartition[[#This Row],[Code_Nom]]&amp;"_"&amp;Clef_répartition[[#This Row],[Nombre]]&amp;"_"&amp;Clef_répartition[[#This Row],[Année]]</f>
        <v>ASISEVV_Association scolaire intercommunale La Sarraz environs et Veyron-Venoge_3_2018</v>
      </c>
      <c r="H4610">
        <v>5479</v>
      </c>
      <c r="I4610" t="s">
        <v>85</v>
      </c>
      <c r="J4610">
        <v>2018</v>
      </c>
      <c r="K4610">
        <v>5.2625879805089336E-2</v>
      </c>
    </row>
    <row r="4611" spans="1:11" x14ac:dyDescent="0.25">
      <c r="A4611" t="s">
        <v>722</v>
      </c>
      <c r="B4611" t="s">
        <v>705</v>
      </c>
      <c r="C4611" t="s">
        <v>706</v>
      </c>
      <c r="D4611" t="str">
        <f>Clef_répartition[[#This Row],[Code association]]&amp;"_"&amp;Clef_répartition[[#This Row],[Nom association]]</f>
        <v>ASISEVV_Association scolaire intercommunale La Sarraz environs et Veyron-Venoge</v>
      </c>
      <c r="E4611">
        <f>COUNTIFS(D$2:D4611,Clef_répartition[[#This Row],[Code_Nom]],J$2:J4611,Clef_répartition[[#This Row],[Année]])</f>
        <v>4</v>
      </c>
      <c r="F4611">
        <f>IF(Clef_répartition[[#This Row],[Code_Nom]]=D4610,F4610-1,(COUNTIFS(Clef_répartition[Code_Nom],Clef_répartition[[#This Row],[Code_Nom]],Clef_répartition[Année],Clef_répartition[[#This Row],[Année]])))</f>
        <v>10</v>
      </c>
      <c r="G4611" t="str">
        <f>Clef_répartition[[#This Row],[Code_Nom]]&amp;"_"&amp;Clef_répartition[[#This Row],[Nombre]]&amp;"_"&amp;Clef_répartition[[#This Row],[Année]]</f>
        <v>ASISEVV_Association scolaire intercommunale La Sarraz environs et Veyron-Venoge_4_2018</v>
      </c>
      <c r="H4611">
        <v>5482</v>
      </c>
      <c r="I4611" t="s">
        <v>102</v>
      </c>
      <c r="J4611">
        <v>2018</v>
      </c>
      <c r="K4611">
        <v>0.13232268543584191</v>
      </c>
    </row>
    <row r="4612" spans="1:11" x14ac:dyDescent="0.25">
      <c r="A4612" t="s">
        <v>722</v>
      </c>
      <c r="B4612" t="s">
        <v>705</v>
      </c>
      <c r="C4612" t="s">
        <v>706</v>
      </c>
      <c r="D4612" t="str">
        <f>Clef_répartition[[#This Row],[Code association]]&amp;"_"&amp;Clef_répartition[[#This Row],[Nom association]]</f>
        <v>ASISEVV_Association scolaire intercommunale La Sarraz environs et Veyron-Venoge</v>
      </c>
      <c r="E4612">
        <f>COUNTIFS(D$2:D4612,Clef_répartition[[#This Row],[Code_Nom]],J$2:J4612,Clef_répartition[[#This Row],[Année]])</f>
        <v>5</v>
      </c>
      <c r="F4612">
        <f>IF(Clef_répartition[[#This Row],[Code_Nom]]=D4611,F4611-1,(COUNTIFS(Clef_répartition[Code_Nom],Clef_répartition[[#This Row],[Code_Nom]],Clef_répartition[Année],Clef_répartition[[#This Row],[Année]])))</f>
        <v>9</v>
      </c>
      <c r="G4612" t="str">
        <f>Clef_répartition[[#This Row],[Code_Nom]]&amp;"_"&amp;Clef_répartition[[#This Row],[Nombre]]&amp;"_"&amp;Clef_répartition[[#This Row],[Année]]</f>
        <v>ASISEVV_Association scolaire intercommunale La Sarraz environs et Veyron-Venoge_5_2018</v>
      </c>
      <c r="H4612">
        <v>5483</v>
      </c>
      <c r="I4612" t="s">
        <v>113</v>
      </c>
      <c r="J4612">
        <v>2018</v>
      </c>
      <c r="K4612">
        <v>3.4650785056848946E-2</v>
      </c>
    </row>
    <row r="4613" spans="1:11" x14ac:dyDescent="0.25">
      <c r="A4613" t="s">
        <v>722</v>
      </c>
      <c r="B4613" t="s">
        <v>705</v>
      </c>
      <c r="C4613" t="s">
        <v>706</v>
      </c>
      <c r="D4613" t="str">
        <f>Clef_répartition[[#This Row],[Code association]]&amp;"_"&amp;Clef_répartition[[#This Row],[Nom association]]</f>
        <v>ASISEVV_Association scolaire intercommunale La Sarraz environs et Veyron-Venoge</v>
      </c>
      <c r="E4613">
        <f>COUNTIFS(D$2:D4613,Clef_répartition[[#This Row],[Code_Nom]],J$2:J4613,Clef_répartition[[#This Row],[Année]])</f>
        <v>6</v>
      </c>
      <c r="F4613">
        <f>IF(Clef_répartition[[#This Row],[Code_Nom]]=D4612,F4612-1,(COUNTIFS(Clef_répartition[Code_Nom],Clef_répartition[[#This Row],[Code_Nom]],Clef_répartition[Année],Clef_répartition[[#This Row],[Année]])))</f>
        <v>8</v>
      </c>
      <c r="G4613" t="str">
        <f>Clef_répartition[[#This Row],[Code_Nom]]&amp;"_"&amp;Clef_répartition[[#This Row],[Nombre]]&amp;"_"&amp;Clef_répartition[[#This Row],[Année]]</f>
        <v>ASISEVV_Association scolaire intercommunale La Sarraz environs et Veyron-Venoge_6_2018</v>
      </c>
      <c r="H4613">
        <v>5498</v>
      </c>
      <c r="I4613" t="s">
        <v>149</v>
      </c>
      <c r="J4613">
        <v>2018</v>
      </c>
      <c r="K4613">
        <v>0.28706009745533295</v>
      </c>
    </row>
    <row r="4614" spans="1:11" x14ac:dyDescent="0.25">
      <c r="A4614" t="s">
        <v>722</v>
      </c>
      <c r="B4614" t="s">
        <v>705</v>
      </c>
      <c r="C4614" t="s">
        <v>706</v>
      </c>
      <c r="D4614" t="str">
        <f>Clef_répartition[[#This Row],[Code association]]&amp;"_"&amp;Clef_répartition[[#This Row],[Nom association]]</f>
        <v>ASISEVV_Association scolaire intercommunale La Sarraz environs et Veyron-Venoge</v>
      </c>
      <c r="E4614">
        <f>COUNTIFS(D$2:D4614,Clef_répartition[[#This Row],[Code_Nom]],J$2:J4614,Clef_répartition[[#This Row],[Année]])</f>
        <v>7</v>
      </c>
      <c r="F4614">
        <f>IF(Clef_répartition[[#This Row],[Code_Nom]]=D4613,F4613-1,(COUNTIFS(Clef_répartition[Code_Nom],Clef_répartition[[#This Row],[Code_Nom]],Clef_répartition[Année],Clef_répartition[[#This Row],[Année]])))</f>
        <v>7</v>
      </c>
      <c r="G4614" t="str">
        <f>Clef_répartition[[#This Row],[Code_Nom]]&amp;"_"&amp;Clef_répartition[[#This Row],[Nombre]]&amp;"_"&amp;Clef_répartition[[#This Row],[Année]]</f>
        <v>ASISEVV_Association scolaire intercommunale La Sarraz environs et Veyron-Venoge_7_2018</v>
      </c>
      <c r="H4614">
        <v>5486</v>
      </c>
      <c r="I4614" t="s">
        <v>145</v>
      </c>
      <c r="J4614">
        <v>2018</v>
      </c>
      <c r="K4614">
        <v>0.10947482403898214</v>
      </c>
    </row>
    <row r="4615" spans="1:11" x14ac:dyDescent="0.25">
      <c r="A4615" t="s">
        <v>722</v>
      </c>
      <c r="B4615" t="s">
        <v>705</v>
      </c>
      <c r="C4615" t="s">
        <v>706</v>
      </c>
      <c r="D4615" t="str">
        <f>Clef_répartition[[#This Row],[Code association]]&amp;"_"&amp;Clef_répartition[[#This Row],[Nom association]]</f>
        <v>ASISEVV_Association scolaire intercommunale La Sarraz environs et Veyron-Venoge</v>
      </c>
      <c r="E4615">
        <f>COUNTIFS(D$2:D4615,Clef_répartition[[#This Row],[Code_Nom]],J$2:J4615,Clef_répartition[[#This Row],[Année]])</f>
        <v>8</v>
      </c>
      <c r="F4615">
        <f>IF(Clef_répartition[[#This Row],[Code_Nom]]=D4614,F4614-1,(COUNTIFS(Clef_répartition[Code_Nom],Clef_répartition[[#This Row],[Code_Nom]],Clef_répartition[Année],Clef_répartition[[#This Row],[Année]])))</f>
        <v>6</v>
      </c>
      <c r="G4615" t="str">
        <f>Clef_répartition[[#This Row],[Code_Nom]]&amp;"_"&amp;Clef_répartition[[#This Row],[Nombre]]&amp;"_"&amp;Clef_répartition[[#This Row],[Année]]</f>
        <v>ASISEVV_Association scolaire intercommunale La Sarraz environs et Veyron-Venoge_8_2018</v>
      </c>
      <c r="H4615">
        <v>5488</v>
      </c>
      <c r="I4615" t="s">
        <v>174</v>
      </c>
      <c r="J4615">
        <v>2018</v>
      </c>
      <c r="K4615">
        <v>6.1721710882512186E-3</v>
      </c>
    </row>
    <row r="4616" spans="1:11" x14ac:dyDescent="0.25">
      <c r="A4616" t="s">
        <v>722</v>
      </c>
      <c r="B4616" t="s">
        <v>705</v>
      </c>
      <c r="C4616" t="s">
        <v>706</v>
      </c>
      <c r="D4616" t="str">
        <f>Clef_répartition[[#This Row],[Code association]]&amp;"_"&amp;Clef_répartition[[#This Row],[Nom association]]</f>
        <v>ASISEVV_Association scolaire intercommunale La Sarraz environs et Veyron-Venoge</v>
      </c>
      <c r="E4616">
        <f>COUNTIFS(D$2:D4616,Clef_répartition[[#This Row],[Code_Nom]],J$2:J4616,Clef_répartition[[#This Row],[Année]])</f>
        <v>9</v>
      </c>
      <c r="F4616">
        <f>IF(Clef_répartition[[#This Row],[Code_Nom]]=D4615,F4615-1,(COUNTIFS(Clef_répartition[Code_Nom],Clef_répartition[[#This Row],[Code_Nom]],Clef_répartition[Année],Clef_répartition[[#This Row],[Année]])))</f>
        <v>5</v>
      </c>
      <c r="G4616" t="str">
        <f>Clef_répartition[[#This Row],[Code_Nom]]&amp;"_"&amp;Clef_répartition[[#This Row],[Nombre]]&amp;"_"&amp;Clef_répartition[[#This Row],[Année]]</f>
        <v>ASISEVV_Association scolaire intercommunale La Sarraz environs et Veyron-Venoge_9_2018</v>
      </c>
      <c r="H4616">
        <v>5490</v>
      </c>
      <c r="I4616" t="s">
        <v>178</v>
      </c>
      <c r="J4616">
        <v>2018</v>
      </c>
      <c r="K4616">
        <v>3.3567948023822416E-2</v>
      </c>
    </row>
    <row r="4617" spans="1:11" x14ac:dyDescent="0.25">
      <c r="A4617" t="s">
        <v>722</v>
      </c>
      <c r="B4617" t="s">
        <v>705</v>
      </c>
      <c r="C4617" t="s">
        <v>706</v>
      </c>
      <c r="D4617" t="str">
        <f>Clef_répartition[[#This Row],[Code association]]&amp;"_"&amp;Clef_répartition[[#This Row],[Nom association]]</f>
        <v>ASISEVV_Association scolaire intercommunale La Sarraz environs et Veyron-Venoge</v>
      </c>
      <c r="E4617">
        <f>COUNTIFS(D$2:D4617,Clef_répartition[[#This Row],[Code_Nom]],J$2:J4617,Clef_répartition[[#This Row],[Année]])</f>
        <v>10</v>
      </c>
      <c r="F4617">
        <f>IF(Clef_répartition[[#This Row],[Code_Nom]]=D4616,F4616-1,(COUNTIFS(Clef_répartition[Code_Nom],Clef_répartition[[#This Row],[Code_Nom]],Clef_répartition[Année],Clef_répartition[[#This Row],[Année]])))</f>
        <v>4</v>
      </c>
      <c r="G4617" t="str">
        <f>Clef_répartition[[#This Row],[Code_Nom]]&amp;"_"&amp;Clef_répartition[[#This Row],[Nombre]]&amp;"_"&amp;Clef_répartition[[#This Row],[Année]]</f>
        <v>ASISEVV_Association scolaire intercommunale La Sarraz environs et Veyron-Venoge_10_2018</v>
      </c>
      <c r="H4617">
        <v>5491</v>
      </c>
      <c r="I4617" t="s">
        <v>181</v>
      </c>
      <c r="J4617">
        <v>2018</v>
      </c>
      <c r="K4617">
        <v>5.1759610178668113E-2</v>
      </c>
    </row>
    <row r="4618" spans="1:11" x14ac:dyDescent="0.25">
      <c r="A4618" t="s">
        <v>722</v>
      </c>
      <c r="B4618" t="s">
        <v>705</v>
      </c>
      <c r="C4618" t="s">
        <v>706</v>
      </c>
      <c r="D4618" t="str">
        <f>Clef_répartition[[#This Row],[Code association]]&amp;"_"&amp;Clef_répartition[[#This Row],[Nom association]]</f>
        <v>ASISEVV_Association scolaire intercommunale La Sarraz environs et Veyron-Venoge</v>
      </c>
      <c r="E4618">
        <f>COUNTIFS(D$2:D4618,Clef_répartition[[#This Row],[Code_Nom]],J$2:J4618,Clef_répartition[[#This Row],[Année]])</f>
        <v>11</v>
      </c>
      <c r="F4618">
        <f>IF(Clef_répartition[[#This Row],[Code_Nom]]=D4617,F4617-1,(COUNTIFS(Clef_répartition[Code_Nom],Clef_répartition[[#This Row],[Code_Nom]],Clef_répartition[Année],Clef_répartition[[#This Row],[Année]])))</f>
        <v>3</v>
      </c>
      <c r="G4618" t="str">
        <f>Clef_répartition[[#This Row],[Code_Nom]]&amp;"_"&amp;Clef_répartition[[#This Row],[Nombre]]&amp;"_"&amp;Clef_répartition[[#This Row],[Année]]</f>
        <v>ASISEVV_Association scolaire intercommunale La Sarraz environs et Veyron-Venoge_11_2018</v>
      </c>
      <c r="H4618">
        <v>5492</v>
      </c>
      <c r="I4618" t="s">
        <v>189</v>
      </c>
      <c r="J4618">
        <v>2018</v>
      </c>
      <c r="K4618">
        <v>0.10438548998375743</v>
      </c>
    </row>
    <row r="4619" spans="1:11" x14ac:dyDescent="0.25">
      <c r="A4619" t="s">
        <v>722</v>
      </c>
      <c r="B4619" t="s">
        <v>705</v>
      </c>
      <c r="C4619" t="s">
        <v>706</v>
      </c>
      <c r="D4619" t="str">
        <f>Clef_répartition[[#This Row],[Code association]]&amp;"_"&amp;Clef_répartition[[#This Row],[Nom association]]</f>
        <v>ASISEVV_Association scolaire intercommunale La Sarraz environs et Veyron-Venoge</v>
      </c>
      <c r="E4619">
        <f>COUNTIFS(D$2:D4619,Clef_répartition[[#This Row],[Code_Nom]],J$2:J4619,Clef_répartition[[#This Row],[Année]])</f>
        <v>12</v>
      </c>
      <c r="F4619">
        <f>IF(Clef_répartition[[#This Row],[Code_Nom]]=D4618,F4618-1,(COUNTIFS(Clef_répartition[Code_Nom],Clef_répartition[[#This Row],[Code_Nom]],Clef_répartition[Année],Clef_répartition[[#This Row],[Année]])))</f>
        <v>2</v>
      </c>
      <c r="G4619" t="str">
        <f>Clef_répartition[[#This Row],[Code_Nom]]&amp;"_"&amp;Clef_répartition[[#This Row],[Nombre]]&amp;"_"&amp;Clef_répartition[[#This Row],[Année]]</f>
        <v>ASISEVV_Association scolaire intercommunale La Sarraz environs et Veyron-Venoge_12_2018</v>
      </c>
      <c r="H4619">
        <v>5493</v>
      </c>
      <c r="I4619" t="s">
        <v>205</v>
      </c>
      <c r="J4619">
        <v>2018</v>
      </c>
      <c r="K4619">
        <v>4.5046020573903625E-2</v>
      </c>
    </row>
    <row r="4620" spans="1:11" x14ac:dyDescent="0.25">
      <c r="A4620" t="s">
        <v>722</v>
      </c>
      <c r="B4620" t="s">
        <v>705</v>
      </c>
      <c r="C4620" t="s">
        <v>706</v>
      </c>
      <c r="D4620" t="str">
        <f>Clef_répartition[[#This Row],[Code association]]&amp;"_"&amp;Clef_répartition[[#This Row],[Nom association]]</f>
        <v>ASISEVV_Association scolaire intercommunale La Sarraz environs et Veyron-Venoge</v>
      </c>
      <c r="E4620">
        <f>COUNTIFS(D$2:D4620,Clef_répartition[[#This Row],[Code_Nom]],J$2:J4620,Clef_répartition[[#This Row],[Année]])</f>
        <v>13</v>
      </c>
      <c r="F4620">
        <f>IF(Clef_répartition[[#This Row],[Code_Nom]]=D4619,F4619-1,(COUNTIFS(Clef_répartition[Code_Nom],Clef_répartition[[#This Row],[Code_Nom]],Clef_répartition[Année],Clef_répartition[[#This Row],[Année]])))</f>
        <v>1</v>
      </c>
      <c r="G4620" t="str">
        <f>Clef_répartition[[#This Row],[Code_Nom]]&amp;"_"&amp;Clef_répartition[[#This Row],[Nombre]]&amp;"_"&amp;Clef_répartition[[#This Row],[Année]]</f>
        <v>ASISEVV_Association scolaire intercommunale La Sarraz environs et Veyron-Venoge_13_2018</v>
      </c>
      <c r="H4620">
        <v>5497</v>
      </c>
      <c r="I4620" t="s">
        <v>217</v>
      </c>
      <c r="J4620">
        <v>2018</v>
      </c>
      <c r="K4620">
        <v>9.2149431510557669E-2</v>
      </c>
    </row>
    <row r="4621" spans="1:11" x14ac:dyDescent="0.25">
      <c r="A4621" t="s">
        <v>722</v>
      </c>
      <c r="B4621" t="s">
        <v>517</v>
      </c>
      <c r="C4621" t="s">
        <v>518</v>
      </c>
      <c r="D4621" t="str">
        <f>Clef_répartition[[#This Row],[Code association]]&amp;"_"&amp;Clef_répartition[[#This Row],[Nom association]]</f>
        <v>ASIVenoge_Association scolaire intercommunale de la Venoge</v>
      </c>
      <c r="E4621">
        <f>COUNTIFS(D$2:D4621,Clef_répartition[[#This Row],[Code_Nom]],J$2:J4621,Clef_répartition[[#This Row],[Année]])</f>
        <v>1</v>
      </c>
      <c r="F4621">
        <f>IF(Clef_répartition[[#This Row],[Code_Nom]]=D4620,F4620-1,(COUNTIFS(Clef_répartition[Code_Nom],Clef_répartition[[#This Row],[Code_Nom]],Clef_répartition[Année],Clef_répartition[[#This Row],[Année]])))</f>
        <v>6</v>
      </c>
      <c r="G4621" t="str">
        <f>Clef_répartition[[#This Row],[Code_Nom]]&amp;"_"&amp;Clef_répartition[[#This Row],[Nombre]]&amp;"_"&amp;Clef_répartition[[#This Row],[Année]]</f>
        <v>ASIVenoge_Association scolaire intercommunale de la Venoge_1_2018</v>
      </c>
      <c r="H4621">
        <v>5480</v>
      </c>
      <c r="I4621" t="s">
        <v>90</v>
      </c>
      <c r="J4621">
        <v>2018</v>
      </c>
      <c r="K4621">
        <v>0</v>
      </c>
    </row>
    <row r="4622" spans="1:11" x14ac:dyDescent="0.25">
      <c r="A4622" t="s">
        <v>722</v>
      </c>
      <c r="B4622" t="s">
        <v>517</v>
      </c>
      <c r="C4622" t="s">
        <v>518</v>
      </c>
      <c r="D4622" t="str">
        <f>Clef_répartition[[#This Row],[Code association]]&amp;"_"&amp;Clef_répartition[[#This Row],[Nom association]]</f>
        <v>ASIVenoge_Association scolaire intercommunale de la Venoge</v>
      </c>
      <c r="E4622">
        <f>COUNTIFS(D$2:D4622,Clef_répartition[[#This Row],[Code_Nom]],J$2:J4622,Clef_répartition[[#This Row],[Année]])</f>
        <v>2</v>
      </c>
      <c r="F4622">
        <f>IF(Clef_répartition[[#This Row],[Code_Nom]]=D4621,F4621-1,(COUNTIFS(Clef_répartition[Code_Nom],Clef_répartition[[#This Row],[Code_Nom]],Clef_répartition[Année],Clef_répartition[[#This Row],[Année]])))</f>
        <v>5</v>
      </c>
      <c r="G4622" t="str">
        <f>Clef_répartition[[#This Row],[Code_Nom]]&amp;"_"&amp;Clef_répartition[[#This Row],[Nombre]]&amp;"_"&amp;Clef_répartition[[#This Row],[Année]]</f>
        <v>ASIVenoge_Association scolaire intercommunale de la Venoge_2_2018</v>
      </c>
      <c r="H4622">
        <v>5487</v>
      </c>
      <c r="I4622" t="s">
        <v>167</v>
      </c>
      <c r="J4622">
        <v>2018</v>
      </c>
      <c r="K4622">
        <v>0</v>
      </c>
    </row>
    <row r="4623" spans="1:11" x14ac:dyDescent="0.25">
      <c r="A4623" t="s">
        <v>722</v>
      </c>
      <c r="B4623" t="s">
        <v>517</v>
      </c>
      <c r="C4623" t="s">
        <v>518</v>
      </c>
      <c r="D4623" t="str">
        <f>Clef_répartition[[#This Row],[Code association]]&amp;"_"&amp;Clef_répartition[[#This Row],[Nom association]]</f>
        <v>ASIVenoge_Association scolaire intercommunale de la Venoge</v>
      </c>
      <c r="E4623">
        <f>COUNTIFS(D$2:D4623,Clef_répartition[[#This Row],[Code_Nom]],J$2:J4623,Clef_répartition[[#This Row],[Année]])</f>
        <v>3</v>
      </c>
      <c r="F4623">
        <f>IF(Clef_répartition[[#This Row],[Code_Nom]]=D4622,F4622-1,(COUNTIFS(Clef_répartition[Code_Nom],Clef_répartition[[#This Row],[Code_Nom]],Clef_répartition[Année],Clef_répartition[[#This Row],[Année]])))</f>
        <v>4</v>
      </c>
      <c r="G4623" t="str">
        <f>Clef_répartition[[#This Row],[Code_Nom]]&amp;"_"&amp;Clef_répartition[[#This Row],[Nombre]]&amp;"_"&amp;Clef_répartition[[#This Row],[Année]]</f>
        <v>ASIVenoge_Association scolaire intercommunale de la Venoge_3_2018</v>
      </c>
      <c r="H4623">
        <v>5489</v>
      </c>
      <c r="I4623" t="s">
        <v>175</v>
      </c>
      <c r="J4623">
        <v>2018</v>
      </c>
      <c r="K4623">
        <v>0</v>
      </c>
    </row>
    <row r="4624" spans="1:11" x14ac:dyDescent="0.25">
      <c r="A4624" t="s">
        <v>722</v>
      </c>
      <c r="B4624" t="s">
        <v>517</v>
      </c>
      <c r="C4624" t="s">
        <v>518</v>
      </c>
      <c r="D4624" t="str">
        <f>Clef_répartition[[#This Row],[Code association]]&amp;"_"&amp;Clef_répartition[[#This Row],[Nom association]]</f>
        <v>ASIVenoge_Association scolaire intercommunale de la Venoge</v>
      </c>
      <c r="E4624">
        <f>COUNTIFS(D$2:D4624,Clef_répartition[[#This Row],[Code_Nom]],J$2:J4624,Clef_répartition[[#This Row],[Année]])</f>
        <v>4</v>
      </c>
      <c r="F4624">
        <f>IF(Clef_répartition[[#This Row],[Code_Nom]]=D4623,F4623-1,(COUNTIFS(Clef_répartition[Code_Nom],Clef_répartition[[#This Row],[Code_Nom]],Clef_répartition[Année],Clef_répartition[[#This Row],[Année]])))</f>
        <v>3</v>
      </c>
      <c r="G4624" t="str">
        <f>Clef_répartition[[#This Row],[Code_Nom]]&amp;"_"&amp;Clef_répartition[[#This Row],[Nombre]]&amp;"_"&amp;Clef_répartition[[#This Row],[Année]]</f>
        <v>ASIVenoge_Association scolaire intercommunale de la Venoge_4_2018</v>
      </c>
      <c r="H4624">
        <v>5495</v>
      </c>
      <c r="I4624" t="s">
        <v>212</v>
      </c>
      <c r="J4624">
        <v>2018</v>
      </c>
      <c r="K4624">
        <v>0</v>
      </c>
    </row>
    <row r="4625" spans="1:11" x14ac:dyDescent="0.25">
      <c r="A4625" t="s">
        <v>722</v>
      </c>
      <c r="B4625" t="s">
        <v>517</v>
      </c>
      <c r="C4625" t="s">
        <v>518</v>
      </c>
      <c r="D4625" t="str">
        <f>Clef_répartition[[#This Row],[Code association]]&amp;"_"&amp;Clef_répartition[[#This Row],[Nom association]]</f>
        <v>ASIVenoge_Association scolaire intercommunale de la Venoge</v>
      </c>
      <c r="E4625">
        <f>COUNTIFS(D$2:D4625,Clef_répartition[[#This Row],[Code_Nom]],J$2:J4625,Clef_répartition[[#This Row],[Année]])</f>
        <v>5</v>
      </c>
      <c r="F4625">
        <f>IF(Clef_répartition[[#This Row],[Code_Nom]]=D4624,F4624-1,(COUNTIFS(Clef_répartition[Code_Nom],Clef_répartition[[#This Row],[Code_Nom]],Clef_répartition[Année],Clef_répartition[[#This Row],[Année]])))</f>
        <v>2</v>
      </c>
      <c r="G4625" t="str">
        <f>Clef_répartition[[#This Row],[Code_Nom]]&amp;"_"&amp;Clef_répartition[[#This Row],[Nombre]]&amp;"_"&amp;Clef_répartition[[#This Row],[Année]]</f>
        <v>ASIVenoge_Association scolaire intercommunale de la Venoge_5_2018</v>
      </c>
      <c r="H4625">
        <v>5496</v>
      </c>
      <c r="I4625" t="s">
        <v>213</v>
      </c>
      <c r="J4625">
        <v>2018</v>
      </c>
      <c r="K4625">
        <v>0</v>
      </c>
    </row>
    <row r="4626" spans="1:11" x14ac:dyDescent="0.25">
      <c r="A4626" t="s">
        <v>722</v>
      </c>
      <c r="B4626" t="s">
        <v>517</v>
      </c>
      <c r="C4626" t="s">
        <v>518</v>
      </c>
      <c r="D4626" t="str">
        <f>Clef_répartition[[#This Row],[Code association]]&amp;"_"&amp;Clef_répartition[[#This Row],[Nom association]]</f>
        <v>ASIVenoge_Association scolaire intercommunale de la Venoge</v>
      </c>
      <c r="E4626">
        <f>COUNTIFS(D$2:D4626,Clef_répartition[[#This Row],[Code_Nom]],J$2:J4626,Clef_répartition[[#This Row],[Année]])</f>
        <v>6</v>
      </c>
      <c r="F4626">
        <f>IF(Clef_répartition[[#This Row],[Code_Nom]]=D4625,F4625-1,(COUNTIFS(Clef_répartition[Code_Nom],Clef_répartition[[#This Row],[Code_Nom]],Clef_répartition[Année],Clef_répartition[[#This Row],[Année]])))</f>
        <v>1</v>
      </c>
      <c r="G4626" t="str">
        <f>Clef_répartition[[#This Row],[Code_Nom]]&amp;"_"&amp;Clef_répartition[[#This Row],[Nombre]]&amp;"_"&amp;Clef_répartition[[#This Row],[Année]]</f>
        <v>ASIVenoge_Association scolaire intercommunale de la Venoge_6_2018</v>
      </c>
      <c r="H4626">
        <v>5503</v>
      </c>
      <c r="I4626" t="s">
        <v>290</v>
      </c>
      <c r="J4626">
        <v>2018</v>
      </c>
      <c r="K4626">
        <v>0</v>
      </c>
    </row>
    <row r="4627" spans="1:11" x14ac:dyDescent="0.25">
      <c r="A4627" t="s">
        <v>722</v>
      </c>
      <c r="B4627" t="s">
        <v>587</v>
      </c>
      <c r="C4627" t="s">
        <v>588</v>
      </c>
      <c r="D4627" t="str">
        <f>Clef_répartition[[#This Row],[Code association]]&amp;"_"&amp;Clef_répartition[[#This Row],[Nom association]]</f>
        <v>ASIVJ_Association intercommunale scolaire de la Vallée de Joux</v>
      </c>
      <c r="E4627">
        <f>COUNTIFS(D$2:D4627,Clef_répartition[[#This Row],[Code_Nom]],J$2:J4627,Clef_répartition[[#This Row],[Année]])</f>
        <v>1</v>
      </c>
      <c r="F4627">
        <f>IF(Clef_répartition[[#This Row],[Code_Nom]]=D4626,F4626-1,(COUNTIFS(Clef_répartition[Code_Nom],Clef_répartition[[#This Row],[Code_Nom]],Clef_répartition[Année],Clef_répartition[[#This Row],[Année]])))</f>
        <v>3</v>
      </c>
      <c r="G4627" t="str">
        <f>Clef_répartition[[#This Row],[Code_Nom]]&amp;"_"&amp;Clef_répartition[[#This Row],[Nombre]]&amp;"_"&amp;Clef_répartition[[#This Row],[Année]]</f>
        <v>ASIVJ_Association intercommunale scolaire de la Vallée de Joux_1_2018</v>
      </c>
      <c r="H4627">
        <v>5871</v>
      </c>
      <c r="I4627" t="s">
        <v>143</v>
      </c>
      <c r="J4627">
        <v>2018</v>
      </c>
      <c r="K4627">
        <v>0.19</v>
      </c>
    </row>
    <row r="4628" spans="1:11" x14ac:dyDescent="0.25">
      <c r="A4628" t="s">
        <v>722</v>
      </c>
      <c r="B4628" t="s">
        <v>587</v>
      </c>
      <c r="C4628" t="s">
        <v>588</v>
      </c>
      <c r="D4628" t="str">
        <f>Clef_répartition[[#This Row],[Code association]]&amp;"_"&amp;Clef_répartition[[#This Row],[Nom association]]</f>
        <v>ASIVJ_Association intercommunale scolaire de la Vallée de Joux</v>
      </c>
      <c r="E4628">
        <f>COUNTIFS(D$2:D4628,Clef_répartition[[#This Row],[Code_Nom]],J$2:J4628,Clef_répartition[[#This Row],[Année]])</f>
        <v>2</v>
      </c>
      <c r="F4628">
        <f>IF(Clef_répartition[[#This Row],[Code_Nom]]=D4627,F4627-1,(COUNTIFS(Clef_répartition[Code_Nom],Clef_répartition[[#This Row],[Code_Nom]],Clef_répartition[Année],Clef_répartition[[#This Row],[Année]])))</f>
        <v>2</v>
      </c>
      <c r="G4628" t="str">
        <f>Clef_répartition[[#This Row],[Code_Nom]]&amp;"_"&amp;Clef_répartition[[#This Row],[Nombre]]&amp;"_"&amp;Clef_répartition[[#This Row],[Année]]</f>
        <v>ASIVJ_Association intercommunale scolaire de la Vallée de Joux_2_2018</v>
      </c>
      <c r="H4628">
        <v>5872</v>
      </c>
      <c r="I4628" t="s">
        <v>154</v>
      </c>
      <c r="J4628">
        <v>2018</v>
      </c>
      <c r="K4628">
        <v>0.68</v>
      </c>
    </row>
    <row r="4629" spans="1:11" x14ac:dyDescent="0.25">
      <c r="A4629" t="s">
        <v>722</v>
      </c>
      <c r="B4629" t="s">
        <v>587</v>
      </c>
      <c r="C4629" t="s">
        <v>588</v>
      </c>
      <c r="D4629" t="str">
        <f>Clef_répartition[[#This Row],[Code association]]&amp;"_"&amp;Clef_répartition[[#This Row],[Nom association]]</f>
        <v>ASIVJ_Association intercommunale scolaire de la Vallée de Joux</v>
      </c>
      <c r="E4629">
        <f>COUNTIFS(D$2:D4629,Clef_répartition[[#This Row],[Code_Nom]],J$2:J4629,Clef_répartition[[#This Row],[Année]])</f>
        <v>3</v>
      </c>
      <c r="F4629">
        <f>IF(Clef_répartition[[#This Row],[Code_Nom]]=D4628,F4628-1,(COUNTIFS(Clef_répartition[Code_Nom],Clef_répartition[[#This Row],[Code_Nom]],Clef_répartition[Année],Clef_répartition[[#This Row],[Année]])))</f>
        <v>1</v>
      </c>
      <c r="G4629" t="str">
        <f>Clef_répartition[[#This Row],[Code_Nom]]&amp;"_"&amp;Clef_répartition[[#This Row],[Nombre]]&amp;"_"&amp;Clef_répartition[[#This Row],[Année]]</f>
        <v>ASIVJ_Association intercommunale scolaire de la Vallée de Joux_3_2018</v>
      </c>
      <c r="H4629">
        <v>5873</v>
      </c>
      <c r="I4629" t="s">
        <v>155</v>
      </c>
      <c r="J4629">
        <v>2018</v>
      </c>
      <c r="K4629">
        <v>0.13</v>
      </c>
    </row>
    <row r="4630" spans="1:11" x14ac:dyDescent="0.25">
      <c r="A4630" t="s">
        <v>722</v>
      </c>
      <c r="B4630" t="s">
        <v>446</v>
      </c>
      <c r="C4630" t="s">
        <v>447</v>
      </c>
      <c r="D4630" t="str">
        <f>Clef_répartition[[#This Row],[Code association]]&amp;"_"&amp;Clef_répartition[[#This Row],[Nom association]]</f>
        <v>ASIYE_Association Scolaire Intercommunale Yvonand et Environs</v>
      </c>
      <c r="E4630">
        <f>COUNTIFS(D$2:D4630,Clef_répartition[[#This Row],[Code_Nom]],J$2:J4630,Clef_répartition[[#This Row],[Année]])</f>
        <v>1</v>
      </c>
      <c r="F4630">
        <f>IF(Clef_répartition[[#This Row],[Code_Nom]]=D4629,F4629-1,(COUNTIFS(Clef_répartition[Code_Nom],Clef_répartition[[#This Row],[Code_Nom]],Clef_répartition[Année],Clef_répartition[[#This Row],[Année]])))</f>
        <v>10</v>
      </c>
      <c r="G4630" t="str">
        <f>Clef_répartition[[#This Row],[Code_Nom]]&amp;"_"&amp;Clef_répartition[[#This Row],[Nombre]]&amp;"_"&amp;Clef_répartition[[#This Row],[Année]]</f>
        <v>ASIYE_Association Scolaire Intercommunale Yvonand et Environs_1_2018</v>
      </c>
      <c r="H4630">
        <v>5907</v>
      </c>
      <c r="I4630" t="s">
        <v>54</v>
      </c>
      <c r="J4630">
        <v>2018</v>
      </c>
      <c r="K4630">
        <v>5.1999999999999998E-2</v>
      </c>
    </row>
    <row r="4631" spans="1:11" x14ac:dyDescent="0.25">
      <c r="A4631" t="s">
        <v>722</v>
      </c>
      <c r="B4631" t="s">
        <v>446</v>
      </c>
      <c r="C4631" t="s">
        <v>447</v>
      </c>
      <c r="D4631" t="str">
        <f>Clef_répartition[[#This Row],[Code association]]&amp;"_"&amp;Clef_répartition[[#This Row],[Nom association]]</f>
        <v>ASIYE_Association Scolaire Intercommunale Yvonand et Environs</v>
      </c>
      <c r="E4631">
        <f>COUNTIFS(D$2:D4631,Clef_répartition[[#This Row],[Code_Nom]],J$2:J4631,Clef_répartition[[#This Row],[Année]])</f>
        <v>2</v>
      </c>
      <c r="F4631">
        <f>IF(Clef_répartition[[#This Row],[Code_Nom]]=D4630,F4630-1,(COUNTIFS(Clef_répartition[Code_Nom],Clef_répartition[[#This Row],[Code_Nom]],Clef_répartition[Année],Clef_répartition[[#This Row],[Année]])))</f>
        <v>9</v>
      </c>
      <c r="G4631" t="str">
        <f>Clef_répartition[[#This Row],[Code_Nom]]&amp;"_"&amp;Clef_répartition[[#This Row],[Nombre]]&amp;"_"&amp;Clef_répartition[[#This Row],[Année]]</f>
        <v>ASIYE_Association Scolaire Intercommunale Yvonand et Environs_2_2018</v>
      </c>
      <c r="H4631">
        <v>5908</v>
      </c>
      <c r="I4631" t="s">
        <v>59</v>
      </c>
      <c r="J4631">
        <v>2018</v>
      </c>
      <c r="K4631">
        <v>2.1299999999999999E-2</v>
      </c>
    </row>
    <row r="4632" spans="1:11" x14ac:dyDescent="0.25">
      <c r="A4632" t="s">
        <v>722</v>
      </c>
      <c r="B4632" t="s">
        <v>446</v>
      </c>
      <c r="C4632" t="s">
        <v>447</v>
      </c>
      <c r="D4632" t="str">
        <f>Clef_répartition[[#This Row],[Code association]]&amp;"_"&amp;Clef_répartition[[#This Row],[Nom association]]</f>
        <v>ASIYE_Association Scolaire Intercommunale Yvonand et Environs</v>
      </c>
      <c r="E4632">
        <f>COUNTIFS(D$2:D4632,Clef_répartition[[#This Row],[Code_Nom]],J$2:J4632,Clef_répartition[[#This Row],[Année]])</f>
        <v>3</v>
      </c>
      <c r="F4632">
        <f>IF(Clef_répartition[[#This Row],[Code_Nom]]=D4631,F4631-1,(COUNTIFS(Clef_répartition[Code_Nom],Clef_répartition[[#This Row],[Code_Nom]],Clef_répartition[Année],Clef_répartition[[#This Row],[Année]])))</f>
        <v>8</v>
      </c>
      <c r="G4632" t="str">
        <f>Clef_répartition[[#This Row],[Code_Nom]]&amp;"_"&amp;Clef_répartition[[#This Row],[Nombre]]&amp;"_"&amp;Clef_répartition[[#This Row],[Année]]</f>
        <v>ASIYE_Association Scolaire Intercommunale Yvonand et Environs_3_2018</v>
      </c>
      <c r="H4632">
        <v>5910</v>
      </c>
      <c r="I4632" t="s">
        <v>83</v>
      </c>
      <c r="J4632">
        <v>2018</v>
      </c>
      <c r="K4632">
        <v>6.4500000000000002E-2</v>
      </c>
    </row>
    <row r="4633" spans="1:11" x14ac:dyDescent="0.25">
      <c r="A4633" t="s">
        <v>722</v>
      </c>
      <c r="B4633" t="s">
        <v>446</v>
      </c>
      <c r="C4633" t="s">
        <v>447</v>
      </c>
      <c r="D4633" t="str">
        <f>Clef_répartition[[#This Row],[Code association]]&amp;"_"&amp;Clef_répartition[[#This Row],[Nom association]]</f>
        <v>ASIYE_Association Scolaire Intercommunale Yvonand et Environs</v>
      </c>
      <c r="E4633">
        <f>COUNTIFS(D$2:D4633,Clef_répartition[[#This Row],[Code_Nom]],J$2:J4633,Clef_répartition[[#This Row],[Année]])</f>
        <v>4</v>
      </c>
      <c r="F4633">
        <f>IF(Clef_répartition[[#This Row],[Code_Nom]]=D4632,F4632-1,(COUNTIFS(Clef_répartition[Code_Nom],Clef_répartition[[#This Row],[Code_Nom]],Clef_répartition[Année],Clef_répartition[[#This Row],[Année]])))</f>
        <v>7</v>
      </c>
      <c r="G4633" t="str">
        <f>Clef_répartition[[#This Row],[Code_Nom]]&amp;"_"&amp;Clef_répartition[[#This Row],[Nombre]]&amp;"_"&amp;Clef_répartition[[#This Row],[Année]]</f>
        <v>ASIYE_Association Scolaire Intercommunale Yvonand et Environs_4_2018</v>
      </c>
      <c r="H4633">
        <v>5911</v>
      </c>
      <c r="I4633" t="s">
        <v>86</v>
      </c>
      <c r="J4633">
        <v>2018</v>
      </c>
      <c r="K4633">
        <v>3.4500000000000003E-2</v>
      </c>
    </row>
    <row r="4634" spans="1:11" x14ac:dyDescent="0.25">
      <c r="A4634" t="s">
        <v>722</v>
      </c>
      <c r="B4634" t="s">
        <v>446</v>
      </c>
      <c r="C4634" t="s">
        <v>447</v>
      </c>
      <c r="D4634" t="str">
        <f>Clef_répartition[[#This Row],[Code association]]&amp;"_"&amp;Clef_répartition[[#This Row],[Nom association]]</f>
        <v>ASIYE_Association Scolaire Intercommunale Yvonand et Environs</v>
      </c>
      <c r="E4634">
        <f>COUNTIFS(D$2:D4634,Clef_répartition[[#This Row],[Code_Nom]],J$2:J4634,Clef_répartition[[#This Row],[Année]])</f>
        <v>5</v>
      </c>
      <c r="F4634">
        <f>IF(Clef_répartition[[#This Row],[Code_Nom]]=D4633,F4633-1,(COUNTIFS(Clef_répartition[Code_Nom],Clef_répartition[[#This Row],[Code_Nom]],Clef_répartition[Année],Clef_répartition[[#This Row],[Année]])))</f>
        <v>6</v>
      </c>
      <c r="G4634" t="str">
        <f>Clef_répartition[[#This Row],[Code_Nom]]&amp;"_"&amp;Clef_répartition[[#This Row],[Nombre]]&amp;"_"&amp;Clef_répartition[[#This Row],[Année]]</f>
        <v>ASIYE_Association Scolaire Intercommunale Yvonand et Environs_5_2018</v>
      </c>
      <c r="H4634">
        <v>5912</v>
      </c>
      <c r="I4634" t="s">
        <v>91</v>
      </c>
      <c r="J4634">
        <v>2018</v>
      </c>
      <c r="K4634">
        <v>1.67E-2</v>
      </c>
    </row>
    <row r="4635" spans="1:11" x14ac:dyDescent="0.25">
      <c r="A4635" t="s">
        <v>722</v>
      </c>
      <c r="B4635" t="s">
        <v>446</v>
      </c>
      <c r="C4635" t="s">
        <v>447</v>
      </c>
      <c r="D4635" t="str">
        <f>Clef_répartition[[#This Row],[Code association]]&amp;"_"&amp;Clef_répartition[[#This Row],[Nom association]]</f>
        <v>ASIYE_Association Scolaire Intercommunale Yvonand et Environs</v>
      </c>
      <c r="E4635">
        <f>COUNTIFS(D$2:D4635,Clef_répartition[[#This Row],[Code_Nom]],J$2:J4635,Clef_répartition[[#This Row],[Année]])</f>
        <v>6</v>
      </c>
      <c r="F4635">
        <f>IF(Clef_répartition[[#This Row],[Code_Nom]]=D4634,F4634-1,(COUNTIFS(Clef_répartition[Code_Nom],Clef_répartition[[#This Row],[Code_Nom]],Clef_répartition[Année],Clef_répartition[[#This Row],[Année]])))</f>
        <v>5</v>
      </c>
      <c r="G4635" t="str">
        <f>Clef_répartition[[#This Row],[Code_Nom]]&amp;"_"&amp;Clef_répartition[[#This Row],[Nombre]]&amp;"_"&amp;Clef_répartition[[#This Row],[Année]]</f>
        <v>ASIYE_Association Scolaire Intercommunale Yvonand et Environs_6_2018</v>
      </c>
      <c r="H4635">
        <v>5921</v>
      </c>
      <c r="I4635" t="s">
        <v>180</v>
      </c>
      <c r="J4635">
        <v>2018</v>
      </c>
      <c r="K4635">
        <v>3.1699999999999999E-2</v>
      </c>
    </row>
    <row r="4636" spans="1:11" x14ac:dyDescent="0.25">
      <c r="A4636" t="s">
        <v>722</v>
      </c>
      <c r="B4636" t="s">
        <v>446</v>
      </c>
      <c r="C4636" t="s">
        <v>447</v>
      </c>
      <c r="D4636" t="str">
        <f>Clef_répartition[[#This Row],[Code association]]&amp;"_"&amp;Clef_répartition[[#This Row],[Nom association]]</f>
        <v>ASIYE_Association Scolaire Intercommunale Yvonand et Environs</v>
      </c>
      <c r="E4636">
        <f>COUNTIFS(D$2:D4636,Clef_répartition[[#This Row],[Code_Nom]],J$2:J4636,Clef_répartition[[#This Row],[Année]])</f>
        <v>7</v>
      </c>
      <c r="F4636">
        <f>IF(Clef_répartition[[#This Row],[Code_Nom]]=D4635,F4635-1,(COUNTIFS(Clef_répartition[Code_Nom],Clef_répartition[[#This Row],[Code_Nom]],Clef_répartition[Année],Clef_répartition[[#This Row],[Année]])))</f>
        <v>4</v>
      </c>
      <c r="G4636" t="str">
        <f>Clef_répartition[[#This Row],[Code_Nom]]&amp;"_"&amp;Clef_répartition[[#This Row],[Nombre]]&amp;"_"&amp;Clef_répartition[[#This Row],[Année]]</f>
        <v>ASIYE_Association Scolaire Intercommunale Yvonand et Environs_7_2018</v>
      </c>
      <c r="H4636">
        <v>5926</v>
      </c>
      <c r="I4636" t="s">
        <v>218</v>
      </c>
      <c r="J4636">
        <v>2018</v>
      </c>
      <c r="K4636">
        <v>0.14410000000000001</v>
      </c>
    </row>
    <row r="4637" spans="1:11" x14ac:dyDescent="0.25">
      <c r="A4637" t="s">
        <v>722</v>
      </c>
      <c r="B4637" t="s">
        <v>446</v>
      </c>
      <c r="C4637" t="s">
        <v>447</v>
      </c>
      <c r="D4637" t="str">
        <f>Clef_répartition[[#This Row],[Code association]]&amp;"_"&amp;Clef_répartition[[#This Row],[Nom association]]</f>
        <v>ASIYE_Association Scolaire Intercommunale Yvonand et Environs</v>
      </c>
      <c r="E4637">
        <f>COUNTIFS(D$2:D4637,Clef_répartition[[#This Row],[Code_Nom]],J$2:J4637,Clef_répartition[[#This Row],[Année]])</f>
        <v>8</v>
      </c>
      <c r="F4637">
        <f>IF(Clef_répartition[[#This Row],[Code_Nom]]=D4636,F4636-1,(COUNTIFS(Clef_répartition[Code_Nom],Clef_répartition[[#This Row],[Code_Nom]],Clef_répartition[Année],Clef_répartition[[#This Row],[Année]])))</f>
        <v>3</v>
      </c>
      <c r="G4637" t="str">
        <f>Clef_répartition[[#This Row],[Code_Nom]]&amp;"_"&amp;Clef_répartition[[#This Row],[Nombre]]&amp;"_"&amp;Clef_répartition[[#This Row],[Année]]</f>
        <v>ASIYE_Association Scolaire Intercommunale Yvonand et Environs_8_2018</v>
      </c>
      <c r="H4637">
        <v>5928</v>
      </c>
      <c r="I4637" t="s">
        <v>240</v>
      </c>
      <c r="J4637">
        <v>2018</v>
      </c>
      <c r="K4637">
        <v>3.32E-2</v>
      </c>
    </row>
    <row r="4638" spans="1:11" x14ac:dyDescent="0.25">
      <c r="A4638" t="s">
        <v>722</v>
      </c>
      <c r="B4638" t="s">
        <v>446</v>
      </c>
      <c r="C4638" t="s">
        <v>447</v>
      </c>
      <c r="D4638" t="str">
        <f>Clef_répartition[[#This Row],[Code association]]&amp;"_"&amp;Clef_répartition[[#This Row],[Nom association]]</f>
        <v>ASIYE_Association Scolaire Intercommunale Yvonand et Environs</v>
      </c>
      <c r="E4638">
        <f>COUNTIFS(D$2:D4638,Clef_répartition[[#This Row],[Code_Nom]],J$2:J4638,Clef_répartition[[#This Row],[Année]])</f>
        <v>9</v>
      </c>
      <c r="F4638">
        <f>IF(Clef_répartition[[#This Row],[Code_Nom]]=D4637,F4637-1,(COUNTIFS(Clef_répartition[Code_Nom],Clef_répartition[[#This Row],[Code_Nom]],Clef_répartition[Année],Clef_répartition[[#This Row],[Année]])))</f>
        <v>2</v>
      </c>
      <c r="G4638" t="str">
        <f>Clef_répartition[[#This Row],[Code_Nom]]&amp;"_"&amp;Clef_répartition[[#This Row],[Nombre]]&amp;"_"&amp;Clef_répartition[[#This Row],[Année]]</f>
        <v>ASIYE_Association Scolaire Intercommunale Yvonand et Environs_9_2018</v>
      </c>
      <c r="H4638">
        <v>5935</v>
      </c>
      <c r="I4638" t="s">
        <v>280</v>
      </c>
      <c r="J4638">
        <v>2018</v>
      </c>
      <c r="K4638">
        <v>1.4999999999999999E-2</v>
      </c>
    </row>
    <row r="4639" spans="1:11" x14ac:dyDescent="0.25">
      <c r="A4639" t="s">
        <v>722</v>
      </c>
      <c r="B4639" t="s">
        <v>446</v>
      </c>
      <c r="C4639" t="s">
        <v>447</v>
      </c>
      <c r="D4639" t="str">
        <f>Clef_répartition[[#This Row],[Code association]]&amp;"_"&amp;Clef_répartition[[#This Row],[Nom association]]</f>
        <v>ASIYE_Association Scolaire Intercommunale Yvonand et Environs</v>
      </c>
      <c r="E4639">
        <f>COUNTIFS(D$2:D4639,Clef_répartition[[#This Row],[Code_Nom]],J$2:J4639,Clef_répartition[[#This Row],[Année]])</f>
        <v>10</v>
      </c>
      <c r="F4639">
        <f>IF(Clef_répartition[[#This Row],[Code_Nom]]=D4638,F4638-1,(COUNTIFS(Clef_répartition[Code_Nom],Clef_répartition[[#This Row],[Code_Nom]],Clef_répartition[Année],Clef_répartition[[#This Row],[Année]])))</f>
        <v>1</v>
      </c>
      <c r="G4639" t="str">
        <f>Clef_répartition[[#This Row],[Code_Nom]]&amp;"_"&amp;Clef_répartition[[#This Row],[Nombre]]&amp;"_"&amp;Clef_répartition[[#This Row],[Année]]</f>
        <v>ASIYE_Association Scolaire Intercommunale Yvonand et Environs_10_2018</v>
      </c>
      <c r="H4639">
        <v>5939</v>
      </c>
      <c r="I4639" t="s">
        <v>299</v>
      </c>
      <c r="J4639">
        <v>2018</v>
      </c>
      <c r="K4639">
        <v>0.58699999999999997</v>
      </c>
    </row>
    <row r="4640" spans="1:11" x14ac:dyDescent="0.25">
      <c r="A4640" t="s">
        <v>722</v>
      </c>
      <c r="B4640" t="s">
        <v>485</v>
      </c>
      <c r="C4640" t="s">
        <v>486</v>
      </c>
      <c r="D4640" t="str">
        <f>Clef_répartition[[#This Row],[Code association]]&amp;"_"&amp;Clef_répartition[[#This Row],[Nom association]]</f>
        <v>ASPIC_Association intercommunale de la piscine des Chavannes</v>
      </c>
      <c r="E4640">
        <f>COUNTIFS(D$2:D4640,Clef_répartition[[#This Row],[Code_Nom]],J$2:J4640,Clef_répartition[[#This Row],[Année]])</f>
        <v>1</v>
      </c>
      <c r="F4640">
        <f>IF(Clef_répartition[[#This Row],[Code_Nom]]=D4639,F4639-1,(COUNTIFS(Clef_répartition[Code_Nom],Clef_répartition[[#This Row],[Code_Nom]],Clef_répartition[Année],Clef_répartition[[#This Row],[Année]])))</f>
        <v>17</v>
      </c>
      <c r="G4640" t="str">
        <f>Clef_répartition[[#This Row],[Code_Nom]]&amp;"_"&amp;Clef_répartition[[#This Row],[Nombre]]&amp;"_"&amp;Clef_répartition[[#This Row],[Année]]</f>
        <v>ASPIC_Association intercommunale de la piscine des Chavannes_1_2018</v>
      </c>
      <c r="H4640">
        <v>5475</v>
      </c>
      <c r="I4640" t="s">
        <v>55</v>
      </c>
      <c r="J4640">
        <v>2018</v>
      </c>
      <c r="K4640">
        <v>0</v>
      </c>
    </row>
    <row r="4641" spans="1:11" x14ac:dyDescent="0.25">
      <c r="A4641" t="s">
        <v>722</v>
      </c>
      <c r="B4641" t="s">
        <v>485</v>
      </c>
      <c r="C4641" t="s">
        <v>486</v>
      </c>
      <c r="D4641" t="str">
        <f>Clef_répartition[[#This Row],[Code association]]&amp;"_"&amp;Clef_répartition[[#This Row],[Nom association]]</f>
        <v>ASPIC_Association intercommunale de la piscine des Chavannes</v>
      </c>
      <c r="E4641">
        <f>COUNTIFS(D$2:D4641,Clef_répartition[[#This Row],[Code_Nom]],J$2:J4641,Clef_répartition[[#This Row],[Année]])</f>
        <v>2</v>
      </c>
      <c r="F4641">
        <f>IF(Clef_répartition[[#This Row],[Code_Nom]]=D4640,F4640-1,(COUNTIFS(Clef_répartition[Code_Nom],Clef_répartition[[#This Row],[Code_Nom]],Clef_répartition[Année],Clef_répartition[[#This Row],[Année]])))</f>
        <v>16</v>
      </c>
      <c r="G4641" t="str">
        <f>Clef_répartition[[#This Row],[Code_Nom]]&amp;"_"&amp;Clef_répartition[[#This Row],[Nombre]]&amp;"_"&amp;Clef_répartition[[#This Row],[Année]]</f>
        <v>ASPIC_Association intercommunale de la piscine des Chavannes_2_2018</v>
      </c>
      <c r="H4641">
        <v>5477</v>
      </c>
      <c r="I4641" t="s">
        <v>79</v>
      </c>
      <c r="J4641">
        <v>2018</v>
      </c>
      <c r="K4641">
        <v>0</v>
      </c>
    </row>
    <row r="4642" spans="1:11" x14ac:dyDescent="0.25">
      <c r="A4642" t="s">
        <v>722</v>
      </c>
      <c r="B4642" t="s">
        <v>485</v>
      </c>
      <c r="C4642" t="s">
        <v>486</v>
      </c>
      <c r="D4642" t="str">
        <f>Clef_répartition[[#This Row],[Code association]]&amp;"_"&amp;Clef_répartition[[#This Row],[Nom association]]</f>
        <v>ASPIC_Association intercommunale de la piscine des Chavannes</v>
      </c>
      <c r="E4642">
        <f>COUNTIFS(D$2:D4642,Clef_répartition[[#This Row],[Code_Nom]],J$2:J4642,Clef_répartition[[#This Row],[Année]])</f>
        <v>3</v>
      </c>
      <c r="F4642">
        <f>IF(Clef_répartition[[#This Row],[Code_Nom]]=D4641,F4641-1,(COUNTIFS(Clef_répartition[Code_Nom],Clef_répartition[[#This Row],[Code_Nom]],Clef_répartition[Année],Clef_répartition[[#This Row],[Année]])))</f>
        <v>15</v>
      </c>
      <c r="G4642" t="str">
        <f>Clef_répartition[[#This Row],[Code_Nom]]&amp;"_"&amp;Clef_répartition[[#This Row],[Nombre]]&amp;"_"&amp;Clef_répartition[[#This Row],[Année]]</f>
        <v>ASPIC_Association intercommunale de la piscine des Chavannes_3_2018</v>
      </c>
      <c r="H4642">
        <v>5479</v>
      </c>
      <c r="I4642" t="s">
        <v>85</v>
      </c>
      <c r="J4642">
        <v>2018</v>
      </c>
      <c r="K4642">
        <v>0</v>
      </c>
    </row>
    <row r="4643" spans="1:11" x14ac:dyDescent="0.25">
      <c r="A4643" t="s">
        <v>722</v>
      </c>
      <c r="B4643" t="s">
        <v>485</v>
      </c>
      <c r="C4643" t="s">
        <v>486</v>
      </c>
      <c r="D4643" t="str">
        <f>Clef_répartition[[#This Row],[Code association]]&amp;"_"&amp;Clef_répartition[[#This Row],[Nom association]]</f>
        <v>ASPIC_Association intercommunale de la piscine des Chavannes</v>
      </c>
      <c r="E4643">
        <f>COUNTIFS(D$2:D4643,Clef_répartition[[#This Row],[Code_Nom]],J$2:J4643,Clef_répartition[[#This Row],[Année]])</f>
        <v>4</v>
      </c>
      <c r="F4643">
        <f>IF(Clef_répartition[[#This Row],[Code_Nom]]=D4642,F4642-1,(COUNTIFS(Clef_répartition[Code_Nom],Clef_répartition[[#This Row],[Code_Nom]],Clef_répartition[Année],Clef_répartition[[#This Row],[Année]])))</f>
        <v>14</v>
      </c>
      <c r="G4643" t="str">
        <f>Clef_répartition[[#This Row],[Code_Nom]]&amp;"_"&amp;Clef_répartition[[#This Row],[Nombre]]&amp;"_"&amp;Clef_répartition[[#This Row],[Année]]</f>
        <v>ASPIC_Association intercommunale de la piscine des Chavannes_4_2018</v>
      </c>
      <c r="H4643">
        <v>5480</v>
      </c>
      <c r="I4643" t="s">
        <v>90</v>
      </c>
      <c r="J4643">
        <v>2018</v>
      </c>
      <c r="K4643">
        <v>0</v>
      </c>
    </row>
    <row r="4644" spans="1:11" x14ac:dyDescent="0.25">
      <c r="A4644" t="s">
        <v>722</v>
      </c>
      <c r="B4644" t="s">
        <v>485</v>
      </c>
      <c r="C4644" t="s">
        <v>486</v>
      </c>
      <c r="D4644" t="str">
        <f>Clef_répartition[[#This Row],[Code association]]&amp;"_"&amp;Clef_répartition[[#This Row],[Nom association]]</f>
        <v>ASPIC_Association intercommunale de la piscine des Chavannes</v>
      </c>
      <c r="E4644">
        <f>COUNTIFS(D$2:D4644,Clef_répartition[[#This Row],[Code_Nom]],J$2:J4644,Clef_répartition[[#This Row],[Année]])</f>
        <v>5</v>
      </c>
      <c r="F4644">
        <f>IF(Clef_répartition[[#This Row],[Code_Nom]]=D4643,F4643-1,(COUNTIFS(Clef_répartition[Code_Nom],Clef_répartition[[#This Row],[Code_Nom]],Clef_répartition[Année],Clef_répartition[[#This Row],[Année]])))</f>
        <v>13</v>
      </c>
      <c r="G4644" t="str">
        <f>Clef_répartition[[#This Row],[Code_Nom]]&amp;"_"&amp;Clef_répartition[[#This Row],[Nombre]]&amp;"_"&amp;Clef_répartition[[#This Row],[Année]]</f>
        <v>ASPIC_Association intercommunale de la piscine des Chavannes_5_2018</v>
      </c>
      <c r="H4644">
        <v>5481</v>
      </c>
      <c r="I4644" t="s">
        <v>94</v>
      </c>
      <c r="J4644">
        <v>2018</v>
      </c>
      <c r="K4644">
        <v>0</v>
      </c>
    </row>
    <row r="4645" spans="1:11" x14ac:dyDescent="0.25">
      <c r="A4645" t="s">
        <v>722</v>
      </c>
      <c r="B4645" t="s">
        <v>485</v>
      </c>
      <c r="C4645" t="s">
        <v>486</v>
      </c>
      <c r="D4645" t="str">
        <f>Clef_répartition[[#This Row],[Code association]]&amp;"_"&amp;Clef_répartition[[#This Row],[Nom association]]</f>
        <v>ASPIC_Association intercommunale de la piscine des Chavannes</v>
      </c>
      <c r="E4645">
        <f>COUNTIFS(D$2:D4645,Clef_répartition[[#This Row],[Code_Nom]],J$2:J4645,Clef_répartition[[#This Row],[Année]])</f>
        <v>6</v>
      </c>
      <c r="F4645">
        <f>IF(Clef_répartition[[#This Row],[Code_Nom]]=D4644,F4644-1,(COUNTIFS(Clef_répartition[Code_Nom],Clef_répartition[[#This Row],[Code_Nom]],Clef_répartition[Année],Clef_répartition[[#This Row],[Année]])))</f>
        <v>12</v>
      </c>
      <c r="G4645" t="str">
        <f>Clef_répartition[[#This Row],[Code_Nom]]&amp;"_"&amp;Clef_répartition[[#This Row],[Nombre]]&amp;"_"&amp;Clef_répartition[[#This Row],[Année]]</f>
        <v>ASPIC_Association intercommunale de la piscine des Chavannes_6_2018</v>
      </c>
      <c r="H4645">
        <v>5484</v>
      </c>
      <c r="I4645" t="s">
        <v>127</v>
      </c>
      <c r="J4645">
        <v>2018</v>
      </c>
      <c r="K4645">
        <v>0</v>
      </c>
    </row>
    <row r="4646" spans="1:11" x14ac:dyDescent="0.25">
      <c r="A4646" t="s">
        <v>722</v>
      </c>
      <c r="B4646" t="s">
        <v>485</v>
      </c>
      <c r="C4646" t="s">
        <v>486</v>
      </c>
      <c r="D4646" t="str">
        <f>Clef_répartition[[#This Row],[Code association]]&amp;"_"&amp;Clef_répartition[[#This Row],[Nom association]]</f>
        <v>ASPIC_Association intercommunale de la piscine des Chavannes</v>
      </c>
      <c r="E4646">
        <f>COUNTIFS(D$2:D4646,Clef_répartition[[#This Row],[Code_Nom]],J$2:J4646,Clef_répartition[[#This Row],[Année]])</f>
        <v>7</v>
      </c>
      <c r="F4646">
        <f>IF(Clef_répartition[[#This Row],[Code_Nom]]=D4645,F4645-1,(COUNTIFS(Clef_répartition[Code_Nom],Clef_répartition[[#This Row],[Code_Nom]],Clef_répartition[Année],Clef_répartition[[#This Row],[Année]])))</f>
        <v>11</v>
      </c>
      <c r="G4646" t="str">
        <f>Clef_répartition[[#This Row],[Code_Nom]]&amp;"_"&amp;Clef_répartition[[#This Row],[Nombre]]&amp;"_"&amp;Clef_répartition[[#This Row],[Année]]</f>
        <v>ASPIC_Association intercommunale de la piscine des Chavannes_7_2018</v>
      </c>
      <c r="H4646">
        <v>5485</v>
      </c>
      <c r="I4646" t="s">
        <v>129</v>
      </c>
      <c r="J4646">
        <v>2018</v>
      </c>
      <c r="K4646">
        <v>0</v>
      </c>
    </row>
    <row r="4647" spans="1:11" x14ac:dyDescent="0.25">
      <c r="A4647" t="s">
        <v>722</v>
      </c>
      <c r="B4647" t="s">
        <v>485</v>
      </c>
      <c r="C4647" t="s">
        <v>486</v>
      </c>
      <c r="D4647" t="str">
        <f>Clef_répartition[[#This Row],[Code association]]&amp;"_"&amp;Clef_répartition[[#This Row],[Nom association]]</f>
        <v>ASPIC_Association intercommunale de la piscine des Chavannes</v>
      </c>
      <c r="E4647">
        <f>COUNTIFS(D$2:D4647,Clef_répartition[[#This Row],[Code_Nom]],J$2:J4647,Clef_répartition[[#This Row],[Année]])</f>
        <v>8</v>
      </c>
      <c r="F4647">
        <f>IF(Clef_répartition[[#This Row],[Code_Nom]]=D4646,F4646-1,(COUNTIFS(Clef_répartition[Code_Nom],Clef_répartition[[#This Row],[Code_Nom]],Clef_répartition[Année],Clef_répartition[[#This Row],[Année]])))</f>
        <v>10</v>
      </c>
      <c r="G4647" t="str">
        <f>Clef_répartition[[#This Row],[Code_Nom]]&amp;"_"&amp;Clef_répartition[[#This Row],[Nombre]]&amp;"_"&amp;Clef_répartition[[#This Row],[Année]]</f>
        <v>ASPIC_Association intercommunale de la piscine des Chavannes_8_2018</v>
      </c>
      <c r="H4647">
        <v>5474</v>
      </c>
      <c r="I4647" t="s">
        <v>146</v>
      </c>
      <c r="J4647">
        <v>2018</v>
      </c>
      <c r="K4647">
        <v>0</v>
      </c>
    </row>
    <row r="4648" spans="1:11" x14ac:dyDescent="0.25">
      <c r="A4648" t="s">
        <v>722</v>
      </c>
      <c r="B4648" t="s">
        <v>485</v>
      </c>
      <c r="C4648" t="s">
        <v>486</v>
      </c>
      <c r="D4648" t="str">
        <f>Clef_répartition[[#This Row],[Code association]]&amp;"_"&amp;Clef_répartition[[#This Row],[Nom association]]</f>
        <v>ASPIC_Association intercommunale de la piscine des Chavannes</v>
      </c>
      <c r="E4648">
        <f>COUNTIFS(D$2:D4648,Clef_répartition[[#This Row],[Code_Nom]],J$2:J4648,Clef_répartition[[#This Row],[Année]])</f>
        <v>9</v>
      </c>
      <c r="F4648">
        <f>IF(Clef_répartition[[#This Row],[Code_Nom]]=D4647,F4647-1,(COUNTIFS(Clef_répartition[Code_Nom],Clef_répartition[[#This Row],[Code_Nom]],Clef_répartition[Année],Clef_répartition[[#This Row],[Année]])))</f>
        <v>9</v>
      </c>
      <c r="G4648" t="str">
        <f>Clef_répartition[[#This Row],[Code_Nom]]&amp;"_"&amp;Clef_répartition[[#This Row],[Nombre]]&amp;"_"&amp;Clef_répartition[[#This Row],[Année]]</f>
        <v>ASPIC_Association intercommunale de la piscine des Chavannes_9_2018</v>
      </c>
      <c r="H4648">
        <v>5486</v>
      </c>
      <c r="I4648" t="s">
        <v>145</v>
      </c>
      <c r="J4648">
        <v>2018</v>
      </c>
      <c r="K4648">
        <v>0</v>
      </c>
    </row>
    <row r="4649" spans="1:11" x14ac:dyDescent="0.25">
      <c r="A4649" t="s">
        <v>722</v>
      </c>
      <c r="B4649" t="s">
        <v>485</v>
      </c>
      <c r="C4649" t="s">
        <v>486</v>
      </c>
      <c r="D4649" t="str">
        <f>Clef_répartition[[#This Row],[Code association]]&amp;"_"&amp;Clef_répartition[[#This Row],[Nom association]]</f>
        <v>ASPIC_Association intercommunale de la piscine des Chavannes</v>
      </c>
      <c r="E4649">
        <f>COUNTIFS(D$2:D4649,Clef_répartition[[#This Row],[Code_Nom]],J$2:J4649,Clef_répartition[[#This Row],[Année]])</f>
        <v>10</v>
      </c>
      <c r="F4649">
        <f>IF(Clef_répartition[[#This Row],[Code_Nom]]=D4648,F4648-1,(COUNTIFS(Clef_répartition[Code_Nom],Clef_répartition[[#This Row],[Code_Nom]],Clef_répartition[Année],Clef_répartition[[#This Row],[Année]])))</f>
        <v>8</v>
      </c>
      <c r="G4649" t="str">
        <f>Clef_répartition[[#This Row],[Code_Nom]]&amp;"_"&amp;Clef_répartition[[#This Row],[Nombre]]&amp;"_"&amp;Clef_répartition[[#This Row],[Année]]</f>
        <v>ASPIC_Association intercommunale de la piscine des Chavannes_10_2018</v>
      </c>
      <c r="H4649">
        <v>5487</v>
      </c>
      <c r="I4649" t="s">
        <v>167</v>
      </c>
      <c r="J4649">
        <v>2018</v>
      </c>
      <c r="K4649">
        <v>0</v>
      </c>
    </row>
    <row r="4650" spans="1:11" x14ac:dyDescent="0.25">
      <c r="A4650" t="s">
        <v>722</v>
      </c>
      <c r="B4650" t="s">
        <v>485</v>
      </c>
      <c r="C4650" t="s">
        <v>486</v>
      </c>
      <c r="D4650" t="str">
        <f>Clef_répartition[[#This Row],[Code association]]&amp;"_"&amp;Clef_répartition[[#This Row],[Nom association]]</f>
        <v>ASPIC_Association intercommunale de la piscine des Chavannes</v>
      </c>
      <c r="E4650">
        <f>COUNTIFS(D$2:D4650,Clef_répartition[[#This Row],[Code_Nom]],J$2:J4650,Clef_répartition[[#This Row],[Année]])</f>
        <v>11</v>
      </c>
      <c r="F4650">
        <f>IF(Clef_répartition[[#This Row],[Code_Nom]]=D4649,F4649-1,(COUNTIFS(Clef_répartition[Code_Nom],Clef_répartition[[#This Row],[Code_Nom]],Clef_répartition[Année],Clef_répartition[[#This Row],[Année]])))</f>
        <v>7</v>
      </c>
      <c r="G4650" t="str">
        <f>Clef_répartition[[#This Row],[Code_Nom]]&amp;"_"&amp;Clef_répartition[[#This Row],[Nombre]]&amp;"_"&amp;Clef_répartition[[#This Row],[Année]]</f>
        <v>ASPIC_Association intercommunale de la piscine des Chavannes_11_2018</v>
      </c>
      <c r="H4650">
        <v>5488</v>
      </c>
      <c r="I4650" t="s">
        <v>174</v>
      </c>
      <c r="J4650">
        <v>2018</v>
      </c>
      <c r="K4650">
        <v>0</v>
      </c>
    </row>
    <row r="4651" spans="1:11" x14ac:dyDescent="0.25">
      <c r="A4651" t="s">
        <v>722</v>
      </c>
      <c r="B4651" t="s">
        <v>485</v>
      </c>
      <c r="C4651" t="s">
        <v>486</v>
      </c>
      <c r="D4651" t="str">
        <f>Clef_répartition[[#This Row],[Code association]]&amp;"_"&amp;Clef_répartition[[#This Row],[Nom association]]</f>
        <v>ASPIC_Association intercommunale de la piscine des Chavannes</v>
      </c>
      <c r="E4651">
        <f>COUNTIFS(D$2:D4651,Clef_répartition[[#This Row],[Code_Nom]],J$2:J4651,Clef_répartition[[#This Row],[Année]])</f>
        <v>12</v>
      </c>
      <c r="F4651">
        <f>IF(Clef_répartition[[#This Row],[Code_Nom]]=D4650,F4650-1,(COUNTIFS(Clef_répartition[Code_Nom],Clef_répartition[[#This Row],[Code_Nom]],Clef_répartition[Année],Clef_répartition[[#This Row],[Année]])))</f>
        <v>6</v>
      </c>
      <c r="G4651" t="str">
        <f>Clef_répartition[[#This Row],[Code_Nom]]&amp;"_"&amp;Clef_répartition[[#This Row],[Nombre]]&amp;"_"&amp;Clef_répartition[[#This Row],[Année]]</f>
        <v>ASPIC_Association intercommunale de la piscine des Chavannes_12_2018</v>
      </c>
      <c r="H4651">
        <v>5489</v>
      </c>
      <c r="I4651" t="s">
        <v>175</v>
      </c>
      <c r="J4651">
        <v>2018</v>
      </c>
      <c r="K4651">
        <v>0</v>
      </c>
    </row>
    <row r="4652" spans="1:11" x14ac:dyDescent="0.25">
      <c r="A4652" t="s">
        <v>722</v>
      </c>
      <c r="B4652" t="s">
        <v>485</v>
      </c>
      <c r="C4652" t="s">
        <v>486</v>
      </c>
      <c r="D4652" t="str">
        <f>Clef_répartition[[#This Row],[Code association]]&amp;"_"&amp;Clef_répartition[[#This Row],[Nom association]]</f>
        <v>ASPIC_Association intercommunale de la piscine des Chavannes</v>
      </c>
      <c r="E4652">
        <f>COUNTIFS(D$2:D4652,Clef_répartition[[#This Row],[Code_Nom]],J$2:J4652,Clef_répartition[[#This Row],[Année]])</f>
        <v>13</v>
      </c>
      <c r="F4652">
        <f>IF(Clef_répartition[[#This Row],[Code_Nom]]=D4651,F4651-1,(COUNTIFS(Clef_répartition[Code_Nom],Clef_répartition[[#This Row],[Code_Nom]],Clef_répartition[Année],Clef_répartition[[#This Row],[Année]])))</f>
        <v>5</v>
      </c>
      <c r="G4652" t="str">
        <f>Clef_répartition[[#This Row],[Code_Nom]]&amp;"_"&amp;Clef_répartition[[#This Row],[Nombre]]&amp;"_"&amp;Clef_répartition[[#This Row],[Année]]</f>
        <v>ASPIC_Association intercommunale de la piscine des Chavannes_13_2018</v>
      </c>
      <c r="H4652">
        <v>5491</v>
      </c>
      <c r="I4652" t="s">
        <v>181</v>
      </c>
      <c r="J4652">
        <v>2018</v>
      </c>
      <c r="K4652">
        <v>0</v>
      </c>
    </row>
    <row r="4653" spans="1:11" x14ac:dyDescent="0.25">
      <c r="A4653" t="s">
        <v>722</v>
      </c>
      <c r="B4653" t="s">
        <v>485</v>
      </c>
      <c r="C4653" t="s">
        <v>486</v>
      </c>
      <c r="D4653" t="str">
        <f>Clef_répartition[[#This Row],[Code association]]&amp;"_"&amp;Clef_répartition[[#This Row],[Nom association]]</f>
        <v>ASPIC_Association intercommunale de la piscine des Chavannes</v>
      </c>
      <c r="E4653">
        <f>COUNTIFS(D$2:D4653,Clef_répartition[[#This Row],[Code_Nom]],J$2:J4653,Clef_répartition[[#This Row],[Année]])</f>
        <v>14</v>
      </c>
      <c r="F4653">
        <f>IF(Clef_répartition[[#This Row],[Code_Nom]]=D4652,F4652-1,(COUNTIFS(Clef_répartition[Code_Nom],Clef_répartition[[#This Row],[Code_Nom]],Clef_répartition[Année],Clef_répartition[[#This Row],[Année]])))</f>
        <v>4</v>
      </c>
      <c r="G4653" t="str">
        <f>Clef_répartition[[#This Row],[Code_Nom]]&amp;"_"&amp;Clef_répartition[[#This Row],[Nombre]]&amp;"_"&amp;Clef_répartition[[#This Row],[Année]]</f>
        <v>ASPIC_Association intercommunale de la piscine des Chavannes_14_2018</v>
      </c>
      <c r="H4653">
        <v>5495</v>
      </c>
      <c r="I4653" t="s">
        <v>212</v>
      </c>
      <c r="J4653">
        <v>2018</v>
      </c>
      <c r="K4653">
        <v>0</v>
      </c>
    </row>
    <row r="4654" spans="1:11" x14ac:dyDescent="0.25">
      <c r="A4654" t="s">
        <v>722</v>
      </c>
      <c r="B4654" t="s">
        <v>485</v>
      </c>
      <c r="C4654" t="s">
        <v>486</v>
      </c>
      <c r="D4654" t="str">
        <f>Clef_répartition[[#This Row],[Code association]]&amp;"_"&amp;Clef_répartition[[#This Row],[Nom association]]</f>
        <v>ASPIC_Association intercommunale de la piscine des Chavannes</v>
      </c>
      <c r="E4654">
        <f>COUNTIFS(D$2:D4654,Clef_répartition[[#This Row],[Code_Nom]],J$2:J4654,Clef_répartition[[#This Row],[Année]])</f>
        <v>15</v>
      </c>
      <c r="F4654">
        <f>IF(Clef_répartition[[#This Row],[Code_Nom]]=D4653,F4653-1,(COUNTIFS(Clef_répartition[Code_Nom],Clef_répartition[[#This Row],[Code_Nom]],Clef_répartition[Année],Clef_répartition[[#This Row],[Année]])))</f>
        <v>3</v>
      </c>
      <c r="G4654" t="str">
        <f>Clef_répartition[[#This Row],[Code_Nom]]&amp;"_"&amp;Clef_répartition[[#This Row],[Nombre]]&amp;"_"&amp;Clef_répartition[[#This Row],[Année]]</f>
        <v>ASPIC_Association intercommunale de la piscine des Chavannes_15_2018</v>
      </c>
      <c r="H4654">
        <v>5496</v>
      </c>
      <c r="I4654" t="s">
        <v>213</v>
      </c>
      <c r="J4654">
        <v>2018</v>
      </c>
      <c r="K4654">
        <v>0</v>
      </c>
    </row>
    <row r="4655" spans="1:11" x14ac:dyDescent="0.25">
      <c r="A4655" t="s">
        <v>722</v>
      </c>
      <c r="B4655" t="s">
        <v>485</v>
      </c>
      <c r="C4655" t="s">
        <v>486</v>
      </c>
      <c r="D4655" t="str">
        <f>Clef_répartition[[#This Row],[Code association]]&amp;"_"&amp;Clef_répartition[[#This Row],[Nom association]]</f>
        <v>ASPIC_Association intercommunale de la piscine des Chavannes</v>
      </c>
      <c r="E4655">
        <f>COUNTIFS(D$2:D4655,Clef_répartition[[#This Row],[Code_Nom]],J$2:J4655,Clef_répartition[[#This Row],[Année]])</f>
        <v>16</v>
      </c>
      <c r="F4655">
        <f>IF(Clef_répartition[[#This Row],[Code_Nom]]=D4654,F4654-1,(COUNTIFS(Clef_répartition[Code_Nom],Clef_répartition[[#This Row],[Code_Nom]],Clef_répartition[Année],Clef_répartition[[#This Row],[Année]])))</f>
        <v>2</v>
      </c>
      <c r="G4655" t="str">
        <f>Clef_répartition[[#This Row],[Code_Nom]]&amp;"_"&amp;Clef_répartition[[#This Row],[Nombre]]&amp;"_"&amp;Clef_répartition[[#This Row],[Année]]</f>
        <v>ASPIC_Association intercommunale de la piscine des Chavannes_16_2018</v>
      </c>
      <c r="H4655">
        <v>5499</v>
      </c>
      <c r="I4655" t="s">
        <v>252</v>
      </c>
      <c r="J4655">
        <v>2018</v>
      </c>
      <c r="K4655">
        <v>0</v>
      </c>
    </row>
    <row r="4656" spans="1:11" x14ac:dyDescent="0.25">
      <c r="A4656" t="s">
        <v>722</v>
      </c>
      <c r="B4656" t="s">
        <v>485</v>
      </c>
      <c r="C4656" t="s">
        <v>486</v>
      </c>
      <c r="D4656" t="str">
        <f>Clef_répartition[[#This Row],[Code association]]&amp;"_"&amp;Clef_répartition[[#This Row],[Nom association]]</f>
        <v>ASPIC_Association intercommunale de la piscine des Chavannes</v>
      </c>
      <c r="E4656">
        <f>COUNTIFS(D$2:D4656,Clef_répartition[[#This Row],[Code_Nom]],J$2:J4656,Clef_répartition[[#This Row],[Année]])</f>
        <v>17</v>
      </c>
      <c r="F4656">
        <f>IF(Clef_répartition[[#This Row],[Code_Nom]]=D4655,F4655-1,(COUNTIFS(Clef_répartition[Code_Nom],Clef_répartition[[#This Row],[Code_Nom]],Clef_répartition[Année],Clef_répartition[[#This Row],[Année]])))</f>
        <v>1</v>
      </c>
      <c r="G4656" t="str">
        <f>Clef_répartition[[#This Row],[Code_Nom]]&amp;"_"&amp;Clef_répartition[[#This Row],[Nombre]]&amp;"_"&amp;Clef_répartition[[#This Row],[Année]]</f>
        <v>ASPIC_Association intercommunale de la piscine des Chavannes_17_2018</v>
      </c>
      <c r="H4656">
        <v>5503</v>
      </c>
      <c r="I4656" t="s">
        <v>290</v>
      </c>
      <c r="J4656">
        <v>2018</v>
      </c>
      <c r="K4656">
        <v>0</v>
      </c>
    </row>
    <row r="4657" spans="1:11" x14ac:dyDescent="0.25">
      <c r="A4657" t="s">
        <v>722</v>
      </c>
      <c r="B4657" t="s">
        <v>491</v>
      </c>
      <c r="C4657" t="s">
        <v>492</v>
      </c>
      <c r="D4657" t="str">
        <f>Clef_répartition[[#This Row],[Code association]]&amp;"_"&amp;Clef_répartition[[#This Row],[Nom association]]</f>
        <v xml:space="preserve">ASPIHL_Association scolaire et parascolaire intercommunale du Haut-Lac </v>
      </c>
      <c r="E4657">
        <f>COUNTIFS(D$2:D4657,Clef_répartition[[#This Row],[Code_Nom]],J$2:J4657,Clef_répartition[[#This Row],[Année]])</f>
        <v>1</v>
      </c>
      <c r="F4657">
        <f>IF(Clef_répartition[[#This Row],[Code_Nom]]=D4656,F4656-1,(COUNTIFS(Clef_répartition[Code_Nom],Clef_répartition[[#This Row],[Code_Nom]],Clef_répartition[Année],Clef_répartition[[#This Row],[Année]])))</f>
        <v>5</v>
      </c>
      <c r="G4657" t="str">
        <f>Clef_répartition[[#This Row],[Code_Nom]]&amp;"_"&amp;Clef_répartition[[#This Row],[Nombre]]&amp;"_"&amp;Clef_répartition[[#This Row],[Année]]</f>
        <v>ASPIHL_Association scolaire et parascolaire intercommunale du Haut-Lac _1_2018</v>
      </c>
      <c r="H4657">
        <v>5403</v>
      </c>
      <c r="I4657" t="s">
        <v>63</v>
      </c>
      <c r="J4657">
        <v>2018</v>
      </c>
      <c r="K4657">
        <v>0</v>
      </c>
    </row>
    <row r="4658" spans="1:11" x14ac:dyDescent="0.25">
      <c r="A4658" t="s">
        <v>722</v>
      </c>
      <c r="B4658" t="s">
        <v>491</v>
      </c>
      <c r="C4658" t="s">
        <v>492</v>
      </c>
      <c r="D4658" t="str">
        <f>Clef_répartition[[#This Row],[Code association]]&amp;"_"&amp;Clef_répartition[[#This Row],[Nom association]]</f>
        <v xml:space="preserve">ASPIHL_Association scolaire et parascolaire intercommunale du Haut-Lac </v>
      </c>
      <c r="E4658">
        <f>COUNTIFS(D$2:D4658,Clef_répartition[[#This Row],[Code_Nom]],J$2:J4658,Clef_répartition[[#This Row],[Année]])</f>
        <v>2</v>
      </c>
      <c r="F4658">
        <f>IF(Clef_répartition[[#This Row],[Code_Nom]]=D4657,F4657-1,(COUNTIFS(Clef_répartition[Code_Nom],Clef_répartition[[#This Row],[Code_Nom]],Clef_répartition[Année],Clef_répartition[[#This Row],[Année]])))</f>
        <v>4</v>
      </c>
      <c r="G4658" t="str">
        <f>Clef_répartition[[#This Row],[Code_Nom]]&amp;"_"&amp;Clef_répartition[[#This Row],[Nombre]]&amp;"_"&amp;Clef_répartition[[#This Row],[Année]]</f>
        <v>ASPIHL_Association scolaire et parascolaire intercommunale du Haut-Lac _2_2018</v>
      </c>
      <c r="H4658">
        <v>5408</v>
      </c>
      <c r="I4658" t="s">
        <v>195</v>
      </c>
      <c r="J4658">
        <v>2018</v>
      </c>
      <c r="K4658">
        <v>0</v>
      </c>
    </row>
    <row r="4659" spans="1:11" x14ac:dyDescent="0.25">
      <c r="A4659" t="s">
        <v>722</v>
      </c>
      <c r="B4659" t="s">
        <v>491</v>
      </c>
      <c r="C4659" t="s">
        <v>492</v>
      </c>
      <c r="D4659" t="str">
        <f>Clef_répartition[[#This Row],[Code association]]&amp;"_"&amp;Clef_répartition[[#This Row],[Nom association]]</f>
        <v xml:space="preserve">ASPIHL_Association scolaire et parascolaire intercommunale du Haut-Lac </v>
      </c>
      <c r="E4659">
        <f>COUNTIFS(D$2:D4659,Clef_répartition[[#This Row],[Code_Nom]],J$2:J4659,Clef_répartition[[#This Row],[Année]])</f>
        <v>3</v>
      </c>
      <c r="F4659">
        <f>IF(Clef_répartition[[#This Row],[Code_Nom]]=D4658,F4658-1,(COUNTIFS(Clef_répartition[Code_Nom],Clef_répartition[[#This Row],[Code_Nom]],Clef_répartition[Année],Clef_répartition[[#This Row],[Année]])))</f>
        <v>3</v>
      </c>
      <c r="G4659" t="str">
        <f>Clef_répartition[[#This Row],[Code_Nom]]&amp;"_"&amp;Clef_répartition[[#This Row],[Nombre]]&amp;"_"&amp;Clef_répartition[[#This Row],[Année]]</f>
        <v>ASPIHL_Association scolaire et parascolaire intercommunale du Haut-Lac _3_2018</v>
      </c>
      <c r="H4659">
        <v>5412</v>
      </c>
      <c r="I4659" t="s">
        <v>229</v>
      </c>
      <c r="J4659">
        <v>2018</v>
      </c>
      <c r="K4659">
        <v>0</v>
      </c>
    </row>
    <row r="4660" spans="1:11" x14ac:dyDescent="0.25">
      <c r="A4660" t="s">
        <v>722</v>
      </c>
      <c r="B4660" t="s">
        <v>491</v>
      </c>
      <c r="C4660" t="s">
        <v>492</v>
      </c>
      <c r="D4660" t="str">
        <f>Clef_répartition[[#This Row],[Code association]]&amp;"_"&amp;Clef_répartition[[#This Row],[Nom association]]</f>
        <v xml:space="preserve">ASPIHL_Association scolaire et parascolaire intercommunale du Haut-Lac </v>
      </c>
      <c r="E4660">
        <f>COUNTIFS(D$2:D4660,Clef_répartition[[#This Row],[Code_Nom]],J$2:J4660,Clef_répartition[[#This Row],[Année]])</f>
        <v>4</v>
      </c>
      <c r="F4660">
        <f>IF(Clef_répartition[[#This Row],[Code_Nom]]=D4659,F4659-1,(COUNTIFS(Clef_répartition[Code_Nom],Clef_répartition[[#This Row],[Code_Nom]],Clef_répartition[Année],Clef_répartition[[#This Row],[Année]])))</f>
        <v>2</v>
      </c>
      <c r="G4660" t="str">
        <f>Clef_répartition[[#This Row],[Code_Nom]]&amp;"_"&amp;Clef_répartition[[#This Row],[Nombre]]&amp;"_"&amp;Clef_répartition[[#This Row],[Année]]</f>
        <v>ASPIHL_Association scolaire et parascolaire intercommunale du Haut-Lac _4_2018</v>
      </c>
      <c r="H4660">
        <v>5413</v>
      </c>
      <c r="I4660" t="s">
        <v>231</v>
      </c>
      <c r="J4660">
        <v>2018</v>
      </c>
      <c r="K4660">
        <v>0</v>
      </c>
    </row>
    <row r="4661" spans="1:11" x14ac:dyDescent="0.25">
      <c r="A4661" t="s">
        <v>722</v>
      </c>
      <c r="B4661" t="s">
        <v>491</v>
      </c>
      <c r="C4661" t="s">
        <v>492</v>
      </c>
      <c r="D4661" t="str">
        <f>Clef_répartition[[#This Row],[Code association]]&amp;"_"&amp;Clef_répartition[[#This Row],[Nom association]]</f>
        <v xml:space="preserve">ASPIHL_Association scolaire et parascolaire intercommunale du Haut-Lac </v>
      </c>
      <c r="E4661">
        <f>COUNTIFS(D$2:D4661,Clef_répartition[[#This Row],[Code_Nom]],J$2:J4661,Clef_répartition[[#This Row],[Année]])</f>
        <v>5</v>
      </c>
      <c r="F4661">
        <f>IF(Clef_répartition[[#This Row],[Code_Nom]]=D4660,F4660-1,(COUNTIFS(Clef_répartition[Code_Nom],Clef_répartition[[#This Row],[Code_Nom]],Clef_répartition[Année],Clef_répartition[[#This Row],[Année]])))</f>
        <v>1</v>
      </c>
      <c r="G4661" t="str">
        <f>Clef_répartition[[#This Row],[Code_Nom]]&amp;"_"&amp;Clef_répartition[[#This Row],[Nombre]]&amp;"_"&amp;Clef_répartition[[#This Row],[Année]]</f>
        <v>ASPIHL_Association scolaire et parascolaire intercommunale du Haut-Lac _5_2018</v>
      </c>
      <c r="H4661">
        <v>5414</v>
      </c>
      <c r="I4661" t="s">
        <v>286</v>
      </c>
      <c r="J4661">
        <v>2018</v>
      </c>
      <c r="K4661">
        <v>0</v>
      </c>
    </row>
    <row r="4662" spans="1:11" x14ac:dyDescent="0.25">
      <c r="A4662" t="s">
        <v>722</v>
      </c>
      <c r="B4662" t="s">
        <v>549</v>
      </c>
      <c r="C4662" t="s">
        <v>550</v>
      </c>
      <c r="D4662" t="str">
        <f>Clef_répartition[[#This Row],[Code association]]&amp;"_"&amp;Clef_répartition[[#This Row],[Nom association]]</f>
        <v>ASR_Association de communes Sécurité Riviera</v>
      </c>
      <c r="E4662">
        <f>COUNTIFS(D$2:D4662,Clef_répartition[[#This Row],[Code_Nom]],J$2:J4662,Clef_répartition[[#This Row],[Année]])</f>
        <v>1</v>
      </c>
      <c r="F4662">
        <f>IF(Clef_répartition[[#This Row],[Code_Nom]]=D4661,F4661-1,(COUNTIFS(Clef_répartition[Code_Nom],Clef_répartition[[#This Row],[Code_Nom]],Clef_répartition[Année],Clef_répartition[[#This Row],[Année]])))</f>
        <v>12</v>
      </c>
      <c r="G4662" t="str">
        <f>Clef_répartition[[#This Row],[Code_Nom]]&amp;"_"&amp;Clef_répartition[[#This Row],[Nombre]]&amp;"_"&amp;Clef_répartition[[#This Row],[Année]]</f>
        <v>ASR_Association de communes Sécurité Riviera_1_2018</v>
      </c>
      <c r="H4662">
        <v>5892</v>
      </c>
      <c r="I4662" t="s">
        <v>25</v>
      </c>
      <c r="J4662">
        <v>2018</v>
      </c>
      <c r="K4662">
        <v>0.12524329399629633</v>
      </c>
    </row>
    <row r="4663" spans="1:11" x14ac:dyDescent="0.25">
      <c r="A4663" t="s">
        <v>722</v>
      </c>
      <c r="B4663" t="s">
        <v>549</v>
      </c>
      <c r="C4663" t="s">
        <v>550</v>
      </c>
      <c r="D4663" t="str">
        <f>Clef_répartition[[#This Row],[Code association]]&amp;"_"&amp;Clef_répartition[[#This Row],[Nom association]]</f>
        <v>ASR_Association de communes Sécurité Riviera</v>
      </c>
      <c r="E4663">
        <f>COUNTIFS(D$2:D4663,Clef_répartition[[#This Row],[Code_Nom]],J$2:J4663,Clef_répartition[[#This Row],[Année]])</f>
        <v>2</v>
      </c>
      <c r="F4663">
        <f>IF(Clef_répartition[[#This Row],[Code_Nom]]=D4662,F4662-1,(COUNTIFS(Clef_répartition[Code_Nom],Clef_répartition[[#This Row],[Code_Nom]],Clef_répartition[Année],Clef_répartition[[#This Row],[Année]])))</f>
        <v>11</v>
      </c>
      <c r="G4663" t="str">
        <f>Clef_répartition[[#This Row],[Code_Nom]]&amp;"_"&amp;Clef_répartition[[#This Row],[Nombre]]&amp;"_"&amp;Clef_répartition[[#This Row],[Année]]</f>
        <v>ASR_Association de communes Sécurité Riviera_2_2018</v>
      </c>
      <c r="H4663">
        <v>5882</v>
      </c>
      <c r="I4663" t="s">
        <v>50</v>
      </c>
      <c r="J4663">
        <v>2018</v>
      </c>
      <c r="K4663">
        <v>2.3584335049835564E-2</v>
      </c>
    </row>
    <row r="4664" spans="1:11" x14ac:dyDescent="0.25">
      <c r="A4664" t="s">
        <v>722</v>
      </c>
      <c r="B4664" t="s">
        <v>549</v>
      </c>
      <c r="C4664" t="s">
        <v>550</v>
      </c>
      <c r="D4664" t="str">
        <f>Clef_répartition[[#This Row],[Code association]]&amp;"_"&amp;Clef_répartition[[#This Row],[Nom association]]</f>
        <v>ASR_Association de communes Sécurité Riviera</v>
      </c>
      <c r="E4664">
        <f>COUNTIFS(D$2:D4664,Clef_répartition[[#This Row],[Code_Nom]],J$2:J4664,Clef_répartition[[#This Row],[Année]])</f>
        <v>3</v>
      </c>
      <c r="F4664">
        <f>IF(Clef_répartition[[#This Row],[Code_Nom]]=D4663,F4663-1,(COUNTIFS(Clef_répartition[Code_Nom],Clef_répartition[[#This Row],[Code_Nom]],Clef_répartition[Année],Clef_répartition[[#This Row],[Année]])))</f>
        <v>10</v>
      </c>
      <c r="G4664" t="str">
        <f>Clef_répartition[[#This Row],[Code_Nom]]&amp;"_"&amp;Clef_répartition[[#This Row],[Nombre]]&amp;"_"&amp;Clef_répartition[[#This Row],[Année]]</f>
        <v>ASR_Association de communes Sécurité Riviera_3_2018</v>
      </c>
      <c r="H4664">
        <v>5841</v>
      </c>
      <c r="I4664" t="s">
        <v>51</v>
      </c>
      <c r="J4664">
        <v>2018</v>
      </c>
      <c r="K4664">
        <v>3.2500481926950771E-3</v>
      </c>
    </row>
    <row r="4665" spans="1:11" x14ac:dyDescent="0.25">
      <c r="A4665" t="s">
        <v>722</v>
      </c>
      <c r="B4665" t="s">
        <v>549</v>
      </c>
      <c r="C4665" t="s">
        <v>550</v>
      </c>
      <c r="D4665" t="str">
        <f>Clef_répartition[[#This Row],[Code association]]&amp;"_"&amp;Clef_répartition[[#This Row],[Nom association]]</f>
        <v>ASR_Association de communes Sécurité Riviera</v>
      </c>
      <c r="E4665">
        <f>COUNTIFS(D$2:D4665,Clef_répartition[[#This Row],[Code_Nom]],J$2:J4665,Clef_répartition[[#This Row],[Année]])</f>
        <v>4</v>
      </c>
      <c r="F4665">
        <f>IF(Clef_répartition[[#This Row],[Code_Nom]]=D4664,F4664-1,(COUNTIFS(Clef_répartition[Code_Nom],Clef_répartition[[#This Row],[Code_Nom]],Clef_répartition[Année],Clef_répartition[[#This Row],[Année]])))</f>
        <v>9</v>
      </c>
      <c r="G4665" t="str">
        <f>Clef_répartition[[#This Row],[Code_Nom]]&amp;"_"&amp;Clef_répartition[[#This Row],[Nombre]]&amp;"_"&amp;Clef_répartition[[#This Row],[Année]]</f>
        <v>ASR_Association de communes Sécurité Riviera_4_2018</v>
      </c>
      <c r="H4665">
        <v>5883</v>
      </c>
      <c r="I4665" t="s">
        <v>77</v>
      </c>
      <c r="J4665">
        <v>2018</v>
      </c>
      <c r="K4665">
        <v>1.8481527877122084E-2</v>
      </c>
    </row>
    <row r="4666" spans="1:11" x14ac:dyDescent="0.25">
      <c r="A4666" t="s">
        <v>722</v>
      </c>
      <c r="B4666" t="s">
        <v>549</v>
      </c>
      <c r="C4666" t="s">
        <v>550</v>
      </c>
      <c r="D4666" t="str">
        <f>Clef_répartition[[#This Row],[Code association]]&amp;"_"&amp;Clef_répartition[[#This Row],[Nom association]]</f>
        <v>ASR_Association de communes Sécurité Riviera</v>
      </c>
      <c r="E4666">
        <f>COUNTIFS(D$2:D4666,Clef_répartition[[#This Row],[Code_Nom]],J$2:J4666,Clef_répartition[[#This Row],[Année]])</f>
        <v>5</v>
      </c>
      <c r="F4666">
        <f>IF(Clef_répartition[[#This Row],[Code_Nom]]=D4665,F4665-1,(COUNTIFS(Clef_répartition[Code_Nom],Clef_répartition[[#This Row],[Code_Nom]],Clef_répartition[Année],Clef_répartition[[#This Row],[Année]])))</f>
        <v>8</v>
      </c>
      <c r="G4666" t="str">
        <f>Clef_répartition[[#This Row],[Code_Nom]]&amp;"_"&amp;Clef_répartition[[#This Row],[Nombre]]&amp;"_"&amp;Clef_répartition[[#This Row],[Année]]</f>
        <v>ASR_Association de communes Sécurité Riviera_5_2018</v>
      </c>
      <c r="H4666">
        <v>5884</v>
      </c>
      <c r="I4666" t="s">
        <v>78</v>
      </c>
      <c r="J4666">
        <v>2018</v>
      </c>
      <c r="K4666">
        <v>2.7419514491352815E-2</v>
      </c>
    </row>
    <row r="4667" spans="1:11" x14ac:dyDescent="0.25">
      <c r="A4667" t="s">
        <v>722</v>
      </c>
      <c r="B4667" t="s">
        <v>549</v>
      </c>
      <c r="C4667" t="s">
        <v>550</v>
      </c>
      <c r="D4667" t="str">
        <f>Clef_répartition[[#This Row],[Code association]]&amp;"_"&amp;Clef_répartition[[#This Row],[Nom association]]</f>
        <v>ASR_Association de communes Sécurité Riviera</v>
      </c>
      <c r="E4667">
        <f>COUNTIFS(D$2:D4667,Clef_répartition[[#This Row],[Code_Nom]],J$2:J4667,Clef_répartition[[#This Row],[Année]])</f>
        <v>6</v>
      </c>
      <c r="F4667">
        <f>IF(Clef_répartition[[#This Row],[Code_Nom]]=D4666,F4666-1,(COUNTIFS(Clef_répartition[Code_Nom],Clef_répartition[[#This Row],[Code_Nom]],Clef_répartition[Année],Clef_répartition[[#This Row],[Année]])))</f>
        <v>7</v>
      </c>
      <c r="G4667" t="str">
        <f>Clef_répartition[[#This Row],[Code_Nom]]&amp;"_"&amp;Clef_répartition[[#This Row],[Nombre]]&amp;"_"&amp;Clef_répartition[[#This Row],[Année]]</f>
        <v>ASR_Association de communes Sécurité Riviera_6_2018</v>
      </c>
      <c r="H4667">
        <v>5885</v>
      </c>
      <c r="I4667" t="s">
        <v>138</v>
      </c>
      <c r="J4667">
        <v>2018</v>
      </c>
      <c r="K4667">
        <v>1.2506722010337312E-2</v>
      </c>
    </row>
    <row r="4668" spans="1:11" x14ac:dyDescent="0.25">
      <c r="A4668" t="s">
        <v>722</v>
      </c>
      <c r="B4668" t="s">
        <v>549</v>
      </c>
      <c r="C4668" t="s">
        <v>550</v>
      </c>
      <c r="D4668" t="str">
        <f>Clef_répartition[[#This Row],[Code association]]&amp;"_"&amp;Clef_répartition[[#This Row],[Nom association]]</f>
        <v>ASR_Association de communes Sécurité Riviera</v>
      </c>
      <c r="E4668">
        <f>COUNTIFS(D$2:D4668,Clef_répartition[[#This Row],[Code_Nom]],J$2:J4668,Clef_répartition[[#This Row],[Année]])</f>
        <v>7</v>
      </c>
      <c r="F4668">
        <f>IF(Clef_répartition[[#This Row],[Code_Nom]]=D4667,F4667-1,(COUNTIFS(Clef_répartition[Code_Nom],Clef_répartition[[#This Row],[Code_Nom]],Clef_répartition[Année],Clef_répartition[[#This Row],[Année]])))</f>
        <v>6</v>
      </c>
      <c r="G4668" t="str">
        <f>Clef_répartition[[#This Row],[Code_Nom]]&amp;"_"&amp;Clef_répartition[[#This Row],[Nombre]]&amp;"_"&amp;Clef_répartition[[#This Row],[Année]]</f>
        <v>ASR_Association de communes Sécurité Riviera_7_2018</v>
      </c>
      <c r="H4668">
        <v>5889</v>
      </c>
      <c r="I4668" t="s">
        <v>150</v>
      </c>
      <c r="J4668">
        <v>2018</v>
      </c>
      <c r="K4668">
        <v>0.14025421825813517</v>
      </c>
    </row>
    <row r="4669" spans="1:11" x14ac:dyDescent="0.25">
      <c r="A4669" t="s">
        <v>722</v>
      </c>
      <c r="B4669" t="s">
        <v>549</v>
      </c>
      <c r="C4669" t="s">
        <v>550</v>
      </c>
      <c r="D4669" t="str">
        <f>Clef_répartition[[#This Row],[Code association]]&amp;"_"&amp;Clef_répartition[[#This Row],[Nom association]]</f>
        <v>ASR_Association de communes Sécurité Riviera</v>
      </c>
      <c r="E4669">
        <f>COUNTIFS(D$2:D4669,Clef_répartition[[#This Row],[Code_Nom]],J$2:J4669,Clef_répartition[[#This Row],[Année]])</f>
        <v>8</v>
      </c>
      <c r="F4669">
        <f>IF(Clef_répartition[[#This Row],[Code_Nom]]=D4668,F4668-1,(COUNTIFS(Clef_répartition[Code_Nom],Clef_répartition[[#This Row],[Code_Nom]],Clef_répartition[Année],Clef_répartition[[#This Row],[Année]])))</f>
        <v>5</v>
      </c>
      <c r="G4669" t="str">
        <f>Clef_répartition[[#This Row],[Code_Nom]]&amp;"_"&amp;Clef_répartition[[#This Row],[Nombre]]&amp;"_"&amp;Clef_répartition[[#This Row],[Année]]</f>
        <v>ASR_Association de communes Sécurité Riviera_8_2018</v>
      </c>
      <c r="H4669">
        <v>5886</v>
      </c>
      <c r="I4669" t="s">
        <v>188</v>
      </c>
      <c r="J4669">
        <v>2018</v>
      </c>
      <c r="K4669">
        <v>0.36844257160362542</v>
      </c>
    </row>
    <row r="4670" spans="1:11" x14ac:dyDescent="0.25">
      <c r="A4670" t="s">
        <v>722</v>
      </c>
      <c r="B4670" t="s">
        <v>549</v>
      </c>
      <c r="C4670" t="s">
        <v>550</v>
      </c>
      <c r="D4670" t="str">
        <f>Clef_répartition[[#This Row],[Code association]]&amp;"_"&amp;Clef_répartition[[#This Row],[Nom association]]</f>
        <v>ASR_Association de communes Sécurité Riviera</v>
      </c>
      <c r="E4670">
        <f>COUNTIFS(D$2:D4670,Clef_répartition[[#This Row],[Code_Nom]],J$2:J4670,Clef_répartition[[#This Row],[Année]])</f>
        <v>9</v>
      </c>
      <c r="F4670">
        <f>IF(Clef_répartition[[#This Row],[Code_Nom]]=D4669,F4669-1,(COUNTIFS(Clef_répartition[Code_Nom],Clef_répartition[[#This Row],[Code_Nom]],Clef_répartition[Année],Clef_répartition[[#This Row],[Année]])))</f>
        <v>4</v>
      </c>
      <c r="G4670" t="str">
        <f>Clef_répartition[[#This Row],[Code_Nom]]&amp;"_"&amp;Clef_répartition[[#This Row],[Nombre]]&amp;"_"&amp;Clef_répartition[[#This Row],[Année]]</f>
        <v>ASR_Association de communes Sécurité Riviera_9_2018</v>
      </c>
      <c r="H4670">
        <v>5842</v>
      </c>
      <c r="I4670" t="s">
        <v>238</v>
      </c>
      <c r="J4670">
        <v>2018</v>
      </c>
      <c r="K4670">
        <v>5.1595580105412669E-4</v>
      </c>
    </row>
    <row r="4671" spans="1:11" x14ac:dyDescent="0.25">
      <c r="A4671" t="s">
        <v>722</v>
      </c>
      <c r="B4671" t="s">
        <v>549</v>
      </c>
      <c r="C4671" t="s">
        <v>550</v>
      </c>
      <c r="D4671" t="str">
        <f>Clef_répartition[[#This Row],[Code association]]&amp;"_"&amp;Clef_répartition[[#This Row],[Nom association]]</f>
        <v>ASR_Association de communes Sécurité Riviera</v>
      </c>
      <c r="E4671">
        <f>COUNTIFS(D$2:D4671,Clef_répartition[[#This Row],[Code_Nom]],J$2:J4671,Clef_répartition[[#This Row],[Année]])</f>
        <v>10</v>
      </c>
      <c r="F4671">
        <f>IF(Clef_répartition[[#This Row],[Code_Nom]]=D4670,F4670-1,(COUNTIFS(Clef_répartition[Code_Nom],Clef_répartition[[#This Row],[Code_Nom]],Clef_répartition[Année],Clef_répartition[[#This Row],[Année]])))</f>
        <v>3</v>
      </c>
      <c r="G4671" t="str">
        <f>Clef_répartition[[#This Row],[Code_Nom]]&amp;"_"&amp;Clef_répartition[[#This Row],[Nombre]]&amp;"_"&amp;Clef_répartition[[#This Row],[Année]]</f>
        <v>ASR_Association de communes Sécurité Riviera_10_2018</v>
      </c>
      <c r="H4671">
        <v>5843</v>
      </c>
      <c r="I4671" t="s">
        <v>239</v>
      </c>
      <c r="J4671">
        <v>2018</v>
      </c>
      <c r="K4671">
        <v>8.3499636060502713E-4</v>
      </c>
    </row>
    <row r="4672" spans="1:11" x14ac:dyDescent="0.25">
      <c r="A4672" t="s">
        <v>722</v>
      </c>
      <c r="B4672" t="s">
        <v>549</v>
      </c>
      <c r="C4672" t="s">
        <v>550</v>
      </c>
      <c r="D4672" t="str">
        <f>Clef_répartition[[#This Row],[Code association]]&amp;"_"&amp;Clef_répartition[[#This Row],[Nom association]]</f>
        <v>ASR_Association de communes Sécurité Riviera</v>
      </c>
      <c r="E4672">
        <f>COUNTIFS(D$2:D4672,Clef_répartition[[#This Row],[Code_Nom]],J$2:J4672,Clef_répartition[[#This Row],[Année]])</f>
        <v>11</v>
      </c>
      <c r="F4672">
        <f>IF(Clef_répartition[[#This Row],[Code_Nom]]=D4671,F4671-1,(COUNTIFS(Clef_répartition[Code_Nom],Clef_répartition[[#This Row],[Code_Nom]],Clef_répartition[Année],Clef_répartition[[#This Row],[Année]])))</f>
        <v>2</v>
      </c>
      <c r="G4672" t="str">
        <f>Clef_répartition[[#This Row],[Code_Nom]]&amp;"_"&amp;Clef_répartition[[#This Row],[Nombre]]&amp;"_"&amp;Clef_répartition[[#This Row],[Année]]</f>
        <v>ASR_Association de communes Sécurité Riviera_11_2018</v>
      </c>
      <c r="H4672">
        <v>5890</v>
      </c>
      <c r="I4672" t="s">
        <v>277</v>
      </c>
      <c r="J4672">
        <v>2018</v>
      </c>
      <c r="K4672">
        <v>0.27410977197044561</v>
      </c>
    </row>
    <row r="4673" spans="1:11" x14ac:dyDescent="0.25">
      <c r="A4673" t="s">
        <v>722</v>
      </c>
      <c r="B4673" t="s">
        <v>549</v>
      </c>
      <c r="C4673" t="s">
        <v>550</v>
      </c>
      <c r="D4673" t="str">
        <f>Clef_répartition[[#This Row],[Code association]]&amp;"_"&amp;Clef_répartition[[#This Row],[Nom association]]</f>
        <v>ASR_Association de communes Sécurité Riviera</v>
      </c>
      <c r="E4673">
        <f>COUNTIFS(D$2:D4673,Clef_répartition[[#This Row],[Code_Nom]],J$2:J4673,Clef_répartition[[#This Row],[Année]])</f>
        <v>12</v>
      </c>
      <c r="F4673">
        <f>IF(Clef_répartition[[#This Row],[Code_Nom]]=D4672,F4672-1,(COUNTIFS(Clef_répartition[Code_Nom],Clef_répartition[[#This Row],[Code_Nom]],Clef_répartition[Année],Clef_répartition[[#This Row],[Année]])))</f>
        <v>1</v>
      </c>
      <c r="G4673" t="str">
        <f>Clef_répartition[[#This Row],[Code_Nom]]&amp;"_"&amp;Clef_répartition[[#This Row],[Nombre]]&amp;"_"&amp;Clef_répartition[[#This Row],[Année]]</f>
        <v>ASR_Association de communes Sécurité Riviera_12_2018</v>
      </c>
      <c r="H4673">
        <v>5891</v>
      </c>
      <c r="I4673" t="s">
        <v>278</v>
      </c>
      <c r="J4673">
        <v>2018</v>
      </c>
      <c r="K4673">
        <v>5.3570443884955309E-3</v>
      </c>
    </row>
    <row r="4674" spans="1:11" x14ac:dyDescent="0.25">
      <c r="A4674" t="s">
        <v>722</v>
      </c>
      <c r="B4674" t="s">
        <v>477</v>
      </c>
      <c r="C4674" t="s">
        <v>478</v>
      </c>
      <c r="D4674" t="str">
        <f>Clef_répartition[[#This Row],[Code association]]&amp;"_"&amp;Clef_répartition[[#This Row],[Nom association]]</f>
        <v>ASSAGIE_Association scolaire Aubonne Gimel et Etoy</v>
      </c>
      <c r="E4674">
        <f>COUNTIFS(D$2:D4674,Clef_répartition[[#This Row],[Code_Nom]],J$2:J4674,Clef_répartition[[#This Row],[Année]])</f>
        <v>1</v>
      </c>
      <c r="F4674">
        <f>IF(Clef_répartition[[#This Row],[Code_Nom]]=D4673,F4673-1,(COUNTIFS(Clef_répartition[Code_Nom],Clef_répartition[[#This Row],[Code_Nom]],Clef_répartition[Année],Clef_répartition[[#This Row],[Année]])))</f>
        <v>12</v>
      </c>
      <c r="G4674" t="str">
        <f>Clef_répartition[[#This Row],[Code_Nom]]&amp;"_"&amp;Clef_répartition[[#This Row],[Nombre]]&amp;"_"&amp;Clef_répartition[[#This Row],[Année]]</f>
        <v>ASSAGIE_Association scolaire Aubonne Gimel et Etoy_1_2018</v>
      </c>
      <c r="H4674">
        <v>5851</v>
      </c>
      <c r="I4674" t="s">
        <v>4</v>
      </c>
      <c r="J4674">
        <v>2018</v>
      </c>
      <c r="K4674">
        <v>0.03</v>
      </c>
    </row>
    <row r="4675" spans="1:11" x14ac:dyDescent="0.25">
      <c r="A4675" t="s">
        <v>722</v>
      </c>
      <c r="B4675" t="s">
        <v>477</v>
      </c>
      <c r="C4675" t="s">
        <v>478</v>
      </c>
      <c r="D4675" t="str">
        <f>Clef_répartition[[#This Row],[Code association]]&amp;"_"&amp;Clef_répartition[[#This Row],[Nom association]]</f>
        <v>ASSAGIE_Association scolaire Aubonne Gimel et Etoy</v>
      </c>
      <c r="E4675">
        <f>COUNTIFS(D$2:D4675,Clef_répartition[[#This Row],[Code_Nom]],J$2:J4675,Clef_répartition[[#This Row],[Année]])</f>
        <v>2</v>
      </c>
      <c r="F4675">
        <f>IF(Clef_répartition[[#This Row],[Code_Nom]]=D4674,F4674-1,(COUNTIFS(Clef_répartition[Code_Nom],Clef_répartition[[#This Row],[Code_Nom]],Clef_répartition[Année],Clef_répartition[[#This Row],[Année]])))</f>
        <v>11</v>
      </c>
      <c r="G4675" t="str">
        <f>Clef_répartition[[#This Row],[Code_Nom]]&amp;"_"&amp;Clef_répartition[[#This Row],[Nombre]]&amp;"_"&amp;Clef_répartition[[#This Row],[Année]]</f>
        <v>ASSAGIE_Association scolaire Aubonne Gimel et Etoy_2_2018</v>
      </c>
      <c r="H4675">
        <v>5422</v>
      </c>
      <c r="I4675" t="s">
        <v>9</v>
      </c>
      <c r="J4675">
        <v>2018</v>
      </c>
      <c r="K4675">
        <v>0.26</v>
      </c>
    </row>
    <row r="4676" spans="1:11" x14ac:dyDescent="0.25">
      <c r="A4676" t="s">
        <v>722</v>
      </c>
      <c r="B4676" t="s">
        <v>477</v>
      </c>
      <c r="C4676" t="s">
        <v>478</v>
      </c>
      <c r="D4676" t="str">
        <f>Clef_répartition[[#This Row],[Code association]]&amp;"_"&amp;Clef_répartition[[#This Row],[Nom association]]</f>
        <v>ASSAGIE_Association scolaire Aubonne Gimel et Etoy</v>
      </c>
      <c r="E4676">
        <f>COUNTIFS(D$2:D4676,Clef_répartition[[#This Row],[Code_Nom]],J$2:J4676,Clef_répartition[[#This Row],[Année]])</f>
        <v>3</v>
      </c>
      <c r="F4676">
        <f>IF(Clef_répartition[[#This Row],[Code_Nom]]=D4675,F4675-1,(COUNTIFS(Clef_répartition[Code_Nom],Clef_répartition[[#This Row],[Code_Nom]],Clef_répartition[Année],Clef_répartition[[#This Row],[Année]])))</f>
        <v>10</v>
      </c>
      <c r="G4676" t="str">
        <f>Clef_répartition[[#This Row],[Code_Nom]]&amp;"_"&amp;Clef_répartition[[#This Row],[Nombre]]&amp;"_"&amp;Clef_répartition[[#This Row],[Année]]</f>
        <v>ASSAGIE_Association scolaire Aubonne Gimel et Etoy_3_2018</v>
      </c>
      <c r="H4676">
        <v>5426</v>
      </c>
      <c r="I4676" t="s">
        <v>31</v>
      </c>
      <c r="J4676">
        <v>2018</v>
      </c>
      <c r="K4676">
        <v>0.03</v>
      </c>
    </row>
    <row r="4677" spans="1:11" x14ac:dyDescent="0.25">
      <c r="A4677" t="s">
        <v>722</v>
      </c>
      <c r="B4677" t="s">
        <v>477</v>
      </c>
      <c r="C4677" t="s">
        <v>478</v>
      </c>
      <c r="D4677" t="str">
        <f>Clef_répartition[[#This Row],[Code association]]&amp;"_"&amp;Clef_répartition[[#This Row],[Nom association]]</f>
        <v>ASSAGIE_Association scolaire Aubonne Gimel et Etoy</v>
      </c>
      <c r="E4677">
        <f>COUNTIFS(D$2:D4677,Clef_répartition[[#This Row],[Code_Nom]],J$2:J4677,Clef_répartition[[#This Row],[Année]])</f>
        <v>4</v>
      </c>
      <c r="F4677">
        <f>IF(Clef_répartition[[#This Row],[Code_Nom]]=D4676,F4676-1,(COUNTIFS(Clef_répartition[Code_Nom],Clef_répartition[[#This Row],[Code_Nom]],Clef_répartition[Année],Clef_répartition[[#This Row],[Année]])))</f>
        <v>9</v>
      </c>
      <c r="G4677" t="str">
        <f>Clef_répartition[[#This Row],[Code_Nom]]&amp;"_"&amp;Clef_répartition[[#This Row],[Nombre]]&amp;"_"&amp;Clef_répartition[[#This Row],[Année]]</f>
        <v>ASSAGIE_Association scolaire Aubonne Gimel et Etoy_4_2018</v>
      </c>
      <c r="H4677">
        <v>5623</v>
      </c>
      <c r="I4677" t="s">
        <v>39</v>
      </c>
      <c r="J4677">
        <v>2018</v>
      </c>
      <c r="K4677">
        <v>0.04</v>
      </c>
    </row>
    <row r="4678" spans="1:11" x14ac:dyDescent="0.25">
      <c r="A4678" t="s">
        <v>722</v>
      </c>
      <c r="B4678" t="s">
        <v>477</v>
      </c>
      <c r="C4678" t="s">
        <v>478</v>
      </c>
      <c r="D4678" t="str">
        <f>Clef_répartition[[#This Row],[Code association]]&amp;"_"&amp;Clef_répartition[[#This Row],[Nom association]]</f>
        <v>ASSAGIE_Association scolaire Aubonne Gimel et Etoy</v>
      </c>
      <c r="E4678">
        <f>COUNTIFS(D$2:D4678,Clef_répartition[[#This Row],[Code_Nom]],J$2:J4678,Clef_répartition[[#This Row],[Année]])</f>
        <v>5</v>
      </c>
      <c r="F4678">
        <f>IF(Clef_répartition[[#This Row],[Code_Nom]]=D4677,F4677-1,(COUNTIFS(Clef_répartition[Code_Nom],Clef_répartition[[#This Row],[Code_Nom]],Clef_répartition[Année],Clef_répartition[[#This Row],[Année]])))</f>
        <v>8</v>
      </c>
      <c r="G4678" t="str">
        <f>Clef_répartition[[#This Row],[Code_Nom]]&amp;"_"&amp;Clef_répartition[[#This Row],[Nombre]]&amp;"_"&amp;Clef_répartition[[#This Row],[Année]]</f>
        <v>ASSAGIE_Association scolaire Aubonne Gimel et Etoy_5_2018</v>
      </c>
      <c r="H4678">
        <v>5856</v>
      </c>
      <c r="I4678" t="s">
        <v>106</v>
      </c>
      <c r="J4678">
        <v>2018</v>
      </c>
      <c r="K4678">
        <v>0.03</v>
      </c>
    </row>
    <row r="4679" spans="1:11" x14ac:dyDescent="0.25">
      <c r="A4679" t="s">
        <v>722</v>
      </c>
      <c r="B4679" t="s">
        <v>477</v>
      </c>
      <c r="C4679" t="s">
        <v>478</v>
      </c>
      <c r="D4679" t="str">
        <f>Clef_répartition[[#This Row],[Code association]]&amp;"_"&amp;Clef_répartition[[#This Row],[Nom association]]</f>
        <v>ASSAGIE_Association scolaire Aubonne Gimel et Etoy</v>
      </c>
      <c r="E4679">
        <f>COUNTIFS(D$2:D4679,Clef_répartition[[#This Row],[Code_Nom]],J$2:J4679,Clef_répartition[[#This Row],[Année]])</f>
        <v>6</v>
      </c>
      <c r="F4679">
        <f>IF(Clef_répartition[[#This Row],[Code_Nom]]=D4678,F4678-1,(COUNTIFS(Clef_répartition[Code_Nom],Clef_répartition[[#This Row],[Code_Nom]],Clef_répartition[Année],Clef_répartition[[#This Row],[Année]])))</f>
        <v>7</v>
      </c>
      <c r="G4679" t="str">
        <f>Clef_répartition[[#This Row],[Code_Nom]]&amp;"_"&amp;Clef_répartition[[#This Row],[Nombre]]&amp;"_"&amp;Clef_répartition[[#This Row],[Année]]</f>
        <v>ASSAGIE_Association scolaire Aubonne Gimel et Etoy_6_2018</v>
      </c>
      <c r="H4679">
        <v>5636</v>
      </c>
      <c r="I4679" t="s">
        <v>109</v>
      </c>
      <c r="J4679">
        <v>2018</v>
      </c>
      <c r="K4679">
        <v>0.21</v>
      </c>
    </row>
    <row r="4680" spans="1:11" x14ac:dyDescent="0.25">
      <c r="A4680" t="s">
        <v>722</v>
      </c>
      <c r="B4680" t="s">
        <v>477</v>
      </c>
      <c r="C4680" t="s">
        <v>478</v>
      </c>
      <c r="D4680" t="str">
        <f>Clef_répartition[[#This Row],[Code association]]&amp;"_"&amp;Clef_répartition[[#This Row],[Nom association]]</f>
        <v>ASSAGIE_Association scolaire Aubonne Gimel et Etoy</v>
      </c>
      <c r="E4680">
        <f>COUNTIFS(D$2:D4680,Clef_répartition[[#This Row],[Code_Nom]],J$2:J4680,Clef_répartition[[#This Row],[Année]])</f>
        <v>7</v>
      </c>
      <c r="F4680">
        <f>IF(Clef_répartition[[#This Row],[Code_Nom]]=D4679,F4679-1,(COUNTIFS(Clef_répartition[Code_Nom],Clef_répartition[[#This Row],[Code_Nom]],Clef_répartition[Année],Clef_répartition[[#This Row],[Année]])))</f>
        <v>6</v>
      </c>
      <c r="G4680" t="str">
        <f>Clef_répartition[[#This Row],[Code_Nom]]&amp;"_"&amp;Clef_répartition[[#This Row],[Nombre]]&amp;"_"&amp;Clef_répartition[[#This Row],[Année]]</f>
        <v>ASSAGIE_Association scolaire Aubonne Gimel et Etoy_7_2018</v>
      </c>
      <c r="H4680">
        <v>5427</v>
      </c>
      <c r="I4680" t="s">
        <v>112</v>
      </c>
      <c r="J4680">
        <v>2018</v>
      </c>
      <c r="K4680">
        <v>0.06</v>
      </c>
    </row>
    <row r="4681" spans="1:11" x14ac:dyDescent="0.25">
      <c r="A4681" t="s">
        <v>722</v>
      </c>
      <c r="B4681" t="s">
        <v>477</v>
      </c>
      <c r="C4681" t="s">
        <v>478</v>
      </c>
      <c r="D4681" t="str">
        <f>Clef_répartition[[#This Row],[Code association]]&amp;"_"&amp;Clef_répartition[[#This Row],[Nom association]]</f>
        <v>ASSAGIE_Association scolaire Aubonne Gimel et Etoy</v>
      </c>
      <c r="E4681">
        <f>COUNTIFS(D$2:D4681,Clef_répartition[[#This Row],[Code_Nom]],J$2:J4681,Clef_répartition[[#This Row],[Année]])</f>
        <v>8</v>
      </c>
      <c r="F4681">
        <f>IF(Clef_répartition[[#This Row],[Code_Nom]]=D4680,F4680-1,(COUNTIFS(Clef_répartition[Code_Nom],Clef_répartition[[#This Row],[Code_Nom]],Clef_répartition[Année],Clef_répartition[[#This Row],[Année]])))</f>
        <v>5</v>
      </c>
      <c r="G4681" t="str">
        <f>Clef_répartition[[#This Row],[Code_Nom]]&amp;"_"&amp;Clef_répartition[[#This Row],[Nombre]]&amp;"_"&amp;Clef_répartition[[#This Row],[Année]]</f>
        <v>ASSAGIE_Association scolaire Aubonne Gimel et Etoy_8_2018</v>
      </c>
      <c r="H4681">
        <v>5428</v>
      </c>
      <c r="I4681" t="s">
        <v>123</v>
      </c>
      <c r="J4681">
        <v>2018</v>
      </c>
      <c r="K4681">
        <v>0.15</v>
      </c>
    </row>
    <row r="4682" spans="1:11" x14ac:dyDescent="0.25">
      <c r="A4682" t="s">
        <v>722</v>
      </c>
      <c r="B4682" t="s">
        <v>477</v>
      </c>
      <c r="C4682" t="s">
        <v>478</v>
      </c>
      <c r="D4682" t="str">
        <f>Clef_répartition[[#This Row],[Code association]]&amp;"_"&amp;Clef_répartition[[#This Row],[Nom association]]</f>
        <v>ASSAGIE_Association scolaire Aubonne Gimel et Etoy</v>
      </c>
      <c r="E4682">
        <f>COUNTIFS(D$2:D4682,Clef_répartition[[#This Row],[Code_Nom]],J$2:J4682,Clef_répartition[[#This Row],[Année]])</f>
        <v>9</v>
      </c>
      <c r="F4682">
        <f>IF(Clef_répartition[[#This Row],[Code_Nom]]=D4681,F4681-1,(COUNTIFS(Clef_répartition[Code_Nom],Clef_répartition[[#This Row],[Code_Nom]],Clef_répartition[Année],Clef_répartition[[#This Row],[Année]])))</f>
        <v>4</v>
      </c>
      <c r="G4682" t="str">
        <f>Clef_répartition[[#This Row],[Code_Nom]]&amp;"_"&amp;Clef_répartition[[#This Row],[Nombre]]&amp;"_"&amp;Clef_répartition[[#This Row],[Année]]</f>
        <v>ASSAGIE_Association scolaire Aubonne Gimel et Etoy_9_2018</v>
      </c>
      <c r="H4682">
        <v>5637</v>
      </c>
      <c r="I4682" t="s">
        <v>153</v>
      </c>
      <c r="J4682">
        <v>2018</v>
      </c>
      <c r="K4682">
        <v>0.08</v>
      </c>
    </row>
    <row r="4683" spans="1:11" x14ac:dyDescent="0.25">
      <c r="A4683" t="s">
        <v>722</v>
      </c>
      <c r="B4683" t="s">
        <v>477</v>
      </c>
      <c r="C4683" t="s">
        <v>478</v>
      </c>
      <c r="D4683" t="str">
        <f>Clef_répartition[[#This Row],[Code association]]&amp;"_"&amp;Clef_répartition[[#This Row],[Nom association]]</f>
        <v>ASSAGIE_Association scolaire Aubonne Gimel et Etoy</v>
      </c>
      <c r="E4683">
        <f>COUNTIFS(D$2:D4683,Clef_répartition[[#This Row],[Code_Nom]],J$2:J4683,Clef_répartition[[#This Row],[Année]])</f>
        <v>10</v>
      </c>
      <c r="F4683">
        <f>IF(Clef_répartition[[#This Row],[Code_Nom]]=D4682,F4682-1,(COUNTIFS(Clef_répartition[Code_Nom],Clef_répartition[[#This Row],[Code_Nom]],Clef_répartition[Année],Clef_répartition[[#This Row],[Année]])))</f>
        <v>3</v>
      </c>
      <c r="G4683" t="str">
        <f>Clef_répartition[[#This Row],[Code_Nom]]&amp;"_"&amp;Clef_répartition[[#This Row],[Nombre]]&amp;"_"&amp;Clef_répartition[[#This Row],[Année]]</f>
        <v>ASSAGIE_Association scolaire Aubonne Gimel et Etoy_10_2018</v>
      </c>
      <c r="H4683">
        <v>5435</v>
      </c>
      <c r="I4683" t="s">
        <v>245</v>
      </c>
      <c r="J4683">
        <v>2018</v>
      </c>
      <c r="K4683">
        <v>0.05</v>
      </c>
    </row>
    <row r="4684" spans="1:11" x14ac:dyDescent="0.25">
      <c r="A4684" t="s">
        <v>722</v>
      </c>
      <c r="B4684" t="s">
        <v>477</v>
      </c>
      <c r="C4684" t="s">
        <v>478</v>
      </c>
      <c r="D4684" t="str">
        <f>Clef_répartition[[#This Row],[Code association]]&amp;"_"&amp;Clef_répartition[[#This Row],[Nom association]]</f>
        <v>ASSAGIE_Association scolaire Aubonne Gimel et Etoy</v>
      </c>
      <c r="E4684">
        <f>COUNTIFS(D$2:D4684,Clef_répartition[[#This Row],[Code_Nom]],J$2:J4684,Clef_répartition[[#This Row],[Année]])</f>
        <v>11</v>
      </c>
      <c r="F4684">
        <f>IF(Clef_répartition[[#This Row],[Code_Nom]]=D4683,F4683-1,(COUNTIFS(Clef_répartition[Code_Nom],Clef_répartition[[#This Row],[Code_Nom]],Clef_répartition[Année],Clef_répartition[[#This Row],[Année]])))</f>
        <v>2</v>
      </c>
      <c r="G4684" t="str">
        <f>Clef_répartition[[#This Row],[Code_Nom]]&amp;"_"&amp;Clef_répartition[[#This Row],[Nombre]]&amp;"_"&amp;Clef_répartition[[#This Row],[Année]]</f>
        <v>ASSAGIE_Association scolaire Aubonne Gimel et Etoy_11_2018</v>
      </c>
      <c r="H4684">
        <v>5436</v>
      </c>
      <c r="I4684" t="s">
        <v>246</v>
      </c>
      <c r="J4684">
        <v>2018</v>
      </c>
      <c r="K4684">
        <v>0.02</v>
      </c>
    </row>
    <row r="4685" spans="1:11" x14ac:dyDescent="0.25">
      <c r="A4685" t="s">
        <v>722</v>
      </c>
      <c r="B4685" t="s">
        <v>477</v>
      </c>
      <c r="C4685" t="s">
        <v>478</v>
      </c>
      <c r="D4685" t="str">
        <f>Clef_répartition[[#This Row],[Code association]]&amp;"_"&amp;Clef_répartition[[#This Row],[Nom association]]</f>
        <v>ASSAGIE_Association scolaire Aubonne Gimel et Etoy</v>
      </c>
      <c r="E4685">
        <f>COUNTIFS(D$2:D4685,Clef_répartition[[#This Row],[Code_Nom]],J$2:J4685,Clef_répartition[[#This Row],[Année]])</f>
        <v>12</v>
      </c>
      <c r="F4685">
        <f>IF(Clef_répartition[[#This Row],[Code_Nom]]=D4684,F4684-1,(COUNTIFS(Clef_répartition[Code_Nom],Clef_répartition[[#This Row],[Code_Nom]],Clef_répartition[Année],Clef_répartition[[#This Row],[Année]])))</f>
        <v>1</v>
      </c>
      <c r="G4685" t="str">
        <f>Clef_répartition[[#This Row],[Code_Nom]]&amp;"_"&amp;Clef_répartition[[#This Row],[Nombre]]&amp;"_"&amp;Clef_répartition[[#This Row],[Année]]</f>
        <v>ASSAGIE_Association scolaire Aubonne Gimel et Etoy_12_2018</v>
      </c>
      <c r="H4685">
        <v>5437</v>
      </c>
      <c r="I4685" t="s">
        <v>250</v>
      </c>
      <c r="J4685">
        <v>2018</v>
      </c>
      <c r="K4685">
        <v>0.04</v>
      </c>
    </row>
    <row r="4686" spans="1:11" x14ac:dyDescent="0.25">
      <c r="A4686" t="s">
        <v>722</v>
      </c>
      <c r="B4686" t="s">
        <v>527</v>
      </c>
      <c r="C4686" t="s">
        <v>528</v>
      </c>
      <c r="D4686" t="str">
        <f>Clef_répartition[[#This Row],[Code association]]&amp;"_"&amp;Clef_répartition[[#This Row],[Nom association]]</f>
        <v>AVM_Association intercommunale pour l'alimentation en eau du Vallon de la Morges</v>
      </c>
      <c r="E4686">
        <f>COUNTIFS(D$2:D4686,Clef_répartition[[#This Row],[Code_Nom]],J$2:J4686,Clef_répartition[[#This Row],[Année]])</f>
        <v>1</v>
      </c>
      <c r="F4686">
        <f>IF(Clef_répartition[[#This Row],[Code_Nom]]=D4685,F4685-1,(COUNTIFS(Clef_répartition[Code_Nom],Clef_répartition[[#This Row],[Code_Nom]],Clef_répartition[Année],Clef_répartition[[#This Row],[Année]])))</f>
        <v>5</v>
      </c>
      <c r="G4686" t="str">
        <f>Clef_répartition[[#This Row],[Code_Nom]]&amp;"_"&amp;Clef_répartition[[#This Row],[Nombre]]&amp;"_"&amp;Clef_répartition[[#This Row],[Année]]</f>
        <v>AVM_Association intercommunale pour l'alimentation en eau du Vallon de la Morges_1_2018</v>
      </c>
      <c r="H4686">
        <v>5628</v>
      </c>
      <c r="I4686" t="s">
        <v>67</v>
      </c>
      <c r="J4686">
        <v>2018</v>
      </c>
      <c r="K4686">
        <v>0.08</v>
      </c>
    </row>
    <row r="4687" spans="1:11" x14ac:dyDescent="0.25">
      <c r="A4687" t="s">
        <v>722</v>
      </c>
      <c r="B4687" t="s">
        <v>527</v>
      </c>
      <c r="C4687" t="s">
        <v>528</v>
      </c>
      <c r="D4687" t="str">
        <f>Clef_répartition[[#This Row],[Code association]]&amp;"_"&amp;Clef_répartition[[#This Row],[Nom association]]</f>
        <v>AVM_Association intercommunale pour l'alimentation en eau du Vallon de la Morges</v>
      </c>
      <c r="E4687">
        <f>COUNTIFS(D$2:D4687,Clef_répartition[[#This Row],[Code_Nom]],J$2:J4687,Clef_répartition[[#This Row],[Année]])</f>
        <v>2</v>
      </c>
      <c r="F4687">
        <f>IF(Clef_répartition[[#This Row],[Code_Nom]]=D4686,F4686-1,(COUNTIFS(Clef_répartition[Code_Nom],Clef_répartition[[#This Row],[Code_Nom]],Clef_répartition[Année],Clef_répartition[[#This Row],[Année]])))</f>
        <v>4</v>
      </c>
      <c r="G4687" t="str">
        <f>Clef_répartition[[#This Row],[Code_Nom]]&amp;"_"&amp;Clef_répartition[[#This Row],[Nombre]]&amp;"_"&amp;Clef_répartition[[#This Row],[Année]]</f>
        <v>AVM_Association intercommunale pour l'alimentation en eau du Vallon de la Morges_2_2018</v>
      </c>
      <c r="H4687">
        <v>5634</v>
      </c>
      <c r="I4687" t="s">
        <v>101</v>
      </c>
      <c r="J4687">
        <v>2018</v>
      </c>
      <c r="K4687">
        <v>0.18</v>
      </c>
    </row>
    <row r="4688" spans="1:11" x14ac:dyDescent="0.25">
      <c r="A4688" t="s">
        <v>722</v>
      </c>
      <c r="B4688" t="s">
        <v>527</v>
      </c>
      <c r="C4688" t="s">
        <v>528</v>
      </c>
      <c r="D4688" t="str">
        <f>Clef_répartition[[#This Row],[Code association]]&amp;"_"&amp;Clef_répartition[[#This Row],[Nom association]]</f>
        <v>AVM_Association intercommunale pour l'alimentation en eau du Vallon de la Morges</v>
      </c>
      <c r="E4688">
        <f>COUNTIFS(D$2:D4688,Clef_répartition[[#This Row],[Code_Nom]],J$2:J4688,Clef_répartition[[#This Row],[Année]])</f>
        <v>3</v>
      </c>
      <c r="F4688">
        <f>IF(Clef_répartition[[#This Row],[Code_Nom]]=D4687,F4687-1,(COUNTIFS(Clef_répartition[Code_Nom],Clef_répartition[[#This Row],[Code_Nom]],Clef_répartition[Année],Clef_répartition[[#This Row],[Année]])))</f>
        <v>3</v>
      </c>
      <c r="G4688" t="str">
        <f>Clef_répartition[[#This Row],[Code_Nom]]&amp;"_"&amp;Clef_répartition[[#This Row],[Nombre]]&amp;"_"&amp;Clef_répartition[[#This Row],[Année]]</f>
        <v>AVM_Association intercommunale pour l'alimentation en eau du Vallon de la Morges_3_2018</v>
      </c>
      <c r="H4688">
        <v>5656</v>
      </c>
      <c r="I4688" t="s">
        <v>135</v>
      </c>
      <c r="J4688">
        <v>2018</v>
      </c>
      <c r="K4688">
        <v>0.18</v>
      </c>
    </row>
    <row r="4689" spans="1:11" x14ac:dyDescent="0.25">
      <c r="A4689" t="s">
        <v>722</v>
      </c>
      <c r="B4689" t="s">
        <v>527</v>
      </c>
      <c r="C4689" t="s">
        <v>528</v>
      </c>
      <c r="D4689" t="str">
        <f>Clef_répartition[[#This Row],[Code association]]&amp;"_"&amp;Clef_répartition[[#This Row],[Nom association]]</f>
        <v>AVM_Association intercommunale pour l'alimentation en eau du Vallon de la Morges</v>
      </c>
      <c r="E4689">
        <f>COUNTIFS(D$2:D4689,Clef_répartition[[#This Row],[Code_Nom]],J$2:J4689,Clef_répartition[[#This Row],[Année]])</f>
        <v>4</v>
      </c>
      <c r="F4689">
        <f>IF(Clef_répartition[[#This Row],[Code_Nom]]=D4688,F4688-1,(COUNTIFS(Clef_répartition[Code_Nom],Clef_répartition[[#This Row],[Code_Nom]],Clef_répartition[Année],Clef_répartition[[#This Row],[Année]])))</f>
        <v>2</v>
      </c>
      <c r="G4689" t="str">
        <f>Clef_répartition[[#This Row],[Code_Nom]]&amp;"_"&amp;Clef_répartition[[#This Row],[Nombre]]&amp;"_"&amp;Clef_répartition[[#This Row],[Année]]</f>
        <v>AVM_Association intercommunale pour l'alimentation en eau du Vallon de la Morges_4_2018</v>
      </c>
      <c r="H4689">
        <v>5650</v>
      </c>
      <c r="I4689" t="s">
        <v>276</v>
      </c>
      <c r="J4689">
        <v>2018</v>
      </c>
      <c r="K4689">
        <v>7.0000000000000007E-2</v>
      </c>
    </row>
    <row r="4690" spans="1:11" x14ac:dyDescent="0.25">
      <c r="A4690" t="s">
        <v>722</v>
      </c>
      <c r="B4690" t="s">
        <v>527</v>
      </c>
      <c r="C4690" t="s">
        <v>528</v>
      </c>
      <c r="D4690" t="str">
        <f>Clef_répartition[[#This Row],[Code association]]&amp;"_"&amp;Clef_répartition[[#This Row],[Nom association]]</f>
        <v>AVM_Association intercommunale pour l'alimentation en eau du Vallon de la Morges</v>
      </c>
      <c r="E4690">
        <f>COUNTIFS(D$2:D4690,Clef_répartition[[#This Row],[Code_Nom]],J$2:J4690,Clef_répartition[[#This Row],[Année]])</f>
        <v>5</v>
      </c>
      <c r="F4690">
        <f>IF(Clef_répartition[[#This Row],[Code_Nom]]=D4689,F4689-1,(COUNTIFS(Clef_répartition[Code_Nom],Clef_répartition[[#This Row],[Code_Nom]],Clef_répartition[Année],Clef_répartition[[#This Row],[Année]])))</f>
        <v>1</v>
      </c>
      <c r="G4690" t="str">
        <f>Clef_répartition[[#This Row],[Code_Nom]]&amp;"_"&amp;Clef_répartition[[#This Row],[Nombre]]&amp;"_"&amp;Clef_répartition[[#This Row],[Année]]</f>
        <v>AVM_Association intercommunale pour l'alimentation en eau du Vallon de la Morges_5_2018</v>
      </c>
      <c r="H4690">
        <v>5653</v>
      </c>
      <c r="I4690" t="s">
        <v>291</v>
      </c>
      <c r="J4690">
        <v>2018</v>
      </c>
      <c r="K4690">
        <v>0.49</v>
      </c>
    </row>
    <row r="4691" spans="1:11" x14ac:dyDescent="0.25">
      <c r="A4691" t="s">
        <v>722</v>
      </c>
      <c r="B4691" t="s">
        <v>616</v>
      </c>
      <c r="C4691" t="s">
        <v>617</v>
      </c>
      <c r="D4691" t="str">
        <f>Clef_répartition[[#This Row],[Code association]]&amp;"_"&amp;Clef_répartition[[#This Row],[Nom association]]</f>
        <v>CCSPA Moudon_Centre de collecte de sous-produits animaux Moudon</v>
      </c>
      <c r="E4691">
        <f>COUNTIFS(D$2:D4691,Clef_répartition[[#This Row],[Code_Nom]],J$2:J4691,Clef_répartition[[#This Row],[Année]])</f>
        <v>1</v>
      </c>
      <c r="F4691">
        <f>IF(Clef_répartition[[#This Row],[Code_Nom]]=D4690,F4690-1,(COUNTIFS(Clef_répartition[Code_Nom],Clef_répartition[[#This Row],[Code_Nom]],Clef_répartition[Année],Clef_répartition[[#This Row],[Année]])))</f>
        <v>25</v>
      </c>
      <c r="G4691" t="str">
        <f>Clef_répartition[[#This Row],[Code_Nom]]&amp;"_"&amp;Clef_répartition[[#This Row],[Nombre]]&amp;"_"&amp;Clef_répartition[[#This Row],[Année]]</f>
        <v>CCSPA Moudon_Centre de collecte de sous-produits animaux Moudon_1_2018</v>
      </c>
      <c r="H4691">
        <v>5661</v>
      </c>
      <c r="I4691" t="s">
        <v>32</v>
      </c>
      <c r="J4691">
        <v>2018</v>
      </c>
      <c r="K4691">
        <v>1.23E-2</v>
      </c>
    </row>
    <row r="4692" spans="1:11" x14ac:dyDescent="0.25">
      <c r="A4692" t="s">
        <v>722</v>
      </c>
      <c r="B4692" t="s">
        <v>616</v>
      </c>
      <c r="C4692" t="s">
        <v>617</v>
      </c>
      <c r="D4692" t="str">
        <f>Clef_répartition[[#This Row],[Code association]]&amp;"_"&amp;Clef_répartition[[#This Row],[Nom association]]</f>
        <v>CCSPA Moudon_Centre de collecte de sous-produits animaux Moudon</v>
      </c>
      <c r="E4692">
        <f>COUNTIFS(D$2:D4692,Clef_répartition[[#This Row],[Code_Nom]],J$2:J4692,Clef_répartition[[#This Row],[Année]])</f>
        <v>2</v>
      </c>
      <c r="F4692">
        <f>IF(Clef_répartition[[#This Row],[Code_Nom]]=D4691,F4691-1,(COUNTIFS(Clef_répartition[Code_Nom],Clef_répartition[[#This Row],[Code_Nom]],Clef_répartition[Année],Clef_répartition[[#This Row],[Année]])))</f>
        <v>24</v>
      </c>
      <c r="G4692" t="str">
        <f>Clef_répartition[[#This Row],[Code_Nom]]&amp;"_"&amp;Clef_répartition[[#This Row],[Nombre]]&amp;"_"&amp;Clef_répartition[[#This Row],[Année]]</f>
        <v>CCSPA Moudon_Centre de collecte de sous-produits animaux Moudon_2_2018</v>
      </c>
      <c r="H4692">
        <v>5663</v>
      </c>
      <c r="I4692" t="s">
        <v>45</v>
      </c>
      <c r="J4692">
        <v>2018</v>
      </c>
      <c r="K4692">
        <v>6.8999999999999999E-3</v>
      </c>
    </row>
    <row r="4693" spans="1:11" x14ac:dyDescent="0.25">
      <c r="A4693" t="s">
        <v>722</v>
      </c>
      <c r="B4693" t="s">
        <v>616</v>
      </c>
      <c r="C4693" t="s">
        <v>617</v>
      </c>
      <c r="D4693" t="str">
        <f>Clef_répartition[[#This Row],[Code association]]&amp;"_"&amp;Clef_répartition[[#This Row],[Nom association]]</f>
        <v>CCSPA Moudon_Centre de collecte de sous-produits animaux Moudon</v>
      </c>
      <c r="E4693">
        <f>COUNTIFS(D$2:D4693,Clef_répartition[[#This Row],[Code_Nom]],J$2:J4693,Clef_répartition[[#This Row],[Année]])</f>
        <v>3</v>
      </c>
      <c r="F4693">
        <f>IF(Clef_répartition[[#This Row],[Code_Nom]]=D4692,F4692-1,(COUNTIFS(Clef_répartition[Code_Nom],Clef_répartition[[#This Row],[Code_Nom]],Clef_répartition[Année],Clef_répartition[[#This Row],[Année]])))</f>
        <v>23</v>
      </c>
      <c r="G4693" t="str">
        <f>Clef_répartition[[#This Row],[Code_Nom]]&amp;"_"&amp;Clef_répartition[[#This Row],[Nombre]]&amp;"_"&amp;Clef_répartition[[#This Row],[Année]]</f>
        <v>CCSPA Moudon_Centre de collecte de sous-produits animaux Moudon_3_2018</v>
      </c>
      <c r="H4693">
        <v>5665</v>
      </c>
      <c r="I4693" t="s">
        <v>57</v>
      </c>
      <c r="J4693">
        <v>2018</v>
      </c>
      <c r="K4693">
        <v>6.8999999999999999E-3</v>
      </c>
    </row>
    <row r="4694" spans="1:11" x14ac:dyDescent="0.25">
      <c r="A4694" t="s">
        <v>722</v>
      </c>
      <c r="B4694" t="s">
        <v>616</v>
      </c>
      <c r="C4694" t="s">
        <v>617</v>
      </c>
      <c r="D4694" t="str">
        <f>Clef_répartition[[#This Row],[Code association]]&amp;"_"&amp;Clef_répartition[[#This Row],[Nom association]]</f>
        <v>CCSPA Moudon_Centre de collecte de sous-produits animaux Moudon</v>
      </c>
      <c r="E4694">
        <f>COUNTIFS(D$2:D4694,Clef_répartition[[#This Row],[Code_Nom]],J$2:J4694,Clef_répartition[[#This Row],[Année]])</f>
        <v>4</v>
      </c>
      <c r="F4694">
        <f>IF(Clef_répartition[[#This Row],[Code_Nom]]=D4693,F4693-1,(COUNTIFS(Clef_répartition[Code_Nom],Clef_répartition[[#This Row],[Code_Nom]],Clef_répartition[Année],Clef_répartition[[#This Row],[Année]])))</f>
        <v>22</v>
      </c>
      <c r="G4694" t="str">
        <f>Clef_répartition[[#This Row],[Code_Nom]]&amp;"_"&amp;Clef_répartition[[#This Row],[Nombre]]&amp;"_"&amp;Clef_répartition[[#This Row],[Année]]</f>
        <v>CCSPA Moudon_Centre de collecte de sous-produits animaux Moudon_4_2018</v>
      </c>
      <c r="H4694">
        <v>5785</v>
      </c>
      <c r="I4694" t="s">
        <v>74</v>
      </c>
      <c r="J4694">
        <v>2018</v>
      </c>
      <c r="K4694">
        <v>1.43E-2</v>
      </c>
    </row>
    <row r="4695" spans="1:11" x14ac:dyDescent="0.25">
      <c r="A4695" t="s">
        <v>722</v>
      </c>
      <c r="B4695" t="s">
        <v>616</v>
      </c>
      <c r="C4695" t="s">
        <v>617</v>
      </c>
      <c r="D4695" t="str">
        <f>Clef_répartition[[#This Row],[Code association]]&amp;"_"&amp;Clef_répartition[[#This Row],[Nom association]]</f>
        <v>CCSPA Moudon_Centre de collecte de sous-produits animaux Moudon</v>
      </c>
      <c r="E4695">
        <f>COUNTIFS(D$2:D4695,Clef_répartition[[#This Row],[Code_Nom]],J$2:J4695,Clef_répartition[[#This Row],[Année]])</f>
        <v>5</v>
      </c>
      <c r="F4695">
        <f>IF(Clef_répartition[[#This Row],[Code_Nom]]=D4694,F4694-1,(COUNTIFS(Clef_répartition[Code_Nom],Clef_répartition[[#This Row],[Code_Nom]],Clef_répartition[Année],Clef_répartition[[#This Row],[Année]])))</f>
        <v>21</v>
      </c>
      <c r="G4695" t="str">
        <f>Clef_répartition[[#This Row],[Code_Nom]]&amp;"_"&amp;Clef_répartition[[#This Row],[Nombre]]&amp;"_"&amp;Clef_répartition[[#This Row],[Année]]</f>
        <v>CCSPA Moudon_Centre de collecte de sous-produits animaux Moudon_5_2018</v>
      </c>
      <c r="H4695">
        <v>5669</v>
      </c>
      <c r="I4695" t="s">
        <v>89</v>
      </c>
      <c r="J4695">
        <v>2018</v>
      </c>
      <c r="K4695">
        <v>0.01</v>
      </c>
    </row>
    <row r="4696" spans="1:11" x14ac:dyDescent="0.25">
      <c r="A4696" t="s">
        <v>722</v>
      </c>
      <c r="B4696" t="s">
        <v>616</v>
      </c>
      <c r="C4696" t="s">
        <v>617</v>
      </c>
      <c r="D4696" t="str">
        <f>Clef_répartition[[#This Row],[Code association]]&amp;"_"&amp;Clef_répartition[[#This Row],[Nom association]]</f>
        <v>CCSPA Moudon_Centre de collecte de sous-produits animaux Moudon</v>
      </c>
      <c r="E4696">
        <f>COUNTIFS(D$2:D4696,Clef_répartition[[#This Row],[Code_Nom]],J$2:J4696,Clef_répartition[[#This Row],[Année]])</f>
        <v>6</v>
      </c>
      <c r="F4696">
        <f>IF(Clef_répartition[[#This Row],[Code_Nom]]=D4695,F4695-1,(COUNTIFS(Clef_répartition[Code_Nom],Clef_répartition[[#This Row],[Code_Nom]],Clef_répartition[Année],Clef_répartition[[#This Row],[Année]])))</f>
        <v>20</v>
      </c>
      <c r="G4696" t="str">
        <f>Clef_répartition[[#This Row],[Code_Nom]]&amp;"_"&amp;Clef_répartition[[#This Row],[Nombre]]&amp;"_"&amp;Clef_répartition[[#This Row],[Année]]</f>
        <v>CCSPA Moudon_Centre de collecte de sous-produits animaux Moudon_6_2018</v>
      </c>
      <c r="H4696">
        <v>5671</v>
      </c>
      <c r="I4696" t="s">
        <v>618</v>
      </c>
      <c r="J4696">
        <v>2018</v>
      </c>
      <c r="K4696">
        <v>7.6E-3</v>
      </c>
    </row>
    <row r="4697" spans="1:11" x14ac:dyDescent="0.25">
      <c r="A4697" t="s">
        <v>722</v>
      </c>
      <c r="B4697" t="s">
        <v>616</v>
      </c>
      <c r="C4697" t="s">
        <v>617</v>
      </c>
      <c r="D4697" t="str">
        <f>Clef_répartition[[#This Row],[Code association]]&amp;"_"&amp;Clef_répartition[[#This Row],[Nom association]]</f>
        <v>CCSPA Moudon_Centre de collecte de sous-produits animaux Moudon</v>
      </c>
      <c r="E4697">
        <f>COUNTIFS(D$2:D4697,Clef_répartition[[#This Row],[Code_Nom]],J$2:J4697,Clef_répartition[[#This Row],[Année]])</f>
        <v>7</v>
      </c>
      <c r="F4697">
        <f>IF(Clef_répartition[[#This Row],[Code_Nom]]=D4696,F4696-1,(COUNTIFS(Clef_répartition[Code_Nom],Clef_répartition[[#This Row],[Code_Nom]],Clef_répartition[Année],Clef_répartition[[#This Row],[Année]])))</f>
        <v>19</v>
      </c>
      <c r="G4697" t="str">
        <f>Clef_répartition[[#This Row],[Code_Nom]]&amp;"_"&amp;Clef_répartition[[#This Row],[Nombre]]&amp;"_"&amp;Clef_répartition[[#This Row],[Année]]</f>
        <v>CCSPA Moudon_Centre de collecte de sous-produits animaux Moudon_7_2018</v>
      </c>
      <c r="H4697">
        <v>5673</v>
      </c>
      <c r="I4697" t="s">
        <v>137</v>
      </c>
      <c r="J4697">
        <v>2018</v>
      </c>
      <c r="K4697">
        <v>1.17E-2</v>
      </c>
    </row>
    <row r="4698" spans="1:11" x14ac:dyDescent="0.25">
      <c r="A4698" t="s">
        <v>722</v>
      </c>
      <c r="B4698" t="s">
        <v>616</v>
      </c>
      <c r="C4698" t="s">
        <v>617</v>
      </c>
      <c r="D4698" t="str">
        <f>Clef_répartition[[#This Row],[Code association]]&amp;"_"&amp;Clef_répartition[[#This Row],[Nom association]]</f>
        <v>CCSPA Moudon_Centre de collecte de sous-produits animaux Moudon</v>
      </c>
      <c r="E4698">
        <f>COUNTIFS(D$2:D4698,Clef_répartition[[#This Row],[Code_Nom]],J$2:J4698,Clef_répartition[[#This Row],[Année]])</f>
        <v>8</v>
      </c>
      <c r="F4698">
        <f>IF(Clef_répartition[[#This Row],[Code_Nom]]=D4697,F4697-1,(COUNTIFS(Clef_répartition[Code_Nom],Clef_répartition[[#This Row],[Code_Nom]],Clef_répartition[Année],Clef_répartition[[#This Row],[Année]])))</f>
        <v>18</v>
      </c>
      <c r="G4698" t="str">
        <f>Clef_répartition[[#This Row],[Code_Nom]]&amp;"_"&amp;Clef_répartition[[#This Row],[Nombre]]&amp;"_"&amp;Clef_répartition[[#This Row],[Année]]</f>
        <v>CCSPA Moudon_Centre de collecte de sous-produits animaux Moudon_8_2018</v>
      </c>
      <c r="H4698">
        <v>5804</v>
      </c>
      <c r="I4698" t="s">
        <v>139</v>
      </c>
      <c r="J4698">
        <v>2018</v>
      </c>
      <c r="K4698">
        <v>5.0799999999999998E-2</v>
      </c>
    </row>
    <row r="4699" spans="1:11" x14ac:dyDescent="0.25">
      <c r="A4699" t="s">
        <v>722</v>
      </c>
      <c r="B4699" t="s">
        <v>616</v>
      </c>
      <c r="C4699" t="s">
        <v>617</v>
      </c>
      <c r="D4699" t="str">
        <f>Clef_répartition[[#This Row],[Code association]]&amp;"_"&amp;Clef_répartition[[#This Row],[Nom association]]</f>
        <v>CCSPA Moudon_Centre de collecte de sous-produits animaux Moudon</v>
      </c>
      <c r="E4699">
        <f>COUNTIFS(D$2:D4699,Clef_répartition[[#This Row],[Code_Nom]],J$2:J4699,Clef_répartition[[#This Row],[Année]])</f>
        <v>9</v>
      </c>
      <c r="F4699">
        <f>IF(Clef_répartition[[#This Row],[Code_Nom]]=D4698,F4698-1,(COUNTIFS(Clef_répartition[Code_Nom],Clef_répartition[[#This Row],[Code_Nom]],Clef_répartition[Année],Clef_répartition[[#This Row],[Année]])))</f>
        <v>17</v>
      </c>
      <c r="G4699" t="str">
        <f>Clef_répartition[[#This Row],[Code_Nom]]&amp;"_"&amp;Clef_répartition[[#This Row],[Nombre]]&amp;"_"&amp;Clef_répartition[[#This Row],[Année]]</f>
        <v>CCSPA Moudon_Centre de collecte de sous-produits animaux Moudon_9_2018</v>
      </c>
      <c r="H4699">
        <v>5806</v>
      </c>
      <c r="I4699" t="s">
        <v>140</v>
      </c>
      <c r="J4699">
        <v>2018</v>
      </c>
      <c r="K4699">
        <v>9.1800000000000007E-2</v>
      </c>
    </row>
    <row r="4700" spans="1:11" x14ac:dyDescent="0.25">
      <c r="A4700" t="s">
        <v>722</v>
      </c>
      <c r="B4700" t="s">
        <v>616</v>
      </c>
      <c r="C4700" t="s">
        <v>617</v>
      </c>
      <c r="D4700" t="str">
        <f>Clef_répartition[[#This Row],[Code association]]&amp;"_"&amp;Clef_répartition[[#This Row],[Nom association]]</f>
        <v>CCSPA Moudon_Centre de collecte de sous-produits animaux Moudon</v>
      </c>
      <c r="E4700">
        <f>COUNTIFS(D$2:D4700,Clef_répartition[[#This Row],[Code_Nom]],J$2:J4700,Clef_répartition[[#This Row],[Année]])</f>
        <v>10</v>
      </c>
      <c r="F4700">
        <f>IF(Clef_répartition[[#This Row],[Code_Nom]]=D4699,F4699-1,(COUNTIFS(Clef_répartition[Code_Nom],Clef_répartition[[#This Row],[Code_Nom]],Clef_répartition[Année],Clef_répartition[[#This Row],[Année]])))</f>
        <v>16</v>
      </c>
      <c r="G4700" t="str">
        <f>Clef_répartition[[#This Row],[Code_Nom]]&amp;"_"&amp;Clef_répartition[[#This Row],[Nombre]]&amp;"_"&amp;Clef_répartition[[#This Row],[Année]]</f>
        <v>CCSPA Moudon_Centre de collecte de sous-produits animaux Moudon_10_2018</v>
      </c>
      <c r="H4700">
        <v>5674</v>
      </c>
      <c r="I4700" t="s">
        <v>619</v>
      </c>
      <c r="J4700">
        <v>2018</v>
      </c>
      <c r="K4700">
        <v>4.5999999999999999E-3</v>
      </c>
    </row>
    <row r="4701" spans="1:11" x14ac:dyDescent="0.25">
      <c r="A4701" t="s">
        <v>722</v>
      </c>
      <c r="B4701" t="s">
        <v>616</v>
      </c>
      <c r="C4701" t="s">
        <v>617</v>
      </c>
      <c r="D4701" t="str">
        <f>Clef_répartition[[#This Row],[Code association]]&amp;"_"&amp;Clef_répartition[[#This Row],[Nom association]]</f>
        <v>CCSPA Moudon_Centre de collecte de sous-produits animaux Moudon</v>
      </c>
      <c r="E4701">
        <f>COUNTIFS(D$2:D4701,Clef_répartition[[#This Row],[Code_Nom]],J$2:J4701,Clef_répartition[[#This Row],[Année]])</f>
        <v>11</v>
      </c>
      <c r="F4701">
        <f>IF(Clef_répartition[[#This Row],[Code_Nom]]=D4700,F4700-1,(COUNTIFS(Clef_répartition[Code_Nom],Clef_répartition[[#This Row],[Code_Nom]],Clef_répartition[Année],Clef_répartition[[#This Row],[Année]])))</f>
        <v>15</v>
      </c>
      <c r="G4701" t="str">
        <f>Clef_répartition[[#This Row],[Code_Nom]]&amp;"_"&amp;Clef_répartition[[#This Row],[Nombre]]&amp;"_"&amp;Clef_répartition[[#This Row],[Année]]</f>
        <v>CCSPA Moudon_Centre de collecte de sous-produits animaux Moudon_11_2018</v>
      </c>
      <c r="H4701">
        <v>5675</v>
      </c>
      <c r="I4701" t="s">
        <v>620</v>
      </c>
      <c r="J4701">
        <v>2018</v>
      </c>
      <c r="K4701">
        <v>0.13439999999999999</v>
      </c>
    </row>
    <row r="4702" spans="1:11" x14ac:dyDescent="0.25">
      <c r="A4702" t="s">
        <v>722</v>
      </c>
      <c r="B4702" t="s">
        <v>616</v>
      </c>
      <c r="C4702" t="s">
        <v>617</v>
      </c>
      <c r="D4702" t="str">
        <f>Clef_répartition[[#This Row],[Code association]]&amp;"_"&amp;Clef_répartition[[#This Row],[Nom association]]</f>
        <v>CCSPA Moudon_Centre de collecte de sous-produits animaux Moudon</v>
      </c>
      <c r="E4702">
        <f>COUNTIFS(D$2:D4702,Clef_répartition[[#This Row],[Code_Nom]],J$2:J4702,Clef_répartition[[#This Row],[Année]])</f>
        <v>12</v>
      </c>
      <c r="F4702">
        <f>IF(Clef_répartition[[#This Row],[Code_Nom]]=D4701,F4701-1,(COUNTIFS(Clef_répartition[Code_Nom],Clef_répartition[[#This Row],[Code_Nom]],Clef_répartition[Année],Clef_répartition[[#This Row],[Année]])))</f>
        <v>14</v>
      </c>
      <c r="G4702" t="str">
        <f>Clef_répartition[[#This Row],[Code_Nom]]&amp;"_"&amp;Clef_répartition[[#This Row],[Nombre]]&amp;"_"&amp;Clef_répartition[[#This Row],[Année]]</f>
        <v>CCSPA Moudon_Centre de collecte de sous-produits animaux Moudon_12_2018</v>
      </c>
      <c r="H4702">
        <v>5790</v>
      </c>
      <c r="I4702" t="s">
        <v>170</v>
      </c>
      <c r="J4702">
        <v>2018</v>
      </c>
      <c r="K4702">
        <v>1.5800000000000002E-2</v>
      </c>
    </row>
    <row r="4703" spans="1:11" x14ac:dyDescent="0.25">
      <c r="A4703" t="s">
        <v>722</v>
      </c>
      <c r="B4703" t="s">
        <v>616</v>
      </c>
      <c r="C4703" t="s">
        <v>617</v>
      </c>
      <c r="D4703" t="str">
        <f>Clef_répartition[[#This Row],[Code association]]&amp;"_"&amp;Clef_répartition[[#This Row],[Nom association]]</f>
        <v>CCSPA Moudon_Centre de collecte de sous-produits animaux Moudon</v>
      </c>
      <c r="E4703">
        <f>COUNTIFS(D$2:D4703,Clef_répartition[[#This Row],[Code_Nom]],J$2:J4703,Clef_répartition[[#This Row],[Année]])</f>
        <v>13</v>
      </c>
      <c r="F4703">
        <f>IF(Clef_répartition[[#This Row],[Code_Nom]]=D4702,F4702-1,(COUNTIFS(Clef_répartition[Code_Nom],Clef_répartition[[#This Row],[Code_Nom]],Clef_répartition[Année],Clef_répartition[[#This Row],[Année]])))</f>
        <v>13</v>
      </c>
      <c r="G4703" t="str">
        <f>Clef_répartition[[#This Row],[Code_Nom]]&amp;"_"&amp;Clef_répartition[[#This Row],[Nombre]]&amp;"_"&amp;Clef_répartition[[#This Row],[Année]]</f>
        <v>CCSPA Moudon_Centre de collecte de sous-produits animaux Moudon_13_2018</v>
      </c>
      <c r="H4703">
        <v>5693</v>
      </c>
      <c r="I4703" t="s">
        <v>184</v>
      </c>
      <c r="J4703">
        <v>2018</v>
      </c>
      <c r="K4703">
        <v>8.5999999999999993E-2</v>
      </c>
    </row>
    <row r="4704" spans="1:11" x14ac:dyDescent="0.25">
      <c r="A4704" t="s">
        <v>722</v>
      </c>
      <c r="B4704" t="s">
        <v>616</v>
      </c>
      <c r="C4704" t="s">
        <v>617</v>
      </c>
      <c r="D4704" t="str">
        <f>Clef_répartition[[#This Row],[Code association]]&amp;"_"&amp;Clef_répartition[[#This Row],[Nom association]]</f>
        <v>CCSPA Moudon_Centre de collecte de sous-produits animaux Moudon</v>
      </c>
      <c r="E4704">
        <f>COUNTIFS(D$2:D4704,Clef_répartition[[#This Row],[Code_Nom]],J$2:J4704,Clef_répartition[[#This Row],[Année]])</f>
        <v>14</v>
      </c>
      <c r="F4704">
        <f>IF(Clef_répartition[[#This Row],[Code_Nom]]=D4703,F4703-1,(COUNTIFS(Clef_répartition[Code_Nom],Clef_répartition[[#This Row],[Code_Nom]],Clef_répartition[Année],Clef_répartition[[#This Row],[Année]])))</f>
        <v>12</v>
      </c>
      <c r="G4704" t="str">
        <f>Clef_répartition[[#This Row],[Code_Nom]]&amp;"_"&amp;Clef_répartition[[#This Row],[Nombre]]&amp;"_"&amp;Clef_répartition[[#This Row],[Année]]</f>
        <v>CCSPA Moudon_Centre de collecte de sous-produits animaux Moudon_14_2018</v>
      </c>
      <c r="H4704">
        <v>5792</v>
      </c>
      <c r="I4704" t="s">
        <v>187</v>
      </c>
      <c r="J4704">
        <v>2018</v>
      </c>
      <c r="K4704">
        <v>2.06E-2</v>
      </c>
    </row>
    <row r="4705" spans="1:11" x14ac:dyDescent="0.25">
      <c r="A4705" t="s">
        <v>722</v>
      </c>
      <c r="B4705" t="s">
        <v>616</v>
      </c>
      <c r="C4705" t="s">
        <v>617</v>
      </c>
      <c r="D4705" t="str">
        <f>Clef_répartition[[#This Row],[Code association]]&amp;"_"&amp;Clef_répartition[[#This Row],[Nom association]]</f>
        <v>CCSPA Moudon_Centre de collecte de sous-produits animaux Moudon</v>
      </c>
      <c r="E4705">
        <f>COUNTIFS(D$2:D4705,Clef_répartition[[#This Row],[Code_Nom]],J$2:J4705,Clef_répartition[[#This Row],[Année]])</f>
        <v>15</v>
      </c>
      <c r="F4705">
        <f>IF(Clef_répartition[[#This Row],[Code_Nom]]=D4704,F4704-1,(COUNTIFS(Clef_répartition[Code_Nom],Clef_répartition[[#This Row],[Code_Nom]],Clef_répartition[Année],Clef_répartition[[#This Row],[Année]])))</f>
        <v>11</v>
      </c>
      <c r="G4705" t="str">
        <f>Clef_répartition[[#This Row],[Code_Nom]]&amp;"_"&amp;Clef_répartition[[#This Row],[Nombre]]&amp;"_"&amp;Clef_répartition[[#This Row],[Année]]</f>
        <v>CCSPA Moudon_Centre de collecte de sous-produits animaux Moudon_15_2018</v>
      </c>
      <c r="H4705">
        <v>5678</v>
      </c>
      <c r="I4705" t="s">
        <v>192</v>
      </c>
      <c r="J4705">
        <v>2018</v>
      </c>
      <c r="K4705">
        <v>0.1963</v>
      </c>
    </row>
    <row r="4706" spans="1:11" x14ac:dyDescent="0.25">
      <c r="A4706" t="s">
        <v>722</v>
      </c>
      <c r="B4706" t="s">
        <v>616</v>
      </c>
      <c r="C4706" t="s">
        <v>617</v>
      </c>
      <c r="D4706" t="str">
        <f>Clef_répartition[[#This Row],[Code association]]&amp;"_"&amp;Clef_répartition[[#This Row],[Nom association]]</f>
        <v>CCSPA Moudon_Centre de collecte de sous-produits animaux Moudon</v>
      </c>
      <c r="E4706">
        <f>COUNTIFS(D$2:D4706,Clef_répartition[[#This Row],[Code_Nom]],J$2:J4706,Clef_répartition[[#This Row],[Année]])</f>
        <v>16</v>
      </c>
      <c r="F4706">
        <f>IF(Clef_répartition[[#This Row],[Code_Nom]]=D4705,F4705-1,(COUNTIFS(Clef_répartition[Code_Nom],Clef_répartition[[#This Row],[Code_Nom]],Clef_répartition[Année],Clef_répartition[[#This Row],[Année]])))</f>
        <v>10</v>
      </c>
      <c r="G4706" t="str">
        <f>Clef_répartition[[#This Row],[Code_Nom]]&amp;"_"&amp;Clef_répartition[[#This Row],[Nombre]]&amp;"_"&amp;Clef_répartition[[#This Row],[Année]]</f>
        <v>CCSPA Moudon_Centre de collecte de sous-produits animaux Moudon_16_2018</v>
      </c>
      <c r="H4706">
        <v>5680</v>
      </c>
      <c r="I4706" t="s">
        <v>197</v>
      </c>
      <c r="J4706">
        <v>2018</v>
      </c>
      <c r="K4706">
        <v>9.4999999999999998E-3</v>
      </c>
    </row>
    <row r="4707" spans="1:11" x14ac:dyDescent="0.25">
      <c r="A4707" t="s">
        <v>722</v>
      </c>
      <c r="B4707" t="s">
        <v>616</v>
      </c>
      <c r="C4707" t="s">
        <v>617</v>
      </c>
      <c r="D4707" t="str">
        <f>Clef_répartition[[#This Row],[Code association]]&amp;"_"&amp;Clef_répartition[[#This Row],[Nom association]]</f>
        <v>CCSPA Moudon_Centre de collecte de sous-produits animaux Moudon</v>
      </c>
      <c r="E4707">
        <f>COUNTIFS(D$2:D4707,Clef_répartition[[#This Row],[Code_Nom]],J$2:J4707,Clef_répartition[[#This Row],[Année]])</f>
        <v>17</v>
      </c>
      <c r="F4707">
        <f>IF(Clef_répartition[[#This Row],[Code_Nom]]=D4706,F4706-1,(COUNTIFS(Clef_répartition[Code_Nom],Clef_répartition[[#This Row],[Code_Nom]],Clef_répartition[Année],Clef_répartition[[#This Row],[Année]])))</f>
        <v>9</v>
      </c>
      <c r="G4707" t="str">
        <f>Clef_répartition[[#This Row],[Code_Nom]]&amp;"_"&amp;Clef_répartition[[#This Row],[Nombre]]&amp;"_"&amp;Clef_répartition[[#This Row],[Année]]</f>
        <v>CCSPA Moudon_Centre de collecte de sous-produits animaux Moudon_17_2018</v>
      </c>
      <c r="H4707">
        <v>5805</v>
      </c>
      <c r="I4707" t="s">
        <v>206</v>
      </c>
      <c r="J4707">
        <v>2018</v>
      </c>
      <c r="K4707">
        <v>0.188</v>
      </c>
    </row>
    <row r="4708" spans="1:11" x14ac:dyDescent="0.25">
      <c r="A4708" t="s">
        <v>722</v>
      </c>
      <c r="B4708" t="s">
        <v>616</v>
      </c>
      <c r="C4708" t="s">
        <v>617</v>
      </c>
      <c r="D4708" t="str">
        <f>Clef_répartition[[#This Row],[Code association]]&amp;"_"&amp;Clef_répartition[[#This Row],[Nom association]]</f>
        <v>CCSPA Moudon_Centre de collecte de sous-produits animaux Moudon</v>
      </c>
      <c r="E4708">
        <f>COUNTIFS(D$2:D4708,Clef_répartition[[#This Row],[Code_Nom]],J$2:J4708,Clef_répartition[[#This Row],[Année]])</f>
        <v>18</v>
      </c>
      <c r="F4708">
        <f>IF(Clef_répartition[[#This Row],[Code_Nom]]=D4707,F4707-1,(COUNTIFS(Clef_répartition[Code_Nom],Clef_répartition[[#This Row],[Code_Nom]],Clef_répartition[Année],Clef_répartition[[#This Row],[Année]])))</f>
        <v>8</v>
      </c>
      <c r="G4708" t="str">
        <f>Clef_répartition[[#This Row],[Code_Nom]]&amp;"_"&amp;Clef_répartition[[#This Row],[Nombre]]&amp;"_"&amp;Clef_répartition[[#This Row],[Année]]</f>
        <v>CCSPA Moudon_Centre de collecte de sous-produits animaux Moudon_18_2018</v>
      </c>
      <c r="H4708">
        <v>5683</v>
      </c>
      <c r="I4708" t="s">
        <v>222</v>
      </c>
      <c r="J4708">
        <v>2018</v>
      </c>
      <c r="K4708">
        <v>5.7999999999999996E-3</v>
      </c>
    </row>
    <row r="4709" spans="1:11" x14ac:dyDescent="0.25">
      <c r="A4709" t="s">
        <v>722</v>
      </c>
      <c r="B4709" t="s">
        <v>616</v>
      </c>
      <c r="C4709" t="s">
        <v>617</v>
      </c>
      <c r="D4709" t="str">
        <f>Clef_répartition[[#This Row],[Code association]]&amp;"_"&amp;Clef_répartition[[#This Row],[Nom association]]</f>
        <v>CCSPA Moudon_Centre de collecte de sous-produits animaux Moudon</v>
      </c>
      <c r="E4709">
        <f>COUNTIFS(D$2:D4709,Clef_répartition[[#This Row],[Code_Nom]],J$2:J4709,Clef_répartition[[#This Row],[Année]])</f>
        <v>19</v>
      </c>
      <c r="F4709">
        <f>IF(Clef_répartition[[#This Row],[Code_Nom]]=D4708,F4708-1,(COUNTIFS(Clef_répartition[Code_Nom],Clef_répartition[[#This Row],[Code_Nom]],Clef_répartition[Année],Clef_répartition[[#This Row],[Année]])))</f>
        <v>7</v>
      </c>
      <c r="G4709" t="str">
        <f>Clef_répartition[[#This Row],[Code_Nom]]&amp;"_"&amp;Clef_répartition[[#This Row],[Nombre]]&amp;"_"&amp;Clef_répartition[[#This Row],[Année]]</f>
        <v>CCSPA Moudon_Centre de collecte de sous-produits animaux Moudon_19_2018</v>
      </c>
      <c r="H4709">
        <v>5798</v>
      </c>
      <c r="I4709" t="s">
        <v>236</v>
      </c>
      <c r="J4709">
        <v>2018</v>
      </c>
      <c r="K4709">
        <v>1.5800000000000002E-2</v>
      </c>
    </row>
    <row r="4710" spans="1:11" x14ac:dyDescent="0.25">
      <c r="A4710" t="s">
        <v>722</v>
      </c>
      <c r="B4710" t="s">
        <v>616</v>
      </c>
      <c r="C4710" t="s">
        <v>617</v>
      </c>
      <c r="D4710" t="str">
        <f>Clef_répartition[[#This Row],[Code association]]&amp;"_"&amp;Clef_répartition[[#This Row],[Nom association]]</f>
        <v>CCSPA Moudon_Centre de collecte de sous-produits animaux Moudon</v>
      </c>
      <c r="E4710">
        <f>COUNTIFS(D$2:D4710,Clef_répartition[[#This Row],[Code_Nom]],J$2:J4710,Clef_répartition[[#This Row],[Année]])</f>
        <v>20</v>
      </c>
      <c r="F4710">
        <f>IF(Clef_répartition[[#This Row],[Code_Nom]]=D4709,F4709-1,(COUNTIFS(Clef_répartition[Code_Nom],Clef_répartition[[#This Row],[Code_Nom]],Clef_répartition[Année],Clef_répartition[[#This Row],[Année]])))</f>
        <v>6</v>
      </c>
      <c r="G4710" t="str">
        <f>Clef_répartition[[#This Row],[Code_Nom]]&amp;"_"&amp;Clef_répartition[[#This Row],[Nombre]]&amp;"_"&amp;Clef_répartition[[#This Row],[Année]]</f>
        <v>CCSPA Moudon_Centre de collecte de sous-produits animaux Moudon_20_2018</v>
      </c>
      <c r="H4710">
        <v>5684</v>
      </c>
      <c r="I4710" t="s">
        <v>237</v>
      </c>
      <c r="J4710">
        <v>2018</v>
      </c>
      <c r="K4710">
        <v>2E-3</v>
      </c>
    </row>
    <row r="4711" spans="1:11" x14ac:dyDescent="0.25">
      <c r="A4711" t="s">
        <v>722</v>
      </c>
      <c r="B4711" t="s">
        <v>616</v>
      </c>
      <c r="C4711" t="s">
        <v>617</v>
      </c>
      <c r="D4711" t="str">
        <f>Clef_répartition[[#This Row],[Code association]]&amp;"_"&amp;Clef_répartition[[#This Row],[Nom association]]</f>
        <v>CCSPA Moudon_Centre de collecte de sous-produits animaux Moudon</v>
      </c>
      <c r="E4711">
        <f>COUNTIFS(D$2:D4711,Clef_répartition[[#This Row],[Code_Nom]],J$2:J4711,Clef_répartition[[#This Row],[Année]])</f>
        <v>21</v>
      </c>
      <c r="F4711">
        <f>IF(Clef_répartition[[#This Row],[Code_Nom]]=D4710,F4710-1,(COUNTIFS(Clef_répartition[Code_Nom],Clef_répartition[[#This Row],[Code_Nom]],Clef_répartition[Année],Clef_répartition[[#This Row],[Année]])))</f>
        <v>5</v>
      </c>
      <c r="G4711" t="str">
        <f>Clef_répartition[[#This Row],[Code_Nom]]&amp;"_"&amp;Clef_répartition[[#This Row],[Nombre]]&amp;"_"&amp;Clef_répartition[[#This Row],[Année]]</f>
        <v>CCSPA Moudon_Centre de collecte de sous-produits animaux Moudon_21_2018</v>
      </c>
      <c r="H4711">
        <v>5799</v>
      </c>
      <c r="I4711" t="s">
        <v>254</v>
      </c>
      <c r="J4711">
        <v>2018</v>
      </c>
      <c r="K4711">
        <v>6.2100000000000002E-2</v>
      </c>
    </row>
    <row r="4712" spans="1:11" x14ac:dyDescent="0.25">
      <c r="A4712" t="s">
        <v>722</v>
      </c>
      <c r="B4712" t="s">
        <v>616</v>
      </c>
      <c r="C4712" t="s">
        <v>617</v>
      </c>
      <c r="D4712" t="str">
        <f>Clef_répartition[[#This Row],[Code association]]&amp;"_"&amp;Clef_répartition[[#This Row],[Nom association]]</f>
        <v>CCSPA Moudon_Centre de collecte de sous-produits animaux Moudon</v>
      </c>
      <c r="E4712">
        <f>COUNTIFS(D$2:D4712,Clef_répartition[[#This Row],[Code_Nom]],J$2:J4712,Clef_répartition[[#This Row],[Année]])</f>
        <v>22</v>
      </c>
      <c r="F4712">
        <f>IF(Clef_répartition[[#This Row],[Code_Nom]]=D4711,F4711-1,(COUNTIFS(Clef_répartition[Code_Nom],Clef_répartition[[#This Row],[Code_Nom]],Clef_répartition[Année],Clef_répartition[[#This Row],[Année]])))</f>
        <v>4</v>
      </c>
      <c r="G4712" t="str">
        <f>Clef_répartition[[#This Row],[Code_Nom]]&amp;"_"&amp;Clef_répartition[[#This Row],[Nombre]]&amp;"_"&amp;Clef_répartition[[#This Row],[Année]]</f>
        <v>CCSPA Moudon_Centre de collecte de sous-produits animaux Moudon_22_2018</v>
      </c>
      <c r="H4712">
        <v>5688</v>
      </c>
      <c r="I4712" t="s">
        <v>260</v>
      </c>
      <c r="J4712">
        <v>2018</v>
      </c>
      <c r="K4712">
        <v>5.1000000000000004E-3</v>
      </c>
    </row>
    <row r="4713" spans="1:11" x14ac:dyDescent="0.25">
      <c r="A4713" t="s">
        <v>722</v>
      </c>
      <c r="B4713" t="s">
        <v>616</v>
      </c>
      <c r="C4713" t="s">
        <v>617</v>
      </c>
      <c r="D4713" t="str">
        <f>Clef_répartition[[#This Row],[Code association]]&amp;"_"&amp;Clef_répartition[[#This Row],[Nom association]]</f>
        <v>CCSPA Moudon_Centre de collecte de sous-produits animaux Moudon</v>
      </c>
      <c r="E4713">
        <f>COUNTIFS(D$2:D4713,Clef_répartition[[#This Row],[Code_Nom]],J$2:J4713,Clef_répartition[[#This Row],[Année]])</f>
        <v>23</v>
      </c>
      <c r="F4713">
        <f>IF(Clef_répartition[[#This Row],[Code_Nom]]=D4712,F4712-1,(COUNTIFS(Clef_répartition[Code_Nom],Clef_répartition[[#This Row],[Code_Nom]],Clef_répartition[Année],Clef_répartition[[#This Row],[Année]])))</f>
        <v>3</v>
      </c>
      <c r="G4713" t="str">
        <f>Clef_répartition[[#This Row],[Code_Nom]]&amp;"_"&amp;Clef_répartition[[#This Row],[Nombre]]&amp;"_"&amp;Clef_répartition[[#This Row],[Année]]</f>
        <v>CCSPA Moudon_Centre de collecte de sous-produits animaux Moudon_23_2018</v>
      </c>
      <c r="H4713">
        <v>5690</v>
      </c>
      <c r="I4713" t="s">
        <v>281</v>
      </c>
      <c r="J4713">
        <v>2018</v>
      </c>
      <c r="K4713">
        <v>4.1999999999999997E-3</v>
      </c>
    </row>
    <row r="4714" spans="1:11" x14ac:dyDescent="0.25">
      <c r="A4714" t="s">
        <v>722</v>
      </c>
      <c r="B4714" t="s">
        <v>616</v>
      </c>
      <c r="C4714" t="s">
        <v>617</v>
      </c>
      <c r="D4714" t="str">
        <f>Clef_répartition[[#This Row],[Code association]]&amp;"_"&amp;Clef_répartition[[#This Row],[Nom association]]</f>
        <v>CCSPA Moudon_Centre de collecte de sous-produits animaux Moudon</v>
      </c>
      <c r="E4714">
        <f>COUNTIFS(D$2:D4714,Clef_répartition[[#This Row],[Code_Nom]],J$2:J4714,Clef_répartition[[#This Row],[Année]])</f>
        <v>24</v>
      </c>
      <c r="F4714">
        <f>IF(Clef_répartition[[#This Row],[Code_Nom]]=D4713,F4713-1,(COUNTIFS(Clef_répartition[Code_Nom],Clef_répartition[[#This Row],[Code_Nom]],Clef_répartition[Année],Clef_répartition[[#This Row],[Année]])))</f>
        <v>2</v>
      </c>
      <c r="G4714" t="str">
        <f>Clef_répartition[[#This Row],[Code_Nom]]&amp;"_"&amp;Clef_répartition[[#This Row],[Nombre]]&amp;"_"&amp;Clef_répartition[[#This Row],[Année]]</f>
        <v>CCSPA Moudon_Centre de collecte de sous-produits animaux Moudon_24_2018</v>
      </c>
      <c r="H4714">
        <v>5692</v>
      </c>
      <c r="I4714" t="s">
        <v>621</v>
      </c>
      <c r="J4714">
        <v>2018</v>
      </c>
      <c r="K4714">
        <v>1.8499999999999999E-2</v>
      </c>
    </row>
    <row r="4715" spans="1:11" x14ac:dyDescent="0.25">
      <c r="A4715" t="s">
        <v>722</v>
      </c>
      <c r="B4715" t="s">
        <v>616</v>
      </c>
      <c r="C4715" t="s">
        <v>617</v>
      </c>
      <c r="D4715" t="str">
        <f>Clef_répartition[[#This Row],[Code association]]&amp;"_"&amp;Clef_répartition[[#This Row],[Nom association]]</f>
        <v>CCSPA Moudon_Centre de collecte de sous-produits animaux Moudon</v>
      </c>
      <c r="E4715">
        <f>COUNTIFS(D$2:D4715,Clef_répartition[[#This Row],[Code_Nom]],J$2:J4715,Clef_répartition[[#This Row],[Année]])</f>
        <v>25</v>
      </c>
      <c r="F4715">
        <f>IF(Clef_répartition[[#This Row],[Code_Nom]]=D4714,F4714-1,(COUNTIFS(Clef_répartition[Code_Nom],Clef_répartition[[#This Row],[Code_Nom]],Clef_répartition[Année],Clef_répartition[[#This Row],[Année]])))</f>
        <v>1</v>
      </c>
      <c r="G4715" t="str">
        <f>Clef_répartition[[#This Row],[Code_Nom]]&amp;"_"&amp;Clef_répartition[[#This Row],[Nombre]]&amp;"_"&amp;Clef_répartition[[#This Row],[Année]]</f>
        <v>CCSPA Moudon_Centre de collecte de sous-produits animaux Moudon_25_2018</v>
      </c>
      <c r="H4715">
        <v>5803</v>
      </c>
      <c r="I4715" t="s">
        <v>294</v>
      </c>
      <c r="J4715">
        <v>2018</v>
      </c>
      <c r="K4715">
        <v>1.9E-2</v>
      </c>
    </row>
    <row r="4716" spans="1:11" x14ac:dyDescent="0.25">
      <c r="A4716" t="s">
        <v>713</v>
      </c>
      <c r="B4716" t="s">
        <v>718</v>
      </c>
      <c r="C4716" t="s">
        <v>719</v>
      </c>
      <c r="D471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16">
        <f>COUNTIFS(D$2:D4716,Clef_répartition[[#This Row],[Code_Nom]],J$2:J4716,Clef_répartition[[#This Row],[Année]])</f>
        <v>1</v>
      </c>
      <c r="F4716">
        <f>IF(Clef_répartition[[#This Row],[Code_Nom]]=D4715,F4715-1,(COUNTIFS(Clef_répartition[Code_Nom],Clef_répartition[[#This Row],[Code_Nom]],Clef_répartition[Année],Clef_répartition[[#This Row],[Année]])))</f>
        <v>12</v>
      </c>
      <c r="G471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carnés_1_2018</v>
      </c>
      <c r="H4716">
        <v>5451</v>
      </c>
      <c r="I4716" t="s">
        <v>10</v>
      </c>
      <c r="J4716">
        <v>2018</v>
      </c>
      <c r="K4716">
        <v>0.15702816709756429</v>
      </c>
    </row>
    <row r="4717" spans="1:11" x14ac:dyDescent="0.25">
      <c r="A4717" t="s">
        <v>713</v>
      </c>
      <c r="B4717" t="s">
        <v>718</v>
      </c>
      <c r="C4717" t="s">
        <v>719</v>
      </c>
      <c r="D471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17">
        <f>COUNTIFS(D$2:D4717,Clef_répartition[[#This Row],[Code_Nom]],J$2:J4717,Clef_répartition[[#This Row],[Année]])</f>
        <v>2</v>
      </c>
      <c r="F4717">
        <f>IF(Clef_répartition[[#This Row],[Code_Nom]]=D4716,F4716-1,(COUNTIFS(Clef_répartition[Code_Nom],Clef_répartition[[#This Row],[Code_Nom]],Clef_répartition[Année],Clef_répartition[[#This Row],[Année]])))</f>
        <v>11</v>
      </c>
      <c r="G471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carnés_2_2018</v>
      </c>
      <c r="H4717">
        <v>5816</v>
      </c>
      <c r="I4717" t="s">
        <v>76</v>
      </c>
      <c r="J4717">
        <v>2018</v>
      </c>
      <c r="K4717">
        <v>9.259763233092938E-2</v>
      </c>
    </row>
    <row r="4718" spans="1:11" x14ac:dyDescent="0.25">
      <c r="A4718" t="s">
        <v>713</v>
      </c>
      <c r="B4718" t="s">
        <v>718</v>
      </c>
      <c r="C4718" t="s">
        <v>719</v>
      </c>
      <c r="D471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18">
        <f>COUNTIFS(D$2:D4718,Clef_répartition[[#This Row],[Code_Nom]],J$2:J4718,Clef_répartition[[#This Row],[Année]])</f>
        <v>3</v>
      </c>
      <c r="F4718">
        <f>IF(Clef_répartition[[#This Row],[Code_Nom]]=D4717,F4717-1,(COUNTIFS(Clef_répartition[Code_Nom],Clef_répartition[[#This Row],[Code_Nom]],Clef_répartition[Année],Clef_répartition[[#This Row],[Année]])))</f>
        <v>10</v>
      </c>
      <c r="G471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carnés_3_2018</v>
      </c>
      <c r="H4718">
        <v>5456</v>
      </c>
      <c r="I4718" t="s">
        <v>87</v>
      </c>
      <c r="J4718">
        <v>2018</v>
      </c>
      <c r="K4718">
        <v>6.2457477207783371E-2</v>
      </c>
    </row>
    <row r="4719" spans="1:11" x14ac:dyDescent="0.25">
      <c r="A4719" t="s">
        <v>713</v>
      </c>
      <c r="B4719" t="s">
        <v>718</v>
      </c>
      <c r="C4719" t="s">
        <v>719</v>
      </c>
      <c r="D471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19">
        <f>COUNTIFS(D$2:D4719,Clef_répartition[[#This Row],[Code_Nom]],J$2:J4719,Clef_répartition[[#This Row],[Année]])</f>
        <v>4</v>
      </c>
      <c r="F4719">
        <f>IF(Clef_répartition[[#This Row],[Code_Nom]]=D4718,F4718-1,(COUNTIFS(Clef_répartition[Code_Nom],Clef_répartition[[#This Row],[Code_Nom]],Clef_répartition[Année],Clef_répartition[[#This Row],[Année]])))</f>
        <v>9</v>
      </c>
      <c r="G471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carnés_4_2018</v>
      </c>
      <c r="H4719">
        <v>5458</v>
      </c>
      <c r="I4719" t="s">
        <v>111</v>
      </c>
      <c r="J4719">
        <v>2018</v>
      </c>
      <c r="K4719">
        <v>2.9459790447679955E-2</v>
      </c>
    </row>
    <row r="4720" spans="1:11" x14ac:dyDescent="0.25">
      <c r="A4720" t="s">
        <v>713</v>
      </c>
      <c r="B4720" t="s">
        <v>718</v>
      </c>
      <c r="C4720" t="s">
        <v>719</v>
      </c>
      <c r="D472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0">
        <f>COUNTIFS(D$2:D4720,Clef_répartition[[#This Row],[Code_Nom]],J$2:J4720,Clef_répartition[[#This Row],[Année]])</f>
        <v>5</v>
      </c>
      <c r="F4720">
        <f>IF(Clef_répartition[[#This Row],[Code_Nom]]=D4719,F4719-1,(COUNTIFS(Clef_répartition[Code_Nom],Clef_répartition[[#This Row],[Code_Nom]],Clef_répartition[Année],Clef_répartition[[#This Row],[Année]])))</f>
        <v>8</v>
      </c>
      <c r="G472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carnés_5_2018</v>
      </c>
      <c r="H4720">
        <v>5817</v>
      </c>
      <c r="I4720" t="s">
        <v>130</v>
      </c>
      <c r="J4720">
        <v>2018</v>
      </c>
      <c r="K4720">
        <v>3.3575996734249561E-2</v>
      </c>
    </row>
    <row r="4721" spans="1:11" x14ac:dyDescent="0.25">
      <c r="A4721" t="s">
        <v>713</v>
      </c>
      <c r="B4721" t="s">
        <v>718</v>
      </c>
      <c r="C4721" t="s">
        <v>719</v>
      </c>
      <c r="D472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1">
        <f>COUNTIFS(D$2:D4721,Clef_répartition[[#This Row],[Code_Nom]],J$2:J4721,Clef_répartition[[#This Row],[Année]])</f>
        <v>6</v>
      </c>
      <c r="F4721">
        <f>IF(Clef_répartition[[#This Row],[Code_Nom]]=D4720,F4720-1,(COUNTIFS(Clef_répartition[Code_Nom],Clef_répartition[[#This Row],[Code_Nom]],Clef_répartition[Année],Clef_répartition[[#This Row],[Année]])))</f>
        <v>7</v>
      </c>
      <c r="G472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carnés_6_2018</v>
      </c>
      <c r="H4721">
        <v>5821</v>
      </c>
      <c r="I4721" t="s">
        <v>177</v>
      </c>
      <c r="J4721">
        <v>2018</v>
      </c>
      <c r="K4721">
        <v>1.2450673561028712E-2</v>
      </c>
    </row>
    <row r="4722" spans="1:11" x14ac:dyDescent="0.25">
      <c r="A4722" t="s">
        <v>713</v>
      </c>
      <c r="B4722" t="s">
        <v>718</v>
      </c>
      <c r="C4722" t="s">
        <v>719</v>
      </c>
      <c r="D472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2">
        <f>COUNTIFS(D$2:D4722,Clef_répartition[[#This Row],[Code_Nom]],J$2:J4722,Clef_répartition[[#This Row],[Année]])</f>
        <v>7</v>
      </c>
      <c r="F4722">
        <f>IF(Clef_répartition[[#This Row],[Code_Nom]]=D4721,F4721-1,(COUNTIFS(Clef_répartition[Code_Nom],Clef_répartition[[#This Row],[Code_Nom]],Clef_répartition[Année],Clef_répartition[[#This Row],[Année]])))</f>
        <v>6</v>
      </c>
      <c r="G472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carnés_7_2018</v>
      </c>
      <c r="H4722">
        <v>5822</v>
      </c>
      <c r="I4722" t="s">
        <v>211</v>
      </c>
      <c r="J4722">
        <v>2018</v>
      </c>
      <c r="K4722">
        <v>0.34895904204653694</v>
      </c>
    </row>
    <row r="4723" spans="1:11" x14ac:dyDescent="0.25">
      <c r="A4723" t="s">
        <v>713</v>
      </c>
      <c r="B4723" t="s">
        <v>718</v>
      </c>
      <c r="C4723" t="s">
        <v>719</v>
      </c>
      <c r="D472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3">
        <f>COUNTIFS(D$2:D4723,Clef_répartition[[#This Row],[Code_Nom]],J$2:J4723,Clef_répartition[[#This Row],[Année]])</f>
        <v>8</v>
      </c>
      <c r="F4723">
        <f>IF(Clef_répartition[[#This Row],[Code_Nom]]=D4722,F4722-1,(COUNTIFS(Clef_répartition[Code_Nom],Clef_répartition[[#This Row],[Code_Nom]],Clef_répartition[Année],Clef_répartition[[#This Row],[Année]])))</f>
        <v>5</v>
      </c>
      <c r="G472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carnés_8_2018</v>
      </c>
      <c r="H4723">
        <v>5827</v>
      </c>
      <c r="I4723" t="s">
        <v>266</v>
      </c>
      <c r="J4723">
        <v>2018</v>
      </c>
      <c r="K4723">
        <v>1.0919853041230099E-2</v>
      </c>
    </row>
    <row r="4724" spans="1:11" x14ac:dyDescent="0.25">
      <c r="A4724" t="s">
        <v>713</v>
      </c>
      <c r="B4724" t="s">
        <v>718</v>
      </c>
      <c r="C4724" t="s">
        <v>719</v>
      </c>
      <c r="D472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4">
        <f>COUNTIFS(D$2:D4724,Clef_répartition[[#This Row],[Code_Nom]],J$2:J4724,Clef_répartition[[#This Row],[Année]])</f>
        <v>9</v>
      </c>
      <c r="F4724">
        <f>IF(Clef_répartition[[#This Row],[Code_Nom]]=D4723,F4723-1,(COUNTIFS(Clef_répartition[Code_Nom],Clef_répartition[[#This Row],[Code_Nom]],Clef_répartition[Année],Clef_répartition[[#This Row],[Année]])))</f>
        <v>4</v>
      </c>
      <c r="G472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carnés_9_2018</v>
      </c>
      <c r="H4724">
        <v>5828</v>
      </c>
      <c r="I4724" t="s">
        <v>720</v>
      </c>
      <c r="J4724">
        <v>2018</v>
      </c>
      <c r="K4724">
        <v>3.7420057150632739E-3</v>
      </c>
    </row>
    <row r="4725" spans="1:11" x14ac:dyDescent="0.25">
      <c r="A4725" t="s">
        <v>713</v>
      </c>
      <c r="B4725" t="s">
        <v>718</v>
      </c>
      <c r="C4725" t="s">
        <v>719</v>
      </c>
      <c r="D472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5">
        <f>COUNTIFS(D$2:D4725,Clef_répartition[[#This Row],[Code_Nom]],J$2:J4725,Clef_répartition[[#This Row],[Année]])</f>
        <v>10</v>
      </c>
      <c r="F4725">
        <f>IF(Clef_répartition[[#This Row],[Code_Nom]]=D4724,F4724-1,(COUNTIFS(Clef_répartition[Code_Nom],Clef_répartition[[#This Row],[Code_Nom]],Clef_répartition[Année],Clef_répartition[[#This Row],[Année]])))</f>
        <v>3</v>
      </c>
      <c r="G472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carnés_10_2018</v>
      </c>
      <c r="H4725">
        <v>5831</v>
      </c>
      <c r="I4725" t="s">
        <v>270</v>
      </c>
      <c r="J4725">
        <v>2018</v>
      </c>
      <c r="K4725">
        <v>0.11392706490679004</v>
      </c>
    </row>
    <row r="4726" spans="1:11" x14ac:dyDescent="0.25">
      <c r="A4726" t="s">
        <v>713</v>
      </c>
      <c r="B4726" t="s">
        <v>718</v>
      </c>
      <c r="C4726" t="s">
        <v>719</v>
      </c>
      <c r="D472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6">
        <f>COUNTIFS(D$2:D4726,Clef_répartition[[#This Row],[Code_Nom]],J$2:J4726,Clef_répartition[[#This Row],[Année]])</f>
        <v>11</v>
      </c>
      <c r="F4726">
        <f>IF(Clef_répartition[[#This Row],[Code_Nom]]=D4725,F4725-1,(COUNTIFS(Clef_répartition[Code_Nom],Clef_répartition[[#This Row],[Code_Nom]],Clef_répartition[Année],Clef_répartition[[#This Row],[Année]])))</f>
        <v>2</v>
      </c>
      <c r="G472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carnés_11_2018</v>
      </c>
      <c r="H4726">
        <v>5830</v>
      </c>
      <c r="I4726" t="s">
        <v>285</v>
      </c>
      <c r="J4726">
        <v>2018</v>
      </c>
      <c r="K4726">
        <v>1.7009116886651247E-2</v>
      </c>
    </row>
    <row r="4727" spans="1:11" x14ac:dyDescent="0.25">
      <c r="A4727" t="s">
        <v>713</v>
      </c>
      <c r="B4727" t="s">
        <v>718</v>
      </c>
      <c r="C4727" t="s">
        <v>719</v>
      </c>
      <c r="D472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4727">
        <f>COUNTIFS(D$2:D4727,Clef_répartition[[#This Row],[Code_Nom]],J$2:J4727,Clef_répartition[[#This Row],[Année]])</f>
        <v>12</v>
      </c>
      <c r="F4727">
        <f>IF(Clef_répartition[[#This Row],[Code_Nom]]=D4726,F4726-1,(COUNTIFS(Clef_répartition[Code_Nom],Clef_répartition[[#This Row],[Code_Nom]],Clef_répartition[Année],Clef_répartition[[#This Row],[Année]])))</f>
        <v>1</v>
      </c>
      <c r="G472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carnés_12_2018</v>
      </c>
      <c r="H4727">
        <v>5464</v>
      </c>
      <c r="I4727" t="s">
        <v>296</v>
      </c>
      <c r="J4727">
        <v>2018</v>
      </c>
      <c r="K4727">
        <v>0.11787318002449312</v>
      </c>
    </row>
    <row r="4728" spans="1:11" x14ac:dyDescent="0.25">
      <c r="A4728" t="s">
        <v>722</v>
      </c>
      <c r="B4728" t="s">
        <v>591</v>
      </c>
      <c r="C4728" t="s">
        <v>592</v>
      </c>
      <c r="D472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28">
        <f>COUNTIFS(D$2:D4728,Clef_répartition[[#This Row],[Code_Nom]],J$2:J4728,Clef_répartition[[#This Row],[Année]])</f>
        <v>1</v>
      </c>
      <c r="F4728">
        <f>IF(Clef_répartition[[#This Row],[Code_Nom]]=D4727,F4727-1,(COUNTIFS(Clef_répartition[Code_Nom],Clef_répartition[[#This Row],[Code_Nom]],Clef_répartition[Année],Clef_répartition[[#This Row],[Année]])))</f>
        <v>50</v>
      </c>
      <c r="G472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région_1_2018</v>
      </c>
      <c r="H4728">
        <v>5902</v>
      </c>
      <c r="I4728" t="s">
        <v>18</v>
      </c>
      <c r="J4728">
        <v>2018</v>
      </c>
      <c r="K4728">
        <v>6.8344427437439939E-3</v>
      </c>
    </row>
    <row r="4729" spans="1:11" x14ac:dyDescent="0.25">
      <c r="A4729" t="s">
        <v>722</v>
      </c>
      <c r="B4729" t="s">
        <v>591</v>
      </c>
      <c r="C4729" t="s">
        <v>592</v>
      </c>
      <c r="D472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29">
        <f>COUNTIFS(D$2:D4729,Clef_répartition[[#This Row],[Code_Nom]],J$2:J4729,Clef_répartition[[#This Row],[Année]])</f>
        <v>2</v>
      </c>
      <c r="F4729">
        <f>IF(Clef_répartition[[#This Row],[Code_Nom]]=D4728,F4728-1,(COUNTIFS(Clef_répartition[Code_Nom],Clef_répartition[[#This Row],[Code_Nom]],Clef_répartition[Année],Clef_répartition[[#This Row],[Année]])))</f>
        <v>49</v>
      </c>
      <c r="G472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région_2_2018</v>
      </c>
      <c r="H4729">
        <v>5903</v>
      </c>
      <c r="I4729" t="s">
        <v>24</v>
      </c>
      <c r="J4729">
        <v>2018</v>
      </c>
      <c r="K4729">
        <v>4.0045562951624963E-3</v>
      </c>
    </row>
    <row r="4730" spans="1:11" x14ac:dyDescent="0.25">
      <c r="A4730" t="s">
        <v>722</v>
      </c>
      <c r="B4730" t="s">
        <v>591</v>
      </c>
      <c r="C4730" t="s">
        <v>592</v>
      </c>
      <c r="D473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0">
        <f>COUNTIFS(D$2:D4730,Clef_répartition[[#This Row],[Code_Nom]],J$2:J4730,Clef_répartition[[#This Row],[Année]])</f>
        <v>3</v>
      </c>
      <c r="F4730">
        <f>IF(Clef_répartition[[#This Row],[Code_Nom]]=D4729,F4729-1,(COUNTIFS(Clef_répartition[Code_Nom],Clef_répartition[[#This Row],[Code_Nom]],Clef_répartition[Année],Clef_répartition[[#This Row],[Année]])))</f>
        <v>48</v>
      </c>
      <c r="G473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région_3_2018</v>
      </c>
      <c r="H4730">
        <v>5551</v>
      </c>
      <c r="I4730" t="s">
        <v>28</v>
      </c>
      <c r="J4730">
        <v>2018</v>
      </c>
      <c r="K4730">
        <v>8.9880041291424909E-3</v>
      </c>
    </row>
    <row r="4731" spans="1:11" x14ac:dyDescent="0.25">
      <c r="A4731" t="s">
        <v>722</v>
      </c>
      <c r="B4731" t="s">
        <v>591</v>
      </c>
      <c r="C4731" t="s">
        <v>592</v>
      </c>
      <c r="D473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1">
        <f>COUNTIFS(D$2:D4731,Clef_répartition[[#This Row],[Code_Nom]],J$2:J4731,Clef_répartition[[#This Row],[Année]])</f>
        <v>4</v>
      </c>
      <c r="F4731">
        <f>IF(Clef_répartition[[#This Row],[Code_Nom]]=D4730,F4730-1,(COUNTIFS(Clef_répartition[Code_Nom],Clef_répartition[[#This Row],[Code_Nom]],Clef_répartition[Année],Clef_répartition[[#This Row],[Année]])))</f>
        <v>47</v>
      </c>
      <c r="G473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région_4_2018</v>
      </c>
      <c r="H4731">
        <v>5552</v>
      </c>
      <c r="I4731" t="s">
        <v>40</v>
      </c>
      <c r="J4731">
        <v>2018</v>
      </c>
      <c r="K4731">
        <v>0</v>
      </c>
    </row>
    <row r="4732" spans="1:11" x14ac:dyDescent="0.25">
      <c r="A4732" t="s">
        <v>722</v>
      </c>
      <c r="B4732" t="s">
        <v>591</v>
      </c>
      <c r="C4732" t="s">
        <v>592</v>
      </c>
      <c r="D473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2">
        <f>COUNTIFS(D$2:D4732,Clef_répartition[[#This Row],[Code_Nom]],J$2:J4732,Clef_répartition[[#This Row],[Année]])</f>
        <v>5</v>
      </c>
      <c r="F4732">
        <f>IF(Clef_répartition[[#This Row],[Code_Nom]]=D4731,F4731-1,(COUNTIFS(Clef_répartition[Code_Nom],Clef_répartition[[#This Row],[Code_Nom]],Clef_répartition[Année],Clef_répartition[[#This Row],[Année]])))</f>
        <v>46</v>
      </c>
      <c r="G473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région_5_2018</v>
      </c>
      <c r="H4732">
        <v>5904</v>
      </c>
      <c r="I4732" t="s">
        <v>46</v>
      </c>
      <c r="J4732">
        <v>2018</v>
      </c>
      <c r="K4732">
        <v>9.6465311643469907E-3</v>
      </c>
    </row>
    <row r="4733" spans="1:11" x14ac:dyDescent="0.25">
      <c r="A4733" t="s">
        <v>722</v>
      </c>
      <c r="B4733" t="s">
        <v>591</v>
      </c>
      <c r="C4733" t="s">
        <v>592</v>
      </c>
      <c r="D473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3">
        <f>COUNTIFS(D$2:D4733,Clef_répartition[[#This Row],[Code_Nom]],J$2:J4733,Clef_répartition[[#This Row],[Année]])</f>
        <v>6</v>
      </c>
      <c r="F4733">
        <f>IF(Clef_répartition[[#This Row],[Code_Nom]]=D4732,F4732-1,(COUNTIFS(Clef_répartition[Code_Nom],Clef_répartition[[#This Row],[Code_Nom]],Clef_répartition[Année],Clef_répartition[[#This Row],[Année]])))</f>
        <v>45</v>
      </c>
      <c r="G473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région_6_2018</v>
      </c>
      <c r="H4733">
        <v>5553</v>
      </c>
      <c r="I4733" t="s">
        <v>47</v>
      </c>
      <c r="J4733">
        <v>2018</v>
      </c>
      <c r="K4733">
        <v>1.8403160929768982E-2</v>
      </c>
    </row>
    <row r="4734" spans="1:11" x14ac:dyDescent="0.25">
      <c r="A4734" t="s">
        <v>722</v>
      </c>
      <c r="B4734" t="s">
        <v>591</v>
      </c>
      <c r="C4734" t="s">
        <v>592</v>
      </c>
      <c r="D473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4">
        <f>COUNTIFS(D$2:D4734,Clef_répartition[[#This Row],[Code_Nom]],J$2:J4734,Clef_répartition[[#This Row],[Année]])</f>
        <v>7</v>
      </c>
      <c r="F4734">
        <f>IF(Clef_répartition[[#This Row],[Code_Nom]]=D4733,F4733-1,(COUNTIFS(Clef_répartition[Code_Nom],Clef_répartition[[#This Row],[Code_Nom]],Clef_répartition[Année],Clef_répartition[[#This Row],[Année]])))</f>
        <v>44</v>
      </c>
      <c r="G473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région_7_2018</v>
      </c>
      <c r="H4734">
        <v>5905</v>
      </c>
      <c r="I4734" t="s">
        <v>49</v>
      </c>
      <c r="J4734">
        <v>2018</v>
      </c>
      <c r="K4734">
        <v>1.2191649165272487E-2</v>
      </c>
    </row>
    <row r="4735" spans="1:11" x14ac:dyDescent="0.25">
      <c r="A4735" t="s">
        <v>722</v>
      </c>
      <c r="B4735" t="s">
        <v>591</v>
      </c>
      <c r="C4735" t="s">
        <v>592</v>
      </c>
      <c r="D473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5">
        <f>COUNTIFS(D$2:D4735,Clef_répartition[[#This Row],[Code_Nom]],J$2:J4735,Clef_répartition[[#This Row],[Année]])</f>
        <v>8</v>
      </c>
      <c r="F4735">
        <f>IF(Clef_répartition[[#This Row],[Code_Nom]]=D4734,F4734-1,(COUNTIFS(Clef_répartition[Code_Nom],Clef_répartition[[#This Row],[Code_Nom]],Clef_répartition[Année],Clef_répartition[[#This Row],[Année]])))</f>
        <v>43</v>
      </c>
      <c r="G473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région_8_2018</v>
      </c>
      <c r="H4735">
        <v>5907</v>
      </c>
      <c r="I4735" t="s">
        <v>54</v>
      </c>
      <c r="J4735">
        <v>2018</v>
      </c>
      <c r="K4735">
        <v>5.4817926173779943E-3</v>
      </c>
    </row>
    <row r="4736" spans="1:11" x14ac:dyDescent="0.25">
      <c r="A4736" t="s">
        <v>722</v>
      </c>
      <c r="B4736" t="s">
        <v>591</v>
      </c>
      <c r="C4736" t="s">
        <v>592</v>
      </c>
      <c r="D473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6">
        <f>COUNTIFS(D$2:D4736,Clef_répartition[[#This Row],[Code_Nom]],J$2:J4736,Clef_répartition[[#This Row],[Année]])</f>
        <v>9</v>
      </c>
      <c r="F4736">
        <f>IF(Clef_répartition[[#This Row],[Code_Nom]]=D4735,F4735-1,(COUNTIFS(Clef_répartition[Code_Nom],Clef_répartition[[#This Row],[Code_Nom]],Clef_répartition[Année],Clef_répartition[[#This Row],[Année]])))</f>
        <v>42</v>
      </c>
      <c r="G473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région_9_2018</v>
      </c>
      <c r="H4736">
        <v>5908</v>
      </c>
      <c r="I4736" t="s">
        <v>59</v>
      </c>
      <c r="J4736">
        <v>2018</v>
      </c>
      <c r="K4736">
        <v>2.5095219449684973E-3</v>
      </c>
    </row>
    <row r="4737" spans="1:11" x14ac:dyDescent="0.25">
      <c r="A4737" t="s">
        <v>722</v>
      </c>
      <c r="B4737" t="s">
        <v>591</v>
      </c>
      <c r="C4737" t="s">
        <v>592</v>
      </c>
      <c r="D473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7">
        <f>COUNTIFS(D$2:D4737,Clef_répartition[[#This Row],[Code_Nom]],J$2:J4737,Clef_répartition[[#This Row],[Année]])</f>
        <v>10</v>
      </c>
      <c r="F4737">
        <f>IF(Clef_répartition[[#This Row],[Code_Nom]]=D4736,F4736-1,(COUNTIFS(Clef_répartition[Code_Nom],Clef_répartition[[#This Row],[Code_Nom]],Clef_répartition[Année],Clef_répartition[[#This Row],[Année]])))</f>
        <v>41</v>
      </c>
      <c r="G473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région_10_2018</v>
      </c>
      <c r="H4737">
        <v>5909</v>
      </c>
      <c r="I4737" t="s">
        <v>60</v>
      </c>
      <c r="J4737">
        <v>2018</v>
      </c>
      <c r="K4737">
        <v>1.2832378172498488E-2</v>
      </c>
    </row>
    <row r="4738" spans="1:11" x14ac:dyDescent="0.25">
      <c r="A4738" t="s">
        <v>722</v>
      </c>
      <c r="B4738" t="s">
        <v>591</v>
      </c>
      <c r="C4738" t="s">
        <v>592</v>
      </c>
      <c r="D473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8">
        <f>COUNTIFS(D$2:D4738,Clef_répartition[[#This Row],[Code_Nom]],J$2:J4738,Clef_répartition[[#This Row],[Année]])</f>
        <v>11</v>
      </c>
      <c r="F4738">
        <f>IF(Clef_répartition[[#This Row],[Code_Nom]]=D4737,F4737-1,(COUNTIFS(Clef_répartition[Code_Nom],Clef_répartition[[#This Row],[Code_Nom]],Clef_répartition[Année],Clef_répartition[[#This Row],[Année]])))</f>
        <v>40</v>
      </c>
      <c r="G473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région_11_2018</v>
      </c>
      <c r="H4738">
        <v>5554</v>
      </c>
      <c r="I4738" t="s">
        <v>71</v>
      </c>
      <c r="J4738">
        <v>2018</v>
      </c>
      <c r="K4738">
        <v>1.7709037838607482E-2</v>
      </c>
    </row>
    <row r="4739" spans="1:11" x14ac:dyDescent="0.25">
      <c r="A4739" t="s">
        <v>722</v>
      </c>
      <c r="B4739" t="s">
        <v>591</v>
      </c>
      <c r="C4739" t="s">
        <v>592</v>
      </c>
      <c r="D473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39">
        <f>COUNTIFS(D$2:D4739,Clef_répartition[[#This Row],[Code_Nom]],J$2:J4739,Clef_répartition[[#This Row],[Année]])</f>
        <v>12</v>
      </c>
      <c r="F4739">
        <f>IF(Clef_répartition[[#This Row],[Code_Nom]]=D4738,F4738-1,(COUNTIFS(Clef_répartition[Code_Nom],Clef_répartition[[#This Row],[Code_Nom]],Clef_répartition[Année],Clef_répartition[[#This Row],[Année]])))</f>
        <v>39</v>
      </c>
      <c r="G473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région_12_2018</v>
      </c>
      <c r="H4739">
        <v>5555</v>
      </c>
      <c r="I4739" t="s">
        <v>75</v>
      </c>
      <c r="J4739">
        <v>2018</v>
      </c>
      <c r="K4739">
        <v>7.1370092193784925E-3</v>
      </c>
    </row>
    <row r="4740" spans="1:11" x14ac:dyDescent="0.25">
      <c r="A4740" t="s">
        <v>722</v>
      </c>
      <c r="B4740" t="s">
        <v>591</v>
      </c>
      <c r="C4740" t="s">
        <v>592</v>
      </c>
      <c r="D474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0">
        <f>COUNTIFS(D$2:D4740,Clef_répartition[[#This Row],[Code_Nom]],J$2:J4740,Clef_répartition[[#This Row],[Année]])</f>
        <v>13</v>
      </c>
      <c r="F4740">
        <f>IF(Clef_répartition[[#This Row],[Code_Nom]]=D4739,F4739-1,(COUNTIFS(Clef_répartition[Code_Nom],Clef_répartition[[#This Row],[Code_Nom]],Clef_répartition[Année],Clef_répartition[[#This Row],[Année]])))</f>
        <v>38</v>
      </c>
      <c r="G474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région_13_2018</v>
      </c>
      <c r="H4740">
        <v>5910</v>
      </c>
      <c r="I4740" t="s">
        <v>83</v>
      </c>
      <c r="J4740">
        <v>2018</v>
      </c>
      <c r="K4740">
        <v>6.8522407717224931E-3</v>
      </c>
    </row>
    <row r="4741" spans="1:11" x14ac:dyDescent="0.25">
      <c r="A4741" t="s">
        <v>722</v>
      </c>
      <c r="B4741" t="s">
        <v>591</v>
      </c>
      <c r="C4741" t="s">
        <v>592</v>
      </c>
      <c r="D474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1">
        <f>COUNTIFS(D$2:D4741,Clef_répartition[[#This Row],[Code_Nom]],J$2:J4741,Clef_répartition[[#This Row],[Année]])</f>
        <v>14</v>
      </c>
      <c r="F4741">
        <f>IF(Clef_répartition[[#This Row],[Code_Nom]]=D4740,F4740-1,(COUNTIFS(Clef_répartition[Code_Nom],Clef_répartition[[#This Row],[Code_Nom]],Clef_répartition[Année],Clef_répartition[[#This Row],[Année]])))</f>
        <v>37</v>
      </c>
      <c r="G474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région_14_2018</v>
      </c>
      <c r="H4741">
        <v>5911</v>
      </c>
      <c r="I4741" t="s">
        <v>86</v>
      </c>
      <c r="J4741">
        <v>2018</v>
      </c>
      <c r="K4741">
        <v>4.3249207987754957E-3</v>
      </c>
    </row>
    <row r="4742" spans="1:11" x14ac:dyDescent="0.25">
      <c r="A4742" t="s">
        <v>722</v>
      </c>
      <c r="B4742" t="s">
        <v>591</v>
      </c>
      <c r="C4742" t="s">
        <v>592</v>
      </c>
      <c r="D474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2">
        <f>COUNTIFS(D$2:D4742,Clef_répartition[[#This Row],[Code_Nom]],J$2:J4742,Clef_répartition[[#This Row],[Année]])</f>
        <v>15</v>
      </c>
      <c r="F4742">
        <f>IF(Clef_répartition[[#This Row],[Code_Nom]]=D4741,F4741-1,(COUNTIFS(Clef_répartition[Code_Nom],Clef_répartition[[#This Row],[Code_Nom]],Clef_répartition[Année],Clef_répartition[[#This Row],[Année]])))</f>
        <v>36</v>
      </c>
      <c r="G474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région_15_2018</v>
      </c>
      <c r="H4742">
        <v>5912</v>
      </c>
      <c r="I4742" t="s">
        <v>91</v>
      </c>
      <c r="J4742">
        <v>2018</v>
      </c>
      <c r="K4742">
        <v>2.5095219449684973E-3</v>
      </c>
    </row>
    <row r="4743" spans="1:11" x14ac:dyDescent="0.25">
      <c r="A4743" t="s">
        <v>722</v>
      </c>
      <c r="B4743" t="s">
        <v>591</v>
      </c>
      <c r="C4743" t="s">
        <v>592</v>
      </c>
      <c r="D474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3">
        <f>COUNTIFS(D$2:D4743,Clef_répartition[[#This Row],[Code_Nom]],J$2:J4743,Clef_répartition[[#This Row],[Année]])</f>
        <v>16</v>
      </c>
      <c r="F4743">
        <f>IF(Clef_répartition[[#This Row],[Code_Nom]]=D4742,F4742-1,(COUNTIFS(Clef_répartition[Code_Nom],Clef_répartition[[#This Row],[Code_Nom]],Clef_répartition[Année],Clef_répartition[[#This Row],[Année]])))</f>
        <v>35</v>
      </c>
      <c r="G474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région_16_2018</v>
      </c>
      <c r="H4743">
        <v>5913</v>
      </c>
      <c r="I4743" t="s">
        <v>96</v>
      </c>
      <c r="J4743">
        <v>2018</v>
      </c>
      <c r="K4743">
        <v>1.4398604634606486E-2</v>
      </c>
    </row>
    <row r="4744" spans="1:11" x14ac:dyDescent="0.25">
      <c r="A4744" t="s">
        <v>722</v>
      </c>
      <c r="B4744" t="s">
        <v>591</v>
      </c>
      <c r="C4744" t="s">
        <v>592</v>
      </c>
      <c r="D474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4">
        <f>COUNTIFS(D$2:D4744,Clef_répartition[[#This Row],[Code_Nom]],J$2:J4744,Clef_répartition[[#This Row],[Année]])</f>
        <v>17</v>
      </c>
      <c r="F4744">
        <f>IF(Clef_répartition[[#This Row],[Code_Nom]]=D4743,F4743-1,(COUNTIFS(Clef_répartition[Code_Nom],Clef_répartition[[#This Row],[Code_Nom]],Clef_répartition[Année],Clef_répartition[[#This Row],[Année]])))</f>
        <v>34</v>
      </c>
      <c r="G474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région_17_2018</v>
      </c>
      <c r="H4744">
        <v>5914</v>
      </c>
      <c r="I4744" t="s">
        <v>105</v>
      </c>
      <c r="J4744">
        <v>2018</v>
      </c>
      <c r="K4744">
        <v>6.4072900722599935E-3</v>
      </c>
    </row>
    <row r="4745" spans="1:11" x14ac:dyDescent="0.25">
      <c r="A4745" t="s">
        <v>722</v>
      </c>
      <c r="B4745" t="s">
        <v>591</v>
      </c>
      <c r="C4745" t="s">
        <v>592</v>
      </c>
      <c r="D474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5">
        <f>COUNTIFS(D$2:D4745,Clef_répartition[[#This Row],[Code_Nom]],J$2:J4745,Clef_répartition[[#This Row],[Année]])</f>
        <v>18</v>
      </c>
      <c r="F4745">
        <f>IF(Clef_répartition[[#This Row],[Code_Nom]]=D4744,F4744-1,(COUNTIFS(Clef_répartition[Code_Nom],Clef_répartition[[#This Row],[Code_Nom]],Clef_répartition[Année],Clef_répartition[[#This Row],[Année]])))</f>
        <v>33</v>
      </c>
      <c r="G474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région_18_2018</v>
      </c>
      <c r="H4745">
        <v>5520</v>
      </c>
      <c r="I4745" t="s">
        <v>107</v>
      </c>
      <c r="J4745">
        <v>2018</v>
      </c>
      <c r="K4745">
        <v>1.822518064998398E-2</v>
      </c>
    </row>
    <row r="4746" spans="1:11" x14ac:dyDescent="0.25">
      <c r="A4746" t="s">
        <v>722</v>
      </c>
      <c r="B4746" t="s">
        <v>591</v>
      </c>
      <c r="C4746" t="s">
        <v>592</v>
      </c>
      <c r="D474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6">
        <f>COUNTIFS(D$2:D4746,Clef_répartition[[#This Row],[Code_Nom]],J$2:J4746,Clef_répartition[[#This Row],[Année]])</f>
        <v>19</v>
      </c>
      <c r="F4746">
        <f>IF(Clef_répartition[[#This Row],[Code_Nom]]=D4745,F4745-1,(COUNTIFS(Clef_répartition[Code_Nom],Clef_répartition[[#This Row],[Code_Nom]],Clef_répartition[Année],Clef_répartition[[#This Row],[Année]])))</f>
        <v>32</v>
      </c>
      <c r="G474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région_19_2018</v>
      </c>
      <c r="H4746">
        <v>5556</v>
      </c>
      <c r="I4746" t="s">
        <v>115</v>
      </c>
      <c r="J4746">
        <v>2018</v>
      </c>
      <c r="K4746">
        <v>7.9557185063894916E-3</v>
      </c>
    </row>
    <row r="4747" spans="1:11" x14ac:dyDescent="0.25">
      <c r="A4747" t="s">
        <v>722</v>
      </c>
      <c r="B4747" t="s">
        <v>591</v>
      </c>
      <c r="C4747" t="s">
        <v>592</v>
      </c>
      <c r="D474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7">
        <f>COUNTIFS(D$2:D4747,Clef_répartition[[#This Row],[Code_Nom]],J$2:J4747,Clef_répartition[[#This Row],[Année]])</f>
        <v>20</v>
      </c>
      <c r="F4747">
        <f>IF(Clef_répartition[[#This Row],[Code_Nom]]=D4746,F4746-1,(COUNTIFS(Clef_répartition[Code_Nom],Clef_répartition[[#This Row],[Code_Nom]],Clef_répartition[Année],Clef_répartition[[#This Row],[Année]])))</f>
        <v>31</v>
      </c>
      <c r="G474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région_20_2018</v>
      </c>
      <c r="H4747">
        <v>5557</v>
      </c>
      <c r="I4747" t="s">
        <v>116</v>
      </c>
      <c r="J4747">
        <v>2018</v>
      </c>
      <c r="K4747">
        <v>3.8799700993129961E-3</v>
      </c>
    </row>
    <row r="4748" spans="1:11" x14ac:dyDescent="0.25">
      <c r="A4748" t="s">
        <v>722</v>
      </c>
      <c r="B4748" t="s">
        <v>591</v>
      </c>
      <c r="C4748" t="s">
        <v>592</v>
      </c>
      <c r="D474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8">
        <f>COUNTIFS(D$2:D4748,Clef_répartition[[#This Row],[Code_Nom]],J$2:J4748,Clef_répartition[[#This Row],[Année]])</f>
        <v>21</v>
      </c>
      <c r="F4748">
        <f>IF(Clef_répartition[[#This Row],[Code_Nom]]=D4747,F4747-1,(COUNTIFS(Clef_répartition[Code_Nom],Clef_répartition[[#This Row],[Code_Nom]],Clef_répartition[Année],Clef_répartition[[#This Row],[Année]])))</f>
        <v>30</v>
      </c>
      <c r="G474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région_21_2018</v>
      </c>
      <c r="H4748">
        <v>5559</v>
      </c>
      <c r="I4748" t="s">
        <v>121</v>
      </c>
      <c r="J4748">
        <v>2018</v>
      </c>
      <c r="K4748">
        <v>7.3327875271419918E-3</v>
      </c>
    </row>
    <row r="4749" spans="1:11" x14ac:dyDescent="0.25">
      <c r="A4749" t="s">
        <v>722</v>
      </c>
      <c r="B4749" t="s">
        <v>591</v>
      </c>
      <c r="C4749" t="s">
        <v>592</v>
      </c>
      <c r="D474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49">
        <f>COUNTIFS(D$2:D4749,Clef_répartition[[#This Row],[Code_Nom]],J$2:J4749,Clef_répartition[[#This Row],[Année]])</f>
        <v>22</v>
      </c>
      <c r="F4749">
        <f>IF(Clef_répartition[[#This Row],[Code_Nom]]=D4748,F4748-1,(COUNTIFS(Clef_répartition[Code_Nom],Clef_répartition[[#This Row],[Code_Nom]],Clef_répartition[Année],Clef_répartition[[#This Row],[Année]])))</f>
        <v>29</v>
      </c>
      <c r="G474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région_22_2018</v>
      </c>
      <c r="H4749">
        <v>5560</v>
      </c>
      <c r="I4749" t="s">
        <v>131</v>
      </c>
      <c r="J4749">
        <v>2018</v>
      </c>
      <c r="K4749">
        <v>4.2359306588829948E-3</v>
      </c>
    </row>
    <row r="4750" spans="1:11" x14ac:dyDescent="0.25">
      <c r="A4750" t="s">
        <v>722</v>
      </c>
      <c r="B4750" t="s">
        <v>591</v>
      </c>
      <c r="C4750" t="s">
        <v>592</v>
      </c>
      <c r="D475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0">
        <f>COUNTIFS(D$2:D4750,Clef_répartition[[#This Row],[Code_Nom]],J$2:J4750,Clef_répartition[[#This Row],[Année]])</f>
        <v>23</v>
      </c>
      <c r="F4750">
        <f>IF(Clef_répartition[[#This Row],[Code_Nom]]=D4749,F4749-1,(COUNTIFS(Clef_répartition[Code_Nom],Clef_répartition[[#This Row],[Code_Nom]],Clef_répartition[Année],Clef_répartition[[#This Row],[Année]])))</f>
        <v>28</v>
      </c>
      <c r="G475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région_23_2018</v>
      </c>
      <c r="H4750">
        <v>5561</v>
      </c>
      <c r="I4750" t="s">
        <v>132</v>
      </c>
      <c r="J4750">
        <v>2018</v>
      </c>
      <c r="K4750">
        <v>5.980137400775995E-2</v>
      </c>
    </row>
    <row r="4751" spans="1:11" x14ac:dyDescent="0.25">
      <c r="A4751" t="s">
        <v>722</v>
      </c>
      <c r="B4751" t="s">
        <v>591</v>
      </c>
      <c r="C4751" t="s">
        <v>592</v>
      </c>
      <c r="D475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1">
        <f>COUNTIFS(D$2:D4751,Clef_répartition[[#This Row],[Code_Nom]],J$2:J4751,Clef_répartition[[#This Row],[Année]])</f>
        <v>24</v>
      </c>
      <c r="F4751">
        <f>IF(Clef_répartition[[#This Row],[Code_Nom]]=D4750,F4750-1,(COUNTIFS(Clef_répartition[Code_Nom],Clef_répartition[[#This Row],[Code_Nom]],Clef_répartition[Année],Clef_répartition[[#This Row],[Année]])))</f>
        <v>27</v>
      </c>
      <c r="G475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région_24_2018</v>
      </c>
      <c r="H4751">
        <v>5755</v>
      </c>
      <c r="I4751" t="s">
        <v>160</v>
      </c>
      <c r="J4751">
        <v>2018</v>
      </c>
      <c r="K4751">
        <v>7.5107678069269938E-3</v>
      </c>
    </row>
    <row r="4752" spans="1:11" x14ac:dyDescent="0.25">
      <c r="A4752" t="s">
        <v>722</v>
      </c>
      <c r="B4752" t="s">
        <v>591</v>
      </c>
      <c r="C4752" t="s">
        <v>592</v>
      </c>
      <c r="D475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2">
        <f>COUNTIFS(D$2:D4752,Clef_répartition[[#This Row],[Code_Nom]],J$2:J4752,Clef_répartition[[#This Row],[Année]])</f>
        <v>25</v>
      </c>
      <c r="F4752">
        <f>IF(Clef_répartition[[#This Row],[Code_Nom]]=D4751,F4751-1,(COUNTIFS(Clef_répartition[Code_Nom],Clef_répartition[[#This Row],[Code_Nom]],Clef_répartition[Année],Clef_répartition[[#This Row],[Année]])))</f>
        <v>26</v>
      </c>
      <c r="G475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région_25_2018</v>
      </c>
      <c r="H4752">
        <v>5919</v>
      </c>
      <c r="I4752" t="s">
        <v>172</v>
      </c>
      <c r="J4752">
        <v>2018</v>
      </c>
      <c r="K4752">
        <v>1.0874595094863488E-2</v>
      </c>
    </row>
    <row r="4753" spans="1:11" x14ac:dyDescent="0.25">
      <c r="A4753" t="s">
        <v>722</v>
      </c>
      <c r="B4753" t="s">
        <v>591</v>
      </c>
      <c r="C4753" t="s">
        <v>592</v>
      </c>
      <c r="D475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3">
        <f>COUNTIFS(D$2:D4753,Clef_répartition[[#This Row],[Code_Nom]],J$2:J4753,Clef_répartition[[#This Row],[Année]])</f>
        <v>26</v>
      </c>
      <c r="F4753">
        <f>IF(Clef_répartition[[#This Row],[Code_Nom]]=D4752,F4752-1,(COUNTIFS(Clef_répartition[Code_Nom],Clef_répartition[[#This Row],[Code_Nom]],Clef_répartition[Année],Clef_répartition[[#This Row],[Année]])))</f>
        <v>25</v>
      </c>
      <c r="G475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région_26_2018</v>
      </c>
      <c r="H4753">
        <v>5562</v>
      </c>
      <c r="I4753" t="s">
        <v>173</v>
      </c>
      <c r="J4753">
        <v>2018</v>
      </c>
      <c r="K4753">
        <v>0</v>
      </c>
    </row>
    <row r="4754" spans="1:11" x14ac:dyDescent="0.25">
      <c r="A4754" t="s">
        <v>722</v>
      </c>
      <c r="B4754" t="s">
        <v>591</v>
      </c>
      <c r="C4754" t="s">
        <v>592</v>
      </c>
      <c r="D475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4">
        <f>COUNTIFS(D$2:D4754,Clef_répartition[[#This Row],[Code_Nom]],J$2:J4754,Clef_répartition[[#This Row],[Année]])</f>
        <v>27</v>
      </c>
      <c r="F4754">
        <f>IF(Clef_répartition[[#This Row],[Code_Nom]]=D4753,F4753-1,(COUNTIFS(Clef_répartition[Code_Nom],Clef_répartition[[#This Row],[Code_Nom]],Clef_répartition[Année],Clef_répartition[[#This Row],[Année]])))</f>
        <v>24</v>
      </c>
      <c r="G475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région_27_2018</v>
      </c>
      <c r="H4754">
        <v>5921</v>
      </c>
      <c r="I4754" t="s">
        <v>180</v>
      </c>
      <c r="J4754">
        <v>2018</v>
      </c>
      <c r="K4754">
        <v>4.1825365749474956E-3</v>
      </c>
    </row>
    <row r="4755" spans="1:11" x14ac:dyDescent="0.25">
      <c r="A4755" t="s">
        <v>722</v>
      </c>
      <c r="B4755" t="s">
        <v>591</v>
      </c>
      <c r="C4755" t="s">
        <v>592</v>
      </c>
      <c r="D475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5">
        <f>COUNTIFS(D$2:D4755,Clef_répartition[[#This Row],[Code_Nom]],J$2:J4755,Clef_répartition[[#This Row],[Année]])</f>
        <v>28</v>
      </c>
      <c r="F4755">
        <f>IF(Clef_répartition[[#This Row],[Code_Nom]]=D4754,F4754-1,(COUNTIFS(Clef_répartition[Code_Nom],Clef_répartition[[#This Row],[Code_Nom]],Clef_répartition[Année],Clef_répartition[[#This Row],[Année]])))</f>
        <v>23</v>
      </c>
      <c r="G475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région_28_2018</v>
      </c>
      <c r="H4755">
        <v>5922</v>
      </c>
      <c r="I4755" t="s">
        <v>183</v>
      </c>
      <c r="J4755">
        <v>2018</v>
      </c>
      <c r="K4755">
        <v>1.3134944648132987E-2</v>
      </c>
    </row>
    <row r="4756" spans="1:11" x14ac:dyDescent="0.25">
      <c r="A4756" t="s">
        <v>722</v>
      </c>
      <c r="B4756" t="s">
        <v>591</v>
      </c>
      <c r="C4756" t="s">
        <v>592</v>
      </c>
      <c r="D475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6">
        <f>COUNTIFS(D$2:D4756,Clef_répartition[[#This Row],[Code_Nom]],J$2:J4756,Clef_répartition[[#This Row],[Année]])</f>
        <v>29</v>
      </c>
      <c r="F4756">
        <f>IF(Clef_répartition[[#This Row],[Code_Nom]]=D4755,F4755-1,(COUNTIFS(Clef_répartition[Code_Nom],Clef_répartition[[#This Row],[Code_Nom]],Clef_répartition[Année],Clef_répartition[[#This Row],[Année]])))</f>
        <v>22</v>
      </c>
      <c r="G475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région_29_2018</v>
      </c>
      <c r="H4756">
        <v>5563</v>
      </c>
      <c r="I4756" t="s">
        <v>193</v>
      </c>
      <c r="J4756">
        <v>2018</v>
      </c>
      <c r="K4756">
        <v>2.8120884206029972E-3</v>
      </c>
    </row>
    <row r="4757" spans="1:11" x14ac:dyDescent="0.25">
      <c r="A4757" t="s">
        <v>722</v>
      </c>
      <c r="B4757" t="s">
        <v>591</v>
      </c>
      <c r="C4757" t="s">
        <v>592</v>
      </c>
      <c r="D475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7">
        <f>COUNTIFS(D$2:D4757,Clef_répartition[[#This Row],[Code_Nom]],J$2:J4757,Clef_répartition[[#This Row],[Année]])</f>
        <v>30</v>
      </c>
      <c r="F4757">
        <f>IF(Clef_répartition[[#This Row],[Code_Nom]]=D4756,F4756-1,(COUNTIFS(Clef_répartition[Code_Nom],Clef_répartition[[#This Row],[Code_Nom]],Clef_répartition[Année],Clef_répartition[[#This Row],[Année]])))</f>
        <v>21</v>
      </c>
      <c r="G475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région_30_2018</v>
      </c>
      <c r="H4757">
        <v>5564</v>
      </c>
      <c r="I4757" t="s">
        <v>194</v>
      </c>
      <c r="J4757">
        <v>2018</v>
      </c>
      <c r="K4757">
        <v>1.7976008258284979E-3</v>
      </c>
    </row>
    <row r="4758" spans="1:11" x14ac:dyDescent="0.25">
      <c r="A4758" t="s">
        <v>722</v>
      </c>
      <c r="B4758" t="s">
        <v>591</v>
      </c>
      <c r="C4758" t="s">
        <v>592</v>
      </c>
      <c r="D475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8">
        <f>COUNTIFS(D$2:D4758,Clef_répartition[[#This Row],[Code_Nom]],J$2:J4758,Clef_répartition[[#This Row],[Année]])</f>
        <v>31</v>
      </c>
      <c r="F4758">
        <f>IF(Clef_répartition[[#This Row],[Code_Nom]]=D4757,F4757-1,(COUNTIFS(Clef_répartition[Code_Nom],Clef_répartition[[#This Row],[Code_Nom]],Clef_répartition[Année],Clef_répartition[[#This Row],[Année]])))</f>
        <v>20</v>
      </c>
      <c r="G475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région_31_2018</v>
      </c>
      <c r="H4758">
        <v>5565</v>
      </c>
      <c r="I4758" t="s">
        <v>199</v>
      </c>
      <c r="J4758">
        <v>2018</v>
      </c>
      <c r="K4758">
        <v>8.7922258213789916E-3</v>
      </c>
    </row>
    <row r="4759" spans="1:11" x14ac:dyDescent="0.25">
      <c r="A4759" t="s">
        <v>722</v>
      </c>
      <c r="B4759" t="s">
        <v>591</v>
      </c>
      <c r="C4759" t="s">
        <v>592</v>
      </c>
      <c r="D475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59">
        <f>COUNTIFS(D$2:D4759,Clef_répartition[[#This Row],[Code_Nom]],J$2:J4759,Clef_répartition[[#This Row],[Année]])</f>
        <v>32</v>
      </c>
      <c r="F4759">
        <f>IF(Clef_répartition[[#This Row],[Code_Nom]]=D4758,F4758-1,(COUNTIFS(Clef_répartition[Code_Nom],Clef_répartition[[#This Row],[Code_Nom]],Clef_répartition[Année],Clef_répartition[[#This Row],[Année]])))</f>
        <v>19</v>
      </c>
      <c r="G475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région_32_2018</v>
      </c>
      <c r="H4759">
        <v>5923</v>
      </c>
      <c r="I4759" t="s">
        <v>200</v>
      </c>
      <c r="J4759">
        <v>2018</v>
      </c>
      <c r="K4759">
        <v>3.4884134837859966E-3</v>
      </c>
    </row>
    <row r="4760" spans="1:11" x14ac:dyDescent="0.25">
      <c r="A4760" t="s">
        <v>722</v>
      </c>
      <c r="B4760" t="s">
        <v>591</v>
      </c>
      <c r="C4760" t="s">
        <v>592</v>
      </c>
      <c r="D476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0">
        <f>COUNTIFS(D$2:D4760,Clef_répartition[[#This Row],[Code_Nom]],J$2:J4760,Clef_répartition[[#This Row],[Année]])</f>
        <v>33</v>
      </c>
      <c r="F4760">
        <f>IF(Clef_répartition[[#This Row],[Code_Nom]]=D4759,F4759-1,(COUNTIFS(Clef_répartition[Code_Nom],Clef_répartition[[#This Row],[Code_Nom]],Clef_répartition[Année],Clef_répartition[[#This Row],[Année]])))</f>
        <v>18</v>
      </c>
      <c r="G476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région_33_2018</v>
      </c>
      <c r="H4760">
        <v>5924</v>
      </c>
      <c r="I4760" t="s">
        <v>202</v>
      </c>
      <c r="J4760">
        <v>2018</v>
      </c>
      <c r="K4760">
        <v>5.9089452888619939E-3</v>
      </c>
    </row>
    <row r="4761" spans="1:11" x14ac:dyDescent="0.25">
      <c r="A4761" t="s">
        <v>722</v>
      </c>
      <c r="B4761" t="s">
        <v>591</v>
      </c>
      <c r="C4761" t="s">
        <v>592</v>
      </c>
      <c r="D476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1">
        <f>COUNTIFS(D$2:D4761,Clef_répartition[[#This Row],[Code_Nom]],J$2:J4761,Clef_répartition[[#This Row],[Année]])</f>
        <v>34</v>
      </c>
      <c r="F4761">
        <f>IF(Clef_répartition[[#This Row],[Code_Nom]]=D4760,F4760-1,(COUNTIFS(Clef_répartition[Code_Nom],Clef_répartition[[#This Row],[Code_Nom]],Clef_répartition[Année],Clef_répartition[[#This Row],[Année]])))</f>
        <v>17</v>
      </c>
      <c r="G476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région_34_2018</v>
      </c>
      <c r="H4761">
        <v>5925</v>
      </c>
      <c r="I4761" t="s">
        <v>207</v>
      </c>
      <c r="J4761">
        <v>2018</v>
      </c>
      <c r="K4761">
        <v>3.4884134837859966E-3</v>
      </c>
    </row>
    <row r="4762" spans="1:11" x14ac:dyDescent="0.25">
      <c r="A4762" t="s">
        <v>722</v>
      </c>
      <c r="B4762" t="s">
        <v>591</v>
      </c>
      <c r="C4762" t="s">
        <v>592</v>
      </c>
      <c r="D476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2">
        <f>COUNTIFS(D$2:D4762,Clef_répartition[[#This Row],[Code_Nom]],J$2:J4762,Clef_répartition[[#This Row],[Année]])</f>
        <v>35</v>
      </c>
      <c r="F4762">
        <f>IF(Clef_répartition[[#This Row],[Code_Nom]]=D4761,F4761-1,(COUNTIFS(Clef_répartition[Code_Nom],Clef_répartition[[#This Row],[Code_Nom]],Clef_répartition[Année],Clef_répartition[[#This Row],[Année]])))</f>
        <v>16</v>
      </c>
      <c r="G476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région_35_2018</v>
      </c>
      <c r="H4762">
        <v>5926</v>
      </c>
      <c r="I4762" t="s">
        <v>218</v>
      </c>
      <c r="J4762">
        <v>2018</v>
      </c>
      <c r="K4762">
        <v>1.3882461823229986E-2</v>
      </c>
    </row>
    <row r="4763" spans="1:11" x14ac:dyDescent="0.25">
      <c r="A4763" t="s">
        <v>722</v>
      </c>
      <c r="B4763" t="s">
        <v>591</v>
      </c>
      <c r="C4763" t="s">
        <v>592</v>
      </c>
      <c r="D476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3">
        <f>COUNTIFS(D$2:D4763,Clef_répartition[[#This Row],[Code_Nom]],J$2:J4763,Clef_répartition[[#This Row],[Année]])</f>
        <v>36</v>
      </c>
      <c r="F4763">
        <f>IF(Clef_répartition[[#This Row],[Code_Nom]]=D4762,F4762-1,(COUNTIFS(Clef_répartition[Code_Nom],Clef_répartition[[#This Row],[Code_Nom]],Clef_répartition[Année],Clef_répartition[[#This Row],[Année]])))</f>
        <v>15</v>
      </c>
      <c r="G476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région_36_2018</v>
      </c>
      <c r="H4763">
        <v>5566</v>
      </c>
      <c r="I4763" t="s">
        <v>224</v>
      </c>
      <c r="J4763">
        <v>2018</v>
      </c>
      <c r="K4763">
        <v>6.6386644359804937E-3</v>
      </c>
    </row>
    <row r="4764" spans="1:11" x14ac:dyDescent="0.25">
      <c r="A4764" t="s">
        <v>722</v>
      </c>
      <c r="B4764" t="s">
        <v>591</v>
      </c>
      <c r="C4764" t="s">
        <v>592</v>
      </c>
      <c r="D476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4">
        <f>COUNTIFS(D$2:D4764,Clef_répartition[[#This Row],[Code_Nom]],J$2:J4764,Clef_répartition[[#This Row],[Année]])</f>
        <v>37</v>
      </c>
      <c r="F4764">
        <f>IF(Clef_répartition[[#This Row],[Code_Nom]]=D4763,F4763-1,(COUNTIFS(Clef_répartition[Code_Nom],Clef_répartition[[#This Row],[Code_Nom]],Clef_répartition[Année],Clef_répartition[[#This Row],[Année]])))</f>
        <v>14</v>
      </c>
      <c r="G476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région_37_2018</v>
      </c>
      <c r="H4764">
        <v>5928</v>
      </c>
      <c r="I4764" t="s">
        <v>240</v>
      </c>
      <c r="J4764">
        <v>2018</v>
      </c>
      <c r="K4764">
        <v>3.2036450361299968E-3</v>
      </c>
    </row>
    <row r="4765" spans="1:11" x14ac:dyDescent="0.25">
      <c r="A4765" t="s">
        <v>722</v>
      </c>
      <c r="B4765" t="s">
        <v>591</v>
      </c>
      <c r="C4765" t="s">
        <v>592</v>
      </c>
      <c r="D476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5">
        <f>COUNTIFS(D$2:D4765,Clef_répartition[[#This Row],[Code_Nom]],J$2:J4765,Clef_répartition[[#This Row],[Année]])</f>
        <v>38</v>
      </c>
      <c r="F4765">
        <f>IF(Clef_répartition[[#This Row],[Code_Nom]]=D4764,F4764-1,(COUNTIFS(Clef_répartition[Code_Nom],Clef_répartition[[#This Row],[Code_Nom]],Clef_répartition[Année],Clef_répartition[[#This Row],[Année]])))</f>
        <v>13</v>
      </c>
      <c r="G476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région_38_2018</v>
      </c>
      <c r="H4765">
        <v>5568</v>
      </c>
      <c r="I4765" t="s">
        <v>249</v>
      </c>
      <c r="J4765">
        <v>2018</v>
      </c>
      <c r="K4765">
        <v>0</v>
      </c>
    </row>
    <row r="4766" spans="1:11" x14ac:dyDescent="0.25">
      <c r="A4766" t="s">
        <v>722</v>
      </c>
      <c r="B4766" t="s">
        <v>591</v>
      </c>
      <c r="C4766" t="s">
        <v>592</v>
      </c>
      <c r="D476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6">
        <f>COUNTIFS(D$2:D4766,Clef_répartition[[#This Row],[Code_Nom]],J$2:J4766,Clef_répartition[[#This Row],[Année]])</f>
        <v>39</v>
      </c>
      <c r="F4766">
        <f>IF(Clef_répartition[[#This Row],[Code_Nom]]=D4765,F4765-1,(COUNTIFS(Clef_répartition[Code_Nom],Clef_répartition[[#This Row],[Code_Nom]],Clef_répartition[Année],Clef_répartition[[#This Row],[Année]])))</f>
        <v>12</v>
      </c>
      <c r="G476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région_39_2018</v>
      </c>
      <c r="H4766">
        <v>5929</v>
      </c>
      <c r="I4766" t="s">
        <v>257</v>
      </c>
      <c r="J4766">
        <v>2018</v>
      </c>
      <c r="K4766">
        <v>1.0661018759121487E-2</v>
      </c>
    </row>
    <row r="4767" spans="1:11" x14ac:dyDescent="0.25">
      <c r="A4767" t="s">
        <v>722</v>
      </c>
      <c r="B4767" t="s">
        <v>591</v>
      </c>
      <c r="C4767" t="s">
        <v>592</v>
      </c>
      <c r="D476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7">
        <f>COUNTIFS(D$2:D4767,Clef_répartition[[#This Row],[Code_Nom]],J$2:J4767,Clef_répartition[[#This Row],[Année]])</f>
        <v>40</v>
      </c>
      <c r="F4767">
        <f>IF(Clef_répartition[[#This Row],[Code_Nom]]=D4766,F4766-1,(COUNTIFS(Clef_répartition[Code_Nom],Clef_répartition[[#This Row],[Code_Nom]],Clef_répartition[Année],Clef_répartition[[#This Row],[Année]])))</f>
        <v>11</v>
      </c>
      <c r="G476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région_40_2018</v>
      </c>
      <c r="H4767">
        <v>5930</v>
      </c>
      <c r="I4767" t="s">
        <v>259</v>
      </c>
      <c r="J4767">
        <v>2018</v>
      </c>
      <c r="K4767">
        <v>3.7909799594204961E-3</v>
      </c>
    </row>
    <row r="4768" spans="1:11" x14ac:dyDescent="0.25">
      <c r="A4768" t="s">
        <v>722</v>
      </c>
      <c r="B4768" t="s">
        <v>591</v>
      </c>
      <c r="C4768" t="s">
        <v>592</v>
      </c>
      <c r="D476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8">
        <f>COUNTIFS(D$2:D4768,Clef_répartition[[#This Row],[Code_Nom]],J$2:J4768,Clef_répartition[[#This Row],[Année]])</f>
        <v>41</v>
      </c>
      <c r="F4768">
        <f>IF(Clef_répartition[[#This Row],[Code_Nom]]=D4767,F4767-1,(COUNTIFS(Clef_répartition[Code_Nom],Clef_répartition[[#This Row],[Code_Nom]],Clef_répartition[Année],Clef_répartition[[#This Row],[Année]])))</f>
        <v>10</v>
      </c>
      <c r="G476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région_41_2018</v>
      </c>
      <c r="H4768">
        <v>5571</v>
      </c>
      <c r="I4768" t="s">
        <v>263</v>
      </c>
      <c r="J4768">
        <v>2018</v>
      </c>
      <c r="K4768">
        <v>8.5430534296799913E-3</v>
      </c>
    </row>
    <row r="4769" spans="1:11" x14ac:dyDescent="0.25">
      <c r="A4769" t="s">
        <v>722</v>
      </c>
      <c r="B4769" t="s">
        <v>591</v>
      </c>
      <c r="C4769" t="s">
        <v>592</v>
      </c>
      <c r="D476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69">
        <f>COUNTIFS(D$2:D4769,Clef_répartition[[#This Row],[Code_Nom]],J$2:J4769,Clef_répartition[[#This Row],[Année]])</f>
        <v>42</v>
      </c>
      <c r="F4769">
        <f>IF(Clef_répartition[[#This Row],[Code_Nom]]=D4768,F4768-1,(COUNTIFS(Clef_répartition[Code_Nom],Clef_répartition[[#This Row],[Code_Nom]],Clef_répartition[Année],Clef_répartition[[#This Row],[Année]])))</f>
        <v>9</v>
      </c>
      <c r="G476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région_42_2018</v>
      </c>
      <c r="H4769">
        <v>5931</v>
      </c>
      <c r="I4769" t="s">
        <v>267</v>
      </c>
      <c r="J4769">
        <v>2018</v>
      </c>
      <c r="K4769">
        <v>1.5608870537144484E-2</v>
      </c>
    </row>
    <row r="4770" spans="1:11" x14ac:dyDescent="0.25">
      <c r="A4770" t="s">
        <v>722</v>
      </c>
      <c r="B4770" t="s">
        <v>591</v>
      </c>
      <c r="C4770" t="s">
        <v>592</v>
      </c>
      <c r="D477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0">
        <f>COUNTIFS(D$2:D4770,Clef_répartition[[#This Row],[Code_Nom]],J$2:J4770,Clef_répartition[[#This Row],[Année]])</f>
        <v>43</v>
      </c>
      <c r="F4770">
        <f>IF(Clef_répartition[[#This Row],[Code_Nom]]=D4769,F4769-1,(COUNTIFS(Clef_répartition[Code_Nom],Clef_répartition[[#This Row],[Code_Nom]],Clef_répartition[Année],Clef_répartition[[#This Row],[Année]])))</f>
        <v>8</v>
      </c>
      <c r="G477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région_43_2018</v>
      </c>
      <c r="H4770">
        <v>5932</v>
      </c>
      <c r="I4770" t="s">
        <v>269</v>
      </c>
      <c r="J4770">
        <v>2018</v>
      </c>
      <c r="K4770">
        <v>4.0935464350549955E-3</v>
      </c>
    </row>
    <row r="4771" spans="1:11" x14ac:dyDescent="0.25">
      <c r="A4771" t="s">
        <v>722</v>
      </c>
      <c r="B4771" t="s">
        <v>591</v>
      </c>
      <c r="C4771" t="s">
        <v>592</v>
      </c>
      <c r="D477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1">
        <f>COUNTIFS(D$2:D4771,Clef_répartition[[#This Row],[Code_Nom]],J$2:J4771,Clef_répartition[[#This Row],[Année]])</f>
        <v>44</v>
      </c>
      <c r="F4771">
        <f>IF(Clef_répartition[[#This Row],[Code_Nom]]=D4770,F4770-1,(COUNTIFS(Clef_répartition[Code_Nom],Clef_répartition[[#This Row],[Code_Nom]],Clef_répartition[Année],Clef_répartition[[#This Row],[Année]])))</f>
        <v>7</v>
      </c>
      <c r="G477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région_44_2018</v>
      </c>
      <c r="H4771">
        <v>5933</v>
      </c>
      <c r="I4771" t="s">
        <v>271</v>
      </c>
      <c r="J4771">
        <v>2018</v>
      </c>
      <c r="K4771">
        <v>1.2601003808777989E-2</v>
      </c>
    </row>
    <row r="4772" spans="1:11" x14ac:dyDescent="0.25">
      <c r="A4772" t="s">
        <v>722</v>
      </c>
      <c r="B4772" t="s">
        <v>591</v>
      </c>
      <c r="C4772" t="s">
        <v>592</v>
      </c>
      <c r="D477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2">
        <f>COUNTIFS(D$2:D4772,Clef_répartition[[#This Row],[Code_Nom]],J$2:J4772,Clef_répartition[[#This Row],[Année]])</f>
        <v>45</v>
      </c>
      <c r="F4772">
        <f>IF(Clef_répartition[[#This Row],[Code_Nom]]=D4771,F4771-1,(COUNTIFS(Clef_répartition[Code_Nom],Clef_répartition[[#This Row],[Code_Nom]],Clef_répartition[Année],Clef_répartition[[#This Row],[Année]])))</f>
        <v>6</v>
      </c>
      <c r="G477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région_45_2018</v>
      </c>
      <c r="H4772">
        <v>5934</v>
      </c>
      <c r="I4772" t="s">
        <v>273</v>
      </c>
      <c r="J4772">
        <v>2018</v>
      </c>
      <c r="K4772">
        <v>4.1291424910119955E-3</v>
      </c>
    </row>
    <row r="4773" spans="1:11" x14ac:dyDescent="0.25">
      <c r="A4773" t="s">
        <v>722</v>
      </c>
      <c r="B4773" t="s">
        <v>591</v>
      </c>
      <c r="C4773" t="s">
        <v>592</v>
      </c>
      <c r="D477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3">
        <f>COUNTIFS(D$2:D4773,Clef_répartition[[#This Row],[Code_Nom]],J$2:J4773,Clef_répartition[[#This Row],[Année]])</f>
        <v>46</v>
      </c>
      <c r="F4773">
        <f>IF(Clef_répartition[[#This Row],[Code_Nom]]=D4772,F4772-1,(COUNTIFS(Clef_répartition[Code_Nom],Clef_répartition[[#This Row],[Code_Nom]],Clef_répartition[Année],Clef_répartition[[#This Row],[Année]])))</f>
        <v>5</v>
      </c>
      <c r="G477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région_46_2018</v>
      </c>
      <c r="H4773">
        <v>5935</v>
      </c>
      <c r="I4773" t="s">
        <v>280</v>
      </c>
      <c r="J4773">
        <v>2018</v>
      </c>
      <c r="K4773">
        <v>1.7798027978499979E-3</v>
      </c>
    </row>
    <row r="4774" spans="1:11" x14ac:dyDescent="0.25">
      <c r="A4774" t="s">
        <v>722</v>
      </c>
      <c r="B4774" t="s">
        <v>591</v>
      </c>
      <c r="C4774" t="s">
        <v>592</v>
      </c>
      <c r="D477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4">
        <f>COUNTIFS(D$2:D4774,Clef_répartition[[#This Row],[Code_Nom]],J$2:J4774,Clef_répartition[[#This Row],[Année]])</f>
        <v>47</v>
      </c>
      <c r="F4774">
        <f>IF(Clef_répartition[[#This Row],[Code_Nom]]=D4773,F4773-1,(COUNTIFS(Clef_répartition[Code_Nom],Clef_répartition[[#This Row],[Code_Nom]],Clef_répartition[Année],Clef_répartition[[#This Row],[Année]])))</f>
        <v>4</v>
      </c>
      <c r="G477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région_47_2018</v>
      </c>
      <c r="H4774">
        <v>5937</v>
      </c>
      <c r="I4774" t="s">
        <v>593</v>
      </c>
      <c r="J4774">
        <v>2018</v>
      </c>
      <c r="K4774">
        <v>2.3493396931619976E-3</v>
      </c>
    </row>
    <row r="4775" spans="1:11" x14ac:dyDescent="0.25">
      <c r="A4775" t="s">
        <v>722</v>
      </c>
      <c r="B4775" t="s">
        <v>591</v>
      </c>
      <c r="C4775" t="s">
        <v>592</v>
      </c>
      <c r="D477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5">
        <f>COUNTIFS(D$2:D4775,Clef_répartition[[#This Row],[Code_Nom]],J$2:J4775,Clef_répartition[[#This Row],[Année]])</f>
        <v>48</v>
      </c>
      <c r="F4775">
        <f>IF(Clef_répartition[[#This Row],[Code_Nom]]=D4774,F4774-1,(COUNTIFS(Clef_répartition[Code_Nom],Clef_répartition[[#This Row],[Code_Nom]],Clef_répartition[Année],Clef_répartition[[#This Row],[Année]])))</f>
        <v>3</v>
      </c>
      <c r="G477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région_48_2018</v>
      </c>
      <c r="H4775">
        <v>5766</v>
      </c>
      <c r="I4775" t="s">
        <v>293</v>
      </c>
      <c r="J4775">
        <v>2018</v>
      </c>
      <c r="K4775">
        <v>1.0394048339443991E-2</v>
      </c>
    </row>
    <row r="4776" spans="1:11" x14ac:dyDescent="0.25">
      <c r="A4776" t="s">
        <v>722</v>
      </c>
      <c r="B4776" t="s">
        <v>591</v>
      </c>
      <c r="C4776" t="s">
        <v>592</v>
      </c>
      <c r="D477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6">
        <f>COUNTIFS(D$2:D4776,Clef_répartition[[#This Row],[Code_Nom]],J$2:J4776,Clef_répartition[[#This Row],[Année]])</f>
        <v>49</v>
      </c>
      <c r="F4776">
        <f>IF(Clef_répartition[[#This Row],[Code_Nom]]=D4775,F4775-1,(COUNTIFS(Clef_répartition[Code_Nom],Clef_répartition[[#This Row],[Code_Nom]],Clef_répartition[Année],Clef_répartition[[#This Row],[Année]])))</f>
        <v>2</v>
      </c>
      <c r="G477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région_49_2018</v>
      </c>
      <c r="H4776">
        <v>5938</v>
      </c>
      <c r="I4776" t="s">
        <v>298</v>
      </c>
      <c r="J4776">
        <v>2018</v>
      </c>
      <c r="K4776">
        <v>0.537696223258463</v>
      </c>
    </row>
    <row r="4777" spans="1:11" x14ac:dyDescent="0.25">
      <c r="A4777" t="s">
        <v>722</v>
      </c>
      <c r="B4777" t="s">
        <v>591</v>
      </c>
      <c r="C4777" t="s">
        <v>592</v>
      </c>
      <c r="D477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4777">
        <f>COUNTIFS(D$2:D4777,Clef_répartition[[#This Row],[Code_Nom]],J$2:J4777,Clef_répartition[[#This Row],[Année]])</f>
        <v>50</v>
      </c>
      <c r="F4777">
        <f>IF(Clef_répartition[[#This Row],[Code_Nom]]=D4776,F4776-1,(COUNTIFS(Clef_répartition[Code_Nom],Clef_répartition[[#This Row],[Code_Nom]],Clef_répartition[Année],Clef_répartition[[#This Row],[Année]])))</f>
        <v>1</v>
      </c>
      <c r="G477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région_50_2018</v>
      </c>
      <c r="H4777">
        <v>5939</v>
      </c>
      <c r="I4777" t="s">
        <v>299</v>
      </c>
      <c r="J4777">
        <v>2018</v>
      </c>
      <c r="K4777">
        <v>6.0976043854340939E-2</v>
      </c>
    </row>
    <row r="4778" spans="1:11" x14ac:dyDescent="0.25">
      <c r="A4778" t="s">
        <v>722</v>
      </c>
      <c r="B4778" t="s">
        <v>529</v>
      </c>
      <c r="C4778" t="s">
        <v>530</v>
      </c>
      <c r="D4778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4778">
        <f>COUNTIFS(D$2:D4778,Clef_répartition[[#This Row],[Code_Nom]],J$2:J4778,Clef_répartition[[#This Row],[Année]])</f>
        <v>1</v>
      </c>
      <c r="F4778">
        <f>IF(Clef_répartition[[#This Row],[Code_Nom]]=D4777,F4777-1,(COUNTIFS(Clef_répartition[Code_Nom],Clef_répartition[[#This Row],[Code_Nom]],Clef_répartition[Année],Clef_répartition[[#This Row],[Année]])))</f>
        <v>3</v>
      </c>
      <c r="G4778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Corrençon-Neyruz-Oulens-Villars-le-Comte_1_2018</v>
      </c>
      <c r="H4778">
        <v>5675</v>
      </c>
      <c r="I4778" t="s">
        <v>164</v>
      </c>
      <c r="J4778">
        <v>2018</v>
      </c>
      <c r="K4778">
        <v>0.14000000000000001</v>
      </c>
    </row>
    <row r="4779" spans="1:11" x14ac:dyDescent="0.25">
      <c r="A4779" t="s">
        <v>722</v>
      </c>
      <c r="B4779" t="s">
        <v>529</v>
      </c>
      <c r="C4779" t="s">
        <v>530</v>
      </c>
      <c r="D4779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4779">
        <f>COUNTIFS(D$2:D4779,Clef_répartition[[#This Row],[Code_Nom]],J$2:J4779,Clef_répartition[[#This Row],[Année]])</f>
        <v>2</v>
      </c>
      <c r="F4779">
        <f>IF(Clef_répartition[[#This Row],[Code_Nom]]=D4778,F4778-1,(COUNTIFS(Clef_répartition[Code_Nom],Clef_répartition[[#This Row],[Code_Nom]],Clef_répartition[Année],Clef_répartition[[#This Row],[Année]])))</f>
        <v>2</v>
      </c>
      <c r="G4779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Corrençon-Neyruz-Oulens-Villars-le-Comte_2_2018</v>
      </c>
      <c r="H4779">
        <v>5693</v>
      </c>
      <c r="I4779" t="s">
        <v>184</v>
      </c>
      <c r="J4779">
        <v>2018</v>
      </c>
      <c r="K4779">
        <v>0.56999999999999995</v>
      </c>
    </row>
    <row r="4780" spans="1:11" x14ac:dyDescent="0.25">
      <c r="A4780" t="s">
        <v>722</v>
      </c>
      <c r="B4780" t="s">
        <v>529</v>
      </c>
      <c r="C4780" t="s">
        <v>530</v>
      </c>
      <c r="D4780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4780">
        <f>COUNTIFS(D$2:D4780,Clef_répartition[[#This Row],[Code_Nom]],J$2:J4780,Clef_répartition[[#This Row],[Année]])</f>
        <v>3</v>
      </c>
      <c r="F4780">
        <f>IF(Clef_répartition[[#This Row],[Code_Nom]]=D4779,F4779-1,(COUNTIFS(Clef_répartition[Code_Nom],Clef_répartition[[#This Row],[Code_Nom]],Clef_répartition[Année],Clef_répartition[[#This Row],[Année]])))</f>
        <v>1</v>
      </c>
      <c r="G4780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Corrençon-Neyruz-Oulens-Villars-le-Comte_3_2018</v>
      </c>
      <c r="H4780">
        <v>5690</v>
      </c>
      <c r="I4780" t="s">
        <v>281</v>
      </c>
      <c r="J4780">
        <v>2018</v>
      </c>
      <c r="K4780">
        <v>0.28999999999999998</v>
      </c>
    </row>
    <row r="4781" spans="1:11" x14ac:dyDescent="0.25">
      <c r="A4781" t="s">
        <v>722</v>
      </c>
      <c r="B4781" t="s">
        <v>638</v>
      </c>
      <c r="C4781" t="s">
        <v>639</v>
      </c>
      <c r="D4781" t="str">
        <f>Clef_répartition[[#This Row],[Code association]]&amp;"_"&amp;Clef_répartition[[#This Row],[Nom association]]</f>
        <v>CREB_Connexion des Réseaux d'Eau communaux de la rive droite de la Broye</v>
      </c>
      <c r="E4781">
        <f>COUNTIFS(D$2:D4781,Clef_répartition[[#This Row],[Code_Nom]],J$2:J4781,Clef_répartition[[#This Row],[Année]])</f>
        <v>1</v>
      </c>
      <c r="F4781">
        <f>IF(Clef_répartition[[#This Row],[Code_Nom]]=D4780,F4780-1,(COUNTIFS(Clef_répartition[Code_Nom],Clef_répartition[[#This Row],[Code_Nom]],Clef_répartition[Année],Clef_répartition[[#This Row],[Année]])))</f>
        <v>3</v>
      </c>
      <c r="G4781" t="str">
        <f>Clef_répartition[[#This Row],[Code_Nom]]&amp;"_"&amp;Clef_répartition[[#This Row],[Nombre]]&amp;"_"&amp;Clef_répartition[[#This Row],[Année]]</f>
        <v>CREB_Connexion des Réseaux d'Eau communaux de la rive droite de la Broye_1_2018</v>
      </c>
      <c r="H4781">
        <v>5819</v>
      </c>
      <c r="I4781" t="s">
        <v>136</v>
      </c>
      <c r="J4781">
        <v>2018</v>
      </c>
      <c r="K4781">
        <v>3.2000000000000001E-2</v>
      </c>
    </row>
    <row r="4782" spans="1:11" x14ac:dyDescent="0.25">
      <c r="A4782" t="s">
        <v>722</v>
      </c>
      <c r="B4782" t="s">
        <v>638</v>
      </c>
      <c r="C4782" t="s">
        <v>639</v>
      </c>
      <c r="D4782" t="str">
        <f>Clef_répartition[[#This Row],[Code association]]&amp;"_"&amp;Clef_répartition[[#This Row],[Nom association]]</f>
        <v>CREB_Connexion des Réseaux d'Eau communaux de la rive droite de la Broye</v>
      </c>
      <c r="E4782">
        <f>COUNTIFS(D$2:D4782,Clef_répartition[[#This Row],[Code_Nom]],J$2:J4782,Clef_répartition[[#This Row],[Année]])</f>
        <v>2</v>
      </c>
      <c r="F4782">
        <f>IF(Clef_répartition[[#This Row],[Code_Nom]]=D4781,F4781-1,(COUNTIFS(Clef_répartition[Code_Nom],Clef_répartition[[#This Row],[Code_Nom]],Clef_répartition[Année],Clef_répartition[[#This Row],[Année]])))</f>
        <v>2</v>
      </c>
      <c r="G4782" t="str">
        <f>Clef_répartition[[#This Row],[Code_Nom]]&amp;"_"&amp;Clef_répartition[[#This Row],[Nombre]]&amp;"_"&amp;Clef_répartition[[#This Row],[Année]]</f>
        <v>CREB_Connexion des Réseaux d'Eau communaux de la rive droite de la Broye_2_2018</v>
      </c>
      <c r="H4782">
        <v>5764</v>
      </c>
      <c r="I4782" t="s">
        <v>274</v>
      </c>
      <c r="J4782">
        <v>2018</v>
      </c>
      <c r="K4782">
        <v>0.32440000000000002</v>
      </c>
    </row>
    <row r="4783" spans="1:11" x14ac:dyDescent="0.25">
      <c r="A4783" t="s">
        <v>722</v>
      </c>
      <c r="B4783" t="s">
        <v>638</v>
      </c>
      <c r="C4783" t="s">
        <v>639</v>
      </c>
      <c r="D4783" t="str">
        <f>Clef_répartition[[#This Row],[Code association]]&amp;"_"&amp;Clef_répartition[[#This Row],[Nom association]]</f>
        <v>CREB_Connexion des Réseaux d'Eau communaux de la rive droite de la Broye</v>
      </c>
      <c r="E4783">
        <f>COUNTIFS(D$2:D4783,Clef_répartition[[#This Row],[Code_Nom]],J$2:J4783,Clef_répartition[[#This Row],[Année]])</f>
        <v>3</v>
      </c>
      <c r="F4783">
        <f>IF(Clef_répartition[[#This Row],[Code_Nom]]=D4782,F4782-1,(COUNTIFS(Clef_répartition[Code_Nom],Clef_répartition[[#This Row],[Code_Nom]],Clef_répartition[Année],Clef_répartition[[#This Row],[Année]])))</f>
        <v>1</v>
      </c>
      <c r="G4783" t="str">
        <f>Clef_répartition[[#This Row],[Code_Nom]]&amp;"_"&amp;Clef_répartition[[#This Row],[Nombre]]&amp;"_"&amp;Clef_répartition[[#This Row],[Année]]</f>
        <v>CREB_Connexion des Réseaux d'Eau communaux de la rive droite de la Broye_3_2018</v>
      </c>
      <c r="H4783">
        <v>5830</v>
      </c>
      <c r="I4783" t="s">
        <v>285</v>
      </c>
      <c r="J4783">
        <v>2018</v>
      </c>
      <c r="K4783">
        <v>4.1799999999999997E-2</v>
      </c>
    </row>
    <row r="4784" spans="1:11" x14ac:dyDescent="0.25">
      <c r="A4784" t="s">
        <v>722</v>
      </c>
      <c r="B4784" t="s">
        <v>604</v>
      </c>
      <c r="C4784" t="s">
        <v>605</v>
      </c>
      <c r="D4784" t="str">
        <f>Clef_répartition[[#This Row],[Code association]]&amp;"_"&amp;Clef_répartition[[#This Row],[Nom association]]</f>
        <v>EMB_Epuration Moyenne Broye</v>
      </c>
      <c r="E4784">
        <f>COUNTIFS(D$2:D4784,Clef_répartition[[#This Row],[Code_Nom]],J$2:J4784,Clef_répartition[[#This Row],[Année]])</f>
        <v>1</v>
      </c>
      <c r="F4784">
        <f>IF(Clef_répartition[[#This Row],[Code_Nom]]=D4783,F4783-1,(COUNTIFS(Clef_répartition[Code_Nom],Clef_répartition[[#This Row],[Code_Nom]],Clef_répartition[Année],Clef_répartition[[#This Row],[Année]])))</f>
        <v>22</v>
      </c>
      <c r="G4784" t="str">
        <f>Clef_répartition[[#This Row],[Code_Nom]]&amp;"_"&amp;Clef_répartition[[#This Row],[Nombre]]&amp;"_"&amp;Clef_répartition[[#This Row],[Année]]</f>
        <v>EMB_Epuration Moyenne Broye_1_2018</v>
      </c>
      <c r="H4784">
        <v>5663</v>
      </c>
      <c r="I4784" t="s">
        <v>45</v>
      </c>
      <c r="J4784">
        <v>2018</v>
      </c>
      <c r="K4784">
        <v>0</v>
      </c>
    </row>
    <row r="4785" spans="1:11" x14ac:dyDescent="0.25">
      <c r="A4785" t="s">
        <v>722</v>
      </c>
      <c r="B4785" t="s">
        <v>604</v>
      </c>
      <c r="C4785" t="s">
        <v>605</v>
      </c>
      <c r="D4785" t="str">
        <f>Clef_répartition[[#This Row],[Code association]]&amp;"_"&amp;Clef_répartition[[#This Row],[Nom association]]</f>
        <v>EMB_Epuration Moyenne Broye</v>
      </c>
      <c r="E4785">
        <f>COUNTIFS(D$2:D4785,Clef_répartition[[#This Row],[Code_Nom]],J$2:J4785,Clef_répartition[[#This Row],[Année]])</f>
        <v>2</v>
      </c>
      <c r="F4785">
        <f>IF(Clef_répartition[[#This Row],[Code_Nom]]=D4784,F4784-1,(COUNTIFS(Clef_répartition[Code_Nom],Clef_répartition[[#This Row],[Code_Nom]],Clef_répartition[Année],Clef_répartition[[#This Row],[Année]])))</f>
        <v>21</v>
      </c>
      <c r="G4785" t="str">
        <f>Clef_répartition[[#This Row],[Code_Nom]]&amp;"_"&amp;Clef_répartition[[#This Row],[Nombre]]&amp;"_"&amp;Clef_répartition[[#This Row],[Année]]</f>
        <v>EMB_Epuration Moyenne Broye_2_2018</v>
      </c>
      <c r="H4785">
        <v>5665</v>
      </c>
      <c r="I4785" t="s">
        <v>57</v>
      </c>
      <c r="J4785">
        <v>2018</v>
      </c>
      <c r="K4785">
        <v>0</v>
      </c>
    </row>
    <row r="4786" spans="1:11" x14ac:dyDescent="0.25">
      <c r="A4786" t="s">
        <v>722</v>
      </c>
      <c r="B4786" t="s">
        <v>604</v>
      </c>
      <c r="C4786" t="s">
        <v>605</v>
      </c>
      <c r="D4786" t="str">
        <f>Clef_répartition[[#This Row],[Code association]]&amp;"_"&amp;Clef_répartition[[#This Row],[Nom association]]</f>
        <v>EMB_Epuration Moyenne Broye</v>
      </c>
      <c r="E4786">
        <f>COUNTIFS(D$2:D4786,Clef_répartition[[#This Row],[Code_Nom]],J$2:J4786,Clef_répartition[[#This Row],[Année]])</f>
        <v>3</v>
      </c>
      <c r="F4786">
        <f>IF(Clef_répartition[[#This Row],[Code_Nom]]=D4785,F4785-1,(COUNTIFS(Clef_répartition[Code_Nom],Clef_répartition[[#This Row],[Code_Nom]],Clef_répartition[Année],Clef_répartition[[#This Row],[Année]])))</f>
        <v>20</v>
      </c>
      <c r="G4786" t="str">
        <f>Clef_répartition[[#This Row],[Code_Nom]]&amp;"_"&amp;Clef_répartition[[#This Row],[Nombre]]&amp;"_"&amp;Clef_répartition[[#This Row],[Année]]</f>
        <v>EMB_Epuration Moyenne Broye_3_2018</v>
      </c>
      <c r="H4786">
        <v>5785</v>
      </c>
      <c r="I4786" t="s">
        <v>74</v>
      </c>
      <c r="J4786">
        <v>2018</v>
      </c>
      <c r="K4786">
        <v>0</v>
      </c>
    </row>
    <row r="4787" spans="1:11" x14ac:dyDescent="0.25">
      <c r="A4787" t="s">
        <v>722</v>
      </c>
      <c r="B4787" t="s">
        <v>604</v>
      </c>
      <c r="C4787" t="s">
        <v>605</v>
      </c>
      <c r="D4787" t="str">
        <f>Clef_répartition[[#This Row],[Code association]]&amp;"_"&amp;Clef_répartition[[#This Row],[Nom association]]</f>
        <v>EMB_Epuration Moyenne Broye</v>
      </c>
      <c r="E4787">
        <f>COUNTIFS(D$2:D4787,Clef_répartition[[#This Row],[Code_Nom]],J$2:J4787,Clef_répartition[[#This Row],[Année]])</f>
        <v>4</v>
      </c>
      <c r="F4787">
        <f>IF(Clef_répartition[[#This Row],[Code_Nom]]=D4786,F4786-1,(COUNTIFS(Clef_répartition[Code_Nom],Clef_répartition[[#This Row],[Code_Nom]],Clef_répartition[Année],Clef_répartition[[#This Row],[Année]])))</f>
        <v>19</v>
      </c>
      <c r="G4787" t="str">
        <f>Clef_répartition[[#This Row],[Code_Nom]]&amp;"_"&amp;Clef_répartition[[#This Row],[Nombre]]&amp;"_"&amp;Clef_répartition[[#This Row],[Année]]</f>
        <v>EMB_Epuration Moyenne Broye_4_2018</v>
      </c>
      <c r="H4787">
        <v>5669</v>
      </c>
      <c r="I4787" t="s">
        <v>89</v>
      </c>
      <c r="J4787">
        <v>2018</v>
      </c>
      <c r="K4787">
        <v>0</v>
      </c>
    </row>
    <row r="4788" spans="1:11" x14ac:dyDescent="0.25">
      <c r="A4788" t="s">
        <v>722</v>
      </c>
      <c r="B4788" t="s">
        <v>604</v>
      </c>
      <c r="C4788" t="s">
        <v>605</v>
      </c>
      <c r="D4788" t="str">
        <f>Clef_répartition[[#This Row],[Code association]]&amp;"_"&amp;Clef_répartition[[#This Row],[Nom association]]</f>
        <v>EMB_Epuration Moyenne Broye</v>
      </c>
      <c r="E4788">
        <f>COUNTIFS(D$2:D4788,Clef_répartition[[#This Row],[Code_Nom]],J$2:J4788,Clef_répartition[[#This Row],[Année]])</f>
        <v>5</v>
      </c>
      <c r="F4788">
        <f>IF(Clef_répartition[[#This Row],[Code_Nom]]=D4787,F4787-1,(COUNTIFS(Clef_répartition[Code_Nom],Clef_répartition[[#This Row],[Code_Nom]],Clef_répartition[Année],Clef_répartition[[#This Row],[Année]])))</f>
        <v>18</v>
      </c>
      <c r="G4788" t="str">
        <f>Clef_répartition[[#This Row],[Code_Nom]]&amp;"_"&amp;Clef_répartition[[#This Row],[Nombre]]&amp;"_"&amp;Clef_répartition[[#This Row],[Année]]</f>
        <v>EMB_Epuration Moyenne Broye_5_2018</v>
      </c>
      <c r="H4788">
        <v>5671</v>
      </c>
      <c r="I4788" t="s">
        <v>95</v>
      </c>
      <c r="J4788">
        <v>2018</v>
      </c>
      <c r="K4788">
        <v>0</v>
      </c>
    </row>
    <row r="4789" spans="1:11" x14ac:dyDescent="0.25">
      <c r="A4789" t="s">
        <v>722</v>
      </c>
      <c r="B4789" t="s">
        <v>604</v>
      </c>
      <c r="C4789" t="s">
        <v>605</v>
      </c>
      <c r="D4789" t="str">
        <f>Clef_répartition[[#This Row],[Code association]]&amp;"_"&amp;Clef_répartition[[#This Row],[Nom association]]</f>
        <v>EMB_Epuration Moyenne Broye</v>
      </c>
      <c r="E4789">
        <f>COUNTIFS(D$2:D4789,Clef_répartition[[#This Row],[Code_Nom]],J$2:J4789,Clef_répartition[[#This Row],[Année]])</f>
        <v>6</v>
      </c>
      <c r="F4789">
        <f>IF(Clef_répartition[[#This Row],[Code_Nom]]=D4788,F4788-1,(COUNTIFS(Clef_répartition[Code_Nom],Clef_répartition[[#This Row],[Code_Nom]],Clef_répartition[Année],Clef_répartition[[#This Row],[Année]])))</f>
        <v>17</v>
      </c>
      <c r="G4789" t="str">
        <f>Clef_répartition[[#This Row],[Code_Nom]]&amp;"_"&amp;Clef_répartition[[#This Row],[Nombre]]&amp;"_"&amp;Clef_répartition[[#This Row],[Année]]</f>
        <v>EMB_Epuration Moyenne Broye_6_2018</v>
      </c>
      <c r="H4789">
        <v>5673</v>
      </c>
      <c r="I4789" t="s">
        <v>137</v>
      </c>
      <c r="J4789">
        <v>2018</v>
      </c>
      <c r="K4789">
        <v>0</v>
      </c>
    </row>
    <row r="4790" spans="1:11" x14ac:dyDescent="0.25">
      <c r="A4790" t="s">
        <v>722</v>
      </c>
      <c r="B4790" t="s">
        <v>604</v>
      </c>
      <c r="C4790" t="s">
        <v>605</v>
      </c>
      <c r="D4790" t="str">
        <f>Clef_répartition[[#This Row],[Code association]]&amp;"_"&amp;Clef_répartition[[#This Row],[Nom association]]</f>
        <v>EMB_Epuration Moyenne Broye</v>
      </c>
      <c r="E4790">
        <f>COUNTIFS(D$2:D4790,Clef_répartition[[#This Row],[Code_Nom]],J$2:J4790,Clef_répartition[[#This Row],[Année]])</f>
        <v>7</v>
      </c>
      <c r="F4790">
        <f>IF(Clef_répartition[[#This Row],[Code_Nom]]=D4789,F4789-1,(COUNTIFS(Clef_répartition[Code_Nom],Clef_répartition[[#This Row],[Code_Nom]],Clef_répartition[Année],Clef_répartition[[#This Row],[Année]])))</f>
        <v>16</v>
      </c>
      <c r="G4790" t="str">
        <f>Clef_répartition[[#This Row],[Code_Nom]]&amp;"_"&amp;Clef_répartition[[#This Row],[Nombre]]&amp;"_"&amp;Clef_répartition[[#This Row],[Année]]</f>
        <v>EMB_Epuration Moyenne Broye_7_2018</v>
      </c>
      <c r="H4790">
        <v>5806</v>
      </c>
      <c r="I4790" t="s">
        <v>140</v>
      </c>
      <c r="J4790">
        <v>2018</v>
      </c>
      <c r="K4790">
        <v>0</v>
      </c>
    </row>
    <row r="4791" spans="1:11" x14ac:dyDescent="0.25">
      <c r="A4791" t="s">
        <v>722</v>
      </c>
      <c r="B4791" t="s">
        <v>604</v>
      </c>
      <c r="C4791" t="s">
        <v>605</v>
      </c>
      <c r="D4791" t="str">
        <f>Clef_répartition[[#This Row],[Code association]]&amp;"_"&amp;Clef_répartition[[#This Row],[Nom association]]</f>
        <v>EMB_Epuration Moyenne Broye</v>
      </c>
      <c r="E4791">
        <f>COUNTIFS(D$2:D4791,Clef_répartition[[#This Row],[Code_Nom]],J$2:J4791,Clef_répartition[[#This Row],[Année]])</f>
        <v>8</v>
      </c>
      <c r="F4791">
        <f>IF(Clef_répartition[[#This Row],[Code_Nom]]=D4790,F4790-1,(COUNTIFS(Clef_répartition[Code_Nom],Clef_répartition[[#This Row],[Code_Nom]],Clef_répartition[Année],Clef_répartition[[#This Row],[Année]])))</f>
        <v>15</v>
      </c>
      <c r="G4791" t="str">
        <f>Clef_répartition[[#This Row],[Code_Nom]]&amp;"_"&amp;Clef_répartition[[#This Row],[Nombre]]&amp;"_"&amp;Clef_répartition[[#This Row],[Année]]</f>
        <v>EMB_Epuration Moyenne Broye_8_2018</v>
      </c>
      <c r="H4791">
        <v>5674</v>
      </c>
      <c r="I4791" t="s">
        <v>163</v>
      </c>
      <c r="J4791">
        <v>2018</v>
      </c>
      <c r="K4791">
        <v>0</v>
      </c>
    </row>
    <row r="4792" spans="1:11" x14ac:dyDescent="0.25">
      <c r="A4792" t="s">
        <v>722</v>
      </c>
      <c r="B4792" t="s">
        <v>604</v>
      </c>
      <c r="C4792" t="s">
        <v>605</v>
      </c>
      <c r="D4792" t="str">
        <f>Clef_répartition[[#This Row],[Code association]]&amp;"_"&amp;Clef_répartition[[#This Row],[Nom association]]</f>
        <v>EMB_Epuration Moyenne Broye</v>
      </c>
      <c r="E4792">
        <f>COUNTIFS(D$2:D4792,Clef_répartition[[#This Row],[Code_Nom]],J$2:J4792,Clef_répartition[[#This Row],[Année]])</f>
        <v>9</v>
      </c>
      <c r="F4792">
        <f>IF(Clef_répartition[[#This Row],[Code_Nom]]=D4791,F4791-1,(COUNTIFS(Clef_répartition[Code_Nom],Clef_répartition[[#This Row],[Code_Nom]],Clef_répartition[Année],Clef_répartition[[#This Row],[Année]])))</f>
        <v>14</v>
      </c>
      <c r="G4792" t="str">
        <f>Clef_répartition[[#This Row],[Code_Nom]]&amp;"_"&amp;Clef_répartition[[#This Row],[Nombre]]&amp;"_"&amp;Clef_répartition[[#This Row],[Année]]</f>
        <v>EMB_Epuration Moyenne Broye_9_2018</v>
      </c>
      <c r="H4792">
        <v>5675</v>
      </c>
      <c r="I4792" t="s">
        <v>164</v>
      </c>
      <c r="J4792">
        <v>2018</v>
      </c>
      <c r="K4792">
        <v>0</v>
      </c>
    </row>
    <row r="4793" spans="1:11" x14ac:dyDescent="0.25">
      <c r="A4793" t="s">
        <v>722</v>
      </c>
      <c r="B4793" t="s">
        <v>604</v>
      </c>
      <c r="C4793" t="s">
        <v>605</v>
      </c>
      <c r="D4793" t="str">
        <f>Clef_répartition[[#This Row],[Code association]]&amp;"_"&amp;Clef_répartition[[#This Row],[Nom association]]</f>
        <v>EMB_Epuration Moyenne Broye</v>
      </c>
      <c r="E4793">
        <f>COUNTIFS(D$2:D4793,Clef_répartition[[#This Row],[Code_Nom]],J$2:J4793,Clef_répartition[[#This Row],[Année]])</f>
        <v>10</v>
      </c>
      <c r="F4793">
        <f>IF(Clef_répartition[[#This Row],[Code_Nom]]=D4792,F4792-1,(COUNTIFS(Clef_répartition[Code_Nom],Clef_répartition[[#This Row],[Code_Nom]],Clef_répartition[Année],Clef_répartition[[#This Row],[Année]])))</f>
        <v>13</v>
      </c>
      <c r="G4793" t="str">
        <f>Clef_répartition[[#This Row],[Code_Nom]]&amp;"_"&amp;Clef_répartition[[#This Row],[Nombre]]&amp;"_"&amp;Clef_répartition[[#This Row],[Année]]</f>
        <v>EMB_Epuration Moyenne Broye_10_2018</v>
      </c>
      <c r="H4793">
        <v>5693</v>
      </c>
      <c r="I4793" t="s">
        <v>184</v>
      </c>
      <c r="J4793">
        <v>2018</v>
      </c>
      <c r="K4793">
        <v>0</v>
      </c>
    </row>
    <row r="4794" spans="1:11" x14ac:dyDescent="0.25">
      <c r="A4794" t="s">
        <v>722</v>
      </c>
      <c r="B4794" t="s">
        <v>604</v>
      </c>
      <c r="C4794" t="s">
        <v>605</v>
      </c>
      <c r="D4794" t="str">
        <f>Clef_répartition[[#This Row],[Code association]]&amp;"_"&amp;Clef_répartition[[#This Row],[Nom association]]</f>
        <v>EMB_Epuration Moyenne Broye</v>
      </c>
      <c r="E4794">
        <f>COUNTIFS(D$2:D4794,Clef_répartition[[#This Row],[Code_Nom]],J$2:J4794,Clef_répartition[[#This Row],[Année]])</f>
        <v>11</v>
      </c>
      <c r="F4794">
        <f>IF(Clef_répartition[[#This Row],[Code_Nom]]=D4793,F4793-1,(COUNTIFS(Clef_répartition[Code_Nom],Clef_répartition[[#This Row],[Code_Nom]],Clef_répartition[Année],Clef_répartition[[#This Row],[Année]])))</f>
        <v>12</v>
      </c>
      <c r="G4794" t="str">
        <f>Clef_répartition[[#This Row],[Code_Nom]]&amp;"_"&amp;Clef_répartition[[#This Row],[Nombre]]&amp;"_"&amp;Clef_répartition[[#This Row],[Année]]</f>
        <v>EMB_Epuration Moyenne Broye_11_2018</v>
      </c>
      <c r="H4794">
        <v>5792</v>
      </c>
      <c r="I4794" t="s">
        <v>187</v>
      </c>
      <c r="J4794">
        <v>2018</v>
      </c>
      <c r="K4794">
        <v>0</v>
      </c>
    </row>
    <row r="4795" spans="1:11" x14ac:dyDescent="0.25">
      <c r="A4795" t="s">
        <v>722</v>
      </c>
      <c r="B4795" t="s">
        <v>604</v>
      </c>
      <c r="C4795" t="s">
        <v>605</v>
      </c>
      <c r="D4795" t="str">
        <f>Clef_répartition[[#This Row],[Code association]]&amp;"_"&amp;Clef_répartition[[#This Row],[Nom association]]</f>
        <v>EMB_Epuration Moyenne Broye</v>
      </c>
      <c r="E4795">
        <f>COUNTIFS(D$2:D4795,Clef_répartition[[#This Row],[Code_Nom]],J$2:J4795,Clef_répartition[[#This Row],[Année]])</f>
        <v>12</v>
      </c>
      <c r="F4795">
        <f>IF(Clef_répartition[[#This Row],[Code_Nom]]=D4794,F4794-1,(COUNTIFS(Clef_répartition[Code_Nom],Clef_répartition[[#This Row],[Code_Nom]],Clef_répartition[Année],Clef_répartition[[#This Row],[Année]])))</f>
        <v>11</v>
      </c>
      <c r="G4795" t="str">
        <f>Clef_répartition[[#This Row],[Code_Nom]]&amp;"_"&amp;Clef_répartition[[#This Row],[Nombre]]&amp;"_"&amp;Clef_répartition[[#This Row],[Année]]</f>
        <v>EMB_Epuration Moyenne Broye_12_2018</v>
      </c>
      <c r="H4795">
        <v>5678</v>
      </c>
      <c r="I4795" t="s">
        <v>192</v>
      </c>
      <c r="J4795">
        <v>2018</v>
      </c>
      <c r="K4795">
        <v>0</v>
      </c>
    </row>
    <row r="4796" spans="1:11" x14ac:dyDescent="0.25">
      <c r="A4796" t="s">
        <v>722</v>
      </c>
      <c r="B4796" t="s">
        <v>604</v>
      </c>
      <c r="C4796" t="s">
        <v>605</v>
      </c>
      <c r="D4796" t="str">
        <f>Clef_répartition[[#This Row],[Code association]]&amp;"_"&amp;Clef_répartition[[#This Row],[Nom association]]</f>
        <v>EMB_Epuration Moyenne Broye</v>
      </c>
      <c r="E4796">
        <f>COUNTIFS(D$2:D4796,Clef_répartition[[#This Row],[Code_Nom]],J$2:J4796,Clef_répartition[[#This Row],[Année]])</f>
        <v>13</v>
      </c>
      <c r="F4796">
        <f>IF(Clef_répartition[[#This Row],[Code_Nom]]=D4795,F4795-1,(COUNTIFS(Clef_répartition[Code_Nom],Clef_répartition[[#This Row],[Code_Nom]],Clef_répartition[Année],Clef_répartition[[#This Row],[Année]])))</f>
        <v>10</v>
      </c>
      <c r="G4796" t="str">
        <f>Clef_répartition[[#This Row],[Code_Nom]]&amp;"_"&amp;Clef_répartition[[#This Row],[Nombre]]&amp;"_"&amp;Clef_répartition[[#This Row],[Année]]</f>
        <v>EMB_Epuration Moyenne Broye_13_2018</v>
      </c>
      <c r="H4796">
        <v>5683</v>
      </c>
      <c r="I4796" t="s">
        <v>222</v>
      </c>
      <c r="J4796">
        <v>2018</v>
      </c>
      <c r="K4796">
        <v>0</v>
      </c>
    </row>
    <row r="4797" spans="1:11" x14ac:dyDescent="0.25">
      <c r="A4797" t="s">
        <v>722</v>
      </c>
      <c r="B4797" t="s">
        <v>604</v>
      </c>
      <c r="C4797" t="s">
        <v>605</v>
      </c>
      <c r="D4797" t="str">
        <f>Clef_répartition[[#This Row],[Code association]]&amp;"_"&amp;Clef_répartition[[#This Row],[Nom association]]</f>
        <v>EMB_Epuration Moyenne Broye</v>
      </c>
      <c r="E4797">
        <f>COUNTIFS(D$2:D4797,Clef_répartition[[#This Row],[Code_Nom]],J$2:J4797,Clef_répartition[[#This Row],[Année]])</f>
        <v>14</v>
      </c>
      <c r="F4797">
        <f>IF(Clef_répartition[[#This Row],[Code_Nom]]=D4796,F4796-1,(COUNTIFS(Clef_répartition[Code_Nom],Clef_répartition[[#This Row],[Code_Nom]],Clef_répartition[Année],Clef_répartition[[#This Row],[Année]])))</f>
        <v>9</v>
      </c>
      <c r="G4797" t="str">
        <f>Clef_répartition[[#This Row],[Code_Nom]]&amp;"_"&amp;Clef_répartition[[#This Row],[Nombre]]&amp;"_"&amp;Clef_répartition[[#This Row],[Année]]</f>
        <v>EMB_Epuration Moyenne Broye_14_2018</v>
      </c>
      <c r="H4797">
        <v>5798</v>
      </c>
      <c r="I4797" t="s">
        <v>236</v>
      </c>
      <c r="J4797">
        <v>2018</v>
      </c>
      <c r="K4797">
        <v>0</v>
      </c>
    </row>
    <row r="4798" spans="1:11" x14ac:dyDescent="0.25">
      <c r="A4798" t="s">
        <v>722</v>
      </c>
      <c r="B4798" t="s">
        <v>604</v>
      </c>
      <c r="C4798" t="s">
        <v>605</v>
      </c>
      <c r="D4798" t="str">
        <f>Clef_répartition[[#This Row],[Code association]]&amp;"_"&amp;Clef_répartition[[#This Row],[Nom association]]</f>
        <v>EMB_Epuration Moyenne Broye</v>
      </c>
      <c r="E4798">
        <f>COUNTIFS(D$2:D4798,Clef_répartition[[#This Row],[Code_Nom]],J$2:J4798,Clef_répartition[[#This Row],[Année]])</f>
        <v>15</v>
      </c>
      <c r="F4798">
        <f>IF(Clef_répartition[[#This Row],[Code_Nom]]=D4797,F4797-1,(COUNTIFS(Clef_répartition[Code_Nom],Clef_répartition[[#This Row],[Code_Nom]],Clef_répartition[Année],Clef_répartition[[#This Row],[Année]])))</f>
        <v>8</v>
      </c>
      <c r="G4798" t="str">
        <f>Clef_répartition[[#This Row],[Code_Nom]]&amp;"_"&amp;Clef_répartition[[#This Row],[Nombre]]&amp;"_"&amp;Clef_répartition[[#This Row],[Année]]</f>
        <v>EMB_Epuration Moyenne Broye_15_2018</v>
      </c>
      <c r="H4798">
        <v>5684</v>
      </c>
      <c r="I4798" t="s">
        <v>237</v>
      </c>
      <c r="J4798">
        <v>2018</v>
      </c>
      <c r="K4798">
        <v>0</v>
      </c>
    </row>
    <row r="4799" spans="1:11" x14ac:dyDescent="0.25">
      <c r="A4799" t="s">
        <v>722</v>
      </c>
      <c r="B4799" t="s">
        <v>604</v>
      </c>
      <c r="C4799" t="s">
        <v>605</v>
      </c>
      <c r="D4799" t="str">
        <f>Clef_répartition[[#This Row],[Code association]]&amp;"_"&amp;Clef_répartition[[#This Row],[Nom association]]</f>
        <v>EMB_Epuration Moyenne Broye</v>
      </c>
      <c r="E4799">
        <f>COUNTIFS(D$2:D4799,Clef_répartition[[#This Row],[Code_Nom]],J$2:J4799,Clef_répartition[[#This Row],[Année]])</f>
        <v>16</v>
      </c>
      <c r="F4799">
        <f>IF(Clef_répartition[[#This Row],[Code_Nom]]=D4798,F4798-1,(COUNTIFS(Clef_répartition[Code_Nom],Clef_répartition[[#This Row],[Code_Nom]],Clef_répartition[Année],Clef_répartition[[#This Row],[Année]])))</f>
        <v>7</v>
      </c>
      <c r="G4799" t="str">
        <f>Clef_répartition[[#This Row],[Code_Nom]]&amp;"_"&amp;Clef_répartition[[#This Row],[Nombre]]&amp;"_"&amp;Clef_répartition[[#This Row],[Année]]</f>
        <v>EMB_Epuration Moyenne Broye_16_2018</v>
      </c>
      <c r="H4799">
        <v>5688</v>
      </c>
      <c r="I4799" t="s">
        <v>260</v>
      </c>
      <c r="J4799">
        <v>2018</v>
      </c>
      <c r="K4799">
        <v>0</v>
      </c>
    </row>
    <row r="4800" spans="1:11" x14ac:dyDescent="0.25">
      <c r="A4800" t="s">
        <v>722</v>
      </c>
      <c r="B4800" t="s">
        <v>604</v>
      </c>
      <c r="C4800" t="s">
        <v>605</v>
      </c>
      <c r="D4800" t="str">
        <f>Clef_répartition[[#This Row],[Code association]]&amp;"_"&amp;Clef_répartition[[#This Row],[Nom association]]</f>
        <v>EMB_Epuration Moyenne Broye</v>
      </c>
      <c r="E4800">
        <f>COUNTIFS(D$2:D4800,Clef_répartition[[#This Row],[Code_Nom]],J$2:J4800,Clef_répartition[[#This Row],[Année]])</f>
        <v>17</v>
      </c>
      <c r="F4800">
        <f>IF(Clef_répartition[[#This Row],[Code_Nom]]=D4799,F4799-1,(COUNTIFS(Clef_répartition[Code_Nom],Clef_répartition[[#This Row],[Code_Nom]],Clef_répartition[Année],Clef_répartition[[#This Row],[Année]])))</f>
        <v>6</v>
      </c>
      <c r="G4800" t="str">
        <f>Clef_répartition[[#This Row],[Code_Nom]]&amp;"_"&amp;Clef_répartition[[#This Row],[Nombre]]&amp;"_"&amp;Clef_répartition[[#This Row],[Année]]</f>
        <v>EMB_Epuration Moyenne Broye_17_2018</v>
      </c>
      <c r="H4800">
        <v>5827</v>
      </c>
      <c r="I4800" t="s">
        <v>266</v>
      </c>
      <c r="J4800">
        <v>2018</v>
      </c>
      <c r="K4800">
        <v>0</v>
      </c>
    </row>
    <row r="4801" spans="1:11" x14ac:dyDescent="0.25">
      <c r="A4801" t="s">
        <v>722</v>
      </c>
      <c r="B4801" t="s">
        <v>604</v>
      </c>
      <c r="C4801" t="s">
        <v>605</v>
      </c>
      <c r="D4801" t="str">
        <f>Clef_répartition[[#This Row],[Code association]]&amp;"_"&amp;Clef_répartition[[#This Row],[Nom association]]</f>
        <v>EMB_Epuration Moyenne Broye</v>
      </c>
      <c r="E4801">
        <f>COUNTIFS(D$2:D4801,Clef_répartition[[#This Row],[Code_Nom]],J$2:J4801,Clef_répartition[[#This Row],[Année]])</f>
        <v>18</v>
      </c>
      <c r="F4801">
        <f>IF(Clef_répartition[[#This Row],[Code_Nom]]=D4800,F4800-1,(COUNTIFS(Clef_répartition[Code_Nom],Clef_répartition[[#This Row],[Code_Nom]],Clef_répartition[Année],Clef_répartition[[#This Row],[Année]])))</f>
        <v>5</v>
      </c>
      <c r="G4801" t="str">
        <f>Clef_répartition[[#This Row],[Code_Nom]]&amp;"_"&amp;Clef_répartition[[#This Row],[Nombre]]&amp;"_"&amp;Clef_répartition[[#This Row],[Année]]</f>
        <v>EMB_Epuration Moyenne Broye_18_2018</v>
      </c>
      <c r="H4801">
        <v>5831</v>
      </c>
      <c r="I4801" t="s">
        <v>270</v>
      </c>
      <c r="J4801">
        <v>2018</v>
      </c>
      <c r="K4801">
        <v>0</v>
      </c>
    </row>
    <row r="4802" spans="1:11" x14ac:dyDescent="0.25">
      <c r="A4802" t="s">
        <v>722</v>
      </c>
      <c r="B4802" t="s">
        <v>604</v>
      </c>
      <c r="C4802" t="s">
        <v>605</v>
      </c>
      <c r="D4802" t="str">
        <f>Clef_répartition[[#This Row],[Code association]]&amp;"_"&amp;Clef_répartition[[#This Row],[Nom association]]</f>
        <v>EMB_Epuration Moyenne Broye</v>
      </c>
      <c r="E4802">
        <f>COUNTIFS(D$2:D4802,Clef_répartition[[#This Row],[Code_Nom]],J$2:J4802,Clef_répartition[[#This Row],[Année]])</f>
        <v>19</v>
      </c>
      <c r="F4802">
        <f>IF(Clef_répartition[[#This Row],[Code_Nom]]=D4801,F4801-1,(COUNTIFS(Clef_répartition[Code_Nom],Clef_répartition[[#This Row],[Code_Nom]],Clef_répartition[Année],Clef_répartition[[#This Row],[Année]])))</f>
        <v>4</v>
      </c>
      <c r="G4802" t="str">
        <f>Clef_répartition[[#This Row],[Code_Nom]]&amp;"_"&amp;Clef_répartition[[#This Row],[Nombre]]&amp;"_"&amp;Clef_répartition[[#This Row],[Année]]</f>
        <v>EMB_Epuration Moyenne Broye_19_2018</v>
      </c>
      <c r="H4802">
        <v>5690</v>
      </c>
      <c r="I4802" t="s">
        <v>281</v>
      </c>
      <c r="J4802">
        <v>2018</v>
      </c>
      <c r="K4802">
        <v>0</v>
      </c>
    </row>
    <row r="4803" spans="1:11" x14ac:dyDescent="0.25">
      <c r="A4803" t="s">
        <v>722</v>
      </c>
      <c r="B4803" t="s">
        <v>604</v>
      </c>
      <c r="C4803" t="s">
        <v>605</v>
      </c>
      <c r="D4803" t="str">
        <f>Clef_répartition[[#This Row],[Code association]]&amp;"_"&amp;Clef_répartition[[#This Row],[Nom association]]</f>
        <v>EMB_Epuration Moyenne Broye</v>
      </c>
      <c r="E4803">
        <f>COUNTIFS(D$2:D4803,Clef_répartition[[#This Row],[Code_Nom]],J$2:J4803,Clef_répartition[[#This Row],[Année]])</f>
        <v>20</v>
      </c>
      <c r="F4803">
        <f>IF(Clef_répartition[[#This Row],[Code_Nom]]=D4802,F4802-1,(COUNTIFS(Clef_répartition[Code_Nom],Clef_répartition[[#This Row],[Code_Nom]],Clef_répartition[Année],Clef_répartition[[#This Row],[Année]])))</f>
        <v>3</v>
      </c>
      <c r="G4803" t="str">
        <f>Clef_répartition[[#This Row],[Code_Nom]]&amp;"_"&amp;Clef_répartition[[#This Row],[Nombre]]&amp;"_"&amp;Clef_répartition[[#This Row],[Année]]</f>
        <v>EMB_Epuration Moyenne Broye_20_2018</v>
      </c>
      <c r="H4803">
        <v>5830</v>
      </c>
      <c r="I4803" t="s">
        <v>285</v>
      </c>
      <c r="J4803">
        <v>2018</v>
      </c>
      <c r="K4803">
        <v>0</v>
      </c>
    </row>
    <row r="4804" spans="1:11" x14ac:dyDescent="0.25">
      <c r="A4804" t="s">
        <v>722</v>
      </c>
      <c r="B4804" t="s">
        <v>604</v>
      </c>
      <c r="C4804" t="s">
        <v>605</v>
      </c>
      <c r="D4804" t="str">
        <f>Clef_répartition[[#This Row],[Code association]]&amp;"_"&amp;Clef_répartition[[#This Row],[Nom association]]</f>
        <v>EMB_Epuration Moyenne Broye</v>
      </c>
      <c r="E4804">
        <f>COUNTIFS(D$2:D4804,Clef_répartition[[#This Row],[Code_Nom]],J$2:J4804,Clef_répartition[[#This Row],[Année]])</f>
        <v>21</v>
      </c>
      <c r="F4804">
        <f>IF(Clef_répartition[[#This Row],[Code_Nom]]=D4803,F4803-1,(COUNTIFS(Clef_répartition[Code_Nom],Clef_répartition[[#This Row],[Code_Nom]],Clef_répartition[Année],Clef_répartition[[#This Row],[Année]])))</f>
        <v>2</v>
      </c>
      <c r="G4804" t="str">
        <f>Clef_répartition[[#This Row],[Code_Nom]]&amp;"_"&amp;Clef_répartition[[#This Row],[Nombre]]&amp;"_"&amp;Clef_répartition[[#This Row],[Année]]</f>
        <v>EMB_Epuration Moyenne Broye_21_2018</v>
      </c>
      <c r="H4804">
        <v>5692</v>
      </c>
      <c r="I4804" t="s">
        <v>289</v>
      </c>
      <c r="J4804">
        <v>2018</v>
      </c>
      <c r="K4804">
        <v>0</v>
      </c>
    </row>
    <row r="4805" spans="1:11" x14ac:dyDescent="0.25">
      <c r="A4805" t="s">
        <v>722</v>
      </c>
      <c r="B4805" t="s">
        <v>604</v>
      </c>
      <c r="C4805" t="s">
        <v>605</v>
      </c>
      <c r="D4805" t="str">
        <f>Clef_répartition[[#This Row],[Code association]]&amp;"_"&amp;Clef_répartition[[#This Row],[Nom association]]</f>
        <v>EMB_Epuration Moyenne Broye</v>
      </c>
      <c r="E4805">
        <f>COUNTIFS(D$2:D4805,Clef_répartition[[#This Row],[Code_Nom]],J$2:J4805,Clef_répartition[[#This Row],[Année]])</f>
        <v>22</v>
      </c>
      <c r="F4805">
        <f>IF(Clef_répartition[[#This Row],[Code_Nom]]=D4804,F4804-1,(COUNTIFS(Clef_répartition[Code_Nom],Clef_répartition[[#This Row],[Code_Nom]],Clef_répartition[Année],Clef_répartition[[#This Row],[Année]])))</f>
        <v>1</v>
      </c>
      <c r="G4805" t="str">
        <f>Clef_répartition[[#This Row],[Code_Nom]]&amp;"_"&amp;Clef_répartition[[#This Row],[Nombre]]&amp;"_"&amp;Clef_répartition[[#This Row],[Année]]</f>
        <v>EMB_Epuration Moyenne Broye_22_2018</v>
      </c>
      <c r="H4805">
        <v>5803</v>
      </c>
      <c r="I4805" t="s">
        <v>294</v>
      </c>
      <c r="J4805">
        <v>2018</v>
      </c>
      <c r="K4805">
        <v>0</v>
      </c>
    </row>
    <row r="4806" spans="1:11" x14ac:dyDescent="0.25">
      <c r="A4806" t="s">
        <v>722</v>
      </c>
      <c r="B4806" t="s">
        <v>469</v>
      </c>
      <c r="C4806" t="s">
        <v>470</v>
      </c>
      <c r="D4806" t="str">
        <f>Clef_répartition[[#This Row],[Code association]]&amp;"_"&amp;Clef_répartition[[#This Row],[Nom association]]</f>
        <v>ENJEU_Enfance et Jeunesse - Association intercommunale de Rolle et environs</v>
      </c>
      <c r="E4806">
        <f>COUNTIFS(D$2:D4806,Clef_répartition[[#This Row],[Code_Nom]],J$2:J4806,Clef_répartition[[#This Row],[Année]])</f>
        <v>1</v>
      </c>
      <c r="F4806">
        <f>IF(Clef_répartition[[#This Row],[Code_Nom]]=D4805,F4805-1,(COUNTIFS(Clef_répartition[Code_Nom],Clef_répartition[[#This Row],[Code_Nom]],Clef_répartition[Année],Clef_répartition[[#This Row],[Année]])))</f>
        <v>12</v>
      </c>
      <c r="G4806" t="str">
        <f>Clef_répartition[[#This Row],[Code_Nom]]&amp;"_"&amp;Clef_répartition[[#This Row],[Nombre]]&amp;"_"&amp;Clef_répartition[[#This Row],[Année]]</f>
        <v>ENJEU_Enfance et Jeunesse - Association intercommunale de Rolle et environs_1_2018</v>
      </c>
      <c r="H4806">
        <v>5852</v>
      </c>
      <c r="I4806" t="s">
        <v>41</v>
      </c>
      <c r="J4806">
        <v>2018</v>
      </c>
      <c r="K4806">
        <v>3.1165221716558351E-2</v>
      </c>
    </row>
    <row r="4807" spans="1:11" x14ac:dyDescent="0.25">
      <c r="A4807" t="s">
        <v>722</v>
      </c>
      <c r="B4807" t="s">
        <v>469</v>
      </c>
      <c r="C4807" t="s">
        <v>470</v>
      </c>
      <c r="D4807" t="str">
        <f>Clef_répartition[[#This Row],[Code association]]&amp;"_"&amp;Clef_répartition[[#This Row],[Nom association]]</f>
        <v>ENJEU_Enfance et Jeunesse - Association intercommunale de Rolle et environs</v>
      </c>
      <c r="E4807">
        <f>COUNTIFS(D$2:D4807,Clef_répartition[[#This Row],[Code_Nom]],J$2:J4807,Clef_répartition[[#This Row],[Année]])</f>
        <v>2</v>
      </c>
      <c r="F4807">
        <f>IF(Clef_répartition[[#This Row],[Code_Nom]]=D4806,F4806-1,(COUNTIFS(Clef_répartition[Code_Nom],Clef_répartition[[#This Row],[Code_Nom]],Clef_répartition[Année],Clef_répartition[[#This Row],[Année]])))</f>
        <v>11</v>
      </c>
      <c r="G4807" t="str">
        <f>Clef_répartition[[#This Row],[Code_Nom]]&amp;"_"&amp;Clef_répartition[[#This Row],[Nombre]]&amp;"_"&amp;Clef_répartition[[#This Row],[Année]]</f>
        <v>ENJEU_Enfance et Jeunesse - Association intercommunale de Rolle et environs_2_2018</v>
      </c>
      <c r="H4807">
        <v>5853</v>
      </c>
      <c r="I4807" t="s">
        <v>42</v>
      </c>
      <c r="J4807">
        <v>2018</v>
      </c>
      <c r="K4807">
        <v>4.9758485785040829E-2</v>
      </c>
    </row>
    <row r="4808" spans="1:11" x14ac:dyDescent="0.25">
      <c r="A4808" t="s">
        <v>722</v>
      </c>
      <c r="B4808" t="s">
        <v>469</v>
      </c>
      <c r="C4808" t="s">
        <v>470</v>
      </c>
      <c r="D4808" t="str">
        <f>Clef_répartition[[#This Row],[Code association]]&amp;"_"&amp;Clef_répartition[[#This Row],[Nom association]]</f>
        <v>ENJEU_Enfance et Jeunesse - Association intercommunale de Rolle et environs</v>
      </c>
      <c r="E4808">
        <f>COUNTIFS(D$2:D4808,Clef_répartition[[#This Row],[Code_Nom]],J$2:J4808,Clef_répartition[[#This Row],[Année]])</f>
        <v>3</v>
      </c>
      <c r="F4808">
        <f>IF(Clef_répartition[[#This Row],[Code_Nom]]=D4807,F4807-1,(COUNTIFS(Clef_répartition[Code_Nom],Clef_répartition[[#This Row],[Code_Nom]],Clef_répartition[Année],Clef_répartition[[#This Row],[Année]])))</f>
        <v>10</v>
      </c>
      <c r="G4808" t="str">
        <f>Clef_répartition[[#This Row],[Code_Nom]]&amp;"_"&amp;Clef_répartition[[#This Row],[Nombre]]&amp;"_"&amp;Clef_répartition[[#This Row],[Année]]</f>
        <v>ENJEU_Enfance et Jeunesse - Association intercommunale de Rolle et environs_3_2018</v>
      </c>
      <c r="H4808">
        <v>5855</v>
      </c>
      <c r="I4808" t="s">
        <v>98</v>
      </c>
      <c r="J4808">
        <v>2018</v>
      </c>
      <c r="K4808">
        <v>4.2016806523960067E-2</v>
      </c>
    </row>
    <row r="4809" spans="1:11" x14ac:dyDescent="0.25">
      <c r="A4809" t="s">
        <v>722</v>
      </c>
      <c r="B4809" t="s">
        <v>469</v>
      </c>
      <c r="C4809" t="s">
        <v>470</v>
      </c>
      <c r="D4809" t="str">
        <f>Clef_répartition[[#This Row],[Code association]]&amp;"_"&amp;Clef_répartition[[#This Row],[Nom association]]</f>
        <v>ENJEU_Enfance et Jeunesse - Association intercommunale de Rolle et environs</v>
      </c>
      <c r="E4809">
        <f>COUNTIFS(D$2:D4809,Clef_répartition[[#This Row],[Code_Nom]],J$2:J4809,Clef_répartition[[#This Row],[Année]])</f>
        <v>4</v>
      </c>
      <c r="F4809">
        <f>IF(Clef_répartition[[#This Row],[Code_Nom]]=D4808,F4808-1,(COUNTIFS(Clef_répartition[Code_Nom],Clef_répartition[[#This Row],[Code_Nom]],Clef_répartition[Année],Clef_répartition[[#This Row],[Année]])))</f>
        <v>9</v>
      </c>
      <c r="G4809" t="str">
        <f>Clef_répartition[[#This Row],[Code_Nom]]&amp;"_"&amp;Clef_répartition[[#This Row],[Nombre]]&amp;"_"&amp;Clef_répartition[[#This Row],[Année]]</f>
        <v>ENJEU_Enfance et Jeunesse - Association intercommunale de Rolle et environs_4_2018</v>
      </c>
      <c r="H4809">
        <v>5856</v>
      </c>
      <c r="I4809" t="s">
        <v>106</v>
      </c>
      <c r="J4809">
        <v>2018</v>
      </c>
      <c r="K4809">
        <v>1.8196254724011977E-2</v>
      </c>
    </row>
    <row r="4810" spans="1:11" x14ac:dyDescent="0.25">
      <c r="A4810" t="s">
        <v>722</v>
      </c>
      <c r="B4810" t="s">
        <v>469</v>
      </c>
      <c r="C4810" t="s">
        <v>470</v>
      </c>
      <c r="D4810" t="str">
        <f>Clef_répartition[[#This Row],[Code association]]&amp;"_"&amp;Clef_répartition[[#This Row],[Nom association]]</f>
        <v>ENJEU_Enfance et Jeunesse - Association intercommunale de Rolle et environs</v>
      </c>
      <c r="E4810">
        <f>COUNTIFS(D$2:D4810,Clef_répartition[[#This Row],[Code_Nom]],J$2:J4810,Clef_répartition[[#This Row],[Année]])</f>
        <v>5</v>
      </c>
      <c r="F4810">
        <f>IF(Clef_répartition[[#This Row],[Code_Nom]]=D4809,F4809-1,(COUNTIFS(Clef_répartition[Code_Nom],Clef_répartition[[#This Row],[Code_Nom]],Clef_répartition[Année],Clef_répartition[[#This Row],[Année]])))</f>
        <v>8</v>
      </c>
      <c r="G4810" t="str">
        <f>Clef_répartition[[#This Row],[Code_Nom]]&amp;"_"&amp;Clef_répartition[[#This Row],[Nombre]]&amp;"_"&amp;Clef_répartition[[#This Row],[Année]]</f>
        <v>ENJEU_Enfance et Jeunesse - Association intercommunale de Rolle et environs_5_2018</v>
      </c>
      <c r="H4810">
        <v>5857</v>
      </c>
      <c r="I4810" t="s">
        <v>122</v>
      </c>
      <c r="J4810">
        <v>2018</v>
      </c>
      <c r="K4810">
        <v>8.7606696162789974E-2</v>
      </c>
    </row>
    <row r="4811" spans="1:11" x14ac:dyDescent="0.25">
      <c r="A4811" t="s">
        <v>722</v>
      </c>
      <c r="B4811" t="s">
        <v>469</v>
      </c>
      <c r="C4811" t="s">
        <v>470</v>
      </c>
      <c r="D4811" t="str">
        <f>Clef_répartition[[#This Row],[Code association]]&amp;"_"&amp;Clef_répartition[[#This Row],[Nom association]]</f>
        <v>ENJEU_Enfance et Jeunesse - Association intercommunale de Rolle et environs</v>
      </c>
      <c r="E4811">
        <f>COUNTIFS(D$2:D4811,Clef_répartition[[#This Row],[Code_Nom]],J$2:J4811,Clef_répartition[[#This Row],[Année]])</f>
        <v>6</v>
      </c>
      <c r="F4811">
        <f>IF(Clef_répartition[[#This Row],[Code_Nom]]=D4810,F4810-1,(COUNTIFS(Clef_répartition[Code_Nom],Clef_répartition[[#This Row],[Code_Nom]],Clef_répartition[Année],Clef_répartition[[#This Row],[Année]])))</f>
        <v>7</v>
      </c>
      <c r="G4811" t="str">
        <f>Clef_répartition[[#This Row],[Code_Nom]]&amp;"_"&amp;Clef_répartition[[#This Row],[Nombre]]&amp;"_"&amp;Clef_répartition[[#This Row],[Année]]</f>
        <v>ENJEU_Enfance et Jeunesse - Association intercommunale de Rolle et environs_6_2018</v>
      </c>
      <c r="H4811">
        <v>5858</v>
      </c>
      <c r="I4811" t="s">
        <v>165</v>
      </c>
      <c r="J4811">
        <v>2018</v>
      </c>
      <c r="K4811">
        <v>4.0561106579599562E-2</v>
      </c>
    </row>
    <row r="4812" spans="1:11" x14ac:dyDescent="0.25">
      <c r="A4812" t="s">
        <v>722</v>
      </c>
      <c r="B4812" t="s">
        <v>469</v>
      </c>
      <c r="C4812" t="s">
        <v>470</v>
      </c>
      <c r="D4812" t="str">
        <f>Clef_répartition[[#This Row],[Code association]]&amp;"_"&amp;Clef_répartition[[#This Row],[Nom association]]</f>
        <v>ENJEU_Enfance et Jeunesse - Association intercommunale de Rolle et environs</v>
      </c>
      <c r="E4812">
        <f>COUNTIFS(D$2:D4812,Clef_répartition[[#This Row],[Code_Nom]],J$2:J4812,Clef_répartition[[#This Row],[Année]])</f>
        <v>7</v>
      </c>
      <c r="F4812">
        <f>IF(Clef_répartition[[#This Row],[Code_Nom]]=D4811,F4811-1,(COUNTIFS(Clef_répartition[Code_Nom],Clef_répartition[[#This Row],[Code_Nom]],Clef_répartition[Année],Clef_répartition[[#This Row],[Année]])))</f>
        <v>6</v>
      </c>
      <c r="G4812" t="str">
        <f>Clef_répartition[[#This Row],[Code_Nom]]&amp;"_"&amp;Clef_répartition[[#This Row],[Nombre]]&amp;"_"&amp;Clef_répartition[[#This Row],[Année]]</f>
        <v>ENJEU_Enfance et Jeunesse - Association intercommunale de Rolle et environs_7_2018</v>
      </c>
      <c r="H4812">
        <v>5859</v>
      </c>
      <c r="I4812" t="s">
        <v>182</v>
      </c>
      <c r="J4812">
        <v>2018</v>
      </c>
      <c r="K4812">
        <v>0.1754118969978152</v>
      </c>
    </row>
    <row r="4813" spans="1:11" x14ac:dyDescent="0.25">
      <c r="A4813" t="s">
        <v>722</v>
      </c>
      <c r="B4813" t="s">
        <v>469</v>
      </c>
      <c r="C4813" t="s">
        <v>470</v>
      </c>
      <c r="D4813" t="str">
        <f>Clef_répartition[[#This Row],[Code association]]&amp;"_"&amp;Clef_répartition[[#This Row],[Nom association]]</f>
        <v>ENJEU_Enfance et Jeunesse - Association intercommunale de Rolle et environs</v>
      </c>
      <c r="E4813">
        <f>COUNTIFS(D$2:D4813,Clef_répartition[[#This Row],[Code_Nom]],J$2:J4813,Clef_répartition[[#This Row],[Année]])</f>
        <v>8</v>
      </c>
      <c r="F4813">
        <f>IF(Clef_répartition[[#This Row],[Code_Nom]]=D4812,F4812-1,(COUNTIFS(Clef_répartition[Code_Nom],Clef_répartition[[#This Row],[Code_Nom]],Clef_répartition[Année],Clef_répartition[[#This Row],[Année]])))</f>
        <v>5</v>
      </c>
      <c r="G4813" t="str">
        <f>Clef_répartition[[#This Row],[Code_Nom]]&amp;"_"&amp;Clef_répartition[[#This Row],[Nombre]]&amp;"_"&amp;Clef_répartition[[#This Row],[Année]]</f>
        <v>ENJEU_Enfance et Jeunesse - Association intercommunale de Rolle et environs_8_2018</v>
      </c>
      <c r="H4813">
        <v>5860</v>
      </c>
      <c r="I4813" t="s">
        <v>215</v>
      </c>
      <c r="J4813">
        <v>2018</v>
      </c>
      <c r="K4813">
        <v>0.10203136408506154</v>
      </c>
    </row>
    <row r="4814" spans="1:11" x14ac:dyDescent="0.25">
      <c r="A4814" t="s">
        <v>722</v>
      </c>
      <c r="B4814" t="s">
        <v>469</v>
      </c>
      <c r="C4814" t="s">
        <v>470</v>
      </c>
      <c r="D4814" t="str">
        <f>Clef_répartition[[#This Row],[Code association]]&amp;"_"&amp;Clef_répartition[[#This Row],[Nom association]]</f>
        <v>ENJEU_Enfance et Jeunesse - Association intercommunale de Rolle et environs</v>
      </c>
      <c r="E4814">
        <f>COUNTIFS(D$2:D4814,Clef_répartition[[#This Row],[Code_Nom]],J$2:J4814,Clef_répartition[[#This Row],[Année]])</f>
        <v>9</v>
      </c>
      <c r="F4814">
        <f>IF(Clef_répartition[[#This Row],[Code_Nom]]=D4813,F4813-1,(COUNTIFS(Clef_répartition[Code_Nom],Clef_répartition[[#This Row],[Code_Nom]],Clef_répartition[Année],Clef_répartition[[#This Row],[Année]])))</f>
        <v>4</v>
      </c>
      <c r="G4814" t="str">
        <f>Clef_répartition[[#This Row],[Code_Nom]]&amp;"_"&amp;Clef_répartition[[#This Row],[Nombre]]&amp;"_"&amp;Clef_répartition[[#This Row],[Année]]</f>
        <v>ENJEU_Enfance et Jeunesse - Association intercommunale de Rolle et environs_9_2018</v>
      </c>
      <c r="H4814">
        <v>5861</v>
      </c>
      <c r="I4814" t="s">
        <v>232</v>
      </c>
      <c r="J4814">
        <v>2018</v>
      </c>
      <c r="K4814">
        <v>0.41328657486226866</v>
      </c>
    </row>
    <row r="4815" spans="1:11" x14ac:dyDescent="0.25">
      <c r="A4815" t="s">
        <v>722</v>
      </c>
      <c r="B4815" t="s">
        <v>469</v>
      </c>
      <c r="C4815" t="s">
        <v>470</v>
      </c>
      <c r="D4815" t="str">
        <f>Clef_répartition[[#This Row],[Code association]]&amp;"_"&amp;Clef_répartition[[#This Row],[Nom association]]</f>
        <v>ENJEU_Enfance et Jeunesse - Association intercommunale de Rolle et environs</v>
      </c>
      <c r="E4815">
        <f>COUNTIFS(D$2:D4815,Clef_répartition[[#This Row],[Code_Nom]],J$2:J4815,Clef_répartition[[#This Row],[Année]])</f>
        <v>10</v>
      </c>
      <c r="F4815">
        <f>IF(Clef_répartition[[#This Row],[Code_Nom]]=D4814,F4814-1,(COUNTIFS(Clef_répartition[Code_Nom],Clef_répartition[[#This Row],[Code_Nom]],Clef_répartition[Année],Clef_répartition[[#This Row],[Année]])))</f>
        <v>3</v>
      </c>
      <c r="G4815" t="str">
        <f>Clef_répartition[[#This Row],[Code_Nom]]&amp;"_"&amp;Clef_répartition[[#This Row],[Nombre]]&amp;"_"&amp;Clef_répartition[[#This Row],[Année]]</f>
        <v>ENJEU_Enfance et Jeunesse - Association intercommunale de Rolle et environs_10_2018</v>
      </c>
      <c r="H4815">
        <v>5436</v>
      </c>
      <c r="I4815" t="s">
        <v>246</v>
      </c>
      <c r="J4815">
        <v>2018</v>
      </c>
      <c r="K4815">
        <v>0</v>
      </c>
    </row>
    <row r="4816" spans="1:11" x14ac:dyDescent="0.25">
      <c r="A4816" t="s">
        <v>722</v>
      </c>
      <c r="B4816" t="s">
        <v>469</v>
      </c>
      <c r="C4816" t="s">
        <v>470</v>
      </c>
      <c r="D4816" t="str">
        <f>Clef_répartition[[#This Row],[Code association]]&amp;"_"&amp;Clef_répartition[[#This Row],[Nom association]]</f>
        <v>ENJEU_Enfance et Jeunesse - Association intercommunale de Rolle et environs</v>
      </c>
      <c r="E4816">
        <f>COUNTIFS(D$2:D4816,Clef_répartition[[#This Row],[Code_Nom]],J$2:J4816,Clef_répartition[[#This Row],[Année]])</f>
        <v>11</v>
      </c>
      <c r="F4816">
        <f>IF(Clef_répartition[[#This Row],[Code_Nom]]=D4815,F4815-1,(COUNTIFS(Clef_répartition[Code_Nom],Clef_répartition[[#This Row],[Code_Nom]],Clef_répartition[Année],Clef_répartition[[#This Row],[Année]])))</f>
        <v>2</v>
      </c>
      <c r="G4816" t="str">
        <f>Clef_répartition[[#This Row],[Code_Nom]]&amp;"_"&amp;Clef_répartition[[#This Row],[Nombre]]&amp;"_"&amp;Clef_répartition[[#This Row],[Année]]</f>
        <v>ENJEU_Enfance et Jeunesse - Association intercommunale de Rolle et environs_11_2018</v>
      </c>
      <c r="H4816">
        <v>5862</v>
      </c>
      <c r="I4816" t="s">
        <v>262</v>
      </c>
      <c r="J4816">
        <v>2018</v>
      </c>
      <c r="K4816">
        <v>1.6277377211102562E-2</v>
      </c>
    </row>
    <row r="4817" spans="1:11" x14ac:dyDescent="0.25">
      <c r="A4817" t="s">
        <v>722</v>
      </c>
      <c r="B4817" t="s">
        <v>469</v>
      </c>
      <c r="C4817" t="s">
        <v>470</v>
      </c>
      <c r="D4817" t="str">
        <f>Clef_répartition[[#This Row],[Code association]]&amp;"_"&amp;Clef_répartition[[#This Row],[Nom association]]</f>
        <v>ENJEU_Enfance et Jeunesse - Association intercommunale de Rolle et environs</v>
      </c>
      <c r="E4817">
        <f>COUNTIFS(D$2:D4817,Clef_répartition[[#This Row],[Code_Nom]],J$2:J4817,Clef_répartition[[#This Row],[Année]])</f>
        <v>12</v>
      </c>
      <c r="F4817">
        <f>IF(Clef_répartition[[#This Row],[Code_Nom]]=D4816,F4816-1,(COUNTIFS(Clef_répartition[Code_Nom],Clef_répartition[[#This Row],[Code_Nom]],Clef_répartition[Année],Clef_répartition[[#This Row],[Année]])))</f>
        <v>1</v>
      </c>
      <c r="G4817" t="str">
        <f>Clef_répartition[[#This Row],[Code_Nom]]&amp;"_"&amp;Clef_répartition[[#This Row],[Nombre]]&amp;"_"&amp;Clef_répartition[[#This Row],[Année]]</f>
        <v>ENJEU_Enfance et Jeunesse - Association intercommunale de Rolle et environs_12_2018</v>
      </c>
      <c r="H4817">
        <v>5863</v>
      </c>
      <c r="I4817" t="s">
        <v>287</v>
      </c>
      <c r="J4817">
        <v>2018</v>
      </c>
      <c r="K4817">
        <v>2.3688215351791247E-2</v>
      </c>
    </row>
    <row r="4818" spans="1:11" x14ac:dyDescent="0.25">
      <c r="A4818" t="s">
        <v>722</v>
      </c>
      <c r="B4818" t="s">
        <v>436</v>
      </c>
      <c r="C4818" t="s">
        <v>437</v>
      </c>
      <c r="D4818" t="str">
        <f>Clef_répartition[[#This Row],[Code association]]&amp;"_"&amp;Clef_répartition[[#This Row],[Nom association]]</f>
        <v>EPARSE_Association intercommunale pour l'épuration des eaux - zone Payerne</v>
      </c>
      <c r="E4818">
        <f>COUNTIFS(D$2:D4818,Clef_répartition[[#This Row],[Code_Nom]],J$2:J4818,Clef_répartition[[#This Row],[Année]])</f>
        <v>1</v>
      </c>
      <c r="F4818">
        <f>IF(Clef_répartition[[#This Row],[Code_Nom]]=D4817,F4817-1,(COUNTIFS(Clef_répartition[Code_Nom],Clef_répartition[[#This Row],[Code_Nom]],Clef_répartition[Année],Clef_répartition[[#This Row],[Année]])))</f>
        <v>7</v>
      </c>
      <c r="G4818" t="str">
        <f>Clef_répartition[[#This Row],[Code_Nom]]&amp;"_"&amp;Clef_répartition[[#This Row],[Nombre]]&amp;"_"&amp;Clef_répartition[[#This Row],[Année]]</f>
        <v>EPARSE_Association intercommunale pour l'épuration des eaux - zone Payerne_1_2018</v>
      </c>
      <c r="H4818">
        <v>5812</v>
      </c>
      <c r="I4818" t="s">
        <v>48</v>
      </c>
      <c r="J4818">
        <v>2018</v>
      </c>
      <c r="K4818">
        <v>0</v>
      </c>
    </row>
    <row r="4819" spans="1:11" x14ac:dyDescent="0.25">
      <c r="A4819" t="s">
        <v>722</v>
      </c>
      <c r="B4819" t="s">
        <v>436</v>
      </c>
      <c r="C4819" t="s">
        <v>437</v>
      </c>
      <c r="D4819" t="str">
        <f>Clef_répartition[[#This Row],[Code association]]&amp;"_"&amp;Clef_répartition[[#This Row],[Nom association]]</f>
        <v>EPARSE_Association intercommunale pour l'épuration des eaux - zone Payerne</v>
      </c>
      <c r="E4819">
        <f>COUNTIFS(D$2:D4819,Clef_répartition[[#This Row],[Code_Nom]],J$2:J4819,Clef_répartition[[#This Row],[Année]])</f>
        <v>2</v>
      </c>
      <c r="F4819">
        <f>IF(Clef_répartition[[#This Row],[Code_Nom]]=D4818,F4818-1,(COUNTIFS(Clef_répartition[Code_Nom],Clef_répartition[[#This Row],[Code_Nom]],Clef_répartition[Année],Clef_répartition[[#This Row],[Année]])))</f>
        <v>6</v>
      </c>
      <c r="G4819" t="str">
        <f>Clef_répartition[[#This Row],[Code_Nom]]&amp;"_"&amp;Clef_répartition[[#This Row],[Nombre]]&amp;"_"&amp;Clef_répartition[[#This Row],[Année]]</f>
        <v>EPARSE_Association intercommunale pour l'épuration des eaux - zone Payerne_2_2018</v>
      </c>
      <c r="H4819">
        <v>5813</v>
      </c>
      <c r="I4819" t="s">
        <v>65</v>
      </c>
      <c r="J4819">
        <v>2018</v>
      </c>
      <c r="K4819">
        <v>0</v>
      </c>
    </row>
    <row r="4820" spans="1:11" x14ac:dyDescent="0.25">
      <c r="A4820" t="s">
        <v>722</v>
      </c>
      <c r="B4820" t="s">
        <v>436</v>
      </c>
      <c r="C4820" t="s">
        <v>437</v>
      </c>
      <c r="D4820" t="str">
        <f>Clef_répartition[[#This Row],[Code association]]&amp;"_"&amp;Clef_répartition[[#This Row],[Nom association]]</f>
        <v>EPARSE_Association intercommunale pour l'épuration des eaux - zone Payerne</v>
      </c>
      <c r="E4820">
        <f>COUNTIFS(D$2:D4820,Clef_répartition[[#This Row],[Code_Nom]],J$2:J4820,Clef_répartition[[#This Row],[Année]])</f>
        <v>3</v>
      </c>
      <c r="F4820">
        <f>IF(Clef_répartition[[#This Row],[Code_Nom]]=D4819,F4819-1,(COUNTIFS(Clef_répartition[Code_Nom],Clef_répartition[[#This Row],[Code_Nom]],Clef_répartition[Année],Clef_répartition[[#This Row],[Année]])))</f>
        <v>5</v>
      </c>
      <c r="G4820" t="str">
        <f>Clef_répartition[[#This Row],[Code_Nom]]&amp;"_"&amp;Clef_répartition[[#This Row],[Nombre]]&amp;"_"&amp;Clef_répartition[[#This Row],[Année]]</f>
        <v>EPARSE_Association intercommunale pour l'épuration des eaux - zone Payerne_3_2018</v>
      </c>
      <c r="H4820">
        <v>5816</v>
      </c>
      <c r="I4820" t="s">
        <v>76</v>
      </c>
      <c r="J4820">
        <v>2018</v>
      </c>
      <c r="K4820">
        <v>0</v>
      </c>
    </row>
    <row r="4821" spans="1:11" x14ac:dyDescent="0.25">
      <c r="A4821" t="s">
        <v>722</v>
      </c>
      <c r="B4821" t="s">
        <v>436</v>
      </c>
      <c r="C4821" t="s">
        <v>437</v>
      </c>
      <c r="D4821" t="str">
        <f>Clef_répartition[[#This Row],[Code association]]&amp;"_"&amp;Clef_répartition[[#This Row],[Nom association]]</f>
        <v>EPARSE_Association intercommunale pour l'épuration des eaux - zone Payerne</v>
      </c>
      <c r="E4821">
        <f>COUNTIFS(D$2:D4821,Clef_répartition[[#This Row],[Code_Nom]],J$2:J4821,Clef_répartition[[#This Row],[Année]])</f>
        <v>4</v>
      </c>
      <c r="F4821">
        <f>IF(Clef_répartition[[#This Row],[Code_Nom]]=D4820,F4820-1,(COUNTIFS(Clef_répartition[Code_Nom],Clef_répartition[[#This Row],[Code_Nom]],Clef_répartition[Année],Clef_répartition[[#This Row],[Année]])))</f>
        <v>4</v>
      </c>
      <c r="G4821" t="str">
        <f>Clef_répartition[[#This Row],[Code_Nom]]&amp;"_"&amp;Clef_répartition[[#This Row],[Nombre]]&amp;"_"&amp;Clef_répartition[[#This Row],[Année]]</f>
        <v>EPARSE_Association intercommunale pour l'épuration des eaux - zone Payerne_4_2018</v>
      </c>
      <c r="H4821">
        <v>5817</v>
      </c>
      <c r="I4821" t="s">
        <v>130</v>
      </c>
      <c r="J4821">
        <v>2018</v>
      </c>
      <c r="K4821">
        <v>0</v>
      </c>
    </row>
    <row r="4822" spans="1:11" x14ac:dyDescent="0.25">
      <c r="A4822" t="s">
        <v>722</v>
      </c>
      <c r="B4822" t="s">
        <v>436</v>
      </c>
      <c r="C4822" t="s">
        <v>437</v>
      </c>
      <c r="D4822" t="str">
        <f>Clef_répartition[[#This Row],[Code association]]&amp;"_"&amp;Clef_répartition[[#This Row],[Nom association]]</f>
        <v>EPARSE_Association intercommunale pour l'épuration des eaux - zone Payerne</v>
      </c>
      <c r="E4822">
        <f>COUNTIFS(D$2:D4822,Clef_répartition[[#This Row],[Code_Nom]],J$2:J4822,Clef_répartition[[#This Row],[Année]])</f>
        <v>5</v>
      </c>
      <c r="F4822">
        <f>IF(Clef_répartition[[#This Row],[Code_Nom]]=D4821,F4821-1,(COUNTIFS(Clef_répartition[Code_Nom],Clef_répartition[[#This Row],[Code_Nom]],Clef_répartition[Année],Clef_répartition[[#This Row],[Année]])))</f>
        <v>3</v>
      </c>
      <c r="G4822" t="str">
        <f>Clef_répartition[[#This Row],[Code_Nom]]&amp;"_"&amp;Clef_répartition[[#This Row],[Nombre]]&amp;"_"&amp;Clef_répartition[[#This Row],[Année]]</f>
        <v>EPARSE_Association intercommunale pour l'épuration des eaux - zone Payerne_5_2018</v>
      </c>
      <c r="H4822">
        <v>5821</v>
      </c>
      <c r="I4822" t="s">
        <v>177</v>
      </c>
      <c r="J4822">
        <v>2018</v>
      </c>
      <c r="K4822">
        <v>0</v>
      </c>
    </row>
    <row r="4823" spans="1:11" x14ac:dyDescent="0.25">
      <c r="A4823" t="s">
        <v>722</v>
      </c>
      <c r="B4823" t="s">
        <v>436</v>
      </c>
      <c r="C4823" t="s">
        <v>437</v>
      </c>
      <c r="D4823" t="str">
        <f>Clef_répartition[[#This Row],[Code association]]&amp;"_"&amp;Clef_répartition[[#This Row],[Nom association]]</f>
        <v>EPARSE_Association intercommunale pour l'épuration des eaux - zone Payerne</v>
      </c>
      <c r="E4823">
        <f>COUNTIFS(D$2:D4823,Clef_répartition[[#This Row],[Code_Nom]],J$2:J4823,Clef_répartition[[#This Row],[Année]])</f>
        <v>6</v>
      </c>
      <c r="F4823">
        <f>IF(Clef_répartition[[#This Row],[Code_Nom]]=D4822,F4822-1,(COUNTIFS(Clef_répartition[Code_Nom],Clef_répartition[[#This Row],[Code_Nom]],Clef_répartition[Année],Clef_répartition[[#This Row],[Année]])))</f>
        <v>2</v>
      </c>
      <c r="G4823" t="str">
        <f>Clef_répartition[[#This Row],[Code_Nom]]&amp;"_"&amp;Clef_répartition[[#This Row],[Nombre]]&amp;"_"&amp;Clef_répartition[[#This Row],[Année]]</f>
        <v>EPARSE_Association intercommunale pour l'épuration des eaux - zone Payerne_6_2018</v>
      </c>
      <c r="H4823">
        <v>5822</v>
      </c>
      <c r="I4823" t="s">
        <v>211</v>
      </c>
      <c r="J4823">
        <v>2018</v>
      </c>
      <c r="K4823">
        <v>0</v>
      </c>
    </row>
    <row r="4824" spans="1:11" x14ac:dyDescent="0.25">
      <c r="A4824" t="s">
        <v>722</v>
      </c>
      <c r="B4824" t="s">
        <v>436</v>
      </c>
      <c r="C4824" t="s">
        <v>437</v>
      </c>
      <c r="D4824" t="str">
        <f>Clef_répartition[[#This Row],[Code association]]&amp;"_"&amp;Clef_répartition[[#This Row],[Nom association]]</f>
        <v>EPARSE_Association intercommunale pour l'épuration des eaux - zone Payerne</v>
      </c>
      <c r="E4824">
        <f>COUNTIFS(D$2:D4824,Clef_répartition[[#This Row],[Code_Nom]],J$2:J4824,Clef_répartition[[#This Row],[Année]])</f>
        <v>7</v>
      </c>
      <c r="F4824">
        <f>IF(Clef_répartition[[#This Row],[Code_Nom]]=D4823,F4823-1,(COUNTIFS(Clef_répartition[Code_Nom],Clef_répartition[[#This Row],[Code_Nom]],Clef_répartition[Année],Clef_répartition[[#This Row],[Année]])))</f>
        <v>1</v>
      </c>
      <c r="G4824" t="str">
        <f>Clef_répartition[[#This Row],[Code_Nom]]&amp;"_"&amp;Clef_répartition[[#This Row],[Nombre]]&amp;"_"&amp;Clef_répartition[[#This Row],[Année]]</f>
        <v>EPARSE_Association intercommunale pour l'épuration des eaux - zone Payerne_7_2018</v>
      </c>
      <c r="H4824">
        <v>5828</v>
      </c>
      <c r="I4824" t="s">
        <v>268</v>
      </c>
      <c r="J4824">
        <v>2018</v>
      </c>
      <c r="K4824">
        <v>0</v>
      </c>
    </row>
    <row r="4825" spans="1:11" x14ac:dyDescent="0.25">
      <c r="A4825" t="s">
        <v>722</v>
      </c>
      <c r="B4825" t="s">
        <v>666</v>
      </c>
      <c r="C4825" t="s">
        <v>667</v>
      </c>
      <c r="D4825" t="str">
        <f>Clef_répartition[[#This Row],[Code association]]&amp;"_"&amp;Clef_répartition[[#This Row],[Nom association]]</f>
        <v xml:space="preserve">EPOC_Association de communes police du Chablais vaudois </v>
      </c>
      <c r="E4825">
        <f>COUNTIFS(D$2:D4825,Clef_répartition[[#This Row],[Code_Nom]],J$2:J4825,Clef_répartition[[#This Row],[Année]])</f>
        <v>1</v>
      </c>
      <c r="F4825">
        <f>IF(Clef_répartition[[#This Row],[Code_Nom]]=D4824,F4824-1,(COUNTIFS(Clef_répartition[Code_Nom],Clef_répartition[[#This Row],[Code_Nom]],Clef_répartition[Année],Clef_répartition[[#This Row],[Année]])))</f>
        <v>3</v>
      </c>
      <c r="G4825" t="str">
        <f>Clef_répartition[[#This Row],[Code_Nom]]&amp;"_"&amp;Clef_répartition[[#This Row],[Nombre]]&amp;"_"&amp;Clef_répartition[[#This Row],[Année]]</f>
        <v>EPOC_Association de communes police du Chablais vaudois _1_2018</v>
      </c>
      <c r="H4825">
        <v>5401</v>
      </c>
      <c r="I4825" t="s">
        <v>3</v>
      </c>
      <c r="J4825">
        <v>2018</v>
      </c>
      <c r="K4825">
        <v>0.4</v>
      </c>
    </row>
    <row r="4826" spans="1:11" x14ac:dyDescent="0.25">
      <c r="A4826" t="s">
        <v>722</v>
      </c>
      <c r="B4826" t="s">
        <v>666</v>
      </c>
      <c r="C4826" t="s">
        <v>667</v>
      </c>
      <c r="D4826" t="str">
        <f>Clef_répartition[[#This Row],[Code association]]&amp;"_"&amp;Clef_répartition[[#This Row],[Nom association]]</f>
        <v xml:space="preserve">EPOC_Association de communes police du Chablais vaudois </v>
      </c>
      <c r="E4826">
        <f>COUNTIFS(D$2:D4826,Clef_répartition[[#This Row],[Code_Nom]],J$2:J4826,Clef_répartition[[#This Row],[Année]])</f>
        <v>2</v>
      </c>
      <c r="F4826">
        <f>IF(Clef_répartition[[#This Row],[Code_Nom]]=D4825,F4825-1,(COUNTIFS(Clef_répartition[Code_Nom],Clef_répartition[[#This Row],[Code_Nom]],Clef_répartition[Année],Clef_répartition[[#This Row],[Année]])))</f>
        <v>2</v>
      </c>
      <c r="G4826" t="str">
        <f>Clef_répartition[[#This Row],[Code_Nom]]&amp;"_"&amp;Clef_répartition[[#This Row],[Nombre]]&amp;"_"&amp;Clef_répartition[[#This Row],[Année]]</f>
        <v>EPOC_Association de communes police du Chablais vaudois _2_2018</v>
      </c>
      <c r="H4826">
        <v>5402</v>
      </c>
      <c r="I4826" t="s">
        <v>22</v>
      </c>
      <c r="J4826">
        <v>2018</v>
      </c>
      <c r="K4826">
        <v>0.3</v>
      </c>
    </row>
    <row r="4827" spans="1:11" x14ac:dyDescent="0.25">
      <c r="A4827" t="s">
        <v>722</v>
      </c>
      <c r="B4827" t="s">
        <v>666</v>
      </c>
      <c r="C4827" t="s">
        <v>667</v>
      </c>
      <c r="D4827" t="str">
        <f>Clef_répartition[[#This Row],[Code association]]&amp;"_"&amp;Clef_répartition[[#This Row],[Nom association]]</f>
        <v xml:space="preserve">EPOC_Association de communes police du Chablais vaudois </v>
      </c>
      <c r="E4827">
        <f>COUNTIFS(D$2:D4827,Clef_répartition[[#This Row],[Code_Nom]],J$2:J4827,Clef_répartition[[#This Row],[Année]])</f>
        <v>3</v>
      </c>
      <c r="F4827">
        <f>IF(Clef_répartition[[#This Row],[Code_Nom]]=D4826,F4826-1,(COUNTIFS(Clef_répartition[Code_Nom],Clef_répartition[[#This Row],[Code_Nom]],Clef_répartition[Année],Clef_répartition[[#This Row],[Année]])))</f>
        <v>1</v>
      </c>
      <c r="G4827" t="str">
        <f>Clef_répartition[[#This Row],[Code_Nom]]&amp;"_"&amp;Clef_répartition[[#This Row],[Nombre]]&amp;"_"&amp;Clef_répartition[[#This Row],[Année]]</f>
        <v>EPOC_Association de communes police du Chablais vaudois _3_2018</v>
      </c>
      <c r="H4827">
        <v>5409</v>
      </c>
      <c r="I4827" t="s">
        <v>198</v>
      </c>
      <c r="J4827">
        <v>2018</v>
      </c>
      <c r="K4827">
        <v>0.3</v>
      </c>
    </row>
    <row r="4828" spans="1:11" x14ac:dyDescent="0.25">
      <c r="A4828" t="s">
        <v>722</v>
      </c>
      <c r="B4828" t="s">
        <v>489</v>
      </c>
      <c r="C4828" t="s">
        <v>490</v>
      </c>
      <c r="D4828" t="str">
        <f>Clef_répartition[[#This Row],[Code association]]&amp;"_"&amp;Clef_répartition[[#This Row],[Nom association]]</f>
        <v>EPUDEHL_Epuration et distribution d'eau du Haut-Lac</v>
      </c>
      <c r="E4828">
        <f>COUNTIFS(D$2:D4828,Clef_répartition[[#This Row],[Code_Nom]],J$2:J4828,Clef_répartition[[#This Row],[Année]])</f>
        <v>1</v>
      </c>
      <c r="F4828">
        <f>IF(Clef_répartition[[#This Row],[Code_Nom]]=D4827,F4827-1,(COUNTIFS(Clef_répartition[Code_Nom],Clef_répartition[[#This Row],[Code_Nom]],Clef_répartition[Année],Clef_répartition[[#This Row],[Année]])))</f>
        <v>5</v>
      </c>
      <c r="G4828" t="str">
        <f>Clef_répartition[[#This Row],[Code_Nom]]&amp;"_"&amp;Clef_répartition[[#This Row],[Nombre]]&amp;"_"&amp;Clef_répartition[[#This Row],[Année]]</f>
        <v>EPUDEHL_Epuration et distribution d'eau du Haut-Lac_1_2018</v>
      </c>
      <c r="H4828">
        <v>5403</v>
      </c>
      <c r="I4828" t="s">
        <v>63</v>
      </c>
      <c r="J4828">
        <v>2018</v>
      </c>
      <c r="K4828">
        <v>0.04</v>
      </c>
    </row>
    <row r="4829" spans="1:11" x14ac:dyDescent="0.25">
      <c r="A4829" t="s">
        <v>722</v>
      </c>
      <c r="B4829" t="s">
        <v>489</v>
      </c>
      <c r="C4829" t="s">
        <v>490</v>
      </c>
      <c r="D4829" t="str">
        <f>Clef_répartition[[#This Row],[Code association]]&amp;"_"&amp;Clef_répartition[[#This Row],[Nom association]]</f>
        <v>EPUDEHL_Epuration et distribution d'eau du Haut-Lac</v>
      </c>
      <c r="E4829">
        <f>COUNTIFS(D$2:D4829,Clef_répartition[[#This Row],[Code_Nom]],J$2:J4829,Clef_répartition[[#This Row],[Année]])</f>
        <v>2</v>
      </c>
      <c r="F4829">
        <f>IF(Clef_répartition[[#This Row],[Code_Nom]]=D4828,F4828-1,(COUNTIFS(Clef_répartition[Code_Nom],Clef_répartition[[#This Row],[Code_Nom]],Clef_répartition[Année],Clef_répartition[[#This Row],[Année]])))</f>
        <v>4</v>
      </c>
      <c r="G4829" t="str">
        <f>Clef_répartition[[#This Row],[Code_Nom]]&amp;"_"&amp;Clef_répartition[[#This Row],[Nombre]]&amp;"_"&amp;Clef_répartition[[#This Row],[Année]]</f>
        <v>EPUDEHL_Epuration et distribution d'eau du Haut-Lac_2_2018</v>
      </c>
      <c r="H4829">
        <v>5408</v>
      </c>
      <c r="I4829" t="s">
        <v>195</v>
      </c>
      <c r="J4829">
        <v>2018</v>
      </c>
      <c r="K4829">
        <v>0.11</v>
      </c>
    </row>
    <row r="4830" spans="1:11" x14ac:dyDescent="0.25">
      <c r="A4830" t="s">
        <v>722</v>
      </c>
      <c r="B4830" t="s">
        <v>489</v>
      </c>
      <c r="C4830" t="s">
        <v>490</v>
      </c>
      <c r="D4830" t="str">
        <f>Clef_répartition[[#This Row],[Code association]]&amp;"_"&amp;Clef_répartition[[#This Row],[Nom association]]</f>
        <v>EPUDEHL_Epuration et distribution d'eau du Haut-Lac</v>
      </c>
      <c r="E4830">
        <f>COUNTIFS(D$2:D4830,Clef_répartition[[#This Row],[Code_Nom]],J$2:J4830,Clef_répartition[[#This Row],[Année]])</f>
        <v>3</v>
      </c>
      <c r="F4830">
        <f>IF(Clef_répartition[[#This Row],[Code_Nom]]=D4829,F4829-1,(COUNTIFS(Clef_répartition[Code_Nom],Clef_répartition[[#This Row],[Code_Nom]],Clef_répartition[Année],Clef_répartition[[#This Row],[Année]])))</f>
        <v>3</v>
      </c>
      <c r="G4830" t="str">
        <f>Clef_répartition[[#This Row],[Code_Nom]]&amp;"_"&amp;Clef_répartition[[#This Row],[Nombre]]&amp;"_"&amp;Clef_répartition[[#This Row],[Année]]</f>
        <v>EPUDEHL_Epuration et distribution d'eau du Haut-Lac_3_2018</v>
      </c>
      <c r="H4830">
        <v>5412</v>
      </c>
      <c r="I4830" t="s">
        <v>229</v>
      </c>
      <c r="J4830">
        <v>2018</v>
      </c>
      <c r="K4830">
        <v>0.09</v>
      </c>
    </row>
    <row r="4831" spans="1:11" x14ac:dyDescent="0.25">
      <c r="A4831" t="s">
        <v>722</v>
      </c>
      <c r="B4831" t="s">
        <v>489</v>
      </c>
      <c r="C4831" t="s">
        <v>490</v>
      </c>
      <c r="D4831" t="str">
        <f>Clef_répartition[[#This Row],[Code association]]&amp;"_"&amp;Clef_répartition[[#This Row],[Nom association]]</f>
        <v>EPUDEHL_Epuration et distribution d'eau du Haut-Lac</v>
      </c>
      <c r="E4831">
        <f>COUNTIFS(D$2:D4831,Clef_répartition[[#This Row],[Code_Nom]],J$2:J4831,Clef_répartition[[#This Row],[Année]])</f>
        <v>4</v>
      </c>
      <c r="F4831">
        <f>IF(Clef_répartition[[#This Row],[Code_Nom]]=D4830,F4830-1,(COUNTIFS(Clef_répartition[Code_Nom],Clef_répartition[[#This Row],[Code_Nom]],Clef_répartition[Année],Clef_répartition[[#This Row],[Année]])))</f>
        <v>2</v>
      </c>
      <c r="G4831" t="str">
        <f>Clef_répartition[[#This Row],[Code_Nom]]&amp;"_"&amp;Clef_répartition[[#This Row],[Nombre]]&amp;"_"&amp;Clef_répartition[[#This Row],[Année]]</f>
        <v>EPUDEHL_Epuration et distribution d'eau du Haut-Lac_4_2018</v>
      </c>
      <c r="H4831">
        <v>5413</v>
      </c>
      <c r="I4831" t="s">
        <v>231</v>
      </c>
      <c r="J4831">
        <v>2018</v>
      </c>
      <c r="K4831">
        <v>0.17</v>
      </c>
    </row>
    <row r="4832" spans="1:11" x14ac:dyDescent="0.25">
      <c r="A4832" t="s">
        <v>722</v>
      </c>
      <c r="B4832" t="s">
        <v>489</v>
      </c>
      <c r="C4832" t="s">
        <v>490</v>
      </c>
      <c r="D4832" t="str">
        <f>Clef_répartition[[#This Row],[Code association]]&amp;"_"&amp;Clef_répartition[[#This Row],[Nom association]]</f>
        <v>EPUDEHL_Epuration et distribution d'eau du Haut-Lac</v>
      </c>
      <c r="E4832">
        <f>COUNTIFS(D$2:D4832,Clef_répartition[[#This Row],[Code_Nom]],J$2:J4832,Clef_répartition[[#This Row],[Année]])</f>
        <v>5</v>
      </c>
      <c r="F4832">
        <f>IF(Clef_répartition[[#This Row],[Code_Nom]]=D4831,F4831-1,(COUNTIFS(Clef_répartition[Code_Nom],Clef_répartition[[#This Row],[Code_Nom]],Clef_répartition[Année],Clef_répartition[[#This Row],[Année]])))</f>
        <v>1</v>
      </c>
      <c r="G4832" t="str">
        <f>Clef_répartition[[#This Row],[Code_Nom]]&amp;"_"&amp;Clef_répartition[[#This Row],[Nombre]]&amp;"_"&amp;Clef_répartition[[#This Row],[Année]]</f>
        <v>EPUDEHL_Epuration et distribution d'eau du Haut-Lac_5_2018</v>
      </c>
      <c r="H4832">
        <v>5414</v>
      </c>
      <c r="I4832" t="s">
        <v>286</v>
      </c>
      <c r="J4832">
        <v>2018</v>
      </c>
      <c r="K4832">
        <v>0.59</v>
      </c>
    </row>
    <row r="4833" spans="1:11" x14ac:dyDescent="0.25">
      <c r="A4833" t="s">
        <v>722</v>
      </c>
      <c r="B4833" t="s">
        <v>640</v>
      </c>
      <c r="C4833" t="s">
        <v>641</v>
      </c>
      <c r="D4833" t="str">
        <f>Clef_répartition[[#This Row],[Code association]]&amp;"_"&amp;Clef_répartition[[#This Row],[Nom association]]</f>
        <v>ERM_Association intercommunale pour l'épuration des eaux usées de la région morgienne</v>
      </c>
      <c r="E4833">
        <f>COUNTIFS(D$2:D4833,Clef_répartition[[#This Row],[Code_Nom]],J$2:J4833,Clef_répartition[[#This Row],[Année]])</f>
        <v>1</v>
      </c>
      <c r="F4833">
        <f>IF(Clef_répartition[[#This Row],[Code_Nom]]=D4832,F4832-1,(COUNTIFS(Clef_répartition[Code_Nom],Clef_répartition[[#This Row],[Code_Nom]],Clef_répartition[Année],Clef_répartition[[#This Row],[Année]])))</f>
        <v>15</v>
      </c>
      <c r="G4833" t="str">
        <f>Clef_répartition[[#This Row],[Code_Nom]]&amp;"_"&amp;Clef_répartition[[#This Row],[Nombre]]&amp;"_"&amp;Clef_répartition[[#This Row],[Année]]</f>
        <v>ERM_Association intercommunale pour l'épuration des eaux usées de la région morgienne_1_2018</v>
      </c>
      <c r="H4833">
        <v>5628</v>
      </c>
      <c r="I4833" t="s">
        <v>67</v>
      </c>
      <c r="J4833">
        <v>2018</v>
      </c>
      <c r="K4833">
        <v>9.5999999999999992E-3</v>
      </c>
    </row>
    <row r="4834" spans="1:11" x14ac:dyDescent="0.25">
      <c r="A4834" t="s">
        <v>722</v>
      </c>
      <c r="B4834" t="s">
        <v>640</v>
      </c>
      <c r="C4834" t="s">
        <v>641</v>
      </c>
      <c r="D4834" t="str">
        <f>Clef_répartition[[#This Row],[Code association]]&amp;"_"&amp;Clef_répartition[[#This Row],[Nom association]]</f>
        <v>ERM_Association intercommunale pour l'épuration des eaux usées de la région morgienne</v>
      </c>
      <c r="E4834">
        <f>COUNTIFS(D$2:D4834,Clef_répartition[[#This Row],[Code_Nom]],J$2:J4834,Clef_répartition[[#This Row],[Année]])</f>
        <v>2</v>
      </c>
      <c r="F4834">
        <f>IF(Clef_répartition[[#This Row],[Code_Nom]]=D4833,F4833-1,(COUNTIFS(Clef_répartition[Code_Nom],Clef_répartition[[#This Row],[Code_Nom]],Clef_répartition[Année],Clef_répartition[[#This Row],[Année]])))</f>
        <v>14</v>
      </c>
      <c r="G4834" t="str">
        <f>Clef_répartition[[#This Row],[Code_Nom]]&amp;"_"&amp;Clef_répartition[[#This Row],[Nombre]]&amp;"_"&amp;Clef_répartition[[#This Row],[Année]]</f>
        <v>ERM_Association intercommunale pour l'épuration des eaux usées de la région morgienne_2_2018</v>
      </c>
      <c r="H4834">
        <v>5629</v>
      </c>
      <c r="I4834" t="s">
        <v>68</v>
      </c>
      <c r="J4834">
        <v>2018</v>
      </c>
      <c r="K4834">
        <v>7.7999999999999996E-3</v>
      </c>
    </row>
    <row r="4835" spans="1:11" x14ac:dyDescent="0.25">
      <c r="A4835" t="s">
        <v>722</v>
      </c>
      <c r="B4835" t="s">
        <v>640</v>
      </c>
      <c r="C4835" t="s">
        <v>641</v>
      </c>
      <c r="D4835" t="str">
        <f>Clef_répartition[[#This Row],[Code association]]&amp;"_"&amp;Clef_répartition[[#This Row],[Nom association]]</f>
        <v>ERM_Association intercommunale pour l'épuration des eaux usées de la région morgienne</v>
      </c>
      <c r="E4835">
        <f>COUNTIFS(D$2:D4835,Clef_répartition[[#This Row],[Code_Nom]],J$2:J4835,Clef_répartition[[#This Row],[Année]])</f>
        <v>3</v>
      </c>
      <c r="F4835">
        <f>IF(Clef_répartition[[#This Row],[Code_Nom]]=D4834,F4834-1,(COUNTIFS(Clef_répartition[Code_Nom],Clef_répartition[[#This Row],[Code_Nom]],Clef_répartition[Année],Clef_répartition[[#This Row],[Année]])))</f>
        <v>13</v>
      </c>
      <c r="G4835" t="str">
        <f>Clef_répartition[[#This Row],[Code_Nom]]&amp;"_"&amp;Clef_répartition[[#This Row],[Nombre]]&amp;"_"&amp;Clef_répartition[[#This Row],[Année]]</f>
        <v>ERM_Association intercommunale pour l'épuration des eaux usées de la région morgienne_3_2018</v>
      </c>
      <c r="H4835">
        <v>5631</v>
      </c>
      <c r="I4835" t="s">
        <v>92</v>
      </c>
      <c r="J4835">
        <v>2018</v>
      </c>
      <c r="K4835">
        <v>2.1999999999999999E-2</v>
      </c>
    </row>
    <row r="4836" spans="1:11" x14ac:dyDescent="0.25">
      <c r="A4836" t="s">
        <v>722</v>
      </c>
      <c r="B4836" t="s">
        <v>640</v>
      </c>
      <c r="C4836" t="s">
        <v>641</v>
      </c>
      <c r="D4836" t="str">
        <f>Clef_répartition[[#This Row],[Code association]]&amp;"_"&amp;Clef_répartition[[#This Row],[Nom association]]</f>
        <v>ERM_Association intercommunale pour l'épuration des eaux usées de la région morgienne</v>
      </c>
      <c r="E4836">
        <f>COUNTIFS(D$2:D4836,Clef_répartition[[#This Row],[Code_Nom]],J$2:J4836,Clef_répartition[[#This Row],[Année]])</f>
        <v>4</v>
      </c>
      <c r="F4836">
        <f>IF(Clef_répartition[[#This Row],[Code_Nom]]=D4835,F4835-1,(COUNTIFS(Clef_répartition[Code_Nom],Clef_répartition[[#This Row],[Code_Nom]],Clef_répartition[Année],Clef_répartition[[#This Row],[Année]])))</f>
        <v>12</v>
      </c>
      <c r="G4836" t="str">
        <f>Clef_répartition[[#This Row],[Code_Nom]]&amp;"_"&amp;Clef_répartition[[#This Row],[Nombre]]&amp;"_"&amp;Clef_répartition[[#This Row],[Année]]</f>
        <v>ERM_Association intercommunale pour l'épuration des eaux usées de la région morgienne_4_2018</v>
      </c>
      <c r="H4836">
        <v>5632</v>
      </c>
      <c r="I4836" t="s">
        <v>93</v>
      </c>
      <c r="J4836">
        <v>2018</v>
      </c>
      <c r="K4836">
        <v>5.7200000000000001E-2</v>
      </c>
    </row>
    <row r="4837" spans="1:11" x14ac:dyDescent="0.25">
      <c r="A4837" t="s">
        <v>722</v>
      </c>
      <c r="B4837" t="s">
        <v>640</v>
      </c>
      <c r="C4837" t="s">
        <v>641</v>
      </c>
      <c r="D4837" t="str">
        <f>Clef_répartition[[#This Row],[Code association]]&amp;"_"&amp;Clef_répartition[[#This Row],[Nom association]]</f>
        <v>ERM_Association intercommunale pour l'épuration des eaux usées de la région morgienne</v>
      </c>
      <c r="E4837">
        <f>COUNTIFS(D$2:D4837,Clef_répartition[[#This Row],[Code_Nom]],J$2:J4837,Clef_répartition[[#This Row],[Année]])</f>
        <v>5</v>
      </c>
      <c r="F4837">
        <f>IF(Clef_répartition[[#This Row],[Code_Nom]]=D4836,F4836-1,(COUNTIFS(Clef_répartition[Code_Nom],Clef_répartition[[#This Row],[Code_Nom]],Clef_répartition[Année],Clef_répartition[[#This Row],[Année]])))</f>
        <v>11</v>
      </c>
      <c r="G4837" t="str">
        <f>Clef_répartition[[#This Row],[Code_Nom]]&amp;"_"&amp;Clef_répartition[[#This Row],[Nombre]]&amp;"_"&amp;Clef_répartition[[#This Row],[Année]]</f>
        <v>ERM_Association intercommunale pour l'épuration des eaux usées de la région morgienne_5_2018</v>
      </c>
      <c r="H4837">
        <v>5633</v>
      </c>
      <c r="I4837" t="s">
        <v>100</v>
      </c>
      <c r="J4837">
        <v>2018</v>
      </c>
      <c r="K4837">
        <v>0</v>
      </c>
    </row>
    <row r="4838" spans="1:11" x14ac:dyDescent="0.25">
      <c r="A4838" t="s">
        <v>722</v>
      </c>
      <c r="B4838" t="s">
        <v>640</v>
      </c>
      <c r="C4838" t="s">
        <v>641</v>
      </c>
      <c r="D4838" t="str">
        <f>Clef_répartition[[#This Row],[Code association]]&amp;"_"&amp;Clef_répartition[[#This Row],[Nom association]]</f>
        <v>ERM_Association intercommunale pour l'épuration des eaux usées de la région morgienne</v>
      </c>
      <c r="E4838">
        <f>COUNTIFS(D$2:D4838,Clef_répartition[[#This Row],[Code_Nom]],J$2:J4838,Clef_répartition[[#This Row],[Année]])</f>
        <v>6</v>
      </c>
      <c r="F4838">
        <f>IF(Clef_répartition[[#This Row],[Code_Nom]]=D4837,F4837-1,(COUNTIFS(Clef_répartition[Code_Nom],Clef_répartition[[#This Row],[Code_Nom]],Clef_répartition[Année],Clef_répartition[[#This Row],[Année]])))</f>
        <v>10</v>
      </c>
      <c r="G4838" t="str">
        <f>Clef_répartition[[#This Row],[Code_Nom]]&amp;"_"&amp;Clef_répartition[[#This Row],[Nombre]]&amp;"_"&amp;Clef_répartition[[#This Row],[Année]]</f>
        <v>ERM_Association intercommunale pour l'épuration des eaux usées de la région morgienne_6_2018</v>
      </c>
      <c r="H4838">
        <v>5634</v>
      </c>
      <c r="I4838" t="s">
        <v>101</v>
      </c>
      <c r="J4838">
        <v>2018</v>
      </c>
      <c r="K4838">
        <v>4.3799999999999999E-2</v>
      </c>
    </row>
    <row r="4839" spans="1:11" x14ac:dyDescent="0.25">
      <c r="A4839" t="s">
        <v>722</v>
      </c>
      <c r="B4839" t="s">
        <v>640</v>
      </c>
      <c r="C4839" t="s">
        <v>641</v>
      </c>
      <c r="D4839" t="str">
        <f>Clef_répartition[[#This Row],[Code association]]&amp;"_"&amp;Clef_répartition[[#This Row],[Nom association]]</f>
        <v>ERM_Association intercommunale pour l'épuration des eaux usées de la région morgienne</v>
      </c>
      <c r="E4839">
        <f>COUNTIFS(D$2:D4839,Clef_répartition[[#This Row],[Code_Nom]],J$2:J4839,Clef_répartition[[#This Row],[Année]])</f>
        <v>7</v>
      </c>
      <c r="F4839">
        <f>IF(Clef_répartition[[#This Row],[Code_Nom]]=D4838,F4838-1,(COUNTIFS(Clef_répartition[Code_Nom],Clef_répartition[[#This Row],[Code_Nom]],Clef_répartition[Année],Clef_répartition[[#This Row],[Année]])))</f>
        <v>9</v>
      </c>
      <c r="G4839" t="str">
        <f>Clef_répartition[[#This Row],[Code_Nom]]&amp;"_"&amp;Clef_répartition[[#This Row],[Nombre]]&amp;"_"&amp;Clef_répartition[[#This Row],[Année]]</f>
        <v>ERM_Association intercommunale pour l'épuration des eaux usées de la région morgienne_7_2018</v>
      </c>
      <c r="H4839">
        <v>5635</v>
      </c>
      <c r="I4839" t="s">
        <v>103</v>
      </c>
      <c r="J4839">
        <v>2018</v>
      </c>
      <c r="K4839">
        <v>5.4100000000000002E-2</v>
      </c>
    </row>
    <row r="4840" spans="1:11" x14ac:dyDescent="0.25">
      <c r="A4840" t="s">
        <v>722</v>
      </c>
      <c r="B4840" t="s">
        <v>640</v>
      </c>
      <c r="C4840" t="s">
        <v>641</v>
      </c>
      <c r="D4840" t="str">
        <f>Clef_répartition[[#This Row],[Code association]]&amp;"_"&amp;Clef_répartition[[#This Row],[Nom association]]</f>
        <v>ERM_Association intercommunale pour l'épuration des eaux usées de la région morgienne</v>
      </c>
      <c r="E4840">
        <f>COUNTIFS(D$2:D4840,Clef_répartition[[#This Row],[Code_Nom]],J$2:J4840,Clef_répartition[[#This Row],[Année]])</f>
        <v>8</v>
      </c>
      <c r="F4840">
        <f>IF(Clef_répartition[[#This Row],[Code_Nom]]=D4839,F4839-1,(COUNTIFS(Clef_répartition[Code_Nom],Clef_répartition[[#This Row],[Code_Nom]],Clef_répartition[Année],Clef_répartition[[#This Row],[Année]])))</f>
        <v>8</v>
      </c>
      <c r="G4840" t="str">
        <f>Clef_répartition[[#This Row],[Code_Nom]]&amp;"_"&amp;Clef_répartition[[#This Row],[Nombre]]&amp;"_"&amp;Clef_répartition[[#This Row],[Année]]</f>
        <v>ERM_Association intercommunale pour l'épuration des eaux usées de la région morgienne_8_2018</v>
      </c>
      <c r="H4840">
        <v>5656</v>
      </c>
      <c r="I4840" t="s">
        <v>135</v>
      </c>
      <c r="J4840">
        <v>2018</v>
      </c>
      <c r="K4840">
        <v>1.4500000000000001E-2</v>
      </c>
    </row>
    <row r="4841" spans="1:11" x14ac:dyDescent="0.25">
      <c r="A4841" t="s">
        <v>722</v>
      </c>
      <c r="B4841" t="s">
        <v>640</v>
      </c>
      <c r="C4841" t="s">
        <v>641</v>
      </c>
      <c r="D4841" t="str">
        <f>Clef_répartition[[#This Row],[Code association]]&amp;"_"&amp;Clef_répartition[[#This Row],[Nom association]]</f>
        <v>ERM_Association intercommunale pour l'épuration des eaux usées de la région morgienne</v>
      </c>
      <c r="E4841">
        <f>COUNTIFS(D$2:D4841,Clef_répartition[[#This Row],[Code_Nom]],J$2:J4841,Clef_répartition[[#This Row],[Année]])</f>
        <v>9</v>
      </c>
      <c r="F4841">
        <f>IF(Clef_répartition[[#This Row],[Code_Nom]]=D4840,F4840-1,(COUNTIFS(Clef_répartition[Code_Nom],Clef_répartition[[#This Row],[Code_Nom]],Clef_répartition[Année],Clef_répartition[[#This Row],[Année]])))</f>
        <v>7</v>
      </c>
      <c r="G4841" t="str">
        <f>Clef_répartition[[#This Row],[Code_Nom]]&amp;"_"&amp;Clef_répartition[[#This Row],[Nombre]]&amp;"_"&amp;Clef_répartition[[#This Row],[Année]]</f>
        <v>ERM_Association intercommunale pour l'épuration des eaux usées de la région morgienne_9_2018</v>
      </c>
      <c r="H4841">
        <v>5638</v>
      </c>
      <c r="I4841" t="s">
        <v>161</v>
      </c>
      <c r="J4841">
        <v>2018</v>
      </c>
      <c r="K4841">
        <v>8.6800000000000002E-2</v>
      </c>
    </row>
    <row r="4842" spans="1:11" x14ac:dyDescent="0.25">
      <c r="A4842" t="s">
        <v>722</v>
      </c>
      <c r="B4842" t="s">
        <v>640</v>
      </c>
      <c r="C4842" t="s">
        <v>641</v>
      </c>
      <c r="D4842" t="str">
        <f>Clef_répartition[[#This Row],[Code association]]&amp;"_"&amp;Clef_répartition[[#This Row],[Nom association]]</f>
        <v>ERM_Association intercommunale pour l'épuration des eaux usées de la région morgienne</v>
      </c>
      <c r="E4842">
        <f>COUNTIFS(D$2:D4842,Clef_répartition[[#This Row],[Code_Nom]],J$2:J4842,Clef_répartition[[#This Row],[Année]])</f>
        <v>10</v>
      </c>
      <c r="F4842">
        <f>IF(Clef_répartition[[#This Row],[Code_Nom]]=D4841,F4841-1,(COUNTIFS(Clef_répartition[Code_Nom],Clef_répartition[[#This Row],[Code_Nom]],Clef_répartition[Année],Clef_répartition[[#This Row],[Année]])))</f>
        <v>6</v>
      </c>
      <c r="G4842" t="str">
        <f>Clef_répartition[[#This Row],[Code_Nom]]&amp;"_"&amp;Clef_répartition[[#This Row],[Nombre]]&amp;"_"&amp;Clef_répartition[[#This Row],[Année]]</f>
        <v>ERM_Association intercommunale pour l'épuration des eaux usées de la région morgienne_10_2018</v>
      </c>
      <c r="H4842">
        <v>5642</v>
      </c>
      <c r="I4842" t="s">
        <v>190</v>
      </c>
      <c r="J4842">
        <v>2018</v>
      </c>
      <c r="K4842">
        <v>0.40870000000000001</v>
      </c>
    </row>
    <row r="4843" spans="1:11" x14ac:dyDescent="0.25">
      <c r="A4843" t="s">
        <v>722</v>
      </c>
      <c r="B4843" t="s">
        <v>640</v>
      </c>
      <c r="C4843" t="s">
        <v>641</v>
      </c>
      <c r="D4843" t="str">
        <f>Clef_répartition[[#This Row],[Code association]]&amp;"_"&amp;Clef_répartition[[#This Row],[Nom association]]</f>
        <v>ERM_Association intercommunale pour l'épuration des eaux usées de la région morgienne</v>
      </c>
      <c r="E4843">
        <f>COUNTIFS(D$2:D4843,Clef_répartition[[#This Row],[Code_Nom]],J$2:J4843,Clef_répartition[[#This Row],[Année]])</f>
        <v>11</v>
      </c>
      <c r="F4843">
        <f>IF(Clef_répartition[[#This Row],[Code_Nom]]=D4842,F4842-1,(COUNTIFS(Clef_répartition[Code_Nom],Clef_répartition[[#This Row],[Code_Nom]],Clef_répartition[Année],Clef_répartition[[#This Row],[Année]])))</f>
        <v>5</v>
      </c>
      <c r="G4843" t="str">
        <f>Clef_répartition[[#This Row],[Code_Nom]]&amp;"_"&amp;Clef_répartition[[#This Row],[Nombre]]&amp;"_"&amp;Clef_répartition[[#This Row],[Année]]</f>
        <v>ERM_Association intercommunale pour l'épuration des eaux usées de la région morgienne_11_2018</v>
      </c>
      <c r="H4843">
        <v>5643</v>
      </c>
      <c r="I4843" t="s">
        <v>221</v>
      </c>
      <c r="J4843">
        <v>2018</v>
      </c>
      <c r="K4843">
        <v>0.1389</v>
      </c>
    </row>
    <row r="4844" spans="1:11" x14ac:dyDescent="0.25">
      <c r="A4844" t="s">
        <v>722</v>
      </c>
      <c r="B4844" t="s">
        <v>640</v>
      </c>
      <c r="C4844" t="s">
        <v>641</v>
      </c>
      <c r="D4844" t="str">
        <f>Clef_répartition[[#This Row],[Code association]]&amp;"_"&amp;Clef_répartition[[#This Row],[Nom association]]</f>
        <v>ERM_Association intercommunale pour l'épuration des eaux usées de la région morgienne</v>
      </c>
      <c r="E4844">
        <f>COUNTIFS(D$2:D4844,Clef_répartition[[#This Row],[Code_Nom]],J$2:J4844,Clef_répartition[[#This Row],[Année]])</f>
        <v>12</v>
      </c>
      <c r="F4844">
        <f>IF(Clef_répartition[[#This Row],[Code_Nom]]=D4843,F4843-1,(COUNTIFS(Clef_répartition[Code_Nom],Clef_répartition[[#This Row],[Code_Nom]],Clef_répartition[Année],Clef_répartition[[#This Row],[Année]])))</f>
        <v>4</v>
      </c>
      <c r="G4844" t="str">
        <f>Clef_répartition[[#This Row],[Code_Nom]]&amp;"_"&amp;Clef_répartition[[#This Row],[Nombre]]&amp;"_"&amp;Clef_répartition[[#This Row],[Année]]</f>
        <v>ERM_Association intercommunale pour l'épuration des eaux usées de la région morgienne_12_2018</v>
      </c>
      <c r="H4844">
        <v>5649</v>
      </c>
      <c r="I4844" t="s">
        <v>264</v>
      </c>
      <c r="J4844">
        <v>2018</v>
      </c>
      <c r="K4844">
        <v>7.8299999999999995E-2</v>
      </c>
    </row>
    <row r="4845" spans="1:11" x14ac:dyDescent="0.25">
      <c r="A4845" t="s">
        <v>722</v>
      </c>
      <c r="B4845" t="s">
        <v>640</v>
      </c>
      <c r="C4845" t="s">
        <v>641</v>
      </c>
      <c r="D4845" t="str">
        <f>Clef_répartition[[#This Row],[Code association]]&amp;"_"&amp;Clef_répartition[[#This Row],[Nom association]]</f>
        <v>ERM_Association intercommunale pour l'épuration des eaux usées de la région morgienne</v>
      </c>
      <c r="E4845">
        <f>COUNTIFS(D$2:D4845,Clef_répartition[[#This Row],[Code_Nom]],J$2:J4845,Clef_répartition[[#This Row],[Année]])</f>
        <v>13</v>
      </c>
      <c r="F4845">
        <f>IF(Clef_répartition[[#This Row],[Code_Nom]]=D4844,F4844-1,(COUNTIFS(Clef_répartition[Code_Nom],Clef_répartition[[#This Row],[Code_Nom]],Clef_répartition[Année],Clef_répartition[[#This Row],[Année]])))</f>
        <v>3</v>
      </c>
      <c r="G4845" t="str">
        <f>Clef_répartition[[#This Row],[Code_Nom]]&amp;"_"&amp;Clef_répartition[[#This Row],[Nombre]]&amp;"_"&amp;Clef_répartition[[#This Row],[Année]]</f>
        <v>ERM_Association intercommunale pour l'épuration des eaux usées de la région morgienne_13_2018</v>
      </c>
      <c r="H4845">
        <v>5650</v>
      </c>
      <c r="I4845" t="s">
        <v>276</v>
      </c>
      <c r="J4845">
        <v>2018</v>
      </c>
      <c r="K4845">
        <v>9.4000000000000004E-3</v>
      </c>
    </row>
    <row r="4846" spans="1:11" x14ac:dyDescent="0.25">
      <c r="A4846" t="s">
        <v>722</v>
      </c>
      <c r="B4846" t="s">
        <v>640</v>
      </c>
      <c r="C4846" t="s">
        <v>641</v>
      </c>
      <c r="D4846" t="str">
        <f>Clef_répartition[[#This Row],[Code association]]&amp;"_"&amp;Clef_répartition[[#This Row],[Nom association]]</f>
        <v>ERM_Association intercommunale pour l'épuration des eaux usées de la région morgienne</v>
      </c>
      <c r="E4846">
        <f>COUNTIFS(D$2:D4846,Clef_répartition[[#This Row],[Code_Nom]],J$2:J4846,Clef_répartition[[#This Row],[Année]])</f>
        <v>14</v>
      </c>
      <c r="F4846">
        <f>IF(Clef_répartition[[#This Row],[Code_Nom]]=D4845,F4845-1,(COUNTIFS(Clef_répartition[Code_Nom],Clef_répartition[[#This Row],[Code_Nom]],Clef_répartition[Année],Clef_répartition[[#This Row],[Année]])))</f>
        <v>2</v>
      </c>
      <c r="G4846" t="str">
        <f>Clef_répartition[[#This Row],[Code_Nom]]&amp;"_"&amp;Clef_répartition[[#This Row],[Nombre]]&amp;"_"&amp;Clef_répartition[[#This Row],[Année]]</f>
        <v>ERM_Association intercommunale pour l'épuration des eaux usées de la région morgienne_14_2018</v>
      </c>
      <c r="H4846">
        <v>5653</v>
      </c>
      <c r="I4846" t="s">
        <v>291</v>
      </c>
      <c r="J4846">
        <v>2018</v>
      </c>
      <c r="K4846">
        <v>2.2100000000000002E-2</v>
      </c>
    </row>
    <row r="4847" spans="1:11" x14ac:dyDescent="0.25">
      <c r="A4847" t="s">
        <v>722</v>
      </c>
      <c r="B4847" t="s">
        <v>640</v>
      </c>
      <c r="C4847" t="s">
        <v>641</v>
      </c>
      <c r="D4847" t="str">
        <f>Clef_répartition[[#This Row],[Code association]]&amp;"_"&amp;Clef_répartition[[#This Row],[Nom association]]</f>
        <v>ERM_Association intercommunale pour l'épuration des eaux usées de la région morgienne</v>
      </c>
      <c r="E4847">
        <f>COUNTIFS(D$2:D4847,Clef_répartition[[#This Row],[Code_Nom]],J$2:J4847,Clef_répartition[[#This Row],[Année]])</f>
        <v>15</v>
      </c>
      <c r="F4847">
        <f>IF(Clef_répartition[[#This Row],[Code_Nom]]=D4846,F4846-1,(COUNTIFS(Clef_répartition[Code_Nom],Clef_répartition[[#This Row],[Code_Nom]],Clef_répartition[Année],Clef_répartition[[#This Row],[Année]])))</f>
        <v>1</v>
      </c>
      <c r="G4847" t="str">
        <f>Clef_répartition[[#This Row],[Code_Nom]]&amp;"_"&amp;Clef_répartition[[#This Row],[Nombre]]&amp;"_"&amp;Clef_répartition[[#This Row],[Année]]</f>
        <v>ERM_Association intercommunale pour l'épuration des eaux usées de la région morgienne_15_2018</v>
      </c>
      <c r="H4847">
        <v>5655</v>
      </c>
      <c r="I4847" t="s">
        <v>297</v>
      </c>
      <c r="J4847">
        <v>2018</v>
      </c>
      <c r="K4847">
        <v>4.6399999999999997E-2</v>
      </c>
    </row>
    <row r="4848" spans="1:11" x14ac:dyDescent="0.25">
      <c r="A4848" t="s">
        <v>722</v>
      </c>
      <c r="B4848" t="s">
        <v>699</v>
      </c>
      <c r="C4848" t="s">
        <v>700</v>
      </c>
      <c r="D484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48">
        <f>COUNTIFS(D$2:D4848,Clef_répartition[[#This Row],[Code_Nom]],J$2:J4848,Clef_répartition[[#This Row],[Année]])</f>
        <v>1</v>
      </c>
      <c r="F4848">
        <f>IF(Clef_répartition[[#This Row],[Code_Nom]]=D4847,F4847-1,(COUNTIFS(Clef_répartition[Code_Nom],Clef_répartition[[#This Row],[Code_Nom]],Clef_répartition[Année],Clef_répartition[[#This Row],[Année]])))</f>
        <v>15</v>
      </c>
      <c r="G484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d'Aigle_1_2018</v>
      </c>
      <c r="H4848">
        <v>5401</v>
      </c>
      <c r="I4848" t="s">
        <v>3</v>
      </c>
      <c r="J4848">
        <v>2018</v>
      </c>
      <c r="K4848">
        <v>0.22</v>
      </c>
    </row>
    <row r="4849" spans="1:11" x14ac:dyDescent="0.25">
      <c r="A4849" t="s">
        <v>722</v>
      </c>
      <c r="B4849" t="s">
        <v>699</v>
      </c>
      <c r="C4849" t="s">
        <v>700</v>
      </c>
      <c r="D484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49">
        <f>COUNTIFS(D$2:D4849,Clef_répartition[[#This Row],[Code_Nom]],J$2:J4849,Clef_répartition[[#This Row],[Année]])</f>
        <v>2</v>
      </c>
      <c r="F4849">
        <f>IF(Clef_répartition[[#This Row],[Code_Nom]]=D4848,F4848-1,(COUNTIFS(Clef_répartition[Code_Nom],Clef_répartition[[#This Row],[Code_Nom]],Clef_répartition[Année],Clef_répartition[[#This Row],[Année]])))</f>
        <v>14</v>
      </c>
      <c r="G484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d'Aigle_2_2018</v>
      </c>
      <c r="H4849">
        <v>5402</v>
      </c>
      <c r="I4849" t="s">
        <v>22</v>
      </c>
      <c r="J4849">
        <v>2018</v>
      </c>
      <c r="K4849">
        <v>0.17</v>
      </c>
    </row>
    <row r="4850" spans="1:11" x14ac:dyDescent="0.25">
      <c r="A4850" t="s">
        <v>722</v>
      </c>
      <c r="B4850" t="s">
        <v>699</v>
      </c>
      <c r="C4850" t="s">
        <v>700</v>
      </c>
      <c r="D485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0">
        <f>COUNTIFS(D$2:D4850,Clef_répartition[[#This Row],[Code_Nom]],J$2:J4850,Clef_répartition[[#This Row],[Année]])</f>
        <v>3</v>
      </c>
      <c r="F4850">
        <f>IF(Clef_répartition[[#This Row],[Code_Nom]]=D4849,F4849-1,(COUNTIFS(Clef_répartition[Code_Nom],Clef_répartition[[#This Row],[Code_Nom]],Clef_répartition[Année],Clef_répartition[[#This Row],[Année]])))</f>
        <v>13</v>
      </c>
      <c r="G485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d'Aigle_3_2018</v>
      </c>
      <c r="H4850">
        <v>5403</v>
      </c>
      <c r="I4850" t="s">
        <v>63</v>
      </c>
      <c r="J4850">
        <v>2018</v>
      </c>
      <c r="K4850">
        <v>0.01</v>
      </c>
    </row>
    <row r="4851" spans="1:11" x14ac:dyDescent="0.25">
      <c r="A4851" t="s">
        <v>722</v>
      </c>
      <c r="B4851" t="s">
        <v>699</v>
      </c>
      <c r="C4851" t="s">
        <v>700</v>
      </c>
      <c r="D485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1">
        <f>COUNTIFS(D$2:D4851,Clef_répartition[[#This Row],[Code_Nom]],J$2:J4851,Clef_répartition[[#This Row],[Année]])</f>
        <v>4</v>
      </c>
      <c r="F4851">
        <f>IF(Clef_répartition[[#This Row],[Code_Nom]]=D4850,F4850-1,(COUNTIFS(Clef_répartition[Code_Nom],Clef_répartition[[#This Row],[Code_Nom]],Clef_répartition[Année],Clef_répartition[[#This Row],[Année]])))</f>
        <v>12</v>
      </c>
      <c r="G485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d'Aigle_4_2018</v>
      </c>
      <c r="H4851">
        <v>5404</v>
      </c>
      <c r="I4851" t="s">
        <v>73</v>
      </c>
      <c r="J4851">
        <v>2018</v>
      </c>
      <c r="K4851">
        <v>0.01</v>
      </c>
    </row>
    <row r="4852" spans="1:11" x14ac:dyDescent="0.25">
      <c r="A4852" t="s">
        <v>722</v>
      </c>
      <c r="B4852" t="s">
        <v>699</v>
      </c>
      <c r="C4852" t="s">
        <v>700</v>
      </c>
      <c r="D485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2">
        <f>COUNTIFS(D$2:D4852,Clef_répartition[[#This Row],[Code_Nom]],J$2:J4852,Clef_répartition[[#This Row],[Année]])</f>
        <v>5</v>
      </c>
      <c r="F4852">
        <f>IF(Clef_répartition[[#This Row],[Code_Nom]]=D4851,F4851-1,(COUNTIFS(Clef_répartition[Code_Nom],Clef_répartition[[#This Row],[Code_Nom]],Clef_répartition[Année],Clef_répartition[[#This Row],[Année]])))</f>
        <v>11</v>
      </c>
      <c r="G485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d'Aigle_5_2018</v>
      </c>
      <c r="H4852">
        <v>5405</v>
      </c>
      <c r="I4852" t="s">
        <v>134</v>
      </c>
      <c r="J4852">
        <v>2018</v>
      </c>
      <c r="K4852">
        <v>0.03</v>
      </c>
    </row>
    <row r="4853" spans="1:11" x14ac:dyDescent="0.25">
      <c r="A4853" t="s">
        <v>722</v>
      </c>
      <c r="B4853" t="s">
        <v>699</v>
      </c>
      <c r="C4853" t="s">
        <v>700</v>
      </c>
      <c r="D485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3">
        <f>COUNTIFS(D$2:D4853,Clef_répartition[[#This Row],[Code_Nom]],J$2:J4853,Clef_répartition[[#This Row],[Année]])</f>
        <v>6</v>
      </c>
      <c r="F4853">
        <f>IF(Clef_répartition[[#This Row],[Code_Nom]]=D4852,F4852-1,(COUNTIFS(Clef_répartition[Code_Nom],Clef_répartition[[#This Row],[Code_Nom]],Clef_répartition[Année],Clef_répartition[[#This Row],[Année]])))</f>
        <v>10</v>
      </c>
      <c r="G485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d'Aigle_6_2018</v>
      </c>
      <c r="H4853">
        <v>5406</v>
      </c>
      <c r="I4853" t="s">
        <v>152</v>
      </c>
      <c r="J4853">
        <v>2018</v>
      </c>
      <c r="K4853">
        <v>0.02</v>
      </c>
    </row>
    <row r="4854" spans="1:11" x14ac:dyDescent="0.25">
      <c r="A4854" t="s">
        <v>722</v>
      </c>
      <c r="B4854" t="s">
        <v>699</v>
      </c>
      <c r="C4854" t="s">
        <v>700</v>
      </c>
      <c r="D485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4">
        <f>COUNTIFS(D$2:D4854,Clef_répartition[[#This Row],[Code_Nom]],J$2:J4854,Clef_répartition[[#This Row],[Année]])</f>
        <v>7</v>
      </c>
      <c r="F4854">
        <f>IF(Clef_répartition[[#This Row],[Code_Nom]]=D4853,F4853-1,(COUNTIFS(Clef_répartition[Code_Nom],Clef_répartition[[#This Row],[Code_Nom]],Clef_répartition[Année],Clef_répartition[[#This Row],[Année]])))</f>
        <v>9</v>
      </c>
      <c r="G485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d'Aigle_7_2018</v>
      </c>
      <c r="H4854">
        <v>5407</v>
      </c>
      <c r="I4854" t="s">
        <v>159</v>
      </c>
      <c r="J4854">
        <v>2018</v>
      </c>
      <c r="K4854">
        <v>0.09</v>
      </c>
    </row>
    <row r="4855" spans="1:11" x14ac:dyDescent="0.25">
      <c r="A4855" t="s">
        <v>722</v>
      </c>
      <c r="B4855" t="s">
        <v>699</v>
      </c>
      <c r="C4855" t="s">
        <v>700</v>
      </c>
      <c r="D485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5">
        <f>COUNTIFS(D$2:D4855,Clef_répartition[[#This Row],[Code_Nom]],J$2:J4855,Clef_répartition[[#This Row],[Année]])</f>
        <v>8</v>
      </c>
      <c r="F4855">
        <f>IF(Clef_répartition[[#This Row],[Code_Nom]]=D4854,F4854-1,(COUNTIFS(Clef_répartition[Code_Nom],Clef_répartition[[#This Row],[Code_Nom]],Clef_répartition[Année],Clef_répartition[[#This Row],[Année]])))</f>
        <v>8</v>
      </c>
      <c r="G485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d'Aigle_8_2018</v>
      </c>
      <c r="H4855">
        <v>5408</v>
      </c>
      <c r="I4855" t="s">
        <v>195</v>
      </c>
      <c r="J4855">
        <v>2018</v>
      </c>
      <c r="K4855">
        <v>0.02</v>
      </c>
    </row>
    <row r="4856" spans="1:11" x14ac:dyDescent="0.25">
      <c r="A4856" t="s">
        <v>722</v>
      </c>
      <c r="B4856" t="s">
        <v>699</v>
      </c>
      <c r="C4856" t="s">
        <v>700</v>
      </c>
      <c r="D485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6">
        <f>COUNTIFS(D$2:D4856,Clef_répartition[[#This Row],[Code_Nom]],J$2:J4856,Clef_répartition[[#This Row],[Année]])</f>
        <v>9</v>
      </c>
      <c r="F4856">
        <f>IF(Clef_répartition[[#This Row],[Code_Nom]]=D4855,F4855-1,(COUNTIFS(Clef_répartition[Code_Nom],Clef_répartition[[#This Row],[Code_Nom]],Clef_répartition[Année],Clef_répartition[[#This Row],[Année]])))</f>
        <v>7</v>
      </c>
      <c r="G485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d'Aigle_9_2018</v>
      </c>
      <c r="H4856">
        <v>5409</v>
      </c>
      <c r="I4856" t="s">
        <v>198</v>
      </c>
      <c r="J4856">
        <v>2018</v>
      </c>
      <c r="K4856">
        <v>0.17</v>
      </c>
    </row>
    <row r="4857" spans="1:11" x14ac:dyDescent="0.25">
      <c r="A4857" t="s">
        <v>722</v>
      </c>
      <c r="B4857" t="s">
        <v>699</v>
      </c>
      <c r="C4857" t="s">
        <v>700</v>
      </c>
      <c r="D485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7">
        <f>COUNTIFS(D$2:D4857,Clef_répartition[[#This Row],[Code_Nom]],J$2:J4857,Clef_répartition[[#This Row],[Année]])</f>
        <v>10</v>
      </c>
      <c r="F4857">
        <f>IF(Clef_répartition[[#This Row],[Code_Nom]]=D4856,F4856-1,(COUNTIFS(Clef_répartition[Code_Nom],Clef_répartition[[#This Row],[Code_Nom]],Clef_répartition[Année],Clef_répartition[[#This Row],[Année]])))</f>
        <v>6</v>
      </c>
      <c r="G485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d'Aigle_10_2018</v>
      </c>
      <c r="H4857">
        <v>5410</v>
      </c>
      <c r="I4857" t="s">
        <v>203</v>
      </c>
      <c r="J4857">
        <v>2018</v>
      </c>
      <c r="K4857">
        <v>0.03</v>
      </c>
    </row>
    <row r="4858" spans="1:11" x14ac:dyDescent="0.25">
      <c r="A4858" t="s">
        <v>722</v>
      </c>
      <c r="B4858" t="s">
        <v>699</v>
      </c>
      <c r="C4858" t="s">
        <v>700</v>
      </c>
      <c r="D485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8">
        <f>COUNTIFS(D$2:D4858,Clef_répartition[[#This Row],[Code_Nom]],J$2:J4858,Clef_répartition[[#This Row],[Année]])</f>
        <v>11</v>
      </c>
      <c r="F4858">
        <f>IF(Clef_répartition[[#This Row],[Code_Nom]]=D4857,F4857-1,(COUNTIFS(Clef_répartition[Code_Nom],Clef_répartition[[#This Row],[Code_Nom]],Clef_répartition[Année],Clef_répartition[[#This Row],[Année]])))</f>
        <v>5</v>
      </c>
      <c r="G485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d'Aigle_11_2018</v>
      </c>
      <c r="H4858">
        <v>5411</v>
      </c>
      <c r="I4858" t="s">
        <v>204</v>
      </c>
      <c r="J4858">
        <v>2018</v>
      </c>
      <c r="K4858">
        <v>0.03</v>
      </c>
    </row>
    <row r="4859" spans="1:11" x14ac:dyDescent="0.25">
      <c r="A4859" t="s">
        <v>722</v>
      </c>
      <c r="B4859" t="s">
        <v>699</v>
      </c>
      <c r="C4859" t="s">
        <v>700</v>
      </c>
      <c r="D485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59">
        <f>COUNTIFS(D$2:D4859,Clef_répartition[[#This Row],[Code_Nom]],J$2:J4859,Clef_répartition[[#This Row],[Année]])</f>
        <v>12</v>
      </c>
      <c r="F4859">
        <f>IF(Clef_répartition[[#This Row],[Code_Nom]]=D4858,F4858-1,(COUNTIFS(Clef_répartition[Code_Nom],Clef_répartition[[#This Row],[Code_Nom]],Clef_répartition[Année],Clef_répartition[[#This Row],[Année]])))</f>
        <v>4</v>
      </c>
      <c r="G485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d'Aigle_12_2018</v>
      </c>
      <c r="H4859">
        <v>5412</v>
      </c>
      <c r="I4859" t="s">
        <v>229</v>
      </c>
      <c r="J4859">
        <v>2018</v>
      </c>
      <c r="K4859">
        <v>0.02</v>
      </c>
    </row>
    <row r="4860" spans="1:11" x14ac:dyDescent="0.25">
      <c r="A4860" t="s">
        <v>722</v>
      </c>
      <c r="B4860" t="s">
        <v>699</v>
      </c>
      <c r="C4860" t="s">
        <v>700</v>
      </c>
      <c r="D486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60">
        <f>COUNTIFS(D$2:D4860,Clef_répartition[[#This Row],[Code_Nom]],J$2:J4860,Clef_répartition[[#This Row],[Année]])</f>
        <v>13</v>
      </c>
      <c r="F4860">
        <f>IF(Clef_répartition[[#This Row],[Code_Nom]]=D4859,F4859-1,(COUNTIFS(Clef_répartition[Code_Nom],Clef_répartition[[#This Row],[Code_Nom]],Clef_répartition[Année],Clef_répartition[[#This Row],[Année]])))</f>
        <v>3</v>
      </c>
      <c r="G486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d'Aigle_13_2018</v>
      </c>
      <c r="H4860">
        <v>5413</v>
      </c>
      <c r="I4860" t="s">
        <v>231</v>
      </c>
      <c r="J4860">
        <v>2018</v>
      </c>
      <c r="K4860">
        <v>0.04</v>
      </c>
    </row>
    <row r="4861" spans="1:11" x14ac:dyDescent="0.25">
      <c r="A4861" t="s">
        <v>722</v>
      </c>
      <c r="B4861" t="s">
        <v>699</v>
      </c>
      <c r="C4861" t="s">
        <v>700</v>
      </c>
      <c r="D486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61">
        <f>COUNTIFS(D$2:D4861,Clef_répartition[[#This Row],[Code_Nom]],J$2:J4861,Clef_répartition[[#This Row],[Année]])</f>
        <v>14</v>
      </c>
      <c r="F4861">
        <f>IF(Clef_répartition[[#This Row],[Code_Nom]]=D4860,F4860-1,(COUNTIFS(Clef_répartition[Code_Nom],Clef_répartition[[#This Row],[Code_Nom]],Clef_répartition[Année],Clef_répartition[[#This Row],[Année]])))</f>
        <v>2</v>
      </c>
      <c r="G486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d'Aigle_14_2018</v>
      </c>
      <c r="H4861">
        <v>5414</v>
      </c>
      <c r="I4861" t="s">
        <v>286</v>
      </c>
      <c r="J4861">
        <v>2018</v>
      </c>
      <c r="K4861">
        <v>0.12</v>
      </c>
    </row>
    <row r="4862" spans="1:11" x14ac:dyDescent="0.25">
      <c r="A4862" t="s">
        <v>722</v>
      </c>
      <c r="B4862" t="s">
        <v>699</v>
      </c>
      <c r="C4862" t="s">
        <v>700</v>
      </c>
      <c r="D486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4862">
        <f>COUNTIFS(D$2:D4862,Clef_répartition[[#This Row],[Code_Nom]],J$2:J4862,Clef_répartition[[#This Row],[Année]])</f>
        <v>15</v>
      </c>
      <c r="F4862">
        <f>IF(Clef_répartition[[#This Row],[Code_Nom]]=D4861,F4861-1,(COUNTIFS(Clef_répartition[Code_Nom],Clef_répartition[[#This Row],[Code_Nom]],Clef_répartition[Année],Clef_répartition[[#This Row],[Année]])))</f>
        <v>1</v>
      </c>
      <c r="G486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d'Aigle_15_2018</v>
      </c>
      <c r="H4862">
        <v>5415</v>
      </c>
      <c r="I4862" t="s">
        <v>300</v>
      </c>
      <c r="J4862">
        <v>2018</v>
      </c>
      <c r="K4862">
        <v>0.02</v>
      </c>
    </row>
    <row r="4863" spans="1:11" x14ac:dyDescent="0.25">
      <c r="A4863" t="s">
        <v>722</v>
      </c>
      <c r="B4863" t="s">
        <v>652</v>
      </c>
      <c r="C4863" t="s">
        <v>653</v>
      </c>
      <c r="D4863" t="str">
        <f>Clef_répartition[[#This Row],[Code association]]&amp;"_"&amp;Clef_répartition[[#This Row],[Nom association]]</f>
        <v>ORPC Broye-Vully_Organisation régionale de protection civile Broye-Vully</v>
      </c>
      <c r="E4863">
        <f>COUNTIFS(D$2:D4863,Clef_répartition[[#This Row],[Code_Nom]],J$2:J4863,Clef_répartition[[#This Row],[Année]])</f>
        <v>1</v>
      </c>
      <c r="F4863">
        <f>IF(Clef_répartition[[#This Row],[Code_Nom]]=D4862,F4862-1,(COUNTIFS(Clef_répartition[Code_Nom],Clef_répartition[[#This Row],[Code_Nom]],Clef_répartition[Année],Clef_répartition[[#This Row],[Année]])))</f>
        <v>31</v>
      </c>
      <c r="G4863" t="str">
        <f>Clef_répartition[[#This Row],[Code_Nom]]&amp;"_"&amp;Clef_répartition[[#This Row],[Nombre]]&amp;"_"&amp;Clef_répartition[[#This Row],[Année]]</f>
        <v>ORPC Broye-Vully_Organisation régionale de protection civile Broye-Vully_1_2018</v>
      </c>
      <c r="H4863">
        <v>5451</v>
      </c>
      <c r="I4863" t="s">
        <v>10</v>
      </c>
      <c r="J4863">
        <v>2018</v>
      </c>
      <c r="K4863">
        <v>9.9299999999999999E-2</v>
      </c>
    </row>
    <row r="4864" spans="1:11" x14ac:dyDescent="0.25">
      <c r="A4864" t="s">
        <v>722</v>
      </c>
      <c r="B4864" t="s">
        <v>652</v>
      </c>
      <c r="C4864" t="s">
        <v>653</v>
      </c>
      <c r="D4864" t="str">
        <f>Clef_répartition[[#This Row],[Code association]]&amp;"_"&amp;Clef_répartition[[#This Row],[Nom association]]</f>
        <v>ORPC Broye-Vully_Organisation régionale de protection civile Broye-Vully</v>
      </c>
      <c r="E4864">
        <f>COUNTIFS(D$2:D4864,Clef_répartition[[#This Row],[Code_Nom]],J$2:J4864,Clef_répartition[[#This Row],[Année]])</f>
        <v>2</v>
      </c>
      <c r="F4864">
        <f>IF(Clef_répartition[[#This Row],[Code_Nom]]=D4863,F4863-1,(COUNTIFS(Clef_répartition[Code_Nom],Clef_répartition[[#This Row],[Code_Nom]],Clef_répartition[Année],Clef_répartition[[#This Row],[Année]])))</f>
        <v>30</v>
      </c>
      <c r="G4864" t="str">
        <f>Clef_répartition[[#This Row],[Code_Nom]]&amp;"_"&amp;Clef_répartition[[#This Row],[Nombre]]&amp;"_"&amp;Clef_répartition[[#This Row],[Année]]</f>
        <v>ORPC Broye-Vully_Organisation régionale de protection civile Broye-Vully_2_2018</v>
      </c>
      <c r="H4864">
        <v>5663</v>
      </c>
      <c r="I4864" t="s">
        <v>45</v>
      </c>
      <c r="J4864">
        <v>2018</v>
      </c>
      <c r="K4864">
        <v>4.8999999999999998E-3</v>
      </c>
    </row>
    <row r="4865" spans="1:11" x14ac:dyDescent="0.25">
      <c r="A4865" t="s">
        <v>722</v>
      </c>
      <c r="B4865" t="s">
        <v>652</v>
      </c>
      <c r="C4865" t="s">
        <v>653</v>
      </c>
      <c r="D4865" t="str">
        <f>Clef_répartition[[#This Row],[Code association]]&amp;"_"&amp;Clef_répartition[[#This Row],[Nom association]]</f>
        <v>ORPC Broye-Vully_Organisation régionale de protection civile Broye-Vully</v>
      </c>
      <c r="E4865">
        <f>COUNTIFS(D$2:D4865,Clef_répartition[[#This Row],[Code_Nom]],J$2:J4865,Clef_répartition[[#This Row],[Année]])</f>
        <v>3</v>
      </c>
      <c r="F4865">
        <f>IF(Clef_répartition[[#This Row],[Code_Nom]]=D4864,F4864-1,(COUNTIFS(Clef_répartition[Code_Nom],Clef_répartition[[#This Row],[Code_Nom]],Clef_répartition[Année],Clef_répartition[[#This Row],[Année]])))</f>
        <v>29</v>
      </c>
      <c r="G4865" t="str">
        <f>Clef_répartition[[#This Row],[Code_Nom]]&amp;"_"&amp;Clef_répartition[[#This Row],[Nombre]]&amp;"_"&amp;Clef_répartition[[#This Row],[Année]]</f>
        <v>ORPC Broye-Vully_Organisation régionale de protection civile Broye-Vully_3_2018</v>
      </c>
      <c r="H4865">
        <v>5812</v>
      </c>
      <c r="I4865" t="s">
        <v>48</v>
      </c>
      <c r="J4865">
        <v>2018</v>
      </c>
      <c r="K4865">
        <v>3.0000000000000001E-3</v>
      </c>
    </row>
    <row r="4866" spans="1:11" x14ac:dyDescent="0.25">
      <c r="A4866" t="s">
        <v>722</v>
      </c>
      <c r="B4866" t="s">
        <v>652</v>
      </c>
      <c r="C4866" t="s">
        <v>653</v>
      </c>
      <c r="D4866" t="str">
        <f>Clef_répartition[[#This Row],[Code association]]&amp;"_"&amp;Clef_répartition[[#This Row],[Nom association]]</f>
        <v>ORPC Broye-Vully_Organisation régionale de protection civile Broye-Vully</v>
      </c>
      <c r="E4866">
        <f>COUNTIFS(D$2:D4866,Clef_répartition[[#This Row],[Code_Nom]],J$2:J4866,Clef_répartition[[#This Row],[Année]])</f>
        <v>4</v>
      </c>
      <c r="F4866">
        <f>IF(Clef_répartition[[#This Row],[Code_Nom]]=D4865,F4865-1,(COUNTIFS(Clef_répartition[Code_Nom],Clef_répartition[[#This Row],[Code_Nom]],Clef_répartition[Année],Clef_répartition[[#This Row],[Année]])))</f>
        <v>28</v>
      </c>
      <c r="G4866" t="str">
        <f>Clef_répartition[[#This Row],[Code_Nom]]&amp;"_"&amp;Clef_répartition[[#This Row],[Nombre]]&amp;"_"&amp;Clef_répartition[[#This Row],[Année]]</f>
        <v>ORPC Broye-Vully_Organisation régionale de protection civile Broye-Vully_4_2018</v>
      </c>
      <c r="H4866">
        <v>5665</v>
      </c>
      <c r="I4866" t="s">
        <v>57</v>
      </c>
      <c r="J4866">
        <v>2018</v>
      </c>
      <c r="K4866">
        <v>5.1000000000000004E-3</v>
      </c>
    </row>
    <row r="4867" spans="1:11" x14ac:dyDescent="0.25">
      <c r="A4867" t="s">
        <v>722</v>
      </c>
      <c r="B4867" t="s">
        <v>652</v>
      </c>
      <c r="C4867" t="s">
        <v>653</v>
      </c>
      <c r="D4867" t="str">
        <f>Clef_répartition[[#This Row],[Code association]]&amp;"_"&amp;Clef_répartition[[#This Row],[Nom association]]</f>
        <v>ORPC Broye-Vully_Organisation régionale de protection civile Broye-Vully</v>
      </c>
      <c r="E4867">
        <f>COUNTIFS(D$2:D4867,Clef_répartition[[#This Row],[Code_Nom]],J$2:J4867,Clef_répartition[[#This Row],[Année]])</f>
        <v>5</v>
      </c>
      <c r="F4867">
        <f>IF(Clef_répartition[[#This Row],[Code_Nom]]=D4866,F4866-1,(COUNTIFS(Clef_répartition[Code_Nom],Clef_répartition[[#This Row],[Code_Nom]],Clef_répartition[Année],Clef_répartition[[#This Row],[Année]])))</f>
        <v>27</v>
      </c>
      <c r="G4867" t="str">
        <f>Clef_répartition[[#This Row],[Code_Nom]]&amp;"_"&amp;Clef_répartition[[#This Row],[Nombre]]&amp;"_"&amp;Clef_répartition[[#This Row],[Année]]</f>
        <v>ORPC Broye-Vully_Organisation régionale de protection civile Broye-Vully_5_2018</v>
      </c>
      <c r="H4867">
        <v>5813</v>
      </c>
      <c r="I4867" t="s">
        <v>65</v>
      </c>
      <c r="J4867">
        <v>2018</v>
      </c>
      <c r="K4867">
        <v>1.0999999999999999E-2</v>
      </c>
    </row>
    <row r="4868" spans="1:11" x14ac:dyDescent="0.25">
      <c r="A4868" t="s">
        <v>722</v>
      </c>
      <c r="B4868" t="s">
        <v>652</v>
      </c>
      <c r="C4868" t="s">
        <v>653</v>
      </c>
      <c r="D4868" t="str">
        <f>Clef_répartition[[#This Row],[Code association]]&amp;"_"&amp;Clef_répartition[[#This Row],[Nom association]]</f>
        <v>ORPC Broye-Vully_Organisation régionale de protection civile Broye-Vully</v>
      </c>
      <c r="E4868">
        <f>COUNTIFS(D$2:D4868,Clef_répartition[[#This Row],[Code_Nom]],J$2:J4868,Clef_répartition[[#This Row],[Année]])</f>
        <v>6</v>
      </c>
      <c r="F4868">
        <f>IF(Clef_répartition[[#This Row],[Code_Nom]]=D4867,F4867-1,(COUNTIFS(Clef_répartition[Code_Nom],Clef_répartition[[#This Row],[Code_Nom]],Clef_répartition[Année],Clef_répartition[[#This Row],[Année]])))</f>
        <v>26</v>
      </c>
      <c r="G4868" t="str">
        <f>Clef_répartition[[#This Row],[Code_Nom]]&amp;"_"&amp;Clef_répartition[[#This Row],[Nombre]]&amp;"_"&amp;Clef_répartition[[#This Row],[Année]]</f>
        <v>ORPC Broye-Vully_Organisation régionale de protection civile Broye-Vully_6_2018</v>
      </c>
      <c r="H4868">
        <v>5785</v>
      </c>
      <c r="I4868" t="s">
        <v>74</v>
      </c>
      <c r="J4868">
        <v>2018</v>
      </c>
      <c r="K4868">
        <v>1.0800000000000001E-2</v>
      </c>
    </row>
    <row r="4869" spans="1:11" x14ac:dyDescent="0.25">
      <c r="A4869" t="s">
        <v>722</v>
      </c>
      <c r="B4869" t="s">
        <v>652</v>
      </c>
      <c r="C4869" t="s">
        <v>653</v>
      </c>
      <c r="D4869" t="str">
        <f>Clef_répartition[[#This Row],[Code association]]&amp;"_"&amp;Clef_répartition[[#This Row],[Nom association]]</f>
        <v>ORPC Broye-Vully_Organisation régionale de protection civile Broye-Vully</v>
      </c>
      <c r="E4869">
        <f>COUNTIFS(D$2:D4869,Clef_répartition[[#This Row],[Code_Nom]],J$2:J4869,Clef_répartition[[#This Row],[Année]])</f>
        <v>7</v>
      </c>
      <c r="F4869">
        <f>IF(Clef_répartition[[#This Row],[Code_Nom]]=D4868,F4868-1,(COUNTIFS(Clef_répartition[Code_Nom],Clef_répartition[[#This Row],[Code_Nom]],Clef_répartition[Année],Clef_répartition[[#This Row],[Année]])))</f>
        <v>25</v>
      </c>
      <c r="G4869" t="str">
        <f>Clef_répartition[[#This Row],[Code_Nom]]&amp;"_"&amp;Clef_répartition[[#This Row],[Nombre]]&amp;"_"&amp;Clef_répartition[[#This Row],[Année]]</f>
        <v>ORPC Broye-Vully_Organisation régionale de protection civile Broye-Vully_7_2018</v>
      </c>
      <c r="H4869">
        <v>5816</v>
      </c>
      <c r="I4869" t="s">
        <v>76</v>
      </c>
      <c r="J4869">
        <v>2018</v>
      </c>
      <c r="K4869">
        <v>5.7700000000000001E-2</v>
      </c>
    </row>
    <row r="4870" spans="1:11" x14ac:dyDescent="0.25">
      <c r="A4870" t="s">
        <v>722</v>
      </c>
      <c r="B4870" t="s">
        <v>652</v>
      </c>
      <c r="C4870" t="s">
        <v>653</v>
      </c>
      <c r="D4870" t="str">
        <f>Clef_répartition[[#This Row],[Code association]]&amp;"_"&amp;Clef_répartition[[#This Row],[Nom association]]</f>
        <v>ORPC Broye-Vully_Organisation régionale de protection civile Broye-Vully</v>
      </c>
      <c r="E4870">
        <f>COUNTIFS(D$2:D4870,Clef_répartition[[#This Row],[Code_Nom]],J$2:J4870,Clef_répartition[[#This Row],[Année]])</f>
        <v>8</v>
      </c>
      <c r="F4870">
        <f>IF(Clef_répartition[[#This Row],[Code_Nom]]=D4869,F4869-1,(COUNTIFS(Clef_répartition[Code_Nom],Clef_répartition[[#This Row],[Code_Nom]],Clef_répartition[Année],Clef_répartition[[#This Row],[Année]])))</f>
        <v>24</v>
      </c>
      <c r="G4870" t="str">
        <f>Clef_répartition[[#This Row],[Code_Nom]]&amp;"_"&amp;Clef_répartition[[#This Row],[Nombre]]&amp;"_"&amp;Clef_répartition[[#This Row],[Année]]</f>
        <v>ORPC Broye-Vully_Organisation régionale de protection civile Broye-Vully_8_2018</v>
      </c>
      <c r="H4870">
        <v>5456</v>
      </c>
      <c r="I4870" t="s">
        <v>87</v>
      </c>
      <c r="J4870">
        <v>2018</v>
      </c>
      <c r="K4870">
        <v>3.7499999999999999E-2</v>
      </c>
    </row>
    <row r="4871" spans="1:11" x14ac:dyDescent="0.25">
      <c r="A4871" t="s">
        <v>722</v>
      </c>
      <c r="B4871" t="s">
        <v>652</v>
      </c>
      <c r="C4871" t="s">
        <v>653</v>
      </c>
      <c r="D4871" t="str">
        <f>Clef_répartition[[#This Row],[Code association]]&amp;"_"&amp;Clef_répartition[[#This Row],[Nom association]]</f>
        <v>ORPC Broye-Vully_Organisation régionale de protection civile Broye-Vully</v>
      </c>
      <c r="E4871">
        <f>COUNTIFS(D$2:D4871,Clef_répartition[[#This Row],[Code_Nom]],J$2:J4871,Clef_répartition[[#This Row],[Année]])</f>
        <v>9</v>
      </c>
      <c r="F4871">
        <f>IF(Clef_répartition[[#This Row],[Code_Nom]]=D4870,F4870-1,(COUNTIFS(Clef_répartition[Code_Nom],Clef_répartition[[#This Row],[Code_Nom]],Clef_répartition[Année],Clef_répartition[[#This Row],[Année]])))</f>
        <v>23</v>
      </c>
      <c r="G4871" t="str">
        <f>Clef_répartition[[#This Row],[Code_Nom]]&amp;"_"&amp;Clef_répartition[[#This Row],[Nombre]]&amp;"_"&amp;Clef_répartition[[#This Row],[Année]]</f>
        <v>ORPC Broye-Vully_Organisation régionale de protection civile Broye-Vully_9_2018</v>
      </c>
      <c r="H4871">
        <v>5669</v>
      </c>
      <c r="I4871" t="s">
        <v>89</v>
      </c>
      <c r="J4871">
        <v>2018</v>
      </c>
      <c r="K4871">
        <v>7.4999999999999997E-3</v>
      </c>
    </row>
    <row r="4872" spans="1:11" x14ac:dyDescent="0.25">
      <c r="A4872" t="s">
        <v>722</v>
      </c>
      <c r="B4872" t="s">
        <v>652</v>
      </c>
      <c r="C4872" t="s">
        <v>653</v>
      </c>
      <c r="D4872" t="str">
        <f>Clef_répartition[[#This Row],[Code association]]&amp;"_"&amp;Clef_répartition[[#This Row],[Nom association]]</f>
        <v>ORPC Broye-Vully_Organisation régionale de protection civile Broye-Vully</v>
      </c>
      <c r="E4872">
        <f>COUNTIFS(D$2:D4872,Clef_répartition[[#This Row],[Code_Nom]],J$2:J4872,Clef_répartition[[#This Row],[Année]])</f>
        <v>10</v>
      </c>
      <c r="F4872">
        <f>IF(Clef_répartition[[#This Row],[Code_Nom]]=D4871,F4871-1,(COUNTIFS(Clef_répartition[Code_Nom],Clef_répartition[[#This Row],[Code_Nom]],Clef_répartition[Année],Clef_répartition[[#This Row],[Année]])))</f>
        <v>22</v>
      </c>
      <c r="G4872" t="str">
        <f>Clef_répartition[[#This Row],[Code_Nom]]&amp;"_"&amp;Clef_répartition[[#This Row],[Nombre]]&amp;"_"&amp;Clef_répartition[[#This Row],[Année]]</f>
        <v>ORPC Broye-Vully_Organisation régionale de protection civile Broye-Vully_10_2018</v>
      </c>
      <c r="H4872">
        <v>5671</v>
      </c>
      <c r="I4872" t="s">
        <v>95</v>
      </c>
      <c r="J4872">
        <v>2018</v>
      </c>
      <c r="K4872">
        <v>6.1000000000000004E-3</v>
      </c>
    </row>
    <row r="4873" spans="1:11" x14ac:dyDescent="0.25">
      <c r="A4873" t="s">
        <v>722</v>
      </c>
      <c r="B4873" t="s">
        <v>652</v>
      </c>
      <c r="C4873" t="s">
        <v>653</v>
      </c>
      <c r="D4873" t="str">
        <f>Clef_répartition[[#This Row],[Code association]]&amp;"_"&amp;Clef_répartition[[#This Row],[Nom association]]</f>
        <v>ORPC Broye-Vully_Organisation régionale de protection civile Broye-Vully</v>
      </c>
      <c r="E4873">
        <f>COUNTIFS(D$2:D4873,Clef_répartition[[#This Row],[Code_Nom]],J$2:J4873,Clef_répartition[[#This Row],[Année]])</f>
        <v>11</v>
      </c>
      <c r="F4873">
        <f>IF(Clef_répartition[[#This Row],[Code_Nom]]=D4872,F4872-1,(COUNTIFS(Clef_répartition[Code_Nom],Clef_répartition[[#This Row],[Code_Nom]],Clef_répartition[Année],Clef_répartition[[#This Row],[Année]])))</f>
        <v>21</v>
      </c>
      <c r="G4873" t="str">
        <f>Clef_répartition[[#This Row],[Code_Nom]]&amp;"_"&amp;Clef_répartition[[#This Row],[Nombre]]&amp;"_"&amp;Clef_répartition[[#This Row],[Année]]</f>
        <v>ORPC Broye-Vully_Organisation régionale de protection civile Broye-Vully_11_2018</v>
      </c>
      <c r="H4873">
        <v>5458</v>
      </c>
      <c r="I4873" t="s">
        <v>111</v>
      </c>
      <c r="J4873">
        <v>2018</v>
      </c>
      <c r="K4873">
        <v>2.1000000000000001E-2</v>
      </c>
    </row>
    <row r="4874" spans="1:11" x14ac:dyDescent="0.25">
      <c r="A4874" t="s">
        <v>722</v>
      </c>
      <c r="B4874" t="s">
        <v>652</v>
      </c>
      <c r="C4874" t="s">
        <v>653</v>
      </c>
      <c r="D4874" t="str">
        <f>Clef_répartition[[#This Row],[Code association]]&amp;"_"&amp;Clef_répartition[[#This Row],[Nom association]]</f>
        <v>ORPC Broye-Vully_Organisation régionale de protection civile Broye-Vully</v>
      </c>
      <c r="E4874">
        <f>COUNTIFS(D$2:D4874,Clef_répartition[[#This Row],[Code_Nom]],J$2:J4874,Clef_répartition[[#This Row],[Année]])</f>
        <v>12</v>
      </c>
      <c r="F4874">
        <f>IF(Clef_répartition[[#This Row],[Code_Nom]]=D4873,F4873-1,(COUNTIFS(Clef_répartition[Code_Nom],Clef_répartition[[#This Row],[Code_Nom]],Clef_répartition[Année],Clef_répartition[[#This Row],[Année]])))</f>
        <v>20</v>
      </c>
      <c r="G4874" t="str">
        <f>Clef_répartition[[#This Row],[Code_Nom]]&amp;"_"&amp;Clef_répartition[[#This Row],[Nombre]]&amp;"_"&amp;Clef_répartition[[#This Row],[Année]]</f>
        <v>ORPC Broye-Vully_Organisation régionale de protection civile Broye-Vully_12_2018</v>
      </c>
      <c r="H4874">
        <v>5817</v>
      </c>
      <c r="I4874" t="s">
        <v>130</v>
      </c>
      <c r="J4874">
        <v>2018</v>
      </c>
      <c r="K4874">
        <v>2.1000000000000001E-2</v>
      </c>
    </row>
    <row r="4875" spans="1:11" x14ac:dyDescent="0.25">
      <c r="A4875" t="s">
        <v>722</v>
      </c>
      <c r="B4875" t="s">
        <v>652</v>
      </c>
      <c r="C4875" t="s">
        <v>653</v>
      </c>
      <c r="D4875" t="str">
        <f>Clef_répartition[[#This Row],[Code association]]&amp;"_"&amp;Clef_répartition[[#This Row],[Nom association]]</f>
        <v>ORPC Broye-Vully_Organisation régionale de protection civile Broye-Vully</v>
      </c>
      <c r="E4875">
        <f>COUNTIFS(D$2:D4875,Clef_répartition[[#This Row],[Code_Nom]],J$2:J4875,Clef_répartition[[#This Row],[Année]])</f>
        <v>13</v>
      </c>
      <c r="F4875">
        <f>IF(Clef_répartition[[#This Row],[Code_Nom]]=D4874,F4874-1,(COUNTIFS(Clef_répartition[Code_Nom],Clef_répartition[[#This Row],[Code_Nom]],Clef_répartition[Année],Clef_répartition[[#This Row],[Année]])))</f>
        <v>19</v>
      </c>
      <c r="G4875" t="str">
        <f>Clef_répartition[[#This Row],[Code_Nom]]&amp;"_"&amp;Clef_répartition[[#This Row],[Nombre]]&amp;"_"&amp;Clef_répartition[[#This Row],[Année]]</f>
        <v>ORPC Broye-Vully_Organisation régionale de protection civile Broye-Vully_13_2018</v>
      </c>
      <c r="H4875">
        <v>5819</v>
      </c>
      <c r="I4875" t="s">
        <v>136</v>
      </c>
      <c r="J4875">
        <v>2018</v>
      </c>
      <c r="K4875">
        <v>8.3999999999999995E-3</v>
      </c>
    </row>
    <row r="4876" spans="1:11" x14ac:dyDescent="0.25">
      <c r="A4876" t="s">
        <v>722</v>
      </c>
      <c r="B4876" t="s">
        <v>652</v>
      </c>
      <c r="C4876" t="s">
        <v>653</v>
      </c>
      <c r="D4876" t="str">
        <f>Clef_répartition[[#This Row],[Code association]]&amp;"_"&amp;Clef_répartition[[#This Row],[Nom association]]</f>
        <v>ORPC Broye-Vully_Organisation régionale de protection civile Broye-Vully</v>
      </c>
      <c r="E4876">
        <f>COUNTIFS(D$2:D4876,Clef_répartition[[#This Row],[Code_Nom]],J$2:J4876,Clef_répartition[[#This Row],[Année]])</f>
        <v>14</v>
      </c>
      <c r="F4876">
        <f>IF(Clef_répartition[[#This Row],[Code_Nom]]=D4875,F4875-1,(COUNTIFS(Clef_répartition[Code_Nom],Clef_répartition[[#This Row],[Code_Nom]],Clef_répartition[Année],Clef_répartition[[#This Row],[Année]])))</f>
        <v>18</v>
      </c>
      <c r="G4876" t="str">
        <f>Clef_répartition[[#This Row],[Code_Nom]]&amp;"_"&amp;Clef_répartition[[#This Row],[Nombre]]&amp;"_"&amp;Clef_répartition[[#This Row],[Année]]</f>
        <v>ORPC Broye-Vully_Organisation régionale de protection civile Broye-Vully_14_2018</v>
      </c>
      <c r="H4876">
        <v>5673</v>
      </c>
      <c r="I4876" t="s">
        <v>137</v>
      </c>
      <c r="J4876">
        <v>2018</v>
      </c>
      <c r="K4876">
        <v>8.8999999999999999E-3</v>
      </c>
    </row>
    <row r="4877" spans="1:11" x14ac:dyDescent="0.25">
      <c r="A4877" t="s">
        <v>722</v>
      </c>
      <c r="B4877" t="s">
        <v>652</v>
      </c>
      <c r="C4877" t="s">
        <v>653</v>
      </c>
      <c r="D4877" t="str">
        <f>Clef_répartition[[#This Row],[Code association]]&amp;"_"&amp;Clef_répartition[[#This Row],[Nom association]]</f>
        <v>ORPC Broye-Vully_Organisation régionale de protection civile Broye-Vully</v>
      </c>
      <c r="E4877">
        <f>COUNTIFS(D$2:D4877,Clef_répartition[[#This Row],[Code_Nom]],J$2:J4877,Clef_répartition[[#This Row],[Année]])</f>
        <v>15</v>
      </c>
      <c r="F4877">
        <f>IF(Clef_répartition[[#This Row],[Code_Nom]]=D4876,F4876-1,(COUNTIFS(Clef_répartition[Code_Nom],Clef_répartition[[#This Row],[Code_Nom]],Clef_répartition[Année],Clef_répartition[[#This Row],[Année]])))</f>
        <v>17</v>
      </c>
      <c r="G4877" t="str">
        <f>Clef_répartition[[#This Row],[Code_Nom]]&amp;"_"&amp;Clef_répartition[[#This Row],[Nombre]]&amp;"_"&amp;Clef_répartition[[#This Row],[Année]]</f>
        <v>ORPC Broye-Vully_Organisation régionale de protection civile Broye-Vully_15_2018</v>
      </c>
      <c r="H4877">
        <v>5674</v>
      </c>
      <c r="I4877" t="s">
        <v>163</v>
      </c>
      <c r="J4877">
        <v>2018</v>
      </c>
      <c r="K4877">
        <v>3.3E-3</v>
      </c>
    </row>
    <row r="4878" spans="1:11" x14ac:dyDescent="0.25">
      <c r="A4878" t="s">
        <v>722</v>
      </c>
      <c r="B4878" t="s">
        <v>652</v>
      </c>
      <c r="C4878" t="s">
        <v>653</v>
      </c>
      <c r="D4878" t="str">
        <f>Clef_répartition[[#This Row],[Code association]]&amp;"_"&amp;Clef_répartition[[#This Row],[Nom association]]</f>
        <v>ORPC Broye-Vully_Organisation régionale de protection civile Broye-Vully</v>
      </c>
      <c r="E4878">
        <f>COUNTIFS(D$2:D4878,Clef_répartition[[#This Row],[Code_Nom]],J$2:J4878,Clef_répartition[[#This Row],[Année]])</f>
        <v>16</v>
      </c>
      <c r="F4878">
        <f>IF(Clef_répartition[[#This Row],[Code_Nom]]=D4877,F4877-1,(COUNTIFS(Clef_répartition[Code_Nom],Clef_répartition[[#This Row],[Code_Nom]],Clef_répartition[Année],Clef_répartition[[#This Row],[Année]])))</f>
        <v>16</v>
      </c>
      <c r="G4878" t="str">
        <f>Clef_répartition[[#This Row],[Code_Nom]]&amp;"_"&amp;Clef_répartition[[#This Row],[Nombre]]&amp;"_"&amp;Clef_répartition[[#This Row],[Année]]</f>
        <v>ORPC Broye-Vully_Organisation régionale de protection civile Broye-Vully_16_2018</v>
      </c>
      <c r="H4878">
        <v>5675</v>
      </c>
      <c r="I4878" t="s">
        <v>164</v>
      </c>
      <c r="J4878">
        <v>2018</v>
      </c>
      <c r="K4878">
        <v>9.8100000000000007E-2</v>
      </c>
    </row>
    <row r="4879" spans="1:11" x14ac:dyDescent="0.25">
      <c r="A4879" t="s">
        <v>722</v>
      </c>
      <c r="B4879" t="s">
        <v>652</v>
      </c>
      <c r="C4879" t="s">
        <v>653</v>
      </c>
      <c r="D4879" t="str">
        <f>Clef_répartition[[#This Row],[Code association]]&amp;"_"&amp;Clef_répartition[[#This Row],[Nom association]]</f>
        <v>ORPC Broye-Vully_Organisation régionale de protection civile Broye-Vully</v>
      </c>
      <c r="E4879">
        <f>COUNTIFS(D$2:D4879,Clef_répartition[[#This Row],[Code_Nom]],J$2:J4879,Clef_répartition[[#This Row],[Année]])</f>
        <v>17</v>
      </c>
      <c r="F4879">
        <f>IF(Clef_répartition[[#This Row],[Code_Nom]]=D4878,F4878-1,(COUNTIFS(Clef_répartition[Code_Nom],Clef_répartition[[#This Row],[Code_Nom]],Clef_répartition[Année],Clef_répartition[[#This Row],[Année]])))</f>
        <v>15</v>
      </c>
      <c r="G4879" t="str">
        <f>Clef_répartition[[#This Row],[Code_Nom]]&amp;"_"&amp;Clef_répartition[[#This Row],[Nombre]]&amp;"_"&amp;Clef_répartition[[#This Row],[Année]]</f>
        <v>ORPC Broye-Vully_Organisation régionale de protection civile Broye-Vully_17_2018</v>
      </c>
      <c r="H4879">
        <v>5821</v>
      </c>
      <c r="I4879" t="s">
        <v>177</v>
      </c>
      <c r="J4879">
        <v>2018</v>
      </c>
      <c r="K4879">
        <v>8.3000000000000001E-3</v>
      </c>
    </row>
    <row r="4880" spans="1:11" x14ac:dyDescent="0.25">
      <c r="A4880" t="s">
        <v>722</v>
      </c>
      <c r="B4880" t="s">
        <v>652</v>
      </c>
      <c r="C4880" t="s">
        <v>653</v>
      </c>
      <c r="D4880" t="str">
        <f>Clef_répartition[[#This Row],[Code association]]&amp;"_"&amp;Clef_répartition[[#This Row],[Nom association]]</f>
        <v>ORPC Broye-Vully_Organisation régionale de protection civile Broye-Vully</v>
      </c>
      <c r="E4880">
        <f>COUNTIFS(D$2:D4880,Clef_répartition[[#This Row],[Code_Nom]],J$2:J4880,Clef_répartition[[#This Row],[Année]])</f>
        <v>18</v>
      </c>
      <c r="F4880">
        <f>IF(Clef_répartition[[#This Row],[Code_Nom]]=D4879,F4879-1,(COUNTIFS(Clef_répartition[Code_Nom],Clef_répartition[[#This Row],[Code_Nom]],Clef_répartition[Année],Clef_répartition[[#This Row],[Année]])))</f>
        <v>14</v>
      </c>
      <c r="G4880" t="str">
        <f>Clef_répartition[[#This Row],[Code_Nom]]&amp;"_"&amp;Clef_répartition[[#This Row],[Nombre]]&amp;"_"&amp;Clef_répartition[[#This Row],[Année]]</f>
        <v>ORPC Broye-Vully_Organisation régionale de protection civile Broye-Vully_18_2018</v>
      </c>
      <c r="H4880">
        <v>5678</v>
      </c>
      <c r="I4880" t="s">
        <v>192</v>
      </c>
      <c r="J4880">
        <v>2018</v>
      </c>
      <c r="K4880">
        <v>0.1459</v>
      </c>
    </row>
    <row r="4881" spans="1:11" x14ac:dyDescent="0.25">
      <c r="A4881" t="s">
        <v>722</v>
      </c>
      <c r="B4881" t="s">
        <v>652</v>
      </c>
      <c r="C4881" t="s">
        <v>653</v>
      </c>
      <c r="D4881" t="str">
        <f>Clef_répartition[[#This Row],[Code association]]&amp;"_"&amp;Clef_répartition[[#This Row],[Nom association]]</f>
        <v>ORPC Broye-Vully_Organisation régionale de protection civile Broye-Vully</v>
      </c>
      <c r="E4881">
        <f>COUNTIFS(D$2:D4881,Clef_répartition[[#This Row],[Code_Nom]],J$2:J4881,Clef_répartition[[#This Row],[Année]])</f>
        <v>19</v>
      </c>
      <c r="F4881">
        <f>IF(Clef_répartition[[#This Row],[Code_Nom]]=D4880,F4880-1,(COUNTIFS(Clef_répartition[Code_Nom],Clef_répartition[[#This Row],[Code_Nom]],Clef_répartition[Année],Clef_répartition[[#This Row],[Année]])))</f>
        <v>13</v>
      </c>
      <c r="G4881" t="str">
        <f>Clef_répartition[[#This Row],[Code_Nom]]&amp;"_"&amp;Clef_répartition[[#This Row],[Nombre]]&amp;"_"&amp;Clef_répartition[[#This Row],[Année]]</f>
        <v>ORPC Broye-Vully_Organisation régionale de protection civile Broye-Vully_19_2018</v>
      </c>
      <c r="H4881">
        <v>5822</v>
      </c>
      <c r="I4881" t="s">
        <v>211</v>
      </c>
      <c r="J4881">
        <v>2018</v>
      </c>
      <c r="K4881">
        <v>0.23079999999999984</v>
      </c>
    </row>
    <row r="4882" spans="1:11" x14ac:dyDescent="0.25">
      <c r="A4882" t="s">
        <v>722</v>
      </c>
      <c r="B4882" t="s">
        <v>652</v>
      </c>
      <c r="C4882" t="s">
        <v>653</v>
      </c>
      <c r="D4882" t="str">
        <f>Clef_répartition[[#This Row],[Code association]]&amp;"_"&amp;Clef_répartition[[#This Row],[Nom association]]</f>
        <v>ORPC Broye-Vully_Organisation régionale de protection civile Broye-Vully</v>
      </c>
      <c r="E4882">
        <f>COUNTIFS(D$2:D4882,Clef_répartition[[#This Row],[Code_Nom]],J$2:J4882,Clef_répartition[[#This Row],[Année]])</f>
        <v>20</v>
      </c>
      <c r="F4882">
        <f>IF(Clef_répartition[[#This Row],[Code_Nom]]=D4881,F4881-1,(COUNTIFS(Clef_répartition[Code_Nom],Clef_répartition[[#This Row],[Code_Nom]],Clef_répartition[Année],Clef_répartition[[#This Row],[Année]])))</f>
        <v>12</v>
      </c>
      <c r="G4882" t="str">
        <f>Clef_répartition[[#This Row],[Code_Nom]]&amp;"_"&amp;Clef_répartition[[#This Row],[Nombre]]&amp;"_"&amp;Clef_répartition[[#This Row],[Année]]</f>
        <v>ORPC Broye-Vully_Organisation régionale de protection civile Broye-Vully_20_2018</v>
      </c>
      <c r="H4882">
        <v>5683</v>
      </c>
      <c r="I4882" t="s">
        <v>222</v>
      </c>
      <c r="J4882">
        <v>2018</v>
      </c>
      <c r="K4882">
        <v>3.7000000000000002E-3</v>
      </c>
    </row>
    <row r="4883" spans="1:11" x14ac:dyDescent="0.25">
      <c r="A4883" t="s">
        <v>722</v>
      </c>
      <c r="B4883" t="s">
        <v>652</v>
      </c>
      <c r="C4883" t="s">
        <v>653</v>
      </c>
      <c r="D4883" t="str">
        <f>Clef_répartition[[#This Row],[Code association]]&amp;"_"&amp;Clef_répartition[[#This Row],[Nom association]]</f>
        <v>ORPC Broye-Vully_Organisation régionale de protection civile Broye-Vully</v>
      </c>
      <c r="E4883">
        <f>COUNTIFS(D$2:D4883,Clef_répartition[[#This Row],[Code_Nom]],J$2:J4883,Clef_répartition[[#This Row],[Année]])</f>
        <v>21</v>
      </c>
      <c r="F4883">
        <f>IF(Clef_répartition[[#This Row],[Code_Nom]]=D4882,F4882-1,(COUNTIFS(Clef_répartition[Code_Nom],Clef_répartition[[#This Row],[Code_Nom]],Clef_répartition[Année],Clef_répartition[[#This Row],[Année]])))</f>
        <v>11</v>
      </c>
      <c r="G4883" t="str">
        <f>Clef_répartition[[#This Row],[Code_Nom]]&amp;"_"&amp;Clef_répartition[[#This Row],[Nombre]]&amp;"_"&amp;Clef_répartition[[#This Row],[Année]]</f>
        <v>ORPC Broye-Vully_Organisation régionale de protection civile Broye-Vully_21_2018</v>
      </c>
      <c r="H4883">
        <v>5798</v>
      </c>
      <c r="I4883" t="s">
        <v>236</v>
      </c>
      <c r="J4883">
        <v>2018</v>
      </c>
      <c r="K4883">
        <v>1.06E-2</v>
      </c>
    </row>
    <row r="4884" spans="1:11" x14ac:dyDescent="0.25">
      <c r="A4884" t="s">
        <v>722</v>
      </c>
      <c r="B4884" t="s">
        <v>652</v>
      </c>
      <c r="C4884" t="s">
        <v>653</v>
      </c>
      <c r="D4884" t="str">
        <f>Clef_répartition[[#This Row],[Code association]]&amp;"_"&amp;Clef_répartition[[#This Row],[Nom association]]</f>
        <v>ORPC Broye-Vully_Organisation régionale de protection civile Broye-Vully</v>
      </c>
      <c r="E4884">
        <f>COUNTIFS(D$2:D4884,Clef_répartition[[#This Row],[Code_Nom]],J$2:J4884,Clef_répartition[[#This Row],[Année]])</f>
        <v>22</v>
      </c>
      <c r="F4884">
        <f>IF(Clef_répartition[[#This Row],[Code_Nom]]=D4883,F4883-1,(COUNTIFS(Clef_répartition[Code_Nom],Clef_répartition[[#This Row],[Code_Nom]],Clef_répartition[Année],Clef_répartition[[#This Row],[Année]])))</f>
        <v>10</v>
      </c>
      <c r="G4884" t="str">
        <f>Clef_répartition[[#This Row],[Code_Nom]]&amp;"_"&amp;Clef_répartition[[#This Row],[Nombre]]&amp;"_"&amp;Clef_répartition[[#This Row],[Année]]</f>
        <v>ORPC Broye-Vully_Organisation régionale de protection civile Broye-Vully_22_2018</v>
      </c>
      <c r="H4884">
        <v>5684</v>
      </c>
      <c r="I4884" t="s">
        <v>237</v>
      </c>
      <c r="J4884">
        <v>2018</v>
      </c>
      <c r="K4884">
        <v>1.4E-3</v>
      </c>
    </row>
    <row r="4885" spans="1:11" x14ac:dyDescent="0.25">
      <c r="A4885" t="s">
        <v>722</v>
      </c>
      <c r="B4885" t="s">
        <v>652</v>
      </c>
      <c r="C4885" t="s">
        <v>653</v>
      </c>
      <c r="D4885" t="str">
        <f>Clef_répartition[[#This Row],[Code association]]&amp;"_"&amp;Clef_répartition[[#This Row],[Nom association]]</f>
        <v>ORPC Broye-Vully_Organisation régionale de protection civile Broye-Vully</v>
      </c>
      <c r="E4885">
        <f>COUNTIFS(D$2:D4885,Clef_répartition[[#This Row],[Code_Nom]],J$2:J4885,Clef_répartition[[#This Row],[Année]])</f>
        <v>23</v>
      </c>
      <c r="F4885">
        <f>IF(Clef_répartition[[#This Row],[Code_Nom]]=D4884,F4884-1,(COUNTIFS(Clef_répartition[Code_Nom],Clef_répartition[[#This Row],[Code_Nom]],Clef_répartition[Année],Clef_répartition[[#This Row],[Année]])))</f>
        <v>9</v>
      </c>
      <c r="G4885" t="str">
        <f>Clef_répartition[[#This Row],[Code_Nom]]&amp;"_"&amp;Clef_répartition[[#This Row],[Nombre]]&amp;"_"&amp;Clef_répartition[[#This Row],[Année]]</f>
        <v>ORPC Broye-Vully_Organisation régionale de protection civile Broye-Vully_23_2018</v>
      </c>
      <c r="H4885">
        <v>5688</v>
      </c>
      <c r="I4885" t="s">
        <v>260</v>
      </c>
      <c r="J4885">
        <v>2018</v>
      </c>
      <c r="K4885">
        <v>3.5000000000000001E-3</v>
      </c>
    </row>
    <row r="4886" spans="1:11" x14ac:dyDescent="0.25">
      <c r="A4886" t="s">
        <v>722</v>
      </c>
      <c r="B4886" t="s">
        <v>652</v>
      </c>
      <c r="C4886" t="s">
        <v>653</v>
      </c>
      <c r="D4886" t="str">
        <f>Clef_répartition[[#This Row],[Code association]]&amp;"_"&amp;Clef_répartition[[#This Row],[Nom association]]</f>
        <v>ORPC Broye-Vully_Organisation régionale de protection civile Broye-Vully</v>
      </c>
      <c r="E4886">
        <f>COUNTIFS(D$2:D4886,Clef_répartition[[#This Row],[Code_Nom]],J$2:J4886,Clef_répartition[[#This Row],[Année]])</f>
        <v>24</v>
      </c>
      <c r="F4886">
        <f>IF(Clef_répartition[[#This Row],[Code_Nom]]=D4885,F4885-1,(COUNTIFS(Clef_répartition[Code_Nom],Clef_répartition[[#This Row],[Code_Nom]],Clef_répartition[Année],Clef_répartition[[#This Row],[Année]])))</f>
        <v>8</v>
      </c>
      <c r="G4886" t="str">
        <f>Clef_répartition[[#This Row],[Code_Nom]]&amp;"_"&amp;Clef_répartition[[#This Row],[Nombre]]&amp;"_"&amp;Clef_répartition[[#This Row],[Année]]</f>
        <v>ORPC Broye-Vully_Organisation régionale de protection civile Broye-Vully_24_2018</v>
      </c>
      <c r="H4886">
        <v>5827</v>
      </c>
      <c r="I4886" t="s">
        <v>266</v>
      </c>
      <c r="J4886">
        <v>2018</v>
      </c>
      <c r="K4886">
        <v>6.3E-3</v>
      </c>
    </row>
    <row r="4887" spans="1:11" x14ac:dyDescent="0.25">
      <c r="A4887" t="s">
        <v>722</v>
      </c>
      <c r="B4887" t="s">
        <v>652</v>
      </c>
      <c r="C4887" t="s">
        <v>653</v>
      </c>
      <c r="D4887" t="str">
        <f>Clef_répartition[[#This Row],[Code association]]&amp;"_"&amp;Clef_répartition[[#This Row],[Nom association]]</f>
        <v>ORPC Broye-Vully_Organisation régionale de protection civile Broye-Vully</v>
      </c>
      <c r="E4887">
        <f>COUNTIFS(D$2:D4887,Clef_répartition[[#This Row],[Code_Nom]],J$2:J4887,Clef_répartition[[#This Row],[Année]])</f>
        <v>25</v>
      </c>
      <c r="F4887">
        <f>IF(Clef_répartition[[#This Row],[Code_Nom]]=D4886,F4886-1,(COUNTIFS(Clef_répartition[Code_Nom],Clef_répartition[[#This Row],[Code_Nom]],Clef_répartition[Année],Clef_répartition[[#This Row],[Année]])))</f>
        <v>7</v>
      </c>
      <c r="G4887" t="str">
        <f>Clef_répartition[[#This Row],[Code_Nom]]&amp;"_"&amp;Clef_répartition[[#This Row],[Nombre]]&amp;"_"&amp;Clef_répartition[[#This Row],[Année]]</f>
        <v>ORPC Broye-Vully_Organisation régionale de protection civile Broye-Vully_25_2018</v>
      </c>
      <c r="H4887">
        <v>5828</v>
      </c>
      <c r="I4887" t="s">
        <v>268</v>
      </c>
      <c r="J4887">
        <v>2018</v>
      </c>
      <c r="K4887">
        <v>2.8E-3</v>
      </c>
    </row>
    <row r="4888" spans="1:11" x14ac:dyDescent="0.25">
      <c r="A4888" t="s">
        <v>722</v>
      </c>
      <c r="B4888" t="s">
        <v>652</v>
      </c>
      <c r="C4888" t="s">
        <v>653</v>
      </c>
      <c r="D4888" t="str">
        <f>Clef_répartition[[#This Row],[Code association]]&amp;"_"&amp;Clef_répartition[[#This Row],[Nom association]]</f>
        <v>ORPC Broye-Vully_Organisation régionale de protection civile Broye-Vully</v>
      </c>
      <c r="E4888">
        <f>COUNTIFS(D$2:D4888,Clef_répartition[[#This Row],[Code_Nom]],J$2:J4888,Clef_répartition[[#This Row],[Année]])</f>
        <v>26</v>
      </c>
      <c r="F4888">
        <f>IF(Clef_répartition[[#This Row],[Code_Nom]]=D4887,F4887-1,(COUNTIFS(Clef_répartition[Code_Nom],Clef_répartition[[#This Row],[Code_Nom]],Clef_répartition[Année],Clef_répartition[[#This Row],[Année]])))</f>
        <v>6</v>
      </c>
      <c r="G4888" t="str">
        <f>Clef_répartition[[#This Row],[Code_Nom]]&amp;"_"&amp;Clef_répartition[[#This Row],[Nombre]]&amp;"_"&amp;Clef_répartition[[#This Row],[Année]]</f>
        <v>ORPC Broye-Vully_Organisation régionale de protection civile Broye-Vully_26_2018</v>
      </c>
      <c r="H4888">
        <v>5831</v>
      </c>
      <c r="I4888" t="s">
        <v>270</v>
      </c>
      <c r="J4888">
        <v>2018</v>
      </c>
      <c r="K4888">
        <v>7.1599999999999997E-2</v>
      </c>
    </row>
    <row r="4889" spans="1:11" x14ac:dyDescent="0.25">
      <c r="A4889" t="s">
        <v>722</v>
      </c>
      <c r="B4889" t="s">
        <v>652</v>
      </c>
      <c r="C4889" t="s">
        <v>653</v>
      </c>
      <c r="D4889" t="str">
        <f>Clef_répartition[[#This Row],[Code association]]&amp;"_"&amp;Clef_répartition[[#This Row],[Nom association]]</f>
        <v>ORPC Broye-Vully_Organisation régionale de protection civile Broye-Vully</v>
      </c>
      <c r="E4889">
        <f>COUNTIFS(D$2:D4889,Clef_répartition[[#This Row],[Code_Nom]],J$2:J4889,Clef_répartition[[#This Row],[Année]])</f>
        <v>27</v>
      </c>
      <c r="F4889">
        <f>IF(Clef_répartition[[#This Row],[Code_Nom]]=D4888,F4888-1,(COUNTIFS(Clef_répartition[Code_Nom],Clef_répartition[[#This Row],[Code_Nom]],Clef_répartition[Année],Clef_répartition[[#This Row],[Année]])))</f>
        <v>5</v>
      </c>
      <c r="G4889" t="str">
        <f>Clef_répartition[[#This Row],[Code_Nom]]&amp;"_"&amp;Clef_répartition[[#This Row],[Nombre]]&amp;"_"&amp;Clef_répartition[[#This Row],[Année]]</f>
        <v>ORPC Broye-Vully_Organisation régionale de protection civile Broye-Vully_27_2018</v>
      </c>
      <c r="H4889">
        <v>5690</v>
      </c>
      <c r="I4889" t="s">
        <v>281</v>
      </c>
      <c r="J4889">
        <v>2018</v>
      </c>
      <c r="K4889">
        <v>3.3E-3</v>
      </c>
    </row>
    <row r="4890" spans="1:11" x14ac:dyDescent="0.25">
      <c r="A4890" t="s">
        <v>722</v>
      </c>
      <c r="B4890" t="s">
        <v>652</v>
      </c>
      <c r="C4890" t="s">
        <v>653</v>
      </c>
      <c r="D4890" t="str">
        <f>Clef_répartition[[#This Row],[Code association]]&amp;"_"&amp;Clef_répartition[[#This Row],[Nom association]]</f>
        <v>ORPC Broye-Vully_Organisation régionale de protection civile Broye-Vully</v>
      </c>
      <c r="E4890">
        <f>COUNTIFS(D$2:D4890,Clef_répartition[[#This Row],[Code_Nom]],J$2:J4890,Clef_répartition[[#This Row],[Année]])</f>
        <v>28</v>
      </c>
      <c r="F4890">
        <f>IF(Clef_répartition[[#This Row],[Code_Nom]]=D4889,F4889-1,(COUNTIFS(Clef_répartition[Code_Nom],Clef_répartition[[#This Row],[Code_Nom]],Clef_répartition[Année],Clef_répartition[[#This Row],[Année]])))</f>
        <v>4</v>
      </c>
      <c r="G4890" t="str">
        <f>Clef_répartition[[#This Row],[Code_Nom]]&amp;"_"&amp;Clef_répartition[[#This Row],[Nombre]]&amp;"_"&amp;Clef_répartition[[#This Row],[Année]]</f>
        <v>ORPC Broye-Vully_Organisation régionale de protection civile Broye-Vully_28_2018</v>
      </c>
      <c r="H4890">
        <v>5830</v>
      </c>
      <c r="I4890" t="s">
        <v>285</v>
      </c>
      <c r="J4890">
        <v>2018</v>
      </c>
      <c r="K4890">
        <v>9.7999999999999997E-3</v>
      </c>
    </row>
    <row r="4891" spans="1:11" x14ac:dyDescent="0.25">
      <c r="A4891" t="s">
        <v>722</v>
      </c>
      <c r="B4891" t="s">
        <v>652</v>
      </c>
      <c r="C4891" t="s">
        <v>653</v>
      </c>
      <c r="D4891" t="str">
        <f>Clef_répartition[[#This Row],[Code association]]&amp;"_"&amp;Clef_répartition[[#This Row],[Nom association]]</f>
        <v>ORPC Broye-Vully_Organisation régionale de protection civile Broye-Vully</v>
      </c>
      <c r="E4891">
        <f>COUNTIFS(D$2:D4891,Clef_répartition[[#This Row],[Code_Nom]],J$2:J4891,Clef_répartition[[#This Row],[Année]])</f>
        <v>29</v>
      </c>
      <c r="F4891">
        <f>IF(Clef_répartition[[#This Row],[Code_Nom]]=D4890,F4890-1,(COUNTIFS(Clef_répartition[Code_Nom],Clef_répartition[[#This Row],[Code_Nom]],Clef_répartition[Année],Clef_répartition[[#This Row],[Année]])))</f>
        <v>3</v>
      </c>
      <c r="G4891" t="str">
        <f>Clef_répartition[[#This Row],[Code_Nom]]&amp;"_"&amp;Clef_répartition[[#This Row],[Nombre]]&amp;"_"&amp;Clef_répartition[[#This Row],[Année]]</f>
        <v>ORPC Broye-Vully_Organisation régionale de protection civile Broye-Vully_29_2018</v>
      </c>
      <c r="H4891">
        <v>5692</v>
      </c>
      <c r="I4891" t="s">
        <v>289</v>
      </c>
      <c r="J4891">
        <v>2018</v>
      </c>
      <c r="K4891">
        <v>1.37E-2</v>
      </c>
    </row>
    <row r="4892" spans="1:11" x14ac:dyDescent="0.25">
      <c r="A4892" t="s">
        <v>722</v>
      </c>
      <c r="B4892" t="s">
        <v>652</v>
      </c>
      <c r="C4892" t="s">
        <v>653</v>
      </c>
      <c r="D4892" t="str">
        <f>Clef_répartition[[#This Row],[Code association]]&amp;"_"&amp;Clef_répartition[[#This Row],[Nom association]]</f>
        <v>ORPC Broye-Vully_Organisation régionale de protection civile Broye-Vully</v>
      </c>
      <c r="E4892">
        <f>COUNTIFS(D$2:D4892,Clef_répartition[[#This Row],[Code_Nom]],J$2:J4892,Clef_répartition[[#This Row],[Année]])</f>
        <v>30</v>
      </c>
      <c r="F4892">
        <f>IF(Clef_répartition[[#This Row],[Code_Nom]]=D4891,F4891-1,(COUNTIFS(Clef_répartition[Code_Nom],Clef_répartition[[#This Row],[Code_Nom]],Clef_répartition[Année],Clef_répartition[[#This Row],[Année]])))</f>
        <v>2</v>
      </c>
      <c r="G4892" t="str">
        <f>Clef_répartition[[#This Row],[Code_Nom]]&amp;"_"&amp;Clef_répartition[[#This Row],[Nombre]]&amp;"_"&amp;Clef_répartition[[#This Row],[Année]]</f>
        <v>ORPC Broye-Vully_Organisation régionale de protection civile Broye-Vully_30_2018</v>
      </c>
      <c r="H4892">
        <v>5803</v>
      </c>
      <c r="I4892" t="s">
        <v>294</v>
      </c>
      <c r="J4892">
        <v>2018</v>
      </c>
      <c r="K4892">
        <v>1.21E-2</v>
      </c>
    </row>
    <row r="4893" spans="1:11" x14ac:dyDescent="0.25">
      <c r="A4893" t="s">
        <v>722</v>
      </c>
      <c r="B4893" t="s">
        <v>652</v>
      </c>
      <c r="C4893" t="s">
        <v>653</v>
      </c>
      <c r="D4893" t="str">
        <f>Clef_répartition[[#This Row],[Code association]]&amp;"_"&amp;Clef_répartition[[#This Row],[Nom association]]</f>
        <v>ORPC Broye-Vully_Organisation régionale de protection civile Broye-Vully</v>
      </c>
      <c r="E4893">
        <f>COUNTIFS(D$2:D4893,Clef_répartition[[#This Row],[Code_Nom]],J$2:J4893,Clef_répartition[[#This Row],[Année]])</f>
        <v>31</v>
      </c>
      <c r="F4893">
        <f>IF(Clef_répartition[[#This Row],[Code_Nom]]=D4892,F4892-1,(COUNTIFS(Clef_répartition[Code_Nom],Clef_répartition[[#This Row],[Code_Nom]],Clef_répartition[Année],Clef_répartition[[#This Row],[Année]])))</f>
        <v>1</v>
      </c>
      <c r="G4893" t="str">
        <f>Clef_répartition[[#This Row],[Code_Nom]]&amp;"_"&amp;Clef_répartition[[#This Row],[Nombre]]&amp;"_"&amp;Clef_répartition[[#This Row],[Année]]</f>
        <v>ORPC Broye-Vully_Organisation régionale de protection civile Broye-Vully_31_2018</v>
      </c>
      <c r="H4893">
        <v>5464</v>
      </c>
      <c r="I4893" t="s">
        <v>296</v>
      </c>
      <c r="J4893">
        <v>2018</v>
      </c>
      <c r="K4893">
        <v>7.2599999999999998E-2</v>
      </c>
    </row>
    <row r="4894" spans="1:11" x14ac:dyDescent="0.25">
      <c r="A4894" t="s">
        <v>722</v>
      </c>
      <c r="B4894" t="s">
        <v>571</v>
      </c>
      <c r="C4894" t="s">
        <v>572</v>
      </c>
      <c r="D4894" t="str">
        <f>Clef_répartition[[#This Row],[Code association]]&amp;"_"&amp;Clef_répartition[[#This Row],[Nom association]]</f>
        <v>ORPC Gros-de-Vaud_Organisation régionale de protection civile de Gros-de-Vaud</v>
      </c>
      <c r="E4894">
        <f>COUNTIFS(D$2:D4894,Clef_répartition[[#This Row],[Code_Nom]],J$2:J4894,Clef_répartition[[#This Row],[Année]])</f>
        <v>1</v>
      </c>
      <c r="F4894">
        <f>IF(Clef_répartition[[#This Row],[Code_Nom]]=D4893,F4893-1,(COUNTIFS(Clef_répartition[Code_Nom],Clef_répartition[[#This Row],[Code_Nom]],Clef_répartition[Année],Clef_répartition[[#This Row],[Année]])))</f>
        <v>36</v>
      </c>
      <c r="G4894" t="str">
        <f>Clef_répartition[[#This Row],[Code_Nom]]&amp;"_"&amp;Clef_répartition[[#This Row],[Nombre]]&amp;"_"&amp;Clef_répartition[[#This Row],[Année]]</f>
        <v>ORPC Gros-de-Vaud_Organisation régionale de protection civile de Gros-de-Vaud_1_2018</v>
      </c>
      <c r="H4894">
        <v>5511</v>
      </c>
      <c r="I4894" t="s">
        <v>8</v>
      </c>
      <c r="J4894">
        <v>2018</v>
      </c>
      <c r="K4894">
        <v>3.5127389961044198E-2</v>
      </c>
    </row>
    <row r="4895" spans="1:11" x14ac:dyDescent="0.25">
      <c r="A4895" t="s">
        <v>722</v>
      </c>
      <c r="B4895" t="s">
        <v>571</v>
      </c>
      <c r="C4895" t="s">
        <v>572</v>
      </c>
      <c r="D4895" t="str">
        <f>Clef_répartition[[#This Row],[Code association]]&amp;"_"&amp;Clef_répartition[[#This Row],[Nom association]]</f>
        <v>ORPC Gros-de-Vaud_Organisation régionale de protection civile de Gros-de-Vaud</v>
      </c>
      <c r="E4895">
        <f>COUNTIFS(D$2:D4895,Clef_répartition[[#This Row],[Code_Nom]],J$2:J4895,Clef_répartition[[#This Row],[Année]])</f>
        <v>2</v>
      </c>
      <c r="F4895">
        <f>IF(Clef_répartition[[#This Row],[Code_Nom]]=D4894,F4894-1,(COUNTIFS(Clef_répartition[Code_Nom],Clef_répartition[[#This Row],[Code_Nom]],Clef_répartition[Année],Clef_répartition[[#This Row],[Année]])))</f>
        <v>35</v>
      </c>
      <c r="G4895" t="str">
        <f>Clef_répartition[[#This Row],[Code_Nom]]&amp;"_"&amp;Clef_répartition[[#This Row],[Nombre]]&amp;"_"&amp;Clef_répartition[[#This Row],[Année]]</f>
        <v>ORPC Gros-de-Vaud_Organisation régionale de protection civile de Gros-de-Vaud_2_2018</v>
      </c>
      <c r="H4895">
        <v>5512</v>
      </c>
      <c r="I4895" t="s">
        <v>19</v>
      </c>
      <c r="J4895">
        <v>2018</v>
      </c>
      <c r="K4895">
        <v>2.7336228898938789E-2</v>
      </c>
    </row>
    <row r="4896" spans="1:11" x14ac:dyDescent="0.25">
      <c r="A4896" t="s">
        <v>722</v>
      </c>
      <c r="B4896" t="s">
        <v>571</v>
      </c>
      <c r="C4896" t="s">
        <v>572</v>
      </c>
      <c r="D4896" t="str">
        <f>Clef_répartition[[#This Row],[Code association]]&amp;"_"&amp;Clef_répartition[[#This Row],[Nom association]]</f>
        <v>ORPC Gros-de-Vaud_Organisation régionale de protection civile de Gros-de-Vaud</v>
      </c>
      <c r="E4896">
        <f>COUNTIFS(D$2:D4896,Clef_répartition[[#This Row],[Code_Nom]],J$2:J4896,Clef_répartition[[#This Row],[Année]])</f>
        <v>3</v>
      </c>
      <c r="F4896">
        <f>IF(Clef_répartition[[#This Row],[Code_Nom]]=D4895,F4895-1,(COUNTIFS(Clef_répartition[Code_Nom],Clef_répartition[[#This Row],[Code_Nom]],Clef_répartition[Année],Clef_répartition[[#This Row],[Année]])))</f>
        <v>34</v>
      </c>
      <c r="G4896" t="str">
        <f>Clef_répartition[[#This Row],[Code_Nom]]&amp;"_"&amp;Clef_répartition[[#This Row],[Nombre]]&amp;"_"&amp;Clef_répartition[[#This Row],[Année]]</f>
        <v>ORPC Gros-de-Vaud_Organisation régionale de protection civile de Gros-de-Vaud_3_2018</v>
      </c>
      <c r="H4896">
        <v>5471</v>
      </c>
      <c r="I4896" t="s">
        <v>21</v>
      </c>
      <c r="J4896">
        <v>2018</v>
      </c>
      <c r="K4896">
        <v>1.2850938073702592E-2</v>
      </c>
    </row>
    <row r="4897" spans="1:11" x14ac:dyDescent="0.25">
      <c r="A4897" t="s">
        <v>722</v>
      </c>
      <c r="B4897" t="s">
        <v>571</v>
      </c>
      <c r="C4897" t="s">
        <v>572</v>
      </c>
      <c r="D4897" t="str">
        <f>Clef_répartition[[#This Row],[Code association]]&amp;"_"&amp;Clef_répartition[[#This Row],[Nom association]]</f>
        <v>ORPC Gros-de-Vaud_Organisation régionale de protection civile de Gros-de-Vaud</v>
      </c>
      <c r="E4897">
        <f>COUNTIFS(D$2:D4897,Clef_répartition[[#This Row],[Code_Nom]],J$2:J4897,Clef_répartition[[#This Row],[Année]])</f>
        <v>4</v>
      </c>
      <c r="F4897">
        <f>IF(Clef_répartition[[#This Row],[Code_Nom]]=D4896,F4896-1,(COUNTIFS(Clef_répartition[Code_Nom],Clef_répartition[[#This Row],[Code_Nom]],Clef_répartition[Année],Clef_répartition[[#This Row],[Année]])))</f>
        <v>33</v>
      </c>
      <c r="G4897" t="str">
        <f>Clef_répartition[[#This Row],[Code_Nom]]&amp;"_"&amp;Clef_répartition[[#This Row],[Nombre]]&amp;"_"&amp;Clef_répartition[[#This Row],[Année]]</f>
        <v>ORPC Gros-de-Vaud_Organisation régionale de protection civile de Gros-de-Vaud_4_2018</v>
      </c>
      <c r="H4897">
        <v>5514</v>
      </c>
      <c r="I4897" t="s">
        <v>30</v>
      </c>
      <c r="J4897">
        <v>2018</v>
      </c>
      <c r="K4897">
        <v>2.8276541440917027E-2</v>
      </c>
    </row>
    <row r="4898" spans="1:11" x14ac:dyDescent="0.25">
      <c r="A4898" t="s">
        <v>722</v>
      </c>
      <c r="B4898" t="s">
        <v>571</v>
      </c>
      <c r="C4898" t="s">
        <v>572</v>
      </c>
      <c r="D4898" t="str">
        <f>Clef_répartition[[#This Row],[Code association]]&amp;"_"&amp;Clef_répartition[[#This Row],[Nom association]]</f>
        <v>ORPC Gros-de-Vaud_Organisation régionale de protection civile de Gros-de-Vaud</v>
      </c>
      <c r="E4898">
        <f>COUNTIFS(D$2:D4898,Clef_répartition[[#This Row],[Code_Nom]],J$2:J4898,Clef_répartition[[#This Row],[Année]])</f>
        <v>5</v>
      </c>
      <c r="F4898">
        <f>IF(Clef_répartition[[#This Row],[Code_Nom]]=D4897,F4897-1,(COUNTIFS(Clef_répartition[Code_Nom],Clef_répartition[[#This Row],[Code_Nom]],Clef_répartition[Année],Clef_répartition[[#This Row],[Année]])))</f>
        <v>32</v>
      </c>
      <c r="G4898" t="str">
        <f>Clef_répartition[[#This Row],[Code_Nom]]&amp;"_"&amp;Clef_répartition[[#This Row],[Nombre]]&amp;"_"&amp;Clef_répartition[[#This Row],[Année]]</f>
        <v>ORPC Gros-de-Vaud_Organisation régionale de protection civile de Gros-de-Vaud_5_2018</v>
      </c>
      <c r="H4898">
        <v>5661</v>
      </c>
      <c r="I4898" t="s">
        <v>32</v>
      </c>
      <c r="J4898">
        <v>2018</v>
      </c>
      <c r="K4898">
        <v>8.4404244839475211E-3</v>
      </c>
    </row>
    <row r="4899" spans="1:11" x14ac:dyDescent="0.25">
      <c r="A4899" t="s">
        <v>722</v>
      </c>
      <c r="B4899" t="s">
        <v>571</v>
      </c>
      <c r="C4899" t="s">
        <v>572</v>
      </c>
      <c r="D4899" t="str">
        <f>Clef_répartition[[#This Row],[Code association]]&amp;"_"&amp;Clef_répartition[[#This Row],[Nom association]]</f>
        <v>ORPC Gros-de-Vaud_Organisation régionale de protection civile de Gros-de-Vaud</v>
      </c>
      <c r="E4899">
        <f>COUNTIFS(D$2:D4899,Clef_répartition[[#This Row],[Code_Nom]],J$2:J4899,Clef_répartition[[#This Row],[Année]])</f>
        <v>6</v>
      </c>
      <c r="F4899">
        <f>IF(Clef_répartition[[#This Row],[Code_Nom]]=D4898,F4898-1,(COUNTIFS(Clef_répartition[Code_Nom],Clef_répartition[[#This Row],[Code_Nom]],Clef_répartition[Année],Clef_répartition[[#This Row],[Année]])))</f>
        <v>31</v>
      </c>
      <c r="G4899" t="str">
        <f>Clef_répartition[[#This Row],[Code_Nom]]&amp;"_"&amp;Clef_répartition[[#This Row],[Nombre]]&amp;"_"&amp;Clef_répartition[[#This Row],[Année]]</f>
        <v>ORPC Gros-de-Vaud_Organisation régionale de protection civile de Gros-de-Vaud_6_2018</v>
      </c>
      <c r="H4899">
        <v>5472</v>
      </c>
      <c r="I4899" t="s">
        <v>34</v>
      </c>
      <c r="J4899">
        <v>2018</v>
      </c>
      <c r="K4899">
        <v>9.3807370259257599E-3</v>
      </c>
    </row>
    <row r="4900" spans="1:11" x14ac:dyDescent="0.25">
      <c r="A4900" t="s">
        <v>722</v>
      </c>
      <c r="B4900" t="s">
        <v>571</v>
      </c>
      <c r="C4900" t="s">
        <v>572</v>
      </c>
      <c r="D4900" t="str">
        <f>Clef_répartition[[#This Row],[Code association]]&amp;"_"&amp;Clef_répartition[[#This Row],[Nom association]]</f>
        <v>ORPC Gros-de-Vaud_Organisation régionale de protection civile de Gros-de-Vaud</v>
      </c>
      <c r="E4900">
        <f>COUNTIFS(D$2:D4900,Clef_répartition[[#This Row],[Code_Nom]],J$2:J4900,Clef_répartition[[#This Row],[Année]])</f>
        <v>7</v>
      </c>
      <c r="F4900">
        <f>IF(Clef_répartition[[#This Row],[Code_Nom]]=D4899,F4899-1,(COUNTIFS(Clef_répartition[Code_Nom],Clef_répartition[[#This Row],[Code_Nom]],Clef_répartition[Année],Clef_répartition[[#This Row],[Année]])))</f>
        <v>30</v>
      </c>
      <c r="G4900" t="str">
        <f>Clef_répartition[[#This Row],[Code_Nom]]&amp;"_"&amp;Clef_répartition[[#This Row],[Nombre]]&amp;"_"&amp;Clef_répartition[[#This Row],[Année]]</f>
        <v>ORPC Gros-de-Vaud_Organisation régionale de protection civile de Gros-de-Vaud_7_2018</v>
      </c>
      <c r="H4900">
        <v>5473</v>
      </c>
      <c r="I4900" t="s">
        <v>35</v>
      </c>
      <c r="J4900">
        <v>2018</v>
      </c>
      <c r="K4900">
        <v>2.1985402767205481E-2</v>
      </c>
    </row>
    <row r="4901" spans="1:11" x14ac:dyDescent="0.25">
      <c r="A4901" t="s">
        <v>722</v>
      </c>
      <c r="B4901" t="s">
        <v>571</v>
      </c>
      <c r="C4901" t="s">
        <v>572</v>
      </c>
      <c r="D4901" t="str">
        <f>Clef_répartition[[#This Row],[Code association]]&amp;"_"&amp;Clef_répartition[[#This Row],[Nom association]]</f>
        <v>ORPC Gros-de-Vaud_Organisation régionale de protection civile de Gros-de-Vaud</v>
      </c>
      <c r="E4901">
        <f>COUNTIFS(D$2:D4901,Clef_répartition[[#This Row],[Code_Nom]],J$2:J4901,Clef_répartition[[#This Row],[Année]])</f>
        <v>8</v>
      </c>
      <c r="F4901">
        <f>IF(Clef_répartition[[#This Row],[Code_Nom]]=D4900,F4900-1,(COUNTIFS(Clef_répartition[Code_Nom],Clef_répartition[[#This Row],[Code_Nom]],Clef_répartition[Année],Clef_répartition[[#This Row],[Année]])))</f>
        <v>29</v>
      </c>
      <c r="G4901" t="str">
        <f>Clef_répartition[[#This Row],[Code_Nom]]&amp;"_"&amp;Clef_répartition[[#This Row],[Nombre]]&amp;"_"&amp;Clef_répartition[[#This Row],[Année]]</f>
        <v>ORPC Gros-de-Vaud_Organisation régionale de protection civile de Gros-de-Vaud_8_2018</v>
      </c>
      <c r="H4901">
        <v>5515</v>
      </c>
      <c r="I4901" t="s">
        <v>37</v>
      </c>
      <c r="J4901">
        <v>2018</v>
      </c>
      <c r="K4901">
        <v>1.8470424931715398E-2</v>
      </c>
    </row>
    <row r="4902" spans="1:11" x14ac:dyDescent="0.25">
      <c r="A4902" t="s">
        <v>722</v>
      </c>
      <c r="B4902" t="s">
        <v>571</v>
      </c>
      <c r="C4902" t="s">
        <v>572</v>
      </c>
      <c r="D4902" t="str">
        <f>Clef_répartition[[#This Row],[Code association]]&amp;"_"&amp;Clef_répartition[[#This Row],[Nom association]]</f>
        <v>ORPC Gros-de-Vaud_Organisation régionale de protection civile de Gros-de-Vaud</v>
      </c>
      <c r="E4902">
        <f>COUNTIFS(D$2:D4902,Clef_répartition[[#This Row],[Code_Nom]],J$2:J4902,Clef_répartition[[#This Row],[Année]])</f>
        <v>9</v>
      </c>
      <c r="F4902">
        <f>IF(Clef_répartition[[#This Row],[Code_Nom]]=D4901,F4901-1,(COUNTIFS(Clef_répartition[Code_Nom],Clef_répartition[[#This Row],[Code_Nom]],Clef_répartition[Année],Clef_répartition[[#This Row],[Année]])))</f>
        <v>28</v>
      </c>
      <c r="G4902" t="str">
        <f>Clef_répartition[[#This Row],[Code_Nom]]&amp;"_"&amp;Clef_répartition[[#This Row],[Nombre]]&amp;"_"&amp;Clef_répartition[[#This Row],[Année]]</f>
        <v>ORPC Gros-de-Vaud_Organisation régionale de protection civile de Gros-de-Vaud_9_2018</v>
      </c>
      <c r="H4902">
        <v>5516</v>
      </c>
      <c r="I4902" t="s">
        <v>88</v>
      </c>
      <c r="J4902">
        <v>2018</v>
      </c>
      <c r="K4902">
        <v>6.143375274257825E-2</v>
      </c>
    </row>
    <row r="4903" spans="1:11" x14ac:dyDescent="0.25">
      <c r="A4903" t="s">
        <v>722</v>
      </c>
      <c r="B4903" t="s">
        <v>571</v>
      </c>
      <c r="C4903" t="s">
        <v>572</v>
      </c>
      <c r="D4903" t="str">
        <f>Clef_répartition[[#This Row],[Code association]]&amp;"_"&amp;Clef_répartition[[#This Row],[Nom association]]</f>
        <v>ORPC Gros-de-Vaud_Organisation régionale de protection civile de Gros-de-Vaud</v>
      </c>
      <c r="E4903">
        <f>COUNTIFS(D$2:D4903,Clef_répartition[[#This Row],[Code_Nom]],J$2:J4903,Clef_répartition[[#This Row],[Année]])</f>
        <v>10</v>
      </c>
      <c r="F4903">
        <f>IF(Clef_répartition[[#This Row],[Code_Nom]]=D4902,F4902-1,(COUNTIFS(Clef_répartition[Code_Nom],Clef_répartition[[#This Row],[Code_Nom]],Clef_répartition[Année],Clef_répartition[[#This Row],[Année]])))</f>
        <v>27</v>
      </c>
      <c r="G4903" t="str">
        <f>Clef_répartition[[#This Row],[Code_Nom]]&amp;"_"&amp;Clef_répartition[[#This Row],[Nombre]]&amp;"_"&amp;Clef_répartition[[#This Row],[Année]]</f>
        <v>ORPC Gros-de-Vaud_Organisation régionale de protection civile de Gros-de-Vaud_10_2018</v>
      </c>
      <c r="H4903">
        <v>5480</v>
      </c>
      <c r="I4903" t="s">
        <v>90</v>
      </c>
      <c r="J4903">
        <v>2018</v>
      </c>
      <c r="K4903">
        <v>2.2343617068911477E-2</v>
      </c>
    </row>
    <row r="4904" spans="1:11" x14ac:dyDescent="0.25">
      <c r="A4904" t="s">
        <v>722</v>
      </c>
      <c r="B4904" t="s">
        <v>571</v>
      </c>
      <c r="C4904" t="s">
        <v>572</v>
      </c>
      <c r="D4904" t="str">
        <f>Clef_répartition[[#This Row],[Code association]]&amp;"_"&amp;Clef_répartition[[#This Row],[Nom association]]</f>
        <v>ORPC Gros-de-Vaud_Organisation régionale de protection civile de Gros-de-Vaud</v>
      </c>
      <c r="E4904">
        <f>COUNTIFS(D$2:D4904,Clef_répartition[[#This Row],[Code_Nom]],J$2:J4904,Clef_répartition[[#This Row],[Année]])</f>
        <v>11</v>
      </c>
      <c r="F4904">
        <f>IF(Clef_répartition[[#This Row],[Code_Nom]]=D4903,F4903-1,(COUNTIFS(Clef_répartition[Code_Nom],Clef_répartition[[#This Row],[Code_Nom]],Clef_répartition[Année],Clef_répartition[[#This Row],[Année]])))</f>
        <v>26</v>
      </c>
      <c r="G4904" t="str">
        <f>Clef_répartition[[#This Row],[Code_Nom]]&amp;"_"&amp;Clef_répartition[[#This Row],[Nombre]]&amp;"_"&amp;Clef_répartition[[#This Row],[Année]]</f>
        <v>ORPC Gros-de-Vaud_Organisation régionale de protection civile de Gros-de-Vaud_11_2018</v>
      </c>
      <c r="H4904">
        <v>5518</v>
      </c>
      <c r="I4904" t="s">
        <v>99</v>
      </c>
      <c r="J4904">
        <v>2018</v>
      </c>
      <c r="K4904">
        <v>0.12824072001074643</v>
      </c>
    </row>
    <row r="4905" spans="1:11" x14ac:dyDescent="0.25">
      <c r="A4905" t="s">
        <v>722</v>
      </c>
      <c r="B4905" t="s">
        <v>571</v>
      </c>
      <c r="C4905" t="s">
        <v>572</v>
      </c>
      <c r="D4905" t="str">
        <f>Clef_répartition[[#This Row],[Code association]]&amp;"_"&amp;Clef_répartition[[#This Row],[Nom association]]</f>
        <v>ORPC Gros-de-Vaud_Organisation régionale de protection civile de Gros-de-Vaud</v>
      </c>
      <c r="E4905">
        <f>COUNTIFS(D$2:D4905,Clef_répartition[[#This Row],[Code_Nom]],J$2:J4905,Clef_répartition[[#This Row],[Année]])</f>
        <v>12</v>
      </c>
      <c r="F4905">
        <f>IF(Clef_répartition[[#This Row],[Code_Nom]]=D4904,F4904-1,(COUNTIFS(Clef_répartition[Code_Nom],Clef_répartition[[#This Row],[Code_Nom]],Clef_répartition[Année],Clef_répartition[[#This Row],[Année]])))</f>
        <v>25</v>
      </c>
      <c r="G4905" t="str">
        <f>Clef_répartition[[#This Row],[Code_Nom]]&amp;"_"&amp;Clef_répartition[[#This Row],[Nombre]]&amp;"_"&amp;Clef_répartition[[#This Row],[Année]]</f>
        <v>ORPC Gros-de-Vaud_Organisation régionale de protection civile de Gros-de-Vaud_12_2018</v>
      </c>
      <c r="H4905">
        <v>5520</v>
      </c>
      <c r="I4905" t="s">
        <v>107</v>
      </c>
      <c r="J4905">
        <v>2018</v>
      </c>
      <c r="K4905">
        <v>2.1963014373348855E-2</v>
      </c>
    </row>
    <row r="4906" spans="1:11" x14ac:dyDescent="0.25">
      <c r="A4906" t="s">
        <v>722</v>
      </c>
      <c r="B4906" t="s">
        <v>571</v>
      </c>
      <c r="C4906" t="s">
        <v>572</v>
      </c>
      <c r="D4906" t="str">
        <f>Clef_répartition[[#This Row],[Code association]]&amp;"_"&amp;Clef_répartition[[#This Row],[Nom association]]</f>
        <v>ORPC Gros-de-Vaud_Organisation régionale de protection civile de Gros-de-Vaud</v>
      </c>
      <c r="E4906">
        <f>COUNTIFS(D$2:D4906,Clef_répartition[[#This Row],[Code_Nom]],J$2:J4906,Clef_répartition[[#This Row],[Année]])</f>
        <v>13</v>
      </c>
      <c r="F4906">
        <f>IF(Clef_répartition[[#This Row],[Code_Nom]]=D4905,F4905-1,(COUNTIFS(Clef_répartition[Code_Nom],Clef_répartition[[#This Row],[Code_Nom]],Clef_répartition[Année],Clef_répartition[[#This Row],[Année]])))</f>
        <v>24</v>
      </c>
      <c r="G4906" t="str">
        <f>Clef_répartition[[#This Row],[Code_Nom]]&amp;"_"&amp;Clef_répartition[[#This Row],[Nombre]]&amp;"_"&amp;Clef_répartition[[#This Row],[Année]]</f>
        <v>ORPC Gros-de-Vaud_Organisation régionale de protection civile de Gros-de-Vaud_13_2018</v>
      </c>
      <c r="H4906">
        <v>5521</v>
      </c>
      <c r="I4906" t="s">
        <v>108</v>
      </c>
      <c r="J4906">
        <v>2018</v>
      </c>
      <c r="K4906">
        <v>2.505261272556307E-2</v>
      </c>
    </row>
    <row r="4907" spans="1:11" x14ac:dyDescent="0.25">
      <c r="A4907" t="s">
        <v>722</v>
      </c>
      <c r="B4907" t="s">
        <v>571</v>
      </c>
      <c r="C4907" t="s">
        <v>572</v>
      </c>
      <c r="D4907" t="str">
        <f>Clef_répartition[[#This Row],[Code association]]&amp;"_"&amp;Clef_répartition[[#This Row],[Nom association]]</f>
        <v>ORPC Gros-de-Vaud_Organisation régionale de protection civile de Gros-de-Vaud</v>
      </c>
      <c r="E4907">
        <f>COUNTIFS(D$2:D4907,Clef_répartition[[#This Row],[Code_Nom]],J$2:J4907,Clef_répartition[[#This Row],[Année]])</f>
        <v>14</v>
      </c>
      <c r="F4907">
        <f>IF(Clef_répartition[[#This Row],[Code_Nom]]=D4906,F4906-1,(COUNTIFS(Clef_répartition[Code_Nom],Clef_répartition[[#This Row],[Code_Nom]],Clef_répartition[Année],Clef_répartition[[#This Row],[Année]])))</f>
        <v>23</v>
      </c>
      <c r="G4907" t="str">
        <f>Clef_répartition[[#This Row],[Code_Nom]]&amp;"_"&amp;Clef_répartition[[#This Row],[Nombre]]&amp;"_"&amp;Clef_répartition[[#This Row],[Année]]</f>
        <v>ORPC Gros-de-Vaud_Organisation régionale de protection civile de Gros-de-Vaud_14_2018</v>
      </c>
      <c r="H4907">
        <v>5522</v>
      </c>
      <c r="I4907" t="s">
        <v>114</v>
      </c>
      <c r="J4907">
        <v>2018</v>
      </c>
      <c r="K4907">
        <v>1.5739040881207183E-2</v>
      </c>
    </row>
    <row r="4908" spans="1:11" x14ac:dyDescent="0.25">
      <c r="A4908" t="s">
        <v>722</v>
      </c>
      <c r="B4908" t="s">
        <v>571</v>
      </c>
      <c r="C4908" t="s">
        <v>572</v>
      </c>
      <c r="D4908" t="str">
        <f>Clef_répartition[[#This Row],[Code association]]&amp;"_"&amp;Clef_répartition[[#This Row],[Nom association]]</f>
        <v>ORPC Gros-de-Vaud_Organisation régionale de protection civile de Gros-de-Vaud</v>
      </c>
      <c r="E4908">
        <f>COUNTIFS(D$2:D4908,Clef_répartition[[#This Row],[Code_Nom]],J$2:J4908,Clef_répartition[[#This Row],[Année]])</f>
        <v>15</v>
      </c>
      <c r="F4908">
        <f>IF(Clef_répartition[[#This Row],[Code_Nom]]=D4907,F4907-1,(COUNTIFS(Clef_répartition[Code_Nom],Clef_répartition[[#This Row],[Code_Nom]],Clef_répartition[Année],Clef_répartition[[#This Row],[Année]])))</f>
        <v>22</v>
      </c>
      <c r="G4908" t="str">
        <f>Clef_répartition[[#This Row],[Code_Nom]]&amp;"_"&amp;Clef_répartition[[#This Row],[Nombre]]&amp;"_"&amp;Clef_répartition[[#This Row],[Année]]</f>
        <v>ORPC Gros-de-Vaud_Organisation régionale de protection civile de Gros-de-Vaud_15_2018</v>
      </c>
      <c r="H4908">
        <v>5523</v>
      </c>
      <c r="I4908" t="s">
        <v>119</v>
      </c>
      <c r="J4908">
        <v>2018</v>
      </c>
      <c r="K4908">
        <v>5.7336676666815925E-2</v>
      </c>
    </row>
    <row r="4909" spans="1:11" x14ac:dyDescent="0.25">
      <c r="A4909" t="s">
        <v>722</v>
      </c>
      <c r="B4909" t="s">
        <v>571</v>
      </c>
      <c r="C4909" t="s">
        <v>572</v>
      </c>
      <c r="D4909" t="str">
        <f>Clef_répartition[[#This Row],[Code association]]&amp;"_"&amp;Clef_répartition[[#This Row],[Nom association]]</f>
        <v>ORPC Gros-de-Vaud_Organisation régionale de protection civile de Gros-de-Vaud</v>
      </c>
      <c r="E4909">
        <f>COUNTIFS(D$2:D4909,Clef_répartition[[#This Row],[Code_Nom]],J$2:J4909,Clef_répartition[[#This Row],[Année]])</f>
        <v>16</v>
      </c>
      <c r="F4909">
        <f>IF(Clef_répartition[[#This Row],[Code_Nom]]=D4908,F4908-1,(COUNTIFS(Clef_répartition[Code_Nom],Clef_répartition[[#This Row],[Code_Nom]],Clef_répartition[Année],Clef_répartition[[#This Row],[Année]])))</f>
        <v>21</v>
      </c>
      <c r="G4909" t="str">
        <f>Clef_répartition[[#This Row],[Code_Nom]]&amp;"_"&amp;Clef_répartition[[#This Row],[Nombre]]&amp;"_"&amp;Clef_répartition[[#This Row],[Année]]</f>
        <v>ORPC Gros-de-Vaud_Organisation régionale de protection civile de Gros-de-Vaud_16_2018</v>
      </c>
      <c r="H4909">
        <v>5541</v>
      </c>
      <c r="I4909" t="s">
        <v>128</v>
      </c>
      <c r="J4909">
        <v>2018</v>
      </c>
      <c r="K4909">
        <v>2.4851117180853449E-2</v>
      </c>
    </row>
    <row r="4910" spans="1:11" x14ac:dyDescent="0.25">
      <c r="A4910" t="s">
        <v>722</v>
      </c>
      <c r="B4910" t="s">
        <v>571</v>
      </c>
      <c r="C4910" t="s">
        <v>572</v>
      </c>
      <c r="D4910" t="str">
        <f>Clef_répartition[[#This Row],[Code association]]&amp;"_"&amp;Clef_répartition[[#This Row],[Nom association]]</f>
        <v>ORPC Gros-de-Vaud_Organisation régionale de protection civile de Gros-de-Vaud</v>
      </c>
      <c r="E4910">
        <f>COUNTIFS(D$2:D4910,Clef_répartition[[#This Row],[Code_Nom]],J$2:J4910,Clef_répartition[[#This Row],[Année]])</f>
        <v>17</v>
      </c>
      <c r="F4910">
        <f>IF(Clef_répartition[[#This Row],[Code_Nom]]=D4909,F4909-1,(COUNTIFS(Clef_répartition[Code_Nom],Clef_répartition[[#This Row],[Code_Nom]],Clef_répartition[Année],Clef_répartition[[#This Row],[Année]])))</f>
        <v>20</v>
      </c>
      <c r="G4910" t="str">
        <f>Clef_répartition[[#This Row],[Code_Nom]]&amp;"_"&amp;Clef_répartition[[#This Row],[Nombre]]&amp;"_"&amp;Clef_répartition[[#This Row],[Année]]</f>
        <v>ORPC Gros-de-Vaud_Organisation régionale de protection civile de Gros-de-Vaud_17_2018</v>
      </c>
      <c r="H4910">
        <v>5804</v>
      </c>
      <c r="I4910" t="s">
        <v>139</v>
      </c>
      <c r="J4910">
        <v>2018</v>
      </c>
      <c r="K4910">
        <v>3.4299019388349082E-2</v>
      </c>
    </row>
    <row r="4911" spans="1:11" x14ac:dyDescent="0.25">
      <c r="A4911" t="s">
        <v>722</v>
      </c>
      <c r="B4911" t="s">
        <v>571</v>
      </c>
      <c r="C4911" t="s">
        <v>572</v>
      </c>
      <c r="D4911" t="str">
        <f>Clef_répartition[[#This Row],[Code association]]&amp;"_"&amp;Clef_répartition[[#This Row],[Nom association]]</f>
        <v>ORPC Gros-de-Vaud_Organisation régionale de protection civile de Gros-de-Vaud</v>
      </c>
      <c r="E4911">
        <f>COUNTIFS(D$2:D4911,Clef_répartition[[#This Row],[Code_Nom]],J$2:J4911,Clef_répartition[[#This Row],[Année]])</f>
        <v>18</v>
      </c>
      <c r="F4911">
        <f>IF(Clef_répartition[[#This Row],[Code_Nom]]=D4910,F4910-1,(COUNTIFS(Clef_répartition[Code_Nom],Clef_répartition[[#This Row],[Code_Nom]],Clef_répartition[Année],Clef_répartition[[#This Row],[Année]])))</f>
        <v>19</v>
      </c>
      <c r="G4911" t="str">
        <f>Clef_répartition[[#This Row],[Code_Nom]]&amp;"_"&amp;Clef_répartition[[#This Row],[Nombre]]&amp;"_"&amp;Clef_répartition[[#This Row],[Année]]</f>
        <v>ORPC Gros-de-Vaud_Organisation régionale de protection civile de Gros-de-Vaud_18_2018</v>
      </c>
      <c r="H4911">
        <v>5487</v>
      </c>
      <c r="I4911" t="s">
        <v>167</v>
      </c>
      <c r="J4911">
        <v>2018</v>
      </c>
      <c r="K4911">
        <v>1.0276272780190748E-2</v>
      </c>
    </row>
    <row r="4912" spans="1:11" x14ac:dyDescent="0.25">
      <c r="A4912" t="s">
        <v>722</v>
      </c>
      <c r="B4912" t="s">
        <v>571</v>
      </c>
      <c r="C4912" t="s">
        <v>572</v>
      </c>
      <c r="D4912" t="str">
        <f>Clef_répartition[[#This Row],[Code association]]&amp;"_"&amp;Clef_répartition[[#This Row],[Nom association]]</f>
        <v>ORPC Gros-de-Vaud_Organisation régionale de protection civile de Gros-de-Vaud</v>
      </c>
      <c r="E4912">
        <f>COUNTIFS(D$2:D4912,Clef_répartition[[#This Row],[Code_Nom]],J$2:J4912,Clef_répartition[[#This Row],[Année]])</f>
        <v>19</v>
      </c>
      <c r="F4912">
        <f>IF(Clef_répartition[[#This Row],[Code_Nom]]=D4911,F4911-1,(COUNTIFS(Clef_répartition[Code_Nom],Clef_répartition[[#This Row],[Code_Nom]],Clef_répartition[Année],Clef_répartition[[#This Row],[Année]])))</f>
        <v>18</v>
      </c>
      <c r="G4912" t="str">
        <f>Clef_répartition[[#This Row],[Code_Nom]]&amp;"_"&amp;Clef_répartition[[#This Row],[Nombre]]&amp;"_"&amp;Clef_répartition[[#This Row],[Année]]</f>
        <v>ORPC Gros-de-Vaud_Organisation régionale de protection civile de Gros-de-Vaud_19_2018</v>
      </c>
      <c r="H4912">
        <v>5489</v>
      </c>
      <c r="I4912" t="s">
        <v>175</v>
      </c>
      <c r="J4912">
        <v>2018</v>
      </c>
      <c r="K4912">
        <v>1.6074866789056553E-2</v>
      </c>
    </row>
    <row r="4913" spans="1:11" x14ac:dyDescent="0.25">
      <c r="A4913" t="s">
        <v>722</v>
      </c>
      <c r="B4913" t="s">
        <v>571</v>
      </c>
      <c r="C4913" t="s">
        <v>572</v>
      </c>
      <c r="D4913" t="str">
        <f>Clef_répartition[[#This Row],[Code association]]&amp;"_"&amp;Clef_répartition[[#This Row],[Nom association]]</f>
        <v>ORPC Gros-de-Vaud_Organisation régionale de protection civile de Gros-de-Vaud</v>
      </c>
      <c r="E4913">
        <f>COUNTIFS(D$2:D4913,Clef_répartition[[#This Row],[Code_Nom]],J$2:J4913,Clef_répartition[[#This Row],[Année]])</f>
        <v>20</v>
      </c>
      <c r="F4913">
        <f>IF(Clef_répartition[[#This Row],[Code_Nom]]=D4912,F4912-1,(COUNTIFS(Clef_répartition[Code_Nom],Clef_répartition[[#This Row],[Code_Nom]],Clef_répartition[Année],Clef_répartition[[#This Row],[Année]])))</f>
        <v>17</v>
      </c>
      <c r="G4913" t="str">
        <f>Clef_répartition[[#This Row],[Code_Nom]]&amp;"_"&amp;Clef_répartition[[#This Row],[Nombre]]&amp;"_"&amp;Clef_répartition[[#This Row],[Année]]</f>
        <v>ORPC Gros-de-Vaud_Organisation régionale de protection civile de Gros-de-Vaud_20_2018</v>
      </c>
      <c r="H4913">
        <v>5693</v>
      </c>
      <c r="I4913" t="s">
        <v>184</v>
      </c>
      <c r="J4913">
        <v>2018</v>
      </c>
      <c r="K4913">
        <v>5.8344154390364035E-2</v>
      </c>
    </row>
    <row r="4914" spans="1:11" x14ac:dyDescent="0.25">
      <c r="A4914" t="s">
        <v>722</v>
      </c>
      <c r="B4914" t="s">
        <v>571</v>
      </c>
      <c r="C4914" t="s">
        <v>572</v>
      </c>
      <c r="D4914" t="str">
        <f>Clef_répartition[[#This Row],[Code association]]&amp;"_"&amp;Clef_répartition[[#This Row],[Nom association]]</f>
        <v>ORPC Gros-de-Vaud_Organisation régionale de protection civile de Gros-de-Vaud</v>
      </c>
      <c r="E4914">
        <f>COUNTIFS(D$2:D4914,Clef_répartition[[#This Row],[Code_Nom]],J$2:J4914,Clef_répartition[[#This Row],[Année]])</f>
        <v>21</v>
      </c>
      <c r="F4914">
        <f>IF(Clef_répartition[[#This Row],[Code_Nom]]=D4913,F4913-1,(COUNTIFS(Clef_répartition[Code_Nom],Clef_répartition[[#This Row],[Code_Nom]],Clef_répartition[Année],Clef_répartition[[#This Row],[Année]])))</f>
        <v>16</v>
      </c>
      <c r="G4914" t="str">
        <f>Clef_répartition[[#This Row],[Code_Nom]]&amp;"_"&amp;Clef_répartition[[#This Row],[Nombre]]&amp;"_"&amp;Clef_répartition[[#This Row],[Année]]</f>
        <v>ORPC Gros-de-Vaud_Organisation régionale de protection civile de Gros-de-Vaud_21_2018</v>
      </c>
      <c r="H4914">
        <v>5540</v>
      </c>
      <c r="I4914" t="s">
        <v>186</v>
      </c>
      <c r="J4914">
        <v>2018</v>
      </c>
      <c r="K4914">
        <v>3.8754309765817403E-2</v>
      </c>
    </row>
    <row r="4915" spans="1:11" x14ac:dyDescent="0.25">
      <c r="A4915" t="s">
        <v>722</v>
      </c>
      <c r="B4915" t="s">
        <v>571</v>
      </c>
      <c r="C4915" t="s">
        <v>572</v>
      </c>
      <c r="D4915" t="str">
        <f>Clef_répartition[[#This Row],[Code association]]&amp;"_"&amp;Clef_répartition[[#This Row],[Nom association]]</f>
        <v>ORPC Gros-de-Vaud_Organisation régionale de protection civile de Gros-de-Vaud</v>
      </c>
      <c r="E4915">
        <f>COUNTIFS(D$2:D4915,Clef_répartition[[#This Row],[Code_Nom]],J$2:J4915,Clef_répartition[[#This Row],[Année]])</f>
        <v>22</v>
      </c>
      <c r="F4915">
        <f>IF(Clef_répartition[[#This Row],[Code_Nom]]=D4914,F4914-1,(COUNTIFS(Clef_répartition[Code_Nom],Clef_répartition[[#This Row],[Code_Nom]],Clef_répartition[Année],Clef_répartition[[#This Row],[Année]])))</f>
        <v>15</v>
      </c>
      <c r="G4915" t="str">
        <f>Clef_répartition[[#This Row],[Code_Nom]]&amp;"_"&amp;Clef_répartition[[#This Row],[Nombre]]&amp;"_"&amp;Clef_répartition[[#This Row],[Année]]</f>
        <v>ORPC Gros-de-Vaud_Organisation régionale de protection civile de Gros-de-Vaud_22_2018</v>
      </c>
      <c r="H4915">
        <v>5527</v>
      </c>
      <c r="I4915" t="s">
        <v>191</v>
      </c>
      <c r="J4915">
        <v>2018</v>
      </c>
      <c r="K4915">
        <v>2.4448126091434201E-2</v>
      </c>
    </row>
    <row r="4916" spans="1:11" x14ac:dyDescent="0.25">
      <c r="A4916" t="s">
        <v>722</v>
      </c>
      <c r="B4916" t="s">
        <v>571</v>
      </c>
      <c r="C4916" t="s">
        <v>572</v>
      </c>
      <c r="D4916" t="str">
        <f>Clef_répartition[[#This Row],[Code association]]&amp;"_"&amp;Clef_répartition[[#This Row],[Nom association]]</f>
        <v>ORPC Gros-de-Vaud_Organisation régionale de protection civile de Gros-de-Vaud</v>
      </c>
      <c r="E4916">
        <f>COUNTIFS(D$2:D4916,Clef_répartition[[#This Row],[Code_Nom]],J$2:J4916,Clef_répartition[[#This Row],[Année]])</f>
        <v>23</v>
      </c>
      <c r="F4916">
        <f>IF(Clef_répartition[[#This Row],[Code_Nom]]=D4915,F4915-1,(COUNTIFS(Clef_répartition[Code_Nom],Clef_répartition[[#This Row],[Code_Nom]],Clef_répartition[Année],Clef_répartition[[#This Row],[Année]])))</f>
        <v>14</v>
      </c>
      <c r="G4916" t="str">
        <f>Clef_répartition[[#This Row],[Code_Nom]]&amp;"_"&amp;Clef_répartition[[#This Row],[Nombre]]&amp;"_"&amp;Clef_répartition[[#This Row],[Année]]</f>
        <v>ORPC Gros-de-Vaud_Organisation régionale de protection civile de Gros-de-Vaud_23_2018</v>
      </c>
      <c r="H4916">
        <v>5680</v>
      </c>
      <c r="I4916" t="s">
        <v>197</v>
      </c>
      <c r="J4916">
        <v>2018</v>
      </c>
      <c r="K4916">
        <v>6.8060717324139163E-3</v>
      </c>
    </row>
    <row r="4917" spans="1:11" x14ac:dyDescent="0.25">
      <c r="A4917" t="s">
        <v>722</v>
      </c>
      <c r="B4917" t="s">
        <v>571</v>
      </c>
      <c r="C4917" t="s">
        <v>572</v>
      </c>
      <c r="D4917" t="str">
        <f>Clef_répartition[[#This Row],[Code association]]&amp;"_"&amp;Clef_répartition[[#This Row],[Nom association]]</f>
        <v>ORPC Gros-de-Vaud_Organisation régionale de protection civile de Gros-de-Vaud</v>
      </c>
      <c r="E4917">
        <f>COUNTIFS(D$2:D4917,Clef_répartition[[#This Row],[Code_Nom]],J$2:J4917,Clef_répartition[[#This Row],[Année]])</f>
        <v>24</v>
      </c>
      <c r="F4917">
        <f>IF(Clef_répartition[[#This Row],[Code_Nom]]=D4916,F4916-1,(COUNTIFS(Clef_répartition[Code_Nom],Clef_répartition[[#This Row],[Code_Nom]],Clef_répartition[Année],Clef_répartition[[#This Row],[Année]])))</f>
        <v>13</v>
      </c>
      <c r="G4917" t="str">
        <f>Clef_répartition[[#This Row],[Code_Nom]]&amp;"_"&amp;Clef_répartition[[#This Row],[Nombre]]&amp;"_"&amp;Clef_répartition[[#This Row],[Année]]</f>
        <v>ORPC Gros-de-Vaud_Organisation régionale de protection civile de Gros-de-Vaud_24_2018</v>
      </c>
      <c r="H4917">
        <v>5923</v>
      </c>
      <c r="I4917" t="s">
        <v>200</v>
      </c>
      <c r="J4917">
        <v>2018</v>
      </c>
      <c r="K4917">
        <v>4.1866296511888241E-3</v>
      </c>
    </row>
    <row r="4918" spans="1:11" x14ac:dyDescent="0.25">
      <c r="A4918" t="s">
        <v>722</v>
      </c>
      <c r="B4918" t="s">
        <v>571</v>
      </c>
      <c r="C4918" t="s">
        <v>572</v>
      </c>
      <c r="D4918" t="str">
        <f>Clef_répartition[[#This Row],[Code association]]&amp;"_"&amp;Clef_répartition[[#This Row],[Nom association]]</f>
        <v>ORPC Gros-de-Vaud_Organisation régionale de protection civile de Gros-de-Vaud</v>
      </c>
      <c r="E4918">
        <f>COUNTIFS(D$2:D4918,Clef_répartition[[#This Row],[Code_Nom]],J$2:J4918,Clef_répartition[[#This Row],[Année]])</f>
        <v>25</v>
      </c>
      <c r="F4918">
        <f>IF(Clef_répartition[[#This Row],[Code_Nom]]=D4917,F4917-1,(COUNTIFS(Clef_répartition[Code_Nom],Clef_répartition[[#This Row],[Code_Nom]],Clef_répartition[Année],Clef_répartition[[#This Row],[Année]])))</f>
        <v>12</v>
      </c>
      <c r="G4918" t="str">
        <f>Clef_répartition[[#This Row],[Code_Nom]]&amp;"_"&amp;Clef_répartition[[#This Row],[Nombre]]&amp;"_"&amp;Clef_répartition[[#This Row],[Année]]</f>
        <v>ORPC Gros-de-Vaud_Organisation régionale de protection civile de Gros-de-Vaud_25_2018</v>
      </c>
      <c r="H4918">
        <v>5529</v>
      </c>
      <c r="I4918" t="s">
        <v>208</v>
      </c>
      <c r="J4918">
        <v>2018</v>
      </c>
      <c r="K4918">
        <v>1.2918103255272468E-2</v>
      </c>
    </row>
    <row r="4919" spans="1:11" x14ac:dyDescent="0.25">
      <c r="A4919" t="s">
        <v>722</v>
      </c>
      <c r="B4919" t="s">
        <v>571</v>
      </c>
      <c r="C4919" t="s">
        <v>572</v>
      </c>
      <c r="D4919" t="str">
        <f>Clef_répartition[[#This Row],[Code association]]&amp;"_"&amp;Clef_répartition[[#This Row],[Nom association]]</f>
        <v>ORPC Gros-de-Vaud_Organisation régionale de protection civile de Gros-de-Vaud</v>
      </c>
      <c r="E4919">
        <f>COUNTIFS(D$2:D4919,Clef_répartition[[#This Row],[Code_Nom]],J$2:J4919,Clef_répartition[[#This Row],[Année]])</f>
        <v>26</v>
      </c>
      <c r="F4919">
        <f>IF(Clef_répartition[[#This Row],[Code_Nom]]=D4918,F4918-1,(COUNTIFS(Clef_répartition[Code_Nom],Clef_répartition[[#This Row],[Code_Nom]],Clef_répartition[Année],Clef_répartition[[#This Row],[Année]])))</f>
        <v>11</v>
      </c>
      <c r="G4919" t="str">
        <f>Clef_répartition[[#This Row],[Code_Nom]]&amp;"_"&amp;Clef_répartition[[#This Row],[Nombre]]&amp;"_"&amp;Clef_répartition[[#This Row],[Année]]</f>
        <v>ORPC Gros-de-Vaud_Organisation régionale de protection civile de Gros-de-Vaud_26_2018</v>
      </c>
      <c r="H4919">
        <v>5530</v>
      </c>
      <c r="I4919" t="s">
        <v>209</v>
      </c>
      <c r="J4919">
        <v>2018</v>
      </c>
      <c r="K4919">
        <v>1.2156897864147226E-2</v>
      </c>
    </row>
    <row r="4920" spans="1:11" x14ac:dyDescent="0.25">
      <c r="A4920" t="s">
        <v>722</v>
      </c>
      <c r="B4920" t="s">
        <v>571</v>
      </c>
      <c r="C4920" t="s">
        <v>572</v>
      </c>
      <c r="D4920" t="str">
        <f>Clef_répartition[[#This Row],[Code association]]&amp;"_"&amp;Clef_répartition[[#This Row],[Nom association]]</f>
        <v>ORPC Gros-de-Vaud_Organisation régionale de protection civile de Gros-de-Vaud</v>
      </c>
      <c r="E4920">
        <f>COUNTIFS(D$2:D4920,Clef_répartition[[#This Row],[Code_Nom]],J$2:J4920,Clef_répartition[[#This Row],[Année]])</f>
        <v>27</v>
      </c>
      <c r="F4920">
        <f>IF(Clef_répartition[[#This Row],[Code_Nom]]=D4919,F4919-1,(COUNTIFS(Clef_répartition[Code_Nom],Clef_répartition[[#This Row],[Code_Nom]],Clef_répartition[Année],Clef_répartition[[#This Row],[Année]])))</f>
        <v>10</v>
      </c>
      <c r="G4920" t="str">
        <f>Clef_répartition[[#This Row],[Code_Nom]]&amp;"_"&amp;Clef_répartition[[#This Row],[Nombre]]&amp;"_"&amp;Clef_répartition[[#This Row],[Année]]</f>
        <v>ORPC Gros-de-Vaud_Organisation régionale de protection civile de Gros-de-Vaud_27_2018</v>
      </c>
      <c r="H4920">
        <v>5495</v>
      </c>
      <c r="I4920" t="s">
        <v>212</v>
      </c>
      <c r="J4920">
        <v>2018</v>
      </c>
      <c r="K4920">
        <v>7.3478708637442353E-2</v>
      </c>
    </row>
    <row r="4921" spans="1:11" x14ac:dyDescent="0.25">
      <c r="A4921" t="s">
        <v>722</v>
      </c>
      <c r="B4921" t="s">
        <v>571</v>
      </c>
      <c r="C4921" t="s">
        <v>572</v>
      </c>
      <c r="D4921" t="str">
        <f>Clef_répartition[[#This Row],[Code association]]&amp;"_"&amp;Clef_répartition[[#This Row],[Nom association]]</f>
        <v>ORPC Gros-de-Vaud_Organisation régionale de protection civile de Gros-de-Vaud</v>
      </c>
      <c r="E4921">
        <f>COUNTIFS(D$2:D4921,Clef_répartition[[#This Row],[Code_Nom]],J$2:J4921,Clef_répartition[[#This Row],[Année]])</f>
        <v>28</v>
      </c>
      <c r="F4921">
        <f>IF(Clef_répartition[[#This Row],[Code_Nom]]=D4920,F4920-1,(COUNTIFS(Clef_répartition[Code_Nom],Clef_répartition[[#This Row],[Code_Nom]],Clef_répartition[Année],Clef_répartition[[#This Row],[Année]])))</f>
        <v>9</v>
      </c>
      <c r="G4921" t="str">
        <f>Clef_répartition[[#This Row],[Code_Nom]]&amp;"_"&amp;Clef_répartition[[#This Row],[Nombre]]&amp;"_"&amp;Clef_répartition[[#This Row],[Année]]</f>
        <v>ORPC Gros-de-Vaud_Organisation régionale de protection civile de Gros-de-Vaud_28_2018</v>
      </c>
      <c r="H4921">
        <v>5496</v>
      </c>
      <c r="I4921" t="s">
        <v>213</v>
      </c>
      <c r="J4921">
        <v>2018</v>
      </c>
      <c r="K4921">
        <v>3.864236779653428E-2</v>
      </c>
    </row>
    <row r="4922" spans="1:11" x14ac:dyDescent="0.25">
      <c r="A4922" t="s">
        <v>722</v>
      </c>
      <c r="B4922" t="s">
        <v>571</v>
      </c>
      <c r="C4922" t="s">
        <v>572</v>
      </c>
      <c r="D4922" t="str">
        <f>Clef_répartition[[#This Row],[Code association]]&amp;"_"&amp;Clef_répartition[[#This Row],[Nom association]]</f>
        <v>ORPC Gros-de-Vaud_Organisation régionale de protection civile de Gros-de-Vaud</v>
      </c>
      <c r="E4922">
        <f>COUNTIFS(D$2:D4922,Clef_répartition[[#This Row],[Code_Nom]],J$2:J4922,Clef_répartition[[#This Row],[Année]])</f>
        <v>29</v>
      </c>
      <c r="F4922">
        <f>IF(Clef_répartition[[#This Row],[Code_Nom]]=D4921,F4921-1,(COUNTIFS(Clef_répartition[Code_Nom],Clef_répartition[[#This Row],[Code_Nom]],Clef_répartition[Année],Clef_répartition[[#This Row],[Année]])))</f>
        <v>8</v>
      </c>
      <c r="G4922" t="str">
        <f>Clef_répartition[[#This Row],[Code_Nom]]&amp;"_"&amp;Clef_répartition[[#This Row],[Nombre]]&amp;"_"&amp;Clef_répartition[[#This Row],[Année]]</f>
        <v>ORPC Gros-de-Vaud_Organisation régionale de protection civile de Gros-de-Vaud_29_2018</v>
      </c>
      <c r="H4922">
        <v>5531</v>
      </c>
      <c r="I4922" t="s">
        <v>214</v>
      </c>
      <c r="J4922">
        <v>2018</v>
      </c>
      <c r="K4922">
        <v>9.3583486320691356E-3</v>
      </c>
    </row>
    <row r="4923" spans="1:11" x14ac:dyDescent="0.25">
      <c r="A4923" t="s">
        <v>722</v>
      </c>
      <c r="B4923" t="s">
        <v>571</v>
      </c>
      <c r="C4923" t="s">
        <v>572</v>
      </c>
      <c r="D4923" t="str">
        <f>Clef_répartition[[#This Row],[Code association]]&amp;"_"&amp;Clef_répartition[[#This Row],[Nom association]]</f>
        <v>ORPC Gros-de-Vaud_Organisation régionale de protection civile de Gros-de-Vaud</v>
      </c>
      <c r="E4923">
        <f>COUNTIFS(D$2:D4923,Clef_répartition[[#This Row],[Code_Nom]],J$2:J4923,Clef_répartition[[#This Row],[Année]])</f>
        <v>30</v>
      </c>
      <c r="F4923">
        <f>IF(Clef_répartition[[#This Row],[Code_Nom]]=D4922,F4922-1,(COUNTIFS(Clef_répartition[Code_Nom],Clef_répartition[[#This Row],[Code_Nom]],Clef_répartition[Année],Clef_répartition[[#This Row],[Année]])))</f>
        <v>7</v>
      </c>
      <c r="G4923" t="str">
        <f>Clef_répartition[[#This Row],[Code_Nom]]&amp;"_"&amp;Clef_répartition[[#This Row],[Nombre]]&amp;"_"&amp;Clef_répartition[[#This Row],[Année]]</f>
        <v>ORPC Gros-de-Vaud_Organisation régionale de protection civile de Gros-de-Vaud_30_2018</v>
      </c>
      <c r="H4923">
        <v>5533</v>
      </c>
      <c r="I4923" t="s">
        <v>216</v>
      </c>
      <c r="J4923">
        <v>2018</v>
      </c>
      <c r="K4923">
        <v>1.9007746384274393E-2</v>
      </c>
    </row>
    <row r="4924" spans="1:11" x14ac:dyDescent="0.25">
      <c r="A4924" t="s">
        <v>722</v>
      </c>
      <c r="B4924" t="s">
        <v>571</v>
      </c>
      <c r="C4924" t="s">
        <v>572</v>
      </c>
      <c r="D4924" t="str">
        <f>Clef_répartition[[#This Row],[Code association]]&amp;"_"&amp;Clef_répartition[[#This Row],[Nom association]]</f>
        <v>ORPC Gros-de-Vaud_Organisation régionale de protection civile de Gros-de-Vaud</v>
      </c>
      <c r="E4924">
        <f>COUNTIFS(D$2:D4924,Clef_répartition[[#This Row],[Code_Nom]],J$2:J4924,Clef_répartition[[#This Row],[Année]])</f>
        <v>31</v>
      </c>
      <c r="F4924">
        <f>IF(Clef_répartition[[#This Row],[Code_Nom]]=D4923,F4923-1,(COUNTIFS(Clef_répartition[Code_Nom],Clef_répartition[[#This Row],[Code_Nom]],Clef_répartition[Année],Clef_répartition[[#This Row],[Année]])))</f>
        <v>6</v>
      </c>
      <c r="G4924" t="str">
        <f>Clef_répartition[[#This Row],[Code_Nom]]&amp;"_"&amp;Clef_répartition[[#This Row],[Nombre]]&amp;"_"&amp;Clef_répartition[[#This Row],[Année]]</f>
        <v>ORPC Gros-de-Vaud_Organisation régionale de protection civile de Gros-de-Vaud_31_2018</v>
      </c>
      <c r="H4924">
        <v>5534</v>
      </c>
      <c r="I4924" t="s">
        <v>241</v>
      </c>
      <c r="J4924">
        <v>2018</v>
      </c>
      <c r="K4924">
        <v>5.7538172211525542E-3</v>
      </c>
    </row>
    <row r="4925" spans="1:11" x14ac:dyDescent="0.25">
      <c r="A4925" t="s">
        <v>722</v>
      </c>
      <c r="B4925" t="s">
        <v>571</v>
      </c>
      <c r="C4925" t="s">
        <v>572</v>
      </c>
      <c r="D4925" t="str">
        <f>Clef_répartition[[#This Row],[Code association]]&amp;"_"&amp;Clef_répartition[[#This Row],[Nom association]]</f>
        <v>ORPC Gros-de-Vaud_Organisation régionale de protection civile de Gros-de-Vaud</v>
      </c>
      <c r="E4925">
        <f>COUNTIFS(D$2:D4925,Clef_répartition[[#This Row],[Code_Nom]],J$2:J4925,Clef_répartition[[#This Row],[Année]])</f>
        <v>32</v>
      </c>
      <c r="F4925">
        <f>IF(Clef_répartition[[#This Row],[Code_Nom]]=D4924,F4924-1,(COUNTIFS(Clef_répartition[Code_Nom],Clef_répartition[[#This Row],[Code_Nom]],Clef_répartition[Année],Clef_répartition[[#This Row],[Année]])))</f>
        <v>5</v>
      </c>
      <c r="G4925" t="str">
        <f>Clef_répartition[[#This Row],[Code_Nom]]&amp;"_"&amp;Clef_répartition[[#This Row],[Nombre]]&amp;"_"&amp;Clef_répartition[[#This Row],[Année]]</f>
        <v>ORPC Gros-de-Vaud_Organisation régionale de protection civile de Gros-de-Vaud_32_2018</v>
      </c>
      <c r="H4925">
        <v>5535</v>
      </c>
      <c r="I4925" t="s">
        <v>242</v>
      </c>
      <c r="J4925">
        <v>2018</v>
      </c>
      <c r="K4925">
        <v>1.7216674875744416E-2</v>
      </c>
    </row>
    <row r="4926" spans="1:11" x14ac:dyDescent="0.25">
      <c r="A4926" t="s">
        <v>722</v>
      </c>
      <c r="B4926" t="s">
        <v>571</v>
      </c>
      <c r="C4926" t="s">
        <v>572</v>
      </c>
      <c r="D4926" t="str">
        <f>Clef_répartition[[#This Row],[Code association]]&amp;"_"&amp;Clef_répartition[[#This Row],[Nom association]]</f>
        <v>ORPC Gros-de-Vaud_Organisation régionale de protection civile de Gros-de-Vaud</v>
      </c>
      <c r="E4926">
        <f>COUNTIFS(D$2:D4926,Clef_répartition[[#This Row],[Code_Nom]],J$2:J4926,Clef_répartition[[#This Row],[Année]])</f>
        <v>33</v>
      </c>
      <c r="F4926">
        <f>IF(Clef_répartition[[#This Row],[Code_Nom]]=D4925,F4925-1,(COUNTIFS(Clef_répartition[Code_Nom],Clef_répartition[[#This Row],[Code_Nom]],Clef_répartition[Année],Clef_répartition[[#This Row],[Année]])))</f>
        <v>4</v>
      </c>
      <c r="G4926" t="str">
        <f>Clef_répartition[[#This Row],[Code_Nom]]&amp;"_"&amp;Clef_répartition[[#This Row],[Nombre]]&amp;"_"&amp;Clef_répartition[[#This Row],[Année]]</f>
        <v>ORPC Gros-de-Vaud_Organisation régionale de protection civile de Gros-de-Vaud_33_2018</v>
      </c>
      <c r="H4926">
        <v>5501</v>
      </c>
      <c r="I4926" t="s">
        <v>258</v>
      </c>
      <c r="J4926">
        <v>2018</v>
      </c>
      <c r="K4926">
        <v>2.2500335825907849E-2</v>
      </c>
    </row>
    <row r="4927" spans="1:11" x14ac:dyDescent="0.25">
      <c r="A4927" t="s">
        <v>722</v>
      </c>
      <c r="B4927" t="s">
        <v>571</v>
      </c>
      <c r="C4927" t="s">
        <v>572</v>
      </c>
      <c r="D4927" t="str">
        <f>Clef_répartition[[#This Row],[Code association]]&amp;"_"&amp;Clef_répartition[[#This Row],[Nom association]]</f>
        <v>ORPC Gros-de-Vaud_Organisation régionale de protection civile de Gros-de-Vaud</v>
      </c>
      <c r="E4927">
        <f>COUNTIFS(D$2:D4927,Clef_répartition[[#This Row],[Code_Nom]],J$2:J4927,Clef_répartition[[#This Row],[Année]])</f>
        <v>34</v>
      </c>
      <c r="F4927">
        <f>IF(Clef_répartition[[#This Row],[Code_Nom]]=D4926,F4926-1,(COUNTIFS(Clef_répartition[Code_Nom],Clef_répartition[[#This Row],[Code_Nom]],Clef_répartition[Année],Clef_répartition[[#This Row],[Année]])))</f>
        <v>3</v>
      </c>
      <c r="G4927" t="str">
        <f>Clef_répartition[[#This Row],[Code_Nom]]&amp;"_"&amp;Clef_répartition[[#This Row],[Nombre]]&amp;"_"&amp;Clef_répartition[[#This Row],[Année]]</f>
        <v>ORPC Gros-de-Vaud_Organisation régionale de protection civile de Gros-de-Vaud_34_2018</v>
      </c>
      <c r="H4927">
        <v>5537</v>
      </c>
      <c r="I4927" t="s">
        <v>282</v>
      </c>
      <c r="J4927">
        <v>2018</v>
      </c>
      <c r="K4927">
        <v>2.5746652935118436E-2</v>
      </c>
    </row>
    <row r="4928" spans="1:11" x14ac:dyDescent="0.25">
      <c r="A4928" t="s">
        <v>722</v>
      </c>
      <c r="B4928" t="s">
        <v>571</v>
      </c>
      <c r="C4928" t="s">
        <v>572</v>
      </c>
      <c r="D4928" t="str">
        <f>Clef_répartition[[#This Row],[Code association]]&amp;"_"&amp;Clef_répartition[[#This Row],[Nom association]]</f>
        <v>ORPC Gros-de-Vaud_Organisation régionale de protection civile de Gros-de-Vaud</v>
      </c>
      <c r="E4928">
        <f>COUNTIFS(D$2:D4928,Clef_répartition[[#This Row],[Code_Nom]],J$2:J4928,Clef_répartition[[#This Row],[Année]])</f>
        <v>35</v>
      </c>
      <c r="F4928">
        <f>IF(Clef_répartition[[#This Row],[Code_Nom]]=D4927,F4927-1,(COUNTIFS(Clef_répartition[Code_Nom],Clef_répartition[[#This Row],[Code_Nom]],Clef_répartition[Année],Clef_répartition[[#This Row],[Année]])))</f>
        <v>2</v>
      </c>
      <c r="G4928" t="str">
        <f>Clef_répartition[[#This Row],[Code_Nom]]&amp;"_"&amp;Clef_répartition[[#This Row],[Nombre]]&amp;"_"&amp;Clef_répartition[[#This Row],[Année]]</f>
        <v>ORPC Gros-de-Vaud_Organisation régionale de protection civile de Gros-de-Vaud_35_2018</v>
      </c>
      <c r="H4928">
        <v>5539</v>
      </c>
      <c r="I4928" t="s">
        <v>288</v>
      </c>
      <c r="J4928">
        <v>2018</v>
      </c>
      <c r="K4928">
        <v>2.24555590381946E-2</v>
      </c>
    </row>
    <row r="4929" spans="1:11" x14ac:dyDescent="0.25">
      <c r="A4929" t="s">
        <v>722</v>
      </c>
      <c r="B4929" t="s">
        <v>571</v>
      </c>
      <c r="C4929" t="s">
        <v>572</v>
      </c>
      <c r="D4929" t="str">
        <f>Clef_répartition[[#This Row],[Code association]]&amp;"_"&amp;Clef_répartition[[#This Row],[Nom association]]</f>
        <v>ORPC Gros-de-Vaud_Organisation régionale de protection civile de Gros-de-Vaud</v>
      </c>
      <c r="E4929">
        <f>COUNTIFS(D$2:D4929,Clef_répartition[[#This Row],[Code_Nom]],J$2:J4929,Clef_répartition[[#This Row],[Année]])</f>
        <v>36</v>
      </c>
      <c r="F4929">
        <f>IF(Clef_répartition[[#This Row],[Code_Nom]]=D4928,F4928-1,(COUNTIFS(Clef_répartition[Code_Nom],Clef_répartition[[#This Row],[Code_Nom]],Clef_répartition[Année],Clef_répartition[[#This Row],[Année]])))</f>
        <v>1</v>
      </c>
      <c r="G4929" t="str">
        <f>Clef_répartition[[#This Row],[Code_Nom]]&amp;"_"&amp;Clef_répartition[[#This Row],[Nombre]]&amp;"_"&amp;Clef_répartition[[#This Row],[Année]]</f>
        <v>ORPC Gros-de-Vaud_Organisation régionale de protection civile de Gros-de-Vaud_36_2018</v>
      </c>
      <c r="H4929">
        <v>5503</v>
      </c>
      <c r="I4929" t="s">
        <v>290</v>
      </c>
      <c r="J4929">
        <v>2018</v>
      </c>
      <c r="K4929">
        <v>2.8746697711906147E-2</v>
      </c>
    </row>
    <row r="4930" spans="1:11" x14ac:dyDescent="0.25">
      <c r="A4930" t="s">
        <v>722</v>
      </c>
      <c r="B4930" t="s">
        <v>546</v>
      </c>
      <c r="C4930" t="s">
        <v>759</v>
      </c>
      <c r="D493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0">
        <f>COUNTIFS(D$2:D4930,Clef_répartition[[#This Row],[Code_Nom]],J$2:J4930,Clef_répartition[[#This Row],[Année]])</f>
        <v>1</v>
      </c>
      <c r="F4930">
        <f>IF(Clef_répartition[[#This Row],[Code_Nom]]=D4929,F4929-1,(COUNTIFS(Clef_répartition[Code_Nom],Clef_répartition[[#This Row],[Code_Nom]],Clef_répartition[Année],Clef_répartition[[#This Row],[Année]])))</f>
        <v>73</v>
      </c>
      <c r="G493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vaudois_1_2018</v>
      </c>
      <c r="H4930">
        <v>5742</v>
      </c>
      <c r="I4930" t="s">
        <v>2</v>
      </c>
      <c r="J4930">
        <v>2018</v>
      </c>
      <c r="K4930">
        <v>0</v>
      </c>
    </row>
    <row r="4931" spans="1:11" x14ac:dyDescent="0.25">
      <c r="A4931" t="s">
        <v>722</v>
      </c>
      <c r="B4931" t="s">
        <v>546</v>
      </c>
      <c r="C4931" t="s">
        <v>759</v>
      </c>
      <c r="D49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1">
        <f>COUNTIFS(D$2:D4931,Clef_répartition[[#This Row],[Code_Nom]],J$2:J4931,Clef_répartition[[#This Row],[Année]])</f>
        <v>2</v>
      </c>
      <c r="F4931">
        <f>IF(Clef_répartition[[#This Row],[Code_Nom]]=D4930,F4930-1,(COUNTIFS(Clef_répartition[Code_Nom],Clef_répartition[[#This Row],[Code_Nom]],Clef_répartition[Année],Clef_répartition[[#This Row],[Année]])))</f>
        <v>72</v>
      </c>
      <c r="G49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vaudois_2_2018</v>
      </c>
      <c r="H4931">
        <v>5743</v>
      </c>
      <c r="I4931" t="s">
        <v>6</v>
      </c>
      <c r="J4931">
        <v>2018</v>
      </c>
      <c r="K4931">
        <v>0</v>
      </c>
    </row>
    <row r="4932" spans="1:11" x14ac:dyDescent="0.25">
      <c r="A4932" t="s">
        <v>722</v>
      </c>
      <c r="B4932" t="s">
        <v>546</v>
      </c>
      <c r="C4932" t="s">
        <v>759</v>
      </c>
      <c r="D49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2">
        <f>COUNTIFS(D$2:D4932,Clef_répartition[[#This Row],[Code_Nom]],J$2:J4932,Clef_répartition[[#This Row],[Année]])</f>
        <v>3</v>
      </c>
      <c r="F4932">
        <f>IF(Clef_répartition[[#This Row],[Code_Nom]]=D4931,F4931-1,(COUNTIFS(Clef_répartition[Code_Nom],Clef_répartition[[#This Row],[Code_Nom]],Clef_répartition[Année],Clef_répartition[[#This Row],[Année]])))</f>
        <v>71</v>
      </c>
      <c r="G49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vaudois_3_2018</v>
      </c>
      <c r="H4932">
        <v>5744</v>
      </c>
      <c r="I4932" t="s">
        <v>11</v>
      </c>
      <c r="J4932">
        <v>2018</v>
      </c>
      <c r="K4932">
        <v>0</v>
      </c>
    </row>
    <row r="4933" spans="1:11" x14ac:dyDescent="0.25">
      <c r="A4933" t="s">
        <v>722</v>
      </c>
      <c r="B4933" t="s">
        <v>546</v>
      </c>
      <c r="C4933" t="s">
        <v>759</v>
      </c>
      <c r="D493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3">
        <f>COUNTIFS(D$2:D4933,Clef_répartition[[#This Row],[Code_Nom]],J$2:J4933,Clef_répartition[[#This Row],[Année]])</f>
        <v>4</v>
      </c>
      <c r="F4933">
        <f>IF(Clef_répartition[[#This Row],[Code_Nom]]=D4932,F4932-1,(COUNTIFS(Clef_répartition[Code_Nom],Clef_répartition[[#This Row],[Code_Nom]],Clef_répartition[Année],Clef_répartition[[#This Row],[Année]])))</f>
        <v>70</v>
      </c>
      <c r="G493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vaudois_4_2018</v>
      </c>
      <c r="H4933">
        <v>5745</v>
      </c>
      <c r="I4933" t="s">
        <v>14</v>
      </c>
      <c r="J4933">
        <v>2018</v>
      </c>
      <c r="K4933">
        <v>0</v>
      </c>
    </row>
    <row r="4934" spans="1:11" x14ac:dyDescent="0.25">
      <c r="A4934" t="s">
        <v>722</v>
      </c>
      <c r="B4934" t="s">
        <v>546</v>
      </c>
      <c r="C4934" t="s">
        <v>759</v>
      </c>
      <c r="D493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4">
        <f>COUNTIFS(D$2:D4934,Clef_répartition[[#This Row],[Code_Nom]],J$2:J4934,Clef_répartition[[#This Row],[Année]])</f>
        <v>5</v>
      </c>
      <c r="F4934">
        <f>IF(Clef_répartition[[#This Row],[Code_Nom]]=D4933,F4933-1,(COUNTIFS(Clef_répartition[Code_Nom],Clef_répartition[[#This Row],[Code_Nom]],Clef_répartition[Année],Clef_répartition[[#This Row],[Année]])))</f>
        <v>69</v>
      </c>
      <c r="G493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vaudois_5_2018</v>
      </c>
      <c r="H4934">
        <v>5746</v>
      </c>
      <c r="I4934" t="s">
        <v>15</v>
      </c>
      <c r="J4934">
        <v>2018</v>
      </c>
      <c r="K4934">
        <v>0</v>
      </c>
    </row>
    <row r="4935" spans="1:11" x14ac:dyDescent="0.25">
      <c r="A4935" t="s">
        <v>722</v>
      </c>
      <c r="B4935" t="s">
        <v>546</v>
      </c>
      <c r="C4935" t="s">
        <v>759</v>
      </c>
      <c r="D493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5">
        <f>COUNTIFS(D$2:D4935,Clef_répartition[[#This Row],[Code_Nom]],J$2:J4935,Clef_répartition[[#This Row],[Année]])</f>
        <v>6</v>
      </c>
      <c r="F4935">
        <f>IF(Clef_répartition[[#This Row],[Code_Nom]]=D4934,F4934-1,(COUNTIFS(Clef_répartition[Code_Nom],Clef_répartition[[#This Row],[Code_Nom]],Clef_répartition[Année],Clef_répartition[[#This Row],[Année]])))</f>
        <v>68</v>
      </c>
      <c r="G493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vaudois_6_2018</v>
      </c>
      <c r="H4935">
        <v>5902</v>
      </c>
      <c r="I4935" t="s">
        <v>18</v>
      </c>
      <c r="J4935">
        <v>2018</v>
      </c>
      <c r="K4935">
        <v>0</v>
      </c>
    </row>
    <row r="4936" spans="1:11" x14ac:dyDescent="0.25">
      <c r="A4936" t="s">
        <v>722</v>
      </c>
      <c r="B4936" t="s">
        <v>546</v>
      </c>
      <c r="C4936" t="s">
        <v>759</v>
      </c>
      <c r="D493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6">
        <f>COUNTIFS(D$2:D4936,Clef_répartition[[#This Row],[Code_Nom]],J$2:J4936,Clef_répartition[[#This Row],[Année]])</f>
        <v>7</v>
      </c>
      <c r="F4936">
        <f>IF(Clef_répartition[[#This Row],[Code_Nom]]=D4935,F4935-1,(COUNTIFS(Clef_répartition[Code_Nom],Clef_répartition[[#This Row],[Code_Nom]],Clef_répartition[Année],Clef_répartition[[#This Row],[Année]])))</f>
        <v>67</v>
      </c>
      <c r="G493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vaudois_7_2018</v>
      </c>
      <c r="H4936">
        <v>5903</v>
      </c>
      <c r="I4936" t="s">
        <v>24</v>
      </c>
      <c r="J4936">
        <v>2018</v>
      </c>
      <c r="K4936">
        <v>0</v>
      </c>
    </row>
    <row r="4937" spans="1:11" x14ac:dyDescent="0.25">
      <c r="A4937" t="s">
        <v>722</v>
      </c>
      <c r="B4937" t="s">
        <v>546</v>
      </c>
      <c r="C4937" t="s">
        <v>759</v>
      </c>
      <c r="D493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7">
        <f>COUNTIFS(D$2:D4937,Clef_répartition[[#This Row],[Code_Nom]],J$2:J4937,Clef_répartition[[#This Row],[Année]])</f>
        <v>8</v>
      </c>
      <c r="F4937">
        <f>IF(Clef_répartition[[#This Row],[Code_Nom]]=D4936,F4936-1,(COUNTIFS(Clef_répartition[Code_Nom],Clef_répartition[[#This Row],[Code_Nom]],Clef_répartition[Année],Clef_répartition[[#This Row],[Année]])))</f>
        <v>66</v>
      </c>
      <c r="G493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vaudois_8_2018</v>
      </c>
      <c r="H4937">
        <v>5747</v>
      </c>
      <c r="I4937" t="s">
        <v>26</v>
      </c>
      <c r="J4937">
        <v>2018</v>
      </c>
      <c r="K4937">
        <v>0</v>
      </c>
    </row>
    <row r="4938" spans="1:11" x14ac:dyDescent="0.25">
      <c r="A4938" t="s">
        <v>722</v>
      </c>
      <c r="B4938" t="s">
        <v>546</v>
      </c>
      <c r="C4938" t="s">
        <v>759</v>
      </c>
      <c r="D493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8">
        <f>COUNTIFS(D$2:D4938,Clef_répartition[[#This Row],[Code_Nom]],J$2:J4938,Clef_répartition[[#This Row],[Année]])</f>
        <v>9</v>
      </c>
      <c r="F4938">
        <f>IF(Clef_répartition[[#This Row],[Code_Nom]]=D4937,F4937-1,(COUNTIFS(Clef_répartition[Code_Nom],Clef_répartition[[#This Row],[Code_Nom]],Clef_répartition[Année],Clef_répartition[[#This Row],[Année]])))</f>
        <v>65</v>
      </c>
      <c r="G493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vaudois_9_2018</v>
      </c>
      <c r="H4938">
        <v>5551</v>
      </c>
      <c r="I4938" t="s">
        <v>28</v>
      </c>
      <c r="J4938">
        <v>2018</v>
      </c>
      <c r="K4938">
        <v>0</v>
      </c>
    </row>
    <row r="4939" spans="1:11" x14ac:dyDescent="0.25">
      <c r="A4939" t="s">
        <v>722</v>
      </c>
      <c r="B4939" t="s">
        <v>546</v>
      </c>
      <c r="C4939" t="s">
        <v>759</v>
      </c>
      <c r="D493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39">
        <f>COUNTIFS(D$2:D4939,Clef_répartition[[#This Row],[Code_Nom]],J$2:J4939,Clef_répartition[[#This Row],[Année]])</f>
        <v>10</v>
      </c>
      <c r="F4939">
        <f>IF(Clef_répartition[[#This Row],[Code_Nom]]=D4938,F4938-1,(COUNTIFS(Clef_répartition[Code_Nom],Clef_répartition[[#This Row],[Code_Nom]],Clef_répartition[Année],Clef_répartition[[#This Row],[Année]])))</f>
        <v>64</v>
      </c>
      <c r="G493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vaudois_10_2018</v>
      </c>
      <c r="H4939">
        <v>5748</v>
      </c>
      <c r="I4939" t="s">
        <v>38</v>
      </c>
      <c r="J4939">
        <v>2018</v>
      </c>
      <c r="K4939">
        <v>0</v>
      </c>
    </row>
    <row r="4940" spans="1:11" x14ac:dyDescent="0.25">
      <c r="A4940" t="s">
        <v>722</v>
      </c>
      <c r="B4940" t="s">
        <v>546</v>
      </c>
      <c r="C4940" t="s">
        <v>759</v>
      </c>
      <c r="D494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0">
        <f>COUNTIFS(D$2:D4940,Clef_répartition[[#This Row],[Code_Nom]],J$2:J4940,Clef_répartition[[#This Row],[Année]])</f>
        <v>11</v>
      </c>
      <c r="F4940">
        <f>IF(Clef_répartition[[#This Row],[Code_Nom]]=D4939,F4939-1,(COUNTIFS(Clef_répartition[Code_Nom],Clef_répartition[[#This Row],[Code_Nom]],Clef_répartition[Année],Clef_répartition[[#This Row],[Année]])))</f>
        <v>63</v>
      </c>
      <c r="G494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vaudois_11_2018</v>
      </c>
      <c r="H4940">
        <v>5552</v>
      </c>
      <c r="I4940" t="s">
        <v>40</v>
      </c>
      <c r="J4940">
        <v>2018</v>
      </c>
      <c r="K4940">
        <v>0</v>
      </c>
    </row>
    <row r="4941" spans="1:11" x14ac:dyDescent="0.25">
      <c r="A4941" t="s">
        <v>722</v>
      </c>
      <c r="B4941" t="s">
        <v>546</v>
      </c>
      <c r="C4941" t="s">
        <v>759</v>
      </c>
      <c r="D494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1">
        <f>COUNTIFS(D$2:D4941,Clef_répartition[[#This Row],[Code_Nom]],J$2:J4941,Clef_répartition[[#This Row],[Année]])</f>
        <v>12</v>
      </c>
      <c r="F4941">
        <f>IF(Clef_répartition[[#This Row],[Code_Nom]]=D4940,F4940-1,(COUNTIFS(Clef_répartition[Code_Nom],Clef_répartition[[#This Row],[Code_Nom]],Clef_répartition[Année],Clef_répartition[[#This Row],[Année]])))</f>
        <v>62</v>
      </c>
      <c r="G494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vaudois_12_2018</v>
      </c>
      <c r="H4941">
        <v>5904</v>
      </c>
      <c r="I4941" t="s">
        <v>46</v>
      </c>
      <c r="J4941">
        <v>2018</v>
      </c>
      <c r="K4941">
        <v>0</v>
      </c>
    </row>
    <row r="4942" spans="1:11" x14ac:dyDescent="0.25">
      <c r="A4942" t="s">
        <v>722</v>
      </c>
      <c r="B4942" t="s">
        <v>546</v>
      </c>
      <c r="C4942" t="s">
        <v>759</v>
      </c>
      <c r="D494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2">
        <f>COUNTIFS(D$2:D4942,Clef_répartition[[#This Row],[Code_Nom]],J$2:J4942,Clef_répartition[[#This Row],[Année]])</f>
        <v>13</v>
      </c>
      <c r="F4942">
        <f>IF(Clef_répartition[[#This Row],[Code_Nom]]=D4941,F4941-1,(COUNTIFS(Clef_répartition[Code_Nom],Clef_répartition[[#This Row],[Code_Nom]],Clef_répartition[Année],Clef_répartition[[#This Row],[Année]])))</f>
        <v>61</v>
      </c>
      <c r="G494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vaudois_13_2018</v>
      </c>
      <c r="H4942">
        <v>5553</v>
      </c>
      <c r="I4942" t="s">
        <v>47</v>
      </c>
      <c r="J4942">
        <v>2018</v>
      </c>
      <c r="K4942">
        <v>0</v>
      </c>
    </row>
    <row r="4943" spans="1:11" x14ac:dyDescent="0.25">
      <c r="A4943" t="s">
        <v>722</v>
      </c>
      <c r="B4943" t="s">
        <v>546</v>
      </c>
      <c r="C4943" t="s">
        <v>759</v>
      </c>
      <c r="D494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3">
        <f>COUNTIFS(D$2:D4943,Clef_répartition[[#This Row],[Code_Nom]],J$2:J4943,Clef_répartition[[#This Row],[Année]])</f>
        <v>14</v>
      </c>
      <c r="F4943">
        <f>IF(Clef_répartition[[#This Row],[Code_Nom]]=D4942,F4942-1,(COUNTIFS(Clef_répartition[Code_Nom],Clef_répartition[[#This Row],[Code_Nom]],Clef_répartition[Année],Clef_répartition[[#This Row],[Année]])))</f>
        <v>60</v>
      </c>
      <c r="G494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vaudois_14_2018</v>
      </c>
      <c r="H4943">
        <v>5905</v>
      </c>
      <c r="I4943" t="s">
        <v>49</v>
      </c>
      <c r="J4943">
        <v>2018</v>
      </c>
      <c r="K4943">
        <v>0</v>
      </c>
    </row>
    <row r="4944" spans="1:11" x14ac:dyDescent="0.25">
      <c r="A4944" t="s">
        <v>722</v>
      </c>
      <c r="B4944" t="s">
        <v>546</v>
      </c>
      <c r="C4944" t="s">
        <v>759</v>
      </c>
      <c r="D494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4">
        <f>COUNTIFS(D$2:D4944,Clef_répartition[[#This Row],[Code_Nom]],J$2:J4944,Clef_répartition[[#This Row],[Année]])</f>
        <v>15</v>
      </c>
      <c r="F4944">
        <f>IF(Clef_répartition[[#This Row],[Code_Nom]]=D4943,F4943-1,(COUNTIFS(Clef_répartition[Code_Nom],Clef_répartition[[#This Row],[Code_Nom]],Clef_répartition[Année],Clef_répartition[[#This Row],[Année]])))</f>
        <v>59</v>
      </c>
      <c r="G494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vaudois_15_2018</v>
      </c>
      <c r="H4944">
        <v>5907</v>
      </c>
      <c r="I4944" t="s">
        <v>54</v>
      </c>
      <c r="J4944">
        <v>2018</v>
      </c>
      <c r="K4944">
        <v>0</v>
      </c>
    </row>
    <row r="4945" spans="1:11" x14ac:dyDescent="0.25">
      <c r="A4945" t="s">
        <v>722</v>
      </c>
      <c r="B4945" t="s">
        <v>546</v>
      </c>
      <c r="C4945" t="s">
        <v>759</v>
      </c>
      <c r="D494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5">
        <f>COUNTIFS(D$2:D4945,Clef_répartition[[#This Row],[Code_Nom]],J$2:J4945,Clef_répartition[[#This Row],[Année]])</f>
        <v>16</v>
      </c>
      <c r="F4945">
        <f>IF(Clef_répartition[[#This Row],[Code_Nom]]=D4944,F4944-1,(COUNTIFS(Clef_répartition[Code_Nom],Clef_répartition[[#This Row],[Code_Nom]],Clef_répartition[Année],Clef_répartition[[#This Row],[Année]])))</f>
        <v>58</v>
      </c>
      <c r="G494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vaudois_16_2018</v>
      </c>
      <c r="H4945">
        <v>5749</v>
      </c>
      <c r="I4945" t="s">
        <v>58</v>
      </c>
      <c r="J4945">
        <v>2018</v>
      </c>
      <c r="K4945">
        <v>0</v>
      </c>
    </row>
    <row r="4946" spans="1:11" x14ac:dyDescent="0.25">
      <c r="A4946" t="s">
        <v>722</v>
      </c>
      <c r="B4946" t="s">
        <v>546</v>
      </c>
      <c r="C4946" t="s">
        <v>759</v>
      </c>
      <c r="D494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6">
        <f>COUNTIFS(D$2:D4946,Clef_répartition[[#This Row],[Code_Nom]],J$2:J4946,Clef_répartition[[#This Row],[Année]])</f>
        <v>17</v>
      </c>
      <c r="F4946">
        <f>IF(Clef_répartition[[#This Row],[Code_Nom]]=D4945,F4945-1,(COUNTIFS(Clef_répartition[Code_Nom],Clef_répartition[[#This Row],[Code_Nom]],Clef_répartition[Année],Clef_répartition[[#This Row],[Année]])))</f>
        <v>57</v>
      </c>
      <c r="G494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vaudois_17_2018</v>
      </c>
      <c r="H4946">
        <v>5908</v>
      </c>
      <c r="I4946" t="s">
        <v>59</v>
      </c>
      <c r="J4946">
        <v>2018</v>
      </c>
      <c r="K4946">
        <v>0</v>
      </c>
    </row>
    <row r="4947" spans="1:11" x14ac:dyDescent="0.25">
      <c r="A4947" t="s">
        <v>722</v>
      </c>
      <c r="B4947" t="s">
        <v>546</v>
      </c>
      <c r="C4947" t="s">
        <v>759</v>
      </c>
      <c r="D494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7">
        <f>COUNTIFS(D$2:D4947,Clef_répartition[[#This Row],[Code_Nom]],J$2:J4947,Clef_répartition[[#This Row],[Année]])</f>
        <v>18</v>
      </c>
      <c r="F4947">
        <f>IF(Clef_répartition[[#This Row],[Code_Nom]]=D4946,F4946-1,(COUNTIFS(Clef_répartition[Code_Nom],Clef_répartition[[#This Row],[Code_Nom]],Clef_répartition[Année],Clef_répartition[[#This Row],[Année]])))</f>
        <v>56</v>
      </c>
      <c r="G494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vaudois_18_2018</v>
      </c>
      <c r="H4947">
        <v>5909</v>
      </c>
      <c r="I4947" t="s">
        <v>60</v>
      </c>
      <c r="J4947">
        <v>2018</v>
      </c>
      <c r="K4947">
        <v>0</v>
      </c>
    </row>
    <row r="4948" spans="1:11" x14ac:dyDescent="0.25">
      <c r="A4948" t="s">
        <v>722</v>
      </c>
      <c r="B4948" t="s">
        <v>546</v>
      </c>
      <c r="C4948" t="s">
        <v>759</v>
      </c>
      <c r="D494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8">
        <f>COUNTIFS(D$2:D4948,Clef_répartition[[#This Row],[Code_Nom]],J$2:J4948,Clef_répartition[[#This Row],[Année]])</f>
        <v>19</v>
      </c>
      <c r="F4948">
        <f>IF(Clef_répartition[[#This Row],[Code_Nom]]=D4947,F4947-1,(COUNTIFS(Clef_répartition[Code_Nom],Clef_répartition[[#This Row],[Code_Nom]],Clef_répartition[Année],Clef_répartition[[#This Row],[Année]])))</f>
        <v>55</v>
      </c>
      <c r="G494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vaudois_19_2018</v>
      </c>
      <c r="H4948">
        <v>5554</v>
      </c>
      <c r="I4948" t="s">
        <v>71</v>
      </c>
      <c r="J4948">
        <v>2018</v>
      </c>
      <c r="K4948">
        <v>0</v>
      </c>
    </row>
    <row r="4949" spans="1:11" x14ac:dyDescent="0.25">
      <c r="A4949" t="s">
        <v>722</v>
      </c>
      <c r="B4949" t="s">
        <v>546</v>
      </c>
      <c r="C4949" t="s">
        <v>759</v>
      </c>
      <c r="D494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49">
        <f>COUNTIFS(D$2:D4949,Clef_répartition[[#This Row],[Code_Nom]],J$2:J4949,Clef_répartition[[#This Row],[Année]])</f>
        <v>20</v>
      </c>
      <c r="F4949">
        <f>IF(Clef_répartition[[#This Row],[Code_Nom]]=D4948,F4948-1,(COUNTIFS(Clef_répartition[Code_Nom],Clef_répartition[[#This Row],[Code_Nom]],Clef_répartition[Année],Clef_répartition[[#This Row],[Année]])))</f>
        <v>54</v>
      </c>
      <c r="G494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vaudois_20_2018</v>
      </c>
      <c r="H4949">
        <v>5555</v>
      </c>
      <c r="I4949" t="s">
        <v>75</v>
      </c>
      <c r="J4949">
        <v>2018</v>
      </c>
      <c r="K4949">
        <v>0</v>
      </c>
    </row>
    <row r="4950" spans="1:11" x14ac:dyDescent="0.25">
      <c r="A4950" t="s">
        <v>722</v>
      </c>
      <c r="B4950" t="s">
        <v>546</v>
      </c>
      <c r="C4950" t="s">
        <v>759</v>
      </c>
      <c r="D495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0">
        <f>COUNTIFS(D$2:D4950,Clef_répartition[[#This Row],[Code_Nom]],J$2:J4950,Clef_répartition[[#This Row],[Année]])</f>
        <v>21</v>
      </c>
      <c r="F4950">
        <f>IF(Clef_répartition[[#This Row],[Code_Nom]]=D4949,F4949-1,(COUNTIFS(Clef_répartition[Code_Nom],Clef_répartition[[#This Row],[Code_Nom]],Clef_répartition[Année],Clef_répartition[[#This Row],[Année]])))</f>
        <v>53</v>
      </c>
      <c r="G495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vaudois_21_2018</v>
      </c>
      <c r="H4950">
        <v>5910</v>
      </c>
      <c r="I4950" t="s">
        <v>83</v>
      </c>
      <c r="J4950">
        <v>2018</v>
      </c>
      <c r="K4950">
        <v>0</v>
      </c>
    </row>
    <row r="4951" spans="1:11" x14ac:dyDescent="0.25">
      <c r="A4951" t="s">
        <v>722</v>
      </c>
      <c r="B4951" t="s">
        <v>546</v>
      </c>
      <c r="C4951" t="s">
        <v>759</v>
      </c>
      <c r="D495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1">
        <f>COUNTIFS(D$2:D4951,Clef_répartition[[#This Row],[Code_Nom]],J$2:J4951,Clef_répartition[[#This Row],[Année]])</f>
        <v>22</v>
      </c>
      <c r="F4951">
        <f>IF(Clef_répartition[[#This Row],[Code_Nom]]=D4950,F4950-1,(COUNTIFS(Clef_répartition[Code_Nom],Clef_répartition[[#This Row],[Code_Nom]],Clef_répartition[Année],Clef_répartition[[#This Row],[Année]])))</f>
        <v>52</v>
      </c>
      <c r="G495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vaudois_22_2018</v>
      </c>
      <c r="H4951">
        <v>5752</v>
      </c>
      <c r="I4951" t="s">
        <v>84</v>
      </c>
      <c r="J4951">
        <v>2018</v>
      </c>
      <c r="K4951">
        <v>0</v>
      </c>
    </row>
    <row r="4952" spans="1:11" x14ac:dyDescent="0.25">
      <c r="A4952" t="s">
        <v>722</v>
      </c>
      <c r="B4952" t="s">
        <v>546</v>
      </c>
      <c r="C4952" t="s">
        <v>759</v>
      </c>
      <c r="D495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2">
        <f>COUNTIFS(D$2:D4952,Clef_répartition[[#This Row],[Code_Nom]],J$2:J4952,Clef_répartition[[#This Row],[Année]])</f>
        <v>23</v>
      </c>
      <c r="F4952">
        <f>IF(Clef_répartition[[#This Row],[Code_Nom]]=D4951,F4951-1,(COUNTIFS(Clef_répartition[Code_Nom],Clef_répartition[[#This Row],[Code_Nom]],Clef_répartition[Année],Clef_répartition[[#This Row],[Année]])))</f>
        <v>51</v>
      </c>
      <c r="G495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vaudois_23_2018</v>
      </c>
      <c r="H4952">
        <v>5911</v>
      </c>
      <c r="I4952" t="s">
        <v>86</v>
      </c>
      <c r="J4952">
        <v>2018</v>
      </c>
      <c r="K4952">
        <v>0</v>
      </c>
    </row>
    <row r="4953" spans="1:11" x14ac:dyDescent="0.25">
      <c r="A4953" t="s">
        <v>722</v>
      </c>
      <c r="B4953" t="s">
        <v>546</v>
      </c>
      <c r="C4953" t="s">
        <v>759</v>
      </c>
      <c r="D495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3">
        <f>COUNTIFS(D$2:D4953,Clef_répartition[[#This Row],[Code_Nom]],J$2:J4953,Clef_répartition[[#This Row],[Année]])</f>
        <v>24</v>
      </c>
      <c r="F4953">
        <f>IF(Clef_répartition[[#This Row],[Code_Nom]]=D4952,F4952-1,(COUNTIFS(Clef_répartition[Code_Nom],Clef_répartition[[#This Row],[Code_Nom]],Clef_répartition[Année],Clef_répartition[[#This Row],[Année]])))</f>
        <v>50</v>
      </c>
      <c r="G495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vaudois_24_2018</v>
      </c>
      <c r="H4953">
        <v>5912</v>
      </c>
      <c r="I4953" t="s">
        <v>91</v>
      </c>
      <c r="J4953">
        <v>2018</v>
      </c>
      <c r="K4953">
        <v>0</v>
      </c>
    </row>
    <row r="4954" spans="1:11" x14ac:dyDescent="0.25">
      <c r="A4954" t="s">
        <v>722</v>
      </c>
      <c r="B4954" t="s">
        <v>546</v>
      </c>
      <c r="C4954" t="s">
        <v>759</v>
      </c>
      <c r="D495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4">
        <f>COUNTIFS(D$2:D4954,Clef_répartition[[#This Row],[Code_Nom]],J$2:J4954,Clef_répartition[[#This Row],[Année]])</f>
        <v>25</v>
      </c>
      <c r="F4954">
        <f>IF(Clef_répartition[[#This Row],[Code_Nom]]=D4953,F4953-1,(COUNTIFS(Clef_répartition[Code_Nom],Clef_répartition[[#This Row],[Code_Nom]],Clef_répartition[Année],Clef_répartition[[#This Row],[Année]])))</f>
        <v>49</v>
      </c>
      <c r="G495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vaudois_25_2018</v>
      </c>
      <c r="H4954">
        <v>5913</v>
      </c>
      <c r="I4954" t="s">
        <v>96</v>
      </c>
      <c r="J4954">
        <v>2018</v>
      </c>
      <c r="K4954">
        <v>0</v>
      </c>
    </row>
    <row r="4955" spans="1:11" x14ac:dyDescent="0.25">
      <c r="A4955" t="s">
        <v>722</v>
      </c>
      <c r="B4955" t="s">
        <v>546</v>
      </c>
      <c r="C4955" t="s">
        <v>759</v>
      </c>
      <c r="D495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5">
        <f>COUNTIFS(D$2:D4955,Clef_répartition[[#This Row],[Code_Nom]],J$2:J4955,Clef_répartition[[#This Row],[Année]])</f>
        <v>26</v>
      </c>
      <c r="F4955">
        <f>IF(Clef_répartition[[#This Row],[Code_Nom]]=D4954,F4954-1,(COUNTIFS(Clef_répartition[Code_Nom],Clef_répartition[[#This Row],[Code_Nom]],Clef_répartition[Année],Clef_répartition[[#This Row],[Année]])))</f>
        <v>48</v>
      </c>
      <c r="G495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vaudois_26_2018</v>
      </c>
      <c r="H4955">
        <v>5914</v>
      </c>
      <c r="I4955" t="s">
        <v>105</v>
      </c>
      <c r="J4955">
        <v>2018</v>
      </c>
      <c r="K4955">
        <v>0</v>
      </c>
    </row>
    <row r="4956" spans="1:11" x14ac:dyDescent="0.25">
      <c r="A4956" t="s">
        <v>722</v>
      </c>
      <c r="B4956" t="s">
        <v>546</v>
      </c>
      <c r="C4956" t="s">
        <v>759</v>
      </c>
      <c r="D495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6">
        <f>COUNTIFS(D$2:D4956,Clef_répartition[[#This Row],[Code_Nom]],J$2:J4956,Clef_répartition[[#This Row],[Année]])</f>
        <v>27</v>
      </c>
      <c r="F4956">
        <f>IF(Clef_répartition[[#This Row],[Code_Nom]]=D4955,F4955-1,(COUNTIFS(Clef_répartition[Code_Nom],Clef_répartition[[#This Row],[Code_Nom]],Clef_répartition[Année],Clef_répartition[[#This Row],[Année]])))</f>
        <v>47</v>
      </c>
      <c r="G495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vaudois_27_2018</v>
      </c>
      <c r="H4956">
        <v>5556</v>
      </c>
      <c r="I4956" t="s">
        <v>115</v>
      </c>
      <c r="J4956">
        <v>2018</v>
      </c>
      <c r="K4956">
        <v>0</v>
      </c>
    </row>
    <row r="4957" spans="1:11" x14ac:dyDescent="0.25">
      <c r="A4957" t="s">
        <v>722</v>
      </c>
      <c r="B4957" t="s">
        <v>546</v>
      </c>
      <c r="C4957" t="s">
        <v>759</v>
      </c>
      <c r="D495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7">
        <f>COUNTIFS(D$2:D4957,Clef_répartition[[#This Row],[Code_Nom]],J$2:J4957,Clef_répartition[[#This Row],[Année]])</f>
        <v>28</v>
      </c>
      <c r="F4957">
        <f>IF(Clef_répartition[[#This Row],[Code_Nom]]=D4956,F4956-1,(COUNTIFS(Clef_répartition[Code_Nom],Clef_répartition[[#This Row],[Code_Nom]],Clef_répartition[Année],Clef_répartition[[#This Row],[Année]])))</f>
        <v>46</v>
      </c>
      <c r="G495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vaudois_28_2018</v>
      </c>
      <c r="H4957">
        <v>5557</v>
      </c>
      <c r="I4957" t="s">
        <v>116</v>
      </c>
      <c r="J4957">
        <v>2018</v>
      </c>
      <c r="K4957">
        <v>0</v>
      </c>
    </row>
    <row r="4958" spans="1:11" x14ac:dyDescent="0.25">
      <c r="A4958" t="s">
        <v>722</v>
      </c>
      <c r="B4958" t="s">
        <v>546</v>
      </c>
      <c r="C4958" t="s">
        <v>759</v>
      </c>
      <c r="D495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8">
        <f>COUNTIFS(D$2:D4958,Clef_répartition[[#This Row],[Code_Nom]],J$2:J4958,Clef_répartition[[#This Row],[Année]])</f>
        <v>29</v>
      </c>
      <c r="F4958">
        <f>IF(Clef_répartition[[#This Row],[Code_Nom]]=D4957,F4957-1,(COUNTIFS(Clef_répartition[Code_Nom],Clef_répartition[[#This Row],[Code_Nom]],Clef_répartition[Année],Clef_répartition[[#This Row],[Année]])))</f>
        <v>45</v>
      </c>
      <c r="G495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vaudois_29_2018</v>
      </c>
      <c r="H4958">
        <v>5559</v>
      </c>
      <c r="I4958" t="s">
        <v>121</v>
      </c>
      <c r="J4958">
        <v>2018</v>
      </c>
      <c r="K4958">
        <v>0</v>
      </c>
    </row>
    <row r="4959" spans="1:11" x14ac:dyDescent="0.25">
      <c r="A4959" t="s">
        <v>722</v>
      </c>
      <c r="B4959" t="s">
        <v>546</v>
      </c>
      <c r="C4959" t="s">
        <v>759</v>
      </c>
      <c r="D495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59">
        <f>COUNTIFS(D$2:D4959,Clef_répartition[[#This Row],[Code_Nom]],J$2:J4959,Clef_répartition[[#This Row],[Année]])</f>
        <v>30</v>
      </c>
      <c r="F4959">
        <f>IF(Clef_répartition[[#This Row],[Code_Nom]]=D4958,F4958-1,(COUNTIFS(Clef_répartition[Code_Nom],Clef_répartition[[#This Row],[Code_Nom]],Clef_répartition[Année],Clef_répartition[[#This Row],[Année]])))</f>
        <v>44</v>
      </c>
      <c r="G495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vaudois_30_2018</v>
      </c>
      <c r="H4959">
        <v>5560</v>
      </c>
      <c r="I4959" t="s">
        <v>131</v>
      </c>
      <c r="J4959">
        <v>2018</v>
      </c>
      <c r="K4959">
        <v>0</v>
      </c>
    </row>
    <row r="4960" spans="1:11" x14ac:dyDescent="0.25">
      <c r="A4960" t="s">
        <v>722</v>
      </c>
      <c r="B4960" t="s">
        <v>546</v>
      </c>
      <c r="C4960" t="s">
        <v>759</v>
      </c>
      <c r="D496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0">
        <f>COUNTIFS(D$2:D4960,Clef_répartition[[#This Row],[Code_Nom]],J$2:J4960,Clef_répartition[[#This Row],[Année]])</f>
        <v>31</v>
      </c>
      <c r="F4960">
        <f>IF(Clef_répartition[[#This Row],[Code_Nom]]=D4959,F4959-1,(COUNTIFS(Clef_répartition[Code_Nom],Clef_répartition[[#This Row],[Code_Nom]],Clef_répartition[Année],Clef_répartition[[#This Row],[Année]])))</f>
        <v>43</v>
      </c>
      <c r="G496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vaudois_31_2018</v>
      </c>
      <c r="H4960">
        <v>5561</v>
      </c>
      <c r="I4960" t="s">
        <v>132</v>
      </c>
      <c r="J4960">
        <v>2018</v>
      </c>
      <c r="K4960">
        <v>0</v>
      </c>
    </row>
    <row r="4961" spans="1:11" x14ac:dyDescent="0.25">
      <c r="A4961" t="s">
        <v>722</v>
      </c>
      <c r="B4961" t="s">
        <v>546</v>
      </c>
      <c r="C4961" t="s">
        <v>759</v>
      </c>
      <c r="D496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1">
        <f>COUNTIFS(D$2:D4961,Clef_répartition[[#This Row],[Code_Nom]],J$2:J4961,Clef_répartition[[#This Row],[Année]])</f>
        <v>32</v>
      </c>
      <c r="F4961">
        <f>IF(Clef_répartition[[#This Row],[Code_Nom]]=D4960,F4960-1,(COUNTIFS(Clef_répartition[Code_Nom],Clef_répartition[[#This Row],[Code_Nom]],Clef_répartition[Année],Clef_répartition[[#This Row],[Année]])))</f>
        <v>42</v>
      </c>
      <c r="G496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vaudois_32_2018</v>
      </c>
      <c r="H4961">
        <v>5754</v>
      </c>
      <c r="I4961" t="s">
        <v>142</v>
      </c>
      <c r="J4961">
        <v>2018</v>
      </c>
      <c r="K4961">
        <v>0</v>
      </c>
    </row>
    <row r="4962" spans="1:11" x14ac:dyDescent="0.25">
      <c r="A4962" t="s">
        <v>722</v>
      </c>
      <c r="B4962" t="s">
        <v>546</v>
      </c>
      <c r="C4962" t="s">
        <v>759</v>
      </c>
      <c r="D496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2">
        <f>COUNTIFS(D$2:D4962,Clef_répartition[[#This Row],[Code_Nom]],J$2:J4962,Clef_répartition[[#This Row],[Année]])</f>
        <v>33</v>
      </c>
      <c r="F4962">
        <f>IF(Clef_répartition[[#This Row],[Code_Nom]]=D4961,F4961-1,(COUNTIFS(Clef_répartition[Code_Nom],Clef_répartition[[#This Row],[Code_Nom]],Clef_répartition[Année],Clef_répartition[[#This Row],[Année]])))</f>
        <v>41</v>
      </c>
      <c r="G496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vaudois_33_2018</v>
      </c>
      <c r="H4962">
        <v>5758</v>
      </c>
      <c r="I4962" t="s">
        <v>147</v>
      </c>
      <c r="J4962">
        <v>2018</v>
      </c>
      <c r="K4962">
        <v>0</v>
      </c>
    </row>
    <row r="4963" spans="1:11" x14ac:dyDescent="0.25">
      <c r="A4963" t="s">
        <v>722</v>
      </c>
      <c r="B4963" t="s">
        <v>546</v>
      </c>
      <c r="C4963" t="s">
        <v>759</v>
      </c>
      <c r="D496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3">
        <f>COUNTIFS(D$2:D4963,Clef_répartition[[#This Row],[Code_Nom]],J$2:J4963,Clef_répartition[[#This Row],[Année]])</f>
        <v>34</v>
      </c>
      <c r="F4963">
        <f>IF(Clef_répartition[[#This Row],[Code_Nom]]=D4962,F4962-1,(COUNTIFS(Clef_répartition[Code_Nom],Clef_répartition[[#This Row],[Code_Nom]],Clef_répartition[Année],Clef_répartition[[#This Row],[Année]])))</f>
        <v>40</v>
      </c>
      <c r="G496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vaudois_34_2018</v>
      </c>
      <c r="H4963">
        <v>5871</v>
      </c>
      <c r="I4963" t="s">
        <v>143</v>
      </c>
      <c r="J4963">
        <v>2018</v>
      </c>
      <c r="K4963">
        <v>0</v>
      </c>
    </row>
    <row r="4964" spans="1:11" x14ac:dyDescent="0.25">
      <c r="A4964" t="s">
        <v>722</v>
      </c>
      <c r="B4964" t="s">
        <v>546</v>
      </c>
      <c r="C4964" t="s">
        <v>759</v>
      </c>
      <c r="D496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4">
        <f>COUNTIFS(D$2:D4964,Clef_répartition[[#This Row],[Code_Nom]],J$2:J4964,Clef_répartition[[#This Row],[Année]])</f>
        <v>35</v>
      </c>
      <c r="F4964">
        <f>IF(Clef_répartition[[#This Row],[Code_Nom]]=D4963,F4963-1,(COUNTIFS(Clef_répartition[Code_Nom],Clef_répartition[[#This Row],[Code_Nom]],Clef_répartition[Année],Clef_répartition[[#This Row],[Année]])))</f>
        <v>39</v>
      </c>
      <c r="G496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vaudois_35_2018</v>
      </c>
      <c r="H4964">
        <v>5741</v>
      </c>
      <c r="I4964" t="s">
        <v>144</v>
      </c>
      <c r="J4964">
        <v>2018</v>
      </c>
      <c r="K4964">
        <v>0</v>
      </c>
    </row>
    <row r="4965" spans="1:11" x14ac:dyDescent="0.25">
      <c r="A4965" t="s">
        <v>722</v>
      </c>
      <c r="B4965" t="s">
        <v>546</v>
      </c>
      <c r="C4965" t="s">
        <v>759</v>
      </c>
      <c r="D496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5">
        <f>COUNTIFS(D$2:D4965,Clef_répartition[[#This Row],[Code_Nom]],J$2:J4965,Clef_répartition[[#This Row],[Année]])</f>
        <v>36</v>
      </c>
      <c r="F4965">
        <f>IF(Clef_répartition[[#This Row],[Code_Nom]]=D4964,F4964-1,(COUNTIFS(Clef_répartition[Code_Nom],Clef_répartition[[#This Row],[Code_Nom]],Clef_répartition[Année],Clef_répartition[[#This Row],[Année]])))</f>
        <v>38</v>
      </c>
      <c r="G496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vaudois_36_2018</v>
      </c>
      <c r="H4965">
        <v>5872</v>
      </c>
      <c r="I4965" t="s">
        <v>154</v>
      </c>
      <c r="J4965">
        <v>2018</v>
      </c>
      <c r="K4965">
        <v>0</v>
      </c>
    </row>
    <row r="4966" spans="1:11" x14ac:dyDescent="0.25">
      <c r="A4966" t="s">
        <v>722</v>
      </c>
      <c r="B4966" t="s">
        <v>546</v>
      </c>
      <c r="C4966" t="s">
        <v>759</v>
      </c>
      <c r="D496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6">
        <f>COUNTIFS(D$2:D4966,Clef_répartition[[#This Row],[Code_Nom]],J$2:J4966,Clef_répartition[[#This Row],[Année]])</f>
        <v>37</v>
      </c>
      <c r="F4966">
        <f>IF(Clef_répartition[[#This Row],[Code_Nom]]=D4965,F4965-1,(COUNTIFS(Clef_répartition[Code_Nom],Clef_répartition[[#This Row],[Code_Nom]],Clef_répartition[Année],Clef_répartition[[#This Row],[Année]])))</f>
        <v>37</v>
      </c>
      <c r="G496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vaudois_37_2018</v>
      </c>
      <c r="H4966">
        <v>5873</v>
      </c>
      <c r="I4966" t="s">
        <v>155</v>
      </c>
      <c r="J4966">
        <v>2018</v>
      </c>
      <c r="K4966">
        <v>0</v>
      </c>
    </row>
    <row r="4967" spans="1:11" x14ac:dyDescent="0.25">
      <c r="A4967" t="s">
        <v>722</v>
      </c>
      <c r="B4967" t="s">
        <v>546</v>
      </c>
      <c r="C4967" t="s">
        <v>759</v>
      </c>
      <c r="D496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7">
        <f>COUNTIFS(D$2:D4967,Clef_répartition[[#This Row],[Code_Nom]],J$2:J4967,Clef_répartition[[#This Row],[Année]])</f>
        <v>38</v>
      </c>
      <c r="F4967">
        <f>IF(Clef_répartition[[#This Row],[Code_Nom]]=D4966,F4966-1,(COUNTIFS(Clef_répartition[Code_Nom],Clef_répartition[[#This Row],[Code_Nom]],Clef_répartition[Année],Clef_répartition[[#This Row],[Année]])))</f>
        <v>36</v>
      </c>
      <c r="G496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vaudois_38_2018</v>
      </c>
      <c r="H4967">
        <v>5750</v>
      </c>
      <c r="I4967" t="s">
        <v>158</v>
      </c>
      <c r="J4967">
        <v>2018</v>
      </c>
      <c r="K4967">
        <v>0</v>
      </c>
    </row>
    <row r="4968" spans="1:11" x14ac:dyDescent="0.25">
      <c r="A4968" t="s">
        <v>722</v>
      </c>
      <c r="B4968" t="s">
        <v>546</v>
      </c>
      <c r="C4968" t="s">
        <v>759</v>
      </c>
      <c r="D496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8">
        <f>COUNTIFS(D$2:D4968,Clef_répartition[[#This Row],[Code_Nom]],J$2:J4968,Clef_répartition[[#This Row],[Année]])</f>
        <v>39</v>
      </c>
      <c r="F4968">
        <f>IF(Clef_répartition[[#This Row],[Code_Nom]]=D4967,F4967-1,(COUNTIFS(Clef_répartition[Code_Nom],Clef_répartition[[#This Row],[Code_Nom]],Clef_répartition[Année],Clef_répartition[[#This Row],[Année]])))</f>
        <v>35</v>
      </c>
      <c r="G496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vaudois_39_2018</v>
      </c>
      <c r="H4968">
        <v>5755</v>
      </c>
      <c r="I4968" t="s">
        <v>160</v>
      </c>
      <c r="J4968">
        <v>2018</v>
      </c>
      <c r="K4968">
        <v>0</v>
      </c>
    </row>
    <row r="4969" spans="1:11" x14ac:dyDescent="0.25">
      <c r="A4969" t="s">
        <v>722</v>
      </c>
      <c r="B4969" t="s">
        <v>546</v>
      </c>
      <c r="C4969" t="s">
        <v>759</v>
      </c>
      <c r="D496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69">
        <f>COUNTIFS(D$2:D4969,Clef_répartition[[#This Row],[Code_Nom]],J$2:J4969,Clef_répartition[[#This Row],[Année]])</f>
        <v>40</v>
      </c>
      <c r="F4969">
        <f>IF(Clef_répartition[[#This Row],[Code_Nom]]=D4968,F4968-1,(COUNTIFS(Clef_répartition[Code_Nom],Clef_répartition[[#This Row],[Code_Nom]],Clef_répartition[Année],Clef_répartition[[#This Row],[Année]])))</f>
        <v>34</v>
      </c>
      <c r="G496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vaudois_40_2018</v>
      </c>
      <c r="H4969">
        <v>5919</v>
      </c>
      <c r="I4969" t="s">
        <v>172</v>
      </c>
      <c r="J4969">
        <v>2018</v>
      </c>
      <c r="K4969">
        <v>0</v>
      </c>
    </row>
    <row r="4970" spans="1:11" x14ac:dyDescent="0.25">
      <c r="A4970" t="s">
        <v>722</v>
      </c>
      <c r="B4970" t="s">
        <v>546</v>
      </c>
      <c r="C4970" t="s">
        <v>759</v>
      </c>
      <c r="D49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0">
        <f>COUNTIFS(D$2:D4970,Clef_répartition[[#This Row],[Code_Nom]],J$2:J4970,Clef_répartition[[#This Row],[Année]])</f>
        <v>41</v>
      </c>
      <c r="F4970">
        <f>IF(Clef_répartition[[#This Row],[Code_Nom]]=D4969,F4969-1,(COUNTIFS(Clef_répartition[Code_Nom],Clef_répartition[[#This Row],[Code_Nom]],Clef_répartition[Année],Clef_répartition[[#This Row],[Année]])))</f>
        <v>33</v>
      </c>
      <c r="G49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vaudois_41_2018</v>
      </c>
      <c r="H4970">
        <v>5562</v>
      </c>
      <c r="I4970" t="s">
        <v>173</v>
      </c>
      <c r="J4970">
        <v>2018</v>
      </c>
      <c r="K4970">
        <v>0</v>
      </c>
    </row>
    <row r="4971" spans="1:11" x14ac:dyDescent="0.25">
      <c r="A4971" t="s">
        <v>722</v>
      </c>
      <c r="B4971" t="s">
        <v>546</v>
      </c>
      <c r="C4971" t="s">
        <v>759</v>
      </c>
      <c r="D49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1">
        <f>COUNTIFS(D$2:D4971,Clef_répartition[[#This Row],[Code_Nom]],J$2:J4971,Clef_répartition[[#This Row],[Année]])</f>
        <v>42</v>
      </c>
      <c r="F4971">
        <f>IF(Clef_répartition[[#This Row],[Code_Nom]]=D4970,F4970-1,(COUNTIFS(Clef_répartition[Code_Nom],Clef_répartition[[#This Row],[Code_Nom]],Clef_répartition[Année],Clef_répartition[[#This Row],[Année]])))</f>
        <v>32</v>
      </c>
      <c r="G49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vaudois_42_2018</v>
      </c>
      <c r="H4971">
        <v>5921</v>
      </c>
      <c r="I4971" t="s">
        <v>180</v>
      </c>
      <c r="J4971">
        <v>2018</v>
      </c>
      <c r="K4971">
        <v>0</v>
      </c>
    </row>
    <row r="4972" spans="1:11" x14ac:dyDescent="0.25">
      <c r="A4972" t="s">
        <v>722</v>
      </c>
      <c r="B4972" t="s">
        <v>546</v>
      </c>
      <c r="C4972" t="s">
        <v>759</v>
      </c>
      <c r="D49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2">
        <f>COUNTIFS(D$2:D4972,Clef_répartition[[#This Row],[Code_Nom]],J$2:J4972,Clef_répartition[[#This Row],[Année]])</f>
        <v>43</v>
      </c>
      <c r="F4972">
        <f>IF(Clef_répartition[[#This Row],[Code_Nom]]=D4971,F4971-1,(COUNTIFS(Clef_répartition[Code_Nom],Clef_répartition[[#This Row],[Code_Nom]],Clef_répartition[Année],Clef_répartition[[#This Row],[Année]])))</f>
        <v>31</v>
      </c>
      <c r="G49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vaudois_43_2018</v>
      </c>
      <c r="H4972">
        <v>5922</v>
      </c>
      <c r="I4972" t="s">
        <v>183</v>
      </c>
      <c r="J4972">
        <v>2018</v>
      </c>
      <c r="K4972">
        <v>0</v>
      </c>
    </row>
    <row r="4973" spans="1:11" x14ac:dyDescent="0.25">
      <c r="A4973" t="s">
        <v>722</v>
      </c>
      <c r="B4973" t="s">
        <v>546</v>
      </c>
      <c r="C4973" t="s">
        <v>759</v>
      </c>
      <c r="D497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3">
        <f>COUNTIFS(D$2:D4973,Clef_répartition[[#This Row],[Code_Nom]],J$2:J4973,Clef_répartition[[#This Row],[Année]])</f>
        <v>44</v>
      </c>
      <c r="F4973">
        <f>IF(Clef_répartition[[#This Row],[Code_Nom]]=D4972,F4972-1,(COUNTIFS(Clef_répartition[Code_Nom],Clef_répartition[[#This Row],[Code_Nom]],Clef_répartition[Année],Clef_répartition[[#This Row],[Année]])))</f>
        <v>30</v>
      </c>
      <c r="G497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vaudois_44_2018</v>
      </c>
      <c r="H4973">
        <v>5756</v>
      </c>
      <c r="I4973" t="s">
        <v>185</v>
      </c>
      <c r="J4973">
        <v>2018</v>
      </c>
      <c r="K4973">
        <v>0</v>
      </c>
    </row>
    <row r="4974" spans="1:11" x14ac:dyDescent="0.25">
      <c r="A4974" t="s">
        <v>722</v>
      </c>
      <c r="B4974" t="s">
        <v>546</v>
      </c>
      <c r="C4974" t="s">
        <v>759</v>
      </c>
      <c r="D497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4">
        <f>COUNTIFS(D$2:D4974,Clef_répartition[[#This Row],[Code_Nom]],J$2:J4974,Clef_répartition[[#This Row],[Année]])</f>
        <v>45</v>
      </c>
      <c r="F4974">
        <f>IF(Clef_répartition[[#This Row],[Code_Nom]]=D4973,F4973-1,(COUNTIFS(Clef_répartition[Code_Nom],Clef_répartition[[#This Row],[Code_Nom]],Clef_répartition[Année],Clef_répartition[[#This Row],[Année]])))</f>
        <v>29</v>
      </c>
      <c r="G497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vaudois_45_2018</v>
      </c>
      <c r="H4974">
        <v>5563</v>
      </c>
      <c r="I4974" t="s">
        <v>193</v>
      </c>
      <c r="J4974">
        <v>2018</v>
      </c>
      <c r="K4974">
        <v>0</v>
      </c>
    </row>
    <row r="4975" spans="1:11" x14ac:dyDescent="0.25">
      <c r="A4975" t="s">
        <v>722</v>
      </c>
      <c r="B4975" t="s">
        <v>546</v>
      </c>
      <c r="C4975" t="s">
        <v>759</v>
      </c>
      <c r="D497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5">
        <f>COUNTIFS(D$2:D4975,Clef_répartition[[#This Row],[Code_Nom]],J$2:J4975,Clef_répartition[[#This Row],[Année]])</f>
        <v>46</v>
      </c>
      <c r="F4975">
        <f>IF(Clef_répartition[[#This Row],[Code_Nom]]=D4974,F4974-1,(COUNTIFS(Clef_répartition[Code_Nom],Clef_répartition[[#This Row],[Code_Nom]],Clef_répartition[Année],Clef_répartition[[#This Row],[Année]])))</f>
        <v>28</v>
      </c>
      <c r="G497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vaudois_46_2018</v>
      </c>
      <c r="H4975">
        <v>5564</v>
      </c>
      <c r="I4975" t="s">
        <v>194</v>
      </c>
      <c r="J4975">
        <v>2018</v>
      </c>
      <c r="K4975">
        <v>0</v>
      </c>
    </row>
    <row r="4976" spans="1:11" x14ac:dyDescent="0.25">
      <c r="A4976" t="s">
        <v>722</v>
      </c>
      <c r="B4976" t="s">
        <v>546</v>
      </c>
      <c r="C4976" t="s">
        <v>759</v>
      </c>
      <c r="D497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6">
        <f>COUNTIFS(D$2:D4976,Clef_répartition[[#This Row],[Code_Nom]],J$2:J4976,Clef_répartition[[#This Row],[Année]])</f>
        <v>47</v>
      </c>
      <c r="F4976">
        <f>IF(Clef_répartition[[#This Row],[Code_Nom]]=D4975,F4975-1,(COUNTIFS(Clef_répartition[Code_Nom],Clef_répartition[[#This Row],[Code_Nom]],Clef_répartition[Année],Clef_répartition[[#This Row],[Année]])))</f>
        <v>27</v>
      </c>
      <c r="G497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vaudois_47_2018</v>
      </c>
      <c r="H4976">
        <v>5565</v>
      </c>
      <c r="I4976" t="s">
        <v>199</v>
      </c>
      <c r="J4976">
        <v>2018</v>
      </c>
      <c r="K4976">
        <v>0</v>
      </c>
    </row>
    <row r="4977" spans="1:11" x14ac:dyDescent="0.25">
      <c r="A4977" t="s">
        <v>722</v>
      </c>
      <c r="B4977" t="s">
        <v>546</v>
      </c>
      <c r="C4977" t="s">
        <v>759</v>
      </c>
      <c r="D497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7">
        <f>COUNTIFS(D$2:D4977,Clef_répartition[[#This Row],[Code_Nom]],J$2:J4977,Clef_répartition[[#This Row],[Année]])</f>
        <v>48</v>
      </c>
      <c r="F4977">
        <f>IF(Clef_répartition[[#This Row],[Code_Nom]]=D4976,F4976-1,(COUNTIFS(Clef_répartition[Code_Nom],Clef_répartition[[#This Row],[Code_Nom]],Clef_répartition[Année],Clef_répartition[[#This Row],[Année]])))</f>
        <v>26</v>
      </c>
      <c r="G497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vaudois_48_2018</v>
      </c>
      <c r="H4977">
        <v>5757</v>
      </c>
      <c r="I4977" t="s">
        <v>201</v>
      </c>
      <c r="J4977">
        <v>2018</v>
      </c>
      <c r="K4977">
        <v>0</v>
      </c>
    </row>
    <row r="4978" spans="1:11" x14ac:dyDescent="0.25">
      <c r="A4978" t="s">
        <v>722</v>
      </c>
      <c r="B4978" t="s">
        <v>546</v>
      </c>
      <c r="C4978" t="s">
        <v>759</v>
      </c>
      <c r="D497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8">
        <f>COUNTIFS(D$2:D4978,Clef_répartition[[#This Row],[Code_Nom]],J$2:J4978,Clef_répartition[[#This Row],[Année]])</f>
        <v>49</v>
      </c>
      <c r="F4978">
        <f>IF(Clef_répartition[[#This Row],[Code_Nom]]=D4977,F4977-1,(COUNTIFS(Clef_répartition[Code_Nom],Clef_répartition[[#This Row],[Code_Nom]],Clef_répartition[Année],Clef_répartition[[#This Row],[Année]])))</f>
        <v>25</v>
      </c>
      <c r="G497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vaudois_49_2018</v>
      </c>
      <c r="H4978">
        <v>5924</v>
      </c>
      <c r="I4978" t="s">
        <v>202</v>
      </c>
      <c r="J4978">
        <v>2018</v>
      </c>
      <c r="K4978">
        <v>0</v>
      </c>
    </row>
    <row r="4979" spans="1:11" x14ac:dyDescent="0.25">
      <c r="A4979" t="s">
        <v>722</v>
      </c>
      <c r="B4979" t="s">
        <v>546</v>
      </c>
      <c r="C4979" t="s">
        <v>759</v>
      </c>
      <c r="D497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79">
        <f>COUNTIFS(D$2:D4979,Clef_répartition[[#This Row],[Code_Nom]],J$2:J4979,Clef_répartition[[#This Row],[Année]])</f>
        <v>50</v>
      </c>
      <c r="F4979">
        <f>IF(Clef_répartition[[#This Row],[Code_Nom]]=D4978,F4978-1,(COUNTIFS(Clef_répartition[Code_Nom],Clef_répartition[[#This Row],[Code_Nom]],Clef_répartition[Année],Clef_répartition[[#This Row],[Année]])))</f>
        <v>24</v>
      </c>
      <c r="G497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vaudois_50_2018</v>
      </c>
      <c r="H4979">
        <v>5925</v>
      </c>
      <c r="I4979" t="s">
        <v>207</v>
      </c>
      <c r="J4979">
        <v>2018</v>
      </c>
      <c r="K4979">
        <v>0</v>
      </c>
    </row>
    <row r="4980" spans="1:11" x14ac:dyDescent="0.25">
      <c r="A4980" t="s">
        <v>722</v>
      </c>
      <c r="B4980" t="s">
        <v>546</v>
      </c>
      <c r="C4980" t="s">
        <v>759</v>
      </c>
      <c r="D498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0">
        <f>COUNTIFS(D$2:D4980,Clef_répartition[[#This Row],[Code_Nom]],J$2:J4980,Clef_répartition[[#This Row],[Année]])</f>
        <v>51</v>
      </c>
      <c r="F4980">
        <f>IF(Clef_répartition[[#This Row],[Code_Nom]]=D4979,F4979-1,(COUNTIFS(Clef_répartition[Code_Nom],Clef_répartition[[#This Row],[Code_Nom]],Clef_répartition[Année],Clef_répartition[[#This Row],[Année]])))</f>
        <v>23</v>
      </c>
      <c r="G498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vaudois_51_2018</v>
      </c>
      <c r="H4980">
        <v>5926</v>
      </c>
      <c r="I4980" t="s">
        <v>218</v>
      </c>
      <c r="J4980">
        <v>2018</v>
      </c>
      <c r="K4980">
        <v>0</v>
      </c>
    </row>
    <row r="4981" spans="1:11" x14ac:dyDescent="0.25">
      <c r="A4981" t="s">
        <v>722</v>
      </c>
      <c r="B4981" t="s">
        <v>546</v>
      </c>
      <c r="C4981" t="s">
        <v>759</v>
      </c>
      <c r="D498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1">
        <f>COUNTIFS(D$2:D4981,Clef_répartition[[#This Row],[Code_Nom]],J$2:J4981,Clef_répartition[[#This Row],[Année]])</f>
        <v>52</v>
      </c>
      <c r="F4981">
        <f>IF(Clef_répartition[[#This Row],[Code_Nom]]=D4980,F4980-1,(COUNTIFS(Clef_répartition[Code_Nom],Clef_répartition[[#This Row],[Code_Nom]],Clef_répartition[Année],Clef_répartition[[#This Row],[Année]])))</f>
        <v>22</v>
      </c>
      <c r="G498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vaudois_52_2018</v>
      </c>
      <c r="H4981">
        <v>5759</v>
      </c>
      <c r="I4981" t="s">
        <v>220</v>
      </c>
      <c r="J4981">
        <v>2018</v>
      </c>
      <c r="K4981">
        <v>0</v>
      </c>
    </row>
    <row r="4982" spans="1:11" x14ac:dyDescent="0.25">
      <c r="A4982" t="s">
        <v>722</v>
      </c>
      <c r="B4982" t="s">
        <v>546</v>
      </c>
      <c r="C4982" t="s">
        <v>759</v>
      </c>
      <c r="D498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2">
        <f>COUNTIFS(D$2:D4982,Clef_répartition[[#This Row],[Code_Nom]],J$2:J4982,Clef_répartition[[#This Row],[Année]])</f>
        <v>53</v>
      </c>
      <c r="F4982">
        <f>IF(Clef_répartition[[#This Row],[Code_Nom]]=D4981,F4981-1,(COUNTIFS(Clef_répartition[Code_Nom],Clef_répartition[[#This Row],[Code_Nom]],Clef_répartition[Année],Clef_répartition[[#This Row],[Année]])))</f>
        <v>21</v>
      </c>
      <c r="G498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vaudois_53_2018</v>
      </c>
      <c r="H4982">
        <v>5566</v>
      </c>
      <c r="I4982" t="s">
        <v>224</v>
      </c>
      <c r="J4982">
        <v>2018</v>
      </c>
      <c r="K4982">
        <v>0</v>
      </c>
    </row>
    <row r="4983" spans="1:11" x14ac:dyDescent="0.25">
      <c r="A4983" t="s">
        <v>722</v>
      </c>
      <c r="B4983" t="s">
        <v>546</v>
      </c>
      <c r="C4983" t="s">
        <v>759</v>
      </c>
      <c r="D498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3">
        <f>COUNTIFS(D$2:D4983,Clef_répartition[[#This Row],[Code_Nom]],J$2:J4983,Clef_répartition[[#This Row],[Année]])</f>
        <v>54</v>
      </c>
      <c r="F4983">
        <f>IF(Clef_répartition[[#This Row],[Code_Nom]]=D4982,F4982-1,(COUNTIFS(Clef_répartition[Code_Nom],Clef_répartition[[#This Row],[Code_Nom]],Clef_répartition[Année],Clef_répartition[[#This Row],[Année]])))</f>
        <v>20</v>
      </c>
      <c r="G498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vaudois_54_2018</v>
      </c>
      <c r="H4983">
        <v>5760</v>
      </c>
      <c r="I4983" t="s">
        <v>227</v>
      </c>
      <c r="J4983">
        <v>2018</v>
      </c>
      <c r="K4983">
        <v>0</v>
      </c>
    </row>
    <row r="4984" spans="1:11" x14ac:dyDescent="0.25">
      <c r="A4984" t="s">
        <v>722</v>
      </c>
      <c r="B4984" t="s">
        <v>546</v>
      </c>
      <c r="C4984" t="s">
        <v>759</v>
      </c>
      <c r="D498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4">
        <f>COUNTIFS(D$2:D4984,Clef_répartition[[#This Row],[Code_Nom]],J$2:J4984,Clef_répartition[[#This Row],[Année]])</f>
        <v>55</v>
      </c>
      <c r="F4984">
        <f>IF(Clef_répartition[[#This Row],[Code_Nom]]=D4983,F4983-1,(COUNTIFS(Clef_répartition[Code_Nom],Clef_répartition[[#This Row],[Code_Nom]],Clef_répartition[Année],Clef_répartition[[#This Row],[Année]])))</f>
        <v>19</v>
      </c>
      <c r="G498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vaudois_55_2018</v>
      </c>
      <c r="H4984">
        <v>5761</v>
      </c>
      <c r="I4984" t="s">
        <v>233</v>
      </c>
      <c r="J4984">
        <v>2018</v>
      </c>
      <c r="K4984">
        <v>0</v>
      </c>
    </row>
    <row r="4985" spans="1:11" x14ac:dyDescent="0.25">
      <c r="A4985" t="s">
        <v>722</v>
      </c>
      <c r="B4985" t="s">
        <v>546</v>
      </c>
      <c r="C4985" t="s">
        <v>759</v>
      </c>
      <c r="D49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5">
        <f>COUNTIFS(D$2:D4985,Clef_répartition[[#This Row],[Code_Nom]],J$2:J4985,Clef_répartition[[#This Row],[Année]])</f>
        <v>56</v>
      </c>
      <c r="F4985">
        <f>IF(Clef_répartition[[#This Row],[Code_Nom]]=D4984,F4984-1,(COUNTIFS(Clef_répartition[Code_Nom],Clef_répartition[[#This Row],[Code_Nom]],Clef_répartition[Année],Clef_répartition[[#This Row],[Année]])))</f>
        <v>18</v>
      </c>
      <c r="G49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vaudois_56_2018</v>
      </c>
      <c r="H4985">
        <v>5928</v>
      </c>
      <c r="I4985" t="s">
        <v>240</v>
      </c>
      <c r="J4985">
        <v>2018</v>
      </c>
      <c r="K4985">
        <v>0</v>
      </c>
    </row>
    <row r="4986" spans="1:11" x14ac:dyDescent="0.25">
      <c r="A4986" t="s">
        <v>722</v>
      </c>
      <c r="B4986" t="s">
        <v>546</v>
      </c>
      <c r="C4986" t="s">
        <v>759</v>
      </c>
      <c r="D49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6">
        <f>COUNTIFS(D$2:D4986,Clef_répartition[[#This Row],[Code_Nom]],J$2:J4986,Clef_répartition[[#This Row],[Année]])</f>
        <v>57</v>
      </c>
      <c r="F4986">
        <f>IF(Clef_répartition[[#This Row],[Code_Nom]]=D4985,F4985-1,(COUNTIFS(Clef_répartition[Code_Nom],Clef_répartition[[#This Row],[Code_Nom]],Clef_répartition[Année],Clef_répartition[[#This Row],[Année]])))</f>
        <v>17</v>
      </c>
      <c r="G49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vaudois_57_2018</v>
      </c>
      <c r="H4986">
        <v>5568</v>
      </c>
      <c r="I4986" t="s">
        <v>249</v>
      </c>
      <c r="J4986">
        <v>2018</v>
      </c>
      <c r="K4986">
        <v>0</v>
      </c>
    </row>
    <row r="4987" spans="1:11" x14ac:dyDescent="0.25">
      <c r="A4987" t="s">
        <v>722</v>
      </c>
      <c r="B4987" t="s">
        <v>546</v>
      </c>
      <c r="C4987" t="s">
        <v>759</v>
      </c>
      <c r="D49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7">
        <f>COUNTIFS(D$2:D4987,Clef_répartition[[#This Row],[Code_Nom]],J$2:J4987,Clef_répartition[[#This Row],[Année]])</f>
        <v>58</v>
      </c>
      <c r="F4987">
        <f>IF(Clef_répartition[[#This Row],[Code_Nom]]=D4986,F4986-1,(COUNTIFS(Clef_répartition[Code_Nom],Clef_répartition[[#This Row],[Code_Nom]],Clef_répartition[Année],Clef_répartition[[#This Row],[Année]])))</f>
        <v>16</v>
      </c>
      <c r="G49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vaudois_58_2018</v>
      </c>
      <c r="H4987">
        <v>5762</v>
      </c>
      <c r="I4987" t="s">
        <v>253</v>
      </c>
      <c r="J4987">
        <v>2018</v>
      </c>
      <c r="K4987">
        <v>0</v>
      </c>
    </row>
    <row r="4988" spans="1:11" x14ac:dyDescent="0.25">
      <c r="A4988" t="s">
        <v>722</v>
      </c>
      <c r="B4988" t="s">
        <v>546</v>
      </c>
      <c r="C4988" t="s">
        <v>759</v>
      </c>
      <c r="D498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8">
        <f>COUNTIFS(D$2:D4988,Clef_répartition[[#This Row],[Code_Nom]],J$2:J4988,Clef_répartition[[#This Row],[Année]])</f>
        <v>59</v>
      </c>
      <c r="F4988">
        <f>IF(Clef_répartition[[#This Row],[Code_Nom]]=D4987,F4987-1,(COUNTIFS(Clef_répartition[Code_Nom],Clef_répartition[[#This Row],[Code_Nom]],Clef_répartition[Année],Clef_répartition[[#This Row],[Année]])))</f>
        <v>15</v>
      </c>
      <c r="G498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vaudois_59_2018</v>
      </c>
      <c r="H4988">
        <v>5929</v>
      </c>
      <c r="I4988" t="s">
        <v>257</v>
      </c>
      <c r="J4988">
        <v>2018</v>
      </c>
      <c r="K4988">
        <v>0</v>
      </c>
    </row>
    <row r="4989" spans="1:11" x14ac:dyDescent="0.25">
      <c r="A4989" t="s">
        <v>722</v>
      </c>
      <c r="B4989" t="s">
        <v>546</v>
      </c>
      <c r="C4989" t="s">
        <v>759</v>
      </c>
      <c r="D498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89">
        <f>COUNTIFS(D$2:D4989,Clef_répartition[[#This Row],[Code_Nom]],J$2:J4989,Clef_répartition[[#This Row],[Année]])</f>
        <v>60</v>
      </c>
      <c r="F4989">
        <f>IF(Clef_répartition[[#This Row],[Code_Nom]]=D4988,F4988-1,(COUNTIFS(Clef_répartition[Code_Nom],Clef_répartition[[#This Row],[Code_Nom]],Clef_répartition[Année],Clef_répartition[[#This Row],[Année]])))</f>
        <v>14</v>
      </c>
      <c r="G498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vaudois_60_2018</v>
      </c>
      <c r="H4989">
        <v>5930</v>
      </c>
      <c r="I4989" t="s">
        <v>259</v>
      </c>
      <c r="J4989">
        <v>2018</v>
      </c>
      <c r="K4989">
        <v>0</v>
      </c>
    </row>
    <row r="4990" spans="1:11" x14ac:dyDescent="0.25">
      <c r="A4990" t="s">
        <v>722</v>
      </c>
      <c r="B4990" t="s">
        <v>546</v>
      </c>
      <c r="C4990" t="s">
        <v>759</v>
      </c>
      <c r="D499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0">
        <f>COUNTIFS(D$2:D4990,Clef_répartition[[#This Row],[Code_Nom]],J$2:J4990,Clef_répartition[[#This Row],[Année]])</f>
        <v>61</v>
      </c>
      <c r="F4990">
        <f>IF(Clef_répartition[[#This Row],[Code_Nom]]=D4989,F4989-1,(COUNTIFS(Clef_répartition[Code_Nom],Clef_répartition[[#This Row],[Code_Nom]],Clef_répartition[Année],Clef_répartition[[#This Row],[Année]])))</f>
        <v>13</v>
      </c>
      <c r="G499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vaudois_61_2018</v>
      </c>
      <c r="H4990">
        <v>5571</v>
      </c>
      <c r="I4990" t="s">
        <v>263</v>
      </c>
      <c r="J4990">
        <v>2018</v>
      </c>
      <c r="K4990">
        <v>0</v>
      </c>
    </row>
    <row r="4991" spans="1:11" x14ac:dyDescent="0.25">
      <c r="A4991" t="s">
        <v>722</v>
      </c>
      <c r="B4991" t="s">
        <v>546</v>
      </c>
      <c r="C4991" t="s">
        <v>759</v>
      </c>
      <c r="D499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1">
        <f>COUNTIFS(D$2:D4991,Clef_répartition[[#This Row],[Code_Nom]],J$2:J4991,Clef_répartition[[#This Row],[Année]])</f>
        <v>62</v>
      </c>
      <c r="F4991">
        <f>IF(Clef_répartition[[#This Row],[Code_Nom]]=D4990,F4990-1,(COUNTIFS(Clef_répartition[Code_Nom],Clef_répartition[[#This Row],[Code_Nom]],Clef_répartition[Année],Clef_répartition[[#This Row],[Année]])))</f>
        <v>12</v>
      </c>
      <c r="G499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vaudois_62_2018</v>
      </c>
      <c r="H4991">
        <v>5931</v>
      </c>
      <c r="I4991" t="s">
        <v>267</v>
      </c>
      <c r="J4991">
        <v>2018</v>
      </c>
      <c r="K4991">
        <v>0</v>
      </c>
    </row>
    <row r="4992" spans="1:11" x14ac:dyDescent="0.25">
      <c r="A4992" t="s">
        <v>722</v>
      </c>
      <c r="B4992" t="s">
        <v>546</v>
      </c>
      <c r="C4992" t="s">
        <v>759</v>
      </c>
      <c r="D499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2">
        <f>COUNTIFS(D$2:D4992,Clef_répartition[[#This Row],[Code_Nom]],J$2:J4992,Clef_répartition[[#This Row],[Année]])</f>
        <v>63</v>
      </c>
      <c r="F4992">
        <f>IF(Clef_répartition[[#This Row],[Code_Nom]]=D4991,F4991-1,(COUNTIFS(Clef_répartition[Code_Nom],Clef_répartition[[#This Row],[Code_Nom]],Clef_répartition[Année],Clef_répartition[[#This Row],[Année]])))</f>
        <v>11</v>
      </c>
      <c r="G499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vaudois_63_2018</v>
      </c>
      <c r="H4992">
        <v>5932</v>
      </c>
      <c r="I4992" t="s">
        <v>269</v>
      </c>
      <c r="J4992">
        <v>2018</v>
      </c>
      <c r="K4992">
        <v>0</v>
      </c>
    </row>
    <row r="4993" spans="1:11" x14ac:dyDescent="0.25">
      <c r="A4993" t="s">
        <v>722</v>
      </c>
      <c r="B4993" t="s">
        <v>546</v>
      </c>
      <c r="C4993" t="s">
        <v>759</v>
      </c>
      <c r="D499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3">
        <f>COUNTIFS(D$2:D4993,Clef_répartition[[#This Row],[Code_Nom]],J$2:J4993,Clef_répartition[[#This Row],[Année]])</f>
        <v>64</v>
      </c>
      <c r="F4993">
        <f>IF(Clef_répartition[[#This Row],[Code_Nom]]=D4992,F4992-1,(COUNTIFS(Clef_répartition[Code_Nom],Clef_répartition[[#This Row],[Code_Nom]],Clef_répartition[Année],Clef_répartition[[#This Row],[Année]])))</f>
        <v>10</v>
      </c>
      <c r="G499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vaudois_64_2018</v>
      </c>
      <c r="H4993">
        <v>5933</v>
      </c>
      <c r="I4993" t="s">
        <v>271</v>
      </c>
      <c r="J4993">
        <v>2018</v>
      </c>
      <c r="K4993">
        <v>0</v>
      </c>
    </row>
    <row r="4994" spans="1:11" x14ac:dyDescent="0.25">
      <c r="A4994" t="s">
        <v>722</v>
      </c>
      <c r="B4994" t="s">
        <v>546</v>
      </c>
      <c r="C4994" t="s">
        <v>759</v>
      </c>
      <c r="D499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4">
        <f>COUNTIFS(D$2:D4994,Clef_répartition[[#This Row],[Code_Nom]],J$2:J4994,Clef_répartition[[#This Row],[Année]])</f>
        <v>65</v>
      </c>
      <c r="F4994">
        <f>IF(Clef_répartition[[#This Row],[Code_Nom]]=D4993,F4993-1,(COUNTIFS(Clef_répartition[Code_Nom],Clef_répartition[[#This Row],[Code_Nom]],Clef_répartition[Année],Clef_répartition[[#This Row],[Année]])))</f>
        <v>9</v>
      </c>
      <c r="G499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vaudois_65_2018</v>
      </c>
      <c r="H4994">
        <v>5763</v>
      </c>
      <c r="I4994" t="s">
        <v>272</v>
      </c>
      <c r="J4994">
        <v>2018</v>
      </c>
      <c r="K4994">
        <v>0</v>
      </c>
    </row>
    <row r="4995" spans="1:11" x14ac:dyDescent="0.25">
      <c r="A4995" t="s">
        <v>722</v>
      </c>
      <c r="B4995" t="s">
        <v>546</v>
      </c>
      <c r="C4995" t="s">
        <v>759</v>
      </c>
      <c r="D499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5">
        <f>COUNTIFS(D$2:D4995,Clef_répartition[[#This Row],[Code_Nom]],J$2:J4995,Clef_répartition[[#This Row],[Année]])</f>
        <v>66</v>
      </c>
      <c r="F4995">
        <f>IF(Clef_répartition[[#This Row],[Code_Nom]]=D4994,F4994-1,(COUNTIFS(Clef_répartition[Code_Nom],Clef_répartition[[#This Row],[Code_Nom]],Clef_répartition[Année],Clef_répartition[[#This Row],[Année]])))</f>
        <v>8</v>
      </c>
      <c r="G499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vaudois_66_2018</v>
      </c>
      <c r="H4995">
        <v>5934</v>
      </c>
      <c r="I4995" t="s">
        <v>273</v>
      </c>
      <c r="J4995">
        <v>2018</v>
      </c>
      <c r="K4995">
        <v>0</v>
      </c>
    </row>
    <row r="4996" spans="1:11" x14ac:dyDescent="0.25">
      <c r="A4996" t="s">
        <v>722</v>
      </c>
      <c r="B4996" t="s">
        <v>546</v>
      </c>
      <c r="C4996" t="s">
        <v>759</v>
      </c>
      <c r="D499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6">
        <f>COUNTIFS(D$2:D4996,Clef_répartition[[#This Row],[Code_Nom]],J$2:J4996,Clef_répartition[[#This Row],[Année]])</f>
        <v>67</v>
      </c>
      <c r="F4996">
        <f>IF(Clef_répartition[[#This Row],[Code_Nom]]=D4995,F4995-1,(COUNTIFS(Clef_répartition[Code_Nom],Clef_répartition[[#This Row],[Code_Nom]],Clef_répartition[Année],Clef_répartition[[#This Row],[Année]])))</f>
        <v>7</v>
      </c>
      <c r="G499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vaudois_67_2018</v>
      </c>
      <c r="H4996">
        <v>5764</v>
      </c>
      <c r="I4996" t="s">
        <v>274</v>
      </c>
      <c r="J4996">
        <v>2018</v>
      </c>
      <c r="K4996">
        <v>0</v>
      </c>
    </row>
    <row r="4997" spans="1:11" x14ac:dyDescent="0.25">
      <c r="A4997" t="s">
        <v>722</v>
      </c>
      <c r="B4997" t="s">
        <v>546</v>
      </c>
      <c r="C4997" t="s">
        <v>759</v>
      </c>
      <c r="D499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7">
        <f>COUNTIFS(D$2:D4997,Clef_répartition[[#This Row],[Code_Nom]],J$2:J4997,Clef_répartition[[#This Row],[Année]])</f>
        <v>68</v>
      </c>
      <c r="F4997">
        <f>IF(Clef_répartition[[#This Row],[Code_Nom]]=D4996,F4996-1,(COUNTIFS(Clef_répartition[Code_Nom],Clef_répartition[[#This Row],[Code_Nom]],Clef_répartition[Année],Clef_répartition[[#This Row],[Année]])))</f>
        <v>6</v>
      </c>
      <c r="G499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vaudois_68_2018</v>
      </c>
      <c r="H4997">
        <v>5765</v>
      </c>
      <c r="I4997" t="s">
        <v>275</v>
      </c>
      <c r="J4997">
        <v>2018</v>
      </c>
      <c r="K4997">
        <v>0</v>
      </c>
    </row>
    <row r="4998" spans="1:11" x14ac:dyDescent="0.25">
      <c r="A4998" t="s">
        <v>722</v>
      </c>
      <c r="B4998" t="s">
        <v>546</v>
      </c>
      <c r="C4998" t="s">
        <v>759</v>
      </c>
      <c r="D499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8">
        <f>COUNTIFS(D$2:D4998,Clef_répartition[[#This Row],[Code_Nom]],J$2:J4998,Clef_répartition[[#This Row],[Année]])</f>
        <v>69</v>
      </c>
      <c r="F4998">
        <f>IF(Clef_répartition[[#This Row],[Code_Nom]]=D4997,F4997-1,(COUNTIFS(Clef_répartition[Code_Nom],Clef_répartition[[#This Row],[Code_Nom]],Clef_répartition[Année],Clef_répartition[[#This Row],[Année]])))</f>
        <v>5</v>
      </c>
      <c r="G499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vaudois_69_2018</v>
      </c>
      <c r="H4998">
        <v>5935</v>
      </c>
      <c r="I4998" t="s">
        <v>280</v>
      </c>
      <c r="J4998">
        <v>2018</v>
      </c>
      <c r="K4998">
        <v>0</v>
      </c>
    </row>
    <row r="4999" spans="1:11" x14ac:dyDescent="0.25">
      <c r="A4999" t="s">
        <v>722</v>
      </c>
      <c r="B4999" t="s">
        <v>546</v>
      </c>
      <c r="C4999" t="s">
        <v>759</v>
      </c>
      <c r="D499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4999">
        <f>COUNTIFS(D$2:D4999,Clef_répartition[[#This Row],[Code_Nom]],J$2:J4999,Clef_répartition[[#This Row],[Année]])</f>
        <v>70</v>
      </c>
      <c r="F4999">
        <f>IF(Clef_répartition[[#This Row],[Code_Nom]]=D4998,F4998-1,(COUNTIFS(Clef_répartition[Code_Nom],Clef_répartition[[#This Row],[Code_Nom]],Clef_répartition[Année],Clef_répartition[[#This Row],[Année]])))</f>
        <v>4</v>
      </c>
      <c r="G499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vaudois_70_2018</v>
      </c>
      <c r="H4999">
        <v>5937</v>
      </c>
      <c r="I4999" t="s">
        <v>292</v>
      </c>
      <c r="J4999">
        <v>2018</v>
      </c>
      <c r="K4999">
        <v>0</v>
      </c>
    </row>
    <row r="5000" spans="1:11" x14ac:dyDescent="0.25">
      <c r="A5000" t="s">
        <v>722</v>
      </c>
      <c r="B5000" t="s">
        <v>546</v>
      </c>
      <c r="C5000" t="s">
        <v>759</v>
      </c>
      <c r="D50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5000">
        <f>COUNTIFS(D$2:D5000,Clef_répartition[[#This Row],[Code_Nom]],J$2:J5000,Clef_répartition[[#This Row],[Année]])</f>
        <v>71</v>
      </c>
      <c r="F5000">
        <f>IF(Clef_répartition[[#This Row],[Code_Nom]]=D4999,F4999-1,(COUNTIFS(Clef_répartition[Code_Nom],Clef_répartition[[#This Row],[Code_Nom]],Clef_répartition[Année],Clef_répartition[[#This Row],[Année]])))</f>
        <v>3</v>
      </c>
      <c r="G50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vaudois_71_2018</v>
      </c>
      <c r="H5000">
        <v>5766</v>
      </c>
      <c r="I5000" t="s">
        <v>293</v>
      </c>
      <c r="J5000">
        <v>2018</v>
      </c>
      <c r="K5000">
        <v>0</v>
      </c>
    </row>
    <row r="5001" spans="1:11" x14ac:dyDescent="0.25">
      <c r="A5001" t="s">
        <v>722</v>
      </c>
      <c r="B5001" t="s">
        <v>546</v>
      </c>
      <c r="C5001" t="s">
        <v>759</v>
      </c>
      <c r="D50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5001">
        <f>COUNTIFS(D$2:D5001,Clef_répartition[[#This Row],[Code_Nom]],J$2:J5001,Clef_répartition[[#This Row],[Année]])</f>
        <v>72</v>
      </c>
      <c r="F5001">
        <f>IF(Clef_répartition[[#This Row],[Code_Nom]]=D5000,F5000-1,(COUNTIFS(Clef_répartition[Code_Nom],Clef_répartition[[#This Row],[Code_Nom]],Clef_répartition[Année],Clef_répartition[[#This Row],[Année]])))</f>
        <v>2</v>
      </c>
      <c r="G50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vaudois_72_2018</v>
      </c>
      <c r="H5001">
        <v>5938</v>
      </c>
      <c r="I5001" t="s">
        <v>298</v>
      </c>
      <c r="J5001">
        <v>2018</v>
      </c>
      <c r="K5001">
        <v>0</v>
      </c>
    </row>
    <row r="5002" spans="1:11" x14ac:dyDescent="0.25">
      <c r="A5002" t="s">
        <v>722</v>
      </c>
      <c r="B5002" t="s">
        <v>546</v>
      </c>
      <c r="C5002" t="s">
        <v>759</v>
      </c>
      <c r="D50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5002">
        <f>COUNTIFS(D$2:D5002,Clef_répartition[[#This Row],[Code_Nom]],J$2:J5002,Clef_répartition[[#This Row],[Année]])</f>
        <v>73</v>
      </c>
      <c r="F5002">
        <f>IF(Clef_répartition[[#This Row],[Code_Nom]]=D5001,F5001-1,(COUNTIFS(Clef_répartition[Code_Nom],Clef_répartition[[#This Row],[Code_Nom]],Clef_répartition[Année],Clef_répartition[[#This Row],[Année]])))</f>
        <v>1</v>
      </c>
      <c r="G50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vaudois_73_2018</v>
      </c>
      <c r="H5002">
        <v>5939</v>
      </c>
      <c r="I5002" t="s">
        <v>299</v>
      </c>
      <c r="J5002">
        <v>2018</v>
      </c>
      <c r="K5002">
        <v>0</v>
      </c>
    </row>
    <row r="5003" spans="1:11" x14ac:dyDescent="0.25">
      <c r="A5003" t="s">
        <v>722</v>
      </c>
      <c r="B5003" t="s">
        <v>579</v>
      </c>
      <c r="C5003" t="s">
        <v>580</v>
      </c>
      <c r="D5003" t="str">
        <f>Clef_répartition[[#This Row],[Code association]]&amp;"_"&amp;Clef_répartition[[#This Row],[Nom association]]</f>
        <v>ORPC Lavaux-Oron_Office régional de protection civile Lavaux-Oron</v>
      </c>
      <c r="E5003">
        <f>COUNTIFS(D$2:D5003,Clef_répartition[[#This Row],[Code_Nom]],J$2:J5003,Clef_répartition[[#This Row],[Année]])</f>
        <v>1</v>
      </c>
      <c r="F5003">
        <f>IF(Clef_répartition[[#This Row],[Code_Nom]]=D5002,F5002-1,(COUNTIFS(Clef_répartition[Code_Nom],Clef_répartition[[#This Row],[Code_Nom]],Clef_répartition[Année],Clef_répartition[[#This Row],[Année]])))</f>
        <v>16</v>
      </c>
      <c r="G5003" t="str">
        <f>Clef_répartition[[#This Row],[Code_Nom]]&amp;"_"&amp;Clef_répartition[[#This Row],[Nombre]]&amp;"_"&amp;Clef_répartition[[#This Row],[Année]]</f>
        <v>ORPC Lavaux-Oron_Office régional de protection civile Lavaux-Oron_1_2018</v>
      </c>
      <c r="H5003">
        <v>5581</v>
      </c>
      <c r="I5003" t="s">
        <v>17</v>
      </c>
      <c r="J5003">
        <v>2018</v>
      </c>
      <c r="K5003">
        <v>0</v>
      </c>
    </row>
    <row r="5004" spans="1:11" x14ac:dyDescent="0.25">
      <c r="A5004" t="s">
        <v>722</v>
      </c>
      <c r="B5004" t="s">
        <v>579</v>
      </c>
      <c r="C5004" t="s">
        <v>580</v>
      </c>
      <c r="D5004" t="str">
        <f>Clef_répartition[[#This Row],[Code association]]&amp;"_"&amp;Clef_répartition[[#This Row],[Nom association]]</f>
        <v>ORPC Lavaux-Oron_Office régional de protection civile Lavaux-Oron</v>
      </c>
      <c r="E5004">
        <f>COUNTIFS(D$2:D5004,Clef_répartition[[#This Row],[Code_Nom]],J$2:J5004,Clef_répartition[[#This Row],[Année]])</f>
        <v>2</v>
      </c>
      <c r="F5004">
        <f>IF(Clef_répartition[[#This Row],[Code_Nom]]=D5003,F5003-1,(COUNTIFS(Clef_répartition[Code_Nom],Clef_répartition[[#This Row],[Code_Nom]],Clef_répartition[Année],Clef_répartition[[#This Row],[Année]])))</f>
        <v>15</v>
      </c>
      <c r="G5004" t="str">
        <f>Clef_répartition[[#This Row],[Code_Nom]]&amp;"_"&amp;Clef_répartition[[#This Row],[Nombre]]&amp;"_"&amp;Clef_répartition[[#This Row],[Année]]</f>
        <v>ORPC Lavaux-Oron_Office régional de protection civile Lavaux-Oron_2_2018</v>
      </c>
      <c r="H5004">
        <v>5613</v>
      </c>
      <c r="I5004" t="s">
        <v>33</v>
      </c>
      <c r="J5004">
        <v>2018</v>
      </c>
      <c r="K5004">
        <v>0</v>
      </c>
    </row>
    <row r="5005" spans="1:11" x14ac:dyDescent="0.25">
      <c r="A5005" t="s">
        <v>722</v>
      </c>
      <c r="B5005" t="s">
        <v>579</v>
      </c>
      <c r="C5005" t="s">
        <v>580</v>
      </c>
      <c r="D5005" t="str">
        <f>Clef_répartition[[#This Row],[Code association]]&amp;"_"&amp;Clef_répartition[[#This Row],[Nom association]]</f>
        <v>ORPC Lavaux-Oron_Office régional de protection civile Lavaux-Oron</v>
      </c>
      <c r="E5005">
        <f>COUNTIFS(D$2:D5005,Clef_répartition[[#This Row],[Code_Nom]],J$2:J5005,Clef_répartition[[#This Row],[Année]])</f>
        <v>3</v>
      </c>
      <c r="F5005">
        <f>IF(Clef_répartition[[#This Row],[Code_Nom]]=D5004,F5004-1,(COUNTIFS(Clef_répartition[Code_Nom],Clef_répartition[[#This Row],[Code_Nom]],Clef_répartition[Année],Clef_répartition[[#This Row],[Année]])))</f>
        <v>14</v>
      </c>
      <c r="G5005" t="str">
        <f>Clef_répartition[[#This Row],[Code_Nom]]&amp;"_"&amp;Clef_répartition[[#This Row],[Nombre]]&amp;"_"&amp;Clef_répartition[[#This Row],[Année]]</f>
        <v>ORPC Lavaux-Oron_Office régional de protection civile Lavaux-Oron_3_2018</v>
      </c>
      <c r="H5005">
        <v>5601</v>
      </c>
      <c r="I5005" t="s">
        <v>66</v>
      </c>
      <c r="J5005">
        <v>2018</v>
      </c>
      <c r="K5005">
        <v>0</v>
      </c>
    </row>
    <row r="5006" spans="1:11" x14ac:dyDescent="0.25">
      <c r="A5006" t="s">
        <v>722</v>
      </c>
      <c r="B5006" t="s">
        <v>579</v>
      </c>
      <c r="C5006" t="s">
        <v>580</v>
      </c>
      <c r="D5006" t="str">
        <f>Clef_répartition[[#This Row],[Code association]]&amp;"_"&amp;Clef_répartition[[#This Row],[Nom association]]</f>
        <v>ORPC Lavaux-Oron_Office régional de protection civile Lavaux-Oron</v>
      </c>
      <c r="E5006">
        <f>COUNTIFS(D$2:D5006,Clef_répartition[[#This Row],[Code_Nom]],J$2:J5006,Clef_répartition[[#This Row],[Année]])</f>
        <v>4</v>
      </c>
      <c r="F5006">
        <f>IF(Clef_répartition[[#This Row],[Code_Nom]]=D5005,F5005-1,(COUNTIFS(Clef_répartition[Code_Nom],Clef_répartition[[#This Row],[Code_Nom]],Clef_répartition[Année],Clef_répartition[[#This Row],[Année]])))</f>
        <v>13</v>
      </c>
      <c r="G5006" t="str">
        <f>Clef_répartition[[#This Row],[Code_Nom]]&amp;"_"&amp;Clef_répartition[[#This Row],[Nombre]]&amp;"_"&amp;Clef_répartition[[#This Row],[Année]]</f>
        <v>ORPC Lavaux-Oron_Office régional de protection civile Lavaux-Oron_4_2018</v>
      </c>
      <c r="H5006">
        <v>5604</v>
      </c>
      <c r="I5006" t="s">
        <v>117</v>
      </c>
      <c r="J5006">
        <v>2018</v>
      </c>
      <c r="K5006">
        <v>0</v>
      </c>
    </row>
    <row r="5007" spans="1:11" x14ac:dyDescent="0.25">
      <c r="A5007" t="s">
        <v>722</v>
      </c>
      <c r="B5007" t="s">
        <v>579</v>
      </c>
      <c r="C5007" t="s">
        <v>580</v>
      </c>
      <c r="D5007" t="str">
        <f>Clef_répartition[[#This Row],[Code association]]&amp;"_"&amp;Clef_répartition[[#This Row],[Nom association]]</f>
        <v>ORPC Lavaux-Oron_Office régional de protection civile Lavaux-Oron</v>
      </c>
      <c r="E5007">
        <f>COUNTIFS(D$2:D5007,Clef_répartition[[#This Row],[Code_Nom]],J$2:J5007,Clef_répartition[[#This Row],[Année]])</f>
        <v>5</v>
      </c>
      <c r="F5007">
        <f>IF(Clef_répartition[[#This Row],[Code_Nom]]=D5006,F5006-1,(COUNTIFS(Clef_répartition[Code_Nom],Clef_répartition[[#This Row],[Code_Nom]],Clef_répartition[Année],Clef_répartition[[#This Row],[Année]])))</f>
        <v>12</v>
      </c>
      <c r="G5007" t="str">
        <f>Clef_répartition[[#This Row],[Code_Nom]]&amp;"_"&amp;Clef_répartition[[#This Row],[Nombre]]&amp;"_"&amp;Clef_répartition[[#This Row],[Année]]</f>
        <v>ORPC Lavaux-Oron_Office régional de protection civile Lavaux-Oron_5_2018</v>
      </c>
      <c r="H5007">
        <v>5806</v>
      </c>
      <c r="I5007" t="s">
        <v>140</v>
      </c>
      <c r="J5007">
        <v>2018</v>
      </c>
      <c r="K5007">
        <v>0</v>
      </c>
    </row>
    <row r="5008" spans="1:11" x14ac:dyDescent="0.25">
      <c r="A5008" t="s">
        <v>722</v>
      </c>
      <c r="B5008" t="s">
        <v>579</v>
      </c>
      <c r="C5008" t="s">
        <v>580</v>
      </c>
      <c r="D5008" t="str">
        <f>Clef_répartition[[#This Row],[Code association]]&amp;"_"&amp;Clef_répartition[[#This Row],[Nom association]]</f>
        <v>ORPC Lavaux-Oron_Office régional de protection civile Lavaux-Oron</v>
      </c>
      <c r="E5008">
        <f>COUNTIFS(D$2:D5008,Clef_répartition[[#This Row],[Code_Nom]],J$2:J5008,Clef_répartition[[#This Row],[Année]])</f>
        <v>6</v>
      </c>
      <c r="F5008">
        <f>IF(Clef_répartition[[#This Row],[Code_Nom]]=D5007,F5007-1,(COUNTIFS(Clef_répartition[Code_Nom],Clef_répartition[[#This Row],[Code_Nom]],Clef_répartition[Année],Clef_répartition[[#This Row],[Année]])))</f>
        <v>11</v>
      </c>
      <c r="G5008" t="str">
        <f>Clef_répartition[[#This Row],[Code_Nom]]&amp;"_"&amp;Clef_répartition[[#This Row],[Nombre]]&amp;"_"&amp;Clef_répartition[[#This Row],[Année]]</f>
        <v>ORPC Lavaux-Oron_Office régional de protection civile Lavaux-Oron_6_2018</v>
      </c>
      <c r="H5008">
        <v>5606</v>
      </c>
      <c r="I5008" t="s">
        <v>169</v>
      </c>
      <c r="J5008">
        <v>2018</v>
      </c>
      <c r="K5008">
        <v>0</v>
      </c>
    </row>
    <row r="5009" spans="1:11" x14ac:dyDescent="0.25">
      <c r="A5009" t="s">
        <v>722</v>
      </c>
      <c r="B5009" t="s">
        <v>579</v>
      </c>
      <c r="C5009" t="s">
        <v>580</v>
      </c>
      <c r="D5009" t="str">
        <f>Clef_répartition[[#This Row],[Code association]]&amp;"_"&amp;Clef_répartition[[#This Row],[Nom association]]</f>
        <v>ORPC Lavaux-Oron_Office régional de protection civile Lavaux-Oron</v>
      </c>
      <c r="E5009">
        <f>COUNTIFS(D$2:D5009,Clef_répartition[[#This Row],[Code_Nom]],J$2:J5009,Clef_répartition[[#This Row],[Année]])</f>
        <v>7</v>
      </c>
      <c r="F5009">
        <f>IF(Clef_répartition[[#This Row],[Code_Nom]]=D5008,F5008-1,(COUNTIFS(Clef_répartition[Code_Nom],Clef_répartition[[#This Row],[Code_Nom]],Clef_répartition[Année],Clef_répartition[[#This Row],[Année]])))</f>
        <v>10</v>
      </c>
      <c r="G5009" t="str">
        <f>Clef_répartition[[#This Row],[Code_Nom]]&amp;"_"&amp;Clef_répartition[[#This Row],[Nombre]]&amp;"_"&amp;Clef_répartition[[#This Row],[Année]]</f>
        <v>ORPC Lavaux-Oron_Office régional de protection civile Lavaux-Oron_7_2018</v>
      </c>
      <c r="H5009">
        <v>5790</v>
      </c>
      <c r="I5009" t="s">
        <v>170</v>
      </c>
      <c r="J5009">
        <v>2018</v>
      </c>
      <c r="K5009">
        <v>0</v>
      </c>
    </row>
    <row r="5010" spans="1:11" x14ac:dyDescent="0.25">
      <c r="A5010" t="s">
        <v>722</v>
      </c>
      <c r="B5010" t="s">
        <v>579</v>
      </c>
      <c r="C5010" t="s">
        <v>580</v>
      </c>
      <c r="D5010" t="str">
        <f>Clef_répartition[[#This Row],[Code association]]&amp;"_"&amp;Clef_répartition[[#This Row],[Nom association]]</f>
        <v>ORPC Lavaux-Oron_Office régional de protection civile Lavaux-Oron</v>
      </c>
      <c r="E5010">
        <f>COUNTIFS(D$2:D5010,Clef_répartition[[#This Row],[Code_Nom]],J$2:J5010,Clef_répartition[[#This Row],[Année]])</f>
        <v>8</v>
      </c>
      <c r="F5010">
        <f>IF(Clef_répartition[[#This Row],[Code_Nom]]=D5009,F5009-1,(COUNTIFS(Clef_répartition[Code_Nom],Clef_répartition[[#This Row],[Code_Nom]],Clef_répartition[Année],Clef_répartition[[#This Row],[Année]])))</f>
        <v>9</v>
      </c>
      <c r="G5010" t="str">
        <f>Clef_répartition[[#This Row],[Code_Nom]]&amp;"_"&amp;Clef_répartition[[#This Row],[Nombre]]&amp;"_"&amp;Clef_répartition[[#This Row],[Année]]</f>
        <v>ORPC Lavaux-Oron_Office régional de protection civile Lavaux-Oron_8_2018</v>
      </c>
      <c r="H5010">
        <v>5792</v>
      </c>
      <c r="I5010" t="s">
        <v>187</v>
      </c>
      <c r="J5010">
        <v>2018</v>
      </c>
      <c r="K5010">
        <v>0</v>
      </c>
    </row>
    <row r="5011" spans="1:11" x14ac:dyDescent="0.25">
      <c r="A5011" t="s">
        <v>722</v>
      </c>
      <c r="B5011" t="s">
        <v>579</v>
      </c>
      <c r="C5011" t="s">
        <v>580</v>
      </c>
      <c r="D5011" t="str">
        <f>Clef_répartition[[#This Row],[Code association]]&amp;"_"&amp;Clef_répartition[[#This Row],[Nom association]]</f>
        <v>ORPC Lavaux-Oron_Office régional de protection civile Lavaux-Oron</v>
      </c>
      <c r="E5011">
        <f>COUNTIFS(D$2:D5011,Clef_répartition[[#This Row],[Code_Nom]],J$2:J5011,Clef_répartition[[#This Row],[Année]])</f>
        <v>9</v>
      </c>
      <c r="F5011">
        <f>IF(Clef_répartition[[#This Row],[Code_Nom]]=D5010,F5010-1,(COUNTIFS(Clef_répartition[Code_Nom],Clef_répartition[[#This Row],[Code_Nom]],Clef_répartition[Année],Clef_répartition[[#This Row],[Année]])))</f>
        <v>8</v>
      </c>
      <c r="G5011" t="str">
        <f>Clef_répartition[[#This Row],[Code_Nom]]&amp;"_"&amp;Clef_répartition[[#This Row],[Nombre]]&amp;"_"&amp;Clef_répartition[[#This Row],[Année]]</f>
        <v>ORPC Lavaux-Oron_Office régional de protection civile Lavaux-Oron_9_2018</v>
      </c>
      <c r="H5011">
        <v>5805</v>
      </c>
      <c r="I5011" t="s">
        <v>206</v>
      </c>
      <c r="J5011">
        <v>2018</v>
      </c>
      <c r="K5011">
        <v>0</v>
      </c>
    </row>
    <row r="5012" spans="1:11" x14ac:dyDescent="0.25">
      <c r="A5012" t="s">
        <v>722</v>
      </c>
      <c r="B5012" t="s">
        <v>579</v>
      </c>
      <c r="C5012" t="s">
        <v>580</v>
      </c>
      <c r="D5012" t="str">
        <f>Clef_répartition[[#This Row],[Code association]]&amp;"_"&amp;Clef_répartition[[#This Row],[Nom association]]</f>
        <v>ORPC Lavaux-Oron_Office régional de protection civile Lavaux-Oron</v>
      </c>
      <c r="E5012">
        <f>COUNTIFS(D$2:D5012,Clef_répartition[[#This Row],[Code_Nom]],J$2:J5012,Clef_répartition[[#This Row],[Année]])</f>
        <v>10</v>
      </c>
      <c r="F5012">
        <f>IF(Clef_répartition[[#This Row],[Code_Nom]]=D5011,F5011-1,(COUNTIFS(Clef_répartition[Code_Nom],Clef_répartition[[#This Row],[Code_Nom]],Clef_répartition[Année],Clef_répartition[[#This Row],[Année]])))</f>
        <v>7</v>
      </c>
      <c r="G5012" t="str">
        <f>Clef_répartition[[#This Row],[Code_Nom]]&amp;"_"&amp;Clef_répartition[[#This Row],[Nombre]]&amp;"_"&amp;Clef_répartition[[#This Row],[Année]]</f>
        <v>ORPC Lavaux-Oron_Office régional de protection civile Lavaux-Oron_10_2018</v>
      </c>
      <c r="H5012">
        <v>5588</v>
      </c>
      <c r="I5012" t="s">
        <v>210</v>
      </c>
      <c r="J5012">
        <v>2018</v>
      </c>
      <c r="K5012">
        <v>0</v>
      </c>
    </row>
    <row r="5013" spans="1:11" x14ac:dyDescent="0.25">
      <c r="A5013" t="s">
        <v>722</v>
      </c>
      <c r="B5013" t="s">
        <v>579</v>
      </c>
      <c r="C5013" t="s">
        <v>580</v>
      </c>
      <c r="D5013" t="str">
        <f>Clef_répartition[[#This Row],[Code association]]&amp;"_"&amp;Clef_répartition[[#This Row],[Nom association]]</f>
        <v>ORPC Lavaux-Oron_Office régional de protection civile Lavaux-Oron</v>
      </c>
      <c r="E5013">
        <f>COUNTIFS(D$2:D5013,Clef_répartition[[#This Row],[Code_Nom]],J$2:J5013,Clef_répartition[[#This Row],[Année]])</f>
        <v>11</v>
      </c>
      <c r="F5013">
        <f>IF(Clef_répartition[[#This Row],[Code_Nom]]=D5012,F5012-1,(COUNTIFS(Clef_répartition[Code_Nom],Clef_répartition[[#This Row],[Code_Nom]],Clef_répartition[Année],Clef_répartition[[#This Row],[Année]])))</f>
        <v>6</v>
      </c>
      <c r="G5013" t="str">
        <f>Clef_répartition[[#This Row],[Code_Nom]]&amp;"_"&amp;Clef_répartition[[#This Row],[Nombre]]&amp;"_"&amp;Clef_répartition[[#This Row],[Année]]</f>
        <v>ORPC Lavaux-Oron_Office régional de protection civile Lavaux-Oron_11_2018</v>
      </c>
      <c r="H5013">
        <v>5607</v>
      </c>
      <c r="I5013" t="s">
        <v>225</v>
      </c>
      <c r="J5013">
        <v>2018</v>
      </c>
      <c r="K5013">
        <v>0</v>
      </c>
    </row>
    <row r="5014" spans="1:11" x14ac:dyDescent="0.25">
      <c r="A5014" t="s">
        <v>722</v>
      </c>
      <c r="B5014" t="s">
        <v>579</v>
      </c>
      <c r="C5014" t="s">
        <v>580</v>
      </c>
      <c r="D5014" t="str">
        <f>Clef_répartition[[#This Row],[Code association]]&amp;"_"&amp;Clef_répartition[[#This Row],[Nom association]]</f>
        <v>ORPC Lavaux-Oron_Office régional de protection civile Lavaux-Oron</v>
      </c>
      <c r="E5014">
        <f>COUNTIFS(D$2:D5014,Clef_répartition[[#This Row],[Code_Nom]],J$2:J5014,Clef_répartition[[#This Row],[Année]])</f>
        <v>12</v>
      </c>
      <c r="F5014">
        <f>IF(Clef_répartition[[#This Row],[Code_Nom]]=D5013,F5013-1,(COUNTIFS(Clef_répartition[Code_Nom],Clef_répartition[[#This Row],[Code_Nom]],Clef_répartition[Année],Clef_répartition[[#This Row],[Année]])))</f>
        <v>5</v>
      </c>
      <c r="G5014" t="str">
        <f>Clef_répartition[[#This Row],[Code_Nom]]&amp;"_"&amp;Clef_répartition[[#This Row],[Nombre]]&amp;"_"&amp;Clef_répartition[[#This Row],[Année]]</f>
        <v>ORPC Lavaux-Oron_Office régional de protection civile Lavaux-Oron_12_2018</v>
      </c>
      <c r="H5014">
        <v>5590</v>
      </c>
      <c r="I5014" t="s">
        <v>226</v>
      </c>
      <c r="J5014">
        <v>2018</v>
      </c>
      <c r="K5014">
        <v>0</v>
      </c>
    </row>
    <row r="5015" spans="1:11" x14ac:dyDescent="0.25">
      <c r="A5015" t="s">
        <v>722</v>
      </c>
      <c r="B5015" t="s">
        <v>579</v>
      </c>
      <c r="C5015" t="s">
        <v>580</v>
      </c>
      <c r="D5015" t="str">
        <f>Clef_répartition[[#This Row],[Code association]]&amp;"_"&amp;Clef_répartition[[#This Row],[Nom association]]</f>
        <v>ORPC Lavaux-Oron_Office régional de protection civile Lavaux-Oron</v>
      </c>
      <c r="E5015">
        <f>COUNTIFS(D$2:D5015,Clef_répartition[[#This Row],[Code_Nom]],J$2:J5015,Clef_répartition[[#This Row],[Année]])</f>
        <v>13</v>
      </c>
      <c r="F5015">
        <f>IF(Clef_répartition[[#This Row],[Code_Nom]]=D5014,F5014-1,(COUNTIFS(Clef_répartition[Code_Nom],Clef_répartition[[#This Row],[Code_Nom]],Clef_répartition[Année],Clef_répartition[[#This Row],[Année]])))</f>
        <v>4</v>
      </c>
      <c r="G5015" t="str">
        <f>Clef_répartition[[#This Row],[Code_Nom]]&amp;"_"&amp;Clef_répartition[[#This Row],[Nombre]]&amp;"_"&amp;Clef_répartition[[#This Row],[Année]]</f>
        <v>ORPC Lavaux-Oron_Office régional de protection civile Lavaux-Oron_13_2018</v>
      </c>
      <c r="H5015">
        <v>5609</v>
      </c>
      <c r="I5015" t="s">
        <v>230</v>
      </c>
      <c r="J5015">
        <v>2018</v>
      </c>
      <c r="K5015">
        <v>0</v>
      </c>
    </row>
    <row r="5016" spans="1:11" x14ac:dyDescent="0.25">
      <c r="A5016" t="s">
        <v>722</v>
      </c>
      <c r="B5016" t="s">
        <v>579</v>
      </c>
      <c r="C5016" t="s">
        <v>580</v>
      </c>
      <c r="D5016" t="str">
        <f>Clef_répartition[[#This Row],[Code association]]&amp;"_"&amp;Clef_répartition[[#This Row],[Nom association]]</f>
        <v>ORPC Lavaux-Oron_Office régional de protection civile Lavaux-Oron</v>
      </c>
      <c r="E5016">
        <f>COUNTIFS(D$2:D5016,Clef_répartition[[#This Row],[Code_Nom]],J$2:J5016,Clef_répartition[[#This Row],[Année]])</f>
        <v>14</v>
      </c>
      <c r="F5016">
        <f>IF(Clef_répartition[[#This Row],[Code_Nom]]=D5015,F5015-1,(COUNTIFS(Clef_répartition[Code_Nom],Clef_répartition[[#This Row],[Code_Nom]],Clef_répartition[Année],Clef_répartition[[#This Row],[Année]])))</f>
        <v>3</v>
      </c>
      <c r="G5016" t="str">
        <f>Clef_répartition[[#This Row],[Code_Nom]]&amp;"_"&amp;Clef_répartition[[#This Row],[Nombre]]&amp;"_"&amp;Clef_répartition[[#This Row],[Année]]</f>
        <v>ORPC Lavaux-Oron_Office régional de protection civile Lavaux-Oron_14_2018</v>
      </c>
      <c r="H5016">
        <v>5611</v>
      </c>
      <c r="I5016" t="s">
        <v>251</v>
      </c>
      <c r="J5016">
        <v>2018</v>
      </c>
      <c r="K5016">
        <v>0</v>
      </c>
    </row>
    <row r="5017" spans="1:11" x14ac:dyDescent="0.25">
      <c r="A5017" t="s">
        <v>722</v>
      </c>
      <c r="B5017" t="s">
        <v>579</v>
      </c>
      <c r="C5017" t="s">
        <v>580</v>
      </c>
      <c r="D5017" t="str">
        <f>Clef_répartition[[#This Row],[Code association]]&amp;"_"&amp;Clef_répartition[[#This Row],[Nom association]]</f>
        <v>ORPC Lavaux-Oron_Office régional de protection civile Lavaux-Oron</v>
      </c>
      <c r="E5017">
        <f>COUNTIFS(D$2:D5017,Clef_répartition[[#This Row],[Code_Nom]],J$2:J5017,Clef_répartition[[#This Row],[Année]])</f>
        <v>15</v>
      </c>
      <c r="F5017">
        <f>IF(Clef_répartition[[#This Row],[Code_Nom]]=D5016,F5016-1,(COUNTIFS(Clef_répartition[Code_Nom],Clef_répartition[[#This Row],[Code_Nom]],Clef_répartition[Année],Clef_répartition[[#This Row],[Année]])))</f>
        <v>2</v>
      </c>
      <c r="G5017" t="str">
        <f>Clef_répartition[[#This Row],[Code_Nom]]&amp;"_"&amp;Clef_répartition[[#This Row],[Nombre]]&amp;"_"&amp;Clef_répartition[[#This Row],[Année]]</f>
        <v>ORPC Lavaux-Oron_Office régional de protection civile Lavaux-Oron_15_2018</v>
      </c>
      <c r="H5017">
        <v>5799</v>
      </c>
      <c r="I5017" t="s">
        <v>254</v>
      </c>
      <c r="J5017">
        <v>2018</v>
      </c>
      <c r="K5017">
        <v>0</v>
      </c>
    </row>
    <row r="5018" spans="1:11" x14ac:dyDescent="0.25">
      <c r="A5018" t="s">
        <v>722</v>
      </c>
      <c r="B5018" t="s">
        <v>579</v>
      </c>
      <c r="C5018" t="s">
        <v>580</v>
      </c>
      <c r="D5018" t="str">
        <f>Clef_répartition[[#This Row],[Code association]]&amp;"_"&amp;Clef_répartition[[#This Row],[Nom association]]</f>
        <v>ORPC Lavaux-Oron_Office régional de protection civile Lavaux-Oron</v>
      </c>
      <c r="E5018">
        <f>COUNTIFS(D$2:D5018,Clef_répartition[[#This Row],[Code_Nom]],J$2:J5018,Clef_répartition[[#This Row],[Année]])</f>
        <v>16</v>
      </c>
      <c r="F5018">
        <f>IF(Clef_répartition[[#This Row],[Code_Nom]]=D5017,F5017-1,(COUNTIFS(Clef_répartition[Code_Nom],Clef_répartition[[#This Row],[Code_Nom]],Clef_répartition[Année],Clef_répartition[[#This Row],[Année]])))</f>
        <v>1</v>
      </c>
      <c r="G5018" t="str">
        <f>Clef_répartition[[#This Row],[Code_Nom]]&amp;"_"&amp;Clef_répartition[[#This Row],[Nombre]]&amp;"_"&amp;Clef_répartition[[#This Row],[Année]]</f>
        <v>ORPC Lavaux-Oron_Office régional de protection civile Lavaux-Oron_16_2018</v>
      </c>
      <c r="H5018">
        <v>5610</v>
      </c>
      <c r="I5018" t="s">
        <v>256</v>
      </c>
      <c r="J5018">
        <v>2018</v>
      </c>
      <c r="K5018">
        <v>0</v>
      </c>
    </row>
    <row r="5019" spans="1:11" x14ac:dyDescent="0.25">
      <c r="A5019" t="s">
        <v>722</v>
      </c>
      <c r="B5019" t="s">
        <v>594</v>
      </c>
      <c r="C5019" t="s">
        <v>595</v>
      </c>
      <c r="D5019" t="str">
        <f>Clef_répartition[[#This Row],[Code association]]&amp;"_"&amp;Clef_répartition[[#This Row],[Nom association]]</f>
        <v>ORPC Morges_Organisations régionales de protection civile Morges</v>
      </c>
      <c r="E5019">
        <f>COUNTIFS(D$2:D5019,Clef_répartition[[#This Row],[Code_Nom]],J$2:J5019,Clef_répartition[[#This Row],[Année]])</f>
        <v>1</v>
      </c>
      <c r="F5019">
        <f>IF(Clef_répartition[[#This Row],[Code_Nom]]=D5018,F5018-1,(COUNTIFS(Clef_répartition[Code_Nom],Clef_répartition[[#This Row],[Code_Nom]],Clef_répartition[Année],Clef_répartition[[#This Row],[Année]])))</f>
        <v>64</v>
      </c>
      <c r="G5019" t="str">
        <f>Clef_répartition[[#This Row],[Code_Nom]]&amp;"_"&amp;Clef_répartition[[#This Row],[Nombre]]&amp;"_"&amp;Clef_répartition[[#This Row],[Année]]</f>
        <v>ORPC Morges_Organisations régionales de protection civile Morges_1_2018</v>
      </c>
      <c r="H5019">
        <v>5621</v>
      </c>
      <c r="I5019" t="s">
        <v>1</v>
      </c>
      <c r="J5019">
        <v>2018</v>
      </c>
      <c r="K5019">
        <v>6.4744893019653407E-3</v>
      </c>
    </row>
    <row r="5020" spans="1:11" x14ac:dyDescent="0.25">
      <c r="A5020" t="s">
        <v>722</v>
      </c>
      <c r="B5020" t="s">
        <v>594</v>
      </c>
      <c r="C5020" t="s">
        <v>595</v>
      </c>
      <c r="D5020" t="str">
        <f>Clef_répartition[[#This Row],[Code association]]&amp;"_"&amp;Clef_répartition[[#This Row],[Nom association]]</f>
        <v>ORPC Morges_Organisations régionales de protection civile Morges</v>
      </c>
      <c r="E5020">
        <f>COUNTIFS(D$2:D5020,Clef_répartition[[#This Row],[Code_Nom]],J$2:J5020,Clef_répartition[[#This Row],[Année]])</f>
        <v>2</v>
      </c>
      <c r="F5020">
        <f>IF(Clef_répartition[[#This Row],[Code_Nom]]=D5019,F5019-1,(COUNTIFS(Clef_répartition[Code_Nom],Clef_répartition[[#This Row],[Code_Nom]],Clef_répartition[Année],Clef_répartition[[#This Row],[Année]])))</f>
        <v>63</v>
      </c>
      <c r="G5020" t="str">
        <f>Clef_répartition[[#This Row],[Code_Nom]]&amp;"_"&amp;Clef_répartition[[#This Row],[Nombre]]&amp;"_"&amp;Clef_répartition[[#This Row],[Année]]</f>
        <v>ORPC Morges_Organisations régionales de protection civile Morges_2_2018</v>
      </c>
      <c r="H5020">
        <v>5851</v>
      </c>
      <c r="I5020" t="s">
        <v>4</v>
      </c>
      <c r="J5020">
        <v>2018</v>
      </c>
      <c r="K5020">
        <v>5.2522025365475842E-3</v>
      </c>
    </row>
    <row r="5021" spans="1:11" x14ac:dyDescent="0.25">
      <c r="A5021" t="s">
        <v>722</v>
      </c>
      <c r="B5021" t="s">
        <v>594</v>
      </c>
      <c r="C5021" t="s">
        <v>595</v>
      </c>
      <c r="D5021" t="str">
        <f>Clef_répartition[[#This Row],[Code association]]&amp;"_"&amp;Clef_répartition[[#This Row],[Nom association]]</f>
        <v>ORPC Morges_Organisations régionales de protection civile Morges</v>
      </c>
      <c r="E5021">
        <f>COUNTIFS(D$2:D5021,Clef_répartition[[#This Row],[Code_Nom]],J$2:J5021,Clef_répartition[[#This Row],[Année]])</f>
        <v>3</v>
      </c>
      <c r="F5021">
        <f>IF(Clef_répartition[[#This Row],[Code_Nom]]=D5020,F5020-1,(COUNTIFS(Clef_répartition[Code_Nom],Clef_répartition[[#This Row],[Code_Nom]],Clef_répartition[Année],Clef_répartition[[#This Row],[Année]])))</f>
        <v>62</v>
      </c>
      <c r="G5021" t="str">
        <f>Clef_répartition[[#This Row],[Code_Nom]]&amp;"_"&amp;Clef_répartition[[#This Row],[Nombre]]&amp;"_"&amp;Clef_répartition[[#This Row],[Année]]</f>
        <v>ORPC Morges_Organisations régionales de protection civile Morges_3_2018</v>
      </c>
      <c r="H5021">
        <v>5422</v>
      </c>
      <c r="I5021" t="s">
        <v>9</v>
      </c>
      <c r="J5021">
        <v>2018</v>
      </c>
      <c r="K5021">
        <v>3.9234194984993705E-2</v>
      </c>
    </row>
    <row r="5022" spans="1:11" x14ac:dyDescent="0.25">
      <c r="A5022" t="s">
        <v>722</v>
      </c>
      <c r="B5022" t="s">
        <v>594</v>
      </c>
      <c r="C5022" t="s">
        <v>595</v>
      </c>
      <c r="D5022" t="str">
        <f>Clef_répartition[[#This Row],[Code association]]&amp;"_"&amp;Clef_répartition[[#This Row],[Nom association]]</f>
        <v>ORPC Morges_Organisations régionales de protection civile Morges</v>
      </c>
      <c r="E5022">
        <f>COUNTIFS(D$2:D5022,Clef_répartition[[#This Row],[Code_Nom]],J$2:J5022,Clef_répartition[[#This Row],[Année]])</f>
        <v>4</v>
      </c>
      <c r="F5022">
        <f>IF(Clef_répartition[[#This Row],[Code_Nom]]=D5021,F5021-1,(COUNTIFS(Clef_répartition[Code_Nom],Clef_répartition[[#This Row],[Code_Nom]],Clef_répartition[Année],Clef_répartition[[#This Row],[Année]])))</f>
        <v>61</v>
      </c>
      <c r="G5022" t="str">
        <f>Clef_répartition[[#This Row],[Code_Nom]]&amp;"_"&amp;Clef_répartition[[#This Row],[Nombre]]&amp;"_"&amp;Clef_répartition[[#This Row],[Année]]</f>
        <v>ORPC Morges_Organisations régionales de protection civile Morges_4_2018</v>
      </c>
      <c r="H5022">
        <v>5422</v>
      </c>
      <c r="I5022" t="s">
        <v>9</v>
      </c>
      <c r="J5022">
        <v>2018</v>
      </c>
      <c r="K5022">
        <v>6.4865911511278922E-3</v>
      </c>
    </row>
    <row r="5023" spans="1:11" x14ac:dyDescent="0.25">
      <c r="A5023" t="s">
        <v>722</v>
      </c>
      <c r="B5023" t="s">
        <v>594</v>
      </c>
      <c r="C5023" t="s">
        <v>595</v>
      </c>
      <c r="D5023" t="str">
        <f>Clef_répartition[[#This Row],[Code association]]&amp;"_"&amp;Clef_répartition[[#This Row],[Nom association]]</f>
        <v>ORPC Morges_Organisations régionales de protection civile Morges</v>
      </c>
      <c r="E5023">
        <f>COUNTIFS(D$2:D5023,Clef_répartition[[#This Row],[Code_Nom]],J$2:J5023,Clef_répartition[[#This Row],[Année]])</f>
        <v>5</v>
      </c>
      <c r="F5023">
        <f>IF(Clef_répartition[[#This Row],[Code_Nom]]=D5022,F5022-1,(COUNTIFS(Clef_répartition[Code_Nom],Clef_répartition[[#This Row],[Code_Nom]],Clef_répartition[Année],Clef_répartition[[#This Row],[Année]])))</f>
        <v>60</v>
      </c>
      <c r="G5023" t="str">
        <f>Clef_répartition[[#This Row],[Code_Nom]]&amp;"_"&amp;Clef_répartition[[#This Row],[Nombre]]&amp;"_"&amp;Clef_répartition[[#This Row],[Année]]</f>
        <v>ORPC Morges_Organisations régionales de protection civile Morges_5_2018</v>
      </c>
      <c r="H5023">
        <v>5422</v>
      </c>
      <c r="I5023" t="s">
        <v>9</v>
      </c>
      <c r="J5023">
        <v>2018</v>
      </c>
      <c r="K5023">
        <v>0</v>
      </c>
    </row>
    <row r="5024" spans="1:11" x14ac:dyDescent="0.25">
      <c r="A5024" t="s">
        <v>722</v>
      </c>
      <c r="B5024" t="s">
        <v>594</v>
      </c>
      <c r="C5024" t="s">
        <v>595</v>
      </c>
      <c r="D5024" t="str">
        <f>Clef_répartition[[#This Row],[Code association]]&amp;"_"&amp;Clef_répartition[[#This Row],[Nom association]]</f>
        <v>ORPC Morges_Organisations régionales de protection civile Morges</v>
      </c>
      <c r="E5024">
        <f>COUNTIFS(D$2:D5024,Clef_répartition[[#This Row],[Code_Nom]],J$2:J5024,Clef_répartition[[#This Row],[Année]])</f>
        <v>6</v>
      </c>
      <c r="F5024">
        <f>IF(Clef_répartition[[#This Row],[Code_Nom]]=D5023,F5023-1,(COUNTIFS(Clef_répartition[Code_Nom],Clef_répartition[[#This Row],[Code_Nom]],Clef_répartition[Année],Clef_répartition[[#This Row],[Année]])))</f>
        <v>59</v>
      </c>
      <c r="G5024" t="str">
        <f>Clef_répartition[[#This Row],[Code_Nom]]&amp;"_"&amp;Clef_répartition[[#This Row],[Nombre]]&amp;"_"&amp;Clef_répartition[[#This Row],[Année]]</f>
        <v>ORPC Morges_Organisations régionales de protection civile Morges_6_2018</v>
      </c>
      <c r="H5024">
        <v>5423</v>
      </c>
      <c r="I5024" t="s">
        <v>12</v>
      </c>
      <c r="J5024">
        <v>2018</v>
      </c>
      <c r="K5024">
        <v>6.4865911511278922E-3</v>
      </c>
    </row>
    <row r="5025" spans="1:11" x14ac:dyDescent="0.25">
      <c r="A5025" t="s">
        <v>722</v>
      </c>
      <c r="B5025" t="s">
        <v>594</v>
      </c>
      <c r="C5025" t="s">
        <v>595</v>
      </c>
      <c r="D5025" t="str">
        <f>Clef_répartition[[#This Row],[Code association]]&amp;"_"&amp;Clef_répartition[[#This Row],[Nom association]]</f>
        <v>ORPC Morges_Organisations régionales de protection civile Morges</v>
      </c>
      <c r="E5025">
        <f>COUNTIFS(D$2:D5025,Clef_répartition[[#This Row],[Code_Nom]],J$2:J5025,Clef_répartition[[#This Row],[Année]])</f>
        <v>7</v>
      </c>
      <c r="F5025">
        <f>IF(Clef_répartition[[#This Row],[Code_Nom]]=D5024,F5024-1,(COUNTIFS(Clef_répartition[Code_Nom],Clef_répartition[[#This Row],[Code_Nom]],Clef_répartition[Année],Clef_répartition[[#This Row],[Année]])))</f>
        <v>58</v>
      </c>
      <c r="G5025" t="str">
        <f>Clef_répartition[[#This Row],[Code_Nom]]&amp;"_"&amp;Clef_répartition[[#This Row],[Nombre]]&amp;"_"&amp;Clef_répartition[[#This Row],[Année]]</f>
        <v>ORPC Morges_Organisations régionales de protection civile Morges_7_2018</v>
      </c>
      <c r="H5025">
        <v>5424</v>
      </c>
      <c r="I5025" t="s">
        <v>20</v>
      </c>
      <c r="J5025">
        <v>2018</v>
      </c>
      <c r="K5025">
        <v>3.715267692903475E-3</v>
      </c>
    </row>
    <row r="5026" spans="1:11" x14ac:dyDescent="0.25">
      <c r="A5026" t="s">
        <v>722</v>
      </c>
      <c r="B5026" t="s">
        <v>594</v>
      </c>
      <c r="C5026" t="s">
        <v>595</v>
      </c>
      <c r="D5026" t="str">
        <f>Clef_répartition[[#This Row],[Code association]]&amp;"_"&amp;Clef_répartition[[#This Row],[Nom association]]</f>
        <v>ORPC Morges_Organisations régionales de protection civile Morges</v>
      </c>
      <c r="E5026">
        <f>COUNTIFS(D$2:D5026,Clef_répartition[[#This Row],[Code_Nom]],J$2:J5026,Clef_répartition[[#This Row],[Année]])</f>
        <v>8</v>
      </c>
      <c r="F5026">
        <f>IF(Clef_répartition[[#This Row],[Code_Nom]]=D5025,F5025-1,(COUNTIFS(Clef_répartition[Code_Nom],Clef_répartition[[#This Row],[Code_Nom]],Clef_répartition[Année],Clef_répartition[[#This Row],[Année]])))</f>
        <v>57</v>
      </c>
      <c r="G5026" t="str">
        <f>Clef_répartition[[#This Row],[Code_Nom]]&amp;"_"&amp;Clef_répartition[[#This Row],[Nombre]]&amp;"_"&amp;Clef_répartition[[#This Row],[Année]]</f>
        <v>ORPC Morges_Organisations régionales de protection civile Morges_8_2018</v>
      </c>
      <c r="H5026">
        <v>5425</v>
      </c>
      <c r="I5026" t="s">
        <v>23</v>
      </c>
      <c r="J5026">
        <v>2018</v>
      </c>
      <c r="K5026">
        <v>1.9302449414270499E-2</v>
      </c>
    </row>
    <row r="5027" spans="1:11" x14ac:dyDescent="0.25">
      <c r="A5027" t="s">
        <v>722</v>
      </c>
      <c r="B5027" t="s">
        <v>594</v>
      </c>
      <c r="C5027" t="s">
        <v>595</v>
      </c>
      <c r="D5027" t="str">
        <f>Clef_répartition[[#This Row],[Code association]]&amp;"_"&amp;Clef_répartition[[#This Row],[Nom association]]</f>
        <v>ORPC Morges_Organisations régionales de protection civile Morges</v>
      </c>
      <c r="E5027">
        <f>COUNTIFS(D$2:D5027,Clef_répartition[[#This Row],[Code_Nom]],J$2:J5027,Clef_répartition[[#This Row],[Année]])</f>
        <v>9</v>
      </c>
      <c r="F5027">
        <f>IF(Clef_répartition[[#This Row],[Code_Nom]]=D5026,F5026-1,(COUNTIFS(Clef_répartition[Code_Nom],Clef_répartition[[#This Row],[Code_Nom]],Clef_répartition[Année],Clef_répartition[[#This Row],[Année]])))</f>
        <v>56</v>
      </c>
      <c r="G5027" t="str">
        <f>Clef_répartition[[#This Row],[Code_Nom]]&amp;"_"&amp;Clef_répartition[[#This Row],[Nombre]]&amp;"_"&amp;Clef_répartition[[#This Row],[Année]]</f>
        <v>ORPC Morges_Organisations régionales de protection civile Morges_9_2018</v>
      </c>
      <c r="H5027">
        <v>5426</v>
      </c>
      <c r="I5027" t="s">
        <v>31</v>
      </c>
      <c r="J5027">
        <v>2018</v>
      </c>
      <c r="K5027">
        <v>5.9299060896504984E-3</v>
      </c>
    </row>
    <row r="5028" spans="1:11" x14ac:dyDescent="0.25">
      <c r="A5028" t="s">
        <v>722</v>
      </c>
      <c r="B5028" t="s">
        <v>594</v>
      </c>
      <c r="C5028" t="s">
        <v>595</v>
      </c>
      <c r="D5028" t="str">
        <f>Clef_répartition[[#This Row],[Code association]]&amp;"_"&amp;Clef_répartition[[#This Row],[Nom association]]</f>
        <v>ORPC Morges_Organisations régionales de protection civile Morges</v>
      </c>
      <c r="E5028">
        <f>COUNTIFS(D$2:D5028,Clef_répartition[[#This Row],[Code_Nom]],J$2:J5028,Clef_répartition[[#This Row],[Année]])</f>
        <v>10</v>
      </c>
      <c r="F5028">
        <f>IF(Clef_répartition[[#This Row],[Code_Nom]]=D5027,F5027-1,(COUNTIFS(Clef_répartition[Code_Nom],Clef_répartition[[#This Row],[Code_Nom]],Clef_répartition[Année],Clef_répartition[[#This Row],[Année]])))</f>
        <v>55</v>
      </c>
      <c r="G5028" t="str">
        <f>Clef_répartition[[#This Row],[Code_Nom]]&amp;"_"&amp;Clef_répartition[[#This Row],[Nombre]]&amp;"_"&amp;Clef_répartition[[#This Row],[Année]]</f>
        <v>ORPC Morges_Organisations régionales de protection civile Morges_10_2018</v>
      </c>
      <c r="H5028">
        <v>5622</v>
      </c>
      <c r="I5028" t="s">
        <v>36</v>
      </c>
      <c r="J5028">
        <v>2018</v>
      </c>
      <c r="K5028">
        <v>6.6318133410785164E-3</v>
      </c>
    </row>
    <row r="5029" spans="1:11" x14ac:dyDescent="0.25">
      <c r="A5029" t="s">
        <v>722</v>
      </c>
      <c r="B5029" t="s">
        <v>594</v>
      </c>
      <c r="C5029" t="s">
        <v>595</v>
      </c>
      <c r="D5029" t="str">
        <f>Clef_répartition[[#This Row],[Code association]]&amp;"_"&amp;Clef_répartition[[#This Row],[Nom association]]</f>
        <v>ORPC Morges_Organisations régionales de protection civile Morges</v>
      </c>
      <c r="E5029">
        <f>COUNTIFS(D$2:D5029,Clef_répartition[[#This Row],[Code_Nom]],J$2:J5029,Clef_répartition[[#This Row],[Année]])</f>
        <v>11</v>
      </c>
      <c r="F5029">
        <f>IF(Clef_répartition[[#This Row],[Code_Nom]]=D5028,F5028-1,(COUNTIFS(Clef_répartition[Code_Nom],Clef_répartition[[#This Row],[Code_Nom]],Clef_répartition[Année],Clef_répartition[[#This Row],[Année]])))</f>
        <v>54</v>
      </c>
      <c r="G5029" t="str">
        <f>Clef_répartition[[#This Row],[Code_Nom]]&amp;"_"&amp;Clef_répartition[[#This Row],[Nombre]]&amp;"_"&amp;Clef_répartition[[#This Row],[Année]]</f>
        <v>ORPC Morges_Organisations régionales de protection civile Morges_11_2018</v>
      </c>
      <c r="H5029">
        <v>5623</v>
      </c>
      <c r="I5029" t="s">
        <v>39</v>
      </c>
      <c r="J5029">
        <v>2018</v>
      </c>
      <c r="K5029">
        <v>7.8662019556588244E-3</v>
      </c>
    </row>
    <row r="5030" spans="1:11" x14ac:dyDescent="0.25">
      <c r="A5030" t="s">
        <v>722</v>
      </c>
      <c r="B5030" t="s">
        <v>594</v>
      </c>
      <c r="C5030" t="s">
        <v>595</v>
      </c>
      <c r="D5030" t="str">
        <f>Clef_répartition[[#This Row],[Code association]]&amp;"_"&amp;Clef_répartition[[#This Row],[Nom association]]</f>
        <v>ORPC Morges_Organisations régionales de protection civile Morges</v>
      </c>
      <c r="E5030">
        <f>COUNTIFS(D$2:D5030,Clef_répartition[[#This Row],[Code_Nom]],J$2:J5030,Clef_répartition[[#This Row],[Année]])</f>
        <v>12</v>
      </c>
      <c r="F5030">
        <f>IF(Clef_répartition[[#This Row],[Code_Nom]]=D5029,F5029-1,(COUNTIFS(Clef_répartition[Code_Nom],Clef_répartition[[#This Row],[Code_Nom]],Clef_répartition[Année],Clef_répartition[[#This Row],[Année]])))</f>
        <v>53</v>
      </c>
      <c r="G5030" t="str">
        <f>Clef_répartition[[#This Row],[Code_Nom]]&amp;"_"&amp;Clef_répartition[[#This Row],[Nombre]]&amp;"_"&amp;Clef_répartition[[#This Row],[Année]]</f>
        <v>ORPC Morges_Organisations régionales de protection civile Morges_12_2018</v>
      </c>
      <c r="H5030">
        <v>5475</v>
      </c>
      <c r="I5030" t="s">
        <v>55</v>
      </c>
      <c r="J5030">
        <v>2018</v>
      </c>
      <c r="K5030">
        <v>1.7184625810823897E-3</v>
      </c>
    </row>
    <row r="5031" spans="1:11" x14ac:dyDescent="0.25">
      <c r="A5031" t="s">
        <v>722</v>
      </c>
      <c r="B5031" t="s">
        <v>594</v>
      </c>
      <c r="C5031" t="s">
        <v>595</v>
      </c>
      <c r="D5031" t="str">
        <f>Clef_répartition[[#This Row],[Code association]]&amp;"_"&amp;Clef_répartition[[#This Row],[Nom association]]</f>
        <v>ORPC Morges_Organisations régionales de protection civile Morges</v>
      </c>
      <c r="E5031">
        <f>COUNTIFS(D$2:D5031,Clef_répartition[[#This Row],[Code_Nom]],J$2:J5031,Clef_répartition[[#This Row],[Année]])</f>
        <v>13</v>
      </c>
      <c r="F5031">
        <f>IF(Clef_répartition[[#This Row],[Code_Nom]]=D5030,F5030-1,(COUNTIFS(Clef_répartition[Code_Nom],Clef_répartition[[#This Row],[Code_Nom]],Clef_répartition[Année],Clef_répartition[[#This Row],[Année]])))</f>
        <v>52</v>
      </c>
      <c r="G5031" t="str">
        <f>Clef_répartition[[#This Row],[Code_Nom]]&amp;"_"&amp;Clef_répartition[[#This Row],[Nombre]]&amp;"_"&amp;Clef_répartition[[#This Row],[Année]]</f>
        <v>ORPC Morges_Organisations régionales de protection civile Morges_13_2018</v>
      </c>
      <c r="H5031">
        <v>5476</v>
      </c>
      <c r="I5031" t="s">
        <v>64</v>
      </c>
      <c r="J5031">
        <v>2018</v>
      </c>
      <c r="K5031">
        <v>3.7999806370413399E-3</v>
      </c>
    </row>
    <row r="5032" spans="1:11" x14ac:dyDescent="0.25">
      <c r="A5032" t="s">
        <v>722</v>
      </c>
      <c r="B5032" t="s">
        <v>594</v>
      </c>
      <c r="C5032" t="s">
        <v>595</v>
      </c>
      <c r="D5032" t="str">
        <f>Clef_répartition[[#This Row],[Code association]]&amp;"_"&amp;Clef_répartition[[#This Row],[Nom association]]</f>
        <v>ORPC Morges_Organisations régionales de protection civile Morges</v>
      </c>
      <c r="E5032">
        <f>COUNTIFS(D$2:D5032,Clef_répartition[[#This Row],[Code_Nom]],J$2:J5032,Clef_répartition[[#This Row],[Année]])</f>
        <v>14</v>
      </c>
      <c r="F5032">
        <f>IF(Clef_répartition[[#This Row],[Code_Nom]]=D5031,F5031-1,(COUNTIFS(Clef_répartition[Code_Nom],Clef_répartition[[#This Row],[Code_Nom]],Clef_répartition[Année],Clef_répartition[[#This Row],[Année]])))</f>
        <v>51</v>
      </c>
      <c r="G5032" t="str">
        <f>Clef_répartition[[#This Row],[Code_Nom]]&amp;"_"&amp;Clef_répartition[[#This Row],[Nombre]]&amp;"_"&amp;Clef_répartition[[#This Row],[Année]]</f>
        <v>ORPC Morges_Organisations régionales de protection civile Morges_14_2018</v>
      </c>
      <c r="H5032">
        <v>5628</v>
      </c>
      <c r="I5032" t="s">
        <v>67</v>
      </c>
      <c r="J5032">
        <v>2018</v>
      </c>
      <c r="K5032">
        <v>4.3324620001936294E-3</v>
      </c>
    </row>
    <row r="5033" spans="1:11" x14ac:dyDescent="0.25">
      <c r="A5033" t="s">
        <v>722</v>
      </c>
      <c r="B5033" t="s">
        <v>594</v>
      </c>
      <c r="C5033" t="s">
        <v>595</v>
      </c>
      <c r="D5033" t="str">
        <f>Clef_répartition[[#This Row],[Code association]]&amp;"_"&amp;Clef_répartition[[#This Row],[Nom association]]</f>
        <v>ORPC Morges_Organisations régionales de protection civile Morges</v>
      </c>
      <c r="E5033">
        <f>COUNTIFS(D$2:D5033,Clef_répartition[[#This Row],[Code_Nom]],J$2:J5033,Clef_répartition[[#This Row],[Année]])</f>
        <v>15</v>
      </c>
      <c r="F5033">
        <f>IF(Clef_répartition[[#This Row],[Code_Nom]]=D5032,F5032-1,(COUNTIFS(Clef_répartition[Code_Nom],Clef_répartition[[#This Row],[Code_Nom]],Clef_répartition[Année],Clef_répartition[[#This Row],[Année]])))</f>
        <v>50</v>
      </c>
      <c r="G5033" t="str">
        <f>Clef_répartition[[#This Row],[Code_Nom]]&amp;"_"&amp;Clef_répartition[[#This Row],[Nombre]]&amp;"_"&amp;Clef_répartition[[#This Row],[Année]]</f>
        <v>ORPC Morges_Organisations régionales de protection civile Morges_15_2018</v>
      </c>
      <c r="H5033">
        <v>5629</v>
      </c>
      <c r="I5033" t="s">
        <v>68</v>
      </c>
      <c r="J5033">
        <v>2018</v>
      </c>
      <c r="K5033">
        <v>2.299351340884887E-3</v>
      </c>
    </row>
    <row r="5034" spans="1:11" x14ac:dyDescent="0.25">
      <c r="A5034" t="s">
        <v>722</v>
      </c>
      <c r="B5034" t="s">
        <v>594</v>
      </c>
      <c r="C5034" t="s">
        <v>595</v>
      </c>
      <c r="D5034" t="str">
        <f>Clef_répartition[[#This Row],[Code association]]&amp;"_"&amp;Clef_répartition[[#This Row],[Nom association]]</f>
        <v>ORPC Morges_Organisations régionales de protection civile Morges</v>
      </c>
      <c r="E5034">
        <f>COUNTIFS(D$2:D5034,Clef_répartition[[#This Row],[Code_Nom]],J$2:J5034,Clef_répartition[[#This Row],[Année]])</f>
        <v>16</v>
      </c>
      <c r="F5034">
        <f>IF(Clef_répartition[[#This Row],[Code_Nom]]=D5033,F5033-1,(COUNTIFS(Clef_répartition[Code_Nom],Clef_répartition[[#This Row],[Code_Nom]],Clef_répartition[Année],Clef_répartition[[#This Row],[Année]])))</f>
        <v>49</v>
      </c>
      <c r="G5034" t="str">
        <f>Clef_répartition[[#This Row],[Code_Nom]]&amp;"_"&amp;Clef_répartition[[#This Row],[Nombre]]&amp;"_"&amp;Clef_répartition[[#This Row],[Année]]</f>
        <v>ORPC Morges_Organisations régionales de protection civile Morges_16_2018</v>
      </c>
      <c r="H5034">
        <v>5477</v>
      </c>
      <c r="I5034" t="s">
        <v>79</v>
      </c>
      <c r="J5034">
        <v>2018</v>
      </c>
      <c r="K5034">
        <v>4.684625810823894E-2</v>
      </c>
    </row>
    <row r="5035" spans="1:11" x14ac:dyDescent="0.25">
      <c r="A5035" t="s">
        <v>722</v>
      </c>
      <c r="B5035" t="s">
        <v>594</v>
      </c>
      <c r="C5035" t="s">
        <v>595</v>
      </c>
      <c r="D5035" t="str">
        <f>Clef_répartition[[#This Row],[Code association]]&amp;"_"&amp;Clef_répartition[[#This Row],[Nom association]]</f>
        <v>ORPC Morges_Organisations régionales de protection civile Morges</v>
      </c>
      <c r="E5035">
        <f>COUNTIFS(D$2:D5035,Clef_répartition[[#This Row],[Code_Nom]],J$2:J5035,Clef_répartition[[#This Row],[Année]])</f>
        <v>17</v>
      </c>
      <c r="F5035">
        <f>IF(Clef_répartition[[#This Row],[Code_Nom]]=D5034,F5034-1,(COUNTIFS(Clef_répartition[Code_Nom],Clef_répartition[[#This Row],[Code_Nom]],Clef_répartition[Année],Clef_répartition[[#This Row],[Année]])))</f>
        <v>48</v>
      </c>
      <c r="G5035" t="str">
        <f>Clef_répartition[[#This Row],[Code_Nom]]&amp;"_"&amp;Clef_répartition[[#This Row],[Nombre]]&amp;"_"&amp;Clef_répartition[[#This Row],[Année]]</f>
        <v>ORPC Morges_Organisations régionales de protection civile Morges_17_2018</v>
      </c>
      <c r="H5035">
        <v>5479</v>
      </c>
      <c r="I5035" t="s">
        <v>85</v>
      </c>
      <c r="J5035">
        <v>2018</v>
      </c>
      <c r="K5035">
        <v>5.7967857488624265E-3</v>
      </c>
    </row>
    <row r="5036" spans="1:11" x14ac:dyDescent="0.25">
      <c r="A5036" t="s">
        <v>722</v>
      </c>
      <c r="B5036" t="s">
        <v>594</v>
      </c>
      <c r="C5036" t="s">
        <v>595</v>
      </c>
      <c r="D5036" t="str">
        <f>Clef_répartition[[#This Row],[Code association]]&amp;"_"&amp;Clef_répartition[[#This Row],[Nom association]]</f>
        <v>ORPC Morges_Organisations régionales de protection civile Morges</v>
      </c>
      <c r="E5036">
        <f>COUNTIFS(D$2:D5036,Clef_répartition[[#This Row],[Code_Nom]],J$2:J5036,Clef_répartition[[#This Row],[Année]])</f>
        <v>18</v>
      </c>
      <c r="F5036">
        <f>IF(Clef_répartition[[#This Row],[Code_Nom]]=D5035,F5035-1,(COUNTIFS(Clef_répartition[Code_Nom],Clef_répartition[[#This Row],[Code_Nom]],Clef_répartition[Année],Clef_répartition[[#This Row],[Année]])))</f>
        <v>47</v>
      </c>
      <c r="G5036" t="str">
        <f>Clef_répartition[[#This Row],[Code_Nom]]&amp;"_"&amp;Clef_répartition[[#This Row],[Nombre]]&amp;"_"&amp;Clef_répartition[[#This Row],[Année]]</f>
        <v>ORPC Morges_Organisations régionales de protection civile Morges_18_2018</v>
      </c>
      <c r="H5036">
        <v>5631</v>
      </c>
      <c r="I5036" t="s">
        <v>92</v>
      </c>
      <c r="J5036">
        <v>2018</v>
      </c>
      <c r="K5036">
        <v>9.0400813244263731E-3</v>
      </c>
    </row>
    <row r="5037" spans="1:11" x14ac:dyDescent="0.25">
      <c r="A5037" t="s">
        <v>722</v>
      </c>
      <c r="B5037" t="s">
        <v>594</v>
      </c>
      <c r="C5037" t="s">
        <v>595</v>
      </c>
      <c r="D5037" t="str">
        <f>Clef_répartition[[#This Row],[Code association]]&amp;"_"&amp;Clef_répartition[[#This Row],[Nom association]]</f>
        <v>ORPC Morges_Organisations régionales de protection civile Morges</v>
      </c>
      <c r="E5037">
        <f>COUNTIFS(D$2:D5037,Clef_répartition[[#This Row],[Code_Nom]],J$2:J5037,Clef_répartition[[#This Row],[Année]])</f>
        <v>19</v>
      </c>
      <c r="F5037">
        <f>IF(Clef_répartition[[#This Row],[Code_Nom]]=D5036,F5036-1,(COUNTIFS(Clef_répartition[Code_Nom],Clef_répartition[[#This Row],[Code_Nom]],Clef_répartition[Année],Clef_répartition[[#This Row],[Année]])))</f>
        <v>46</v>
      </c>
      <c r="G5037" t="str">
        <f>Clef_répartition[[#This Row],[Code_Nom]]&amp;"_"&amp;Clef_répartition[[#This Row],[Nombre]]&amp;"_"&amp;Clef_répartition[[#This Row],[Année]]</f>
        <v>ORPC Morges_Organisations régionales de protection civile Morges_19_2018</v>
      </c>
      <c r="H5037">
        <v>5632</v>
      </c>
      <c r="I5037" t="s">
        <v>93</v>
      </c>
      <c r="J5037">
        <v>2018</v>
      </c>
      <c r="K5037">
        <v>1.9483977151708781E-2</v>
      </c>
    </row>
    <row r="5038" spans="1:11" x14ac:dyDescent="0.25">
      <c r="A5038" t="s">
        <v>722</v>
      </c>
      <c r="B5038" t="s">
        <v>594</v>
      </c>
      <c r="C5038" t="s">
        <v>595</v>
      </c>
      <c r="D5038" t="str">
        <f>Clef_répartition[[#This Row],[Code association]]&amp;"_"&amp;Clef_répartition[[#This Row],[Nom association]]</f>
        <v>ORPC Morges_Organisations régionales de protection civile Morges</v>
      </c>
      <c r="E5038">
        <f>COUNTIFS(D$2:D5038,Clef_répartition[[#This Row],[Code_Nom]],J$2:J5038,Clef_répartition[[#This Row],[Année]])</f>
        <v>20</v>
      </c>
      <c r="F5038">
        <f>IF(Clef_répartition[[#This Row],[Code_Nom]]=D5037,F5037-1,(COUNTIFS(Clef_répartition[Code_Nom],Clef_répartition[[#This Row],[Code_Nom]],Clef_répartition[Année],Clef_répartition[[#This Row],[Année]])))</f>
        <v>45</v>
      </c>
      <c r="G5038" t="str">
        <f>Clef_répartition[[#This Row],[Code_Nom]]&amp;"_"&amp;Clef_répartition[[#This Row],[Nombre]]&amp;"_"&amp;Clef_répartition[[#This Row],[Année]]</f>
        <v>ORPC Morges_Organisations régionales de protection civile Morges_20_2018</v>
      </c>
      <c r="H5038">
        <v>5481</v>
      </c>
      <c r="I5038" t="s">
        <v>94</v>
      </c>
      <c r="J5038">
        <v>2018</v>
      </c>
      <c r="K5038">
        <v>2.6987123632491047E-3</v>
      </c>
    </row>
    <row r="5039" spans="1:11" x14ac:dyDescent="0.25">
      <c r="A5039" t="s">
        <v>722</v>
      </c>
      <c r="B5039" t="s">
        <v>594</v>
      </c>
      <c r="C5039" t="s">
        <v>595</v>
      </c>
      <c r="D5039" t="str">
        <f>Clef_répartition[[#This Row],[Code association]]&amp;"_"&amp;Clef_répartition[[#This Row],[Nom association]]</f>
        <v>ORPC Morges_Organisations régionales de protection civile Morges</v>
      </c>
      <c r="E5039">
        <f>COUNTIFS(D$2:D5039,Clef_répartition[[#This Row],[Code_Nom]],J$2:J5039,Clef_répartition[[#This Row],[Année]])</f>
        <v>21</v>
      </c>
      <c r="F5039">
        <f>IF(Clef_répartition[[#This Row],[Code_Nom]]=D5038,F5038-1,(COUNTIFS(Clef_répartition[Code_Nom],Clef_répartition[[#This Row],[Code_Nom]],Clef_répartition[Année],Clef_répartition[[#This Row],[Année]])))</f>
        <v>44</v>
      </c>
      <c r="G5039" t="str">
        <f>Clef_répartition[[#This Row],[Code_Nom]]&amp;"_"&amp;Clef_répartition[[#This Row],[Nombre]]&amp;"_"&amp;Clef_répartition[[#This Row],[Année]]</f>
        <v>ORPC Morges_Organisations régionales de protection civile Morges_21_2018</v>
      </c>
      <c r="H5039">
        <v>5633</v>
      </c>
      <c r="I5039" t="s">
        <v>100</v>
      </c>
      <c r="J5039">
        <v>2018</v>
      </c>
      <c r="K5039">
        <v>3.3752057314357632E-2</v>
      </c>
    </row>
    <row r="5040" spans="1:11" x14ac:dyDescent="0.25">
      <c r="A5040" t="s">
        <v>722</v>
      </c>
      <c r="B5040" t="s">
        <v>594</v>
      </c>
      <c r="C5040" t="s">
        <v>595</v>
      </c>
      <c r="D5040" t="str">
        <f>Clef_répartition[[#This Row],[Code association]]&amp;"_"&amp;Clef_répartition[[#This Row],[Nom association]]</f>
        <v>ORPC Morges_Organisations régionales de protection civile Morges</v>
      </c>
      <c r="E5040">
        <f>COUNTIFS(D$2:D5040,Clef_répartition[[#This Row],[Code_Nom]],J$2:J5040,Clef_répartition[[#This Row],[Année]])</f>
        <v>22</v>
      </c>
      <c r="F5040">
        <f>IF(Clef_répartition[[#This Row],[Code_Nom]]=D5039,F5039-1,(COUNTIFS(Clef_répartition[Code_Nom],Clef_répartition[[#This Row],[Code_Nom]],Clef_répartition[Année],Clef_répartition[[#This Row],[Année]])))</f>
        <v>43</v>
      </c>
      <c r="G5040" t="str">
        <f>Clef_répartition[[#This Row],[Code_Nom]]&amp;"_"&amp;Clef_répartition[[#This Row],[Nombre]]&amp;"_"&amp;Clef_répartition[[#This Row],[Année]]</f>
        <v>ORPC Morges_Organisations régionales de protection civile Morges_22_2018</v>
      </c>
      <c r="H5040">
        <v>5634</v>
      </c>
      <c r="I5040" t="s">
        <v>101</v>
      </c>
      <c r="J5040">
        <v>2018</v>
      </c>
      <c r="K5040">
        <v>3.6910639945783717E-2</v>
      </c>
    </row>
    <row r="5041" spans="1:11" x14ac:dyDescent="0.25">
      <c r="A5041" t="s">
        <v>722</v>
      </c>
      <c r="B5041" t="s">
        <v>594</v>
      </c>
      <c r="C5041" t="s">
        <v>595</v>
      </c>
      <c r="D5041" t="str">
        <f>Clef_répartition[[#This Row],[Code association]]&amp;"_"&amp;Clef_répartition[[#This Row],[Nom association]]</f>
        <v>ORPC Morges_Organisations régionales de protection civile Morges</v>
      </c>
      <c r="E5041">
        <f>COUNTIFS(D$2:D5041,Clef_répartition[[#This Row],[Code_Nom]],J$2:J5041,Clef_répartition[[#This Row],[Année]])</f>
        <v>23</v>
      </c>
      <c r="F5041">
        <f>IF(Clef_répartition[[#This Row],[Code_Nom]]=D5040,F5040-1,(COUNTIFS(Clef_répartition[Code_Nom],Clef_répartition[[#This Row],[Code_Nom]],Clef_répartition[Année],Clef_répartition[[#This Row],[Année]])))</f>
        <v>42</v>
      </c>
      <c r="G5041" t="str">
        <f>Clef_répartition[[#This Row],[Code_Nom]]&amp;"_"&amp;Clef_répartition[[#This Row],[Nombre]]&amp;"_"&amp;Clef_répartition[[#This Row],[Année]]</f>
        <v>ORPC Morges_Organisations régionales de protection civile Morges_23_2018</v>
      </c>
      <c r="H5041">
        <v>5482</v>
      </c>
      <c r="I5041" t="s">
        <v>102</v>
      </c>
      <c r="J5041">
        <v>2018</v>
      </c>
      <c r="K5041">
        <v>1.4655339335850516E-2</v>
      </c>
    </row>
    <row r="5042" spans="1:11" x14ac:dyDescent="0.25">
      <c r="A5042" t="s">
        <v>722</v>
      </c>
      <c r="B5042" t="s">
        <v>594</v>
      </c>
      <c r="C5042" t="s">
        <v>595</v>
      </c>
      <c r="D5042" t="str">
        <f>Clef_répartition[[#This Row],[Code association]]&amp;"_"&amp;Clef_répartition[[#This Row],[Nom association]]</f>
        <v>ORPC Morges_Organisations régionales de protection civile Morges</v>
      </c>
      <c r="E5042">
        <f>COUNTIFS(D$2:D5042,Clef_répartition[[#This Row],[Code_Nom]],J$2:J5042,Clef_répartition[[#This Row],[Année]])</f>
        <v>24</v>
      </c>
      <c r="F5042">
        <f>IF(Clef_répartition[[#This Row],[Code_Nom]]=D5041,F5041-1,(COUNTIFS(Clef_répartition[Code_Nom],Clef_répartition[[#This Row],[Code_Nom]],Clef_répartition[Année],Clef_répartition[[#This Row],[Année]])))</f>
        <v>41</v>
      </c>
      <c r="G5042" t="str">
        <f>Clef_répartition[[#This Row],[Code_Nom]]&amp;"_"&amp;Clef_répartition[[#This Row],[Nombre]]&amp;"_"&amp;Clef_répartition[[#This Row],[Année]]</f>
        <v>ORPC Morges_Organisations régionales de protection civile Morges_24_2018</v>
      </c>
      <c r="H5042">
        <v>5636</v>
      </c>
      <c r="I5042" t="s">
        <v>109</v>
      </c>
      <c r="J5042">
        <v>2018</v>
      </c>
      <c r="K5042">
        <v>3.515587181721367E-2</v>
      </c>
    </row>
    <row r="5043" spans="1:11" x14ac:dyDescent="0.25">
      <c r="A5043" t="s">
        <v>722</v>
      </c>
      <c r="B5043" t="s">
        <v>594</v>
      </c>
      <c r="C5043" t="s">
        <v>595</v>
      </c>
      <c r="D5043" t="str">
        <f>Clef_répartition[[#This Row],[Code association]]&amp;"_"&amp;Clef_répartition[[#This Row],[Nom association]]</f>
        <v>ORPC Morges_Organisations régionales de protection civile Morges</v>
      </c>
      <c r="E5043">
        <f>COUNTIFS(D$2:D5043,Clef_répartition[[#This Row],[Code_Nom]],J$2:J5043,Clef_répartition[[#This Row],[Année]])</f>
        <v>25</v>
      </c>
      <c r="F5043">
        <f>IF(Clef_répartition[[#This Row],[Code_Nom]]=D5042,F5042-1,(COUNTIFS(Clef_répartition[Code_Nom],Clef_répartition[[#This Row],[Code_Nom]],Clef_répartition[Année],Clef_répartition[[#This Row],[Année]])))</f>
        <v>40</v>
      </c>
      <c r="G5043" t="str">
        <f>Clef_répartition[[#This Row],[Code_Nom]]&amp;"_"&amp;Clef_répartition[[#This Row],[Nombre]]&amp;"_"&amp;Clef_répartition[[#This Row],[Année]]</f>
        <v>ORPC Morges_Organisations régionales de protection civile Morges_25_2018</v>
      </c>
      <c r="H5043">
        <v>5427</v>
      </c>
      <c r="I5043" t="s">
        <v>112</v>
      </c>
      <c r="J5043">
        <v>2018</v>
      </c>
      <c r="K5043">
        <v>1.0407590279794751E-2</v>
      </c>
    </row>
    <row r="5044" spans="1:11" x14ac:dyDescent="0.25">
      <c r="A5044" t="s">
        <v>722</v>
      </c>
      <c r="B5044" t="s">
        <v>594</v>
      </c>
      <c r="C5044" t="s">
        <v>595</v>
      </c>
      <c r="D5044" t="str">
        <f>Clef_répartition[[#This Row],[Code association]]&amp;"_"&amp;Clef_répartition[[#This Row],[Nom association]]</f>
        <v>ORPC Morges_Organisations régionales de protection civile Morges</v>
      </c>
      <c r="E5044">
        <f>COUNTIFS(D$2:D5044,Clef_répartition[[#This Row],[Code_Nom]],J$2:J5044,Clef_répartition[[#This Row],[Année]])</f>
        <v>26</v>
      </c>
      <c r="F5044">
        <f>IF(Clef_répartition[[#This Row],[Code_Nom]]=D5043,F5043-1,(COUNTIFS(Clef_répartition[Code_Nom],Clef_répartition[[#This Row],[Code_Nom]],Clef_répartition[Année],Clef_répartition[[#This Row],[Année]])))</f>
        <v>39</v>
      </c>
      <c r="G5044" t="str">
        <f>Clef_répartition[[#This Row],[Code_Nom]]&amp;"_"&amp;Clef_répartition[[#This Row],[Nombre]]&amp;"_"&amp;Clef_répartition[[#This Row],[Année]]</f>
        <v>ORPC Morges_Organisations régionales de protection civile Morges_26_2018</v>
      </c>
      <c r="H5044">
        <v>5483</v>
      </c>
      <c r="I5044" t="s">
        <v>113</v>
      </c>
      <c r="J5044">
        <v>2018</v>
      </c>
      <c r="K5044">
        <v>3.7515732403911321E-3</v>
      </c>
    </row>
    <row r="5045" spans="1:11" x14ac:dyDescent="0.25">
      <c r="A5045" t="s">
        <v>722</v>
      </c>
      <c r="B5045" t="s">
        <v>594</v>
      </c>
      <c r="C5045" t="s">
        <v>595</v>
      </c>
      <c r="D5045" t="str">
        <f>Clef_répartition[[#This Row],[Code association]]&amp;"_"&amp;Clef_répartition[[#This Row],[Nom association]]</f>
        <v>ORPC Morges_Organisations régionales de protection civile Morges</v>
      </c>
      <c r="E5045">
        <f>COUNTIFS(D$2:D5045,Clef_répartition[[#This Row],[Code_Nom]],J$2:J5045,Clef_répartition[[#This Row],[Année]])</f>
        <v>27</v>
      </c>
      <c r="F5045">
        <f>IF(Clef_répartition[[#This Row],[Code_Nom]]=D5044,F5044-1,(COUNTIFS(Clef_répartition[Code_Nom],Clef_répartition[[#This Row],[Code_Nom]],Clef_répartition[Année],Clef_répartition[[#This Row],[Année]])))</f>
        <v>38</v>
      </c>
      <c r="G5045" t="str">
        <f>Clef_répartition[[#This Row],[Code_Nom]]&amp;"_"&amp;Clef_répartition[[#This Row],[Nombre]]&amp;"_"&amp;Clef_répartition[[#This Row],[Année]]</f>
        <v>ORPC Morges_Organisations régionales de protection civile Morges_27_2018</v>
      </c>
      <c r="H5045">
        <v>5428</v>
      </c>
      <c r="I5045" t="s">
        <v>123</v>
      </c>
      <c r="J5045">
        <v>2018</v>
      </c>
      <c r="K5045">
        <v>2.6454642269338757E-2</v>
      </c>
    </row>
    <row r="5046" spans="1:11" x14ac:dyDescent="0.25">
      <c r="A5046" t="s">
        <v>722</v>
      </c>
      <c r="B5046" t="s">
        <v>594</v>
      </c>
      <c r="C5046" t="s">
        <v>595</v>
      </c>
      <c r="D5046" t="str">
        <f>Clef_répartition[[#This Row],[Code association]]&amp;"_"&amp;Clef_répartition[[#This Row],[Nom association]]</f>
        <v>ORPC Morges_Organisations régionales de protection civile Morges</v>
      </c>
      <c r="E5046">
        <f>COUNTIFS(D$2:D5046,Clef_répartition[[#This Row],[Code_Nom]],J$2:J5046,Clef_répartition[[#This Row],[Année]])</f>
        <v>28</v>
      </c>
      <c r="F5046">
        <f>IF(Clef_répartition[[#This Row],[Code_Nom]]=D5045,F5045-1,(COUNTIFS(Clef_répartition[Code_Nom],Clef_répartition[[#This Row],[Code_Nom]],Clef_répartition[Année],Clef_répartition[[#This Row],[Année]])))</f>
        <v>37</v>
      </c>
      <c r="G5046" t="str">
        <f>Clef_répartition[[#This Row],[Code_Nom]]&amp;"_"&amp;Clef_répartition[[#This Row],[Nombre]]&amp;"_"&amp;Clef_répartition[[#This Row],[Année]]</f>
        <v>ORPC Morges_Organisations régionales de protection civile Morges_28_2018</v>
      </c>
      <c r="H5046">
        <v>5484</v>
      </c>
      <c r="I5046" t="s">
        <v>127</v>
      </c>
      <c r="J5046">
        <v>2018</v>
      </c>
      <c r="K5046">
        <v>1.1363636363636364E-2</v>
      </c>
    </row>
    <row r="5047" spans="1:11" x14ac:dyDescent="0.25">
      <c r="A5047" t="s">
        <v>722</v>
      </c>
      <c r="B5047" t="s">
        <v>594</v>
      </c>
      <c r="C5047" t="s">
        <v>595</v>
      </c>
      <c r="D5047" t="str">
        <f>Clef_répartition[[#This Row],[Code association]]&amp;"_"&amp;Clef_répartition[[#This Row],[Nom association]]</f>
        <v>ORPC Morges_Organisations régionales de protection civile Morges</v>
      </c>
      <c r="E5047">
        <f>COUNTIFS(D$2:D5047,Clef_répartition[[#This Row],[Code_Nom]],J$2:J5047,Clef_répartition[[#This Row],[Année]])</f>
        <v>29</v>
      </c>
      <c r="F5047">
        <f>IF(Clef_répartition[[#This Row],[Code_Nom]]=D5046,F5046-1,(COUNTIFS(Clef_répartition[Code_Nom],Clef_répartition[[#This Row],[Code_Nom]],Clef_répartition[Année],Clef_répartition[[#This Row],[Année]])))</f>
        <v>36</v>
      </c>
      <c r="G5047" t="str">
        <f>Clef_répartition[[#This Row],[Code_Nom]]&amp;"_"&amp;Clef_répartition[[#This Row],[Nombre]]&amp;"_"&amp;Clef_répartition[[#This Row],[Année]]</f>
        <v>ORPC Morges_Organisations régionales de protection civile Morges_29_2018</v>
      </c>
      <c r="H5047">
        <v>5485</v>
      </c>
      <c r="I5047" t="s">
        <v>129</v>
      </c>
      <c r="J5047">
        <v>2018</v>
      </c>
      <c r="K5047">
        <v>4.8165359666957107E-3</v>
      </c>
    </row>
    <row r="5048" spans="1:11" x14ac:dyDescent="0.25">
      <c r="A5048" t="s">
        <v>722</v>
      </c>
      <c r="B5048" t="s">
        <v>594</v>
      </c>
      <c r="C5048" t="s">
        <v>595</v>
      </c>
      <c r="D5048" t="str">
        <f>Clef_répartition[[#This Row],[Code association]]&amp;"_"&amp;Clef_répartition[[#This Row],[Nom association]]</f>
        <v>ORPC Morges_Organisations régionales de protection civile Morges</v>
      </c>
      <c r="E5048">
        <f>COUNTIFS(D$2:D5048,Clef_répartition[[#This Row],[Code_Nom]],J$2:J5048,Clef_répartition[[#This Row],[Année]])</f>
        <v>30</v>
      </c>
      <c r="F5048">
        <f>IF(Clef_répartition[[#This Row],[Code_Nom]]=D5047,F5047-1,(COUNTIFS(Clef_répartition[Code_Nom],Clef_répartition[[#This Row],[Code_Nom]],Clef_répartition[Année],Clef_répartition[[#This Row],[Année]])))</f>
        <v>35</v>
      </c>
      <c r="G5048" t="str">
        <f>Clef_répartition[[#This Row],[Code_Nom]]&amp;"_"&amp;Clef_répartition[[#This Row],[Nombre]]&amp;"_"&amp;Clef_répartition[[#This Row],[Année]]</f>
        <v>ORPC Morges_Organisations régionales de protection civile Morges_30_2018</v>
      </c>
      <c r="H5048">
        <v>5656</v>
      </c>
      <c r="I5048" t="s">
        <v>135</v>
      </c>
      <c r="J5048">
        <v>2018</v>
      </c>
      <c r="K5048">
        <v>1.7777616419788943E-2</v>
      </c>
    </row>
    <row r="5049" spans="1:11" x14ac:dyDescent="0.25">
      <c r="A5049" t="s">
        <v>722</v>
      </c>
      <c r="B5049" t="s">
        <v>594</v>
      </c>
      <c r="C5049" t="s">
        <v>595</v>
      </c>
      <c r="D5049" t="str">
        <f>Clef_répartition[[#This Row],[Code association]]&amp;"_"&amp;Clef_répartition[[#This Row],[Nom association]]</f>
        <v>ORPC Morges_Organisations régionales de protection civile Morges</v>
      </c>
      <c r="E5049">
        <f>COUNTIFS(D$2:D5049,Clef_répartition[[#This Row],[Code_Nom]],J$2:J5049,Clef_répartition[[#This Row],[Année]])</f>
        <v>31</v>
      </c>
      <c r="F5049">
        <f>IF(Clef_répartition[[#This Row],[Code_Nom]]=D5048,F5048-1,(COUNTIFS(Clef_répartition[Code_Nom],Clef_répartition[[#This Row],[Code_Nom]],Clef_répartition[Année],Clef_répartition[[#This Row],[Année]])))</f>
        <v>34</v>
      </c>
      <c r="G5049" t="str">
        <f>Clef_répartition[[#This Row],[Code_Nom]]&amp;"_"&amp;Clef_répartition[[#This Row],[Nombre]]&amp;"_"&amp;Clef_répartition[[#This Row],[Année]]</f>
        <v>ORPC Morges_Organisations régionales de protection civile Morges_31_2018</v>
      </c>
      <c r="H5049">
        <v>5656</v>
      </c>
      <c r="I5049" t="s">
        <v>135</v>
      </c>
      <c r="J5049">
        <v>2018</v>
      </c>
      <c r="K5049">
        <v>4.5502952851195662E-3</v>
      </c>
    </row>
    <row r="5050" spans="1:11" x14ac:dyDescent="0.25">
      <c r="A5050" t="s">
        <v>722</v>
      </c>
      <c r="B5050" t="s">
        <v>594</v>
      </c>
      <c r="C5050" t="s">
        <v>595</v>
      </c>
      <c r="D5050" t="str">
        <f>Clef_répartition[[#This Row],[Code association]]&amp;"_"&amp;Clef_répartition[[#This Row],[Nom association]]</f>
        <v>ORPC Morges_Organisations régionales de protection civile Morges</v>
      </c>
      <c r="E5050">
        <f>COUNTIFS(D$2:D5050,Clef_répartition[[#This Row],[Code_Nom]],J$2:J5050,Clef_répartition[[#This Row],[Année]])</f>
        <v>32</v>
      </c>
      <c r="F5050">
        <f>IF(Clef_répartition[[#This Row],[Code_Nom]]=D5049,F5049-1,(COUNTIFS(Clef_répartition[Code_Nom],Clef_répartition[[#This Row],[Code_Nom]],Clef_répartition[Année],Clef_répartition[[#This Row],[Année]])))</f>
        <v>33</v>
      </c>
      <c r="G5050" t="str">
        <f>Clef_répartition[[#This Row],[Code_Nom]]&amp;"_"&amp;Clef_répartition[[#This Row],[Nombre]]&amp;"_"&amp;Clef_répartition[[#This Row],[Année]]</f>
        <v>ORPC Morges_Organisations régionales de protection civile Morges_32_2018</v>
      </c>
      <c r="H5050">
        <v>5656</v>
      </c>
      <c r="I5050" t="s">
        <v>135</v>
      </c>
      <c r="J5050">
        <v>2018</v>
      </c>
      <c r="K5050">
        <v>5.8814986930002906E-3</v>
      </c>
    </row>
    <row r="5051" spans="1:11" x14ac:dyDescent="0.25">
      <c r="A5051" t="s">
        <v>722</v>
      </c>
      <c r="B5051" t="s">
        <v>594</v>
      </c>
      <c r="C5051" t="s">
        <v>595</v>
      </c>
      <c r="D5051" t="str">
        <f>Clef_répartition[[#This Row],[Code association]]&amp;"_"&amp;Clef_répartition[[#This Row],[Nom association]]</f>
        <v>ORPC Morges_Organisations régionales de protection civile Morges</v>
      </c>
      <c r="E5051">
        <f>COUNTIFS(D$2:D5051,Clef_répartition[[#This Row],[Code_Nom]],J$2:J5051,Clef_répartition[[#This Row],[Année]])</f>
        <v>33</v>
      </c>
      <c r="F5051">
        <f>IF(Clef_répartition[[#This Row],[Code_Nom]]=D5050,F5050-1,(COUNTIFS(Clef_répartition[Code_Nom],Clef_répartition[[#This Row],[Code_Nom]],Clef_répartition[Année],Clef_répartition[[#This Row],[Année]])))</f>
        <v>32</v>
      </c>
      <c r="G5051" t="str">
        <f>Clef_répartition[[#This Row],[Code_Nom]]&amp;"_"&amp;Clef_répartition[[#This Row],[Nombre]]&amp;"_"&amp;Clef_répartition[[#This Row],[Année]]</f>
        <v>ORPC Morges_Organisations régionales de protection civile Morges_33_2018</v>
      </c>
      <c r="H5051">
        <v>5656</v>
      </c>
      <c r="I5051" t="s">
        <v>135</v>
      </c>
      <c r="J5051">
        <v>2018</v>
      </c>
      <c r="K5051">
        <v>1.3469358117920421E-2</v>
      </c>
    </row>
    <row r="5052" spans="1:11" x14ac:dyDescent="0.25">
      <c r="A5052" t="s">
        <v>722</v>
      </c>
      <c r="B5052" t="s">
        <v>594</v>
      </c>
      <c r="C5052" t="s">
        <v>595</v>
      </c>
      <c r="D5052" t="str">
        <f>Clef_répartition[[#This Row],[Code association]]&amp;"_"&amp;Clef_répartition[[#This Row],[Nom association]]</f>
        <v>ORPC Morges_Organisations régionales de protection civile Morges</v>
      </c>
      <c r="E5052">
        <f>COUNTIFS(D$2:D5052,Clef_répartition[[#This Row],[Code_Nom]],J$2:J5052,Clef_répartition[[#This Row],[Année]])</f>
        <v>34</v>
      </c>
      <c r="F5052">
        <f>IF(Clef_répartition[[#This Row],[Code_Nom]]=D5051,F5051-1,(COUNTIFS(Clef_répartition[Code_Nom],Clef_répartition[[#This Row],[Code_Nom]],Clef_répartition[Année],Clef_répartition[[#This Row],[Année]])))</f>
        <v>31</v>
      </c>
      <c r="G5052" t="str">
        <f>Clef_répartition[[#This Row],[Code_Nom]]&amp;"_"&amp;Clef_répartition[[#This Row],[Nombre]]&amp;"_"&amp;Clef_répartition[[#This Row],[Année]]</f>
        <v>ORPC Morges_Organisations régionales de protection civile Morges_34_2018</v>
      </c>
      <c r="H5052">
        <v>5656</v>
      </c>
      <c r="I5052" t="s">
        <v>135</v>
      </c>
      <c r="J5052">
        <v>2018</v>
      </c>
      <c r="K5052">
        <v>4.8286378158582631E-3</v>
      </c>
    </row>
    <row r="5053" spans="1:11" x14ac:dyDescent="0.25">
      <c r="A5053" t="s">
        <v>722</v>
      </c>
      <c r="B5053" t="s">
        <v>594</v>
      </c>
      <c r="C5053" t="s">
        <v>595</v>
      </c>
      <c r="D5053" t="str">
        <f>Clef_répartition[[#This Row],[Code association]]&amp;"_"&amp;Clef_répartition[[#This Row],[Nom association]]</f>
        <v>ORPC Morges_Organisations régionales de protection civile Morges</v>
      </c>
      <c r="E5053">
        <f>COUNTIFS(D$2:D5053,Clef_répartition[[#This Row],[Code_Nom]],J$2:J5053,Clef_répartition[[#This Row],[Année]])</f>
        <v>35</v>
      </c>
      <c r="F5053">
        <f>IF(Clef_répartition[[#This Row],[Code_Nom]]=D5052,F5052-1,(COUNTIFS(Clef_répartition[Code_Nom],Clef_répartition[[#This Row],[Code_Nom]],Clef_répartition[Année],Clef_répartition[[#This Row],[Année]])))</f>
        <v>30</v>
      </c>
      <c r="G5053" t="str">
        <f>Clef_répartition[[#This Row],[Code_Nom]]&amp;"_"&amp;Clef_répartition[[#This Row],[Nombre]]&amp;"_"&amp;Clef_répartition[[#This Row],[Année]]</f>
        <v>ORPC Morges_Organisations régionales de protection civile Morges_35_2018</v>
      </c>
      <c r="H5053">
        <v>5656</v>
      </c>
      <c r="I5053" t="s">
        <v>135</v>
      </c>
      <c r="J5053">
        <v>2018</v>
      </c>
      <c r="K5053">
        <v>2.7229160615742085E-3</v>
      </c>
    </row>
    <row r="5054" spans="1:11" x14ac:dyDescent="0.25">
      <c r="A5054" t="s">
        <v>722</v>
      </c>
      <c r="B5054" t="s">
        <v>594</v>
      </c>
      <c r="C5054" t="s">
        <v>595</v>
      </c>
      <c r="D5054" t="str">
        <f>Clef_répartition[[#This Row],[Code association]]&amp;"_"&amp;Clef_répartition[[#This Row],[Nom association]]</f>
        <v>ORPC Morges_Organisations régionales de protection civile Morges</v>
      </c>
      <c r="E5054">
        <f>COUNTIFS(D$2:D5054,Clef_répartition[[#This Row],[Code_Nom]],J$2:J5054,Clef_répartition[[#This Row],[Année]])</f>
        <v>36</v>
      </c>
      <c r="F5054">
        <f>IF(Clef_répartition[[#This Row],[Code_Nom]]=D5053,F5053-1,(COUNTIFS(Clef_répartition[Code_Nom],Clef_répartition[[#This Row],[Code_Nom]],Clef_répartition[Année],Clef_répartition[[#This Row],[Année]])))</f>
        <v>29</v>
      </c>
      <c r="G5054" t="str">
        <f>Clef_répartition[[#This Row],[Code_Nom]]&amp;"_"&amp;Clef_répartition[[#This Row],[Nombre]]&amp;"_"&amp;Clef_répartition[[#This Row],[Année]]</f>
        <v>ORPC Morges_Organisations régionales de protection civile Morges_36_2018</v>
      </c>
      <c r="H5054">
        <v>5656</v>
      </c>
      <c r="I5054" t="s">
        <v>135</v>
      </c>
      <c r="J5054">
        <v>2018</v>
      </c>
      <c r="K5054">
        <v>0</v>
      </c>
    </row>
    <row r="5055" spans="1:11" x14ac:dyDescent="0.25">
      <c r="A5055" t="s">
        <v>722</v>
      </c>
      <c r="B5055" t="s">
        <v>594</v>
      </c>
      <c r="C5055" t="s">
        <v>595</v>
      </c>
      <c r="D5055" t="str">
        <f>Clef_répartition[[#This Row],[Code association]]&amp;"_"&amp;Clef_répartition[[#This Row],[Nom association]]</f>
        <v>ORPC Morges_Organisations régionales de protection civile Morges</v>
      </c>
      <c r="E5055">
        <f>COUNTIFS(D$2:D5055,Clef_répartition[[#This Row],[Code_Nom]],J$2:J5055,Clef_répartition[[#This Row],[Année]])</f>
        <v>37</v>
      </c>
      <c r="F5055">
        <f>IF(Clef_répartition[[#This Row],[Code_Nom]]=D5054,F5054-1,(COUNTIFS(Clef_répartition[Code_Nom],Clef_répartition[[#This Row],[Code_Nom]],Clef_répartition[Année],Clef_répartition[[#This Row],[Année]])))</f>
        <v>28</v>
      </c>
      <c r="G5055" t="str">
        <f>Clef_répartition[[#This Row],[Code_Nom]]&amp;"_"&amp;Clef_répartition[[#This Row],[Nombre]]&amp;"_"&amp;Clef_répartition[[#This Row],[Année]]</f>
        <v>ORPC Morges_Organisations régionales de protection civile Morges_37_2018</v>
      </c>
      <c r="H5055">
        <v>5474</v>
      </c>
      <c r="I5055" t="s">
        <v>146</v>
      </c>
      <c r="J5055">
        <v>2018</v>
      </c>
      <c r="K5055">
        <v>4.9617581566463358E-3</v>
      </c>
    </row>
    <row r="5056" spans="1:11" x14ac:dyDescent="0.25">
      <c r="A5056" t="s">
        <v>722</v>
      </c>
      <c r="B5056" t="s">
        <v>594</v>
      </c>
      <c r="C5056" t="s">
        <v>595</v>
      </c>
      <c r="D5056" t="str">
        <f>Clef_répartition[[#This Row],[Code association]]&amp;"_"&amp;Clef_répartition[[#This Row],[Nom association]]</f>
        <v>ORPC Morges_Organisations régionales de protection civile Morges</v>
      </c>
      <c r="E5056">
        <f>COUNTIFS(D$2:D5056,Clef_répartition[[#This Row],[Code_Nom]],J$2:J5056,Clef_répartition[[#This Row],[Année]])</f>
        <v>38</v>
      </c>
      <c r="F5056">
        <f>IF(Clef_répartition[[#This Row],[Code_Nom]]=D5055,F5055-1,(COUNTIFS(Clef_répartition[Code_Nom],Clef_répartition[[#This Row],[Code_Nom]],Clef_répartition[Année],Clef_répartition[[#This Row],[Année]])))</f>
        <v>27</v>
      </c>
      <c r="G5056" t="str">
        <f>Clef_répartition[[#This Row],[Code_Nom]]&amp;"_"&amp;Clef_répartition[[#This Row],[Nombre]]&amp;"_"&amp;Clef_répartition[[#This Row],[Année]]</f>
        <v>ORPC Morges_Organisations régionales de protection civile Morges_38_2018</v>
      </c>
      <c r="H5056">
        <v>5498</v>
      </c>
      <c r="I5056" t="s">
        <v>149</v>
      </c>
      <c r="J5056">
        <v>2018</v>
      </c>
      <c r="K5056">
        <v>3.1416400425985092E-2</v>
      </c>
    </row>
    <row r="5057" spans="1:11" x14ac:dyDescent="0.25">
      <c r="A5057" t="s">
        <v>722</v>
      </c>
      <c r="B5057" t="s">
        <v>594</v>
      </c>
      <c r="C5057" t="s">
        <v>595</v>
      </c>
      <c r="D5057" t="str">
        <f>Clef_répartition[[#This Row],[Code association]]&amp;"_"&amp;Clef_répartition[[#This Row],[Nom association]]</f>
        <v>ORPC Morges_Organisations régionales de protection civile Morges</v>
      </c>
      <c r="E5057">
        <f>COUNTIFS(D$2:D5057,Clef_répartition[[#This Row],[Code_Nom]],J$2:J5057,Clef_répartition[[#This Row],[Année]])</f>
        <v>39</v>
      </c>
      <c r="F5057">
        <f>IF(Clef_répartition[[#This Row],[Code_Nom]]=D5056,F5056-1,(COUNTIFS(Clef_répartition[Code_Nom],Clef_répartition[[#This Row],[Code_Nom]],Clef_répartition[Année],Clef_répartition[[#This Row],[Année]])))</f>
        <v>26</v>
      </c>
      <c r="G5057" t="str">
        <f>Clef_répartition[[#This Row],[Code_Nom]]&amp;"_"&amp;Clef_répartition[[#This Row],[Nombre]]&amp;"_"&amp;Clef_répartition[[#This Row],[Année]]</f>
        <v>ORPC Morges_Organisations régionales de protection civile Morges_39_2018</v>
      </c>
      <c r="H5057">
        <v>5637</v>
      </c>
      <c r="I5057" t="s">
        <v>153</v>
      </c>
      <c r="J5057">
        <v>2018</v>
      </c>
      <c r="K5057">
        <v>1.2089747313389486E-2</v>
      </c>
    </row>
    <row r="5058" spans="1:11" x14ac:dyDescent="0.25">
      <c r="A5058" t="s">
        <v>722</v>
      </c>
      <c r="B5058" t="s">
        <v>594</v>
      </c>
      <c r="C5058" t="s">
        <v>595</v>
      </c>
      <c r="D5058" t="str">
        <f>Clef_répartition[[#This Row],[Code association]]&amp;"_"&amp;Clef_répartition[[#This Row],[Nom association]]</f>
        <v>ORPC Morges_Organisations régionales de protection civile Morges</v>
      </c>
      <c r="E5058">
        <f>COUNTIFS(D$2:D5058,Clef_répartition[[#This Row],[Code_Nom]],J$2:J5058,Clef_répartition[[#This Row],[Année]])</f>
        <v>40</v>
      </c>
      <c r="F5058">
        <f>IF(Clef_répartition[[#This Row],[Code_Nom]]=D5057,F5057-1,(COUNTIFS(Clef_répartition[Code_Nom],Clef_répartition[[#This Row],[Code_Nom]],Clef_répartition[Année],Clef_répartition[[#This Row],[Année]])))</f>
        <v>25</v>
      </c>
      <c r="G5058" t="str">
        <f>Clef_répartition[[#This Row],[Code_Nom]]&amp;"_"&amp;Clef_répartition[[#This Row],[Nombre]]&amp;"_"&amp;Clef_répartition[[#This Row],[Année]]</f>
        <v>ORPC Morges_Organisations régionales de protection civile Morges_40_2018</v>
      </c>
      <c r="H5058">
        <v>5486</v>
      </c>
      <c r="I5058" t="s">
        <v>145</v>
      </c>
      <c r="J5058">
        <v>2018</v>
      </c>
      <c r="K5058">
        <v>1.2162358408364798E-2</v>
      </c>
    </row>
    <row r="5059" spans="1:11" x14ac:dyDescent="0.25">
      <c r="A5059" t="s">
        <v>722</v>
      </c>
      <c r="B5059" t="s">
        <v>594</v>
      </c>
      <c r="C5059" t="s">
        <v>595</v>
      </c>
      <c r="D5059" t="str">
        <f>Clef_répartition[[#This Row],[Code association]]&amp;"_"&amp;Clef_répartition[[#This Row],[Nom association]]</f>
        <v>ORPC Morges_Organisations régionales de protection civile Morges</v>
      </c>
      <c r="E5059">
        <f>COUNTIFS(D$2:D5059,Clef_répartition[[#This Row],[Code_Nom]],J$2:J5059,Clef_répartition[[#This Row],[Année]])</f>
        <v>41</v>
      </c>
      <c r="F5059">
        <f>IF(Clef_répartition[[#This Row],[Code_Nom]]=D5058,F5058-1,(COUNTIFS(Clef_répartition[Code_Nom],Clef_répartition[[#This Row],[Code_Nom]],Clef_répartition[Année],Clef_répartition[[#This Row],[Année]])))</f>
        <v>24</v>
      </c>
      <c r="G5059" t="str">
        <f>Clef_répartition[[#This Row],[Code_Nom]]&amp;"_"&amp;Clef_répartition[[#This Row],[Nombre]]&amp;"_"&amp;Clef_répartition[[#This Row],[Année]]</f>
        <v>ORPC Morges_Organisations régionales de protection civile Morges_41_2018</v>
      </c>
      <c r="H5059">
        <v>5638</v>
      </c>
      <c r="I5059" t="s">
        <v>161</v>
      </c>
      <c r="J5059">
        <v>2018</v>
      </c>
      <c r="K5059">
        <v>3.1380094878497432E-2</v>
      </c>
    </row>
    <row r="5060" spans="1:11" x14ac:dyDescent="0.25">
      <c r="A5060" t="s">
        <v>722</v>
      </c>
      <c r="B5060" t="s">
        <v>594</v>
      </c>
      <c r="C5060" t="s">
        <v>595</v>
      </c>
      <c r="D5060" t="str">
        <f>Clef_répartition[[#This Row],[Code association]]&amp;"_"&amp;Clef_répartition[[#This Row],[Nom association]]</f>
        <v>ORPC Morges_Organisations régionales de protection civile Morges</v>
      </c>
      <c r="E5060">
        <f>COUNTIFS(D$2:D5060,Clef_répartition[[#This Row],[Code_Nom]],J$2:J5060,Clef_répartition[[#This Row],[Année]])</f>
        <v>42</v>
      </c>
      <c r="F5060">
        <f>IF(Clef_répartition[[#This Row],[Code_Nom]]=D5059,F5059-1,(COUNTIFS(Clef_répartition[Code_Nom],Clef_répartition[[#This Row],[Code_Nom]],Clef_répartition[Année],Clef_répartition[[#This Row],[Année]])))</f>
        <v>23</v>
      </c>
      <c r="G5060" t="str">
        <f>Clef_répartition[[#This Row],[Code_Nom]]&amp;"_"&amp;Clef_répartition[[#This Row],[Nombre]]&amp;"_"&amp;Clef_répartition[[#This Row],[Année]]</f>
        <v>ORPC Morges_Organisations régionales de protection civile Morges_42_2018</v>
      </c>
      <c r="H5060">
        <v>5639</v>
      </c>
      <c r="I5060" t="s">
        <v>166</v>
      </c>
      <c r="J5060">
        <v>2018</v>
      </c>
      <c r="K5060">
        <v>9.5604608384161106E-3</v>
      </c>
    </row>
    <row r="5061" spans="1:11" x14ac:dyDescent="0.25">
      <c r="A5061" t="s">
        <v>722</v>
      </c>
      <c r="B5061" t="s">
        <v>594</v>
      </c>
      <c r="C5061" t="s">
        <v>595</v>
      </c>
      <c r="D5061" t="str">
        <f>Clef_répartition[[#This Row],[Code association]]&amp;"_"&amp;Clef_répartition[[#This Row],[Nom association]]</f>
        <v>ORPC Morges_Organisations régionales de protection civile Morges</v>
      </c>
      <c r="E5061">
        <f>COUNTIFS(D$2:D5061,Clef_répartition[[#This Row],[Code_Nom]],J$2:J5061,Clef_répartition[[#This Row],[Année]])</f>
        <v>43</v>
      </c>
      <c r="F5061">
        <f>IF(Clef_répartition[[#This Row],[Code_Nom]]=D5060,F5060-1,(COUNTIFS(Clef_répartition[Code_Nom],Clef_répartition[[#This Row],[Code_Nom]],Clef_répartition[Année],Clef_répartition[[#This Row],[Année]])))</f>
        <v>22</v>
      </c>
      <c r="G5061" t="str">
        <f>Clef_répartition[[#This Row],[Code_Nom]]&amp;"_"&amp;Clef_répartition[[#This Row],[Nombre]]&amp;"_"&amp;Clef_répartition[[#This Row],[Année]]</f>
        <v>ORPC Morges_Organisations régionales de protection civile Morges_43_2018</v>
      </c>
      <c r="H5061">
        <v>5640</v>
      </c>
      <c r="I5061" t="s">
        <v>168</v>
      </c>
      <c r="J5061">
        <v>2018</v>
      </c>
      <c r="K5061">
        <v>8.3139703746732494E-3</v>
      </c>
    </row>
    <row r="5062" spans="1:11" x14ac:dyDescent="0.25">
      <c r="A5062" t="s">
        <v>722</v>
      </c>
      <c r="B5062" t="s">
        <v>594</v>
      </c>
      <c r="C5062" t="s">
        <v>595</v>
      </c>
      <c r="D5062" t="str">
        <f>Clef_répartition[[#This Row],[Code association]]&amp;"_"&amp;Clef_répartition[[#This Row],[Nom association]]</f>
        <v>ORPC Morges_Organisations régionales de protection civile Morges</v>
      </c>
      <c r="E5062">
        <f>COUNTIFS(D$2:D5062,Clef_répartition[[#This Row],[Code_Nom]],J$2:J5062,Clef_répartition[[#This Row],[Année]])</f>
        <v>44</v>
      </c>
      <c r="F5062">
        <f>IF(Clef_répartition[[#This Row],[Code_Nom]]=D5061,F5061-1,(COUNTIFS(Clef_répartition[Code_Nom],Clef_répartition[[#This Row],[Code_Nom]],Clef_répartition[Année],Clef_répartition[[#This Row],[Année]])))</f>
        <v>21</v>
      </c>
      <c r="G5062" t="str">
        <f>Clef_répartition[[#This Row],[Code_Nom]]&amp;"_"&amp;Clef_répartition[[#This Row],[Nombre]]&amp;"_"&amp;Clef_répartition[[#This Row],[Année]]</f>
        <v>ORPC Morges_Organisations régionales de protection civile Morges_44_2018</v>
      </c>
      <c r="H5062">
        <v>5488</v>
      </c>
      <c r="I5062" t="s">
        <v>174</v>
      </c>
      <c r="J5062">
        <v>2018</v>
      </c>
      <c r="K5062">
        <v>7.140091005905702E-4</v>
      </c>
    </row>
    <row r="5063" spans="1:11" x14ac:dyDescent="0.25">
      <c r="A5063" t="s">
        <v>722</v>
      </c>
      <c r="B5063" t="s">
        <v>594</v>
      </c>
      <c r="C5063" t="s">
        <v>595</v>
      </c>
      <c r="D5063" t="str">
        <f>Clef_répartition[[#This Row],[Code association]]&amp;"_"&amp;Clef_répartition[[#This Row],[Nom association]]</f>
        <v>ORPC Morges_Organisations régionales de protection civile Morges</v>
      </c>
      <c r="E5063">
        <f>COUNTIFS(D$2:D5063,Clef_répartition[[#This Row],[Code_Nom]],J$2:J5063,Clef_répartition[[#This Row],[Année]])</f>
        <v>45</v>
      </c>
      <c r="F5063">
        <f>IF(Clef_répartition[[#This Row],[Code_Nom]]=D5062,F5062-1,(COUNTIFS(Clef_répartition[Code_Nom],Clef_répartition[[#This Row],[Code_Nom]],Clef_répartition[Année],Clef_répartition[[#This Row],[Année]])))</f>
        <v>20</v>
      </c>
      <c r="G5063" t="str">
        <f>Clef_répartition[[#This Row],[Code_Nom]]&amp;"_"&amp;Clef_répartition[[#This Row],[Nombre]]&amp;"_"&amp;Clef_répartition[[#This Row],[Année]]</f>
        <v>ORPC Morges_Organisations régionales de protection civile Morges_45_2018</v>
      </c>
      <c r="H5063">
        <v>5490</v>
      </c>
      <c r="I5063" t="s">
        <v>178</v>
      </c>
      <c r="J5063">
        <v>2018</v>
      </c>
      <c r="K5063">
        <v>3.7515732403911321E-3</v>
      </c>
    </row>
    <row r="5064" spans="1:11" x14ac:dyDescent="0.25">
      <c r="A5064" t="s">
        <v>722</v>
      </c>
      <c r="B5064" t="s">
        <v>594</v>
      </c>
      <c r="C5064" t="s">
        <v>595</v>
      </c>
      <c r="D5064" t="str">
        <f>Clef_répartition[[#This Row],[Code association]]&amp;"_"&amp;Clef_répartition[[#This Row],[Nom association]]</f>
        <v>ORPC Morges_Organisations régionales de protection civile Morges</v>
      </c>
      <c r="E5064">
        <f>COUNTIFS(D$2:D5064,Clef_répartition[[#This Row],[Code_Nom]],J$2:J5064,Clef_répartition[[#This Row],[Année]])</f>
        <v>46</v>
      </c>
      <c r="F5064">
        <f>IF(Clef_répartition[[#This Row],[Code_Nom]]=D5063,F5063-1,(COUNTIFS(Clef_répartition[Code_Nom],Clef_répartition[[#This Row],[Code_Nom]],Clef_répartition[Année],Clef_répartition[[#This Row],[Année]])))</f>
        <v>19</v>
      </c>
      <c r="G5064" t="str">
        <f>Clef_répartition[[#This Row],[Code_Nom]]&amp;"_"&amp;Clef_répartition[[#This Row],[Nombre]]&amp;"_"&amp;Clef_répartition[[#This Row],[Année]]</f>
        <v>ORPC Morges_Organisations régionales de protection civile Morges_46_2018</v>
      </c>
      <c r="H5064">
        <v>5431</v>
      </c>
      <c r="I5064" t="s">
        <v>179</v>
      </c>
      <c r="J5064">
        <v>2018</v>
      </c>
      <c r="K5064">
        <v>3.4248233130022266E-3</v>
      </c>
    </row>
    <row r="5065" spans="1:11" x14ac:dyDescent="0.25">
      <c r="A5065" t="s">
        <v>722</v>
      </c>
      <c r="B5065" t="s">
        <v>594</v>
      </c>
      <c r="C5065" t="s">
        <v>595</v>
      </c>
      <c r="D5065" t="str">
        <f>Clef_répartition[[#This Row],[Code association]]&amp;"_"&amp;Clef_répartition[[#This Row],[Nom association]]</f>
        <v>ORPC Morges_Organisations régionales de protection civile Morges</v>
      </c>
      <c r="E5065">
        <f>COUNTIFS(D$2:D5065,Clef_répartition[[#This Row],[Code_Nom]],J$2:J5065,Clef_répartition[[#This Row],[Année]])</f>
        <v>47</v>
      </c>
      <c r="F5065">
        <f>IF(Clef_répartition[[#This Row],[Code_Nom]]=D5064,F5064-1,(COUNTIFS(Clef_répartition[Code_Nom],Clef_répartition[[#This Row],[Code_Nom]],Clef_répartition[Année],Clef_répartition[[#This Row],[Année]])))</f>
        <v>18</v>
      </c>
      <c r="G5065" t="str">
        <f>Clef_répartition[[#This Row],[Code_Nom]]&amp;"_"&amp;Clef_répartition[[#This Row],[Nombre]]&amp;"_"&amp;Clef_répartition[[#This Row],[Année]]</f>
        <v>ORPC Morges_Organisations régionales de protection civile Morges_47_2018</v>
      </c>
      <c r="H5065">
        <v>5491</v>
      </c>
      <c r="I5065" t="s">
        <v>181</v>
      </c>
      <c r="J5065">
        <v>2018</v>
      </c>
      <c r="K5065">
        <v>5.6394617097492499E-3</v>
      </c>
    </row>
    <row r="5066" spans="1:11" x14ac:dyDescent="0.25">
      <c r="A5066" t="s">
        <v>722</v>
      </c>
      <c r="B5066" t="s">
        <v>594</v>
      </c>
      <c r="C5066" t="s">
        <v>595</v>
      </c>
      <c r="D5066" t="str">
        <f>Clef_répartition[[#This Row],[Code association]]&amp;"_"&amp;Clef_répartition[[#This Row],[Nom association]]</f>
        <v>ORPC Morges_Organisations régionales de protection civile Morges</v>
      </c>
      <c r="E5066">
        <f>COUNTIFS(D$2:D5066,Clef_répartition[[#This Row],[Code_Nom]],J$2:J5066,Clef_répartition[[#This Row],[Année]])</f>
        <v>48</v>
      </c>
      <c r="F5066">
        <f>IF(Clef_répartition[[#This Row],[Code_Nom]]=D5065,F5065-1,(COUNTIFS(Clef_répartition[Code_Nom],Clef_répartition[[#This Row],[Code_Nom]],Clef_répartition[Année],Clef_répartition[[#This Row],[Année]])))</f>
        <v>17</v>
      </c>
      <c r="G5066" t="str">
        <f>Clef_répartition[[#This Row],[Code_Nom]]&amp;"_"&amp;Clef_répartition[[#This Row],[Nombre]]&amp;"_"&amp;Clef_répartition[[#This Row],[Année]]</f>
        <v>ORPC Morges_Organisations régionales de protection civile Morges_48_2018</v>
      </c>
      <c r="H5066">
        <v>5492</v>
      </c>
      <c r="I5066" t="s">
        <v>189</v>
      </c>
      <c r="J5066">
        <v>2018</v>
      </c>
      <c r="K5066">
        <v>1.1375738212798915E-2</v>
      </c>
    </row>
    <row r="5067" spans="1:11" x14ac:dyDescent="0.25">
      <c r="A5067" t="s">
        <v>722</v>
      </c>
      <c r="B5067" t="s">
        <v>594</v>
      </c>
      <c r="C5067" t="s">
        <v>595</v>
      </c>
      <c r="D5067" t="str">
        <f>Clef_répartition[[#This Row],[Code association]]&amp;"_"&amp;Clef_répartition[[#This Row],[Nom association]]</f>
        <v>ORPC Morges_Organisations régionales de protection civile Morges</v>
      </c>
      <c r="E5067">
        <f>COUNTIFS(D$2:D5067,Clef_répartition[[#This Row],[Code_Nom]],J$2:J5067,Clef_répartition[[#This Row],[Année]])</f>
        <v>49</v>
      </c>
      <c r="F5067">
        <f>IF(Clef_répartition[[#This Row],[Code_Nom]]=D5066,F5066-1,(COUNTIFS(Clef_répartition[Code_Nom],Clef_répartition[[#This Row],[Code_Nom]],Clef_répartition[Année],Clef_répartition[[#This Row],[Année]])))</f>
        <v>16</v>
      </c>
      <c r="G5067" t="str">
        <f>Clef_répartition[[#This Row],[Code_Nom]]&amp;"_"&amp;Clef_répartition[[#This Row],[Nombre]]&amp;"_"&amp;Clef_répartition[[#This Row],[Année]]</f>
        <v>ORPC Morges_Organisations régionales de protection civile Morges_49_2018</v>
      </c>
      <c r="H5067">
        <v>5642</v>
      </c>
      <c r="I5067" t="s">
        <v>190</v>
      </c>
      <c r="J5067">
        <v>2018</v>
      </c>
      <c r="K5067">
        <v>0.1903015780811308</v>
      </c>
    </row>
    <row r="5068" spans="1:11" x14ac:dyDescent="0.25">
      <c r="A5068" t="s">
        <v>722</v>
      </c>
      <c r="B5068" t="s">
        <v>594</v>
      </c>
      <c r="C5068" t="s">
        <v>595</v>
      </c>
      <c r="D5068" t="str">
        <f>Clef_répartition[[#This Row],[Code association]]&amp;"_"&amp;Clef_répartition[[#This Row],[Nom association]]</f>
        <v>ORPC Morges_Organisations régionales de protection civile Morges</v>
      </c>
      <c r="E5068">
        <f>COUNTIFS(D$2:D5068,Clef_répartition[[#This Row],[Code_Nom]],J$2:J5068,Clef_répartition[[#This Row],[Année]])</f>
        <v>50</v>
      </c>
      <c r="F5068">
        <f>IF(Clef_répartition[[#This Row],[Code_Nom]]=D5067,F5067-1,(COUNTIFS(Clef_répartition[Code_Nom],Clef_répartition[[#This Row],[Code_Nom]],Clef_répartition[Année],Clef_répartition[[#This Row],[Année]])))</f>
        <v>15</v>
      </c>
      <c r="G5068" t="str">
        <f>Clef_répartition[[#This Row],[Code_Nom]]&amp;"_"&amp;Clef_répartition[[#This Row],[Nombre]]&amp;"_"&amp;Clef_répartition[[#This Row],[Année]]</f>
        <v>ORPC Morges_Organisations régionales de protection civile Morges_50_2018</v>
      </c>
      <c r="H5068">
        <v>5493</v>
      </c>
      <c r="I5068" t="s">
        <v>205</v>
      </c>
      <c r="J5068">
        <v>2018</v>
      </c>
      <c r="K5068">
        <v>4.4534804918191498E-3</v>
      </c>
    </row>
    <row r="5069" spans="1:11" x14ac:dyDescent="0.25">
      <c r="A5069" t="s">
        <v>722</v>
      </c>
      <c r="B5069" t="s">
        <v>594</v>
      </c>
      <c r="C5069" t="s">
        <v>595</v>
      </c>
      <c r="D5069" t="str">
        <f>Clef_répartition[[#This Row],[Code association]]&amp;"_"&amp;Clef_répartition[[#This Row],[Nom association]]</f>
        <v>ORPC Morges_Organisations régionales de protection civile Morges</v>
      </c>
      <c r="E5069">
        <f>COUNTIFS(D$2:D5069,Clef_répartition[[#This Row],[Code_Nom]],J$2:J5069,Clef_répartition[[#This Row],[Année]])</f>
        <v>51</v>
      </c>
      <c r="F5069">
        <f>IF(Clef_répartition[[#This Row],[Code_Nom]]=D5068,F5068-1,(COUNTIFS(Clef_répartition[Code_Nom],Clef_répartition[[#This Row],[Code_Nom]],Clef_répartition[Année],Clef_répartition[[#This Row],[Année]])))</f>
        <v>14</v>
      </c>
      <c r="G5069" t="str">
        <f>Clef_répartition[[#This Row],[Code_Nom]]&amp;"_"&amp;Clef_répartition[[#This Row],[Nombre]]&amp;"_"&amp;Clef_répartition[[#This Row],[Année]]</f>
        <v>ORPC Morges_Organisations régionales de protection civile Morges_51_2018</v>
      </c>
      <c r="H5069">
        <v>5497</v>
      </c>
      <c r="I5069" t="s">
        <v>217</v>
      </c>
      <c r="J5069">
        <v>2018</v>
      </c>
      <c r="K5069">
        <v>1.0250266240681576E-2</v>
      </c>
    </row>
    <row r="5070" spans="1:11" x14ac:dyDescent="0.25">
      <c r="A5070" t="s">
        <v>722</v>
      </c>
      <c r="B5070" t="s">
        <v>594</v>
      </c>
      <c r="C5070" t="s">
        <v>595</v>
      </c>
      <c r="D5070" t="str">
        <f>Clef_répartition[[#This Row],[Code association]]&amp;"_"&amp;Clef_répartition[[#This Row],[Nom association]]</f>
        <v>ORPC Morges_Organisations régionales de protection civile Morges</v>
      </c>
      <c r="E5070">
        <f>COUNTIFS(D$2:D5070,Clef_répartition[[#This Row],[Code_Nom]],J$2:J5070,Clef_répartition[[#This Row],[Année]])</f>
        <v>52</v>
      </c>
      <c r="F5070">
        <f>IF(Clef_répartition[[#This Row],[Code_Nom]]=D5069,F5069-1,(COUNTIFS(Clef_répartition[Code_Nom],Clef_répartition[[#This Row],[Code_Nom]],Clef_répartition[Année],Clef_répartition[[#This Row],[Année]])))</f>
        <v>13</v>
      </c>
      <c r="G5070" t="str">
        <f>Clef_répartition[[#This Row],[Code_Nom]]&amp;"_"&amp;Clef_répartition[[#This Row],[Nombre]]&amp;"_"&amp;Clef_répartition[[#This Row],[Année]]</f>
        <v>ORPC Morges_Organisations régionales de protection civile Morges_52_2018</v>
      </c>
      <c r="H5070">
        <v>5643</v>
      </c>
      <c r="I5070" t="s">
        <v>221</v>
      </c>
      <c r="J5070">
        <v>2018</v>
      </c>
      <c r="K5070">
        <v>6.4115596863200702E-2</v>
      </c>
    </row>
    <row r="5071" spans="1:11" x14ac:dyDescent="0.25">
      <c r="A5071" t="s">
        <v>722</v>
      </c>
      <c r="B5071" t="s">
        <v>594</v>
      </c>
      <c r="C5071" t="s">
        <v>595</v>
      </c>
      <c r="D5071" t="str">
        <f>Clef_répartition[[#This Row],[Code association]]&amp;"_"&amp;Clef_répartition[[#This Row],[Nom association]]</f>
        <v>ORPC Morges_Organisations régionales de protection civile Morges</v>
      </c>
      <c r="E5071">
        <f>COUNTIFS(D$2:D5071,Clef_répartition[[#This Row],[Code_Nom]],J$2:J5071,Clef_répartition[[#This Row],[Année]])</f>
        <v>53</v>
      </c>
      <c r="F5071">
        <f>IF(Clef_répartition[[#This Row],[Code_Nom]]=D5070,F5070-1,(COUNTIFS(Clef_répartition[Code_Nom],Clef_répartition[[#This Row],[Code_Nom]],Clef_répartition[Année],Clef_répartition[[#This Row],[Année]])))</f>
        <v>12</v>
      </c>
      <c r="G5071" t="str">
        <f>Clef_répartition[[#This Row],[Code_Nom]]&amp;"_"&amp;Clef_répartition[[#This Row],[Nombre]]&amp;"_"&amp;Clef_répartition[[#This Row],[Année]]</f>
        <v>ORPC Morges_Organisations régionales de protection civile Morges_53_2018</v>
      </c>
      <c r="H5071">
        <v>5645</v>
      </c>
      <c r="I5071" t="s">
        <v>235</v>
      </c>
      <c r="J5071">
        <v>2018</v>
      </c>
      <c r="K5071">
        <v>5.5426469164488335E-3</v>
      </c>
    </row>
    <row r="5072" spans="1:11" x14ac:dyDescent="0.25">
      <c r="A5072" t="s">
        <v>722</v>
      </c>
      <c r="B5072" t="s">
        <v>594</v>
      </c>
      <c r="C5072" t="s">
        <v>595</v>
      </c>
      <c r="D5072" t="str">
        <f>Clef_répartition[[#This Row],[Code association]]&amp;"_"&amp;Clef_répartition[[#This Row],[Nom association]]</f>
        <v>ORPC Morges_Organisations régionales de protection civile Morges</v>
      </c>
      <c r="E5072">
        <f>COUNTIFS(D$2:D5072,Clef_répartition[[#This Row],[Code_Nom]],J$2:J5072,Clef_répartition[[#This Row],[Année]])</f>
        <v>54</v>
      </c>
      <c r="F5072">
        <f>IF(Clef_répartition[[#This Row],[Code_Nom]]=D5071,F5071-1,(COUNTIFS(Clef_répartition[Code_Nom],Clef_répartition[[#This Row],[Code_Nom]],Clef_répartition[Année],Clef_répartition[[#This Row],[Année]])))</f>
        <v>11</v>
      </c>
      <c r="G5072" t="str">
        <f>Clef_répartition[[#This Row],[Code_Nom]]&amp;"_"&amp;Clef_répartition[[#This Row],[Nombre]]&amp;"_"&amp;Clef_répartition[[#This Row],[Année]]</f>
        <v>ORPC Morges_Organisations régionales de protection civile Morges_54_2018</v>
      </c>
      <c r="H5072">
        <v>5435</v>
      </c>
      <c r="I5072" t="s">
        <v>245</v>
      </c>
      <c r="J5072">
        <v>2018</v>
      </c>
      <c r="K5072">
        <v>8.3502759221609057E-3</v>
      </c>
    </row>
    <row r="5073" spans="1:11" x14ac:dyDescent="0.25">
      <c r="A5073" t="s">
        <v>722</v>
      </c>
      <c r="B5073" t="s">
        <v>594</v>
      </c>
      <c r="C5073" t="s">
        <v>595</v>
      </c>
      <c r="D5073" t="str">
        <f>Clef_répartition[[#This Row],[Code association]]&amp;"_"&amp;Clef_répartition[[#This Row],[Nom association]]</f>
        <v>ORPC Morges_Organisations régionales de protection civile Morges</v>
      </c>
      <c r="E5073">
        <f>COUNTIFS(D$2:D5073,Clef_répartition[[#This Row],[Code_Nom]],J$2:J5073,Clef_répartition[[#This Row],[Année]])</f>
        <v>55</v>
      </c>
      <c r="F5073">
        <f>IF(Clef_répartition[[#This Row],[Code_Nom]]=D5072,F5072-1,(COUNTIFS(Clef_répartition[Code_Nom],Clef_répartition[[#This Row],[Code_Nom]],Clef_répartition[Année],Clef_répartition[[#This Row],[Année]])))</f>
        <v>10</v>
      </c>
      <c r="G5073" t="str">
        <f>Clef_répartition[[#This Row],[Code_Nom]]&amp;"_"&amp;Clef_répartition[[#This Row],[Nombre]]&amp;"_"&amp;Clef_répartition[[#This Row],[Année]]</f>
        <v>ORPC Morges_Organisations régionales de protection civile Morges_55_2018</v>
      </c>
      <c r="H5073">
        <v>5436</v>
      </c>
      <c r="I5073" t="s">
        <v>246</v>
      </c>
      <c r="J5073">
        <v>2018</v>
      </c>
      <c r="K5073">
        <v>5.4216284248233132E-3</v>
      </c>
    </row>
    <row r="5074" spans="1:11" x14ac:dyDescent="0.25">
      <c r="A5074" t="s">
        <v>722</v>
      </c>
      <c r="B5074" t="s">
        <v>594</v>
      </c>
      <c r="C5074" t="s">
        <v>595</v>
      </c>
      <c r="D5074" t="str">
        <f>Clef_répartition[[#This Row],[Code association]]&amp;"_"&amp;Clef_répartition[[#This Row],[Nom association]]</f>
        <v>ORPC Morges_Organisations régionales de protection civile Morges</v>
      </c>
      <c r="E5074">
        <f>COUNTIFS(D$2:D5074,Clef_répartition[[#This Row],[Code_Nom]],J$2:J5074,Clef_répartition[[#This Row],[Année]])</f>
        <v>56</v>
      </c>
      <c r="F5074">
        <f>IF(Clef_répartition[[#This Row],[Code_Nom]]=D5073,F5073-1,(COUNTIFS(Clef_répartition[Code_Nom],Clef_répartition[[#This Row],[Code_Nom]],Clef_répartition[Année],Clef_répartition[[#This Row],[Année]])))</f>
        <v>9</v>
      </c>
      <c r="G5074" t="str">
        <f>Clef_répartition[[#This Row],[Code_Nom]]&amp;"_"&amp;Clef_répartition[[#This Row],[Nombre]]&amp;"_"&amp;Clef_répartition[[#This Row],[Année]]</f>
        <v>ORPC Morges_Organisations régionales de protection civile Morges_56_2018</v>
      </c>
      <c r="H5074">
        <v>5646</v>
      </c>
      <c r="I5074" t="s">
        <v>247</v>
      </c>
      <c r="J5074">
        <v>2018</v>
      </c>
      <c r="K5074">
        <v>6.8786910639945784E-2</v>
      </c>
    </row>
    <row r="5075" spans="1:11" x14ac:dyDescent="0.25">
      <c r="A5075" t="s">
        <v>722</v>
      </c>
      <c r="B5075" t="s">
        <v>594</v>
      </c>
      <c r="C5075" t="s">
        <v>595</v>
      </c>
      <c r="D5075" t="str">
        <f>Clef_répartition[[#This Row],[Code association]]&amp;"_"&amp;Clef_répartition[[#This Row],[Nom association]]</f>
        <v>ORPC Morges_Organisations régionales de protection civile Morges</v>
      </c>
      <c r="E5075">
        <f>COUNTIFS(D$2:D5075,Clef_répartition[[#This Row],[Code_Nom]],J$2:J5075,Clef_répartition[[#This Row],[Année]])</f>
        <v>57</v>
      </c>
      <c r="F5075">
        <f>IF(Clef_répartition[[#This Row],[Code_Nom]]=D5074,F5074-1,(COUNTIFS(Clef_répartition[Code_Nom],Clef_répartition[[#This Row],[Code_Nom]],Clef_répartition[Année],Clef_répartition[[#This Row],[Année]])))</f>
        <v>8</v>
      </c>
      <c r="G5075" t="str">
        <f>Clef_répartition[[#This Row],[Code_Nom]]&amp;"_"&amp;Clef_répartition[[#This Row],[Nombre]]&amp;"_"&amp;Clef_répartition[[#This Row],[Année]]</f>
        <v>ORPC Morges_Organisations régionales de protection civile Morges_57_2018</v>
      </c>
      <c r="H5075">
        <v>5437</v>
      </c>
      <c r="I5075" t="s">
        <v>250</v>
      </c>
      <c r="J5075">
        <v>2018</v>
      </c>
      <c r="K5075">
        <v>5.0585729499467522E-3</v>
      </c>
    </row>
    <row r="5076" spans="1:11" x14ac:dyDescent="0.25">
      <c r="A5076" t="s">
        <v>722</v>
      </c>
      <c r="B5076" t="s">
        <v>594</v>
      </c>
      <c r="C5076" t="s">
        <v>595</v>
      </c>
      <c r="D5076" t="str">
        <f>Clef_répartition[[#This Row],[Code association]]&amp;"_"&amp;Clef_répartition[[#This Row],[Nom association]]</f>
        <v>ORPC Morges_Organisations régionales de protection civile Morges</v>
      </c>
      <c r="E5076">
        <f>COUNTIFS(D$2:D5076,Clef_répartition[[#This Row],[Code_Nom]],J$2:J5076,Clef_répartition[[#This Row],[Année]])</f>
        <v>58</v>
      </c>
      <c r="F5076">
        <f>IF(Clef_répartition[[#This Row],[Code_Nom]]=D5075,F5075-1,(COUNTIFS(Clef_répartition[Code_Nom],Clef_répartition[[#This Row],[Code_Nom]],Clef_répartition[Année],Clef_répartition[[#This Row],[Année]])))</f>
        <v>7</v>
      </c>
      <c r="G5076" t="str">
        <f>Clef_répartition[[#This Row],[Code_Nom]]&amp;"_"&amp;Clef_répartition[[#This Row],[Nombre]]&amp;"_"&amp;Clef_répartition[[#This Row],[Année]]</f>
        <v>ORPC Morges_Organisations régionales de protection civile Morges_58_2018</v>
      </c>
      <c r="H5076">
        <v>5499</v>
      </c>
      <c r="I5076" t="s">
        <v>252</v>
      </c>
      <c r="J5076">
        <v>2018</v>
      </c>
      <c r="K5076">
        <v>5.9057023913253945E-3</v>
      </c>
    </row>
    <row r="5077" spans="1:11" x14ac:dyDescent="0.25">
      <c r="A5077" t="s">
        <v>722</v>
      </c>
      <c r="B5077" t="s">
        <v>594</v>
      </c>
      <c r="C5077" t="s">
        <v>595</v>
      </c>
      <c r="D5077" t="str">
        <f>Clef_répartition[[#This Row],[Code association]]&amp;"_"&amp;Clef_répartition[[#This Row],[Nom association]]</f>
        <v>ORPC Morges_Organisations régionales de protection civile Morges</v>
      </c>
      <c r="E5077">
        <f>COUNTIFS(D$2:D5077,Clef_répartition[[#This Row],[Code_Nom]],J$2:J5077,Clef_répartition[[#This Row],[Année]])</f>
        <v>59</v>
      </c>
      <c r="F5077">
        <f>IF(Clef_répartition[[#This Row],[Code_Nom]]=D5076,F5076-1,(COUNTIFS(Clef_répartition[Code_Nom],Clef_répartition[[#This Row],[Code_Nom]],Clef_répartition[Année],Clef_répartition[[#This Row],[Année]])))</f>
        <v>6</v>
      </c>
      <c r="G5077" t="str">
        <f>Clef_répartition[[#This Row],[Code_Nom]]&amp;"_"&amp;Clef_répartition[[#This Row],[Nombre]]&amp;"_"&amp;Clef_répartition[[#This Row],[Année]]</f>
        <v>ORPC Morges_Organisations régionales de protection civile Morges_59_2018</v>
      </c>
      <c r="H5077">
        <v>5649</v>
      </c>
      <c r="I5077" t="s">
        <v>264</v>
      </c>
      <c r="J5077">
        <v>2018</v>
      </c>
      <c r="K5077">
        <v>2.3392874431213091E-2</v>
      </c>
    </row>
    <row r="5078" spans="1:11" x14ac:dyDescent="0.25">
      <c r="A5078" t="s">
        <v>722</v>
      </c>
      <c r="B5078" t="s">
        <v>594</v>
      </c>
      <c r="C5078" t="s">
        <v>595</v>
      </c>
      <c r="D5078" t="str">
        <f>Clef_répartition[[#This Row],[Code association]]&amp;"_"&amp;Clef_répartition[[#This Row],[Nom association]]</f>
        <v>ORPC Morges_Organisations régionales de protection civile Morges</v>
      </c>
      <c r="E5078">
        <f>COUNTIFS(D$2:D5078,Clef_répartition[[#This Row],[Code_Nom]],J$2:J5078,Clef_répartition[[#This Row],[Année]])</f>
        <v>60</v>
      </c>
      <c r="F5078">
        <f>IF(Clef_répartition[[#This Row],[Code_Nom]]=D5077,F5077-1,(COUNTIFS(Clef_répartition[Code_Nom],Clef_répartition[[#This Row],[Code_Nom]],Clef_répartition[Année],Clef_répartition[[#This Row],[Année]])))</f>
        <v>5</v>
      </c>
      <c r="G5078" t="str">
        <f>Clef_répartition[[#This Row],[Code_Nom]]&amp;"_"&amp;Clef_répartition[[#This Row],[Nombre]]&amp;"_"&amp;Clef_répartition[[#This Row],[Année]]</f>
        <v>ORPC Morges_Organisations régionales de protection civile Morges_60_2018</v>
      </c>
      <c r="H5078">
        <v>5650</v>
      </c>
      <c r="I5078" t="s">
        <v>276</v>
      </c>
      <c r="J5078">
        <v>2018</v>
      </c>
      <c r="K5078">
        <v>2.2267402459095749E-3</v>
      </c>
    </row>
    <row r="5079" spans="1:11" x14ac:dyDescent="0.25">
      <c r="A5079" t="s">
        <v>722</v>
      </c>
      <c r="B5079" t="s">
        <v>594</v>
      </c>
      <c r="C5079" t="s">
        <v>595</v>
      </c>
      <c r="D5079" t="str">
        <f>Clef_répartition[[#This Row],[Code association]]&amp;"_"&amp;Clef_répartition[[#This Row],[Nom association]]</f>
        <v>ORPC Morges_Organisations régionales de protection civile Morges</v>
      </c>
      <c r="E5079">
        <f>COUNTIFS(D$2:D5079,Clef_répartition[[#This Row],[Code_Nom]],J$2:J5079,Clef_répartition[[#This Row],[Année]])</f>
        <v>61</v>
      </c>
      <c r="F5079">
        <f>IF(Clef_répartition[[#This Row],[Code_Nom]]=D5078,F5078-1,(COUNTIFS(Clef_répartition[Code_Nom],Clef_répartition[[#This Row],[Code_Nom]],Clef_répartition[Année],Clef_répartition[[#This Row],[Année]])))</f>
        <v>4</v>
      </c>
      <c r="G5079" t="str">
        <f>Clef_répartition[[#This Row],[Code_Nom]]&amp;"_"&amp;Clef_répartition[[#This Row],[Nombre]]&amp;"_"&amp;Clef_répartition[[#This Row],[Année]]</f>
        <v>ORPC Morges_Organisations régionales de protection civile Morges_61_2018</v>
      </c>
      <c r="H5079">
        <v>5652</v>
      </c>
      <c r="I5079" t="s">
        <v>284</v>
      </c>
      <c r="J5079">
        <v>2018</v>
      </c>
      <c r="K5079">
        <v>7.3579242908316383E-3</v>
      </c>
    </row>
    <row r="5080" spans="1:11" x14ac:dyDescent="0.25">
      <c r="A5080" t="s">
        <v>722</v>
      </c>
      <c r="B5080" t="s">
        <v>594</v>
      </c>
      <c r="C5080" t="s">
        <v>595</v>
      </c>
      <c r="D5080" t="str">
        <f>Clef_répartition[[#This Row],[Code association]]&amp;"_"&amp;Clef_répartition[[#This Row],[Nom association]]</f>
        <v>ORPC Morges_Organisations régionales de protection civile Morges</v>
      </c>
      <c r="E5080">
        <f>COUNTIFS(D$2:D5080,Clef_répartition[[#This Row],[Code_Nom]],J$2:J5080,Clef_répartition[[#This Row],[Année]])</f>
        <v>62</v>
      </c>
      <c r="F5080">
        <f>IF(Clef_répartition[[#This Row],[Code_Nom]]=D5079,F5079-1,(COUNTIFS(Clef_répartition[Code_Nom],Clef_répartition[[#This Row],[Code_Nom]],Clef_répartition[Année],Clef_répartition[[#This Row],[Année]])))</f>
        <v>3</v>
      </c>
      <c r="G5080" t="str">
        <f>Clef_répartition[[#This Row],[Code_Nom]]&amp;"_"&amp;Clef_répartition[[#This Row],[Nombre]]&amp;"_"&amp;Clef_répartition[[#This Row],[Année]]</f>
        <v>ORPC Morges_Organisations régionales de protection civile Morges_62_2018</v>
      </c>
      <c r="H5080">
        <v>5653</v>
      </c>
      <c r="I5080" t="s">
        <v>291</v>
      </c>
      <c r="J5080">
        <v>2018</v>
      </c>
      <c r="K5080">
        <v>1.0722238358021106E-2</v>
      </c>
    </row>
    <row r="5081" spans="1:11" x14ac:dyDescent="0.25">
      <c r="A5081" t="s">
        <v>722</v>
      </c>
      <c r="B5081" t="s">
        <v>594</v>
      </c>
      <c r="C5081" t="s">
        <v>595</v>
      </c>
      <c r="D5081" t="str">
        <f>Clef_répartition[[#This Row],[Code association]]&amp;"_"&amp;Clef_répartition[[#This Row],[Nom association]]</f>
        <v>ORPC Morges_Organisations régionales de protection civile Morges</v>
      </c>
      <c r="E5081">
        <f>COUNTIFS(D$2:D5081,Clef_répartition[[#This Row],[Code_Nom]],J$2:J5081,Clef_répartition[[#This Row],[Année]])</f>
        <v>63</v>
      </c>
      <c r="F5081">
        <f>IF(Clef_répartition[[#This Row],[Code_Nom]]=D5080,F5080-1,(COUNTIFS(Clef_répartition[Code_Nom],Clef_répartition[[#This Row],[Code_Nom]],Clef_répartition[Année],Clef_répartition[[#This Row],[Année]])))</f>
        <v>2</v>
      </c>
      <c r="G5081" t="str">
        <f>Clef_répartition[[#This Row],[Code_Nom]]&amp;"_"&amp;Clef_répartition[[#This Row],[Nombre]]&amp;"_"&amp;Clef_répartition[[#This Row],[Année]]</f>
        <v>ORPC Morges_Organisations régionales de protection civile Morges_63_2018</v>
      </c>
      <c r="H5081">
        <v>5654</v>
      </c>
      <c r="I5081" t="s">
        <v>295</v>
      </c>
      <c r="J5081">
        <v>2018</v>
      </c>
      <c r="K5081">
        <v>6.1356375254138836E-3</v>
      </c>
    </row>
    <row r="5082" spans="1:11" x14ac:dyDescent="0.25">
      <c r="A5082" t="s">
        <v>722</v>
      </c>
      <c r="B5082" t="s">
        <v>594</v>
      </c>
      <c r="C5082" t="s">
        <v>595</v>
      </c>
      <c r="D5082" t="str">
        <f>Clef_répartition[[#This Row],[Code association]]&amp;"_"&amp;Clef_répartition[[#This Row],[Nom association]]</f>
        <v>ORPC Morges_Organisations régionales de protection civile Morges</v>
      </c>
      <c r="E5082">
        <f>COUNTIFS(D$2:D5082,Clef_répartition[[#This Row],[Code_Nom]],J$2:J5082,Clef_répartition[[#This Row],[Année]])</f>
        <v>64</v>
      </c>
      <c r="F5082">
        <f>IF(Clef_répartition[[#This Row],[Code_Nom]]=D5081,F5081-1,(COUNTIFS(Clef_répartition[Code_Nom],Clef_répartition[[#This Row],[Code_Nom]],Clef_répartition[Année],Clef_répartition[[#This Row],[Année]])))</f>
        <v>1</v>
      </c>
      <c r="G5082" t="str">
        <f>Clef_répartition[[#This Row],[Code_Nom]]&amp;"_"&amp;Clef_répartition[[#This Row],[Nombre]]&amp;"_"&amp;Clef_répartition[[#This Row],[Année]]</f>
        <v>ORPC Morges_Organisations régionales de protection civile Morges_64_2018</v>
      </c>
      <c r="H5082">
        <v>5655</v>
      </c>
      <c r="I5082" t="s">
        <v>297</v>
      </c>
      <c r="J5082">
        <v>2018</v>
      </c>
      <c r="K5082">
        <v>1.7293542453286861E-2</v>
      </c>
    </row>
    <row r="5083" spans="1:11" x14ac:dyDescent="0.25">
      <c r="A5083" t="s">
        <v>722</v>
      </c>
      <c r="B5083" t="s">
        <v>683</v>
      </c>
      <c r="C5083" t="s">
        <v>684</v>
      </c>
      <c r="D5083" t="str">
        <f>Clef_répartition[[#This Row],[Code association]]&amp;"_"&amp;Clef_répartition[[#This Row],[Nom association]]</f>
        <v>ORPC Nyon_Organisation régionale de la protection civile du district de Nyon</v>
      </c>
      <c r="E5083">
        <f>COUNTIFS(D$2:D5083,Clef_répartition[[#This Row],[Code_Nom]],J$2:J5083,Clef_répartition[[#This Row],[Année]])</f>
        <v>1</v>
      </c>
      <c r="F5083">
        <f>IF(Clef_répartition[[#This Row],[Code_Nom]]=D5082,F5082-1,(COUNTIFS(Clef_répartition[Code_Nom],Clef_répartition[[#This Row],[Code_Nom]],Clef_répartition[Année],Clef_répartition[[#This Row],[Année]])))</f>
        <v>47</v>
      </c>
      <c r="G5083" t="str">
        <f>Clef_répartition[[#This Row],[Code_Nom]]&amp;"_"&amp;Clef_répartition[[#This Row],[Nombre]]&amp;"_"&amp;Clef_répartition[[#This Row],[Année]]</f>
        <v>ORPC Nyon_Organisation régionale de la protection civile du district de Nyon_1_2018</v>
      </c>
      <c r="H5083">
        <v>5701</v>
      </c>
      <c r="I5083" t="s">
        <v>5</v>
      </c>
      <c r="J5083">
        <v>2018</v>
      </c>
      <c r="K5083">
        <v>2.2499999999999998E-3</v>
      </c>
    </row>
    <row r="5084" spans="1:11" x14ac:dyDescent="0.25">
      <c r="A5084" t="s">
        <v>722</v>
      </c>
      <c r="B5084" t="s">
        <v>683</v>
      </c>
      <c r="C5084" t="s">
        <v>684</v>
      </c>
      <c r="D5084" t="str">
        <f>Clef_répartition[[#This Row],[Code association]]&amp;"_"&amp;Clef_répartition[[#This Row],[Nom association]]</f>
        <v>ORPC Nyon_Organisation régionale de la protection civile du district de Nyon</v>
      </c>
      <c r="E5084">
        <f>COUNTIFS(D$2:D5084,Clef_répartition[[#This Row],[Code_Nom]],J$2:J5084,Clef_répartition[[#This Row],[Année]])</f>
        <v>2</v>
      </c>
      <c r="F5084">
        <f>IF(Clef_répartition[[#This Row],[Code_Nom]]=D5083,F5083-1,(COUNTIFS(Clef_répartition[Code_Nom],Clef_répartition[[#This Row],[Code_Nom]],Clef_répartition[Année],Clef_répartition[[#This Row],[Année]])))</f>
        <v>46</v>
      </c>
      <c r="G5084" t="str">
        <f>Clef_répartition[[#This Row],[Code_Nom]]&amp;"_"&amp;Clef_répartition[[#This Row],[Nombre]]&amp;"_"&amp;Clef_répartition[[#This Row],[Année]]</f>
        <v>ORPC Nyon_Organisation régionale de la protection civile du district de Nyon_2_2018</v>
      </c>
      <c r="H5084">
        <v>5702</v>
      </c>
      <c r="I5084" t="s">
        <v>7</v>
      </c>
      <c r="J5084">
        <v>2018</v>
      </c>
      <c r="K5084">
        <v>2.664E-2</v>
      </c>
    </row>
    <row r="5085" spans="1:11" x14ac:dyDescent="0.25">
      <c r="A5085" t="s">
        <v>722</v>
      </c>
      <c r="B5085" t="s">
        <v>683</v>
      </c>
      <c r="C5085" t="s">
        <v>684</v>
      </c>
      <c r="D5085" t="str">
        <f>Clef_répartition[[#This Row],[Code association]]&amp;"_"&amp;Clef_répartition[[#This Row],[Nom association]]</f>
        <v>ORPC Nyon_Organisation régionale de la protection civile du district de Nyon</v>
      </c>
      <c r="E5085">
        <f>COUNTIFS(D$2:D5085,Clef_répartition[[#This Row],[Code_Nom]],J$2:J5085,Clef_répartition[[#This Row],[Année]])</f>
        <v>3</v>
      </c>
      <c r="F5085">
        <f>IF(Clef_répartition[[#This Row],[Code_Nom]]=D5084,F5084-1,(COUNTIFS(Clef_répartition[Code_Nom],Clef_répartition[[#This Row],[Code_Nom]],Clef_répartition[Année],Clef_répartition[[#This Row],[Année]])))</f>
        <v>45</v>
      </c>
      <c r="G5085" t="str">
        <f>Clef_répartition[[#This Row],[Code_Nom]]&amp;"_"&amp;Clef_répartition[[#This Row],[Nombre]]&amp;"_"&amp;Clef_répartition[[#This Row],[Année]]</f>
        <v>ORPC Nyon_Organisation régionale de la protection civile du district de Nyon_3_2018</v>
      </c>
      <c r="H5085">
        <v>5703</v>
      </c>
      <c r="I5085" t="s">
        <v>13</v>
      </c>
      <c r="J5085">
        <v>2018</v>
      </c>
      <c r="K5085">
        <v>1.362E-2</v>
      </c>
    </row>
    <row r="5086" spans="1:11" x14ac:dyDescent="0.25">
      <c r="A5086" t="s">
        <v>722</v>
      </c>
      <c r="B5086" t="s">
        <v>683</v>
      </c>
      <c r="C5086" t="s">
        <v>684</v>
      </c>
      <c r="D5086" t="str">
        <f>Clef_répartition[[#This Row],[Code association]]&amp;"_"&amp;Clef_répartition[[#This Row],[Nom association]]</f>
        <v>ORPC Nyon_Organisation régionale de la protection civile du district de Nyon</v>
      </c>
      <c r="E5086">
        <f>COUNTIFS(D$2:D5086,Clef_répartition[[#This Row],[Code_Nom]],J$2:J5086,Clef_répartition[[#This Row],[Année]])</f>
        <v>4</v>
      </c>
      <c r="F5086">
        <f>IF(Clef_répartition[[#This Row],[Code_Nom]]=D5085,F5085-1,(COUNTIFS(Clef_répartition[Code_Nom],Clef_répartition[[#This Row],[Code_Nom]],Clef_répartition[Année],Clef_répartition[[#This Row],[Année]])))</f>
        <v>44</v>
      </c>
      <c r="G5086" t="str">
        <f>Clef_répartition[[#This Row],[Code_Nom]]&amp;"_"&amp;Clef_répartition[[#This Row],[Nombre]]&amp;"_"&amp;Clef_répartition[[#This Row],[Année]]</f>
        <v>ORPC Nyon_Organisation régionale de la protection civile du district de Nyon_4_2018</v>
      </c>
      <c r="H5086">
        <v>5704</v>
      </c>
      <c r="I5086" t="s">
        <v>16</v>
      </c>
      <c r="J5086">
        <v>2018</v>
      </c>
      <c r="K5086">
        <v>1.9179999999999999E-2</v>
      </c>
    </row>
    <row r="5087" spans="1:11" x14ac:dyDescent="0.25">
      <c r="A5087" t="s">
        <v>722</v>
      </c>
      <c r="B5087" t="s">
        <v>683</v>
      </c>
      <c r="C5087" t="s">
        <v>684</v>
      </c>
      <c r="D5087" t="str">
        <f>Clef_répartition[[#This Row],[Code association]]&amp;"_"&amp;Clef_répartition[[#This Row],[Nom association]]</f>
        <v>ORPC Nyon_Organisation régionale de la protection civile du district de Nyon</v>
      </c>
      <c r="E5087">
        <f>COUNTIFS(D$2:D5087,Clef_répartition[[#This Row],[Code_Nom]],J$2:J5087,Clef_répartition[[#This Row],[Année]])</f>
        <v>5</v>
      </c>
      <c r="F5087">
        <f>IF(Clef_répartition[[#This Row],[Code_Nom]]=D5086,F5086-1,(COUNTIFS(Clef_répartition[Code_Nom],Clef_répartition[[#This Row],[Code_Nom]],Clef_répartition[Année],Clef_répartition[[#This Row],[Année]])))</f>
        <v>43</v>
      </c>
      <c r="G5087" t="str">
        <f>Clef_répartition[[#This Row],[Code_Nom]]&amp;"_"&amp;Clef_répartition[[#This Row],[Nombre]]&amp;"_"&amp;Clef_répartition[[#This Row],[Année]]</f>
        <v>ORPC Nyon_Organisation régionale de la protection civile du district de Nyon_5_2018</v>
      </c>
      <c r="H5087">
        <v>5705</v>
      </c>
      <c r="I5087" t="s">
        <v>27</v>
      </c>
      <c r="J5087">
        <v>2018</v>
      </c>
      <c r="K5087">
        <v>8.9700000000000005E-3</v>
      </c>
    </row>
    <row r="5088" spans="1:11" x14ac:dyDescent="0.25">
      <c r="A5088" t="s">
        <v>722</v>
      </c>
      <c r="B5088" t="s">
        <v>683</v>
      </c>
      <c r="C5088" t="s">
        <v>684</v>
      </c>
      <c r="D5088" t="str">
        <f>Clef_répartition[[#This Row],[Code association]]&amp;"_"&amp;Clef_répartition[[#This Row],[Nom association]]</f>
        <v>ORPC Nyon_Organisation régionale de la protection civile du district de Nyon</v>
      </c>
      <c r="E5088">
        <f>COUNTIFS(D$2:D5088,Clef_répartition[[#This Row],[Code_Nom]],J$2:J5088,Clef_répartition[[#This Row],[Année]])</f>
        <v>6</v>
      </c>
      <c r="F5088">
        <f>IF(Clef_répartition[[#This Row],[Code_Nom]]=D5087,F5087-1,(COUNTIFS(Clef_répartition[Code_Nom],Clef_répartition[[#This Row],[Code_Nom]],Clef_répartition[Année],Clef_répartition[[#This Row],[Année]])))</f>
        <v>42</v>
      </c>
      <c r="G5088" t="str">
        <f>Clef_répartition[[#This Row],[Code_Nom]]&amp;"_"&amp;Clef_répartition[[#This Row],[Nombre]]&amp;"_"&amp;Clef_répartition[[#This Row],[Année]]</f>
        <v>ORPC Nyon_Organisation régionale de la protection civile du district de Nyon_6_2018</v>
      </c>
      <c r="H5088">
        <v>5706</v>
      </c>
      <c r="I5088" t="s">
        <v>29</v>
      </c>
      <c r="J5088">
        <v>2018</v>
      </c>
      <c r="K5088">
        <v>1.1310000000000001E-2</v>
      </c>
    </row>
    <row r="5089" spans="1:11" x14ac:dyDescent="0.25">
      <c r="A5089" t="s">
        <v>722</v>
      </c>
      <c r="B5089" t="s">
        <v>683</v>
      </c>
      <c r="C5089" t="s">
        <v>684</v>
      </c>
      <c r="D5089" t="str">
        <f>Clef_répartition[[#This Row],[Code association]]&amp;"_"&amp;Clef_répartition[[#This Row],[Nom association]]</f>
        <v>ORPC Nyon_Organisation régionale de la protection civile du district de Nyon</v>
      </c>
      <c r="E5089">
        <f>COUNTIFS(D$2:D5089,Clef_répartition[[#This Row],[Code_Nom]],J$2:J5089,Clef_répartition[[#This Row],[Année]])</f>
        <v>7</v>
      </c>
      <c r="F5089">
        <f>IF(Clef_répartition[[#This Row],[Code_Nom]]=D5088,F5088-1,(COUNTIFS(Clef_répartition[Code_Nom],Clef_répartition[[#This Row],[Code_Nom]],Clef_répartition[Année],Clef_répartition[[#This Row],[Année]])))</f>
        <v>41</v>
      </c>
      <c r="G5089" t="str">
        <f>Clef_répartition[[#This Row],[Code_Nom]]&amp;"_"&amp;Clef_répartition[[#This Row],[Nombre]]&amp;"_"&amp;Clef_répartition[[#This Row],[Année]]</f>
        <v>ORPC Nyon_Organisation régionale de la protection civile du district de Nyon_7_2018</v>
      </c>
      <c r="H5089">
        <v>5852</v>
      </c>
      <c r="I5089" t="s">
        <v>41</v>
      </c>
      <c r="J5089">
        <v>2018</v>
      </c>
      <c r="K5089">
        <v>4.8999999999999998E-3</v>
      </c>
    </row>
    <row r="5090" spans="1:11" x14ac:dyDescent="0.25">
      <c r="A5090" t="s">
        <v>722</v>
      </c>
      <c r="B5090" t="s">
        <v>683</v>
      </c>
      <c r="C5090" t="s">
        <v>684</v>
      </c>
      <c r="D5090" t="str">
        <f>Clef_répartition[[#This Row],[Code association]]&amp;"_"&amp;Clef_répartition[[#This Row],[Nom association]]</f>
        <v>ORPC Nyon_Organisation régionale de la protection civile du district de Nyon</v>
      </c>
      <c r="E5090">
        <f>COUNTIFS(D$2:D5090,Clef_répartition[[#This Row],[Code_Nom]],J$2:J5090,Clef_répartition[[#This Row],[Année]])</f>
        <v>8</v>
      </c>
      <c r="F5090">
        <f>IF(Clef_répartition[[#This Row],[Code_Nom]]=D5089,F5089-1,(COUNTIFS(Clef_répartition[Code_Nom],Clef_répartition[[#This Row],[Code_Nom]],Clef_répartition[Année],Clef_répartition[[#This Row],[Année]])))</f>
        <v>40</v>
      </c>
      <c r="G5090" t="str">
        <f>Clef_répartition[[#This Row],[Code_Nom]]&amp;"_"&amp;Clef_répartition[[#This Row],[Nombre]]&amp;"_"&amp;Clef_répartition[[#This Row],[Année]]</f>
        <v>ORPC Nyon_Organisation régionale de la protection civile du district de Nyon_8_2018</v>
      </c>
      <c r="H5090">
        <v>5853</v>
      </c>
      <c r="I5090" t="s">
        <v>42</v>
      </c>
      <c r="J5090">
        <v>2018</v>
      </c>
      <c r="K5090">
        <v>7.4799999999999997E-3</v>
      </c>
    </row>
    <row r="5091" spans="1:11" x14ac:dyDescent="0.25">
      <c r="A5091" t="s">
        <v>722</v>
      </c>
      <c r="B5091" t="s">
        <v>683</v>
      </c>
      <c r="C5091" t="s">
        <v>684</v>
      </c>
      <c r="D5091" t="str">
        <f>Clef_répartition[[#This Row],[Code association]]&amp;"_"&amp;Clef_répartition[[#This Row],[Nom association]]</f>
        <v>ORPC Nyon_Organisation régionale de la protection civile du district de Nyon</v>
      </c>
      <c r="E5091">
        <f>COUNTIFS(D$2:D5091,Clef_répartition[[#This Row],[Code_Nom]],J$2:J5091,Clef_répartition[[#This Row],[Année]])</f>
        <v>9</v>
      </c>
      <c r="F5091">
        <f>IF(Clef_répartition[[#This Row],[Code_Nom]]=D5090,F5090-1,(COUNTIFS(Clef_répartition[Code_Nom],Clef_répartition[[#This Row],[Code_Nom]],Clef_répartition[Année],Clef_répartition[[#This Row],[Année]])))</f>
        <v>39</v>
      </c>
      <c r="G5091" t="str">
        <f>Clef_répartition[[#This Row],[Code_Nom]]&amp;"_"&amp;Clef_répartition[[#This Row],[Nombre]]&amp;"_"&amp;Clef_répartition[[#This Row],[Année]]</f>
        <v>ORPC Nyon_Organisation régionale de la protection civile du district de Nyon_9_2018</v>
      </c>
      <c r="H5091">
        <v>5854</v>
      </c>
      <c r="I5091" t="s">
        <v>43</v>
      </c>
      <c r="J5091">
        <v>2018</v>
      </c>
      <c r="K5091">
        <v>3.63E-3</v>
      </c>
    </row>
    <row r="5092" spans="1:11" x14ac:dyDescent="0.25">
      <c r="A5092" t="s">
        <v>722</v>
      </c>
      <c r="B5092" t="s">
        <v>683</v>
      </c>
      <c r="C5092" t="s">
        <v>684</v>
      </c>
      <c r="D5092" t="str">
        <f>Clef_répartition[[#This Row],[Code association]]&amp;"_"&amp;Clef_répartition[[#This Row],[Nom association]]</f>
        <v>ORPC Nyon_Organisation régionale de la protection civile du district de Nyon</v>
      </c>
      <c r="E5092">
        <f>COUNTIFS(D$2:D5092,Clef_répartition[[#This Row],[Code_Nom]],J$2:J5092,Clef_répartition[[#This Row],[Année]])</f>
        <v>10</v>
      </c>
      <c r="F5092">
        <f>IF(Clef_répartition[[#This Row],[Code_Nom]]=D5091,F5091-1,(COUNTIFS(Clef_répartition[Code_Nom],Clef_répartition[[#This Row],[Code_Nom]],Clef_répartition[Année],Clef_répartition[[#This Row],[Année]])))</f>
        <v>38</v>
      </c>
      <c r="G5092" t="str">
        <f>Clef_répartition[[#This Row],[Code_Nom]]&amp;"_"&amp;Clef_répartition[[#This Row],[Nombre]]&amp;"_"&amp;Clef_répartition[[#This Row],[Année]]</f>
        <v>ORPC Nyon_Organisation régionale de la protection civile du district de Nyon_10_2018</v>
      </c>
      <c r="H5092">
        <v>5707</v>
      </c>
      <c r="I5092" t="s">
        <v>52</v>
      </c>
      <c r="J5092">
        <v>2018</v>
      </c>
      <c r="K5092">
        <v>1.295E-2</v>
      </c>
    </row>
    <row r="5093" spans="1:11" x14ac:dyDescent="0.25">
      <c r="A5093" t="s">
        <v>722</v>
      </c>
      <c r="B5093" t="s">
        <v>683</v>
      </c>
      <c r="C5093" t="s">
        <v>684</v>
      </c>
      <c r="D5093" t="str">
        <f>Clef_répartition[[#This Row],[Code association]]&amp;"_"&amp;Clef_répartition[[#This Row],[Nom association]]</f>
        <v>ORPC Nyon_Organisation régionale de la protection civile du district de Nyon</v>
      </c>
      <c r="E5093">
        <f>COUNTIFS(D$2:D5093,Clef_répartition[[#This Row],[Code_Nom]],J$2:J5093,Clef_répartition[[#This Row],[Année]])</f>
        <v>11</v>
      </c>
      <c r="F5093">
        <f>IF(Clef_répartition[[#This Row],[Code_Nom]]=D5092,F5092-1,(COUNTIFS(Clef_répartition[Code_Nom],Clef_répartition[[#This Row],[Code_Nom]],Clef_répartition[Année],Clef_répartition[[#This Row],[Année]])))</f>
        <v>37</v>
      </c>
      <c r="G5093" t="str">
        <f>Clef_répartition[[#This Row],[Code_Nom]]&amp;"_"&amp;Clef_répartition[[#This Row],[Nombre]]&amp;"_"&amp;Clef_répartition[[#This Row],[Année]]</f>
        <v>ORPC Nyon_Organisation régionale de la protection civile du district de Nyon_11_2018</v>
      </c>
      <c r="H5093">
        <v>5708</v>
      </c>
      <c r="I5093" t="s">
        <v>53</v>
      </c>
      <c r="J5093">
        <v>2018</v>
      </c>
      <c r="K5093">
        <v>9.4599999999999997E-3</v>
      </c>
    </row>
    <row r="5094" spans="1:11" x14ac:dyDescent="0.25">
      <c r="A5094" t="s">
        <v>722</v>
      </c>
      <c r="B5094" t="s">
        <v>683</v>
      </c>
      <c r="C5094" t="s">
        <v>684</v>
      </c>
      <c r="D5094" t="str">
        <f>Clef_répartition[[#This Row],[Code association]]&amp;"_"&amp;Clef_répartition[[#This Row],[Nom association]]</f>
        <v>ORPC Nyon_Organisation régionale de la protection civile du district de Nyon</v>
      </c>
      <c r="E5094">
        <f>COUNTIFS(D$2:D5094,Clef_répartition[[#This Row],[Code_Nom]],J$2:J5094,Clef_répartition[[#This Row],[Année]])</f>
        <v>12</v>
      </c>
      <c r="F5094">
        <f>IF(Clef_répartition[[#This Row],[Code_Nom]]=D5093,F5093-1,(COUNTIFS(Clef_répartition[Code_Nom],Clef_répartition[[#This Row],[Code_Nom]],Clef_répartition[Année],Clef_répartition[[#This Row],[Année]])))</f>
        <v>36</v>
      </c>
      <c r="G5094" t="str">
        <f>Clef_répartition[[#This Row],[Code_Nom]]&amp;"_"&amp;Clef_répartition[[#This Row],[Nombre]]&amp;"_"&amp;Clef_répartition[[#This Row],[Année]]</f>
        <v>ORPC Nyon_Organisation régionale de la protection civile du district de Nyon_12_2018</v>
      </c>
      <c r="H5094">
        <v>5709</v>
      </c>
      <c r="I5094" t="s">
        <v>62</v>
      </c>
      <c r="J5094">
        <v>2018</v>
      </c>
      <c r="K5094">
        <v>1.2239999999999999E-2</v>
      </c>
    </row>
    <row r="5095" spans="1:11" x14ac:dyDescent="0.25">
      <c r="A5095" t="s">
        <v>722</v>
      </c>
      <c r="B5095" t="s">
        <v>683</v>
      </c>
      <c r="C5095" t="s">
        <v>684</v>
      </c>
      <c r="D5095" t="str">
        <f>Clef_répartition[[#This Row],[Code association]]&amp;"_"&amp;Clef_répartition[[#This Row],[Nom association]]</f>
        <v>ORPC Nyon_Organisation régionale de la protection civile du district de Nyon</v>
      </c>
      <c r="E5095">
        <f>COUNTIFS(D$2:D5095,Clef_répartition[[#This Row],[Code_Nom]],J$2:J5095,Clef_répartition[[#This Row],[Année]])</f>
        <v>13</v>
      </c>
      <c r="F5095">
        <f>IF(Clef_répartition[[#This Row],[Code_Nom]]=D5094,F5094-1,(COUNTIFS(Clef_répartition[Code_Nom],Clef_répartition[[#This Row],[Code_Nom]],Clef_répartition[Année],Clef_répartition[[#This Row],[Année]])))</f>
        <v>35</v>
      </c>
      <c r="G5095" t="str">
        <f>Clef_répartition[[#This Row],[Code_Nom]]&amp;"_"&amp;Clef_répartition[[#This Row],[Nombre]]&amp;"_"&amp;Clef_répartition[[#This Row],[Année]]</f>
        <v>ORPC Nyon_Organisation régionale de la protection civile du district de Nyon_13_2018</v>
      </c>
      <c r="H5095">
        <v>5710</v>
      </c>
      <c r="I5095" t="s">
        <v>69</v>
      </c>
      <c r="J5095">
        <v>2018</v>
      </c>
      <c r="K5095">
        <v>4.8599999999999997E-3</v>
      </c>
    </row>
    <row r="5096" spans="1:11" x14ac:dyDescent="0.25">
      <c r="A5096" t="s">
        <v>722</v>
      </c>
      <c r="B5096" t="s">
        <v>683</v>
      </c>
      <c r="C5096" t="s">
        <v>684</v>
      </c>
      <c r="D5096" t="str">
        <f>Clef_répartition[[#This Row],[Code association]]&amp;"_"&amp;Clef_répartition[[#This Row],[Nom association]]</f>
        <v>ORPC Nyon_Organisation régionale de la protection civile du district de Nyon</v>
      </c>
      <c r="E5096">
        <f>COUNTIFS(D$2:D5096,Clef_répartition[[#This Row],[Code_Nom]],J$2:J5096,Clef_répartition[[#This Row],[Année]])</f>
        <v>14</v>
      </c>
      <c r="F5096">
        <f>IF(Clef_répartition[[#This Row],[Code_Nom]]=D5095,F5095-1,(COUNTIFS(Clef_répartition[Code_Nom],Clef_répartition[[#This Row],[Code_Nom]],Clef_répartition[Année],Clef_répartition[[#This Row],[Année]])))</f>
        <v>34</v>
      </c>
      <c r="G5096" t="str">
        <f>Clef_répartition[[#This Row],[Code_Nom]]&amp;"_"&amp;Clef_répartition[[#This Row],[Nombre]]&amp;"_"&amp;Clef_répartition[[#This Row],[Année]]</f>
        <v>ORPC Nyon_Organisation régionale de la protection civile du district de Nyon_14_2018</v>
      </c>
      <c r="H5096">
        <v>5711</v>
      </c>
      <c r="I5096" t="s">
        <v>70</v>
      </c>
      <c r="J5096">
        <v>2018</v>
      </c>
      <c r="K5096">
        <v>2.87E-2</v>
      </c>
    </row>
    <row r="5097" spans="1:11" x14ac:dyDescent="0.25">
      <c r="A5097" t="s">
        <v>722</v>
      </c>
      <c r="B5097" t="s">
        <v>683</v>
      </c>
      <c r="C5097" t="s">
        <v>684</v>
      </c>
      <c r="D5097" t="str">
        <f>Clef_répartition[[#This Row],[Code association]]&amp;"_"&amp;Clef_répartition[[#This Row],[Nom association]]</f>
        <v>ORPC Nyon_Organisation régionale de la protection civile du district de Nyon</v>
      </c>
      <c r="E5097">
        <f>COUNTIFS(D$2:D5097,Clef_répartition[[#This Row],[Code_Nom]],J$2:J5097,Clef_répartition[[#This Row],[Année]])</f>
        <v>15</v>
      </c>
      <c r="F5097">
        <f>IF(Clef_répartition[[#This Row],[Code_Nom]]=D5096,F5096-1,(COUNTIFS(Clef_répartition[Code_Nom],Clef_répartition[[#This Row],[Code_Nom]],Clef_répartition[Année],Clef_répartition[[#This Row],[Année]])))</f>
        <v>33</v>
      </c>
      <c r="G5097" t="str">
        <f>Clef_répartition[[#This Row],[Code_Nom]]&amp;"_"&amp;Clef_répartition[[#This Row],[Nombre]]&amp;"_"&amp;Clef_répartition[[#This Row],[Année]]</f>
        <v>ORPC Nyon_Organisation régionale de la protection civile du district de Nyon_15_2018</v>
      </c>
      <c r="H5097">
        <v>5712</v>
      </c>
      <c r="I5097" t="s">
        <v>72</v>
      </c>
      <c r="J5097">
        <v>2018</v>
      </c>
      <c r="K5097">
        <v>3.1359999999999999E-2</v>
      </c>
    </row>
    <row r="5098" spans="1:11" x14ac:dyDescent="0.25">
      <c r="A5098" t="s">
        <v>722</v>
      </c>
      <c r="B5098" t="s">
        <v>683</v>
      </c>
      <c r="C5098" t="s">
        <v>684</v>
      </c>
      <c r="D5098" t="str">
        <f>Clef_répartition[[#This Row],[Code association]]&amp;"_"&amp;Clef_répartition[[#This Row],[Nom association]]</f>
        <v>ORPC Nyon_Organisation régionale de la protection civile du district de Nyon</v>
      </c>
      <c r="E5098">
        <f>COUNTIFS(D$2:D5098,Clef_répartition[[#This Row],[Code_Nom]],J$2:J5098,Clef_répartition[[#This Row],[Année]])</f>
        <v>16</v>
      </c>
      <c r="F5098">
        <f>IF(Clef_répartition[[#This Row],[Code_Nom]]=D5097,F5097-1,(COUNTIFS(Clef_répartition[Code_Nom],Clef_répartition[[#This Row],[Code_Nom]],Clef_répartition[Année],Clef_répartition[[#This Row],[Année]])))</f>
        <v>32</v>
      </c>
      <c r="G5098" t="str">
        <f>Clef_répartition[[#This Row],[Code_Nom]]&amp;"_"&amp;Clef_répartition[[#This Row],[Nombre]]&amp;"_"&amp;Clef_répartition[[#This Row],[Année]]</f>
        <v>ORPC Nyon_Organisation régionale de la protection civile du district de Nyon_16_2018</v>
      </c>
      <c r="H5098">
        <v>5713</v>
      </c>
      <c r="I5098" t="s">
        <v>80</v>
      </c>
      <c r="J5098">
        <v>2018</v>
      </c>
      <c r="K5098">
        <v>2.1860000000000001E-2</v>
      </c>
    </row>
    <row r="5099" spans="1:11" x14ac:dyDescent="0.25">
      <c r="A5099" t="s">
        <v>722</v>
      </c>
      <c r="B5099" t="s">
        <v>683</v>
      </c>
      <c r="C5099" t="s">
        <v>684</v>
      </c>
      <c r="D5099" t="str">
        <f>Clef_répartition[[#This Row],[Code association]]&amp;"_"&amp;Clef_répartition[[#This Row],[Nom association]]</f>
        <v>ORPC Nyon_Organisation régionale de la protection civile du district de Nyon</v>
      </c>
      <c r="E5099">
        <f>COUNTIFS(D$2:D5099,Clef_répartition[[#This Row],[Code_Nom]],J$2:J5099,Clef_répartition[[#This Row],[Année]])</f>
        <v>17</v>
      </c>
      <c r="F5099">
        <f>IF(Clef_répartition[[#This Row],[Code_Nom]]=D5098,F5098-1,(COUNTIFS(Clef_répartition[Code_Nom],Clef_répartition[[#This Row],[Code_Nom]],Clef_répartition[Année],Clef_répartition[[#This Row],[Année]])))</f>
        <v>31</v>
      </c>
      <c r="G5099" t="str">
        <f>Clef_répartition[[#This Row],[Code_Nom]]&amp;"_"&amp;Clef_répartition[[#This Row],[Nombre]]&amp;"_"&amp;Clef_répartition[[#This Row],[Année]]</f>
        <v>ORPC Nyon_Organisation régionale de la protection civile du district de Nyon_17_2018</v>
      </c>
      <c r="H5099">
        <v>5714</v>
      </c>
      <c r="I5099" t="s">
        <v>81</v>
      </c>
      <c r="J5099">
        <v>2018</v>
      </c>
      <c r="K5099">
        <v>1.166E-2</v>
      </c>
    </row>
    <row r="5100" spans="1:11" x14ac:dyDescent="0.25">
      <c r="A5100" t="s">
        <v>722</v>
      </c>
      <c r="B5100" t="s">
        <v>683</v>
      </c>
      <c r="C5100" t="s">
        <v>684</v>
      </c>
      <c r="D5100" t="str">
        <f>Clef_répartition[[#This Row],[Code association]]&amp;"_"&amp;Clef_répartition[[#This Row],[Nom association]]</f>
        <v>ORPC Nyon_Organisation régionale de la protection civile du district de Nyon</v>
      </c>
      <c r="E5100">
        <f>COUNTIFS(D$2:D5100,Clef_répartition[[#This Row],[Code_Nom]],J$2:J5100,Clef_répartition[[#This Row],[Année]])</f>
        <v>18</v>
      </c>
      <c r="F5100">
        <f>IF(Clef_répartition[[#This Row],[Code_Nom]]=D5099,F5099-1,(COUNTIFS(Clef_répartition[Code_Nom],Clef_répartition[[#This Row],[Code_Nom]],Clef_répartition[Année],Clef_répartition[[#This Row],[Année]])))</f>
        <v>30</v>
      </c>
      <c r="G5100" t="str">
        <f>Clef_répartition[[#This Row],[Code_Nom]]&amp;"_"&amp;Clef_répartition[[#This Row],[Nombre]]&amp;"_"&amp;Clef_répartition[[#This Row],[Année]]</f>
        <v>ORPC Nyon_Organisation régionale de la protection civile du district de Nyon_18_2018</v>
      </c>
      <c r="H5100">
        <v>5715</v>
      </c>
      <c r="I5100" t="s">
        <v>97</v>
      </c>
      <c r="J5100">
        <v>2018</v>
      </c>
      <c r="K5100">
        <v>1.0829999999999999E-2</v>
      </c>
    </row>
    <row r="5101" spans="1:11" x14ac:dyDescent="0.25">
      <c r="A5101" t="s">
        <v>722</v>
      </c>
      <c r="B5101" t="s">
        <v>683</v>
      </c>
      <c r="C5101" t="s">
        <v>684</v>
      </c>
      <c r="D5101" t="str">
        <f>Clef_répartition[[#This Row],[Code association]]&amp;"_"&amp;Clef_répartition[[#This Row],[Nom association]]</f>
        <v>ORPC Nyon_Organisation régionale de la protection civile du district de Nyon</v>
      </c>
      <c r="E5101">
        <f>COUNTIFS(D$2:D5101,Clef_répartition[[#This Row],[Code_Nom]],J$2:J5101,Clef_répartition[[#This Row],[Année]])</f>
        <v>19</v>
      </c>
      <c r="F5101">
        <f>IF(Clef_répartition[[#This Row],[Code_Nom]]=D5100,F5100-1,(COUNTIFS(Clef_répartition[Code_Nom],Clef_répartition[[#This Row],[Code_Nom]],Clef_répartition[Année],Clef_répartition[[#This Row],[Année]])))</f>
        <v>29</v>
      </c>
      <c r="G5101" t="str">
        <f>Clef_répartition[[#This Row],[Code_Nom]]&amp;"_"&amp;Clef_répartition[[#This Row],[Nombre]]&amp;"_"&amp;Clef_répartition[[#This Row],[Année]]</f>
        <v>ORPC Nyon_Organisation régionale de la protection civile du district de Nyon_19_2018</v>
      </c>
      <c r="H5101">
        <v>5855</v>
      </c>
      <c r="I5101" t="s">
        <v>98</v>
      </c>
      <c r="J5101">
        <v>2018</v>
      </c>
      <c r="K5101">
        <v>6.43E-3</v>
      </c>
    </row>
    <row r="5102" spans="1:11" x14ac:dyDescent="0.25">
      <c r="A5102" t="s">
        <v>722</v>
      </c>
      <c r="B5102" t="s">
        <v>683</v>
      </c>
      <c r="C5102" t="s">
        <v>684</v>
      </c>
      <c r="D5102" t="str">
        <f>Clef_répartition[[#This Row],[Code association]]&amp;"_"&amp;Clef_répartition[[#This Row],[Nom association]]</f>
        <v>ORPC Nyon_Organisation régionale de la protection civile du district de Nyon</v>
      </c>
      <c r="E5102">
        <f>COUNTIFS(D$2:D5102,Clef_répartition[[#This Row],[Code_Nom]],J$2:J5102,Clef_répartition[[#This Row],[Année]])</f>
        <v>20</v>
      </c>
      <c r="F5102">
        <f>IF(Clef_répartition[[#This Row],[Code_Nom]]=D5101,F5101-1,(COUNTIFS(Clef_répartition[Code_Nom],Clef_répartition[[#This Row],[Code_Nom]],Clef_répartition[Année],Clef_répartition[[#This Row],[Année]])))</f>
        <v>28</v>
      </c>
      <c r="G5102" t="str">
        <f>Clef_répartition[[#This Row],[Code_Nom]]&amp;"_"&amp;Clef_répartition[[#This Row],[Nombre]]&amp;"_"&amp;Clef_répartition[[#This Row],[Année]]</f>
        <v>ORPC Nyon_Organisation régionale de la protection civile du district de Nyon_20_2018</v>
      </c>
      <c r="H5102">
        <v>5856</v>
      </c>
      <c r="I5102" t="s">
        <v>106</v>
      </c>
      <c r="J5102">
        <v>2018</v>
      </c>
      <c r="K5102">
        <v>6.9899999999999997E-3</v>
      </c>
    </row>
    <row r="5103" spans="1:11" x14ac:dyDescent="0.25">
      <c r="A5103" t="s">
        <v>722</v>
      </c>
      <c r="B5103" t="s">
        <v>683</v>
      </c>
      <c r="C5103" t="s">
        <v>684</v>
      </c>
      <c r="D5103" t="str">
        <f>Clef_répartition[[#This Row],[Code association]]&amp;"_"&amp;Clef_répartition[[#This Row],[Nom association]]</f>
        <v>ORPC Nyon_Organisation régionale de la protection civile du district de Nyon</v>
      </c>
      <c r="E5103">
        <f>COUNTIFS(D$2:D5103,Clef_répartition[[#This Row],[Code_Nom]],J$2:J5103,Clef_répartition[[#This Row],[Année]])</f>
        <v>21</v>
      </c>
      <c r="F5103">
        <f>IF(Clef_répartition[[#This Row],[Code_Nom]]=D5102,F5102-1,(COUNTIFS(Clef_répartition[Code_Nom],Clef_répartition[[#This Row],[Code_Nom]],Clef_répartition[Année],Clef_répartition[[#This Row],[Année]])))</f>
        <v>27</v>
      </c>
      <c r="G5103" t="str">
        <f>Clef_répartition[[#This Row],[Code_Nom]]&amp;"_"&amp;Clef_répartition[[#This Row],[Nombre]]&amp;"_"&amp;Clef_répartition[[#This Row],[Année]]</f>
        <v>ORPC Nyon_Organisation régionale de la protection civile du district de Nyon_21_2018</v>
      </c>
      <c r="H5103">
        <v>5716</v>
      </c>
      <c r="I5103" t="s">
        <v>110</v>
      </c>
      <c r="J5103">
        <v>2018</v>
      </c>
      <c r="K5103">
        <v>1.61E-2</v>
      </c>
    </row>
    <row r="5104" spans="1:11" x14ac:dyDescent="0.25">
      <c r="A5104" t="s">
        <v>722</v>
      </c>
      <c r="B5104" t="s">
        <v>683</v>
      </c>
      <c r="C5104" t="s">
        <v>684</v>
      </c>
      <c r="D5104" t="str">
        <f>Clef_répartition[[#This Row],[Code association]]&amp;"_"&amp;Clef_répartition[[#This Row],[Nom association]]</f>
        <v>ORPC Nyon_Organisation régionale de la protection civile du district de Nyon</v>
      </c>
      <c r="E5104">
        <f>COUNTIFS(D$2:D5104,Clef_répartition[[#This Row],[Code_Nom]],J$2:J5104,Clef_répartition[[#This Row],[Année]])</f>
        <v>22</v>
      </c>
      <c r="F5104">
        <f>IF(Clef_répartition[[#This Row],[Code_Nom]]=D5103,F5103-1,(COUNTIFS(Clef_répartition[Code_Nom],Clef_répartition[[#This Row],[Code_Nom]],Clef_répartition[Année],Clef_répartition[[#This Row],[Année]])))</f>
        <v>26</v>
      </c>
      <c r="G5104" t="str">
        <f>Clef_répartition[[#This Row],[Code_Nom]]&amp;"_"&amp;Clef_répartition[[#This Row],[Nombre]]&amp;"_"&amp;Clef_répartition[[#This Row],[Année]]</f>
        <v>ORPC Nyon_Organisation régionale de la protection civile du district de Nyon_22_2018</v>
      </c>
      <c r="H5104">
        <v>5717</v>
      </c>
      <c r="I5104" t="s">
        <v>118</v>
      </c>
      <c r="J5104">
        <v>2018</v>
      </c>
      <c r="K5104">
        <v>3.8039999999999997E-2</v>
      </c>
    </row>
    <row r="5105" spans="1:11" x14ac:dyDescent="0.25">
      <c r="A5105" t="s">
        <v>722</v>
      </c>
      <c r="B5105" t="s">
        <v>683</v>
      </c>
      <c r="C5105" t="s">
        <v>684</v>
      </c>
      <c r="D5105" t="str">
        <f>Clef_répartition[[#This Row],[Code association]]&amp;"_"&amp;Clef_répartition[[#This Row],[Nom association]]</f>
        <v>ORPC Nyon_Organisation régionale de la protection civile du district de Nyon</v>
      </c>
      <c r="E5105">
        <f>COUNTIFS(D$2:D5105,Clef_répartition[[#This Row],[Code_Nom]],J$2:J5105,Clef_répartition[[#This Row],[Année]])</f>
        <v>23</v>
      </c>
      <c r="F5105">
        <f>IF(Clef_répartition[[#This Row],[Code_Nom]]=D5104,F5104-1,(COUNTIFS(Clef_répartition[Code_Nom],Clef_répartition[[#This Row],[Code_Nom]],Clef_répartition[Année],Clef_répartition[[#This Row],[Année]])))</f>
        <v>25</v>
      </c>
      <c r="G5105" t="str">
        <f>Clef_répartition[[#This Row],[Code_Nom]]&amp;"_"&amp;Clef_répartition[[#This Row],[Nombre]]&amp;"_"&amp;Clef_répartition[[#This Row],[Année]]</f>
        <v>ORPC Nyon_Organisation régionale de la protection civile du district de Nyon_23_2018</v>
      </c>
      <c r="H5105">
        <v>5718</v>
      </c>
      <c r="I5105" t="s">
        <v>120</v>
      </c>
      <c r="J5105">
        <v>2018</v>
      </c>
      <c r="K5105">
        <v>1.9529999999999999E-2</v>
      </c>
    </row>
    <row r="5106" spans="1:11" x14ac:dyDescent="0.25">
      <c r="A5106" t="s">
        <v>722</v>
      </c>
      <c r="B5106" t="s">
        <v>683</v>
      </c>
      <c r="C5106" t="s">
        <v>684</v>
      </c>
      <c r="D5106" t="str">
        <f>Clef_répartition[[#This Row],[Code association]]&amp;"_"&amp;Clef_répartition[[#This Row],[Nom association]]</f>
        <v>ORPC Nyon_Organisation régionale de la protection civile du district de Nyon</v>
      </c>
      <c r="E5106">
        <f>COUNTIFS(D$2:D5106,Clef_répartition[[#This Row],[Code_Nom]],J$2:J5106,Clef_répartition[[#This Row],[Année]])</f>
        <v>24</v>
      </c>
      <c r="F5106">
        <f>IF(Clef_répartition[[#This Row],[Code_Nom]]=D5105,F5105-1,(COUNTIFS(Clef_répartition[Code_Nom],Clef_répartition[[#This Row],[Code_Nom]],Clef_répartition[Année],Clef_répartition[[#This Row],[Année]])))</f>
        <v>24</v>
      </c>
      <c r="G5106" t="str">
        <f>Clef_répartition[[#This Row],[Code_Nom]]&amp;"_"&amp;Clef_répartition[[#This Row],[Nombre]]&amp;"_"&amp;Clef_répartition[[#This Row],[Année]]</f>
        <v>ORPC Nyon_Organisation régionale de la protection civile du district de Nyon_24_2018</v>
      </c>
      <c r="H5106">
        <v>5857</v>
      </c>
      <c r="I5106" t="s">
        <v>122</v>
      </c>
      <c r="J5106">
        <v>2018</v>
      </c>
      <c r="K5106">
        <v>1.299E-2</v>
      </c>
    </row>
    <row r="5107" spans="1:11" x14ac:dyDescent="0.25">
      <c r="A5107" t="s">
        <v>722</v>
      </c>
      <c r="B5107" t="s">
        <v>683</v>
      </c>
      <c r="C5107" t="s">
        <v>684</v>
      </c>
      <c r="D5107" t="str">
        <f>Clef_répartition[[#This Row],[Code association]]&amp;"_"&amp;Clef_répartition[[#This Row],[Nom association]]</f>
        <v>ORPC Nyon_Organisation régionale de la protection civile du district de Nyon</v>
      </c>
      <c r="E5107">
        <f>COUNTIFS(D$2:D5107,Clef_répartition[[#This Row],[Code_Nom]],J$2:J5107,Clef_répartition[[#This Row],[Année]])</f>
        <v>25</v>
      </c>
      <c r="F5107">
        <f>IF(Clef_répartition[[#This Row],[Code_Nom]]=D5106,F5106-1,(COUNTIFS(Clef_répartition[Code_Nom],Clef_répartition[[#This Row],[Code_Nom]],Clef_répartition[Année],Clef_répartition[[#This Row],[Année]])))</f>
        <v>23</v>
      </c>
      <c r="G5107" t="str">
        <f>Clef_répartition[[#This Row],[Code_Nom]]&amp;"_"&amp;Clef_répartition[[#This Row],[Nombre]]&amp;"_"&amp;Clef_répartition[[#This Row],[Année]]</f>
        <v>ORPC Nyon_Organisation régionale de la protection civile du district de Nyon_25_2018</v>
      </c>
      <c r="H5107">
        <v>5719</v>
      </c>
      <c r="I5107" t="s">
        <v>124</v>
      </c>
      <c r="J5107">
        <v>2018</v>
      </c>
      <c r="K5107">
        <v>1.217E-2</v>
      </c>
    </row>
    <row r="5108" spans="1:11" x14ac:dyDescent="0.25">
      <c r="A5108" t="s">
        <v>722</v>
      </c>
      <c r="B5108" t="s">
        <v>683</v>
      </c>
      <c r="C5108" t="s">
        <v>684</v>
      </c>
      <c r="D5108" t="str">
        <f>Clef_répartition[[#This Row],[Code association]]&amp;"_"&amp;Clef_répartition[[#This Row],[Nom association]]</f>
        <v>ORPC Nyon_Organisation régionale de la protection civile du district de Nyon</v>
      </c>
      <c r="E5108">
        <f>COUNTIFS(D$2:D5108,Clef_répartition[[#This Row],[Code_Nom]],J$2:J5108,Clef_répartition[[#This Row],[Année]])</f>
        <v>26</v>
      </c>
      <c r="F5108">
        <f>IF(Clef_répartition[[#This Row],[Code_Nom]]=D5107,F5107-1,(COUNTIFS(Clef_répartition[Code_Nom],Clef_répartition[[#This Row],[Code_Nom]],Clef_répartition[Année],Clef_répartition[[#This Row],[Année]])))</f>
        <v>22</v>
      </c>
      <c r="G5108" t="str">
        <f>Clef_répartition[[#This Row],[Code_Nom]]&amp;"_"&amp;Clef_répartition[[#This Row],[Nombre]]&amp;"_"&amp;Clef_répartition[[#This Row],[Année]]</f>
        <v>ORPC Nyon_Organisation régionale de la protection civile du district de Nyon_26_2018</v>
      </c>
      <c r="H5108">
        <v>5720</v>
      </c>
      <c r="I5108" t="s">
        <v>125</v>
      </c>
      <c r="J5108">
        <v>2018</v>
      </c>
      <c r="K5108">
        <v>9.9900000000000006E-3</v>
      </c>
    </row>
    <row r="5109" spans="1:11" x14ac:dyDescent="0.25">
      <c r="A5109" t="s">
        <v>722</v>
      </c>
      <c r="B5109" t="s">
        <v>683</v>
      </c>
      <c r="C5109" t="s">
        <v>684</v>
      </c>
      <c r="D5109" t="str">
        <f>Clef_répartition[[#This Row],[Code association]]&amp;"_"&amp;Clef_répartition[[#This Row],[Nom association]]</f>
        <v>ORPC Nyon_Organisation régionale de la protection civile du district de Nyon</v>
      </c>
      <c r="E5109">
        <f>COUNTIFS(D$2:D5109,Clef_répartition[[#This Row],[Code_Nom]],J$2:J5109,Clef_répartition[[#This Row],[Année]])</f>
        <v>27</v>
      </c>
      <c r="F5109">
        <f>IF(Clef_répartition[[#This Row],[Code_Nom]]=D5108,F5108-1,(COUNTIFS(Clef_répartition[Code_Nom],Clef_répartition[[#This Row],[Code_Nom]],Clef_répartition[Année],Clef_répartition[[#This Row],[Année]])))</f>
        <v>21</v>
      </c>
      <c r="G5109" t="str">
        <f>Clef_répartition[[#This Row],[Code_Nom]]&amp;"_"&amp;Clef_répartition[[#This Row],[Nombre]]&amp;"_"&amp;Clef_répartition[[#This Row],[Année]]</f>
        <v>ORPC Nyon_Organisation régionale de la protection civile du district de Nyon_27_2018</v>
      </c>
      <c r="H5109">
        <v>5721</v>
      </c>
      <c r="I5109" t="s">
        <v>126</v>
      </c>
      <c r="J5109">
        <v>2018</v>
      </c>
      <c r="K5109">
        <v>0.13136</v>
      </c>
    </row>
    <row r="5110" spans="1:11" x14ac:dyDescent="0.25">
      <c r="A5110" t="s">
        <v>722</v>
      </c>
      <c r="B5110" t="s">
        <v>683</v>
      </c>
      <c r="C5110" t="s">
        <v>684</v>
      </c>
      <c r="D5110" t="str">
        <f>Clef_répartition[[#This Row],[Code association]]&amp;"_"&amp;Clef_répartition[[#This Row],[Nom association]]</f>
        <v>ORPC Nyon_Organisation régionale de la protection civile du district de Nyon</v>
      </c>
      <c r="E5110">
        <f>COUNTIFS(D$2:D5110,Clef_répartition[[#This Row],[Code_Nom]],J$2:J5110,Clef_répartition[[#This Row],[Année]])</f>
        <v>28</v>
      </c>
      <c r="F5110">
        <f>IF(Clef_répartition[[#This Row],[Code_Nom]]=D5109,F5109-1,(COUNTIFS(Clef_répartition[Code_Nom],Clef_répartition[[#This Row],[Code_Nom]],Clef_répartition[Année],Clef_répartition[[#This Row],[Année]])))</f>
        <v>20</v>
      </c>
      <c r="G5110" t="str">
        <f>Clef_répartition[[#This Row],[Code_Nom]]&amp;"_"&amp;Clef_répartition[[#This Row],[Nombre]]&amp;"_"&amp;Clef_répartition[[#This Row],[Année]]</f>
        <v>ORPC Nyon_Organisation régionale de la protection civile du district de Nyon_28_2018</v>
      </c>
      <c r="H5110">
        <v>5722</v>
      </c>
      <c r="I5110" t="s">
        <v>133</v>
      </c>
      <c r="J5110">
        <v>2018</v>
      </c>
      <c r="K5110">
        <v>3.8400000000000001E-3</v>
      </c>
    </row>
    <row r="5111" spans="1:11" x14ac:dyDescent="0.25">
      <c r="A5111" t="s">
        <v>722</v>
      </c>
      <c r="B5111" t="s">
        <v>683</v>
      </c>
      <c r="C5111" t="s">
        <v>684</v>
      </c>
      <c r="D5111" t="str">
        <f>Clef_répartition[[#This Row],[Code association]]&amp;"_"&amp;Clef_répartition[[#This Row],[Nom association]]</f>
        <v>ORPC Nyon_Organisation régionale de la protection civile du district de Nyon</v>
      </c>
      <c r="E5111">
        <f>COUNTIFS(D$2:D5111,Clef_répartition[[#This Row],[Code_Nom]],J$2:J5111,Clef_répartition[[#This Row],[Année]])</f>
        <v>29</v>
      </c>
      <c r="F5111">
        <f>IF(Clef_répartition[[#This Row],[Code_Nom]]=D5110,F5110-1,(COUNTIFS(Clef_répartition[Code_Nom],Clef_répartition[[#This Row],[Code_Nom]],Clef_répartition[Année],Clef_répartition[[#This Row],[Année]])))</f>
        <v>19</v>
      </c>
      <c r="G5111" t="str">
        <f>Clef_répartition[[#This Row],[Code_Nom]]&amp;"_"&amp;Clef_répartition[[#This Row],[Nombre]]&amp;"_"&amp;Clef_répartition[[#This Row],[Année]]</f>
        <v>ORPC Nyon_Organisation régionale de la protection civile du district de Nyon_29_2018</v>
      </c>
      <c r="H5111">
        <v>5726</v>
      </c>
      <c r="I5111" t="s">
        <v>148</v>
      </c>
      <c r="J5111">
        <v>2018</v>
      </c>
      <c r="K5111">
        <v>1.1690000000000001E-2</v>
      </c>
    </row>
    <row r="5112" spans="1:11" x14ac:dyDescent="0.25">
      <c r="A5112" t="s">
        <v>722</v>
      </c>
      <c r="B5112" t="s">
        <v>683</v>
      </c>
      <c r="C5112" t="s">
        <v>684</v>
      </c>
      <c r="D5112" t="str">
        <f>Clef_répartition[[#This Row],[Code association]]&amp;"_"&amp;Clef_répartition[[#This Row],[Nom association]]</f>
        <v>ORPC Nyon_Organisation régionale de la protection civile du district de Nyon</v>
      </c>
      <c r="E5112">
        <f>COUNTIFS(D$2:D5112,Clef_répartition[[#This Row],[Code_Nom]],J$2:J5112,Clef_répartition[[#This Row],[Année]])</f>
        <v>30</v>
      </c>
      <c r="F5112">
        <f>IF(Clef_répartition[[#This Row],[Code_Nom]]=D5111,F5111-1,(COUNTIFS(Clef_répartition[Code_Nom],Clef_répartition[[#This Row],[Code_Nom]],Clef_répartition[Année],Clef_répartition[[#This Row],[Année]])))</f>
        <v>18</v>
      </c>
      <c r="G5112" t="str">
        <f>Clef_répartition[[#This Row],[Code_Nom]]&amp;"_"&amp;Clef_répartition[[#This Row],[Nombre]]&amp;"_"&amp;Clef_répartition[[#This Row],[Année]]</f>
        <v>ORPC Nyon_Organisation régionale de la protection civile du district de Nyon_30_2018</v>
      </c>
      <c r="H5112">
        <v>5731</v>
      </c>
      <c r="I5112" t="s">
        <v>157</v>
      </c>
      <c r="J5112">
        <v>2018</v>
      </c>
      <c r="K5112">
        <v>1.2880000000000001E-2</v>
      </c>
    </row>
    <row r="5113" spans="1:11" x14ac:dyDescent="0.25">
      <c r="A5113" t="s">
        <v>722</v>
      </c>
      <c r="B5113" t="s">
        <v>683</v>
      </c>
      <c r="C5113" t="s">
        <v>684</v>
      </c>
      <c r="D5113" t="str">
        <f>Clef_répartition[[#This Row],[Code association]]&amp;"_"&amp;Clef_répartition[[#This Row],[Nom association]]</f>
        <v>ORPC Nyon_Organisation régionale de la protection civile du district de Nyon</v>
      </c>
      <c r="E5113">
        <f>COUNTIFS(D$2:D5113,Clef_répartition[[#This Row],[Code_Nom]],J$2:J5113,Clef_répartition[[#This Row],[Année]])</f>
        <v>31</v>
      </c>
      <c r="F5113">
        <f>IF(Clef_répartition[[#This Row],[Code_Nom]]=D5112,F5112-1,(COUNTIFS(Clef_répartition[Code_Nom],Clef_répartition[[#This Row],[Code_Nom]],Clef_répartition[Année],Clef_répartition[[#This Row],[Année]])))</f>
        <v>17</v>
      </c>
      <c r="G5113" t="str">
        <f>Clef_répartition[[#This Row],[Code_Nom]]&amp;"_"&amp;Clef_répartition[[#This Row],[Nombre]]&amp;"_"&amp;Clef_répartition[[#This Row],[Année]]</f>
        <v>ORPC Nyon_Organisation régionale de la protection civile du district de Nyon_31_2018</v>
      </c>
      <c r="H5113">
        <v>5429</v>
      </c>
      <c r="I5113" t="s">
        <v>162</v>
      </c>
      <c r="J5113">
        <v>2018</v>
      </c>
      <c r="K5113">
        <v>4.7099999999999998E-3</v>
      </c>
    </row>
    <row r="5114" spans="1:11" x14ac:dyDescent="0.25">
      <c r="A5114" t="s">
        <v>722</v>
      </c>
      <c r="B5114" t="s">
        <v>683</v>
      </c>
      <c r="C5114" t="s">
        <v>684</v>
      </c>
      <c r="D5114" t="str">
        <f>Clef_répartition[[#This Row],[Code association]]&amp;"_"&amp;Clef_répartition[[#This Row],[Nom association]]</f>
        <v>ORPC Nyon_Organisation régionale de la protection civile du district de Nyon</v>
      </c>
      <c r="E5114">
        <f>COUNTIFS(D$2:D5114,Clef_répartition[[#This Row],[Code_Nom]],J$2:J5114,Clef_répartition[[#This Row],[Année]])</f>
        <v>32</v>
      </c>
      <c r="F5114">
        <f>IF(Clef_répartition[[#This Row],[Code_Nom]]=D5113,F5113-1,(COUNTIFS(Clef_répartition[Code_Nom],Clef_répartition[[#This Row],[Code_Nom]],Clef_répartition[Année],Clef_répartition[[#This Row],[Année]])))</f>
        <v>16</v>
      </c>
      <c r="G5114" t="str">
        <f>Clef_répartition[[#This Row],[Code_Nom]]&amp;"_"&amp;Clef_répartition[[#This Row],[Nombre]]&amp;"_"&amp;Clef_répartition[[#This Row],[Année]]</f>
        <v>ORPC Nyon_Organisation régionale de la protection civile du district de Nyon_32_2018</v>
      </c>
      <c r="H5114">
        <v>5858</v>
      </c>
      <c r="I5114" t="s">
        <v>165</v>
      </c>
      <c r="J5114">
        <v>2018</v>
      </c>
      <c r="K5114">
        <v>6.11E-3</v>
      </c>
    </row>
    <row r="5115" spans="1:11" x14ac:dyDescent="0.25">
      <c r="A5115" t="s">
        <v>722</v>
      </c>
      <c r="B5115" t="s">
        <v>683</v>
      </c>
      <c r="C5115" t="s">
        <v>684</v>
      </c>
      <c r="D5115" t="str">
        <f>Clef_répartition[[#This Row],[Code association]]&amp;"_"&amp;Clef_répartition[[#This Row],[Nom association]]</f>
        <v>ORPC Nyon_Organisation régionale de la protection civile du district de Nyon</v>
      </c>
      <c r="E5115">
        <f>COUNTIFS(D$2:D5115,Clef_répartition[[#This Row],[Code_Nom]],J$2:J5115,Clef_répartition[[#This Row],[Année]])</f>
        <v>33</v>
      </c>
      <c r="F5115">
        <f>IF(Clef_répartition[[#This Row],[Code_Nom]]=D5114,F5114-1,(COUNTIFS(Clef_répartition[Code_Nom],Clef_répartition[[#This Row],[Code_Nom]],Clef_répartition[Année],Clef_répartition[[#This Row],[Année]])))</f>
        <v>15</v>
      </c>
      <c r="G5115" t="str">
        <f>Clef_répartition[[#This Row],[Code_Nom]]&amp;"_"&amp;Clef_répartition[[#This Row],[Nombre]]&amp;"_"&amp;Clef_répartition[[#This Row],[Année]]</f>
        <v>ORPC Nyon_Organisation régionale de la protection civile du district de Nyon_33_2018</v>
      </c>
      <c r="H5115">
        <v>5430</v>
      </c>
      <c r="I5115" t="s">
        <v>171</v>
      </c>
      <c r="J5115">
        <v>2018</v>
      </c>
      <c r="K5115">
        <v>4.5700000000000003E-3</v>
      </c>
    </row>
    <row r="5116" spans="1:11" x14ac:dyDescent="0.25">
      <c r="A5116" t="s">
        <v>722</v>
      </c>
      <c r="B5116" t="s">
        <v>683</v>
      </c>
      <c r="C5116" t="s">
        <v>684</v>
      </c>
      <c r="D5116" t="str">
        <f>Clef_répartition[[#This Row],[Code association]]&amp;"_"&amp;Clef_répartition[[#This Row],[Nom association]]</f>
        <v>ORPC Nyon_Organisation régionale de la protection civile du district de Nyon</v>
      </c>
      <c r="E5116">
        <f>COUNTIFS(D$2:D5116,Clef_répartition[[#This Row],[Code_Nom]],J$2:J5116,Clef_répartition[[#This Row],[Année]])</f>
        <v>34</v>
      </c>
      <c r="F5116">
        <f>IF(Clef_répartition[[#This Row],[Code_Nom]]=D5115,F5115-1,(COUNTIFS(Clef_répartition[Code_Nom],Clef_répartition[[#This Row],[Code_Nom]],Clef_répartition[Année],Clef_répartition[[#This Row],[Année]])))</f>
        <v>14</v>
      </c>
      <c r="G5116" t="str">
        <f>Clef_répartition[[#This Row],[Code_Nom]]&amp;"_"&amp;Clef_répartition[[#This Row],[Nombre]]&amp;"_"&amp;Clef_répartition[[#This Row],[Année]]</f>
        <v>ORPC Nyon_Organisation régionale de la protection civile du district de Nyon_34_2018</v>
      </c>
      <c r="H5116">
        <v>5723</v>
      </c>
      <c r="I5116" t="s">
        <v>176</v>
      </c>
      <c r="J5116">
        <v>2018</v>
      </c>
      <c r="K5116">
        <v>2.0459999999999999E-2</v>
      </c>
    </row>
    <row r="5117" spans="1:11" x14ac:dyDescent="0.25">
      <c r="A5117" t="s">
        <v>722</v>
      </c>
      <c r="B5117" t="s">
        <v>683</v>
      </c>
      <c r="C5117" t="s">
        <v>684</v>
      </c>
      <c r="D5117" t="str">
        <f>Clef_répartition[[#This Row],[Code association]]&amp;"_"&amp;Clef_répartition[[#This Row],[Nom association]]</f>
        <v>ORPC Nyon_Organisation régionale de la protection civile du district de Nyon</v>
      </c>
      <c r="E5117">
        <f>COUNTIFS(D$2:D5117,Clef_répartition[[#This Row],[Code_Nom]],J$2:J5117,Clef_répartition[[#This Row],[Année]])</f>
        <v>35</v>
      </c>
      <c r="F5117">
        <f>IF(Clef_répartition[[#This Row],[Code_Nom]]=D5116,F5116-1,(COUNTIFS(Clef_répartition[Code_Nom],Clef_répartition[[#This Row],[Code_Nom]],Clef_répartition[Année],Clef_répartition[[#This Row],[Année]])))</f>
        <v>13</v>
      </c>
      <c r="G5117" t="str">
        <f>Clef_répartition[[#This Row],[Code_Nom]]&amp;"_"&amp;Clef_répartition[[#This Row],[Nombre]]&amp;"_"&amp;Clef_répartition[[#This Row],[Année]]</f>
        <v>ORPC Nyon_Organisation régionale de la protection civile du district de Nyon_35_2018</v>
      </c>
      <c r="H5117">
        <v>5859</v>
      </c>
      <c r="I5117" t="s">
        <v>182</v>
      </c>
      <c r="J5117">
        <v>2018</v>
      </c>
      <c r="K5117">
        <v>2.7119999999999998E-2</v>
      </c>
    </row>
    <row r="5118" spans="1:11" x14ac:dyDescent="0.25">
      <c r="A5118" t="s">
        <v>722</v>
      </c>
      <c r="B5118" t="s">
        <v>683</v>
      </c>
      <c r="C5118" t="s">
        <v>684</v>
      </c>
      <c r="D5118" t="str">
        <f>Clef_répartition[[#This Row],[Code association]]&amp;"_"&amp;Clef_répartition[[#This Row],[Nom association]]</f>
        <v>ORPC Nyon_Organisation régionale de la protection civile du district de Nyon</v>
      </c>
      <c r="E5118">
        <f>COUNTIFS(D$2:D5118,Clef_répartition[[#This Row],[Code_Nom]],J$2:J5118,Clef_répartition[[#This Row],[Année]])</f>
        <v>36</v>
      </c>
      <c r="F5118">
        <f>IF(Clef_répartition[[#This Row],[Code_Nom]]=D5117,F5117-1,(COUNTIFS(Clef_répartition[Code_Nom],Clef_répartition[[#This Row],[Code_Nom]],Clef_répartition[Année],Clef_répartition[[#This Row],[Année]])))</f>
        <v>12</v>
      </c>
      <c r="G5118" t="str">
        <f>Clef_répartition[[#This Row],[Code_Nom]]&amp;"_"&amp;Clef_répartition[[#This Row],[Nombre]]&amp;"_"&amp;Clef_répartition[[#This Row],[Année]]</f>
        <v>ORPC Nyon_Organisation régionale de la protection civile du district de Nyon_36_2018</v>
      </c>
      <c r="H5118">
        <v>5724</v>
      </c>
      <c r="I5118" t="s">
        <v>196</v>
      </c>
      <c r="J5118">
        <v>2018</v>
      </c>
      <c r="K5118">
        <v>0.20638000000000001</v>
      </c>
    </row>
    <row r="5119" spans="1:11" x14ac:dyDescent="0.25">
      <c r="A5119" t="s">
        <v>722</v>
      </c>
      <c r="B5119" t="s">
        <v>683</v>
      </c>
      <c r="C5119" t="s">
        <v>684</v>
      </c>
      <c r="D5119" t="str">
        <f>Clef_répartition[[#This Row],[Code association]]&amp;"_"&amp;Clef_répartition[[#This Row],[Nom association]]</f>
        <v>ORPC Nyon_Organisation régionale de la protection civile du district de Nyon</v>
      </c>
      <c r="E5119">
        <f>COUNTIFS(D$2:D5119,Clef_répartition[[#This Row],[Code_Nom]],J$2:J5119,Clef_répartition[[#This Row],[Année]])</f>
        <v>37</v>
      </c>
      <c r="F5119">
        <f>IF(Clef_répartition[[#This Row],[Code_Nom]]=D5118,F5118-1,(COUNTIFS(Clef_répartition[Code_Nom],Clef_répartition[[#This Row],[Code_Nom]],Clef_répartition[Année],Clef_répartition[[#This Row],[Année]])))</f>
        <v>11</v>
      </c>
      <c r="G5119" t="str">
        <f>Clef_répartition[[#This Row],[Code_Nom]]&amp;"_"&amp;Clef_répartition[[#This Row],[Nombre]]&amp;"_"&amp;Clef_répartition[[#This Row],[Année]]</f>
        <v>ORPC Nyon_Organisation régionale de la protection civile du district de Nyon_37_2018</v>
      </c>
      <c r="H5119">
        <v>5860</v>
      </c>
      <c r="I5119" t="s">
        <v>215</v>
      </c>
      <c r="J5119">
        <v>2018</v>
      </c>
      <c r="K5119">
        <v>1.52E-2</v>
      </c>
    </row>
    <row r="5120" spans="1:11" x14ac:dyDescent="0.25">
      <c r="A5120" t="s">
        <v>722</v>
      </c>
      <c r="B5120" t="s">
        <v>683</v>
      </c>
      <c r="C5120" t="s">
        <v>684</v>
      </c>
      <c r="D5120" t="str">
        <f>Clef_répartition[[#This Row],[Code association]]&amp;"_"&amp;Clef_répartition[[#This Row],[Nom association]]</f>
        <v>ORPC Nyon_Organisation régionale de la protection civile du district de Nyon</v>
      </c>
      <c r="E5120">
        <f>COUNTIFS(D$2:D5120,Clef_répartition[[#This Row],[Code_Nom]],J$2:J5120,Clef_répartition[[#This Row],[Année]])</f>
        <v>38</v>
      </c>
      <c r="F5120">
        <f>IF(Clef_répartition[[#This Row],[Code_Nom]]=D5119,F5119-1,(COUNTIFS(Clef_répartition[Code_Nom],Clef_répartition[[#This Row],[Code_Nom]],Clef_répartition[Année],Clef_répartition[[#This Row],[Année]])))</f>
        <v>10</v>
      </c>
      <c r="G5120" t="str">
        <f>Clef_répartition[[#This Row],[Code_Nom]]&amp;"_"&amp;Clef_répartition[[#This Row],[Nombre]]&amp;"_"&amp;Clef_répartition[[#This Row],[Année]]</f>
        <v>ORPC Nyon_Organisation régionale de la protection civile du district de Nyon_38_2018</v>
      </c>
      <c r="H5120">
        <v>5725</v>
      </c>
      <c r="I5120" t="s">
        <v>219</v>
      </c>
      <c r="J5120">
        <v>2018</v>
      </c>
      <c r="K5120">
        <v>4.086E-2</v>
      </c>
    </row>
    <row r="5121" spans="1:11" x14ac:dyDescent="0.25">
      <c r="A5121" t="s">
        <v>722</v>
      </c>
      <c r="B5121" t="s">
        <v>683</v>
      </c>
      <c r="C5121" t="s">
        <v>684</v>
      </c>
      <c r="D5121" t="str">
        <f>Clef_répartition[[#This Row],[Code association]]&amp;"_"&amp;Clef_répartition[[#This Row],[Nom association]]</f>
        <v>ORPC Nyon_Organisation régionale de la protection civile du district de Nyon</v>
      </c>
      <c r="E5121">
        <f>COUNTIFS(D$2:D5121,Clef_répartition[[#This Row],[Code_Nom]],J$2:J5121,Clef_répartition[[#This Row],[Année]])</f>
        <v>39</v>
      </c>
      <c r="F5121">
        <f>IF(Clef_répartition[[#This Row],[Code_Nom]]=D5120,F5120-1,(COUNTIFS(Clef_répartition[Code_Nom],Clef_répartition[[#This Row],[Code_Nom]],Clef_répartition[Année],Clef_répartition[[#This Row],[Année]])))</f>
        <v>9</v>
      </c>
      <c r="G5121" t="str">
        <f>Clef_répartition[[#This Row],[Code_Nom]]&amp;"_"&amp;Clef_répartition[[#This Row],[Nombre]]&amp;"_"&amp;Clef_répartition[[#This Row],[Année]]</f>
        <v>ORPC Nyon_Organisation régionale de la protection civile du district de Nyon_39_2018</v>
      </c>
      <c r="H5121">
        <v>5861</v>
      </c>
      <c r="I5121" t="s">
        <v>232</v>
      </c>
      <c r="J5121">
        <v>2018</v>
      </c>
      <c r="K5121">
        <v>6.2509999999999996E-2</v>
      </c>
    </row>
    <row r="5122" spans="1:11" x14ac:dyDescent="0.25">
      <c r="A5122" t="s">
        <v>722</v>
      </c>
      <c r="B5122" t="s">
        <v>683</v>
      </c>
      <c r="C5122" t="s">
        <v>684</v>
      </c>
      <c r="D5122" t="str">
        <f>Clef_répartition[[#This Row],[Code association]]&amp;"_"&amp;Clef_répartition[[#This Row],[Nom association]]</f>
        <v>ORPC Nyon_Organisation régionale de la protection civile du district de Nyon</v>
      </c>
      <c r="E5122">
        <f>COUNTIFS(D$2:D5122,Clef_répartition[[#This Row],[Code_Nom]],J$2:J5122,Clef_répartition[[#This Row],[Année]])</f>
        <v>40</v>
      </c>
      <c r="F5122">
        <f>IF(Clef_répartition[[#This Row],[Code_Nom]]=D5121,F5121-1,(COUNTIFS(Clef_répartition[Code_Nom],Clef_répartition[[#This Row],[Code_Nom]],Clef_répartition[Année],Clef_répartition[[#This Row],[Année]])))</f>
        <v>8</v>
      </c>
      <c r="G5122" t="str">
        <f>Clef_répartition[[#This Row],[Code_Nom]]&amp;"_"&amp;Clef_répartition[[#This Row],[Nombre]]&amp;"_"&amp;Clef_répartition[[#This Row],[Année]]</f>
        <v>ORPC Nyon_Organisation régionale de la protection civile du district de Nyon_40_2018</v>
      </c>
      <c r="H5122">
        <v>5727</v>
      </c>
      <c r="I5122" t="s">
        <v>243</v>
      </c>
      <c r="J5122">
        <v>2018</v>
      </c>
      <c r="K5122">
        <v>2.5700000000000001E-2</v>
      </c>
    </row>
    <row r="5123" spans="1:11" x14ac:dyDescent="0.25">
      <c r="A5123" t="s">
        <v>722</v>
      </c>
      <c r="B5123" t="s">
        <v>683</v>
      </c>
      <c r="C5123" t="s">
        <v>684</v>
      </c>
      <c r="D5123" t="str">
        <f>Clef_répartition[[#This Row],[Code association]]&amp;"_"&amp;Clef_répartition[[#This Row],[Nom association]]</f>
        <v>ORPC Nyon_Organisation régionale de la protection civile du district de Nyon</v>
      </c>
      <c r="E5123">
        <f>COUNTIFS(D$2:D5123,Clef_répartition[[#This Row],[Code_Nom]],J$2:J5123,Clef_répartition[[#This Row],[Année]])</f>
        <v>41</v>
      </c>
      <c r="F5123">
        <f>IF(Clef_répartition[[#This Row],[Code_Nom]]=D5122,F5122-1,(COUNTIFS(Clef_répartition[Code_Nom],Clef_répartition[[#This Row],[Code_Nom]],Clef_répartition[Année],Clef_répartition[[#This Row],[Année]])))</f>
        <v>7</v>
      </c>
      <c r="G5123" t="str">
        <f>Clef_répartition[[#This Row],[Code_Nom]]&amp;"_"&amp;Clef_répartition[[#This Row],[Nombre]]&amp;"_"&amp;Clef_répartition[[#This Row],[Année]]</f>
        <v>ORPC Nyon_Organisation régionale de la protection civile du district de Nyon_41_2018</v>
      </c>
      <c r="H5123">
        <v>5434</v>
      </c>
      <c r="I5123" t="s">
        <v>244</v>
      </c>
      <c r="J5123">
        <v>2018</v>
      </c>
      <c r="K5123">
        <v>1.035E-2</v>
      </c>
    </row>
    <row r="5124" spans="1:11" x14ac:dyDescent="0.25">
      <c r="A5124" t="s">
        <v>722</v>
      </c>
      <c r="B5124" t="s">
        <v>683</v>
      </c>
      <c r="C5124" t="s">
        <v>684</v>
      </c>
      <c r="D5124" t="str">
        <f>Clef_répartition[[#This Row],[Code association]]&amp;"_"&amp;Clef_répartition[[#This Row],[Nom association]]</f>
        <v>ORPC Nyon_Organisation régionale de la protection civile du district de Nyon</v>
      </c>
      <c r="E5124">
        <f>COUNTIFS(D$2:D5124,Clef_répartition[[#This Row],[Code_Nom]],J$2:J5124,Clef_répartition[[#This Row],[Année]])</f>
        <v>42</v>
      </c>
      <c r="F5124">
        <f>IF(Clef_répartition[[#This Row],[Code_Nom]]=D5123,F5123-1,(COUNTIFS(Clef_répartition[Code_Nom],Clef_répartition[[#This Row],[Code_Nom]],Clef_répartition[Année],Clef_répartition[[#This Row],[Année]])))</f>
        <v>6</v>
      </c>
      <c r="G5124" t="str">
        <f>Clef_répartition[[#This Row],[Code_Nom]]&amp;"_"&amp;Clef_répartition[[#This Row],[Nombre]]&amp;"_"&amp;Clef_répartition[[#This Row],[Année]]</f>
        <v>ORPC Nyon_Organisation régionale de la protection civile du district de Nyon_42_2018</v>
      </c>
      <c r="H5124">
        <v>5728</v>
      </c>
      <c r="I5124" t="s">
        <v>255</v>
      </c>
      <c r="J5124">
        <v>2018</v>
      </c>
      <c r="K5124">
        <v>5.6899999999999997E-3</v>
      </c>
    </row>
    <row r="5125" spans="1:11" x14ac:dyDescent="0.25">
      <c r="A5125" t="s">
        <v>722</v>
      </c>
      <c r="B5125" t="s">
        <v>683</v>
      </c>
      <c r="C5125" t="s">
        <v>684</v>
      </c>
      <c r="D5125" t="str">
        <f>Clef_répartition[[#This Row],[Code association]]&amp;"_"&amp;Clef_répartition[[#This Row],[Nom association]]</f>
        <v>ORPC Nyon_Organisation régionale de la protection civile du district de Nyon</v>
      </c>
      <c r="E5125">
        <f>COUNTIFS(D$2:D5125,Clef_répartition[[#This Row],[Code_Nom]],J$2:J5125,Clef_répartition[[#This Row],[Année]])</f>
        <v>43</v>
      </c>
      <c r="F5125">
        <f>IF(Clef_répartition[[#This Row],[Code_Nom]]=D5124,F5124-1,(COUNTIFS(Clef_répartition[Code_Nom],Clef_répartition[[#This Row],[Code_Nom]],Clef_répartition[Année],Clef_répartition[[#This Row],[Année]])))</f>
        <v>5</v>
      </c>
      <c r="G5125" t="str">
        <f>Clef_répartition[[#This Row],[Code_Nom]]&amp;"_"&amp;Clef_répartition[[#This Row],[Nombre]]&amp;"_"&amp;Clef_répartition[[#This Row],[Année]]</f>
        <v>ORPC Nyon_Organisation régionale de la protection civile du district de Nyon_43_2018</v>
      </c>
      <c r="H5125">
        <v>5729</v>
      </c>
      <c r="I5125" t="s">
        <v>261</v>
      </c>
      <c r="J5125">
        <v>2018</v>
      </c>
      <c r="K5125">
        <v>1.592E-2</v>
      </c>
    </row>
    <row r="5126" spans="1:11" x14ac:dyDescent="0.25">
      <c r="A5126" t="s">
        <v>722</v>
      </c>
      <c r="B5126" t="s">
        <v>683</v>
      </c>
      <c r="C5126" t="s">
        <v>684</v>
      </c>
      <c r="D5126" t="str">
        <f>Clef_répartition[[#This Row],[Code association]]&amp;"_"&amp;Clef_répartition[[#This Row],[Nom association]]</f>
        <v>ORPC Nyon_Organisation régionale de la protection civile du district de Nyon</v>
      </c>
      <c r="E5126">
        <f>COUNTIFS(D$2:D5126,Clef_répartition[[#This Row],[Code_Nom]],J$2:J5126,Clef_répartition[[#This Row],[Année]])</f>
        <v>44</v>
      </c>
      <c r="F5126">
        <f>IF(Clef_répartition[[#This Row],[Code_Nom]]=D5125,F5125-1,(COUNTIFS(Clef_répartition[Code_Nom],Clef_répartition[[#This Row],[Code_Nom]],Clef_répartition[Année],Clef_répartition[[#This Row],[Année]])))</f>
        <v>4</v>
      </c>
      <c r="G5126" t="str">
        <f>Clef_répartition[[#This Row],[Code_Nom]]&amp;"_"&amp;Clef_répartition[[#This Row],[Nombre]]&amp;"_"&amp;Clef_répartition[[#This Row],[Année]]</f>
        <v>ORPC Nyon_Organisation régionale de la protection civile du district de Nyon_44_2018</v>
      </c>
      <c r="H5126">
        <v>5862</v>
      </c>
      <c r="I5126" t="s">
        <v>262</v>
      </c>
      <c r="J5126">
        <v>2018</v>
      </c>
      <c r="K5126">
        <v>2.3600000000000001E-3</v>
      </c>
    </row>
    <row r="5127" spans="1:11" x14ac:dyDescent="0.25">
      <c r="A5127" t="s">
        <v>722</v>
      </c>
      <c r="B5127" t="s">
        <v>683</v>
      </c>
      <c r="C5127" t="s">
        <v>684</v>
      </c>
      <c r="D5127" t="str">
        <f>Clef_répartition[[#This Row],[Code association]]&amp;"_"&amp;Clef_répartition[[#This Row],[Nom association]]</f>
        <v>ORPC Nyon_Organisation régionale de la protection civile du district de Nyon</v>
      </c>
      <c r="E5127">
        <f>COUNTIFS(D$2:D5127,Clef_répartition[[#This Row],[Code_Nom]],J$2:J5127,Clef_répartition[[#This Row],[Année]])</f>
        <v>45</v>
      </c>
      <c r="F5127">
        <f>IF(Clef_répartition[[#This Row],[Code_Nom]]=D5126,F5126-1,(COUNTIFS(Clef_répartition[Code_Nom],Clef_répartition[[#This Row],[Code_Nom]],Clef_répartition[Année],Clef_répartition[[#This Row],[Année]])))</f>
        <v>3</v>
      </c>
      <c r="G5127" t="str">
        <f>Clef_répartition[[#This Row],[Code_Nom]]&amp;"_"&amp;Clef_répartition[[#This Row],[Nombre]]&amp;"_"&amp;Clef_répartition[[#This Row],[Année]]</f>
        <v>ORPC Nyon_Organisation régionale de la protection civile du district de Nyon_45_2018</v>
      </c>
      <c r="H5127">
        <v>5730</v>
      </c>
      <c r="I5127" t="s">
        <v>265</v>
      </c>
      <c r="J5127">
        <v>2018</v>
      </c>
      <c r="K5127">
        <v>1.4109999999999999E-2</v>
      </c>
    </row>
    <row r="5128" spans="1:11" x14ac:dyDescent="0.25">
      <c r="A5128" t="s">
        <v>722</v>
      </c>
      <c r="B5128" t="s">
        <v>683</v>
      </c>
      <c r="C5128" t="s">
        <v>684</v>
      </c>
      <c r="D5128" t="str">
        <f>Clef_répartition[[#This Row],[Code association]]&amp;"_"&amp;Clef_répartition[[#This Row],[Nom association]]</f>
        <v>ORPC Nyon_Organisation régionale de la protection civile du district de Nyon</v>
      </c>
      <c r="E5128">
        <f>COUNTIFS(D$2:D5128,Clef_répartition[[#This Row],[Code_Nom]],J$2:J5128,Clef_répartition[[#This Row],[Année]])</f>
        <v>46</v>
      </c>
      <c r="F5128">
        <f>IF(Clef_répartition[[#This Row],[Code_Nom]]=D5127,F5127-1,(COUNTIFS(Clef_répartition[Code_Nom],Clef_répartition[[#This Row],[Code_Nom]],Clef_répartition[Année],Clef_répartition[[#This Row],[Année]])))</f>
        <v>2</v>
      </c>
      <c r="G5128" t="str">
        <f>Clef_répartition[[#This Row],[Code_Nom]]&amp;"_"&amp;Clef_répartition[[#This Row],[Nombre]]&amp;"_"&amp;Clef_répartition[[#This Row],[Année]]</f>
        <v>ORPC Nyon_Organisation régionale de la protection civile du district de Nyon_46_2018</v>
      </c>
      <c r="H5128">
        <v>5732</v>
      </c>
      <c r="I5128" t="s">
        <v>279</v>
      </c>
      <c r="J5128">
        <v>2018</v>
      </c>
      <c r="K5128">
        <v>1.03E-2</v>
      </c>
    </row>
    <row r="5129" spans="1:11" x14ac:dyDescent="0.25">
      <c r="A5129" t="s">
        <v>722</v>
      </c>
      <c r="B5129" t="s">
        <v>683</v>
      </c>
      <c r="C5129" t="s">
        <v>684</v>
      </c>
      <c r="D5129" t="str">
        <f>Clef_répartition[[#This Row],[Code association]]&amp;"_"&amp;Clef_répartition[[#This Row],[Nom association]]</f>
        <v>ORPC Nyon_Organisation régionale de la protection civile du district de Nyon</v>
      </c>
      <c r="E5129">
        <f>COUNTIFS(D$2:D5129,Clef_répartition[[#This Row],[Code_Nom]],J$2:J5129,Clef_répartition[[#This Row],[Année]])</f>
        <v>47</v>
      </c>
      <c r="F5129">
        <f>IF(Clef_répartition[[#This Row],[Code_Nom]]=D5128,F5128-1,(COUNTIFS(Clef_répartition[Code_Nom],Clef_répartition[[#This Row],[Code_Nom]],Clef_répartition[Année],Clef_répartition[[#This Row],[Année]])))</f>
        <v>1</v>
      </c>
      <c r="G5129" t="str">
        <f>Clef_répartition[[#This Row],[Code_Nom]]&amp;"_"&amp;Clef_répartition[[#This Row],[Nombre]]&amp;"_"&amp;Clef_répartition[[#This Row],[Année]]</f>
        <v>ORPC Nyon_Organisation régionale de la protection civile du district de Nyon_47_2018</v>
      </c>
      <c r="H5129">
        <v>5863</v>
      </c>
      <c r="I5129" t="s">
        <v>287</v>
      </c>
      <c r="J5129">
        <v>2018</v>
      </c>
      <c r="K5129">
        <v>3.7299999999999998E-3</v>
      </c>
    </row>
    <row r="5130" spans="1:11" x14ac:dyDescent="0.25">
      <c r="A5130" t="s">
        <v>722</v>
      </c>
      <c r="B5130" t="s">
        <v>563</v>
      </c>
      <c r="C5130" t="s">
        <v>564</v>
      </c>
      <c r="D5130" t="str">
        <f>Clef_répartition[[#This Row],[Code association]]&amp;"_"&amp;Clef_répartition[[#This Row],[Nom association]]</f>
        <v>ORPC Orbe_Organisation régionale de protection civile d'Orbe</v>
      </c>
      <c r="E5130">
        <f>COUNTIFS(D$2:D5130,Clef_répartition[[#This Row],[Code_Nom]],J$2:J5130,Clef_répartition[[#This Row],[Année]])</f>
        <v>1</v>
      </c>
      <c r="F5130">
        <f>IF(Clef_répartition[[#This Row],[Code_Nom]]=D5129,F5129-1,(COUNTIFS(Clef_répartition[Code_Nom],Clef_répartition[[#This Row],[Code_Nom]],Clef_répartition[Année],Clef_répartition[[#This Row],[Année]])))</f>
        <v>73</v>
      </c>
      <c r="G5130" t="str">
        <f>Clef_répartition[[#This Row],[Code_Nom]]&amp;"_"&amp;Clef_répartition[[#This Row],[Nombre]]&amp;"_"&amp;Clef_répartition[[#This Row],[Année]]</f>
        <v>ORPC Orbe_Organisation régionale de protection civile d'Orbe_1_2018</v>
      </c>
      <c r="H5130">
        <v>5742</v>
      </c>
      <c r="I5130" t="s">
        <v>2</v>
      </c>
      <c r="J5130">
        <v>2018</v>
      </c>
      <c r="K5130">
        <v>0</v>
      </c>
    </row>
    <row r="5131" spans="1:11" x14ac:dyDescent="0.25">
      <c r="A5131" t="s">
        <v>722</v>
      </c>
      <c r="B5131" t="s">
        <v>563</v>
      </c>
      <c r="C5131" t="s">
        <v>564</v>
      </c>
      <c r="D5131" t="str">
        <f>Clef_répartition[[#This Row],[Code association]]&amp;"_"&amp;Clef_répartition[[#This Row],[Nom association]]</f>
        <v>ORPC Orbe_Organisation régionale de protection civile d'Orbe</v>
      </c>
      <c r="E5131">
        <f>COUNTIFS(D$2:D5131,Clef_répartition[[#This Row],[Code_Nom]],J$2:J5131,Clef_répartition[[#This Row],[Année]])</f>
        <v>2</v>
      </c>
      <c r="F5131">
        <f>IF(Clef_répartition[[#This Row],[Code_Nom]]=D5130,F5130-1,(COUNTIFS(Clef_répartition[Code_Nom],Clef_répartition[[#This Row],[Code_Nom]],Clef_répartition[Année],Clef_répartition[[#This Row],[Année]])))</f>
        <v>72</v>
      </c>
      <c r="G5131" t="str">
        <f>Clef_répartition[[#This Row],[Code_Nom]]&amp;"_"&amp;Clef_répartition[[#This Row],[Nombre]]&amp;"_"&amp;Clef_répartition[[#This Row],[Année]]</f>
        <v>ORPC Orbe_Organisation régionale de protection civile d'Orbe_2_2018</v>
      </c>
      <c r="H5131">
        <v>5743</v>
      </c>
      <c r="I5131" t="s">
        <v>6</v>
      </c>
      <c r="J5131">
        <v>2018</v>
      </c>
      <c r="K5131">
        <v>0</v>
      </c>
    </row>
    <row r="5132" spans="1:11" x14ac:dyDescent="0.25">
      <c r="A5132" t="s">
        <v>722</v>
      </c>
      <c r="B5132" t="s">
        <v>563</v>
      </c>
      <c r="C5132" t="s">
        <v>564</v>
      </c>
      <c r="D5132" t="str">
        <f>Clef_répartition[[#This Row],[Code association]]&amp;"_"&amp;Clef_répartition[[#This Row],[Nom association]]</f>
        <v>ORPC Orbe_Organisation régionale de protection civile d'Orbe</v>
      </c>
      <c r="E5132">
        <f>COUNTIFS(D$2:D5132,Clef_répartition[[#This Row],[Code_Nom]],J$2:J5132,Clef_répartition[[#This Row],[Année]])</f>
        <v>3</v>
      </c>
      <c r="F5132">
        <f>IF(Clef_répartition[[#This Row],[Code_Nom]]=D5131,F5131-1,(COUNTIFS(Clef_répartition[Code_Nom],Clef_répartition[[#This Row],[Code_Nom]],Clef_répartition[Année],Clef_répartition[[#This Row],[Année]])))</f>
        <v>71</v>
      </c>
      <c r="G5132" t="str">
        <f>Clef_répartition[[#This Row],[Code_Nom]]&amp;"_"&amp;Clef_répartition[[#This Row],[Nombre]]&amp;"_"&amp;Clef_répartition[[#This Row],[Année]]</f>
        <v>ORPC Orbe_Organisation régionale de protection civile d'Orbe_3_2018</v>
      </c>
      <c r="H5132">
        <v>5744</v>
      </c>
      <c r="I5132" t="s">
        <v>11</v>
      </c>
      <c r="J5132">
        <v>2018</v>
      </c>
      <c r="K5132">
        <v>0</v>
      </c>
    </row>
    <row r="5133" spans="1:11" x14ac:dyDescent="0.25">
      <c r="A5133" t="s">
        <v>722</v>
      </c>
      <c r="B5133" t="s">
        <v>563</v>
      </c>
      <c r="C5133" t="s">
        <v>564</v>
      </c>
      <c r="D5133" t="str">
        <f>Clef_répartition[[#This Row],[Code association]]&amp;"_"&amp;Clef_répartition[[#This Row],[Nom association]]</f>
        <v>ORPC Orbe_Organisation régionale de protection civile d'Orbe</v>
      </c>
      <c r="E5133">
        <f>COUNTIFS(D$2:D5133,Clef_répartition[[#This Row],[Code_Nom]],J$2:J5133,Clef_répartition[[#This Row],[Année]])</f>
        <v>4</v>
      </c>
      <c r="F5133">
        <f>IF(Clef_répartition[[#This Row],[Code_Nom]]=D5132,F5132-1,(COUNTIFS(Clef_répartition[Code_Nom],Clef_répartition[[#This Row],[Code_Nom]],Clef_répartition[Année],Clef_répartition[[#This Row],[Année]])))</f>
        <v>70</v>
      </c>
      <c r="G5133" t="str">
        <f>Clef_répartition[[#This Row],[Code_Nom]]&amp;"_"&amp;Clef_répartition[[#This Row],[Nombre]]&amp;"_"&amp;Clef_répartition[[#This Row],[Année]]</f>
        <v>ORPC Orbe_Organisation régionale de protection civile d'Orbe_4_2018</v>
      </c>
      <c r="H5133">
        <v>5745</v>
      </c>
      <c r="I5133" t="s">
        <v>14</v>
      </c>
      <c r="J5133">
        <v>2018</v>
      </c>
      <c r="K5133">
        <v>0</v>
      </c>
    </row>
    <row r="5134" spans="1:11" x14ac:dyDescent="0.25">
      <c r="A5134" t="s">
        <v>722</v>
      </c>
      <c r="B5134" t="s">
        <v>563</v>
      </c>
      <c r="C5134" t="s">
        <v>564</v>
      </c>
      <c r="D5134" t="str">
        <f>Clef_répartition[[#This Row],[Code association]]&amp;"_"&amp;Clef_répartition[[#This Row],[Nom association]]</f>
        <v>ORPC Orbe_Organisation régionale de protection civile d'Orbe</v>
      </c>
      <c r="E5134">
        <f>COUNTIFS(D$2:D5134,Clef_répartition[[#This Row],[Code_Nom]],J$2:J5134,Clef_répartition[[#This Row],[Année]])</f>
        <v>5</v>
      </c>
      <c r="F5134">
        <f>IF(Clef_répartition[[#This Row],[Code_Nom]]=D5133,F5133-1,(COUNTIFS(Clef_répartition[Code_Nom],Clef_répartition[[#This Row],[Code_Nom]],Clef_répartition[Année],Clef_répartition[[#This Row],[Année]])))</f>
        <v>69</v>
      </c>
      <c r="G5134" t="str">
        <f>Clef_répartition[[#This Row],[Code_Nom]]&amp;"_"&amp;Clef_répartition[[#This Row],[Nombre]]&amp;"_"&amp;Clef_répartition[[#This Row],[Année]]</f>
        <v>ORPC Orbe_Organisation régionale de protection civile d'Orbe_5_2018</v>
      </c>
      <c r="H5134">
        <v>5746</v>
      </c>
      <c r="I5134" t="s">
        <v>15</v>
      </c>
      <c r="J5134">
        <v>2018</v>
      </c>
      <c r="K5134">
        <v>0</v>
      </c>
    </row>
    <row r="5135" spans="1:11" x14ac:dyDescent="0.25">
      <c r="A5135" t="s">
        <v>722</v>
      </c>
      <c r="B5135" t="s">
        <v>563</v>
      </c>
      <c r="C5135" t="s">
        <v>564</v>
      </c>
      <c r="D5135" t="str">
        <f>Clef_répartition[[#This Row],[Code association]]&amp;"_"&amp;Clef_répartition[[#This Row],[Nom association]]</f>
        <v>ORPC Orbe_Organisation régionale de protection civile d'Orbe</v>
      </c>
      <c r="E5135">
        <f>COUNTIFS(D$2:D5135,Clef_répartition[[#This Row],[Code_Nom]],J$2:J5135,Clef_répartition[[#This Row],[Année]])</f>
        <v>6</v>
      </c>
      <c r="F5135">
        <f>IF(Clef_répartition[[#This Row],[Code_Nom]]=D5134,F5134-1,(COUNTIFS(Clef_répartition[Code_Nom],Clef_répartition[[#This Row],[Code_Nom]],Clef_répartition[Année],Clef_répartition[[#This Row],[Année]])))</f>
        <v>68</v>
      </c>
      <c r="G5135" t="str">
        <f>Clef_répartition[[#This Row],[Code_Nom]]&amp;"_"&amp;Clef_répartition[[#This Row],[Nombre]]&amp;"_"&amp;Clef_répartition[[#This Row],[Année]]</f>
        <v>ORPC Orbe_Organisation régionale de protection civile d'Orbe_6_2018</v>
      </c>
      <c r="H5135">
        <v>5902</v>
      </c>
      <c r="I5135" t="s">
        <v>18</v>
      </c>
      <c r="J5135">
        <v>2018</v>
      </c>
      <c r="K5135">
        <v>0</v>
      </c>
    </row>
    <row r="5136" spans="1:11" x14ac:dyDescent="0.25">
      <c r="A5136" t="s">
        <v>722</v>
      </c>
      <c r="B5136" t="s">
        <v>563</v>
      </c>
      <c r="C5136" t="s">
        <v>564</v>
      </c>
      <c r="D5136" t="str">
        <f>Clef_répartition[[#This Row],[Code association]]&amp;"_"&amp;Clef_répartition[[#This Row],[Nom association]]</f>
        <v>ORPC Orbe_Organisation régionale de protection civile d'Orbe</v>
      </c>
      <c r="E5136">
        <f>COUNTIFS(D$2:D5136,Clef_répartition[[#This Row],[Code_Nom]],J$2:J5136,Clef_répartition[[#This Row],[Année]])</f>
        <v>7</v>
      </c>
      <c r="F5136">
        <f>IF(Clef_répartition[[#This Row],[Code_Nom]]=D5135,F5135-1,(COUNTIFS(Clef_répartition[Code_Nom],Clef_répartition[[#This Row],[Code_Nom]],Clef_répartition[Année],Clef_répartition[[#This Row],[Année]])))</f>
        <v>67</v>
      </c>
      <c r="G5136" t="str">
        <f>Clef_répartition[[#This Row],[Code_Nom]]&amp;"_"&amp;Clef_répartition[[#This Row],[Nombre]]&amp;"_"&amp;Clef_répartition[[#This Row],[Année]]</f>
        <v>ORPC Orbe_Organisation régionale de protection civile d'Orbe_7_2018</v>
      </c>
      <c r="H5136">
        <v>5903</v>
      </c>
      <c r="I5136" t="s">
        <v>24</v>
      </c>
      <c r="J5136">
        <v>2018</v>
      </c>
      <c r="K5136">
        <v>0</v>
      </c>
    </row>
    <row r="5137" spans="1:11" x14ac:dyDescent="0.25">
      <c r="A5137" t="s">
        <v>722</v>
      </c>
      <c r="B5137" t="s">
        <v>563</v>
      </c>
      <c r="C5137" t="s">
        <v>564</v>
      </c>
      <c r="D5137" t="str">
        <f>Clef_répartition[[#This Row],[Code association]]&amp;"_"&amp;Clef_répartition[[#This Row],[Nom association]]</f>
        <v>ORPC Orbe_Organisation régionale de protection civile d'Orbe</v>
      </c>
      <c r="E5137">
        <f>COUNTIFS(D$2:D5137,Clef_répartition[[#This Row],[Code_Nom]],J$2:J5137,Clef_répartition[[#This Row],[Année]])</f>
        <v>8</v>
      </c>
      <c r="F5137">
        <f>IF(Clef_répartition[[#This Row],[Code_Nom]]=D5136,F5136-1,(COUNTIFS(Clef_répartition[Code_Nom],Clef_répartition[[#This Row],[Code_Nom]],Clef_répartition[Année],Clef_répartition[[#This Row],[Année]])))</f>
        <v>66</v>
      </c>
      <c r="G5137" t="str">
        <f>Clef_répartition[[#This Row],[Code_Nom]]&amp;"_"&amp;Clef_répartition[[#This Row],[Nombre]]&amp;"_"&amp;Clef_répartition[[#This Row],[Année]]</f>
        <v>ORPC Orbe_Organisation régionale de protection civile d'Orbe_8_2018</v>
      </c>
      <c r="H5137">
        <v>5747</v>
      </c>
      <c r="I5137" t="s">
        <v>26</v>
      </c>
      <c r="J5137">
        <v>2018</v>
      </c>
      <c r="K5137">
        <v>0</v>
      </c>
    </row>
    <row r="5138" spans="1:11" x14ac:dyDescent="0.25">
      <c r="A5138" t="s">
        <v>722</v>
      </c>
      <c r="B5138" t="s">
        <v>563</v>
      </c>
      <c r="C5138" t="s">
        <v>564</v>
      </c>
      <c r="D5138" t="str">
        <f>Clef_répartition[[#This Row],[Code association]]&amp;"_"&amp;Clef_répartition[[#This Row],[Nom association]]</f>
        <v>ORPC Orbe_Organisation régionale de protection civile d'Orbe</v>
      </c>
      <c r="E5138">
        <f>COUNTIFS(D$2:D5138,Clef_répartition[[#This Row],[Code_Nom]],J$2:J5138,Clef_répartition[[#This Row],[Année]])</f>
        <v>9</v>
      </c>
      <c r="F5138">
        <f>IF(Clef_répartition[[#This Row],[Code_Nom]]=D5137,F5137-1,(COUNTIFS(Clef_répartition[Code_Nom],Clef_répartition[[#This Row],[Code_Nom]],Clef_répartition[Année],Clef_répartition[[#This Row],[Année]])))</f>
        <v>65</v>
      </c>
      <c r="G5138" t="str">
        <f>Clef_répartition[[#This Row],[Code_Nom]]&amp;"_"&amp;Clef_répartition[[#This Row],[Nombre]]&amp;"_"&amp;Clef_répartition[[#This Row],[Année]]</f>
        <v>ORPC Orbe_Organisation régionale de protection civile d'Orbe_9_2018</v>
      </c>
      <c r="H5138">
        <v>5551</v>
      </c>
      <c r="I5138" t="s">
        <v>28</v>
      </c>
      <c r="J5138">
        <v>2018</v>
      </c>
      <c r="K5138">
        <v>0</v>
      </c>
    </row>
    <row r="5139" spans="1:11" x14ac:dyDescent="0.25">
      <c r="A5139" t="s">
        <v>722</v>
      </c>
      <c r="B5139" t="s">
        <v>563</v>
      </c>
      <c r="C5139" t="s">
        <v>564</v>
      </c>
      <c r="D5139" t="str">
        <f>Clef_répartition[[#This Row],[Code association]]&amp;"_"&amp;Clef_répartition[[#This Row],[Nom association]]</f>
        <v>ORPC Orbe_Organisation régionale de protection civile d'Orbe</v>
      </c>
      <c r="E5139">
        <f>COUNTIFS(D$2:D5139,Clef_répartition[[#This Row],[Code_Nom]],J$2:J5139,Clef_répartition[[#This Row],[Année]])</f>
        <v>10</v>
      </c>
      <c r="F5139">
        <f>IF(Clef_répartition[[#This Row],[Code_Nom]]=D5138,F5138-1,(COUNTIFS(Clef_répartition[Code_Nom],Clef_répartition[[#This Row],[Code_Nom]],Clef_répartition[Année],Clef_répartition[[#This Row],[Année]])))</f>
        <v>64</v>
      </c>
      <c r="G5139" t="str">
        <f>Clef_répartition[[#This Row],[Code_Nom]]&amp;"_"&amp;Clef_répartition[[#This Row],[Nombre]]&amp;"_"&amp;Clef_répartition[[#This Row],[Année]]</f>
        <v>ORPC Orbe_Organisation régionale de protection civile d'Orbe_10_2018</v>
      </c>
      <c r="H5139">
        <v>5748</v>
      </c>
      <c r="I5139" t="s">
        <v>38</v>
      </c>
      <c r="J5139">
        <v>2018</v>
      </c>
      <c r="K5139">
        <v>0</v>
      </c>
    </row>
    <row r="5140" spans="1:11" x14ac:dyDescent="0.25">
      <c r="A5140" t="s">
        <v>722</v>
      </c>
      <c r="B5140" t="s">
        <v>563</v>
      </c>
      <c r="C5140" t="s">
        <v>564</v>
      </c>
      <c r="D5140" t="str">
        <f>Clef_répartition[[#This Row],[Code association]]&amp;"_"&amp;Clef_répartition[[#This Row],[Nom association]]</f>
        <v>ORPC Orbe_Organisation régionale de protection civile d'Orbe</v>
      </c>
      <c r="E5140">
        <f>COUNTIFS(D$2:D5140,Clef_répartition[[#This Row],[Code_Nom]],J$2:J5140,Clef_répartition[[#This Row],[Année]])</f>
        <v>11</v>
      </c>
      <c r="F5140">
        <f>IF(Clef_répartition[[#This Row],[Code_Nom]]=D5139,F5139-1,(COUNTIFS(Clef_répartition[Code_Nom],Clef_répartition[[#This Row],[Code_Nom]],Clef_répartition[Année],Clef_répartition[[#This Row],[Année]])))</f>
        <v>63</v>
      </c>
      <c r="G5140" t="str">
        <f>Clef_répartition[[#This Row],[Code_Nom]]&amp;"_"&amp;Clef_répartition[[#This Row],[Nombre]]&amp;"_"&amp;Clef_répartition[[#This Row],[Année]]</f>
        <v>ORPC Orbe_Organisation régionale de protection civile d'Orbe_11_2018</v>
      </c>
      <c r="H5140">
        <v>5552</v>
      </c>
      <c r="I5140" t="s">
        <v>40</v>
      </c>
      <c r="J5140">
        <v>2018</v>
      </c>
      <c r="K5140">
        <v>0</v>
      </c>
    </row>
    <row r="5141" spans="1:11" x14ac:dyDescent="0.25">
      <c r="A5141" t="s">
        <v>722</v>
      </c>
      <c r="B5141" t="s">
        <v>563</v>
      </c>
      <c r="C5141" t="s">
        <v>564</v>
      </c>
      <c r="D5141" t="str">
        <f>Clef_répartition[[#This Row],[Code association]]&amp;"_"&amp;Clef_répartition[[#This Row],[Nom association]]</f>
        <v>ORPC Orbe_Organisation régionale de protection civile d'Orbe</v>
      </c>
      <c r="E5141">
        <f>COUNTIFS(D$2:D5141,Clef_répartition[[#This Row],[Code_Nom]],J$2:J5141,Clef_répartition[[#This Row],[Année]])</f>
        <v>12</v>
      </c>
      <c r="F5141">
        <f>IF(Clef_répartition[[#This Row],[Code_Nom]]=D5140,F5140-1,(COUNTIFS(Clef_répartition[Code_Nom],Clef_répartition[[#This Row],[Code_Nom]],Clef_répartition[Année],Clef_répartition[[#This Row],[Année]])))</f>
        <v>62</v>
      </c>
      <c r="G5141" t="str">
        <f>Clef_répartition[[#This Row],[Code_Nom]]&amp;"_"&amp;Clef_répartition[[#This Row],[Nombre]]&amp;"_"&amp;Clef_répartition[[#This Row],[Année]]</f>
        <v>ORPC Orbe_Organisation régionale de protection civile d'Orbe_12_2018</v>
      </c>
      <c r="H5141">
        <v>5904</v>
      </c>
      <c r="I5141" t="s">
        <v>46</v>
      </c>
      <c r="J5141">
        <v>2018</v>
      </c>
      <c r="K5141">
        <v>0</v>
      </c>
    </row>
    <row r="5142" spans="1:11" x14ac:dyDescent="0.25">
      <c r="A5142" t="s">
        <v>722</v>
      </c>
      <c r="B5142" t="s">
        <v>563</v>
      </c>
      <c r="C5142" t="s">
        <v>564</v>
      </c>
      <c r="D5142" t="str">
        <f>Clef_répartition[[#This Row],[Code association]]&amp;"_"&amp;Clef_répartition[[#This Row],[Nom association]]</f>
        <v>ORPC Orbe_Organisation régionale de protection civile d'Orbe</v>
      </c>
      <c r="E5142">
        <f>COUNTIFS(D$2:D5142,Clef_répartition[[#This Row],[Code_Nom]],J$2:J5142,Clef_répartition[[#This Row],[Année]])</f>
        <v>13</v>
      </c>
      <c r="F5142">
        <f>IF(Clef_répartition[[#This Row],[Code_Nom]]=D5141,F5141-1,(COUNTIFS(Clef_répartition[Code_Nom],Clef_répartition[[#This Row],[Code_Nom]],Clef_répartition[Année],Clef_répartition[[#This Row],[Année]])))</f>
        <v>61</v>
      </c>
      <c r="G5142" t="str">
        <f>Clef_répartition[[#This Row],[Code_Nom]]&amp;"_"&amp;Clef_répartition[[#This Row],[Nombre]]&amp;"_"&amp;Clef_répartition[[#This Row],[Année]]</f>
        <v>ORPC Orbe_Organisation régionale de protection civile d'Orbe_13_2018</v>
      </c>
      <c r="H5142">
        <v>5553</v>
      </c>
      <c r="I5142" t="s">
        <v>47</v>
      </c>
      <c r="J5142">
        <v>2018</v>
      </c>
      <c r="K5142">
        <v>0</v>
      </c>
    </row>
    <row r="5143" spans="1:11" x14ac:dyDescent="0.25">
      <c r="A5143" t="s">
        <v>722</v>
      </c>
      <c r="B5143" t="s">
        <v>563</v>
      </c>
      <c r="C5143" t="s">
        <v>564</v>
      </c>
      <c r="D5143" t="str">
        <f>Clef_répartition[[#This Row],[Code association]]&amp;"_"&amp;Clef_répartition[[#This Row],[Nom association]]</f>
        <v>ORPC Orbe_Organisation régionale de protection civile d'Orbe</v>
      </c>
      <c r="E5143">
        <f>COUNTIFS(D$2:D5143,Clef_répartition[[#This Row],[Code_Nom]],J$2:J5143,Clef_répartition[[#This Row],[Année]])</f>
        <v>14</v>
      </c>
      <c r="F5143">
        <f>IF(Clef_répartition[[#This Row],[Code_Nom]]=D5142,F5142-1,(COUNTIFS(Clef_répartition[Code_Nom],Clef_répartition[[#This Row],[Code_Nom]],Clef_répartition[Année],Clef_répartition[[#This Row],[Année]])))</f>
        <v>60</v>
      </c>
      <c r="G5143" t="str">
        <f>Clef_répartition[[#This Row],[Code_Nom]]&amp;"_"&amp;Clef_répartition[[#This Row],[Nombre]]&amp;"_"&amp;Clef_répartition[[#This Row],[Année]]</f>
        <v>ORPC Orbe_Organisation régionale de protection civile d'Orbe_14_2018</v>
      </c>
      <c r="H5143">
        <v>5905</v>
      </c>
      <c r="I5143" t="s">
        <v>49</v>
      </c>
      <c r="J5143">
        <v>2018</v>
      </c>
      <c r="K5143">
        <v>0</v>
      </c>
    </row>
    <row r="5144" spans="1:11" x14ac:dyDescent="0.25">
      <c r="A5144" t="s">
        <v>722</v>
      </c>
      <c r="B5144" t="s">
        <v>563</v>
      </c>
      <c r="C5144" t="s">
        <v>564</v>
      </c>
      <c r="D5144" t="str">
        <f>Clef_répartition[[#This Row],[Code association]]&amp;"_"&amp;Clef_répartition[[#This Row],[Nom association]]</f>
        <v>ORPC Orbe_Organisation régionale de protection civile d'Orbe</v>
      </c>
      <c r="E5144">
        <f>COUNTIFS(D$2:D5144,Clef_répartition[[#This Row],[Code_Nom]],J$2:J5144,Clef_répartition[[#This Row],[Année]])</f>
        <v>15</v>
      </c>
      <c r="F5144">
        <f>IF(Clef_répartition[[#This Row],[Code_Nom]]=D5143,F5143-1,(COUNTIFS(Clef_répartition[Code_Nom],Clef_répartition[[#This Row],[Code_Nom]],Clef_répartition[Année],Clef_répartition[[#This Row],[Année]])))</f>
        <v>59</v>
      </c>
      <c r="G5144" t="str">
        <f>Clef_répartition[[#This Row],[Code_Nom]]&amp;"_"&amp;Clef_répartition[[#This Row],[Nombre]]&amp;"_"&amp;Clef_répartition[[#This Row],[Année]]</f>
        <v>ORPC Orbe_Organisation régionale de protection civile d'Orbe_15_2018</v>
      </c>
      <c r="H5144">
        <v>5907</v>
      </c>
      <c r="I5144" t="s">
        <v>54</v>
      </c>
      <c r="J5144">
        <v>2018</v>
      </c>
      <c r="K5144">
        <v>0</v>
      </c>
    </row>
    <row r="5145" spans="1:11" x14ac:dyDescent="0.25">
      <c r="A5145" t="s">
        <v>722</v>
      </c>
      <c r="B5145" t="s">
        <v>563</v>
      </c>
      <c r="C5145" t="s">
        <v>564</v>
      </c>
      <c r="D5145" t="str">
        <f>Clef_répartition[[#This Row],[Code association]]&amp;"_"&amp;Clef_répartition[[#This Row],[Nom association]]</f>
        <v>ORPC Orbe_Organisation régionale de protection civile d'Orbe</v>
      </c>
      <c r="E5145">
        <f>COUNTIFS(D$2:D5145,Clef_répartition[[#This Row],[Code_Nom]],J$2:J5145,Clef_répartition[[#This Row],[Année]])</f>
        <v>16</v>
      </c>
      <c r="F5145">
        <f>IF(Clef_répartition[[#This Row],[Code_Nom]]=D5144,F5144-1,(COUNTIFS(Clef_répartition[Code_Nom],Clef_répartition[[#This Row],[Code_Nom]],Clef_répartition[Année],Clef_répartition[[#This Row],[Année]])))</f>
        <v>58</v>
      </c>
      <c r="G5145" t="str">
        <f>Clef_répartition[[#This Row],[Code_Nom]]&amp;"_"&amp;Clef_répartition[[#This Row],[Nombre]]&amp;"_"&amp;Clef_répartition[[#This Row],[Année]]</f>
        <v>ORPC Orbe_Organisation régionale de protection civile d'Orbe_16_2018</v>
      </c>
      <c r="H5145">
        <v>5749</v>
      </c>
      <c r="I5145" t="s">
        <v>58</v>
      </c>
      <c r="J5145">
        <v>2018</v>
      </c>
      <c r="K5145">
        <v>0</v>
      </c>
    </row>
    <row r="5146" spans="1:11" x14ac:dyDescent="0.25">
      <c r="A5146" t="s">
        <v>722</v>
      </c>
      <c r="B5146" t="s">
        <v>563</v>
      </c>
      <c r="C5146" t="s">
        <v>564</v>
      </c>
      <c r="D5146" t="str">
        <f>Clef_répartition[[#This Row],[Code association]]&amp;"_"&amp;Clef_répartition[[#This Row],[Nom association]]</f>
        <v>ORPC Orbe_Organisation régionale de protection civile d'Orbe</v>
      </c>
      <c r="E5146">
        <f>COUNTIFS(D$2:D5146,Clef_répartition[[#This Row],[Code_Nom]],J$2:J5146,Clef_répartition[[#This Row],[Année]])</f>
        <v>17</v>
      </c>
      <c r="F5146">
        <f>IF(Clef_répartition[[#This Row],[Code_Nom]]=D5145,F5145-1,(COUNTIFS(Clef_répartition[Code_Nom],Clef_répartition[[#This Row],[Code_Nom]],Clef_répartition[Année],Clef_répartition[[#This Row],[Année]])))</f>
        <v>57</v>
      </c>
      <c r="G5146" t="str">
        <f>Clef_répartition[[#This Row],[Code_Nom]]&amp;"_"&amp;Clef_répartition[[#This Row],[Nombre]]&amp;"_"&amp;Clef_répartition[[#This Row],[Année]]</f>
        <v>ORPC Orbe_Organisation régionale de protection civile d'Orbe_17_2018</v>
      </c>
      <c r="H5146">
        <v>5908</v>
      </c>
      <c r="I5146" t="s">
        <v>59</v>
      </c>
      <c r="J5146">
        <v>2018</v>
      </c>
      <c r="K5146">
        <v>0</v>
      </c>
    </row>
    <row r="5147" spans="1:11" x14ac:dyDescent="0.25">
      <c r="A5147" t="s">
        <v>722</v>
      </c>
      <c r="B5147" t="s">
        <v>563</v>
      </c>
      <c r="C5147" t="s">
        <v>564</v>
      </c>
      <c r="D5147" t="str">
        <f>Clef_répartition[[#This Row],[Code association]]&amp;"_"&amp;Clef_répartition[[#This Row],[Nom association]]</f>
        <v>ORPC Orbe_Organisation régionale de protection civile d'Orbe</v>
      </c>
      <c r="E5147">
        <f>COUNTIFS(D$2:D5147,Clef_répartition[[#This Row],[Code_Nom]],J$2:J5147,Clef_répartition[[#This Row],[Année]])</f>
        <v>18</v>
      </c>
      <c r="F5147">
        <f>IF(Clef_répartition[[#This Row],[Code_Nom]]=D5146,F5146-1,(COUNTIFS(Clef_répartition[Code_Nom],Clef_répartition[[#This Row],[Code_Nom]],Clef_répartition[Année],Clef_répartition[[#This Row],[Année]])))</f>
        <v>56</v>
      </c>
      <c r="G5147" t="str">
        <f>Clef_répartition[[#This Row],[Code_Nom]]&amp;"_"&amp;Clef_répartition[[#This Row],[Nombre]]&amp;"_"&amp;Clef_répartition[[#This Row],[Année]]</f>
        <v>ORPC Orbe_Organisation régionale de protection civile d'Orbe_18_2018</v>
      </c>
      <c r="H5147">
        <v>5909</v>
      </c>
      <c r="I5147" t="s">
        <v>60</v>
      </c>
      <c r="J5147">
        <v>2018</v>
      </c>
      <c r="K5147">
        <v>0</v>
      </c>
    </row>
    <row r="5148" spans="1:11" x14ac:dyDescent="0.25">
      <c r="A5148" t="s">
        <v>722</v>
      </c>
      <c r="B5148" t="s">
        <v>563</v>
      </c>
      <c r="C5148" t="s">
        <v>564</v>
      </c>
      <c r="D5148" t="str">
        <f>Clef_répartition[[#This Row],[Code association]]&amp;"_"&amp;Clef_répartition[[#This Row],[Nom association]]</f>
        <v>ORPC Orbe_Organisation régionale de protection civile d'Orbe</v>
      </c>
      <c r="E5148">
        <f>COUNTIFS(D$2:D5148,Clef_répartition[[#This Row],[Code_Nom]],J$2:J5148,Clef_répartition[[#This Row],[Année]])</f>
        <v>19</v>
      </c>
      <c r="F5148">
        <f>IF(Clef_répartition[[#This Row],[Code_Nom]]=D5147,F5147-1,(COUNTIFS(Clef_répartition[Code_Nom],Clef_répartition[[#This Row],[Code_Nom]],Clef_répartition[Année],Clef_répartition[[#This Row],[Année]])))</f>
        <v>55</v>
      </c>
      <c r="G5148" t="str">
        <f>Clef_répartition[[#This Row],[Code_Nom]]&amp;"_"&amp;Clef_répartition[[#This Row],[Nombre]]&amp;"_"&amp;Clef_répartition[[#This Row],[Année]]</f>
        <v>ORPC Orbe_Organisation régionale de protection civile d'Orbe_19_2018</v>
      </c>
      <c r="H5148">
        <v>5554</v>
      </c>
      <c r="I5148" t="s">
        <v>71</v>
      </c>
      <c r="J5148">
        <v>2018</v>
      </c>
      <c r="K5148">
        <v>0</v>
      </c>
    </row>
    <row r="5149" spans="1:11" x14ac:dyDescent="0.25">
      <c r="A5149" t="s">
        <v>722</v>
      </c>
      <c r="B5149" t="s">
        <v>563</v>
      </c>
      <c r="C5149" t="s">
        <v>564</v>
      </c>
      <c r="D5149" t="str">
        <f>Clef_répartition[[#This Row],[Code association]]&amp;"_"&amp;Clef_répartition[[#This Row],[Nom association]]</f>
        <v>ORPC Orbe_Organisation régionale de protection civile d'Orbe</v>
      </c>
      <c r="E5149">
        <f>COUNTIFS(D$2:D5149,Clef_répartition[[#This Row],[Code_Nom]],J$2:J5149,Clef_répartition[[#This Row],[Année]])</f>
        <v>20</v>
      </c>
      <c r="F5149">
        <f>IF(Clef_répartition[[#This Row],[Code_Nom]]=D5148,F5148-1,(COUNTIFS(Clef_répartition[Code_Nom],Clef_répartition[[#This Row],[Code_Nom]],Clef_répartition[Année],Clef_répartition[[#This Row],[Année]])))</f>
        <v>54</v>
      </c>
      <c r="G5149" t="str">
        <f>Clef_répartition[[#This Row],[Code_Nom]]&amp;"_"&amp;Clef_répartition[[#This Row],[Nombre]]&amp;"_"&amp;Clef_répartition[[#This Row],[Année]]</f>
        <v>ORPC Orbe_Organisation régionale de protection civile d'Orbe_20_2018</v>
      </c>
      <c r="H5149">
        <v>5555</v>
      </c>
      <c r="I5149" t="s">
        <v>75</v>
      </c>
      <c r="J5149">
        <v>2018</v>
      </c>
      <c r="K5149">
        <v>0</v>
      </c>
    </row>
    <row r="5150" spans="1:11" x14ac:dyDescent="0.25">
      <c r="A5150" t="s">
        <v>722</v>
      </c>
      <c r="B5150" t="s">
        <v>563</v>
      </c>
      <c r="C5150" t="s">
        <v>564</v>
      </c>
      <c r="D5150" t="str">
        <f>Clef_répartition[[#This Row],[Code association]]&amp;"_"&amp;Clef_répartition[[#This Row],[Nom association]]</f>
        <v>ORPC Orbe_Organisation régionale de protection civile d'Orbe</v>
      </c>
      <c r="E5150">
        <f>COUNTIFS(D$2:D5150,Clef_répartition[[#This Row],[Code_Nom]],J$2:J5150,Clef_répartition[[#This Row],[Année]])</f>
        <v>21</v>
      </c>
      <c r="F5150">
        <f>IF(Clef_répartition[[#This Row],[Code_Nom]]=D5149,F5149-1,(COUNTIFS(Clef_répartition[Code_Nom],Clef_répartition[[#This Row],[Code_Nom]],Clef_répartition[Année],Clef_répartition[[#This Row],[Année]])))</f>
        <v>53</v>
      </c>
      <c r="G5150" t="str">
        <f>Clef_répartition[[#This Row],[Code_Nom]]&amp;"_"&amp;Clef_répartition[[#This Row],[Nombre]]&amp;"_"&amp;Clef_répartition[[#This Row],[Année]]</f>
        <v>ORPC Orbe_Organisation régionale de protection civile d'Orbe_21_2018</v>
      </c>
      <c r="H5150">
        <v>5910</v>
      </c>
      <c r="I5150" t="s">
        <v>83</v>
      </c>
      <c r="J5150">
        <v>2018</v>
      </c>
      <c r="K5150">
        <v>0</v>
      </c>
    </row>
    <row r="5151" spans="1:11" x14ac:dyDescent="0.25">
      <c r="A5151" t="s">
        <v>722</v>
      </c>
      <c r="B5151" t="s">
        <v>563</v>
      </c>
      <c r="C5151" t="s">
        <v>564</v>
      </c>
      <c r="D5151" t="str">
        <f>Clef_répartition[[#This Row],[Code association]]&amp;"_"&amp;Clef_répartition[[#This Row],[Nom association]]</f>
        <v>ORPC Orbe_Organisation régionale de protection civile d'Orbe</v>
      </c>
      <c r="E5151">
        <f>COUNTIFS(D$2:D5151,Clef_répartition[[#This Row],[Code_Nom]],J$2:J5151,Clef_répartition[[#This Row],[Année]])</f>
        <v>22</v>
      </c>
      <c r="F5151">
        <f>IF(Clef_répartition[[#This Row],[Code_Nom]]=D5150,F5150-1,(COUNTIFS(Clef_répartition[Code_Nom],Clef_répartition[[#This Row],[Code_Nom]],Clef_répartition[Année],Clef_répartition[[#This Row],[Année]])))</f>
        <v>52</v>
      </c>
      <c r="G5151" t="str">
        <f>Clef_répartition[[#This Row],[Code_Nom]]&amp;"_"&amp;Clef_répartition[[#This Row],[Nombre]]&amp;"_"&amp;Clef_répartition[[#This Row],[Année]]</f>
        <v>ORPC Orbe_Organisation régionale de protection civile d'Orbe_22_2018</v>
      </c>
      <c r="H5151">
        <v>5752</v>
      </c>
      <c r="I5151" t="s">
        <v>84</v>
      </c>
      <c r="J5151">
        <v>2018</v>
      </c>
      <c r="K5151">
        <v>0</v>
      </c>
    </row>
    <row r="5152" spans="1:11" x14ac:dyDescent="0.25">
      <c r="A5152" t="s">
        <v>722</v>
      </c>
      <c r="B5152" t="s">
        <v>563</v>
      </c>
      <c r="C5152" t="s">
        <v>564</v>
      </c>
      <c r="D5152" t="str">
        <f>Clef_répartition[[#This Row],[Code association]]&amp;"_"&amp;Clef_répartition[[#This Row],[Nom association]]</f>
        <v>ORPC Orbe_Organisation régionale de protection civile d'Orbe</v>
      </c>
      <c r="E5152">
        <f>COUNTIFS(D$2:D5152,Clef_répartition[[#This Row],[Code_Nom]],J$2:J5152,Clef_répartition[[#This Row],[Année]])</f>
        <v>23</v>
      </c>
      <c r="F5152">
        <f>IF(Clef_répartition[[#This Row],[Code_Nom]]=D5151,F5151-1,(COUNTIFS(Clef_répartition[Code_Nom],Clef_répartition[[#This Row],[Code_Nom]],Clef_répartition[Année],Clef_répartition[[#This Row],[Année]])))</f>
        <v>51</v>
      </c>
      <c r="G5152" t="str">
        <f>Clef_répartition[[#This Row],[Code_Nom]]&amp;"_"&amp;Clef_répartition[[#This Row],[Nombre]]&amp;"_"&amp;Clef_répartition[[#This Row],[Année]]</f>
        <v>ORPC Orbe_Organisation régionale de protection civile d'Orbe_23_2018</v>
      </c>
      <c r="H5152">
        <v>5911</v>
      </c>
      <c r="I5152" t="s">
        <v>86</v>
      </c>
      <c r="J5152">
        <v>2018</v>
      </c>
      <c r="K5152">
        <v>0</v>
      </c>
    </row>
    <row r="5153" spans="1:11" x14ac:dyDescent="0.25">
      <c r="A5153" t="s">
        <v>722</v>
      </c>
      <c r="B5153" t="s">
        <v>563</v>
      </c>
      <c r="C5153" t="s">
        <v>564</v>
      </c>
      <c r="D5153" t="str">
        <f>Clef_répartition[[#This Row],[Code association]]&amp;"_"&amp;Clef_répartition[[#This Row],[Nom association]]</f>
        <v>ORPC Orbe_Organisation régionale de protection civile d'Orbe</v>
      </c>
      <c r="E5153">
        <f>COUNTIFS(D$2:D5153,Clef_répartition[[#This Row],[Code_Nom]],J$2:J5153,Clef_répartition[[#This Row],[Année]])</f>
        <v>24</v>
      </c>
      <c r="F5153">
        <f>IF(Clef_répartition[[#This Row],[Code_Nom]]=D5152,F5152-1,(COUNTIFS(Clef_répartition[Code_Nom],Clef_répartition[[#This Row],[Code_Nom]],Clef_répartition[Année],Clef_répartition[[#This Row],[Année]])))</f>
        <v>50</v>
      </c>
      <c r="G5153" t="str">
        <f>Clef_répartition[[#This Row],[Code_Nom]]&amp;"_"&amp;Clef_répartition[[#This Row],[Nombre]]&amp;"_"&amp;Clef_répartition[[#This Row],[Année]]</f>
        <v>ORPC Orbe_Organisation régionale de protection civile d'Orbe_24_2018</v>
      </c>
      <c r="H5153">
        <v>5912</v>
      </c>
      <c r="I5153" t="s">
        <v>91</v>
      </c>
      <c r="J5153">
        <v>2018</v>
      </c>
      <c r="K5153">
        <v>0</v>
      </c>
    </row>
    <row r="5154" spans="1:11" x14ac:dyDescent="0.25">
      <c r="A5154" t="s">
        <v>722</v>
      </c>
      <c r="B5154" t="s">
        <v>563</v>
      </c>
      <c r="C5154" t="s">
        <v>564</v>
      </c>
      <c r="D5154" t="str">
        <f>Clef_répartition[[#This Row],[Code association]]&amp;"_"&amp;Clef_répartition[[#This Row],[Nom association]]</f>
        <v>ORPC Orbe_Organisation régionale de protection civile d'Orbe</v>
      </c>
      <c r="E5154">
        <f>COUNTIFS(D$2:D5154,Clef_répartition[[#This Row],[Code_Nom]],J$2:J5154,Clef_répartition[[#This Row],[Année]])</f>
        <v>25</v>
      </c>
      <c r="F5154">
        <f>IF(Clef_répartition[[#This Row],[Code_Nom]]=D5153,F5153-1,(COUNTIFS(Clef_répartition[Code_Nom],Clef_répartition[[#This Row],[Code_Nom]],Clef_répartition[Année],Clef_répartition[[#This Row],[Année]])))</f>
        <v>49</v>
      </c>
      <c r="G5154" t="str">
        <f>Clef_répartition[[#This Row],[Code_Nom]]&amp;"_"&amp;Clef_répartition[[#This Row],[Nombre]]&amp;"_"&amp;Clef_répartition[[#This Row],[Année]]</f>
        <v>ORPC Orbe_Organisation régionale de protection civile d'Orbe_25_2018</v>
      </c>
      <c r="H5154">
        <v>5913</v>
      </c>
      <c r="I5154" t="s">
        <v>96</v>
      </c>
      <c r="J5154">
        <v>2018</v>
      </c>
      <c r="K5154">
        <v>0</v>
      </c>
    </row>
    <row r="5155" spans="1:11" x14ac:dyDescent="0.25">
      <c r="A5155" t="s">
        <v>722</v>
      </c>
      <c r="B5155" t="s">
        <v>563</v>
      </c>
      <c r="C5155" t="s">
        <v>564</v>
      </c>
      <c r="D5155" t="str">
        <f>Clef_répartition[[#This Row],[Code association]]&amp;"_"&amp;Clef_répartition[[#This Row],[Nom association]]</f>
        <v>ORPC Orbe_Organisation régionale de protection civile d'Orbe</v>
      </c>
      <c r="E5155">
        <f>COUNTIFS(D$2:D5155,Clef_répartition[[#This Row],[Code_Nom]],J$2:J5155,Clef_répartition[[#This Row],[Année]])</f>
        <v>26</v>
      </c>
      <c r="F5155">
        <f>IF(Clef_répartition[[#This Row],[Code_Nom]]=D5154,F5154-1,(COUNTIFS(Clef_répartition[Code_Nom],Clef_répartition[[#This Row],[Code_Nom]],Clef_répartition[Année],Clef_répartition[[#This Row],[Année]])))</f>
        <v>48</v>
      </c>
      <c r="G5155" t="str">
        <f>Clef_répartition[[#This Row],[Code_Nom]]&amp;"_"&amp;Clef_répartition[[#This Row],[Nombre]]&amp;"_"&amp;Clef_répartition[[#This Row],[Année]]</f>
        <v>ORPC Orbe_Organisation régionale de protection civile d'Orbe_26_2018</v>
      </c>
      <c r="H5155">
        <v>5914</v>
      </c>
      <c r="I5155" t="s">
        <v>105</v>
      </c>
      <c r="J5155">
        <v>2018</v>
      </c>
      <c r="K5155">
        <v>0</v>
      </c>
    </row>
    <row r="5156" spans="1:11" x14ac:dyDescent="0.25">
      <c r="A5156" t="s">
        <v>722</v>
      </c>
      <c r="B5156" t="s">
        <v>563</v>
      </c>
      <c r="C5156" t="s">
        <v>564</v>
      </c>
      <c r="D5156" t="str">
        <f>Clef_répartition[[#This Row],[Code association]]&amp;"_"&amp;Clef_répartition[[#This Row],[Nom association]]</f>
        <v>ORPC Orbe_Organisation régionale de protection civile d'Orbe</v>
      </c>
      <c r="E5156">
        <f>COUNTIFS(D$2:D5156,Clef_répartition[[#This Row],[Code_Nom]],J$2:J5156,Clef_répartition[[#This Row],[Année]])</f>
        <v>27</v>
      </c>
      <c r="F5156">
        <f>IF(Clef_répartition[[#This Row],[Code_Nom]]=D5155,F5155-1,(COUNTIFS(Clef_répartition[Code_Nom],Clef_répartition[[#This Row],[Code_Nom]],Clef_répartition[Année],Clef_répartition[[#This Row],[Année]])))</f>
        <v>47</v>
      </c>
      <c r="G5156" t="str">
        <f>Clef_répartition[[#This Row],[Code_Nom]]&amp;"_"&amp;Clef_répartition[[#This Row],[Nombre]]&amp;"_"&amp;Clef_répartition[[#This Row],[Année]]</f>
        <v>ORPC Orbe_Organisation régionale de protection civile d'Orbe_27_2018</v>
      </c>
      <c r="H5156">
        <v>5556</v>
      </c>
      <c r="I5156" t="s">
        <v>115</v>
      </c>
      <c r="J5156">
        <v>2018</v>
      </c>
      <c r="K5156">
        <v>0</v>
      </c>
    </row>
    <row r="5157" spans="1:11" x14ac:dyDescent="0.25">
      <c r="A5157" t="s">
        <v>722</v>
      </c>
      <c r="B5157" t="s">
        <v>563</v>
      </c>
      <c r="C5157" t="s">
        <v>564</v>
      </c>
      <c r="D5157" t="str">
        <f>Clef_répartition[[#This Row],[Code association]]&amp;"_"&amp;Clef_répartition[[#This Row],[Nom association]]</f>
        <v>ORPC Orbe_Organisation régionale de protection civile d'Orbe</v>
      </c>
      <c r="E5157">
        <f>COUNTIFS(D$2:D5157,Clef_répartition[[#This Row],[Code_Nom]],J$2:J5157,Clef_répartition[[#This Row],[Année]])</f>
        <v>28</v>
      </c>
      <c r="F5157">
        <f>IF(Clef_répartition[[#This Row],[Code_Nom]]=D5156,F5156-1,(COUNTIFS(Clef_répartition[Code_Nom],Clef_répartition[[#This Row],[Code_Nom]],Clef_répartition[Année],Clef_répartition[[#This Row],[Année]])))</f>
        <v>46</v>
      </c>
      <c r="G5157" t="str">
        <f>Clef_répartition[[#This Row],[Code_Nom]]&amp;"_"&amp;Clef_répartition[[#This Row],[Nombre]]&amp;"_"&amp;Clef_répartition[[#This Row],[Année]]</f>
        <v>ORPC Orbe_Organisation régionale de protection civile d'Orbe_28_2018</v>
      </c>
      <c r="H5157">
        <v>5557</v>
      </c>
      <c r="I5157" t="s">
        <v>116</v>
      </c>
      <c r="J5157">
        <v>2018</v>
      </c>
      <c r="K5157">
        <v>0</v>
      </c>
    </row>
    <row r="5158" spans="1:11" x14ac:dyDescent="0.25">
      <c r="A5158" t="s">
        <v>722</v>
      </c>
      <c r="B5158" t="s">
        <v>563</v>
      </c>
      <c r="C5158" t="s">
        <v>564</v>
      </c>
      <c r="D5158" t="str">
        <f>Clef_répartition[[#This Row],[Code association]]&amp;"_"&amp;Clef_répartition[[#This Row],[Nom association]]</f>
        <v>ORPC Orbe_Organisation régionale de protection civile d'Orbe</v>
      </c>
      <c r="E5158">
        <f>COUNTIFS(D$2:D5158,Clef_répartition[[#This Row],[Code_Nom]],J$2:J5158,Clef_répartition[[#This Row],[Année]])</f>
        <v>29</v>
      </c>
      <c r="F5158">
        <f>IF(Clef_répartition[[#This Row],[Code_Nom]]=D5157,F5157-1,(COUNTIFS(Clef_répartition[Code_Nom],Clef_répartition[[#This Row],[Code_Nom]],Clef_répartition[Année],Clef_répartition[[#This Row],[Année]])))</f>
        <v>45</v>
      </c>
      <c r="G5158" t="str">
        <f>Clef_répartition[[#This Row],[Code_Nom]]&amp;"_"&amp;Clef_répartition[[#This Row],[Nombre]]&amp;"_"&amp;Clef_répartition[[#This Row],[Année]]</f>
        <v>ORPC Orbe_Organisation régionale de protection civile d'Orbe_29_2018</v>
      </c>
      <c r="H5158">
        <v>5559</v>
      </c>
      <c r="I5158" t="s">
        <v>121</v>
      </c>
      <c r="J5158">
        <v>2018</v>
      </c>
      <c r="K5158">
        <v>0</v>
      </c>
    </row>
    <row r="5159" spans="1:11" x14ac:dyDescent="0.25">
      <c r="A5159" t="s">
        <v>722</v>
      </c>
      <c r="B5159" t="s">
        <v>563</v>
      </c>
      <c r="C5159" t="s">
        <v>564</v>
      </c>
      <c r="D5159" t="str">
        <f>Clef_répartition[[#This Row],[Code association]]&amp;"_"&amp;Clef_répartition[[#This Row],[Nom association]]</f>
        <v>ORPC Orbe_Organisation régionale de protection civile d'Orbe</v>
      </c>
      <c r="E5159">
        <f>COUNTIFS(D$2:D5159,Clef_répartition[[#This Row],[Code_Nom]],J$2:J5159,Clef_répartition[[#This Row],[Année]])</f>
        <v>30</v>
      </c>
      <c r="F5159">
        <f>IF(Clef_répartition[[#This Row],[Code_Nom]]=D5158,F5158-1,(COUNTIFS(Clef_répartition[Code_Nom],Clef_répartition[[#This Row],[Code_Nom]],Clef_répartition[Année],Clef_répartition[[#This Row],[Année]])))</f>
        <v>44</v>
      </c>
      <c r="G5159" t="str">
        <f>Clef_répartition[[#This Row],[Code_Nom]]&amp;"_"&amp;Clef_répartition[[#This Row],[Nombre]]&amp;"_"&amp;Clef_répartition[[#This Row],[Année]]</f>
        <v>ORPC Orbe_Organisation régionale de protection civile d'Orbe_30_2018</v>
      </c>
      <c r="H5159">
        <v>5560</v>
      </c>
      <c r="I5159" t="s">
        <v>131</v>
      </c>
      <c r="J5159">
        <v>2018</v>
      </c>
      <c r="K5159">
        <v>0</v>
      </c>
    </row>
    <row r="5160" spans="1:11" x14ac:dyDescent="0.25">
      <c r="A5160" t="s">
        <v>722</v>
      </c>
      <c r="B5160" t="s">
        <v>563</v>
      </c>
      <c r="C5160" t="s">
        <v>564</v>
      </c>
      <c r="D5160" t="str">
        <f>Clef_répartition[[#This Row],[Code association]]&amp;"_"&amp;Clef_répartition[[#This Row],[Nom association]]</f>
        <v>ORPC Orbe_Organisation régionale de protection civile d'Orbe</v>
      </c>
      <c r="E5160">
        <f>COUNTIFS(D$2:D5160,Clef_répartition[[#This Row],[Code_Nom]],J$2:J5160,Clef_répartition[[#This Row],[Année]])</f>
        <v>31</v>
      </c>
      <c r="F5160">
        <f>IF(Clef_répartition[[#This Row],[Code_Nom]]=D5159,F5159-1,(COUNTIFS(Clef_répartition[Code_Nom],Clef_répartition[[#This Row],[Code_Nom]],Clef_répartition[Année],Clef_répartition[[#This Row],[Année]])))</f>
        <v>43</v>
      </c>
      <c r="G5160" t="str">
        <f>Clef_répartition[[#This Row],[Code_Nom]]&amp;"_"&amp;Clef_répartition[[#This Row],[Nombre]]&amp;"_"&amp;Clef_répartition[[#This Row],[Année]]</f>
        <v>ORPC Orbe_Organisation régionale de protection civile d'Orbe_31_2018</v>
      </c>
      <c r="H5160">
        <v>5561</v>
      </c>
      <c r="I5160" t="s">
        <v>132</v>
      </c>
      <c r="J5160">
        <v>2018</v>
      </c>
      <c r="K5160">
        <v>0</v>
      </c>
    </row>
    <row r="5161" spans="1:11" x14ac:dyDescent="0.25">
      <c r="A5161" t="s">
        <v>722</v>
      </c>
      <c r="B5161" t="s">
        <v>563</v>
      </c>
      <c r="C5161" t="s">
        <v>564</v>
      </c>
      <c r="D5161" t="str">
        <f>Clef_répartition[[#This Row],[Code association]]&amp;"_"&amp;Clef_répartition[[#This Row],[Nom association]]</f>
        <v>ORPC Orbe_Organisation régionale de protection civile d'Orbe</v>
      </c>
      <c r="E5161">
        <f>COUNTIFS(D$2:D5161,Clef_répartition[[#This Row],[Code_Nom]],J$2:J5161,Clef_répartition[[#This Row],[Année]])</f>
        <v>32</v>
      </c>
      <c r="F5161">
        <f>IF(Clef_répartition[[#This Row],[Code_Nom]]=D5160,F5160-1,(COUNTIFS(Clef_répartition[Code_Nom],Clef_répartition[[#This Row],[Code_Nom]],Clef_répartition[Année],Clef_répartition[[#This Row],[Année]])))</f>
        <v>42</v>
      </c>
      <c r="G5161" t="str">
        <f>Clef_répartition[[#This Row],[Code_Nom]]&amp;"_"&amp;Clef_répartition[[#This Row],[Nombre]]&amp;"_"&amp;Clef_répartition[[#This Row],[Année]]</f>
        <v>ORPC Orbe_Organisation régionale de protection civile d'Orbe_32_2018</v>
      </c>
      <c r="H5161">
        <v>5754</v>
      </c>
      <c r="I5161" t="s">
        <v>142</v>
      </c>
      <c r="J5161">
        <v>2018</v>
      </c>
      <c r="K5161">
        <v>0</v>
      </c>
    </row>
    <row r="5162" spans="1:11" x14ac:dyDescent="0.25">
      <c r="A5162" t="s">
        <v>722</v>
      </c>
      <c r="B5162" t="s">
        <v>563</v>
      </c>
      <c r="C5162" t="s">
        <v>564</v>
      </c>
      <c r="D5162" t="str">
        <f>Clef_répartition[[#This Row],[Code association]]&amp;"_"&amp;Clef_répartition[[#This Row],[Nom association]]</f>
        <v>ORPC Orbe_Organisation régionale de protection civile d'Orbe</v>
      </c>
      <c r="E5162">
        <f>COUNTIFS(D$2:D5162,Clef_répartition[[#This Row],[Code_Nom]],J$2:J5162,Clef_répartition[[#This Row],[Année]])</f>
        <v>33</v>
      </c>
      <c r="F5162">
        <f>IF(Clef_répartition[[#This Row],[Code_Nom]]=D5161,F5161-1,(COUNTIFS(Clef_répartition[Code_Nom],Clef_répartition[[#This Row],[Code_Nom]],Clef_répartition[Année],Clef_répartition[[#This Row],[Année]])))</f>
        <v>41</v>
      </c>
      <c r="G5162" t="str">
        <f>Clef_répartition[[#This Row],[Code_Nom]]&amp;"_"&amp;Clef_répartition[[#This Row],[Nombre]]&amp;"_"&amp;Clef_répartition[[#This Row],[Année]]</f>
        <v>ORPC Orbe_Organisation régionale de protection civile d'Orbe_33_2018</v>
      </c>
      <c r="H5162">
        <v>5758</v>
      </c>
      <c r="I5162" t="s">
        <v>147</v>
      </c>
      <c r="J5162">
        <v>2018</v>
      </c>
      <c r="K5162">
        <v>0</v>
      </c>
    </row>
    <row r="5163" spans="1:11" x14ac:dyDescent="0.25">
      <c r="A5163" t="s">
        <v>722</v>
      </c>
      <c r="B5163" t="s">
        <v>563</v>
      </c>
      <c r="C5163" t="s">
        <v>564</v>
      </c>
      <c r="D5163" t="str">
        <f>Clef_répartition[[#This Row],[Code association]]&amp;"_"&amp;Clef_répartition[[#This Row],[Nom association]]</f>
        <v>ORPC Orbe_Organisation régionale de protection civile d'Orbe</v>
      </c>
      <c r="E5163">
        <f>COUNTIFS(D$2:D5163,Clef_répartition[[#This Row],[Code_Nom]],J$2:J5163,Clef_répartition[[#This Row],[Année]])</f>
        <v>34</v>
      </c>
      <c r="F5163">
        <f>IF(Clef_répartition[[#This Row],[Code_Nom]]=D5162,F5162-1,(COUNTIFS(Clef_répartition[Code_Nom],Clef_répartition[[#This Row],[Code_Nom]],Clef_répartition[Année],Clef_répartition[[#This Row],[Année]])))</f>
        <v>40</v>
      </c>
      <c r="G5163" t="str">
        <f>Clef_répartition[[#This Row],[Code_Nom]]&amp;"_"&amp;Clef_répartition[[#This Row],[Nombre]]&amp;"_"&amp;Clef_répartition[[#This Row],[Année]]</f>
        <v>ORPC Orbe_Organisation régionale de protection civile d'Orbe_34_2018</v>
      </c>
      <c r="H5163">
        <v>5871</v>
      </c>
      <c r="I5163" t="s">
        <v>143</v>
      </c>
      <c r="J5163">
        <v>2018</v>
      </c>
      <c r="K5163">
        <v>0</v>
      </c>
    </row>
    <row r="5164" spans="1:11" x14ac:dyDescent="0.25">
      <c r="A5164" t="s">
        <v>722</v>
      </c>
      <c r="B5164" t="s">
        <v>563</v>
      </c>
      <c r="C5164" t="s">
        <v>564</v>
      </c>
      <c r="D5164" t="str">
        <f>Clef_répartition[[#This Row],[Code association]]&amp;"_"&amp;Clef_répartition[[#This Row],[Nom association]]</f>
        <v>ORPC Orbe_Organisation régionale de protection civile d'Orbe</v>
      </c>
      <c r="E5164">
        <f>COUNTIFS(D$2:D5164,Clef_répartition[[#This Row],[Code_Nom]],J$2:J5164,Clef_répartition[[#This Row],[Année]])</f>
        <v>35</v>
      </c>
      <c r="F5164">
        <f>IF(Clef_répartition[[#This Row],[Code_Nom]]=D5163,F5163-1,(COUNTIFS(Clef_répartition[Code_Nom],Clef_répartition[[#This Row],[Code_Nom]],Clef_répartition[Année],Clef_répartition[[#This Row],[Année]])))</f>
        <v>39</v>
      </c>
      <c r="G5164" t="str">
        <f>Clef_répartition[[#This Row],[Code_Nom]]&amp;"_"&amp;Clef_répartition[[#This Row],[Nombre]]&amp;"_"&amp;Clef_répartition[[#This Row],[Année]]</f>
        <v>ORPC Orbe_Organisation régionale de protection civile d'Orbe_35_2018</v>
      </c>
      <c r="H5164">
        <v>5741</v>
      </c>
      <c r="I5164" t="s">
        <v>144</v>
      </c>
      <c r="J5164">
        <v>2018</v>
      </c>
      <c r="K5164">
        <v>0</v>
      </c>
    </row>
    <row r="5165" spans="1:11" x14ac:dyDescent="0.25">
      <c r="A5165" t="s">
        <v>722</v>
      </c>
      <c r="B5165" t="s">
        <v>563</v>
      </c>
      <c r="C5165" t="s">
        <v>564</v>
      </c>
      <c r="D5165" t="str">
        <f>Clef_répartition[[#This Row],[Code association]]&amp;"_"&amp;Clef_répartition[[#This Row],[Nom association]]</f>
        <v>ORPC Orbe_Organisation régionale de protection civile d'Orbe</v>
      </c>
      <c r="E5165">
        <f>COUNTIFS(D$2:D5165,Clef_répartition[[#This Row],[Code_Nom]],J$2:J5165,Clef_répartition[[#This Row],[Année]])</f>
        <v>36</v>
      </c>
      <c r="F5165">
        <f>IF(Clef_répartition[[#This Row],[Code_Nom]]=D5164,F5164-1,(COUNTIFS(Clef_répartition[Code_Nom],Clef_répartition[[#This Row],[Code_Nom]],Clef_répartition[Année],Clef_répartition[[#This Row],[Année]])))</f>
        <v>38</v>
      </c>
      <c r="G5165" t="str">
        <f>Clef_répartition[[#This Row],[Code_Nom]]&amp;"_"&amp;Clef_répartition[[#This Row],[Nombre]]&amp;"_"&amp;Clef_répartition[[#This Row],[Année]]</f>
        <v>ORPC Orbe_Organisation régionale de protection civile d'Orbe_36_2018</v>
      </c>
      <c r="H5165">
        <v>5872</v>
      </c>
      <c r="I5165" t="s">
        <v>154</v>
      </c>
      <c r="J5165">
        <v>2018</v>
      </c>
      <c r="K5165">
        <v>0</v>
      </c>
    </row>
    <row r="5166" spans="1:11" x14ac:dyDescent="0.25">
      <c r="A5166" t="s">
        <v>722</v>
      </c>
      <c r="B5166" t="s">
        <v>563</v>
      </c>
      <c r="C5166" t="s">
        <v>564</v>
      </c>
      <c r="D5166" t="str">
        <f>Clef_répartition[[#This Row],[Code association]]&amp;"_"&amp;Clef_répartition[[#This Row],[Nom association]]</f>
        <v>ORPC Orbe_Organisation régionale de protection civile d'Orbe</v>
      </c>
      <c r="E5166">
        <f>COUNTIFS(D$2:D5166,Clef_répartition[[#This Row],[Code_Nom]],J$2:J5166,Clef_répartition[[#This Row],[Année]])</f>
        <v>37</v>
      </c>
      <c r="F5166">
        <f>IF(Clef_répartition[[#This Row],[Code_Nom]]=D5165,F5165-1,(COUNTIFS(Clef_répartition[Code_Nom],Clef_répartition[[#This Row],[Code_Nom]],Clef_répartition[Année],Clef_répartition[[#This Row],[Année]])))</f>
        <v>37</v>
      </c>
      <c r="G5166" t="str">
        <f>Clef_répartition[[#This Row],[Code_Nom]]&amp;"_"&amp;Clef_répartition[[#This Row],[Nombre]]&amp;"_"&amp;Clef_répartition[[#This Row],[Année]]</f>
        <v>ORPC Orbe_Organisation régionale de protection civile d'Orbe_37_2018</v>
      </c>
      <c r="H5166">
        <v>5873</v>
      </c>
      <c r="I5166" t="s">
        <v>155</v>
      </c>
      <c r="J5166">
        <v>2018</v>
      </c>
      <c r="K5166">
        <v>0</v>
      </c>
    </row>
    <row r="5167" spans="1:11" x14ac:dyDescent="0.25">
      <c r="A5167" t="s">
        <v>722</v>
      </c>
      <c r="B5167" t="s">
        <v>563</v>
      </c>
      <c r="C5167" t="s">
        <v>564</v>
      </c>
      <c r="D5167" t="str">
        <f>Clef_répartition[[#This Row],[Code association]]&amp;"_"&amp;Clef_répartition[[#This Row],[Nom association]]</f>
        <v>ORPC Orbe_Organisation régionale de protection civile d'Orbe</v>
      </c>
      <c r="E5167">
        <f>COUNTIFS(D$2:D5167,Clef_répartition[[#This Row],[Code_Nom]],J$2:J5167,Clef_répartition[[#This Row],[Année]])</f>
        <v>38</v>
      </c>
      <c r="F5167">
        <f>IF(Clef_répartition[[#This Row],[Code_Nom]]=D5166,F5166-1,(COUNTIFS(Clef_répartition[Code_Nom],Clef_répartition[[#This Row],[Code_Nom]],Clef_répartition[Année],Clef_répartition[[#This Row],[Année]])))</f>
        <v>36</v>
      </c>
      <c r="G5167" t="str">
        <f>Clef_répartition[[#This Row],[Code_Nom]]&amp;"_"&amp;Clef_répartition[[#This Row],[Nombre]]&amp;"_"&amp;Clef_répartition[[#This Row],[Année]]</f>
        <v>ORPC Orbe_Organisation régionale de protection civile d'Orbe_38_2018</v>
      </c>
      <c r="H5167">
        <v>5750</v>
      </c>
      <c r="I5167" t="s">
        <v>158</v>
      </c>
      <c r="J5167">
        <v>2018</v>
      </c>
      <c r="K5167">
        <v>0</v>
      </c>
    </row>
    <row r="5168" spans="1:11" x14ac:dyDescent="0.25">
      <c r="A5168" t="s">
        <v>722</v>
      </c>
      <c r="B5168" t="s">
        <v>563</v>
      </c>
      <c r="C5168" t="s">
        <v>564</v>
      </c>
      <c r="D5168" t="str">
        <f>Clef_répartition[[#This Row],[Code association]]&amp;"_"&amp;Clef_répartition[[#This Row],[Nom association]]</f>
        <v>ORPC Orbe_Organisation régionale de protection civile d'Orbe</v>
      </c>
      <c r="E5168">
        <f>COUNTIFS(D$2:D5168,Clef_répartition[[#This Row],[Code_Nom]],J$2:J5168,Clef_répartition[[#This Row],[Année]])</f>
        <v>39</v>
      </c>
      <c r="F5168">
        <f>IF(Clef_répartition[[#This Row],[Code_Nom]]=D5167,F5167-1,(COUNTIFS(Clef_répartition[Code_Nom],Clef_répartition[[#This Row],[Code_Nom]],Clef_répartition[Année],Clef_répartition[[#This Row],[Année]])))</f>
        <v>35</v>
      </c>
      <c r="G5168" t="str">
        <f>Clef_répartition[[#This Row],[Code_Nom]]&amp;"_"&amp;Clef_répartition[[#This Row],[Nombre]]&amp;"_"&amp;Clef_répartition[[#This Row],[Année]]</f>
        <v>ORPC Orbe_Organisation régionale de protection civile d'Orbe_39_2018</v>
      </c>
      <c r="H5168">
        <v>5755</v>
      </c>
      <c r="I5168" t="s">
        <v>160</v>
      </c>
      <c r="J5168">
        <v>2018</v>
      </c>
      <c r="K5168">
        <v>0</v>
      </c>
    </row>
    <row r="5169" spans="1:11" x14ac:dyDescent="0.25">
      <c r="A5169" t="s">
        <v>722</v>
      </c>
      <c r="B5169" t="s">
        <v>563</v>
      </c>
      <c r="C5169" t="s">
        <v>564</v>
      </c>
      <c r="D5169" t="str">
        <f>Clef_répartition[[#This Row],[Code association]]&amp;"_"&amp;Clef_répartition[[#This Row],[Nom association]]</f>
        <v>ORPC Orbe_Organisation régionale de protection civile d'Orbe</v>
      </c>
      <c r="E5169">
        <f>COUNTIFS(D$2:D5169,Clef_répartition[[#This Row],[Code_Nom]],J$2:J5169,Clef_répartition[[#This Row],[Année]])</f>
        <v>40</v>
      </c>
      <c r="F5169">
        <f>IF(Clef_répartition[[#This Row],[Code_Nom]]=D5168,F5168-1,(COUNTIFS(Clef_répartition[Code_Nom],Clef_répartition[[#This Row],[Code_Nom]],Clef_répartition[Année],Clef_répartition[[#This Row],[Année]])))</f>
        <v>34</v>
      </c>
      <c r="G5169" t="str">
        <f>Clef_répartition[[#This Row],[Code_Nom]]&amp;"_"&amp;Clef_répartition[[#This Row],[Nombre]]&amp;"_"&amp;Clef_répartition[[#This Row],[Année]]</f>
        <v>ORPC Orbe_Organisation régionale de protection civile d'Orbe_40_2018</v>
      </c>
      <c r="H5169">
        <v>5919</v>
      </c>
      <c r="I5169" t="s">
        <v>172</v>
      </c>
      <c r="J5169">
        <v>2018</v>
      </c>
      <c r="K5169">
        <v>0</v>
      </c>
    </row>
    <row r="5170" spans="1:11" x14ac:dyDescent="0.25">
      <c r="A5170" t="s">
        <v>722</v>
      </c>
      <c r="B5170" t="s">
        <v>563</v>
      </c>
      <c r="C5170" t="s">
        <v>564</v>
      </c>
      <c r="D5170" t="str">
        <f>Clef_répartition[[#This Row],[Code association]]&amp;"_"&amp;Clef_répartition[[#This Row],[Nom association]]</f>
        <v>ORPC Orbe_Organisation régionale de protection civile d'Orbe</v>
      </c>
      <c r="E5170">
        <f>COUNTIFS(D$2:D5170,Clef_répartition[[#This Row],[Code_Nom]],J$2:J5170,Clef_répartition[[#This Row],[Année]])</f>
        <v>41</v>
      </c>
      <c r="F5170">
        <f>IF(Clef_répartition[[#This Row],[Code_Nom]]=D5169,F5169-1,(COUNTIFS(Clef_répartition[Code_Nom],Clef_répartition[[#This Row],[Code_Nom]],Clef_répartition[Année],Clef_répartition[[#This Row],[Année]])))</f>
        <v>33</v>
      </c>
      <c r="G5170" t="str">
        <f>Clef_répartition[[#This Row],[Code_Nom]]&amp;"_"&amp;Clef_répartition[[#This Row],[Nombre]]&amp;"_"&amp;Clef_répartition[[#This Row],[Année]]</f>
        <v>ORPC Orbe_Organisation régionale de protection civile d'Orbe_41_2018</v>
      </c>
      <c r="H5170">
        <v>5562</v>
      </c>
      <c r="I5170" t="s">
        <v>173</v>
      </c>
      <c r="J5170">
        <v>2018</v>
      </c>
      <c r="K5170">
        <v>0</v>
      </c>
    </row>
    <row r="5171" spans="1:11" x14ac:dyDescent="0.25">
      <c r="A5171" t="s">
        <v>722</v>
      </c>
      <c r="B5171" t="s">
        <v>563</v>
      </c>
      <c r="C5171" t="s">
        <v>564</v>
      </c>
      <c r="D5171" t="str">
        <f>Clef_répartition[[#This Row],[Code association]]&amp;"_"&amp;Clef_répartition[[#This Row],[Nom association]]</f>
        <v>ORPC Orbe_Organisation régionale de protection civile d'Orbe</v>
      </c>
      <c r="E5171">
        <f>COUNTIFS(D$2:D5171,Clef_répartition[[#This Row],[Code_Nom]],J$2:J5171,Clef_répartition[[#This Row],[Année]])</f>
        <v>42</v>
      </c>
      <c r="F5171">
        <f>IF(Clef_répartition[[#This Row],[Code_Nom]]=D5170,F5170-1,(COUNTIFS(Clef_répartition[Code_Nom],Clef_répartition[[#This Row],[Code_Nom]],Clef_répartition[Année],Clef_répartition[[#This Row],[Année]])))</f>
        <v>32</v>
      </c>
      <c r="G5171" t="str">
        <f>Clef_répartition[[#This Row],[Code_Nom]]&amp;"_"&amp;Clef_répartition[[#This Row],[Nombre]]&amp;"_"&amp;Clef_répartition[[#This Row],[Année]]</f>
        <v>ORPC Orbe_Organisation régionale de protection civile d'Orbe_42_2018</v>
      </c>
      <c r="H5171">
        <v>5921</v>
      </c>
      <c r="I5171" t="s">
        <v>180</v>
      </c>
      <c r="J5171">
        <v>2018</v>
      </c>
      <c r="K5171">
        <v>0</v>
      </c>
    </row>
    <row r="5172" spans="1:11" x14ac:dyDescent="0.25">
      <c r="A5172" t="s">
        <v>722</v>
      </c>
      <c r="B5172" t="s">
        <v>563</v>
      </c>
      <c r="C5172" t="s">
        <v>564</v>
      </c>
      <c r="D5172" t="str">
        <f>Clef_répartition[[#This Row],[Code association]]&amp;"_"&amp;Clef_répartition[[#This Row],[Nom association]]</f>
        <v>ORPC Orbe_Organisation régionale de protection civile d'Orbe</v>
      </c>
      <c r="E5172">
        <f>COUNTIFS(D$2:D5172,Clef_répartition[[#This Row],[Code_Nom]],J$2:J5172,Clef_répartition[[#This Row],[Année]])</f>
        <v>43</v>
      </c>
      <c r="F5172">
        <f>IF(Clef_répartition[[#This Row],[Code_Nom]]=D5171,F5171-1,(COUNTIFS(Clef_répartition[Code_Nom],Clef_répartition[[#This Row],[Code_Nom]],Clef_répartition[Année],Clef_répartition[[#This Row],[Année]])))</f>
        <v>31</v>
      </c>
      <c r="G5172" t="str">
        <f>Clef_répartition[[#This Row],[Code_Nom]]&amp;"_"&amp;Clef_répartition[[#This Row],[Nombre]]&amp;"_"&amp;Clef_répartition[[#This Row],[Année]]</f>
        <v>ORPC Orbe_Organisation régionale de protection civile d'Orbe_43_2018</v>
      </c>
      <c r="H5172">
        <v>5922</v>
      </c>
      <c r="I5172" t="s">
        <v>183</v>
      </c>
      <c r="J5172">
        <v>2018</v>
      </c>
      <c r="K5172">
        <v>0</v>
      </c>
    </row>
    <row r="5173" spans="1:11" x14ac:dyDescent="0.25">
      <c r="A5173" t="s">
        <v>722</v>
      </c>
      <c r="B5173" t="s">
        <v>563</v>
      </c>
      <c r="C5173" t="s">
        <v>564</v>
      </c>
      <c r="D5173" t="str">
        <f>Clef_répartition[[#This Row],[Code association]]&amp;"_"&amp;Clef_répartition[[#This Row],[Nom association]]</f>
        <v>ORPC Orbe_Organisation régionale de protection civile d'Orbe</v>
      </c>
      <c r="E5173">
        <f>COUNTIFS(D$2:D5173,Clef_répartition[[#This Row],[Code_Nom]],J$2:J5173,Clef_répartition[[#This Row],[Année]])</f>
        <v>44</v>
      </c>
      <c r="F5173">
        <f>IF(Clef_répartition[[#This Row],[Code_Nom]]=D5172,F5172-1,(COUNTIFS(Clef_répartition[Code_Nom],Clef_répartition[[#This Row],[Code_Nom]],Clef_répartition[Année],Clef_répartition[[#This Row],[Année]])))</f>
        <v>30</v>
      </c>
      <c r="G5173" t="str">
        <f>Clef_répartition[[#This Row],[Code_Nom]]&amp;"_"&amp;Clef_répartition[[#This Row],[Nombre]]&amp;"_"&amp;Clef_répartition[[#This Row],[Année]]</f>
        <v>ORPC Orbe_Organisation régionale de protection civile d'Orbe_44_2018</v>
      </c>
      <c r="H5173">
        <v>5756</v>
      </c>
      <c r="I5173" t="s">
        <v>185</v>
      </c>
      <c r="J5173">
        <v>2018</v>
      </c>
      <c r="K5173">
        <v>0</v>
      </c>
    </row>
    <row r="5174" spans="1:11" x14ac:dyDescent="0.25">
      <c r="A5174" t="s">
        <v>722</v>
      </c>
      <c r="B5174" t="s">
        <v>563</v>
      </c>
      <c r="C5174" t="s">
        <v>564</v>
      </c>
      <c r="D5174" t="str">
        <f>Clef_répartition[[#This Row],[Code association]]&amp;"_"&amp;Clef_répartition[[#This Row],[Nom association]]</f>
        <v>ORPC Orbe_Organisation régionale de protection civile d'Orbe</v>
      </c>
      <c r="E5174">
        <f>COUNTIFS(D$2:D5174,Clef_répartition[[#This Row],[Code_Nom]],J$2:J5174,Clef_répartition[[#This Row],[Année]])</f>
        <v>45</v>
      </c>
      <c r="F5174">
        <f>IF(Clef_répartition[[#This Row],[Code_Nom]]=D5173,F5173-1,(COUNTIFS(Clef_répartition[Code_Nom],Clef_répartition[[#This Row],[Code_Nom]],Clef_répartition[Année],Clef_répartition[[#This Row],[Année]])))</f>
        <v>29</v>
      </c>
      <c r="G5174" t="str">
        <f>Clef_répartition[[#This Row],[Code_Nom]]&amp;"_"&amp;Clef_répartition[[#This Row],[Nombre]]&amp;"_"&amp;Clef_répartition[[#This Row],[Année]]</f>
        <v>ORPC Orbe_Organisation régionale de protection civile d'Orbe_45_2018</v>
      </c>
      <c r="H5174">
        <v>5563</v>
      </c>
      <c r="I5174" t="s">
        <v>193</v>
      </c>
      <c r="J5174">
        <v>2018</v>
      </c>
      <c r="K5174">
        <v>0</v>
      </c>
    </row>
    <row r="5175" spans="1:11" x14ac:dyDescent="0.25">
      <c r="A5175" t="s">
        <v>722</v>
      </c>
      <c r="B5175" t="s">
        <v>563</v>
      </c>
      <c r="C5175" t="s">
        <v>564</v>
      </c>
      <c r="D5175" t="str">
        <f>Clef_répartition[[#This Row],[Code association]]&amp;"_"&amp;Clef_répartition[[#This Row],[Nom association]]</f>
        <v>ORPC Orbe_Organisation régionale de protection civile d'Orbe</v>
      </c>
      <c r="E5175">
        <f>COUNTIFS(D$2:D5175,Clef_répartition[[#This Row],[Code_Nom]],J$2:J5175,Clef_répartition[[#This Row],[Année]])</f>
        <v>46</v>
      </c>
      <c r="F5175">
        <f>IF(Clef_répartition[[#This Row],[Code_Nom]]=D5174,F5174-1,(COUNTIFS(Clef_répartition[Code_Nom],Clef_répartition[[#This Row],[Code_Nom]],Clef_répartition[Année],Clef_répartition[[#This Row],[Année]])))</f>
        <v>28</v>
      </c>
      <c r="G5175" t="str">
        <f>Clef_répartition[[#This Row],[Code_Nom]]&amp;"_"&amp;Clef_répartition[[#This Row],[Nombre]]&amp;"_"&amp;Clef_répartition[[#This Row],[Année]]</f>
        <v>ORPC Orbe_Organisation régionale de protection civile d'Orbe_46_2018</v>
      </c>
      <c r="H5175">
        <v>5564</v>
      </c>
      <c r="I5175" t="s">
        <v>194</v>
      </c>
      <c r="J5175">
        <v>2018</v>
      </c>
      <c r="K5175">
        <v>0</v>
      </c>
    </row>
    <row r="5176" spans="1:11" x14ac:dyDescent="0.25">
      <c r="A5176" t="s">
        <v>722</v>
      </c>
      <c r="B5176" t="s">
        <v>563</v>
      </c>
      <c r="C5176" t="s">
        <v>564</v>
      </c>
      <c r="D5176" t="str">
        <f>Clef_répartition[[#This Row],[Code association]]&amp;"_"&amp;Clef_répartition[[#This Row],[Nom association]]</f>
        <v>ORPC Orbe_Organisation régionale de protection civile d'Orbe</v>
      </c>
      <c r="E5176">
        <f>COUNTIFS(D$2:D5176,Clef_répartition[[#This Row],[Code_Nom]],J$2:J5176,Clef_répartition[[#This Row],[Année]])</f>
        <v>47</v>
      </c>
      <c r="F5176">
        <f>IF(Clef_répartition[[#This Row],[Code_Nom]]=D5175,F5175-1,(COUNTIFS(Clef_répartition[Code_Nom],Clef_répartition[[#This Row],[Code_Nom]],Clef_répartition[Année],Clef_répartition[[#This Row],[Année]])))</f>
        <v>27</v>
      </c>
      <c r="G5176" t="str">
        <f>Clef_répartition[[#This Row],[Code_Nom]]&amp;"_"&amp;Clef_répartition[[#This Row],[Nombre]]&amp;"_"&amp;Clef_répartition[[#This Row],[Année]]</f>
        <v>ORPC Orbe_Organisation régionale de protection civile d'Orbe_47_2018</v>
      </c>
      <c r="H5176">
        <v>5565</v>
      </c>
      <c r="I5176" t="s">
        <v>199</v>
      </c>
      <c r="J5176">
        <v>2018</v>
      </c>
      <c r="K5176">
        <v>0</v>
      </c>
    </row>
    <row r="5177" spans="1:11" x14ac:dyDescent="0.25">
      <c r="A5177" t="s">
        <v>722</v>
      </c>
      <c r="B5177" t="s">
        <v>563</v>
      </c>
      <c r="C5177" t="s">
        <v>564</v>
      </c>
      <c r="D5177" t="str">
        <f>Clef_répartition[[#This Row],[Code association]]&amp;"_"&amp;Clef_répartition[[#This Row],[Nom association]]</f>
        <v>ORPC Orbe_Organisation régionale de protection civile d'Orbe</v>
      </c>
      <c r="E5177">
        <f>COUNTIFS(D$2:D5177,Clef_répartition[[#This Row],[Code_Nom]],J$2:J5177,Clef_répartition[[#This Row],[Année]])</f>
        <v>48</v>
      </c>
      <c r="F5177">
        <f>IF(Clef_répartition[[#This Row],[Code_Nom]]=D5176,F5176-1,(COUNTIFS(Clef_répartition[Code_Nom],Clef_répartition[[#This Row],[Code_Nom]],Clef_répartition[Année],Clef_répartition[[#This Row],[Année]])))</f>
        <v>26</v>
      </c>
      <c r="G5177" t="str">
        <f>Clef_répartition[[#This Row],[Code_Nom]]&amp;"_"&amp;Clef_répartition[[#This Row],[Nombre]]&amp;"_"&amp;Clef_répartition[[#This Row],[Année]]</f>
        <v>ORPC Orbe_Organisation régionale de protection civile d'Orbe_48_2018</v>
      </c>
      <c r="H5177">
        <v>5757</v>
      </c>
      <c r="I5177" t="s">
        <v>201</v>
      </c>
      <c r="J5177">
        <v>2018</v>
      </c>
      <c r="K5177">
        <v>0</v>
      </c>
    </row>
    <row r="5178" spans="1:11" x14ac:dyDescent="0.25">
      <c r="A5178" t="s">
        <v>722</v>
      </c>
      <c r="B5178" t="s">
        <v>563</v>
      </c>
      <c r="C5178" t="s">
        <v>564</v>
      </c>
      <c r="D5178" t="str">
        <f>Clef_répartition[[#This Row],[Code association]]&amp;"_"&amp;Clef_répartition[[#This Row],[Nom association]]</f>
        <v>ORPC Orbe_Organisation régionale de protection civile d'Orbe</v>
      </c>
      <c r="E5178">
        <f>COUNTIFS(D$2:D5178,Clef_répartition[[#This Row],[Code_Nom]],J$2:J5178,Clef_répartition[[#This Row],[Année]])</f>
        <v>49</v>
      </c>
      <c r="F5178">
        <f>IF(Clef_répartition[[#This Row],[Code_Nom]]=D5177,F5177-1,(COUNTIFS(Clef_répartition[Code_Nom],Clef_répartition[[#This Row],[Code_Nom]],Clef_répartition[Année],Clef_répartition[[#This Row],[Année]])))</f>
        <v>25</v>
      </c>
      <c r="G5178" t="str">
        <f>Clef_répartition[[#This Row],[Code_Nom]]&amp;"_"&amp;Clef_répartition[[#This Row],[Nombre]]&amp;"_"&amp;Clef_répartition[[#This Row],[Année]]</f>
        <v>ORPC Orbe_Organisation régionale de protection civile d'Orbe_49_2018</v>
      </c>
      <c r="H5178">
        <v>5924</v>
      </c>
      <c r="I5178" t="s">
        <v>202</v>
      </c>
      <c r="J5178">
        <v>2018</v>
      </c>
      <c r="K5178">
        <v>0</v>
      </c>
    </row>
    <row r="5179" spans="1:11" x14ac:dyDescent="0.25">
      <c r="A5179" t="s">
        <v>722</v>
      </c>
      <c r="B5179" t="s">
        <v>563</v>
      </c>
      <c r="C5179" t="s">
        <v>564</v>
      </c>
      <c r="D5179" t="str">
        <f>Clef_répartition[[#This Row],[Code association]]&amp;"_"&amp;Clef_répartition[[#This Row],[Nom association]]</f>
        <v>ORPC Orbe_Organisation régionale de protection civile d'Orbe</v>
      </c>
      <c r="E5179">
        <f>COUNTIFS(D$2:D5179,Clef_répartition[[#This Row],[Code_Nom]],J$2:J5179,Clef_répartition[[#This Row],[Année]])</f>
        <v>50</v>
      </c>
      <c r="F5179">
        <f>IF(Clef_répartition[[#This Row],[Code_Nom]]=D5178,F5178-1,(COUNTIFS(Clef_répartition[Code_Nom],Clef_répartition[[#This Row],[Code_Nom]],Clef_répartition[Année],Clef_répartition[[#This Row],[Année]])))</f>
        <v>24</v>
      </c>
      <c r="G5179" t="str">
        <f>Clef_répartition[[#This Row],[Code_Nom]]&amp;"_"&amp;Clef_répartition[[#This Row],[Nombre]]&amp;"_"&amp;Clef_répartition[[#This Row],[Année]]</f>
        <v>ORPC Orbe_Organisation régionale de protection civile d'Orbe_50_2018</v>
      </c>
      <c r="H5179">
        <v>5925</v>
      </c>
      <c r="I5179" t="s">
        <v>207</v>
      </c>
      <c r="J5179">
        <v>2018</v>
      </c>
      <c r="K5179">
        <v>0</v>
      </c>
    </row>
    <row r="5180" spans="1:11" x14ac:dyDescent="0.25">
      <c r="A5180" t="s">
        <v>722</v>
      </c>
      <c r="B5180" t="s">
        <v>563</v>
      </c>
      <c r="C5180" t="s">
        <v>564</v>
      </c>
      <c r="D5180" t="str">
        <f>Clef_répartition[[#This Row],[Code association]]&amp;"_"&amp;Clef_répartition[[#This Row],[Nom association]]</f>
        <v>ORPC Orbe_Organisation régionale de protection civile d'Orbe</v>
      </c>
      <c r="E5180">
        <f>COUNTIFS(D$2:D5180,Clef_répartition[[#This Row],[Code_Nom]],J$2:J5180,Clef_répartition[[#This Row],[Année]])</f>
        <v>51</v>
      </c>
      <c r="F5180">
        <f>IF(Clef_répartition[[#This Row],[Code_Nom]]=D5179,F5179-1,(COUNTIFS(Clef_répartition[Code_Nom],Clef_répartition[[#This Row],[Code_Nom]],Clef_répartition[Année],Clef_répartition[[#This Row],[Année]])))</f>
        <v>23</v>
      </c>
      <c r="G5180" t="str">
        <f>Clef_répartition[[#This Row],[Code_Nom]]&amp;"_"&amp;Clef_répartition[[#This Row],[Nombre]]&amp;"_"&amp;Clef_répartition[[#This Row],[Année]]</f>
        <v>ORPC Orbe_Organisation régionale de protection civile d'Orbe_51_2018</v>
      </c>
      <c r="H5180">
        <v>5926</v>
      </c>
      <c r="I5180" t="s">
        <v>218</v>
      </c>
      <c r="J5180">
        <v>2018</v>
      </c>
      <c r="K5180">
        <v>0</v>
      </c>
    </row>
    <row r="5181" spans="1:11" x14ac:dyDescent="0.25">
      <c r="A5181" t="s">
        <v>722</v>
      </c>
      <c r="B5181" t="s">
        <v>563</v>
      </c>
      <c r="C5181" t="s">
        <v>564</v>
      </c>
      <c r="D5181" t="str">
        <f>Clef_répartition[[#This Row],[Code association]]&amp;"_"&amp;Clef_répartition[[#This Row],[Nom association]]</f>
        <v>ORPC Orbe_Organisation régionale de protection civile d'Orbe</v>
      </c>
      <c r="E5181">
        <f>COUNTIFS(D$2:D5181,Clef_répartition[[#This Row],[Code_Nom]],J$2:J5181,Clef_répartition[[#This Row],[Année]])</f>
        <v>52</v>
      </c>
      <c r="F5181">
        <f>IF(Clef_répartition[[#This Row],[Code_Nom]]=D5180,F5180-1,(COUNTIFS(Clef_répartition[Code_Nom],Clef_répartition[[#This Row],[Code_Nom]],Clef_répartition[Année],Clef_répartition[[#This Row],[Année]])))</f>
        <v>22</v>
      </c>
      <c r="G5181" t="str">
        <f>Clef_répartition[[#This Row],[Code_Nom]]&amp;"_"&amp;Clef_répartition[[#This Row],[Nombre]]&amp;"_"&amp;Clef_répartition[[#This Row],[Année]]</f>
        <v>ORPC Orbe_Organisation régionale de protection civile d'Orbe_52_2018</v>
      </c>
      <c r="H5181">
        <v>5759</v>
      </c>
      <c r="I5181" t="s">
        <v>220</v>
      </c>
      <c r="J5181">
        <v>2018</v>
      </c>
      <c r="K5181">
        <v>0</v>
      </c>
    </row>
    <row r="5182" spans="1:11" x14ac:dyDescent="0.25">
      <c r="A5182" t="s">
        <v>722</v>
      </c>
      <c r="B5182" t="s">
        <v>563</v>
      </c>
      <c r="C5182" t="s">
        <v>564</v>
      </c>
      <c r="D5182" t="str">
        <f>Clef_répartition[[#This Row],[Code association]]&amp;"_"&amp;Clef_répartition[[#This Row],[Nom association]]</f>
        <v>ORPC Orbe_Organisation régionale de protection civile d'Orbe</v>
      </c>
      <c r="E5182">
        <f>COUNTIFS(D$2:D5182,Clef_répartition[[#This Row],[Code_Nom]],J$2:J5182,Clef_répartition[[#This Row],[Année]])</f>
        <v>53</v>
      </c>
      <c r="F5182">
        <f>IF(Clef_répartition[[#This Row],[Code_Nom]]=D5181,F5181-1,(COUNTIFS(Clef_répartition[Code_Nom],Clef_répartition[[#This Row],[Code_Nom]],Clef_répartition[Année],Clef_répartition[[#This Row],[Année]])))</f>
        <v>21</v>
      </c>
      <c r="G5182" t="str">
        <f>Clef_répartition[[#This Row],[Code_Nom]]&amp;"_"&amp;Clef_répartition[[#This Row],[Nombre]]&amp;"_"&amp;Clef_répartition[[#This Row],[Année]]</f>
        <v>ORPC Orbe_Organisation régionale de protection civile d'Orbe_53_2018</v>
      </c>
      <c r="H5182">
        <v>5566</v>
      </c>
      <c r="I5182" t="s">
        <v>224</v>
      </c>
      <c r="J5182">
        <v>2018</v>
      </c>
      <c r="K5182">
        <v>0</v>
      </c>
    </row>
    <row r="5183" spans="1:11" x14ac:dyDescent="0.25">
      <c r="A5183" t="s">
        <v>722</v>
      </c>
      <c r="B5183" t="s">
        <v>563</v>
      </c>
      <c r="C5183" t="s">
        <v>564</v>
      </c>
      <c r="D5183" t="str">
        <f>Clef_répartition[[#This Row],[Code association]]&amp;"_"&amp;Clef_répartition[[#This Row],[Nom association]]</f>
        <v>ORPC Orbe_Organisation régionale de protection civile d'Orbe</v>
      </c>
      <c r="E5183">
        <f>COUNTIFS(D$2:D5183,Clef_répartition[[#This Row],[Code_Nom]],J$2:J5183,Clef_répartition[[#This Row],[Année]])</f>
        <v>54</v>
      </c>
      <c r="F5183">
        <f>IF(Clef_répartition[[#This Row],[Code_Nom]]=D5182,F5182-1,(COUNTIFS(Clef_répartition[Code_Nom],Clef_répartition[[#This Row],[Code_Nom]],Clef_répartition[Année],Clef_répartition[[#This Row],[Année]])))</f>
        <v>20</v>
      </c>
      <c r="G5183" t="str">
        <f>Clef_répartition[[#This Row],[Code_Nom]]&amp;"_"&amp;Clef_répartition[[#This Row],[Nombre]]&amp;"_"&amp;Clef_répartition[[#This Row],[Année]]</f>
        <v>ORPC Orbe_Organisation régionale de protection civile d'Orbe_54_2018</v>
      </c>
      <c r="H5183">
        <v>5760</v>
      </c>
      <c r="I5183" t="s">
        <v>227</v>
      </c>
      <c r="J5183">
        <v>2018</v>
      </c>
      <c r="K5183">
        <v>0</v>
      </c>
    </row>
    <row r="5184" spans="1:11" x14ac:dyDescent="0.25">
      <c r="A5184" t="s">
        <v>722</v>
      </c>
      <c r="B5184" t="s">
        <v>563</v>
      </c>
      <c r="C5184" t="s">
        <v>564</v>
      </c>
      <c r="D5184" t="str">
        <f>Clef_répartition[[#This Row],[Code association]]&amp;"_"&amp;Clef_répartition[[#This Row],[Nom association]]</f>
        <v>ORPC Orbe_Organisation régionale de protection civile d'Orbe</v>
      </c>
      <c r="E5184">
        <f>COUNTIFS(D$2:D5184,Clef_répartition[[#This Row],[Code_Nom]],J$2:J5184,Clef_répartition[[#This Row],[Année]])</f>
        <v>55</v>
      </c>
      <c r="F5184">
        <f>IF(Clef_répartition[[#This Row],[Code_Nom]]=D5183,F5183-1,(COUNTIFS(Clef_répartition[Code_Nom],Clef_répartition[[#This Row],[Code_Nom]],Clef_répartition[Année],Clef_répartition[[#This Row],[Année]])))</f>
        <v>19</v>
      </c>
      <c r="G5184" t="str">
        <f>Clef_répartition[[#This Row],[Code_Nom]]&amp;"_"&amp;Clef_répartition[[#This Row],[Nombre]]&amp;"_"&amp;Clef_répartition[[#This Row],[Année]]</f>
        <v>ORPC Orbe_Organisation régionale de protection civile d'Orbe_55_2018</v>
      </c>
      <c r="H5184">
        <v>5761</v>
      </c>
      <c r="I5184" t="s">
        <v>233</v>
      </c>
      <c r="J5184">
        <v>2018</v>
      </c>
      <c r="K5184">
        <v>0</v>
      </c>
    </row>
    <row r="5185" spans="1:11" x14ac:dyDescent="0.25">
      <c r="A5185" t="s">
        <v>722</v>
      </c>
      <c r="B5185" t="s">
        <v>563</v>
      </c>
      <c r="C5185" t="s">
        <v>564</v>
      </c>
      <c r="D5185" t="str">
        <f>Clef_répartition[[#This Row],[Code association]]&amp;"_"&amp;Clef_répartition[[#This Row],[Nom association]]</f>
        <v>ORPC Orbe_Organisation régionale de protection civile d'Orbe</v>
      </c>
      <c r="E5185">
        <f>COUNTIFS(D$2:D5185,Clef_répartition[[#This Row],[Code_Nom]],J$2:J5185,Clef_répartition[[#This Row],[Année]])</f>
        <v>56</v>
      </c>
      <c r="F5185">
        <f>IF(Clef_répartition[[#This Row],[Code_Nom]]=D5184,F5184-1,(COUNTIFS(Clef_répartition[Code_Nom],Clef_répartition[[#This Row],[Code_Nom]],Clef_répartition[Année],Clef_répartition[[#This Row],[Année]])))</f>
        <v>18</v>
      </c>
      <c r="G5185" t="str">
        <f>Clef_répartition[[#This Row],[Code_Nom]]&amp;"_"&amp;Clef_répartition[[#This Row],[Nombre]]&amp;"_"&amp;Clef_répartition[[#This Row],[Année]]</f>
        <v>ORPC Orbe_Organisation régionale de protection civile d'Orbe_56_2018</v>
      </c>
      <c r="H5185">
        <v>5928</v>
      </c>
      <c r="I5185" t="s">
        <v>240</v>
      </c>
      <c r="J5185">
        <v>2018</v>
      </c>
      <c r="K5185">
        <v>0</v>
      </c>
    </row>
    <row r="5186" spans="1:11" x14ac:dyDescent="0.25">
      <c r="A5186" t="s">
        <v>722</v>
      </c>
      <c r="B5186" t="s">
        <v>563</v>
      </c>
      <c r="C5186" t="s">
        <v>564</v>
      </c>
      <c r="D5186" t="str">
        <f>Clef_répartition[[#This Row],[Code association]]&amp;"_"&amp;Clef_répartition[[#This Row],[Nom association]]</f>
        <v>ORPC Orbe_Organisation régionale de protection civile d'Orbe</v>
      </c>
      <c r="E5186">
        <f>COUNTIFS(D$2:D5186,Clef_répartition[[#This Row],[Code_Nom]],J$2:J5186,Clef_répartition[[#This Row],[Année]])</f>
        <v>57</v>
      </c>
      <c r="F5186">
        <f>IF(Clef_répartition[[#This Row],[Code_Nom]]=D5185,F5185-1,(COUNTIFS(Clef_répartition[Code_Nom],Clef_répartition[[#This Row],[Code_Nom]],Clef_répartition[Année],Clef_répartition[[#This Row],[Année]])))</f>
        <v>17</v>
      </c>
      <c r="G5186" t="str">
        <f>Clef_répartition[[#This Row],[Code_Nom]]&amp;"_"&amp;Clef_répartition[[#This Row],[Nombre]]&amp;"_"&amp;Clef_répartition[[#This Row],[Année]]</f>
        <v>ORPC Orbe_Organisation régionale de protection civile d'Orbe_57_2018</v>
      </c>
      <c r="H5186">
        <v>5568</v>
      </c>
      <c r="I5186" t="s">
        <v>249</v>
      </c>
      <c r="J5186">
        <v>2018</v>
      </c>
      <c r="K5186">
        <v>0</v>
      </c>
    </row>
    <row r="5187" spans="1:11" x14ac:dyDescent="0.25">
      <c r="A5187" t="s">
        <v>722</v>
      </c>
      <c r="B5187" t="s">
        <v>563</v>
      </c>
      <c r="C5187" t="s">
        <v>564</v>
      </c>
      <c r="D5187" t="str">
        <f>Clef_répartition[[#This Row],[Code association]]&amp;"_"&amp;Clef_répartition[[#This Row],[Nom association]]</f>
        <v>ORPC Orbe_Organisation régionale de protection civile d'Orbe</v>
      </c>
      <c r="E5187">
        <f>COUNTIFS(D$2:D5187,Clef_répartition[[#This Row],[Code_Nom]],J$2:J5187,Clef_répartition[[#This Row],[Année]])</f>
        <v>58</v>
      </c>
      <c r="F5187">
        <f>IF(Clef_répartition[[#This Row],[Code_Nom]]=D5186,F5186-1,(COUNTIFS(Clef_répartition[Code_Nom],Clef_répartition[[#This Row],[Code_Nom]],Clef_répartition[Année],Clef_répartition[[#This Row],[Année]])))</f>
        <v>16</v>
      </c>
      <c r="G5187" t="str">
        <f>Clef_répartition[[#This Row],[Code_Nom]]&amp;"_"&amp;Clef_répartition[[#This Row],[Nombre]]&amp;"_"&amp;Clef_répartition[[#This Row],[Année]]</f>
        <v>ORPC Orbe_Organisation régionale de protection civile d'Orbe_58_2018</v>
      </c>
      <c r="H5187">
        <v>5762</v>
      </c>
      <c r="I5187" t="s">
        <v>253</v>
      </c>
      <c r="J5187">
        <v>2018</v>
      </c>
      <c r="K5187">
        <v>0</v>
      </c>
    </row>
    <row r="5188" spans="1:11" x14ac:dyDescent="0.25">
      <c r="A5188" t="s">
        <v>722</v>
      </c>
      <c r="B5188" t="s">
        <v>563</v>
      </c>
      <c r="C5188" t="s">
        <v>564</v>
      </c>
      <c r="D5188" t="str">
        <f>Clef_répartition[[#This Row],[Code association]]&amp;"_"&amp;Clef_répartition[[#This Row],[Nom association]]</f>
        <v>ORPC Orbe_Organisation régionale de protection civile d'Orbe</v>
      </c>
      <c r="E5188">
        <f>COUNTIFS(D$2:D5188,Clef_répartition[[#This Row],[Code_Nom]],J$2:J5188,Clef_répartition[[#This Row],[Année]])</f>
        <v>59</v>
      </c>
      <c r="F5188">
        <f>IF(Clef_répartition[[#This Row],[Code_Nom]]=D5187,F5187-1,(COUNTIFS(Clef_répartition[Code_Nom],Clef_répartition[[#This Row],[Code_Nom]],Clef_répartition[Année],Clef_répartition[[#This Row],[Année]])))</f>
        <v>15</v>
      </c>
      <c r="G5188" t="str">
        <f>Clef_répartition[[#This Row],[Code_Nom]]&amp;"_"&amp;Clef_répartition[[#This Row],[Nombre]]&amp;"_"&amp;Clef_répartition[[#This Row],[Année]]</f>
        <v>ORPC Orbe_Organisation régionale de protection civile d'Orbe_59_2018</v>
      </c>
      <c r="H5188">
        <v>5929</v>
      </c>
      <c r="I5188" t="s">
        <v>257</v>
      </c>
      <c r="J5188">
        <v>2018</v>
      </c>
      <c r="K5188">
        <v>0</v>
      </c>
    </row>
    <row r="5189" spans="1:11" x14ac:dyDescent="0.25">
      <c r="A5189" t="s">
        <v>722</v>
      </c>
      <c r="B5189" t="s">
        <v>563</v>
      </c>
      <c r="C5189" t="s">
        <v>564</v>
      </c>
      <c r="D5189" t="str">
        <f>Clef_répartition[[#This Row],[Code association]]&amp;"_"&amp;Clef_répartition[[#This Row],[Nom association]]</f>
        <v>ORPC Orbe_Organisation régionale de protection civile d'Orbe</v>
      </c>
      <c r="E5189">
        <f>COUNTIFS(D$2:D5189,Clef_répartition[[#This Row],[Code_Nom]],J$2:J5189,Clef_répartition[[#This Row],[Année]])</f>
        <v>60</v>
      </c>
      <c r="F5189">
        <f>IF(Clef_répartition[[#This Row],[Code_Nom]]=D5188,F5188-1,(COUNTIFS(Clef_répartition[Code_Nom],Clef_répartition[[#This Row],[Code_Nom]],Clef_répartition[Année],Clef_répartition[[#This Row],[Année]])))</f>
        <v>14</v>
      </c>
      <c r="G5189" t="str">
        <f>Clef_répartition[[#This Row],[Code_Nom]]&amp;"_"&amp;Clef_répartition[[#This Row],[Nombre]]&amp;"_"&amp;Clef_répartition[[#This Row],[Année]]</f>
        <v>ORPC Orbe_Organisation régionale de protection civile d'Orbe_60_2018</v>
      </c>
      <c r="H5189">
        <v>5930</v>
      </c>
      <c r="I5189" t="s">
        <v>259</v>
      </c>
      <c r="J5189">
        <v>2018</v>
      </c>
      <c r="K5189">
        <v>0</v>
      </c>
    </row>
    <row r="5190" spans="1:11" x14ac:dyDescent="0.25">
      <c r="A5190" t="s">
        <v>722</v>
      </c>
      <c r="B5190" t="s">
        <v>563</v>
      </c>
      <c r="C5190" t="s">
        <v>564</v>
      </c>
      <c r="D5190" t="str">
        <f>Clef_répartition[[#This Row],[Code association]]&amp;"_"&amp;Clef_répartition[[#This Row],[Nom association]]</f>
        <v>ORPC Orbe_Organisation régionale de protection civile d'Orbe</v>
      </c>
      <c r="E5190">
        <f>COUNTIFS(D$2:D5190,Clef_répartition[[#This Row],[Code_Nom]],J$2:J5190,Clef_répartition[[#This Row],[Année]])</f>
        <v>61</v>
      </c>
      <c r="F5190">
        <f>IF(Clef_répartition[[#This Row],[Code_Nom]]=D5189,F5189-1,(COUNTIFS(Clef_répartition[Code_Nom],Clef_répartition[[#This Row],[Code_Nom]],Clef_répartition[Année],Clef_répartition[[#This Row],[Année]])))</f>
        <v>13</v>
      </c>
      <c r="G5190" t="str">
        <f>Clef_répartition[[#This Row],[Code_Nom]]&amp;"_"&amp;Clef_répartition[[#This Row],[Nombre]]&amp;"_"&amp;Clef_répartition[[#This Row],[Année]]</f>
        <v>ORPC Orbe_Organisation régionale de protection civile d'Orbe_61_2018</v>
      </c>
      <c r="H5190">
        <v>5571</v>
      </c>
      <c r="I5190" t="s">
        <v>263</v>
      </c>
      <c r="J5190">
        <v>2018</v>
      </c>
      <c r="K5190">
        <v>0</v>
      </c>
    </row>
    <row r="5191" spans="1:11" x14ac:dyDescent="0.25">
      <c r="A5191" t="s">
        <v>722</v>
      </c>
      <c r="B5191" t="s">
        <v>563</v>
      </c>
      <c r="C5191" t="s">
        <v>564</v>
      </c>
      <c r="D5191" t="str">
        <f>Clef_répartition[[#This Row],[Code association]]&amp;"_"&amp;Clef_répartition[[#This Row],[Nom association]]</f>
        <v>ORPC Orbe_Organisation régionale de protection civile d'Orbe</v>
      </c>
      <c r="E5191">
        <f>COUNTIFS(D$2:D5191,Clef_répartition[[#This Row],[Code_Nom]],J$2:J5191,Clef_répartition[[#This Row],[Année]])</f>
        <v>62</v>
      </c>
      <c r="F5191">
        <f>IF(Clef_répartition[[#This Row],[Code_Nom]]=D5190,F5190-1,(COUNTIFS(Clef_répartition[Code_Nom],Clef_répartition[[#This Row],[Code_Nom]],Clef_répartition[Année],Clef_répartition[[#This Row],[Année]])))</f>
        <v>12</v>
      </c>
      <c r="G5191" t="str">
        <f>Clef_répartition[[#This Row],[Code_Nom]]&amp;"_"&amp;Clef_répartition[[#This Row],[Nombre]]&amp;"_"&amp;Clef_répartition[[#This Row],[Année]]</f>
        <v>ORPC Orbe_Organisation régionale de protection civile d'Orbe_62_2018</v>
      </c>
      <c r="H5191">
        <v>5931</v>
      </c>
      <c r="I5191" t="s">
        <v>267</v>
      </c>
      <c r="J5191">
        <v>2018</v>
      </c>
      <c r="K5191">
        <v>0</v>
      </c>
    </row>
    <row r="5192" spans="1:11" x14ac:dyDescent="0.25">
      <c r="A5192" t="s">
        <v>722</v>
      </c>
      <c r="B5192" t="s">
        <v>563</v>
      </c>
      <c r="C5192" t="s">
        <v>564</v>
      </c>
      <c r="D5192" t="str">
        <f>Clef_répartition[[#This Row],[Code association]]&amp;"_"&amp;Clef_répartition[[#This Row],[Nom association]]</f>
        <v>ORPC Orbe_Organisation régionale de protection civile d'Orbe</v>
      </c>
      <c r="E5192">
        <f>COUNTIFS(D$2:D5192,Clef_répartition[[#This Row],[Code_Nom]],J$2:J5192,Clef_répartition[[#This Row],[Année]])</f>
        <v>63</v>
      </c>
      <c r="F5192">
        <f>IF(Clef_répartition[[#This Row],[Code_Nom]]=D5191,F5191-1,(COUNTIFS(Clef_répartition[Code_Nom],Clef_répartition[[#This Row],[Code_Nom]],Clef_répartition[Année],Clef_répartition[[#This Row],[Année]])))</f>
        <v>11</v>
      </c>
      <c r="G5192" t="str">
        <f>Clef_répartition[[#This Row],[Code_Nom]]&amp;"_"&amp;Clef_répartition[[#This Row],[Nombre]]&amp;"_"&amp;Clef_répartition[[#This Row],[Année]]</f>
        <v>ORPC Orbe_Organisation régionale de protection civile d'Orbe_63_2018</v>
      </c>
      <c r="H5192">
        <v>5932</v>
      </c>
      <c r="I5192" t="s">
        <v>269</v>
      </c>
      <c r="J5192">
        <v>2018</v>
      </c>
      <c r="K5192">
        <v>0</v>
      </c>
    </row>
    <row r="5193" spans="1:11" x14ac:dyDescent="0.25">
      <c r="A5193" t="s">
        <v>722</v>
      </c>
      <c r="B5193" t="s">
        <v>563</v>
      </c>
      <c r="C5193" t="s">
        <v>564</v>
      </c>
      <c r="D5193" t="str">
        <f>Clef_répartition[[#This Row],[Code association]]&amp;"_"&amp;Clef_répartition[[#This Row],[Nom association]]</f>
        <v>ORPC Orbe_Organisation régionale de protection civile d'Orbe</v>
      </c>
      <c r="E5193">
        <f>COUNTIFS(D$2:D5193,Clef_répartition[[#This Row],[Code_Nom]],J$2:J5193,Clef_répartition[[#This Row],[Année]])</f>
        <v>64</v>
      </c>
      <c r="F5193">
        <f>IF(Clef_répartition[[#This Row],[Code_Nom]]=D5192,F5192-1,(COUNTIFS(Clef_répartition[Code_Nom],Clef_répartition[[#This Row],[Code_Nom]],Clef_répartition[Année],Clef_répartition[[#This Row],[Année]])))</f>
        <v>10</v>
      </c>
      <c r="G5193" t="str">
        <f>Clef_répartition[[#This Row],[Code_Nom]]&amp;"_"&amp;Clef_répartition[[#This Row],[Nombre]]&amp;"_"&amp;Clef_répartition[[#This Row],[Année]]</f>
        <v>ORPC Orbe_Organisation régionale de protection civile d'Orbe_64_2018</v>
      </c>
      <c r="H5193">
        <v>5933</v>
      </c>
      <c r="I5193" t="s">
        <v>271</v>
      </c>
      <c r="J5193">
        <v>2018</v>
      </c>
      <c r="K5193">
        <v>0</v>
      </c>
    </row>
    <row r="5194" spans="1:11" x14ac:dyDescent="0.25">
      <c r="A5194" t="s">
        <v>722</v>
      </c>
      <c r="B5194" t="s">
        <v>563</v>
      </c>
      <c r="C5194" t="s">
        <v>564</v>
      </c>
      <c r="D5194" t="str">
        <f>Clef_répartition[[#This Row],[Code association]]&amp;"_"&amp;Clef_répartition[[#This Row],[Nom association]]</f>
        <v>ORPC Orbe_Organisation régionale de protection civile d'Orbe</v>
      </c>
      <c r="E5194">
        <f>COUNTIFS(D$2:D5194,Clef_répartition[[#This Row],[Code_Nom]],J$2:J5194,Clef_répartition[[#This Row],[Année]])</f>
        <v>65</v>
      </c>
      <c r="F5194">
        <f>IF(Clef_répartition[[#This Row],[Code_Nom]]=D5193,F5193-1,(COUNTIFS(Clef_répartition[Code_Nom],Clef_répartition[[#This Row],[Code_Nom]],Clef_répartition[Année],Clef_répartition[[#This Row],[Année]])))</f>
        <v>9</v>
      </c>
      <c r="G5194" t="str">
        <f>Clef_répartition[[#This Row],[Code_Nom]]&amp;"_"&amp;Clef_répartition[[#This Row],[Nombre]]&amp;"_"&amp;Clef_répartition[[#This Row],[Année]]</f>
        <v>ORPC Orbe_Organisation régionale de protection civile d'Orbe_65_2018</v>
      </c>
      <c r="H5194">
        <v>5763</v>
      </c>
      <c r="I5194" t="s">
        <v>272</v>
      </c>
      <c r="J5194">
        <v>2018</v>
      </c>
      <c r="K5194">
        <v>0</v>
      </c>
    </row>
    <row r="5195" spans="1:11" x14ac:dyDescent="0.25">
      <c r="A5195" t="s">
        <v>722</v>
      </c>
      <c r="B5195" t="s">
        <v>563</v>
      </c>
      <c r="C5195" t="s">
        <v>564</v>
      </c>
      <c r="D5195" t="str">
        <f>Clef_répartition[[#This Row],[Code association]]&amp;"_"&amp;Clef_répartition[[#This Row],[Nom association]]</f>
        <v>ORPC Orbe_Organisation régionale de protection civile d'Orbe</v>
      </c>
      <c r="E5195">
        <f>COUNTIFS(D$2:D5195,Clef_répartition[[#This Row],[Code_Nom]],J$2:J5195,Clef_répartition[[#This Row],[Année]])</f>
        <v>66</v>
      </c>
      <c r="F5195">
        <f>IF(Clef_répartition[[#This Row],[Code_Nom]]=D5194,F5194-1,(COUNTIFS(Clef_répartition[Code_Nom],Clef_répartition[[#This Row],[Code_Nom]],Clef_répartition[Année],Clef_répartition[[#This Row],[Année]])))</f>
        <v>8</v>
      </c>
      <c r="G5195" t="str">
        <f>Clef_répartition[[#This Row],[Code_Nom]]&amp;"_"&amp;Clef_répartition[[#This Row],[Nombre]]&amp;"_"&amp;Clef_répartition[[#This Row],[Année]]</f>
        <v>ORPC Orbe_Organisation régionale de protection civile d'Orbe_66_2018</v>
      </c>
      <c r="H5195">
        <v>5934</v>
      </c>
      <c r="I5195" t="s">
        <v>273</v>
      </c>
      <c r="J5195">
        <v>2018</v>
      </c>
      <c r="K5195">
        <v>0</v>
      </c>
    </row>
    <row r="5196" spans="1:11" x14ac:dyDescent="0.25">
      <c r="A5196" t="s">
        <v>722</v>
      </c>
      <c r="B5196" t="s">
        <v>563</v>
      </c>
      <c r="C5196" t="s">
        <v>564</v>
      </c>
      <c r="D5196" t="str">
        <f>Clef_répartition[[#This Row],[Code association]]&amp;"_"&amp;Clef_répartition[[#This Row],[Nom association]]</f>
        <v>ORPC Orbe_Organisation régionale de protection civile d'Orbe</v>
      </c>
      <c r="E5196">
        <f>COUNTIFS(D$2:D5196,Clef_répartition[[#This Row],[Code_Nom]],J$2:J5196,Clef_répartition[[#This Row],[Année]])</f>
        <v>67</v>
      </c>
      <c r="F5196">
        <f>IF(Clef_répartition[[#This Row],[Code_Nom]]=D5195,F5195-1,(COUNTIFS(Clef_répartition[Code_Nom],Clef_répartition[[#This Row],[Code_Nom]],Clef_répartition[Année],Clef_répartition[[#This Row],[Année]])))</f>
        <v>7</v>
      </c>
      <c r="G5196" t="str">
        <f>Clef_répartition[[#This Row],[Code_Nom]]&amp;"_"&amp;Clef_répartition[[#This Row],[Nombre]]&amp;"_"&amp;Clef_répartition[[#This Row],[Année]]</f>
        <v>ORPC Orbe_Organisation régionale de protection civile d'Orbe_67_2018</v>
      </c>
      <c r="H5196">
        <v>5764</v>
      </c>
      <c r="I5196" t="s">
        <v>274</v>
      </c>
      <c r="J5196">
        <v>2018</v>
      </c>
      <c r="K5196">
        <v>0</v>
      </c>
    </row>
    <row r="5197" spans="1:11" x14ac:dyDescent="0.25">
      <c r="A5197" t="s">
        <v>722</v>
      </c>
      <c r="B5197" t="s">
        <v>563</v>
      </c>
      <c r="C5197" t="s">
        <v>564</v>
      </c>
      <c r="D5197" t="str">
        <f>Clef_répartition[[#This Row],[Code association]]&amp;"_"&amp;Clef_répartition[[#This Row],[Nom association]]</f>
        <v>ORPC Orbe_Organisation régionale de protection civile d'Orbe</v>
      </c>
      <c r="E5197">
        <f>COUNTIFS(D$2:D5197,Clef_répartition[[#This Row],[Code_Nom]],J$2:J5197,Clef_répartition[[#This Row],[Année]])</f>
        <v>68</v>
      </c>
      <c r="F5197">
        <f>IF(Clef_répartition[[#This Row],[Code_Nom]]=D5196,F5196-1,(COUNTIFS(Clef_répartition[Code_Nom],Clef_répartition[[#This Row],[Code_Nom]],Clef_répartition[Année],Clef_répartition[[#This Row],[Année]])))</f>
        <v>6</v>
      </c>
      <c r="G5197" t="str">
        <f>Clef_répartition[[#This Row],[Code_Nom]]&amp;"_"&amp;Clef_répartition[[#This Row],[Nombre]]&amp;"_"&amp;Clef_répartition[[#This Row],[Année]]</f>
        <v>ORPC Orbe_Organisation régionale de protection civile d'Orbe_68_2018</v>
      </c>
      <c r="H5197">
        <v>5765</v>
      </c>
      <c r="I5197" t="s">
        <v>275</v>
      </c>
      <c r="J5197">
        <v>2018</v>
      </c>
      <c r="K5197">
        <v>0</v>
      </c>
    </row>
    <row r="5198" spans="1:11" x14ac:dyDescent="0.25">
      <c r="A5198" t="s">
        <v>722</v>
      </c>
      <c r="B5198" t="s">
        <v>563</v>
      </c>
      <c r="C5198" t="s">
        <v>564</v>
      </c>
      <c r="D5198" t="str">
        <f>Clef_répartition[[#This Row],[Code association]]&amp;"_"&amp;Clef_répartition[[#This Row],[Nom association]]</f>
        <v>ORPC Orbe_Organisation régionale de protection civile d'Orbe</v>
      </c>
      <c r="E5198">
        <f>COUNTIFS(D$2:D5198,Clef_répartition[[#This Row],[Code_Nom]],J$2:J5198,Clef_répartition[[#This Row],[Année]])</f>
        <v>69</v>
      </c>
      <c r="F5198">
        <f>IF(Clef_répartition[[#This Row],[Code_Nom]]=D5197,F5197-1,(COUNTIFS(Clef_répartition[Code_Nom],Clef_répartition[[#This Row],[Code_Nom]],Clef_répartition[Année],Clef_répartition[[#This Row],[Année]])))</f>
        <v>5</v>
      </c>
      <c r="G5198" t="str">
        <f>Clef_répartition[[#This Row],[Code_Nom]]&amp;"_"&amp;Clef_répartition[[#This Row],[Nombre]]&amp;"_"&amp;Clef_répartition[[#This Row],[Année]]</f>
        <v>ORPC Orbe_Organisation régionale de protection civile d'Orbe_69_2018</v>
      </c>
      <c r="H5198">
        <v>5935</v>
      </c>
      <c r="I5198" t="s">
        <v>280</v>
      </c>
      <c r="J5198">
        <v>2018</v>
      </c>
      <c r="K5198">
        <v>0</v>
      </c>
    </row>
    <row r="5199" spans="1:11" x14ac:dyDescent="0.25">
      <c r="A5199" t="s">
        <v>722</v>
      </c>
      <c r="B5199" t="s">
        <v>563</v>
      </c>
      <c r="C5199" t="s">
        <v>564</v>
      </c>
      <c r="D5199" t="str">
        <f>Clef_répartition[[#This Row],[Code association]]&amp;"_"&amp;Clef_répartition[[#This Row],[Nom association]]</f>
        <v>ORPC Orbe_Organisation régionale de protection civile d'Orbe</v>
      </c>
      <c r="E5199">
        <f>COUNTIFS(D$2:D5199,Clef_répartition[[#This Row],[Code_Nom]],J$2:J5199,Clef_répartition[[#This Row],[Année]])</f>
        <v>70</v>
      </c>
      <c r="F5199">
        <f>IF(Clef_répartition[[#This Row],[Code_Nom]]=D5198,F5198-1,(COUNTIFS(Clef_répartition[Code_Nom],Clef_répartition[[#This Row],[Code_Nom]],Clef_répartition[Année],Clef_répartition[[#This Row],[Année]])))</f>
        <v>4</v>
      </c>
      <c r="G5199" t="str">
        <f>Clef_répartition[[#This Row],[Code_Nom]]&amp;"_"&amp;Clef_répartition[[#This Row],[Nombre]]&amp;"_"&amp;Clef_répartition[[#This Row],[Année]]</f>
        <v>ORPC Orbe_Organisation régionale de protection civile d'Orbe_70_2018</v>
      </c>
      <c r="H5199">
        <v>5937</v>
      </c>
      <c r="I5199" t="s">
        <v>292</v>
      </c>
      <c r="J5199">
        <v>2018</v>
      </c>
      <c r="K5199">
        <v>0</v>
      </c>
    </row>
    <row r="5200" spans="1:11" x14ac:dyDescent="0.25">
      <c r="A5200" t="s">
        <v>722</v>
      </c>
      <c r="B5200" t="s">
        <v>563</v>
      </c>
      <c r="C5200" t="s">
        <v>564</v>
      </c>
      <c r="D5200" t="str">
        <f>Clef_répartition[[#This Row],[Code association]]&amp;"_"&amp;Clef_répartition[[#This Row],[Nom association]]</f>
        <v>ORPC Orbe_Organisation régionale de protection civile d'Orbe</v>
      </c>
      <c r="E5200">
        <f>COUNTIFS(D$2:D5200,Clef_répartition[[#This Row],[Code_Nom]],J$2:J5200,Clef_répartition[[#This Row],[Année]])</f>
        <v>71</v>
      </c>
      <c r="F5200">
        <f>IF(Clef_répartition[[#This Row],[Code_Nom]]=D5199,F5199-1,(COUNTIFS(Clef_répartition[Code_Nom],Clef_répartition[[#This Row],[Code_Nom]],Clef_répartition[Année],Clef_répartition[[#This Row],[Année]])))</f>
        <v>3</v>
      </c>
      <c r="G5200" t="str">
        <f>Clef_répartition[[#This Row],[Code_Nom]]&amp;"_"&amp;Clef_répartition[[#This Row],[Nombre]]&amp;"_"&amp;Clef_répartition[[#This Row],[Année]]</f>
        <v>ORPC Orbe_Organisation régionale de protection civile d'Orbe_71_2018</v>
      </c>
      <c r="H5200">
        <v>5766</v>
      </c>
      <c r="I5200" t="s">
        <v>293</v>
      </c>
      <c r="J5200">
        <v>2018</v>
      </c>
      <c r="K5200">
        <v>0</v>
      </c>
    </row>
    <row r="5201" spans="1:11" x14ac:dyDescent="0.25">
      <c r="A5201" t="s">
        <v>722</v>
      </c>
      <c r="B5201" t="s">
        <v>563</v>
      </c>
      <c r="C5201" t="s">
        <v>564</v>
      </c>
      <c r="D5201" t="str">
        <f>Clef_répartition[[#This Row],[Code association]]&amp;"_"&amp;Clef_répartition[[#This Row],[Nom association]]</f>
        <v>ORPC Orbe_Organisation régionale de protection civile d'Orbe</v>
      </c>
      <c r="E5201">
        <f>COUNTIFS(D$2:D5201,Clef_répartition[[#This Row],[Code_Nom]],J$2:J5201,Clef_répartition[[#This Row],[Année]])</f>
        <v>72</v>
      </c>
      <c r="F5201">
        <f>IF(Clef_répartition[[#This Row],[Code_Nom]]=D5200,F5200-1,(COUNTIFS(Clef_répartition[Code_Nom],Clef_répartition[[#This Row],[Code_Nom]],Clef_répartition[Année],Clef_répartition[[#This Row],[Année]])))</f>
        <v>2</v>
      </c>
      <c r="G5201" t="str">
        <f>Clef_répartition[[#This Row],[Code_Nom]]&amp;"_"&amp;Clef_répartition[[#This Row],[Nombre]]&amp;"_"&amp;Clef_répartition[[#This Row],[Année]]</f>
        <v>ORPC Orbe_Organisation régionale de protection civile d'Orbe_72_2018</v>
      </c>
      <c r="H5201">
        <v>5938</v>
      </c>
      <c r="I5201" t="s">
        <v>298</v>
      </c>
      <c r="J5201">
        <v>2018</v>
      </c>
      <c r="K5201">
        <v>0</v>
      </c>
    </row>
    <row r="5202" spans="1:11" x14ac:dyDescent="0.25">
      <c r="A5202" t="s">
        <v>722</v>
      </c>
      <c r="B5202" t="s">
        <v>563</v>
      </c>
      <c r="C5202" t="s">
        <v>564</v>
      </c>
      <c r="D5202" t="str">
        <f>Clef_répartition[[#This Row],[Code association]]&amp;"_"&amp;Clef_répartition[[#This Row],[Nom association]]</f>
        <v>ORPC Orbe_Organisation régionale de protection civile d'Orbe</v>
      </c>
      <c r="E5202">
        <f>COUNTIFS(D$2:D5202,Clef_répartition[[#This Row],[Code_Nom]],J$2:J5202,Clef_répartition[[#This Row],[Année]])</f>
        <v>73</v>
      </c>
      <c r="F5202">
        <f>IF(Clef_répartition[[#This Row],[Code_Nom]]=D5201,F5201-1,(COUNTIFS(Clef_répartition[Code_Nom],Clef_répartition[[#This Row],[Code_Nom]],Clef_répartition[Année],Clef_répartition[[#This Row],[Année]])))</f>
        <v>1</v>
      </c>
      <c r="G5202" t="str">
        <f>Clef_répartition[[#This Row],[Code_Nom]]&amp;"_"&amp;Clef_répartition[[#This Row],[Nombre]]&amp;"_"&amp;Clef_répartition[[#This Row],[Année]]</f>
        <v>ORPC Orbe_Organisation régionale de protection civile d'Orbe_73_2018</v>
      </c>
      <c r="H5202">
        <v>5939</v>
      </c>
      <c r="I5202" t="s">
        <v>299</v>
      </c>
      <c r="J5202">
        <v>2018</v>
      </c>
      <c r="K5202">
        <v>0</v>
      </c>
    </row>
    <row r="5203" spans="1:11" x14ac:dyDescent="0.25">
      <c r="A5203" t="s">
        <v>722</v>
      </c>
      <c r="B5203" t="s">
        <v>493</v>
      </c>
      <c r="C5203" t="s">
        <v>494</v>
      </c>
      <c r="D520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3">
        <f>COUNTIFS(D$2:D5203,Clef_répartition[[#This Row],[Code_Nom]],J$2:J5203,Clef_répartition[[#This Row],[Année]])</f>
        <v>1</v>
      </c>
      <c r="F5203">
        <f>IF(Clef_répartition[[#This Row],[Code_Nom]]=D5202,F5202-1,(COUNTIFS(Clef_répartition[Code_Nom],Clef_répartition[[#This Row],[Code_Nom]],Clef_répartition[Année],Clef_répartition[[#This Row],[Année]])))</f>
        <v>8</v>
      </c>
      <c r="G520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Lausannois_1_2018</v>
      </c>
      <c r="H5203">
        <v>5624</v>
      </c>
      <c r="I5203" t="s">
        <v>44</v>
      </c>
      <c r="J5203">
        <v>2018</v>
      </c>
      <c r="K5203">
        <v>0.11481157648998826</v>
      </c>
    </row>
    <row r="5204" spans="1:11" x14ac:dyDescent="0.25">
      <c r="A5204" t="s">
        <v>722</v>
      </c>
      <c r="B5204" t="s">
        <v>493</v>
      </c>
      <c r="C5204" t="s">
        <v>494</v>
      </c>
      <c r="D520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4">
        <f>COUNTIFS(D$2:D5204,Clef_répartition[[#This Row],[Code_Nom]],J$2:J5204,Clef_répartition[[#This Row],[Année]])</f>
        <v>2</v>
      </c>
      <c r="F5204">
        <f>IF(Clef_répartition[[#This Row],[Code_Nom]]=D5203,F5203-1,(COUNTIFS(Clef_répartition[Code_Nom],Clef_répartition[[#This Row],[Code_Nom]],Clef_répartition[Année],Clef_répartition[[#This Row],[Année]])))</f>
        <v>7</v>
      </c>
      <c r="G520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Lausannois_2_2018</v>
      </c>
      <c r="H5204">
        <v>5627</v>
      </c>
      <c r="I5204" t="s">
        <v>56</v>
      </c>
      <c r="J5204">
        <v>2018</v>
      </c>
      <c r="K5204">
        <v>0.10126229283287216</v>
      </c>
    </row>
    <row r="5205" spans="1:11" x14ac:dyDescent="0.25">
      <c r="A5205" t="s">
        <v>722</v>
      </c>
      <c r="B5205" t="s">
        <v>493</v>
      </c>
      <c r="C5205" t="s">
        <v>494</v>
      </c>
      <c r="D520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5">
        <f>COUNTIFS(D$2:D5205,Clef_répartition[[#This Row],[Code_Nom]],J$2:J5205,Clef_répartition[[#This Row],[Année]])</f>
        <v>3</v>
      </c>
      <c r="F5205">
        <f>IF(Clef_répartition[[#This Row],[Code_Nom]]=D5204,F5204-1,(COUNTIFS(Clef_répartition[Code_Nom],Clef_répartition[[#This Row],[Code_Nom]],Clef_répartition[Année],Clef_répartition[[#This Row],[Année]])))</f>
        <v>6</v>
      </c>
      <c r="G520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Lausannois_3_2018</v>
      </c>
      <c r="H5205">
        <v>5583</v>
      </c>
      <c r="I5205" t="s">
        <v>82</v>
      </c>
      <c r="J5205">
        <v>2018</v>
      </c>
      <c r="K5205">
        <v>0.10595960760211916</v>
      </c>
    </row>
    <row r="5206" spans="1:11" x14ac:dyDescent="0.25">
      <c r="A5206" t="s">
        <v>722</v>
      </c>
      <c r="B5206" t="s">
        <v>493</v>
      </c>
      <c r="C5206" t="s">
        <v>494</v>
      </c>
      <c r="D5206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6">
        <f>COUNTIFS(D$2:D5206,Clef_répartition[[#This Row],[Code_Nom]],J$2:J5206,Clef_répartition[[#This Row],[Année]])</f>
        <v>4</v>
      </c>
      <c r="F5206">
        <f>IF(Clef_répartition[[#This Row],[Code_Nom]]=D5205,F5205-1,(COUNTIFS(Clef_répartition[Code_Nom],Clef_répartition[[#This Row],[Code_Nom]],Clef_répartition[Année],Clef_répartition[[#This Row],[Année]])))</f>
        <v>5</v>
      </c>
      <c r="G5206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Lausannois_4_2018</v>
      </c>
      <c r="H5206">
        <v>5635</v>
      </c>
      <c r="I5206" t="s">
        <v>103</v>
      </c>
      <c r="J5206">
        <v>2018</v>
      </c>
      <c r="K5206">
        <v>0.1661903083159178</v>
      </c>
    </row>
    <row r="5207" spans="1:11" x14ac:dyDescent="0.25">
      <c r="A5207" t="s">
        <v>722</v>
      </c>
      <c r="B5207" t="s">
        <v>493</v>
      </c>
      <c r="C5207" t="s">
        <v>494</v>
      </c>
      <c r="D5207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7">
        <f>COUNTIFS(D$2:D5207,Clef_répartition[[#This Row],[Code_Nom]],J$2:J5207,Clef_répartition[[#This Row],[Année]])</f>
        <v>5</v>
      </c>
      <c r="F5207">
        <f>IF(Clef_répartition[[#This Row],[Code_Nom]]=D5206,F5206-1,(COUNTIFS(Clef_répartition[Code_Nom],Clef_répartition[[#This Row],[Code_Nom]],Clef_répartition[Année],Clef_répartition[[#This Row],[Année]])))</f>
        <v>4</v>
      </c>
      <c r="G5207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Lausannois_5_2018</v>
      </c>
      <c r="H5207">
        <v>5589</v>
      </c>
      <c r="I5207" t="s">
        <v>223</v>
      </c>
      <c r="J5207">
        <v>2018</v>
      </c>
      <c r="K5207">
        <v>0.16016989322799688</v>
      </c>
    </row>
    <row r="5208" spans="1:11" x14ac:dyDescent="0.25">
      <c r="A5208" t="s">
        <v>722</v>
      </c>
      <c r="B5208" t="s">
        <v>493</v>
      </c>
      <c r="C5208" t="s">
        <v>494</v>
      </c>
      <c r="D520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8">
        <f>COUNTIFS(D$2:D5208,Clef_répartition[[#This Row],[Code_Nom]],J$2:J5208,Clef_répartition[[#This Row],[Année]])</f>
        <v>6</v>
      </c>
      <c r="F5208">
        <f>IF(Clef_répartition[[#This Row],[Code_Nom]]=D5207,F5207-1,(COUNTIFS(Clef_répartition[Code_Nom],Clef_répartition[[#This Row],[Code_Nom]],Clef_répartition[Année],Clef_répartition[[#This Row],[Année]])))</f>
        <v>3</v>
      </c>
      <c r="G520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Lausannois_6_2018</v>
      </c>
      <c r="H5208">
        <v>5591</v>
      </c>
      <c r="I5208" t="s">
        <v>228</v>
      </c>
      <c r="J5208">
        <v>2018</v>
      </c>
      <c r="K5208">
        <v>0.2793743907885643</v>
      </c>
    </row>
    <row r="5209" spans="1:11" x14ac:dyDescent="0.25">
      <c r="A5209" t="s">
        <v>722</v>
      </c>
      <c r="B5209" t="s">
        <v>493</v>
      </c>
      <c r="C5209" t="s">
        <v>494</v>
      </c>
      <c r="D520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09">
        <f>COUNTIFS(D$2:D5209,Clef_répartition[[#This Row],[Code_Nom]],J$2:J5209,Clef_répartition[[#This Row],[Année]])</f>
        <v>7</v>
      </c>
      <c r="F5209">
        <f>IF(Clef_répartition[[#This Row],[Code_Nom]]=D5208,F5208-1,(COUNTIFS(Clef_répartition[Code_Nom],Clef_répartition[[#This Row],[Code_Nom]],Clef_répartition[Année],Clef_répartition[[#This Row],[Année]])))</f>
        <v>2</v>
      </c>
      <c r="G520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Lausannois_7_2018</v>
      </c>
      <c r="H5209">
        <v>5648</v>
      </c>
      <c r="I5209" t="s">
        <v>248</v>
      </c>
      <c r="J5209">
        <v>2018</v>
      </c>
      <c r="K5209">
        <v>5.9860273208331115E-2</v>
      </c>
    </row>
    <row r="5210" spans="1:11" x14ac:dyDescent="0.25">
      <c r="A5210" t="s">
        <v>722</v>
      </c>
      <c r="B5210" t="s">
        <v>493</v>
      </c>
      <c r="C5210" t="s">
        <v>494</v>
      </c>
      <c r="D521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5210">
        <f>COUNTIFS(D$2:D5210,Clef_répartition[[#This Row],[Code_Nom]],J$2:J5210,Clef_répartition[[#This Row],[Année]])</f>
        <v>8</v>
      </c>
      <c r="F5210">
        <f>IF(Clef_répartition[[#This Row],[Code_Nom]]=D5209,F5209-1,(COUNTIFS(Clef_répartition[Code_Nom],Clef_répartition[[#This Row],[Code_Nom]],Clef_répartition[Année],Clef_répartition[[#This Row],[Année]])))</f>
        <v>1</v>
      </c>
      <c r="G521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Lausannois_8_2018</v>
      </c>
      <c r="H5210">
        <v>5651</v>
      </c>
      <c r="I5210" t="s">
        <v>283</v>
      </c>
      <c r="J5210">
        <v>2018</v>
      </c>
      <c r="K5210">
        <v>1.237165753421029E-2</v>
      </c>
    </row>
    <row r="5211" spans="1:11" x14ac:dyDescent="0.25">
      <c r="A5211" t="s">
        <v>722</v>
      </c>
      <c r="B5211" t="s">
        <v>703</v>
      </c>
      <c r="C5211" t="s">
        <v>704</v>
      </c>
      <c r="D5211" t="str">
        <f>Clef_répartition[[#This Row],[Code association]]&amp;"_"&amp;Clef_répartition[[#This Row],[Nom association]]</f>
        <v>ORPC Yverdon_Organisation régionale de protection civile d'Yverdon</v>
      </c>
      <c r="E5211">
        <f>COUNTIFS(D$2:D5211,Clef_répartition[[#This Row],[Code_Nom]],J$2:J5211,Clef_répartition[[#This Row],[Année]])</f>
        <v>1</v>
      </c>
      <c r="F5211">
        <f>IF(Clef_répartition[[#This Row],[Code_Nom]]=D5210,F5210-1,(COUNTIFS(Clef_répartition[Code_Nom],Clef_répartition[[#This Row],[Code_Nom]],Clef_répartition[Année],Clef_répartition[[#This Row],[Année]])))</f>
        <v>73</v>
      </c>
      <c r="G5211" t="str">
        <f>Clef_répartition[[#This Row],[Code_Nom]]&amp;"_"&amp;Clef_répartition[[#This Row],[Nombre]]&amp;"_"&amp;Clef_répartition[[#This Row],[Année]]</f>
        <v>ORPC Yverdon_Organisation régionale de protection civile d'Yverdon_1_2018</v>
      </c>
      <c r="H5211">
        <v>5742</v>
      </c>
      <c r="I5211" t="s">
        <v>2</v>
      </c>
      <c r="J5211">
        <v>2018</v>
      </c>
      <c r="K5211">
        <v>3.552E-3</v>
      </c>
    </row>
    <row r="5212" spans="1:11" x14ac:dyDescent="0.25">
      <c r="A5212" t="s">
        <v>722</v>
      </c>
      <c r="B5212" t="s">
        <v>703</v>
      </c>
      <c r="C5212" t="s">
        <v>704</v>
      </c>
      <c r="D5212" t="str">
        <f>Clef_répartition[[#This Row],[Code association]]&amp;"_"&amp;Clef_répartition[[#This Row],[Nom association]]</f>
        <v>ORPC Yverdon_Organisation régionale de protection civile d'Yverdon</v>
      </c>
      <c r="E5212">
        <f>COUNTIFS(D$2:D5212,Clef_répartition[[#This Row],[Code_Nom]],J$2:J5212,Clef_répartition[[#This Row],[Année]])</f>
        <v>2</v>
      </c>
      <c r="F5212">
        <f>IF(Clef_répartition[[#This Row],[Code_Nom]]=D5211,F5211-1,(COUNTIFS(Clef_répartition[Code_Nom],Clef_répartition[[#This Row],[Code_Nom]],Clef_répartition[Année],Clef_répartition[[#This Row],[Année]])))</f>
        <v>72</v>
      </c>
      <c r="G5212" t="str">
        <f>Clef_répartition[[#This Row],[Code_Nom]]&amp;"_"&amp;Clef_répartition[[#This Row],[Nombre]]&amp;"_"&amp;Clef_répartition[[#This Row],[Année]]</f>
        <v>ORPC Yverdon_Organisation régionale de protection civile d'Yverdon_2_2018</v>
      </c>
      <c r="H5212">
        <v>5743</v>
      </c>
      <c r="I5212" t="s">
        <v>6</v>
      </c>
      <c r="J5212">
        <v>2018</v>
      </c>
      <c r="K5212">
        <v>6.8529999999999997E-3</v>
      </c>
    </row>
    <row r="5213" spans="1:11" x14ac:dyDescent="0.25">
      <c r="A5213" t="s">
        <v>722</v>
      </c>
      <c r="B5213" t="s">
        <v>703</v>
      </c>
      <c r="C5213" t="s">
        <v>704</v>
      </c>
      <c r="D5213" t="str">
        <f>Clef_répartition[[#This Row],[Code association]]&amp;"_"&amp;Clef_répartition[[#This Row],[Nom association]]</f>
        <v>ORPC Yverdon_Organisation régionale de protection civile d'Yverdon</v>
      </c>
      <c r="E5213">
        <f>COUNTIFS(D$2:D5213,Clef_répartition[[#This Row],[Code_Nom]],J$2:J5213,Clef_répartition[[#This Row],[Année]])</f>
        <v>3</v>
      </c>
      <c r="F5213">
        <f>IF(Clef_répartition[[#This Row],[Code_Nom]]=D5212,F5212-1,(COUNTIFS(Clef_répartition[Code_Nom],Clef_répartition[[#This Row],[Code_Nom]],Clef_répartition[Année],Clef_répartition[[#This Row],[Année]])))</f>
        <v>71</v>
      </c>
      <c r="G5213" t="str">
        <f>Clef_répartition[[#This Row],[Code_Nom]]&amp;"_"&amp;Clef_répartition[[#This Row],[Nombre]]&amp;"_"&amp;Clef_répartition[[#This Row],[Année]]</f>
        <v>ORPC Yverdon_Organisation régionale de protection civile d'Yverdon_3_2018</v>
      </c>
      <c r="H5213">
        <v>5744</v>
      </c>
      <c r="I5213" t="s">
        <v>11</v>
      </c>
      <c r="J5213">
        <v>2018</v>
      </c>
      <c r="K5213">
        <v>1.1676000000000001E-2</v>
      </c>
    </row>
    <row r="5214" spans="1:11" x14ac:dyDescent="0.25">
      <c r="A5214" t="s">
        <v>722</v>
      </c>
      <c r="B5214" t="s">
        <v>703</v>
      </c>
      <c r="C5214" t="s">
        <v>704</v>
      </c>
      <c r="D5214" t="str">
        <f>Clef_répartition[[#This Row],[Code association]]&amp;"_"&amp;Clef_répartition[[#This Row],[Nom association]]</f>
        <v>ORPC Yverdon_Organisation régionale de protection civile d'Yverdon</v>
      </c>
      <c r="E5214">
        <f>COUNTIFS(D$2:D5214,Clef_répartition[[#This Row],[Code_Nom]],J$2:J5214,Clef_répartition[[#This Row],[Année]])</f>
        <v>4</v>
      </c>
      <c r="F5214">
        <f>IF(Clef_répartition[[#This Row],[Code_Nom]]=D5213,F5213-1,(COUNTIFS(Clef_répartition[Code_Nom],Clef_répartition[[#This Row],[Code_Nom]],Clef_répartition[Année],Clef_répartition[[#This Row],[Année]])))</f>
        <v>70</v>
      </c>
      <c r="G5214" t="str">
        <f>Clef_répartition[[#This Row],[Code_Nom]]&amp;"_"&amp;Clef_répartition[[#This Row],[Nombre]]&amp;"_"&amp;Clef_répartition[[#This Row],[Année]]</f>
        <v>ORPC Yverdon_Organisation régionale de protection civile d'Yverdon_4_2018</v>
      </c>
      <c r="H5214">
        <v>5745</v>
      </c>
      <c r="I5214" t="s">
        <v>14</v>
      </c>
      <c r="J5214">
        <v>2018</v>
      </c>
      <c r="K5214">
        <v>1.1154000000000001E-2</v>
      </c>
    </row>
    <row r="5215" spans="1:11" x14ac:dyDescent="0.25">
      <c r="A5215" t="s">
        <v>722</v>
      </c>
      <c r="B5215" t="s">
        <v>703</v>
      </c>
      <c r="C5215" t="s">
        <v>704</v>
      </c>
      <c r="D5215" t="str">
        <f>Clef_répartition[[#This Row],[Code association]]&amp;"_"&amp;Clef_répartition[[#This Row],[Nom association]]</f>
        <v>ORPC Yverdon_Organisation régionale de protection civile d'Yverdon</v>
      </c>
      <c r="E5215">
        <f>COUNTIFS(D$2:D5215,Clef_répartition[[#This Row],[Code_Nom]],J$2:J5215,Clef_répartition[[#This Row],[Année]])</f>
        <v>5</v>
      </c>
      <c r="F5215">
        <f>IF(Clef_répartition[[#This Row],[Code_Nom]]=D5214,F5214-1,(COUNTIFS(Clef_répartition[Code_Nom],Clef_répartition[[#This Row],[Code_Nom]],Clef_répartition[Année],Clef_répartition[[#This Row],[Année]])))</f>
        <v>69</v>
      </c>
      <c r="G5215" t="str">
        <f>Clef_répartition[[#This Row],[Code_Nom]]&amp;"_"&amp;Clef_répartition[[#This Row],[Nombre]]&amp;"_"&amp;Clef_répartition[[#This Row],[Année]]</f>
        <v>ORPC Yverdon_Organisation régionale de protection civile d'Yverdon_5_2018</v>
      </c>
      <c r="H5215">
        <v>5746</v>
      </c>
      <c r="I5215" t="s">
        <v>15</v>
      </c>
      <c r="J5215">
        <v>2018</v>
      </c>
      <c r="K5215">
        <v>1.0231000000000001E-2</v>
      </c>
    </row>
    <row r="5216" spans="1:11" x14ac:dyDescent="0.25">
      <c r="A5216" t="s">
        <v>722</v>
      </c>
      <c r="B5216" t="s">
        <v>703</v>
      </c>
      <c r="C5216" t="s">
        <v>704</v>
      </c>
      <c r="D5216" t="str">
        <f>Clef_répartition[[#This Row],[Code association]]&amp;"_"&amp;Clef_répartition[[#This Row],[Nom association]]</f>
        <v>ORPC Yverdon_Organisation régionale de protection civile d'Yverdon</v>
      </c>
      <c r="E5216">
        <f>COUNTIFS(D$2:D5216,Clef_répartition[[#This Row],[Code_Nom]],J$2:J5216,Clef_répartition[[#This Row],[Année]])</f>
        <v>6</v>
      </c>
      <c r="F5216">
        <f>IF(Clef_répartition[[#This Row],[Code_Nom]]=D5215,F5215-1,(COUNTIFS(Clef_répartition[Code_Nom],Clef_répartition[[#This Row],[Code_Nom]],Clef_répartition[Année],Clef_répartition[[#This Row],[Année]])))</f>
        <v>68</v>
      </c>
      <c r="G5216" t="str">
        <f>Clef_répartition[[#This Row],[Code_Nom]]&amp;"_"&amp;Clef_répartition[[#This Row],[Nombre]]&amp;"_"&amp;Clef_répartition[[#This Row],[Année]]</f>
        <v>ORPC Yverdon_Organisation régionale de protection civile d'Yverdon_6_2018</v>
      </c>
      <c r="H5216">
        <v>5902</v>
      </c>
      <c r="I5216" t="s">
        <v>18</v>
      </c>
      <c r="J5216">
        <v>2018</v>
      </c>
      <c r="K5216">
        <v>4.1710000000000002E-3</v>
      </c>
    </row>
    <row r="5217" spans="1:11" x14ac:dyDescent="0.25">
      <c r="A5217" t="s">
        <v>722</v>
      </c>
      <c r="B5217" t="s">
        <v>703</v>
      </c>
      <c r="C5217" t="s">
        <v>704</v>
      </c>
      <c r="D5217" t="str">
        <f>Clef_répartition[[#This Row],[Code association]]&amp;"_"&amp;Clef_répartition[[#This Row],[Nom association]]</f>
        <v>ORPC Yverdon_Organisation régionale de protection civile d'Yverdon</v>
      </c>
      <c r="E5217">
        <f>COUNTIFS(D$2:D5217,Clef_répartition[[#This Row],[Code_Nom]],J$2:J5217,Clef_répartition[[#This Row],[Année]])</f>
        <v>7</v>
      </c>
      <c r="F5217">
        <f>IF(Clef_répartition[[#This Row],[Code_Nom]]=D5216,F5216-1,(COUNTIFS(Clef_répartition[Code_Nom],Clef_répartition[[#This Row],[Code_Nom]],Clef_répartition[Année],Clef_répartition[[#This Row],[Année]])))</f>
        <v>67</v>
      </c>
      <c r="G5217" t="str">
        <f>Clef_répartition[[#This Row],[Code_Nom]]&amp;"_"&amp;Clef_répartition[[#This Row],[Nombre]]&amp;"_"&amp;Clef_répartition[[#This Row],[Année]]</f>
        <v>ORPC Yverdon_Organisation régionale de protection civile d'Yverdon_7_2018</v>
      </c>
      <c r="H5217">
        <v>5903</v>
      </c>
      <c r="I5217" t="s">
        <v>24</v>
      </c>
      <c r="J5217">
        <v>2018</v>
      </c>
      <c r="K5217">
        <v>2.444E-3</v>
      </c>
    </row>
    <row r="5218" spans="1:11" x14ac:dyDescent="0.25">
      <c r="A5218" t="s">
        <v>722</v>
      </c>
      <c r="B5218" t="s">
        <v>703</v>
      </c>
      <c r="C5218" t="s">
        <v>704</v>
      </c>
      <c r="D5218" t="str">
        <f>Clef_répartition[[#This Row],[Code association]]&amp;"_"&amp;Clef_répartition[[#This Row],[Nom association]]</f>
        <v>ORPC Yverdon_Organisation régionale de protection civile d'Yverdon</v>
      </c>
      <c r="E5218">
        <f>COUNTIFS(D$2:D5218,Clef_répartition[[#This Row],[Code_Nom]],J$2:J5218,Clef_répartition[[#This Row],[Année]])</f>
        <v>8</v>
      </c>
      <c r="F5218">
        <f>IF(Clef_répartition[[#This Row],[Code_Nom]]=D5217,F5217-1,(COUNTIFS(Clef_répartition[Code_Nom],Clef_répartition[[#This Row],[Code_Nom]],Clef_répartition[Année],Clef_répartition[[#This Row],[Année]])))</f>
        <v>66</v>
      </c>
      <c r="G5218" t="str">
        <f>Clef_répartition[[#This Row],[Code_Nom]]&amp;"_"&amp;Clef_répartition[[#This Row],[Nombre]]&amp;"_"&amp;Clef_répartition[[#This Row],[Année]]</f>
        <v>ORPC Yverdon_Organisation régionale de protection civile d'Yverdon_8_2018</v>
      </c>
      <c r="H5218">
        <v>5747</v>
      </c>
      <c r="I5218" t="s">
        <v>26</v>
      </c>
      <c r="J5218">
        <v>2018</v>
      </c>
      <c r="K5218">
        <v>2.1289999999999998E-3</v>
      </c>
    </row>
    <row r="5219" spans="1:11" x14ac:dyDescent="0.25">
      <c r="A5219" t="s">
        <v>722</v>
      </c>
      <c r="B5219" t="s">
        <v>703</v>
      </c>
      <c r="C5219" t="s">
        <v>704</v>
      </c>
      <c r="D5219" t="str">
        <f>Clef_répartition[[#This Row],[Code association]]&amp;"_"&amp;Clef_répartition[[#This Row],[Nom association]]</f>
        <v>ORPC Yverdon_Organisation régionale de protection civile d'Yverdon</v>
      </c>
      <c r="E5219">
        <f>COUNTIFS(D$2:D5219,Clef_répartition[[#This Row],[Code_Nom]],J$2:J5219,Clef_répartition[[#This Row],[Année]])</f>
        <v>9</v>
      </c>
      <c r="F5219">
        <f>IF(Clef_répartition[[#This Row],[Code_Nom]]=D5218,F5218-1,(COUNTIFS(Clef_répartition[Code_Nom],Clef_répartition[[#This Row],[Code_Nom]],Clef_répartition[Année],Clef_répartition[[#This Row],[Année]])))</f>
        <v>65</v>
      </c>
      <c r="G5219" t="str">
        <f>Clef_répartition[[#This Row],[Code_Nom]]&amp;"_"&amp;Clef_répartition[[#This Row],[Nombre]]&amp;"_"&amp;Clef_répartition[[#This Row],[Année]]</f>
        <v>ORPC Yverdon_Organisation régionale de protection civile d'Yverdon_9_2018</v>
      </c>
      <c r="H5219">
        <v>5551</v>
      </c>
      <c r="I5219" t="s">
        <v>28</v>
      </c>
      <c r="J5219">
        <v>2018</v>
      </c>
      <c r="K5219">
        <v>5.4850000000000003E-3</v>
      </c>
    </row>
    <row r="5220" spans="1:11" x14ac:dyDescent="0.25">
      <c r="A5220" t="s">
        <v>722</v>
      </c>
      <c r="B5220" t="s">
        <v>703</v>
      </c>
      <c r="C5220" t="s">
        <v>704</v>
      </c>
      <c r="D5220" t="str">
        <f>Clef_répartition[[#This Row],[Code association]]&amp;"_"&amp;Clef_répartition[[#This Row],[Nom association]]</f>
        <v>ORPC Yverdon_Organisation régionale de protection civile d'Yverdon</v>
      </c>
      <c r="E5220">
        <f>COUNTIFS(D$2:D5220,Clef_répartition[[#This Row],[Code_Nom]],J$2:J5220,Clef_répartition[[#This Row],[Année]])</f>
        <v>10</v>
      </c>
      <c r="F5220">
        <f>IF(Clef_répartition[[#This Row],[Code_Nom]]=D5219,F5219-1,(COUNTIFS(Clef_répartition[Code_Nom],Clef_répartition[[#This Row],[Code_Nom]],Clef_répartition[Année],Clef_répartition[[#This Row],[Année]])))</f>
        <v>64</v>
      </c>
      <c r="G5220" t="str">
        <f>Clef_répartition[[#This Row],[Code_Nom]]&amp;"_"&amp;Clef_répartition[[#This Row],[Nombre]]&amp;"_"&amp;Clef_répartition[[#This Row],[Année]]</f>
        <v>ORPC Yverdon_Organisation régionale de protection civile d'Yverdon_10_2018</v>
      </c>
      <c r="H5220">
        <v>5748</v>
      </c>
      <c r="I5220" t="s">
        <v>38</v>
      </c>
      <c r="J5220">
        <v>2018</v>
      </c>
      <c r="K5220">
        <v>2.8779999999999999E-3</v>
      </c>
    </row>
    <row r="5221" spans="1:11" x14ac:dyDescent="0.25">
      <c r="A5221" t="s">
        <v>722</v>
      </c>
      <c r="B5221" t="s">
        <v>703</v>
      </c>
      <c r="C5221" t="s">
        <v>704</v>
      </c>
      <c r="D5221" t="str">
        <f>Clef_répartition[[#This Row],[Code association]]&amp;"_"&amp;Clef_répartition[[#This Row],[Nom association]]</f>
        <v>ORPC Yverdon_Organisation régionale de protection civile d'Yverdon</v>
      </c>
      <c r="E5221">
        <f>COUNTIFS(D$2:D5221,Clef_répartition[[#This Row],[Code_Nom]],J$2:J5221,Clef_répartition[[#This Row],[Année]])</f>
        <v>11</v>
      </c>
      <c r="F5221">
        <f>IF(Clef_répartition[[#This Row],[Code_Nom]]=D5220,F5220-1,(COUNTIFS(Clef_répartition[Code_Nom],Clef_répartition[[#This Row],[Code_Nom]],Clef_répartition[Année],Clef_répartition[[#This Row],[Année]])))</f>
        <v>63</v>
      </c>
      <c r="G5221" t="str">
        <f>Clef_répartition[[#This Row],[Code_Nom]]&amp;"_"&amp;Clef_répartition[[#This Row],[Nombre]]&amp;"_"&amp;Clef_répartition[[#This Row],[Année]]</f>
        <v>ORPC Yverdon_Organisation régionale de protection civile d'Yverdon_11_2018</v>
      </c>
      <c r="H5221">
        <v>5552</v>
      </c>
      <c r="I5221" t="s">
        <v>40</v>
      </c>
      <c r="J5221">
        <v>2018</v>
      </c>
      <c r="K5221">
        <v>7.1139999999999997E-3</v>
      </c>
    </row>
    <row r="5222" spans="1:11" x14ac:dyDescent="0.25">
      <c r="A5222" t="s">
        <v>722</v>
      </c>
      <c r="B5222" t="s">
        <v>703</v>
      </c>
      <c r="C5222" t="s">
        <v>704</v>
      </c>
      <c r="D5222" t="str">
        <f>Clef_répartition[[#This Row],[Code association]]&amp;"_"&amp;Clef_répartition[[#This Row],[Nom association]]</f>
        <v>ORPC Yverdon_Organisation régionale de protection civile d'Yverdon</v>
      </c>
      <c r="E5222">
        <f>COUNTIFS(D$2:D5222,Clef_répartition[[#This Row],[Code_Nom]],J$2:J5222,Clef_répartition[[#This Row],[Année]])</f>
        <v>12</v>
      </c>
      <c r="F5222">
        <f>IF(Clef_répartition[[#This Row],[Code_Nom]]=D5221,F5221-1,(COUNTIFS(Clef_répartition[Code_Nom],Clef_répartition[[#This Row],[Code_Nom]],Clef_répartition[Année],Clef_répartition[[#This Row],[Année]])))</f>
        <v>62</v>
      </c>
      <c r="G5222" t="str">
        <f>Clef_répartition[[#This Row],[Code_Nom]]&amp;"_"&amp;Clef_répartition[[#This Row],[Nombre]]&amp;"_"&amp;Clef_répartition[[#This Row],[Année]]</f>
        <v>ORPC Yverdon_Organisation régionale de protection civile d'Yverdon_12_2018</v>
      </c>
      <c r="H5222">
        <v>5904</v>
      </c>
      <c r="I5222" t="s">
        <v>46</v>
      </c>
      <c r="J5222">
        <v>2018</v>
      </c>
      <c r="K5222">
        <v>5.8869999999999999E-3</v>
      </c>
    </row>
    <row r="5223" spans="1:11" x14ac:dyDescent="0.25">
      <c r="A5223" t="s">
        <v>722</v>
      </c>
      <c r="B5223" t="s">
        <v>703</v>
      </c>
      <c r="C5223" t="s">
        <v>704</v>
      </c>
      <c r="D5223" t="str">
        <f>Clef_répartition[[#This Row],[Code association]]&amp;"_"&amp;Clef_répartition[[#This Row],[Nom association]]</f>
        <v>ORPC Yverdon_Organisation régionale de protection civile d'Yverdon</v>
      </c>
      <c r="E5223">
        <f>COUNTIFS(D$2:D5223,Clef_répartition[[#This Row],[Code_Nom]],J$2:J5223,Clef_répartition[[#This Row],[Année]])</f>
        <v>13</v>
      </c>
      <c r="F5223">
        <f>IF(Clef_répartition[[#This Row],[Code_Nom]]=D5222,F5222-1,(COUNTIFS(Clef_répartition[Code_Nom],Clef_répartition[[#This Row],[Code_Nom]],Clef_répartition[Année],Clef_répartition[[#This Row],[Année]])))</f>
        <v>61</v>
      </c>
      <c r="G5223" t="str">
        <f>Clef_répartition[[#This Row],[Code_Nom]]&amp;"_"&amp;Clef_répartition[[#This Row],[Nombre]]&amp;"_"&amp;Clef_répartition[[#This Row],[Année]]</f>
        <v>ORPC Yverdon_Organisation régionale de protection civile d'Yverdon_13_2018</v>
      </c>
      <c r="H5223">
        <v>5553</v>
      </c>
      <c r="I5223" t="s">
        <v>47</v>
      </c>
      <c r="J5223">
        <v>2018</v>
      </c>
      <c r="K5223">
        <v>1.123E-2</v>
      </c>
    </row>
    <row r="5224" spans="1:11" x14ac:dyDescent="0.25">
      <c r="A5224" t="s">
        <v>722</v>
      </c>
      <c r="B5224" t="s">
        <v>703</v>
      </c>
      <c r="C5224" t="s">
        <v>704</v>
      </c>
      <c r="D5224" t="str">
        <f>Clef_répartition[[#This Row],[Code association]]&amp;"_"&amp;Clef_répartition[[#This Row],[Nom association]]</f>
        <v>ORPC Yverdon_Organisation régionale de protection civile d'Yverdon</v>
      </c>
      <c r="E5224">
        <f>COUNTIFS(D$2:D5224,Clef_répartition[[#This Row],[Code_Nom]],J$2:J5224,Clef_répartition[[#This Row],[Année]])</f>
        <v>14</v>
      </c>
      <c r="F5224">
        <f>IF(Clef_répartition[[#This Row],[Code_Nom]]=D5223,F5223-1,(COUNTIFS(Clef_répartition[Code_Nom],Clef_répartition[[#This Row],[Code_Nom]],Clef_répartition[Année],Clef_répartition[[#This Row],[Année]])))</f>
        <v>60</v>
      </c>
      <c r="G5224" t="str">
        <f>Clef_répartition[[#This Row],[Code_Nom]]&amp;"_"&amp;Clef_répartition[[#This Row],[Nombre]]&amp;"_"&amp;Clef_répartition[[#This Row],[Année]]</f>
        <v>ORPC Yverdon_Organisation régionale de protection civile d'Yverdon_14_2018</v>
      </c>
      <c r="H5224">
        <v>5905</v>
      </c>
      <c r="I5224" t="s">
        <v>49</v>
      </c>
      <c r="J5224">
        <v>2018</v>
      </c>
      <c r="K5224">
        <v>7.4400000000000004E-3</v>
      </c>
    </row>
    <row r="5225" spans="1:11" x14ac:dyDescent="0.25">
      <c r="A5225" t="s">
        <v>722</v>
      </c>
      <c r="B5225" t="s">
        <v>703</v>
      </c>
      <c r="C5225" t="s">
        <v>704</v>
      </c>
      <c r="D5225" t="str">
        <f>Clef_répartition[[#This Row],[Code association]]&amp;"_"&amp;Clef_répartition[[#This Row],[Nom association]]</f>
        <v>ORPC Yverdon_Organisation régionale de protection civile d'Yverdon</v>
      </c>
      <c r="E5225">
        <f>COUNTIFS(D$2:D5225,Clef_répartition[[#This Row],[Code_Nom]],J$2:J5225,Clef_répartition[[#This Row],[Année]])</f>
        <v>15</v>
      </c>
      <c r="F5225">
        <f>IF(Clef_répartition[[#This Row],[Code_Nom]]=D5224,F5224-1,(COUNTIFS(Clef_répartition[Code_Nom],Clef_répartition[[#This Row],[Code_Nom]],Clef_répartition[Année],Clef_répartition[[#This Row],[Année]])))</f>
        <v>59</v>
      </c>
      <c r="G5225" t="str">
        <f>Clef_répartition[[#This Row],[Code_Nom]]&amp;"_"&amp;Clef_répartition[[#This Row],[Nombre]]&amp;"_"&amp;Clef_répartition[[#This Row],[Année]]</f>
        <v>ORPC Yverdon_Organisation régionale de protection civile d'Yverdon_15_2018</v>
      </c>
      <c r="H5225">
        <v>5907</v>
      </c>
      <c r="I5225" t="s">
        <v>54</v>
      </c>
      <c r="J5225">
        <v>2018</v>
      </c>
      <c r="K5225">
        <v>3.3449999999999999E-3</v>
      </c>
    </row>
    <row r="5226" spans="1:11" x14ac:dyDescent="0.25">
      <c r="A5226" t="s">
        <v>722</v>
      </c>
      <c r="B5226" t="s">
        <v>703</v>
      </c>
      <c r="C5226" t="s">
        <v>704</v>
      </c>
      <c r="D5226" t="str">
        <f>Clef_répartition[[#This Row],[Code association]]&amp;"_"&amp;Clef_répartition[[#This Row],[Nom association]]</f>
        <v>ORPC Yverdon_Organisation régionale de protection civile d'Yverdon</v>
      </c>
      <c r="E5226">
        <f>COUNTIFS(D$2:D5226,Clef_répartition[[#This Row],[Code_Nom]],J$2:J5226,Clef_répartition[[#This Row],[Année]])</f>
        <v>16</v>
      </c>
      <c r="F5226">
        <f>IF(Clef_répartition[[#This Row],[Code_Nom]]=D5225,F5225-1,(COUNTIFS(Clef_répartition[Code_Nom],Clef_répartition[[#This Row],[Code_Nom]],Clef_répartition[Année],Clef_répartition[[#This Row],[Année]])))</f>
        <v>58</v>
      </c>
      <c r="G5226" t="str">
        <f>Clef_répartition[[#This Row],[Code_Nom]]&amp;"_"&amp;Clef_répartition[[#This Row],[Nombre]]&amp;"_"&amp;Clef_répartition[[#This Row],[Année]]</f>
        <v>ORPC Yverdon_Organisation régionale de protection civile d'Yverdon_16_2018</v>
      </c>
      <c r="H5226">
        <v>5749</v>
      </c>
      <c r="I5226" t="s">
        <v>58</v>
      </c>
      <c r="J5226">
        <v>2018</v>
      </c>
      <c r="K5226">
        <v>5.4260999999999997E-2</v>
      </c>
    </row>
    <row r="5227" spans="1:11" x14ac:dyDescent="0.25">
      <c r="A5227" t="s">
        <v>722</v>
      </c>
      <c r="B5227" t="s">
        <v>703</v>
      </c>
      <c r="C5227" t="s">
        <v>704</v>
      </c>
      <c r="D5227" t="str">
        <f>Clef_répartition[[#This Row],[Code association]]&amp;"_"&amp;Clef_répartition[[#This Row],[Nom association]]</f>
        <v>ORPC Yverdon_Organisation régionale de protection civile d'Yverdon</v>
      </c>
      <c r="E5227">
        <f>COUNTIFS(D$2:D5227,Clef_répartition[[#This Row],[Code_Nom]],J$2:J5227,Clef_répartition[[#This Row],[Année]])</f>
        <v>17</v>
      </c>
      <c r="F5227">
        <f>IF(Clef_répartition[[#This Row],[Code_Nom]]=D5226,F5226-1,(COUNTIFS(Clef_répartition[Code_Nom],Clef_répartition[[#This Row],[Code_Nom]],Clef_répartition[Année],Clef_répartition[[#This Row],[Année]])))</f>
        <v>57</v>
      </c>
      <c r="G5227" t="str">
        <f>Clef_répartition[[#This Row],[Code_Nom]]&amp;"_"&amp;Clef_répartition[[#This Row],[Nombre]]&amp;"_"&amp;Clef_répartition[[#This Row],[Année]]</f>
        <v>ORPC Yverdon_Organisation régionale de protection civile d'Yverdon_17_2018</v>
      </c>
      <c r="H5227">
        <v>5908</v>
      </c>
      <c r="I5227" t="s">
        <v>59</v>
      </c>
      <c r="J5227">
        <v>2018</v>
      </c>
      <c r="K5227">
        <v>1.531E-3</v>
      </c>
    </row>
    <row r="5228" spans="1:11" x14ac:dyDescent="0.25">
      <c r="A5228" t="s">
        <v>722</v>
      </c>
      <c r="B5228" t="s">
        <v>703</v>
      </c>
      <c r="C5228" t="s">
        <v>704</v>
      </c>
      <c r="D5228" t="str">
        <f>Clef_répartition[[#This Row],[Code association]]&amp;"_"&amp;Clef_répartition[[#This Row],[Nom association]]</f>
        <v>ORPC Yverdon_Organisation régionale de protection civile d'Yverdon</v>
      </c>
      <c r="E5228">
        <f>COUNTIFS(D$2:D5228,Clef_répartition[[#This Row],[Code_Nom]],J$2:J5228,Clef_répartition[[#This Row],[Année]])</f>
        <v>18</v>
      </c>
      <c r="F5228">
        <f>IF(Clef_répartition[[#This Row],[Code_Nom]]=D5227,F5227-1,(COUNTIFS(Clef_répartition[Code_Nom],Clef_répartition[[#This Row],[Code_Nom]],Clef_répartition[Année],Clef_répartition[[#This Row],[Année]])))</f>
        <v>56</v>
      </c>
      <c r="G5228" t="str">
        <f>Clef_répartition[[#This Row],[Code_Nom]]&amp;"_"&amp;Clef_répartition[[#This Row],[Nombre]]&amp;"_"&amp;Clef_répartition[[#This Row],[Année]]</f>
        <v>ORPC Yverdon_Organisation régionale de protection civile d'Yverdon_18_2018</v>
      </c>
      <c r="H5228">
        <v>5909</v>
      </c>
      <c r="I5228" t="s">
        <v>60</v>
      </c>
      <c r="J5228">
        <v>2018</v>
      </c>
      <c r="K5228">
        <v>7.8309999999999994E-3</v>
      </c>
    </row>
    <row r="5229" spans="1:11" x14ac:dyDescent="0.25">
      <c r="A5229" t="s">
        <v>722</v>
      </c>
      <c r="B5229" t="s">
        <v>703</v>
      </c>
      <c r="C5229" t="s">
        <v>704</v>
      </c>
      <c r="D5229" t="str">
        <f>Clef_répartition[[#This Row],[Code association]]&amp;"_"&amp;Clef_répartition[[#This Row],[Nom association]]</f>
        <v>ORPC Yverdon_Organisation régionale de protection civile d'Yverdon</v>
      </c>
      <c r="E5229">
        <f>COUNTIFS(D$2:D5229,Clef_répartition[[#This Row],[Code_Nom]],J$2:J5229,Clef_répartition[[#This Row],[Année]])</f>
        <v>19</v>
      </c>
      <c r="F5229">
        <f>IF(Clef_répartition[[#This Row],[Code_Nom]]=D5228,F5228-1,(COUNTIFS(Clef_répartition[Code_Nom],Clef_répartition[[#This Row],[Code_Nom]],Clef_répartition[Année],Clef_répartition[[#This Row],[Année]])))</f>
        <v>55</v>
      </c>
      <c r="G5229" t="str">
        <f>Clef_répartition[[#This Row],[Code_Nom]]&amp;"_"&amp;Clef_répartition[[#This Row],[Nombre]]&amp;"_"&amp;Clef_répartition[[#This Row],[Année]]</f>
        <v>ORPC Yverdon_Organisation régionale de protection civile d'Yverdon_19_2018</v>
      </c>
      <c r="H5229">
        <v>5554</v>
      </c>
      <c r="I5229" t="s">
        <v>71</v>
      </c>
      <c r="J5229">
        <v>2018</v>
      </c>
      <c r="K5229">
        <v>1.0807000000000001E-2</v>
      </c>
    </row>
    <row r="5230" spans="1:11" x14ac:dyDescent="0.25">
      <c r="A5230" t="s">
        <v>722</v>
      </c>
      <c r="B5230" t="s">
        <v>703</v>
      </c>
      <c r="C5230" t="s">
        <v>704</v>
      </c>
      <c r="D5230" t="str">
        <f>Clef_répartition[[#This Row],[Code association]]&amp;"_"&amp;Clef_répartition[[#This Row],[Nom association]]</f>
        <v>ORPC Yverdon_Organisation régionale de protection civile d'Yverdon</v>
      </c>
      <c r="E5230">
        <f>COUNTIFS(D$2:D5230,Clef_répartition[[#This Row],[Code_Nom]],J$2:J5230,Clef_répartition[[#This Row],[Année]])</f>
        <v>20</v>
      </c>
      <c r="F5230">
        <f>IF(Clef_répartition[[#This Row],[Code_Nom]]=D5229,F5229-1,(COUNTIFS(Clef_répartition[Code_Nom],Clef_répartition[[#This Row],[Code_Nom]],Clef_répartition[Année],Clef_répartition[[#This Row],[Année]])))</f>
        <v>54</v>
      </c>
      <c r="G5230" t="str">
        <f>Clef_répartition[[#This Row],[Code_Nom]]&amp;"_"&amp;Clef_répartition[[#This Row],[Nombre]]&amp;"_"&amp;Clef_répartition[[#This Row],[Année]]</f>
        <v>ORPC Yverdon_Organisation régionale de protection civile d'Yverdon_20_2018</v>
      </c>
      <c r="H5230">
        <v>5555</v>
      </c>
      <c r="I5230" t="s">
        <v>75</v>
      </c>
      <c r="J5230">
        <v>2018</v>
      </c>
      <c r="K5230">
        <v>4.3550000000000004E-3</v>
      </c>
    </row>
    <row r="5231" spans="1:11" x14ac:dyDescent="0.25">
      <c r="A5231" t="s">
        <v>722</v>
      </c>
      <c r="B5231" t="s">
        <v>703</v>
      </c>
      <c r="C5231" t="s">
        <v>704</v>
      </c>
      <c r="D5231" t="str">
        <f>Clef_répartition[[#This Row],[Code association]]&amp;"_"&amp;Clef_répartition[[#This Row],[Nom association]]</f>
        <v>ORPC Yverdon_Organisation régionale de protection civile d'Yverdon</v>
      </c>
      <c r="E5231">
        <f>COUNTIFS(D$2:D5231,Clef_répartition[[#This Row],[Code_Nom]],J$2:J5231,Clef_répartition[[#This Row],[Année]])</f>
        <v>21</v>
      </c>
      <c r="F5231">
        <f>IF(Clef_répartition[[#This Row],[Code_Nom]]=D5230,F5230-1,(COUNTIFS(Clef_répartition[Code_Nom],Clef_répartition[[#This Row],[Code_Nom]],Clef_répartition[Année],Clef_répartition[[#This Row],[Année]])))</f>
        <v>53</v>
      </c>
      <c r="G5231" t="str">
        <f>Clef_répartition[[#This Row],[Code_Nom]]&amp;"_"&amp;Clef_répartition[[#This Row],[Nombre]]&amp;"_"&amp;Clef_répartition[[#This Row],[Année]]</f>
        <v>ORPC Yverdon_Organisation régionale de protection civile d'Yverdon_21_2018</v>
      </c>
      <c r="H5231">
        <v>5910</v>
      </c>
      <c r="I5231" t="s">
        <v>83</v>
      </c>
      <c r="J5231">
        <v>2018</v>
      </c>
      <c r="K5231">
        <v>4.1809999999999998E-3</v>
      </c>
    </row>
    <row r="5232" spans="1:11" x14ac:dyDescent="0.25">
      <c r="A5232" t="s">
        <v>722</v>
      </c>
      <c r="B5232" t="s">
        <v>703</v>
      </c>
      <c r="C5232" t="s">
        <v>704</v>
      </c>
      <c r="D5232" t="str">
        <f>Clef_répartition[[#This Row],[Code association]]&amp;"_"&amp;Clef_répartition[[#This Row],[Nom association]]</f>
        <v>ORPC Yverdon_Organisation régionale de protection civile d'Yverdon</v>
      </c>
      <c r="E5232">
        <f>COUNTIFS(D$2:D5232,Clef_répartition[[#This Row],[Code_Nom]],J$2:J5232,Clef_répartition[[#This Row],[Année]])</f>
        <v>22</v>
      </c>
      <c r="F5232">
        <f>IF(Clef_répartition[[#This Row],[Code_Nom]]=D5231,F5231-1,(COUNTIFS(Clef_répartition[Code_Nom],Clef_répartition[[#This Row],[Code_Nom]],Clef_répartition[Année],Clef_répartition[[#This Row],[Année]])))</f>
        <v>52</v>
      </c>
      <c r="G5232" t="str">
        <f>Clef_répartition[[#This Row],[Code_Nom]]&amp;"_"&amp;Clef_répartition[[#This Row],[Nombre]]&amp;"_"&amp;Clef_répartition[[#This Row],[Année]]</f>
        <v>ORPC Yverdon_Organisation régionale de protection civile d'Yverdon_22_2018</v>
      </c>
      <c r="H5232">
        <v>5752</v>
      </c>
      <c r="I5232" t="s">
        <v>84</v>
      </c>
      <c r="J5232">
        <v>2018</v>
      </c>
      <c r="K5232">
        <v>4.3880000000000004E-3</v>
      </c>
    </row>
    <row r="5233" spans="1:11" x14ac:dyDescent="0.25">
      <c r="A5233" t="s">
        <v>722</v>
      </c>
      <c r="B5233" t="s">
        <v>703</v>
      </c>
      <c r="C5233" t="s">
        <v>704</v>
      </c>
      <c r="D5233" t="str">
        <f>Clef_répartition[[#This Row],[Code association]]&amp;"_"&amp;Clef_répartition[[#This Row],[Nom association]]</f>
        <v>ORPC Yverdon_Organisation régionale de protection civile d'Yverdon</v>
      </c>
      <c r="E5233">
        <f>COUNTIFS(D$2:D5233,Clef_répartition[[#This Row],[Code_Nom]],J$2:J5233,Clef_répartition[[#This Row],[Année]])</f>
        <v>23</v>
      </c>
      <c r="F5233">
        <f>IF(Clef_répartition[[#This Row],[Code_Nom]]=D5232,F5232-1,(COUNTIFS(Clef_répartition[Code_Nom],Clef_répartition[[#This Row],[Code_Nom]],Clef_répartition[Année],Clef_répartition[[#This Row],[Année]])))</f>
        <v>51</v>
      </c>
      <c r="G5233" t="str">
        <f>Clef_répartition[[#This Row],[Code_Nom]]&amp;"_"&amp;Clef_répartition[[#This Row],[Nombre]]&amp;"_"&amp;Clef_répartition[[#This Row],[Année]]</f>
        <v>ORPC Yverdon_Organisation régionale de protection civile d'Yverdon_23_2018</v>
      </c>
      <c r="H5233">
        <v>5911</v>
      </c>
      <c r="I5233" t="s">
        <v>86</v>
      </c>
      <c r="J5233">
        <v>2018</v>
      </c>
      <c r="K5233">
        <v>2.6389999999999999E-3</v>
      </c>
    </row>
    <row r="5234" spans="1:11" x14ac:dyDescent="0.25">
      <c r="A5234" t="s">
        <v>722</v>
      </c>
      <c r="B5234" t="s">
        <v>703</v>
      </c>
      <c r="C5234" t="s">
        <v>704</v>
      </c>
      <c r="D5234" t="str">
        <f>Clef_répartition[[#This Row],[Code association]]&amp;"_"&amp;Clef_répartition[[#This Row],[Nom association]]</f>
        <v>ORPC Yverdon_Organisation régionale de protection civile d'Yverdon</v>
      </c>
      <c r="E5234">
        <f>COUNTIFS(D$2:D5234,Clef_répartition[[#This Row],[Code_Nom]],J$2:J5234,Clef_répartition[[#This Row],[Année]])</f>
        <v>24</v>
      </c>
      <c r="F5234">
        <f>IF(Clef_répartition[[#This Row],[Code_Nom]]=D5233,F5233-1,(COUNTIFS(Clef_répartition[Code_Nom],Clef_répartition[[#This Row],[Code_Nom]],Clef_répartition[Année],Clef_répartition[[#This Row],[Année]])))</f>
        <v>50</v>
      </c>
      <c r="G5234" t="str">
        <f>Clef_répartition[[#This Row],[Code_Nom]]&amp;"_"&amp;Clef_répartition[[#This Row],[Nombre]]&amp;"_"&amp;Clef_répartition[[#This Row],[Année]]</f>
        <v>ORPC Yverdon_Organisation régionale de protection civile d'Yverdon_24_2018</v>
      </c>
      <c r="H5234">
        <v>5912</v>
      </c>
      <c r="I5234" t="s">
        <v>91</v>
      </c>
      <c r="J5234">
        <v>2018</v>
      </c>
      <c r="K5234">
        <v>1.531E-3</v>
      </c>
    </row>
    <row r="5235" spans="1:11" x14ac:dyDescent="0.25">
      <c r="A5235" t="s">
        <v>722</v>
      </c>
      <c r="B5235" t="s">
        <v>703</v>
      </c>
      <c r="C5235" t="s">
        <v>704</v>
      </c>
      <c r="D5235" t="str">
        <f>Clef_répartition[[#This Row],[Code association]]&amp;"_"&amp;Clef_répartition[[#This Row],[Nom association]]</f>
        <v>ORPC Yverdon_Organisation régionale de protection civile d'Yverdon</v>
      </c>
      <c r="E5235">
        <f>COUNTIFS(D$2:D5235,Clef_répartition[[#This Row],[Code_Nom]],J$2:J5235,Clef_répartition[[#This Row],[Année]])</f>
        <v>25</v>
      </c>
      <c r="F5235">
        <f>IF(Clef_répartition[[#This Row],[Code_Nom]]=D5234,F5234-1,(COUNTIFS(Clef_répartition[Code_Nom],Clef_répartition[[#This Row],[Code_Nom]],Clef_répartition[Année],Clef_répartition[[#This Row],[Année]])))</f>
        <v>49</v>
      </c>
      <c r="G5235" t="str">
        <f>Clef_répartition[[#This Row],[Code_Nom]]&amp;"_"&amp;Clef_répartition[[#This Row],[Nombre]]&amp;"_"&amp;Clef_répartition[[#This Row],[Année]]</f>
        <v>ORPC Yverdon_Organisation régionale de protection civile d'Yverdon_25_2018</v>
      </c>
      <c r="H5235">
        <v>5913</v>
      </c>
      <c r="I5235" t="s">
        <v>96</v>
      </c>
      <c r="J5235">
        <v>2018</v>
      </c>
      <c r="K5235">
        <v>8.7869999999999997E-3</v>
      </c>
    </row>
    <row r="5236" spans="1:11" x14ac:dyDescent="0.25">
      <c r="A5236" t="s">
        <v>722</v>
      </c>
      <c r="B5236" t="s">
        <v>703</v>
      </c>
      <c r="C5236" t="s">
        <v>704</v>
      </c>
      <c r="D5236" t="str">
        <f>Clef_répartition[[#This Row],[Code association]]&amp;"_"&amp;Clef_répartition[[#This Row],[Nom association]]</f>
        <v>ORPC Yverdon_Organisation régionale de protection civile d'Yverdon</v>
      </c>
      <c r="E5236">
        <f>COUNTIFS(D$2:D5236,Clef_répartition[[#This Row],[Code_Nom]],J$2:J5236,Clef_répartition[[#This Row],[Année]])</f>
        <v>26</v>
      </c>
      <c r="F5236">
        <f>IF(Clef_répartition[[#This Row],[Code_Nom]]=D5235,F5235-1,(COUNTIFS(Clef_répartition[Code_Nom],Clef_répartition[[#This Row],[Code_Nom]],Clef_répartition[Année],Clef_répartition[[#This Row],[Année]])))</f>
        <v>48</v>
      </c>
      <c r="G5236" t="str">
        <f>Clef_répartition[[#This Row],[Code_Nom]]&amp;"_"&amp;Clef_répartition[[#This Row],[Nombre]]&amp;"_"&amp;Clef_répartition[[#This Row],[Année]]</f>
        <v>ORPC Yverdon_Organisation régionale de protection civile d'Yverdon_26_2018</v>
      </c>
      <c r="H5236">
        <v>5914</v>
      </c>
      <c r="I5236" t="s">
        <v>105</v>
      </c>
      <c r="J5236">
        <v>2018</v>
      </c>
      <c r="K5236">
        <v>3.9100000000000003E-3</v>
      </c>
    </row>
    <row r="5237" spans="1:11" x14ac:dyDescent="0.25">
      <c r="A5237" t="s">
        <v>722</v>
      </c>
      <c r="B5237" t="s">
        <v>703</v>
      </c>
      <c r="C5237" t="s">
        <v>704</v>
      </c>
      <c r="D5237" t="str">
        <f>Clef_répartition[[#This Row],[Code association]]&amp;"_"&amp;Clef_répartition[[#This Row],[Nom association]]</f>
        <v>ORPC Yverdon_Organisation régionale de protection civile d'Yverdon</v>
      </c>
      <c r="E5237">
        <f>COUNTIFS(D$2:D5237,Clef_répartition[[#This Row],[Code_Nom]],J$2:J5237,Clef_répartition[[#This Row],[Année]])</f>
        <v>27</v>
      </c>
      <c r="F5237">
        <f>IF(Clef_répartition[[#This Row],[Code_Nom]]=D5236,F5236-1,(COUNTIFS(Clef_répartition[Code_Nom],Clef_répartition[[#This Row],[Code_Nom]],Clef_répartition[Année],Clef_répartition[[#This Row],[Année]])))</f>
        <v>47</v>
      </c>
      <c r="G5237" t="str">
        <f>Clef_répartition[[#This Row],[Code_Nom]]&amp;"_"&amp;Clef_répartition[[#This Row],[Nombre]]&amp;"_"&amp;Clef_répartition[[#This Row],[Année]]</f>
        <v>ORPC Yverdon_Organisation régionale de protection civile d'Yverdon_27_2018</v>
      </c>
      <c r="H5237">
        <v>5556</v>
      </c>
      <c r="I5237" t="s">
        <v>115</v>
      </c>
      <c r="J5237">
        <v>2018</v>
      </c>
      <c r="K5237">
        <v>4.8549999999999999E-3</v>
      </c>
    </row>
    <row r="5238" spans="1:11" x14ac:dyDescent="0.25">
      <c r="A5238" t="s">
        <v>722</v>
      </c>
      <c r="B5238" t="s">
        <v>703</v>
      </c>
      <c r="C5238" t="s">
        <v>704</v>
      </c>
      <c r="D5238" t="str">
        <f>Clef_répartition[[#This Row],[Code association]]&amp;"_"&amp;Clef_répartition[[#This Row],[Nom association]]</f>
        <v>ORPC Yverdon_Organisation régionale de protection civile d'Yverdon</v>
      </c>
      <c r="E5238">
        <f>COUNTIFS(D$2:D5238,Clef_répartition[[#This Row],[Code_Nom]],J$2:J5238,Clef_répartition[[#This Row],[Année]])</f>
        <v>28</v>
      </c>
      <c r="F5238">
        <f>IF(Clef_répartition[[#This Row],[Code_Nom]]=D5237,F5237-1,(COUNTIFS(Clef_répartition[Code_Nom],Clef_répartition[[#This Row],[Code_Nom]],Clef_répartition[Année],Clef_répartition[[#This Row],[Année]])))</f>
        <v>46</v>
      </c>
      <c r="G5238" t="str">
        <f>Clef_répartition[[#This Row],[Code_Nom]]&amp;"_"&amp;Clef_répartition[[#This Row],[Nombre]]&amp;"_"&amp;Clef_répartition[[#This Row],[Année]]</f>
        <v>ORPC Yverdon_Organisation régionale de protection civile d'Yverdon_28_2018</v>
      </c>
      <c r="H5238">
        <v>5557</v>
      </c>
      <c r="I5238" t="s">
        <v>116</v>
      </c>
      <c r="J5238">
        <v>2018</v>
      </c>
      <c r="K5238">
        <v>2.3679999999999999E-3</v>
      </c>
    </row>
    <row r="5239" spans="1:11" x14ac:dyDescent="0.25">
      <c r="A5239" t="s">
        <v>722</v>
      </c>
      <c r="B5239" t="s">
        <v>703</v>
      </c>
      <c r="C5239" t="s">
        <v>704</v>
      </c>
      <c r="D5239" t="str">
        <f>Clef_répartition[[#This Row],[Code association]]&amp;"_"&amp;Clef_répartition[[#This Row],[Nom association]]</f>
        <v>ORPC Yverdon_Organisation régionale de protection civile d'Yverdon</v>
      </c>
      <c r="E5239">
        <f>COUNTIFS(D$2:D5239,Clef_répartition[[#This Row],[Code_Nom]],J$2:J5239,Clef_répartition[[#This Row],[Année]])</f>
        <v>29</v>
      </c>
      <c r="F5239">
        <f>IF(Clef_répartition[[#This Row],[Code_Nom]]=D5238,F5238-1,(COUNTIFS(Clef_répartition[Code_Nom],Clef_répartition[[#This Row],[Code_Nom]],Clef_répartition[Année],Clef_répartition[[#This Row],[Année]])))</f>
        <v>45</v>
      </c>
      <c r="G5239" t="str">
        <f>Clef_répartition[[#This Row],[Code_Nom]]&amp;"_"&amp;Clef_répartition[[#This Row],[Nombre]]&amp;"_"&amp;Clef_répartition[[#This Row],[Année]]</f>
        <v>ORPC Yverdon_Organisation régionale de protection civile d'Yverdon_29_2018</v>
      </c>
      <c r="H5239">
        <v>5559</v>
      </c>
      <c r="I5239" t="s">
        <v>121</v>
      </c>
      <c r="J5239">
        <v>2018</v>
      </c>
      <c r="K5239">
        <v>4.4749999999999998E-3</v>
      </c>
    </row>
    <row r="5240" spans="1:11" x14ac:dyDescent="0.25">
      <c r="A5240" t="s">
        <v>722</v>
      </c>
      <c r="B5240" t="s">
        <v>703</v>
      </c>
      <c r="C5240" t="s">
        <v>704</v>
      </c>
      <c r="D5240" t="str">
        <f>Clef_répartition[[#This Row],[Code association]]&amp;"_"&amp;Clef_répartition[[#This Row],[Nom association]]</f>
        <v>ORPC Yverdon_Organisation régionale de protection civile d'Yverdon</v>
      </c>
      <c r="E5240">
        <f>COUNTIFS(D$2:D5240,Clef_répartition[[#This Row],[Code_Nom]],J$2:J5240,Clef_répartition[[#This Row],[Année]])</f>
        <v>30</v>
      </c>
      <c r="F5240">
        <f>IF(Clef_répartition[[#This Row],[Code_Nom]]=D5239,F5239-1,(COUNTIFS(Clef_répartition[Code_Nom],Clef_répartition[[#This Row],[Code_Nom]],Clef_répartition[Année],Clef_répartition[[#This Row],[Année]])))</f>
        <v>44</v>
      </c>
      <c r="G5240" t="str">
        <f>Clef_répartition[[#This Row],[Code_Nom]]&amp;"_"&amp;Clef_répartition[[#This Row],[Nombre]]&amp;"_"&amp;Clef_répartition[[#This Row],[Année]]</f>
        <v>ORPC Yverdon_Organisation régionale de protection civile d'Yverdon_30_2018</v>
      </c>
      <c r="H5240">
        <v>5560</v>
      </c>
      <c r="I5240" t="s">
        <v>131</v>
      </c>
      <c r="J5240">
        <v>2018</v>
      </c>
      <c r="K5240">
        <v>2.5850000000000001E-3</v>
      </c>
    </row>
    <row r="5241" spans="1:11" x14ac:dyDescent="0.25">
      <c r="A5241" t="s">
        <v>722</v>
      </c>
      <c r="B5241" t="s">
        <v>703</v>
      </c>
      <c r="C5241" t="s">
        <v>704</v>
      </c>
      <c r="D5241" t="str">
        <f>Clef_répartition[[#This Row],[Code association]]&amp;"_"&amp;Clef_répartition[[#This Row],[Nom association]]</f>
        <v>ORPC Yverdon_Organisation régionale de protection civile d'Yverdon</v>
      </c>
      <c r="E5241">
        <f>COUNTIFS(D$2:D5241,Clef_répartition[[#This Row],[Code_Nom]],J$2:J5241,Clef_répartition[[#This Row],[Année]])</f>
        <v>31</v>
      </c>
      <c r="F5241">
        <f>IF(Clef_répartition[[#This Row],[Code_Nom]]=D5240,F5240-1,(COUNTIFS(Clef_répartition[Code_Nom],Clef_répartition[[#This Row],[Code_Nom]],Clef_répartition[Année],Clef_répartition[[#This Row],[Année]])))</f>
        <v>43</v>
      </c>
      <c r="G5241" t="str">
        <f>Clef_répartition[[#This Row],[Code_Nom]]&amp;"_"&amp;Clef_répartition[[#This Row],[Nombre]]&amp;"_"&amp;Clef_répartition[[#This Row],[Année]]</f>
        <v>ORPC Yverdon_Organisation régionale de protection civile d'Yverdon_31_2018</v>
      </c>
      <c r="H5241">
        <v>5561</v>
      </c>
      <c r="I5241" t="s">
        <v>132</v>
      </c>
      <c r="J5241">
        <v>2018</v>
      </c>
      <c r="K5241">
        <v>3.6492999999999998E-2</v>
      </c>
    </row>
    <row r="5242" spans="1:11" x14ac:dyDescent="0.25">
      <c r="A5242" t="s">
        <v>722</v>
      </c>
      <c r="B5242" t="s">
        <v>703</v>
      </c>
      <c r="C5242" t="s">
        <v>704</v>
      </c>
      <c r="D5242" t="str">
        <f>Clef_répartition[[#This Row],[Code association]]&amp;"_"&amp;Clef_répartition[[#This Row],[Nom association]]</f>
        <v>ORPC Yverdon_Organisation régionale de protection civile d'Yverdon</v>
      </c>
      <c r="E5242">
        <f>COUNTIFS(D$2:D5242,Clef_répartition[[#This Row],[Code_Nom]],J$2:J5242,Clef_répartition[[#This Row],[Année]])</f>
        <v>32</v>
      </c>
      <c r="F5242">
        <f>IF(Clef_répartition[[#This Row],[Code_Nom]]=D5241,F5241-1,(COUNTIFS(Clef_répartition[Code_Nom],Clef_répartition[[#This Row],[Code_Nom]],Clef_répartition[Année],Clef_répartition[[#This Row],[Année]])))</f>
        <v>42</v>
      </c>
      <c r="G5242" t="str">
        <f>Clef_répartition[[#This Row],[Code_Nom]]&amp;"_"&amp;Clef_répartition[[#This Row],[Nombre]]&amp;"_"&amp;Clef_répartition[[#This Row],[Année]]</f>
        <v>ORPC Yverdon_Organisation régionale de protection civile d'Yverdon_32_2018</v>
      </c>
      <c r="H5242">
        <v>5754</v>
      </c>
      <c r="I5242" t="s">
        <v>142</v>
      </c>
      <c r="J5242">
        <v>2018</v>
      </c>
      <c r="K5242">
        <v>3.3449999999999999E-3</v>
      </c>
    </row>
    <row r="5243" spans="1:11" x14ac:dyDescent="0.25">
      <c r="A5243" t="s">
        <v>722</v>
      </c>
      <c r="B5243" t="s">
        <v>703</v>
      </c>
      <c r="C5243" t="s">
        <v>704</v>
      </c>
      <c r="D5243" t="str">
        <f>Clef_répartition[[#This Row],[Code association]]&amp;"_"&amp;Clef_répartition[[#This Row],[Nom association]]</f>
        <v>ORPC Yverdon_Organisation régionale de protection civile d'Yverdon</v>
      </c>
      <c r="E5243">
        <f>COUNTIFS(D$2:D5243,Clef_répartition[[#This Row],[Code_Nom]],J$2:J5243,Clef_répartition[[#This Row],[Année]])</f>
        <v>33</v>
      </c>
      <c r="F5243">
        <f>IF(Clef_répartition[[#This Row],[Code_Nom]]=D5242,F5242-1,(COUNTIFS(Clef_répartition[Code_Nom],Clef_répartition[[#This Row],[Code_Nom]],Clef_répartition[Année],Clef_répartition[[#This Row],[Année]])))</f>
        <v>41</v>
      </c>
      <c r="G5243" t="str">
        <f>Clef_répartition[[#This Row],[Code_Nom]]&amp;"_"&amp;Clef_répartition[[#This Row],[Nombre]]&amp;"_"&amp;Clef_répartition[[#This Row],[Année]]</f>
        <v>ORPC Yverdon_Organisation régionale de protection civile d'Yverdon_33_2018</v>
      </c>
      <c r="H5243">
        <v>5758</v>
      </c>
      <c r="I5243" t="s">
        <v>147</v>
      </c>
      <c r="J5243">
        <v>2018</v>
      </c>
      <c r="K5243">
        <v>1.792E-3</v>
      </c>
    </row>
    <row r="5244" spans="1:11" x14ac:dyDescent="0.25">
      <c r="A5244" t="s">
        <v>722</v>
      </c>
      <c r="B5244" t="s">
        <v>703</v>
      </c>
      <c r="C5244" t="s">
        <v>704</v>
      </c>
      <c r="D5244" t="str">
        <f>Clef_répartition[[#This Row],[Code association]]&amp;"_"&amp;Clef_répartition[[#This Row],[Nom association]]</f>
        <v>ORPC Yverdon_Organisation régionale de protection civile d'Yverdon</v>
      </c>
      <c r="E5244">
        <f>COUNTIFS(D$2:D5244,Clef_répartition[[#This Row],[Code_Nom]],J$2:J5244,Clef_répartition[[#This Row],[Année]])</f>
        <v>34</v>
      </c>
      <c r="F5244">
        <f>IF(Clef_répartition[[#This Row],[Code_Nom]]=D5243,F5243-1,(COUNTIFS(Clef_répartition[Code_Nom],Clef_répartition[[#This Row],[Code_Nom]],Clef_répartition[Année],Clef_répartition[[#This Row],[Année]])))</f>
        <v>40</v>
      </c>
      <c r="G5244" t="str">
        <f>Clef_répartition[[#This Row],[Code_Nom]]&amp;"_"&amp;Clef_répartition[[#This Row],[Nombre]]&amp;"_"&amp;Clef_répartition[[#This Row],[Année]]</f>
        <v>ORPC Yverdon_Organisation régionale de protection civile d'Yverdon_34_2018</v>
      </c>
      <c r="H5244">
        <v>5871</v>
      </c>
      <c r="I5244" t="s">
        <v>143</v>
      </c>
      <c r="J5244">
        <v>2018</v>
      </c>
      <c r="K5244">
        <v>1.6084999999999999E-2</v>
      </c>
    </row>
    <row r="5245" spans="1:11" x14ac:dyDescent="0.25">
      <c r="A5245" t="s">
        <v>722</v>
      </c>
      <c r="B5245" t="s">
        <v>703</v>
      </c>
      <c r="C5245" t="s">
        <v>704</v>
      </c>
      <c r="D5245" t="str">
        <f>Clef_répartition[[#This Row],[Code association]]&amp;"_"&amp;Clef_répartition[[#This Row],[Nom association]]</f>
        <v>ORPC Yverdon_Organisation régionale de protection civile d'Yverdon</v>
      </c>
      <c r="E5245">
        <f>COUNTIFS(D$2:D5245,Clef_répartition[[#This Row],[Code_Nom]],J$2:J5245,Clef_répartition[[#This Row],[Année]])</f>
        <v>35</v>
      </c>
      <c r="F5245">
        <f>IF(Clef_répartition[[#This Row],[Code_Nom]]=D5244,F5244-1,(COUNTIFS(Clef_répartition[Code_Nom],Clef_répartition[[#This Row],[Code_Nom]],Clef_répartition[Année],Clef_répartition[[#This Row],[Année]])))</f>
        <v>39</v>
      </c>
      <c r="G5245" t="str">
        <f>Clef_répartition[[#This Row],[Code_Nom]]&amp;"_"&amp;Clef_répartition[[#This Row],[Nombre]]&amp;"_"&amp;Clef_répartition[[#This Row],[Année]]</f>
        <v>ORPC Yverdon_Organisation régionale de protection civile d'Yverdon_35_2018</v>
      </c>
      <c r="H5245">
        <v>5741</v>
      </c>
      <c r="I5245" t="s">
        <v>144</v>
      </c>
      <c r="J5245">
        <v>2018</v>
      </c>
      <c r="K5245">
        <v>2.6940000000000002E-3</v>
      </c>
    </row>
    <row r="5246" spans="1:11" x14ac:dyDescent="0.25">
      <c r="A5246" t="s">
        <v>722</v>
      </c>
      <c r="B5246" t="s">
        <v>703</v>
      </c>
      <c r="C5246" t="s">
        <v>704</v>
      </c>
      <c r="D5246" t="str">
        <f>Clef_répartition[[#This Row],[Code association]]&amp;"_"&amp;Clef_répartition[[#This Row],[Nom association]]</f>
        <v>ORPC Yverdon_Organisation régionale de protection civile d'Yverdon</v>
      </c>
      <c r="E5246">
        <f>COUNTIFS(D$2:D5246,Clef_répartition[[#This Row],[Code_Nom]],J$2:J5246,Clef_répartition[[#This Row],[Année]])</f>
        <v>36</v>
      </c>
      <c r="F5246">
        <f>IF(Clef_répartition[[#This Row],[Code_Nom]]=D5245,F5245-1,(COUNTIFS(Clef_répartition[Code_Nom],Clef_répartition[[#This Row],[Code_Nom]],Clef_répartition[Année],Clef_répartition[[#This Row],[Année]])))</f>
        <v>38</v>
      </c>
      <c r="G5246" t="str">
        <f>Clef_répartition[[#This Row],[Code_Nom]]&amp;"_"&amp;Clef_répartition[[#This Row],[Nombre]]&amp;"_"&amp;Clef_répartition[[#This Row],[Année]]</f>
        <v>ORPC Yverdon_Organisation régionale de protection civile d'Yverdon_36_2018</v>
      </c>
      <c r="H5246">
        <v>5872</v>
      </c>
      <c r="I5246" t="s">
        <v>154</v>
      </c>
      <c r="J5246">
        <v>2018</v>
      </c>
      <c r="K5246">
        <v>5.0014999999999997E-2</v>
      </c>
    </row>
    <row r="5247" spans="1:11" x14ac:dyDescent="0.25">
      <c r="A5247" t="s">
        <v>722</v>
      </c>
      <c r="B5247" t="s">
        <v>703</v>
      </c>
      <c r="C5247" t="s">
        <v>704</v>
      </c>
      <c r="D5247" t="str">
        <f>Clef_répartition[[#This Row],[Code association]]&amp;"_"&amp;Clef_répartition[[#This Row],[Nom association]]</f>
        <v>ORPC Yverdon_Organisation régionale de protection civile d'Yverdon</v>
      </c>
      <c r="E5247">
        <f>COUNTIFS(D$2:D5247,Clef_répartition[[#This Row],[Code_Nom]],J$2:J5247,Clef_répartition[[#This Row],[Année]])</f>
        <v>37</v>
      </c>
      <c r="F5247">
        <f>IF(Clef_répartition[[#This Row],[Code_Nom]]=D5246,F5246-1,(COUNTIFS(Clef_répartition[Code_Nom],Clef_répartition[[#This Row],[Code_Nom]],Clef_répartition[Année],Clef_répartition[[#This Row],[Année]])))</f>
        <v>37</v>
      </c>
      <c r="G5247" t="str">
        <f>Clef_répartition[[#This Row],[Code_Nom]]&amp;"_"&amp;Clef_répartition[[#This Row],[Nombre]]&amp;"_"&amp;Clef_répartition[[#This Row],[Année]]</f>
        <v>ORPC Yverdon_Organisation régionale de protection civile d'Yverdon_37_2018</v>
      </c>
      <c r="H5247">
        <v>5873</v>
      </c>
      <c r="I5247" t="s">
        <v>155</v>
      </c>
      <c r="J5247">
        <v>2018</v>
      </c>
      <c r="K5247">
        <v>9.5029999999999993E-3</v>
      </c>
    </row>
    <row r="5248" spans="1:11" x14ac:dyDescent="0.25">
      <c r="A5248" t="s">
        <v>722</v>
      </c>
      <c r="B5248" t="s">
        <v>703</v>
      </c>
      <c r="C5248" t="s">
        <v>704</v>
      </c>
      <c r="D5248" t="str">
        <f>Clef_répartition[[#This Row],[Code association]]&amp;"_"&amp;Clef_répartition[[#This Row],[Nom association]]</f>
        <v>ORPC Yverdon_Organisation régionale de protection civile d'Yverdon</v>
      </c>
      <c r="E5248">
        <f>COUNTIFS(D$2:D5248,Clef_répartition[[#This Row],[Code_Nom]],J$2:J5248,Clef_répartition[[#This Row],[Année]])</f>
        <v>38</v>
      </c>
      <c r="F5248">
        <f>IF(Clef_répartition[[#This Row],[Code_Nom]]=D5247,F5247-1,(COUNTIFS(Clef_répartition[Code_Nom],Clef_répartition[[#This Row],[Code_Nom]],Clef_répartition[Année],Clef_répartition[[#This Row],[Année]])))</f>
        <v>36</v>
      </c>
      <c r="G5248" t="str">
        <f>Clef_répartition[[#This Row],[Code_Nom]]&amp;"_"&amp;Clef_répartition[[#This Row],[Nombre]]&amp;"_"&amp;Clef_répartition[[#This Row],[Année]]</f>
        <v>ORPC Yverdon_Organisation régionale de protection civile d'Yverdon_38_2018</v>
      </c>
      <c r="H5248">
        <v>5750</v>
      </c>
      <c r="I5248" t="s">
        <v>158</v>
      </c>
      <c r="J5248">
        <v>2018</v>
      </c>
      <c r="K5248">
        <v>2.0089999999999999E-3</v>
      </c>
    </row>
    <row r="5249" spans="1:11" x14ac:dyDescent="0.25">
      <c r="A5249" t="s">
        <v>722</v>
      </c>
      <c r="B5249" t="s">
        <v>703</v>
      </c>
      <c r="C5249" t="s">
        <v>704</v>
      </c>
      <c r="D5249" t="str">
        <f>Clef_répartition[[#This Row],[Code association]]&amp;"_"&amp;Clef_répartition[[#This Row],[Nom association]]</f>
        <v>ORPC Yverdon_Organisation régionale de protection civile d'Yverdon</v>
      </c>
      <c r="E5249">
        <f>COUNTIFS(D$2:D5249,Clef_répartition[[#This Row],[Code_Nom]],J$2:J5249,Clef_répartition[[#This Row],[Année]])</f>
        <v>39</v>
      </c>
      <c r="F5249">
        <f>IF(Clef_répartition[[#This Row],[Code_Nom]]=D5248,F5248-1,(COUNTIFS(Clef_répartition[Code_Nom],Clef_répartition[[#This Row],[Code_Nom]],Clef_répartition[Année],Clef_répartition[[#This Row],[Année]])))</f>
        <v>35</v>
      </c>
      <c r="G5249" t="str">
        <f>Clef_répartition[[#This Row],[Code_Nom]]&amp;"_"&amp;Clef_répartition[[#This Row],[Nombre]]&amp;"_"&amp;Clef_répartition[[#This Row],[Année]]</f>
        <v>ORPC Yverdon_Organisation régionale de protection civile d'Yverdon_39_2018</v>
      </c>
      <c r="H5249">
        <v>5755</v>
      </c>
      <c r="I5249" t="s">
        <v>160</v>
      </c>
      <c r="J5249">
        <v>2018</v>
      </c>
      <c r="K5249">
        <v>4.5830000000000003E-3</v>
      </c>
    </row>
    <row r="5250" spans="1:11" x14ac:dyDescent="0.25">
      <c r="A5250" t="s">
        <v>722</v>
      </c>
      <c r="B5250" t="s">
        <v>703</v>
      </c>
      <c r="C5250" t="s">
        <v>704</v>
      </c>
      <c r="D5250" t="str">
        <f>Clef_répartition[[#This Row],[Code association]]&amp;"_"&amp;Clef_répartition[[#This Row],[Nom association]]</f>
        <v>ORPC Yverdon_Organisation régionale de protection civile d'Yverdon</v>
      </c>
      <c r="E5250">
        <f>COUNTIFS(D$2:D5250,Clef_répartition[[#This Row],[Code_Nom]],J$2:J5250,Clef_répartition[[#This Row],[Année]])</f>
        <v>40</v>
      </c>
      <c r="F5250">
        <f>IF(Clef_répartition[[#This Row],[Code_Nom]]=D5249,F5249-1,(COUNTIFS(Clef_répartition[Code_Nom],Clef_répartition[[#This Row],[Code_Nom]],Clef_répartition[Année],Clef_répartition[[#This Row],[Année]])))</f>
        <v>34</v>
      </c>
      <c r="G5250" t="str">
        <f>Clef_répartition[[#This Row],[Code_Nom]]&amp;"_"&amp;Clef_répartition[[#This Row],[Nombre]]&amp;"_"&amp;Clef_répartition[[#This Row],[Année]]</f>
        <v>ORPC Yverdon_Organisation régionale de protection civile d'Yverdon_40_2018</v>
      </c>
      <c r="H5250">
        <v>5919</v>
      </c>
      <c r="I5250" t="s">
        <v>172</v>
      </c>
      <c r="J5250">
        <v>2018</v>
      </c>
      <c r="K5250">
        <v>6.6360000000000004E-3</v>
      </c>
    </row>
    <row r="5251" spans="1:11" x14ac:dyDescent="0.25">
      <c r="A5251" t="s">
        <v>722</v>
      </c>
      <c r="B5251" t="s">
        <v>703</v>
      </c>
      <c r="C5251" t="s">
        <v>704</v>
      </c>
      <c r="D5251" t="str">
        <f>Clef_répartition[[#This Row],[Code association]]&amp;"_"&amp;Clef_répartition[[#This Row],[Nom association]]</f>
        <v>ORPC Yverdon_Organisation régionale de protection civile d'Yverdon</v>
      </c>
      <c r="E5251">
        <f>COUNTIFS(D$2:D5251,Clef_répartition[[#This Row],[Code_Nom]],J$2:J5251,Clef_répartition[[#This Row],[Année]])</f>
        <v>41</v>
      </c>
      <c r="F5251">
        <f>IF(Clef_répartition[[#This Row],[Code_Nom]]=D5250,F5250-1,(COUNTIFS(Clef_répartition[Code_Nom],Clef_répartition[[#This Row],[Code_Nom]],Clef_répartition[Année],Clef_répartition[[#This Row],[Année]])))</f>
        <v>33</v>
      </c>
      <c r="G5251" t="str">
        <f>Clef_répartition[[#This Row],[Code_Nom]]&amp;"_"&amp;Clef_répartition[[#This Row],[Nombre]]&amp;"_"&amp;Clef_répartition[[#This Row],[Année]]</f>
        <v>ORPC Yverdon_Organisation régionale de protection civile d'Yverdon_41_2018</v>
      </c>
      <c r="H5251">
        <v>5562</v>
      </c>
      <c r="I5251" t="s">
        <v>173</v>
      </c>
      <c r="J5251">
        <v>2018</v>
      </c>
      <c r="K5251">
        <v>1.325E-3</v>
      </c>
    </row>
    <row r="5252" spans="1:11" x14ac:dyDescent="0.25">
      <c r="A5252" t="s">
        <v>722</v>
      </c>
      <c r="B5252" t="s">
        <v>703</v>
      </c>
      <c r="C5252" t="s">
        <v>704</v>
      </c>
      <c r="D5252" t="str">
        <f>Clef_répartition[[#This Row],[Code association]]&amp;"_"&amp;Clef_répartition[[#This Row],[Nom association]]</f>
        <v>ORPC Yverdon_Organisation régionale de protection civile d'Yverdon</v>
      </c>
      <c r="E5252">
        <f>COUNTIFS(D$2:D5252,Clef_répartition[[#This Row],[Code_Nom]],J$2:J5252,Clef_répartition[[#This Row],[Année]])</f>
        <v>42</v>
      </c>
      <c r="F5252">
        <f>IF(Clef_répartition[[#This Row],[Code_Nom]]=D5251,F5251-1,(COUNTIFS(Clef_répartition[Code_Nom],Clef_répartition[[#This Row],[Code_Nom]],Clef_répartition[Année],Clef_répartition[[#This Row],[Année]])))</f>
        <v>32</v>
      </c>
      <c r="G5252" t="str">
        <f>Clef_répartition[[#This Row],[Code_Nom]]&amp;"_"&amp;Clef_répartition[[#This Row],[Nombre]]&amp;"_"&amp;Clef_répartition[[#This Row],[Année]]</f>
        <v>ORPC Yverdon_Organisation régionale de protection civile d'Yverdon_42_2018</v>
      </c>
      <c r="H5252">
        <v>5921</v>
      </c>
      <c r="I5252" t="s">
        <v>180</v>
      </c>
      <c r="J5252">
        <v>2018</v>
      </c>
      <c r="K5252">
        <v>2.552E-3</v>
      </c>
    </row>
    <row r="5253" spans="1:11" x14ac:dyDescent="0.25">
      <c r="A5253" t="s">
        <v>722</v>
      </c>
      <c r="B5253" t="s">
        <v>703</v>
      </c>
      <c r="C5253" t="s">
        <v>704</v>
      </c>
      <c r="D5253" t="str">
        <f>Clef_répartition[[#This Row],[Code association]]&amp;"_"&amp;Clef_répartition[[#This Row],[Nom association]]</f>
        <v>ORPC Yverdon_Organisation régionale de protection civile d'Yverdon</v>
      </c>
      <c r="E5253">
        <f>COUNTIFS(D$2:D5253,Clef_répartition[[#This Row],[Code_Nom]],J$2:J5253,Clef_répartition[[#This Row],[Année]])</f>
        <v>43</v>
      </c>
      <c r="F5253">
        <f>IF(Clef_répartition[[#This Row],[Code_Nom]]=D5252,F5252-1,(COUNTIFS(Clef_répartition[Code_Nom],Clef_répartition[[#This Row],[Code_Nom]],Clef_répartition[Année],Clef_répartition[[#This Row],[Année]])))</f>
        <v>31</v>
      </c>
      <c r="G5253" t="str">
        <f>Clef_répartition[[#This Row],[Code_Nom]]&amp;"_"&amp;Clef_répartition[[#This Row],[Nombre]]&amp;"_"&amp;Clef_répartition[[#This Row],[Année]]</f>
        <v>ORPC Yverdon_Organisation régionale de protection civile d'Yverdon_43_2018</v>
      </c>
      <c r="H5253">
        <v>5922</v>
      </c>
      <c r="I5253" t="s">
        <v>183</v>
      </c>
      <c r="J5253">
        <v>2018</v>
      </c>
      <c r="K5253">
        <v>8.0149999999999996E-3</v>
      </c>
    </row>
    <row r="5254" spans="1:11" x14ac:dyDescent="0.25">
      <c r="A5254" t="s">
        <v>722</v>
      </c>
      <c r="B5254" t="s">
        <v>703</v>
      </c>
      <c r="C5254" t="s">
        <v>704</v>
      </c>
      <c r="D5254" t="str">
        <f>Clef_répartition[[#This Row],[Code association]]&amp;"_"&amp;Clef_répartition[[#This Row],[Nom association]]</f>
        <v>ORPC Yverdon_Organisation régionale de protection civile d'Yverdon</v>
      </c>
      <c r="E5254">
        <f>COUNTIFS(D$2:D5254,Clef_répartition[[#This Row],[Code_Nom]],J$2:J5254,Clef_répartition[[#This Row],[Année]])</f>
        <v>44</v>
      </c>
      <c r="F5254">
        <f>IF(Clef_répartition[[#This Row],[Code_Nom]]=D5253,F5253-1,(COUNTIFS(Clef_répartition[Code_Nom],Clef_répartition[[#This Row],[Code_Nom]],Clef_répartition[Année],Clef_répartition[[#This Row],[Année]])))</f>
        <v>30</v>
      </c>
      <c r="G5254" t="str">
        <f>Clef_répartition[[#This Row],[Code_Nom]]&amp;"_"&amp;Clef_répartition[[#This Row],[Nombre]]&amp;"_"&amp;Clef_répartition[[#This Row],[Année]]</f>
        <v>ORPC Yverdon_Organisation régionale de protection civile d'Yverdon_44_2018</v>
      </c>
      <c r="H5254">
        <v>5756</v>
      </c>
      <c r="I5254" t="s">
        <v>185</v>
      </c>
      <c r="J5254">
        <v>2018</v>
      </c>
      <c r="K5254">
        <v>5.3109999999999997E-3</v>
      </c>
    </row>
    <row r="5255" spans="1:11" x14ac:dyDescent="0.25">
      <c r="A5255" t="s">
        <v>722</v>
      </c>
      <c r="B5255" t="s">
        <v>703</v>
      </c>
      <c r="C5255" t="s">
        <v>704</v>
      </c>
      <c r="D5255" t="str">
        <f>Clef_répartition[[#This Row],[Code association]]&amp;"_"&amp;Clef_répartition[[#This Row],[Nom association]]</f>
        <v>ORPC Yverdon_Organisation régionale de protection civile d'Yverdon</v>
      </c>
      <c r="E5255">
        <f>COUNTIFS(D$2:D5255,Clef_répartition[[#This Row],[Code_Nom]],J$2:J5255,Clef_répartition[[#This Row],[Année]])</f>
        <v>45</v>
      </c>
      <c r="F5255">
        <f>IF(Clef_répartition[[#This Row],[Code_Nom]]=D5254,F5254-1,(COUNTIFS(Clef_répartition[Code_Nom],Clef_répartition[[#This Row],[Code_Nom]],Clef_répartition[Année],Clef_répartition[[#This Row],[Année]])))</f>
        <v>29</v>
      </c>
      <c r="G5255" t="str">
        <f>Clef_répartition[[#This Row],[Code_Nom]]&amp;"_"&amp;Clef_répartition[[#This Row],[Nombre]]&amp;"_"&amp;Clef_répartition[[#This Row],[Année]]</f>
        <v>ORPC Yverdon_Organisation régionale de protection civile d'Yverdon_45_2018</v>
      </c>
      <c r="H5255">
        <v>5563</v>
      </c>
      <c r="I5255" t="s">
        <v>193</v>
      </c>
      <c r="J5255">
        <v>2018</v>
      </c>
      <c r="K5255">
        <v>1.7160000000000001E-3</v>
      </c>
    </row>
    <row r="5256" spans="1:11" x14ac:dyDescent="0.25">
      <c r="A5256" t="s">
        <v>722</v>
      </c>
      <c r="B5256" t="s">
        <v>703</v>
      </c>
      <c r="C5256" t="s">
        <v>704</v>
      </c>
      <c r="D5256" t="str">
        <f>Clef_répartition[[#This Row],[Code association]]&amp;"_"&amp;Clef_répartition[[#This Row],[Nom association]]</f>
        <v>ORPC Yverdon_Organisation régionale de protection civile d'Yverdon</v>
      </c>
      <c r="E5256">
        <f>COUNTIFS(D$2:D5256,Clef_répartition[[#This Row],[Code_Nom]],J$2:J5256,Clef_répartition[[#This Row],[Année]])</f>
        <v>46</v>
      </c>
      <c r="F5256">
        <f>IF(Clef_répartition[[#This Row],[Code_Nom]]=D5255,F5255-1,(COUNTIFS(Clef_répartition[Code_Nom],Clef_répartition[[#This Row],[Code_Nom]],Clef_répartition[Année],Clef_répartition[[#This Row],[Année]])))</f>
        <v>28</v>
      </c>
      <c r="G5256" t="str">
        <f>Clef_répartition[[#This Row],[Code_Nom]]&amp;"_"&amp;Clef_répartition[[#This Row],[Nombre]]&amp;"_"&amp;Clef_répartition[[#This Row],[Année]]</f>
        <v>ORPC Yverdon_Organisation régionale de protection civile d'Yverdon_46_2018</v>
      </c>
      <c r="H5256">
        <v>5564</v>
      </c>
      <c r="I5256" t="s">
        <v>194</v>
      </c>
      <c r="J5256">
        <v>2018</v>
      </c>
      <c r="K5256">
        <v>1.0970000000000001E-3</v>
      </c>
    </row>
    <row r="5257" spans="1:11" x14ac:dyDescent="0.25">
      <c r="A5257" t="s">
        <v>722</v>
      </c>
      <c r="B5257" t="s">
        <v>703</v>
      </c>
      <c r="C5257" t="s">
        <v>704</v>
      </c>
      <c r="D5257" t="str">
        <f>Clef_répartition[[#This Row],[Code association]]&amp;"_"&amp;Clef_répartition[[#This Row],[Nom association]]</f>
        <v>ORPC Yverdon_Organisation régionale de protection civile d'Yverdon</v>
      </c>
      <c r="E5257">
        <f>COUNTIFS(D$2:D5257,Clef_répartition[[#This Row],[Code_Nom]],J$2:J5257,Clef_répartition[[#This Row],[Année]])</f>
        <v>47</v>
      </c>
      <c r="F5257">
        <f>IF(Clef_répartition[[#This Row],[Code_Nom]]=D5256,F5256-1,(COUNTIFS(Clef_répartition[Code_Nom],Clef_répartition[[#This Row],[Code_Nom]],Clef_répartition[Année],Clef_répartition[[#This Row],[Année]])))</f>
        <v>27</v>
      </c>
      <c r="G5257" t="str">
        <f>Clef_répartition[[#This Row],[Code_Nom]]&amp;"_"&amp;Clef_répartition[[#This Row],[Nombre]]&amp;"_"&amp;Clef_répartition[[#This Row],[Année]]</f>
        <v>ORPC Yverdon_Organisation régionale de protection civile d'Yverdon_47_2018</v>
      </c>
      <c r="H5257">
        <v>5565</v>
      </c>
      <c r="I5257" t="s">
        <v>199</v>
      </c>
      <c r="J5257">
        <v>2018</v>
      </c>
      <c r="K5257">
        <v>5.365E-3</v>
      </c>
    </row>
    <row r="5258" spans="1:11" x14ac:dyDescent="0.25">
      <c r="A5258" t="s">
        <v>722</v>
      </c>
      <c r="B5258" t="s">
        <v>703</v>
      </c>
      <c r="C5258" t="s">
        <v>704</v>
      </c>
      <c r="D5258" t="str">
        <f>Clef_répartition[[#This Row],[Code association]]&amp;"_"&amp;Clef_répartition[[#This Row],[Nom association]]</f>
        <v>ORPC Yverdon_Organisation régionale de protection civile d'Yverdon</v>
      </c>
      <c r="E5258">
        <f>COUNTIFS(D$2:D5258,Clef_répartition[[#This Row],[Code_Nom]],J$2:J5258,Clef_répartition[[#This Row],[Année]])</f>
        <v>48</v>
      </c>
      <c r="F5258">
        <f>IF(Clef_répartition[[#This Row],[Code_Nom]]=D5257,F5257-1,(COUNTIFS(Clef_répartition[Code_Nom],Clef_répartition[[#This Row],[Code_Nom]],Clef_répartition[Année],Clef_répartition[[#This Row],[Année]])))</f>
        <v>26</v>
      </c>
      <c r="G5258" t="str">
        <f>Clef_répartition[[#This Row],[Code_Nom]]&amp;"_"&amp;Clef_répartition[[#This Row],[Nombre]]&amp;"_"&amp;Clef_répartition[[#This Row],[Année]]</f>
        <v>ORPC Yverdon_Organisation régionale de protection civile d'Yverdon_48_2018</v>
      </c>
      <c r="H5258">
        <v>5757</v>
      </c>
      <c r="I5258" t="s">
        <v>201</v>
      </c>
      <c r="J5258">
        <v>2018</v>
      </c>
      <c r="K5258">
        <v>7.5397000000000006E-2</v>
      </c>
    </row>
    <row r="5259" spans="1:11" x14ac:dyDescent="0.25">
      <c r="A5259" t="s">
        <v>722</v>
      </c>
      <c r="B5259" t="s">
        <v>703</v>
      </c>
      <c r="C5259" t="s">
        <v>704</v>
      </c>
      <c r="D5259" t="str">
        <f>Clef_répartition[[#This Row],[Code association]]&amp;"_"&amp;Clef_répartition[[#This Row],[Nom association]]</f>
        <v>ORPC Yverdon_Organisation régionale de protection civile d'Yverdon</v>
      </c>
      <c r="E5259">
        <f>COUNTIFS(D$2:D5259,Clef_répartition[[#This Row],[Code_Nom]],J$2:J5259,Clef_répartition[[#This Row],[Année]])</f>
        <v>49</v>
      </c>
      <c r="F5259">
        <f>IF(Clef_répartition[[#This Row],[Code_Nom]]=D5258,F5258-1,(COUNTIFS(Clef_répartition[Code_Nom],Clef_répartition[[#This Row],[Code_Nom]],Clef_répartition[Année],Clef_répartition[[#This Row],[Année]])))</f>
        <v>25</v>
      </c>
      <c r="G5259" t="str">
        <f>Clef_répartition[[#This Row],[Code_Nom]]&amp;"_"&amp;Clef_répartition[[#This Row],[Nombre]]&amp;"_"&amp;Clef_répartition[[#This Row],[Année]]</f>
        <v>ORPC Yverdon_Organisation régionale de protection civile d'Yverdon_49_2018</v>
      </c>
      <c r="H5259">
        <v>5924</v>
      </c>
      <c r="I5259" t="s">
        <v>202</v>
      </c>
      <c r="J5259">
        <v>2018</v>
      </c>
      <c r="K5259">
        <v>3.6059999999999998E-3</v>
      </c>
    </row>
    <row r="5260" spans="1:11" x14ac:dyDescent="0.25">
      <c r="A5260" t="s">
        <v>722</v>
      </c>
      <c r="B5260" t="s">
        <v>703</v>
      </c>
      <c r="C5260" t="s">
        <v>704</v>
      </c>
      <c r="D5260" t="str">
        <f>Clef_répartition[[#This Row],[Code association]]&amp;"_"&amp;Clef_répartition[[#This Row],[Nom association]]</f>
        <v>ORPC Yverdon_Organisation régionale de protection civile d'Yverdon</v>
      </c>
      <c r="E5260">
        <f>COUNTIFS(D$2:D5260,Clef_répartition[[#This Row],[Code_Nom]],J$2:J5260,Clef_répartition[[#This Row],[Année]])</f>
        <v>50</v>
      </c>
      <c r="F5260">
        <f>IF(Clef_répartition[[#This Row],[Code_Nom]]=D5259,F5259-1,(COUNTIFS(Clef_répartition[Code_Nom],Clef_répartition[[#This Row],[Code_Nom]],Clef_répartition[Année],Clef_répartition[[#This Row],[Année]])))</f>
        <v>24</v>
      </c>
      <c r="G5260" t="str">
        <f>Clef_répartition[[#This Row],[Code_Nom]]&amp;"_"&amp;Clef_répartition[[#This Row],[Nombre]]&amp;"_"&amp;Clef_répartition[[#This Row],[Année]]</f>
        <v>ORPC Yverdon_Organisation régionale de protection civile d'Yverdon_50_2018</v>
      </c>
      <c r="H5260">
        <v>5925</v>
      </c>
      <c r="I5260" t="s">
        <v>207</v>
      </c>
      <c r="J5260">
        <v>2018</v>
      </c>
      <c r="K5260">
        <v>2.1289999999999998E-3</v>
      </c>
    </row>
    <row r="5261" spans="1:11" x14ac:dyDescent="0.25">
      <c r="A5261" t="s">
        <v>722</v>
      </c>
      <c r="B5261" t="s">
        <v>703</v>
      </c>
      <c r="C5261" t="s">
        <v>704</v>
      </c>
      <c r="D5261" t="str">
        <f>Clef_répartition[[#This Row],[Code association]]&amp;"_"&amp;Clef_répartition[[#This Row],[Nom association]]</f>
        <v>ORPC Yverdon_Organisation régionale de protection civile d'Yverdon</v>
      </c>
      <c r="E5261">
        <f>COUNTIFS(D$2:D5261,Clef_répartition[[#This Row],[Code_Nom]],J$2:J5261,Clef_répartition[[#This Row],[Année]])</f>
        <v>51</v>
      </c>
      <c r="F5261">
        <f>IF(Clef_répartition[[#This Row],[Code_Nom]]=D5260,F5260-1,(COUNTIFS(Clef_répartition[Code_Nom],Clef_répartition[[#This Row],[Code_Nom]],Clef_répartition[Année],Clef_répartition[[#This Row],[Année]])))</f>
        <v>23</v>
      </c>
      <c r="G5261" t="str">
        <f>Clef_répartition[[#This Row],[Code_Nom]]&amp;"_"&amp;Clef_répartition[[#This Row],[Nombre]]&amp;"_"&amp;Clef_répartition[[#This Row],[Année]]</f>
        <v>ORPC Yverdon_Organisation régionale de protection civile d'Yverdon_51_2018</v>
      </c>
      <c r="H5261">
        <v>5926</v>
      </c>
      <c r="I5261" t="s">
        <v>218</v>
      </c>
      <c r="J5261">
        <v>2018</v>
      </c>
      <c r="K5261">
        <v>8.4720000000000004E-3</v>
      </c>
    </row>
    <row r="5262" spans="1:11" x14ac:dyDescent="0.25">
      <c r="A5262" t="s">
        <v>722</v>
      </c>
      <c r="B5262" t="s">
        <v>703</v>
      </c>
      <c r="C5262" t="s">
        <v>704</v>
      </c>
      <c r="D5262" t="str">
        <f>Clef_répartition[[#This Row],[Code association]]&amp;"_"&amp;Clef_répartition[[#This Row],[Nom association]]</f>
        <v>ORPC Yverdon_Organisation régionale de protection civile d'Yverdon</v>
      </c>
      <c r="E5262">
        <f>COUNTIFS(D$2:D5262,Clef_répartition[[#This Row],[Code_Nom]],J$2:J5262,Clef_répartition[[#This Row],[Année]])</f>
        <v>52</v>
      </c>
      <c r="F5262">
        <f>IF(Clef_répartition[[#This Row],[Code_Nom]]=D5261,F5261-1,(COUNTIFS(Clef_répartition[Code_Nom],Clef_répartition[[#This Row],[Code_Nom]],Clef_répartition[Année],Clef_répartition[[#This Row],[Année]])))</f>
        <v>22</v>
      </c>
      <c r="G5262" t="str">
        <f>Clef_répartition[[#This Row],[Code_Nom]]&amp;"_"&amp;Clef_répartition[[#This Row],[Nombre]]&amp;"_"&amp;Clef_répartition[[#This Row],[Année]]</f>
        <v>ORPC Yverdon_Organisation régionale de protection civile d'Yverdon_52_2018</v>
      </c>
      <c r="H5262">
        <v>5759</v>
      </c>
      <c r="I5262" t="s">
        <v>220</v>
      </c>
      <c r="J5262">
        <v>2018</v>
      </c>
      <c r="K5262">
        <v>2.313E-3</v>
      </c>
    </row>
    <row r="5263" spans="1:11" x14ac:dyDescent="0.25">
      <c r="A5263" t="s">
        <v>722</v>
      </c>
      <c r="B5263" t="s">
        <v>703</v>
      </c>
      <c r="C5263" t="s">
        <v>704</v>
      </c>
      <c r="D5263" t="str">
        <f>Clef_répartition[[#This Row],[Code association]]&amp;"_"&amp;Clef_répartition[[#This Row],[Nom association]]</f>
        <v>ORPC Yverdon_Organisation régionale de protection civile d'Yverdon</v>
      </c>
      <c r="E5263">
        <f>COUNTIFS(D$2:D5263,Clef_répartition[[#This Row],[Code_Nom]],J$2:J5263,Clef_répartition[[#This Row],[Année]])</f>
        <v>53</v>
      </c>
      <c r="F5263">
        <f>IF(Clef_répartition[[#This Row],[Code_Nom]]=D5262,F5262-1,(COUNTIFS(Clef_répartition[Code_Nom],Clef_répartition[[#This Row],[Code_Nom]],Clef_répartition[Année],Clef_répartition[[#This Row],[Année]])))</f>
        <v>21</v>
      </c>
      <c r="G5263" t="str">
        <f>Clef_répartition[[#This Row],[Code_Nom]]&amp;"_"&amp;Clef_répartition[[#This Row],[Nombre]]&amp;"_"&amp;Clef_répartition[[#This Row],[Année]]</f>
        <v>ORPC Yverdon_Organisation régionale de protection civile d'Yverdon_53_2018</v>
      </c>
      <c r="H5263">
        <v>5566</v>
      </c>
      <c r="I5263" t="s">
        <v>224</v>
      </c>
      <c r="J5263">
        <v>2018</v>
      </c>
      <c r="K5263">
        <v>4.0509999999999999E-3</v>
      </c>
    </row>
    <row r="5264" spans="1:11" x14ac:dyDescent="0.25">
      <c r="A5264" t="s">
        <v>722</v>
      </c>
      <c r="B5264" t="s">
        <v>703</v>
      </c>
      <c r="C5264" t="s">
        <v>704</v>
      </c>
      <c r="D5264" t="str">
        <f>Clef_répartition[[#This Row],[Code association]]&amp;"_"&amp;Clef_répartition[[#This Row],[Nom association]]</f>
        <v>ORPC Yverdon_Organisation régionale de protection civile d'Yverdon</v>
      </c>
      <c r="E5264">
        <f>COUNTIFS(D$2:D5264,Clef_répartition[[#This Row],[Code_Nom]],J$2:J5264,Clef_répartition[[#This Row],[Année]])</f>
        <v>54</v>
      </c>
      <c r="F5264">
        <f>IF(Clef_répartition[[#This Row],[Code_Nom]]=D5263,F5263-1,(COUNTIFS(Clef_répartition[Code_Nom],Clef_répartition[[#This Row],[Code_Nom]],Clef_répartition[Année],Clef_répartition[[#This Row],[Année]])))</f>
        <v>20</v>
      </c>
      <c r="G5264" t="str">
        <f>Clef_répartition[[#This Row],[Code_Nom]]&amp;"_"&amp;Clef_répartition[[#This Row],[Nombre]]&amp;"_"&amp;Clef_répartition[[#This Row],[Année]]</f>
        <v>ORPC Yverdon_Organisation régionale de protection civile d'Yverdon_54_2018</v>
      </c>
      <c r="H5264">
        <v>5760</v>
      </c>
      <c r="I5264" t="s">
        <v>227</v>
      </c>
      <c r="J5264">
        <v>2018</v>
      </c>
      <c r="K5264">
        <v>5.2350000000000001E-3</v>
      </c>
    </row>
    <row r="5265" spans="1:11" x14ac:dyDescent="0.25">
      <c r="A5265" t="s">
        <v>722</v>
      </c>
      <c r="B5265" t="s">
        <v>703</v>
      </c>
      <c r="C5265" t="s">
        <v>704</v>
      </c>
      <c r="D5265" t="str">
        <f>Clef_répartition[[#This Row],[Code association]]&amp;"_"&amp;Clef_répartition[[#This Row],[Nom association]]</f>
        <v>ORPC Yverdon_Organisation régionale de protection civile d'Yverdon</v>
      </c>
      <c r="E5265">
        <f>COUNTIFS(D$2:D5265,Clef_répartition[[#This Row],[Code_Nom]],J$2:J5265,Clef_répartition[[#This Row],[Année]])</f>
        <v>55</v>
      </c>
      <c r="F5265">
        <f>IF(Clef_répartition[[#This Row],[Code_Nom]]=D5264,F5264-1,(COUNTIFS(Clef_répartition[Code_Nom],Clef_répartition[[#This Row],[Code_Nom]],Clef_répartition[Année],Clef_répartition[[#This Row],[Année]])))</f>
        <v>19</v>
      </c>
      <c r="G5265" t="str">
        <f>Clef_répartition[[#This Row],[Code_Nom]]&amp;"_"&amp;Clef_répartition[[#This Row],[Nombre]]&amp;"_"&amp;Clef_répartition[[#This Row],[Année]]</f>
        <v>ORPC Yverdon_Organisation régionale de protection civile d'Yverdon_55_2018</v>
      </c>
      <c r="H5265">
        <v>5761</v>
      </c>
      <c r="I5265" t="s">
        <v>233</v>
      </c>
      <c r="J5265">
        <v>2018</v>
      </c>
      <c r="K5265">
        <v>5.8650000000000004E-3</v>
      </c>
    </row>
    <row r="5266" spans="1:11" x14ac:dyDescent="0.25">
      <c r="A5266" t="s">
        <v>722</v>
      </c>
      <c r="B5266" t="s">
        <v>703</v>
      </c>
      <c r="C5266" t="s">
        <v>704</v>
      </c>
      <c r="D5266" t="str">
        <f>Clef_répartition[[#This Row],[Code association]]&amp;"_"&amp;Clef_répartition[[#This Row],[Nom association]]</f>
        <v>ORPC Yverdon_Organisation régionale de protection civile d'Yverdon</v>
      </c>
      <c r="E5266">
        <f>COUNTIFS(D$2:D5266,Clef_répartition[[#This Row],[Code_Nom]],J$2:J5266,Clef_répartition[[#This Row],[Année]])</f>
        <v>56</v>
      </c>
      <c r="F5266">
        <f>IF(Clef_répartition[[#This Row],[Code_Nom]]=D5265,F5265-1,(COUNTIFS(Clef_répartition[Code_Nom],Clef_répartition[[#This Row],[Code_Nom]],Clef_répartition[Année],Clef_répartition[[#This Row],[Année]])))</f>
        <v>18</v>
      </c>
      <c r="G5266" t="str">
        <f>Clef_répartition[[#This Row],[Code_Nom]]&amp;"_"&amp;Clef_répartition[[#This Row],[Nombre]]&amp;"_"&amp;Clef_répartition[[#This Row],[Année]]</f>
        <v>ORPC Yverdon_Organisation régionale de protection civile d'Yverdon_56_2018</v>
      </c>
      <c r="H5266">
        <v>5928</v>
      </c>
      <c r="I5266" t="s">
        <v>240</v>
      </c>
      <c r="J5266">
        <v>2018</v>
      </c>
      <c r="K5266">
        <v>1.9550000000000001E-3</v>
      </c>
    </row>
    <row r="5267" spans="1:11" x14ac:dyDescent="0.25">
      <c r="A5267" t="s">
        <v>722</v>
      </c>
      <c r="B5267" t="s">
        <v>703</v>
      </c>
      <c r="C5267" t="s">
        <v>704</v>
      </c>
      <c r="D5267" t="str">
        <f>Clef_répartition[[#This Row],[Code association]]&amp;"_"&amp;Clef_répartition[[#This Row],[Nom association]]</f>
        <v>ORPC Yverdon_Organisation régionale de protection civile d'Yverdon</v>
      </c>
      <c r="E5267">
        <f>COUNTIFS(D$2:D5267,Clef_répartition[[#This Row],[Code_Nom]],J$2:J5267,Clef_répartition[[#This Row],[Année]])</f>
        <v>57</v>
      </c>
      <c r="F5267">
        <f>IF(Clef_répartition[[#This Row],[Code_Nom]]=D5266,F5266-1,(COUNTIFS(Clef_répartition[Code_Nom],Clef_répartition[[#This Row],[Code_Nom]],Clef_répartition[Année],Clef_répartition[[#This Row],[Année]])))</f>
        <v>17</v>
      </c>
      <c r="G5267" t="str">
        <f>Clef_répartition[[#This Row],[Code_Nom]]&amp;"_"&amp;Clef_répartition[[#This Row],[Nombre]]&amp;"_"&amp;Clef_répartition[[#This Row],[Année]]</f>
        <v>ORPC Yverdon_Organisation régionale de protection civile d'Yverdon_57_2018</v>
      </c>
      <c r="H5267">
        <v>5568</v>
      </c>
      <c r="I5267" t="s">
        <v>249</v>
      </c>
      <c r="J5267">
        <v>2018</v>
      </c>
      <c r="K5267">
        <v>5.2621000000000001E-2</v>
      </c>
    </row>
    <row r="5268" spans="1:11" x14ac:dyDescent="0.25">
      <c r="A5268" t="s">
        <v>722</v>
      </c>
      <c r="B5268" t="s">
        <v>703</v>
      </c>
      <c r="C5268" t="s">
        <v>704</v>
      </c>
      <c r="D5268" t="str">
        <f>Clef_répartition[[#This Row],[Code association]]&amp;"_"&amp;Clef_répartition[[#This Row],[Nom association]]</f>
        <v>ORPC Yverdon_Organisation régionale de protection civile d'Yverdon</v>
      </c>
      <c r="E5268">
        <f>COUNTIFS(D$2:D5268,Clef_répartition[[#This Row],[Code_Nom]],J$2:J5268,Clef_répartition[[#This Row],[Année]])</f>
        <v>58</v>
      </c>
      <c r="F5268">
        <f>IF(Clef_répartition[[#This Row],[Code_Nom]]=D5267,F5267-1,(COUNTIFS(Clef_répartition[Code_Nom],Clef_répartition[[#This Row],[Code_Nom]],Clef_répartition[Année],Clef_répartition[[#This Row],[Année]])))</f>
        <v>16</v>
      </c>
      <c r="G5268" t="str">
        <f>Clef_répartition[[#This Row],[Code_Nom]]&amp;"_"&amp;Clef_répartition[[#This Row],[Nombre]]&amp;"_"&amp;Clef_répartition[[#This Row],[Année]]</f>
        <v>ORPC Yverdon_Organisation régionale de protection civile d'Yverdon_58_2018</v>
      </c>
      <c r="H5268">
        <v>5762</v>
      </c>
      <c r="I5268" t="s">
        <v>253</v>
      </c>
      <c r="J5268">
        <v>2018</v>
      </c>
      <c r="K5268">
        <v>1.586E-3</v>
      </c>
    </row>
    <row r="5269" spans="1:11" x14ac:dyDescent="0.25">
      <c r="A5269" t="s">
        <v>722</v>
      </c>
      <c r="B5269" t="s">
        <v>703</v>
      </c>
      <c r="C5269" t="s">
        <v>704</v>
      </c>
      <c r="D5269" t="str">
        <f>Clef_répartition[[#This Row],[Code association]]&amp;"_"&amp;Clef_répartition[[#This Row],[Nom association]]</f>
        <v>ORPC Yverdon_Organisation régionale de protection civile d'Yverdon</v>
      </c>
      <c r="E5269">
        <f>COUNTIFS(D$2:D5269,Clef_répartition[[#This Row],[Code_Nom]],J$2:J5269,Clef_répartition[[#This Row],[Année]])</f>
        <v>59</v>
      </c>
      <c r="F5269">
        <f>IF(Clef_répartition[[#This Row],[Code_Nom]]=D5268,F5268-1,(COUNTIFS(Clef_répartition[Code_Nom],Clef_répartition[[#This Row],[Code_Nom]],Clef_répartition[Année],Clef_répartition[[#This Row],[Année]])))</f>
        <v>15</v>
      </c>
      <c r="G5269" t="str">
        <f>Clef_répartition[[#This Row],[Code_Nom]]&amp;"_"&amp;Clef_répartition[[#This Row],[Nombre]]&amp;"_"&amp;Clef_répartition[[#This Row],[Année]]</f>
        <v>ORPC Yverdon_Organisation régionale de protection civile d'Yverdon_59_2018</v>
      </c>
      <c r="H5269">
        <v>5929</v>
      </c>
      <c r="I5269" t="s">
        <v>257</v>
      </c>
      <c r="J5269">
        <v>2018</v>
      </c>
      <c r="K5269">
        <v>6.5059999999999996E-3</v>
      </c>
    </row>
    <row r="5270" spans="1:11" x14ac:dyDescent="0.25">
      <c r="A5270" t="s">
        <v>722</v>
      </c>
      <c r="B5270" t="s">
        <v>703</v>
      </c>
      <c r="C5270" t="s">
        <v>704</v>
      </c>
      <c r="D5270" t="str">
        <f>Clef_répartition[[#This Row],[Code association]]&amp;"_"&amp;Clef_répartition[[#This Row],[Nom association]]</f>
        <v>ORPC Yverdon_Organisation régionale de protection civile d'Yverdon</v>
      </c>
      <c r="E5270">
        <f>COUNTIFS(D$2:D5270,Clef_répartition[[#This Row],[Code_Nom]],J$2:J5270,Clef_répartition[[#This Row],[Année]])</f>
        <v>60</v>
      </c>
      <c r="F5270">
        <f>IF(Clef_répartition[[#This Row],[Code_Nom]]=D5269,F5269-1,(COUNTIFS(Clef_répartition[Code_Nom],Clef_répartition[[#This Row],[Code_Nom]],Clef_répartition[Année],Clef_répartition[[#This Row],[Année]])))</f>
        <v>14</v>
      </c>
      <c r="G5270" t="str">
        <f>Clef_répartition[[#This Row],[Code_Nom]]&amp;"_"&amp;Clef_répartition[[#This Row],[Nombre]]&amp;"_"&amp;Clef_répartition[[#This Row],[Année]]</f>
        <v>ORPC Yverdon_Organisation régionale de protection civile d'Yverdon_60_2018</v>
      </c>
      <c r="H5270">
        <v>5930</v>
      </c>
      <c r="I5270" t="s">
        <v>259</v>
      </c>
      <c r="J5270">
        <v>2018</v>
      </c>
      <c r="K5270">
        <v>2.313E-3</v>
      </c>
    </row>
    <row r="5271" spans="1:11" x14ac:dyDescent="0.25">
      <c r="A5271" t="s">
        <v>722</v>
      </c>
      <c r="B5271" t="s">
        <v>703</v>
      </c>
      <c r="C5271" t="s">
        <v>704</v>
      </c>
      <c r="D5271" t="str">
        <f>Clef_répartition[[#This Row],[Code association]]&amp;"_"&amp;Clef_répartition[[#This Row],[Nom association]]</f>
        <v>ORPC Yverdon_Organisation régionale de protection civile d'Yverdon</v>
      </c>
      <c r="E5271">
        <f>COUNTIFS(D$2:D5271,Clef_répartition[[#This Row],[Code_Nom]],J$2:J5271,Clef_répartition[[#This Row],[Année]])</f>
        <v>61</v>
      </c>
      <c r="F5271">
        <f>IF(Clef_répartition[[#This Row],[Code_Nom]]=D5270,F5270-1,(COUNTIFS(Clef_répartition[Code_Nom],Clef_répartition[[#This Row],[Code_Nom]],Clef_répartition[Année],Clef_répartition[[#This Row],[Année]])))</f>
        <v>13</v>
      </c>
      <c r="G5271" t="str">
        <f>Clef_répartition[[#This Row],[Code_Nom]]&amp;"_"&amp;Clef_répartition[[#This Row],[Nombre]]&amp;"_"&amp;Clef_répartition[[#This Row],[Année]]</f>
        <v>ORPC Yverdon_Organisation régionale de protection civile d'Yverdon_61_2018</v>
      </c>
      <c r="H5271">
        <v>5571</v>
      </c>
      <c r="I5271" t="s">
        <v>263</v>
      </c>
      <c r="J5271">
        <v>2018</v>
      </c>
      <c r="K5271">
        <v>9.5250000000000005E-3</v>
      </c>
    </row>
    <row r="5272" spans="1:11" x14ac:dyDescent="0.25">
      <c r="A5272" t="s">
        <v>722</v>
      </c>
      <c r="B5272" t="s">
        <v>703</v>
      </c>
      <c r="C5272" t="s">
        <v>704</v>
      </c>
      <c r="D5272" t="str">
        <f>Clef_répartition[[#This Row],[Code association]]&amp;"_"&amp;Clef_répartition[[#This Row],[Nom association]]</f>
        <v>ORPC Yverdon_Organisation régionale de protection civile d'Yverdon</v>
      </c>
      <c r="E5272">
        <f>COUNTIFS(D$2:D5272,Clef_répartition[[#This Row],[Code_Nom]],J$2:J5272,Clef_répartition[[#This Row],[Année]])</f>
        <v>62</v>
      </c>
      <c r="F5272">
        <f>IF(Clef_répartition[[#This Row],[Code_Nom]]=D5271,F5271-1,(COUNTIFS(Clef_répartition[Code_Nom],Clef_répartition[[#This Row],[Code_Nom]],Clef_répartition[Année],Clef_répartition[[#This Row],[Année]])))</f>
        <v>12</v>
      </c>
      <c r="G5272" t="str">
        <f>Clef_répartition[[#This Row],[Code_Nom]]&amp;"_"&amp;Clef_répartition[[#This Row],[Nombre]]&amp;"_"&amp;Clef_répartition[[#This Row],[Année]]</f>
        <v>ORPC Yverdon_Organisation régionale de protection civile d'Yverdon_62_2018</v>
      </c>
      <c r="H5272">
        <v>5931</v>
      </c>
      <c r="I5272" t="s">
        <v>267</v>
      </c>
      <c r="J5272">
        <v>2018</v>
      </c>
      <c r="K5272">
        <v>5.2129999999999998E-3</v>
      </c>
    </row>
    <row r="5273" spans="1:11" x14ac:dyDescent="0.25">
      <c r="A5273" t="s">
        <v>722</v>
      </c>
      <c r="B5273" t="s">
        <v>703</v>
      </c>
      <c r="C5273" t="s">
        <v>704</v>
      </c>
      <c r="D5273" t="str">
        <f>Clef_répartition[[#This Row],[Code association]]&amp;"_"&amp;Clef_répartition[[#This Row],[Nom association]]</f>
        <v>ORPC Yverdon_Organisation régionale de protection civile d'Yverdon</v>
      </c>
      <c r="E5273">
        <f>COUNTIFS(D$2:D5273,Clef_répartition[[#This Row],[Code_Nom]],J$2:J5273,Clef_répartition[[#This Row],[Année]])</f>
        <v>63</v>
      </c>
      <c r="F5273">
        <f>IF(Clef_répartition[[#This Row],[Code_Nom]]=D5272,F5272-1,(COUNTIFS(Clef_répartition[Code_Nom],Clef_répartition[[#This Row],[Code_Nom]],Clef_répartition[Année],Clef_répartition[[#This Row],[Année]])))</f>
        <v>11</v>
      </c>
      <c r="G5273" t="str">
        <f>Clef_répartition[[#This Row],[Code_Nom]]&amp;"_"&amp;Clef_répartition[[#This Row],[Nombre]]&amp;"_"&amp;Clef_répartition[[#This Row],[Année]]</f>
        <v>ORPC Yverdon_Organisation régionale de protection civile d'Yverdon_63_2018</v>
      </c>
      <c r="H5273">
        <v>5932</v>
      </c>
      <c r="I5273" t="s">
        <v>269</v>
      </c>
      <c r="J5273">
        <v>2018</v>
      </c>
      <c r="K5273">
        <v>2.4979999999999998E-3</v>
      </c>
    </row>
    <row r="5274" spans="1:11" x14ac:dyDescent="0.25">
      <c r="A5274" t="s">
        <v>722</v>
      </c>
      <c r="B5274" t="s">
        <v>703</v>
      </c>
      <c r="C5274" t="s">
        <v>704</v>
      </c>
      <c r="D5274" t="str">
        <f>Clef_répartition[[#This Row],[Code association]]&amp;"_"&amp;Clef_répartition[[#This Row],[Nom association]]</f>
        <v>ORPC Yverdon_Organisation régionale de protection civile d'Yverdon</v>
      </c>
      <c r="E5274">
        <f>COUNTIFS(D$2:D5274,Clef_répartition[[#This Row],[Code_Nom]],J$2:J5274,Clef_répartition[[#This Row],[Année]])</f>
        <v>64</v>
      </c>
      <c r="F5274">
        <f>IF(Clef_répartition[[#This Row],[Code_Nom]]=D5273,F5273-1,(COUNTIFS(Clef_répartition[Code_Nom],Clef_répartition[[#This Row],[Code_Nom]],Clef_répartition[Année],Clef_répartition[[#This Row],[Année]])))</f>
        <v>10</v>
      </c>
      <c r="G5274" t="str">
        <f>Clef_répartition[[#This Row],[Code_Nom]]&amp;"_"&amp;Clef_répartition[[#This Row],[Nombre]]&amp;"_"&amp;Clef_répartition[[#This Row],[Année]]</f>
        <v>ORPC Yverdon_Organisation régionale de protection civile d'Yverdon_64_2018</v>
      </c>
      <c r="H5274">
        <v>5933</v>
      </c>
      <c r="I5274" t="s">
        <v>271</v>
      </c>
      <c r="J5274">
        <v>2018</v>
      </c>
      <c r="K5274">
        <v>7.6899999999999998E-3</v>
      </c>
    </row>
    <row r="5275" spans="1:11" x14ac:dyDescent="0.25">
      <c r="A5275" t="s">
        <v>722</v>
      </c>
      <c r="B5275" t="s">
        <v>703</v>
      </c>
      <c r="C5275" t="s">
        <v>704</v>
      </c>
      <c r="D5275" t="str">
        <f>Clef_répartition[[#This Row],[Code association]]&amp;"_"&amp;Clef_répartition[[#This Row],[Nom association]]</f>
        <v>ORPC Yverdon_Organisation régionale de protection civile d'Yverdon</v>
      </c>
      <c r="E5275">
        <f>COUNTIFS(D$2:D5275,Clef_répartition[[#This Row],[Code_Nom]],J$2:J5275,Clef_répartition[[#This Row],[Année]])</f>
        <v>65</v>
      </c>
      <c r="F5275">
        <f>IF(Clef_répartition[[#This Row],[Code_Nom]]=D5274,F5274-1,(COUNTIFS(Clef_répartition[Code_Nom],Clef_répartition[[#This Row],[Code_Nom]],Clef_répartition[Année],Clef_répartition[[#This Row],[Année]])))</f>
        <v>9</v>
      </c>
      <c r="G5275" t="str">
        <f>Clef_répartition[[#This Row],[Code_Nom]]&amp;"_"&amp;Clef_répartition[[#This Row],[Nombre]]&amp;"_"&amp;Clef_répartition[[#This Row],[Année]]</f>
        <v>ORPC Yverdon_Organisation régionale de protection civile d'Yverdon_65_2018</v>
      </c>
      <c r="H5275">
        <v>5763</v>
      </c>
      <c r="I5275" t="s">
        <v>272</v>
      </c>
      <c r="J5275">
        <v>2018</v>
      </c>
      <c r="K5275">
        <v>6.7559999999999999E-3</v>
      </c>
    </row>
    <row r="5276" spans="1:11" x14ac:dyDescent="0.25">
      <c r="A5276" t="s">
        <v>722</v>
      </c>
      <c r="B5276" t="s">
        <v>703</v>
      </c>
      <c r="C5276" t="s">
        <v>704</v>
      </c>
      <c r="D5276" t="str">
        <f>Clef_répartition[[#This Row],[Code association]]&amp;"_"&amp;Clef_répartition[[#This Row],[Nom association]]</f>
        <v>ORPC Yverdon_Organisation régionale de protection civile d'Yverdon</v>
      </c>
      <c r="E5276">
        <f>COUNTIFS(D$2:D5276,Clef_répartition[[#This Row],[Code_Nom]],J$2:J5276,Clef_répartition[[#This Row],[Année]])</f>
        <v>66</v>
      </c>
      <c r="F5276">
        <f>IF(Clef_répartition[[#This Row],[Code_Nom]]=D5275,F5275-1,(COUNTIFS(Clef_répartition[Code_Nom],Clef_répartition[[#This Row],[Code_Nom]],Clef_répartition[Année],Clef_répartition[[#This Row],[Année]])))</f>
        <v>8</v>
      </c>
      <c r="G5276" t="str">
        <f>Clef_répartition[[#This Row],[Code_Nom]]&amp;"_"&amp;Clef_répartition[[#This Row],[Nombre]]&amp;"_"&amp;Clef_répartition[[#This Row],[Année]]</f>
        <v>ORPC Yverdon_Organisation régionale de protection civile d'Yverdon_66_2018</v>
      </c>
      <c r="H5276">
        <v>5934</v>
      </c>
      <c r="I5276" t="s">
        <v>273</v>
      </c>
      <c r="J5276">
        <v>2018</v>
      </c>
      <c r="K5276">
        <v>2.5200000000000001E-3</v>
      </c>
    </row>
    <row r="5277" spans="1:11" x14ac:dyDescent="0.25">
      <c r="A5277" t="s">
        <v>722</v>
      </c>
      <c r="B5277" t="s">
        <v>703</v>
      </c>
      <c r="C5277" t="s">
        <v>704</v>
      </c>
      <c r="D5277" t="str">
        <f>Clef_répartition[[#This Row],[Code association]]&amp;"_"&amp;Clef_répartition[[#This Row],[Nom association]]</f>
        <v>ORPC Yverdon_Organisation régionale de protection civile d'Yverdon</v>
      </c>
      <c r="E5277">
        <f>COUNTIFS(D$2:D5277,Clef_répartition[[#This Row],[Code_Nom]],J$2:J5277,Clef_répartition[[#This Row],[Année]])</f>
        <v>67</v>
      </c>
      <c r="F5277">
        <f>IF(Clef_répartition[[#This Row],[Code_Nom]]=D5276,F5276-1,(COUNTIFS(Clef_répartition[Code_Nom],Clef_répartition[[#This Row],[Code_Nom]],Clef_répartition[Année],Clef_répartition[[#This Row],[Année]])))</f>
        <v>7</v>
      </c>
      <c r="G5277" t="str">
        <f>Clef_répartition[[#This Row],[Code_Nom]]&amp;"_"&amp;Clef_répartition[[#This Row],[Nombre]]&amp;"_"&amp;Clef_répartition[[#This Row],[Année]]</f>
        <v>ORPC Yverdon_Organisation régionale de protection civile d'Yverdon_67_2018</v>
      </c>
      <c r="H5277">
        <v>5764</v>
      </c>
      <c r="I5277" t="s">
        <v>274</v>
      </c>
      <c r="J5277">
        <v>2018</v>
      </c>
      <c r="K5277">
        <v>4.1835999999999998E-2</v>
      </c>
    </row>
    <row r="5278" spans="1:11" x14ac:dyDescent="0.25">
      <c r="A5278" t="s">
        <v>722</v>
      </c>
      <c r="B5278" t="s">
        <v>703</v>
      </c>
      <c r="C5278" t="s">
        <v>704</v>
      </c>
      <c r="D5278" t="str">
        <f>Clef_répartition[[#This Row],[Code association]]&amp;"_"&amp;Clef_répartition[[#This Row],[Nom association]]</f>
        <v>ORPC Yverdon_Organisation régionale de protection civile d'Yverdon</v>
      </c>
      <c r="E5278">
        <f>COUNTIFS(D$2:D5278,Clef_répartition[[#This Row],[Code_Nom]],J$2:J5278,Clef_répartition[[#This Row],[Année]])</f>
        <v>68</v>
      </c>
      <c r="F5278">
        <f>IF(Clef_répartition[[#This Row],[Code_Nom]]=D5277,F5277-1,(COUNTIFS(Clef_répartition[Code_Nom],Clef_répartition[[#This Row],[Code_Nom]],Clef_répartition[Année],Clef_répartition[[#This Row],[Année]])))</f>
        <v>6</v>
      </c>
      <c r="G5278" t="str">
        <f>Clef_répartition[[#This Row],[Code_Nom]]&amp;"_"&amp;Clef_répartition[[#This Row],[Nombre]]&amp;"_"&amp;Clef_répartition[[#This Row],[Année]]</f>
        <v>ORPC Yverdon_Organisation régionale de protection civile d'Yverdon_68_2018</v>
      </c>
      <c r="H5278">
        <v>5765</v>
      </c>
      <c r="I5278" t="s">
        <v>275</v>
      </c>
      <c r="J5278">
        <v>2018</v>
      </c>
      <c r="K5278">
        <v>5.0939999999999996E-3</v>
      </c>
    </row>
    <row r="5279" spans="1:11" x14ac:dyDescent="0.25">
      <c r="A5279" t="s">
        <v>722</v>
      </c>
      <c r="B5279" t="s">
        <v>703</v>
      </c>
      <c r="C5279" t="s">
        <v>704</v>
      </c>
      <c r="D5279" t="str">
        <f>Clef_répartition[[#This Row],[Code association]]&amp;"_"&amp;Clef_répartition[[#This Row],[Nom association]]</f>
        <v>ORPC Yverdon_Organisation régionale de protection civile d'Yverdon</v>
      </c>
      <c r="E5279">
        <f>COUNTIFS(D$2:D5279,Clef_répartition[[#This Row],[Code_Nom]],J$2:J5279,Clef_répartition[[#This Row],[Année]])</f>
        <v>69</v>
      </c>
      <c r="F5279">
        <f>IF(Clef_répartition[[#This Row],[Code_Nom]]=D5278,F5278-1,(COUNTIFS(Clef_répartition[Code_Nom],Clef_répartition[[#This Row],[Code_Nom]],Clef_répartition[Année],Clef_répartition[[#This Row],[Année]])))</f>
        <v>5</v>
      </c>
      <c r="G5279" t="str">
        <f>Clef_répartition[[#This Row],[Code_Nom]]&amp;"_"&amp;Clef_répartition[[#This Row],[Nombre]]&amp;"_"&amp;Clef_répartition[[#This Row],[Année]]</f>
        <v>ORPC Yverdon_Organisation régionale de protection civile d'Yverdon_69_2018</v>
      </c>
      <c r="H5279">
        <v>5935</v>
      </c>
      <c r="I5279" t="s">
        <v>280</v>
      </c>
      <c r="J5279">
        <v>2018</v>
      </c>
      <c r="K5279">
        <v>1.0859999999999999E-3</v>
      </c>
    </row>
    <row r="5280" spans="1:11" x14ac:dyDescent="0.25">
      <c r="A5280" t="s">
        <v>722</v>
      </c>
      <c r="B5280" t="s">
        <v>703</v>
      </c>
      <c r="C5280" t="s">
        <v>704</v>
      </c>
      <c r="D5280" t="str">
        <f>Clef_répartition[[#This Row],[Code association]]&amp;"_"&amp;Clef_répartition[[#This Row],[Nom association]]</f>
        <v>ORPC Yverdon_Organisation régionale de protection civile d'Yverdon</v>
      </c>
      <c r="E5280">
        <f>COUNTIFS(D$2:D5280,Clef_répartition[[#This Row],[Code_Nom]],J$2:J5280,Clef_répartition[[#This Row],[Année]])</f>
        <v>70</v>
      </c>
      <c r="F5280">
        <f>IF(Clef_répartition[[#This Row],[Code_Nom]]=D5279,F5279-1,(COUNTIFS(Clef_répartition[Code_Nom],Clef_répartition[[#This Row],[Code_Nom]],Clef_répartition[Année],Clef_répartition[[#This Row],[Année]])))</f>
        <v>4</v>
      </c>
      <c r="G5280" t="str">
        <f>Clef_répartition[[#This Row],[Code_Nom]]&amp;"_"&amp;Clef_répartition[[#This Row],[Nombre]]&amp;"_"&amp;Clef_répartition[[#This Row],[Année]]</f>
        <v>ORPC Yverdon_Organisation régionale de protection civile d'Yverdon_70_2018</v>
      </c>
      <c r="H5280">
        <v>5937</v>
      </c>
      <c r="I5280" t="s">
        <v>292</v>
      </c>
      <c r="J5280">
        <v>2018</v>
      </c>
      <c r="K5280">
        <v>1.4339999999999999E-3</v>
      </c>
    </row>
    <row r="5281" spans="1:11" x14ac:dyDescent="0.25">
      <c r="A5281" t="s">
        <v>722</v>
      </c>
      <c r="B5281" t="s">
        <v>703</v>
      </c>
      <c r="C5281" t="s">
        <v>704</v>
      </c>
      <c r="D5281" t="str">
        <f>Clef_répartition[[#This Row],[Code association]]&amp;"_"&amp;Clef_répartition[[#This Row],[Nom association]]</f>
        <v>ORPC Yverdon_Organisation régionale de protection civile d'Yverdon</v>
      </c>
      <c r="E5281">
        <f>COUNTIFS(D$2:D5281,Clef_répartition[[#This Row],[Code_Nom]],J$2:J5281,Clef_répartition[[#This Row],[Année]])</f>
        <v>71</v>
      </c>
      <c r="F5281">
        <f>IF(Clef_répartition[[#This Row],[Code_Nom]]=D5280,F5280-1,(COUNTIFS(Clef_répartition[Code_Nom],Clef_répartition[[#This Row],[Code_Nom]],Clef_répartition[Année],Clef_répartition[[#This Row],[Année]])))</f>
        <v>3</v>
      </c>
      <c r="G5281" t="str">
        <f>Clef_répartition[[#This Row],[Code_Nom]]&amp;"_"&amp;Clef_répartition[[#This Row],[Nombre]]&amp;"_"&amp;Clef_répartition[[#This Row],[Année]]</f>
        <v>ORPC Yverdon_Organisation régionale de protection civile d'Yverdon_71_2018</v>
      </c>
      <c r="H5281">
        <v>5766</v>
      </c>
      <c r="I5281" t="s">
        <v>293</v>
      </c>
      <c r="J5281">
        <v>2018</v>
      </c>
      <c r="K5281">
        <v>6.3429999999999997E-3</v>
      </c>
    </row>
    <row r="5282" spans="1:11" x14ac:dyDescent="0.25">
      <c r="A5282" t="s">
        <v>722</v>
      </c>
      <c r="B5282" t="s">
        <v>703</v>
      </c>
      <c r="C5282" t="s">
        <v>704</v>
      </c>
      <c r="D5282" t="str">
        <f>Clef_répartition[[#This Row],[Code association]]&amp;"_"&amp;Clef_répartition[[#This Row],[Nom association]]</f>
        <v>ORPC Yverdon_Organisation régionale de protection civile d'Yverdon</v>
      </c>
      <c r="E5282">
        <f>COUNTIFS(D$2:D5282,Clef_répartition[[#This Row],[Code_Nom]],J$2:J5282,Clef_répartition[[#This Row],[Année]])</f>
        <v>72</v>
      </c>
      <c r="F5282">
        <f>IF(Clef_répartition[[#This Row],[Code_Nom]]=D5281,F5281-1,(COUNTIFS(Clef_répartition[Code_Nom],Clef_répartition[[#This Row],[Code_Nom]],Clef_répartition[Année],Clef_répartition[[#This Row],[Année]])))</f>
        <v>2</v>
      </c>
      <c r="G5282" t="str">
        <f>Clef_répartition[[#This Row],[Code_Nom]]&amp;"_"&amp;Clef_répartition[[#This Row],[Nombre]]&amp;"_"&amp;Clef_répartition[[#This Row],[Année]]</f>
        <v>ORPC Yverdon_Organisation régionale de protection civile d'Yverdon_72_2018</v>
      </c>
      <c r="H5282">
        <v>5938</v>
      </c>
      <c r="I5282" t="s">
        <v>298</v>
      </c>
      <c r="J5282">
        <v>2018</v>
      </c>
      <c r="K5282">
        <v>0.32811700000000005</v>
      </c>
    </row>
    <row r="5283" spans="1:11" x14ac:dyDescent="0.25">
      <c r="A5283" t="s">
        <v>722</v>
      </c>
      <c r="B5283" t="s">
        <v>703</v>
      </c>
      <c r="C5283" t="s">
        <v>704</v>
      </c>
      <c r="D5283" t="str">
        <f>Clef_répartition[[#This Row],[Code association]]&amp;"_"&amp;Clef_répartition[[#This Row],[Nom association]]</f>
        <v>ORPC Yverdon_Organisation régionale de protection civile d'Yverdon</v>
      </c>
      <c r="E5283">
        <f>COUNTIFS(D$2:D5283,Clef_répartition[[#This Row],[Code_Nom]],J$2:J5283,Clef_répartition[[#This Row],[Année]])</f>
        <v>73</v>
      </c>
      <c r="F5283">
        <f>IF(Clef_répartition[[#This Row],[Code_Nom]]=D5282,F5282-1,(COUNTIFS(Clef_répartition[Code_Nom],Clef_répartition[[#This Row],[Code_Nom]],Clef_répartition[Année],Clef_répartition[[#This Row],[Année]])))</f>
        <v>1</v>
      </c>
      <c r="G5283" t="str">
        <f>Clef_répartition[[#This Row],[Code_Nom]]&amp;"_"&amp;Clef_répartition[[#This Row],[Nombre]]&amp;"_"&amp;Clef_répartition[[#This Row],[Année]]</f>
        <v>ORPC Yverdon_Organisation régionale de protection civile d'Yverdon_73_2018</v>
      </c>
      <c r="H5283">
        <v>5939</v>
      </c>
      <c r="I5283" t="s">
        <v>299</v>
      </c>
      <c r="J5283">
        <v>2018</v>
      </c>
      <c r="K5283">
        <v>3.721E-2</v>
      </c>
    </row>
    <row r="5284" spans="1:11" x14ac:dyDescent="0.25">
      <c r="A5284" t="s">
        <v>722</v>
      </c>
      <c r="B5284" t="s">
        <v>495</v>
      </c>
      <c r="C5284" t="s">
        <v>496</v>
      </c>
      <c r="D5284" t="str">
        <f>Clef_répartition[[#This Row],[Code association]]&amp;"_"&amp;Clef_répartition[[#This Row],[Nom association]]</f>
        <v>PNR_Association intercommunale Police Nyon Région</v>
      </c>
      <c r="E5284">
        <f>COUNTIFS(D$2:D5284,Clef_répartition[[#This Row],[Code_Nom]],J$2:J5284,Clef_répartition[[#This Row],[Année]])</f>
        <v>1</v>
      </c>
      <c r="F5284">
        <f>IF(Clef_répartition[[#This Row],[Code_Nom]]=D5283,F5283-1,(COUNTIFS(Clef_répartition[Code_Nom],Clef_répartition[[#This Row],[Code_Nom]],Clef_répartition[Année],Clef_répartition[[#This Row],[Année]])))</f>
        <v>3</v>
      </c>
      <c r="G5284" t="str">
        <f>Clef_répartition[[#This Row],[Code_Nom]]&amp;"_"&amp;Clef_répartition[[#This Row],[Nombre]]&amp;"_"&amp;Clef_répartition[[#This Row],[Année]]</f>
        <v>PNR_Association intercommunale Police Nyon Région_1_2018</v>
      </c>
      <c r="H5284">
        <v>5713</v>
      </c>
      <c r="I5284" t="s">
        <v>80</v>
      </c>
      <c r="J5284">
        <v>2018</v>
      </c>
      <c r="K5284">
        <v>4.3499999999999997E-2</v>
      </c>
    </row>
    <row r="5285" spans="1:11" x14ac:dyDescent="0.25">
      <c r="A5285" t="s">
        <v>722</v>
      </c>
      <c r="B5285" t="s">
        <v>495</v>
      </c>
      <c r="C5285" t="s">
        <v>496</v>
      </c>
      <c r="D5285" t="str">
        <f>Clef_répartition[[#This Row],[Code association]]&amp;"_"&amp;Clef_répartition[[#This Row],[Nom association]]</f>
        <v>PNR_Association intercommunale Police Nyon Région</v>
      </c>
      <c r="E5285">
        <f>COUNTIFS(D$2:D5285,Clef_répartition[[#This Row],[Code_Nom]],J$2:J5285,Clef_répartition[[#This Row],[Année]])</f>
        <v>2</v>
      </c>
      <c r="F5285">
        <f>IF(Clef_répartition[[#This Row],[Code_Nom]]=D5284,F5284-1,(COUNTIFS(Clef_répartition[Code_Nom],Clef_répartition[[#This Row],[Code_Nom]],Clef_répartition[Année],Clef_répartition[[#This Row],[Année]])))</f>
        <v>2</v>
      </c>
      <c r="G5285" t="str">
        <f>Clef_répartition[[#This Row],[Code_Nom]]&amp;"_"&amp;Clef_répartition[[#This Row],[Nombre]]&amp;"_"&amp;Clef_répartition[[#This Row],[Année]]</f>
        <v>PNR_Association intercommunale Police Nyon Région_2_2018</v>
      </c>
      <c r="H5285">
        <v>5724</v>
      </c>
      <c r="I5285" t="s">
        <v>196</v>
      </c>
      <c r="J5285">
        <v>2018</v>
      </c>
      <c r="K5285">
        <v>0.84389999999999998</v>
      </c>
    </row>
    <row r="5286" spans="1:11" x14ac:dyDescent="0.25">
      <c r="A5286" t="s">
        <v>722</v>
      </c>
      <c r="B5286" t="s">
        <v>495</v>
      </c>
      <c r="C5286" t="s">
        <v>496</v>
      </c>
      <c r="D5286" t="str">
        <f>Clef_répartition[[#This Row],[Code association]]&amp;"_"&amp;Clef_répartition[[#This Row],[Nom association]]</f>
        <v>PNR_Association intercommunale Police Nyon Région</v>
      </c>
      <c r="E5286">
        <f>COUNTIFS(D$2:D5286,Clef_répartition[[#This Row],[Code_Nom]],J$2:J5286,Clef_répartition[[#This Row],[Année]])</f>
        <v>3</v>
      </c>
      <c r="F5286">
        <f>IF(Clef_répartition[[#This Row],[Code_Nom]]=D5285,F5285-1,(COUNTIFS(Clef_répartition[Code_Nom],Clef_répartition[[#This Row],[Code_Nom]],Clef_répartition[Année],Clef_répartition[[#This Row],[Année]])))</f>
        <v>1</v>
      </c>
      <c r="G5286" t="str">
        <f>Clef_répartition[[#This Row],[Code_Nom]]&amp;"_"&amp;Clef_répartition[[#This Row],[Nombre]]&amp;"_"&amp;Clef_répartition[[#This Row],[Année]]</f>
        <v>PNR_Association intercommunale Police Nyon Région_3_2018</v>
      </c>
      <c r="H5286">
        <v>5725</v>
      </c>
      <c r="I5286" t="s">
        <v>219</v>
      </c>
      <c r="J5286">
        <v>2018</v>
      </c>
      <c r="K5286">
        <v>0.11260000000000001</v>
      </c>
    </row>
    <row r="5287" spans="1:11" x14ac:dyDescent="0.25">
      <c r="A5287" t="s">
        <v>722</v>
      </c>
      <c r="B5287" t="s">
        <v>559</v>
      </c>
      <c r="C5287" t="s">
        <v>560</v>
      </c>
      <c r="D5287" t="str">
        <f>Clef_répartition[[#This Row],[Code association]]&amp;"_"&amp;Clef_répartition[[#This Row],[Nom association]]</f>
        <v>PNV_Association intercommunale de la Police Nord vaudois</v>
      </c>
      <c r="E5287">
        <f>COUNTIFS(D$2:D5287,Clef_répartition[[#This Row],[Code_Nom]],J$2:J5287,Clef_répartition[[#This Row],[Année]])</f>
        <v>1</v>
      </c>
      <c r="F5287">
        <f>IF(Clef_répartition[[#This Row],[Code_Nom]]=D5286,F5286-1,(COUNTIFS(Clef_répartition[Code_Nom],Clef_répartition[[#This Row],[Code_Nom]],Clef_répartition[Année],Clef_répartition[[#This Row],[Année]])))</f>
        <v>11</v>
      </c>
      <c r="G5287" t="str">
        <f>Clef_répartition[[#This Row],[Code_Nom]]&amp;"_"&amp;Clef_répartition[[#This Row],[Nombre]]&amp;"_"&amp;Clef_répartition[[#This Row],[Année]]</f>
        <v>PNV_Association intercommunale de la Police Nord vaudois_1_2018</v>
      </c>
      <c r="H5287">
        <v>5904</v>
      </c>
      <c r="I5287" t="s">
        <v>46</v>
      </c>
      <c r="J5287">
        <v>2018</v>
      </c>
      <c r="K5287">
        <v>4.1960000000000001E-3</v>
      </c>
    </row>
    <row r="5288" spans="1:11" x14ac:dyDescent="0.25">
      <c r="A5288" t="s">
        <v>722</v>
      </c>
      <c r="B5288" t="s">
        <v>559</v>
      </c>
      <c r="C5288" t="s">
        <v>560</v>
      </c>
      <c r="D5288" t="str">
        <f>Clef_répartition[[#This Row],[Code association]]&amp;"_"&amp;Clef_répartition[[#This Row],[Nom association]]</f>
        <v>PNV_Association intercommunale de la Police Nord vaudois</v>
      </c>
      <c r="E5288">
        <f>COUNTIFS(D$2:D5288,Clef_répartition[[#This Row],[Code_Nom]],J$2:J5288,Clef_répartition[[#This Row],[Année]])</f>
        <v>2</v>
      </c>
      <c r="F5288">
        <f>IF(Clef_répartition[[#This Row],[Code_Nom]]=D5287,F5287-1,(COUNTIFS(Clef_répartition[Code_Nom],Clef_répartition[[#This Row],[Code_Nom]],Clef_répartition[Année],Clef_répartition[[#This Row],[Année]])))</f>
        <v>10</v>
      </c>
      <c r="G5288" t="str">
        <f>Clef_répartition[[#This Row],[Code_Nom]]&amp;"_"&amp;Clef_répartition[[#This Row],[Nombre]]&amp;"_"&amp;Clef_répartition[[#This Row],[Année]]</f>
        <v>PNV_Association intercommunale de la Police Nord vaudois_2_2018</v>
      </c>
      <c r="H5288">
        <v>5909</v>
      </c>
      <c r="I5288" t="s">
        <v>60</v>
      </c>
      <c r="J5288">
        <v>2018</v>
      </c>
      <c r="K5288">
        <v>6.9810000000000002E-3</v>
      </c>
    </row>
    <row r="5289" spans="1:11" x14ac:dyDescent="0.25">
      <c r="A5289" t="s">
        <v>722</v>
      </c>
      <c r="B5289" t="s">
        <v>559</v>
      </c>
      <c r="C5289" t="s">
        <v>560</v>
      </c>
      <c r="D5289" t="str">
        <f>Clef_répartition[[#This Row],[Code association]]&amp;"_"&amp;Clef_répartition[[#This Row],[Nom association]]</f>
        <v>PNV_Association intercommunale de la Police Nord vaudois</v>
      </c>
      <c r="E5289">
        <f>COUNTIFS(D$2:D5289,Clef_répartition[[#This Row],[Code_Nom]],J$2:J5289,Clef_répartition[[#This Row],[Année]])</f>
        <v>3</v>
      </c>
      <c r="F5289">
        <f>IF(Clef_répartition[[#This Row],[Code_Nom]]=D5288,F5288-1,(COUNTIFS(Clef_répartition[Code_Nom],Clef_répartition[[#This Row],[Code_Nom]],Clef_répartition[Année],Clef_répartition[[#This Row],[Année]])))</f>
        <v>9</v>
      </c>
      <c r="G5289" t="str">
        <f>Clef_répartition[[#This Row],[Code_Nom]]&amp;"_"&amp;Clef_répartition[[#This Row],[Nombre]]&amp;"_"&amp;Clef_répartition[[#This Row],[Année]]</f>
        <v>PNV_Association intercommunale de la Police Nord vaudois_3_2018</v>
      </c>
      <c r="H5289">
        <v>5914</v>
      </c>
      <c r="I5289" t="s">
        <v>105</v>
      </c>
      <c r="J5289">
        <v>2018</v>
      </c>
      <c r="K5289">
        <v>1.8600000000000001E-3</v>
      </c>
    </row>
    <row r="5290" spans="1:11" x14ac:dyDescent="0.25">
      <c r="A5290" t="s">
        <v>722</v>
      </c>
      <c r="B5290" t="s">
        <v>559</v>
      </c>
      <c r="C5290" t="s">
        <v>560</v>
      </c>
      <c r="D5290" t="str">
        <f>Clef_répartition[[#This Row],[Code association]]&amp;"_"&amp;Clef_répartition[[#This Row],[Nom association]]</f>
        <v>PNV_Association intercommunale de la Police Nord vaudois</v>
      </c>
      <c r="E5290">
        <f>COUNTIFS(D$2:D5290,Clef_répartition[[#This Row],[Code_Nom]],J$2:J5290,Clef_répartition[[#This Row],[Année]])</f>
        <v>4</v>
      </c>
      <c r="F5290">
        <f>IF(Clef_répartition[[#This Row],[Code_Nom]]=D5289,F5289-1,(COUNTIFS(Clef_répartition[Code_Nom],Clef_répartition[[#This Row],[Code_Nom]],Clef_répartition[Année],Clef_répartition[[#This Row],[Année]])))</f>
        <v>8</v>
      </c>
      <c r="G5290" t="str">
        <f>Clef_répartition[[#This Row],[Code_Nom]]&amp;"_"&amp;Clef_répartition[[#This Row],[Nombre]]&amp;"_"&amp;Clef_répartition[[#This Row],[Année]]</f>
        <v>PNV_Association intercommunale de la Police Nord vaudois_4_2018</v>
      </c>
      <c r="H5290">
        <v>5919</v>
      </c>
      <c r="I5290" t="s">
        <v>172</v>
      </c>
      <c r="J5290">
        <v>2018</v>
      </c>
      <c r="K5290">
        <v>3.5349999999999999E-3</v>
      </c>
    </row>
    <row r="5291" spans="1:11" x14ac:dyDescent="0.25">
      <c r="A5291" t="s">
        <v>722</v>
      </c>
      <c r="B5291" t="s">
        <v>559</v>
      </c>
      <c r="C5291" t="s">
        <v>560</v>
      </c>
      <c r="D5291" t="str">
        <f>Clef_répartition[[#This Row],[Code association]]&amp;"_"&amp;Clef_répartition[[#This Row],[Nom association]]</f>
        <v>PNV_Association intercommunale de la Police Nord vaudois</v>
      </c>
      <c r="E5291">
        <f>COUNTIFS(D$2:D5291,Clef_répartition[[#This Row],[Code_Nom]],J$2:J5291,Clef_répartition[[#This Row],[Année]])</f>
        <v>5</v>
      </c>
      <c r="F5291">
        <f>IF(Clef_répartition[[#This Row],[Code_Nom]]=D5290,F5290-1,(COUNTIFS(Clef_répartition[Code_Nom],Clef_répartition[[#This Row],[Code_Nom]],Clef_répartition[Année],Clef_répartition[[#This Row],[Année]])))</f>
        <v>7</v>
      </c>
      <c r="G5291" t="str">
        <f>Clef_répartition[[#This Row],[Code_Nom]]&amp;"_"&amp;Clef_répartition[[#This Row],[Nombre]]&amp;"_"&amp;Clef_répartition[[#This Row],[Année]]</f>
        <v>PNV_Association intercommunale de la Police Nord vaudois_5_2018</v>
      </c>
      <c r="H5291">
        <v>5756</v>
      </c>
      <c r="I5291" t="s">
        <v>185</v>
      </c>
      <c r="J5291">
        <v>2018</v>
      </c>
      <c r="K5291">
        <v>3.356E-3</v>
      </c>
    </row>
    <row r="5292" spans="1:11" x14ac:dyDescent="0.25">
      <c r="A5292" t="s">
        <v>722</v>
      </c>
      <c r="B5292" t="s">
        <v>559</v>
      </c>
      <c r="C5292" t="s">
        <v>560</v>
      </c>
      <c r="D5292" t="str">
        <f>Clef_répartition[[#This Row],[Code association]]&amp;"_"&amp;Clef_répartition[[#This Row],[Nom association]]</f>
        <v>PNV_Association intercommunale de la Police Nord vaudois</v>
      </c>
      <c r="E5292">
        <f>COUNTIFS(D$2:D5292,Clef_répartition[[#This Row],[Code_Nom]],J$2:J5292,Clef_répartition[[#This Row],[Année]])</f>
        <v>6</v>
      </c>
      <c r="F5292">
        <f>IF(Clef_répartition[[#This Row],[Code_Nom]]=D5291,F5291-1,(COUNTIFS(Clef_répartition[Code_Nom],Clef_répartition[[#This Row],[Code_Nom]],Clef_répartition[Année],Clef_répartition[[#This Row],[Année]])))</f>
        <v>6</v>
      </c>
      <c r="G5292" t="str">
        <f>Clef_répartition[[#This Row],[Code_Nom]]&amp;"_"&amp;Clef_répartition[[#This Row],[Nombre]]&amp;"_"&amp;Clef_répartition[[#This Row],[Année]]</f>
        <v>PNV_Association intercommunale de la Police Nord vaudois_6_2018</v>
      </c>
      <c r="H5292">
        <v>5757</v>
      </c>
      <c r="I5292" t="s">
        <v>201</v>
      </c>
      <c r="J5292">
        <v>2018</v>
      </c>
      <c r="K5292">
        <v>0.16511300000000001</v>
      </c>
    </row>
    <row r="5293" spans="1:11" x14ac:dyDescent="0.25">
      <c r="A5293" t="s">
        <v>722</v>
      </c>
      <c r="B5293" t="s">
        <v>559</v>
      </c>
      <c r="C5293" t="s">
        <v>560</v>
      </c>
      <c r="D5293" t="str">
        <f>Clef_répartition[[#This Row],[Code association]]&amp;"_"&amp;Clef_répartition[[#This Row],[Nom association]]</f>
        <v>PNV_Association intercommunale de la Police Nord vaudois</v>
      </c>
      <c r="E5293">
        <f>COUNTIFS(D$2:D5293,Clef_répartition[[#This Row],[Code_Nom]],J$2:J5293,Clef_répartition[[#This Row],[Année]])</f>
        <v>7</v>
      </c>
      <c r="F5293">
        <f>IF(Clef_répartition[[#This Row],[Code_Nom]]=D5292,F5292-1,(COUNTIFS(Clef_répartition[Code_Nom],Clef_répartition[[#This Row],[Code_Nom]],Clef_répartition[Année],Clef_répartition[[#This Row],[Année]])))</f>
        <v>5</v>
      </c>
      <c r="G5293" t="str">
        <f>Clef_répartition[[#This Row],[Code_Nom]]&amp;"_"&amp;Clef_répartition[[#This Row],[Nombre]]&amp;"_"&amp;Clef_répartition[[#This Row],[Année]]</f>
        <v>PNV_Association intercommunale de la Police Nord vaudois_7_2018</v>
      </c>
      <c r="H5293">
        <v>5926</v>
      </c>
      <c r="I5293" t="s">
        <v>218</v>
      </c>
      <c r="J5293">
        <v>2018</v>
      </c>
      <c r="K5293">
        <v>5.274E-3</v>
      </c>
    </row>
    <row r="5294" spans="1:11" x14ac:dyDescent="0.25">
      <c r="A5294" t="s">
        <v>722</v>
      </c>
      <c r="B5294" t="s">
        <v>559</v>
      </c>
      <c r="C5294" t="s">
        <v>560</v>
      </c>
      <c r="D5294" t="str">
        <f>Clef_répartition[[#This Row],[Code association]]&amp;"_"&amp;Clef_répartition[[#This Row],[Nom association]]</f>
        <v>PNV_Association intercommunale de la Police Nord vaudois</v>
      </c>
      <c r="E5294">
        <f>COUNTIFS(D$2:D5294,Clef_répartition[[#This Row],[Code_Nom]],J$2:J5294,Clef_répartition[[#This Row],[Année]])</f>
        <v>8</v>
      </c>
      <c r="F5294">
        <f>IF(Clef_répartition[[#This Row],[Code_Nom]]=D5293,F5293-1,(COUNTIFS(Clef_répartition[Code_Nom],Clef_répartition[[#This Row],[Code_Nom]],Clef_répartition[Année],Clef_répartition[[#This Row],[Année]])))</f>
        <v>4</v>
      </c>
      <c r="G5294" t="str">
        <f>Clef_répartition[[#This Row],[Code_Nom]]&amp;"_"&amp;Clef_répartition[[#This Row],[Nombre]]&amp;"_"&amp;Clef_répartition[[#This Row],[Année]]</f>
        <v>PNV_Association intercommunale de la Police Nord vaudois_8_2018</v>
      </c>
      <c r="H5294">
        <v>5929</v>
      </c>
      <c r="I5294" t="s">
        <v>257</v>
      </c>
      <c r="J5294">
        <v>2018</v>
      </c>
      <c r="K5294">
        <v>3.8349999999999999E-3</v>
      </c>
    </row>
    <row r="5295" spans="1:11" x14ac:dyDescent="0.25">
      <c r="A5295" t="s">
        <v>722</v>
      </c>
      <c r="B5295" t="s">
        <v>559</v>
      </c>
      <c r="C5295" t="s">
        <v>560</v>
      </c>
      <c r="D5295" t="str">
        <f>Clef_répartition[[#This Row],[Code association]]&amp;"_"&amp;Clef_répartition[[#This Row],[Nom association]]</f>
        <v>PNV_Association intercommunale de la Police Nord vaudois</v>
      </c>
      <c r="E5295">
        <f>COUNTIFS(D$2:D5295,Clef_répartition[[#This Row],[Code_Nom]],J$2:J5295,Clef_répartition[[#This Row],[Année]])</f>
        <v>9</v>
      </c>
      <c r="F5295">
        <f>IF(Clef_répartition[[#This Row],[Code_Nom]]=D5294,F5294-1,(COUNTIFS(Clef_répartition[Code_Nom],Clef_répartition[[#This Row],[Code_Nom]],Clef_répartition[Année],Clef_répartition[[#This Row],[Année]])))</f>
        <v>3</v>
      </c>
      <c r="G5295" t="str">
        <f>Clef_répartition[[#This Row],[Code_Nom]]&amp;"_"&amp;Clef_répartition[[#This Row],[Nombre]]&amp;"_"&amp;Clef_répartition[[#This Row],[Année]]</f>
        <v>PNV_Association intercommunale de la Police Nord vaudois_9_2018</v>
      </c>
      <c r="H5295">
        <v>5930</v>
      </c>
      <c r="I5295" t="s">
        <v>259</v>
      </c>
      <c r="J5295">
        <v>2018</v>
      </c>
      <c r="K5295">
        <v>1.2600000000000001E-3</v>
      </c>
    </row>
    <row r="5296" spans="1:11" x14ac:dyDescent="0.25">
      <c r="A5296" t="s">
        <v>722</v>
      </c>
      <c r="B5296" t="s">
        <v>559</v>
      </c>
      <c r="C5296" t="s">
        <v>560</v>
      </c>
      <c r="D5296" t="str">
        <f>Clef_répartition[[#This Row],[Code association]]&amp;"_"&amp;Clef_répartition[[#This Row],[Nom association]]</f>
        <v>PNV_Association intercommunale de la Police Nord vaudois</v>
      </c>
      <c r="E5296">
        <f>COUNTIFS(D$2:D5296,Clef_répartition[[#This Row],[Code_Nom]],J$2:J5296,Clef_répartition[[#This Row],[Année]])</f>
        <v>10</v>
      </c>
      <c r="F5296">
        <f>IF(Clef_répartition[[#This Row],[Code_Nom]]=D5295,F5295-1,(COUNTIFS(Clef_répartition[Code_Nom],Clef_répartition[[#This Row],[Code_Nom]],Clef_répartition[Année],Clef_répartition[[#This Row],[Année]])))</f>
        <v>2</v>
      </c>
      <c r="G5296" t="str">
        <f>Clef_répartition[[#This Row],[Code_Nom]]&amp;"_"&amp;Clef_répartition[[#This Row],[Nombre]]&amp;"_"&amp;Clef_répartition[[#This Row],[Année]]</f>
        <v>PNV_Association intercommunale de la Police Nord vaudois_10_2018</v>
      </c>
      <c r="H5296">
        <v>5931</v>
      </c>
      <c r="I5296" t="s">
        <v>267</v>
      </c>
      <c r="J5296">
        <v>2018</v>
      </c>
      <c r="K5296">
        <v>2.8890000000000001E-3</v>
      </c>
    </row>
    <row r="5297" spans="1:11" x14ac:dyDescent="0.25">
      <c r="A5297" t="s">
        <v>722</v>
      </c>
      <c r="B5297" t="s">
        <v>559</v>
      </c>
      <c r="C5297" t="s">
        <v>560</v>
      </c>
      <c r="D5297" t="str">
        <f>Clef_répartition[[#This Row],[Code association]]&amp;"_"&amp;Clef_répartition[[#This Row],[Nom association]]</f>
        <v>PNV_Association intercommunale de la Police Nord vaudois</v>
      </c>
      <c r="E5297">
        <f>COUNTIFS(D$2:D5297,Clef_répartition[[#This Row],[Code_Nom]],J$2:J5297,Clef_répartition[[#This Row],[Année]])</f>
        <v>11</v>
      </c>
      <c r="F5297">
        <f>IF(Clef_répartition[[#This Row],[Code_Nom]]=D5296,F5296-1,(COUNTIFS(Clef_répartition[Code_Nom],Clef_répartition[[#This Row],[Code_Nom]],Clef_répartition[Année],Clef_répartition[[#This Row],[Année]])))</f>
        <v>1</v>
      </c>
      <c r="G5297" t="str">
        <f>Clef_répartition[[#This Row],[Code_Nom]]&amp;"_"&amp;Clef_répartition[[#This Row],[Nombre]]&amp;"_"&amp;Clef_répartition[[#This Row],[Année]]</f>
        <v>PNV_Association intercommunale de la Police Nord vaudois_11_2018</v>
      </c>
      <c r="H5297">
        <v>5938</v>
      </c>
      <c r="I5297" t="s">
        <v>298</v>
      </c>
      <c r="J5297">
        <v>2018</v>
      </c>
      <c r="K5297">
        <v>0.801701</v>
      </c>
    </row>
    <row r="5298" spans="1:11" x14ac:dyDescent="0.25">
      <c r="A5298" t="s">
        <v>722</v>
      </c>
      <c r="B5298" t="s">
        <v>644</v>
      </c>
      <c r="C5298" t="s">
        <v>645</v>
      </c>
      <c r="D5298" t="str">
        <f>Clef_répartition[[#This Row],[Code association]]&amp;"_"&amp;Clef_répartition[[#This Row],[Nom association]]</f>
        <v>POLOUEST_Association de communes Sécurité dans l'Ouest lausannois</v>
      </c>
      <c r="E5298">
        <f>COUNTIFS(D$2:D5298,Clef_répartition[[#This Row],[Code_Nom]],J$2:J5298,Clef_répartition[[#This Row],[Année]])</f>
        <v>1</v>
      </c>
      <c r="F5298">
        <f>IF(Clef_répartition[[#This Row],[Code_Nom]]=D5297,F5297-1,(COUNTIFS(Clef_répartition[Code_Nom],Clef_répartition[[#This Row],[Code_Nom]],Clef_répartition[Année],Clef_répartition[[#This Row],[Année]])))</f>
        <v>7</v>
      </c>
      <c r="G5298" t="str">
        <f>Clef_répartition[[#This Row],[Code_Nom]]&amp;"_"&amp;Clef_répartition[[#This Row],[Nombre]]&amp;"_"&amp;Clef_répartition[[#This Row],[Année]]</f>
        <v>POLOUEST_Association de communes Sécurité dans l'Ouest lausannois_1_2018</v>
      </c>
      <c r="H5298">
        <v>5624</v>
      </c>
      <c r="I5298" t="s">
        <v>44</v>
      </c>
      <c r="J5298">
        <v>2018</v>
      </c>
      <c r="K5298">
        <v>0</v>
      </c>
    </row>
    <row r="5299" spans="1:11" x14ac:dyDescent="0.25">
      <c r="A5299" t="s">
        <v>722</v>
      </c>
      <c r="B5299" t="s">
        <v>644</v>
      </c>
      <c r="C5299" t="s">
        <v>645</v>
      </c>
      <c r="D5299" t="str">
        <f>Clef_répartition[[#This Row],[Code association]]&amp;"_"&amp;Clef_répartition[[#This Row],[Nom association]]</f>
        <v>POLOUEST_Association de communes Sécurité dans l'Ouest lausannois</v>
      </c>
      <c r="E5299">
        <f>COUNTIFS(D$2:D5299,Clef_répartition[[#This Row],[Code_Nom]],J$2:J5299,Clef_répartition[[#This Row],[Année]])</f>
        <v>2</v>
      </c>
      <c r="F5299">
        <f>IF(Clef_répartition[[#This Row],[Code_Nom]]=D5298,F5298-1,(COUNTIFS(Clef_répartition[Code_Nom],Clef_répartition[[#This Row],[Code_Nom]],Clef_répartition[Année],Clef_répartition[[#This Row],[Année]])))</f>
        <v>6</v>
      </c>
      <c r="G5299" t="str">
        <f>Clef_répartition[[#This Row],[Code_Nom]]&amp;"_"&amp;Clef_répartition[[#This Row],[Nombre]]&amp;"_"&amp;Clef_répartition[[#This Row],[Année]]</f>
        <v>POLOUEST_Association de communes Sécurité dans l'Ouest lausannois_2_2018</v>
      </c>
      <c r="H5299">
        <v>5627</v>
      </c>
      <c r="I5299" t="s">
        <v>56</v>
      </c>
      <c r="J5299">
        <v>2018</v>
      </c>
      <c r="K5299">
        <v>0</v>
      </c>
    </row>
    <row r="5300" spans="1:11" x14ac:dyDescent="0.25">
      <c r="A5300" t="s">
        <v>722</v>
      </c>
      <c r="B5300" t="s">
        <v>644</v>
      </c>
      <c r="C5300" t="s">
        <v>645</v>
      </c>
      <c r="D5300" t="str">
        <f>Clef_répartition[[#This Row],[Code association]]&amp;"_"&amp;Clef_répartition[[#This Row],[Nom association]]</f>
        <v>POLOUEST_Association de communes Sécurité dans l'Ouest lausannois</v>
      </c>
      <c r="E5300">
        <f>COUNTIFS(D$2:D5300,Clef_répartition[[#This Row],[Code_Nom]],J$2:J5300,Clef_répartition[[#This Row],[Année]])</f>
        <v>3</v>
      </c>
      <c r="F5300">
        <f>IF(Clef_répartition[[#This Row],[Code_Nom]]=D5299,F5299-1,(COUNTIFS(Clef_répartition[Code_Nom],Clef_répartition[[#This Row],[Code_Nom]],Clef_répartition[Année],Clef_répartition[[#This Row],[Année]])))</f>
        <v>5</v>
      </c>
      <c r="G5300" t="str">
        <f>Clef_répartition[[#This Row],[Code_Nom]]&amp;"_"&amp;Clef_répartition[[#This Row],[Nombre]]&amp;"_"&amp;Clef_répartition[[#This Row],[Année]]</f>
        <v>POLOUEST_Association de communes Sécurité dans l'Ouest lausannois_3_2018</v>
      </c>
      <c r="H5300">
        <v>5583</v>
      </c>
      <c r="I5300" t="s">
        <v>82</v>
      </c>
      <c r="J5300">
        <v>2018</v>
      </c>
      <c r="K5300">
        <v>0</v>
      </c>
    </row>
    <row r="5301" spans="1:11" x14ac:dyDescent="0.25">
      <c r="A5301" t="s">
        <v>722</v>
      </c>
      <c r="B5301" t="s">
        <v>644</v>
      </c>
      <c r="C5301" t="s">
        <v>645</v>
      </c>
      <c r="D5301" t="str">
        <f>Clef_répartition[[#This Row],[Code association]]&amp;"_"&amp;Clef_répartition[[#This Row],[Nom association]]</f>
        <v>POLOUEST_Association de communes Sécurité dans l'Ouest lausannois</v>
      </c>
      <c r="E5301">
        <f>COUNTIFS(D$2:D5301,Clef_répartition[[#This Row],[Code_Nom]],J$2:J5301,Clef_répartition[[#This Row],[Année]])</f>
        <v>4</v>
      </c>
      <c r="F5301">
        <f>IF(Clef_répartition[[#This Row],[Code_Nom]]=D5300,F5300-1,(COUNTIFS(Clef_répartition[Code_Nom],Clef_répartition[[#This Row],[Code_Nom]],Clef_répartition[Année],Clef_répartition[[#This Row],[Année]])))</f>
        <v>4</v>
      </c>
      <c r="G5301" t="str">
        <f>Clef_répartition[[#This Row],[Code_Nom]]&amp;"_"&amp;Clef_répartition[[#This Row],[Nombre]]&amp;"_"&amp;Clef_répartition[[#This Row],[Année]]</f>
        <v>POLOUEST_Association de communes Sécurité dans l'Ouest lausannois_4_2018</v>
      </c>
      <c r="H5301">
        <v>5635</v>
      </c>
      <c r="I5301" t="s">
        <v>103</v>
      </c>
      <c r="J5301">
        <v>2018</v>
      </c>
      <c r="K5301">
        <v>0</v>
      </c>
    </row>
    <row r="5302" spans="1:11" x14ac:dyDescent="0.25">
      <c r="A5302" t="s">
        <v>722</v>
      </c>
      <c r="B5302" t="s">
        <v>644</v>
      </c>
      <c r="C5302" t="s">
        <v>645</v>
      </c>
      <c r="D5302" t="str">
        <f>Clef_répartition[[#This Row],[Code association]]&amp;"_"&amp;Clef_répartition[[#This Row],[Nom association]]</f>
        <v>POLOUEST_Association de communes Sécurité dans l'Ouest lausannois</v>
      </c>
      <c r="E5302">
        <f>COUNTIFS(D$2:D5302,Clef_répartition[[#This Row],[Code_Nom]],J$2:J5302,Clef_répartition[[#This Row],[Année]])</f>
        <v>5</v>
      </c>
      <c r="F5302">
        <f>IF(Clef_répartition[[#This Row],[Code_Nom]]=D5301,F5301-1,(COUNTIFS(Clef_répartition[Code_Nom],Clef_répartition[[#This Row],[Code_Nom]],Clef_répartition[Année],Clef_répartition[[#This Row],[Année]])))</f>
        <v>3</v>
      </c>
      <c r="G5302" t="str">
        <f>Clef_répartition[[#This Row],[Code_Nom]]&amp;"_"&amp;Clef_répartition[[#This Row],[Nombre]]&amp;"_"&amp;Clef_répartition[[#This Row],[Année]]</f>
        <v>POLOUEST_Association de communes Sécurité dans l'Ouest lausannois_5_2018</v>
      </c>
      <c r="H5302">
        <v>5589</v>
      </c>
      <c r="I5302" t="s">
        <v>223</v>
      </c>
      <c r="J5302">
        <v>2018</v>
      </c>
      <c r="K5302">
        <v>0</v>
      </c>
    </row>
    <row r="5303" spans="1:11" x14ac:dyDescent="0.25">
      <c r="A5303" t="s">
        <v>722</v>
      </c>
      <c r="B5303" t="s">
        <v>644</v>
      </c>
      <c r="C5303" t="s">
        <v>645</v>
      </c>
      <c r="D5303" t="str">
        <f>Clef_répartition[[#This Row],[Code association]]&amp;"_"&amp;Clef_répartition[[#This Row],[Nom association]]</f>
        <v>POLOUEST_Association de communes Sécurité dans l'Ouest lausannois</v>
      </c>
      <c r="E5303">
        <f>COUNTIFS(D$2:D5303,Clef_répartition[[#This Row],[Code_Nom]],J$2:J5303,Clef_répartition[[#This Row],[Année]])</f>
        <v>6</v>
      </c>
      <c r="F5303">
        <f>IF(Clef_répartition[[#This Row],[Code_Nom]]=D5302,F5302-1,(COUNTIFS(Clef_répartition[Code_Nom],Clef_répartition[[#This Row],[Code_Nom]],Clef_répartition[Année],Clef_répartition[[#This Row],[Année]])))</f>
        <v>2</v>
      </c>
      <c r="G5303" t="str">
        <f>Clef_répartition[[#This Row],[Code_Nom]]&amp;"_"&amp;Clef_répartition[[#This Row],[Nombre]]&amp;"_"&amp;Clef_répartition[[#This Row],[Année]]</f>
        <v>POLOUEST_Association de communes Sécurité dans l'Ouest lausannois_6_2018</v>
      </c>
      <c r="H5303">
        <v>5648</v>
      </c>
      <c r="I5303" t="s">
        <v>248</v>
      </c>
      <c r="J5303">
        <v>2018</v>
      </c>
      <c r="K5303">
        <v>0</v>
      </c>
    </row>
    <row r="5304" spans="1:11" x14ac:dyDescent="0.25">
      <c r="A5304" t="s">
        <v>722</v>
      </c>
      <c r="B5304" t="s">
        <v>644</v>
      </c>
      <c r="C5304" t="s">
        <v>645</v>
      </c>
      <c r="D5304" t="str">
        <f>Clef_répartition[[#This Row],[Code association]]&amp;"_"&amp;Clef_répartition[[#This Row],[Nom association]]</f>
        <v>POLOUEST_Association de communes Sécurité dans l'Ouest lausannois</v>
      </c>
      <c r="E5304">
        <f>COUNTIFS(D$2:D5304,Clef_répartition[[#This Row],[Code_Nom]],J$2:J5304,Clef_répartition[[#This Row],[Année]])</f>
        <v>7</v>
      </c>
      <c r="F5304">
        <f>IF(Clef_répartition[[#This Row],[Code_Nom]]=D5303,F5303-1,(COUNTIFS(Clef_répartition[Code_Nom],Clef_répartition[[#This Row],[Code_Nom]],Clef_répartition[Année],Clef_répartition[[#This Row],[Année]])))</f>
        <v>1</v>
      </c>
      <c r="G5304" t="str">
        <f>Clef_répartition[[#This Row],[Code_Nom]]&amp;"_"&amp;Clef_répartition[[#This Row],[Nombre]]&amp;"_"&amp;Clef_répartition[[#This Row],[Année]]</f>
        <v>POLOUEST_Association de communes Sécurité dans l'Ouest lausannois_7_2018</v>
      </c>
      <c r="H5304">
        <v>5651</v>
      </c>
      <c r="I5304" t="s">
        <v>283</v>
      </c>
      <c r="J5304">
        <v>2018</v>
      </c>
      <c r="K5304">
        <v>0</v>
      </c>
    </row>
    <row r="5305" spans="1:11" x14ac:dyDescent="0.25">
      <c r="A5305" t="s">
        <v>722</v>
      </c>
      <c r="B5305" t="s">
        <v>440</v>
      </c>
      <c r="C5305" t="s">
        <v>441</v>
      </c>
      <c r="D5305" t="str">
        <f>Clef_répartition[[#This Row],[Code association]]&amp;"_"&amp;Clef_répartition[[#This Row],[Nom association]]</f>
        <v>PRM_Police Région Morges</v>
      </c>
      <c r="E5305">
        <f>COUNTIFS(D$2:D5305,Clef_répartition[[#This Row],[Code_Nom]],J$2:J5305,Clef_répartition[[#This Row],[Année]])</f>
        <v>1</v>
      </c>
      <c r="F5305">
        <f>IF(Clef_répartition[[#This Row],[Code_Nom]]=D5304,F5304-1,(COUNTIFS(Clef_répartition[Code_Nom],Clef_répartition[[#This Row],[Code_Nom]],Clef_répartition[Année],Clef_répartition[[#This Row],[Année]])))</f>
        <v>6</v>
      </c>
      <c r="G5305" t="str">
        <f>Clef_répartition[[#This Row],[Code_Nom]]&amp;"_"&amp;Clef_répartition[[#This Row],[Nombre]]&amp;"_"&amp;Clef_répartition[[#This Row],[Année]]</f>
        <v>PRM_Police Région Morges_1_2018</v>
      </c>
      <c r="H5305">
        <v>5623</v>
      </c>
      <c r="I5305" t="s">
        <v>39</v>
      </c>
      <c r="J5305">
        <v>2018</v>
      </c>
      <c r="K5305">
        <v>8.8599999999999998E-3</v>
      </c>
    </row>
    <row r="5306" spans="1:11" x14ac:dyDescent="0.25">
      <c r="A5306" t="s">
        <v>722</v>
      </c>
      <c r="B5306" t="s">
        <v>440</v>
      </c>
      <c r="C5306" t="s">
        <v>441</v>
      </c>
      <c r="D5306" t="str">
        <f>Clef_répartition[[#This Row],[Code association]]&amp;"_"&amp;Clef_répartition[[#This Row],[Nom association]]</f>
        <v>PRM_Police Région Morges</v>
      </c>
      <c r="E5306">
        <f>COUNTIFS(D$2:D5306,Clef_répartition[[#This Row],[Code_Nom]],J$2:J5306,Clef_répartition[[#This Row],[Année]])</f>
        <v>2</v>
      </c>
      <c r="F5306">
        <f>IF(Clef_répartition[[#This Row],[Code_Nom]]=D5305,F5305-1,(COUNTIFS(Clef_répartition[Code_Nom],Clef_répartition[[#This Row],[Code_Nom]],Clef_répartition[Année],Clef_répartition[[#This Row],[Année]])))</f>
        <v>5</v>
      </c>
      <c r="G5306" t="str">
        <f>Clef_répartition[[#This Row],[Code_Nom]]&amp;"_"&amp;Clef_répartition[[#This Row],[Nombre]]&amp;"_"&amp;Clef_répartition[[#This Row],[Année]]</f>
        <v>PRM_Police Région Morges_2_2018</v>
      </c>
      <c r="H5306">
        <v>5640</v>
      </c>
      <c r="I5306" t="s">
        <v>168</v>
      </c>
      <c r="J5306">
        <v>2018</v>
      </c>
      <c r="K5306">
        <v>9.3600000000000003E-3</v>
      </c>
    </row>
    <row r="5307" spans="1:11" x14ac:dyDescent="0.25">
      <c r="A5307" t="s">
        <v>722</v>
      </c>
      <c r="B5307" t="s">
        <v>440</v>
      </c>
      <c r="C5307" t="s">
        <v>441</v>
      </c>
      <c r="D5307" t="str">
        <f>Clef_répartition[[#This Row],[Code association]]&amp;"_"&amp;Clef_répartition[[#This Row],[Nom association]]</f>
        <v>PRM_Police Région Morges</v>
      </c>
      <c r="E5307">
        <f>COUNTIFS(D$2:D5307,Clef_répartition[[#This Row],[Code_Nom]],J$2:J5307,Clef_répartition[[#This Row],[Année]])</f>
        <v>3</v>
      </c>
      <c r="F5307">
        <f>IF(Clef_répartition[[#This Row],[Code_Nom]]=D5306,F5306-1,(COUNTIFS(Clef_répartition[Code_Nom],Clef_répartition[[#This Row],[Code_Nom]],Clef_répartition[Année],Clef_répartition[[#This Row],[Année]])))</f>
        <v>4</v>
      </c>
      <c r="G5307" t="str">
        <f>Clef_répartition[[#This Row],[Code_Nom]]&amp;"_"&amp;Clef_répartition[[#This Row],[Nombre]]&amp;"_"&amp;Clef_répartition[[#This Row],[Année]]</f>
        <v>PRM_Police Région Morges_3_2018</v>
      </c>
      <c r="H5307">
        <v>5642</v>
      </c>
      <c r="I5307" t="s">
        <v>190</v>
      </c>
      <c r="J5307">
        <v>2018</v>
      </c>
      <c r="K5307">
        <v>0.64292000000000005</v>
      </c>
    </row>
    <row r="5308" spans="1:11" x14ac:dyDescent="0.25">
      <c r="A5308" t="s">
        <v>722</v>
      </c>
      <c r="B5308" t="s">
        <v>440</v>
      </c>
      <c r="C5308" t="s">
        <v>441</v>
      </c>
      <c r="D5308" t="str">
        <f>Clef_répartition[[#This Row],[Code association]]&amp;"_"&amp;Clef_répartition[[#This Row],[Nom association]]</f>
        <v>PRM_Police Région Morges</v>
      </c>
      <c r="E5308">
        <f>COUNTIFS(D$2:D5308,Clef_répartition[[#This Row],[Code_Nom]],J$2:J5308,Clef_répartition[[#This Row],[Année]])</f>
        <v>4</v>
      </c>
      <c r="F5308">
        <f>IF(Clef_répartition[[#This Row],[Code_Nom]]=D5307,F5307-1,(COUNTIFS(Clef_répartition[Code_Nom],Clef_répartition[[#This Row],[Code_Nom]],Clef_répartition[Année],Clef_répartition[[#This Row],[Année]])))</f>
        <v>3</v>
      </c>
      <c r="G5308" t="str">
        <f>Clef_répartition[[#This Row],[Code_Nom]]&amp;"_"&amp;Clef_répartition[[#This Row],[Nombre]]&amp;"_"&amp;Clef_répartition[[#This Row],[Année]]</f>
        <v>PRM_Police Région Morges_4_2018</v>
      </c>
      <c r="H5308">
        <v>5643</v>
      </c>
      <c r="I5308" t="s">
        <v>221</v>
      </c>
      <c r="J5308">
        <v>2018</v>
      </c>
      <c r="K5308">
        <v>0.14441000000000001</v>
      </c>
    </row>
    <row r="5309" spans="1:11" x14ac:dyDescent="0.25">
      <c r="A5309" t="s">
        <v>722</v>
      </c>
      <c r="B5309" t="s">
        <v>440</v>
      </c>
      <c r="C5309" t="s">
        <v>441</v>
      </c>
      <c r="D5309" t="str">
        <f>Clef_répartition[[#This Row],[Code association]]&amp;"_"&amp;Clef_répartition[[#This Row],[Nom association]]</f>
        <v>PRM_Police Région Morges</v>
      </c>
      <c r="E5309">
        <f>COUNTIFS(D$2:D5309,Clef_répartition[[#This Row],[Code_Nom]],J$2:J5309,Clef_répartition[[#This Row],[Année]])</f>
        <v>5</v>
      </c>
      <c r="F5309">
        <f>IF(Clef_répartition[[#This Row],[Code_Nom]]=D5308,F5308-1,(COUNTIFS(Clef_répartition[Code_Nom],Clef_répartition[[#This Row],[Code_Nom]],Clef_répartition[Année],Clef_répartition[[#This Row],[Année]])))</f>
        <v>2</v>
      </c>
      <c r="G5309" t="str">
        <f>Clef_répartition[[#This Row],[Code_Nom]]&amp;"_"&amp;Clef_répartition[[#This Row],[Nombre]]&amp;"_"&amp;Clef_répartition[[#This Row],[Année]]</f>
        <v>PRM_Police Région Morges_5_2018</v>
      </c>
      <c r="H5309">
        <v>5646</v>
      </c>
      <c r="I5309" t="s">
        <v>247</v>
      </c>
      <c r="J5309">
        <v>2018</v>
      </c>
      <c r="K5309">
        <v>0.15493000000000001</v>
      </c>
    </row>
    <row r="5310" spans="1:11" x14ac:dyDescent="0.25">
      <c r="A5310" t="s">
        <v>722</v>
      </c>
      <c r="B5310" t="s">
        <v>440</v>
      </c>
      <c r="C5310" t="s">
        <v>441</v>
      </c>
      <c r="D5310" t="str">
        <f>Clef_répartition[[#This Row],[Code association]]&amp;"_"&amp;Clef_répartition[[#This Row],[Nom association]]</f>
        <v>PRM_Police Région Morges</v>
      </c>
      <c r="E5310">
        <f>COUNTIFS(D$2:D5310,Clef_répartition[[#This Row],[Code_Nom]],J$2:J5310,Clef_répartition[[#This Row],[Année]])</f>
        <v>6</v>
      </c>
      <c r="F5310">
        <f>IF(Clef_répartition[[#This Row],[Code_Nom]]=D5309,F5309-1,(COUNTIFS(Clef_répartition[Code_Nom],Clef_répartition[[#This Row],[Code_Nom]],Clef_répartition[Année],Clef_répartition[[#This Row],[Année]])))</f>
        <v>1</v>
      </c>
      <c r="G5310" t="str">
        <f>Clef_répartition[[#This Row],[Code_Nom]]&amp;"_"&amp;Clef_répartition[[#This Row],[Nombre]]&amp;"_"&amp;Clef_répartition[[#This Row],[Année]]</f>
        <v>PRM_Police Région Morges_6_2018</v>
      </c>
      <c r="H5310">
        <v>5649</v>
      </c>
      <c r="I5310" t="s">
        <v>264</v>
      </c>
      <c r="J5310">
        <v>2018</v>
      </c>
      <c r="K5310">
        <v>3.952E-2</v>
      </c>
    </row>
    <row r="5311" spans="1:11" x14ac:dyDescent="0.25">
      <c r="A5311" t="s">
        <v>722</v>
      </c>
      <c r="B5311" t="s">
        <v>483</v>
      </c>
      <c r="C5311" t="s">
        <v>484</v>
      </c>
      <c r="D5311" t="str">
        <f>Clef_répartition[[#This Row],[Code association]]&amp;"_"&amp;Clef_répartition[[#This Row],[Nom association]]</f>
        <v>RAT_ Association intercommunale d’accueil de jour des enfants des Toblerones</v>
      </c>
      <c r="E5311">
        <f>COUNTIFS(D$2:D5311,Clef_répartition[[#This Row],[Code_Nom]],J$2:J5311,Clef_répartition[[#This Row],[Année]])</f>
        <v>1</v>
      </c>
      <c r="F5311">
        <f>IF(Clef_répartition[[#This Row],[Code_Nom]]=D5310,F5310-1,(COUNTIFS(Clef_répartition[Code_Nom],Clef_répartition[[#This Row],[Code_Nom]],Clef_répartition[Année],Clef_répartition[[#This Row],[Année]])))</f>
        <v>16</v>
      </c>
      <c r="G5311" t="str">
        <f>Clef_répartition[[#This Row],[Code_Nom]]&amp;"_"&amp;Clef_répartition[[#This Row],[Nombre]]&amp;"_"&amp;Clef_répartition[[#This Row],[Année]]</f>
        <v>RAT_ Association intercommunale d’accueil de jour des enfants des Toblerones_1_2018</v>
      </c>
      <c r="H5311">
        <v>5702</v>
      </c>
      <c r="I5311" t="s">
        <v>7</v>
      </c>
      <c r="J5311">
        <v>2018</v>
      </c>
      <c r="K5311">
        <v>7.622892614076103E-2</v>
      </c>
    </row>
    <row r="5312" spans="1:11" x14ac:dyDescent="0.25">
      <c r="A5312" t="s">
        <v>722</v>
      </c>
      <c r="B5312" t="s">
        <v>483</v>
      </c>
      <c r="C5312" t="s">
        <v>484</v>
      </c>
      <c r="D5312" t="str">
        <f>Clef_répartition[[#This Row],[Code association]]&amp;"_"&amp;Clef_répartition[[#This Row],[Nom association]]</f>
        <v>RAT_ Association intercommunale d’accueil de jour des enfants des Toblerones</v>
      </c>
      <c r="E5312">
        <f>COUNTIFS(D$2:D5312,Clef_répartition[[#This Row],[Code_Nom]],J$2:J5312,Clef_répartition[[#This Row],[Année]])</f>
        <v>2</v>
      </c>
      <c r="F5312">
        <f>IF(Clef_répartition[[#This Row],[Code_Nom]]=D5311,F5311-1,(COUNTIFS(Clef_répartition[Code_Nom],Clef_répartition[[#This Row],[Code_Nom]],Clef_répartition[Année],Clef_répartition[[#This Row],[Année]])))</f>
        <v>15</v>
      </c>
      <c r="G5312" t="str">
        <f>Clef_répartition[[#This Row],[Code_Nom]]&amp;"_"&amp;Clef_répartition[[#This Row],[Nombre]]&amp;"_"&amp;Clef_répartition[[#This Row],[Année]]</f>
        <v>RAT_ Association intercommunale d’accueil de jour des enfants des Toblerones_2_2018</v>
      </c>
      <c r="H5312">
        <v>5704</v>
      </c>
      <c r="I5312" t="s">
        <v>16</v>
      </c>
      <c r="J5312">
        <v>2018</v>
      </c>
      <c r="K5312">
        <v>5.4880465107619965E-2</v>
      </c>
    </row>
    <row r="5313" spans="1:11" x14ac:dyDescent="0.25">
      <c r="A5313" t="s">
        <v>722</v>
      </c>
      <c r="B5313" t="s">
        <v>483</v>
      </c>
      <c r="C5313" t="s">
        <v>484</v>
      </c>
      <c r="D5313" t="str">
        <f>Clef_répartition[[#This Row],[Code association]]&amp;"_"&amp;Clef_répartition[[#This Row],[Nom association]]</f>
        <v>RAT_ Association intercommunale d’accueil de jour des enfants des Toblerones</v>
      </c>
      <c r="E5313">
        <f>COUNTIFS(D$2:D5313,Clef_répartition[[#This Row],[Code_Nom]],J$2:J5313,Clef_répartition[[#This Row],[Année]])</f>
        <v>3</v>
      </c>
      <c r="F5313">
        <f>IF(Clef_répartition[[#This Row],[Code_Nom]]=D5312,F5312-1,(COUNTIFS(Clef_répartition[Code_Nom],Clef_répartition[[#This Row],[Code_Nom]],Clef_répartition[Année],Clef_répartition[[#This Row],[Année]])))</f>
        <v>14</v>
      </c>
      <c r="G5313" t="str">
        <f>Clef_répartition[[#This Row],[Code_Nom]]&amp;"_"&amp;Clef_répartition[[#This Row],[Nombre]]&amp;"_"&amp;Clef_répartition[[#This Row],[Année]]</f>
        <v>RAT_ Association intercommunale d’accueil de jour des enfants des Toblerones_3_2018</v>
      </c>
      <c r="H5313">
        <v>5854</v>
      </c>
      <c r="I5313" t="s">
        <v>43</v>
      </c>
      <c r="J5313">
        <v>2018</v>
      </c>
      <c r="K5313">
        <v>1.0375027593158491E-2</v>
      </c>
    </row>
    <row r="5314" spans="1:11" x14ac:dyDescent="0.25">
      <c r="A5314" t="s">
        <v>722</v>
      </c>
      <c r="B5314" t="s">
        <v>483</v>
      </c>
      <c r="C5314" t="s">
        <v>484</v>
      </c>
      <c r="D5314" t="str">
        <f>Clef_répartition[[#This Row],[Code association]]&amp;"_"&amp;Clef_répartition[[#This Row],[Nom association]]</f>
        <v>RAT_ Association intercommunale d’accueil de jour des enfants des Toblerones</v>
      </c>
      <c r="E5314">
        <f>COUNTIFS(D$2:D5314,Clef_répartition[[#This Row],[Code_Nom]],J$2:J5314,Clef_répartition[[#This Row],[Année]])</f>
        <v>4</v>
      </c>
      <c r="F5314">
        <f>IF(Clef_répartition[[#This Row],[Code_Nom]]=D5313,F5313-1,(COUNTIFS(Clef_répartition[Code_Nom],Clef_répartition[[#This Row],[Code_Nom]],Clef_répartition[Année],Clef_répartition[[#This Row],[Année]])))</f>
        <v>13</v>
      </c>
      <c r="G5314" t="str">
        <f>Clef_répartition[[#This Row],[Code_Nom]]&amp;"_"&amp;Clef_répartition[[#This Row],[Nombre]]&amp;"_"&amp;Clef_répartition[[#This Row],[Année]]</f>
        <v>RAT_ Association intercommunale d’accueil de jour des enfants des Toblerones_4_2018</v>
      </c>
      <c r="H5314">
        <v>5710</v>
      </c>
      <c r="I5314" t="s">
        <v>69</v>
      </c>
      <c r="J5314">
        <v>2018</v>
      </c>
      <c r="K5314">
        <v>1.3906951880191172E-2</v>
      </c>
    </row>
    <row r="5315" spans="1:11" x14ac:dyDescent="0.25">
      <c r="A5315" t="s">
        <v>722</v>
      </c>
      <c r="B5315" t="s">
        <v>483</v>
      </c>
      <c r="C5315" t="s">
        <v>484</v>
      </c>
      <c r="D5315" t="str">
        <f>Clef_répartition[[#This Row],[Code association]]&amp;"_"&amp;Clef_répartition[[#This Row],[Nom association]]</f>
        <v>RAT_ Association intercommunale d’accueil de jour des enfants des Toblerones</v>
      </c>
      <c r="E5315">
        <f>COUNTIFS(D$2:D5315,Clef_répartition[[#This Row],[Code_Nom]],J$2:J5315,Clef_répartition[[#This Row],[Année]])</f>
        <v>5</v>
      </c>
      <c r="F5315">
        <f>IF(Clef_répartition[[#This Row],[Code_Nom]]=D5314,F5314-1,(COUNTIFS(Clef_répartition[Code_Nom],Clef_répartition[[#This Row],[Code_Nom]],Clef_répartition[Année],Clef_répartition[[#This Row],[Année]])))</f>
        <v>12</v>
      </c>
      <c r="G5315" t="str">
        <f>Clef_répartition[[#This Row],[Code_Nom]]&amp;"_"&amp;Clef_répartition[[#This Row],[Nombre]]&amp;"_"&amp;Clef_répartition[[#This Row],[Année]]</f>
        <v>RAT_ Association intercommunale d’accueil de jour des enfants des Toblerones_5_2018</v>
      </c>
      <c r="H5315">
        <v>5715</v>
      </c>
      <c r="I5315" t="s">
        <v>97</v>
      </c>
      <c r="J5315">
        <v>2018</v>
      </c>
      <c r="K5315">
        <v>3.0976146213154823E-2</v>
      </c>
    </row>
    <row r="5316" spans="1:11" x14ac:dyDescent="0.25">
      <c r="A5316" t="s">
        <v>722</v>
      </c>
      <c r="B5316" t="s">
        <v>483</v>
      </c>
      <c r="C5316" t="s">
        <v>484</v>
      </c>
      <c r="D5316" t="str">
        <f>Clef_répartition[[#This Row],[Code association]]&amp;"_"&amp;Clef_répartition[[#This Row],[Nom association]]</f>
        <v>RAT_ Association intercommunale d’accueil de jour des enfants des Toblerones</v>
      </c>
      <c r="E5316">
        <f>COUNTIFS(D$2:D5316,Clef_répartition[[#This Row],[Code_Nom]],J$2:J5316,Clef_répartition[[#This Row],[Année]])</f>
        <v>6</v>
      </c>
      <c r="F5316">
        <f>IF(Clef_répartition[[#This Row],[Code_Nom]]=D5315,F5315-1,(COUNTIFS(Clef_répartition[Code_Nom],Clef_répartition[[#This Row],[Code_Nom]],Clef_répartition[Année],Clef_répartition[[#This Row],[Année]])))</f>
        <v>11</v>
      </c>
      <c r="G5316" t="str">
        <f>Clef_répartition[[#This Row],[Code_Nom]]&amp;"_"&amp;Clef_répartition[[#This Row],[Nombre]]&amp;"_"&amp;Clef_répartition[[#This Row],[Année]]</f>
        <v>RAT_ Association intercommunale d’accueil de jour des enfants des Toblerones_6_2018</v>
      </c>
      <c r="H5316">
        <v>5718</v>
      </c>
      <c r="I5316" t="s">
        <v>120</v>
      </c>
      <c r="J5316">
        <v>2018</v>
      </c>
      <c r="K5316">
        <v>5.5885786930284391E-2</v>
      </c>
    </row>
    <row r="5317" spans="1:11" x14ac:dyDescent="0.25">
      <c r="A5317" t="s">
        <v>722</v>
      </c>
      <c r="B5317" t="s">
        <v>483</v>
      </c>
      <c r="C5317" t="s">
        <v>484</v>
      </c>
      <c r="D5317" t="str">
        <f>Clef_répartition[[#This Row],[Code association]]&amp;"_"&amp;Clef_répartition[[#This Row],[Nom association]]</f>
        <v>RAT_ Association intercommunale d’accueil de jour des enfants des Toblerones</v>
      </c>
      <c r="E5317">
        <f>COUNTIFS(D$2:D5317,Clef_répartition[[#This Row],[Code_Nom]],J$2:J5317,Clef_répartition[[#This Row],[Année]])</f>
        <v>7</v>
      </c>
      <c r="F5317">
        <f>IF(Clef_répartition[[#This Row],[Code_Nom]]=D5316,F5316-1,(COUNTIFS(Clef_répartition[Code_Nom],Clef_répartition[[#This Row],[Code_Nom]],Clef_répartition[Année],Clef_répartition[[#This Row],[Année]])))</f>
        <v>10</v>
      </c>
      <c r="G5317" t="str">
        <f>Clef_répartition[[#This Row],[Code_Nom]]&amp;"_"&amp;Clef_répartition[[#This Row],[Nombre]]&amp;"_"&amp;Clef_répartition[[#This Row],[Année]]</f>
        <v>RAT_ Association intercommunale d’accueil de jour des enfants des Toblerones_7_2018</v>
      </c>
      <c r="H5317">
        <v>5720</v>
      </c>
      <c r="I5317" t="s">
        <v>125</v>
      </c>
      <c r="J5317">
        <v>2018</v>
      </c>
      <c r="K5317">
        <v>2.8590501570482901E-2</v>
      </c>
    </row>
    <row r="5318" spans="1:11" x14ac:dyDescent="0.25">
      <c r="A5318" t="s">
        <v>722</v>
      </c>
      <c r="B5318" t="s">
        <v>483</v>
      </c>
      <c r="C5318" t="s">
        <v>484</v>
      </c>
      <c r="D5318" t="str">
        <f>Clef_répartition[[#This Row],[Code association]]&amp;"_"&amp;Clef_répartition[[#This Row],[Nom association]]</f>
        <v>RAT_ Association intercommunale d’accueil de jour des enfants des Toblerones</v>
      </c>
      <c r="E5318">
        <f>COUNTIFS(D$2:D5318,Clef_répartition[[#This Row],[Code_Nom]],J$2:J5318,Clef_répartition[[#This Row],[Année]])</f>
        <v>8</v>
      </c>
      <c r="F5318">
        <f>IF(Clef_répartition[[#This Row],[Code_Nom]]=D5317,F5317-1,(COUNTIFS(Clef_répartition[Code_Nom],Clef_répartition[[#This Row],[Code_Nom]],Clef_répartition[Année],Clef_répartition[[#This Row],[Année]])))</f>
        <v>9</v>
      </c>
      <c r="G5318" t="str">
        <f>Clef_répartition[[#This Row],[Code_Nom]]&amp;"_"&amp;Clef_répartition[[#This Row],[Nombre]]&amp;"_"&amp;Clef_répartition[[#This Row],[Année]]</f>
        <v>RAT_ Association intercommunale d’accueil de jour des enfants des Toblerones_8_2018</v>
      </c>
      <c r="H5318">
        <v>5721</v>
      </c>
      <c r="I5318" t="s">
        <v>126</v>
      </c>
      <c r="J5318">
        <v>2018</v>
      </c>
      <c r="K5318">
        <v>0.3758254676209245</v>
      </c>
    </row>
    <row r="5319" spans="1:11" x14ac:dyDescent="0.25">
      <c r="A5319" t="s">
        <v>722</v>
      </c>
      <c r="B5319" t="s">
        <v>483</v>
      </c>
      <c r="C5319" t="s">
        <v>484</v>
      </c>
      <c r="D5319" t="str">
        <f>Clef_répartition[[#This Row],[Code association]]&amp;"_"&amp;Clef_répartition[[#This Row],[Nom association]]</f>
        <v>RAT_ Association intercommunale d’accueil de jour des enfants des Toblerones</v>
      </c>
      <c r="E5319">
        <f>COUNTIFS(D$2:D5319,Clef_répartition[[#This Row],[Code_Nom]],J$2:J5319,Clef_répartition[[#This Row],[Année]])</f>
        <v>9</v>
      </c>
      <c r="F5319">
        <f>IF(Clef_répartition[[#This Row],[Code_Nom]]=D5318,F5318-1,(COUNTIFS(Clef_répartition[Code_Nom],Clef_répartition[[#This Row],[Code_Nom]],Clef_répartition[Année],Clef_répartition[[#This Row],[Année]])))</f>
        <v>8</v>
      </c>
      <c r="G5319" t="str">
        <f>Clef_répartition[[#This Row],[Code_Nom]]&amp;"_"&amp;Clef_répartition[[#This Row],[Nombre]]&amp;"_"&amp;Clef_répartition[[#This Row],[Année]]</f>
        <v>RAT_ Association intercommunale d’accueil de jour des enfants des Toblerones_9_2018</v>
      </c>
      <c r="H5319">
        <v>5731</v>
      </c>
      <c r="I5319" t="s">
        <v>157</v>
      </c>
      <c r="J5319">
        <v>2018</v>
      </c>
      <c r="K5319">
        <v>3.6864459745903577E-2</v>
      </c>
    </row>
    <row r="5320" spans="1:11" x14ac:dyDescent="0.25">
      <c r="A5320" t="s">
        <v>722</v>
      </c>
      <c r="B5320" t="s">
        <v>483</v>
      </c>
      <c r="C5320" t="s">
        <v>484</v>
      </c>
      <c r="D5320" t="str">
        <f>Clef_répartition[[#This Row],[Code association]]&amp;"_"&amp;Clef_répartition[[#This Row],[Nom association]]</f>
        <v>RAT_ Association intercommunale d’accueil de jour des enfants des Toblerones</v>
      </c>
      <c r="E5320">
        <f>COUNTIFS(D$2:D5320,Clef_répartition[[#This Row],[Code_Nom]],J$2:J5320,Clef_répartition[[#This Row],[Année]])</f>
        <v>10</v>
      </c>
      <c r="F5320">
        <f>IF(Clef_répartition[[#This Row],[Code_Nom]]=D5319,F5319-1,(COUNTIFS(Clef_répartition[Code_Nom],Clef_répartition[[#This Row],[Code_Nom]],Clef_répartition[Année],Clef_répartition[[#This Row],[Année]])))</f>
        <v>7</v>
      </c>
      <c r="G5320" t="str">
        <f>Clef_répartition[[#This Row],[Code_Nom]]&amp;"_"&amp;Clef_répartition[[#This Row],[Nombre]]&amp;"_"&amp;Clef_répartition[[#This Row],[Année]]</f>
        <v>RAT_ Association intercommunale d’accueil de jour des enfants des Toblerones_10_2018</v>
      </c>
      <c r="H5320">
        <v>5429</v>
      </c>
      <c r="I5320" t="s">
        <v>162</v>
      </c>
      <c r="J5320">
        <v>2018</v>
      </c>
      <c r="K5320">
        <v>1.3476099670477849E-2</v>
      </c>
    </row>
    <row r="5321" spans="1:11" x14ac:dyDescent="0.25">
      <c r="A5321" t="s">
        <v>722</v>
      </c>
      <c r="B5321" t="s">
        <v>483</v>
      </c>
      <c r="C5321" t="s">
        <v>484</v>
      </c>
      <c r="D5321" t="str">
        <f>Clef_répartition[[#This Row],[Code association]]&amp;"_"&amp;Clef_répartition[[#This Row],[Nom association]]</f>
        <v>RAT_ Association intercommunale d’accueil de jour des enfants des Toblerones</v>
      </c>
      <c r="E5321">
        <f>COUNTIFS(D$2:D5321,Clef_répartition[[#This Row],[Code_Nom]],J$2:J5321,Clef_répartition[[#This Row],[Année]])</f>
        <v>11</v>
      </c>
      <c r="F5321">
        <f>IF(Clef_répartition[[#This Row],[Code_Nom]]=D5320,F5320-1,(COUNTIFS(Clef_répartition[Code_Nom],Clef_répartition[[#This Row],[Code_Nom]],Clef_répartition[Année],Clef_répartition[[#This Row],[Année]])))</f>
        <v>6</v>
      </c>
      <c r="G5321" t="str">
        <f>Clef_répartition[[#This Row],[Code_Nom]]&amp;"_"&amp;Clef_répartition[[#This Row],[Nombre]]&amp;"_"&amp;Clef_répartition[[#This Row],[Année]]</f>
        <v>RAT_ Association intercommunale d’accueil de jour des enfants des Toblerones_11_2018</v>
      </c>
      <c r="H5321">
        <v>5430</v>
      </c>
      <c r="I5321" t="s">
        <v>171</v>
      </c>
      <c r="J5321">
        <v>2018</v>
      </c>
      <c r="K5321">
        <v>1.3074502857720369E-2</v>
      </c>
    </row>
    <row r="5322" spans="1:11" x14ac:dyDescent="0.25">
      <c r="A5322" t="s">
        <v>722</v>
      </c>
      <c r="B5322" t="s">
        <v>483</v>
      </c>
      <c r="C5322" t="s">
        <v>484</v>
      </c>
      <c r="D5322" t="str">
        <f>Clef_répartition[[#This Row],[Code association]]&amp;"_"&amp;Clef_répartition[[#This Row],[Nom association]]</f>
        <v>RAT_ Association intercommunale d’accueil de jour des enfants des Toblerones</v>
      </c>
      <c r="E5322">
        <f>COUNTIFS(D$2:D5322,Clef_répartition[[#This Row],[Code_Nom]],J$2:J5322,Clef_répartition[[#This Row],[Année]])</f>
        <v>12</v>
      </c>
      <c r="F5322">
        <f>IF(Clef_répartition[[#This Row],[Code_Nom]]=D5321,F5321-1,(COUNTIFS(Clef_répartition[Code_Nom],Clef_répartition[[#This Row],[Code_Nom]],Clef_répartition[Année],Clef_répartition[[#This Row],[Année]])))</f>
        <v>5</v>
      </c>
      <c r="G5322" t="str">
        <f>Clef_répartition[[#This Row],[Code_Nom]]&amp;"_"&amp;Clef_répartition[[#This Row],[Nombre]]&amp;"_"&amp;Clef_répartition[[#This Row],[Année]]</f>
        <v>RAT_ Association intercommunale d’accueil de jour des enfants des Toblerones_12_2018</v>
      </c>
      <c r="H5322">
        <v>5725</v>
      </c>
      <c r="I5322" t="s">
        <v>219</v>
      </c>
      <c r="J5322">
        <v>2018</v>
      </c>
      <c r="K5322">
        <v>0.11691254498017284</v>
      </c>
    </row>
    <row r="5323" spans="1:11" x14ac:dyDescent="0.25">
      <c r="A5323" t="s">
        <v>722</v>
      </c>
      <c r="B5323" t="s">
        <v>483</v>
      </c>
      <c r="C5323" t="s">
        <v>484</v>
      </c>
      <c r="D5323" t="str">
        <f>Clef_répartition[[#This Row],[Code association]]&amp;"_"&amp;Clef_répartition[[#This Row],[Nom association]]</f>
        <v>RAT_ Association intercommunale d’accueil de jour des enfants des Toblerones</v>
      </c>
      <c r="E5323">
        <f>COUNTIFS(D$2:D5323,Clef_répartition[[#This Row],[Code_Nom]],J$2:J5323,Clef_répartition[[#This Row],[Année]])</f>
        <v>13</v>
      </c>
      <c r="F5323">
        <f>IF(Clef_répartition[[#This Row],[Code_Nom]]=D5322,F5322-1,(COUNTIFS(Clef_répartition[Code_Nom],Clef_répartition[[#This Row],[Code_Nom]],Clef_répartition[Année],Clef_répartition[[#This Row],[Année]])))</f>
        <v>4</v>
      </c>
      <c r="G5323" t="str">
        <f>Clef_répartition[[#This Row],[Code_Nom]]&amp;"_"&amp;Clef_répartition[[#This Row],[Nombre]]&amp;"_"&amp;Clef_répartition[[#This Row],[Année]]</f>
        <v>RAT_ Association intercommunale d’accueil de jour des enfants des Toblerones_13_2018</v>
      </c>
      <c r="H5323">
        <v>5727</v>
      </c>
      <c r="I5323" t="s">
        <v>243</v>
      </c>
      <c r="J5323">
        <v>2018</v>
      </c>
      <c r="K5323">
        <v>7.3526791294657695E-2</v>
      </c>
    </row>
    <row r="5324" spans="1:11" x14ac:dyDescent="0.25">
      <c r="A5324" t="s">
        <v>722</v>
      </c>
      <c r="B5324" t="s">
        <v>483</v>
      </c>
      <c r="C5324" t="s">
        <v>484</v>
      </c>
      <c r="D5324" t="str">
        <f>Clef_répartition[[#This Row],[Code association]]&amp;"_"&amp;Clef_répartition[[#This Row],[Nom association]]</f>
        <v>RAT_ Association intercommunale d’accueil de jour des enfants des Toblerones</v>
      </c>
      <c r="E5324">
        <f>COUNTIFS(D$2:D5324,Clef_répartition[[#This Row],[Code_Nom]],J$2:J5324,Clef_répartition[[#This Row],[Année]])</f>
        <v>14</v>
      </c>
      <c r="F5324">
        <f>IF(Clef_répartition[[#This Row],[Code_Nom]]=D5323,F5323-1,(COUNTIFS(Clef_répartition[Code_Nom],Clef_répartition[[#This Row],[Code_Nom]],Clef_répartition[Année],Clef_répartition[[#This Row],[Année]])))</f>
        <v>3</v>
      </c>
      <c r="G5324" t="str">
        <f>Clef_répartition[[#This Row],[Code_Nom]]&amp;"_"&amp;Clef_répartition[[#This Row],[Nombre]]&amp;"_"&amp;Clef_répartition[[#This Row],[Année]]</f>
        <v>RAT_ Association intercommunale d’accueil de jour des enfants des Toblerones_14_2018</v>
      </c>
      <c r="H5324">
        <v>5434</v>
      </c>
      <c r="I5324" t="s">
        <v>244</v>
      </c>
      <c r="J5324">
        <v>2018</v>
      </c>
      <c r="K5324">
        <v>2.962507879010317E-2</v>
      </c>
    </row>
    <row r="5325" spans="1:11" x14ac:dyDescent="0.25">
      <c r="A5325" t="s">
        <v>722</v>
      </c>
      <c r="B5325" t="s">
        <v>483</v>
      </c>
      <c r="C5325" t="s">
        <v>484</v>
      </c>
      <c r="D5325" t="str">
        <f>Clef_répartition[[#This Row],[Code association]]&amp;"_"&amp;Clef_répartition[[#This Row],[Nom association]]</f>
        <v>RAT_ Association intercommunale d’accueil de jour des enfants des Toblerones</v>
      </c>
      <c r="E5325">
        <f>COUNTIFS(D$2:D5325,Clef_répartition[[#This Row],[Code_Nom]],J$2:J5325,Clef_répartition[[#This Row],[Année]])</f>
        <v>15</v>
      </c>
      <c r="F5325">
        <f>IF(Clef_répartition[[#This Row],[Code_Nom]]=D5324,F5324-1,(COUNTIFS(Clef_répartition[Code_Nom],Clef_répartition[[#This Row],[Code_Nom]],Clef_répartition[Année],Clef_répartition[[#This Row],[Année]])))</f>
        <v>2</v>
      </c>
      <c r="G5325" t="str">
        <f>Clef_répartition[[#This Row],[Code_Nom]]&amp;"_"&amp;Clef_répartition[[#This Row],[Nombre]]&amp;"_"&amp;Clef_répartition[[#This Row],[Année]]</f>
        <v>RAT_ Association intercommunale d’accueil de jour des enfants des Toblerones_15_2018</v>
      </c>
      <c r="H5325">
        <v>5730</v>
      </c>
      <c r="I5325" t="s">
        <v>265</v>
      </c>
      <c r="J5325">
        <v>2018</v>
      </c>
      <c r="K5325">
        <v>4.0369788217521858E-2</v>
      </c>
    </row>
    <row r="5326" spans="1:11" x14ac:dyDescent="0.25">
      <c r="A5326" t="s">
        <v>722</v>
      </c>
      <c r="B5326" t="s">
        <v>483</v>
      </c>
      <c r="C5326" t="s">
        <v>484</v>
      </c>
      <c r="D5326" t="str">
        <f>Clef_répartition[[#This Row],[Code association]]&amp;"_"&amp;Clef_répartition[[#This Row],[Nom association]]</f>
        <v>RAT_ Association intercommunale d’accueil de jour des enfants des Toblerones</v>
      </c>
      <c r="E5326">
        <f>COUNTIFS(D$2:D5326,Clef_répartition[[#This Row],[Code_Nom]],J$2:J5326,Clef_répartition[[#This Row],[Année]])</f>
        <v>16</v>
      </c>
      <c r="F5326">
        <f>IF(Clef_répartition[[#This Row],[Code_Nom]]=D5325,F5325-1,(COUNTIFS(Clef_répartition[Code_Nom],Clef_répartition[[#This Row],[Code_Nom]],Clef_répartition[Année],Clef_répartition[[#This Row],[Année]])))</f>
        <v>1</v>
      </c>
      <c r="G5326" t="str">
        <f>Clef_répartition[[#This Row],[Code_Nom]]&amp;"_"&amp;Clef_répartition[[#This Row],[Nombre]]&amp;"_"&amp;Clef_répartition[[#This Row],[Année]]</f>
        <v>RAT_ Association intercommunale d’accueil de jour des enfants des Toblerones_16_2018</v>
      </c>
      <c r="H5326">
        <v>5732</v>
      </c>
      <c r="I5326" t="s">
        <v>279</v>
      </c>
      <c r="J5326">
        <v>2018</v>
      </c>
      <c r="K5326">
        <v>2.9481461386865391E-2</v>
      </c>
    </row>
    <row r="5327" spans="1:11" x14ac:dyDescent="0.25">
      <c r="A5327" t="s">
        <v>722</v>
      </c>
      <c r="B5327" t="s">
        <v>622</v>
      </c>
      <c r="C5327" t="s">
        <v>622</v>
      </c>
      <c r="D5327" t="str">
        <f>Clef_répartition[[#This Row],[Code association]]&amp;"_"&amp;Clef_répartition[[#This Row],[Nom association]]</f>
        <v>Région de Nyon_Région de Nyon</v>
      </c>
      <c r="E5327">
        <f>COUNTIFS(D$2:D5327,Clef_répartition[[#This Row],[Code_Nom]],J$2:J5327,Clef_répartition[[#This Row],[Année]])</f>
        <v>1</v>
      </c>
      <c r="F5327">
        <f>IF(Clef_répartition[[#This Row],[Code_Nom]]=D5326,F5326-1,(COUNTIFS(Clef_répartition[Code_Nom],Clef_répartition[[#This Row],[Code_Nom]],Clef_répartition[Année],Clef_répartition[[#This Row],[Année]])))</f>
        <v>41</v>
      </c>
      <c r="G5327" t="str">
        <f>Clef_répartition[[#This Row],[Code_Nom]]&amp;"_"&amp;Clef_répartition[[#This Row],[Nombre]]&amp;"_"&amp;Clef_répartition[[#This Row],[Année]]</f>
        <v>Région de Nyon_Région de Nyon_1_2018</v>
      </c>
      <c r="H5327">
        <v>5701</v>
      </c>
      <c r="I5327" t="s">
        <v>5</v>
      </c>
      <c r="J5327">
        <v>2018</v>
      </c>
      <c r="K5327">
        <v>2.6205158513331176E-3</v>
      </c>
    </row>
    <row r="5328" spans="1:11" x14ac:dyDescent="0.25">
      <c r="A5328" t="s">
        <v>722</v>
      </c>
      <c r="B5328" t="s">
        <v>622</v>
      </c>
      <c r="C5328" t="s">
        <v>622</v>
      </c>
      <c r="D5328" t="str">
        <f>Clef_répartition[[#This Row],[Code association]]&amp;"_"&amp;Clef_répartition[[#This Row],[Nom association]]</f>
        <v>Région de Nyon_Région de Nyon</v>
      </c>
      <c r="E5328">
        <f>COUNTIFS(D$2:D5328,Clef_répartition[[#This Row],[Code_Nom]],J$2:J5328,Clef_répartition[[#This Row],[Année]])</f>
        <v>2</v>
      </c>
      <c r="F5328">
        <f>IF(Clef_répartition[[#This Row],[Code_Nom]]=D5327,F5327-1,(COUNTIFS(Clef_répartition[Code_Nom],Clef_répartition[[#This Row],[Code_Nom]],Clef_répartition[Année],Clef_répartition[[#This Row],[Année]])))</f>
        <v>40</v>
      </c>
      <c r="G5328" t="str">
        <f>Clef_répartition[[#This Row],[Code_Nom]]&amp;"_"&amp;Clef_répartition[[#This Row],[Nombre]]&amp;"_"&amp;Clef_répartition[[#This Row],[Année]]</f>
        <v>Région de Nyon_Région de Nyon_2_2018</v>
      </c>
      <c r="H5328">
        <v>5702</v>
      </c>
      <c r="I5328" t="s">
        <v>7</v>
      </c>
      <c r="J5328">
        <v>2018</v>
      </c>
      <c r="K5328">
        <v>3.0074601068278375E-2</v>
      </c>
    </row>
    <row r="5329" spans="1:11" x14ac:dyDescent="0.25">
      <c r="A5329" t="s">
        <v>722</v>
      </c>
      <c r="B5329" t="s">
        <v>622</v>
      </c>
      <c r="C5329" t="s">
        <v>622</v>
      </c>
      <c r="D5329" t="str">
        <f>Clef_répartition[[#This Row],[Code association]]&amp;"_"&amp;Clef_répartition[[#This Row],[Nom association]]</f>
        <v>Région de Nyon_Région de Nyon</v>
      </c>
      <c r="E5329">
        <f>COUNTIFS(D$2:D5329,Clef_répartition[[#This Row],[Code_Nom]],J$2:J5329,Clef_répartition[[#This Row],[Année]])</f>
        <v>3</v>
      </c>
      <c r="F5329">
        <f>IF(Clef_répartition[[#This Row],[Code_Nom]]=D5328,F5328-1,(COUNTIFS(Clef_répartition[Code_Nom],Clef_répartition[[#This Row],[Code_Nom]],Clef_répartition[Année],Clef_répartition[[#This Row],[Année]])))</f>
        <v>39</v>
      </c>
      <c r="G5329" t="str">
        <f>Clef_répartition[[#This Row],[Code_Nom]]&amp;"_"&amp;Clef_répartition[[#This Row],[Nombre]]&amp;"_"&amp;Clef_répartition[[#This Row],[Année]]</f>
        <v>Région de Nyon_Région de Nyon_3_2018</v>
      </c>
      <c r="H5329">
        <v>5704</v>
      </c>
      <c r="I5329" t="s">
        <v>16</v>
      </c>
      <c r="J5329">
        <v>2018</v>
      </c>
      <c r="K5329">
        <v>2.1767008262988281E-2</v>
      </c>
    </row>
    <row r="5330" spans="1:11" x14ac:dyDescent="0.25">
      <c r="A5330" t="s">
        <v>722</v>
      </c>
      <c r="B5330" t="s">
        <v>622</v>
      </c>
      <c r="C5330" t="s">
        <v>622</v>
      </c>
      <c r="D5330" t="str">
        <f>Clef_répartition[[#This Row],[Code association]]&amp;"_"&amp;Clef_répartition[[#This Row],[Nom association]]</f>
        <v>Région de Nyon_Région de Nyon</v>
      </c>
      <c r="E5330">
        <f>COUNTIFS(D$2:D5330,Clef_répartition[[#This Row],[Code_Nom]],J$2:J5330,Clef_répartition[[#This Row],[Année]])</f>
        <v>4</v>
      </c>
      <c r="F5330">
        <f>IF(Clef_répartition[[#This Row],[Code_Nom]]=D5329,F5329-1,(COUNTIFS(Clef_répartition[Code_Nom],Clef_répartition[[#This Row],[Code_Nom]],Clef_répartition[Année],Clef_répartition[[#This Row],[Année]])))</f>
        <v>38</v>
      </c>
      <c r="G5330" t="str">
        <f>Clef_répartition[[#This Row],[Code_Nom]]&amp;"_"&amp;Clef_répartition[[#This Row],[Nombre]]&amp;"_"&amp;Clef_répartition[[#This Row],[Année]]</f>
        <v>Région de Nyon_Région de Nyon_4_2018</v>
      </c>
      <c r="H5330">
        <v>5706</v>
      </c>
      <c r="I5330" t="s">
        <v>29</v>
      </c>
      <c r="J5330">
        <v>2018</v>
      </c>
      <c r="K5330">
        <v>1.2712289661786188E-2</v>
      </c>
    </row>
    <row r="5331" spans="1:11" x14ac:dyDescent="0.25">
      <c r="A5331" t="s">
        <v>722</v>
      </c>
      <c r="B5331" t="s">
        <v>622</v>
      </c>
      <c r="C5331" t="s">
        <v>622</v>
      </c>
      <c r="D5331" t="str">
        <f>Clef_répartition[[#This Row],[Code association]]&amp;"_"&amp;Clef_répartition[[#This Row],[Nom association]]</f>
        <v>Région de Nyon_Région de Nyon</v>
      </c>
      <c r="E5331">
        <f>COUNTIFS(D$2:D5331,Clef_répartition[[#This Row],[Code_Nom]],J$2:J5331,Clef_répartition[[#This Row],[Année]])</f>
        <v>5</v>
      </c>
      <c r="F5331">
        <f>IF(Clef_répartition[[#This Row],[Code_Nom]]=D5330,F5330-1,(COUNTIFS(Clef_répartition[Code_Nom],Clef_répartition[[#This Row],[Code_Nom]],Clef_répartition[Année],Clef_répartition[[#This Row],[Année]])))</f>
        <v>37</v>
      </c>
      <c r="G5331" t="str">
        <f>Clef_répartition[[#This Row],[Code_Nom]]&amp;"_"&amp;Clef_répartition[[#This Row],[Nombre]]&amp;"_"&amp;Clef_répartition[[#This Row],[Année]]</f>
        <v>Région de Nyon_Région de Nyon_5_2018</v>
      </c>
      <c r="H5331">
        <v>5852</v>
      </c>
      <c r="I5331" t="s">
        <v>41</v>
      </c>
      <c r="J5331">
        <v>2018</v>
      </c>
      <c r="K5331">
        <v>5.2521828339485042E-3</v>
      </c>
    </row>
    <row r="5332" spans="1:11" x14ac:dyDescent="0.25">
      <c r="A5332" t="s">
        <v>722</v>
      </c>
      <c r="B5332" t="s">
        <v>622</v>
      </c>
      <c r="C5332" t="s">
        <v>622</v>
      </c>
      <c r="D5332" t="str">
        <f>Clef_répartition[[#This Row],[Code association]]&amp;"_"&amp;Clef_répartition[[#This Row],[Nom association]]</f>
        <v>Région de Nyon_Région de Nyon</v>
      </c>
      <c r="E5332">
        <f>COUNTIFS(D$2:D5332,Clef_répartition[[#This Row],[Code_Nom]],J$2:J5332,Clef_répartition[[#This Row],[Année]])</f>
        <v>6</v>
      </c>
      <c r="F5332">
        <f>IF(Clef_répartition[[#This Row],[Code_Nom]]=D5331,F5331-1,(COUNTIFS(Clef_répartition[Code_Nom],Clef_répartition[[#This Row],[Code_Nom]],Clef_répartition[Année],Clef_répartition[[#This Row],[Année]])))</f>
        <v>36</v>
      </c>
      <c r="G5332" t="str">
        <f>Clef_répartition[[#This Row],[Code_Nom]]&amp;"_"&amp;Clef_répartition[[#This Row],[Nombre]]&amp;"_"&amp;Clef_répartition[[#This Row],[Année]]</f>
        <v>Région de Nyon_Région de Nyon_6_2018</v>
      </c>
      <c r="H5332">
        <v>5853</v>
      </c>
      <c r="I5332" t="s">
        <v>42</v>
      </c>
      <c r="J5332">
        <v>2018</v>
      </c>
      <c r="K5332">
        <v>8.3856507242659768E-3</v>
      </c>
    </row>
    <row r="5333" spans="1:11" x14ac:dyDescent="0.25">
      <c r="A5333" t="s">
        <v>722</v>
      </c>
      <c r="B5333" t="s">
        <v>622</v>
      </c>
      <c r="C5333" t="s">
        <v>622</v>
      </c>
      <c r="D5333" t="str">
        <f>Clef_répartition[[#This Row],[Code association]]&amp;"_"&amp;Clef_répartition[[#This Row],[Nom association]]</f>
        <v>Région de Nyon_Région de Nyon</v>
      </c>
      <c r="E5333">
        <f>COUNTIFS(D$2:D5333,Clef_répartition[[#This Row],[Code_Nom]],J$2:J5333,Clef_répartition[[#This Row],[Année]])</f>
        <v>7</v>
      </c>
      <c r="F5333">
        <f>IF(Clef_répartition[[#This Row],[Code_Nom]]=D5332,F5332-1,(COUNTIFS(Clef_répartition[Code_Nom],Clef_répartition[[#This Row],[Code_Nom]],Clef_répartition[Année],Clef_répartition[[#This Row],[Année]])))</f>
        <v>35</v>
      </c>
      <c r="G5333" t="str">
        <f>Clef_répartition[[#This Row],[Code_Nom]]&amp;"_"&amp;Clef_répartition[[#This Row],[Nombre]]&amp;"_"&amp;Clef_répartition[[#This Row],[Année]]</f>
        <v>Région de Nyon_Région de Nyon_7_2018</v>
      </c>
      <c r="H5333">
        <v>5854</v>
      </c>
      <c r="I5333" t="s">
        <v>43</v>
      </c>
      <c r="J5333">
        <v>2018</v>
      </c>
      <c r="K5333">
        <v>4.3600923313670175E-3</v>
      </c>
    </row>
    <row r="5334" spans="1:11" x14ac:dyDescent="0.25">
      <c r="A5334" t="s">
        <v>722</v>
      </c>
      <c r="B5334" t="s">
        <v>622</v>
      </c>
      <c r="C5334" t="s">
        <v>622</v>
      </c>
      <c r="D5334" t="str">
        <f>Clef_répartition[[#This Row],[Code association]]&amp;"_"&amp;Clef_répartition[[#This Row],[Nom association]]</f>
        <v>Région de Nyon_Région de Nyon</v>
      </c>
      <c r="E5334">
        <f>COUNTIFS(D$2:D5334,Clef_répartition[[#This Row],[Code_Nom]],J$2:J5334,Clef_répartition[[#This Row],[Année]])</f>
        <v>8</v>
      </c>
      <c r="F5334">
        <f>IF(Clef_répartition[[#This Row],[Code_Nom]]=D5333,F5333-1,(COUNTIFS(Clef_répartition[Code_Nom],Clef_répartition[[#This Row],[Code_Nom]],Clef_répartition[Année],Clef_répartition[[#This Row],[Année]])))</f>
        <v>34</v>
      </c>
      <c r="G5334" t="str">
        <f>Clef_répartition[[#This Row],[Code_Nom]]&amp;"_"&amp;Clef_répartition[[#This Row],[Nombre]]&amp;"_"&amp;Clef_répartition[[#This Row],[Année]]</f>
        <v>Région de Nyon_Région de Nyon_8_2018</v>
      </c>
      <c r="H5334">
        <v>5707</v>
      </c>
      <c r="I5334" t="s">
        <v>52</v>
      </c>
      <c r="J5334">
        <v>2018</v>
      </c>
      <c r="K5334">
        <v>1.428459917258606E-2</v>
      </c>
    </row>
    <row r="5335" spans="1:11" x14ac:dyDescent="0.25">
      <c r="A5335" t="s">
        <v>722</v>
      </c>
      <c r="B5335" t="s">
        <v>622</v>
      </c>
      <c r="C5335" t="s">
        <v>622</v>
      </c>
      <c r="D5335" t="str">
        <f>Clef_répartition[[#This Row],[Code association]]&amp;"_"&amp;Clef_répartition[[#This Row],[Nom association]]</f>
        <v>Région de Nyon_Région de Nyon</v>
      </c>
      <c r="E5335">
        <f>COUNTIFS(D$2:D5335,Clef_répartition[[#This Row],[Code_Nom]],J$2:J5335,Clef_répartition[[#This Row],[Année]])</f>
        <v>9</v>
      </c>
      <c r="F5335">
        <f>IF(Clef_répartition[[#This Row],[Code_Nom]]=D5334,F5334-1,(COUNTIFS(Clef_répartition[Code_Nom],Clef_répartition[[#This Row],[Code_Nom]],Clef_répartition[Année],Clef_répartition[[#This Row],[Année]])))</f>
        <v>33</v>
      </c>
      <c r="G5335" t="str">
        <f>Clef_répartition[[#This Row],[Code_Nom]]&amp;"_"&amp;Clef_répartition[[#This Row],[Nombre]]&amp;"_"&amp;Clef_répartition[[#This Row],[Année]]</f>
        <v>Région de Nyon_Région de Nyon_9_2018</v>
      </c>
      <c r="H5335">
        <v>5708</v>
      </c>
      <c r="I5335" t="s">
        <v>53</v>
      </c>
      <c r="J5335">
        <v>2018</v>
      </c>
      <c r="K5335">
        <v>1.0749690556106917E-2</v>
      </c>
    </row>
    <row r="5336" spans="1:11" x14ac:dyDescent="0.25">
      <c r="A5336" t="s">
        <v>722</v>
      </c>
      <c r="B5336" t="s">
        <v>622</v>
      </c>
      <c r="C5336" t="s">
        <v>622</v>
      </c>
      <c r="D5336" t="str">
        <f>Clef_répartition[[#This Row],[Code association]]&amp;"_"&amp;Clef_répartition[[#This Row],[Nom association]]</f>
        <v>Région de Nyon_Région de Nyon</v>
      </c>
      <c r="E5336">
        <f>COUNTIFS(D$2:D5336,Clef_répartition[[#This Row],[Code_Nom]],J$2:J5336,Clef_répartition[[#This Row],[Année]])</f>
        <v>10</v>
      </c>
      <c r="F5336">
        <f>IF(Clef_répartition[[#This Row],[Code_Nom]]=D5335,F5335-1,(COUNTIFS(Clef_répartition[Code_Nom],Clef_répartition[[#This Row],[Code_Nom]],Clef_répartition[Année],Clef_répartition[[#This Row],[Année]])))</f>
        <v>32</v>
      </c>
      <c r="G5336" t="str">
        <f>Clef_répartition[[#This Row],[Code_Nom]]&amp;"_"&amp;Clef_répartition[[#This Row],[Nombre]]&amp;"_"&amp;Clef_répartition[[#This Row],[Année]]</f>
        <v>Région de Nyon_Région de Nyon_10_2018</v>
      </c>
      <c r="H5336">
        <v>5710</v>
      </c>
      <c r="I5336" t="s">
        <v>69</v>
      </c>
      <c r="J5336">
        <v>2018</v>
      </c>
      <c r="K5336">
        <v>5.5644145098520245E-3</v>
      </c>
    </row>
    <row r="5337" spans="1:11" x14ac:dyDescent="0.25">
      <c r="A5337" t="s">
        <v>722</v>
      </c>
      <c r="B5337" t="s">
        <v>622</v>
      </c>
      <c r="C5337" t="s">
        <v>622</v>
      </c>
      <c r="D5337" t="str">
        <f>Clef_répartition[[#This Row],[Code association]]&amp;"_"&amp;Clef_répartition[[#This Row],[Nom association]]</f>
        <v>Région de Nyon_Région de Nyon</v>
      </c>
      <c r="E5337">
        <f>COUNTIFS(D$2:D5337,Clef_répartition[[#This Row],[Code_Nom]],J$2:J5337,Clef_répartition[[#This Row],[Année]])</f>
        <v>11</v>
      </c>
      <c r="F5337">
        <f>IF(Clef_répartition[[#This Row],[Code_Nom]]=D5336,F5336-1,(COUNTIFS(Clef_répartition[Code_Nom],Clef_répartition[[#This Row],[Code_Nom]],Clef_répartition[Année],Clef_répartition[[#This Row],[Année]])))</f>
        <v>31</v>
      </c>
      <c r="G5337" t="str">
        <f>Clef_répartition[[#This Row],[Code_Nom]]&amp;"_"&amp;Clef_répartition[[#This Row],[Nombre]]&amp;"_"&amp;Clef_répartition[[#This Row],[Année]]</f>
        <v>Région de Nyon_Région de Nyon_11_2018</v>
      </c>
      <c r="H5337">
        <v>5712</v>
      </c>
      <c r="I5337" t="s">
        <v>72</v>
      </c>
      <c r="J5337">
        <v>2018</v>
      </c>
      <c r="K5337">
        <v>3.4858436388371598E-2</v>
      </c>
    </row>
    <row r="5338" spans="1:11" x14ac:dyDescent="0.25">
      <c r="A5338" t="s">
        <v>722</v>
      </c>
      <c r="B5338" t="s">
        <v>622</v>
      </c>
      <c r="C5338" t="s">
        <v>622</v>
      </c>
      <c r="D5338" t="str">
        <f>Clef_répartition[[#This Row],[Code association]]&amp;"_"&amp;Clef_répartition[[#This Row],[Nom association]]</f>
        <v>Région de Nyon_Région de Nyon</v>
      </c>
      <c r="E5338">
        <f>COUNTIFS(D$2:D5338,Clef_répartition[[#This Row],[Code_Nom]],J$2:J5338,Clef_répartition[[#This Row],[Année]])</f>
        <v>12</v>
      </c>
      <c r="F5338">
        <f>IF(Clef_répartition[[#This Row],[Code_Nom]]=D5337,F5337-1,(COUNTIFS(Clef_répartition[Code_Nom],Clef_répartition[[#This Row],[Code_Nom]],Clef_répartition[Année],Clef_répartition[[#This Row],[Année]])))</f>
        <v>30</v>
      </c>
      <c r="G5338" t="str">
        <f>Clef_répartition[[#This Row],[Code_Nom]]&amp;"_"&amp;Clef_répartition[[#This Row],[Nombre]]&amp;"_"&amp;Clef_répartition[[#This Row],[Année]]</f>
        <v>Région de Nyon_Région de Nyon_12_2018</v>
      </c>
      <c r="H5338">
        <v>5713</v>
      </c>
      <c r="I5338" t="s">
        <v>80</v>
      </c>
      <c r="J5338">
        <v>2018</v>
      </c>
      <c r="K5338">
        <v>2.4454430902015011E-2</v>
      </c>
    </row>
    <row r="5339" spans="1:11" x14ac:dyDescent="0.25">
      <c r="A5339" t="s">
        <v>722</v>
      </c>
      <c r="B5339" t="s">
        <v>622</v>
      </c>
      <c r="C5339" t="s">
        <v>622</v>
      </c>
      <c r="D5339" t="str">
        <f>Clef_répartition[[#This Row],[Code association]]&amp;"_"&amp;Clef_répartition[[#This Row],[Nom association]]</f>
        <v>Région de Nyon_Région de Nyon</v>
      </c>
      <c r="E5339">
        <f>COUNTIFS(D$2:D5339,Clef_répartition[[#This Row],[Code_Nom]],J$2:J5339,Clef_répartition[[#This Row],[Année]])</f>
        <v>13</v>
      </c>
      <c r="F5339">
        <f>IF(Clef_répartition[[#This Row],[Code_Nom]]=D5338,F5338-1,(COUNTIFS(Clef_répartition[Code_Nom],Clef_répartition[[#This Row],[Code_Nom]],Clef_répartition[Année],Clef_répartition[[#This Row],[Année]])))</f>
        <v>29</v>
      </c>
      <c r="G5339" t="str">
        <f>Clef_répartition[[#This Row],[Code_Nom]]&amp;"_"&amp;Clef_répartition[[#This Row],[Nombre]]&amp;"_"&amp;Clef_répartition[[#This Row],[Année]]</f>
        <v>Région de Nyon_Région de Nyon_13_2018</v>
      </c>
      <c r="H5339">
        <v>5714</v>
      </c>
      <c r="I5339" t="s">
        <v>81</v>
      </c>
      <c r="J5339">
        <v>2018</v>
      </c>
      <c r="K5339">
        <v>1.3102579256665588E-2</v>
      </c>
    </row>
    <row r="5340" spans="1:11" x14ac:dyDescent="0.25">
      <c r="A5340" t="s">
        <v>722</v>
      </c>
      <c r="B5340" t="s">
        <v>622</v>
      </c>
      <c r="C5340" t="s">
        <v>622</v>
      </c>
      <c r="D5340" t="str">
        <f>Clef_répartition[[#This Row],[Code association]]&amp;"_"&amp;Clef_répartition[[#This Row],[Nom association]]</f>
        <v>Région de Nyon_Région de Nyon</v>
      </c>
      <c r="E5340">
        <f>COUNTIFS(D$2:D5340,Clef_répartition[[#This Row],[Code_Nom]],J$2:J5340,Clef_répartition[[#This Row],[Année]])</f>
        <v>14</v>
      </c>
      <c r="F5340">
        <f>IF(Clef_répartition[[#This Row],[Code_Nom]]=D5339,F5339-1,(COUNTIFS(Clef_répartition[Code_Nom],Clef_répartition[[#This Row],[Code_Nom]],Clef_répartition[Année],Clef_répartition[[#This Row],[Année]])))</f>
        <v>28</v>
      </c>
      <c r="G5340" t="str">
        <f>Clef_répartition[[#This Row],[Code_Nom]]&amp;"_"&amp;Clef_répartition[[#This Row],[Nombre]]&amp;"_"&amp;Clef_répartition[[#This Row],[Année]]</f>
        <v>Région de Nyon_Région de Nyon_14_2018</v>
      </c>
      <c r="H5340">
        <v>5715</v>
      </c>
      <c r="I5340" t="s">
        <v>97</v>
      </c>
      <c r="J5340">
        <v>2018</v>
      </c>
      <c r="K5340">
        <v>1.2098977441261417E-2</v>
      </c>
    </row>
    <row r="5341" spans="1:11" x14ac:dyDescent="0.25">
      <c r="A5341" t="s">
        <v>722</v>
      </c>
      <c r="B5341" t="s">
        <v>622</v>
      </c>
      <c r="C5341" t="s">
        <v>622</v>
      </c>
      <c r="D5341" t="str">
        <f>Clef_répartition[[#This Row],[Code association]]&amp;"_"&amp;Clef_répartition[[#This Row],[Nom association]]</f>
        <v>Région de Nyon_Région de Nyon</v>
      </c>
      <c r="E5341">
        <f>COUNTIFS(D$2:D5341,Clef_répartition[[#This Row],[Code_Nom]],J$2:J5341,Clef_répartition[[#This Row],[Année]])</f>
        <v>15</v>
      </c>
      <c r="F5341">
        <f>IF(Clef_répartition[[#This Row],[Code_Nom]]=D5340,F5340-1,(COUNTIFS(Clef_répartition[Code_Nom],Clef_répartition[[#This Row],[Code_Nom]],Clef_répartition[Année],Clef_répartition[[#This Row],[Année]])))</f>
        <v>27</v>
      </c>
      <c r="G5341" t="str">
        <f>Clef_répartition[[#This Row],[Code_Nom]]&amp;"_"&amp;Clef_répartition[[#This Row],[Nombre]]&amp;"_"&amp;Clef_répartition[[#This Row],[Année]]</f>
        <v>Région de Nyon_Région de Nyon_15_2018</v>
      </c>
      <c r="H5341">
        <v>5855</v>
      </c>
      <c r="I5341" t="s">
        <v>98</v>
      </c>
      <c r="J5341">
        <v>2018</v>
      </c>
      <c r="K5341">
        <v>7.0809683642405526E-3</v>
      </c>
    </row>
    <row r="5342" spans="1:11" x14ac:dyDescent="0.25">
      <c r="A5342" t="s">
        <v>722</v>
      </c>
      <c r="B5342" t="s">
        <v>622</v>
      </c>
      <c r="C5342" t="s">
        <v>622</v>
      </c>
      <c r="D5342" t="str">
        <f>Clef_répartition[[#This Row],[Code association]]&amp;"_"&amp;Clef_répartition[[#This Row],[Nom association]]</f>
        <v>Région de Nyon_Région de Nyon</v>
      </c>
      <c r="E5342">
        <f>COUNTIFS(D$2:D5342,Clef_répartition[[#This Row],[Code_Nom]],J$2:J5342,Clef_répartition[[#This Row],[Année]])</f>
        <v>16</v>
      </c>
      <c r="F5342">
        <f>IF(Clef_répartition[[#This Row],[Code_Nom]]=D5341,F5341-1,(COUNTIFS(Clef_répartition[Code_Nom],Clef_répartition[[#This Row],[Code_Nom]],Clef_répartition[Année],Clef_répartition[[#This Row],[Année]])))</f>
        <v>26</v>
      </c>
      <c r="G5342" t="str">
        <f>Clef_répartition[[#This Row],[Code_Nom]]&amp;"_"&amp;Clef_répartition[[#This Row],[Nombre]]&amp;"_"&amp;Clef_répartition[[#This Row],[Année]]</f>
        <v>Région de Nyon_Région de Nyon_16_2018</v>
      </c>
      <c r="H5342">
        <v>5716</v>
      </c>
      <c r="I5342" t="s">
        <v>110</v>
      </c>
      <c r="J5342">
        <v>2018</v>
      </c>
      <c r="K5342">
        <v>1.8042530414710573E-2</v>
      </c>
    </row>
    <row r="5343" spans="1:11" x14ac:dyDescent="0.25">
      <c r="A5343" t="s">
        <v>722</v>
      </c>
      <c r="B5343" t="s">
        <v>622</v>
      </c>
      <c r="C5343" t="s">
        <v>622</v>
      </c>
      <c r="D5343" t="str">
        <f>Clef_répartition[[#This Row],[Code association]]&amp;"_"&amp;Clef_répartition[[#This Row],[Nom association]]</f>
        <v>Région de Nyon_Région de Nyon</v>
      </c>
      <c r="E5343">
        <f>COUNTIFS(D$2:D5343,Clef_répartition[[#This Row],[Code_Nom]],J$2:J5343,Clef_répartition[[#This Row],[Année]])</f>
        <v>17</v>
      </c>
      <c r="F5343">
        <f>IF(Clef_répartition[[#This Row],[Code_Nom]]=D5342,F5342-1,(COUNTIFS(Clef_répartition[Code_Nom],Clef_répartition[[#This Row],[Code_Nom]],Clef_répartition[Année],Clef_répartition[[#This Row],[Année]])))</f>
        <v>25</v>
      </c>
      <c r="G5343" t="str">
        <f>Clef_répartition[[#This Row],[Code_Nom]]&amp;"_"&amp;Clef_répartition[[#This Row],[Nombre]]&amp;"_"&amp;Clef_répartition[[#This Row],[Année]]</f>
        <v>Région de Nyon_Région de Nyon_17_2018</v>
      </c>
      <c r="H5343">
        <v>5717</v>
      </c>
      <c r="I5343" t="s">
        <v>118</v>
      </c>
      <c r="J5343">
        <v>2018</v>
      </c>
      <c r="K5343">
        <v>4.226278755979794E-2</v>
      </c>
    </row>
    <row r="5344" spans="1:11" x14ac:dyDescent="0.25">
      <c r="A5344" t="s">
        <v>722</v>
      </c>
      <c r="B5344" t="s">
        <v>622</v>
      </c>
      <c r="C5344" t="s">
        <v>622</v>
      </c>
      <c r="D5344" t="str">
        <f>Clef_répartition[[#This Row],[Code association]]&amp;"_"&amp;Clef_répartition[[#This Row],[Nom association]]</f>
        <v>Région de Nyon_Région de Nyon</v>
      </c>
      <c r="E5344">
        <f>COUNTIFS(D$2:D5344,Clef_répartition[[#This Row],[Code_Nom]],J$2:J5344,Clef_répartition[[#This Row],[Année]])</f>
        <v>18</v>
      </c>
      <c r="F5344">
        <f>IF(Clef_répartition[[#This Row],[Code_Nom]]=D5343,F5343-1,(COUNTIFS(Clef_répartition[Code_Nom],Clef_répartition[[#This Row],[Code_Nom]],Clef_répartition[Année],Clef_répartition[[#This Row],[Année]])))</f>
        <v>24</v>
      </c>
      <c r="G5344" t="str">
        <f>Clef_répartition[[#This Row],[Code_Nom]]&amp;"_"&amp;Clef_répartition[[#This Row],[Nombre]]&amp;"_"&amp;Clef_répartition[[#This Row],[Année]]</f>
        <v>Région de Nyon_Région de Nyon_18_2018</v>
      </c>
      <c r="H5344">
        <v>5718</v>
      </c>
      <c r="I5344" t="s">
        <v>120</v>
      </c>
      <c r="J5344">
        <v>2018</v>
      </c>
      <c r="K5344">
        <v>2.1867368444528697E-2</v>
      </c>
    </row>
    <row r="5345" spans="1:11" x14ac:dyDescent="0.25">
      <c r="A5345" t="s">
        <v>722</v>
      </c>
      <c r="B5345" t="s">
        <v>622</v>
      </c>
      <c r="C5345" t="s">
        <v>622</v>
      </c>
      <c r="D5345" t="str">
        <f>Clef_répartition[[#This Row],[Code association]]&amp;"_"&amp;Clef_répartition[[#This Row],[Nom association]]</f>
        <v>Région de Nyon_Région de Nyon</v>
      </c>
      <c r="E5345">
        <f>COUNTIFS(D$2:D5345,Clef_répartition[[#This Row],[Code_Nom]],J$2:J5345,Clef_répartition[[#This Row],[Année]])</f>
        <v>19</v>
      </c>
      <c r="F5345">
        <f>IF(Clef_répartition[[#This Row],[Code_Nom]]=D5344,F5344-1,(COUNTIFS(Clef_répartition[Code_Nom],Clef_répartition[[#This Row],[Code_Nom]],Clef_répartition[Année],Clef_répartition[[#This Row],[Année]])))</f>
        <v>23</v>
      </c>
      <c r="G5345" t="str">
        <f>Clef_répartition[[#This Row],[Code_Nom]]&amp;"_"&amp;Clef_répartition[[#This Row],[Nombre]]&amp;"_"&amp;Clef_répartition[[#This Row],[Année]]</f>
        <v>Région de Nyon_Région de Nyon_19_2018</v>
      </c>
      <c r="H5345">
        <v>5857</v>
      </c>
      <c r="I5345" t="s">
        <v>122</v>
      </c>
      <c r="J5345">
        <v>2018</v>
      </c>
      <c r="K5345">
        <v>1.4764097817723608E-2</v>
      </c>
    </row>
    <row r="5346" spans="1:11" x14ac:dyDescent="0.25">
      <c r="A5346" t="s">
        <v>722</v>
      </c>
      <c r="B5346" t="s">
        <v>622</v>
      </c>
      <c r="C5346" t="s">
        <v>622</v>
      </c>
      <c r="D5346" t="str">
        <f>Clef_répartition[[#This Row],[Code association]]&amp;"_"&amp;Clef_répartition[[#This Row],[Nom association]]</f>
        <v>Région de Nyon_Région de Nyon</v>
      </c>
      <c r="E5346">
        <f>COUNTIFS(D$2:D5346,Clef_répartition[[#This Row],[Code_Nom]],J$2:J5346,Clef_répartition[[#This Row],[Année]])</f>
        <v>20</v>
      </c>
      <c r="F5346">
        <f>IF(Clef_répartition[[#This Row],[Code_Nom]]=D5345,F5345-1,(COUNTIFS(Clef_répartition[Code_Nom],Clef_répartition[[#This Row],[Code_Nom]],Clef_répartition[Année],Clef_répartition[[#This Row],[Année]])))</f>
        <v>22</v>
      </c>
      <c r="G5346" t="str">
        <f>Clef_répartition[[#This Row],[Code_Nom]]&amp;"_"&amp;Clef_répartition[[#This Row],[Nombre]]&amp;"_"&amp;Clef_répartition[[#This Row],[Année]]</f>
        <v>Région de Nyon_Région de Nyon_20_2018</v>
      </c>
      <c r="H5346">
        <v>5719</v>
      </c>
      <c r="I5346" t="s">
        <v>124</v>
      </c>
      <c r="J5346">
        <v>2018</v>
      </c>
      <c r="K5346">
        <v>1.3671286952061289E-2</v>
      </c>
    </row>
    <row r="5347" spans="1:11" x14ac:dyDescent="0.25">
      <c r="A5347" t="s">
        <v>722</v>
      </c>
      <c r="B5347" t="s">
        <v>622</v>
      </c>
      <c r="C5347" t="s">
        <v>622</v>
      </c>
      <c r="D5347" t="str">
        <f>Clef_répartition[[#This Row],[Code association]]&amp;"_"&amp;Clef_répartition[[#This Row],[Nom association]]</f>
        <v>Région de Nyon_Région de Nyon</v>
      </c>
      <c r="E5347">
        <f>COUNTIFS(D$2:D5347,Clef_répartition[[#This Row],[Code_Nom]],J$2:J5347,Clef_répartition[[#This Row],[Année]])</f>
        <v>21</v>
      </c>
      <c r="F5347">
        <f>IF(Clef_répartition[[#This Row],[Code_Nom]]=D5346,F5346-1,(COUNTIFS(Clef_répartition[Code_Nom],Clef_répartition[[#This Row],[Code_Nom]],Clef_répartition[Année],Clef_répartition[[#This Row],[Année]])))</f>
        <v>21</v>
      </c>
      <c r="G5347" t="str">
        <f>Clef_répartition[[#This Row],[Code_Nom]]&amp;"_"&amp;Clef_répartition[[#This Row],[Nombre]]&amp;"_"&amp;Clef_répartition[[#This Row],[Année]]</f>
        <v>Région de Nyon_Région de Nyon_21_2018</v>
      </c>
      <c r="H5347">
        <v>5720</v>
      </c>
      <c r="I5347" t="s">
        <v>125</v>
      </c>
      <c r="J5347">
        <v>2018</v>
      </c>
      <c r="K5347">
        <v>1.151911861458345E-2</v>
      </c>
    </row>
    <row r="5348" spans="1:11" x14ac:dyDescent="0.25">
      <c r="A5348" t="s">
        <v>722</v>
      </c>
      <c r="B5348" t="s">
        <v>622</v>
      </c>
      <c r="C5348" t="s">
        <v>622</v>
      </c>
      <c r="D5348" t="str">
        <f>Clef_répartition[[#This Row],[Code association]]&amp;"_"&amp;Clef_répartition[[#This Row],[Nom association]]</f>
        <v>Région de Nyon_Région de Nyon</v>
      </c>
      <c r="E5348">
        <f>COUNTIFS(D$2:D5348,Clef_répartition[[#This Row],[Code_Nom]],J$2:J5348,Clef_répartition[[#This Row],[Année]])</f>
        <v>22</v>
      </c>
      <c r="F5348">
        <f>IF(Clef_répartition[[#This Row],[Code_Nom]]=D5347,F5347-1,(COUNTIFS(Clef_répartition[Code_Nom],Clef_répartition[[#This Row],[Code_Nom]],Clef_répartition[Année],Clef_répartition[[#This Row],[Année]])))</f>
        <v>20</v>
      </c>
      <c r="G5348" t="str">
        <f>Clef_répartition[[#This Row],[Code_Nom]]&amp;"_"&amp;Clef_répartition[[#This Row],[Nombre]]&amp;"_"&amp;Clef_répartition[[#This Row],[Année]]</f>
        <v>Région de Nyon_Région de Nyon_22_2018</v>
      </c>
      <c r="H5348">
        <v>5721</v>
      </c>
      <c r="I5348" t="s">
        <v>126</v>
      </c>
      <c r="J5348">
        <v>2018</v>
      </c>
      <c r="K5348">
        <v>0.14609097092900075</v>
      </c>
    </row>
    <row r="5349" spans="1:11" x14ac:dyDescent="0.25">
      <c r="A5349" t="s">
        <v>722</v>
      </c>
      <c r="B5349" t="s">
        <v>622</v>
      </c>
      <c r="C5349" t="s">
        <v>622</v>
      </c>
      <c r="D5349" t="str">
        <f>Clef_répartition[[#This Row],[Code association]]&amp;"_"&amp;Clef_répartition[[#This Row],[Nom association]]</f>
        <v>Région de Nyon_Région de Nyon</v>
      </c>
      <c r="E5349">
        <f>COUNTIFS(D$2:D5349,Clef_répartition[[#This Row],[Code_Nom]],J$2:J5349,Clef_répartition[[#This Row],[Année]])</f>
        <v>23</v>
      </c>
      <c r="F5349">
        <f>IF(Clef_répartition[[#This Row],[Code_Nom]]=D5348,F5348-1,(COUNTIFS(Clef_répartition[Code_Nom],Clef_répartition[[#This Row],[Code_Nom]],Clef_répartition[Année],Clef_répartition[[#This Row],[Année]])))</f>
        <v>19</v>
      </c>
      <c r="G5349" t="str">
        <f>Clef_répartition[[#This Row],[Code_Nom]]&amp;"_"&amp;Clef_répartition[[#This Row],[Nombre]]&amp;"_"&amp;Clef_répartition[[#This Row],[Année]]</f>
        <v>Région de Nyon_Région de Nyon_23_2018</v>
      </c>
      <c r="H5349">
        <v>5722</v>
      </c>
      <c r="I5349" t="s">
        <v>133</v>
      </c>
      <c r="J5349">
        <v>2018</v>
      </c>
      <c r="K5349">
        <v>4.3600923313670175E-3</v>
      </c>
    </row>
    <row r="5350" spans="1:11" x14ac:dyDescent="0.25">
      <c r="A5350" t="s">
        <v>722</v>
      </c>
      <c r="B5350" t="s">
        <v>622</v>
      </c>
      <c r="C5350" t="s">
        <v>622</v>
      </c>
      <c r="D5350" t="str">
        <f>Clef_répartition[[#This Row],[Code association]]&amp;"_"&amp;Clef_répartition[[#This Row],[Nom association]]</f>
        <v>Région de Nyon_Région de Nyon</v>
      </c>
      <c r="E5350">
        <f>COUNTIFS(D$2:D5350,Clef_répartition[[#This Row],[Code_Nom]],J$2:J5350,Clef_répartition[[#This Row],[Année]])</f>
        <v>24</v>
      </c>
      <c r="F5350">
        <f>IF(Clef_répartition[[#This Row],[Code_Nom]]=D5349,F5349-1,(COUNTIFS(Clef_répartition[Code_Nom],Clef_répartition[[#This Row],[Code_Nom]],Clef_répartition[Année],Clef_répartition[[#This Row],[Année]])))</f>
        <v>18</v>
      </c>
      <c r="G5350" t="str">
        <f>Clef_répartition[[#This Row],[Code_Nom]]&amp;"_"&amp;Clef_répartition[[#This Row],[Nombre]]&amp;"_"&amp;Clef_répartition[[#This Row],[Année]]</f>
        <v>Région de Nyon_Région de Nyon_24_2018</v>
      </c>
      <c r="H5350">
        <v>5726</v>
      </c>
      <c r="I5350" t="s">
        <v>148</v>
      </c>
      <c r="J5350">
        <v>2018</v>
      </c>
      <c r="K5350">
        <v>1.2946463418713828E-2</v>
      </c>
    </row>
    <row r="5351" spans="1:11" x14ac:dyDescent="0.25">
      <c r="A5351" t="s">
        <v>722</v>
      </c>
      <c r="B5351" t="s">
        <v>622</v>
      </c>
      <c r="C5351" t="s">
        <v>622</v>
      </c>
      <c r="D5351" t="str">
        <f>Clef_répartition[[#This Row],[Code association]]&amp;"_"&amp;Clef_répartition[[#This Row],[Nom association]]</f>
        <v>Région de Nyon_Région de Nyon</v>
      </c>
      <c r="E5351">
        <f>COUNTIFS(D$2:D5351,Clef_répartition[[#This Row],[Code_Nom]],J$2:J5351,Clef_répartition[[#This Row],[Année]])</f>
        <v>25</v>
      </c>
      <c r="F5351">
        <f>IF(Clef_répartition[[#This Row],[Code_Nom]]=D5350,F5350-1,(COUNTIFS(Clef_répartition[Code_Nom],Clef_répartition[[#This Row],[Code_Nom]],Clef_répartition[Année],Clef_répartition[[#This Row],[Année]])))</f>
        <v>17</v>
      </c>
      <c r="G5351" t="str">
        <f>Clef_répartition[[#This Row],[Code_Nom]]&amp;"_"&amp;Clef_répartition[[#This Row],[Nombre]]&amp;"_"&amp;Clef_répartition[[#This Row],[Année]]</f>
        <v>Région de Nyon_Région de Nyon_25_2018</v>
      </c>
      <c r="H5351">
        <v>5731</v>
      </c>
      <c r="I5351" t="s">
        <v>157</v>
      </c>
      <c r="J5351">
        <v>2018</v>
      </c>
      <c r="K5351">
        <v>1.4708342161312263E-2</v>
      </c>
    </row>
    <row r="5352" spans="1:11" x14ac:dyDescent="0.25">
      <c r="A5352" t="s">
        <v>722</v>
      </c>
      <c r="B5352" t="s">
        <v>622</v>
      </c>
      <c r="C5352" t="s">
        <v>622</v>
      </c>
      <c r="D5352" t="str">
        <f>Clef_répartition[[#This Row],[Code association]]&amp;"_"&amp;Clef_répartition[[#This Row],[Nom association]]</f>
        <v>Région de Nyon_Région de Nyon</v>
      </c>
      <c r="E5352">
        <f>COUNTIFS(D$2:D5352,Clef_répartition[[#This Row],[Code_Nom]],J$2:J5352,Clef_répartition[[#This Row],[Année]])</f>
        <v>26</v>
      </c>
      <c r="F5352">
        <f>IF(Clef_répartition[[#This Row],[Code_Nom]]=D5351,F5351-1,(COUNTIFS(Clef_répartition[Code_Nom],Clef_répartition[[#This Row],[Code_Nom]],Clef_répartition[Année],Clef_répartition[[#This Row],[Année]])))</f>
        <v>16</v>
      </c>
      <c r="G5352" t="str">
        <f>Clef_répartition[[#This Row],[Code_Nom]]&amp;"_"&amp;Clef_répartition[[#This Row],[Nombre]]&amp;"_"&amp;Clef_répartition[[#This Row],[Année]]</f>
        <v>Région de Nyon_Région de Nyon_26_2018</v>
      </c>
      <c r="H5352">
        <v>5429</v>
      </c>
      <c r="I5352" t="s">
        <v>162</v>
      </c>
      <c r="J5352">
        <v>2018</v>
      </c>
      <c r="K5352">
        <v>5.3302407529243843E-3</v>
      </c>
    </row>
    <row r="5353" spans="1:11" x14ac:dyDescent="0.25">
      <c r="A5353" t="s">
        <v>722</v>
      </c>
      <c r="B5353" t="s">
        <v>622</v>
      </c>
      <c r="C5353" t="s">
        <v>622</v>
      </c>
      <c r="D5353" t="str">
        <f>Clef_répartition[[#This Row],[Code association]]&amp;"_"&amp;Clef_répartition[[#This Row],[Nom association]]</f>
        <v>Région de Nyon_Région de Nyon</v>
      </c>
      <c r="E5353">
        <f>COUNTIFS(D$2:D5353,Clef_répartition[[#This Row],[Code_Nom]],J$2:J5353,Clef_répartition[[#This Row],[Année]])</f>
        <v>27</v>
      </c>
      <c r="F5353">
        <f>IF(Clef_répartition[[#This Row],[Code_Nom]]=D5352,F5352-1,(COUNTIFS(Clef_répartition[Code_Nom],Clef_répartition[[#This Row],[Code_Nom]],Clef_répartition[Année],Clef_répartition[[#This Row],[Année]])))</f>
        <v>15</v>
      </c>
      <c r="G5353" t="str">
        <f>Clef_répartition[[#This Row],[Code_Nom]]&amp;"_"&amp;Clef_répartition[[#This Row],[Nombre]]&amp;"_"&amp;Clef_répartition[[#This Row],[Année]]</f>
        <v>Région de Nyon_Région de Nyon_27_2018</v>
      </c>
      <c r="H5353">
        <v>5858</v>
      </c>
      <c r="I5353" t="s">
        <v>165</v>
      </c>
      <c r="J5353">
        <v>2018</v>
      </c>
      <c r="K5353">
        <v>6.8356434760306435E-3</v>
      </c>
    </row>
    <row r="5354" spans="1:11" x14ac:dyDescent="0.25">
      <c r="A5354" t="s">
        <v>722</v>
      </c>
      <c r="B5354" t="s">
        <v>622</v>
      </c>
      <c r="C5354" t="s">
        <v>622</v>
      </c>
      <c r="D5354" t="str">
        <f>Clef_répartition[[#This Row],[Code association]]&amp;"_"&amp;Clef_répartition[[#This Row],[Nom association]]</f>
        <v>Région de Nyon_Région de Nyon</v>
      </c>
      <c r="E5354">
        <f>COUNTIFS(D$2:D5354,Clef_répartition[[#This Row],[Code_Nom]],J$2:J5354,Clef_répartition[[#This Row],[Année]])</f>
        <v>28</v>
      </c>
      <c r="F5354">
        <f>IF(Clef_répartition[[#This Row],[Code_Nom]]=D5353,F5353-1,(COUNTIFS(Clef_répartition[Code_Nom],Clef_répartition[[#This Row],[Code_Nom]],Clef_répartition[Année],Clef_répartition[[#This Row],[Année]])))</f>
        <v>14</v>
      </c>
      <c r="G5354" t="str">
        <f>Clef_répartition[[#This Row],[Code_Nom]]&amp;"_"&amp;Clef_répartition[[#This Row],[Nombre]]&amp;"_"&amp;Clef_répartition[[#This Row],[Année]]</f>
        <v>Région de Nyon_Région de Nyon_28_2018</v>
      </c>
      <c r="H5354">
        <v>5430</v>
      </c>
      <c r="I5354" t="s">
        <v>171</v>
      </c>
      <c r="J5354">
        <v>2018</v>
      </c>
      <c r="K5354">
        <v>5.1629737836903552E-3</v>
      </c>
    </row>
    <row r="5355" spans="1:11" x14ac:dyDescent="0.25">
      <c r="A5355" t="s">
        <v>722</v>
      </c>
      <c r="B5355" t="s">
        <v>622</v>
      </c>
      <c r="C5355" t="s">
        <v>622</v>
      </c>
      <c r="D5355" t="str">
        <f>Clef_répartition[[#This Row],[Code association]]&amp;"_"&amp;Clef_répartition[[#This Row],[Nom association]]</f>
        <v>Région de Nyon_Région de Nyon</v>
      </c>
      <c r="E5355">
        <f>COUNTIFS(D$2:D5355,Clef_répartition[[#This Row],[Code_Nom]],J$2:J5355,Clef_répartition[[#This Row],[Année]])</f>
        <v>29</v>
      </c>
      <c r="F5355">
        <f>IF(Clef_répartition[[#This Row],[Code_Nom]]=D5354,F5354-1,(COUNTIFS(Clef_répartition[Code_Nom],Clef_répartition[[#This Row],[Code_Nom]],Clef_répartition[Année],Clef_répartition[[#This Row],[Année]])))</f>
        <v>13</v>
      </c>
      <c r="G5355" t="str">
        <f>Clef_répartition[[#This Row],[Code_Nom]]&amp;"_"&amp;Clef_répartition[[#This Row],[Nombre]]&amp;"_"&amp;Clef_répartition[[#This Row],[Année]]</f>
        <v>Région de Nyon_Région de Nyon_29_2018</v>
      </c>
      <c r="H5355">
        <v>5723</v>
      </c>
      <c r="I5355" t="s">
        <v>176</v>
      </c>
      <c r="J5355">
        <v>2018</v>
      </c>
      <c r="K5355">
        <v>2.3138597410707316E-2</v>
      </c>
    </row>
    <row r="5356" spans="1:11" x14ac:dyDescent="0.25">
      <c r="A5356" t="s">
        <v>722</v>
      </c>
      <c r="B5356" t="s">
        <v>622</v>
      </c>
      <c r="C5356" t="s">
        <v>622</v>
      </c>
      <c r="D5356" t="str">
        <f>Clef_répartition[[#This Row],[Code association]]&amp;"_"&amp;Clef_répartition[[#This Row],[Nom association]]</f>
        <v>Région de Nyon_Région de Nyon</v>
      </c>
      <c r="E5356">
        <f>COUNTIFS(D$2:D5356,Clef_répartition[[#This Row],[Code_Nom]],J$2:J5356,Clef_répartition[[#This Row],[Année]])</f>
        <v>30</v>
      </c>
      <c r="F5356">
        <f>IF(Clef_répartition[[#This Row],[Code_Nom]]=D5355,F5355-1,(COUNTIFS(Clef_répartition[Code_Nom],Clef_répartition[[#This Row],[Code_Nom]],Clef_répartition[Année],Clef_répartition[[#This Row],[Année]])))</f>
        <v>12</v>
      </c>
      <c r="G5356" t="str">
        <f>Clef_répartition[[#This Row],[Code_Nom]]&amp;"_"&amp;Clef_répartition[[#This Row],[Nombre]]&amp;"_"&amp;Clef_répartition[[#This Row],[Année]]</f>
        <v>Région de Nyon_Région de Nyon_30_2018</v>
      </c>
      <c r="H5356">
        <v>5859</v>
      </c>
      <c r="I5356" t="s">
        <v>182</v>
      </c>
      <c r="J5356">
        <v>2018</v>
      </c>
      <c r="K5356">
        <v>2.9561649029294021E-2</v>
      </c>
    </row>
    <row r="5357" spans="1:11" x14ac:dyDescent="0.25">
      <c r="A5357" t="s">
        <v>722</v>
      </c>
      <c r="B5357" t="s">
        <v>622</v>
      </c>
      <c r="C5357" t="s">
        <v>622</v>
      </c>
      <c r="D5357" t="str">
        <f>Clef_répartition[[#This Row],[Code association]]&amp;"_"&amp;Clef_répartition[[#This Row],[Nom association]]</f>
        <v>Région de Nyon_Région de Nyon</v>
      </c>
      <c r="E5357">
        <f>COUNTIFS(D$2:D5357,Clef_répartition[[#This Row],[Code_Nom]],J$2:J5357,Clef_répartition[[#This Row],[Année]])</f>
        <v>31</v>
      </c>
      <c r="F5357">
        <f>IF(Clef_répartition[[#This Row],[Code_Nom]]=D5356,F5356-1,(COUNTIFS(Clef_répartition[Code_Nom],Clef_répartition[[#This Row],[Code_Nom]],Clef_répartition[Année],Clef_répartition[[#This Row],[Année]])))</f>
        <v>11</v>
      </c>
      <c r="G5357" t="str">
        <f>Clef_répartition[[#This Row],[Code_Nom]]&amp;"_"&amp;Clef_répartition[[#This Row],[Nombre]]&amp;"_"&amp;Clef_répartition[[#This Row],[Année]]</f>
        <v>Région de Nyon_Région de Nyon_31_2018</v>
      </c>
      <c r="H5357">
        <v>5724</v>
      </c>
      <c r="I5357" t="s">
        <v>196</v>
      </c>
      <c r="J5357">
        <v>2018</v>
      </c>
      <c r="K5357">
        <v>0.2368388773041025</v>
      </c>
    </row>
    <row r="5358" spans="1:11" x14ac:dyDescent="0.25">
      <c r="A5358" t="s">
        <v>722</v>
      </c>
      <c r="B5358" t="s">
        <v>622</v>
      </c>
      <c r="C5358" t="s">
        <v>622</v>
      </c>
      <c r="D5358" t="str">
        <f>Clef_répartition[[#This Row],[Code association]]&amp;"_"&amp;Clef_répartition[[#This Row],[Nom association]]</f>
        <v>Région de Nyon_Région de Nyon</v>
      </c>
      <c r="E5358">
        <f>COUNTIFS(D$2:D5358,Clef_répartition[[#This Row],[Code_Nom]],J$2:J5358,Clef_répartition[[#This Row],[Année]])</f>
        <v>32</v>
      </c>
      <c r="F5358">
        <f>IF(Clef_répartition[[#This Row],[Code_Nom]]=D5357,F5357-1,(COUNTIFS(Clef_répartition[Code_Nom],Clef_répartition[[#This Row],[Code_Nom]],Clef_répartition[Année],Clef_répartition[[#This Row],[Année]])))</f>
        <v>10</v>
      </c>
      <c r="G5358" t="str">
        <f>Clef_répartition[[#This Row],[Code_Nom]]&amp;"_"&amp;Clef_répartition[[#This Row],[Nombre]]&amp;"_"&amp;Clef_répartition[[#This Row],[Année]]</f>
        <v>Région de Nyon_Région de Nyon_32_2018</v>
      </c>
      <c r="H5358">
        <v>5860</v>
      </c>
      <c r="I5358" t="s">
        <v>215</v>
      </c>
      <c r="J5358">
        <v>2018</v>
      </c>
      <c r="K5358">
        <v>1.719504443725816E-2</v>
      </c>
    </row>
    <row r="5359" spans="1:11" x14ac:dyDescent="0.25">
      <c r="A5359" t="s">
        <v>722</v>
      </c>
      <c r="B5359" t="s">
        <v>622</v>
      </c>
      <c r="C5359" t="s">
        <v>622</v>
      </c>
      <c r="D5359" t="str">
        <f>Clef_répartition[[#This Row],[Code association]]&amp;"_"&amp;Clef_répartition[[#This Row],[Nom association]]</f>
        <v>Région de Nyon_Région de Nyon</v>
      </c>
      <c r="E5359">
        <f>COUNTIFS(D$2:D5359,Clef_répartition[[#This Row],[Code_Nom]],J$2:J5359,Clef_répartition[[#This Row],[Année]])</f>
        <v>33</v>
      </c>
      <c r="F5359">
        <f>IF(Clef_répartition[[#This Row],[Code_Nom]]=D5358,F5358-1,(COUNTIFS(Clef_répartition[Code_Nom],Clef_répartition[[#This Row],[Code_Nom]],Clef_répartition[Année],Clef_répartition[[#This Row],[Année]])))</f>
        <v>9</v>
      </c>
      <c r="G5359" t="str">
        <f>Clef_répartition[[#This Row],[Code_Nom]]&amp;"_"&amp;Clef_répartition[[#This Row],[Nombre]]&amp;"_"&amp;Clef_répartition[[#This Row],[Année]]</f>
        <v>Région de Nyon_Région de Nyon_33_2018</v>
      </c>
      <c r="H5359">
        <v>5861</v>
      </c>
      <c r="I5359" t="s">
        <v>232</v>
      </c>
      <c r="J5359">
        <v>2018</v>
      </c>
      <c r="K5359">
        <v>6.9649965989049586E-2</v>
      </c>
    </row>
    <row r="5360" spans="1:11" x14ac:dyDescent="0.25">
      <c r="A5360" t="s">
        <v>722</v>
      </c>
      <c r="B5360" t="s">
        <v>622</v>
      </c>
      <c r="C5360" t="s">
        <v>622</v>
      </c>
      <c r="D5360" t="str">
        <f>Clef_répartition[[#This Row],[Code association]]&amp;"_"&amp;Clef_répartition[[#This Row],[Nom association]]</f>
        <v>Région de Nyon_Région de Nyon</v>
      </c>
      <c r="E5360">
        <f>COUNTIFS(D$2:D5360,Clef_répartition[[#This Row],[Code_Nom]],J$2:J5360,Clef_répartition[[#This Row],[Année]])</f>
        <v>34</v>
      </c>
      <c r="F5360">
        <f>IF(Clef_répartition[[#This Row],[Code_Nom]]=D5359,F5359-1,(COUNTIFS(Clef_répartition[Code_Nom],Clef_répartition[[#This Row],[Code_Nom]],Clef_répartition[Année],Clef_répartition[[#This Row],[Année]])))</f>
        <v>8</v>
      </c>
      <c r="G5360" t="str">
        <f>Clef_répartition[[#This Row],[Code_Nom]]&amp;"_"&amp;Clef_répartition[[#This Row],[Nombre]]&amp;"_"&amp;Clef_répartition[[#This Row],[Année]]</f>
        <v>Région de Nyon_Région de Nyon_34_2018</v>
      </c>
      <c r="H5360">
        <v>5727</v>
      </c>
      <c r="I5360" t="s">
        <v>243</v>
      </c>
      <c r="J5360">
        <v>2018</v>
      </c>
      <c r="K5360">
        <v>2.8803372102099756E-2</v>
      </c>
    </row>
    <row r="5361" spans="1:11" x14ac:dyDescent="0.25">
      <c r="A5361" t="s">
        <v>722</v>
      </c>
      <c r="B5361" t="s">
        <v>622</v>
      </c>
      <c r="C5361" t="s">
        <v>622</v>
      </c>
      <c r="D5361" t="str">
        <f>Clef_répartition[[#This Row],[Code association]]&amp;"_"&amp;Clef_répartition[[#This Row],[Nom association]]</f>
        <v>Région de Nyon_Région de Nyon</v>
      </c>
      <c r="E5361">
        <f>COUNTIFS(D$2:D5361,Clef_répartition[[#This Row],[Code_Nom]],J$2:J5361,Clef_répartition[[#This Row],[Année]])</f>
        <v>35</v>
      </c>
      <c r="F5361">
        <f>IF(Clef_répartition[[#This Row],[Code_Nom]]=D5360,F5360-1,(COUNTIFS(Clef_répartition[Code_Nom],Clef_répartition[[#This Row],[Code_Nom]],Clef_répartition[Année],Clef_répartition[[#This Row],[Année]])))</f>
        <v>7</v>
      </c>
      <c r="G5361" t="str">
        <f>Clef_répartition[[#This Row],[Code_Nom]]&amp;"_"&amp;Clef_répartition[[#This Row],[Nombre]]&amp;"_"&amp;Clef_répartition[[#This Row],[Année]]</f>
        <v>Région de Nyon_Région de Nyon_35_2018</v>
      </c>
      <c r="H5361">
        <v>5434</v>
      </c>
      <c r="I5361" t="s">
        <v>244</v>
      </c>
      <c r="J5361">
        <v>2018</v>
      </c>
      <c r="K5361">
        <v>1.1496816352018912E-2</v>
      </c>
    </row>
    <row r="5362" spans="1:11" x14ac:dyDescent="0.25">
      <c r="A5362" t="s">
        <v>722</v>
      </c>
      <c r="B5362" t="s">
        <v>622</v>
      </c>
      <c r="C5362" t="s">
        <v>622</v>
      </c>
      <c r="D5362" t="str">
        <f>Clef_répartition[[#This Row],[Code association]]&amp;"_"&amp;Clef_répartition[[#This Row],[Nom association]]</f>
        <v>Région de Nyon_Région de Nyon</v>
      </c>
      <c r="E5362">
        <f>COUNTIFS(D$2:D5362,Clef_répartition[[#This Row],[Code_Nom]],J$2:J5362,Clef_répartition[[#This Row],[Année]])</f>
        <v>36</v>
      </c>
      <c r="F5362">
        <f>IF(Clef_répartition[[#This Row],[Code_Nom]]=D5361,F5361-1,(COUNTIFS(Clef_répartition[Code_Nom],Clef_répartition[[#This Row],[Code_Nom]],Clef_répartition[Année],Clef_répartition[[#This Row],[Année]])))</f>
        <v>6</v>
      </c>
      <c r="G5362" t="str">
        <f>Clef_répartition[[#This Row],[Code_Nom]]&amp;"_"&amp;Clef_répartition[[#This Row],[Nombre]]&amp;"_"&amp;Clef_répartition[[#This Row],[Année]]</f>
        <v>Région de Nyon_Région de Nyon_36_2018</v>
      </c>
      <c r="H5362">
        <v>5728</v>
      </c>
      <c r="I5362" t="s">
        <v>255</v>
      </c>
      <c r="J5362">
        <v>2018</v>
      </c>
      <c r="K5362">
        <v>6.6014697191030033E-3</v>
      </c>
    </row>
    <row r="5363" spans="1:11" x14ac:dyDescent="0.25">
      <c r="A5363" t="s">
        <v>722</v>
      </c>
      <c r="B5363" t="s">
        <v>622</v>
      </c>
      <c r="C5363" t="s">
        <v>622</v>
      </c>
      <c r="D5363" t="str">
        <f>Clef_répartition[[#This Row],[Code association]]&amp;"_"&amp;Clef_répartition[[#This Row],[Nom association]]</f>
        <v>Région de Nyon_Région de Nyon</v>
      </c>
      <c r="E5363">
        <f>COUNTIFS(D$2:D5363,Clef_répartition[[#This Row],[Code_Nom]],J$2:J5363,Clef_répartition[[#This Row],[Année]])</f>
        <v>37</v>
      </c>
      <c r="F5363">
        <f>IF(Clef_répartition[[#This Row],[Code_Nom]]=D5362,F5362-1,(COUNTIFS(Clef_répartition[Code_Nom],Clef_répartition[[#This Row],[Code_Nom]],Clef_répartition[Année],Clef_répartition[[#This Row],[Année]])))</f>
        <v>5</v>
      </c>
      <c r="G5363" t="str">
        <f>Clef_répartition[[#This Row],[Code_Nom]]&amp;"_"&amp;Clef_répartition[[#This Row],[Nombre]]&amp;"_"&amp;Clef_répartition[[#This Row],[Année]]</f>
        <v>Région de Nyon_Région de Nyon_37_2018</v>
      </c>
      <c r="H5363">
        <v>5729</v>
      </c>
      <c r="I5363" t="s">
        <v>261</v>
      </c>
      <c r="J5363">
        <v>2018</v>
      </c>
      <c r="K5363">
        <v>1.7763752132653857E-2</v>
      </c>
    </row>
    <row r="5364" spans="1:11" x14ac:dyDescent="0.25">
      <c r="A5364" t="s">
        <v>722</v>
      </c>
      <c r="B5364" t="s">
        <v>622</v>
      </c>
      <c r="C5364" t="s">
        <v>622</v>
      </c>
      <c r="D5364" t="str">
        <f>Clef_répartition[[#This Row],[Code association]]&amp;"_"&amp;Clef_répartition[[#This Row],[Nom association]]</f>
        <v>Région de Nyon_Région de Nyon</v>
      </c>
      <c r="E5364">
        <f>COUNTIFS(D$2:D5364,Clef_répartition[[#This Row],[Code_Nom]],J$2:J5364,Clef_répartition[[#This Row],[Année]])</f>
        <v>38</v>
      </c>
      <c r="F5364">
        <f>IF(Clef_répartition[[#This Row],[Code_Nom]]=D5363,F5363-1,(COUNTIFS(Clef_répartition[Code_Nom],Clef_répartition[[#This Row],[Code_Nom]],Clef_répartition[Année],Clef_répartition[[#This Row],[Année]])))</f>
        <v>4</v>
      </c>
      <c r="G5364" t="str">
        <f>Clef_répartition[[#This Row],[Code_Nom]]&amp;"_"&amp;Clef_répartition[[#This Row],[Nombre]]&amp;"_"&amp;Clef_répartition[[#This Row],[Année]]</f>
        <v>Région de Nyon_Région de Nyon_38_2018</v>
      </c>
      <c r="H5364">
        <v>5862</v>
      </c>
      <c r="I5364" t="s">
        <v>262</v>
      </c>
      <c r="J5364">
        <v>2018</v>
      </c>
      <c r="K5364">
        <v>2.7431782954380722E-3</v>
      </c>
    </row>
    <row r="5365" spans="1:11" x14ac:dyDescent="0.25">
      <c r="A5365" t="s">
        <v>722</v>
      </c>
      <c r="B5365" t="s">
        <v>622</v>
      </c>
      <c r="C5365" t="s">
        <v>622</v>
      </c>
      <c r="D5365" t="str">
        <f>Clef_répartition[[#This Row],[Code association]]&amp;"_"&amp;Clef_répartition[[#This Row],[Nom association]]</f>
        <v>Région de Nyon_Région de Nyon</v>
      </c>
      <c r="E5365">
        <f>COUNTIFS(D$2:D5365,Clef_répartition[[#This Row],[Code_Nom]],J$2:J5365,Clef_répartition[[#This Row],[Année]])</f>
        <v>39</v>
      </c>
      <c r="F5365">
        <f>IF(Clef_répartition[[#This Row],[Code_Nom]]=D5364,F5364-1,(COUNTIFS(Clef_répartition[Code_Nom],Clef_répartition[[#This Row],[Code_Nom]],Clef_répartition[Année],Clef_répartition[[#This Row],[Année]])))</f>
        <v>3</v>
      </c>
      <c r="G5365" t="str">
        <f>Clef_répartition[[#This Row],[Code_Nom]]&amp;"_"&amp;Clef_répartition[[#This Row],[Nombre]]&amp;"_"&amp;Clef_répartition[[#This Row],[Année]]</f>
        <v>Région de Nyon_Région de Nyon_39_2018</v>
      </c>
      <c r="H5365">
        <v>5730</v>
      </c>
      <c r="I5365" t="s">
        <v>265</v>
      </c>
      <c r="J5365">
        <v>2018</v>
      </c>
      <c r="K5365">
        <v>1.5700792845434169E-2</v>
      </c>
    </row>
    <row r="5366" spans="1:11" x14ac:dyDescent="0.25">
      <c r="A5366" t="s">
        <v>722</v>
      </c>
      <c r="B5366" t="s">
        <v>622</v>
      </c>
      <c r="C5366" t="s">
        <v>622</v>
      </c>
      <c r="D5366" t="str">
        <f>Clef_répartition[[#This Row],[Code association]]&amp;"_"&amp;Clef_répartition[[#This Row],[Nom association]]</f>
        <v>Région de Nyon_Région de Nyon</v>
      </c>
      <c r="E5366">
        <f>COUNTIFS(D$2:D5366,Clef_répartition[[#This Row],[Code_Nom]],J$2:J5366,Clef_répartition[[#This Row],[Année]])</f>
        <v>40</v>
      </c>
      <c r="F5366">
        <f>IF(Clef_répartition[[#This Row],[Code_Nom]]=D5365,F5365-1,(COUNTIFS(Clef_répartition[Code_Nom],Clef_répartition[[#This Row],[Code_Nom]],Clef_répartition[Année],Clef_répartition[[#This Row],[Année]])))</f>
        <v>2</v>
      </c>
      <c r="G5366" t="str">
        <f>Clef_répartition[[#This Row],[Code_Nom]]&amp;"_"&amp;Clef_répartition[[#This Row],[Nombre]]&amp;"_"&amp;Clef_répartition[[#This Row],[Année]]</f>
        <v>Région de Nyon_Région de Nyon_40_2018</v>
      </c>
      <c r="H5366">
        <v>5732</v>
      </c>
      <c r="I5366" t="s">
        <v>279</v>
      </c>
      <c r="J5366">
        <v>2018</v>
      </c>
      <c r="K5366">
        <v>1.158602540227706E-2</v>
      </c>
    </row>
    <row r="5367" spans="1:11" x14ac:dyDescent="0.25">
      <c r="A5367" t="s">
        <v>722</v>
      </c>
      <c r="B5367" t="s">
        <v>622</v>
      </c>
      <c r="C5367" t="s">
        <v>622</v>
      </c>
      <c r="D5367" t="str">
        <f>Clef_répartition[[#This Row],[Code association]]&amp;"_"&amp;Clef_répartition[[#This Row],[Nom association]]</f>
        <v>Région de Nyon_Région de Nyon</v>
      </c>
      <c r="E5367">
        <f>COUNTIFS(D$2:D5367,Clef_répartition[[#This Row],[Code_Nom]],J$2:J5367,Clef_répartition[[#This Row],[Année]])</f>
        <v>41</v>
      </c>
      <c r="F5367">
        <f>IF(Clef_répartition[[#This Row],[Code_Nom]]=D5366,F5366-1,(COUNTIFS(Clef_répartition[Code_Nom],Clef_répartition[[#This Row],[Code_Nom]],Clef_répartition[Année],Clef_répartition[[#This Row],[Année]])))</f>
        <v>1</v>
      </c>
      <c r="G5367" t="str">
        <f>Clef_répartition[[#This Row],[Code_Nom]]&amp;"_"&amp;Clef_répartition[[#This Row],[Nombre]]&amp;"_"&amp;Clef_répartition[[#This Row],[Année]]</f>
        <v>Région de Nyon_Région de Nyon_41_2018</v>
      </c>
      <c r="H5367">
        <v>5863</v>
      </c>
      <c r="I5367" t="s">
        <v>287</v>
      </c>
      <c r="J5367">
        <v>2018</v>
      </c>
      <c r="K5367">
        <v>3.9921049990521542E-3</v>
      </c>
    </row>
    <row r="5368" spans="1:11" x14ac:dyDescent="0.25">
      <c r="A5368" t="s">
        <v>722</v>
      </c>
      <c r="B5368" t="s">
        <v>473</v>
      </c>
      <c r="C5368" t="s">
        <v>474</v>
      </c>
      <c r="D5368" t="str">
        <f>Clef_répartition[[#This Row],[Code association]]&amp;"_"&amp;Clef_répartition[[#This Row],[Nom association]]</f>
        <v>SDIS Broye-Vully_Association de communes Service de Défense Incendie et de Secours Broye-Vully</v>
      </c>
      <c r="E5368">
        <f>COUNTIFS(D$2:D5368,Clef_répartition[[#This Row],[Code_Nom]],J$2:J5368,Clef_répartition[[#This Row],[Année]])</f>
        <v>1</v>
      </c>
      <c r="F5368">
        <f>IF(Clef_répartition[[#This Row],[Code_Nom]]=D5367,F5367-1,(COUNTIFS(Clef_répartition[Code_Nom],Clef_répartition[[#This Row],[Code_Nom]],Clef_répartition[Année],Clef_répartition[[#This Row],[Année]])))</f>
        <v>17</v>
      </c>
      <c r="G536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Broye-Vully_1_2018</v>
      </c>
      <c r="H5368">
        <v>5451</v>
      </c>
      <c r="I5368" t="s">
        <v>10</v>
      </c>
      <c r="J5368">
        <v>2018</v>
      </c>
      <c r="K5368">
        <v>0.14826031835469786</v>
      </c>
    </row>
    <row r="5369" spans="1:11" x14ac:dyDescent="0.25">
      <c r="A5369" t="s">
        <v>722</v>
      </c>
      <c r="B5369" t="s">
        <v>473</v>
      </c>
      <c r="C5369" t="s">
        <v>474</v>
      </c>
      <c r="D5369" t="str">
        <f>Clef_répartition[[#This Row],[Code association]]&amp;"_"&amp;Clef_répartition[[#This Row],[Nom association]]</f>
        <v>SDIS Broye-Vully_Association de communes Service de Défense Incendie et de Secours Broye-Vully</v>
      </c>
      <c r="E5369">
        <f>COUNTIFS(D$2:D5369,Clef_répartition[[#This Row],[Code_Nom]],J$2:J5369,Clef_répartition[[#This Row],[Année]])</f>
        <v>2</v>
      </c>
      <c r="F5369">
        <f>IF(Clef_répartition[[#This Row],[Code_Nom]]=D5368,F5368-1,(COUNTIFS(Clef_répartition[Code_Nom],Clef_répartition[[#This Row],[Code_Nom]],Clef_répartition[Année],Clef_répartition[[#This Row],[Année]])))</f>
        <v>16</v>
      </c>
      <c r="G536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Broye-Vully_2_2018</v>
      </c>
      <c r="H5369">
        <v>5812</v>
      </c>
      <c r="I5369" t="s">
        <v>48</v>
      </c>
      <c r="J5369">
        <v>2018</v>
      </c>
      <c r="K5369">
        <v>4.507677137625018E-3</v>
      </c>
    </row>
    <row r="5370" spans="1:11" x14ac:dyDescent="0.25">
      <c r="A5370" t="s">
        <v>722</v>
      </c>
      <c r="B5370" t="s">
        <v>473</v>
      </c>
      <c r="C5370" t="s">
        <v>474</v>
      </c>
      <c r="D5370" t="str">
        <f>Clef_répartition[[#This Row],[Code association]]&amp;"_"&amp;Clef_répartition[[#This Row],[Nom association]]</f>
        <v>SDIS Broye-Vully_Association de communes Service de Défense Incendie et de Secours Broye-Vully</v>
      </c>
      <c r="E5370">
        <f>COUNTIFS(D$2:D5370,Clef_répartition[[#This Row],[Code_Nom]],J$2:J5370,Clef_répartition[[#This Row],[Année]])</f>
        <v>3</v>
      </c>
      <c r="F5370">
        <f>IF(Clef_répartition[[#This Row],[Code_Nom]]=D5369,F5369-1,(COUNTIFS(Clef_répartition[Code_Nom],Clef_répartition[[#This Row],[Code_Nom]],Clef_répartition[Année],Clef_répartition[[#This Row],[Année]])))</f>
        <v>15</v>
      </c>
      <c r="G537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Broye-Vully_3_2018</v>
      </c>
      <c r="H5370">
        <v>5813</v>
      </c>
      <c r="I5370" t="s">
        <v>65</v>
      </c>
      <c r="J5370">
        <v>2018</v>
      </c>
      <c r="K5370">
        <v>1.655162698971686E-2</v>
      </c>
    </row>
    <row r="5371" spans="1:11" x14ac:dyDescent="0.25">
      <c r="A5371" t="s">
        <v>722</v>
      </c>
      <c r="B5371" t="s">
        <v>473</v>
      </c>
      <c r="C5371" t="s">
        <v>474</v>
      </c>
      <c r="D5371" t="str">
        <f>Clef_répartition[[#This Row],[Code association]]&amp;"_"&amp;Clef_répartition[[#This Row],[Nom association]]</f>
        <v>SDIS Broye-Vully_Association de communes Service de Défense Incendie et de Secours Broye-Vully</v>
      </c>
      <c r="E5371">
        <f>COUNTIFS(D$2:D5371,Clef_répartition[[#This Row],[Code_Nom]],J$2:J5371,Clef_répartition[[#This Row],[Année]])</f>
        <v>4</v>
      </c>
      <c r="F5371">
        <f>IF(Clef_répartition[[#This Row],[Code_Nom]]=D5370,F5370-1,(COUNTIFS(Clef_répartition[Code_Nom],Clef_répartition[[#This Row],[Code_Nom]],Clef_répartition[Année],Clef_répartition[[#This Row],[Année]])))</f>
        <v>14</v>
      </c>
      <c r="G537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Broye-Vully_4_2018</v>
      </c>
      <c r="H5371">
        <v>5816</v>
      </c>
      <c r="I5371" t="s">
        <v>76</v>
      </c>
      <c r="J5371">
        <v>2018</v>
      </c>
      <c r="K5371">
        <v>8.6209325257078459E-2</v>
      </c>
    </row>
    <row r="5372" spans="1:11" x14ac:dyDescent="0.25">
      <c r="A5372" t="s">
        <v>722</v>
      </c>
      <c r="B5372" t="s">
        <v>473</v>
      </c>
      <c r="C5372" t="s">
        <v>474</v>
      </c>
      <c r="D5372" t="str">
        <f>Clef_répartition[[#This Row],[Code association]]&amp;"_"&amp;Clef_répartition[[#This Row],[Nom association]]</f>
        <v>SDIS Broye-Vully_Association de communes Service de Défense Incendie et de Secours Broye-Vully</v>
      </c>
      <c r="E5372">
        <f>COUNTIFS(D$2:D5372,Clef_répartition[[#This Row],[Code_Nom]],J$2:J5372,Clef_répartition[[#This Row],[Année]])</f>
        <v>5</v>
      </c>
      <c r="F5372">
        <f>IF(Clef_répartition[[#This Row],[Code_Nom]]=D5371,F5371-1,(COUNTIFS(Clef_répartition[Code_Nom],Clef_répartition[[#This Row],[Code_Nom]],Clef_répartition[Année],Clef_répartition[[#This Row],[Année]])))</f>
        <v>13</v>
      </c>
      <c r="G537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Broye-Vully_5_2018</v>
      </c>
      <c r="H5372">
        <v>5456</v>
      </c>
      <c r="I5372" t="s">
        <v>87</v>
      </c>
      <c r="J5372">
        <v>2018</v>
      </c>
      <c r="K5372">
        <v>5.5958585716298061E-2</v>
      </c>
    </row>
    <row r="5373" spans="1:11" x14ac:dyDescent="0.25">
      <c r="A5373" t="s">
        <v>722</v>
      </c>
      <c r="B5373" t="s">
        <v>473</v>
      </c>
      <c r="C5373" t="s">
        <v>474</v>
      </c>
      <c r="D5373" t="str">
        <f>Clef_répartition[[#This Row],[Code association]]&amp;"_"&amp;Clef_répartition[[#This Row],[Nom association]]</f>
        <v>SDIS Broye-Vully_Association de communes Service de Défense Incendie et de Secours Broye-Vully</v>
      </c>
      <c r="E5373">
        <f>COUNTIFS(D$2:D5373,Clef_répartition[[#This Row],[Code_Nom]],J$2:J5373,Clef_répartition[[#This Row],[Année]])</f>
        <v>6</v>
      </c>
      <c r="F5373">
        <f>IF(Clef_répartition[[#This Row],[Code_Nom]]=D5372,F5372-1,(COUNTIFS(Clef_répartition[Code_Nom],Clef_répartition[[#This Row],[Code_Nom]],Clef_répartition[Année],Clef_répartition[[#This Row],[Année]])))</f>
        <v>12</v>
      </c>
      <c r="G537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Broye-Vully_6_2018</v>
      </c>
      <c r="H5373">
        <v>5671</v>
      </c>
      <c r="I5373" t="s">
        <v>95</v>
      </c>
      <c r="J5373">
        <v>2018</v>
      </c>
      <c r="K5373">
        <v>9.1210029581631213E-3</v>
      </c>
    </row>
    <row r="5374" spans="1:11" x14ac:dyDescent="0.25">
      <c r="A5374" t="s">
        <v>722</v>
      </c>
      <c r="B5374" t="s">
        <v>473</v>
      </c>
      <c r="C5374" t="s">
        <v>474</v>
      </c>
      <c r="D5374" t="str">
        <f>Clef_répartition[[#This Row],[Code association]]&amp;"_"&amp;Clef_répartition[[#This Row],[Nom association]]</f>
        <v>SDIS Broye-Vully_Association de communes Service de Défense Incendie et de Secours Broye-Vully</v>
      </c>
      <c r="E5374">
        <f>COUNTIFS(D$2:D5374,Clef_répartition[[#This Row],[Code_Nom]],J$2:J5374,Clef_répartition[[#This Row],[Année]])</f>
        <v>7</v>
      </c>
      <c r="F5374">
        <f>IF(Clef_répartition[[#This Row],[Code_Nom]]=D5373,F5373-1,(COUNTIFS(Clef_répartition[Code_Nom],Clef_répartition[[#This Row],[Code_Nom]],Clef_répartition[Année],Clef_répartition[[#This Row],[Année]])))</f>
        <v>11</v>
      </c>
      <c r="G537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Broye-Vully_7_2018</v>
      </c>
      <c r="H5374">
        <v>5458</v>
      </c>
      <c r="I5374" t="s">
        <v>111</v>
      </c>
      <c r="J5374">
        <v>2018</v>
      </c>
      <c r="K5374">
        <v>3.144809128046204E-2</v>
      </c>
    </row>
    <row r="5375" spans="1:11" x14ac:dyDescent="0.25">
      <c r="A5375" t="s">
        <v>722</v>
      </c>
      <c r="B5375" t="s">
        <v>473</v>
      </c>
      <c r="C5375" t="s">
        <v>474</v>
      </c>
      <c r="D5375" t="str">
        <f>Clef_répartition[[#This Row],[Code association]]&amp;"_"&amp;Clef_répartition[[#This Row],[Nom association]]</f>
        <v>SDIS Broye-Vully_Association de communes Service de Défense Incendie et de Secours Broye-Vully</v>
      </c>
      <c r="E5375">
        <f>COUNTIFS(D$2:D5375,Clef_répartition[[#This Row],[Code_Nom]],J$2:J5375,Clef_répartition[[#This Row],[Année]])</f>
        <v>8</v>
      </c>
      <c r="F5375">
        <f>IF(Clef_répartition[[#This Row],[Code_Nom]]=D5374,F5374-1,(COUNTIFS(Clef_répartition[Code_Nom],Clef_répartition[[#This Row],[Code_Nom]],Clef_répartition[Année],Clef_répartition[[#This Row],[Année]])))</f>
        <v>10</v>
      </c>
      <c r="G537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Broye-Vully_8_2018</v>
      </c>
      <c r="H5375">
        <v>5817</v>
      </c>
      <c r="I5375" t="s">
        <v>130</v>
      </c>
      <c r="J5375">
        <v>2018</v>
      </c>
      <c r="K5375">
        <v>3.1342442597548953E-2</v>
      </c>
    </row>
    <row r="5376" spans="1:11" x14ac:dyDescent="0.25">
      <c r="A5376" t="s">
        <v>722</v>
      </c>
      <c r="B5376" t="s">
        <v>473</v>
      </c>
      <c r="C5376" t="s">
        <v>474</v>
      </c>
      <c r="D5376" t="str">
        <f>Clef_répartition[[#This Row],[Code association]]&amp;"_"&amp;Clef_répartition[[#This Row],[Nom association]]</f>
        <v>SDIS Broye-Vully_Association de communes Service de Défense Incendie et de Secours Broye-Vully</v>
      </c>
      <c r="E5376">
        <f>COUNTIFS(D$2:D5376,Clef_répartition[[#This Row],[Code_Nom]],J$2:J5376,Clef_répartition[[#This Row],[Année]])</f>
        <v>9</v>
      </c>
      <c r="F5376">
        <f>IF(Clef_répartition[[#This Row],[Code_Nom]]=D5375,F5375-1,(COUNTIFS(Clef_répartition[Code_Nom],Clef_répartition[[#This Row],[Code_Nom]],Clef_répartition[Année],Clef_répartition[[#This Row],[Année]])))</f>
        <v>9</v>
      </c>
      <c r="G537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Broye-Vully_9_2018</v>
      </c>
      <c r="H5376">
        <v>5819</v>
      </c>
      <c r="I5376" t="s">
        <v>136</v>
      </c>
      <c r="J5376">
        <v>2018</v>
      </c>
      <c r="K5376">
        <v>1.2642625721932666E-2</v>
      </c>
    </row>
    <row r="5377" spans="1:11" x14ac:dyDescent="0.25">
      <c r="A5377" t="s">
        <v>722</v>
      </c>
      <c r="B5377" t="s">
        <v>473</v>
      </c>
      <c r="C5377" t="s">
        <v>474</v>
      </c>
      <c r="D5377" t="str">
        <f>Clef_répartition[[#This Row],[Code association]]&amp;"_"&amp;Clef_répartition[[#This Row],[Nom association]]</f>
        <v>SDIS Broye-Vully_Association de communes Service de Défense Incendie et de Secours Broye-Vully</v>
      </c>
      <c r="E5377">
        <f>COUNTIFS(D$2:D5377,Clef_répartition[[#This Row],[Code_Nom]],J$2:J5377,Clef_répartition[[#This Row],[Année]])</f>
        <v>10</v>
      </c>
      <c r="F5377">
        <f>IF(Clef_répartition[[#This Row],[Code_Nom]]=D5376,F5376-1,(COUNTIFS(Clef_répartition[Code_Nom],Clef_répartition[[#This Row],[Code_Nom]],Clef_répartition[Année],Clef_répartition[[#This Row],[Année]])))</f>
        <v>8</v>
      </c>
      <c r="G537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Broye-Vully_10_2018</v>
      </c>
      <c r="H5377">
        <v>5821</v>
      </c>
      <c r="I5377" t="s">
        <v>177</v>
      </c>
      <c r="J5377">
        <v>2018</v>
      </c>
      <c r="K5377">
        <v>1.2396112128468801E-2</v>
      </c>
    </row>
    <row r="5378" spans="1:11" x14ac:dyDescent="0.25">
      <c r="A5378" t="s">
        <v>722</v>
      </c>
      <c r="B5378" t="s">
        <v>473</v>
      </c>
      <c r="C5378" t="s">
        <v>474</v>
      </c>
      <c r="D5378" t="str">
        <f>Clef_répartition[[#This Row],[Code association]]&amp;"_"&amp;Clef_répartition[[#This Row],[Nom association]]</f>
        <v>SDIS Broye-Vully_Association de communes Service de Défense Incendie et de Secours Broye-Vully</v>
      </c>
      <c r="E5378">
        <f>COUNTIFS(D$2:D5378,Clef_répartition[[#This Row],[Code_Nom]],J$2:J5378,Clef_répartition[[#This Row],[Année]])</f>
        <v>11</v>
      </c>
      <c r="F5378">
        <f>IF(Clef_répartition[[#This Row],[Code_Nom]]=D5377,F5377-1,(COUNTIFS(Clef_répartition[Code_Nom],Clef_répartition[[#This Row],[Code_Nom]],Clef_répartition[Année],Clef_répartition[[#This Row],[Année]])))</f>
        <v>7</v>
      </c>
      <c r="G537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Broye-Vully_11_2018</v>
      </c>
      <c r="H5378">
        <v>5822</v>
      </c>
      <c r="I5378" t="s">
        <v>211</v>
      </c>
      <c r="J5378">
        <v>2018</v>
      </c>
      <c r="K5378">
        <v>0.34216086772784898</v>
      </c>
    </row>
    <row r="5379" spans="1:11" x14ac:dyDescent="0.25">
      <c r="A5379" t="s">
        <v>722</v>
      </c>
      <c r="B5379" t="s">
        <v>473</v>
      </c>
      <c r="C5379" t="s">
        <v>474</v>
      </c>
      <c r="D5379" t="str">
        <f>Clef_répartition[[#This Row],[Code association]]&amp;"_"&amp;Clef_répartition[[#This Row],[Nom association]]</f>
        <v>SDIS Broye-Vully_Association de communes Service de Défense Incendie et de Secours Broye-Vully</v>
      </c>
      <c r="E5379">
        <f>COUNTIFS(D$2:D5379,Clef_répartition[[#This Row],[Code_Nom]],J$2:J5379,Clef_répartition[[#This Row],[Année]])</f>
        <v>12</v>
      </c>
      <c r="F5379">
        <f>IF(Clef_répartition[[#This Row],[Code_Nom]]=D5378,F5378-1,(COUNTIFS(Clef_répartition[Code_Nom],Clef_répartition[[#This Row],[Code_Nom]],Clef_répartition[Année],Clef_répartition[[#This Row],[Année]])))</f>
        <v>6</v>
      </c>
      <c r="G537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Broye-Vully_12_2018</v>
      </c>
      <c r="H5379">
        <v>5683</v>
      </c>
      <c r="I5379" t="s">
        <v>222</v>
      </c>
      <c r="J5379">
        <v>2018</v>
      </c>
      <c r="K5379">
        <v>5.6345964220312723E-3</v>
      </c>
    </row>
    <row r="5380" spans="1:11" x14ac:dyDescent="0.25">
      <c r="A5380" t="s">
        <v>722</v>
      </c>
      <c r="B5380" t="s">
        <v>473</v>
      </c>
      <c r="C5380" t="s">
        <v>474</v>
      </c>
      <c r="D5380" t="str">
        <f>Clef_répartition[[#This Row],[Code association]]&amp;"_"&amp;Clef_répartition[[#This Row],[Nom association]]</f>
        <v>SDIS Broye-Vully_Association de communes Service de Défense Incendie et de Secours Broye-Vully</v>
      </c>
      <c r="E5380">
        <f>COUNTIFS(D$2:D5380,Clef_répartition[[#This Row],[Code_Nom]],J$2:J5380,Clef_répartition[[#This Row],[Année]])</f>
        <v>13</v>
      </c>
      <c r="F5380">
        <f>IF(Clef_répartition[[#This Row],[Code_Nom]]=D5379,F5379-1,(COUNTIFS(Clef_répartition[Code_Nom],Clef_répartition[[#This Row],[Code_Nom]],Clef_répartition[Année],Clef_répartition[[#This Row],[Année]])))</f>
        <v>5</v>
      </c>
      <c r="G538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Broye-Vully_13_2018</v>
      </c>
      <c r="H5380">
        <v>5827</v>
      </c>
      <c r="I5380" t="s">
        <v>266</v>
      </c>
      <c r="J5380">
        <v>2018</v>
      </c>
      <c r="K5380">
        <v>9.4379490069023807E-3</v>
      </c>
    </row>
    <row r="5381" spans="1:11" x14ac:dyDescent="0.25">
      <c r="A5381" t="s">
        <v>722</v>
      </c>
      <c r="B5381" t="s">
        <v>473</v>
      </c>
      <c r="C5381" t="s">
        <v>474</v>
      </c>
      <c r="D5381" t="str">
        <f>Clef_répartition[[#This Row],[Code association]]&amp;"_"&amp;Clef_répartition[[#This Row],[Nom association]]</f>
        <v>SDIS Broye-Vully_Association de communes Service de Défense Incendie et de Secours Broye-Vully</v>
      </c>
      <c r="E5381">
        <f>COUNTIFS(D$2:D5381,Clef_répartition[[#This Row],[Code_Nom]],J$2:J5381,Clef_répartition[[#This Row],[Année]])</f>
        <v>14</v>
      </c>
      <c r="F5381">
        <f>IF(Clef_répartition[[#This Row],[Code_Nom]]=D5380,F5380-1,(COUNTIFS(Clef_répartition[Code_Nom],Clef_répartition[[#This Row],[Code_Nom]],Clef_répartition[Année],Clef_répartition[[#This Row],[Année]])))</f>
        <v>4</v>
      </c>
      <c r="G538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Broye-Vully_14_2018</v>
      </c>
      <c r="H5381">
        <v>5828</v>
      </c>
      <c r="I5381" t="s">
        <v>268</v>
      </c>
      <c r="J5381">
        <v>2018</v>
      </c>
      <c r="K5381">
        <v>4.2963797717988448E-3</v>
      </c>
    </row>
    <row r="5382" spans="1:11" x14ac:dyDescent="0.25">
      <c r="A5382" t="s">
        <v>722</v>
      </c>
      <c r="B5382" t="s">
        <v>473</v>
      </c>
      <c r="C5382" t="s">
        <v>474</v>
      </c>
      <c r="D5382" t="str">
        <f>Clef_répartition[[#This Row],[Code association]]&amp;"_"&amp;Clef_répartition[[#This Row],[Nom association]]</f>
        <v>SDIS Broye-Vully_Association de communes Service de Défense Incendie et de Secours Broye-Vully</v>
      </c>
      <c r="E5382">
        <f>COUNTIFS(D$2:D5382,Clef_répartition[[#This Row],[Code_Nom]],J$2:J5382,Clef_répartition[[#This Row],[Année]])</f>
        <v>15</v>
      </c>
      <c r="F5382">
        <f>IF(Clef_répartition[[#This Row],[Code_Nom]]=D5381,F5381-1,(COUNTIFS(Clef_répartition[Code_Nom],Clef_répartition[[#This Row],[Code_Nom]],Clef_répartition[Année],Clef_répartition[[#This Row],[Année]])))</f>
        <v>3</v>
      </c>
      <c r="G538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Broye-Vully_15_2018</v>
      </c>
      <c r="H5382">
        <v>5831</v>
      </c>
      <c r="I5382" t="s">
        <v>270</v>
      </c>
      <c r="J5382">
        <v>2018</v>
      </c>
      <c r="K5382">
        <v>0.10688125088040568</v>
      </c>
    </row>
    <row r="5383" spans="1:11" x14ac:dyDescent="0.25">
      <c r="A5383" t="s">
        <v>722</v>
      </c>
      <c r="B5383" t="s">
        <v>473</v>
      </c>
      <c r="C5383" t="s">
        <v>474</v>
      </c>
      <c r="D5383" t="str">
        <f>Clef_répartition[[#This Row],[Code association]]&amp;"_"&amp;Clef_répartition[[#This Row],[Nom association]]</f>
        <v>SDIS Broye-Vully_Association de communes Service de Défense Incendie et de Secours Broye-Vully</v>
      </c>
      <c r="E5383">
        <f>COUNTIFS(D$2:D5383,Clef_répartition[[#This Row],[Code_Nom]],J$2:J5383,Clef_répartition[[#This Row],[Année]])</f>
        <v>16</v>
      </c>
      <c r="F5383">
        <f>IF(Clef_répartition[[#This Row],[Code_Nom]]=D5382,F5382-1,(COUNTIFS(Clef_répartition[Code_Nom],Clef_répartition[[#This Row],[Code_Nom]],Clef_répartition[Année],Clef_répartition[[#This Row],[Année]])))</f>
        <v>2</v>
      </c>
      <c r="G538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Broye-Vully_16_2018</v>
      </c>
      <c r="H5383">
        <v>5830</v>
      </c>
      <c r="I5383" t="s">
        <v>285</v>
      </c>
      <c r="J5383">
        <v>2018</v>
      </c>
      <c r="K5383">
        <v>1.4685166924919002E-2</v>
      </c>
    </row>
    <row r="5384" spans="1:11" x14ac:dyDescent="0.25">
      <c r="A5384" t="s">
        <v>722</v>
      </c>
      <c r="B5384" t="s">
        <v>473</v>
      </c>
      <c r="C5384" t="s">
        <v>474</v>
      </c>
      <c r="D5384" t="str">
        <f>Clef_répartition[[#This Row],[Code association]]&amp;"_"&amp;Clef_répartition[[#This Row],[Nom association]]</f>
        <v>SDIS Broye-Vully_Association de communes Service de Défense Incendie et de Secours Broye-Vully</v>
      </c>
      <c r="E5384">
        <f>COUNTIFS(D$2:D5384,Clef_répartition[[#This Row],[Code_Nom]],J$2:J5384,Clef_répartition[[#This Row],[Année]])</f>
        <v>17</v>
      </c>
      <c r="F5384">
        <f>IF(Clef_répartition[[#This Row],[Code_Nom]]=D5383,F5383-1,(COUNTIFS(Clef_répartition[Code_Nom],Clef_répartition[[#This Row],[Code_Nom]],Clef_répartition[Année],Clef_répartition[[#This Row],[Année]])))</f>
        <v>1</v>
      </c>
      <c r="G538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Broye-Vully_17_2018</v>
      </c>
      <c r="H5384">
        <v>5464</v>
      </c>
      <c r="I5384" t="s">
        <v>296</v>
      </c>
      <c r="J5384">
        <v>2018</v>
      </c>
      <c r="K5384">
        <v>0.10846598112410198</v>
      </c>
    </row>
    <row r="5385" spans="1:11" x14ac:dyDescent="0.25">
      <c r="A5385" t="s">
        <v>722</v>
      </c>
      <c r="B5385" t="s">
        <v>555</v>
      </c>
      <c r="C5385" t="s">
        <v>556</v>
      </c>
      <c r="D5385" t="str">
        <f>Clef_répartition[[#This Row],[Code association]]&amp;"_"&amp;Clef_répartition[[#This Row],[Nom association]]</f>
        <v>SDIS Etraz-Région_Association de communes Service de Défense Incendie et de Secours Etraz-Région</v>
      </c>
      <c r="E5385">
        <f>COUNTIFS(D$2:D5385,Clef_répartition[[#This Row],[Code_Nom]],J$2:J5385,Clef_répartition[[#This Row],[Année]])</f>
        <v>1</v>
      </c>
      <c r="F5385">
        <f>IF(Clef_répartition[[#This Row],[Code_Nom]]=D5384,F5384-1,(COUNTIFS(Clef_répartition[Code_Nom],Clef_répartition[[#This Row],[Code_Nom]],Clef_répartition[Année],Clef_répartition[[#This Row],[Année]])))</f>
        <v>28</v>
      </c>
      <c r="G538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Etraz-Région_1_2018</v>
      </c>
      <c r="H5385" s="60">
        <v>5851</v>
      </c>
      <c r="I5385" s="60" t="s">
        <v>4</v>
      </c>
      <c r="J5385" s="60">
        <v>2018</v>
      </c>
      <c r="K5385" s="60">
        <v>1.4E-2</v>
      </c>
    </row>
    <row r="5386" spans="1:11" x14ac:dyDescent="0.25">
      <c r="A5386" t="s">
        <v>722</v>
      </c>
      <c r="B5386" t="s">
        <v>555</v>
      </c>
      <c r="C5386" t="s">
        <v>556</v>
      </c>
      <c r="D5386" t="str">
        <f>Clef_répartition[[#This Row],[Code association]]&amp;"_"&amp;Clef_répartition[[#This Row],[Nom association]]</f>
        <v>SDIS Etraz-Région_Association de communes Service de Défense Incendie et de Secours Etraz-Région</v>
      </c>
      <c r="E5386">
        <f>COUNTIFS(D$2:D5386,Clef_répartition[[#This Row],[Code_Nom]],J$2:J5386,Clef_répartition[[#This Row],[Année]])</f>
        <v>2</v>
      </c>
      <c r="F5386">
        <f>IF(Clef_répartition[[#This Row],[Code_Nom]]=D5385,F5385-1,(COUNTIFS(Clef_répartition[Code_Nom],Clef_répartition[[#This Row],[Code_Nom]],Clef_répartition[Année],Clef_répartition[[#This Row],[Année]])))</f>
        <v>27</v>
      </c>
      <c r="G538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Etraz-Région_2_2018</v>
      </c>
      <c r="H5386" s="60">
        <v>5422</v>
      </c>
      <c r="I5386" s="60" t="s">
        <v>9</v>
      </c>
      <c r="J5386" s="60">
        <v>2018</v>
      </c>
      <c r="K5386" s="60">
        <v>0.1234</v>
      </c>
    </row>
    <row r="5387" spans="1:11" x14ac:dyDescent="0.25">
      <c r="A5387" t="s">
        <v>722</v>
      </c>
      <c r="B5387" t="s">
        <v>555</v>
      </c>
      <c r="C5387" t="s">
        <v>556</v>
      </c>
      <c r="D5387" t="str">
        <f>Clef_répartition[[#This Row],[Code association]]&amp;"_"&amp;Clef_répartition[[#This Row],[Nom association]]</f>
        <v>SDIS Etraz-Région_Association de communes Service de Défense Incendie et de Secours Etraz-Région</v>
      </c>
      <c r="E5387">
        <f>COUNTIFS(D$2:D5387,Clef_répartition[[#This Row],[Code_Nom]],J$2:J5387,Clef_répartition[[#This Row],[Année]])</f>
        <v>3</v>
      </c>
      <c r="F5387">
        <f>IF(Clef_répartition[[#This Row],[Code_Nom]]=D5386,F5386-1,(COUNTIFS(Clef_répartition[Code_Nom],Clef_répartition[[#This Row],[Code_Nom]],Clef_répartition[Année],Clef_répartition[[#This Row],[Année]])))</f>
        <v>26</v>
      </c>
      <c r="G538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Etraz-Région_3_2018</v>
      </c>
      <c r="H5387" s="60">
        <v>5423</v>
      </c>
      <c r="I5387" s="60" t="s">
        <v>12</v>
      </c>
      <c r="J5387" s="60">
        <v>2018</v>
      </c>
      <c r="K5387" s="60">
        <v>1.6500000000000001E-2</v>
      </c>
    </row>
    <row r="5388" spans="1:11" x14ac:dyDescent="0.25">
      <c r="A5388" t="s">
        <v>722</v>
      </c>
      <c r="B5388" t="s">
        <v>555</v>
      </c>
      <c r="C5388" t="s">
        <v>556</v>
      </c>
      <c r="D5388" t="str">
        <f>Clef_répartition[[#This Row],[Code association]]&amp;"_"&amp;Clef_répartition[[#This Row],[Nom association]]</f>
        <v>SDIS Etraz-Région_Association de communes Service de Défense Incendie et de Secours Etraz-Région</v>
      </c>
      <c r="E5388">
        <f>COUNTIFS(D$2:D5388,Clef_répartition[[#This Row],[Code_Nom]],J$2:J5388,Clef_répartition[[#This Row],[Année]])</f>
        <v>4</v>
      </c>
      <c r="F5388">
        <f>IF(Clef_répartition[[#This Row],[Code_Nom]]=D5387,F5387-1,(COUNTIFS(Clef_répartition[Code_Nom],Clef_répartition[[#This Row],[Code_Nom]],Clef_répartition[Année],Clef_répartition[[#This Row],[Année]])))</f>
        <v>25</v>
      </c>
      <c r="G538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Etraz-Région_4_2018</v>
      </c>
      <c r="H5388" s="60">
        <v>5424</v>
      </c>
      <c r="I5388" s="60" t="s">
        <v>20</v>
      </c>
      <c r="J5388" s="60">
        <v>2018</v>
      </c>
      <c r="K5388" s="60">
        <v>9.7999999999999997E-3</v>
      </c>
    </row>
    <row r="5389" spans="1:11" x14ac:dyDescent="0.25">
      <c r="A5389" t="s">
        <v>722</v>
      </c>
      <c r="B5389" t="s">
        <v>555</v>
      </c>
      <c r="C5389" t="s">
        <v>556</v>
      </c>
      <c r="D5389" t="str">
        <f>Clef_répartition[[#This Row],[Code association]]&amp;"_"&amp;Clef_répartition[[#This Row],[Nom association]]</f>
        <v>SDIS Etraz-Région_Association de communes Service de Défense Incendie et de Secours Etraz-Région</v>
      </c>
      <c r="E5389">
        <f>COUNTIFS(D$2:D5389,Clef_répartition[[#This Row],[Code_Nom]],J$2:J5389,Clef_répartition[[#This Row],[Année]])</f>
        <v>5</v>
      </c>
      <c r="F5389">
        <f>IF(Clef_répartition[[#This Row],[Code_Nom]]=D5388,F5388-1,(COUNTIFS(Clef_répartition[Code_Nom],Clef_répartition[[#This Row],[Code_Nom]],Clef_répartition[Année],Clef_répartition[[#This Row],[Année]])))</f>
        <v>24</v>
      </c>
      <c r="G538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Etraz-Région_5_2018</v>
      </c>
      <c r="H5389" s="60">
        <v>5425</v>
      </c>
      <c r="I5389" s="60" t="s">
        <v>23</v>
      </c>
      <c r="J5389" s="60">
        <v>2018</v>
      </c>
      <c r="K5389" s="60">
        <v>5.0299999999999997E-2</v>
      </c>
    </row>
    <row r="5390" spans="1:11" x14ac:dyDescent="0.25">
      <c r="A5390" t="s">
        <v>722</v>
      </c>
      <c r="B5390" t="s">
        <v>555</v>
      </c>
      <c r="C5390" t="s">
        <v>556</v>
      </c>
      <c r="D5390" t="str">
        <f>Clef_répartition[[#This Row],[Code association]]&amp;"_"&amp;Clef_répartition[[#This Row],[Nom association]]</f>
        <v>SDIS Etraz-Région_Association de communes Service de Défense Incendie et de Secours Etraz-Région</v>
      </c>
      <c r="E5390">
        <f>COUNTIFS(D$2:D5390,Clef_répartition[[#This Row],[Code_Nom]],J$2:J5390,Clef_répartition[[#This Row],[Année]])</f>
        <v>6</v>
      </c>
      <c r="F5390">
        <f>IF(Clef_répartition[[#This Row],[Code_Nom]]=D5389,F5389-1,(COUNTIFS(Clef_répartition[Code_Nom],Clef_répartition[[#This Row],[Code_Nom]],Clef_répartition[Année],Clef_répartition[[#This Row],[Année]])))</f>
        <v>23</v>
      </c>
      <c r="G539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Etraz-Région_6_2018</v>
      </c>
      <c r="H5390" s="60">
        <v>5426</v>
      </c>
      <c r="I5390" s="60" t="s">
        <v>31</v>
      </c>
      <c r="J5390" s="60">
        <v>2018</v>
      </c>
      <c r="K5390" s="60">
        <v>1.52E-2</v>
      </c>
    </row>
    <row r="5391" spans="1:11" x14ac:dyDescent="0.25">
      <c r="A5391" t="s">
        <v>722</v>
      </c>
      <c r="B5391" t="s">
        <v>555</v>
      </c>
      <c r="C5391" t="s">
        <v>556</v>
      </c>
      <c r="D5391" t="str">
        <f>Clef_répartition[[#This Row],[Code association]]&amp;"_"&amp;Clef_répartition[[#This Row],[Nom association]]</f>
        <v>SDIS Etraz-Région_Association de communes Service de Défense Incendie et de Secours Etraz-Région</v>
      </c>
      <c r="E5391">
        <f>COUNTIFS(D$2:D5391,Clef_répartition[[#This Row],[Code_Nom]],J$2:J5391,Clef_répartition[[#This Row],[Année]])</f>
        <v>7</v>
      </c>
      <c r="F5391">
        <f>IF(Clef_répartition[[#This Row],[Code_Nom]]=D5390,F5390-1,(COUNTIFS(Clef_répartition[Code_Nom],Clef_répartition[[#This Row],[Code_Nom]],Clef_répartition[Année],Clef_répartition[[#This Row],[Année]])))</f>
        <v>22</v>
      </c>
      <c r="G539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Etraz-Région_7_2018</v>
      </c>
      <c r="H5391" s="60">
        <v>5852</v>
      </c>
      <c r="I5391" s="60" t="s">
        <v>41</v>
      </c>
      <c r="J5391" s="60">
        <v>2018</v>
      </c>
      <c r="K5391" s="60">
        <v>1.5800000000000002E-2</v>
      </c>
    </row>
    <row r="5392" spans="1:11" x14ac:dyDescent="0.25">
      <c r="A5392" t="s">
        <v>722</v>
      </c>
      <c r="B5392" t="s">
        <v>555</v>
      </c>
      <c r="C5392" t="s">
        <v>556</v>
      </c>
      <c r="D5392" t="str">
        <f>Clef_répartition[[#This Row],[Code association]]&amp;"_"&amp;Clef_répartition[[#This Row],[Nom association]]</f>
        <v>SDIS Etraz-Région_Association de communes Service de Défense Incendie et de Secours Etraz-Région</v>
      </c>
      <c r="E5392">
        <f>COUNTIFS(D$2:D5392,Clef_répartition[[#This Row],[Code_Nom]],J$2:J5392,Clef_répartition[[#This Row],[Année]])</f>
        <v>8</v>
      </c>
      <c r="F5392">
        <f>IF(Clef_répartition[[#This Row],[Code_Nom]]=D5391,F5391-1,(COUNTIFS(Clef_répartition[Code_Nom],Clef_répartition[[#This Row],[Code_Nom]],Clef_répartition[Année],Clef_répartition[[#This Row],[Année]])))</f>
        <v>21</v>
      </c>
      <c r="G539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Etraz-Région_8_2018</v>
      </c>
      <c r="H5392" s="60">
        <v>5853</v>
      </c>
      <c r="I5392" s="60" t="s">
        <v>42</v>
      </c>
      <c r="J5392" s="60">
        <v>2018</v>
      </c>
      <c r="K5392" s="60">
        <v>2.4899999999999999E-2</v>
      </c>
    </row>
    <row r="5393" spans="1:11" x14ac:dyDescent="0.25">
      <c r="A5393" t="s">
        <v>722</v>
      </c>
      <c r="B5393" t="s">
        <v>555</v>
      </c>
      <c r="C5393" t="s">
        <v>556</v>
      </c>
      <c r="D5393" t="str">
        <f>Clef_répartition[[#This Row],[Code association]]&amp;"_"&amp;Clef_répartition[[#This Row],[Nom association]]</f>
        <v>SDIS Etraz-Région_Association de communes Service de Défense Incendie et de Secours Etraz-Région</v>
      </c>
      <c r="E5393">
        <f>COUNTIFS(D$2:D5393,Clef_répartition[[#This Row],[Code_Nom]],J$2:J5393,Clef_répartition[[#This Row],[Année]])</f>
        <v>9</v>
      </c>
      <c r="F5393">
        <f>IF(Clef_répartition[[#This Row],[Code_Nom]]=D5392,F5392-1,(COUNTIFS(Clef_répartition[Code_Nom],Clef_répartition[[#This Row],[Code_Nom]],Clef_répartition[Année],Clef_répartition[[#This Row],[Année]])))</f>
        <v>20</v>
      </c>
      <c r="G539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Etraz-Région_9_2018</v>
      </c>
      <c r="H5393" s="60">
        <v>5855</v>
      </c>
      <c r="I5393" s="60" t="s">
        <v>98</v>
      </c>
      <c r="J5393" s="60">
        <v>2018</v>
      </c>
      <c r="K5393" s="60">
        <v>2.06E-2</v>
      </c>
    </row>
    <row r="5394" spans="1:11" x14ac:dyDescent="0.25">
      <c r="A5394" t="s">
        <v>722</v>
      </c>
      <c r="B5394" t="s">
        <v>555</v>
      </c>
      <c r="C5394" t="s">
        <v>556</v>
      </c>
      <c r="D5394" t="str">
        <f>Clef_répartition[[#This Row],[Code association]]&amp;"_"&amp;Clef_répartition[[#This Row],[Nom association]]</f>
        <v>SDIS Etraz-Région_Association de communes Service de Défense Incendie et de Secours Etraz-Région</v>
      </c>
      <c r="E5394">
        <f>COUNTIFS(D$2:D5394,Clef_répartition[[#This Row],[Code_Nom]],J$2:J5394,Clef_répartition[[#This Row],[Année]])</f>
        <v>10</v>
      </c>
      <c r="F5394">
        <f>IF(Clef_répartition[[#This Row],[Code_Nom]]=D5393,F5393-1,(COUNTIFS(Clef_répartition[Code_Nom],Clef_répartition[[#This Row],[Code_Nom]],Clef_répartition[Année],Clef_répartition[[#This Row],[Année]])))</f>
        <v>19</v>
      </c>
      <c r="G539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Etraz-Région_10_2018</v>
      </c>
      <c r="H5394" s="60">
        <v>5856</v>
      </c>
      <c r="I5394" s="60" t="s">
        <v>106</v>
      </c>
      <c r="J5394" s="60">
        <v>2018</v>
      </c>
      <c r="K5394" s="60">
        <v>2.2599999999999999E-2</v>
      </c>
    </row>
    <row r="5395" spans="1:11" x14ac:dyDescent="0.25">
      <c r="A5395" t="s">
        <v>722</v>
      </c>
      <c r="B5395" t="s">
        <v>555</v>
      </c>
      <c r="C5395" t="s">
        <v>556</v>
      </c>
      <c r="D5395" t="str">
        <f>Clef_répartition[[#This Row],[Code association]]&amp;"_"&amp;Clef_répartition[[#This Row],[Nom association]]</f>
        <v>SDIS Etraz-Région_Association de communes Service de Défense Incendie et de Secours Etraz-Région</v>
      </c>
      <c r="E5395">
        <f>COUNTIFS(D$2:D5395,Clef_répartition[[#This Row],[Code_Nom]],J$2:J5395,Clef_répartition[[#This Row],[Année]])</f>
        <v>11</v>
      </c>
      <c r="F5395">
        <f>IF(Clef_répartition[[#This Row],[Code_Nom]]=D5394,F5394-1,(COUNTIFS(Clef_répartition[Code_Nom],Clef_répartition[[#This Row],[Code_Nom]],Clef_répartition[Année],Clef_répartition[[#This Row],[Année]])))</f>
        <v>18</v>
      </c>
      <c r="G539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Etraz-Région_11_2018</v>
      </c>
      <c r="H5395" s="60">
        <v>5427</v>
      </c>
      <c r="I5395" s="60" t="s">
        <v>112</v>
      </c>
      <c r="J5395" s="60">
        <v>2018</v>
      </c>
      <c r="K5395" s="60">
        <v>2.8799999999999999E-2</v>
      </c>
    </row>
    <row r="5396" spans="1:11" x14ac:dyDescent="0.25">
      <c r="A5396" t="s">
        <v>722</v>
      </c>
      <c r="B5396" t="s">
        <v>555</v>
      </c>
      <c r="C5396" t="s">
        <v>556</v>
      </c>
      <c r="D5396" t="str">
        <f>Clef_répartition[[#This Row],[Code association]]&amp;"_"&amp;Clef_répartition[[#This Row],[Nom association]]</f>
        <v>SDIS Etraz-Région_Association de communes Service de Défense Incendie et de Secours Etraz-Région</v>
      </c>
      <c r="E5396">
        <f>COUNTIFS(D$2:D5396,Clef_répartition[[#This Row],[Code_Nom]],J$2:J5396,Clef_répartition[[#This Row],[Année]])</f>
        <v>12</v>
      </c>
      <c r="F5396">
        <f>IF(Clef_répartition[[#This Row],[Code_Nom]]=D5395,F5395-1,(COUNTIFS(Clef_répartition[Code_Nom],Clef_répartition[[#This Row],[Code_Nom]],Clef_répartition[Année],Clef_répartition[[#This Row],[Année]])))</f>
        <v>17</v>
      </c>
      <c r="G539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Etraz-Région_12_2018</v>
      </c>
      <c r="H5396" s="60">
        <v>5857</v>
      </c>
      <c r="I5396" s="60" t="s">
        <v>122</v>
      </c>
      <c r="J5396" s="60">
        <v>2018</v>
      </c>
      <c r="K5396" s="60">
        <v>0.04</v>
      </c>
    </row>
    <row r="5397" spans="1:11" x14ac:dyDescent="0.25">
      <c r="A5397" t="s">
        <v>722</v>
      </c>
      <c r="B5397" t="s">
        <v>555</v>
      </c>
      <c r="C5397" t="s">
        <v>556</v>
      </c>
      <c r="D5397" t="str">
        <f>Clef_répartition[[#This Row],[Code association]]&amp;"_"&amp;Clef_répartition[[#This Row],[Nom association]]</f>
        <v>SDIS Etraz-Région_Association de communes Service de Défense Incendie et de Secours Etraz-Région</v>
      </c>
      <c r="E5397">
        <f>COUNTIFS(D$2:D5397,Clef_répartition[[#This Row],[Code_Nom]],J$2:J5397,Clef_répartition[[#This Row],[Année]])</f>
        <v>13</v>
      </c>
      <c r="F5397">
        <f>IF(Clef_répartition[[#This Row],[Code_Nom]]=D5396,F5396-1,(COUNTIFS(Clef_répartition[Code_Nom],Clef_répartition[[#This Row],[Code_Nom]],Clef_répartition[Année],Clef_répartition[[#This Row],[Année]])))</f>
        <v>16</v>
      </c>
      <c r="G539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Etraz-Région_13_2018</v>
      </c>
      <c r="H5397" s="60">
        <v>5428</v>
      </c>
      <c r="I5397" s="60" t="s">
        <v>123</v>
      </c>
      <c r="J5397" s="60">
        <v>2018</v>
      </c>
      <c r="K5397" s="60">
        <v>6.3299999999999995E-2</v>
      </c>
    </row>
    <row r="5398" spans="1:11" x14ac:dyDescent="0.25">
      <c r="A5398" t="s">
        <v>722</v>
      </c>
      <c r="B5398" t="s">
        <v>555</v>
      </c>
      <c r="C5398" t="s">
        <v>556</v>
      </c>
      <c r="D5398" t="str">
        <f>Clef_répartition[[#This Row],[Code association]]&amp;"_"&amp;Clef_répartition[[#This Row],[Nom association]]</f>
        <v>SDIS Etraz-Région_Association de communes Service de Défense Incendie et de Secours Etraz-Région</v>
      </c>
      <c r="E5398">
        <f>COUNTIFS(D$2:D5398,Clef_répartition[[#This Row],[Code_Nom]],J$2:J5398,Clef_répartition[[#This Row],[Année]])</f>
        <v>14</v>
      </c>
      <c r="F5398">
        <f>IF(Clef_répartition[[#This Row],[Code_Nom]]=D5397,F5397-1,(COUNTIFS(Clef_répartition[Code_Nom],Clef_répartition[[#This Row],[Code_Nom]],Clef_répartition[Année],Clef_répartition[[#This Row],[Année]])))</f>
        <v>15</v>
      </c>
      <c r="G539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Etraz-Région_14_2018</v>
      </c>
      <c r="H5398" s="60">
        <v>5637</v>
      </c>
      <c r="I5398" s="60" t="s">
        <v>153</v>
      </c>
      <c r="J5398" s="60">
        <v>2018</v>
      </c>
      <c r="K5398" s="60">
        <v>3.27E-2</v>
      </c>
    </row>
    <row r="5399" spans="1:11" x14ac:dyDescent="0.25">
      <c r="A5399" t="s">
        <v>722</v>
      </c>
      <c r="B5399" t="s">
        <v>555</v>
      </c>
      <c r="C5399" t="s">
        <v>556</v>
      </c>
      <c r="D5399" t="str">
        <f>Clef_répartition[[#This Row],[Code association]]&amp;"_"&amp;Clef_répartition[[#This Row],[Nom association]]</f>
        <v>SDIS Etraz-Région_Association de communes Service de Défense Incendie et de Secours Etraz-Région</v>
      </c>
      <c r="E5399">
        <f>COUNTIFS(D$2:D5399,Clef_répartition[[#This Row],[Code_Nom]],J$2:J5399,Clef_répartition[[#This Row],[Année]])</f>
        <v>15</v>
      </c>
      <c r="F5399">
        <f>IF(Clef_répartition[[#This Row],[Code_Nom]]=D5398,F5398-1,(COUNTIFS(Clef_répartition[Code_Nom],Clef_répartition[[#This Row],[Code_Nom]],Clef_répartition[Année],Clef_répartition[[#This Row],[Année]])))</f>
        <v>14</v>
      </c>
      <c r="G539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Etraz-Région_15_2018</v>
      </c>
      <c r="H5399" s="60">
        <v>5429</v>
      </c>
      <c r="I5399" s="60" t="s">
        <v>162</v>
      </c>
      <c r="J5399" s="60">
        <v>2018</v>
      </c>
      <c r="K5399" s="60">
        <v>1.4999999999999999E-2</v>
      </c>
    </row>
    <row r="5400" spans="1:11" x14ac:dyDescent="0.25">
      <c r="A5400" t="s">
        <v>722</v>
      </c>
      <c r="B5400" t="s">
        <v>555</v>
      </c>
      <c r="C5400" t="s">
        <v>556</v>
      </c>
      <c r="D5400" t="str">
        <f>Clef_répartition[[#This Row],[Code association]]&amp;"_"&amp;Clef_répartition[[#This Row],[Nom association]]</f>
        <v>SDIS Etraz-Région_Association de communes Service de Défense Incendie et de Secours Etraz-Région</v>
      </c>
      <c r="E5400">
        <f>COUNTIFS(D$2:D5400,Clef_répartition[[#This Row],[Code_Nom]],J$2:J5400,Clef_répartition[[#This Row],[Année]])</f>
        <v>16</v>
      </c>
      <c r="F5400">
        <f>IF(Clef_répartition[[#This Row],[Code_Nom]]=D5399,F5399-1,(COUNTIFS(Clef_répartition[Code_Nom],Clef_répartition[[#This Row],[Code_Nom]],Clef_répartition[Année],Clef_répartition[[#This Row],[Année]])))</f>
        <v>13</v>
      </c>
      <c r="G540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Etraz-Région_16_2018</v>
      </c>
      <c r="H5400" s="60">
        <v>5858</v>
      </c>
      <c r="I5400" s="60" t="s">
        <v>165</v>
      </c>
      <c r="J5400" s="60">
        <v>2018</v>
      </c>
      <c r="K5400" s="60">
        <v>2.0299999999999999E-2</v>
      </c>
    </row>
    <row r="5401" spans="1:11" x14ac:dyDescent="0.25">
      <c r="A5401" t="s">
        <v>722</v>
      </c>
      <c r="B5401" t="s">
        <v>555</v>
      </c>
      <c r="C5401" t="s">
        <v>556</v>
      </c>
      <c r="D5401" t="str">
        <f>Clef_répartition[[#This Row],[Code association]]&amp;"_"&amp;Clef_répartition[[#This Row],[Nom association]]</f>
        <v>SDIS Etraz-Région_Association de communes Service de Défense Incendie et de Secours Etraz-Région</v>
      </c>
      <c r="E5401">
        <f>COUNTIFS(D$2:D5401,Clef_répartition[[#This Row],[Code_Nom]],J$2:J5401,Clef_répartition[[#This Row],[Année]])</f>
        <v>17</v>
      </c>
      <c r="F5401">
        <f>IF(Clef_répartition[[#This Row],[Code_Nom]]=D5400,F5400-1,(COUNTIFS(Clef_répartition[Code_Nom],Clef_répartition[[#This Row],[Code_Nom]],Clef_répartition[Année],Clef_répartition[[#This Row],[Année]])))</f>
        <v>12</v>
      </c>
      <c r="G540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Etraz-Région_17_2018</v>
      </c>
      <c r="H5401" s="60">
        <v>5430</v>
      </c>
      <c r="I5401" s="60" t="s">
        <v>171</v>
      </c>
      <c r="J5401" s="60">
        <v>2018</v>
      </c>
      <c r="K5401" s="60">
        <v>1.4E-2</v>
      </c>
    </row>
    <row r="5402" spans="1:11" x14ac:dyDescent="0.25">
      <c r="A5402" t="s">
        <v>722</v>
      </c>
      <c r="B5402" t="s">
        <v>555</v>
      </c>
      <c r="C5402" t="s">
        <v>556</v>
      </c>
      <c r="D5402" t="str">
        <f>Clef_répartition[[#This Row],[Code association]]&amp;"_"&amp;Clef_répartition[[#This Row],[Nom association]]</f>
        <v>SDIS Etraz-Région_Association de communes Service de Défense Incendie et de Secours Etraz-Région</v>
      </c>
      <c r="E5402">
        <f>COUNTIFS(D$2:D5402,Clef_répartition[[#This Row],[Code_Nom]],J$2:J5402,Clef_répartition[[#This Row],[Année]])</f>
        <v>18</v>
      </c>
      <c r="F5402">
        <f>IF(Clef_répartition[[#This Row],[Code_Nom]]=D5401,F5401-1,(COUNTIFS(Clef_répartition[Code_Nom],Clef_répartition[[#This Row],[Code_Nom]],Clef_répartition[Année],Clef_répartition[[#This Row],[Année]])))</f>
        <v>11</v>
      </c>
      <c r="G540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Etraz-Région_18_2018</v>
      </c>
      <c r="H5402" s="60">
        <v>5431</v>
      </c>
      <c r="I5402" s="60" t="s">
        <v>179</v>
      </c>
      <c r="J5402" s="60">
        <v>2018</v>
      </c>
      <c r="K5402" s="60">
        <v>9.5999999999999992E-3</v>
      </c>
    </row>
    <row r="5403" spans="1:11" x14ac:dyDescent="0.25">
      <c r="A5403" t="s">
        <v>722</v>
      </c>
      <c r="B5403" t="s">
        <v>555</v>
      </c>
      <c r="C5403" t="s">
        <v>556</v>
      </c>
      <c r="D5403" t="str">
        <f>Clef_répartition[[#This Row],[Code association]]&amp;"_"&amp;Clef_répartition[[#This Row],[Nom association]]</f>
        <v>SDIS Etraz-Région_Association de communes Service de Défense Incendie et de Secours Etraz-Région</v>
      </c>
      <c r="E5403">
        <f>COUNTIFS(D$2:D5403,Clef_répartition[[#This Row],[Code_Nom]],J$2:J5403,Clef_répartition[[#This Row],[Année]])</f>
        <v>19</v>
      </c>
      <c r="F5403">
        <f>IF(Clef_répartition[[#This Row],[Code_Nom]]=D5402,F5402-1,(COUNTIFS(Clef_répartition[Code_Nom],Clef_répartition[[#This Row],[Code_Nom]],Clef_répartition[Année],Clef_répartition[[#This Row],[Année]])))</f>
        <v>10</v>
      </c>
      <c r="G540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Etraz-Région_19_2018</v>
      </c>
      <c r="H5403" s="60">
        <v>5492</v>
      </c>
      <c r="I5403" s="60" t="s">
        <v>189</v>
      </c>
      <c r="J5403" s="60">
        <v>2018</v>
      </c>
      <c r="K5403" s="60">
        <v>3.0599999999999999E-2</v>
      </c>
    </row>
    <row r="5404" spans="1:11" x14ac:dyDescent="0.25">
      <c r="A5404" t="s">
        <v>722</v>
      </c>
      <c r="B5404" t="s">
        <v>555</v>
      </c>
      <c r="C5404" t="s">
        <v>556</v>
      </c>
      <c r="D5404" t="str">
        <f>Clef_répartition[[#This Row],[Code association]]&amp;"_"&amp;Clef_répartition[[#This Row],[Nom association]]</f>
        <v>SDIS Etraz-Région_Association de communes Service de Défense Incendie et de Secours Etraz-Région</v>
      </c>
      <c r="E5404">
        <f>COUNTIFS(D$2:D5404,Clef_répartition[[#This Row],[Code_Nom]],J$2:J5404,Clef_répartition[[#This Row],[Année]])</f>
        <v>20</v>
      </c>
      <c r="F5404">
        <f>IF(Clef_répartition[[#This Row],[Code_Nom]]=D5403,F5403-1,(COUNTIFS(Clef_répartition[Code_Nom],Clef_répartition[[#This Row],[Code_Nom]],Clef_répartition[Année],Clef_répartition[[#This Row],[Année]])))</f>
        <v>9</v>
      </c>
      <c r="G540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Etraz-Région_20_2018</v>
      </c>
      <c r="H5404" s="60">
        <v>5859</v>
      </c>
      <c r="I5404" s="60" t="s">
        <v>182</v>
      </c>
      <c r="J5404" s="60">
        <v>2018</v>
      </c>
      <c r="K5404" s="60">
        <v>8.6499999999999994E-2</v>
      </c>
    </row>
    <row r="5405" spans="1:11" x14ac:dyDescent="0.25">
      <c r="A5405" t="s">
        <v>722</v>
      </c>
      <c r="B5405" t="s">
        <v>555</v>
      </c>
      <c r="C5405" t="s">
        <v>556</v>
      </c>
      <c r="D5405" t="str">
        <f>Clef_répartition[[#This Row],[Code association]]&amp;"_"&amp;Clef_répartition[[#This Row],[Nom association]]</f>
        <v>SDIS Etraz-Région_Association de communes Service de Défense Incendie et de Secours Etraz-Région</v>
      </c>
      <c r="E5405">
        <f>COUNTIFS(D$2:D5405,Clef_répartition[[#This Row],[Code_Nom]],J$2:J5405,Clef_répartition[[#This Row],[Année]])</f>
        <v>21</v>
      </c>
      <c r="F5405">
        <f>IF(Clef_répartition[[#This Row],[Code_Nom]]=D5404,F5404-1,(COUNTIFS(Clef_répartition[Code_Nom],Clef_répartition[[#This Row],[Code_Nom]],Clef_répartition[Année],Clef_répartition[[#This Row],[Année]])))</f>
        <v>8</v>
      </c>
      <c r="G540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Etraz-Région_21_2018</v>
      </c>
      <c r="H5405" s="60">
        <v>5860</v>
      </c>
      <c r="I5405" s="60" t="s">
        <v>215</v>
      </c>
      <c r="J5405" s="60">
        <v>2018</v>
      </c>
      <c r="K5405" s="60">
        <v>4.7199999999999999E-2</v>
      </c>
    </row>
    <row r="5406" spans="1:11" x14ac:dyDescent="0.25">
      <c r="A5406" t="s">
        <v>722</v>
      </c>
      <c r="B5406" t="s">
        <v>555</v>
      </c>
      <c r="C5406" t="s">
        <v>556</v>
      </c>
      <c r="D5406" t="str">
        <f>Clef_répartition[[#This Row],[Code association]]&amp;"_"&amp;Clef_répartition[[#This Row],[Nom association]]</f>
        <v>SDIS Etraz-Région_Association de communes Service de Défense Incendie et de Secours Etraz-Région</v>
      </c>
      <c r="E5406">
        <f>COUNTIFS(D$2:D5406,Clef_répartition[[#This Row],[Code_Nom]],J$2:J5406,Clef_répartition[[#This Row],[Année]])</f>
        <v>22</v>
      </c>
      <c r="F5406">
        <f>IF(Clef_répartition[[#This Row],[Code_Nom]]=D5405,F5405-1,(COUNTIFS(Clef_répartition[Code_Nom],Clef_répartition[[#This Row],[Code_Nom]],Clef_répartition[Année],Clef_répartition[[#This Row],[Année]])))</f>
        <v>7</v>
      </c>
      <c r="G540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Etraz-Région_22_2018</v>
      </c>
      <c r="H5406" s="60">
        <v>5861</v>
      </c>
      <c r="I5406" s="60" t="s">
        <v>232</v>
      </c>
      <c r="J5406" s="60">
        <v>2018</v>
      </c>
      <c r="K5406" s="60">
        <v>0.19969999999999999</v>
      </c>
    </row>
    <row r="5407" spans="1:11" x14ac:dyDescent="0.25">
      <c r="A5407" t="s">
        <v>722</v>
      </c>
      <c r="B5407" t="s">
        <v>555</v>
      </c>
      <c r="C5407" t="s">
        <v>556</v>
      </c>
      <c r="D5407" t="str">
        <f>Clef_répartition[[#This Row],[Code association]]&amp;"_"&amp;Clef_répartition[[#This Row],[Nom association]]</f>
        <v>SDIS Etraz-Région_Association de communes Service de Défense Incendie et de Secours Etraz-Région</v>
      </c>
      <c r="E5407">
        <f>COUNTIFS(D$2:D5407,Clef_répartition[[#This Row],[Code_Nom]],J$2:J5407,Clef_répartition[[#This Row],[Année]])</f>
        <v>23</v>
      </c>
      <c r="F5407">
        <f>IF(Clef_répartition[[#This Row],[Code_Nom]]=D5406,F5406-1,(COUNTIFS(Clef_répartition[Code_Nom],Clef_répartition[[#This Row],[Code_Nom]],Clef_répartition[Année],Clef_répartition[[#This Row],[Année]])))</f>
        <v>6</v>
      </c>
      <c r="G540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Etraz-Région_23_2018</v>
      </c>
      <c r="H5407" s="60">
        <v>5434</v>
      </c>
      <c r="I5407" s="60" t="s">
        <v>244</v>
      </c>
      <c r="J5407" s="60">
        <v>2018</v>
      </c>
      <c r="K5407" s="60">
        <v>3.2199999999999999E-2</v>
      </c>
    </row>
    <row r="5408" spans="1:11" x14ac:dyDescent="0.25">
      <c r="A5408" t="s">
        <v>722</v>
      </c>
      <c r="B5408" t="s">
        <v>555</v>
      </c>
      <c r="C5408" t="s">
        <v>556</v>
      </c>
      <c r="D5408" t="str">
        <f>Clef_répartition[[#This Row],[Code association]]&amp;"_"&amp;Clef_répartition[[#This Row],[Nom association]]</f>
        <v>SDIS Etraz-Région_Association de communes Service de Défense Incendie et de Secours Etraz-Région</v>
      </c>
      <c r="E5408">
        <f>COUNTIFS(D$2:D5408,Clef_répartition[[#This Row],[Code_Nom]],J$2:J5408,Clef_répartition[[#This Row],[Année]])</f>
        <v>24</v>
      </c>
      <c r="F5408">
        <f>IF(Clef_répartition[[#This Row],[Code_Nom]]=D5407,F5407-1,(COUNTIFS(Clef_répartition[Code_Nom],Clef_répartition[[#This Row],[Code_Nom]],Clef_répartition[Année],Clef_répartition[[#This Row],[Année]])))</f>
        <v>5</v>
      </c>
      <c r="G540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Etraz-Région_24_2018</v>
      </c>
      <c r="H5408" s="60">
        <v>5435</v>
      </c>
      <c r="I5408" s="60" t="s">
        <v>245</v>
      </c>
      <c r="J5408" s="60">
        <v>2018</v>
      </c>
      <c r="K5408" s="60">
        <v>2.24E-2</v>
      </c>
    </row>
    <row r="5409" spans="1:11" x14ac:dyDescent="0.25">
      <c r="A5409" t="s">
        <v>722</v>
      </c>
      <c r="B5409" t="s">
        <v>555</v>
      </c>
      <c r="C5409" t="s">
        <v>556</v>
      </c>
      <c r="D5409" t="str">
        <f>Clef_répartition[[#This Row],[Code association]]&amp;"_"&amp;Clef_répartition[[#This Row],[Nom association]]</f>
        <v>SDIS Etraz-Région_Association de communes Service de Défense Incendie et de Secours Etraz-Région</v>
      </c>
      <c r="E5409">
        <f>COUNTIFS(D$2:D5409,Clef_répartition[[#This Row],[Code_Nom]],J$2:J5409,Clef_répartition[[#This Row],[Année]])</f>
        <v>25</v>
      </c>
      <c r="F5409">
        <f>IF(Clef_répartition[[#This Row],[Code_Nom]]=D5408,F5408-1,(COUNTIFS(Clef_répartition[Code_Nom],Clef_répartition[[#This Row],[Code_Nom]],Clef_répartition[Année],Clef_répartition[[#This Row],[Année]])))</f>
        <v>4</v>
      </c>
      <c r="G540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Etraz-Région_25_2018</v>
      </c>
      <c r="H5409" s="60">
        <v>5436</v>
      </c>
      <c r="I5409" s="60" t="s">
        <v>246</v>
      </c>
      <c r="J5409" s="60">
        <v>2018</v>
      </c>
      <c r="K5409" s="60">
        <v>1.14E-2</v>
      </c>
    </row>
    <row r="5410" spans="1:11" x14ac:dyDescent="0.25">
      <c r="A5410" t="s">
        <v>722</v>
      </c>
      <c r="B5410" t="s">
        <v>555</v>
      </c>
      <c r="C5410" t="s">
        <v>556</v>
      </c>
      <c r="D5410" t="str">
        <f>Clef_répartition[[#This Row],[Code association]]&amp;"_"&amp;Clef_répartition[[#This Row],[Nom association]]</f>
        <v>SDIS Etraz-Région_Association de communes Service de Défense Incendie et de Secours Etraz-Région</v>
      </c>
      <c r="E5410">
        <f>COUNTIFS(D$2:D5410,Clef_répartition[[#This Row],[Code_Nom]],J$2:J5410,Clef_répartition[[#This Row],[Année]])</f>
        <v>26</v>
      </c>
      <c r="F5410">
        <f>IF(Clef_répartition[[#This Row],[Code_Nom]]=D5409,F5409-1,(COUNTIFS(Clef_répartition[Code_Nom],Clef_répartition[[#This Row],[Code_Nom]],Clef_répartition[Année],Clef_répartition[[#This Row],[Année]])))</f>
        <v>3</v>
      </c>
      <c r="G541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Etraz-Région_26_2018</v>
      </c>
      <c r="H5410" s="60">
        <v>5437</v>
      </c>
      <c r="I5410" s="60" t="s">
        <v>250</v>
      </c>
      <c r="J5410" s="60">
        <v>2018</v>
      </c>
      <c r="K5410" s="60">
        <v>1.37E-2</v>
      </c>
    </row>
    <row r="5411" spans="1:11" x14ac:dyDescent="0.25">
      <c r="A5411" t="s">
        <v>722</v>
      </c>
      <c r="B5411" t="s">
        <v>555</v>
      </c>
      <c r="C5411" t="s">
        <v>556</v>
      </c>
      <c r="D5411" t="str">
        <f>Clef_répartition[[#This Row],[Code association]]&amp;"_"&amp;Clef_répartition[[#This Row],[Nom association]]</f>
        <v>SDIS Etraz-Région_Association de communes Service de Défense Incendie et de Secours Etraz-Région</v>
      </c>
      <c r="E5411">
        <f>COUNTIFS(D$2:D5411,Clef_répartition[[#This Row],[Code_Nom]],J$2:J5411,Clef_répartition[[#This Row],[Année]])</f>
        <v>27</v>
      </c>
      <c r="F5411">
        <f>IF(Clef_répartition[[#This Row],[Code_Nom]]=D5410,F5410-1,(COUNTIFS(Clef_répartition[Code_Nom],Clef_répartition[[#This Row],[Code_Nom]],Clef_répartition[Année],Clef_répartition[[#This Row],[Année]])))</f>
        <v>2</v>
      </c>
      <c r="G541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Etraz-Région_27_2018</v>
      </c>
      <c r="H5411" s="60">
        <v>5862</v>
      </c>
      <c r="I5411" s="60" t="s">
        <v>262</v>
      </c>
      <c r="J5411" s="60">
        <v>2018</v>
      </c>
      <c r="K5411" s="60">
        <v>7.7000000000000002E-3</v>
      </c>
    </row>
    <row r="5412" spans="1:11" x14ac:dyDescent="0.25">
      <c r="A5412" t="s">
        <v>722</v>
      </c>
      <c r="B5412" t="s">
        <v>555</v>
      </c>
      <c r="C5412" t="s">
        <v>556</v>
      </c>
      <c r="D5412" t="str">
        <f>Clef_répartition[[#This Row],[Code association]]&amp;"_"&amp;Clef_répartition[[#This Row],[Nom association]]</f>
        <v>SDIS Etraz-Région_Association de communes Service de Défense Incendie et de Secours Etraz-Région</v>
      </c>
      <c r="E5412">
        <f>COUNTIFS(D$2:D5412,Clef_répartition[[#This Row],[Code_Nom]],J$2:J5412,Clef_répartition[[#This Row],[Année]])</f>
        <v>28</v>
      </c>
      <c r="F5412">
        <f>IF(Clef_répartition[[#This Row],[Code_Nom]]=D5411,F5411-1,(COUNTIFS(Clef_répartition[Code_Nom],Clef_répartition[[#This Row],[Code_Nom]],Clef_répartition[Année],Clef_répartition[[#This Row],[Année]])))</f>
        <v>1</v>
      </c>
      <c r="G541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Etraz-Région_28_2018</v>
      </c>
      <c r="H5412" s="60">
        <v>5863</v>
      </c>
      <c r="I5412" s="60" t="s">
        <v>287</v>
      </c>
      <c r="J5412" s="60">
        <v>2018</v>
      </c>
      <c r="K5412" s="60">
        <v>1.18E-2</v>
      </c>
    </row>
    <row r="5413" spans="1:11" x14ac:dyDescent="0.25">
      <c r="A5413" t="s">
        <v>722</v>
      </c>
      <c r="B5413" t="s">
        <v>523</v>
      </c>
      <c r="C5413" t="s">
        <v>524</v>
      </c>
      <c r="D5413" t="str">
        <f>Clef_répartition[[#This Row],[Code association]]&amp;"_"&amp;Clef_répartition[[#This Row],[Nom association]]</f>
        <v>SDIS Gland-Serine_Association de communes Service de Défense Incendie et de Secours</v>
      </c>
      <c r="E5413">
        <f>COUNTIFS(D$2:D5413,Clef_répartition[[#This Row],[Code_Nom]],J$2:J5413,Clef_répartition[[#This Row],[Année]])</f>
        <v>1</v>
      </c>
      <c r="F5413">
        <f>IF(Clef_répartition[[#This Row],[Code_Nom]]=D5412,F5412-1,(COUNTIFS(Clef_répartition[Code_Nom],Clef_répartition[[#This Row],[Code_Nom]],Clef_répartition[Année],Clef_répartition[[#This Row],[Année]])))</f>
        <v>7</v>
      </c>
      <c r="G5413" t="str">
        <f>Clef_répartition[[#This Row],[Code_Nom]]&amp;"_"&amp;Clef_répartition[[#This Row],[Nombre]]&amp;"_"&amp;Clef_répartition[[#This Row],[Année]]</f>
        <v>SDIS Gland-Serine_Association de communes Service de Défense Incendie et de Secours_1_2018</v>
      </c>
      <c r="H5413">
        <v>5703</v>
      </c>
      <c r="I5413" t="s">
        <v>13</v>
      </c>
      <c r="J5413">
        <v>2018</v>
      </c>
      <c r="K5413">
        <v>7.4366109243176687E-2</v>
      </c>
    </row>
    <row r="5414" spans="1:11" x14ac:dyDescent="0.25">
      <c r="A5414" t="s">
        <v>722</v>
      </c>
      <c r="B5414" t="s">
        <v>523</v>
      </c>
      <c r="C5414" t="s">
        <v>524</v>
      </c>
      <c r="D5414" t="str">
        <f>Clef_répartition[[#This Row],[Code association]]&amp;"_"&amp;Clef_répartition[[#This Row],[Nom association]]</f>
        <v>SDIS Gland-Serine_Association de communes Service de Défense Incendie et de Secours</v>
      </c>
      <c r="E5414">
        <f>COUNTIFS(D$2:D5414,Clef_répartition[[#This Row],[Code_Nom]],J$2:J5414,Clef_répartition[[#This Row],[Année]])</f>
        <v>2</v>
      </c>
      <c r="F5414">
        <f>IF(Clef_répartition[[#This Row],[Code_Nom]]=D5413,F5413-1,(COUNTIFS(Clef_répartition[Code_Nom],Clef_répartition[[#This Row],[Code_Nom]],Clef_répartition[Année],Clef_répartition[[#This Row],[Année]])))</f>
        <v>6</v>
      </c>
      <c r="G5414" t="str">
        <f>Clef_répartition[[#This Row],[Code_Nom]]&amp;"_"&amp;Clef_répartition[[#This Row],[Nombre]]&amp;"_"&amp;Clef_répartition[[#This Row],[Année]]</f>
        <v>SDIS Gland-Serine_Association de communes Service de Défense Incendie et de Secours_2_2018</v>
      </c>
      <c r="H5414">
        <v>5704</v>
      </c>
      <c r="I5414" t="s">
        <v>16</v>
      </c>
      <c r="J5414">
        <v>2018</v>
      </c>
      <c r="K5414">
        <v>0.10964544372847217</v>
      </c>
    </row>
    <row r="5415" spans="1:11" x14ac:dyDescent="0.25">
      <c r="A5415" t="s">
        <v>722</v>
      </c>
      <c r="B5415" t="s">
        <v>523</v>
      </c>
      <c r="C5415" t="s">
        <v>524</v>
      </c>
      <c r="D5415" t="str">
        <f>Clef_répartition[[#This Row],[Code association]]&amp;"_"&amp;Clef_répartition[[#This Row],[Nom association]]</f>
        <v>SDIS Gland-Serine_Association de communes Service de Défense Incendie et de Secours</v>
      </c>
      <c r="E5415">
        <f>COUNTIFS(D$2:D5415,Clef_répartition[[#This Row],[Code_Nom]],J$2:J5415,Clef_répartition[[#This Row],[Année]])</f>
        <v>3</v>
      </c>
      <c r="F5415">
        <f>IF(Clef_répartition[[#This Row],[Code_Nom]]=D5414,F5414-1,(COUNTIFS(Clef_répartition[Code_Nom],Clef_répartition[[#This Row],[Code_Nom]],Clef_répartition[Année],Clef_répartition[[#This Row],[Année]])))</f>
        <v>5</v>
      </c>
      <c r="G5415" t="str">
        <f>Clef_répartition[[#This Row],[Code_Nom]]&amp;"_"&amp;Clef_répartition[[#This Row],[Nombre]]&amp;"_"&amp;Clef_répartition[[#This Row],[Année]]</f>
        <v>SDIS Gland-Serine_Association de communes Service de Défense Incendie et de Secours_3_2018</v>
      </c>
      <c r="H5415">
        <v>5854</v>
      </c>
      <c r="I5415" t="s">
        <v>43</v>
      </c>
      <c r="J5415">
        <v>2018</v>
      </c>
      <c r="K5415">
        <v>2.101484236418524E-2</v>
      </c>
    </row>
    <row r="5416" spans="1:11" x14ac:dyDescent="0.25">
      <c r="A5416" t="s">
        <v>722</v>
      </c>
      <c r="B5416" t="s">
        <v>523</v>
      </c>
      <c r="C5416" t="s">
        <v>524</v>
      </c>
      <c r="D5416" t="str">
        <f>Clef_répartition[[#This Row],[Code association]]&amp;"_"&amp;Clef_répartition[[#This Row],[Nom association]]</f>
        <v>SDIS Gland-Serine_Association de communes Service de Défense Incendie et de Secours</v>
      </c>
      <c r="E5416">
        <f>COUNTIFS(D$2:D5416,Clef_répartition[[#This Row],[Code_Nom]],J$2:J5416,Clef_répartition[[#This Row],[Année]])</f>
        <v>4</v>
      </c>
      <c r="F5416">
        <f>IF(Clef_répartition[[#This Row],[Code_Nom]]=D5415,F5415-1,(COUNTIFS(Clef_répartition[Code_Nom],Clef_répartition[[#This Row],[Code_Nom]],Clef_répartition[Année],Clef_répartition[[#This Row],[Année]])))</f>
        <v>4</v>
      </c>
      <c r="G5416" t="str">
        <f>Clef_répartition[[#This Row],[Code_Nom]]&amp;"_"&amp;Clef_répartition[[#This Row],[Nombre]]&amp;"_"&amp;Clef_répartition[[#This Row],[Année]]</f>
        <v>SDIS Gland-Serine_Association de communes Service de Défense Incendie et de Secours_4_2018</v>
      </c>
      <c r="H5416">
        <v>5710</v>
      </c>
      <c r="I5416" t="s">
        <v>69</v>
      </c>
      <c r="J5416">
        <v>2018</v>
      </c>
      <c r="K5416">
        <v>3.1686522584586312E-2</v>
      </c>
    </row>
    <row r="5417" spans="1:11" x14ac:dyDescent="0.25">
      <c r="A5417" t="s">
        <v>722</v>
      </c>
      <c r="B5417" t="s">
        <v>523</v>
      </c>
      <c r="C5417" t="s">
        <v>524</v>
      </c>
      <c r="D5417" t="str">
        <f>Clef_répartition[[#This Row],[Code association]]&amp;"_"&amp;Clef_répartition[[#This Row],[Nom association]]</f>
        <v>SDIS Gland-Serine_Association de communes Service de Défense Incendie et de Secours</v>
      </c>
      <c r="E5417">
        <f>COUNTIFS(D$2:D5417,Clef_répartition[[#This Row],[Code_Nom]],J$2:J5417,Clef_répartition[[#This Row],[Année]])</f>
        <v>5</v>
      </c>
      <c r="F5417">
        <f>IF(Clef_répartition[[#This Row],[Code_Nom]]=D5416,F5416-1,(COUNTIFS(Clef_répartition[Code_Nom],Clef_répartition[[#This Row],[Code_Nom]],Clef_répartition[Année],Clef_répartition[[#This Row],[Année]])))</f>
        <v>3</v>
      </c>
      <c r="G5417" t="str">
        <f>Clef_répartition[[#This Row],[Code_Nom]]&amp;"_"&amp;Clef_répartition[[#This Row],[Nombre]]&amp;"_"&amp;Clef_répartition[[#This Row],[Année]]</f>
        <v>SDIS Gland-Serine_Association de communes Service de Défense Incendie et de Secours_5_2018</v>
      </c>
      <c r="H5417">
        <v>5721</v>
      </c>
      <c r="I5417" t="s">
        <v>126</v>
      </c>
      <c r="J5417">
        <v>2018</v>
      </c>
      <c r="K5417">
        <v>0.64163594438159743</v>
      </c>
    </row>
    <row r="5418" spans="1:11" x14ac:dyDescent="0.25">
      <c r="A5418" t="s">
        <v>722</v>
      </c>
      <c r="B5418" t="s">
        <v>523</v>
      </c>
      <c r="C5418" t="s">
        <v>524</v>
      </c>
      <c r="D5418" t="str">
        <f>Clef_répartition[[#This Row],[Code association]]&amp;"_"&amp;Clef_répartition[[#This Row],[Nom association]]</f>
        <v>SDIS Gland-Serine_Association de communes Service de Défense Incendie et de Secours</v>
      </c>
      <c r="E5418">
        <f>COUNTIFS(D$2:D5418,Clef_répartition[[#This Row],[Code_Nom]],J$2:J5418,Clef_répartition[[#This Row],[Année]])</f>
        <v>6</v>
      </c>
      <c r="F5418">
        <f>IF(Clef_répartition[[#This Row],[Code_Nom]]=D5417,F5417-1,(COUNTIFS(Clef_répartition[Code_Nom],Clef_répartition[[#This Row],[Code_Nom]],Clef_répartition[Année],Clef_répartition[[#This Row],[Année]])))</f>
        <v>2</v>
      </c>
      <c r="G5418" t="str">
        <f>Clef_répartition[[#This Row],[Code_Nom]]&amp;"_"&amp;Clef_répartition[[#This Row],[Nombre]]&amp;"_"&amp;Clef_répartition[[#This Row],[Année]]</f>
        <v>SDIS Gland-Serine_Association de communes Service de Défense Incendie et de Secours_6_2018</v>
      </c>
      <c r="H5418">
        <v>5731</v>
      </c>
      <c r="I5418" t="s">
        <v>157</v>
      </c>
      <c r="J5418">
        <v>2018</v>
      </c>
      <c r="K5418">
        <v>6.1028034659946391E-2</v>
      </c>
    </row>
    <row r="5419" spans="1:11" x14ac:dyDescent="0.25">
      <c r="A5419" t="s">
        <v>722</v>
      </c>
      <c r="B5419" t="s">
        <v>523</v>
      </c>
      <c r="C5419" t="s">
        <v>524</v>
      </c>
      <c r="D5419" t="str">
        <f>Clef_répartition[[#This Row],[Code association]]&amp;"_"&amp;Clef_répartition[[#This Row],[Nom association]]</f>
        <v>SDIS Gland-Serine_Association de communes Service de Défense Incendie et de Secours</v>
      </c>
      <c r="E5419">
        <f>COUNTIFS(D$2:D5419,Clef_répartition[[#This Row],[Code_Nom]],J$2:J5419,Clef_répartition[[#This Row],[Année]])</f>
        <v>7</v>
      </c>
      <c r="F5419">
        <f>IF(Clef_répartition[[#This Row],[Code_Nom]]=D5418,F5418-1,(COUNTIFS(Clef_répartition[Code_Nom],Clef_répartition[[#This Row],[Code_Nom]],Clef_répartition[Année],Clef_répartition[[#This Row],[Année]])))</f>
        <v>1</v>
      </c>
      <c r="G5419" t="str">
        <f>Clef_répartition[[#This Row],[Code_Nom]]&amp;"_"&amp;Clef_répartition[[#This Row],[Nombre]]&amp;"_"&amp;Clef_répartition[[#This Row],[Année]]</f>
        <v>SDIS Gland-Serine_Association de communes Service de Défense Incendie et de Secours_7_2018</v>
      </c>
      <c r="H5419">
        <v>5732</v>
      </c>
      <c r="I5419" t="s">
        <v>279</v>
      </c>
      <c r="J5419">
        <v>2018</v>
      </c>
      <c r="K5419">
        <v>6.0623103038035808E-2</v>
      </c>
    </row>
    <row r="5420" spans="1:11" x14ac:dyDescent="0.25">
      <c r="A5420" t="s">
        <v>722</v>
      </c>
      <c r="B5420" t="s">
        <v>573</v>
      </c>
      <c r="C5420" t="s">
        <v>574</v>
      </c>
      <c r="D5420" t="str">
        <f>Clef_répartition[[#This Row],[Code association]]&amp;"_"&amp;Clef_répartition[[#This Row],[Nom association]]</f>
        <v>SDIS Gros-de-Vaud_Association de communes Service de Défense Incendie et de Secours Gros-de-Vaud</v>
      </c>
      <c r="E5420">
        <f>COUNTIFS(D$2:D5420,Clef_répartition[[#This Row],[Code_Nom]],J$2:J5420,Clef_répartition[[#This Row],[Année]])</f>
        <v>1</v>
      </c>
      <c r="F5420">
        <f>IF(Clef_répartition[[#This Row],[Code_Nom]]=D5419,F5419-1,(COUNTIFS(Clef_répartition[Code_Nom],Clef_répartition[[#This Row],[Code_Nom]],Clef_répartition[Année],Clef_répartition[[#This Row],[Année]])))</f>
        <v>20</v>
      </c>
      <c r="G542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Gros-de-Vaud_1_2018</v>
      </c>
      <c r="H5420" s="60">
        <v>5511</v>
      </c>
      <c r="I5420" s="60" t="s">
        <v>8</v>
      </c>
      <c r="J5420" s="60">
        <v>2018</v>
      </c>
      <c r="K5420" s="60">
        <v>7.0624774936982354E-2</v>
      </c>
    </row>
    <row r="5421" spans="1:11" x14ac:dyDescent="0.25">
      <c r="A5421" t="s">
        <v>722</v>
      </c>
      <c r="B5421" t="s">
        <v>573</v>
      </c>
      <c r="C5421" t="s">
        <v>574</v>
      </c>
      <c r="D5421" t="str">
        <f>Clef_répartition[[#This Row],[Code association]]&amp;"_"&amp;Clef_répartition[[#This Row],[Nom association]]</f>
        <v>SDIS Gros-de-Vaud_Association de communes Service de Défense Incendie et de Secours Gros-de-Vaud</v>
      </c>
      <c r="E5421">
        <f>COUNTIFS(D$2:D5421,Clef_répartition[[#This Row],[Code_Nom]],J$2:J5421,Clef_répartition[[#This Row],[Année]])</f>
        <v>2</v>
      </c>
      <c r="F5421">
        <f>IF(Clef_répartition[[#This Row],[Code_Nom]]=D5420,F5420-1,(COUNTIFS(Clef_répartition[Code_Nom],Clef_répartition[[#This Row],[Code_Nom]],Clef_répartition[Année],Clef_répartition[[#This Row],[Année]])))</f>
        <v>19</v>
      </c>
      <c r="G542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Gros-de-Vaud_2_2018</v>
      </c>
      <c r="H5421" s="60">
        <v>5512</v>
      </c>
      <c r="I5421" s="60" t="s">
        <v>19</v>
      </c>
      <c r="J5421" s="60">
        <v>2018</v>
      </c>
      <c r="K5421" s="60">
        <v>5.4960388908894493E-2</v>
      </c>
    </row>
    <row r="5422" spans="1:11" x14ac:dyDescent="0.25">
      <c r="A5422" t="s">
        <v>722</v>
      </c>
      <c r="B5422" t="s">
        <v>573</v>
      </c>
      <c r="C5422" t="s">
        <v>574</v>
      </c>
      <c r="D5422" t="str">
        <f>Clef_répartition[[#This Row],[Code association]]&amp;"_"&amp;Clef_répartition[[#This Row],[Nom association]]</f>
        <v>SDIS Gros-de-Vaud_Association de communes Service de Défense Incendie et de Secours Gros-de-Vaud</v>
      </c>
      <c r="E5422">
        <f>COUNTIFS(D$2:D5422,Clef_répartition[[#This Row],[Code_Nom]],J$2:J5422,Clef_répartition[[#This Row],[Année]])</f>
        <v>3</v>
      </c>
      <c r="F5422">
        <f>IF(Clef_répartition[[#This Row],[Code_Nom]]=D5421,F5421-1,(COUNTIFS(Clef_répartition[Code_Nom],Clef_répartition[[#This Row],[Code_Nom]],Clef_répartition[Année],Clef_répartition[[#This Row],[Année]])))</f>
        <v>18</v>
      </c>
      <c r="G542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Gros-de-Vaud_3_2018</v>
      </c>
      <c r="H5422" s="60">
        <v>5471</v>
      </c>
      <c r="I5422" s="60" t="s">
        <v>21</v>
      </c>
      <c r="J5422" s="60">
        <v>2018</v>
      </c>
      <c r="K5422" s="60">
        <v>2.5837234425639177E-2</v>
      </c>
    </row>
    <row r="5423" spans="1:11" x14ac:dyDescent="0.25">
      <c r="A5423" t="s">
        <v>722</v>
      </c>
      <c r="B5423" t="s">
        <v>573</v>
      </c>
      <c r="C5423" t="s">
        <v>574</v>
      </c>
      <c r="D5423" t="str">
        <f>Clef_répartition[[#This Row],[Code association]]&amp;"_"&amp;Clef_répartition[[#This Row],[Nom association]]</f>
        <v>SDIS Gros-de-Vaud_Association de communes Service de Défense Incendie et de Secours Gros-de-Vaud</v>
      </c>
      <c r="E5423">
        <f>COUNTIFS(D$2:D5423,Clef_répartition[[#This Row],[Code_Nom]],J$2:J5423,Clef_répartition[[#This Row],[Année]])</f>
        <v>4</v>
      </c>
      <c r="F5423">
        <f>IF(Clef_répartition[[#This Row],[Code_Nom]]=D5422,F5422-1,(COUNTIFS(Clef_répartition[Code_Nom],Clef_répartition[[#This Row],[Code_Nom]],Clef_répartition[Année],Clef_répartition[[#This Row],[Année]])))</f>
        <v>17</v>
      </c>
      <c r="G542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Gros-de-Vaud_4_2018</v>
      </c>
      <c r="H5423" s="60">
        <v>5518</v>
      </c>
      <c r="I5423" s="60" t="s">
        <v>99</v>
      </c>
      <c r="J5423" s="60">
        <v>2018</v>
      </c>
      <c r="K5423" s="60">
        <v>0.25783219301404392</v>
      </c>
    </row>
    <row r="5424" spans="1:11" x14ac:dyDescent="0.25">
      <c r="A5424" t="s">
        <v>722</v>
      </c>
      <c r="B5424" t="s">
        <v>573</v>
      </c>
      <c r="C5424" t="s">
        <v>574</v>
      </c>
      <c r="D5424" t="str">
        <f>Clef_répartition[[#This Row],[Code association]]&amp;"_"&amp;Clef_répartition[[#This Row],[Nom association]]</f>
        <v>SDIS Gros-de-Vaud_Association de communes Service de Défense Incendie et de Secours Gros-de-Vaud</v>
      </c>
      <c r="E5424">
        <f>COUNTIFS(D$2:D5424,Clef_répartition[[#This Row],[Code_Nom]],J$2:J5424,Clef_répartition[[#This Row],[Année]])</f>
        <v>5</v>
      </c>
      <c r="F5424">
        <f>IF(Clef_répartition[[#This Row],[Code_Nom]]=D5423,F5423-1,(COUNTIFS(Clef_répartition[Code_Nom],Clef_répartition[[#This Row],[Code_Nom]],Clef_répartition[Année],Clef_répartition[[#This Row],[Année]])))</f>
        <v>16</v>
      </c>
      <c r="G542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Gros-de-Vaud_5_2018</v>
      </c>
      <c r="H5424" s="60">
        <v>5520</v>
      </c>
      <c r="I5424" s="60" t="s">
        <v>107</v>
      </c>
      <c r="J5424" s="60">
        <v>2018</v>
      </c>
      <c r="K5424" s="60">
        <v>4.4157364061937342E-2</v>
      </c>
    </row>
    <row r="5425" spans="1:11" x14ac:dyDescent="0.25">
      <c r="A5425" t="s">
        <v>722</v>
      </c>
      <c r="B5425" t="s">
        <v>573</v>
      </c>
      <c r="C5425" t="s">
        <v>574</v>
      </c>
      <c r="D5425" t="str">
        <f>Clef_répartition[[#This Row],[Code association]]&amp;"_"&amp;Clef_répartition[[#This Row],[Nom association]]</f>
        <v>SDIS Gros-de-Vaud_Association de communes Service de Défense Incendie et de Secours Gros-de-Vaud</v>
      </c>
      <c r="E5425">
        <f>COUNTIFS(D$2:D5425,Clef_répartition[[#This Row],[Code_Nom]],J$2:J5425,Clef_répartition[[#This Row],[Année]])</f>
        <v>6</v>
      </c>
      <c r="F5425">
        <f>IF(Clef_répartition[[#This Row],[Code_Nom]]=D5424,F5424-1,(COUNTIFS(Clef_répartition[Code_Nom],Clef_répartition[[#This Row],[Code_Nom]],Clef_répartition[Année],Clef_répartition[[#This Row],[Année]])))</f>
        <v>15</v>
      </c>
      <c r="G542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Gros-de-Vaud_6_2018</v>
      </c>
      <c r="H5425" s="60">
        <v>5521</v>
      </c>
      <c r="I5425" s="60" t="s">
        <v>108</v>
      </c>
      <c r="J5425" s="60">
        <v>2018</v>
      </c>
      <c r="K5425" s="60">
        <v>5.0369103348937704E-2</v>
      </c>
    </row>
    <row r="5426" spans="1:11" x14ac:dyDescent="0.25">
      <c r="A5426" t="s">
        <v>722</v>
      </c>
      <c r="B5426" t="s">
        <v>573</v>
      </c>
      <c r="C5426" t="s">
        <v>574</v>
      </c>
      <c r="D5426" t="str">
        <f>Clef_répartition[[#This Row],[Code association]]&amp;"_"&amp;Clef_répartition[[#This Row],[Nom association]]</f>
        <v>SDIS Gros-de-Vaud_Association de communes Service de Défense Incendie et de Secours Gros-de-Vaud</v>
      </c>
      <c r="E5426">
        <f>COUNTIFS(D$2:D5426,Clef_répartition[[#This Row],[Code_Nom]],J$2:J5426,Clef_répartition[[#This Row],[Année]])</f>
        <v>7</v>
      </c>
      <c r="F5426">
        <f>IF(Clef_répartition[[#This Row],[Code_Nom]]=D5425,F5425-1,(COUNTIFS(Clef_répartition[Code_Nom],Clef_répartition[[#This Row],[Code_Nom]],Clef_répartition[Année],Clef_répartition[[#This Row],[Année]])))</f>
        <v>14</v>
      </c>
      <c r="G542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Gros-de-Vaud_7_2018</v>
      </c>
      <c r="H5426" s="60">
        <v>5522</v>
      </c>
      <c r="I5426" s="60" t="s">
        <v>114</v>
      </c>
      <c r="J5426" s="60">
        <v>2018</v>
      </c>
      <c r="K5426" s="60">
        <v>3.1643860280878643E-2</v>
      </c>
    </row>
    <row r="5427" spans="1:11" x14ac:dyDescent="0.25">
      <c r="A5427" t="s">
        <v>722</v>
      </c>
      <c r="B5427" t="s">
        <v>573</v>
      </c>
      <c r="C5427" t="s">
        <v>574</v>
      </c>
      <c r="D5427" t="str">
        <f>Clef_répartition[[#This Row],[Code association]]&amp;"_"&amp;Clef_répartition[[#This Row],[Nom association]]</f>
        <v>SDIS Gros-de-Vaud_Association de communes Service de Défense Incendie et de Secours Gros-de-Vaud</v>
      </c>
      <c r="E5427">
        <f>COUNTIFS(D$2:D5427,Clef_répartition[[#This Row],[Code_Nom]],J$2:J5427,Clef_répartition[[#This Row],[Année]])</f>
        <v>8</v>
      </c>
      <c r="F5427">
        <f>IF(Clef_répartition[[#This Row],[Code_Nom]]=D5426,F5426-1,(COUNTIFS(Clef_répartition[Code_Nom],Clef_répartition[[#This Row],[Code_Nom]],Clef_répartition[Année],Clef_répartition[[#This Row],[Année]])))</f>
        <v>13</v>
      </c>
      <c r="G542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Gros-de-Vaud_8_2018</v>
      </c>
      <c r="H5427" s="60">
        <v>5541</v>
      </c>
      <c r="I5427" s="60" t="s">
        <v>128</v>
      </c>
      <c r="J5427" s="60">
        <v>2018</v>
      </c>
      <c r="K5427" s="60">
        <v>4.9963989917176807E-2</v>
      </c>
    </row>
    <row r="5428" spans="1:11" x14ac:dyDescent="0.25">
      <c r="A5428" t="s">
        <v>722</v>
      </c>
      <c r="B5428" t="s">
        <v>573</v>
      </c>
      <c r="C5428" t="s">
        <v>574</v>
      </c>
      <c r="D5428" t="str">
        <f>Clef_répartition[[#This Row],[Code association]]&amp;"_"&amp;Clef_répartition[[#This Row],[Nom association]]</f>
        <v>SDIS Gros-de-Vaud_Association de communes Service de Défense Incendie et de Secours Gros-de-Vaud</v>
      </c>
      <c r="E5428">
        <f>COUNTIFS(D$2:D5428,Clef_répartition[[#This Row],[Code_Nom]],J$2:J5428,Clef_répartition[[#This Row],[Année]])</f>
        <v>9</v>
      </c>
      <c r="F5428">
        <f>IF(Clef_répartition[[#This Row],[Code_Nom]]=D5427,F5427-1,(COUNTIFS(Clef_répartition[Code_Nom],Clef_répartition[[#This Row],[Code_Nom]],Clef_répartition[Année],Clef_répartition[[#This Row],[Année]])))</f>
        <v>12</v>
      </c>
      <c r="G542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Gros-de-Vaud_9_2018</v>
      </c>
      <c r="H5428" s="60">
        <v>5804</v>
      </c>
      <c r="I5428" s="60" t="s">
        <v>139</v>
      </c>
      <c r="J5428" s="60">
        <v>2018</v>
      </c>
      <c r="K5428" s="60">
        <v>6.8959308606409794E-2</v>
      </c>
    </row>
    <row r="5429" spans="1:11" x14ac:dyDescent="0.25">
      <c r="A5429" t="s">
        <v>722</v>
      </c>
      <c r="B5429" t="s">
        <v>573</v>
      </c>
      <c r="C5429" t="s">
        <v>574</v>
      </c>
      <c r="D5429" t="str">
        <f>Clef_répartition[[#This Row],[Code association]]&amp;"_"&amp;Clef_répartition[[#This Row],[Nom association]]</f>
        <v>SDIS Gros-de-Vaud_Association de communes Service de Défense Incendie et de Secours Gros-de-Vaud</v>
      </c>
      <c r="E5429">
        <f>COUNTIFS(D$2:D5429,Clef_répartition[[#This Row],[Code_Nom]],J$2:J5429,Clef_répartition[[#This Row],[Année]])</f>
        <v>10</v>
      </c>
      <c r="F5429">
        <f>IF(Clef_répartition[[#This Row],[Code_Nom]]=D5428,F5428-1,(COUNTIFS(Clef_répartition[Code_Nom],Clef_répartition[[#This Row],[Code_Nom]],Clef_répartition[Année],Clef_répartition[[#This Row],[Année]])))</f>
        <v>11</v>
      </c>
      <c r="G542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Gros-de-Vaud_10_2018</v>
      </c>
      <c r="H5429" s="60">
        <v>5540</v>
      </c>
      <c r="I5429" s="60" t="s">
        <v>186</v>
      </c>
      <c r="J5429" s="60">
        <v>2018</v>
      </c>
      <c r="K5429" s="60">
        <v>7.7916816708678435E-2</v>
      </c>
    </row>
    <row r="5430" spans="1:11" x14ac:dyDescent="0.25">
      <c r="A5430" t="s">
        <v>722</v>
      </c>
      <c r="B5430" t="s">
        <v>573</v>
      </c>
      <c r="C5430" t="s">
        <v>574</v>
      </c>
      <c r="D5430" t="str">
        <f>Clef_répartition[[#This Row],[Code association]]&amp;"_"&amp;Clef_répartition[[#This Row],[Nom association]]</f>
        <v>SDIS Gros-de-Vaud_Association de communes Service de Défense Incendie et de Secours Gros-de-Vaud</v>
      </c>
      <c r="E5430">
        <f>COUNTIFS(D$2:D5430,Clef_répartition[[#This Row],[Code_Nom]],J$2:J5430,Clef_répartition[[#This Row],[Année]])</f>
        <v>11</v>
      </c>
      <c r="F5430">
        <f>IF(Clef_répartition[[#This Row],[Code_Nom]]=D5429,F5429-1,(COUNTIFS(Clef_répartition[Code_Nom],Clef_répartition[[#This Row],[Code_Nom]],Clef_répartition[Année],Clef_répartition[[#This Row],[Année]])))</f>
        <v>10</v>
      </c>
      <c r="G543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Gros-de-Vaud_11_2018</v>
      </c>
      <c r="H5430" s="60">
        <v>5923</v>
      </c>
      <c r="I5430" s="60" t="s">
        <v>200</v>
      </c>
      <c r="J5430" s="60">
        <v>2018</v>
      </c>
      <c r="K5430" s="60">
        <v>8.4173568599207778E-3</v>
      </c>
    </row>
    <row r="5431" spans="1:11" x14ac:dyDescent="0.25">
      <c r="A5431" t="s">
        <v>722</v>
      </c>
      <c r="B5431" t="s">
        <v>573</v>
      </c>
      <c r="C5431" t="s">
        <v>574</v>
      </c>
      <c r="D5431" t="str">
        <f>Clef_répartition[[#This Row],[Code association]]&amp;"_"&amp;Clef_répartition[[#This Row],[Nom association]]</f>
        <v>SDIS Gros-de-Vaud_Association de communes Service de Défense Incendie et de Secours Gros-de-Vaud</v>
      </c>
      <c r="E5431">
        <f>COUNTIFS(D$2:D5431,Clef_répartition[[#This Row],[Code_Nom]],J$2:J5431,Clef_répartition[[#This Row],[Année]])</f>
        <v>12</v>
      </c>
      <c r="F5431">
        <f>IF(Clef_répartition[[#This Row],[Code_Nom]]=D5430,F5430-1,(COUNTIFS(Clef_répartition[Code_Nom],Clef_répartition[[#This Row],[Code_Nom]],Clef_répartition[Année],Clef_répartition[[#This Row],[Année]])))</f>
        <v>9</v>
      </c>
      <c r="G543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Gros-de-Vaud_12_2018</v>
      </c>
      <c r="H5431" s="60">
        <v>5925</v>
      </c>
      <c r="I5431" s="60" t="s">
        <v>207</v>
      </c>
      <c r="J5431" s="60">
        <v>2018</v>
      </c>
      <c r="K5431" s="60">
        <v>8.7774576881526831E-3</v>
      </c>
    </row>
    <row r="5432" spans="1:11" x14ac:dyDescent="0.25">
      <c r="A5432" t="s">
        <v>722</v>
      </c>
      <c r="B5432" t="s">
        <v>573</v>
      </c>
      <c r="C5432" t="s">
        <v>574</v>
      </c>
      <c r="D5432" t="str">
        <f>Clef_répartition[[#This Row],[Code association]]&amp;"_"&amp;Clef_répartition[[#This Row],[Nom association]]</f>
        <v>SDIS Gros-de-Vaud_Association de communes Service de Défense Incendie et de Secours Gros-de-Vaud</v>
      </c>
      <c r="E5432">
        <f>COUNTIFS(D$2:D5432,Clef_répartition[[#This Row],[Code_Nom]],J$2:J5432,Clef_répartition[[#This Row],[Année]])</f>
        <v>13</v>
      </c>
      <c r="F5432">
        <f>IF(Clef_répartition[[#This Row],[Code_Nom]]=D5431,F5431-1,(COUNTIFS(Clef_répartition[Code_Nom],Clef_répartition[[#This Row],[Code_Nom]],Clef_répartition[Année],Clef_répartition[[#This Row],[Année]])))</f>
        <v>8</v>
      </c>
      <c r="G543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Gros-de-Vaud_13_2018</v>
      </c>
      <c r="H5432" s="60">
        <v>5529</v>
      </c>
      <c r="I5432" s="60" t="s">
        <v>208</v>
      </c>
      <c r="J5432" s="60">
        <v>2018</v>
      </c>
      <c r="K5432" s="60">
        <v>2.5972272236226144E-2</v>
      </c>
    </row>
    <row r="5433" spans="1:11" x14ac:dyDescent="0.25">
      <c r="A5433" t="s">
        <v>722</v>
      </c>
      <c r="B5433" t="s">
        <v>573</v>
      </c>
      <c r="C5433" t="s">
        <v>574</v>
      </c>
      <c r="D5433" t="str">
        <f>Clef_répartition[[#This Row],[Code association]]&amp;"_"&amp;Clef_répartition[[#This Row],[Nom association]]</f>
        <v>SDIS Gros-de-Vaud_Association de communes Service de Défense Incendie et de Secours Gros-de-Vaud</v>
      </c>
      <c r="E5433">
        <f>COUNTIFS(D$2:D5433,Clef_répartition[[#This Row],[Code_Nom]],J$2:J5433,Clef_répartition[[#This Row],[Année]])</f>
        <v>14</v>
      </c>
      <c r="F5433">
        <f>IF(Clef_répartition[[#This Row],[Code_Nom]]=D5432,F5432-1,(COUNTIFS(Clef_répartition[Code_Nom],Clef_répartition[[#This Row],[Code_Nom]],Clef_répartition[Année],Clef_répartition[[#This Row],[Année]])))</f>
        <v>7</v>
      </c>
      <c r="G543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Gros-de-Vaud_14_2018</v>
      </c>
      <c r="H5433" s="60">
        <v>5530</v>
      </c>
      <c r="I5433" s="60" t="s">
        <v>209</v>
      </c>
      <c r="J5433" s="60">
        <v>2018</v>
      </c>
      <c r="K5433" s="60">
        <v>2.4441843716240547E-2</v>
      </c>
    </row>
    <row r="5434" spans="1:11" x14ac:dyDescent="0.25">
      <c r="A5434" t="s">
        <v>722</v>
      </c>
      <c r="B5434" t="s">
        <v>573</v>
      </c>
      <c r="C5434" t="s">
        <v>574</v>
      </c>
      <c r="D5434" t="str">
        <f>Clef_répartition[[#This Row],[Code association]]&amp;"_"&amp;Clef_répartition[[#This Row],[Nom association]]</f>
        <v>SDIS Gros-de-Vaud_Association de communes Service de Défense Incendie et de Secours Gros-de-Vaud</v>
      </c>
      <c r="E5434">
        <f>COUNTIFS(D$2:D5434,Clef_répartition[[#This Row],[Code_Nom]],J$2:J5434,Clef_répartition[[#This Row],[Année]])</f>
        <v>15</v>
      </c>
      <c r="F5434">
        <f>IF(Clef_répartition[[#This Row],[Code_Nom]]=D5433,F5433-1,(COUNTIFS(Clef_répartition[Code_Nom],Clef_répartition[[#This Row],[Code_Nom]],Clef_répartition[Année],Clef_répartition[[#This Row],[Année]])))</f>
        <v>6</v>
      </c>
      <c r="G543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Gros-de-Vaud_15_2018</v>
      </c>
      <c r="H5434" s="60">
        <v>5531</v>
      </c>
      <c r="I5434" s="60" t="s">
        <v>214</v>
      </c>
      <c r="J5434" s="60">
        <v>2018</v>
      </c>
      <c r="K5434" s="60">
        <v>1.8815268275117033E-2</v>
      </c>
    </row>
    <row r="5435" spans="1:11" x14ac:dyDescent="0.25">
      <c r="A5435" t="s">
        <v>722</v>
      </c>
      <c r="B5435" t="s">
        <v>573</v>
      </c>
      <c r="C5435" t="s">
        <v>574</v>
      </c>
      <c r="D5435" t="str">
        <f>Clef_répartition[[#This Row],[Code association]]&amp;"_"&amp;Clef_répartition[[#This Row],[Nom association]]</f>
        <v>SDIS Gros-de-Vaud_Association de communes Service de Défense Incendie et de Secours Gros-de-Vaud</v>
      </c>
      <c r="E5435">
        <f>COUNTIFS(D$2:D5435,Clef_répartition[[#This Row],[Code_Nom]],J$2:J5435,Clef_répartition[[#This Row],[Année]])</f>
        <v>16</v>
      </c>
      <c r="F5435">
        <f>IF(Clef_répartition[[#This Row],[Code_Nom]]=D5434,F5434-1,(COUNTIFS(Clef_répartition[Code_Nom],Clef_répartition[[#This Row],[Code_Nom]],Clef_répartition[Année],Clef_répartition[[#This Row],[Année]])))</f>
        <v>5</v>
      </c>
      <c r="G543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Gros-de-Vaud_16_2018</v>
      </c>
      <c r="H5435" s="60">
        <v>5533</v>
      </c>
      <c r="I5435" s="60" t="s">
        <v>216</v>
      </c>
      <c r="J5435" s="60">
        <v>2018</v>
      </c>
      <c r="K5435" s="60">
        <v>3.8215700396110913E-2</v>
      </c>
    </row>
    <row r="5436" spans="1:11" x14ac:dyDescent="0.25">
      <c r="A5436" t="s">
        <v>722</v>
      </c>
      <c r="B5436" t="s">
        <v>573</v>
      </c>
      <c r="C5436" t="s">
        <v>574</v>
      </c>
      <c r="D5436" t="str">
        <f>Clef_répartition[[#This Row],[Code association]]&amp;"_"&amp;Clef_répartition[[#This Row],[Nom association]]</f>
        <v>SDIS Gros-de-Vaud_Association de communes Service de Défense Incendie et de Secours Gros-de-Vaud</v>
      </c>
      <c r="E5436">
        <f>COUNTIFS(D$2:D5436,Clef_répartition[[#This Row],[Code_Nom]],J$2:J5436,Clef_répartition[[#This Row],[Année]])</f>
        <v>17</v>
      </c>
      <c r="F5436">
        <f>IF(Clef_répartition[[#This Row],[Code_Nom]]=D5435,F5435-1,(COUNTIFS(Clef_répartition[Code_Nom],Clef_répartition[[#This Row],[Code_Nom]],Clef_répartition[Année],Clef_répartition[[#This Row],[Année]])))</f>
        <v>4</v>
      </c>
      <c r="G543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Gros-de-Vaud_17_2018</v>
      </c>
      <c r="H5436" s="60">
        <v>5534</v>
      </c>
      <c r="I5436" s="60" t="s">
        <v>241</v>
      </c>
      <c r="J5436" s="60">
        <v>2018</v>
      </c>
      <c r="K5436" s="60">
        <v>1.1568239106949946E-2</v>
      </c>
    </row>
    <row r="5437" spans="1:11" x14ac:dyDescent="0.25">
      <c r="A5437" t="s">
        <v>722</v>
      </c>
      <c r="B5437" t="s">
        <v>573</v>
      </c>
      <c r="C5437" t="s">
        <v>574</v>
      </c>
      <c r="D5437" t="str">
        <f>Clef_répartition[[#This Row],[Code association]]&amp;"_"&amp;Clef_répartition[[#This Row],[Nom association]]</f>
        <v>SDIS Gros-de-Vaud_Association de communes Service de Défense Incendie et de Secours Gros-de-Vaud</v>
      </c>
      <c r="E5437">
        <f>COUNTIFS(D$2:D5437,Clef_répartition[[#This Row],[Code_Nom]],J$2:J5437,Clef_répartition[[#This Row],[Année]])</f>
        <v>18</v>
      </c>
      <c r="F5437">
        <f>IF(Clef_répartition[[#This Row],[Code_Nom]]=D5436,F5436-1,(COUNTIFS(Clef_répartition[Code_Nom],Clef_répartition[[#This Row],[Code_Nom]],Clef_répartition[Année],Clef_répartition[[#This Row],[Année]])))</f>
        <v>3</v>
      </c>
      <c r="G543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Gros-de-Vaud_18_2018</v>
      </c>
      <c r="H5437" s="60">
        <v>5535</v>
      </c>
      <c r="I5437" s="60" t="s">
        <v>242</v>
      </c>
      <c r="J5437" s="60">
        <v>2018</v>
      </c>
      <c r="K5437" s="60">
        <v>3.461469211379186E-2</v>
      </c>
    </row>
    <row r="5438" spans="1:11" x14ac:dyDescent="0.25">
      <c r="A5438" t="s">
        <v>722</v>
      </c>
      <c r="B5438" t="s">
        <v>573</v>
      </c>
      <c r="C5438" t="s">
        <v>574</v>
      </c>
      <c r="D5438" t="str">
        <f>Clef_répartition[[#This Row],[Code association]]&amp;"_"&amp;Clef_répartition[[#This Row],[Nom association]]</f>
        <v>SDIS Gros-de-Vaud_Association de communes Service de Défense Incendie et de Secours Gros-de-Vaud</v>
      </c>
      <c r="E5438">
        <f>COUNTIFS(D$2:D5438,Clef_répartition[[#This Row],[Code_Nom]],J$2:J5438,Clef_répartition[[#This Row],[Année]])</f>
        <v>19</v>
      </c>
      <c r="F5438">
        <f>IF(Clef_répartition[[#This Row],[Code_Nom]]=D5437,F5437-1,(COUNTIFS(Clef_répartition[Code_Nom],Clef_répartition[[#This Row],[Code_Nom]],Clef_répartition[Année],Clef_répartition[[#This Row],[Année]])))</f>
        <v>2</v>
      </c>
      <c r="G543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Gros-de-Vaud_19_2018</v>
      </c>
      <c r="H5438" s="60">
        <v>5537</v>
      </c>
      <c r="I5438" s="60" t="s">
        <v>282</v>
      </c>
      <c r="J5438" s="60">
        <v>2018</v>
      </c>
      <c r="K5438" s="60">
        <v>5.1764494058336337E-2</v>
      </c>
    </row>
    <row r="5439" spans="1:11" x14ac:dyDescent="0.25">
      <c r="A5439" t="s">
        <v>722</v>
      </c>
      <c r="B5439" t="s">
        <v>573</v>
      </c>
      <c r="C5439" t="s">
        <v>574</v>
      </c>
      <c r="D5439" t="str">
        <f>Clef_répartition[[#This Row],[Code association]]&amp;"_"&amp;Clef_répartition[[#This Row],[Nom association]]</f>
        <v>SDIS Gros-de-Vaud_Association de communes Service de Défense Incendie et de Secours Gros-de-Vaud</v>
      </c>
      <c r="E5439">
        <f>COUNTIFS(D$2:D5439,Clef_répartition[[#This Row],[Code_Nom]],J$2:J5439,Clef_répartition[[#This Row],[Année]])</f>
        <v>20</v>
      </c>
      <c r="F5439">
        <f>IF(Clef_répartition[[#This Row],[Code_Nom]]=D5438,F5438-1,(COUNTIFS(Clef_répartition[Code_Nom],Clef_répartition[[#This Row],[Code_Nom]],Clef_répartition[Année],Clef_répartition[[#This Row],[Année]])))</f>
        <v>1</v>
      </c>
      <c r="G543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Gros-de-Vaud_20_2018</v>
      </c>
      <c r="H5439" s="60">
        <v>5539</v>
      </c>
      <c r="I5439" s="60" t="s">
        <v>288</v>
      </c>
      <c r="J5439" s="60">
        <v>2018</v>
      </c>
      <c r="K5439" s="60">
        <v>4.5147641339575079E-2</v>
      </c>
    </row>
    <row r="5440" spans="1:11" x14ac:dyDescent="0.25">
      <c r="A5440" t="s">
        <v>722</v>
      </c>
      <c r="B5440" t="s">
        <v>632</v>
      </c>
      <c r="C5440" t="s">
        <v>633</v>
      </c>
      <c r="D5440" t="str">
        <f>Clef_répartition[[#This Row],[Code association]]&amp;"_"&amp;Clef_répartition[[#This Row],[Nom association]]</f>
        <v>SDIS Haute-Broye_Association de communes Service de Défense Incendie et de Secours Haute-Broye</v>
      </c>
      <c r="E5440">
        <f>COUNTIFS(D$2:D5440,Clef_répartition[[#This Row],[Code_Nom]],J$2:J5440,Clef_répartition[[#This Row],[Année]])</f>
        <v>1</v>
      </c>
      <c r="F5440">
        <f>IF(Clef_répartition[[#This Row],[Code_Nom]]=D5439,F5439-1,(COUNTIFS(Clef_répartition[Code_Nom],Clef_répartition[[#This Row],[Code_Nom]],Clef_répartition[Année],Clef_répartition[[#This Row],[Année]])))</f>
        <v>13</v>
      </c>
      <c r="G544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Haute-Broye_1_2018</v>
      </c>
      <c r="H5440" s="60">
        <v>5661</v>
      </c>
      <c r="I5440" s="60" t="s">
        <v>32</v>
      </c>
      <c r="J5440" s="60">
        <v>2018</v>
      </c>
      <c r="K5440" s="60">
        <v>2.497398543184183E-2</v>
      </c>
    </row>
    <row r="5441" spans="1:11" x14ac:dyDescent="0.25">
      <c r="A5441" t="s">
        <v>722</v>
      </c>
      <c r="B5441" t="s">
        <v>632</v>
      </c>
      <c r="C5441" t="s">
        <v>633</v>
      </c>
      <c r="D5441" t="str">
        <f>Clef_répartition[[#This Row],[Code association]]&amp;"_"&amp;Clef_répartition[[#This Row],[Nom association]]</f>
        <v>SDIS Haute-Broye_Association de communes Service de Défense Incendie et de Secours Haute-Broye</v>
      </c>
      <c r="E5441">
        <f>COUNTIFS(D$2:D5441,Clef_répartition[[#This Row],[Code_Nom]],J$2:J5441,Clef_répartition[[#This Row],[Année]])</f>
        <v>2</v>
      </c>
      <c r="F5441">
        <f>IF(Clef_répartition[[#This Row],[Code_Nom]]=D5440,F5440-1,(COUNTIFS(Clef_répartition[Code_Nom],Clef_répartition[[#This Row],[Code_Nom]],Clef_répartition[Année],Clef_répartition[[#This Row],[Année]])))</f>
        <v>12</v>
      </c>
      <c r="G544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Haute-Broye_2_2018</v>
      </c>
      <c r="H5441" s="60">
        <v>5663</v>
      </c>
      <c r="I5441" s="60" t="s">
        <v>45</v>
      </c>
      <c r="J5441" s="60">
        <v>2018</v>
      </c>
      <c r="K5441" s="60">
        <v>1.3917793964620189E-2</v>
      </c>
    </row>
    <row r="5442" spans="1:11" x14ac:dyDescent="0.25">
      <c r="A5442" s="60" t="s">
        <v>722</v>
      </c>
      <c r="B5442" t="s">
        <v>632</v>
      </c>
      <c r="C5442" t="s">
        <v>633</v>
      </c>
      <c r="D5442" t="str">
        <f>Clef_répartition[[#This Row],[Code association]]&amp;"_"&amp;Clef_répartition[[#This Row],[Nom association]]</f>
        <v>SDIS Haute-Broye_Association de communes Service de Défense Incendie et de Secours Haute-Broye</v>
      </c>
      <c r="E5442">
        <f>COUNTIFS(D$2:D5442,Clef_répartition[[#This Row],[Code_Nom]],J$2:J5442,Clef_répartition[[#This Row],[Année]])</f>
        <v>3</v>
      </c>
      <c r="F5442">
        <f>IF(Clef_répartition[[#This Row],[Code_Nom]]=D5441,F5441-1,(COUNTIFS(Clef_répartition[Code_Nom],Clef_répartition[[#This Row],[Code_Nom]],Clef_répartition[Année],Clef_répartition[[#This Row],[Année]])))</f>
        <v>11</v>
      </c>
      <c r="G544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Haute-Broye_3_2018</v>
      </c>
      <c r="H5442" s="60">
        <v>5665</v>
      </c>
      <c r="I5442" s="60" t="s">
        <v>57</v>
      </c>
      <c r="J5442" s="60">
        <v>2018</v>
      </c>
      <c r="K5442" s="60">
        <v>1.404786680541103E-2</v>
      </c>
    </row>
    <row r="5443" spans="1:11" x14ac:dyDescent="0.25">
      <c r="A5443" s="60" t="s">
        <v>722</v>
      </c>
      <c r="B5443" t="s">
        <v>632</v>
      </c>
      <c r="C5443" t="s">
        <v>633</v>
      </c>
      <c r="D5443" t="str">
        <f>Clef_répartition[[#This Row],[Code association]]&amp;"_"&amp;Clef_répartition[[#This Row],[Nom association]]</f>
        <v>SDIS Haute-Broye_Association de communes Service de Défense Incendie et de Secours Haute-Broye</v>
      </c>
      <c r="E5443">
        <f>COUNTIFS(D$2:D5443,Clef_répartition[[#This Row],[Code_Nom]],J$2:J5443,Clef_répartition[[#This Row],[Année]])</f>
        <v>4</v>
      </c>
      <c r="F5443">
        <f>IF(Clef_répartition[[#This Row],[Code_Nom]]=D5442,F5442-1,(COUNTIFS(Clef_répartition[Code_Nom],Clef_répartition[[#This Row],[Code_Nom]],Clef_répartition[Année],Clef_répartition[[#This Row],[Année]])))</f>
        <v>10</v>
      </c>
      <c r="G544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Haute-Broye_4_2018</v>
      </c>
      <c r="H5443" s="60">
        <v>5669</v>
      </c>
      <c r="I5443" s="60" t="s">
        <v>89</v>
      </c>
      <c r="J5443" s="60">
        <v>2018</v>
      </c>
      <c r="K5443" s="60">
        <v>2.0356399583766911E-2</v>
      </c>
    </row>
    <row r="5444" spans="1:11" x14ac:dyDescent="0.25">
      <c r="A5444" s="60" t="s">
        <v>722</v>
      </c>
      <c r="B5444" t="s">
        <v>632</v>
      </c>
      <c r="C5444" t="s">
        <v>633</v>
      </c>
      <c r="D5444" t="str">
        <f>Clef_répartition[[#This Row],[Code association]]&amp;"_"&amp;Clef_répartition[[#This Row],[Nom association]]</f>
        <v>SDIS Haute-Broye_Association de communes Service de Défense Incendie et de Secours Haute-Broye</v>
      </c>
      <c r="E5444">
        <f>COUNTIFS(D$2:D5444,Clef_répartition[[#This Row],[Code_Nom]],J$2:J5444,Clef_répartition[[#This Row],[Année]])</f>
        <v>5</v>
      </c>
      <c r="F5444">
        <f>IF(Clef_répartition[[#This Row],[Code_Nom]]=D5443,F5443-1,(COUNTIFS(Clef_répartition[Code_Nom],Clef_répartition[[#This Row],[Code_Nom]],Clef_répartition[Année],Clef_répartition[[#This Row],[Année]])))</f>
        <v>9</v>
      </c>
      <c r="G544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Haute-Broye_5_2018</v>
      </c>
      <c r="H5444" s="60">
        <v>5673</v>
      </c>
      <c r="I5444" s="60" t="s">
        <v>137</v>
      </c>
      <c r="J5444" s="60">
        <v>2018</v>
      </c>
      <c r="K5444" s="60">
        <v>2.3673257023933404E-2</v>
      </c>
    </row>
    <row r="5445" spans="1:11" x14ac:dyDescent="0.25">
      <c r="A5445" s="60" t="s">
        <v>722</v>
      </c>
      <c r="B5445" t="s">
        <v>632</v>
      </c>
      <c r="C5445" t="s">
        <v>633</v>
      </c>
      <c r="D5445" t="str">
        <f>Clef_répartition[[#This Row],[Code association]]&amp;"_"&amp;Clef_répartition[[#This Row],[Nom association]]</f>
        <v>SDIS Haute-Broye_Association de communes Service de Défense Incendie et de Secours Haute-Broye</v>
      </c>
      <c r="E5445">
        <f>COUNTIFS(D$2:D5445,Clef_répartition[[#This Row],[Code_Nom]],J$2:J5445,Clef_répartition[[#This Row],[Année]])</f>
        <v>6</v>
      </c>
      <c r="F5445">
        <f>IF(Clef_répartition[[#This Row],[Code_Nom]]=D5444,F5444-1,(COUNTIFS(Clef_répartition[Code_Nom],Clef_répartition[[#This Row],[Code_Nom]],Clef_répartition[Année],Clef_répartition[[#This Row],[Année]])))</f>
        <v>8</v>
      </c>
      <c r="G544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Haute-Broye_6_2018</v>
      </c>
      <c r="H5445" s="60">
        <v>5674</v>
      </c>
      <c r="I5445" s="60" t="s">
        <v>163</v>
      </c>
      <c r="J5445" s="60">
        <v>2018</v>
      </c>
      <c r="K5445" s="60">
        <v>9.4953173777315297E-3</v>
      </c>
    </row>
    <row r="5446" spans="1:11" x14ac:dyDescent="0.25">
      <c r="A5446" s="60" t="s">
        <v>722</v>
      </c>
      <c r="B5446" t="s">
        <v>632</v>
      </c>
      <c r="C5446" t="s">
        <v>633</v>
      </c>
      <c r="D5446" t="str">
        <f>Clef_répartition[[#This Row],[Code association]]&amp;"_"&amp;Clef_répartition[[#This Row],[Nom association]]</f>
        <v>SDIS Haute-Broye_Association de communes Service de Défense Incendie et de Secours Haute-Broye</v>
      </c>
      <c r="E5446">
        <f>COUNTIFS(D$2:D5446,Clef_répartition[[#This Row],[Code_Nom]],J$2:J5446,Clef_répartition[[#This Row],[Année]])</f>
        <v>7</v>
      </c>
      <c r="F5446">
        <f>IF(Clef_répartition[[#This Row],[Code_Nom]]=D5445,F5445-1,(COUNTIFS(Clef_répartition[Code_Nom],Clef_répartition[[#This Row],[Code_Nom]],Clef_répartition[Année],Clef_répartition[[#This Row],[Année]])))</f>
        <v>7</v>
      </c>
      <c r="G544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Haute-Broye_7_2018</v>
      </c>
      <c r="H5446" s="60">
        <v>5675</v>
      </c>
      <c r="I5446" s="60" t="s">
        <v>164</v>
      </c>
      <c r="J5446" s="60">
        <v>2018</v>
      </c>
      <c r="K5446" s="60">
        <v>0.27308792924037462</v>
      </c>
    </row>
    <row r="5447" spans="1:11" x14ac:dyDescent="0.25">
      <c r="A5447" s="60" t="s">
        <v>722</v>
      </c>
      <c r="B5447" t="s">
        <v>632</v>
      </c>
      <c r="C5447" t="s">
        <v>633</v>
      </c>
      <c r="D5447" t="str">
        <f>Clef_répartition[[#This Row],[Code association]]&amp;"_"&amp;Clef_répartition[[#This Row],[Nom association]]</f>
        <v>SDIS Haute-Broye_Association de communes Service de Défense Incendie et de Secours Haute-Broye</v>
      </c>
      <c r="E5447">
        <f>COUNTIFS(D$2:D5447,Clef_répartition[[#This Row],[Code_Nom]],J$2:J5447,Clef_répartition[[#This Row],[Année]])</f>
        <v>8</v>
      </c>
      <c r="F5447">
        <f>IF(Clef_répartition[[#This Row],[Code_Nom]]=D5446,F5446-1,(COUNTIFS(Clef_répartition[Code_Nom],Clef_répartition[[#This Row],[Code_Nom]],Clef_répartition[Année],Clef_répartition[[#This Row],[Année]])))</f>
        <v>6</v>
      </c>
      <c r="G544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Haute-Broye_8_2018</v>
      </c>
      <c r="H5447" s="60">
        <v>5693</v>
      </c>
      <c r="I5447" s="60" t="s">
        <v>184</v>
      </c>
      <c r="J5447" s="60">
        <v>2018</v>
      </c>
      <c r="K5447" s="60">
        <v>0.17462278876170656</v>
      </c>
    </row>
    <row r="5448" spans="1:11" x14ac:dyDescent="0.25">
      <c r="A5448" s="60" t="s">
        <v>722</v>
      </c>
      <c r="B5448" t="s">
        <v>632</v>
      </c>
      <c r="C5448" t="s">
        <v>633</v>
      </c>
      <c r="D5448" t="str">
        <f>Clef_répartition[[#This Row],[Code association]]&amp;"_"&amp;Clef_répartition[[#This Row],[Nom association]]</f>
        <v>SDIS Haute-Broye_Association de communes Service de Défense Incendie et de Secours Haute-Broye</v>
      </c>
      <c r="E5448">
        <f>COUNTIFS(D$2:D5448,Clef_répartition[[#This Row],[Code_Nom]],J$2:J5448,Clef_répartition[[#This Row],[Année]])</f>
        <v>9</v>
      </c>
      <c r="F5448">
        <f>IF(Clef_répartition[[#This Row],[Code_Nom]]=D5447,F5447-1,(COUNTIFS(Clef_répartition[Code_Nom],Clef_répartition[[#This Row],[Code_Nom]],Clef_répartition[Année],Clef_répartition[[#This Row],[Année]])))</f>
        <v>5</v>
      </c>
      <c r="G544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Haute-Broye_9_2018</v>
      </c>
      <c r="H5448" s="60">
        <v>5678</v>
      </c>
      <c r="I5448" s="60" t="s">
        <v>192</v>
      </c>
      <c r="J5448" s="60">
        <v>2018</v>
      </c>
      <c r="K5448" s="60">
        <v>0.39899843912591049</v>
      </c>
    </row>
    <row r="5449" spans="1:11" x14ac:dyDescent="0.25">
      <c r="A5449" s="60" t="s">
        <v>722</v>
      </c>
      <c r="B5449" t="s">
        <v>632</v>
      </c>
      <c r="C5449" t="s">
        <v>633</v>
      </c>
      <c r="D5449" t="str">
        <f>Clef_répartition[[#This Row],[Code association]]&amp;"_"&amp;Clef_répartition[[#This Row],[Nom association]]</f>
        <v>SDIS Haute-Broye_Association de communes Service de Défense Incendie et de Secours Haute-Broye</v>
      </c>
      <c r="E5449">
        <f>COUNTIFS(D$2:D5449,Clef_répartition[[#This Row],[Code_Nom]],J$2:J5449,Clef_répartition[[#This Row],[Année]])</f>
        <v>10</v>
      </c>
      <c r="F5449">
        <f>IF(Clef_répartition[[#This Row],[Code_Nom]]=D5448,F5448-1,(COUNTIFS(Clef_répartition[Code_Nom],Clef_répartition[[#This Row],[Code_Nom]],Clef_répartition[Année],Clef_répartition[[#This Row],[Année]])))</f>
        <v>4</v>
      </c>
      <c r="G544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Haute-Broye_10_2018</v>
      </c>
      <c r="H5449" s="60">
        <v>5680</v>
      </c>
      <c r="I5449" s="60" t="s">
        <v>197</v>
      </c>
      <c r="J5449" s="60">
        <v>2018</v>
      </c>
      <c r="K5449" s="60">
        <v>1.9445889698231009E-2</v>
      </c>
    </row>
    <row r="5450" spans="1:11" x14ac:dyDescent="0.25">
      <c r="A5450" s="60" t="s">
        <v>722</v>
      </c>
      <c r="B5450" t="s">
        <v>632</v>
      </c>
      <c r="C5450" t="s">
        <v>633</v>
      </c>
      <c r="D5450" t="str">
        <f>Clef_répartition[[#This Row],[Code association]]&amp;"_"&amp;Clef_répartition[[#This Row],[Nom association]]</f>
        <v>SDIS Haute-Broye_Association de communes Service de Défense Incendie et de Secours Haute-Broye</v>
      </c>
      <c r="E5450">
        <f>COUNTIFS(D$2:D5450,Clef_répartition[[#This Row],[Code_Nom]],J$2:J5450,Clef_répartition[[#This Row],[Année]])</f>
        <v>11</v>
      </c>
      <c r="F5450">
        <f>IF(Clef_répartition[[#This Row],[Code_Nom]]=D5449,F5449-1,(COUNTIFS(Clef_répartition[Code_Nom],Clef_répartition[[#This Row],[Code_Nom]],Clef_répartition[Année],Clef_répartition[[#This Row],[Année]])))</f>
        <v>3</v>
      </c>
      <c r="G545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Haute-Broye_11_2018</v>
      </c>
      <c r="H5450" s="60">
        <v>5684</v>
      </c>
      <c r="I5450" s="60" t="s">
        <v>237</v>
      </c>
      <c r="J5450" s="60">
        <v>2018</v>
      </c>
      <c r="K5450" s="60">
        <v>4.2273673257023931E-3</v>
      </c>
    </row>
    <row r="5451" spans="1:11" x14ac:dyDescent="0.25">
      <c r="A5451" s="60" t="s">
        <v>722</v>
      </c>
      <c r="B5451" t="s">
        <v>632</v>
      </c>
      <c r="C5451" t="s">
        <v>633</v>
      </c>
      <c r="D5451" t="str">
        <f>Clef_répartition[[#This Row],[Code association]]&amp;"_"&amp;Clef_répartition[[#This Row],[Nom association]]</f>
        <v>SDIS Haute-Broye_Association de communes Service de Défense Incendie et de Secours Haute-Broye</v>
      </c>
      <c r="E5451">
        <f>COUNTIFS(D$2:D5451,Clef_répartition[[#This Row],[Code_Nom]],J$2:J5451,Clef_répartition[[#This Row],[Année]])</f>
        <v>12</v>
      </c>
      <c r="F5451">
        <f>IF(Clef_répartition[[#This Row],[Code_Nom]]=D5450,F5450-1,(COUNTIFS(Clef_répartition[Code_Nom],Clef_répartition[[#This Row],[Code_Nom]],Clef_répartition[Année],Clef_répartition[[#This Row],[Année]])))</f>
        <v>2</v>
      </c>
      <c r="G545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Haute-Broye_12_2018</v>
      </c>
      <c r="H5451" s="60">
        <v>5688</v>
      </c>
      <c r="I5451" s="60" t="s">
        <v>260</v>
      </c>
      <c r="J5451" s="60">
        <v>2018</v>
      </c>
      <c r="K5451" s="60">
        <v>1.0340790842872007E-2</v>
      </c>
    </row>
    <row r="5452" spans="1:11" x14ac:dyDescent="0.25">
      <c r="A5452" s="60" t="s">
        <v>722</v>
      </c>
      <c r="B5452" t="s">
        <v>632</v>
      </c>
      <c r="C5452" t="s">
        <v>633</v>
      </c>
      <c r="D5452" t="str">
        <f>Clef_répartition[[#This Row],[Code association]]&amp;"_"&amp;Clef_répartition[[#This Row],[Nom association]]</f>
        <v>SDIS Haute-Broye_Association de communes Service de Défense Incendie et de Secours Haute-Broye</v>
      </c>
      <c r="E5452">
        <f>COUNTIFS(D$2:D5452,Clef_répartition[[#This Row],[Code_Nom]],J$2:J5452,Clef_répartition[[#This Row],[Année]])</f>
        <v>13</v>
      </c>
      <c r="F5452">
        <f>IF(Clef_répartition[[#This Row],[Code_Nom]]=D5451,F5451-1,(COUNTIFS(Clef_répartition[Code_Nom],Clef_répartition[[#This Row],[Code_Nom]],Clef_répartition[Année],Clef_répartition[[#This Row],[Année]])))</f>
        <v>1</v>
      </c>
      <c r="G545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Haute-Broye_13_2018</v>
      </c>
      <c r="H5452" s="60">
        <v>5690</v>
      </c>
      <c r="I5452" s="60" t="s">
        <v>281</v>
      </c>
      <c r="J5452" s="60">
        <v>2018</v>
      </c>
      <c r="K5452" s="60">
        <v>8.5848074921956296E-3</v>
      </c>
    </row>
    <row r="5453" spans="1:11" x14ac:dyDescent="0.25">
      <c r="A5453" s="60" t="s">
        <v>722</v>
      </c>
      <c r="B5453" t="s">
        <v>557</v>
      </c>
      <c r="C5453" t="s">
        <v>558</v>
      </c>
      <c r="D5453" t="str">
        <f>Clef_répartition[[#This Row],[Code association]]&amp;"_"&amp;Clef_répartition[[#This Row],[Nom association]]</f>
        <v>SDIS Haut-Talent_Association de communes Service de Défense Incendie et de Secours Haut-Talent</v>
      </c>
      <c r="E5453">
        <f>COUNTIFS(D$2:D5453,Clef_répartition[[#This Row],[Code_Nom]],J$2:J5453,Clef_répartition[[#This Row],[Année]])</f>
        <v>1</v>
      </c>
      <c r="F5453">
        <f>IF(Clef_répartition[[#This Row],[Code_Nom]]=D5452,F5452-1,(COUNTIFS(Clef_répartition[Code_Nom],Clef_répartition[[#This Row],[Code_Nom]],Clef_répartition[Année],Clef_répartition[[#This Row],[Année]])))</f>
        <v>5</v>
      </c>
      <c r="G5453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Haut-Talent_1_2018</v>
      </c>
      <c r="H5453" s="60">
        <v>5514</v>
      </c>
      <c r="I5453" s="60" t="s">
        <v>30</v>
      </c>
      <c r="J5453" s="60">
        <v>2018</v>
      </c>
      <c r="K5453" s="60">
        <v>0.14887741625645334</v>
      </c>
    </row>
    <row r="5454" spans="1:11" x14ac:dyDescent="0.25">
      <c r="A5454" s="60" t="s">
        <v>722</v>
      </c>
      <c r="B5454" t="s">
        <v>557</v>
      </c>
      <c r="C5454" t="s">
        <v>558</v>
      </c>
      <c r="D5454" t="str">
        <f>Clef_répartition[[#This Row],[Code association]]&amp;"_"&amp;Clef_répartition[[#This Row],[Nom association]]</f>
        <v>SDIS Haut-Talent_Association de communes Service de Défense Incendie et de Secours Haut-Talent</v>
      </c>
      <c r="E5454">
        <f>COUNTIFS(D$2:D5454,Clef_répartition[[#This Row],[Code_Nom]],J$2:J5454,Clef_répartition[[#This Row],[Année]])</f>
        <v>2</v>
      </c>
      <c r="F5454">
        <f>IF(Clef_répartition[[#This Row],[Code_Nom]]=D5453,F5453-1,(COUNTIFS(Clef_répartition[Code_Nom],Clef_répartition[[#This Row],[Code_Nom]],Clef_répartition[Année],Clef_répartition[[#This Row],[Année]])))</f>
        <v>4</v>
      </c>
      <c r="G5454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Haut-Talent_2_2018</v>
      </c>
      <c r="H5454" s="60">
        <v>5515</v>
      </c>
      <c r="I5454" s="60" t="s">
        <v>37</v>
      </c>
      <c r="J5454" s="60">
        <v>2018</v>
      </c>
      <c r="K5454" s="60">
        <v>9.8091007323808391E-2</v>
      </c>
    </row>
    <row r="5455" spans="1:11" x14ac:dyDescent="0.25">
      <c r="A5455" s="60" t="s">
        <v>722</v>
      </c>
      <c r="B5455" t="s">
        <v>557</v>
      </c>
      <c r="C5455" t="s">
        <v>558</v>
      </c>
      <c r="D5455" t="str">
        <f>Clef_répartition[[#This Row],[Code association]]&amp;"_"&amp;Clef_répartition[[#This Row],[Nom association]]</f>
        <v>SDIS Haut-Talent_Association de communes Service de Défense Incendie et de Secours Haut-Talent</v>
      </c>
      <c r="E5455">
        <f>COUNTIFS(D$2:D5455,Clef_répartition[[#This Row],[Code_Nom]],J$2:J5455,Clef_répartition[[#This Row],[Année]])</f>
        <v>3</v>
      </c>
      <c r="F5455">
        <f>IF(Clef_répartition[[#This Row],[Code_Nom]]=D5454,F5454-1,(COUNTIFS(Clef_répartition[Code_Nom],Clef_répartition[[#This Row],[Code_Nom]],Clef_répartition[Année],Clef_répartition[[#This Row],[Année]])))</f>
        <v>3</v>
      </c>
      <c r="G5455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Haut-Talent_3_2018</v>
      </c>
      <c r="H5455" s="60">
        <v>5516</v>
      </c>
      <c r="I5455" s="60" t="s">
        <v>88</v>
      </c>
      <c r="J5455" s="60">
        <v>2018</v>
      </c>
      <c r="K5455" s="60">
        <v>0.32885100252131111</v>
      </c>
    </row>
    <row r="5456" spans="1:11" x14ac:dyDescent="0.25">
      <c r="A5456" s="60" t="s">
        <v>722</v>
      </c>
      <c r="B5456" t="s">
        <v>557</v>
      </c>
      <c r="C5456" t="s">
        <v>558</v>
      </c>
      <c r="D5456" t="str">
        <f>Clef_répartition[[#This Row],[Code association]]&amp;"_"&amp;Clef_répartition[[#This Row],[Nom association]]</f>
        <v>SDIS Haut-Talent_Association de communes Service de Défense Incendie et de Secours Haut-Talent</v>
      </c>
      <c r="E5456">
        <f>COUNTIFS(D$2:D5456,Clef_répartition[[#This Row],[Code_Nom]],J$2:J5456,Clef_répartition[[#This Row],[Année]])</f>
        <v>4</v>
      </c>
      <c r="F5456">
        <f>IF(Clef_répartition[[#This Row],[Code_Nom]]=D5455,F5455-1,(COUNTIFS(Clef_répartition[Code_Nom],Clef_répartition[[#This Row],[Code_Nom]],Clef_répartition[Année],Clef_répartition[[#This Row],[Année]])))</f>
        <v>2</v>
      </c>
      <c r="G5456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Haut-Talent_4_2018</v>
      </c>
      <c r="H5456" s="60">
        <v>5523</v>
      </c>
      <c r="I5456" s="60" t="s">
        <v>119</v>
      </c>
      <c r="J5456" s="60">
        <v>2018</v>
      </c>
      <c r="K5456" s="60">
        <v>0.29523352143114417</v>
      </c>
    </row>
    <row r="5457" spans="1:11" x14ac:dyDescent="0.25">
      <c r="A5457" s="60" t="s">
        <v>722</v>
      </c>
      <c r="B5457" t="s">
        <v>557</v>
      </c>
      <c r="C5457" t="s">
        <v>558</v>
      </c>
      <c r="D5457" t="str">
        <f>Clef_répartition[[#This Row],[Code association]]&amp;"_"&amp;Clef_répartition[[#This Row],[Nom association]]</f>
        <v>SDIS Haut-Talent_Association de communes Service de Défense Incendie et de Secours Haut-Talent</v>
      </c>
      <c r="E5457">
        <f>COUNTIFS(D$2:D5457,Clef_répartition[[#This Row],[Code_Nom]],J$2:J5457,Clef_répartition[[#This Row],[Année]])</f>
        <v>5</v>
      </c>
      <c r="F5457">
        <f>IF(Clef_répartition[[#This Row],[Code_Nom]]=D5456,F5456-1,(COUNTIFS(Clef_répartition[Code_Nom],Clef_répartition[[#This Row],[Code_Nom]],Clef_répartition[Année],Clef_répartition[[#This Row],[Année]])))</f>
        <v>1</v>
      </c>
      <c r="G5457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Haut-Talent_5_2018</v>
      </c>
      <c r="H5457" s="60">
        <v>5527</v>
      </c>
      <c r="I5457" s="60" t="s">
        <v>191</v>
      </c>
      <c r="J5457" s="60">
        <v>2018</v>
      </c>
      <c r="K5457" s="60">
        <v>0.128947052467283</v>
      </c>
    </row>
    <row r="5458" spans="1:11" x14ac:dyDescent="0.25">
      <c r="A5458" s="60" t="s">
        <v>722</v>
      </c>
      <c r="B5458" t="s">
        <v>521</v>
      </c>
      <c r="C5458" t="s">
        <v>522</v>
      </c>
      <c r="D5458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5458">
        <f>COUNTIFS(D$2:D5458,Clef_répartition[[#This Row],[Code_Nom]],J$2:J5458,Clef_répartition[[#This Row],[Année]])</f>
        <v>1</v>
      </c>
      <c r="F5458">
        <f>IF(Clef_répartition[[#This Row],[Code_Nom]]=D5457,F5457-1,(COUNTIFS(Clef_répartition[Code_Nom],Clef_répartition[[#This Row],[Code_Nom]],Clef_répartition[Année],Clef_répartition[[#This Row],[Année]])))</f>
        <v>1</v>
      </c>
      <c r="G5458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St-Maurice_1_2018</v>
      </c>
      <c r="H5458" s="60">
        <v>5406</v>
      </c>
      <c r="I5458" s="60" t="s">
        <v>152</v>
      </c>
      <c r="J5458" s="60">
        <v>2018</v>
      </c>
      <c r="K5458" s="60">
        <v>0.25</v>
      </c>
    </row>
    <row r="5459" spans="1:11" x14ac:dyDescent="0.25">
      <c r="A5459" s="60" t="s">
        <v>722</v>
      </c>
      <c r="B5459" t="s">
        <v>646</v>
      </c>
      <c r="C5459" t="s">
        <v>647</v>
      </c>
      <c r="D5459" t="str">
        <f>Clef_répartition[[#This Row],[Code association]]&amp;"_"&amp;Clef_répartition[[#This Row],[Nom association]]</f>
        <v>SDIS Morget_Association de communes Service de Défense Incendie et de Secours Morget</v>
      </c>
      <c r="E5459">
        <f>COUNTIFS(D$2:D5459,Clef_répartition[[#This Row],[Code_Nom]],J$2:J5459,Clef_répartition[[#This Row],[Année]])</f>
        <v>1</v>
      </c>
      <c r="F5459">
        <f>IF(Clef_répartition[[#This Row],[Code_Nom]]=D5458,F5458-1,(COUNTIFS(Clef_répartition[Code_Nom],Clef_répartition[[#This Row],[Code_Nom]],Clef_répartition[Année],Clef_répartition[[#This Row],[Année]])))</f>
        <v>24</v>
      </c>
      <c r="G5459" t="str">
        <f>Clef_répartition[[#This Row],[Code_Nom]]&amp;"_"&amp;Clef_répartition[[#This Row],[Nombre]]&amp;"_"&amp;Clef_répartition[[#This Row],[Année]]</f>
        <v>SDIS Morget_Association de communes Service de Défense Incendie et de Secours Morget_1_2018</v>
      </c>
      <c r="H5459" s="60">
        <v>5621</v>
      </c>
      <c r="I5459" s="60" t="s">
        <v>1</v>
      </c>
      <c r="J5459" s="60">
        <v>2018</v>
      </c>
      <c r="K5459" s="60">
        <v>1.21E-2</v>
      </c>
    </row>
    <row r="5460" spans="1:11" x14ac:dyDescent="0.25">
      <c r="A5460" s="60" t="s">
        <v>722</v>
      </c>
      <c r="B5460" t="s">
        <v>646</v>
      </c>
      <c r="C5460" t="s">
        <v>647</v>
      </c>
      <c r="D5460" t="str">
        <f>Clef_répartition[[#This Row],[Code association]]&amp;"_"&amp;Clef_répartition[[#This Row],[Nom association]]</f>
        <v>SDIS Morget_Association de communes Service de Défense Incendie et de Secours Morget</v>
      </c>
      <c r="E5460">
        <f>COUNTIFS(D$2:D5460,Clef_répartition[[#This Row],[Code_Nom]],J$2:J5460,Clef_répartition[[#This Row],[Année]])</f>
        <v>2</v>
      </c>
      <c r="F5460">
        <f>IF(Clef_répartition[[#This Row],[Code_Nom]]=D5459,F5459-1,(COUNTIFS(Clef_répartition[Code_Nom],Clef_répartition[[#This Row],[Code_Nom]],Clef_répartition[Année],Clef_répartition[[#This Row],[Année]])))</f>
        <v>23</v>
      </c>
      <c r="G5460" t="str">
        <f>Clef_répartition[[#This Row],[Code_Nom]]&amp;"_"&amp;Clef_répartition[[#This Row],[Nombre]]&amp;"_"&amp;Clef_répartition[[#This Row],[Année]]</f>
        <v>SDIS Morget_Association de communes Service de Défense Incendie et de Secours Morget_2_2018</v>
      </c>
      <c r="H5460" s="60">
        <v>5622</v>
      </c>
      <c r="I5460" s="60" t="s">
        <v>36</v>
      </c>
      <c r="J5460" s="60">
        <v>2018</v>
      </c>
      <c r="K5460" s="60">
        <v>9.9000000000000008E-3</v>
      </c>
    </row>
    <row r="5461" spans="1:11" x14ac:dyDescent="0.25">
      <c r="A5461" s="60" t="s">
        <v>722</v>
      </c>
      <c r="B5461" t="s">
        <v>646</v>
      </c>
      <c r="C5461" t="s">
        <v>647</v>
      </c>
      <c r="D5461" t="str">
        <f>Clef_répartition[[#This Row],[Code association]]&amp;"_"&amp;Clef_répartition[[#This Row],[Nom association]]</f>
        <v>SDIS Morget_Association de communes Service de Défense Incendie et de Secours Morget</v>
      </c>
      <c r="E5461">
        <f>COUNTIFS(D$2:D5461,Clef_répartition[[#This Row],[Code_Nom]],J$2:J5461,Clef_répartition[[#This Row],[Année]])</f>
        <v>3</v>
      </c>
      <c r="F5461">
        <f>IF(Clef_répartition[[#This Row],[Code_Nom]]=D5460,F5460-1,(COUNTIFS(Clef_répartition[Code_Nom],Clef_répartition[[#This Row],[Code_Nom]],Clef_répartition[Année],Clef_répartition[[#This Row],[Année]])))</f>
        <v>22</v>
      </c>
      <c r="G5461" t="str">
        <f>Clef_répartition[[#This Row],[Code_Nom]]&amp;"_"&amp;Clef_répartition[[#This Row],[Nombre]]&amp;"_"&amp;Clef_répartition[[#This Row],[Année]]</f>
        <v>SDIS Morget_Association de communes Service de Défense Incendie et de Secours Morget_3_2018</v>
      </c>
      <c r="H5461" s="60">
        <v>5623</v>
      </c>
      <c r="I5461" s="60" t="s">
        <v>39</v>
      </c>
      <c r="J5461" s="60">
        <v>2018</v>
      </c>
      <c r="K5461" s="60">
        <v>1.26E-2</v>
      </c>
    </row>
    <row r="5462" spans="1:11" x14ac:dyDescent="0.25">
      <c r="A5462" s="60" t="s">
        <v>722</v>
      </c>
      <c r="B5462" t="s">
        <v>646</v>
      </c>
      <c r="C5462" t="s">
        <v>647</v>
      </c>
      <c r="D5462" t="str">
        <f>Clef_répartition[[#This Row],[Code association]]&amp;"_"&amp;Clef_répartition[[#This Row],[Nom association]]</f>
        <v>SDIS Morget_Association de communes Service de Défense Incendie et de Secours Morget</v>
      </c>
      <c r="E5462">
        <f>COUNTIFS(D$2:D5462,Clef_répartition[[#This Row],[Code_Nom]],J$2:J5462,Clef_répartition[[#This Row],[Année]])</f>
        <v>4</v>
      </c>
      <c r="F5462">
        <f>IF(Clef_répartition[[#This Row],[Code_Nom]]=D5461,F5461-1,(COUNTIFS(Clef_répartition[Code_Nom],Clef_répartition[[#This Row],[Code_Nom]],Clef_répartition[Année],Clef_répartition[[#This Row],[Année]])))</f>
        <v>21</v>
      </c>
      <c r="G5462" t="str">
        <f>Clef_répartition[[#This Row],[Code_Nom]]&amp;"_"&amp;Clef_répartition[[#This Row],[Nombre]]&amp;"_"&amp;Clef_répartition[[#This Row],[Année]]</f>
        <v>SDIS Morget_Association de communes Service de Défense Incendie et de Secours Morget_4_2018</v>
      </c>
      <c r="H5462" s="60">
        <v>5628</v>
      </c>
      <c r="I5462" s="60" t="s">
        <v>67</v>
      </c>
      <c r="J5462" s="60">
        <v>2018</v>
      </c>
      <c r="K5462" s="60">
        <v>6.4000000000000003E-3</v>
      </c>
    </row>
    <row r="5463" spans="1:11" x14ac:dyDescent="0.25">
      <c r="A5463" s="60" t="s">
        <v>722</v>
      </c>
      <c r="B5463" t="s">
        <v>646</v>
      </c>
      <c r="C5463" t="s">
        <v>647</v>
      </c>
      <c r="D5463" t="str">
        <f>Clef_répartition[[#This Row],[Code association]]&amp;"_"&amp;Clef_répartition[[#This Row],[Nom association]]</f>
        <v>SDIS Morget_Association de communes Service de Défense Incendie et de Secours Morget</v>
      </c>
      <c r="E5463">
        <f>COUNTIFS(D$2:D5463,Clef_répartition[[#This Row],[Code_Nom]],J$2:J5463,Clef_répartition[[#This Row],[Année]])</f>
        <v>5</v>
      </c>
      <c r="F5463">
        <f>IF(Clef_répartition[[#This Row],[Code_Nom]]=D5462,F5462-1,(COUNTIFS(Clef_répartition[Code_Nom],Clef_répartition[[#This Row],[Code_Nom]],Clef_répartition[Année],Clef_répartition[[#This Row],[Année]])))</f>
        <v>20</v>
      </c>
      <c r="G5463" t="str">
        <f>Clef_répartition[[#This Row],[Code_Nom]]&amp;"_"&amp;Clef_répartition[[#This Row],[Nombre]]&amp;"_"&amp;Clef_répartition[[#This Row],[Année]]</f>
        <v>SDIS Morget_Association de communes Service de Défense Incendie et de Secours Morget_5_2018</v>
      </c>
      <c r="H5463" s="60">
        <v>5629</v>
      </c>
      <c r="I5463" s="60" t="s">
        <v>68</v>
      </c>
      <c r="J5463" s="60">
        <v>2018</v>
      </c>
      <c r="K5463" s="60">
        <v>3.3E-3</v>
      </c>
    </row>
    <row r="5464" spans="1:11" x14ac:dyDescent="0.25">
      <c r="A5464" s="60" t="s">
        <v>722</v>
      </c>
      <c r="B5464" t="s">
        <v>646</v>
      </c>
      <c r="C5464" t="s">
        <v>647</v>
      </c>
      <c r="D5464" t="str">
        <f>Clef_répartition[[#This Row],[Code association]]&amp;"_"&amp;Clef_répartition[[#This Row],[Nom association]]</f>
        <v>SDIS Morget_Association de communes Service de Défense Incendie et de Secours Morget</v>
      </c>
      <c r="E5464">
        <f>COUNTIFS(D$2:D5464,Clef_répartition[[#This Row],[Code_Nom]],J$2:J5464,Clef_répartition[[#This Row],[Année]])</f>
        <v>6</v>
      </c>
      <c r="F5464">
        <f>IF(Clef_répartition[[#This Row],[Code_Nom]]=D5463,F5463-1,(COUNTIFS(Clef_répartition[Code_Nom],Clef_répartition[[#This Row],[Code_Nom]],Clef_répartition[Année],Clef_répartition[[#This Row],[Année]])))</f>
        <v>19</v>
      </c>
      <c r="G5464" t="str">
        <f>Clef_répartition[[#This Row],[Code_Nom]]&amp;"_"&amp;Clef_répartition[[#This Row],[Nombre]]&amp;"_"&amp;Clef_répartition[[#This Row],[Année]]</f>
        <v>SDIS Morget_Association de communes Service de Défense Incendie et de Secours Morget_6_2018</v>
      </c>
      <c r="H5464" s="60">
        <v>5631</v>
      </c>
      <c r="I5464" s="60" t="s">
        <v>92</v>
      </c>
      <c r="J5464" s="60">
        <v>2018</v>
      </c>
      <c r="K5464" s="60">
        <v>1.4500000000000001E-2</v>
      </c>
    </row>
    <row r="5465" spans="1:11" x14ac:dyDescent="0.25">
      <c r="A5465" s="60" t="s">
        <v>722</v>
      </c>
      <c r="B5465" t="s">
        <v>646</v>
      </c>
      <c r="C5465" t="s">
        <v>647</v>
      </c>
      <c r="D5465" t="str">
        <f>Clef_répartition[[#This Row],[Code association]]&amp;"_"&amp;Clef_répartition[[#This Row],[Nom association]]</f>
        <v>SDIS Morget_Association de communes Service de Défense Incendie et de Secours Morget</v>
      </c>
      <c r="E5465">
        <f>COUNTIFS(D$2:D5465,Clef_répartition[[#This Row],[Code_Nom]],J$2:J5465,Clef_répartition[[#This Row],[Année]])</f>
        <v>7</v>
      </c>
      <c r="F5465">
        <f>IF(Clef_répartition[[#This Row],[Code_Nom]]=D5464,F5464-1,(COUNTIFS(Clef_répartition[Code_Nom],Clef_répartition[[#This Row],[Code_Nom]],Clef_répartition[Année],Clef_répartition[[#This Row],[Année]])))</f>
        <v>18</v>
      </c>
      <c r="G5465" t="str">
        <f>Clef_répartition[[#This Row],[Code_Nom]]&amp;"_"&amp;Clef_répartition[[#This Row],[Nombre]]&amp;"_"&amp;Clef_répartition[[#This Row],[Année]]</f>
        <v>SDIS Morget_Association de communes Service de Défense Incendie et de Secours Morget_7_2018</v>
      </c>
      <c r="H5465" s="60">
        <v>5632</v>
      </c>
      <c r="I5465" s="60" t="s">
        <v>93</v>
      </c>
      <c r="J5465" s="60">
        <v>2018</v>
      </c>
      <c r="K5465" s="60">
        <v>2.9600000000000001E-2</v>
      </c>
    </row>
    <row r="5466" spans="1:11" x14ac:dyDescent="0.25">
      <c r="A5466" s="60" t="s">
        <v>722</v>
      </c>
      <c r="B5466" t="s">
        <v>646</v>
      </c>
      <c r="C5466" t="s">
        <v>647</v>
      </c>
      <c r="D5466" t="str">
        <f>Clef_répartition[[#This Row],[Code association]]&amp;"_"&amp;Clef_répartition[[#This Row],[Nom association]]</f>
        <v>SDIS Morget_Association de communes Service de Défense Incendie et de Secours Morget</v>
      </c>
      <c r="E5466">
        <f>COUNTIFS(D$2:D5466,Clef_répartition[[#This Row],[Code_Nom]],J$2:J5466,Clef_répartition[[#This Row],[Année]])</f>
        <v>8</v>
      </c>
      <c r="F5466">
        <f>IF(Clef_répartition[[#This Row],[Code_Nom]]=D5465,F5465-1,(COUNTIFS(Clef_répartition[Code_Nom],Clef_répartition[[#This Row],[Code_Nom]],Clef_répartition[Année],Clef_répartition[[#This Row],[Année]])))</f>
        <v>17</v>
      </c>
      <c r="G5466" t="str">
        <f>Clef_répartition[[#This Row],[Code_Nom]]&amp;"_"&amp;Clef_répartition[[#This Row],[Nombre]]&amp;"_"&amp;Clef_répartition[[#This Row],[Année]]</f>
        <v>SDIS Morget_Association de communes Service de Défense Incendie et de Secours Morget_8_2018</v>
      </c>
      <c r="H5466" s="60">
        <v>5633</v>
      </c>
      <c r="I5466" s="60" t="s">
        <v>100</v>
      </c>
      <c r="J5466" s="60">
        <v>2018</v>
      </c>
      <c r="K5466" s="60">
        <v>5.04E-2</v>
      </c>
    </row>
    <row r="5467" spans="1:11" x14ac:dyDescent="0.25">
      <c r="A5467" s="60" t="s">
        <v>722</v>
      </c>
      <c r="B5467" t="s">
        <v>646</v>
      </c>
      <c r="C5467" t="s">
        <v>647</v>
      </c>
      <c r="D5467" t="str">
        <f>Clef_répartition[[#This Row],[Code association]]&amp;"_"&amp;Clef_répartition[[#This Row],[Nom association]]</f>
        <v>SDIS Morget_Association de communes Service de Défense Incendie et de Secours Morget</v>
      </c>
      <c r="E5467">
        <f>COUNTIFS(D$2:D5467,Clef_répartition[[#This Row],[Code_Nom]],J$2:J5467,Clef_répartition[[#This Row],[Année]])</f>
        <v>9</v>
      </c>
      <c r="F5467">
        <f>IF(Clef_répartition[[#This Row],[Code_Nom]]=D5466,F5466-1,(COUNTIFS(Clef_répartition[Code_Nom],Clef_répartition[[#This Row],[Code_Nom]],Clef_répartition[Année],Clef_répartition[[#This Row],[Année]])))</f>
        <v>16</v>
      </c>
      <c r="G5467" t="str">
        <f>Clef_répartition[[#This Row],[Code_Nom]]&amp;"_"&amp;Clef_répartition[[#This Row],[Nombre]]&amp;"_"&amp;Clef_répartition[[#This Row],[Année]]</f>
        <v>SDIS Morget_Association de communes Service de Défense Incendie et de Secours Morget_9_2018</v>
      </c>
      <c r="H5467" s="60">
        <v>5634</v>
      </c>
      <c r="I5467" s="60" t="s">
        <v>101</v>
      </c>
      <c r="J5467" s="60">
        <v>2018</v>
      </c>
      <c r="K5467" s="60">
        <v>4.99E-2</v>
      </c>
    </row>
    <row r="5468" spans="1:11" x14ac:dyDescent="0.25">
      <c r="A5468" s="60" t="s">
        <v>722</v>
      </c>
      <c r="B5468" t="s">
        <v>646</v>
      </c>
      <c r="C5468" t="s">
        <v>647</v>
      </c>
      <c r="D5468" t="str">
        <f>Clef_répartition[[#This Row],[Code association]]&amp;"_"&amp;Clef_répartition[[#This Row],[Nom association]]</f>
        <v>SDIS Morget_Association de communes Service de Défense Incendie et de Secours Morget</v>
      </c>
      <c r="E5468">
        <f>COUNTIFS(D$2:D5468,Clef_répartition[[#This Row],[Code_Nom]],J$2:J5468,Clef_répartition[[#This Row],[Année]])</f>
        <v>10</v>
      </c>
      <c r="F5468">
        <f>IF(Clef_répartition[[#This Row],[Code_Nom]]=D5467,F5467-1,(COUNTIFS(Clef_répartition[Code_Nom],Clef_répartition[[#This Row],[Code_Nom]],Clef_répartition[Année],Clef_répartition[[#This Row],[Année]])))</f>
        <v>15</v>
      </c>
      <c r="G5468" t="str">
        <f>Clef_répartition[[#This Row],[Code_Nom]]&amp;"_"&amp;Clef_répartition[[#This Row],[Nombre]]&amp;"_"&amp;Clef_répartition[[#This Row],[Année]]</f>
        <v>SDIS Morget_Association de communes Service de Défense Incendie et de Secours Morget_10_2018</v>
      </c>
      <c r="H5468" s="60">
        <v>5636</v>
      </c>
      <c r="I5468" s="60" t="s">
        <v>109</v>
      </c>
      <c r="J5468" s="60">
        <v>2018</v>
      </c>
      <c r="K5468" s="60">
        <v>5.8200000000000002E-2</v>
      </c>
    </row>
    <row r="5469" spans="1:11" x14ac:dyDescent="0.25">
      <c r="A5469" s="60" t="s">
        <v>722</v>
      </c>
      <c r="B5469" t="s">
        <v>646</v>
      </c>
      <c r="C5469" t="s">
        <v>647</v>
      </c>
      <c r="D5469" t="str">
        <f>Clef_répartition[[#This Row],[Code association]]&amp;"_"&amp;Clef_répartition[[#This Row],[Nom association]]</f>
        <v>SDIS Morget_Association de communes Service de Défense Incendie et de Secours Morget</v>
      </c>
      <c r="E5469">
        <f>COUNTIFS(D$2:D5469,Clef_répartition[[#This Row],[Code_Nom]],J$2:J5469,Clef_répartition[[#This Row],[Année]])</f>
        <v>11</v>
      </c>
      <c r="F5469">
        <f>IF(Clef_répartition[[#This Row],[Code_Nom]]=D5468,F5468-1,(COUNTIFS(Clef_répartition[Code_Nom],Clef_répartition[[#This Row],[Code_Nom]],Clef_répartition[Année],Clef_répartition[[#This Row],[Année]])))</f>
        <v>14</v>
      </c>
      <c r="G5469" t="str">
        <f>Clef_répartition[[#This Row],[Code_Nom]]&amp;"_"&amp;Clef_répartition[[#This Row],[Nombre]]&amp;"_"&amp;Clef_répartition[[#This Row],[Année]]</f>
        <v>SDIS Morget_Association de communes Service de Défense Incendie et de Secours Morget_11_2018</v>
      </c>
      <c r="H5469" s="60">
        <v>5656</v>
      </c>
      <c r="I5469" s="60" t="s">
        <v>135</v>
      </c>
      <c r="J5469" s="60">
        <v>2018</v>
      </c>
      <c r="K5469" s="60">
        <v>7.5600000000000001E-2</v>
      </c>
    </row>
    <row r="5470" spans="1:11" x14ac:dyDescent="0.25">
      <c r="A5470" s="60" t="s">
        <v>722</v>
      </c>
      <c r="B5470" t="s">
        <v>646</v>
      </c>
      <c r="C5470" t="s">
        <v>647</v>
      </c>
      <c r="D5470" t="str">
        <f>Clef_répartition[[#This Row],[Code association]]&amp;"_"&amp;Clef_répartition[[#This Row],[Nom association]]</f>
        <v>SDIS Morget_Association de communes Service de Défense Incendie et de Secours Morget</v>
      </c>
      <c r="E5470">
        <f>COUNTIFS(D$2:D5470,Clef_répartition[[#This Row],[Code_Nom]],J$2:J5470,Clef_répartition[[#This Row],[Année]])</f>
        <v>12</v>
      </c>
      <c r="F5470">
        <f>IF(Clef_répartition[[#This Row],[Code_Nom]]=D5469,F5469-1,(COUNTIFS(Clef_répartition[Code_Nom],Clef_répartition[[#This Row],[Code_Nom]],Clef_répartition[Année],Clef_répartition[[#This Row],[Année]])))</f>
        <v>13</v>
      </c>
      <c r="G5470" t="str">
        <f>Clef_répartition[[#This Row],[Code_Nom]]&amp;"_"&amp;Clef_répartition[[#This Row],[Nombre]]&amp;"_"&amp;Clef_répartition[[#This Row],[Année]]</f>
        <v>SDIS Morget_Association de communes Service de Défense Incendie et de Secours Morget_12_2018</v>
      </c>
      <c r="H5470" s="60">
        <v>5638</v>
      </c>
      <c r="I5470" s="60" t="s">
        <v>161</v>
      </c>
      <c r="J5470" s="60">
        <v>2018</v>
      </c>
      <c r="K5470" s="60">
        <v>4.7699999999999999E-2</v>
      </c>
    </row>
    <row r="5471" spans="1:11" x14ac:dyDescent="0.25">
      <c r="A5471" s="60" t="s">
        <v>722</v>
      </c>
      <c r="B5471" t="s">
        <v>646</v>
      </c>
      <c r="C5471" t="s">
        <v>647</v>
      </c>
      <c r="D5471" t="str">
        <f>Clef_répartition[[#This Row],[Code association]]&amp;"_"&amp;Clef_répartition[[#This Row],[Nom association]]</f>
        <v>SDIS Morget_Association de communes Service de Défense Incendie et de Secours Morget</v>
      </c>
      <c r="E5471">
        <f>COUNTIFS(D$2:D5471,Clef_répartition[[#This Row],[Code_Nom]],J$2:J5471,Clef_répartition[[#This Row],[Année]])</f>
        <v>13</v>
      </c>
      <c r="F5471">
        <f>IF(Clef_répartition[[#This Row],[Code_Nom]]=D5470,F5470-1,(COUNTIFS(Clef_répartition[Code_Nom],Clef_répartition[[#This Row],[Code_Nom]],Clef_répartition[Année],Clef_répartition[[#This Row],[Année]])))</f>
        <v>12</v>
      </c>
      <c r="G5471" t="str">
        <f>Clef_répartition[[#This Row],[Code_Nom]]&amp;"_"&amp;Clef_répartition[[#This Row],[Nombre]]&amp;"_"&amp;Clef_répartition[[#This Row],[Année]]</f>
        <v>SDIS Morget_Association de communes Service de Défense Incendie et de Secours Morget_13_2018</v>
      </c>
      <c r="H5471" s="60">
        <v>5639</v>
      </c>
      <c r="I5471" s="60" t="s">
        <v>166</v>
      </c>
      <c r="J5471" s="60">
        <v>2018</v>
      </c>
      <c r="K5471" s="60">
        <v>1.47E-2</v>
      </c>
    </row>
    <row r="5472" spans="1:11" x14ac:dyDescent="0.25">
      <c r="A5472" s="60" t="s">
        <v>722</v>
      </c>
      <c r="B5472" t="s">
        <v>646</v>
      </c>
      <c r="C5472" t="s">
        <v>647</v>
      </c>
      <c r="D5472" t="str">
        <f>Clef_répartition[[#This Row],[Code association]]&amp;"_"&amp;Clef_répartition[[#This Row],[Nom association]]</f>
        <v>SDIS Morget_Association de communes Service de Défense Incendie et de Secours Morget</v>
      </c>
      <c r="E5472">
        <f>COUNTIFS(D$2:D5472,Clef_répartition[[#This Row],[Code_Nom]],J$2:J5472,Clef_répartition[[#This Row],[Année]])</f>
        <v>14</v>
      </c>
      <c r="F5472">
        <f>IF(Clef_répartition[[#This Row],[Code_Nom]]=D5471,F5471-1,(COUNTIFS(Clef_répartition[Code_Nom],Clef_répartition[[#This Row],[Code_Nom]],Clef_répartition[Année],Clef_répartition[[#This Row],[Année]])))</f>
        <v>11</v>
      </c>
      <c r="G5472" t="str">
        <f>Clef_répartition[[#This Row],[Code_Nom]]&amp;"_"&amp;Clef_répartition[[#This Row],[Nombre]]&amp;"_"&amp;Clef_répartition[[#This Row],[Année]]</f>
        <v>SDIS Morget_Association de communes Service de Défense Incendie et de Secours Morget_14_2018</v>
      </c>
      <c r="H5472" s="60">
        <v>5640</v>
      </c>
      <c r="I5472" s="60" t="s">
        <v>168</v>
      </c>
      <c r="J5472" s="60">
        <v>2018</v>
      </c>
      <c r="K5472" s="60">
        <v>1.23E-2</v>
      </c>
    </row>
    <row r="5473" spans="1:11" x14ac:dyDescent="0.25">
      <c r="A5473" s="60" t="s">
        <v>722</v>
      </c>
      <c r="B5473" t="s">
        <v>646</v>
      </c>
      <c r="C5473" t="s">
        <v>647</v>
      </c>
      <c r="D5473" t="str">
        <f>Clef_répartition[[#This Row],[Code association]]&amp;"_"&amp;Clef_répartition[[#This Row],[Nom association]]</f>
        <v>SDIS Morget_Association de communes Service de Défense Incendie et de Secours Morget</v>
      </c>
      <c r="E5473">
        <f>COUNTIFS(D$2:D5473,Clef_répartition[[#This Row],[Code_Nom]],J$2:J5473,Clef_répartition[[#This Row],[Année]])</f>
        <v>15</v>
      </c>
      <c r="F5473">
        <f>IF(Clef_répartition[[#This Row],[Code_Nom]]=D5472,F5472-1,(COUNTIFS(Clef_répartition[Code_Nom],Clef_répartition[[#This Row],[Code_Nom]],Clef_répartition[Année],Clef_répartition[[#This Row],[Année]])))</f>
        <v>10</v>
      </c>
      <c r="G5473" t="str">
        <f>Clef_répartition[[#This Row],[Code_Nom]]&amp;"_"&amp;Clef_répartition[[#This Row],[Nombre]]&amp;"_"&amp;Clef_répartition[[#This Row],[Année]]</f>
        <v>SDIS Morget_Association de communes Service de Défense Incendie et de Secours Morget_15_2018</v>
      </c>
      <c r="H5473" s="60">
        <v>5642</v>
      </c>
      <c r="I5473" s="60" t="s">
        <v>190</v>
      </c>
      <c r="J5473" s="60">
        <v>2018</v>
      </c>
      <c r="K5473" s="60">
        <v>0.28939999999999999</v>
      </c>
    </row>
    <row r="5474" spans="1:11" x14ac:dyDescent="0.25">
      <c r="A5474" s="60" t="s">
        <v>722</v>
      </c>
      <c r="B5474" t="s">
        <v>646</v>
      </c>
      <c r="C5474" t="s">
        <v>647</v>
      </c>
      <c r="D5474" t="str">
        <f>Clef_répartition[[#This Row],[Code association]]&amp;"_"&amp;Clef_répartition[[#This Row],[Nom association]]</f>
        <v>SDIS Morget_Association de communes Service de Défense Incendie et de Secours Morget</v>
      </c>
      <c r="E5474">
        <f>COUNTIFS(D$2:D5474,Clef_répartition[[#This Row],[Code_Nom]],J$2:J5474,Clef_répartition[[#This Row],[Année]])</f>
        <v>16</v>
      </c>
      <c r="F5474">
        <f>IF(Clef_répartition[[#This Row],[Code_Nom]]=D5473,F5473-1,(COUNTIFS(Clef_répartition[Code_Nom],Clef_répartition[[#This Row],[Code_Nom]],Clef_répartition[Année],Clef_répartition[[#This Row],[Année]])))</f>
        <v>9</v>
      </c>
      <c r="G5474" t="str">
        <f>Clef_répartition[[#This Row],[Code_Nom]]&amp;"_"&amp;Clef_répartition[[#This Row],[Nombre]]&amp;"_"&amp;Clef_répartition[[#This Row],[Année]]</f>
        <v>SDIS Morget_Association de communes Service de Défense Incendie et de Secours Morget_16_2018</v>
      </c>
      <c r="H5474" s="60">
        <v>5643</v>
      </c>
      <c r="I5474" s="60" t="s">
        <v>221</v>
      </c>
      <c r="J5474" s="60">
        <v>2018</v>
      </c>
      <c r="K5474" s="60">
        <v>9.3899999999999997E-2</v>
      </c>
    </row>
    <row r="5475" spans="1:11" x14ac:dyDescent="0.25">
      <c r="A5475" s="60" t="s">
        <v>722</v>
      </c>
      <c r="B5475" t="s">
        <v>646</v>
      </c>
      <c r="C5475" t="s">
        <v>647</v>
      </c>
      <c r="D5475" t="str">
        <f>Clef_répartition[[#This Row],[Code association]]&amp;"_"&amp;Clef_répartition[[#This Row],[Nom association]]</f>
        <v>SDIS Morget_Association de communes Service de Défense Incendie et de Secours Morget</v>
      </c>
      <c r="E5475">
        <f>COUNTIFS(D$2:D5475,Clef_répartition[[#This Row],[Code_Nom]],J$2:J5475,Clef_répartition[[#This Row],[Année]])</f>
        <v>17</v>
      </c>
      <c r="F5475">
        <f>IF(Clef_répartition[[#This Row],[Code_Nom]]=D5474,F5474-1,(COUNTIFS(Clef_répartition[Code_Nom],Clef_répartition[[#This Row],[Code_Nom]],Clef_répartition[Année],Clef_répartition[[#This Row],[Année]])))</f>
        <v>8</v>
      </c>
      <c r="G5475" t="str">
        <f>Clef_répartition[[#This Row],[Code_Nom]]&amp;"_"&amp;Clef_répartition[[#This Row],[Nombre]]&amp;"_"&amp;Clef_répartition[[#This Row],[Année]]</f>
        <v>SDIS Morget_Association de communes Service de Défense Incendie et de Secours Morget_17_2018</v>
      </c>
      <c r="H5475" s="60">
        <v>5645</v>
      </c>
      <c r="I5475" s="60" t="s">
        <v>235</v>
      </c>
      <c r="J5475" s="60">
        <v>2018</v>
      </c>
      <c r="K5475" s="60">
        <v>9.5999999999999992E-3</v>
      </c>
    </row>
    <row r="5476" spans="1:11" x14ac:dyDescent="0.25">
      <c r="A5476" s="60" t="s">
        <v>722</v>
      </c>
      <c r="B5476" t="s">
        <v>646</v>
      </c>
      <c r="C5476" t="s">
        <v>647</v>
      </c>
      <c r="D5476" t="str">
        <f>Clef_répartition[[#This Row],[Code association]]&amp;"_"&amp;Clef_répartition[[#This Row],[Nom association]]</f>
        <v>SDIS Morget_Association de communes Service de Défense Incendie et de Secours Morget</v>
      </c>
      <c r="E5476">
        <f>COUNTIFS(D$2:D5476,Clef_répartition[[#This Row],[Code_Nom]],J$2:J5476,Clef_répartition[[#This Row],[Année]])</f>
        <v>18</v>
      </c>
      <c r="F5476">
        <f>IF(Clef_répartition[[#This Row],[Code_Nom]]=D5475,F5475-1,(COUNTIFS(Clef_répartition[Code_Nom],Clef_répartition[[#This Row],[Code_Nom]],Clef_répartition[Année],Clef_répartition[[#This Row],[Année]])))</f>
        <v>7</v>
      </c>
      <c r="G5476" t="str">
        <f>Clef_répartition[[#This Row],[Code_Nom]]&amp;"_"&amp;Clef_répartition[[#This Row],[Nombre]]&amp;"_"&amp;Clef_répartition[[#This Row],[Année]]</f>
        <v>SDIS Morget_Association de communes Service de Défense Incendie et de Secours Morget_18_2018</v>
      </c>
      <c r="H5476" s="60">
        <v>5646</v>
      </c>
      <c r="I5476" s="60" t="s">
        <v>247</v>
      </c>
      <c r="J5476" s="60">
        <v>2018</v>
      </c>
      <c r="K5476" s="60">
        <v>0.10580000000000001</v>
      </c>
    </row>
    <row r="5477" spans="1:11" x14ac:dyDescent="0.25">
      <c r="A5477" s="60" t="s">
        <v>722</v>
      </c>
      <c r="B5477" t="s">
        <v>646</v>
      </c>
      <c r="C5477" t="s">
        <v>647</v>
      </c>
      <c r="D5477" t="str">
        <f>Clef_répartition[[#This Row],[Code association]]&amp;"_"&amp;Clef_répartition[[#This Row],[Nom association]]</f>
        <v>SDIS Morget_Association de communes Service de Défense Incendie et de Secours Morget</v>
      </c>
      <c r="E5477">
        <f>COUNTIFS(D$2:D5477,Clef_répartition[[#This Row],[Code_Nom]],J$2:J5477,Clef_répartition[[#This Row],[Année]])</f>
        <v>19</v>
      </c>
      <c r="F5477">
        <f>IF(Clef_répartition[[#This Row],[Code_Nom]]=D5476,F5476-1,(COUNTIFS(Clef_répartition[Code_Nom],Clef_répartition[[#This Row],[Code_Nom]],Clef_répartition[Année],Clef_répartition[[#This Row],[Année]])))</f>
        <v>6</v>
      </c>
      <c r="G5477" t="str">
        <f>Clef_répartition[[#This Row],[Code_Nom]]&amp;"_"&amp;Clef_répartition[[#This Row],[Nombre]]&amp;"_"&amp;Clef_répartition[[#This Row],[Année]]</f>
        <v>SDIS Morget_Association de communes Service de Défense Incendie et de Secours Morget_19_2018</v>
      </c>
      <c r="H5477" s="60">
        <v>5649</v>
      </c>
      <c r="I5477" s="60" t="s">
        <v>264</v>
      </c>
      <c r="J5477" s="60">
        <v>2018</v>
      </c>
      <c r="K5477" s="60">
        <v>3.7100000000000001E-2</v>
      </c>
    </row>
    <row r="5478" spans="1:11" x14ac:dyDescent="0.25">
      <c r="A5478" s="60" t="s">
        <v>722</v>
      </c>
      <c r="B5478" t="s">
        <v>646</v>
      </c>
      <c r="C5478" t="s">
        <v>647</v>
      </c>
      <c r="D5478" t="str">
        <f>Clef_répartition[[#This Row],[Code association]]&amp;"_"&amp;Clef_répartition[[#This Row],[Nom association]]</f>
        <v>SDIS Morget_Association de communes Service de Défense Incendie et de Secours Morget</v>
      </c>
      <c r="E5478">
        <f>COUNTIFS(D$2:D5478,Clef_répartition[[#This Row],[Code_Nom]],J$2:J5478,Clef_répartition[[#This Row],[Année]])</f>
        <v>20</v>
      </c>
      <c r="F5478">
        <f>IF(Clef_répartition[[#This Row],[Code_Nom]]=D5477,F5477-1,(COUNTIFS(Clef_répartition[Code_Nom],Clef_répartition[[#This Row],[Code_Nom]],Clef_répartition[Année],Clef_répartition[[#This Row],[Année]])))</f>
        <v>5</v>
      </c>
      <c r="G5478" t="str">
        <f>Clef_répartition[[#This Row],[Code_Nom]]&amp;"_"&amp;Clef_répartition[[#This Row],[Nombre]]&amp;"_"&amp;Clef_répartition[[#This Row],[Année]]</f>
        <v>SDIS Morget_Association de communes Service de Défense Incendie et de Secours Morget_20_2018</v>
      </c>
      <c r="H5478" s="60">
        <v>5650</v>
      </c>
      <c r="I5478" s="60" t="s">
        <v>276</v>
      </c>
      <c r="J5478" s="60">
        <v>2018</v>
      </c>
      <c r="K5478" s="60">
        <v>3.8999999999999998E-3</v>
      </c>
    </row>
    <row r="5479" spans="1:11" x14ac:dyDescent="0.25">
      <c r="A5479" s="60" t="s">
        <v>722</v>
      </c>
      <c r="B5479" t="s">
        <v>646</v>
      </c>
      <c r="C5479" t="s">
        <v>647</v>
      </c>
      <c r="D5479" t="str">
        <f>Clef_répartition[[#This Row],[Code association]]&amp;"_"&amp;Clef_répartition[[#This Row],[Nom association]]</f>
        <v>SDIS Morget_Association de communes Service de Défense Incendie et de Secours Morget</v>
      </c>
      <c r="E5479">
        <f>COUNTIFS(D$2:D5479,Clef_répartition[[#This Row],[Code_Nom]],J$2:J5479,Clef_répartition[[#This Row],[Année]])</f>
        <v>21</v>
      </c>
      <c r="F5479">
        <f>IF(Clef_répartition[[#This Row],[Code_Nom]]=D5478,F5478-1,(COUNTIFS(Clef_répartition[Code_Nom],Clef_répartition[[#This Row],[Code_Nom]],Clef_répartition[Année],Clef_répartition[[#This Row],[Année]])))</f>
        <v>4</v>
      </c>
      <c r="G5479" t="str">
        <f>Clef_répartition[[#This Row],[Code_Nom]]&amp;"_"&amp;Clef_répartition[[#This Row],[Nombre]]&amp;"_"&amp;Clef_répartition[[#This Row],[Année]]</f>
        <v>SDIS Morget_Association de communes Service de Défense Incendie et de Secours Morget_21_2018</v>
      </c>
      <c r="H5479" s="60">
        <v>5652</v>
      </c>
      <c r="I5479" s="60" t="s">
        <v>284</v>
      </c>
      <c r="J5479" s="60">
        <v>2018</v>
      </c>
      <c r="K5479" s="60">
        <v>1.0999999999999999E-2</v>
      </c>
    </row>
    <row r="5480" spans="1:11" x14ac:dyDescent="0.25">
      <c r="A5480" s="60" t="s">
        <v>722</v>
      </c>
      <c r="B5480" t="s">
        <v>646</v>
      </c>
      <c r="C5480" t="s">
        <v>647</v>
      </c>
      <c r="D5480" t="str">
        <f>Clef_répartition[[#This Row],[Code association]]&amp;"_"&amp;Clef_répartition[[#This Row],[Nom association]]</f>
        <v>SDIS Morget_Association de communes Service de Défense Incendie et de Secours Morget</v>
      </c>
      <c r="E5480">
        <f>COUNTIFS(D$2:D5480,Clef_répartition[[#This Row],[Code_Nom]],J$2:J5480,Clef_répartition[[#This Row],[Année]])</f>
        <v>22</v>
      </c>
      <c r="F5480">
        <f>IF(Clef_répartition[[#This Row],[Code_Nom]]=D5479,F5479-1,(COUNTIFS(Clef_répartition[Code_Nom],Clef_répartition[[#This Row],[Code_Nom]],Clef_répartition[Année],Clef_répartition[[#This Row],[Année]])))</f>
        <v>3</v>
      </c>
      <c r="G5480" t="str">
        <f>Clef_répartition[[#This Row],[Code_Nom]]&amp;"_"&amp;Clef_répartition[[#This Row],[Nombre]]&amp;"_"&amp;Clef_répartition[[#This Row],[Année]]</f>
        <v>SDIS Morget_Association de communes Service de Défense Incendie et de Secours Morget_22_2018</v>
      </c>
      <c r="H5480" s="60">
        <v>5653</v>
      </c>
      <c r="I5480" s="60" t="s">
        <v>291</v>
      </c>
      <c r="J5480" s="60">
        <v>2018</v>
      </c>
      <c r="K5480" s="60">
        <v>1.6E-2</v>
      </c>
    </row>
    <row r="5481" spans="1:11" x14ac:dyDescent="0.25">
      <c r="A5481" s="60" t="s">
        <v>722</v>
      </c>
      <c r="B5481" t="s">
        <v>646</v>
      </c>
      <c r="C5481" t="s">
        <v>647</v>
      </c>
      <c r="D5481" t="str">
        <f>Clef_répartition[[#This Row],[Code association]]&amp;"_"&amp;Clef_répartition[[#This Row],[Nom association]]</f>
        <v>SDIS Morget_Association de communes Service de Défense Incendie et de Secours Morget</v>
      </c>
      <c r="E5481">
        <f>COUNTIFS(D$2:D5481,Clef_répartition[[#This Row],[Code_Nom]],J$2:J5481,Clef_répartition[[#This Row],[Année]])</f>
        <v>23</v>
      </c>
      <c r="F5481">
        <f>IF(Clef_répartition[[#This Row],[Code_Nom]]=D5480,F5480-1,(COUNTIFS(Clef_répartition[Code_Nom],Clef_répartition[[#This Row],[Code_Nom]],Clef_répartition[Année],Clef_répartition[[#This Row],[Année]])))</f>
        <v>2</v>
      </c>
      <c r="G5481" t="str">
        <f>Clef_répartition[[#This Row],[Code_Nom]]&amp;"_"&amp;Clef_répartition[[#This Row],[Nombre]]&amp;"_"&amp;Clef_répartition[[#This Row],[Année]]</f>
        <v>SDIS Morget_Association de communes Service de Défense Incendie et de Secours Morget_23_2018</v>
      </c>
      <c r="H5481" s="60">
        <v>5654</v>
      </c>
      <c r="I5481" s="60" t="s">
        <v>295</v>
      </c>
      <c r="J5481" s="60">
        <v>2018</v>
      </c>
      <c r="K5481" s="60">
        <v>9.1999999999999998E-3</v>
      </c>
    </row>
    <row r="5482" spans="1:11" x14ac:dyDescent="0.25">
      <c r="A5482" s="60" t="s">
        <v>722</v>
      </c>
      <c r="B5482" t="s">
        <v>646</v>
      </c>
      <c r="C5482" t="s">
        <v>647</v>
      </c>
      <c r="D5482" t="str">
        <f>Clef_répartition[[#This Row],[Code association]]&amp;"_"&amp;Clef_répartition[[#This Row],[Nom association]]</f>
        <v>SDIS Morget_Association de communes Service de Défense Incendie et de Secours Morget</v>
      </c>
      <c r="E5482">
        <f>COUNTIFS(D$2:D5482,Clef_répartition[[#This Row],[Code_Nom]],J$2:J5482,Clef_répartition[[#This Row],[Année]])</f>
        <v>24</v>
      </c>
      <c r="F5482">
        <f>IF(Clef_répartition[[#This Row],[Code_Nom]]=D5481,F5481-1,(COUNTIFS(Clef_répartition[Code_Nom],Clef_répartition[[#This Row],[Code_Nom]],Clef_répartition[Année],Clef_répartition[[#This Row],[Année]])))</f>
        <v>1</v>
      </c>
      <c r="G5482" t="str">
        <f>Clef_répartition[[#This Row],[Code_Nom]]&amp;"_"&amp;Clef_répartition[[#This Row],[Nombre]]&amp;"_"&amp;Clef_répartition[[#This Row],[Année]]</f>
        <v>SDIS Morget_Association de communes Service de Défense Incendie et de Secours Morget_24_2018</v>
      </c>
      <c r="H5482" s="60">
        <v>5655</v>
      </c>
      <c r="I5482" s="60" t="s">
        <v>297</v>
      </c>
      <c r="J5482" s="60">
        <v>2018</v>
      </c>
      <c r="K5482" s="60">
        <v>2.69E-2</v>
      </c>
    </row>
    <row r="5483" spans="1:11" x14ac:dyDescent="0.25">
      <c r="A5483" s="60" t="s">
        <v>722</v>
      </c>
      <c r="B5483" t="s">
        <v>531</v>
      </c>
      <c r="C5483" t="s">
        <v>532</v>
      </c>
      <c r="D548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3">
        <f>COUNTIFS(D$2:D5483,Clef_répartition[[#This Row],[Code_Nom]],J$2:J5483,Clef_répartition[[#This Row],[Année]])</f>
        <v>1</v>
      </c>
      <c r="F5483">
        <f>IF(Clef_répartition[[#This Row],[Code_Nom]]=D5482,F5482-1,(COUNTIFS(Clef_répartition[Code_Nom],Clef_répartition[[#This Row],[Code_Nom]],Clef_répartition[Année],Clef_répartition[[#This Row],[Année]])))</f>
        <v>41</v>
      </c>
      <c r="G548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vaudois_1_2018</v>
      </c>
      <c r="H5483" s="60">
        <v>5902</v>
      </c>
      <c r="I5483" s="60" t="s">
        <v>18</v>
      </c>
      <c r="J5483" s="60">
        <v>2018</v>
      </c>
      <c r="K5483" s="60">
        <v>6.2074454508957155E-3</v>
      </c>
    </row>
    <row r="5484" spans="1:11" x14ac:dyDescent="0.25">
      <c r="A5484" s="60" t="s">
        <v>722</v>
      </c>
      <c r="B5484" t="s">
        <v>531</v>
      </c>
      <c r="C5484" t="s">
        <v>532</v>
      </c>
      <c r="D548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4">
        <f>COUNTIFS(D$2:D5484,Clef_répartition[[#This Row],[Code_Nom]],J$2:J5484,Clef_répartition[[#This Row],[Année]])</f>
        <v>2</v>
      </c>
      <c r="F5484">
        <f>IF(Clef_répartition[[#This Row],[Code_Nom]]=D5483,F5483-1,(COUNTIFS(Clef_répartition[Code_Nom],Clef_répartition[[#This Row],[Code_Nom]],Clef_répartition[Année],Clef_répartition[[#This Row],[Année]])))</f>
        <v>40</v>
      </c>
      <c r="G548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vaudois_2_2018</v>
      </c>
      <c r="H5484" s="60">
        <v>5903</v>
      </c>
      <c r="I5484" s="60" t="s">
        <v>24</v>
      </c>
      <c r="J5484" s="60">
        <v>2018</v>
      </c>
      <c r="K5484" s="60">
        <v>3.9885881449961379E-3</v>
      </c>
    </row>
    <row r="5485" spans="1:11" x14ac:dyDescent="0.25">
      <c r="A5485" s="60" t="s">
        <v>722</v>
      </c>
      <c r="B5485" t="s">
        <v>531</v>
      </c>
      <c r="C5485" t="s">
        <v>532</v>
      </c>
      <c r="D548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5">
        <f>COUNTIFS(D$2:D5485,Clef_répartition[[#This Row],[Code_Nom]],J$2:J5485,Clef_répartition[[#This Row],[Année]])</f>
        <v>3</v>
      </c>
      <c r="F5485">
        <f>IF(Clef_répartition[[#This Row],[Code_Nom]]=D5484,F5484-1,(COUNTIFS(Clef_répartition[Code_Nom],Clef_répartition[[#This Row],[Code_Nom]],Clef_répartition[Année],Clef_répartition[[#This Row],[Année]])))</f>
        <v>39</v>
      </c>
      <c r="G548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vaudois_3_2018</v>
      </c>
      <c r="H5485" s="60">
        <v>5551</v>
      </c>
      <c r="I5485" s="60" t="s">
        <v>28</v>
      </c>
      <c r="J5485" s="60">
        <v>2018</v>
      </c>
      <c r="K5485" s="60">
        <v>8.8074310168792923E-3</v>
      </c>
    </row>
    <row r="5486" spans="1:11" x14ac:dyDescent="0.25">
      <c r="A5486" s="60" t="s">
        <v>722</v>
      </c>
      <c r="B5486" t="s">
        <v>531</v>
      </c>
      <c r="C5486" t="s">
        <v>532</v>
      </c>
      <c r="D548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6">
        <f>COUNTIFS(D$2:D5486,Clef_répartition[[#This Row],[Code_Nom]],J$2:J5486,Clef_répartition[[#This Row],[Année]])</f>
        <v>4</v>
      </c>
      <c r="F5486">
        <f>IF(Clef_répartition[[#This Row],[Code_Nom]]=D5485,F5485-1,(COUNTIFS(Clef_répartition[Code_Nom],Clef_répartition[[#This Row],[Code_Nom]],Clef_répartition[Année],Clef_répartition[[#This Row],[Année]])))</f>
        <v>38</v>
      </c>
      <c r="G548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vaudois_4_2018</v>
      </c>
      <c r="H5486" s="60">
        <v>5904</v>
      </c>
      <c r="I5486" s="60" t="s">
        <v>46</v>
      </c>
      <c r="J5486" s="60">
        <v>2018</v>
      </c>
      <c r="K5486" s="60">
        <v>9.3056016716031153E-3</v>
      </c>
    </row>
    <row r="5487" spans="1:11" x14ac:dyDescent="0.25">
      <c r="A5487" s="60" t="s">
        <v>722</v>
      </c>
      <c r="B5487" t="s">
        <v>531</v>
      </c>
      <c r="C5487" t="s">
        <v>532</v>
      </c>
      <c r="D548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7">
        <f>COUNTIFS(D$2:D5487,Clef_répartition[[#This Row],[Code_Nom]],J$2:J5487,Clef_répartition[[#This Row],[Année]])</f>
        <v>5</v>
      </c>
      <c r="F5487">
        <f>IF(Clef_répartition[[#This Row],[Code_Nom]]=D5486,F5486-1,(COUNTIFS(Clef_répartition[Code_Nom],Clef_répartition[[#This Row],[Code_Nom]],Clef_répartition[Année],Clef_répartition[[#This Row],[Année]])))</f>
        <v>37</v>
      </c>
      <c r="G548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vaudois_5_2018</v>
      </c>
      <c r="H5487" s="60">
        <v>5553</v>
      </c>
      <c r="I5487" s="60" t="s">
        <v>47</v>
      </c>
      <c r="J5487" s="60">
        <v>2018</v>
      </c>
      <c r="K5487" s="60">
        <v>1.7247104324495274E-2</v>
      </c>
    </row>
    <row r="5488" spans="1:11" x14ac:dyDescent="0.25">
      <c r="A5488" s="60" t="s">
        <v>722</v>
      </c>
      <c r="B5488" t="s">
        <v>531</v>
      </c>
      <c r="C5488" t="s">
        <v>532</v>
      </c>
      <c r="D548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8">
        <f>COUNTIFS(D$2:D5488,Clef_répartition[[#This Row],[Code_Nom]],J$2:J5488,Clef_répartition[[#This Row],[Année]])</f>
        <v>6</v>
      </c>
      <c r="F5488">
        <f>IF(Clef_répartition[[#This Row],[Code_Nom]]=D5487,F5487-1,(COUNTIFS(Clef_répartition[Code_Nom],Clef_répartition[[#This Row],[Code_Nom]],Clef_répartition[Année],Clef_répartition[[#This Row],[Année]])))</f>
        <v>36</v>
      </c>
      <c r="G548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vaudois_6_2018</v>
      </c>
      <c r="H5488" s="60">
        <v>5905</v>
      </c>
      <c r="I5488" s="60" t="s">
        <v>49</v>
      </c>
      <c r="J5488" s="60">
        <v>2018</v>
      </c>
      <c r="K5488" s="60">
        <v>1.1183330701305739E-2</v>
      </c>
    </row>
    <row r="5489" spans="1:11" x14ac:dyDescent="0.25">
      <c r="A5489" s="60" t="s">
        <v>722</v>
      </c>
      <c r="B5489" t="s">
        <v>531</v>
      </c>
      <c r="C5489" t="s">
        <v>532</v>
      </c>
      <c r="D548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89">
        <f>COUNTIFS(D$2:D5489,Clef_répartition[[#This Row],[Code_Nom]],J$2:J5489,Clef_répartition[[#This Row],[Année]])</f>
        <v>7</v>
      </c>
      <c r="F5489">
        <f>IF(Clef_répartition[[#This Row],[Code_Nom]]=D5488,F5488-1,(COUNTIFS(Clef_répartition[Code_Nom],Clef_répartition[[#This Row],[Code_Nom]],Clef_répartition[Année],Clef_répartition[[#This Row],[Année]])))</f>
        <v>35</v>
      </c>
      <c r="G548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vaudois_7_2018</v>
      </c>
      <c r="H5489" s="60">
        <v>5907</v>
      </c>
      <c r="I5489" s="60" t="s">
        <v>54</v>
      </c>
      <c r="J5489" s="60">
        <v>2018</v>
      </c>
      <c r="K5489" s="60">
        <v>5.138413781759419E-3</v>
      </c>
    </row>
    <row r="5490" spans="1:11" x14ac:dyDescent="0.25">
      <c r="A5490" s="60" t="s">
        <v>722</v>
      </c>
      <c r="B5490" t="s">
        <v>531</v>
      </c>
      <c r="C5490" t="s">
        <v>532</v>
      </c>
      <c r="D549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0">
        <f>COUNTIFS(D$2:D5490,Clef_répartition[[#This Row],[Code_Nom]],J$2:J5490,Clef_répartition[[#This Row],[Année]])</f>
        <v>8</v>
      </c>
      <c r="F5490">
        <f>IF(Clef_répartition[[#This Row],[Code_Nom]]=D5489,F5489-1,(COUNTIFS(Clef_répartition[Code_Nom],Clef_répartition[[#This Row],[Code_Nom]],Clef_répartition[Année],Clef_répartition[[#This Row],[Année]])))</f>
        <v>34</v>
      </c>
      <c r="G549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vaudois_8_2018</v>
      </c>
      <c r="H5490" s="60">
        <v>5749</v>
      </c>
      <c r="I5490" s="60" t="s">
        <v>58</v>
      </c>
      <c r="J5490" s="60">
        <v>2018</v>
      </c>
      <c r="K5490" s="60">
        <v>0</v>
      </c>
    </row>
    <row r="5491" spans="1:11" x14ac:dyDescent="0.25">
      <c r="A5491" s="60" t="s">
        <v>722</v>
      </c>
      <c r="B5491" t="s">
        <v>531</v>
      </c>
      <c r="C5491" t="s">
        <v>532</v>
      </c>
      <c r="D549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1">
        <f>COUNTIFS(D$2:D5491,Clef_répartition[[#This Row],[Code_Nom]],J$2:J5491,Clef_répartition[[#This Row],[Année]])</f>
        <v>9</v>
      </c>
      <c r="F5491">
        <f>IF(Clef_répartition[[#This Row],[Code_Nom]]=D5490,F5490-1,(COUNTIFS(Clef_répartition[Code_Nom],Clef_répartition[[#This Row],[Code_Nom]],Clef_répartition[Année],Clef_répartition[[#This Row],[Année]])))</f>
        <v>33</v>
      </c>
      <c r="G549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vaudois_9_2018</v>
      </c>
      <c r="H5491" s="60">
        <v>5908</v>
      </c>
      <c r="I5491" s="60" t="s">
        <v>59</v>
      </c>
      <c r="J5491" s="60">
        <v>2018</v>
      </c>
      <c r="K5491" s="60">
        <v>2.3846295344967712E-3</v>
      </c>
    </row>
    <row r="5492" spans="1:11" x14ac:dyDescent="0.25">
      <c r="A5492" s="60" t="s">
        <v>722</v>
      </c>
      <c r="B5492" t="s">
        <v>531</v>
      </c>
      <c r="C5492" t="s">
        <v>532</v>
      </c>
      <c r="D549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2">
        <f>COUNTIFS(D$2:D5492,Clef_répartition[[#This Row],[Code_Nom]],J$2:J5492,Clef_répartition[[#This Row],[Année]])</f>
        <v>10</v>
      </c>
      <c r="F5492">
        <f>IF(Clef_répartition[[#This Row],[Code_Nom]]=D5491,F5491-1,(COUNTIFS(Clef_répartition[Code_Nom],Clef_répartition[[#This Row],[Code_Nom]],Clef_répartition[Année],Clef_répartition[[#This Row],[Année]])))</f>
        <v>32</v>
      </c>
      <c r="G549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vaudois_10_2018</v>
      </c>
      <c r="H5492" s="60">
        <v>5909</v>
      </c>
      <c r="I5492" s="60" t="s">
        <v>60</v>
      </c>
      <c r="J5492" s="60">
        <v>2018</v>
      </c>
      <c r="K5492" s="60">
        <v>1.1630193121190161E-2</v>
      </c>
    </row>
    <row r="5493" spans="1:11" x14ac:dyDescent="0.25">
      <c r="A5493" s="60" t="s">
        <v>722</v>
      </c>
      <c r="B5493" t="s">
        <v>531</v>
      </c>
      <c r="C5493" t="s">
        <v>532</v>
      </c>
      <c r="D549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3">
        <f>COUNTIFS(D$2:D5493,Clef_répartition[[#This Row],[Code_Nom]],J$2:J5493,Clef_répartition[[#This Row],[Année]])</f>
        <v>11</v>
      </c>
      <c r="F5493">
        <f>IF(Clef_répartition[[#This Row],[Code_Nom]]=D5492,F5492-1,(COUNTIFS(Clef_répartition[Code_Nom],Clef_répartition[[#This Row],[Code_Nom]],Clef_répartition[Année],Clef_répartition[[#This Row],[Année]])))</f>
        <v>31</v>
      </c>
      <c r="G549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vaudois_11_2018</v>
      </c>
      <c r="H5493" s="60">
        <v>5554</v>
      </c>
      <c r="I5493" s="60" t="s">
        <v>71</v>
      </c>
      <c r="J5493" s="60">
        <v>2018</v>
      </c>
      <c r="K5493" s="60">
        <v>1.6307219750672196E-2</v>
      </c>
    </row>
    <row r="5494" spans="1:11" x14ac:dyDescent="0.25">
      <c r="A5494" s="60" t="s">
        <v>722</v>
      </c>
      <c r="B5494" t="s">
        <v>531</v>
      </c>
      <c r="C5494" t="s">
        <v>532</v>
      </c>
      <c r="D549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4">
        <f>COUNTIFS(D$2:D5494,Clef_répartition[[#This Row],[Code_Nom]],J$2:J5494,Clef_répartition[[#This Row],[Année]])</f>
        <v>12</v>
      </c>
      <c r="F5494">
        <f>IF(Clef_répartition[[#This Row],[Code_Nom]]=D5493,F5493-1,(COUNTIFS(Clef_répartition[Code_Nom],Clef_répartition[[#This Row],[Code_Nom]],Clef_répartition[Année],Clef_répartition[[#This Row],[Année]])))</f>
        <v>30</v>
      </c>
      <c r="G549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vaudois_12_2018</v>
      </c>
      <c r="H5494" s="60">
        <v>5555</v>
      </c>
      <c r="I5494" s="60" t="s">
        <v>75</v>
      </c>
      <c r="J5494" s="60">
        <v>2018</v>
      </c>
      <c r="K5494" s="60">
        <v>6.4887319760785949E-3</v>
      </c>
    </row>
    <row r="5495" spans="1:11" x14ac:dyDescent="0.25">
      <c r="A5495" s="60" t="s">
        <v>722</v>
      </c>
      <c r="B5495" t="s">
        <v>531</v>
      </c>
      <c r="C5495" t="s">
        <v>532</v>
      </c>
      <c r="D549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5">
        <f>COUNTIFS(D$2:D5495,Clef_répartition[[#This Row],[Code_Nom]],J$2:J5495,Clef_répartition[[#This Row],[Année]])</f>
        <v>13</v>
      </c>
      <c r="F5495">
        <f>IF(Clef_répartition[[#This Row],[Code_Nom]]=D5494,F5494-1,(COUNTIFS(Clef_répartition[Code_Nom],Clef_répartition[[#This Row],[Code_Nom]],Clef_répartition[Année],Clef_répartition[[#This Row],[Année]])))</f>
        <v>29</v>
      </c>
      <c r="G549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vaudois_13_2018</v>
      </c>
      <c r="H5495" s="60">
        <v>5910</v>
      </c>
      <c r="I5495" s="60" t="s">
        <v>83</v>
      </c>
      <c r="J5495" s="60">
        <v>2018</v>
      </c>
      <c r="K5495" s="60">
        <v>6.5227907817810423E-3</v>
      </c>
    </row>
    <row r="5496" spans="1:11" x14ac:dyDescent="0.25">
      <c r="A5496" s="60" t="s">
        <v>722</v>
      </c>
      <c r="B5496" t="s">
        <v>531</v>
      </c>
      <c r="C5496" t="s">
        <v>532</v>
      </c>
      <c r="D549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6">
        <f>COUNTIFS(D$2:D5496,Clef_répartition[[#This Row],[Code_Nom]],J$2:J5496,Clef_répartition[[#This Row],[Année]])</f>
        <v>14</v>
      </c>
      <c r="F5496">
        <f>IF(Clef_répartition[[#This Row],[Code_Nom]]=D5495,F5495-1,(COUNTIFS(Clef_répartition[Code_Nom],Clef_répartition[[#This Row],[Code_Nom]],Clef_répartition[Année],Clef_répartition[[#This Row],[Année]])))</f>
        <v>28</v>
      </c>
      <c r="G549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vaudois_14_2018</v>
      </c>
      <c r="H5496" s="60">
        <v>5911</v>
      </c>
      <c r="I5496" s="60" t="s">
        <v>86</v>
      </c>
      <c r="J5496" s="60">
        <v>2018</v>
      </c>
      <c r="K5496" s="60">
        <v>4.0563758196698442E-3</v>
      </c>
    </row>
    <row r="5497" spans="1:11" x14ac:dyDescent="0.25">
      <c r="A5497" s="60" t="s">
        <v>722</v>
      </c>
      <c r="B5497" t="s">
        <v>531</v>
      </c>
      <c r="C5497" t="s">
        <v>532</v>
      </c>
      <c r="D549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7">
        <f>COUNTIFS(D$2:D5497,Clef_répartition[[#This Row],[Code_Nom]],J$2:J5497,Clef_répartition[[#This Row],[Année]])</f>
        <v>15</v>
      </c>
      <c r="F5497">
        <f>IF(Clef_répartition[[#This Row],[Code_Nom]]=D5496,F5496-1,(COUNTIFS(Clef_répartition[Code_Nom],Clef_répartition[[#This Row],[Code_Nom]],Clef_répartition[Année],Clef_répartition[[#This Row],[Année]])))</f>
        <v>27</v>
      </c>
      <c r="G549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vaudois_15_2018</v>
      </c>
      <c r="H5497" s="60">
        <v>5912</v>
      </c>
      <c r="I5497" s="60" t="s">
        <v>91</v>
      </c>
      <c r="J5497" s="60">
        <v>2018</v>
      </c>
      <c r="K5497" s="60">
        <v>2.3078382478737927E-3</v>
      </c>
    </row>
    <row r="5498" spans="1:11" x14ac:dyDescent="0.25">
      <c r="A5498" s="60" t="s">
        <v>722</v>
      </c>
      <c r="B5498" t="s">
        <v>531</v>
      </c>
      <c r="C5498" t="s">
        <v>532</v>
      </c>
      <c r="D549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8">
        <f>COUNTIFS(D$2:D5498,Clef_répartition[[#This Row],[Code_Nom]],J$2:J5498,Clef_répartition[[#This Row],[Année]])</f>
        <v>16</v>
      </c>
      <c r="F5498">
        <f>IF(Clef_répartition[[#This Row],[Code_Nom]]=D5497,F5497-1,(COUNTIFS(Clef_répartition[Code_Nom],Clef_répartition[[#This Row],[Code_Nom]],Clef_répartition[Année],Clef_répartition[[#This Row],[Année]])))</f>
        <v>26</v>
      </c>
      <c r="G549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vaudois_16_2018</v>
      </c>
      <c r="H5498" s="60">
        <v>5913</v>
      </c>
      <c r="I5498" s="60" t="s">
        <v>96</v>
      </c>
      <c r="J5498" s="60">
        <v>2018</v>
      </c>
      <c r="K5498" s="60">
        <v>1.3270058925228196E-2</v>
      </c>
    </row>
    <row r="5499" spans="1:11" x14ac:dyDescent="0.25">
      <c r="A5499" s="60" t="s">
        <v>722</v>
      </c>
      <c r="B5499" t="s">
        <v>531</v>
      </c>
      <c r="C5499" t="s">
        <v>532</v>
      </c>
      <c r="D549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499">
        <f>COUNTIFS(D$2:D5499,Clef_répartition[[#This Row],[Code_Nom]],J$2:J5499,Clef_répartition[[#This Row],[Année]])</f>
        <v>17</v>
      </c>
      <c r="F5499">
        <f>IF(Clef_répartition[[#This Row],[Code_Nom]]=D5498,F5498-1,(COUNTIFS(Clef_répartition[Code_Nom],Clef_répartition[[#This Row],[Code_Nom]],Clef_répartition[Année],Clef_répartition[[#This Row],[Année]])))</f>
        <v>25</v>
      </c>
      <c r="G549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vaudois_17_2018</v>
      </c>
      <c r="H5499" s="60">
        <v>5914</v>
      </c>
      <c r="I5499" s="60" t="s">
        <v>105</v>
      </c>
      <c r="J5499" s="60">
        <v>2018</v>
      </c>
      <c r="K5499" s="60">
        <v>5.9721651585640835E-3</v>
      </c>
    </row>
    <row r="5500" spans="1:11" x14ac:dyDescent="0.25">
      <c r="A5500" s="60" t="s">
        <v>722</v>
      </c>
      <c r="B5500" t="s">
        <v>531</v>
      </c>
      <c r="C5500" t="s">
        <v>532</v>
      </c>
      <c r="D550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0">
        <f>COUNTIFS(D$2:D5500,Clef_répartition[[#This Row],[Code_Nom]],J$2:J5500,Clef_répartition[[#This Row],[Année]])</f>
        <v>18</v>
      </c>
      <c r="F5500">
        <f>IF(Clef_répartition[[#This Row],[Code_Nom]]=D5499,F5499-1,(COUNTIFS(Clef_répartition[Code_Nom],Clef_répartition[[#This Row],[Code_Nom]],Clef_répartition[Année],Clef_répartition[[#This Row],[Année]])))</f>
        <v>24</v>
      </c>
      <c r="G550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vaudois_18_2018</v>
      </c>
      <c r="H5500" s="60">
        <v>5556</v>
      </c>
      <c r="I5500" s="60" t="s">
        <v>115</v>
      </c>
      <c r="J5500" s="60">
        <v>2018</v>
      </c>
      <c r="K5500" s="60">
        <v>7.1881960930121171E-3</v>
      </c>
    </row>
    <row r="5501" spans="1:11" x14ac:dyDescent="0.25">
      <c r="A5501" s="60" t="s">
        <v>722</v>
      </c>
      <c r="B5501" t="s">
        <v>531</v>
      </c>
      <c r="C5501" t="s">
        <v>532</v>
      </c>
      <c r="D550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1">
        <f>COUNTIFS(D$2:D5501,Clef_répartition[[#This Row],[Code_Nom]],J$2:J5501,Clef_répartition[[#This Row],[Année]])</f>
        <v>19</v>
      </c>
      <c r="F5501">
        <f>IF(Clef_répartition[[#This Row],[Code_Nom]]=D5500,F5500-1,(COUNTIFS(Clef_répartition[Code_Nom],Clef_répartition[[#This Row],[Code_Nom]],Clef_répartition[Année],Clef_répartition[[#This Row],[Année]])))</f>
        <v>23</v>
      </c>
      <c r="G550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vaudois_19_2018</v>
      </c>
      <c r="H5501" s="60">
        <v>5557</v>
      </c>
      <c r="I5501" s="60" t="s">
        <v>116</v>
      </c>
      <c r="J5501" s="60">
        <v>2018</v>
      </c>
      <c r="K5501" s="60">
        <v>3.4545941273971636E-3</v>
      </c>
    </row>
    <row r="5502" spans="1:11" x14ac:dyDescent="0.25">
      <c r="A5502" s="60" t="s">
        <v>722</v>
      </c>
      <c r="B5502" t="s">
        <v>531</v>
      </c>
      <c r="C5502" t="s">
        <v>532</v>
      </c>
      <c r="D550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2">
        <f>COUNTIFS(D$2:D5502,Clef_répartition[[#This Row],[Code_Nom]],J$2:J5502,Clef_répartition[[#This Row],[Année]])</f>
        <v>20</v>
      </c>
      <c r="F5502">
        <f>IF(Clef_répartition[[#This Row],[Code_Nom]]=D5501,F5501-1,(COUNTIFS(Clef_répartition[Code_Nom],Clef_répartition[[#This Row],[Code_Nom]],Clef_répartition[Année],Clef_répartition[[#This Row],[Année]])))</f>
        <v>22</v>
      </c>
      <c r="G550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vaudois_20_2018</v>
      </c>
      <c r="H5502" s="60">
        <v>5559</v>
      </c>
      <c r="I5502" s="60" t="s">
        <v>121</v>
      </c>
      <c r="J5502" s="60">
        <v>2018</v>
      </c>
      <c r="K5502" s="60">
        <v>7.0184397908376276E-3</v>
      </c>
    </row>
    <row r="5503" spans="1:11" x14ac:dyDescent="0.25">
      <c r="A5503" s="60" t="s">
        <v>722</v>
      </c>
      <c r="B5503" t="s">
        <v>531</v>
      </c>
      <c r="C5503" t="s">
        <v>532</v>
      </c>
      <c r="D550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3">
        <f>COUNTIFS(D$2:D5503,Clef_répartition[[#This Row],[Code_Nom]],J$2:J5503,Clef_répartition[[#This Row],[Année]])</f>
        <v>21</v>
      </c>
      <c r="F5503">
        <f>IF(Clef_répartition[[#This Row],[Code_Nom]]=D5502,F5502-1,(COUNTIFS(Clef_répartition[Code_Nom],Clef_répartition[[#This Row],[Code_Nom]],Clef_répartition[Année],Clef_répartition[[#This Row],[Année]])))</f>
        <v>21</v>
      </c>
      <c r="G550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vaudois_21_2018</v>
      </c>
      <c r="H5503" s="60">
        <v>5561</v>
      </c>
      <c r="I5503" s="60" t="s">
        <v>132</v>
      </c>
      <c r="J5503" s="60">
        <v>2018</v>
      </c>
      <c r="K5503" s="60">
        <v>5.5605012293298839E-2</v>
      </c>
    </row>
    <row r="5504" spans="1:11" x14ac:dyDescent="0.25">
      <c r="A5504" s="60" t="s">
        <v>722</v>
      </c>
      <c r="B5504" t="s">
        <v>531</v>
      </c>
      <c r="C5504" t="s">
        <v>532</v>
      </c>
      <c r="D550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4">
        <f>COUNTIFS(D$2:D5504,Clef_répartition[[#This Row],[Code_Nom]],J$2:J5504,Clef_répartition[[#This Row],[Année]])</f>
        <v>22</v>
      </c>
      <c r="F5504">
        <f>IF(Clef_répartition[[#This Row],[Code_Nom]]=D5503,F5503-1,(COUNTIFS(Clef_répartition[Code_Nom],Clef_répartition[[#This Row],[Code_Nom]],Clef_répartition[Année],Clef_répartition[[#This Row],[Année]])))</f>
        <v>20</v>
      </c>
      <c r="G550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vaudois_22_2018</v>
      </c>
      <c r="H5504" s="60">
        <v>5919</v>
      </c>
      <c r="I5504" s="60" t="s">
        <v>172</v>
      </c>
      <c r="J5504" s="60">
        <v>2018</v>
      </c>
      <c r="K5504" s="60">
        <v>1.040027649849878E-2</v>
      </c>
    </row>
    <row r="5505" spans="1:11" x14ac:dyDescent="0.25">
      <c r="A5505" s="60" t="s">
        <v>722</v>
      </c>
      <c r="B5505" t="s">
        <v>531</v>
      </c>
      <c r="C5505" t="s">
        <v>532</v>
      </c>
      <c r="D550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5">
        <f>COUNTIFS(D$2:D5505,Clef_répartition[[#This Row],[Code_Nom]],J$2:J5505,Clef_répartition[[#This Row],[Année]])</f>
        <v>23</v>
      </c>
      <c r="F5505">
        <f>IF(Clef_répartition[[#This Row],[Code_Nom]]=D5504,F5504-1,(COUNTIFS(Clef_répartition[Code_Nom],Clef_répartition[[#This Row],[Code_Nom]],Clef_répartition[Année],Clef_répartition[[#This Row],[Année]])))</f>
        <v>19</v>
      </c>
      <c r="G550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vaudois_23_2018</v>
      </c>
      <c r="H5505" s="60">
        <v>5921</v>
      </c>
      <c r="I5505" s="60" t="s">
        <v>180</v>
      </c>
      <c r="J5505" s="60">
        <v>2018</v>
      </c>
      <c r="K5505" s="60">
        <v>3.8244701738583031E-3</v>
      </c>
    </row>
    <row r="5506" spans="1:11" x14ac:dyDescent="0.25">
      <c r="A5506" s="60" t="s">
        <v>722</v>
      </c>
      <c r="B5506" t="s">
        <v>531</v>
      </c>
      <c r="C5506" t="s">
        <v>532</v>
      </c>
      <c r="D550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6">
        <f>COUNTIFS(D$2:D5506,Clef_répartition[[#This Row],[Code_Nom]],J$2:J5506,Clef_répartition[[#This Row],[Année]])</f>
        <v>24</v>
      </c>
      <c r="F5506">
        <f>IF(Clef_répartition[[#This Row],[Code_Nom]]=D5505,F5505-1,(COUNTIFS(Clef_répartition[Code_Nom],Clef_répartition[[#This Row],[Code_Nom]],Clef_répartition[Année],Clef_répartition[[#This Row],[Année]])))</f>
        <v>18</v>
      </c>
      <c r="G550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vaudois_24_2018</v>
      </c>
      <c r="H5506" s="60">
        <v>5922</v>
      </c>
      <c r="I5506" s="60" t="s">
        <v>183</v>
      </c>
      <c r="J5506" s="60">
        <v>2018</v>
      </c>
      <c r="K5506" s="60">
        <v>1.3562615419936547E-2</v>
      </c>
    </row>
    <row r="5507" spans="1:11" x14ac:dyDescent="0.25">
      <c r="A5507" s="60" t="s">
        <v>722</v>
      </c>
      <c r="B5507" t="s">
        <v>531</v>
      </c>
      <c r="C5507" t="s">
        <v>532</v>
      </c>
      <c r="D550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7">
        <f>COUNTIFS(D$2:D5507,Clef_répartition[[#This Row],[Code_Nom]],J$2:J5507,Clef_répartition[[#This Row],[Année]])</f>
        <v>25</v>
      </c>
      <c r="F5507">
        <f>IF(Clef_répartition[[#This Row],[Code_Nom]]=D5506,F5506-1,(COUNTIFS(Clef_répartition[Code_Nom],Clef_répartition[[#This Row],[Code_Nom]],Clef_répartition[Année],Clef_répartition[[#This Row],[Année]])))</f>
        <v>17</v>
      </c>
      <c r="G550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vaudois_25_2018</v>
      </c>
      <c r="H5507" s="60">
        <v>5563</v>
      </c>
      <c r="I5507" s="60" t="s">
        <v>193</v>
      </c>
      <c r="J5507" s="60">
        <v>2018</v>
      </c>
      <c r="K5507" s="60">
        <v>2.7211576951839227E-3</v>
      </c>
    </row>
    <row r="5508" spans="1:11" x14ac:dyDescent="0.25">
      <c r="A5508" s="60" t="s">
        <v>722</v>
      </c>
      <c r="B5508" t="s">
        <v>531</v>
      </c>
      <c r="C5508" t="s">
        <v>532</v>
      </c>
      <c r="D550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8">
        <f>COUNTIFS(D$2:D5508,Clef_répartition[[#This Row],[Code_Nom]],J$2:J5508,Clef_répartition[[#This Row],[Année]])</f>
        <v>26</v>
      </c>
      <c r="F5508">
        <f>IF(Clef_répartition[[#This Row],[Code_Nom]]=D5507,F5507-1,(COUNTIFS(Clef_répartition[Code_Nom],Clef_répartition[[#This Row],[Code_Nom]],Clef_répartition[Année],Clef_répartition[[#This Row],[Année]])))</f>
        <v>16</v>
      </c>
      <c r="G550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vaudois_26_2018</v>
      </c>
      <c r="H5508" s="60">
        <v>5564</v>
      </c>
      <c r="I5508" s="60" t="s">
        <v>194</v>
      </c>
      <c r="J5508" s="60">
        <v>2018</v>
      </c>
      <c r="K5508" s="60">
        <v>1.7443799596690737E-3</v>
      </c>
    </row>
    <row r="5509" spans="1:11" x14ac:dyDescent="0.25">
      <c r="A5509" s="60" t="s">
        <v>722</v>
      </c>
      <c r="B5509" t="s">
        <v>531</v>
      </c>
      <c r="C5509" t="s">
        <v>532</v>
      </c>
      <c r="D550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09">
        <f>COUNTIFS(D$2:D5509,Clef_répartition[[#This Row],[Code_Nom]],J$2:J5509,Clef_répartition[[#This Row],[Année]])</f>
        <v>27</v>
      </c>
      <c r="F5509">
        <f>IF(Clef_répartition[[#This Row],[Code_Nom]]=D5508,F5508-1,(COUNTIFS(Clef_répartition[Code_Nom],Clef_répartition[[#This Row],[Code_Nom]],Clef_répartition[Année],Clef_répartition[[#This Row],[Année]])))</f>
        <v>15</v>
      </c>
      <c r="G550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vaudois_27_2018</v>
      </c>
      <c r="H5509" s="60">
        <v>5565</v>
      </c>
      <c r="I5509" s="60" t="s">
        <v>199</v>
      </c>
      <c r="J5509" s="60">
        <v>2018</v>
      </c>
      <c r="K5509" s="60">
        <v>8.8710150818399527E-3</v>
      </c>
    </row>
    <row r="5510" spans="1:11" x14ac:dyDescent="0.25">
      <c r="A5510" s="60" t="s">
        <v>722</v>
      </c>
      <c r="B5510" t="s">
        <v>531</v>
      </c>
      <c r="C5510" t="s">
        <v>532</v>
      </c>
      <c r="D551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0">
        <f>COUNTIFS(D$2:D5510,Clef_répartition[[#This Row],[Code_Nom]],J$2:J5510,Clef_répartition[[#This Row],[Année]])</f>
        <v>28</v>
      </c>
      <c r="F5510">
        <f>IF(Clef_répartition[[#This Row],[Code_Nom]]=D5509,F5509-1,(COUNTIFS(Clef_répartition[Code_Nom],Clef_répartition[[#This Row],[Code_Nom]],Clef_répartition[Année],Clef_répartition[[#This Row],[Année]])))</f>
        <v>14</v>
      </c>
      <c r="G551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vaudois_28_2018</v>
      </c>
      <c r="H5510" s="60">
        <v>5924</v>
      </c>
      <c r="I5510" s="60" t="s">
        <v>202</v>
      </c>
      <c r="J5510" s="60">
        <v>2018</v>
      </c>
      <c r="K5510" s="60">
        <v>4.9635553239274436E-3</v>
      </c>
    </row>
    <row r="5511" spans="1:11" x14ac:dyDescent="0.25">
      <c r="A5511" s="60" t="s">
        <v>722</v>
      </c>
      <c r="B5511" t="s">
        <v>531</v>
      </c>
      <c r="C5511" t="s">
        <v>532</v>
      </c>
      <c r="D551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1">
        <f>COUNTIFS(D$2:D5511,Clef_répartition[[#This Row],[Code_Nom]],J$2:J5511,Clef_répartition[[#This Row],[Année]])</f>
        <v>29</v>
      </c>
      <c r="F5511">
        <f>IF(Clef_répartition[[#This Row],[Code_Nom]]=D5510,F5510-1,(COUNTIFS(Clef_répartition[Code_Nom],Clef_répartition[[#This Row],[Code_Nom]],Clef_répartition[Année],Clef_répartition[[#This Row],[Année]])))</f>
        <v>13</v>
      </c>
      <c r="G551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vaudois_29_2018</v>
      </c>
      <c r="H5511" s="60">
        <v>5926</v>
      </c>
      <c r="I5511" s="60" t="s">
        <v>218</v>
      </c>
      <c r="J5511" s="60">
        <v>2018</v>
      </c>
      <c r="K5511" s="60">
        <v>1.2841588801586366E-2</v>
      </c>
    </row>
    <row r="5512" spans="1:11" x14ac:dyDescent="0.25">
      <c r="A5512" s="60" t="s">
        <v>722</v>
      </c>
      <c r="B5512" t="s">
        <v>531</v>
      </c>
      <c r="C5512" t="s">
        <v>532</v>
      </c>
      <c r="D551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2">
        <f>COUNTIFS(D$2:D5512,Clef_répartition[[#This Row],[Code_Nom]],J$2:J5512,Clef_répartition[[#This Row],[Année]])</f>
        <v>30</v>
      </c>
      <c r="F5512">
        <f>IF(Clef_répartition[[#This Row],[Code_Nom]]=D5511,F5511-1,(COUNTIFS(Clef_répartition[Code_Nom],Clef_répartition[[#This Row],[Code_Nom]],Clef_répartition[Année],Clef_répartition[[#This Row],[Année]])))</f>
        <v>12</v>
      </c>
      <c r="G551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vaudois_30_2018</v>
      </c>
      <c r="H5512" s="60">
        <v>5566</v>
      </c>
      <c r="I5512" s="60" t="s">
        <v>224</v>
      </c>
      <c r="J5512" s="60">
        <v>2018</v>
      </c>
      <c r="K5512" s="60">
        <v>6.9462297989102625E-3</v>
      </c>
    </row>
    <row r="5513" spans="1:11" x14ac:dyDescent="0.25">
      <c r="A5513" s="60" t="s">
        <v>722</v>
      </c>
      <c r="B5513" t="s">
        <v>531</v>
      </c>
      <c r="C5513" t="s">
        <v>532</v>
      </c>
      <c r="D551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3">
        <f>COUNTIFS(D$2:D5513,Clef_répartition[[#This Row],[Code_Nom]],J$2:J5513,Clef_répartition[[#This Row],[Année]])</f>
        <v>31</v>
      </c>
      <c r="F5513">
        <f>IF(Clef_répartition[[#This Row],[Code_Nom]]=D5512,F5512-1,(COUNTIFS(Clef_répartition[Code_Nom],Clef_répartition[[#This Row],[Code_Nom]],Clef_répartition[Année],Clef_répartition[[#This Row],[Année]])))</f>
        <v>11</v>
      </c>
      <c r="G551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vaudois_31_2018</v>
      </c>
      <c r="H5513" s="60">
        <v>5928</v>
      </c>
      <c r="I5513" s="60" t="s">
        <v>240</v>
      </c>
      <c r="J5513" s="60">
        <v>2018</v>
      </c>
      <c r="K5513" s="60">
        <v>2.999508663522762E-3</v>
      </c>
    </row>
    <row r="5514" spans="1:11" x14ac:dyDescent="0.25">
      <c r="A5514" s="60" t="s">
        <v>722</v>
      </c>
      <c r="B5514" t="s">
        <v>531</v>
      </c>
      <c r="C5514" t="s">
        <v>532</v>
      </c>
      <c r="D551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4">
        <f>COUNTIFS(D$2:D5514,Clef_répartition[[#This Row],[Code_Nom]],J$2:J5514,Clef_répartition[[#This Row],[Année]])</f>
        <v>32</v>
      </c>
      <c r="F5514">
        <f>IF(Clef_répartition[[#This Row],[Code_Nom]]=D5513,F5513-1,(COUNTIFS(Clef_répartition[Code_Nom],Clef_répartition[[#This Row],[Code_Nom]],Clef_répartition[Année],Clef_répartition[[#This Row],[Année]])))</f>
        <v>10</v>
      </c>
      <c r="G551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vaudois_32_2018</v>
      </c>
      <c r="H5514" s="60">
        <v>5929</v>
      </c>
      <c r="I5514" s="60" t="s">
        <v>257</v>
      </c>
      <c r="J5514" s="60">
        <v>2018</v>
      </c>
      <c r="K5514" s="60">
        <v>1.0216475006029834E-2</v>
      </c>
    </row>
    <row r="5515" spans="1:11" x14ac:dyDescent="0.25">
      <c r="A5515" s="60" t="s">
        <v>722</v>
      </c>
      <c r="B5515" t="s">
        <v>531</v>
      </c>
      <c r="C5515" t="s">
        <v>532</v>
      </c>
      <c r="D551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5">
        <f>COUNTIFS(D$2:D5515,Clef_répartition[[#This Row],[Code_Nom]],J$2:J5515,Clef_répartition[[#This Row],[Année]])</f>
        <v>33</v>
      </c>
      <c r="F5515">
        <f>IF(Clef_répartition[[#This Row],[Code_Nom]]=D5514,F5514-1,(COUNTIFS(Clef_répartition[Code_Nom],Clef_répartition[[#This Row],[Code_Nom]],Clef_répartition[Année],Clef_répartition[[#This Row],[Année]])))</f>
        <v>9</v>
      </c>
      <c r="G551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vaudois_33_2018</v>
      </c>
      <c r="H5515" s="60">
        <v>5930</v>
      </c>
      <c r="I5515" s="60" t="s">
        <v>259</v>
      </c>
      <c r="J5515" s="60">
        <v>2018</v>
      </c>
      <c r="K5515" s="60">
        <v>3.4466137897506137E-3</v>
      </c>
    </row>
    <row r="5516" spans="1:11" x14ac:dyDescent="0.25">
      <c r="A5516" s="60" t="s">
        <v>722</v>
      </c>
      <c r="B5516" t="s">
        <v>531</v>
      </c>
      <c r="C5516" t="s">
        <v>532</v>
      </c>
      <c r="D551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6">
        <f>COUNTIFS(D$2:D5516,Clef_répartition[[#This Row],[Code_Nom]],J$2:J5516,Clef_répartition[[#This Row],[Année]])</f>
        <v>34</v>
      </c>
      <c r="F5516">
        <f>IF(Clef_répartition[[#This Row],[Code_Nom]]=D5515,F5515-1,(COUNTIFS(Clef_répartition[Code_Nom],Clef_répartition[[#This Row],[Code_Nom]],Clef_répartition[Année],Clef_répartition[[#This Row],[Année]])))</f>
        <v>8</v>
      </c>
      <c r="G551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vaudois_34_2018</v>
      </c>
      <c r="H5516" s="60">
        <v>5931</v>
      </c>
      <c r="I5516" s="60" t="s">
        <v>267</v>
      </c>
      <c r="J5516" s="60">
        <v>2018</v>
      </c>
      <c r="K5516" s="60">
        <v>7.378002272290257E-3</v>
      </c>
    </row>
    <row r="5517" spans="1:11" x14ac:dyDescent="0.25">
      <c r="A5517" s="60" t="s">
        <v>722</v>
      </c>
      <c r="B5517" t="s">
        <v>531</v>
      </c>
      <c r="C5517" t="s">
        <v>532</v>
      </c>
      <c r="D551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7">
        <f>COUNTIFS(D$2:D5517,Clef_répartition[[#This Row],[Code_Nom]],J$2:J5517,Clef_répartition[[#This Row],[Année]])</f>
        <v>35</v>
      </c>
      <c r="F5517">
        <f>IF(Clef_répartition[[#This Row],[Code_Nom]]=D5516,F5516-1,(COUNTIFS(Clef_répartition[Code_Nom],Clef_répartition[[#This Row],[Code_Nom]],Clef_répartition[Année],Clef_répartition[[#This Row],[Année]])))</f>
        <v>7</v>
      </c>
      <c r="G551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vaudois_35_2018</v>
      </c>
      <c r="H5517" s="60">
        <v>5932</v>
      </c>
      <c r="I5517" s="60" t="s">
        <v>269</v>
      </c>
      <c r="J5517" s="60">
        <v>2018</v>
      </c>
      <c r="K5517" s="60">
        <v>3.6002254401747901E-3</v>
      </c>
    </row>
    <row r="5518" spans="1:11" x14ac:dyDescent="0.25">
      <c r="A5518" s="60" t="s">
        <v>722</v>
      </c>
      <c r="B5518" t="s">
        <v>531</v>
      </c>
      <c r="C5518" t="s">
        <v>532</v>
      </c>
      <c r="D551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8">
        <f>COUNTIFS(D$2:D5518,Clef_répartition[[#This Row],[Code_Nom]],J$2:J5518,Clef_répartition[[#This Row],[Année]])</f>
        <v>36</v>
      </c>
      <c r="F5518">
        <f>IF(Clef_répartition[[#This Row],[Code_Nom]]=D5517,F5517-1,(COUNTIFS(Clef_répartition[Code_Nom],Clef_répartition[[#This Row],[Code_Nom]],Clef_répartition[Année],Clef_répartition[[#This Row],[Année]])))</f>
        <v>6</v>
      </c>
      <c r="G551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vaudois_36_2018</v>
      </c>
      <c r="H5518" s="60">
        <v>5933</v>
      </c>
      <c r="I5518" s="60" t="s">
        <v>271</v>
      </c>
      <c r="J5518" s="60">
        <v>2018</v>
      </c>
      <c r="K5518" s="60">
        <v>1.1337349823020768E-2</v>
      </c>
    </row>
    <row r="5519" spans="1:11" x14ac:dyDescent="0.25">
      <c r="A5519" s="60" t="s">
        <v>722</v>
      </c>
      <c r="B5519" t="s">
        <v>531</v>
      </c>
      <c r="C5519" t="s">
        <v>532</v>
      </c>
      <c r="D551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19">
        <f>COUNTIFS(D$2:D5519,Clef_répartition[[#This Row],[Code_Nom]],J$2:J5519,Clef_répartition[[#This Row],[Année]])</f>
        <v>37</v>
      </c>
      <c r="F5519">
        <f>IF(Clef_répartition[[#This Row],[Code_Nom]]=D5518,F5518-1,(COUNTIFS(Clef_répartition[Code_Nom],Clef_répartition[[#This Row],[Code_Nom]],Clef_répartition[Année],Clef_répartition[[#This Row],[Année]])))</f>
        <v>5</v>
      </c>
      <c r="G551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vaudois_37_2018</v>
      </c>
      <c r="H5519" s="60">
        <v>5934</v>
      </c>
      <c r="I5519" s="60" t="s">
        <v>273</v>
      </c>
      <c r="J5519" s="60">
        <v>2018</v>
      </c>
      <c r="K5519" s="60">
        <v>4.1472660503197737E-3</v>
      </c>
    </row>
    <row r="5520" spans="1:11" x14ac:dyDescent="0.25">
      <c r="A5520" s="60" t="s">
        <v>722</v>
      </c>
      <c r="B5520" t="s">
        <v>531</v>
      </c>
      <c r="C5520" t="s">
        <v>532</v>
      </c>
      <c r="D552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20">
        <f>COUNTIFS(D$2:D5520,Clef_répartition[[#This Row],[Code_Nom]],J$2:J5520,Clef_répartition[[#This Row],[Année]])</f>
        <v>38</v>
      </c>
      <c r="F5520">
        <f>IF(Clef_répartition[[#This Row],[Code_Nom]]=D5519,F5519-1,(COUNTIFS(Clef_répartition[Code_Nom],Clef_répartition[[#This Row],[Code_Nom]],Clef_répartition[Année],Clef_répartition[[#This Row],[Année]])))</f>
        <v>4</v>
      </c>
      <c r="G552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vaudois_38_2018</v>
      </c>
      <c r="H5520" s="60">
        <v>5935</v>
      </c>
      <c r="I5520" s="60" t="s">
        <v>280</v>
      </c>
      <c r="J5520" s="60">
        <v>2018</v>
      </c>
      <c r="K5520" s="60">
        <v>1.7880777187116678E-3</v>
      </c>
    </row>
    <row r="5521" spans="1:11" x14ac:dyDescent="0.25">
      <c r="A5521" s="60" t="s">
        <v>722</v>
      </c>
      <c r="B5521" t="s">
        <v>531</v>
      </c>
      <c r="C5521" t="s">
        <v>532</v>
      </c>
      <c r="D552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21">
        <f>COUNTIFS(D$2:D5521,Clef_répartition[[#This Row],[Code_Nom]],J$2:J5521,Clef_répartition[[#This Row],[Année]])</f>
        <v>39</v>
      </c>
      <c r="F5521">
        <f>IF(Clef_répartition[[#This Row],[Code_Nom]]=D5520,F5520-1,(COUNTIFS(Clef_répartition[Code_Nom],Clef_répartition[[#This Row],[Code_Nom]],Clef_répartition[Année],Clef_répartition[[#This Row],[Année]])))</f>
        <v>3</v>
      </c>
      <c r="G552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vaudois_39_2018</v>
      </c>
      <c r="H5521" s="60">
        <v>5937</v>
      </c>
      <c r="I5521" s="60" t="s">
        <v>292</v>
      </c>
      <c r="J5521" s="60">
        <v>2018</v>
      </c>
      <c r="K5521" s="60">
        <v>2.2885309475425713E-3</v>
      </c>
    </row>
    <row r="5522" spans="1:11" x14ac:dyDescent="0.25">
      <c r="A5522" s="60" t="s">
        <v>722</v>
      </c>
      <c r="B5522" t="s">
        <v>531</v>
      </c>
      <c r="C5522" t="s">
        <v>532</v>
      </c>
      <c r="D552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22">
        <f>COUNTIFS(D$2:D5522,Clef_répartition[[#This Row],[Code_Nom]],J$2:J5522,Clef_répartition[[#This Row],[Année]])</f>
        <v>40</v>
      </c>
      <c r="F5522">
        <f>IF(Clef_répartition[[#This Row],[Code_Nom]]=D5521,F5521-1,(COUNTIFS(Clef_répartition[Code_Nom],Clef_répartition[[#This Row],[Code_Nom]],Clef_répartition[Année],Clef_répartition[[#This Row],[Année]])))</f>
        <v>2</v>
      </c>
      <c r="G552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vaudois_40_2018</v>
      </c>
      <c r="H5522" s="60">
        <v>5938</v>
      </c>
      <c r="I5522" s="60" t="s">
        <v>298</v>
      </c>
      <c r="J5522" s="60">
        <v>2018</v>
      </c>
      <c r="K5522" s="60">
        <v>0.62900661381255474</v>
      </c>
    </row>
    <row r="5523" spans="1:11" x14ac:dyDescent="0.25">
      <c r="A5523" s="60" t="s">
        <v>722</v>
      </c>
      <c r="B5523" t="s">
        <v>531</v>
      </c>
      <c r="C5523" t="s">
        <v>532</v>
      </c>
      <c r="D552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5523">
        <f>COUNTIFS(D$2:D5523,Clef_répartition[[#This Row],[Code_Nom]],J$2:J5523,Clef_répartition[[#This Row],[Année]])</f>
        <v>41</v>
      </c>
      <c r="F5523">
        <f>IF(Clef_répartition[[#This Row],[Code_Nom]]=D5522,F5522-1,(COUNTIFS(Clef_répartition[Code_Nom],Clef_répartition[[#This Row],[Code_Nom]],Clef_répartition[Année],Clef_répartition[[#This Row],[Année]])))</f>
        <v>1</v>
      </c>
      <c r="G552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vaudois_41_2018</v>
      </c>
      <c r="H5523" s="60">
        <v>5939</v>
      </c>
      <c r="I5523" s="60" t="s">
        <v>299</v>
      </c>
      <c r="J5523" s="60">
        <v>2018</v>
      </c>
      <c r="K5523" s="60">
        <v>5.3831887010636403E-2</v>
      </c>
    </row>
    <row r="5524" spans="1:11" x14ac:dyDescent="0.25">
      <c r="A5524" s="60" t="s">
        <v>722</v>
      </c>
      <c r="B5524" t="s">
        <v>662</v>
      </c>
      <c r="C5524" t="s">
        <v>663</v>
      </c>
      <c r="D5524" t="str">
        <f>Clef_répartition[[#This Row],[Code association]]&amp;"_"&amp;Clef_répartition[[#This Row],[Nom association]]</f>
        <v>SDIS Nyon-Dôle_Association de communes Service de Défense Incendie et de Secours Nyon-Dôle</v>
      </c>
      <c r="E5524">
        <f>COUNTIFS(D$2:D5524,Clef_répartition[[#This Row],[Code_Nom]],J$2:J5524,Clef_répartition[[#This Row],[Année]])</f>
        <v>1</v>
      </c>
      <c r="F5524">
        <f>IF(Clef_répartition[[#This Row],[Code_Nom]]=D5523,F5523-1,(COUNTIFS(Clef_répartition[Code_Nom],Clef_répartition[[#This Row],[Code_Nom]],Clef_répartition[Année],Clef_répartition[[#This Row],[Année]])))</f>
        <v>18</v>
      </c>
      <c r="G5524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Nyon-Dôle_1_2018</v>
      </c>
      <c r="H5524" s="60">
        <v>5701</v>
      </c>
      <c r="I5524" s="60" t="s">
        <v>5</v>
      </c>
      <c r="J5524" s="60">
        <v>2018</v>
      </c>
      <c r="K5524" s="60">
        <v>4.8600551590530982E-3</v>
      </c>
    </row>
    <row r="5525" spans="1:11" x14ac:dyDescent="0.25">
      <c r="A5525" s="60" t="s">
        <v>722</v>
      </c>
      <c r="B5525" t="s">
        <v>662</v>
      </c>
      <c r="C5525" t="s">
        <v>663</v>
      </c>
      <c r="D5525" t="str">
        <f>Clef_répartition[[#This Row],[Code association]]&amp;"_"&amp;Clef_répartition[[#This Row],[Nom association]]</f>
        <v>SDIS Nyon-Dôle_Association de communes Service de Défense Incendie et de Secours Nyon-Dôle</v>
      </c>
      <c r="E5525">
        <f>COUNTIFS(D$2:D5525,Clef_répartition[[#This Row],[Code_Nom]],J$2:J5525,Clef_répartition[[#This Row],[Année]])</f>
        <v>2</v>
      </c>
      <c r="F5525">
        <f>IF(Clef_répartition[[#This Row],[Code_Nom]]=D5524,F5524-1,(COUNTIFS(Clef_répartition[Code_Nom],Clef_répartition[[#This Row],[Code_Nom]],Clef_répartition[Année],Clef_répartition[[#This Row],[Année]])))</f>
        <v>17</v>
      </c>
      <c r="G5525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Nyon-Dôle_2_2018</v>
      </c>
      <c r="H5525" s="60">
        <v>5702</v>
      </c>
      <c r="I5525" s="60" t="s">
        <v>7</v>
      </c>
      <c r="J5525" s="60">
        <v>2018</v>
      </c>
      <c r="K5525" s="60">
        <v>5.7561294533459456E-2</v>
      </c>
    </row>
    <row r="5526" spans="1:11" x14ac:dyDescent="0.25">
      <c r="A5526" s="60" t="s">
        <v>722</v>
      </c>
      <c r="B5526" t="s">
        <v>662</v>
      </c>
      <c r="C5526" t="s">
        <v>663</v>
      </c>
      <c r="D5526" t="str">
        <f>Clef_répartition[[#This Row],[Code association]]&amp;"_"&amp;Clef_répartition[[#This Row],[Nom association]]</f>
        <v>SDIS Nyon-Dôle_Association de communes Service de Défense Incendie et de Secours Nyon-Dôle</v>
      </c>
      <c r="E5526">
        <f>COUNTIFS(D$2:D5526,Clef_répartition[[#This Row],[Code_Nom]],J$2:J5526,Clef_répartition[[#This Row],[Année]])</f>
        <v>3</v>
      </c>
      <c r="F5526">
        <f>IF(Clef_répartition[[#This Row],[Code_Nom]]=D5525,F5525-1,(COUNTIFS(Clef_répartition[Code_Nom],Clef_répartition[[#This Row],[Code_Nom]],Clef_répartition[Année],Clef_répartition[[#This Row],[Année]])))</f>
        <v>16</v>
      </c>
      <c r="G5526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Nyon-Dôle_3_2018</v>
      </c>
      <c r="H5526" s="60">
        <v>5706</v>
      </c>
      <c r="I5526" s="60" t="s">
        <v>29</v>
      </c>
      <c r="J5526" s="60">
        <v>2018</v>
      </c>
      <c r="K5526" s="60">
        <v>2.4430460485147076E-2</v>
      </c>
    </row>
    <row r="5527" spans="1:11" x14ac:dyDescent="0.25">
      <c r="A5527" s="60" t="s">
        <v>722</v>
      </c>
      <c r="B5527" t="s">
        <v>662</v>
      </c>
      <c r="C5527" t="s">
        <v>663</v>
      </c>
      <c r="D5527" t="str">
        <f>Clef_répartition[[#This Row],[Code association]]&amp;"_"&amp;Clef_répartition[[#This Row],[Nom association]]</f>
        <v>SDIS Nyon-Dôle_Association de communes Service de Défense Incendie et de Secours Nyon-Dôle</v>
      </c>
      <c r="E5527">
        <f>COUNTIFS(D$2:D5527,Clef_répartition[[#This Row],[Code_Nom]],J$2:J5527,Clef_répartition[[#This Row],[Année]])</f>
        <v>4</v>
      </c>
      <c r="F5527">
        <f>IF(Clef_répartition[[#This Row],[Code_Nom]]=D5526,F5526-1,(COUNTIFS(Clef_répartition[Code_Nom],Clef_répartition[[#This Row],[Code_Nom]],Clef_répartition[Année],Clef_répartition[[#This Row],[Année]])))</f>
        <v>15</v>
      </c>
      <c r="G5527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Nyon-Dôle_4_2018</v>
      </c>
      <c r="H5527" s="60">
        <v>5709</v>
      </c>
      <c r="I5527" s="60" t="s">
        <v>62</v>
      </c>
      <c r="J5527" s="60">
        <v>2018</v>
      </c>
      <c r="K5527" s="60">
        <v>2.6448255379671007E-2</v>
      </c>
    </row>
    <row r="5528" spans="1:11" x14ac:dyDescent="0.25">
      <c r="A5528" s="60" t="s">
        <v>722</v>
      </c>
      <c r="B5528" t="s">
        <v>662</v>
      </c>
      <c r="C5528" t="s">
        <v>663</v>
      </c>
      <c r="D5528" t="str">
        <f>Clef_répartition[[#This Row],[Code association]]&amp;"_"&amp;Clef_répartition[[#This Row],[Nom association]]</f>
        <v>SDIS Nyon-Dôle_Association de communes Service de Défense Incendie et de Secours Nyon-Dôle</v>
      </c>
      <c r="E5528">
        <f>COUNTIFS(D$2:D5528,Clef_répartition[[#This Row],[Code_Nom]],J$2:J5528,Clef_répartition[[#This Row],[Année]])</f>
        <v>5</v>
      </c>
      <c r="F5528">
        <f>IF(Clef_répartition[[#This Row],[Code_Nom]]=D5527,F5527-1,(COUNTIFS(Clef_répartition[Code_Nom],Clef_répartition[[#This Row],[Code_Nom]],Clef_répartition[Année],Clef_répartition[[#This Row],[Année]])))</f>
        <v>14</v>
      </c>
      <c r="G5528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Nyon-Dôle_5_2018</v>
      </c>
      <c r="H5528" s="60">
        <v>5713</v>
      </c>
      <c r="I5528" s="60" t="s">
        <v>80</v>
      </c>
      <c r="J5528" s="60">
        <v>2018</v>
      </c>
      <c r="K5528" s="60">
        <v>4.7233674495528261E-2</v>
      </c>
    </row>
    <row r="5529" spans="1:11" x14ac:dyDescent="0.25">
      <c r="A5529" s="60" t="s">
        <v>722</v>
      </c>
      <c r="B5529" t="s">
        <v>662</v>
      </c>
      <c r="C5529" t="s">
        <v>663</v>
      </c>
      <c r="D5529" t="str">
        <f>Clef_répartition[[#This Row],[Code association]]&amp;"_"&amp;Clef_répartition[[#This Row],[Nom association]]</f>
        <v>SDIS Nyon-Dôle_Association de communes Service de Défense Incendie et de Secours Nyon-Dôle</v>
      </c>
      <c r="E5529">
        <f>COUNTIFS(D$2:D5529,Clef_répartition[[#This Row],[Code_Nom]],J$2:J5529,Clef_répartition[[#This Row],[Année]])</f>
        <v>6</v>
      </c>
      <c r="F5529">
        <f>IF(Clef_répartition[[#This Row],[Code_Nom]]=D5528,F5528-1,(COUNTIFS(Clef_répartition[Code_Nom],Clef_répartition[[#This Row],[Code_Nom]],Clef_répartition[Année],Clef_répartition[[#This Row],[Année]])))</f>
        <v>13</v>
      </c>
      <c r="G5529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Nyon-Dôle_6_2018</v>
      </c>
      <c r="H5529" s="60">
        <v>5714</v>
      </c>
      <c r="I5529" s="60" t="s">
        <v>81</v>
      </c>
      <c r="J5529" s="60">
        <v>2018</v>
      </c>
      <c r="K5529" s="60">
        <v>2.5189844809984964E-2</v>
      </c>
    </row>
    <row r="5530" spans="1:11" x14ac:dyDescent="0.25">
      <c r="A5530" s="60" t="s">
        <v>722</v>
      </c>
      <c r="B5530" t="s">
        <v>662</v>
      </c>
      <c r="C5530" t="s">
        <v>663</v>
      </c>
      <c r="D5530" t="str">
        <f>Clef_répartition[[#This Row],[Code association]]&amp;"_"&amp;Clef_répartition[[#This Row],[Nom association]]</f>
        <v>SDIS Nyon-Dôle_Association de communes Service de Défense Incendie et de Secours Nyon-Dôle</v>
      </c>
      <c r="E5530">
        <f>COUNTIFS(D$2:D5530,Clef_répartition[[#This Row],[Code_Nom]],J$2:J5530,Clef_répartition[[#This Row],[Année]])</f>
        <v>7</v>
      </c>
      <c r="F5530">
        <f>IF(Clef_répartition[[#This Row],[Code_Nom]]=D5529,F5529-1,(COUNTIFS(Clef_répartition[Code_Nom],Clef_répartition[[#This Row],[Code_Nom]],Clef_répartition[Année],Clef_répartition[[#This Row],[Année]])))</f>
        <v>12</v>
      </c>
      <c r="G5530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Nyon-Dôle_7_2018</v>
      </c>
      <c r="H5530" s="60">
        <v>5715</v>
      </c>
      <c r="I5530" s="60" t="s">
        <v>97</v>
      </c>
      <c r="J5530" s="60">
        <v>2018</v>
      </c>
      <c r="K5530" s="60">
        <v>2.3389022515301436E-2</v>
      </c>
    </row>
    <row r="5531" spans="1:11" x14ac:dyDescent="0.25">
      <c r="A5531" s="60" t="s">
        <v>722</v>
      </c>
      <c r="B5531" t="s">
        <v>662</v>
      </c>
      <c r="C5531" t="s">
        <v>663</v>
      </c>
      <c r="D5531" t="str">
        <f>Clef_répartition[[#This Row],[Code association]]&amp;"_"&amp;Clef_répartition[[#This Row],[Nom association]]</f>
        <v>SDIS Nyon-Dôle_Association de communes Service de Défense Incendie et de Secours Nyon-Dôle</v>
      </c>
      <c r="E5531">
        <f>COUNTIFS(D$2:D5531,Clef_répartition[[#This Row],[Code_Nom]],J$2:J5531,Clef_répartition[[#This Row],[Année]])</f>
        <v>8</v>
      </c>
      <c r="F5531">
        <f>IF(Clef_répartition[[#This Row],[Code_Nom]]=D5530,F5530-1,(COUNTIFS(Clef_répartition[Code_Nom],Clef_répartition[[#This Row],[Code_Nom]],Clef_répartition[Année],Clef_répartition[[#This Row],[Année]])))</f>
        <v>11</v>
      </c>
      <c r="G5531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Nyon-Dôle_8_2018</v>
      </c>
      <c r="H5531" s="60">
        <v>5716</v>
      </c>
      <c r="I5531" s="60" t="s">
        <v>110</v>
      </c>
      <c r="J5531" s="60">
        <v>2018</v>
      </c>
      <c r="K5531" s="60">
        <v>3.4779781737983018E-2</v>
      </c>
    </row>
    <row r="5532" spans="1:11" x14ac:dyDescent="0.25">
      <c r="A5532" s="60" t="s">
        <v>722</v>
      </c>
      <c r="B5532" t="s">
        <v>662</v>
      </c>
      <c r="C5532" t="s">
        <v>663</v>
      </c>
      <c r="D5532" t="str">
        <f>Clef_répartition[[#This Row],[Code association]]&amp;"_"&amp;Clef_répartition[[#This Row],[Nom association]]</f>
        <v>SDIS Nyon-Dôle_Association de communes Service de Défense Incendie et de Secours Nyon-Dôle</v>
      </c>
      <c r="E5532">
        <f>COUNTIFS(D$2:D5532,Clef_répartition[[#This Row],[Code_Nom]],J$2:J5532,Clef_répartition[[#This Row],[Année]])</f>
        <v>9</v>
      </c>
      <c r="F5532">
        <f>IF(Clef_répartition[[#This Row],[Code_Nom]]=D5531,F5531-1,(COUNTIFS(Clef_répartition[Code_Nom],Clef_répartition[[#This Row],[Code_Nom]],Clef_répartition[Année],Clef_répartition[[#This Row],[Année]])))</f>
        <v>10</v>
      </c>
      <c r="G5532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Nyon-Dôle_9_2018</v>
      </c>
      <c r="H5532" s="60">
        <v>5718</v>
      </c>
      <c r="I5532" s="60" t="s">
        <v>120</v>
      </c>
      <c r="J5532" s="60">
        <v>2018</v>
      </c>
      <c r="K5532" s="60">
        <v>4.2200043516557526E-2</v>
      </c>
    </row>
    <row r="5533" spans="1:11" x14ac:dyDescent="0.25">
      <c r="A5533" s="60" t="s">
        <v>722</v>
      </c>
      <c r="B5533" t="s">
        <v>662</v>
      </c>
      <c r="C5533" t="s">
        <v>663</v>
      </c>
      <c r="D5533" t="str">
        <f>Clef_répartition[[#This Row],[Code association]]&amp;"_"&amp;Clef_répartition[[#This Row],[Nom association]]</f>
        <v>SDIS Nyon-Dôle_Association de communes Service de Défense Incendie et de Secours Nyon-Dôle</v>
      </c>
      <c r="E5533">
        <f>COUNTIFS(D$2:D5533,Clef_répartition[[#This Row],[Code_Nom]],J$2:J5533,Clef_répartition[[#This Row],[Année]])</f>
        <v>10</v>
      </c>
      <c r="F5533">
        <f>IF(Clef_répartition[[#This Row],[Code_Nom]]=D5532,F5532-1,(COUNTIFS(Clef_répartition[Code_Nom],Clef_répartition[[#This Row],[Code_Nom]],Clef_répartition[Année],Clef_répartition[[#This Row],[Année]])))</f>
        <v>9</v>
      </c>
      <c r="G5533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Nyon-Dôle_10_2018</v>
      </c>
      <c r="H5533" s="60">
        <v>5719</v>
      </c>
      <c r="I5533" s="60" t="s">
        <v>124</v>
      </c>
      <c r="J5533" s="60">
        <v>2018</v>
      </c>
      <c r="K5533" s="60">
        <v>2.6296375124771398E-2</v>
      </c>
    </row>
    <row r="5534" spans="1:11" x14ac:dyDescent="0.25">
      <c r="A5534" s="60" t="s">
        <v>722</v>
      </c>
      <c r="B5534" t="s">
        <v>662</v>
      </c>
      <c r="C5534" t="s">
        <v>663</v>
      </c>
      <c r="D5534" t="str">
        <f>Clef_répartition[[#This Row],[Code association]]&amp;"_"&amp;Clef_répartition[[#This Row],[Nom association]]</f>
        <v>SDIS Nyon-Dôle_Association de communes Service de Défense Incendie et de Secours Nyon-Dôle</v>
      </c>
      <c r="E5534">
        <f>COUNTIFS(D$2:D5534,Clef_répartition[[#This Row],[Code_Nom]],J$2:J5534,Clef_répartition[[#This Row],[Année]])</f>
        <v>11</v>
      </c>
      <c r="F5534">
        <f>IF(Clef_répartition[[#This Row],[Code_Nom]]=D5533,F5533-1,(COUNTIFS(Clef_répartition[Code_Nom],Clef_répartition[[#This Row],[Code_Nom]],Clef_répartition[Année],Clef_répartition[[#This Row],[Année]])))</f>
        <v>8</v>
      </c>
      <c r="G5534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Nyon-Dôle_11_2018</v>
      </c>
      <c r="H5534" s="60">
        <v>5720</v>
      </c>
      <c r="I5534" s="60" t="s">
        <v>125</v>
      </c>
      <c r="J5534" s="60">
        <v>2018</v>
      </c>
      <c r="K5534" s="60">
        <v>2.1588194570731183E-2</v>
      </c>
    </row>
    <row r="5535" spans="1:11" x14ac:dyDescent="0.25">
      <c r="A5535" s="60" t="s">
        <v>722</v>
      </c>
      <c r="B5535" t="s">
        <v>662</v>
      </c>
      <c r="C5535" t="s">
        <v>663</v>
      </c>
      <c r="D5535" t="str">
        <f>Clef_répartition[[#This Row],[Code association]]&amp;"_"&amp;Clef_répartition[[#This Row],[Nom association]]</f>
        <v>SDIS Nyon-Dôle_Association de communes Service de Défense Incendie et de Secours Nyon-Dôle</v>
      </c>
      <c r="E5535">
        <f>COUNTIFS(D$2:D5535,Clef_répartition[[#This Row],[Code_Nom]],J$2:J5535,Clef_répartition[[#This Row],[Année]])</f>
        <v>12</v>
      </c>
      <c r="F5535">
        <f>IF(Clef_répartition[[#This Row],[Code_Nom]]=D5534,F5534-1,(COUNTIFS(Clef_répartition[Code_Nom],Clef_répartition[[#This Row],[Code_Nom]],Clef_répartition[Année],Clef_répartition[[#This Row],[Année]])))</f>
        <v>7</v>
      </c>
      <c r="G5535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Nyon-Dôle_12_2018</v>
      </c>
      <c r="H5535" s="60">
        <v>5722</v>
      </c>
      <c r="I5535" s="60" t="s">
        <v>133</v>
      </c>
      <c r="J5535" s="60">
        <v>2018</v>
      </c>
      <c r="K5535" s="60">
        <v>8.2881295783892375E-3</v>
      </c>
    </row>
    <row r="5536" spans="1:11" x14ac:dyDescent="0.25">
      <c r="A5536" s="60" t="s">
        <v>722</v>
      </c>
      <c r="B5536" t="s">
        <v>662</v>
      </c>
      <c r="C5536" t="s">
        <v>663</v>
      </c>
      <c r="D5536" t="str">
        <f>Clef_répartition[[#This Row],[Code association]]&amp;"_"&amp;Clef_répartition[[#This Row],[Nom association]]</f>
        <v>SDIS Nyon-Dôle_Association de communes Service de Défense Incendie et de Secours Nyon-Dôle</v>
      </c>
      <c r="E5536">
        <f>COUNTIFS(D$2:D5536,Clef_répartition[[#This Row],[Code_Nom]],J$2:J5536,Clef_répartition[[#This Row],[Année]])</f>
        <v>13</v>
      </c>
      <c r="F5536">
        <f>IF(Clef_répartition[[#This Row],[Code_Nom]]=D5535,F5535-1,(COUNTIFS(Clef_répartition[Code_Nom],Clef_répartition[[#This Row],[Code_Nom]],Clef_répartition[Année],Clef_répartition[[#This Row],[Année]])))</f>
        <v>6</v>
      </c>
      <c r="G5536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Nyon-Dôle_13_2018</v>
      </c>
      <c r="H5536" s="60">
        <v>5726</v>
      </c>
      <c r="I5536" s="60" t="s">
        <v>148</v>
      </c>
      <c r="J5536" s="60">
        <v>2018</v>
      </c>
      <c r="K5536" s="60">
        <v>2.5254937154925761E-2</v>
      </c>
    </row>
    <row r="5537" spans="1:11" x14ac:dyDescent="0.25">
      <c r="A5537" s="60" t="s">
        <v>722</v>
      </c>
      <c r="B5537" t="s">
        <v>662</v>
      </c>
      <c r="C5537" t="s">
        <v>663</v>
      </c>
      <c r="D5537" t="str">
        <f>Clef_répartition[[#This Row],[Code association]]&amp;"_"&amp;Clef_répartition[[#This Row],[Nom association]]</f>
        <v>SDIS Nyon-Dôle_Association de communes Service de Défense Incendie et de Secours Nyon-Dôle</v>
      </c>
      <c r="E5537">
        <f>COUNTIFS(D$2:D5537,Clef_répartition[[#This Row],[Code_Nom]],J$2:J5537,Clef_répartition[[#This Row],[Année]])</f>
        <v>14</v>
      </c>
      <c r="F5537">
        <f>IF(Clef_répartition[[#This Row],[Code_Nom]]=D5536,F5536-1,(COUNTIFS(Clef_répartition[Code_Nom],Clef_répartition[[#This Row],[Code_Nom]],Clef_répartition[Année],Clef_répartition[[#This Row],[Année]])))</f>
        <v>5</v>
      </c>
      <c r="G5537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Nyon-Dôle_14_2018</v>
      </c>
      <c r="H5537" s="60">
        <v>5724</v>
      </c>
      <c r="I5537" s="60" t="s">
        <v>196</v>
      </c>
      <c r="J5537" s="60">
        <v>2018</v>
      </c>
      <c r="K5537" s="60">
        <v>0.44588848392572478</v>
      </c>
    </row>
    <row r="5538" spans="1:11" x14ac:dyDescent="0.25">
      <c r="A5538" s="60" t="s">
        <v>722</v>
      </c>
      <c r="B5538" t="s">
        <v>662</v>
      </c>
      <c r="C5538" t="s">
        <v>663</v>
      </c>
      <c r="D5538" t="str">
        <f>Clef_répartition[[#This Row],[Code association]]&amp;"_"&amp;Clef_répartition[[#This Row],[Nom association]]</f>
        <v>SDIS Nyon-Dôle_Association de communes Service de Défense Incendie et de Secours Nyon-Dôle</v>
      </c>
      <c r="E5538">
        <f>COUNTIFS(D$2:D5538,Clef_répartition[[#This Row],[Code_Nom]],J$2:J5538,Clef_répartition[[#This Row],[Année]])</f>
        <v>15</v>
      </c>
      <c r="F5538">
        <f>IF(Clef_répartition[[#This Row],[Code_Nom]]=D5537,F5537-1,(COUNTIFS(Clef_répartition[Code_Nom],Clef_répartition[[#This Row],[Code_Nom]],Clef_répartition[Année],Clef_répartition[[#This Row],[Année]])))</f>
        <v>4</v>
      </c>
      <c r="G5538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Nyon-Dôle_15_2018</v>
      </c>
      <c r="H5538" s="60">
        <v>5725</v>
      </c>
      <c r="I5538" s="60" t="s">
        <v>219</v>
      </c>
      <c r="J5538" s="60">
        <v>2018</v>
      </c>
      <c r="K5538" s="60">
        <v>8.8283790917376592E-2</v>
      </c>
    </row>
    <row r="5539" spans="1:11" x14ac:dyDescent="0.25">
      <c r="A5539" s="60" t="s">
        <v>722</v>
      </c>
      <c r="B5539" t="s">
        <v>662</v>
      </c>
      <c r="C5539" t="s">
        <v>663</v>
      </c>
      <c r="D5539" t="str">
        <f>Clef_répartition[[#This Row],[Code association]]&amp;"_"&amp;Clef_répartition[[#This Row],[Nom association]]</f>
        <v>SDIS Nyon-Dôle_Association de communes Service de Défense Incendie et de Secours Nyon-Dôle</v>
      </c>
      <c r="E5539">
        <f>COUNTIFS(D$2:D5539,Clef_répartition[[#This Row],[Code_Nom]],J$2:J5539,Clef_répartition[[#This Row],[Année]])</f>
        <v>16</v>
      </c>
      <c r="F5539">
        <f>IF(Clef_répartition[[#This Row],[Code_Nom]]=D5538,F5538-1,(COUNTIFS(Clef_répartition[Code_Nom],Clef_répartition[[#This Row],[Code_Nom]],Clef_répartition[Année],Clef_répartition[[#This Row],[Année]])))</f>
        <v>3</v>
      </c>
      <c r="G5539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Nyon-Dôle_16_2018</v>
      </c>
      <c r="H5539" s="60">
        <v>5727</v>
      </c>
      <c r="I5539" s="60" t="s">
        <v>243</v>
      </c>
      <c r="J5539" s="60">
        <v>2018</v>
      </c>
      <c r="K5539" s="60">
        <v>1.2302018152532354E-2</v>
      </c>
    </row>
    <row r="5540" spans="1:11" x14ac:dyDescent="0.25">
      <c r="A5540" s="60" t="s">
        <v>722</v>
      </c>
      <c r="B5540" t="s">
        <v>662</v>
      </c>
      <c r="C5540" t="s">
        <v>663</v>
      </c>
      <c r="D5540" t="str">
        <f>Clef_répartition[[#This Row],[Code association]]&amp;"_"&amp;Clef_répartition[[#This Row],[Nom association]]</f>
        <v>SDIS Nyon-Dôle_Association de communes Service de Défense Incendie et de Secours Nyon-Dôle</v>
      </c>
      <c r="E5540">
        <f>COUNTIFS(D$2:D5540,Clef_répartition[[#This Row],[Code_Nom]],J$2:J5540,Clef_répartition[[#This Row],[Année]])</f>
        <v>17</v>
      </c>
      <c r="F5540">
        <f>IF(Clef_répartition[[#This Row],[Code_Nom]]=D5539,F5539-1,(COUNTIFS(Clef_répartition[Code_Nom],Clef_répartition[[#This Row],[Code_Nom]],Clef_répartition[Année],Clef_répartition[[#This Row],[Année]])))</f>
        <v>2</v>
      </c>
      <c r="G5540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Nyon-Dôle_17_2018</v>
      </c>
      <c r="H5540" s="60">
        <v>5728</v>
      </c>
      <c r="I5540" s="60" t="s">
        <v>255</v>
      </c>
      <c r="J5540" s="60">
        <v>2018</v>
      </c>
      <c r="K5540" s="60">
        <v>5.5521804073917498E-2</v>
      </c>
    </row>
    <row r="5541" spans="1:11" x14ac:dyDescent="0.25">
      <c r="A5541" s="60" t="s">
        <v>722</v>
      </c>
      <c r="B5541" t="s">
        <v>662</v>
      </c>
      <c r="C5541" t="s">
        <v>663</v>
      </c>
      <c r="D5541" t="str">
        <f>Clef_répartition[[#This Row],[Code association]]&amp;"_"&amp;Clef_répartition[[#This Row],[Nom association]]</f>
        <v>SDIS Nyon-Dôle_Association de communes Service de Défense Incendie et de Secours Nyon-Dôle</v>
      </c>
      <c r="E5541">
        <f>COUNTIFS(D$2:D5541,Clef_répartition[[#This Row],[Code_Nom]],J$2:J5541,Clef_répartition[[#This Row],[Année]])</f>
        <v>18</v>
      </c>
      <c r="F5541">
        <f>IF(Clef_répartition[[#This Row],[Code_Nom]]=D5540,F5540-1,(COUNTIFS(Clef_répartition[Code_Nom],Clef_répartition[[#This Row],[Code_Nom]],Clef_répartition[Année],Clef_répartition[[#This Row],[Année]])))</f>
        <v>1</v>
      </c>
      <c r="G5541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Nyon-Dôle_18_2018</v>
      </c>
      <c r="H5541" s="60">
        <v>5730</v>
      </c>
      <c r="I5541" s="60" t="s">
        <v>265</v>
      </c>
      <c r="J5541" s="60">
        <v>2018</v>
      </c>
      <c r="K5541" s="60">
        <v>3.0483833868945421E-2</v>
      </c>
    </row>
    <row r="5542" spans="1:11" x14ac:dyDescent="0.25">
      <c r="A5542" s="60" t="s">
        <v>722</v>
      </c>
      <c r="B5542" t="s">
        <v>577</v>
      </c>
      <c r="C5542" t="s">
        <v>578</v>
      </c>
      <c r="D5542" t="str">
        <f>Clef_répartition[[#This Row],[Code association]]&amp;"_"&amp;Clef_répartition[[#This Row],[Nom association]]</f>
        <v>SDIS Oron-Jorat_Association de communes Service de Défense Incendie et de Secours Oron-Jorat</v>
      </c>
      <c r="E5542">
        <f>COUNTIFS(D$2:D5542,Clef_répartition[[#This Row],[Code_Nom]],J$2:J5542,Clef_répartition[[#This Row],[Année]])</f>
        <v>1</v>
      </c>
      <c r="F5542">
        <f>IF(Clef_répartition[[#This Row],[Code_Nom]]=D5541,F5541-1,(COUNTIFS(Clef_répartition[Code_Nom],Clef_répartition[[#This Row],[Code_Nom]],Clef_répartition[Année],Clef_répartition[[#This Row],[Année]])))</f>
        <v>9</v>
      </c>
      <c r="G5542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Oron-Jorat_1_2018</v>
      </c>
      <c r="H5542" s="60">
        <v>5785</v>
      </c>
      <c r="I5542" s="60" t="s">
        <v>74</v>
      </c>
      <c r="J5542" s="60">
        <v>2018</v>
      </c>
      <c r="K5542" s="60">
        <v>3.1940855584266438E-2</v>
      </c>
    </row>
    <row r="5543" spans="1:11" x14ac:dyDescent="0.25">
      <c r="A5543" s="60" t="s">
        <v>722</v>
      </c>
      <c r="B5543" t="s">
        <v>577</v>
      </c>
      <c r="C5543" t="s">
        <v>578</v>
      </c>
      <c r="D5543" t="str">
        <f>Clef_répartition[[#This Row],[Code association]]&amp;"_"&amp;Clef_répartition[[#This Row],[Nom association]]</f>
        <v>SDIS Oron-Jorat_Association de communes Service de Défense Incendie et de Secours Oron-Jorat</v>
      </c>
      <c r="E5543">
        <f>COUNTIFS(D$2:D5543,Clef_répartition[[#This Row],[Code_Nom]],J$2:J5543,Clef_répartition[[#This Row],[Année]])</f>
        <v>2</v>
      </c>
      <c r="F5543">
        <f>IF(Clef_répartition[[#This Row],[Code_Nom]]=D5542,F5542-1,(COUNTIFS(Clef_répartition[Code_Nom],Clef_répartition[[#This Row],[Code_Nom]],Clef_répartition[Année],Clef_répartition[[#This Row],[Année]])))</f>
        <v>8</v>
      </c>
      <c r="G5543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Oron-Jorat_2_2018</v>
      </c>
      <c r="H5543" s="60">
        <v>5806</v>
      </c>
      <c r="I5543" s="60" t="s">
        <v>140</v>
      </c>
      <c r="J5543" s="60">
        <v>2018</v>
      </c>
      <c r="K5543" s="60">
        <v>0.20592879701406833</v>
      </c>
    </row>
    <row r="5544" spans="1:11" x14ac:dyDescent="0.25">
      <c r="A5544" s="60" t="s">
        <v>722</v>
      </c>
      <c r="B5544" t="s">
        <v>577</v>
      </c>
      <c r="C5544" t="s">
        <v>578</v>
      </c>
      <c r="D5544" t="str">
        <f>Clef_répartition[[#This Row],[Code association]]&amp;"_"&amp;Clef_répartition[[#This Row],[Nom association]]</f>
        <v>SDIS Oron-Jorat_Association de communes Service de Défense Incendie et de Secours Oron-Jorat</v>
      </c>
      <c r="E5544">
        <f>COUNTIFS(D$2:D5544,Clef_répartition[[#This Row],[Code_Nom]],J$2:J5544,Clef_répartition[[#This Row],[Année]])</f>
        <v>3</v>
      </c>
      <c r="F5544">
        <f>IF(Clef_répartition[[#This Row],[Code_Nom]]=D5543,F5543-1,(COUNTIFS(Clef_répartition[Code_Nom],Clef_répartition[[#This Row],[Code_Nom]],Clef_répartition[Année],Clef_répartition[[#This Row],[Année]])))</f>
        <v>7</v>
      </c>
      <c r="G5544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Oron-Jorat_3_2018</v>
      </c>
      <c r="H5544" s="60">
        <v>5790</v>
      </c>
      <c r="I5544" s="60" t="s">
        <v>170</v>
      </c>
      <c r="J5544" s="60">
        <v>2018</v>
      </c>
      <c r="K5544" s="60">
        <v>3.5314384151593457E-2</v>
      </c>
    </row>
    <row r="5545" spans="1:11" x14ac:dyDescent="0.25">
      <c r="A5545" s="60" t="s">
        <v>722</v>
      </c>
      <c r="B5545" t="s">
        <v>577</v>
      </c>
      <c r="C5545" t="s">
        <v>578</v>
      </c>
      <c r="D5545" t="str">
        <f>Clef_répartition[[#This Row],[Code association]]&amp;"_"&amp;Clef_répartition[[#This Row],[Nom association]]</f>
        <v>SDIS Oron-Jorat_Association de communes Service de Défense Incendie et de Secours Oron-Jorat</v>
      </c>
      <c r="E5545">
        <f>COUNTIFS(D$2:D5545,Clef_répartition[[#This Row],[Code_Nom]],J$2:J5545,Clef_répartition[[#This Row],[Année]])</f>
        <v>4</v>
      </c>
      <c r="F5545">
        <f>IF(Clef_répartition[[#This Row],[Code_Nom]]=D5544,F5544-1,(COUNTIFS(Clef_répartition[Code_Nom],Clef_répartition[[#This Row],[Code_Nom]],Clef_répartition[Année],Clef_répartition[[#This Row],[Année]])))</f>
        <v>6</v>
      </c>
      <c r="G5545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Oron-Jorat_4_2018</v>
      </c>
      <c r="H5545" s="60">
        <v>5792</v>
      </c>
      <c r="I5545" s="60" t="s">
        <v>187</v>
      </c>
      <c r="J5545" s="60">
        <v>2018</v>
      </c>
      <c r="K5545" s="60">
        <v>4.6152741889176001E-2</v>
      </c>
    </row>
    <row r="5546" spans="1:11" x14ac:dyDescent="0.25">
      <c r="A5546" s="60" t="s">
        <v>722</v>
      </c>
      <c r="B5546" t="s">
        <v>577</v>
      </c>
      <c r="C5546" t="s">
        <v>578</v>
      </c>
      <c r="D5546" t="str">
        <f>Clef_répartition[[#This Row],[Code association]]&amp;"_"&amp;Clef_répartition[[#This Row],[Nom association]]</f>
        <v>SDIS Oron-Jorat_Association de communes Service de Défense Incendie et de Secours Oron-Jorat</v>
      </c>
      <c r="E5546">
        <f>COUNTIFS(D$2:D5546,Clef_répartition[[#This Row],[Code_Nom]],J$2:J5546,Clef_répartition[[#This Row],[Année]])</f>
        <v>5</v>
      </c>
      <c r="F5546">
        <f>IF(Clef_répartition[[#This Row],[Code_Nom]]=D5545,F5545-1,(COUNTIFS(Clef_répartition[Code_Nom],Clef_répartition[[#This Row],[Code_Nom]],Clef_répartition[Année],Clef_répartition[[#This Row],[Année]])))</f>
        <v>5</v>
      </c>
      <c r="G5546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Oron-Jorat_5_2018</v>
      </c>
      <c r="H5546" s="60">
        <v>5805</v>
      </c>
      <c r="I5546" s="60" t="s">
        <v>206</v>
      </c>
      <c r="J5546" s="60">
        <v>2018</v>
      </c>
      <c r="K5546" s="60">
        <v>0.4216910709158771</v>
      </c>
    </row>
    <row r="5547" spans="1:11" x14ac:dyDescent="0.25">
      <c r="A5547" s="60" t="s">
        <v>722</v>
      </c>
      <c r="B5547" t="s">
        <v>577</v>
      </c>
      <c r="C5547" t="s">
        <v>578</v>
      </c>
      <c r="D5547" t="str">
        <f>Clef_répartition[[#This Row],[Code association]]&amp;"_"&amp;Clef_répartition[[#This Row],[Nom association]]</f>
        <v>SDIS Oron-Jorat_Association de communes Service de Défense Incendie et de Secours Oron-Jorat</v>
      </c>
      <c r="E5547">
        <f>COUNTIFS(D$2:D5547,Clef_répartition[[#This Row],[Code_Nom]],J$2:J5547,Clef_répartition[[#This Row],[Année]])</f>
        <v>6</v>
      </c>
      <c r="F5547">
        <f>IF(Clef_répartition[[#This Row],[Code_Nom]]=D5546,F5546-1,(COUNTIFS(Clef_répartition[Code_Nom],Clef_répartition[[#This Row],[Code_Nom]],Clef_répartition[Année],Clef_répartition[[#This Row],[Année]])))</f>
        <v>4</v>
      </c>
      <c r="G5547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Oron-Jorat_6_2018</v>
      </c>
      <c r="H5547" s="60">
        <v>5798</v>
      </c>
      <c r="I5547" s="60" t="s">
        <v>236</v>
      </c>
      <c r="J5547" s="60">
        <v>2018</v>
      </c>
      <c r="K5547" s="60">
        <v>3.545793855871375E-2</v>
      </c>
    </row>
    <row r="5548" spans="1:11" x14ac:dyDescent="0.25">
      <c r="A5548" s="60" t="s">
        <v>722</v>
      </c>
      <c r="B5548" t="s">
        <v>577</v>
      </c>
      <c r="C5548" t="s">
        <v>578</v>
      </c>
      <c r="D5548" t="str">
        <f>Clef_répartition[[#This Row],[Code association]]&amp;"_"&amp;Clef_répartition[[#This Row],[Nom association]]</f>
        <v>SDIS Oron-Jorat_Association de communes Service de Défense Incendie et de Secours Oron-Jorat</v>
      </c>
      <c r="E5548">
        <f>COUNTIFS(D$2:D5548,Clef_répartition[[#This Row],[Code_Nom]],J$2:J5548,Clef_répartition[[#This Row],[Année]])</f>
        <v>7</v>
      </c>
      <c r="F5548">
        <f>IF(Clef_répartition[[#This Row],[Code_Nom]]=D5547,F5547-1,(COUNTIFS(Clef_répartition[Code_Nom],Clef_répartition[[#This Row],[Code_Nom]],Clef_répartition[Année],Clef_répartition[[#This Row],[Année]])))</f>
        <v>3</v>
      </c>
      <c r="G5548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Oron-Jorat_7_2018</v>
      </c>
      <c r="H5548" s="60">
        <v>5799</v>
      </c>
      <c r="I5548" s="60" t="s">
        <v>254</v>
      </c>
      <c r="J5548" s="60">
        <v>2018</v>
      </c>
      <c r="K5548" s="60">
        <v>0.13939132931380993</v>
      </c>
    </row>
    <row r="5549" spans="1:11" x14ac:dyDescent="0.25">
      <c r="A5549" s="60" t="s">
        <v>722</v>
      </c>
      <c r="B5549" t="s">
        <v>577</v>
      </c>
      <c r="C5549" t="s">
        <v>578</v>
      </c>
      <c r="D5549" t="str">
        <f>Clef_répartition[[#This Row],[Code association]]&amp;"_"&amp;Clef_répartition[[#This Row],[Nom association]]</f>
        <v>SDIS Oron-Jorat_Association de communes Service de Défense Incendie et de Secours Oron-Jorat</v>
      </c>
      <c r="E5549">
        <f>COUNTIFS(D$2:D5549,Clef_répartition[[#This Row],[Code_Nom]],J$2:J5549,Clef_répartition[[#This Row],[Année]])</f>
        <v>8</v>
      </c>
      <c r="F5549">
        <f>IF(Clef_répartition[[#This Row],[Code_Nom]]=D5548,F5548-1,(COUNTIFS(Clef_répartition[Code_Nom],Clef_répartition[[#This Row],[Code_Nom]],Clef_répartition[Année],Clef_répartition[[#This Row],[Année]])))</f>
        <v>2</v>
      </c>
      <c r="G5549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Oron-Jorat_8_2018</v>
      </c>
      <c r="H5549" s="60">
        <v>5692</v>
      </c>
      <c r="I5549" s="60" t="s">
        <v>289</v>
      </c>
      <c r="J5549" s="60">
        <v>2018</v>
      </c>
      <c r="K5549" s="60">
        <v>4.1415446454206147E-2</v>
      </c>
    </row>
    <row r="5550" spans="1:11" x14ac:dyDescent="0.25">
      <c r="A5550" s="60" t="s">
        <v>722</v>
      </c>
      <c r="B5550" t="s">
        <v>577</v>
      </c>
      <c r="C5550" t="s">
        <v>578</v>
      </c>
      <c r="D5550" t="str">
        <f>Clef_répartition[[#This Row],[Code association]]&amp;"_"&amp;Clef_répartition[[#This Row],[Nom association]]</f>
        <v>SDIS Oron-Jorat_Association de communes Service de Défense Incendie et de Secours Oron-Jorat</v>
      </c>
      <c r="E5550">
        <f>COUNTIFS(D$2:D5550,Clef_répartition[[#This Row],[Code_Nom]],J$2:J5550,Clef_répartition[[#This Row],[Année]])</f>
        <v>9</v>
      </c>
      <c r="F5550">
        <f>IF(Clef_répartition[[#This Row],[Code_Nom]]=D5549,F5549-1,(COUNTIFS(Clef_répartition[Code_Nom],Clef_répartition[[#This Row],[Code_Nom]],Clef_répartition[Année],Clef_répartition[[#This Row],[Année]])))</f>
        <v>1</v>
      </c>
      <c r="G5550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Oron-Jorat_9_2018</v>
      </c>
      <c r="H5550" s="60">
        <v>5803</v>
      </c>
      <c r="I5550" s="60" t="s">
        <v>294</v>
      </c>
      <c r="J5550" s="60">
        <v>2018</v>
      </c>
      <c r="K5550" s="60">
        <v>4.2707436118288832E-2</v>
      </c>
    </row>
    <row r="5551" spans="1:11" x14ac:dyDescent="0.25">
      <c r="A5551" s="60" t="s">
        <v>722</v>
      </c>
      <c r="B5551" t="s">
        <v>471</v>
      </c>
      <c r="C5551" t="s">
        <v>472</v>
      </c>
      <c r="D5551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1">
        <f>COUNTIFS(D$2:D5551,Clef_répartition[[#This Row],[Code_Nom]],J$2:J5551,Clef_répartition[[#This Row],[Année]])</f>
        <v>1</v>
      </c>
      <c r="F5551">
        <f>IF(Clef_répartition[[#This Row],[Code_Nom]]=D5550,F5550-1,(COUNTIFS(Clef_répartition[Code_Nom],Clef_répartition[[#This Row],[Code_Nom]],Clef_répartition[Année],Clef_répartition[[#This Row],[Année]])))</f>
        <v>27</v>
      </c>
      <c r="G555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Venoge_1_2018</v>
      </c>
      <c r="H5551" s="60">
        <v>5472</v>
      </c>
      <c r="I5551" s="60" t="s">
        <v>34</v>
      </c>
      <c r="J5551" s="60">
        <v>2018</v>
      </c>
      <c r="K5551" s="60">
        <v>1.5914283463326243E-2</v>
      </c>
    </row>
    <row r="5552" spans="1:11" x14ac:dyDescent="0.25">
      <c r="A5552" s="60" t="s">
        <v>722</v>
      </c>
      <c r="B5552" t="s">
        <v>471</v>
      </c>
      <c r="C5552" t="s">
        <v>472</v>
      </c>
      <c r="D5552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2">
        <f>COUNTIFS(D$2:D5552,Clef_répartition[[#This Row],[Code_Nom]],J$2:J5552,Clef_répartition[[#This Row],[Année]])</f>
        <v>2</v>
      </c>
      <c r="F5552">
        <f>IF(Clef_répartition[[#This Row],[Code_Nom]]=D5551,F5551-1,(COUNTIFS(Clef_répartition[Code_Nom],Clef_répartition[[#This Row],[Code_Nom]],Clef_répartition[Année],Clef_répartition[[#This Row],[Année]])))</f>
        <v>26</v>
      </c>
      <c r="G555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Venoge_2_2018</v>
      </c>
      <c r="H5552" s="60">
        <v>5473</v>
      </c>
      <c r="I5552" s="60" t="s">
        <v>35</v>
      </c>
      <c r="J5552" s="60">
        <v>2018</v>
      </c>
      <c r="K5552" s="60">
        <v>3.8131253446781699E-2</v>
      </c>
    </row>
    <row r="5553" spans="1:11" x14ac:dyDescent="0.25">
      <c r="A5553" s="60" t="s">
        <v>722</v>
      </c>
      <c r="B5553" t="s">
        <v>471</v>
      </c>
      <c r="C5553" t="s">
        <v>472</v>
      </c>
      <c r="D5553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3">
        <f>COUNTIFS(D$2:D5553,Clef_répartition[[#This Row],[Code_Nom]],J$2:J5553,Clef_répartition[[#This Row],[Année]])</f>
        <v>3</v>
      </c>
      <c r="F5553">
        <f>IF(Clef_répartition[[#This Row],[Code_Nom]]=D5552,F5552-1,(COUNTIFS(Clef_répartition[Code_Nom],Clef_répartition[[#This Row],[Code_Nom]],Clef_répartition[Année],Clef_répartition[[#This Row],[Année]])))</f>
        <v>25</v>
      </c>
      <c r="G555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Venoge_3_2018</v>
      </c>
      <c r="H5553" s="60">
        <v>5475</v>
      </c>
      <c r="I5553" s="60" t="s">
        <v>55</v>
      </c>
      <c r="J5553" s="60">
        <v>2018</v>
      </c>
      <c r="K5553" s="60">
        <v>5.5936342866146696E-3</v>
      </c>
    </row>
    <row r="5554" spans="1:11" x14ac:dyDescent="0.25">
      <c r="A5554" s="60" t="s">
        <v>722</v>
      </c>
      <c r="B5554" t="s">
        <v>471</v>
      </c>
      <c r="C5554" t="s">
        <v>472</v>
      </c>
      <c r="D5554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4">
        <f>COUNTIFS(D$2:D5554,Clef_répartition[[#This Row],[Code_Nom]],J$2:J5554,Clef_répartition[[#This Row],[Année]])</f>
        <v>4</v>
      </c>
      <c r="F5554">
        <f>IF(Clef_répartition[[#This Row],[Code_Nom]]=D5553,F5553-1,(COUNTIFS(Clef_répartition[Code_Nom],Clef_répartition[[#This Row],[Code_Nom]],Clef_répartition[Année],Clef_répartition[[#This Row],[Année]])))</f>
        <v>24</v>
      </c>
      <c r="G555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Venoge_4_2018</v>
      </c>
      <c r="H5554" s="60">
        <v>5476</v>
      </c>
      <c r="I5554" s="60" t="s">
        <v>64</v>
      </c>
      <c r="J5554" s="60">
        <v>2018</v>
      </c>
      <c r="K5554" s="60">
        <v>1.2369022295753564E-2</v>
      </c>
    </row>
    <row r="5555" spans="1:11" x14ac:dyDescent="0.25">
      <c r="A5555" s="60" t="s">
        <v>722</v>
      </c>
      <c r="B5555" t="s">
        <v>471</v>
      </c>
      <c r="C5555" t="s">
        <v>472</v>
      </c>
      <c r="D5555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5">
        <f>COUNTIFS(D$2:D5555,Clef_répartition[[#This Row],[Code_Nom]],J$2:J5555,Clef_répartition[[#This Row],[Année]])</f>
        <v>5</v>
      </c>
      <c r="F5555">
        <f>IF(Clef_répartition[[#This Row],[Code_Nom]]=D5554,F5554-1,(COUNTIFS(Clef_répartition[Code_Nom],Clef_répartition[[#This Row],[Code_Nom]],Clef_répartition[Année],Clef_répartition[[#This Row],[Année]])))</f>
        <v>23</v>
      </c>
      <c r="G555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Venoge_5_2018</v>
      </c>
      <c r="H5555" s="60">
        <v>5477</v>
      </c>
      <c r="I5555" s="60" t="s">
        <v>79</v>
      </c>
      <c r="J5555" s="60">
        <v>2018</v>
      </c>
      <c r="K5555" s="60">
        <v>0.15248562199637594</v>
      </c>
    </row>
    <row r="5556" spans="1:11" x14ac:dyDescent="0.25">
      <c r="A5556" s="60" t="s">
        <v>722</v>
      </c>
      <c r="B5556" t="s">
        <v>471</v>
      </c>
      <c r="C5556" t="s">
        <v>472</v>
      </c>
      <c r="D5556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6">
        <f>COUNTIFS(D$2:D5556,Clef_répartition[[#This Row],[Code_Nom]],J$2:J5556,Clef_répartition[[#This Row],[Année]])</f>
        <v>6</v>
      </c>
      <c r="F5556">
        <f>IF(Clef_répartition[[#This Row],[Code_Nom]]=D5555,F5555-1,(COUNTIFS(Clef_répartition[Code_Nom],Clef_répartition[[#This Row],[Code_Nom]],Clef_répartition[Année],Clef_répartition[[#This Row],[Année]])))</f>
        <v>22</v>
      </c>
      <c r="G555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Venoge_6_2018</v>
      </c>
      <c r="H5556" s="60">
        <v>5479</v>
      </c>
      <c r="I5556" s="60" t="s">
        <v>85</v>
      </c>
      <c r="J5556" s="60">
        <v>2018</v>
      </c>
      <c r="K5556" s="60">
        <v>1.8868667769636808E-2</v>
      </c>
    </row>
    <row r="5557" spans="1:11" x14ac:dyDescent="0.25">
      <c r="A5557" s="60" t="s">
        <v>722</v>
      </c>
      <c r="B5557" t="s">
        <v>471</v>
      </c>
      <c r="C5557" t="s">
        <v>472</v>
      </c>
      <c r="D5557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7">
        <f>COUNTIFS(D$2:D5557,Clef_répartition[[#This Row],[Code_Nom]],J$2:J5557,Clef_répartition[[#This Row],[Année]])</f>
        <v>7</v>
      </c>
      <c r="F5557">
        <f>IF(Clef_répartition[[#This Row],[Code_Nom]]=D5556,F5556-1,(COUNTIFS(Clef_répartition[Code_Nom],Clef_répartition[[#This Row],[Code_Nom]],Clef_répartition[Année],Clef_répartition[[#This Row],[Année]])))</f>
        <v>21</v>
      </c>
      <c r="G555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Venoge_7_2018</v>
      </c>
      <c r="H5557" s="60">
        <v>5480</v>
      </c>
      <c r="I5557" s="60" t="s">
        <v>90</v>
      </c>
      <c r="J5557" s="60">
        <v>2018</v>
      </c>
      <c r="K5557" s="60">
        <v>4.0455369101079337E-2</v>
      </c>
    </row>
    <row r="5558" spans="1:11" x14ac:dyDescent="0.25">
      <c r="A5558" s="60" t="s">
        <v>722</v>
      </c>
      <c r="B5558" t="s">
        <v>471</v>
      </c>
      <c r="C5558" t="s">
        <v>472</v>
      </c>
      <c r="D5558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8">
        <f>COUNTIFS(D$2:D5558,Clef_répartition[[#This Row],[Code_Nom]],J$2:J5558,Clef_répartition[[#This Row],[Année]])</f>
        <v>8</v>
      </c>
      <c r="F5558">
        <f>IF(Clef_répartition[[#This Row],[Code_Nom]]=D5557,F5557-1,(COUNTIFS(Clef_répartition[Code_Nom],Clef_répartition[[#This Row],[Code_Nom]],Clef_répartition[Année],Clef_répartition[[#This Row],[Année]])))</f>
        <v>20</v>
      </c>
      <c r="G555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Venoge_8_2018</v>
      </c>
      <c r="H5558" s="60">
        <v>5481</v>
      </c>
      <c r="I5558" s="60" t="s">
        <v>94</v>
      </c>
      <c r="J5558" s="60">
        <v>2018</v>
      </c>
      <c r="K5558" s="60">
        <v>8.7843693374300789E-3</v>
      </c>
    </row>
    <row r="5559" spans="1:11" x14ac:dyDescent="0.25">
      <c r="A5559" s="60" t="s">
        <v>722</v>
      </c>
      <c r="B5559" t="s">
        <v>471</v>
      </c>
      <c r="C5559" t="s">
        <v>472</v>
      </c>
      <c r="D5559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59">
        <f>COUNTIFS(D$2:D5559,Clef_répartition[[#This Row],[Code_Nom]],J$2:J5559,Clef_répartition[[#This Row],[Année]])</f>
        <v>9</v>
      </c>
      <c r="F5559">
        <f>IF(Clef_répartition[[#This Row],[Code_Nom]]=D5558,F5558-1,(COUNTIFS(Clef_répartition[Code_Nom],Clef_répartition[[#This Row],[Code_Nom]],Clef_répartition[Année],Clef_répartition[[#This Row],[Année]])))</f>
        <v>19</v>
      </c>
      <c r="G555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Venoge_9_2018</v>
      </c>
      <c r="H5559" s="60">
        <v>5482</v>
      </c>
      <c r="I5559" s="60" t="s">
        <v>102</v>
      </c>
      <c r="J5559" s="60">
        <v>2018</v>
      </c>
      <c r="K5559" s="60">
        <v>4.7703458599227921E-2</v>
      </c>
    </row>
    <row r="5560" spans="1:11" x14ac:dyDescent="0.25">
      <c r="A5560" s="60" t="s">
        <v>722</v>
      </c>
      <c r="B5560" t="s">
        <v>471</v>
      </c>
      <c r="C5560" t="s">
        <v>472</v>
      </c>
      <c r="D5560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0">
        <f>COUNTIFS(D$2:D5560,Clef_répartition[[#This Row],[Code_Nom]],J$2:J5560,Clef_répartition[[#This Row],[Année]])</f>
        <v>10</v>
      </c>
      <c r="F5560">
        <f>IF(Clef_répartition[[#This Row],[Code_Nom]]=D5559,F5559-1,(COUNTIFS(Clef_répartition[Code_Nom],Clef_répartition[[#This Row],[Code_Nom]],Clef_répartition[Année],Clef_répartition[[#This Row],[Année]])))</f>
        <v>18</v>
      </c>
      <c r="G556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Venoge_10_2018</v>
      </c>
      <c r="H5560" s="60">
        <v>5483</v>
      </c>
      <c r="I5560" s="60" t="s">
        <v>113</v>
      </c>
      <c r="J5560" s="60">
        <v>2018</v>
      </c>
      <c r="K5560" s="60">
        <v>1.2211455132750336E-2</v>
      </c>
    </row>
    <row r="5561" spans="1:11" x14ac:dyDescent="0.25">
      <c r="A5561" s="60" t="s">
        <v>722</v>
      </c>
      <c r="B5561" t="s">
        <v>471</v>
      </c>
      <c r="C5561" t="s">
        <v>472</v>
      </c>
      <c r="D5561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1">
        <f>COUNTIFS(D$2:D5561,Clef_répartition[[#This Row],[Code_Nom]],J$2:J5561,Clef_répartition[[#This Row],[Année]])</f>
        <v>11</v>
      </c>
      <c r="F5561">
        <f>IF(Clef_répartition[[#This Row],[Code_Nom]]=D5560,F5560-1,(COUNTIFS(Clef_répartition[Code_Nom],Clef_répartition[[#This Row],[Code_Nom]],Clef_répartition[Année],Clef_répartition[[#This Row],[Année]])))</f>
        <v>17</v>
      </c>
      <c r="G556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Venoge_11_2018</v>
      </c>
      <c r="H5561" s="60">
        <v>5484</v>
      </c>
      <c r="I5561" s="60" t="s">
        <v>127</v>
      </c>
      <c r="J5561" s="60">
        <v>2018</v>
      </c>
      <c r="K5561" s="60">
        <v>3.6988891515008275E-2</v>
      </c>
    </row>
    <row r="5562" spans="1:11" x14ac:dyDescent="0.25">
      <c r="A5562" s="60" t="s">
        <v>722</v>
      </c>
      <c r="B5562" t="s">
        <v>471</v>
      </c>
      <c r="C5562" t="s">
        <v>472</v>
      </c>
      <c r="D5562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2">
        <f>COUNTIFS(D$2:D5562,Clef_répartition[[#This Row],[Code_Nom]],J$2:J5562,Clef_répartition[[#This Row],[Année]])</f>
        <v>12</v>
      </c>
      <c r="F5562">
        <f>IF(Clef_répartition[[#This Row],[Code_Nom]]=D5561,F5561-1,(COUNTIFS(Clef_répartition[Code_Nom],Clef_répartition[[#This Row],[Code_Nom]],Clef_répartition[Année],Clef_répartition[[#This Row],[Année]])))</f>
        <v>16</v>
      </c>
      <c r="G556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Venoge_12_2018</v>
      </c>
      <c r="H5562" s="60">
        <v>5485</v>
      </c>
      <c r="I5562" s="60" t="s">
        <v>129</v>
      </c>
      <c r="J5562" s="60">
        <v>2018</v>
      </c>
      <c r="K5562" s="60">
        <v>1.5677932718821397E-2</v>
      </c>
    </row>
    <row r="5563" spans="1:11" x14ac:dyDescent="0.25">
      <c r="A5563" s="60" t="s">
        <v>722</v>
      </c>
      <c r="B5563" t="s">
        <v>471</v>
      </c>
      <c r="C5563" t="s">
        <v>472</v>
      </c>
      <c r="D5563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3">
        <f>COUNTIFS(D$2:D5563,Clef_répartition[[#This Row],[Code_Nom]],J$2:J5563,Clef_répartition[[#This Row],[Année]])</f>
        <v>13</v>
      </c>
      <c r="F5563">
        <f>IF(Clef_répartition[[#This Row],[Code_Nom]]=D5562,F5562-1,(COUNTIFS(Clef_répartition[Code_Nom],Clef_répartition[[#This Row],[Code_Nom]],Clef_répartition[Année],Clef_répartition[[#This Row],[Année]])))</f>
        <v>15</v>
      </c>
      <c r="G556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Venoge_13_2018</v>
      </c>
      <c r="H5563" s="60">
        <v>5474</v>
      </c>
      <c r="I5563" s="60" t="s">
        <v>146</v>
      </c>
      <c r="J5563" s="60">
        <v>2018</v>
      </c>
      <c r="K5563" s="60">
        <v>1.615063420783109E-2</v>
      </c>
    </row>
    <row r="5564" spans="1:11" x14ac:dyDescent="0.25">
      <c r="A5564" s="60" t="s">
        <v>722</v>
      </c>
      <c r="B5564" t="s">
        <v>471</v>
      </c>
      <c r="C5564" t="s">
        <v>472</v>
      </c>
      <c r="D5564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4">
        <f>COUNTIFS(D$2:D5564,Clef_répartition[[#This Row],[Code_Nom]],J$2:J5564,Clef_répartition[[#This Row],[Année]])</f>
        <v>14</v>
      </c>
      <c r="F5564">
        <f>IF(Clef_répartition[[#This Row],[Code_Nom]]=D5563,F5563-1,(COUNTIFS(Clef_répartition[Code_Nom],Clef_répartition[[#This Row],[Code_Nom]],Clef_répartition[Année],Clef_répartition[[#This Row],[Année]])))</f>
        <v>14</v>
      </c>
      <c r="G556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Venoge_14_2018</v>
      </c>
      <c r="H5564" s="60">
        <v>5498</v>
      </c>
      <c r="I5564" s="60" t="s">
        <v>149</v>
      </c>
      <c r="J5564" s="60">
        <v>2018</v>
      </c>
      <c r="K5564" s="60">
        <v>0.10226108878909636</v>
      </c>
    </row>
    <row r="5565" spans="1:11" x14ac:dyDescent="0.25">
      <c r="A5565" s="60" t="s">
        <v>722</v>
      </c>
      <c r="B5565" t="s">
        <v>471</v>
      </c>
      <c r="C5565" t="s">
        <v>472</v>
      </c>
      <c r="D5565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5">
        <f>COUNTIFS(D$2:D5565,Clef_répartition[[#This Row],[Code_Nom]],J$2:J5565,Clef_répartition[[#This Row],[Année]])</f>
        <v>15</v>
      </c>
      <c r="F5565">
        <f>IF(Clef_répartition[[#This Row],[Code_Nom]]=D5564,F5564-1,(COUNTIFS(Clef_répartition[Code_Nom],Clef_répartition[[#This Row],[Code_Nom]],Clef_répartition[Année],Clef_répartition[[#This Row],[Année]])))</f>
        <v>13</v>
      </c>
      <c r="G556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Venoge_15_2018</v>
      </c>
      <c r="H5565" s="60">
        <v>5486</v>
      </c>
      <c r="I5565" s="60" t="s">
        <v>145</v>
      </c>
      <c r="J5565" s="60">
        <v>2018</v>
      </c>
      <c r="K5565" s="60">
        <v>3.9588749704561568E-2</v>
      </c>
    </row>
    <row r="5566" spans="1:11" x14ac:dyDescent="0.25">
      <c r="A5566" s="60" t="s">
        <v>722</v>
      </c>
      <c r="B5566" t="s">
        <v>471</v>
      </c>
      <c r="C5566" t="s">
        <v>472</v>
      </c>
      <c r="D5566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6">
        <f>COUNTIFS(D$2:D5566,Clef_répartition[[#This Row],[Code_Nom]],J$2:J5566,Clef_répartition[[#This Row],[Année]])</f>
        <v>16</v>
      </c>
      <c r="F5566">
        <f>IF(Clef_répartition[[#This Row],[Code_Nom]]=D5565,F5565-1,(COUNTIFS(Clef_répartition[Code_Nom],Clef_répartition[[#This Row],[Code_Nom]],Clef_répartition[Année],Clef_répartition[[#This Row],[Année]])))</f>
        <v>12</v>
      </c>
      <c r="G556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Venoge_16_2018</v>
      </c>
      <c r="H5566" s="60">
        <v>5487</v>
      </c>
      <c r="I5566" s="60" t="s">
        <v>167</v>
      </c>
      <c r="J5566" s="60">
        <v>2018</v>
      </c>
      <c r="K5566" s="60">
        <v>1.819900732687308E-2</v>
      </c>
    </row>
    <row r="5567" spans="1:11" x14ac:dyDescent="0.25">
      <c r="A5567" s="60" t="s">
        <v>722</v>
      </c>
      <c r="B5567" t="s">
        <v>471</v>
      </c>
      <c r="C5567" t="s">
        <v>472</v>
      </c>
      <c r="D5567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7">
        <f>COUNTIFS(D$2:D5567,Clef_répartition[[#This Row],[Code_Nom]],J$2:J5567,Clef_répartition[[#This Row],[Année]])</f>
        <v>17</v>
      </c>
      <c r="F5567">
        <f>IF(Clef_répartition[[#This Row],[Code_Nom]]=D5566,F5566-1,(COUNTIFS(Clef_répartition[Code_Nom],Clef_répartition[[#This Row],[Code_Nom]],Clef_répartition[Année],Clef_répartition[[#This Row],[Année]])))</f>
        <v>11</v>
      </c>
      <c r="G556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Venoge_17_2018</v>
      </c>
      <c r="H5567" s="60">
        <v>5488</v>
      </c>
      <c r="I5567" s="60" t="s">
        <v>174</v>
      </c>
      <c r="J5567" s="60">
        <v>2018</v>
      </c>
      <c r="K5567" s="60">
        <v>2.324115654297645E-3</v>
      </c>
    </row>
    <row r="5568" spans="1:11" x14ac:dyDescent="0.25">
      <c r="A5568" s="60" t="s">
        <v>722</v>
      </c>
      <c r="B5568" t="s">
        <v>471</v>
      </c>
      <c r="C5568" t="s">
        <v>472</v>
      </c>
      <c r="D5568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8">
        <f>COUNTIFS(D$2:D5568,Clef_répartition[[#This Row],[Code_Nom]],J$2:J5568,Clef_répartition[[#This Row],[Année]])</f>
        <v>18</v>
      </c>
      <c r="F5568">
        <f>IF(Clef_répartition[[#This Row],[Code_Nom]]=D5567,F5567-1,(COUNTIFS(Clef_répartition[Code_Nom],Clef_répartition[[#This Row],[Code_Nom]],Clef_répartition[Année],Clef_répartition[[#This Row],[Année]])))</f>
        <v>10</v>
      </c>
      <c r="G556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Venoge_18_2018</v>
      </c>
      <c r="H5568" s="60">
        <v>5489</v>
      </c>
      <c r="I5568" s="60" t="s">
        <v>175</v>
      </c>
      <c r="J5568" s="60">
        <v>2018</v>
      </c>
      <c r="K5568" s="60">
        <v>2.8559048294335459E-2</v>
      </c>
    </row>
    <row r="5569" spans="1:11" x14ac:dyDescent="0.25">
      <c r="A5569" s="60" t="s">
        <v>722</v>
      </c>
      <c r="B5569" t="s">
        <v>471</v>
      </c>
      <c r="C5569" t="s">
        <v>472</v>
      </c>
      <c r="D5569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69">
        <f>COUNTIFS(D$2:D5569,Clef_répartition[[#This Row],[Code_Nom]],J$2:J5569,Clef_répartition[[#This Row],[Année]])</f>
        <v>19</v>
      </c>
      <c r="F5569">
        <f>IF(Clef_répartition[[#This Row],[Code_Nom]]=D5568,F5568-1,(COUNTIFS(Clef_répartition[Code_Nom],Clef_répartition[[#This Row],[Code_Nom]],Clef_répartition[Année],Clef_répartition[[#This Row],[Année]])))</f>
        <v>9</v>
      </c>
      <c r="G556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Venoge_19_2018</v>
      </c>
      <c r="H5569" s="60">
        <v>5490</v>
      </c>
      <c r="I5569" s="60" t="s">
        <v>178</v>
      </c>
      <c r="J5569" s="60">
        <v>2018</v>
      </c>
      <c r="K5569" s="60">
        <v>1.2211455132750336E-2</v>
      </c>
    </row>
    <row r="5570" spans="1:11" x14ac:dyDescent="0.25">
      <c r="A5570" s="60" t="s">
        <v>722</v>
      </c>
      <c r="B5570" t="s">
        <v>471</v>
      </c>
      <c r="C5570" t="s">
        <v>472</v>
      </c>
      <c r="D5570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0">
        <f>COUNTIFS(D$2:D5570,Clef_répartition[[#This Row],[Code_Nom]],J$2:J5570,Clef_répartition[[#This Row],[Année]])</f>
        <v>20</v>
      </c>
      <c r="F5570">
        <f>IF(Clef_répartition[[#This Row],[Code_Nom]]=D5569,F5569-1,(COUNTIFS(Clef_répartition[Code_Nom],Clef_répartition[[#This Row],[Code_Nom]],Clef_répartition[Année],Clef_répartition[[#This Row],[Année]])))</f>
        <v>8</v>
      </c>
      <c r="G557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Venoge_20_2018</v>
      </c>
      <c r="H5570" s="60">
        <v>5491</v>
      </c>
      <c r="I5570" s="60" t="s">
        <v>181</v>
      </c>
      <c r="J5570" s="60">
        <v>2018</v>
      </c>
      <c r="K5570" s="60">
        <v>1.835657448987631E-2</v>
      </c>
    </row>
    <row r="5571" spans="1:11" x14ac:dyDescent="0.25">
      <c r="A5571" s="60" t="s">
        <v>722</v>
      </c>
      <c r="B5571" t="s">
        <v>471</v>
      </c>
      <c r="C5571" t="s">
        <v>472</v>
      </c>
      <c r="D5571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1">
        <f>COUNTIFS(D$2:D5571,Clef_répartition[[#This Row],[Code_Nom]],J$2:J5571,Clef_répartition[[#This Row],[Année]])</f>
        <v>21</v>
      </c>
      <c r="F5571">
        <f>IF(Clef_répartition[[#This Row],[Code_Nom]]=D5570,F5570-1,(COUNTIFS(Clef_répartition[Code_Nom],Clef_répartition[[#This Row],[Code_Nom]],Clef_répartition[Année],Clef_répartition[[#This Row],[Année]])))</f>
        <v>7</v>
      </c>
      <c r="G557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Venoge_21_2018</v>
      </c>
      <c r="H5571" s="60">
        <v>5493</v>
      </c>
      <c r="I5571" s="60" t="s">
        <v>205</v>
      </c>
      <c r="J5571" s="60">
        <v>2018</v>
      </c>
      <c r="K5571" s="60">
        <v>1.4496178996297172E-2</v>
      </c>
    </row>
    <row r="5572" spans="1:11" x14ac:dyDescent="0.25">
      <c r="A5572" s="60" t="s">
        <v>722</v>
      </c>
      <c r="B5572" t="s">
        <v>471</v>
      </c>
      <c r="C5572" t="s">
        <v>472</v>
      </c>
      <c r="D5572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2">
        <f>COUNTIFS(D$2:D5572,Clef_répartition[[#This Row],[Code_Nom]],J$2:J5572,Clef_répartition[[#This Row],[Année]])</f>
        <v>22</v>
      </c>
      <c r="F5572">
        <f>IF(Clef_répartition[[#This Row],[Code_Nom]]=D5571,F5571-1,(COUNTIFS(Clef_répartition[Code_Nom],Clef_répartition[[#This Row],[Code_Nom]],Clef_répartition[Année],Clef_répartition[[#This Row],[Année]])))</f>
        <v>6</v>
      </c>
      <c r="G557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Venoge_22_2018</v>
      </c>
      <c r="H5572" s="60">
        <v>5495</v>
      </c>
      <c r="I5572" s="60" t="s">
        <v>212</v>
      </c>
      <c r="J5572" s="60">
        <v>2018</v>
      </c>
      <c r="K5572" s="60">
        <v>0.12932324903490114</v>
      </c>
    </row>
    <row r="5573" spans="1:11" x14ac:dyDescent="0.25">
      <c r="A5573" s="60" t="s">
        <v>722</v>
      </c>
      <c r="B5573" t="s">
        <v>471</v>
      </c>
      <c r="C5573" t="s">
        <v>472</v>
      </c>
      <c r="D5573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3">
        <f>COUNTIFS(D$2:D5573,Clef_répartition[[#This Row],[Code_Nom]],J$2:J5573,Clef_répartition[[#This Row],[Année]])</f>
        <v>23</v>
      </c>
      <c r="F5573">
        <f>IF(Clef_répartition[[#This Row],[Code_Nom]]=D5572,F5572-1,(COUNTIFS(Clef_répartition[Code_Nom],Clef_répartition[[#This Row],[Code_Nom]],Clef_répartition[Année],Clef_répartition[[#This Row],[Année]])))</f>
        <v>5</v>
      </c>
      <c r="G557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Venoge_23_2018</v>
      </c>
      <c r="H5573" s="60">
        <v>5496</v>
      </c>
      <c r="I5573" s="60" t="s">
        <v>213</v>
      </c>
      <c r="J5573" s="60">
        <v>2018</v>
      </c>
      <c r="K5573" s="60">
        <v>6.8817458441660762E-2</v>
      </c>
    </row>
    <row r="5574" spans="1:11" x14ac:dyDescent="0.25">
      <c r="A5574" s="60" t="s">
        <v>722</v>
      </c>
      <c r="B5574" t="s">
        <v>471</v>
      </c>
      <c r="C5574" t="s">
        <v>472</v>
      </c>
      <c r="D5574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4">
        <f>COUNTIFS(D$2:D5574,Clef_répartition[[#This Row],[Code_Nom]],J$2:J5574,Clef_répartition[[#This Row],[Année]])</f>
        <v>24</v>
      </c>
      <c r="F5574">
        <f>IF(Clef_répartition[[#This Row],[Code_Nom]]=D5573,F5573-1,(COUNTIFS(Clef_répartition[Code_Nom],Clef_répartition[[#This Row],[Code_Nom]],Clef_répartition[Année],Clef_répartition[[#This Row],[Année]])))</f>
        <v>4</v>
      </c>
      <c r="G557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Venoge_24_2018</v>
      </c>
      <c r="H5574" s="60">
        <v>5497</v>
      </c>
      <c r="I5574" s="60" t="s">
        <v>217</v>
      </c>
      <c r="J5574" s="60">
        <v>2018</v>
      </c>
      <c r="K5574" s="60">
        <v>3.336484676593398E-2</v>
      </c>
    </row>
    <row r="5575" spans="1:11" x14ac:dyDescent="0.25">
      <c r="A5575" s="60" t="s">
        <v>722</v>
      </c>
      <c r="B5575" t="s">
        <v>471</v>
      </c>
      <c r="C5575" t="s">
        <v>472</v>
      </c>
      <c r="D5575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5">
        <f>COUNTIFS(D$2:D5575,Clef_répartition[[#This Row],[Code_Nom]],J$2:J5575,Clef_répartition[[#This Row],[Année]])</f>
        <v>25</v>
      </c>
      <c r="F5575">
        <f>IF(Clef_répartition[[#This Row],[Code_Nom]]=D5574,F5574-1,(COUNTIFS(Clef_répartition[Code_Nom],Clef_répartition[[#This Row],[Code_Nom]],Clef_répartition[Année],Clef_répartition[[#This Row],[Année]])))</f>
        <v>3</v>
      </c>
      <c r="G557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Venoge_25_2018</v>
      </c>
      <c r="H5575" s="60">
        <v>5499</v>
      </c>
      <c r="I5575" s="60" t="s">
        <v>252</v>
      </c>
      <c r="J5575" s="60">
        <v>2018</v>
      </c>
      <c r="K5575" s="60">
        <v>1.9223193886394076E-2</v>
      </c>
    </row>
    <row r="5576" spans="1:11" x14ac:dyDescent="0.25">
      <c r="A5576" s="60" t="s">
        <v>722</v>
      </c>
      <c r="B5576" t="s">
        <v>471</v>
      </c>
      <c r="C5576" t="s">
        <v>472</v>
      </c>
      <c r="D5576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6">
        <f>COUNTIFS(D$2:D5576,Clef_répartition[[#This Row],[Code_Nom]],J$2:J5576,Clef_répartition[[#This Row],[Année]])</f>
        <v>26</v>
      </c>
      <c r="F5576">
        <f>IF(Clef_répartition[[#This Row],[Code_Nom]]=D5575,F5575-1,(COUNTIFS(Clef_répartition[Code_Nom],Clef_répartition[[#This Row],[Code_Nom]],Clef_répartition[Année],Clef_répartition[[#This Row],[Année]])))</f>
        <v>2</v>
      </c>
      <c r="G557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Venoge_26_2018</v>
      </c>
      <c r="H5576" s="60">
        <v>5501</v>
      </c>
      <c r="I5576" s="60" t="s">
        <v>258</v>
      </c>
      <c r="J5576" s="60">
        <v>2018</v>
      </c>
      <c r="K5576" s="60">
        <v>4.0809895217836602E-2</v>
      </c>
    </row>
    <row r="5577" spans="1:11" x14ac:dyDescent="0.25">
      <c r="A5577" s="60" t="s">
        <v>722</v>
      </c>
      <c r="B5577" t="s">
        <v>471</v>
      </c>
      <c r="C5577" t="s">
        <v>472</v>
      </c>
      <c r="D5577" t="str">
        <f>Clef_répartition[[#This Row],[Code association]]&amp;"_"&amp;Clef_répartition[[#This Row],[Nom association]]</f>
        <v>SDIS Région Venoge_Association de communes Service de Défense Incendie et de Secours Région Venoge</v>
      </c>
      <c r="E5577">
        <f>COUNTIFS(D$2:D5577,Clef_répartition[[#This Row],[Code_Nom]],J$2:J5577,Clef_répartition[[#This Row],[Année]])</f>
        <v>27</v>
      </c>
      <c r="F5577">
        <f>IF(Clef_répartition[[#This Row],[Code_Nom]]=D5576,F5576-1,(COUNTIFS(Clef_répartition[Code_Nom],Clef_répartition[[#This Row],[Code_Nom]],Clef_répartition[Année],Clef_répartition[[#This Row],[Année]])))</f>
        <v>1</v>
      </c>
      <c r="G557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Venoge_27_2018</v>
      </c>
      <c r="H5577" s="60">
        <v>5503</v>
      </c>
      <c r="I5577" s="60" t="s">
        <v>290</v>
      </c>
      <c r="J5577" s="60">
        <v>2018</v>
      </c>
      <c r="K5577" s="60">
        <v>5.1130544394548179E-2</v>
      </c>
    </row>
    <row r="5578" spans="1:11" x14ac:dyDescent="0.25">
      <c r="A5578" s="60" t="s">
        <v>722</v>
      </c>
      <c r="B5578" t="s">
        <v>648</v>
      </c>
      <c r="C5578" t="s">
        <v>649</v>
      </c>
      <c r="D5578" t="str">
        <f>Clef_répartition[[#This Row],[Code association]]&amp;"_"&amp;Clef_répartition[[#This Row],[Nom association]]</f>
        <v>SDIS Vallorbe_Association de communes Service de Défense Incendie et de Secours de Vallorbe Région</v>
      </c>
      <c r="E5578">
        <f>COUNTIFS(D$2:D5578,Clef_répartition[[#This Row],[Code_Nom]],J$2:J5578,Clef_répartition[[#This Row],[Année]])</f>
        <v>1</v>
      </c>
      <c r="F5578">
        <f>IF(Clef_répartition[[#This Row],[Code_Nom]]=D5577,F5577-1,(COUNTIFS(Clef_répartition[Code_Nom],Clef_répartition[[#This Row],[Code_Nom]],Clef_répartition[Année],Clef_répartition[[#This Row],[Année]])))</f>
        <v>8</v>
      </c>
      <c r="G557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Région_1_2018</v>
      </c>
      <c r="H5578" s="60">
        <v>5744</v>
      </c>
      <c r="I5578" s="60" t="s">
        <v>11</v>
      </c>
      <c r="J5578" s="60">
        <v>2018</v>
      </c>
      <c r="K5578" s="60">
        <v>0.16</v>
      </c>
    </row>
    <row r="5579" spans="1:11" x14ac:dyDescent="0.25">
      <c r="A5579" s="60" t="s">
        <v>722</v>
      </c>
      <c r="B5579" t="s">
        <v>648</v>
      </c>
      <c r="C5579" t="s">
        <v>649</v>
      </c>
      <c r="D5579" t="str">
        <f>Clef_répartition[[#This Row],[Code association]]&amp;"_"&amp;Clef_répartition[[#This Row],[Nom association]]</f>
        <v>SDIS Vallorbe_Association de communes Service de Défense Incendie et de Secours de Vallorbe Région</v>
      </c>
      <c r="E5579">
        <f>COUNTIFS(D$2:D5579,Clef_répartition[[#This Row],[Code_Nom]],J$2:J5579,Clef_répartition[[#This Row],[Année]])</f>
        <v>2</v>
      </c>
      <c r="F5579">
        <f>IF(Clef_répartition[[#This Row],[Code_Nom]]=D5578,F5578-1,(COUNTIFS(Clef_répartition[Code_Nom],Clef_répartition[[#This Row],[Code_Nom]],Clef_répartition[Année],Clef_répartition[[#This Row],[Année]])))</f>
        <v>7</v>
      </c>
      <c r="G557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Région_2_2018</v>
      </c>
      <c r="H5579" s="60">
        <v>5748</v>
      </c>
      <c r="I5579" s="60" t="s">
        <v>38</v>
      </c>
      <c r="J5579" s="60">
        <v>2018</v>
      </c>
      <c r="K5579" s="60">
        <v>0.04</v>
      </c>
    </row>
    <row r="5580" spans="1:11" x14ac:dyDescent="0.25">
      <c r="A5580" s="60" t="s">
        <v>722</v>
      </c>
      <c r="B5580" t="s">
        <v>648</v>
      </c>
      <c r="C5580" t="s">
        <v>649</v>
      </c>
      <c r="D5580" t="str">
        <f>Clef_répartition[[#This Row],[Code association]]&amp;"_"&amp;Clef_répartition[[#This Row],[Nom association]]</f>
        <v>SDIS Vallorbe_Association de communes Service de Défense Incendie et de Secours de Vallorbe Région</v>
      </c>
      <c r="E5580">
        <f>COUNTIFS(D$2:D5580,Clef_répartition[[#This Row],[Code_Nom]],J$2:J5580,Clef_répartition[[#This Row],[Année]])</f>
        <v>3</v>
      </c>
      <c r="F5580">
        <f>IF(Clef_répartition[[#This Row],[Code_Nom]]=D5579,F5579-1,(COUNTIFS(Clef_répartition[Code_Nom],Clef_répartition[[#This Row],[Code_Nom]],Clef_répartition[Année],Clef_répartition[[#This Row],[Année]])))</f>
        <v>6</v>
      </c>
      <c r="G558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Région_3_2018</v>
      </c>
      <c r="H5580" s="60">
        <v>5741</v>
      </c>
      <c r="I5580" s="60" t="s">
        <v>144</v>
      </c>
      <c r="J5580" s="60">
        <v>2018</v>
      </c>
      <c r="K5580" s="60">
        <v>0.04</v>
      </c>
    </row>
    <row r="5581" spans="1:11" x14ac:dyDescent="0.25">
      <c r="A5581" s="60" t="s">
        <v>722</v>
      </c>
      <c r="B5581" t="s">
        <v>648</v>
      </c>
      <c r="C5581" t="s">
        <v>649</v>
      </c>
      <c r="D5581" t="str">
        <f>Clef_répartition[[#This Row],[Code association]]&amp;"_"&amp;Clef_répartition[[#This Row],[Nom association]]</f>
        <v>SDIS Vallorbe_Association de communes Service de Défense Incendie et de Secours de Vallorbe Région</v>
      </c>
      <c r="E5581">
        <f>COUNTIFS(D$2:D5581,Clef_répartition[[#This Row],[Code_Nom]],J$2:J5581,Clef_répartition[[#This Row],[Année]])</f>
        <v>4</v>
      </c>
      <c r="F5581">
        <f>IF(Clef_répartition[[#This Row],[Code_Nom]]=D5580,F5580-1,(COUNTIFS(Clef_répartition[Code_Nom],Clef_répartition[[#This Row],[Code_Nom]],Clef_répartition[Année],Clef_répartition[[#This Row],[Année]])))</f>
        <v>5</v>
      </c>
      <c r="G5581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Région_4_2018</v>
      </c>
      <c r="H5581" s="60">
        <v>5750</v>
      </c>
      <c r="I5581" s="60" t="s">
        <v>158</v>
      </c>
      <c r="J5581" s="60">
        <v>2018</v>
      </c>
      <c r="K5581" s="60">
        <v>0.03</v>
      </c>
    </row>
    <row r="5582" spans="1:11" x14ac:dyDescent="0.25">
      <c r="A5582" s="60" t="s">
        <v>722</v>
      </c>
      <c r="B5582" t="s">
        <v>648</v>
      </c>
      <c r="C5582" t="s">
        <v>649</v>
      </c>
      <c r="D5582" t="str">
        <f>Clef_répartition[[#This Row],[Code association]]&amp;"_"&amp;Clef_répartition[[#This Row],[Nom association]]</f>
        <v>SDIS Vallorbe_Association de communes Service de Défense Incendie et de Secours de Vallorbe Région</v>
      </c>
      <c r="E5582">
        <f>COUNTIFS(D$2:D5582,Clef_répartition[[#This Row],[Code_Nom]],J$2:J5582,Clef_répartition[[#This Row],[Année]])</f>
        <v>5</v>
      </c>
      <c r="F5582">
        <f>IF(Clef_répartition[[#This Row],[Code_Nom]]=D5581,F5581-1,(COUNTIFS(Clef_répartition[Code_Nom],Clef_répartition[[#This Row],[Code_Nom]],Clef_répartition[Année],Clef_répartition[[#This Row],[Année]])))</f>
        <v>4</v>
      </c>
      <c r="G5582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Région_5_2018</v>
      </c>
      <c r="H5582" s="60">
        <v>5755</v>
      </c>
      <c r="I5582" s="60" t="s">
        <v>160</v>
      </c>
      <c r="J5582" s="60">
        <v>2018</v>
      </c>
      <c r="K5582" s="60">
        <v>0.06</v>
      </c>
    </row>
    <row r="5583" spans="1:11" x14ac:dyDescent="0.25">
      <c r="A5583" s="60" t="s">
        <v>722</v>
      </c>
      <c r="B5583" t="s">
        <v>648</v>
      </c>
      <c r="C5583" t="s">
        <v>649</v>
      </c>
      <c r="D5583" t="str">
        <f>Clef_répartition[[#This Row],[Code association]]&amp;"_"&amp;Clef_répartition[[#This Row],[Nom association]]</f>
        <v>SDIS Vallorbe_Association de communes Service de Défense Incendie et de Secours de Vallorbe Région</v>
      </c>
      <c r="E5583">
        <f>COUNTIFS(D$2:D5583,Clef_répartition[[#This Row],[Code_Nom]],J$2:J5583,Clef_répartition[[#This Row],[Année]])</f>
        <v>6</v>
      </c>
      <c r="F5583">
        <f>IF(Clef_répartition[[#This Row],[Code_Nom]]=D5582,F5582-1,(COUNTIFS(Clef_répartition[Code_Nom],Clef_répartition[[#This Row],[Code_Nom]],Clef_répartition[Année],Clef_répartition[[#This Row],[Année]])))</f>
        <v>3</v>
      </c>
      <c r="G558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Région_6_2018</v>
      </c>
      <c r="H5583" s="60">
        <v>5759</v>
      </c>
      <c r="I5583" s="60" t="s">
        <v>220</v>
      </c>
      <c r="J5583" s="60">
        <v>2018</v>
      </c>
      <c r="K5583" s="60">
        <v>0.03</v>
      </c>
    </row>
    <row r="5584" spans="1:11" x14ac:dyDescent="0.25">
      <c r="A5584" s="60" t="s">
        <v>722</v>
      </c>
      <c r="B5584" t="s">
        <v>648</v>
      </c>
      <c r="C5584" t="s">
        <v>649</v>
      </c>
      <c r="D5584" t="str">
        <f>Clef_répartition[[#This Row],[Code association]]&amp;"_"&amp;Clef_répartition[[#This Row],[Nom association]]</f>
        <v>SDIS Vallorbe_Association de communes Service de Défense Incendie et de Secours de Vallorbe Région</v>
      </c>
      <c r="E5584">
        <f>COUNTIFS(D$2:D5584,Clef_répartition[[#This Row],[Code_Nom]],J$2:J5584,Clef_répartition[[#This Row],[Année]])</f>
        <v>7</v>
      </c>
      <c r="F5584">
        <f>IF(Clef_répartition[[#This Row],[Code_Nom]]=D5583,F5583-1,(COUNTIFS(Clef_répartition[Code_Nom],Clef_répartition[[#This Row],[Code_Nom]],Clef_répartition[Année],Clef_répartition[[#This Row],[Année]])))</f>
        <v>2</v>
      </c>
      <c r="G558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Région_7_2018</v>
      </c>
      <c r="H5584" s="60">
        <v>5764</v>
      </c>
      <c r="I5584" s="60" t="s">
        <v>274</v>
      </c>
      <c r="J5584" s="60">
        <v>2018</v>
      </c>
      <c r="K5584" s="60">
        <v>0.56999999999999995</v>
      </c>
    </row>
    <row r="5585" spans="1:11" x14ac:dyDescent="0.25">
      <c r="A5585" s="60" t="s">
        <v>722</v>
      </c>
      <c r="B5585" t="s">
        <v>648</v>
      </c>
      <c r="C5585" t="s">
        <v>649</v>
      </c>
      <c r="D5585" t="str">
        <f>Clef_répartition[[#This Row],[Code association]]&amp;"_"&amp;Clef_répartition[[#This Row],[Nom association]]</f>
        <v>SDIS Vallorbe_Association de communes Service de Défense Incendie et de Secours de Vallorbe Région</v>
      </c>
      <c r="E5585">
        <f>COUNTIFS(D$2:D5585,Clef_répartition[[#This Row],[Code_Nom]],J$2:J5585,Clef_répartition[[#This Row],[Année]])</f>
        <v>8</v>
      </c>
      <c r="F5585">
        <f>IF(Clef_répartition[[#This Row],[Code_Nom]]=D5584,F5584-1,(COUNTIFS(Clef_répartition[Code_Nom],Clef_répartition[[#This Row],[Code_Nom]],Clef_répartition[Année],Clef_répartition[[#This Row],[Année]])))</f>
        <v>1</v>
      </c>
      <c r="G558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Région_8_2018</v>
      </c>
      <c r="H5585" s="60">
        <v>5765</v>
      </c>
      <c r="I5585" s="60" t="s">
        <v>275</v>
      </c>
      <c r="J5585" s="60">
        <v>2018</v>
      </c>
      <c r="K5585" s="60">
        <v>7.0000000000000007E-2</v>
      </c>
    </row>
    <row r="5586" spans="1:11" x14ac:dyDescent="0.25">
      <c r="A5586" s="60" t="s">
        <v>722</v>
      </c>
      <c r="B5586" t="s">
        <v>687</v>
      </c>
      <c r="C5586" t="s">
        <v>688</v>
      </c>
      <c r="D5586" t="str">
        <f>Clef_répartition[[#This Row],[Code association]]&amp;"_"&amp;Clef_répartition[[#This Row],[Nom association]]</f>
        <v>SDISPO_Service Défense Incendie et Secours de la Plaine de l'Orbe</v>
      </c>
      <c r="E5586">
        <f>COUNTIFS(D$2:D5586,Clef_répartition[[#This Row],[Code_Nom]],J$2:J5586,Clef_répartition[[#This Row],[Année]])</f>
        <v>1</v>
      </c>
      <c r="F5586">
        <f>IF(Clef_répartition[[#This Row],[Code_Nom]]=D5585,F5585-1,(COUNTIFS(Clef_répartition[Code_Nom],Clef_répartition[[#This Row],[Code_Nom]],Clef_répartition[Année],Clef_répartition[[#This Row],[Année]])))</f>
        <v>16</v>
      </c>
      <c r="G5586" t="str">
        <f>Clef_répartition[[#This Row],[Code_Nom]]&amp;"_"&amp;Clef_répartition[[#This Row],[Nombre]]&amp;"_"&amp;Clef_répartition[[#This Row],[Année]]</f>
        <v>SDISPO_Service Défense Incendie et Secours de la Plaine de l'Orbe_1_2018</v>
      </c>
      <c r="H5586" s="60">
        <v>5742</v>
      </c>
      <c r="I5586" s="60" t="s">
        <v>2</v>
      </c>
      <c r="J5586" s="60">
        <v>2018</v>
      </c>
      <c r="K5586" s="60">
        <v>1.7392691878091591E-2</v>
      </c>
    </row>
    <row r="5587" spans="1:11" x14ac:dyDescent="0.25">
      <c r="A5587" s="60" t="s">
        <v>722</v>
      </c>
      <c r="B5587" t="s">
        <v>687</v>
      </c>
      <c r="C5587" t="s">
        <v>688</v>
      </c>
      <c r="D5587" t="str">
        <f>Clef_répartition[[#This Row],[Code association]]&amp;"_"&amp;Clef_répartition[[#This Row],[Nom association]]</f>
        <v>SDISPO_Service Défense Incendie et Secours de la Plaine de l'Orbe</v>
      </c>
      <c r="E5587">
        <f>COUNTIFS(D$2:D5587,Clef_répartition[[#This Row],[Code_Nom]],J$2:J5587,Clef_répartition[[#This Row],[Année]])</f>
        <v>2</v>
      </c>
      <c r="F5587">
        <f>IF(Clef_répartition[[#This Row],[Code_Nom]]=D5586,F5586-1,(COUNTIFS(Clef_répartition[Code_Nom],Clef_répartition[[#This Row],[Code_Nom]],Clef_répartition[Année],Clef_répartition[[#This Row],[Année]])))</f>
        <v>15</v>
      </c>
      <c r="G5587" t="str">
        <f>Clef_répartition[[#This Row],[Code_Nom]]&amp;"_"&amp;Clef_répartition[[#This Row],[Nombre]]&amp;"_"&amp;Clef_répartition[[#This Row],[Année]]</f>
        <v>SDISPO_Service Défense Incendie et Secours de la Plaine de l'Orbe_2_2018</v>
      </c>
      <c r="H5587" s="60">
        <v>5743</v>
      </c>
      <c r="I5587" s="60" t="s">
        <v>6</v>
      </c>
      <c r="J5587" s="60">
        <v>2018</v>
      </c>
      <c r="K5587" s="60">
        <v>3.356204457209723E-2</v>
      </c>
    </row>
    <row r="5588" spans="1:11" x14ac:dyDescent="0.25">
      <c r="A5588" s="60" t="s">
        <v>722</v>
      </c>
      <c r="B5588" t="s">
        <v>687</v>
      </c>
      <c r="C5588" t="s">
        <v>688</v>
      </c>
      <c r="D5588" t="str">
        <f>Clef_répartition[[#This Row],[Code association]]&amp;"_"&amp;Clef_répartition[[#This Row],[Nom association]]</f>
        <v>SDISPO_Service Défense Incendie et Secours de la Plaine de l'Orbe</v>
      </c>
      <c r="E5588">
        <f>COUNTIFS(D$2:D5588,Clef_répartition[[#This Row],[Code_Nom]],J$2:J5588,Clef_répartition[[#This Row],[Année]])</f>
        <v>3</v>
      </c>
      <c r="F5588">
        <f>IF(Clef_répartition[[#This Row],[Code_Nom]]=D5587,F5587-1,(COUNTIFS(Clef_répartition[Code_Nom],Clef_répartition[[#This Row],[Code_Nom]],Clef_répartition[Année],Clef_répartition[[#This Row],[Année]])))</f>
        <v>14</v>
      </c>
      <c r="G5588" t="str">
        <f>Clef_répartition[[#This Row],[Code_Nom]]&amp;"_"&amp;Clef_répartition[[#This Row],[Nombre]]&amp;"_"&amp;Clef_répartition[[#This Row],[Année]]</f>
        <v>SDISPO_Service Défense Incendie et Secours de la Plaine de l'Orbe_3_2018</v>
      </c>
      <c r="H5588" s="60">
        <v>5745</v>
      </c>
      <c r="I5588" s="60" t="s">
        <v>14</v>
      </c>
      <c r="J5588" s="60">
        <v>2018</v>
      </c>
      <c r="K5588" s="60">
        <v>5.4624754002446679E-2</v>
      </c>
    </row>
    <row r="5589" spans="1:11" x14ac:dyDescent="0.25">
      <c r="A5589" s="60" t="s">
        <v>722</v>
      </c>
      <c r="B5589" t="s">
        <v>687</v>
      </c>
      <c r="C5589" t="s">
        <v>688</v>
      </c>
      <c r="D5589" t="str">
        <f>Clef_répartition[[#This Row],[Code association]]&amp;"_"&amp;Clef_répartition[[#This Row],[Nom association]]</f>
        <v>SDISPO_Service Défense Incendie et Secours de la Plaine de l'Orbe</v>
      </c>
      <c r="E5589">
        <f>COUNTIFS(D$2:D5589,Clef_répartition[[#This Row],[Code_Nom]],J$2:J5589,Clef_répartition[[#This Row],[Année]])</f>
        <v>4</v>
      </c>
      <c r="F5589">
        <f>IF(Clef_répartition[[#This Row],[Code_Nom]]=D5588,F5588-1,(COUNTIFS(Clef_répartition[Code_Nom],Clef_répartition[[#This Row],[Code_Nom]],Clef_répartition[Année],Clef_répartition[[#This Row],[Année]])))</f>
        <v>13</v>
      </c>
      <c r="G5589" t="str">
        <f>Clef_répartition[[#This Row],[Code_Nom]]&amp;"_"&amp;Clef_répartition[[#This Row],[Nombre]]&amp;"_"&amp;Clef_répartition[[#This Row],[Année]]</f>
        <v>SDISPO_Service Défense Incendie et Secours de la Plaine de l'Orbe_4_2018</v>
      </c>
      <c r="H5589" s="60">
        <v>5746</v>
      </c>
      <c r="I5589" s="60" t="s">
        <v>15</v>
      </c>
      <c r="J5589" s="60">
        <v>2018</v>
      </c>
      <c r="K5589" s="60">
        <v>5.0103717887346418E-2</v>
      </c>
    </row>
    <row r="5590" spans="1:11" x14ac:dyDescent="0.25">
      <c r="A5590" s="60" t="s">
        <v>722</v>
      </c>
      <c r="B5590" t="s">
        <v>687</v>
      </c>
      <c r="C5590" t="s">
        <v>688</v>
      </c>
      <c r="D5590" t="str">
        <f>Clef_répartition[[#This Row],[Code association]]&amp;"_"&amp;Clef_répartition[[#This Row],[Nom association]]</f>
        <v>SDISPO_Service Défense Incendie et Secours de la Plaine de l'Orbe</v>
      </c>
      <c r="E5590">
        <f>COUNTIFS(D$2:D5590,Clef_répartition[[#This Row],[Code_Nom]],J$2:J5590,Clef_répartition[[#This Row],[Année]])</f>
        <v>5</v>
      </c>
      <c r="F5590">
        <f>IF(Clef_répartition[[#This Row],[Code_Nom]]=D5589,F5589-1,(COUNTIFS(Clef_répartition[Code_Nom],Clef_répartition[[#This Row],[Code_Nom]],Clef_répartition[Année],Clef_répartition[[#This Row],[Année]])))</f>
        <v>12</v>
      </c>
      <c r="G5590" t="str">
        <f>Clef_répartition[[#This Row],[Code_Nom]]&amp;"_"&amp;Clef_répartition[[#This Row],[Nombre]]&amp;"_"&amp;Clef_répartition[[#This Row],[Année]]</f>
        <v>SDISPO_Service Défense Incendie et Secours de la Plaine de l'Orbe_5_2018</v>
      </c>
      <c r="H5590" s="60">
        <v>5747</v>
      </c>
      <c r="I5590" s="60" t="s">
        <v>26</v>
      </c>
      <c r="J5590" s="60">
        <v>2018</v>
      </c>
      <c r="K5590" s="60">
        <v>1.0424977394819424E-2</v>
      </c>
    </row>
    <row r="5591" spans="1:11" x14ac:dyDescent="0.25">
      <c r="A5591" s="60" t="s">
        <v>722</v>
      </c>
      <c r="B5591" t="s">
        <v>687</v>
      </c>
      <c r="C5591" t="s">
        <v>688</v>
      </c>
      <c r="D5591" t="str">
        <f>Clef_répartition[[#This Row],[Code association]]&amp;"_"&amp;Clef_répartition[[#This Row],[Nom association]]</f>
        <v>SDISPO_Service Défense Incendie et Secours de la Plaine de l'Orbe</v>
      </c>
      <c r="E5591">
        <f>COUNTIFS(D$2:D5591,Clef_répartition[[#This Row],[Code_Nom]],J$2:J5591,Clef_répartition[[#This Row],[Année]])</f>
        <v>6</v>
      </c>
      <c r="F5591">
        <f>IF(Clef_répartition[[#This Row],[Code_Nom]]=D5590,F5590-1,(COUNTIFS(Clef_répartition[Code_Nom],Clef_répartition[[#This Row],[Code_Nom]],Clef_répartition[Année],Clef_répartition[[#This Row],[Année]])))</f>
        <v>11</v>
      </c>
      <c r="G5591" t="str">
        <f>Clef_répartition[[#This Row],[Code_Nom]]&amp;"_"&amp;Clef_répartition[[#This Row],[Nombre]]&amp;"_"&amp;Clef_répartition[[#This Row],[Année]]</f>
        <v>SDISPO_Service Défense Incendie et Secours de la Plaine de l'Orbe_6_2018</v>
      </c>
      <c r="H5591" s="60">
        <v>5749</v>
      </c>
      <c r="I5591" s="60" t="s">
        <v>58</v>
      </c>
      <c r="J5591" s="60">
        <v>2018</v>
      </c>
      <c r="K5591" s="60">
        <v>0.26573054624754</v>
      </c>
    </row>
    <row r="5592" spans="1:11" x14ac:dyDescent="0.25">
      <c r="A5592" s="60" t="s">
        <v>722</v>
      </c>
      <c r="B5592" t="s">
        <v>687</v>
      </c>
      <c r="C5592" t="s">
        <v>688</v>
      </c>
      <c r="D5592" t="str">
        <f>Clef_répartition[[#This Row],[Code association]]&amp;"_"&amp;Clef_répartition[[#This Row],[Nom association]]</f>
        <v>SDISPO_Service Défense Incendie et Secours de la Plaine de l'Orbe</v>
      </c>
      <c r="E5592">
        <f>COUNTIFS(D$2:D5592,Clef_répartition[[#This Row],[Code_Nom]],J$2:J5592,Clef_répartition[[#This Row],[Année]])</f>
        <v>7</v>
      </c>
      <c r="F5592">
        <f>IF(Clef_répartition[[#This Row],[Code_Nom]]=D5591,F5591-1,(COUNTIFS(Clef_répartition[Code_Nom],Clef_répartition[[#This Row],[Code_Nom]],Clef_répartition[Année],Clef_répartition[[#This Row],[Année]])))</f>
        <v>10</v>
      </c>
      <c r="G5592" t="str">
        <f>Clef_répartition[[#This Row],[Code_Nom]]&amp;"_"&amp;Clef_répartition[[#This Row],[Nombre]]&amp;"_"&amp;Clef_répartition[[#This Row],[Année]]</f>
        <v>SDISPO_Service Défense Incendie et Secours de la Plaine de l'Orbe_7_2018</v>
      </c>
      <c r="H5592" s="60">
        <v>5752</v>
      </c>
      <c r="I5592" s="60" t="s">
        <v>84</v>
      </c>
      <c r="J5592" s="60">
        <v>2018</v>
      </c>
      <c r="K5592" s="60">
        <v>2.1488218711770649E-2</v>
      </c>
    </row>
    <row r="5593" spans="1:11" x14ac:dyDescent="0.25">
      <c r="A5593" s="60" t="s">
        <v>722</v>
      </c>
      <c r="B5593" t="s">
        <v>687</v>
      </c>
      <c r="C5593" t="s">
        <v>688</v>
      </c>
      <c r="D5593" t="str">
        <f>Clef_répartition[[#This Row],[Code association]]&amp;"_"&amp;Clef_répartition[[#This Row],[Nom association]]</f>
        <v>SDISPO_Service Défense Incendie et Secours de la Plaine de l'Orbe</v>
      </c>
      <c r="E5593">
        <f>COUNTIFS(D$2:D5593,Clef_répartition[[#This Row],[Code_Nom]],J$2:J5593,Clef_répartition[[#This Row],[Année]])</f>
        <v>8</v>
      </c>
      <c r="F5593">
        <f>IF(Clef_répartition[[#This Row],[Code_Nom]]=D5592,F5592-1,(COUNTIFS(Clef_répartition[Code_Nom],Clef_répartition[[#This Row],[Code_Nom]],Clef_répartition[Année],Clef_répartition[[#This Row],[Année]])))</f>
        <v>9</v>
      </c>
      <c r="G5593" t="str">
        <f>Clef_répartition[[#This Row],[Code_Nom]]&amp;"_"&amp;Clef_répartition[[#This Row],[Nombre]]&amp;"_"&amp;Clef_répartition[[#This Row],[Année]]</f>
        <v>SDISPO_Service Défense Incendie et Secours de la Plaine de l'Orbe_8_2018</v>
      </c>
      <c r="H5593" s="60">
        <v>5754</v>
      </c>
      <c r="I5593" s="60" t="s">
        <v>142</v>
      </c>
      <c r="J5593" s="60">
        <v>2018</v>
      </c>
      <c r="K5593" s="60">
        <v>1.6382107334716237E-2</v>
      </c>
    </row>
    <row r="5594" spans="1:11" x14ac:dyDescent="0.25">
      <c r="A5594" s="60" t="s">
        <v>722</v>
      </c>
      <c r="B5594" t="s">
        <v>687</v>
      </c>
      <c r="C5594" t="s">
        <v>688</v>
      </c>
      <c r="D5594" t="str">
        <f>Clef_répartition[[#This Row],[Code association]]&amp;"_"&amp;Clef_répartition[[#This Row],[Nom association]]</f>
        <v>SDISPO_Service Défense Incendie et Secours de la Plaine de l'Orbe</v>
      </c>
      <c r="E5594">
        <f>COUNTIFS(D$2:D5594,Clef_répartition[[#This Row],[Code_Nom]],J$2:J5594,Clef_répartition[[#This Row],[Année]])</f>
        <v>9</v>
      </c>
      <c r="F5594">
        <f>IF(Clef_répartition[[#This Row],[Code_Nom]]=D5593,F5593-1,(COUNTIFS(Clef_répartition[Code_Nom],Clef_répartition[[#This Row],[Code_Nom]],Clef_répartition[Année],Clef_répartition[[#This Row],[Année]])))</f>
        <v>8</v>
      </c>
      <c r="G5594" t="str">
        <f>Clef_répartition[[#This Row],[Code_Nom]]&amp;"_"&amp;Clef_répartition[[#This Row],[Nombre]]&amp;"_"&amp;Clef_répartition[[#This Row],[Année]]</f>
        <v>SDISPO_Service Défense Incendie et Secours de la Plaine de l'Orbe_9_2018</v>
      </c>
      <c r="H5594" s="60">
        <v>5758</v>
      </c>
      <c r="I5594" s="60" t="s">
        <v>147</v>
      </c>
      <c r="J5594" s="60">
        <v>2018</v>
      </c>
      <c r="K5594" s="60">
        <v>8.7761289293122706E-3</v>
      </c>
    </row>
    <row r="5595" spans="1:11" x14ac:dyDescent="0.25">
      <c r="A5595" s="60" t="s">
        <v>722</v>
      </c>
      <c r="B5595" t="s">
        <v>687</v>
      </c>
      <c r="C5595" t="s">
        <v>688</v>
      </c>
      <c r="D5595" t="str">
        <f>Clef_répartition[[#This Row],[Code association]]&amp;"_"&amp;Clef_répartition[[#This Row],[Nom association]]</f>
        <v>SDISPO_Service Défense Incendie et Secours de la Plaine de l'Orbe</v>
      </c>
      <c r="E5595">
        <f>COUNTIFS(D$2:D5595,Clef_répartition[[#This Row],[Code_Nom]],J$2:J5595,Clef_répartition[[#This Row],[Année]])</f>
        <v>10</v>
      </c>
      <c r="F5595">
        <f>IF(Clef_répartition[[#This Row],[Code_Nom]]=D5594,F5594-1,(COUNTIFS(Clef_répartition[Code_Nom],Clef_répartition[[#This Row],[Code_Nom]],Clef_répartition[Année],Clef_répartition[[#This Row],[Année]])))</f>
        <v>7</v>
      </c>
      <c r="G5595" t="str">
        <f>Clef_répartition[[#This Row],[Code_Nom]]&amp;"_"&amp;Clef_répartition[[#This Row],[Nombre]]&amp;"_"&amp;Clef_répartition[[#This Row],[Année]]</f>
        <v>SDISPO_Service Défense Incendie et Secours de la Plaine de l'Orbe_10_2018</v>
      </c>
      <c r="H5595" s="60">
        <v>5756</v>
      </c>
      <c r="I5595" s="60" t="s">
        <v>185</v>
      </c>
      <c r="J5595" s="60">
        <v>2018</v>
      </c>
      <c r="K5595" s="60">
        <v>2.6009254826870911E-2</v>
      </c>
    </row>
    <row r="5596" spans="1:11" x14ac:dyDescent="0.25">
      <c r="A5596" s="60" t="s">
        <v>722</v>
      </c>
      <c r="B5596" t="s">
        <v>687</v>
      </c>
      <c r="C5596" t="s">
        <v>688</v>
      </c>
      <c r="D5596" t="str">
        <f>Clef_répartition[[#This Row],[Code association]]&amp;"_"&amp;Clef_répartition[[#This Row],[Nom association]]</f>
        <v>SDISPO_Service Défense Incendie et Secours de la Plaine de l'Orbe</v>
      </c>
      <c r="E5596">
        <f>COUNTIFS(D$2:D5596,Clef_répartition[[#This Row],[Code_Nom]],J$2:J5596,Clef_répartition[[#This Row],[Année]])</f>
        <v>11</v>
      </c>
      <c r="F5596">
        <f>IF(Clef_répartition[[#This Row],[Code_Nom]]=D5595,F5595-1,(COUNTIFS(Clef_répartition[Code_Nom],Clef_répartition[[#This Row],[Code_Nom]],Clef_répartition[Année],Clef_répartition[[#This Row],[Année]])))</f>
        <v>6</v>
      </c>
      <c r="G5596" t="str">
        <f>Clef_répartition[[#This Row],[Code_Nom]]&amp;"_"&amp;Clef_répartition[[#This Row],[Nombre]]&amp;"_"&amp;Clef_répartition[[#This Row],[Année]]</f>
        <v>SDISPO_Service Défense Incendie et Secours de la Plaine de l'Orbe_11_2018</v>
      </c>
      <c r="H5596" s="60">
        <v>5757</v>
      </c>
      <c r="I5596" s="60" t="s">
        <v>201</v>
      </c>
      <c r="J5596" s="60">
        <v>2018</v>
      </c>
      <c r="K5596" s="60">
        <v>0.36923567895324721</v>
      </c>
    </row>
    <row r="5597" spans="1:11" x14ac:dyDescent="0.25">
      <c r="A5597" s="60" t="s">
        <v>722</v>
      </c>
      <c r="B5597" t="s">
        <v>687</v>
      </c>
      <c r="C5597" t="s">
        <v>688</v>
      </c>
      <c r="D5597" t="str">
        <f>Clef_répartition[[#This Row],[Code association]]&amp;"_"&amp;Clef_répartition[[#This Row],[Nom association]]</f>
        <v>SDISPO_Service Défense Incendie et Secours de la Plaine de l'Orbe</v>
      </c>
      <c r="E5597">
        <f>COUNTIFS(D$2:D5597,Clef_répartition[[#This Row],[Code_Nom]],J$2:J5597,Clef_répartition[[#This Row],[Année]])</f>
        <v>12</v>
      </c>
      <c r="F5597">
        <f>IF(Clef_répartition[[#This Row],[Code_Nom]]=D5596,F5596-1,(COUNTIFS(Clef_répartition[Code_Nom],Clef_répartition[[#This Row],[Code_Nom]],Clef_répartition[Année],Clef_répartition[[#This Row],[Année]])))</f>
        <v>5</v>
      </c>
      <c r="G5597" t="str">
        <f>Clef_répartition[[#This Row],[Code_Nom]]&amp;"_"&amp;Clef_répartition[[#This Row],[Nombre]]&amp;"_"&amp;Clef_répartition[[#This Row],[Année]]</f>
        <v>SDISPO_Service Défense Incendie et Secours de la Plaine de l'Orbe_12_2018</v>
      </c>
      <c r="H5597" s="60">
        <v>5760</v>
      </c>
      <c r="I5597" s="60" t="s">
        <v>227</v>
      </c>
      <c r="J5597" s="60">
        <v>2018</v>
      </c>
      <c r="K5597" s="60">
        <v>2.5636934205627359E-2</v>
      </c>
    </row>
    <row r="5598" spans="1:11" x14ac:dyDescent="0.25">
      <c r="A5598" s="60" t="s">
        <v>722</v>
      </c>
      <c r="B5598" t="s">
        <v>687</v>
      </c>
      <c r="C5598" t="s">
        <v>688</v>
      </c>
      <c r="D5598" t="str">
        <f>Clef_répartition[[#This Row],[Code association]]&amp;"_"&amp;Clef_répartition[[#This Row],[Nom association]]</f>
        <v>SDISPO_Service Défense Incendie et Secours de la Plaine de l'Orbe</v>
      </c>
      <c r="E5598">
        <f>COUNTIFS(D$2:D5598,Clef_répartition[[#This Row],[Code_Nom]],J$2:J5598,Clef_répartition[[#This Row],[Année]])</f>
        <v>13</v>
      </c>
      <c r="F5598">
        <f>IF(Clef_répartition[[#This Row],[Code_Nom]]=D5597,F5597-1,(COUNTIFS(Clef_répartition[Code_Nom],Clef_répartition[[#This Row],[Code_Nom]],Clef_répartition[Année],Clef_répartition[[#This Row],[Année]])))</f>
        <v>4</v>
      </c>
      <c r="G5598" t="str">
        <f>Clef_répartition[[#This Row],[Code_Nom]]&amp;"_"&amp;Clef_répartition[[#This Row],[Nombre]]&amp;"_"&amp;Clef_répartition[[#This Row],[Année]]</f>
        <v>SDISPO_Service Défense Incendie et Secours de la Plaine de l'Orbe_13_2018</v>
      </c>
      <c r="H5598" s="60">
        <v>5761</v>
      </c>
      <c r="I5598" s="60" t="s">
        <v>233</v>
      </c>
      <c r="J5598" s="60">
        <v>2018</v>
      </c>
      <c r="K5598" s="60">
        <v>2.8721876495931067E-2</v>
      </c>
    </row>
    <row r="5599" spans="1:11" x14ac:dyDescent="0.25">
      <c r="A5599" s="60" t="s">
        <v>722</v>
      </c>
      <c r="B5599" t="s">
        <v>687</v>
      </c>
      <c r="C5599" t="s">
        <v>688</v>
      </c>
      <c r="D5599" t="str">
        <f>Clef_répartition[[#This Row],[Code association]]&amp;"_"&amp;Clef_répartition[[#This Row],[Nom association]]</f>
        <v>SDISPO_Service Défense Incendie et Secours de la Plaine de l'Orbe</v>
      </c>
      <c r="E5599">
        <f>COUNTIFS(D$2:D5599,Clef_répartition[[#This Row],[Code_Nom]],J$2:J5599,Clef_répartition[[#This Row],[Année]])</f>
        <v>14</v>
      </c>
      <c r="F5599">
        <f>IF(Clef_répartition[[#This Row],[Code_Nom]]=D5598,F5598-1,(COUNTIFS(Clef_répartition[Code_Nom],Clef_répartition[[#This Row],[Code_Nom]],Clef_répartition[Année],Clef_répartition[[#This Row],[Année]])))</f>
        <v>3</v>
      </c>
      <c r="G5599" t="str">
        <f>Clef_répartition[[#This Row],[Code_Nom]]&amp;"_"&amp;Clef_répartition[[#This Row],[Nombre]]&amp;"_"&amp;Clef_répartition[[#This Row],[Année]]</f>
        <v>SDISPO_Service Défense Incendie et Secours de la Plaine de l'Orbe_14_2018</v>
      </c>
      <c r="H5599" s="60">
        <v>5762</v>
      </c>
      <c r="I5599" s="60" t="s">
        <v>253</v>
      </c>
      <c r="J5599" s="60">
        <v>2018</v>
      </c>
      <c r="K5599" s="60">
        <v>7.7655443859369188E-3</v>
      </c>
    </row>
    <row r="5600" spans="1:11" x14ac:dyDescent="0.25">
      <c r="A5600" s="60" t="s">
        <v>722</v>
      </c>
      <c r="B5600" t="s">
        <v>687</v>
      </c>
      <c r="C5600" t="s">
        <v>688</v>
      </c>
      <c r="D5600" t="str">
        <f>Clef_répartition[[#This Row],[Code association]]&amp;"_"&amp;Clef_répartition[[#This Row],[Nom association]]</f>
        <v>SDISPO_Service Défense Incendie et Secours de la Plaine de l'Orbe</v>
      </c>
      <c r="E5600">
        <f>COUNTIFS(D$2:D5600,Clef_répartition[[#This Row],[Code_Nom]],J$2:J5600,Clef_répartition[[#This Row],[Année]])</f>
        <v>15</v>
      </c>
      <c r="F5600">
        <f>IF(Clef_répartition[[#This Row],[Code_Nom]]=D5599,F5599-1,(COUNTIFS(Clef_répartition[Code_Nom],Clef_répartition[[#This Row],[Code_Nom]],Clef_répartition[Année],Clef_répartition[[#This Row],[Année]])))</f>
        <v>2</v>
      </c>
      <c r="G5600" t="str">
        <f>Clef_répartition[[#This Row],[Code_Nom]]&amp;"_"&amp;Clef_répartition[[#This Row],[Nombre]]&amp;"_"&amp;Clef_répartition[[#This Row],[Année]]</f>
        <v>SDISPO_Service Défense Incendie et Secours de la Plaine de l'Orbe_15_2018</v>
      </c>
      <c r="H5600" s="60">
        <v>5763</v>
      </c>
      <c r="I5600" s="60" t="s">
        <v>272</v>
      </c>
      <c r="J5600" s="60">
        <v>2018</v>
      </c>
      <c r="K5600" s="60">
        <v>3.3083346630498375E-2</v>
      </c>
    </row>
    <row r="5601" spans="1:11" x14ac:dyDescent="0.25">
      <c r="A5601" s="60" t="s">
        <v>722</v>
      </c>
      <c r="B5601" t="s">
        <v>687</v>
      </c>
      <c r="C5601" t="s">
        <v>688</v>
      </c>
      <c r="D5601" t="str">
        <f>Clef_répartition[[#This Row],[Code association]]&amp;"_"&amp;Clef_répartition[[#This Row],[Nom association]]</f>
        <v>SDISPO_Service Défense Incendie et Secours de la Plaine de l'Orbe</v>
      </c>
      <c r="E5601">
        <f>COUNTIFS(D$2:D5601,Clef_répartition[[#This Row],[Code_Nom]],J$2:J5601,Clef_répartition[[#This Row],[Année]])</f>
        <v>16</v>
      </c>
      <c r="F5601">
        <f>IF(Clef_répartition[[#This Row],[Code_Nom]]=D5600,F5600-1,(COUNTIFS(Clef_répartition[Code_Nom],Clef_répartition[[#This Row],[Code_Nom]],Clef_répartition[Année],Clef_répartition[[#This Row],[Année]])))</f>
        <v>1</v>
      </c>
      <c r="G5601" t="str">
        <f>Clef_répartition[[#This Row],[Code_Nom]]&amp;"_"&amp;Clef_répartition[[#This Row],[Nombre]]&amp;"_"&amp;Clef_répartition[[#This Row],[Année]]</f>
        <v>SDISPO_Service Défense Incendie et Secours de la Plaine de l'Orbe_16_2018</v>
      </c>
      <c r="H5601" s="60">
        <v>5766</v>
      </c>
      <c r="I5601" s="60" t="s">
        <v>293</v>
      </c>
      <c r="J5601" s="60">
        <v>2018</v>
      </c>
      <c r="K5601" s="60">
        <v>3.1062177543747672E-2</v>
      </c>
    </row>
    <row r="5602" spans="1:11" x14ac:dyDescent="0.25">
      <c r="A5602" s="60" t="s">
        <v>722</v>
      </c>
      <c r="B5602" t="s">
        <v>501</v>
      </c>
      <c r="C5602" t="s">
        <v>502</v>
      </c>
      <c r="D5602" t="str">
        <f>Clef_répartition[[#This Row],[Code association]]&amp;"_"&amp;Clef_répartition[[#This Row],[Nom association]]</f>
        <v>SIDERE_Service intercommunal de distribution d'eau potable de Rolle et environs</v>
      </c>
      <c r="E5602">
        <f>COUNTIFS(D$2:D5602,Clef_répartition[[#This Row],[Code_Nom]],J$2:J5602,Clef_répartition[[#This Row],[Année]])</f>
        <v>1</v>
      </c>
      <c r="F5602">
        <f>IF(Clef_répartition[[#This Row],[Code_Nom]]=D5601,F5601-1,(COUNTIFS(Clef_répartition[Code_Nom],Clef_répartition[[#This Row],[Code_Nom]],Clef_répartition[Année],Clef_répartition[[#This Row],[Année]])))</f>
        <v>12</v>
      </c>
      <c r="G5602" t="str">
        <f>Clef_répartition[[#This Row],[Code_Nom]]&amp;"_"&amp;Clef_répartition[[#This Row],[Nombre]]&amp;"_"&amp;Clef_répartition[[#This Row],[Année]]</f>
        <v>SIDERE_Service intercommunal de distribution d'eau potable de Rolle et environs_1_2018</v>
      </c>
      <c r="H5602" s="60">
        <v>5851</v>
      </c>
      <c r="I5602" s="60" t="s">
        <v>4</v>
      </c>
      <c r="J5602" s="60">
        <v>2018</v>
      </c>
      <c r="K5602" s="60">
        <v>2.9899999999999999E-2</v>
      </c>
    </row>
    <row r="5603" spans="1:11" x14ac:dyDescent="0.25">
      <c r="A5603" s="60" t="s">
        <v>722</v>
      </c>
      <c r="B5603" t="s">
        <v>501</v>
      </c>
      <c r="C5603" t="s">
        <v>502</v>
      </c>
      <c r="D5603" t="str">
        <f>Clef_répartition[[#This Row],[Code association]]&amp;"_"&amp;Clef_répartition[[#This Row],[Nom association]]</f>
        <v>SIDERE_Service intercommunal de distribution d'eau potable de Rolle et environs</v>
      </c>
      <c r="E5603">
        <f>COUNTIFS(D$2:D5603,Clef_répartition[[#This Row],[Code_Nom]],J$2:J5603,Clef_répartition[[#This Row],[Année]])</f>
        <v>2</v>
      </c>
      <c r="F5603">
        <f>IF(Clef_répartition[[#This Row],[Code_Nom]]=D5602,F5602-1,(COUNTIFS(Clef_répartition[Code_Nom],Clef_répartition[[#This Row],[Code_Nom]],Clef_répartition[Année],Clef_répartition[[#This Row],[Année]])))</f>
        <v>11</v>
      </c>
      <c r="G5603" t="str">
        <f>Clef_répartition[[#This Row],[Code_Nom]]&amp;"_"&amp;Clef_répartition[[#This Row],[Nombre]]&amp;"_"&amp;Clef_répartition[[#This Row],[Année]]</f>
        <v>SIDERE_Service intercommunal de distribution d'eau potable de Rolle et environs_2_2018</v>
      </c>
      <c r="H5603" s="60">
        <v>5426</v>
      </c>
      <c r="I5603" s="60" t="s">
        <v>31</v>
      </c>
      <c r="J5603" s="60">
        <v>2018</v>
      </c>
      <c r="K5603" s="60">
        <v>5.2499999999999998E-2</v>
      </c>
    </row>
    <row r="5604" spans="1:11" x14ac:dyDescent="0.25">
      <c r="A5604" s="60" t="s">
        <v>722</v>
      </c>
      <c r="B5604" t="s">
        <v>501</v>
      </c>
      <c r="C5604" t="s">
        <v>502</v>
      </c>
      <c r="D5604" t="str">
        <f>Clef_répartition[[#This Row],[Code association]]&amp;"_"&amp;Clef_répartition[[#This Row],[Nom association]]</f>
        <v>SIDERE_Service intercommunal de distribution d'eau potable de Rolle et environs</v>
      </c>
      <c r="E5604">
        <f>COUNTIFS(D$2:D5604,Clef_répartition[[#This Row],[Code_Nom]],J$2:J5604,Clef_répartition[[#This Row],[Année]])</f>
        <v>3</v>
      </c>
      <c r="F5604">
        <f>IF(Clef_répartition[[#This Row],[Code_Nom]]=D5603,F5603-1,(COUNTIFS(Clef_répartition[Code_Nom],Clef_répartition[[#This Row],[Code_Nom]],Clef_répartition[Année],Clef_répartition[[#This Row],[Année]])))</f>
        <v>10</v>
      </c>
      <c r="G5604" t="str">
        <f>Clef_répartition[[#This Row],[Code_Nom]]&amp;"_"&amp;Clef_répartition[[#This Row],[Nombre]]&amp;"_"&amp;Clef_répartition[[#This Row],[Année]]</f>
        <v>SIDERE_Service intercommunal de distribution d'eau potable de Rolle et environs_3_2018</v>
      </c>
      <c r="H5604" s="60">
        <v>5852</v>
      </c>
      <c r="I5604" s="60" t="s">
        <v>41</v>
      </c>
      <c r="J5604" s="60">
        <v>2018</v>
      </c>
      <c r="K5604" s="60">
        <v>2.6499999999999999E-2</v>
      </c>
    </row>
    <row r="5605" spans="1:11" x14ac:dyDescent="0.25">
      <c r="A5605" s="60" t="s">
        <v>722</v>
      </c>
      <c r="B5605" t="s">
        <v>501</v>
      </c>
      <c r="C5605" t="s">
        <v>502</v>
      </c>
      <c r="D5605" t="str">
        <f>Clef_répartition[[#This Row],[Code association]]&amp;"_"&amp;Clef_répartition[[#This Row],[Nom association]]</f>
        <v>SIDERE_Service intercommunal de distribution d'eau potable de Rolle et environs</v>
      </c>
      <c r="E5605">
        <f>COUNTIFS(D$2:D5605,Clef_répartition[[#This Row],[Code_Nom]],J$2:J5605,Clef_répartition[[#This Row],[Année]])</f>
        <v>4</v>
      </c>
      <c r="F5605">
        <f>IF(Clef_répartition[[#This Row],[Code_Nom]]=D5604,F5604-1,(COUNTIFS(Clef_répartition[Code_Nom],Clef_répartition[[#This Row],[Code_Nom]],Clef_répartition[Année],Clef_répartition[[#This Row],[Année]])))</f>
        <v>9</v>
      </c>
      <c r="G5605" t="str">
        <f>Clef_répartition[[#This Row],[Code_Nom]]&amp;"_"&amp;Clef_répartition[[#This Row],[Nombre]]&amp;"_"&amp;Clef_répartition[[#This Row],[Année]]</f>
        <v>SIDERE_Service intercommunal de distribution d'eau potable de Rolle et environs_4_2018</v>
      </c>
      <c r="H5605" s="60">
        <v>5853</v>
      </c>
      <c r="I5605" s="60" t="s">
        <v>42</v>
      </c>
      <c r="J5605" s="60">
        <v>2018</v>
      </c>
      <c r="K5605" s="60">
        <v>2.8799999999999999E-2</v>
      </c>
    </row>
    <row r="5606" spans="1:11" x14ac:dyDescent="0.25">
      <c r="A5606" s="60" t="s">
        <v>722</v>
      </c>
      <c r="B5606" t="s">
        <v>501</v>
      </c>
      <c r="C5606" t="s">
        <v>502</v>
      </c>
      <c r="D5606" t="str">
        <f>Clef_répartition[[#This Row],[Code association]]&amp;"_"&amp;Clef_répartition[[#This Row],[Nom association]]</f>
        <v>SIDERE_Service intercommunal de distribution d'eau potable de Rolle et environs</v>
      </c>
      <c r="E5606">
        <f>COUNTIFS(D$2:D5606,Clef_répartition[[#This Row],[Code_Nom]],J$2:J5606,Clef_répartition[[#This Row],[Année]])</f>
        <v>5</v>
      </c>
      <c r="F5606">
        <f>IF(Clef_répartition[[#This Row],[Code_Nom]]=D5605,F5605-1,(COUNTIFS(Clef_répartition[Code_Nom],Clef_répartition[[#This Row],[Code_Nom]],Clef_répartition[Année],Clef_répartition[[#This Row],[Année]])))</f>
        <v>8</v>
      </c>
      <c r="G5606" t="str">
        <f>Clef_répartition[[#This Row],[Code_Nom]]&amp;"_"&amp;Clef_répartition[[#This Row],[Nombre]]&amp;"_"&amp;Clef_répartition[[#This Row],[Année]]</f>
        <v>SIDERE_Service intercommunal de distribution d'eau potable de Rolle et environs_5_2018</v>
      </c>
      <c r="H5606" s="60">
        <v>5855</v>
      </c>
      <c r="I5606" s="60" t="s">
        <v>98</v>
      </c>
      <c r="J5606" s="60">
        <v>2018</v>
      </c>
      <c r="K5606" s="60">
        <v>4.5900000000000003E-2</v>
      </c>
    </row>
    <row r="5607" spans="1:11" x14ac:dyDescent="0.25">
      <c r="A5607" s="60" t="s">
        <v>722</v>
      </c>
      <c r="B5607" t="s">
        <v>501</v>
      </c>
      <c r="C5607" t="s">
        <v>502</v>
      </c>
      <c r="D5607" t="str">
        <f>Clef_répartition[[#This Row],[Code association]]&amp;"_"&amp;Clef_répartition[[#This Row],[Nom association]]</f>
        <v>SIDERE_Service intercommunal de distribution d'eau potable de Rolle et environs</v>
      </c>
      <c r="E5607">
        <f>COUNTIFS(D$2:D5607,Clef_répartition[[#This Row],[Code_Nom]],J$2:J5607,Clef_répartition[[#This Row],[Année]])</f>
        <v>6</v>
      </c>
      <c r="F5607">
        <f>IF(Clef_répartition[[#This Row],[Code_Nom]]=D5606,F5606-1,(COUNTIFS(Clef_répartition[Code_Nom],Clef_répartition[[#This Row],[Code_Nom]],Clef_répartition[Année],Clef_répartition[[#This Row],[Année]])))</f>
        <v>7</v>
      </c>
      <c r="G5607" t="str">
        <f>Clef_répartition[[#This Row],[Code_Nom]]&amp;"_"&amp;Clef_répartition[[#This Row],[Nombre]]&amp;"_"&amp;Clef_répartition[[#This Row],[Année]]</f>
        <v>SIDERE_Service intercommunal de distribution d'eau potable de Rolle et environs_6_2018</v>
      </c>
      <c r="H5607" s="60">
        <v>5427</v>
      </c>
      <c r="I5607" s="60" t="s">
        <v>112</v>
      </c>
      <c r="J5607" s="60">
        <v>2018</v>
      </c>
      <c r="K5607" s="60">
        <v>3.8800000000000001E-2</v>
      </c>
    </row>
    <row r="5608" spans="1:11" x14ac:dyDescent="0.25">
      <c r="A5608" s="60" t="s">
        <v>722</v>
      </c>
      <c r="B5608" t="s">
        <v>501</v>
      </c>
      <c r="C5608" t="s">
        <v>502</v>
      </c>
      <c r="D5608" t="str">
        <f>Clef_répartition[[#This Row],[Code association]]&amp;"_"&amp;Clef_répartition[[#This Row],[Nom association]]</f>
        <v>SIDERE_Service intercommunal de distribution d'eau potable de Rolle et environs</v>
      </c>
      <c r="E5608">
        <f>COUNTIFS(D$2:D5608,Clef_répartition[[#This Row],[Code_Nom]],J$2:J5608,Clef_répartition[[#This Row],[Année]])</f>
        <v>7</v>
      </c>
      <c r="F5608">
        <f>IF(Clef_répartition[[#This Row],[Code_Nom]]=D5607,F5607-1,(COUNTIFS(Clef_répartition[Code_Nom],Clef_répartition[[#This Row],[Code_Nom]],Clef_répartition[Année],Clef_répartition[[#This Row],[Année]])))</f>
        <v>6</v>
      </c>
      <c r="G5608" t="str">
        <f>Clef_répartition[[#This Row],[Code_Nom]]&amp;"_"&amp;Clef_répartition[[#This Row],[Nombre]]&amp;"_"&amp;Clef_répartition[[#This Row],[Année]]</f>
        <v>SIDERE_Service intercommunal de distribution d'eau potable de Rolle et environs_7_2018</v>
      </c>
      <c r="H5608" s="60">
        <v>5857</v>
      </c>
      <c r="I5608" s="60" t="s">
        <v>122</v>
      </c>
      <c r="J5608" s="60">
        <v>2018</v>
      </c>
      <c r="K5608" s="60">
        <v>8.09E-2</v>
      </c>
    </row>
    <row r="5609" spans="1:11" x14ac:dyDescent="0.25">
      <c r="A5609" s="60" t="s">
        <v>722</v>
      </c>
      <c r="B5609" t="s">
        <v>501</v>
      </c>
      <c r="C5609" t="s">
        <v>502</v>
      </c>
      <c r="D5609" t="str">
        <f>Clef_répartition[[#This Row],[Code association]]&amp;"_"&amp;Clef_répartition[[#This Row],[Nom association]]</f>
        <v>SIDERE_Service intercommunal de distribution d'eau potable de Rolle et environs</v>
      </c>
      <c r="E5609">
        <f>COUNTIFS(D$2:D5609,Clef_répartition[[#This Row],[Code_Nom]],J$2:J5609,Clef_répartition[[#This Row],[Année]])</f>
        <v>8</v>
      </c>
      <c r="F5609">
        <f>IF(Clef_répartition[[#This Row],[Code_Nom]]=D5608,F5608-1,(COUNTIFS(Clef_répartition[Code_Nom],Clef_répartition[[#This Row],[Code_Nom]],Clef_répartition[Année],Clef_répartition[[#This Row],[Année]])))</f>
        <v>5</v>
      </c>
      <c r="G5609" t="str">
        <f>Clef_répartition[[#This Row],[Code_Nom]]&amp;"_"&amp;Clef_répartition[[#This Row],[Nombre]]&amp;"_"&amp;Clef_répartition[[#This Row],[Année]]</f>
        <v>SIDERE_Service intercommunal de distribution d'eau potable de Rolle et environs_8_2018</v>
      </c>
      <c r="H5609" s="60">
        <v>5858</v>
      </c>
      <c r="I5609" s="60" t="s">
        <v>165</v>
      </c>
      <c r="J5609" s="60">
        <v>2018</v>
      </c>
      <c r="K5609" s="60">
        <v>3.7400000000000003E-2</v>
      </c>
    </row>
    <row r="5610" spans="1:11" x14ac:dyDescent="0.25">
      <c r="A5610" s="60" t="s">
        <v>722</v>
      </c>
      <c r="B5610" t="s">
        <v>501</v>
      </c>
      <c r="C5610" t="s">
        <v>502</v>
      </c>
      <c r="D5610" t="str">
        <f>Clef_répartition[[#This Row],[Code association]]&amp;"_"&amp;Clef_répartition[[#This Row],[Nom association]]</f>
        <v>SIDERE_Service intercommunal de distribution d'eau potable de Rolle et environs</v>
      </c>
      <c r="E5610">
        <f>COUNTIFS(D$2:D5610,Clef_répartition[[#This Row],[Code_Nom]],J$2:J5610,Clef_répartition[[#This Row],[Année]])</f>
        <v>9</v>
      </c>
      <c r="F5610">
        <f>IF(Clef_répartition[[#This Row],[Code_Nom]]=D5609,F5609-1,(COUNTIFS(Clef_répartition[Code_Nom],Clef_répartition[[#This Row],[Code_Nom]],Clef_répartition[Année],Clef_répartition[[#This Row],[Année]])))</f>
        <v>4</v>
      </c>
      <c r="G5610" t="str">
        <f>Clef_répartition[[#This Row],[Code_Nom]]&amp;"_"&amp;Clef_répartition[[#This Row],[Nombre]]&amp;"_"&amp;Clef_répartition[[#This Row],[Année]]</f>
        <v>SIDERE_Service intercommunal de distribution d'eau potable de Rolle et environs_9_2018</v>
      </c>
      <c r="H5610" s="60">
        <v>5859</v>
      </c>
      <c r="I5610" s="60" t="s">
        <v>182</v>
      </c>
      <c r="J5610" s="60">
        <v>2018</v>
      </c>
      <c r="K5610" s="60">
        <v>0.1618</v>
      </c>
    </row>
    <row r="5611" spans="1:11" x14ac:dyDescent="0.25">
      <c r="A5611" s="60" t="s">
        <v>722</v>
      </c>
      <c r="B5611" t="s">
        <v>501</v>
      </c>
      <c r="C5611" t="s">
        <v>502</v>
      </c>
      <c r="D5611" t="str">
        <f>Clef_répartition[[#This Row],[Code association]]&amp;"_"&amp;Clef_répartition[[#This Row],[Nom association]]</f>
        <v>SIDERE_Service intercommunal de distribution d'eau potable de Rolle et environs</v>
      </c>
      <c r="E5611">
        <f>COUNTIFS(D$2:D5611,Clef_répartition[[#This Row],[Code_Nom]],J$2:J5611,Clef_répartition[[#This Row],[Année]])</f>
        <v>10</v>
      </c>
      <c r="F5611">
        <f>IF(Clef_répartition[[#This Row],[Code_Nom]]=D5610,F5610-1,(COUNTIFS(Clef_répartition[Code_Nom],Clef_répartition[[#This Row],[Code_Nom]],Clef_répartition[Année],Clef_répartition[[#This Row],[Année]])))</f>
        <v>3</v>
      </c>
      <c r="G5611" t="str">
        <f>Clef_répartition[[#This Row],[Code_Nom]]&amp;"_"&amp;Clef_répartition[[#This Row],[Nombre]]&amp;"_"&amp;Clef_répartition[[#This Row],[Année]]</f>
        <v>SIDERE_Service intercommunal de distribution d'eau potable de Rolle et environs_10_2018</v>
      </c>
      <c r="H5611" s="60">
        <v>5860</v>
      </c>
      <c r="I5611" s="60" t="s">
        <v>215</v>
      </c>
      <c r="J5611" s="60">
        <v>2018</v>
      </c>
      <c r="K5611" s="60">
        <v>9.4200000000000006E-2</v>
      </c>
    </row>
    <row r="5612" spans="1:11" x14ac:dyDescent="0.25">
      <c r="A5612" s="60" t="s">
        <v>722</v>
      </c>
      <c r="B5612" t="s">
        <v>501</v>
      </c>
      <c r="C5612" t="s">
        <v>502</v>
      </c>
      <c r="D5612" t="str">
        <f>Clef_répartition[[#This Row],[Code association]]&amp;"_"&amp;Clef_répartition[[#This Row],[Nom association]]</f>
        <v>SIDERE_Service intercommunal de distribution d'eau potable de Rolle et environs</v>
      </c>
      <c r="E5612">
        <f>COUNTIFS(D$2:D5612,Clef_répartition[[#This Row],[Code_Nom]],J$2:J5612,Clef_répartition[[#This Row],[Année]])</f>
        <v>11</v>
      </c>
      <c r="F5612">
        <f>IF(Clef_répartition[[#This Row],[Code_Nom]]=D5611,F5611-1,(COUNTIFS(Clef_répartition[Code_Nom],Clef_répartition[[#This Row],[Code_Nom]],Clef_répartition[Année],Clef_répartition[[#This Row],[Année]])))</f>
        <v>2</v>
      </c>
      <c r="G5612" t="str">
        <f>Clef_répartition[[#This Row],[Code_Nom]]&amp;"_"&amp;Clef_répartition[[#This Row],[Nombre]]&amp;"_"&amp;Clef_répartition[[#This Row],[Année]]</f>
        <v>SIDERE_Service intercommunal de distribution d'eau potable de Rolle et environs_11_2018</v>
      </c>
      <c r="H5612" s="60">
        <v>5861</v>
      </c>
      <c r="I5612" s="60" t="s">
        <v>232</v>
      </c>
      <c r="J5612" s="60">
        <v>2018</v>
      </c>
      <c r="K5612" s="60">
        <v>0.38140000000000002</v>
      </c>
    </row>
    <row r="5613" spans="1:11" x14ac:dyDescent="0.25">
      <c r="A5613" s="60" t="s">
        <v>722</v>
      </c>
      <c r="B5613" t="s">
        <v>501</v>
      </c>
      <c r="C5613" t="s">
        <v>502</v>
      </c>
      <c r="D5613" t="str">
        <f>Clef_répartition[[#This Row],[Code association]]&amp;"_"&amp;Clef_répartition[[#This Row],[Nom association]]</f>
        <v>SIDERE_Service intercommunal de distribution d'eau potable de Rolle et environs</v>
      </c>
      <c r="E5613">
        <f>COUNTIFS(D$2:D5613,Clef_répartition[[#This Row],[Code_Nom]],J$2:J5613,Clef_répartition[[#This Row],[Année]])</f>
        <v>12</v>
      </c>
      <c r="F5613">
        <f>IF(Clef_répartition[[#This Row],[Code_Nom]]=D5612,F5612-1,(COUNTIFS(Clef_répartition[Code_Nom],Clef_répartition[[#This Row],[Code_Nom]],Clef_répartition[Année],Clef_répartition[[#This Row],[Année]])))</f>
        <v>1</v>
      </c>
      <c r="G5613" t="str">
        <f>Clef_répartition[[#This Row],[Code_Nom]]&amp;"_"&amp;Clef_répartition[[#This Row],[Nombre]]&amp;"_"&amp;Clef_répartition[[#This Row],[Année]]</f>
        <v>SIDERE_Service intercommunal de distribution d'eau potable de Rolle et environs_12_2018</v>
      </c>
      <c r="H5613" s="60">
        <v>5863</v>
      </c>
      <c r="I5613" s="60" t="s">
        <v>287</v>
      </c>
      <c r="J5613" s="60">
        <v>2018</v>
      </c>
      <c r="K5613" s="60">
        <v>2.1899999999999999E-2</v>
      </c>
    </row>
    <row r="5614" spans="1:11" x14ac:dyDescent="0.25">
      <c r="A5614" s="60" t="s">
        <v>722</v>
      </c>
      <c r="B5614" t="s">
        <v>679</v>
      </c>
      <c r="C5614" t="s">
        <v>680</v>
      </c>
      <c r="D5614" t="str">
        <f>Clef_répartition[[#This Row],[Code association]]&amp;"_"&amp;Clef_répartition[[#This Row],[Nom association]]</f>
        <v>SIECGE_Service intercommunal des eaux de Chéserex-Grens-Eysins</v>
      </c>
      <c r="E5614">
        <f>COUNTIFS(D$2:D5614,Clef_répartition[[#This Row],[Code_Nom]],J$2:J5614,Clef_répartition[[#This Row],[Année]])</f>
        <v>1</v>
      </c>
      <c r="F5614">
        <f>IF(Clef_répartition[[#This Row],[Code_Nom]]=D5613,F5613-1,(COUNTIFS(Clef_répartition[Code_Nom],Clef_répartition[[#This Row],[Code_Nom]],Clef_répartition[Année],Clef_répartition[[#This Row],[Année]])))</f>
        <v>3</v>
      </c>
      <c r="G5614" t="str">
        <f>Clef_répartition[[#This Row],[Code_Nom]]&amp;"_"&amp;Clef_répartition[[#This Row],[Nombre]]&amp;"_"&amp;Clef_répartition[[#This Row],[Année]]</f>
        <v>SIECGE_Service intercommunal des eaux de Chéserex-Grens-Eysins_1_2018</v>
      </c>
      <c r="H5614" s="60">
        <v>5709</v>
      </c>
      <c r="I5614" s="60" t="s">
        <v>62</v>
      </c>
      <c r="J5614" s="60">
        <v>2018</v>
      </c>
      <c r="K5614" s="60">
        <v>0</v>
      </c>
    </row>
    <row r="5615" spans="1:11" x14ac:dyDescent="0.25">
      <c r="A5615" s="60" t="s">
        <v>722</v>
      </c>
      <c r="B5615" t="s">
        <v>679</v>
      </c>
      <c r="C5615" t="s">
        <v>680</v>
      </c>
      <c r="D5615" t="str">
        <f>Clef_répartition[[#This Row],[Code association]]&amp;"_"&amp;Clef_répartition[[#This Row],[Nom association]]</f>
        <v>SIECGE_Service intercommunal des eaux de Chéserex-Grens-Eysins</v>
      </c>
      <c r="E5615">
        <f>COUNTIFS(D$2:D5615,Clef_répartition[[#This Row],[Code_Nom]],J$2:J5615,Clef_répartition[[#This Row],[Année]])</f>
        <v>2</v>
      </c>
      <c r="F5615">
        <f>IF(Clef_répartition[[#This Row],[Code_Nom]]=D5614,F5614-1,(COUNTIFS(Clef_répartition[Code_Nom],Clef_répartition[[#This Row],[Code_Nom]],Clef_répartition[Année],Clef_répartition[[#This Row],[Année]])))</f>
        <v>2</v>
      </c>
      <c r="G5615" t="str">
        <f>Clef_répartition[[#This Row],[Code_Nom]]&amp;"_"&amp;Clef_répartition[[#This Row],[Nombre]]&amp;"_"&amp;Clef_répartition[[#This Row],[Année]]</f>
        <v>SIECGE_Service intercommunal des eaux de Chéserex-Grens-Eysins_2_2018</v>
      </c>
      <c r="H5615" s="60">
        <v>5716</v>
      </c>
      <c r="I5615" s="60" t="s">
        <v>110</v>
      </c>
      <c r="J5615" s="60">
        <v>2018</v>
      </c>
      <c r="K5615" s="60">
        <v>0</v>
      </c>
    </row>
    <row r="5616" spans="1:11" x14ac:dyDescent="0.25">
      <c r="A5616" s="60" t="s">
        <v>722</v>
      </c>
      <c r="B5616" t="s">
        <v>679</v>
      </c>
      <c r="C5616" t="s">
        <v>680</v>
      </c>
      <c r="D5616" t="str">
        <f>Clef_répartition[[#This Row],[Code association]]&amp;"_"&amp;Clef_répartition[[#This Row],[Nom association]]</f>
        <v>SIECGE_Service intercommunal des eaux de Chéserex-Grens-Eysins</v>
      </c>
      <c r="E5616">
        <f>COUNTIFS(D$2:D5616,Clef_répartition[[#This Row],[Code_Nom]],J$2:J5616,Clef_répartition[[#This Row],[Année]])</f>
        <v>3</v>
      </c>
      <c r="F5616">
        <f>IF(Clef_répartition[[#This Row],[Code_Nom]]=D5615,F5615-1,(COUNTIFS(Clef_répartition[Code_Nom],Clef_répartition[[#This Row],[Code_Nom]],Clef_répartition[Année],Clef_répartition[[#This Row],[Année]])))</f>
        <v>1</v>
      </c>
      <c r="G5616" t="str">
        <f>Clef_répartition[[#This Row],[Code_Nom]]&amp;"_"&amp;Clef_répartition[[#This Row],[Nombre]]&amp;"_"&amp;Clef_répartition[[#This Row],[Année]]</f>
        <v>SIECGE_Service intercommunal des eaux de Chéserex-Grens-Eysins_3_2018</v>
      </c>
      <c r="H5616" s="60">
        <v>5722</v>
      </c>
      <c r="I5616" s="60" t="s">
        <v>133</v>
      </c>
      <c r="J5616" s="60">
        <v>2018</v>
      </c>
      <c r="K5616" s="60">
        <v>0</v>
      </c>
    </row>
    <row r="5617" spans="1:11" x14ac:dyDescent="0.25">
      <c r="A5617" s="60" t="s">
        <v>722</v>
      </c>
      <c r="B5617" t="s">
        <v>567</v>
      </c>
      <c r="C5617" t="s">
        <v>568</v>
      </c>
      <c r="D5617" t="str">
        <f>Clef_répartition[[#This Row],[Code association]]&amp;"_"&amp;Clef_répartition[[#This Row],[Nom association]]</f>
        <v>SIEMV_Service intercommunal d'épuration des eaux usées de Mézières et environs</v>
      </c>
      <c r="E5617">
        <f>COUNTIFS(D$2:D5617,Clef_répartition[[#This Row],[Code_Nom]],J$2:J5617,Clef_répartition[[#This Row],[Année]])</f>
        <v>1</v>
      </c>
      <c r="F5617">
        <f>IF(Clef_répartition[[#This Row],[Code_Nom]]=D5616,F5616-1,(COUNTIFS(Clef_répartition[Code_Nom],Clef_répartition[[#This Row],[Code_Nom]],Clef_répartition[Année],Clef_répartition[[#This Row],[Année]])))</f>
        <v>6</v>
      </c>
      <c r="G5617" t="str">
        <f>Clef_répartition[[#This Row],[Code_Nom]]&amp;"_"&amp;Clef_répartition[[#This Row],[Nombre]]&amp;"_"&amp;Clef_répartition[[#This Row],[Année]]</f>
        <v>SIEMV_Service intercommunal d'épuration des eaux usées de Mézières et environs_1_2018</v>
      </c>
      <c r="H5617" s="60">
        <v>5785</v>
      </c>
      <c r="I5617" s="60" t="s">
        <v>74</v>
      </c>
      <c r="J5617" s="60">
        <v>2018</v>
      </c>
      <c r="K5617" s="60">
        <v>0.1</v>
      </c>
    </row>
    <row r="5618" spans="1:11" x14ac:dyDescent="0.25">
      <c r="A5618" s="60" t="s">
        <v>722</v>
      </c>
      <c r="B5618" t="s">
        <v>567</v>
      </c>
      <c r="C5618" t="s">
        <v>568</v>
      </c>
      <c r="D5618" t="str">
        <f>Clef_répartition[[#This Row],[Code association]]&amp;"_"&amp;Clef_répartition[[#This Row],[Nom association]]</f>
        <v>SIEMV_Service intercommunal d'épuration des eaux usées de Mézières et environs</v>
      </c>
      <c r="E5618">
        <f>COUNTIFS(D$2:D5618,Clef_répartition[[#This Row],[Code_Nom]],J$2:J5618,Clef_répartition[[#This Row],[Année]])</f>
        <v>2</v>
      </c>
      <c r="F5618">
        <f>IF(Clef_répartition[[#This Row],[Code_Nom]]=D5617,F5617-1,(COUNTIFS(Clef_répartition[Code_Nom],Clef_répartition[[#This Row],[Code_Nom]],Clef_répartition[Année],Clef_répartition[[#This Row],[Année]])))</f>
        <v>5</v>
      </c>
      <c r="G5618" t="str">
        <f>Clef_répartition[[#This Row],[Code_Nom]]&amp;"_"&amp;Clef_répartition[[#This Row],[Nombre]]&amp;"_"&amp;Clef_répartition[[#This Row],[Année]]</f>
        <v>SIEMV_Service intercommunal d'épuration des eaux usées de Mézières et environs_2_2018</v>
      </c>
      <c r="H5618" s="60">
        <v>5806</v>
      </c>
      <c r="I5618" s="60" t="s">
        <v>140</v>
      </c>
      <c r="J5618" s="60">
        <v>2018</v>
      </c>
      <c r="K5618" s="60">
        <v>0.51</v>
      </c>
    </row>
    <row r="5619" spans="1:11" x14ac:dyDescent="0.25">
      <c r="A5619" s="60" t="s">
        <v>722</v>
      </c>
      <c r="B5619" t="s">
        <v>567</v>
      </c>
      <c r="C5619" t="s">
        <v>568</v>
      </c>
      <c r="D5619" t="str">
        <f>Clef_répartition[[#This Row],[Code association]]&amp;"_"&amp;Clef_répartition[[#This Row],[Nom association]]</f>
        <v>SIEMV_Service intercommunal d'épuration des eaux usées de Mézières et environs</v>
      </c>
      <c r="E5619">
        <f>COUNTIFS(D$2:D5619,Clef_répartition[[#This Row],[Code_Nom]],J$2:J5619,Clef_répartition[[#This Row],[Année]])</f>
        <v>3</v>
      </c>
      <c r="F5619">
        <f>IF(Clef_répartition[[#This Row],[Code_Nom]]=D5618,F5618-1,(COUNTIFS(Clef_répartition[Code_Nom],Clef_répartition[[#This Row],[Code_Nom]],Clef_répartition[Année],Clef_répartition[[#This Row],[Année]])))</f>
        <v>4</v>
      </c>
      <c r="G5619" t="str">
        <f>Clef_répartition[[#This Row],[Code_Nom]]&amp;"_"&amp;Clef_répartition[[#This Row],[Nombre]]&amp;"_"&amp;Clef_répartition[[#This Row],[Année]]</f>
        <v>SIEMV_Service intercommunal d'épuration des eaux usées de Mézières et environs_3_2018</v>
      </c>
      <c r="H5619" s="60">
        <v>5792</v>
      </c>
      <c r="I5619" s="60" t="s">
        <v>187</v>
      </c>
      <c r="J5619" s="60">
        <v>2018</v>
      </c>
      <c r="K5619" s="60">
        <v>0.11</v>
      </c>
    </row>
    <row r="5620" spans="1:11" x14ac:dyDescent="0.25">
      <c r="A5620" s="60" t="s">
        <v>722</v>
      </c>
      <c r="B5620" t="s">
        <v>567</v>
      </c>
      <c r="C5620" t="s">
        <v>568</v>
      </c>
      <c r="D5620" t="str">
        <f>Clef_répartition[[#This Row],[Code association]]&amp;"_"&amp;Clef_répartition[[#This Row],[Nom association]]</f>
        <v>SIEMV_Service intercommunal d'épuration des eaux usées de Mézières et environs</v>
      </c>
      <c r="E5620">
        <f>COUNTIFS(D$2:D5620,Clef_répartition[[#This Row],[Code_Nom]],J$2:J5620,Clef_répartition[[#This Row],[Année]])</f>
        <v>4</v>
      </c>
      <c r="F5620">
        <f>IF(Clef_répartition[[#This Row],[Code_Nom]]=D5619,F5619-1,(COUNTIFS(Clef_répartition[Code_Nom],Clef_répartition[[#This Row],[Code_Nom]],Clef_répartition[Année],Clef_répartition[[#This Row],[Année]])))</f>
        <v>3</v>
      </c>
      <c r="G5620" t="str">
        <f>Clef_répartition[[#This Row],[Code_Nom]]&amp;"_"&amp;Clef_répartition[[#This Row],[Nombre]]&amp;"_"&amp;Clef_répartition[[#This Row],[Année]]</f>
        <v>SIEMV_Service intercommunal d'épuration des eaux usées de Mézières et environs_4_2018</v>
      </c>
      <c r="H5620" s="60">
        <v>5798</v>
      </c>
      <c r="I5620" s="60" t="s">
        <v>236</v>
      </c>
      <c r="J5620" s="60">
        <v>2018</v>
      </c>
      <c r="K5620" s="60">
        <v>0.08</v>
      </c>
    </row>
    <row r="5621" spans="1:11" x14ac:dyDescent="0.25">
      <c r="A5621" s="60" t="s">
        <v>722</v>
      </c>
      <c r="B5621" t="s">
        <v>567</v>
      </c>
      <c r="C5621" t="s">
        <v>568</v>
      </c>
      <c r="D5621" t="str">
        <f>Clef_répartition[[#This Row],[Code association]]&amp;"_"&amp;Clef_répartition[[#This Row],[Nom association]]</f>
        <v>SIEMV_Service intercommunal d'épuration des eaux usées de Mézières et environs</v>
      </c>
      <c r="E5621">
        <f>COUNTIFS(D$2:D5621,Clef_répartition[[#This Row],[Code_Nom]],J$2:J5621,Clef_répartition[[#This Row],[Année]])</f>
        <v>5</v>
      </c>
      <c r="F5621">
        <f>IF(Clef_répartition[[#This Row],[Code_Nom]]=D5620,F5620-1,(COUNTIFS(Clef_répartition[Code_Nom],Clef_répartition[[#This Row],[Code_Nom]],Clef_répartition[Année],Clef_répartition[[#This Row],[Année]])))</f>
        <v>2</v>
      </c>
      <c r="G5621" t="str">
        <f>Clef_répartition[[#This Row],[Code_Nom]]&amp;"_"&amp;Clef_répartition[[#This Row],[Nombre]]&amp;"_"&amp;Clef_répartition[[#This Row],[Année]]</f>
        <v>SIEMV_Service intercommunal d'épuration des eaux usées de Mézières et environs_5_2018</v>
      </c>
      <c r="H5621" s="60">
        <v>5692</v>
      </c>
      <c r="I5621" s="60" t="s">
        <v>289</v>
      </c>
      <c r="J5621" s="60">
        <v>2018</v>
      </c>
      <c r="K5621" s="60">
        <v>0.12</v>
      </c>
    </row>
    <row r="5622" spans="1:11" x14ac:dyDescent="0.25">
      <c r="A5622" s="60" t="s">
        <v>722</v>
      </c>
      <c r="B5622" t="s">
        <v>567</v>
      </c>
      <c r="C5622" t="s">
        <v>568</v>
      </c>
      <c r="D5622" t="str">
        <f>Clef_répartition[[#This Row],[Code association]]&amp;"_"&amp;Clef_répartition[[#This Row],[Nom association]]</f>
        <v>SIEMV_Service intercommunal d'épuration des eaux usées de Mézières et environs</v>
      </c>
      <c r="E5622">
        <f>COUNTIFS(D$2:D5622,Clef_répartition[[#This Row],[Code_Nom]],J$2:J5622,Clef_répartition[[#This Row],[Année]])</f>
        <v>6</v>
      </c>
      <c r="F5622">
        <f>IF(Clef_répartition[[#This Row],[Code_Nom]]=D5621,F5621-1,(COUNTIFS(Clef_répartition[Code_Nom],Clef_répartition[[#This Row],[Code_Nom]],Clef_répartition[Année],Clef_répartition[[#This Row],[Année]])))</f>
        <v>1</v>
      </c>
      <c r="G5622" t="str">
        <f>Clef_répartition[[#This Row],[Code_Nom]]&amp;"_"&amp;Clef_répartition[[#This Row],[Nombre]]&amp;"_"&amp;Clef_répartition[[#This Row],[Année]]</f>
        <v>SIEMV_Service intercommunal d'épuration des eaux usées de Mézières et environs_6_2018</v>
      </c>
      <c r="H5622" s="60">
        <v>5803</v>
      </c>
      <c r="I5622" s="60" t="s">
        <v>294</v>
      </c>
      <c r="J5622" s="60">
        <v>2018</v>
      </c>
      <c r="K5622" s="60">
        <v>0.08</v>
      </c>
    </row>
    <row r="5623" spans="1:11" x14ac:dyDescent="0.25">
      <c r="A5623" s="60" t="s">
        <v>722</v>
      </c>
      <c r="B5623" t="s">
        <v>642</v>
      </c>
      <c r="C5623" t="s">
        <v>643</v>
      </c>
      <c r="D5623" t="str">
        <f>Clef_répartition[[#This Row],[Code association]]&amp;"_"&amp;Clef_répartition[[#This Row],[Nom association]]</f>
        <v>SIGE_Service intercommunal de gestion</v>
      </c>
      <c r="E5623">
        <f>COUNTIFS(D$2:D5623,Clef_répartition[[#This Row],[Code_Nom]],J$2:J5623,Clef_répartition[[#This Row],[Année]])</f>
        <v>1</v>
      </c>
      <c r="F5623">
        <f>IF(Clef_répartition[[#This Row],[Code_Nom]]=D5622,F5622-1,(COUNTIFS(Clef_répartition[Code_Nom],Clef_répartition[[#This Row],[Code_Nom]],Clef_répartition[Année],Clef_répartition[[#This Row],[Année]])))</f>
        <v>8</v>
      </c>
      <c r="G5623" t="str">
        <f>Clef_répartition[[#This Row],[Code_Nom]]&amp;"_"&amp;Clef_répartition[[#This Row],[Nombre]]&amp;"_"&amp;Clef_répartition[[#This Row],[Année]]</f>
        <v>SIGE_Service intercommunal de gestion_1_2018</v>
      </c>
      <c r="H5623" s="60">
        <v>5882</v>
      </c>
      <c r="I5623" s="60" t="s">
        <v>50</v>
      </c>
      <c r="J5623" s="60">
        <v>2018</v>
      </c>
      <c r="K5623" s="60">
        <v>0.05</v>
      </c>
    </row>
    <row r="5624" spans="1:11" x14ac:dyDescent="0.25">
      <c r="A5624" s="60" t="s">
        <v>722</v>
      </c>
      <c r="B5624" t="s">
        <v>642</v>
      </c>
      <c r="C5624" t="s">
        <v>643</v>
      </c>
      <c r="D5624" t="str">
        <f>Clef_répartition[[#This Row],[Code association]]&amp;"_"&amp;Clef_répartition[[#This Row],[Nom association]]</f>
        <v>SIGE_Service intercommunal de gestion</v>
      </c>
      <c r="E5624">
        <f>COUNTIFS(D$2:D5624,Clef_répartition[[#This Row],[Code_Nom]],J$2:J5624,Clef_répartition[[#This Row],[Année]])</f>
        <v>2</v>
      </c>
      <c r="F5624">
        <f>IF(Clef_répartition[[#This Row],[Code_Nom]]=D5623,F5623-1,(COUNTIFS(Clef_répartition[Code_Nom],Clef_répartition[[#This Row],[Code_Nom]],Clef_répartition[Année],Clef_répartition[[#This Row],[Année]])))</f>
        <v>7</v>
      </c>
      <c r="G5624" t="str">
        <f>Clef_répartition[[#This Row],[Code_Nom]]&amp;"_"&amp;Clef_répartition[[#This Row],[Nombre]]&amp;"_"&amp;Clef_répartition[[#This Row],[Année]]</f>
        <v>SIGE_Service intercommunal de gestion_2_2018</v>
      </c>
      <c r="H5624" s="60">
        <v>5883</v>
      </c>
      <c r="I5624" s="60" t="s">
        <v>77</v>
      </c>
      <c r="J5624" s="60">
        <v>2018</v>
      </c>
      <c r="K5624" s="60">
        <v>0.03</v>
      </c>
    </row>
    <row r="5625" spans="1:11" x14ac:dyDescent="0.25">
      <c r="A5625" s="60" t="s">
        <v>722</v>
      </c>
      <c r="B5625" t="s">
        <v>642</v>
      </c>
      <c r="C5625" t="s">
        <v>643</v>
      </c>
      <c r="D5625" t="str">
        <f>Clef_répartition[[#This Row],[Code association]]&amp;"_"&amp;Clef_répartition[[#This Row],[Nom association]]</f>
        <v>SIGE_Service intercommunal de gestion</v>
      </c>
      <c r="E5625">
        <f>COUNTIFS(D$2:D5625,Clef_répartition[[#This Row],[Code_Nom]],J$2:J5625,Clef_répartition[[#This Row],[Année]])</f>
        <v>3</v>
      </c>
      <c r="F5625">
        <f>IF(Clef_répartition[[#This Row],[Code_Nom]]=D5624,F5624-1,(COUNTIFS(Clef_répartition[Code_Nom],Clef_répartition[[#This Row],[Code_Nom]],Clef_répartition[Année],Clef_répartition[[#This Row],[Année]])))</f>
        <v>6</v>
      </c>
      <c r="G5625" t="str">
        <f>Clef_répartition[[#This Row],[Code_Nom]]&amp;"_"&amp;Clef_répartition[[#This Row],[Nombre]]&amp;"_"&amp;Clef_répartition[[#This Row],[Année]]</f>
        <v>SIGE_Service intercommunal de gestion_3_2018</v>
      </c>
      <c r="H5625" s="60">
        <v>5884</v>
      </c>
      <c r="I5625" s="60" t="s">
        <v>78</v>
      </c>
      <c r="J5625" s="60">
        <v>2018</v>
      </c>
      <c r="K5625" s="60">
        <v>0.05</v>
      </c>
    </row>
    <row r="5626" spans="1:11" x14ac:dyDescent="0.25">
      <c r="A5626" s="60" t="s">
        <v>722</v>
      </c>
      <c r="B5626" t="s">
        <v>642</v>
      </c>
      <c r="C5626" t="s">
        <v>643</v>
      </c>
      <c r="D5626" t="str">
        <f>Clef_répartition[[#This Row],[Code association]]&amp;"_"&amp;Clef_répartition[[#This Row],[Nom association]]</f>
        <v>SIGE_Service intercommunal de gestion</v>
      </c>
      <c r="E5626">
        <f>COUNTIFS(D$2:D5626,Clef_répartition[[#This Row],[Code_Nom]],J$2:J5626,Clef_répartition[[#This Row],[Année]])</f>
        <v>4</v>
      </c>
      <c r="F5626">
        <f>IF(Clef_répartition[[#This Row],[Code_Nom]]=D5625,F5625-1,(COUNTIFS(Clef_répartition[Code_Nom],Clef_répartition[[#This Row],[Code_Nom]],Clef_répartition[Année],Clef_répartition[[#This Row],[Année]])))</f>
        <v>5</v>
      </c>
      <c r="G5626" t="str">
        <f>Clef_répartition[[#This Row],[Code_Nom]]&amp;"_"&amp;Clef_répartition[[#This Row],[Nombre]]&amp;"_"&amp;Clef_répartition[[#This Row],[Année]]</f>
        <v>SIGE_Service intercommunal de gestion_4_2018</v>
      </c>
      <c r="H5626" s="60">
        <v>5885</v>
      </c>
      <c r="I5626" s="60" t="s">
        <v>138</v>
      </c>
      <c r="J5626" s="60">
        <v>2018</v>
      </c>
      <c r="K5626" s="60">
        <v>0.02</v>
      </c>
    </row>
    <row r="5627" spans="1:11" x14ac:dyDescent="0.25">
      <c r="A5627" s="60" t="s">
        <v>722</v>
      </c>
      <c r="B5627" t="s">
        <v>642</v>
      </c>
      <c r="C5627" t="s">
        <v>643</v>
      </c>
      <c r="D5627" t="str">
        <f>Clef_répartition[[#This Row],[Code association]]&amp;"_"&amp;Clef_répartition[[#This Row],[Nom association]]</f>
        <v>SIGE_Service intercommunal de gestion</v>
      </c>
      <c r="E5627">
        <f>COUNTIFS(D$2:D5627,Clef_répartition[[#This Row],[Code_Nom]],J$2:J5627,Clef_répartition[[#This Row],[Année]])</f>
        <v>5</v>
      </c>
      <c r="F5627">
        <f>IF(Clef_répartition[[#This Row],[Code_Nom]]=D5626,F5626-1,(COUNTIFS(Clef_répartition[Code_Nom],Clef_répartition[[#This Row],[Code_Nom]],Clef_répartition[Année],Clef_répartition[[#This Row],[Année]])))</f>
        <v>4</v>
      </c>
      <c r="G5627" t="str">
        <f>Clef_répartition[[#This Row],[Code_Nom]]&amp;"_"&amp;Clef_répartition[[#This Row],[Nombre]]&amp;"_"&amp;Clef_répartition[[#This Row],[Année]]</f>
        <v>SIGE_Service intercommunal de gestion_5_2018</v>
      </c>
      <c r="H5627" s="60">
        <v>5889</v>
      </c>
      <c r="I5627" s="60" t="s">
        <v>150</v>
      </c>
      <c r="J5627" s="60">
        <v>2018</v>
      </c>
      <c r="K5627" s="60">
        <v>0.17</v>
      </c>
    </row>
    <row r="5628" spans="1:11" x14ac:dyDescent="0.25">
      <c r="A5628" s="60" t="s">
        <v>722</v>
      </c>
      <c r="B5628" t="s">
        <v>642</v>
      </c>
      <c r="C5628" t="s">
        <v>643</v>
      </c>
      <c r="D5628" t="str">
        <f>Clef_répartition[[#This Row],[Code association]]&amp;"_"&amp;Clef_répartition[[#This Row],[Nom association]]</f>
        <v>SIGE_Service intercommunal de gestion</v>
      </c>
      <c r="E5628">
        <f>COUNTIFS(D$2:D5628,Clef_répartition[[#This Row],[Code_Nom]],J$2:J5628,Clef_répartition[[#This Row],[Année]])</f>
        <v>6</v>
      </c>
      <c r="F5628">
        <f>IF(Clef_répartition[[#This Row],[Code_Nom]]=D5627,F5627-1,(COUNTIFS(Clef_répartition[Code_Nom],Clef_répartition[[#This Row],[Code_Nom]],Clef_répartition[Année],Clef_répartition[[#This Row],[Année]])))</f>
        <v>3</v>
      </c>
      <c r="G5628" t="str">
        <f>Clef_répartition[[#This Row],[Code_Nom]]&amp;"_"&amp;Clef_répartition[[#This Row],[Nombre]]&amp;"_"&amp;Clef_répartition[[#This Row],[Année]]</f>
        <v>SIGE_Service intercommunal de gestion_6_2018</v>
      </c>
      <c r="H5628" s="60">
        <v>5886</v>
      </c>
      <c r="I5628" s="60" t="s">
        <v>188</v>
      </c>
      <c r="J5628" s="60">
        <v>2018</v>
      </c>
      <c r="K5628" s="60">
        <v>0.38</v>
      </c>
    </row>
    <row r="5629" spans="1:11" x14ac:dyDescent="0.25">
      <c r="A5629" s="60" t="s">
        <v>722</v>
      </c>
      <c r="B5629" t="s">
        <v>642</v>
      </c>
      <c r="C5629" t="s">
        <v>643</v>
      </c>
      <c r="D5629" t="str">
        <f>Clef_répartition[[#This Row],[Code association]]&amp;"_"&amp;Clef_répartition[[#This Row],[Nom association]]</f>
        <v>SIGE_Service intercommunal de gestion</v>
      </c>
      <c r="E5629">
        <f>COUNTIFS(D$2:D5629,Clef_répartition[[#This Row],[Code_Nom]],J$2:J5629,Clef_répartition[[#This Row],[Année]])</f>
        <v>7</v>
      </c>
      <c r="F5629">
        <f>IF(Clef_répartition[[#This Row],[Code_Nom]]=D5628,F5628-1,(COUNTIFS(Clef_répartition[Code_Nom],Clef_répartition[[#This Row],[Code_Nom]],Clef_répartition[Année],Clef_répartition[[#This Row],[Année]])))</f>
        <v>2</v>
      </c>
      <c r="G5629" t="str">
        <f>Clef_répartition[[#This Row],[Code_Nom]]&amp;"_"&amp;Clef_répartition[[#This Row],[Nombre]]&amp;"_"&amp;Clef_répartition[[#This Row],[Année]]</f>
        <v>SIGE_Service intercommunal de gestion_7_2018</v>
      </c>
      <c r="H5629" s="60">
        <v>5890</v>
      </c>
      <c r="I5629" s="60" t="s">
        <v>277</v>
      </c>
      <c r="J5629" s="60">
        <v>2018</v>
      </c>
      <c r="K5629" s="60">
        <v>0.28999999999999998</v>
      </c>
    </row>
    <row r="5630" spans="1:11" x14ac:dyDescent="0.25">
      <c r="A5630" s="60" t="s">
        <v>722</v>
      </c>
      <c r="B5630" t="s">
        <v>642</v>
      </c>
      <c r="C5630" t="s">
        <v>643</v>
      </c>
      <c r="D5630" t="str">
        <f>Clef_répartition[[#This Row],[Code association]]&amp;"_"&amp;Clef_répartition[[#This Row],[Nom association]]</f>
        <v>SIGE_Service intercommunal de gestion</v>
      </c>
      <c r="E5630">
        <f>COUNTIFS(D$2:D5630,Clef_répartition[[#This Row],[Code_Nom]],J$2:J5630,Clef_répartition[[#This Row],[Année]])</f>
        <v>8</v>
      </c>
      <c r="F5630">
        <f>IF(Clef_répartition[[#This Row],[Code_Nom]]=D5629,F5629-1,(COUNTIFS(Clef_répartition[Code_Nom],Clef_répartition[[#This Row],[Code_Nom]],Clef_répartition[Année],Clef_répartition[[#This Row],[Année]])))</f>
        <v>1</v>
      </c>
      <c r="G5630" t="str">
        <f>Clef_répartition[[#This Row],[Code_Nom]]&amp;"_"&amp;Clef_répartition[[#This Row],[Nombre]]&amp;"_"&amp;Clef_répartition[[#This Row],[Année]]</f>
        <v>SIGE_Service intercommunal de gestion_8_2018</v>
      </c>
      <c r="H5630" s="60">
        <v>5891</v>
      </c>
      <c r="I5630" s="60" t="s">
        <v>278</v>
      </c>
      <c r="J5630" s="60">
        <v>2018</v>
      </c>
      <c r="K5630" s="60">
        <v>0.01</v>
      </c>
    </row>
    <row r="5631" spans="1:11" x14ac:dyDescent="0.25">
      <c r="A5631" t="s">
        <v>722</v>
      </c>
      <c r="B5631" t="s">
        <v>672</v>
      </c>
      <c r="C5631" t="s">
        <v>673</v>
      </c>
      <c r="D5631" t="str">
        <f>Clef_répartition[[#This Row],[Code association]]&amp;"_"&amp;Clef_répartition[[#This Row],[Nom association]]</f>
        <v>SIT_Association de communes de la région lausannoise pour la réglementation du service des taxis</v>
      </c>
      <c r="E5631">
        <f>COUNTIFS(D$2:D5631,Clef_répartition[[#This Row],[Code_Nom]],J$2:J5631,Clef_répartition[[#This Row],[Année]])</f>
        <v>1</v>
      </c>
      <c r="F5631">
        <f>IF(Clef_répartition[[#This Row],[Code_Nom]]=D5630,F5630-1,(COUNTIFS(Clef_répartition[Code_Nom],Clef_répartition[[#This Row],[Code_Nom]],Clef_répartition[Année],Clef_répartition[[#This Row],[Année]])))</f>
        <v>12</v>
      </c>
      <c r="G563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taxis_1_2018</v>
      </c>
      <c r="H5631">
        <v>5581</v>
      </c>
      <c r="I5631" t="s">
        <v>17</v>
      </c>
      <c r="J5631">
        <v>2018</v>
      </c>
      <c r="K5631">
        <v>1.46184706892078E-2</v>
      </c>
    </row>
    <row r="5632" spans="1:11" x14ac:dyDescent="0.25">
      <c r="A5632" t="s">
        <v>722</v>
      </c>
      <c r="B5632" t="s">
        <v>672</v>
      </c>
      <c r="C5632" t="s">
        <v>673</v>
      </c>
      <c r="D5632" t="str">
        <f>Clef_répartition[[#This Row],[Code association]]&amp;"_"&amp;Clef_répartition[[#This Row],[Nom association]]</f>
        <v>SIT_Association de communes de la région lausannoise pour la réglementation du service des taxis</v>
      </c>
      <c r="E5632">
        <f>COUNTIFS(D$2:D5632,Clef_répartition[[#This Row],[Code_Nom]],J$2:J5632,Clef_répartition[[#This Row],[Année]])</f>
        <v>2</v>
      </c>
      <c r="F5632">
        <f>IF(Clef_répartition[[#This Row],[Code_Nom]]=D5631,F5631-1,(COUNTIFS(Clef_répartition[Code_Nom],Clef_répartition[[#This Row],[Code_Nom]],Clef_répartition[Année],Clef_répartition[[#This Row],[Année]])))</f>
        <v>11</v>
      </c>
      <c r="G563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taxis_2_2018</v>
      </c>
      <c r="H5632">
        <v>5624</v>
      </c>
      <c r="I5632" t="s">
        <v>44</v>
      </c>
      <c r="J5632">
        <v>2018</v>
      </c>
      <c r="K5632">
        <v>3.463803117702241E-2</v>
      </c>
    </row>
    <row r="5633" spans="1:11" x14ac:dyDescent="0.25">
      <c r="A5633" t="s">
        <v>722</v>
      </c>
      <c r="B5633" t="s">
        <v>672</v>
      </c>
      <c r="C5633" t="s">
        <v>673</v>
      </c>
      <c r="D5633" t="str">
        <f>Clef_répartition[[#This Row],[Code association]]&amp;"_"&amp;Clef_répartition[[#This Row],[Nom association]]</f>
        <v>SIT_Association de communes de la région lausannoise pour la réglementation du service des taxis</v>
      </c>
      <c r="E5633">
        <f>COUNTIFS(D$2:D5633,Clef_répartition[[#This Row],[Code_Nom]],J$2:J5633,Clef_répartition[[#This Row],[Année]])</f>
        <v>3</v>
      </c>
      <c r="F5633">
        <f>IF(Clef_répartition[[#This Row],[Code_Nom]]=D5632,F5632-1,(COUNTIFS(Clef_répartition[Code_Nom],Clef_répartition[[#This Row],[Code_Nom]],Clef_répartition[Année],Clef_répartition[[#This Row],[Année]])))</f>
        <v>10</v>
      </c>
      <c r="G563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taxis_3_2018</v>
      </c>
      <c r="H5633">
        <v>5627</v>
      </c>
      <c r="I5633" t="s">
        <v>56</v>
      </c>
      <c r="J5633">
        <v>2018</v>
      </c>
      <c r="K5633">
        <v>3.0550288417396855E-2</v>
      </c>
    </row>
    <row r="5634" spans="1:11" x14ac:dyDescent="0.25">
      <c r="A5634" t="s">
        <v>722</v>
      </c>
      <c r="B5634" t="s">
        <v>672</v>
      </c>
      <c r="C5634" t="s">
        <v>673</v>
      </c>
      <c r="D5634" t="str">
        <f>Clef_répartition[[#This Row],[Code association]]&amp;"_"&amp;Clef_répartition[[#This Row],[Nom association]]</f>
        <v>SIT_Association de communes de la région lausannoise pour la réglementation du service des taxis</v>
      </c>
      <c r="E5634">
        <f>COUNTIFS(D$2:D5634,Clef_répartition[[#This Row],[Code_Nom]],J$2:J5634,Clef_répartition[[#This Row],[Année]])</f>
        <v>4</v>
      </c>
      <c r="F5634">
        <f>IF(Clef_répartition[[#This Row],[Code_Nom]]=D5633,F5633-1,(COUNTIFS(Clef_répartition[Code_Nom],Clef_répartition[[#This Row],[Code_Nom]],Clef_répartition[Année],Clef_répartition[[#This Row],[Année]])))</f>
        <v>9</v>
      </c>
      <c r="G563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taxis_4_2018</v>
      </c>
      <c r="H5634">
        <v>5583</v>
      </c>
      <c r="I5634" t="s">
        <v>82</v>
      </c>
      <c r="J5634">
        <v>2018</v>
      </c>
      <c r="K5634">
        <v>3.1967425799884229E-2</v>
      </c>
    </row>
    <row r="5635" spans="1:11" x14ac:dyDescent="0.25">
      <c r="A5635" t="s">
        <v>722</v>
      </c>
      <c r="B5635" t="s">
        <v>672</v>
      </c>
      <c r="C5635" t="s">
        <v>673</v>
      </c>
      <c r="D5635" t="str">
        <f>Clef_répartition[[#This Row],[Code association]]&amp;"_"&amp;Clef_répartition[[#This Row],[Nom association]]</f>
        <v>SIT_Association de communes de la région lausannoise pour la réglementation du service des taxis</v>
      </c>
      <c r="E5635">
        <f>COUNTIFS(D$2:D5635,Clef_répartition[[#This Row],[Code_Nom]],J$2:J5635,Clef_répartition[[#This Row],[Année]])</f>
        <v>5</v>
      </c>
      <c r="F5635">
        <f>IF(Clef_répartition[[#This Row],[Code_Nom]]=D5634,F5634-1,(COUNTIFS(Clef_répartition[Code_Nom],Clef_répartition[[#This Row],[Code_Nom]],Clef_répartition[Année],Clef_répartition[[#This Row],[Année]])))</f>
        <v>8</v>
      </c>
      <c r="G563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taxis_5_2018</v>
      </c>
      <c r="H5635">
        <v>5635</v>
      </c>
      <c r="I5635" t="s">
        <v>103</v>
      </c>
      <c r="J5635">
        <v>2018</v>
      </c>
      <c r="K5635">
        <v>5.013871978603221E-2</v>
      </c>
    </row>
    <row r="5636" spans="1:11" x14ac:dyDescent="0.25">
      <c r="A5636" t="s">
        <v>722</v>
      </c>
      <c r="B5636" t="s">
        <v>672</v>
      </c>
      <c r="C5636" t="s">
        <v>673</v>
      </c>
      <c r="D5636" t="str">
        <f>Clef_répartition[[#This Row],[Code association]]&amp;"_"&amp;Clef_répartition[[#This Row],[Nom association]]</f>
        <v>SIT_Association de communes de la région lausannoise pour la réglementation du service des taxis</v>
      </c>
      <c r="E5636">
        <f>COUNTIFS(D$2:D5636,Clef_répartition[[#This Row],[Code_Nom]],J$2:J5636,Clef_répartition[[#This Row],[Année]])</f>
        <v>6</v>
      </c>
      <c r="F5636">
        <f>IF(Clef_répartition[[#This Row],[Code_Nom]]=D5635,F5635-1,(COUNTIFS(Clef_répartition[Code_Nom],Clef_répartition[[#This Row],[Code_Nom]],Clef_répartition[Année],Clef_répartition[[#This Row],[Année]])))</f>
        <v>7</v>
      </c>
      <c r="G563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taxis_6_2018</v>
      </c>
      <c r="H5636">
        <v>5584</v>
      </c>
      <c r="I5636" t="s">
        <v>104</v>
      </c>
      <c r="J5636">
        <v>2018</v>
      </c>
      <c r="K5636">
        <v>3.7264725254984928E-2</v>
      </c>
    </row>
    <row r="5637" spans="1:11" x14ac:dyDescent="0.25">
      <c r="A5637" t="s">
        <v>722</v>
      </c>
      <c r="B5637" t="s">
        <v>672</v>
      </c>
      <c r="C5637" t="s">
        <v>673</v>
      </c>
      <c r="D5637" t="str">
        <f>Clef_répartition[[#This Row],[Code association]]&amp;"_"&amp;Clef_répartition[[#This Row],[Nom association]]</f>
        <v>SIT_Association de communes de la région lausannoise pour la réglementation du service des taxis</v>
      </c>
      <c r="E5637">
        <f>COUNTIFS(D$2:D5637,Clef_répartition[[#This Row],[Code_Nom]],J$2:J5637,Clef_répartition[[#This Row],[Année]])</f>
        <v>7</v>
      </c>
      <c r="F5637">
        <f>IF(Clef_répartition[[#This Row],[Code_Nom]]=D5636,F5636-1,(COUNTIFS(Clef_répartition[Code_Nom],Clef_répartition[[#This Row],[Code_Nom]],Clef_répartition[Année],Clef_répartition[[#This Row],[Année]])))</f>
        <v>6</v>
      </c>
      <c r="G563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taxis_7_2018</v>
      </c>
      <c r="H5637">
        <v>5586</v>
      </c>
      <c r="I5637" t="s">
        <v>674</v>
      </c>
      <c r="J5637">
        <v>2018</v>
      </c>
      <c r="K5637">
        <v>0.55737011237300649</v>
      </c>
    </row>
    <row r="5638" spans="1:11" x14ac:dyDescent="0.25">
      <c r="A5638" t="s">
        <v>722</v>
      </c>
      <c r="B5638" t="s">
        <v>672</v>
      </c>
      <c r="C5638" t="s">
        <v>673</v>
      </c>
      <c r="D5638" t="str">
        <f>Clef_répartition[[#This Row],[Code association]]&amp;"_"&amp;Clef_répartition[[#This Row],[Nom association]]</f>
        <v>SIT_Association de communes de la région lausannoise pour la réglementation du service des taxis</v>
      </c>
      <c r="E5638">
        <f>COUNTIFS(D$2:D5638,Clef_répartition[[#This Row],[Code_Nom]],J$2:J5638,Clef_répartition[[#This Row],[Année]])</f>
        <v>8</v>
      </c>
      <c r="F5638">
        <f>IF(Clef_répartition[[#This Row],[Code_Nom]]=D5637,F5637-1,(COUNTIFS(Clef_répartition[Code_Nom],Clef_répartition[[#This Row],[Code_Nom]],Clef_répartition[Année],Clef_répartition[[#This Row],[Année]])))</f>
        <v>5</v>
      </c>
      <c r="G563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taxis_8_2018</v>
      </c>
      <c r="H5638">
        <v>5587</v>
      </c>
      <c r="I5638" t="s">
        <v>156</v>
      </c>
      <c r="J5638">
        <v>2018</v>
      </c>
      <c r="K5638">
        <v>3.2306740384423466E-2</v>
      </c>
    </row>
    <row r="5639" spans="1:11" x14ac:dyDescent="0.25">
      <c r="A5639" t="s">
        <v>722</v>
      </c>
      <c r="B5639" t="s">
        <v>672</v>
      </c>
      <c r="C5639" t="s">
        <v>673</v>
      </c>
      <c r="D5639" t="str">
        <f>Clef_répartition[[#This Row],[Code association]]&amp;"_"&amp;Clef_répartition[[#This Row],[Nom association]]</f>
        <v>SIT_Association de communes de la région lausannoise pour la réglementation du service des taxis</v>
      </c>
      <c r="E5639">
        <f>COUNTIFS(D$2:D5639,Clef_répartition[[#This Row],[Code_Nom]],J$2:J5639,Clef_répartition[[#This Row],[Année]])</f>
        <v>9</v>
      </c>
      <c r="F5639">
        <f>IF(Clef_répartition[[#This Row],[Code_Nom]]=D5638,F5638-1,(COUNTIFS(Clef_répartition[Code_Nom],Clef_répartition[[#This Row],[Code_Nom]],Clef_répartition[Année],Clef_répartition[[#This Row],[Année]])))</f>
        <v>4</v>
      </c>
      <c r="G563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taxis_9_2018</v>
      </c>
      <c r="H5639">
        <v>5588</v>
      </c>
      <c r="I5639" t="s">
        <v>210</v>
      </c>
      <c r="J5639">
        <v>2018</v>
      </c>
      <c r="K5639">
        <v>5.9080657072713115E-3</v>
      </c>
    </row>
    <row r="5640" spans="1:11" x14ac:dyDescent="0.25">
      <c r="A5640" t="s">
        <v>722</v>
      </c>
      <c r="B5640" t="s">
        <v>672</v>
      </c>
      <c r="C5640" t="s">
        <v>673</v>
      </c>
      <c r="D5640" t="str">
        <f>Clef_répartition[[#This Row],[Code association]]&amp;"_"&amp;Clef_répartition[[#This Row],[Nom association]]</f>
        <v>SIT_Association de communes de la région lausannoise pour la réglementation du service des taxis</v>
      </c>
      <c r="E5640">
        <f>COUNTIFS(D$2:D5640,Clef_répartition[[#This Row],[Code_Nom]],J$2:J5640,Clef_répartition[[#This Row],[Année]])</f>
        <v>10</v>
      </c>
      <c r="F5640">
        <f>IF(Clef_répartition[[#This Row],[Code_Nom]]=D5639,F5639-1,(COUNTIFS(Clef_répartition[Code_Nom],Clef_répartition[[#This Row],[Code_Nom]],Clef_répartition[Année],Clef_répartition[[#This Row],[Année]])))</f>
        <v>3</v>
      </c>
      <c r="G564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taxis_10_2018</v>
      </c>
      <c r="H5640">
        <v>5589</v>
      </c>
      <c r="I5640" t="s">
        <v>223</v>
      </c>
      <c r="J5640">
        <v>2018</v>
      </c>
      <c r="K5640">
        <v>4.8322388774675151E-2</v>
      </c>
    </row>
    <row r="5641" spans="1:11" x14ac:dyDescent="0.25">
      <c r="A5641" t="s">
        <v>722</v>
      </c>
      <c r="B5641" t="s">
        <v>672</v>
      </c>
      <c r="C5641" t="s">
        <v>673</v>
      </c>
      <c r="D5641" t="str">
        <f>Clef_répartition[[#This Row],[Code association]]&amp;"_"&amp;Clef_répartition[[#This Row],[Nom association]]</f>
        <v>SIT_Association de communes de la région lausannoise pour la réglementation du service des taxis</v>
      </c>
      <c r="E5641">
        <f>COUNTIFS(D$2:D5641,Clef_répartition[[#This Row],[Code_Nom]],J$2:J5641,Clef_répartition[[#This Row],[Année]])</f>
        <v>11</v>
      </c>
      <c r="F5641">
        <f>IF(Clef_répartition[[#This Row],[Code_Nom]]=D5640,F5640-1,(COUNTIFS(Clef_répartition[Code_Nom],Clef_répartition[[#This Row],[Code_Nom]],Clef_répartition[Année],Clef_répartition[[#This Row],[Année]])))</f>
        <v>2</v>
      </c>
      <c r="G564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taxis_11_2018</v>
      </c>
      <c r="H5641">
        <v>5590</v>
      </c>
      <c r="I5641" t="s">
        <v>226</v>
      </c>
      <c r="J5641">
        <v>2018</v>
      </c>
      <c r="K5641">
        <v>7.2629288836550163E-2</v>
      </c>
    </row>
    <row r="5642" spans="1:11" x14ac:dyDescent="0.25">
      <c r="A5642" t="s">
        <v>722</v>
      </c>
      <c r="B5642" t="s">
        <v>672</v>
      </c>
      <c r="C5642" t="s">
        <v>673</v>
      </c>
      <c r="D5642" t="str">
        <f>Clef_répartition[[#This Row],[Code association]]&amp;"_"&amp;Clef_répartition[[#This Row],[Nom association]]</f>
        <v>SIT_Association de communes de la région lausannoise pour la réglementation du service des taxis</v>
      </c>
      <c r="E5642">
        <f>COUNTIFS(D$2:D5642,Clef_répartition[[#This Row],[Code_Nom]],J$2:J5642,Clef_répartition[[#This Row],[Année]])</f>
        <v>12</v>
      </c>
      <c r="F5642">
        <f>IF(Clef_répartition[[#This Row],[Code_Nom]]=D5641,F5641-1,(COUNTIFS(Clef_répartition[Code_Nom],Clef_répartition[[#This Row],[Code_Nom]],Clef_répartition[Année],Clef_répartition[[#This Row],[Année]])))</f>
        <v>1</v>
      </c>
      <c r="G564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taxis_12_2018</v>
      </c>
      <c r="H5642">
        <v>5591</v>
      </c>
      <c r="I5642" t="s">
        <v>228</v>
      </c>
      <c r="J5642">
        <v>2018</v>
      </c>
      <c r="K5642">
        <v>8.4285742799544913E-2</v>
      </c>
    </row>
    <row r="5643" spans="1:11" x14ac:dyDescent="0.25">
      <c r="A5643" t="s">
        <v>722</v>
      </c>
      <c r="B5643" t="s">
        <v>452</v>
      </c>
      <c r="C5643" t="s">
        <v>453</v>
      </c>
      <c r="D5643" t="str">
        <f>Clef_répartition[[#This Row],[Code association]]&amp;"_"&amp;Clef_répartition[[#This Row],[Nom association]]</f>
        <v>SITSE_Services industriels de Terre Sainte et environs</v>
      </c>
      <c r="E5643">
        <f>COUNTIFS(D$2:D5643,Clef_répartition[[#This Row],[Code_Nom]],J$2:J5643,Clef_répartition[[#This Row],[Année]])</f>
        <v>1</v>
      </c>
      <c r="F5643">
        <f>IF(Clef_répartition[[#This Row],[Code_Nom]]=D5642,F5642-1,(COUNTIFS(Clef_répartition[Code_Nom],Clef_répartition[[#This Row],[Code_Nom]],Clef_répartition[Année],Clef_répartition[[#This Row],[Année]])))</f>
        <v>11</v>
      </c>
      <c r="G5643" t="str">
        <f>Clef_répartition[[#This Row],[Code_Nom]]&amp;"_"&amp;Clef_répartition[[#This Row],[Nombre]]&amp;"_"&amp;Clef_répartition[[#This Row],[Année]]</f>
        <v>SITSE_Services industriels de Terre Sainte et environs_1_2018</v>
      </c>
      <c r="H5643">
        <v>5705</v>
      </c>
      <c r="I5643" t="s">
        <v>27</v>
      </c>
      <c r="J5643">
        <v>2018</v>
      </c>
      <c r="K5643">
        <v>0.04</v>
      </c>
    </row>
    <row r="5644" spans="1:11" x14ac:dyDescent="0.25">
      <c r="A5644" t="s">
        <v>722</v>
      </c>
      <c r="B5644" t="s">
        <v>452</v>
      </c>
      <c r="C5644" t="s">
        <v>453</v>
      </c>
      <c r="D5644" t="str">
        <f>Clef_répartition[[#This Row],[Code association]]&amp;"_"&amp;Clef_répartition[[#This Row],[Nom association]]</f>
        <v>SITSE_Services industriels de Terre Sainte et environs</v>
      </c>
      <c r="E5644">
        <f>COUNTIFS(D$2:D5644,Clef_répartition[[#This Row],[Code_Nom]],J$2:J5644,Clef_répartition[[#This Row],[Année]])</f>
        <v>2</v>
      </c>
      <c r="F5644">
        <f>IF(Clef_répartition[[#This Row],[Code_Nom]]=D5643,F5643-1,(COUNTIFS(Clef_répartition[Code_Nom],Clef_répartition[[#This Row],[Code_Nom]],Clef_répartition[Année],Clef_répartition[[#This Row],[Année]])))</f>
        <v>10</v>
      </c>
      <c r="G5644" t="str">
        <f>Clef_répartition[[#This Row],[Code_Nom]]&amp;"_"&amp;Clef_répartition[[#This Row],[Nombre]]&amp;"_"&amp;Clef_répartition[[#This Row],[Année]]</f>
        <v>SITSE_Services industriels de Terre Sainte et environs_2_2018</v>
      </c>
      <c r="H5644">
        <v>5707</v>
      </c>
      <c r="I5644" t="s">
        <v>52</v>
      </c>
      <c r="J5644">
        <v>2018</v>
      </c>
      <c r="K5644">
        <v>0.06</v>
      </c>
    </row>
    <row r="5645" spans="1:11" x14ac:dyDescent="0.25">
      <c r="A5645" t="s">
        <v>722</v>
      </c>
      <c r="B5645" t="s">
        <v>452</v>
      </c>
      <c r="C5645" t="s">
        <v>453</v>
      </c>
      <c r="D5645" t="str">
        <f>Clef_répartition[[#This Row],[Code association]]&amp;"_"&amp;Clef_répartition[[#This Row],[Nom association]]</f>
        <v>SITSE_Services industriels de Terre Sainte et environs</v>
      </c>
      <c r="E5645">
        <f>COUNTIFS(D$2:D5645,Clef_répartition[[#This Row],[Code_Nom]],J$2:J5645,Clef_répartition[[#This Row],[Année]])</f>
        <v>3</v>
      </c>
      <c r="F5645">
        <f>IF(Clef_répartition[[#This Row],[Code_Nom]]=D5644,F5644-1,(COUNTIFS(Clef_répartition[Code_Nom],Clef_répartition[[#This Row],[Code_Nom]],Clef_répartition[Année],Clef_répartition[[#This Row],[Année]])))</f>
        <v>9</v>
      </c>
      <c r="G5645" t="str">
        <f>Clef_répartition[[#This Row],[Code_Nom]]&amp;"_"&amp;Clef_répartition[[#This Row],[Nombre]]&amp;"_"&amp;Clef_répartition[[#This Row],[Année]]</f>
        <v>SITSE_Services industriels de Terre Sainte et environs_3_2018</v>
      </c>
      <c r="H5645">
        <v>5708</v>
      </c>
      <c r="I5645" t="s">
        <v>53</v>
      </c>
      <c r="J5645">
        <v>2018</v>
      </c>
      <c r="K5645">
        <v>0.05</v>
      </c>
    </row>
    <row r="5646" spans="1:11" x14ac:dyDescent="0.25">
      <c r="A5646" t="s">
        <v>722</v>
      </c>
      <c r="B5646" t="s">
        <v>452</v>
      </c>
      <c r="C5646" t="s">
        <v>453</v>
      </c>
      <c r="D5646" t="str">
        <f>Clef_répartition[[#This Row],[Code association]]&amp;"_"&amp;Clef_répartition[[#This Row],[Nom association]]</f>
        <v>SITSE_Services industriels de Terre Sainte et environs</v>
      </c>
      <c r="E5646">
        <f>COUNTIFS(D$2:D5646,Clef_répartition[[#This Row],[Code_Nom]],J$2:J5646,Clef_répartition[[#This Row],[Année]])</f>
        <v>4</v>
      </c>
      <c r="F5646">
        <f>IF(Clef_répartition[[#This Row],[Code_Nom]]=D5645,F5645-1,(COUNTIFS(Clef_répartition[Code_Nom],Clef_répartition[[#This Row],[Code_Nom]],Clef_répartition[Année],Clef_répartition[[#This Row],[Année]])))</f>
        <v>8</v>
      </c>
      <c r="G5646" t="str">
        <f>Clef_répartition[[#This Row],[Code_Nom]]&amp;"_"&amp;Clef_répartition[[#This Row],[Nombre]]&amp;"_"&amp;Clef_répartition[[#This Row],[Année]]</f>
        <v>SITSE_Services industriels de Terre Sainte et environs_4_2018</v>
      </c>
      <c r="H5646">
        <v>5711</v>
      </c>
      <c r="I5646" t="s">
        <v>70</v>
      </c>
      <c r="J5646">
        <v>2018</v>
      </c>
      <c r="K5646">
        <v>0.14000000000000001</v>
      </c>
    </row>
    <row r="5647" spans="1:11" x14ac:dyDescent="0.25">
      <c r="A5647" t="s">
        <v>722</v>
      </c>
      <c r="B5647" t="s">
        <v>452</v>
      </c>
      <c r="C5647" t="s">
        <v>453</v>
      </c>
      <c r="D5647" t="str">
        <f>Clef_répartition[[#This Row],[Code association]]&amp;"_"&amp;Clef_répartition[[#This Row],[Nom association]]</f>
        <v>SITSE_Services industriels de Terre Sainte et environs</v>
      </c>
      <c r="E5647">
        <f>COUNTIFS(D$2:D5647,Clef_répartition[[#This Row],[Code_Nom]],J$2:J5647,Clef_répartition[[#This Row],[Année]])</f>
        <v>5</v>
      </c>
      <c r="F5647">
        <f>IF(Clef_répartition[[#This Row],[Code_Nom]]=D5646,F5646-1,(COUNTIFS(Clef_répartition[Code_Nom],Clef_répartition[[#This Row],[Code_Nom]],Clef_répartition[Année],Clef_répartition[[#This Row],[Année]])))</f>
        <v>7</v>
      </c>
      <c r="G5647" t="str">
        <f>Clef_répartition[[#This Row],[Code_Nom]]&amp;"_"&amp;Clef_répartition[[#This Row],[Nombre]]&amp;"_"&amp;Clef_répartition[[#This Row],[Année]]</f>
        <v>SITSE_Services industriels de Terre Sainte et environs_5_2018</v>
      </c>
      <c r="H5647">
        <v>5712</v>
      </c>
      <c r="I5647" t="s">
        <v>72</v>
      </c>
      <c r="J5647">
        <v>2018</v>
      </c>
      <c r="K5647">
        <v>0.16</v>
      </c>
    </row>
    <row r="5648" spans="1:11" x14ac:dyDescent="0.25">
      <c r="A5648" t="s">
        <v>722</v>
      </c>
      <c r="B5648" t="s">
        <v>452</v>
      </c>
      <c r="C5648" t="s">
        <v>453</v>
      </c>
      <c r="D5648" t="str">
        <f>Clef_répartition[[#This Row],[Code association]]&amp;"_"&amp;Clef_répartition[[#This Row],[Nom association]]</f>
        <v>SITSE_Services industriels de Terre Sainte et environs</v>
      </c>
      <c r="E5648">
        <f>COUNTIFS(D$2:D5648,Clef_répartition[[#This Row],[Code_Nom]],J$2:J5648,Clef_répartition[[#This Row],[Année]])</f>
        <v>6</v>
      </c>
      <c r="F5648">
        <f>IF(Clef_répartition[[#This Row],[Code_Nom]]=D5647,F5647-1,(COUNTIFS(Clef_répartition[Code_Nom],Clef_répartition[[#This Row],[Code_Nom]],Clef_répartition[Année],Clef_répartition[[#This Row],[Année]])))</f>
        <v>6</v>
      </c>
      <c r="G5648" t="str">
        <f>Clef_répartition[[#This Row],[Code_Nom]]&amp;"_"&amp;Clef_répartition[[#This Row],[Nombre]]&amp;"_"&amp;Clef_répartition[[#This Row],[Année]]</f>
        <v>SITSE_Services industriels de Terre Sainte et environs_6_2018</v>
      </c>
      <c r="H5648">
        <v>5713</v>
      </c>
      <c r="I5648" t="s">
        <v>80</v>
      </c>
      <c r="J5648">
        <v>2018</v>
      </c>
      <c r="K5648">
        <v>0.08</v>
      </c>
    </row>
    <row r="5649" spans="1:11" x14ac:dyDescent="0.25">
      <c r="A5649" t="s">
        <v>722</v>
      </c>
      <c r="B5649" t="s">
        <v>452</v>
      </c>
      <c r="C5649" t="s">
        <v>453</v>
      </c>
      <c r="D5649" t="str">
        <f>Clef_répartition[[#This Row],[Code association]]&amp;"_"&amp;Clef_répartition[[#This Row],[Nom association]]</f>
        <v>SITSE_Services industriels de Terre Sainte et environs</v>
      </c>
      <c r="E5649">
        <f>COUNTIFS(D$2:D5649,Clef_répartition[[#This Row],[Code_Nom]],J$2:J5649,Clef_répartition[[#This Row],[Année]])</f>
        <v>7</v>
      </c>
      <c r="F5649">
        <f>IF(Clef_répartition[[#This Row],[Code_Nom]]=D5648,F5648-1,(COUNTIFS(Clef_répartition[Code_Nom],Clef_répartition[[#This Row],[Code_Nom]],Clef_répartition[Année],Clef_répartition[[#This Row],[Année]])))</f>
        <v>5</v>
      </c>
      <c r="G5649" t="str">
        <f>Clef_répartition[[#This Row],[Code_Nom]]&amp;"_"&amp;Clef_répartition[[#This Row],[Nombre]]&amp;"_"&amp;Clef_répartition[[#This Row],[Année]]</f>
        <v>SITSE_Services industriels de Terre Sainte et environs_7_2018</v>
      </c>
      <c r="H5649">
        <v>5714</v>
      </c>
      <c r="I5649" t="s">
        <v>81</v>
      </c>
      <c r="J5649">
        <v>2018</v>
      </c>
      <c r="K5649">
        <v>0.06</v>
      </c>
    </row>
    <row r="5650" spans="1:11" x14ac:dyDescent="0.25">
      <c r="A5650" t="s">
        <v>722</v>
      </c>
      <c r="B5650" t="s">
        <v>452</v>
      </c>
      <c r="C5650" t="s">
        <v>453</v>
      </c>
      <c r="D5650" t="str">
        <f>Clef_répartition[[#This Row],[Code association]]&amp;"_"&amp;Clef_répartition[[#This Row],[Nom association]]</f>
        <v>SITSE_Services industriels de Terre Sainte et environs</v>
      </c>
      <c r="E5650">
        <f>COUNTIFS(D$2:D5650,Clef_répartition[[#This Row],[Code_Nom]],J$2:J5650,Clef_répartition[[#This Row],[Année]])</f>
        <v>8</v>
      </c>
      <c r="F5650">
        <f>IF(Clef_répartition[[#This Row],[Code_Nom]]=D5649,F5649-1,(COUNTIFS(Clef_répartition[Code_Nom],Clef_répartition[[#This Row],[Code_Nom]],Clef_répartition[Année],Clef_répartition[[#This Row],[Année]])))</f>
        <v>4</v>
      </c>
      <c r="G5650" t="str">
        <f>Clef_répartition[[#This Row],[Code_Nom]]&amp;"_"&amp;Clef_répartition[[#This Row],[Nombre]]&amp;"_"&amp;Clef_répartition[[#This Row],[Année]]</f>
        <v>SITSE_Services industriels de Terre Sainte et environs_8_2018</v>
      </c>
      <c r="H5650">
        <v>5717</v>
      </c>
      <c r="I5650" t="s">
        <v>118</v>
      </c>
      <c r="J5650">
        <v>2018</v>
      </c>
      <c r="K5650">
        <v>0.19</v>
      </c>
    </row>
    <row r="5651" spans="1:11" x14ac:dyDescent="0.25">
      <c r="A5651" t="s">
        <v>722</v>
      </c>
      <c r="B5651" t="s">
        <v>452</v>
      </c>
      <c r="C5651" t="s">
        <v>453</v>
      </c>
      <c r="D5651" t="str">
        <f>Clef_répartition[[#This Row],[Code association]]&amp;"_"&amp;Clef_répartition[[#This Row],[Nom association]]</f>
        <v>SITSE_Services industriels de Terre Sainte et environs</v>
      </c>
      <c r="E5651">
        <f>COUNTIFS(D$2:D5651,Clef_répartition[[#This Row],[Code_Nom]],J$2:J5651,Clef_répartition[[#This Row],[Année]])</f>
        <v>9</v>
      </c>
      <c r="F5651">
        <f>IF(Clef_répartition[[#This Row],[Code_Nom]]=D5650,F5650-1,(COUNTIFS(Clef_répartition[Code_Nom],Clef_répartition[[#This Row],[Code_Nom]],Clef_répartition[Année],Clef_répartition[[#This Row],[Année]])))</f>
        <v>3</v>
      </c>
      <c r="G5651" t="str">
        <f>Clef_répartition[[#This Row],[Code_Nom]]&amp;"_"&amp;Clef_répartition[[#This Row],[Nombre]]&amp;"_"&amp;Clef_répartition[[#This Row],[Année]]</f>
        <v>SITSE_Services industriels de Terre Sainte et environs_9_2018</v>
      </c>
      <c r="H5651">
        <v>5726</v>
      </c>
      <c r="I5651" t="s">
        <v>148</v>
      </c>
      <c r="J5651">
        <v>2018</v>
      </c>
      <c r="K5651">
        <v>0.04</v>
      </c>
    </row>
    <row r="5652" spans="1:11" x14ac:dyDescent="0.25">
      <c r="A5652" t="s">
        <v>722</v>
      </c>
      <c r="B5652" t="s">
        <v>452</v>
      </c>
      <c r="C5652" t="s">
        <v>453</v>
      </c>
      <c r="D5652" t="str">
        <f>Clef_répartition[[#This Row],[Code association]]&amp;"_"&amp;Clef_répartition[[#This Row],[Nom association]]</f>
        <v>SITSE_Services industriels de Terre Sainte et environs</v>
      </c>
      <c r="E5652">
        <f>COUNTIFS(D$2:D5652,Clef_répartition[[#This Row],[Code_Nom]],J$2:J5652,Clef_répartition[[#This Row],[Année]])</f>
        <v>10</v>
      </c>
      <c r="F5652">
        <f>IF(Clef_répartition[[#This Row],[Code_Nom]]=D5651,F5651-1,(COUNTIFS(Clef_répartition[Code_Nom],Clef_répartition[[#This Row],[Code_Nom]],Clef_répartition[Année],Clef_répartition[[#This Row],[Année]])))</f>
        <v>2</v>
      </c>
      <c r="G5652" t="str">
        <f>Clef_répartition[[#This Row],[Code_Nom]]&amp;"_"&amp;Clef_répartition[[#This Row],[Nombre]]&amp;"_"&amp;Clef_répartition[[#This Row],[Année]]</f>
        <v>SITSE_Services industriels de Terre Sainte et environs_10_2018</v>
      </c>
      <c r="H5652">
        <v>5723</v>
      </c>
      <c r="I5652" t="s">
        <v>176</v>
      </c>
      <c r="J5652">
        <v>2018</v>
      </c>
      <c r="K5652">
        <v>0.1</v>
      </c>
    </row>
    <row r="5653" spans="1:11" x14ac:dyDescent="0.25">
      <c r="A5653" t="s">
        <v>722</v>
      </c>
      <c r="B5653" t="s">
        <v>452</v>
      </c>
      <c r="C5653" t="s">
        <v>453</v>
      </c>
      <c r="D5653" t="str">
        <f>Clef_répartition[[#This Row],[Code association]]&amp;"_"&amp;Clef_répartition[[#This Row],[Nom association]]</f>
        <v>SITSE_Services industriels de Terre Sainte et environs</v>
      </c>
      <c r="E5653">
        <f>COUNTIFS(D$2:D5653,Clef_répartition[[#This Row],[Code_Nom]],J$2:J5653,Clef_répartition[[#This Row],[Année]])</f>
        <v>11</v>
      </c>
      <c r="F5653">
        <f>IF(Clef_répartition[[#This Row],[Code_Nom]]=D5652,F5652-1,(COUNTIFS(Clef_répartition[Code_Nom],Clef_répartition[[#This Row],[Code_Nom]],Clef_répartition[Année],Clef_répartition[[#This Row],[Année]])))</f>
        <v>1</v>
      </c>
      <c r="G5653" t="str">
        <f>Clef_répartition[[#This Row],[Code_Nom]]&amp;"_"&amp;Clef_répartition[[#This Row],[Nombre]]&amp;"_"&amp;Clef_répartition[[#This Row],[Année]]</f>
        <v>SITSE_Services industriels de Terre Sainte et environs_11_2018</v>
      </c>
      <c r="H5653">
        <v>5729</v>
      </c>
      <c r="I5653" t="s">
        <v>261</v>
      </c>
      <c r="J5653">
        <v>2018</v>
      </c>
      <c r="K5653">
        <v>0.08</v>
      </c>
    </row>
    <row r="5654" spans="1:11" x14ac:dyDescent="0.25">
      <c r="A5654" t="s">
        <v>722</v>
      </c>
      <c r="B5654" t="s">
        <v>711</v>
      </c>
      <c r="C5654" t="s">
        <v>712</v>
      </c>
      <c r="D5654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5654">
        <f>COUNTIFS(D$2:D5654,Clef_répartition[[#This Row],[Code_Nom]],J$2:J5654,Clef_répartition[[#This Row],[Année]])</f>
        <v>1</v>
      </c>
      <c r="F5654">
        <f>IF(Clef_répartition[[#This Row],[Code_Nom]]=D5653,F5653-1,(COUNTIFS(Clef_répartition[Code_Nom],Clef_répartition[[#This Row],[Code_Nom]],Clef_répartition[Année],Clef_répartition[[#This Row],[Année]])))</f>
        <v>3</v>
      </c>
      <c r="G5654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Joux_1_2018</v>
      </c>
      <c r="H5654">
        <v>5871</v>
      </c>
      <c r="I5654" t="s">
        <v>143</v>
      </c>
      <c r="J5654">
        <v>2018</v>
      </c>
      <c r="K5654">
        <v>0.21275678781784227</v>
      </c>
    </row>
    <row r="5655" spans="1:11" x14ac:dyDescent="0.25">
      <c r="A5655" t="s">
        <v>722</v>
      </c>
      <c r="B5655" t="s">
        <v>711</v>
      </c>
      <c r="C5655" t="s">
        <v>712</v>
      </c>
      <c r="D5655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5655">
        <f>COUNTIFS(D$2:D5655,Clef_répartition[[#This Row],[Code_Nom]],J$2:J5655,Clef_répartition[[#This Row],[Année]])</f>
        <v>2</v>
      </c>
      <c r="F5655">
        <f>IF(Clef_répartition[[#This Row],[Code_Nom]]=D5654,F5654-1,(COUNTIFS(Clef_répartition[Code_Nom],Clef_répartition[[#This Row],[Code_Nom]],Clef_répartition[Année],Clef_répartition[[#This Row],[Année]])))</f>
        <v>2</v>
      </c>
      <c r="G5655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Joux_2_2018</v>
      </c>
      <c r="H5655">
        <v>5872</v>
      </c>
      <c r="I5655" t="s">
        <v>154</v>
      </c>
      <c r="J5655">
        <v>2018</v>
      </c>
      <c r="K5655">
        <v>0.66154288176986065</v>
      </c>
    </row>
    <row r="5656" spans="1:11" x14ac:dyDescent="0.25">
      <c r="A5656" t="s">
        <v>722</v>
      </c>
      <c r="B5656" t="s">
        <v>711</v>
      </c>
      <c r="C5656" t="s">
        <v>712</v>
      </c>
      <c r="D5656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5656">
        <f>COUNTIFS(D$2:D5656,Clef_répartition[[#This Row],[Code_Nom]],J$2:J5656,Clef_répartition[[#This Row],[Année]])</f>
        <v>3</v>
      </c>
      <c r="F5656">
        <f>IF(Clef_répartition[[#This Row],[Code_Nom]]=D5655,F5655-1,(COUNTIFS(Clef_répartition[Code_Nom],Clef_répartition[[#This Row],[Code_Nom]],Clef_répartition[Année],Clef_répartition[[#This Row],[Année]])))</f>
        <v>1</v>
      </c>
      <c r="G5656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Joux_3_2018</v>
      </c>
      <c r="H5656">
        <v>5873</v>
      </c>
      <c r="I5656" t="s">
        <v>155</v>
      </c>
      <c r="J5656">
        <v>2018</v>
      </c>
      <c r="K5656">
        <v>0.12570033041229708</v>
      </c>
    </row>
    <row r="5657" spans="1:11" x14ac:dyDescent="0.25">
      <c r="A5657" t="s">
        <v>723</v>
      </c>
      <c r="B5657" t="s">
        <v>575</v>
      </c>
      <c r="C5657" t="s">
        <v>576</v>
      </c>
      <c r="D5657" t="str">
        <f>Clef_répartition[[#This Row],[Code association]]&amp;"_"&amp;Clef_répartition[[#This Row],[Nom association]]</f>
        <v>A3C_Association du Collège des Côtes de Chalamont</v>
      </c>
      <c r="E5657">
        <f>COUNTIFS(D$2:D5657,Clef_répartition[[#This Row],[Code_Nom]],J$2:J5657,Clef_répartition[[#This Row],[Année]])</f>
        <v>1</v>
      </c>
      <c r="F5657">
        <f>IF(Clef_répartition[[#This Row],[Code_Nom]]=D5656,F5656-1,(COUNTIFS(Clef_répartition[Code_Nom],Clef_répartition[[#This Row],[Code_Nom]],Clef_répartition[Année],Clef_répartition[[#This Row],[Année]])))</f>
        <v>3</v>
      </c>
      <c r="G5657" t="str">
        <f>Clef_répartition[[#This Row],[Code_Nom]]&amp;"_"&amp;Clef_répartition[[#This Row],[Nombre]]&amp;"_"&amp;Clef_répartition[[#This Row],[Année]]</f>
        <v>A3C_Association du Collège des Côtes de Chalamont_1_2019</v>
      </c>
      <c r="H5657">
        <v>5902</v>
      </c>
      <c r="I5657" t="s">
        <v>18</v>
      </c>
      <c r="J5657">
        <v>2019</v>
      </c>
      <c r="K5657">
        <v>0.26</v>
      </c>
    </row>
    <row r="5658" spans="1:11" x14ac:dyDescent="0.25">
      <c r="A5658" t="s">
        <v>723</v>
      </c>
      <c r="B5658" t="s">
        <v>575</v>
      </c>
      <c r="C5658" t="s">
        <v>576</v>
      </c>
      <c r="D5658" t="str">
        <f>Clef_répartition[[#This Row],[Code association]]&amp;"_"&amp;Clef_répartition[[#This Row],[Nom association]]</f>
        <v>A3C_Association du Collège des Côtes de Chalamont</v>
      </c>
      <c r="E5658">
        <f>COUNTIFS(D$2:D5658,Clef_répartition[[#This Row],[Code_Nom]],J$2:J5658,Clef_répartition[[#This Row],[Année]])</f>
        <v>2</v>
      </c>
      <c r="F5658">
        <f>IF(Clef_répartition[[#This Row],[Code_Nom]]=D5657,F5657-1,(COUNTIFS(Clef_répartition[Code_Nom],Clef_répartition[[#This Row],[Code_Nom]],Clef_répartition[Année],Clef_répartition[[#This Row],[Année]])))</f>
        <v>2</v>
      </c>
      <c r="G5658" t="str">
        <f>Clef_répartition[[#This Row],[Code_Nom]]&amp;"_"&amp;Clef_répartition[[#This Row],[Nombre]]&amp;"_"&amp;Clef_répartition[[#This Row],[Année]]</f>
        <v>A3C_Association du Collège des Côtes de Chalamont_2_2019</v>
      </c>
      <c r="H5658">
        <v>5914</v>
      </c>
      <c r="I5658" t="s">
        <v>105</v>
      </c>
      <c r="J5658">
        <v>2019</v>
      </c>
      <c r="K5658">
        <v>0.27</v>
      </c>
    </row>
    <row r="5659" spans="1:11" x14ac:dyDescent="0.25">
      <c r="A5659" t="s">
        <v>723</v>
      </c>
      <c r="B5659" t="s">
        <v>575</v>
      </c>
      <c r="C5659" t="s">
        <v>576</v>
      </c>
      <c r="D5659" t="str">
        <f>Clef_répartition[[#This Row],[Code association]]&amp;"_"&amp;Clef_répartition[[#This Row],[Nom association]]</f>
        <v>A3C_Association du Collège des Côtes de Chalamont</v>
      </c>
      <c r="E5659">
        <f>COUNTIFS(D$2:D5659,Clef_répartition[[#This Row],[Code_Nom]],J$2:J5659,Clef_répartition[[#This Row],[Année]])</f>
        <v>3</v>
      </c>
      <c r="F5659">
        <f>IF(Clef_répartition[[#This Row],[Code_Nom]]=D5658,F5658-1,(COUNTIFS(Clef_répartition[Code_Nom],Clef_répartition[[#This Row],[Code_Nom]],Clef_répartition[Année],Clef_répartition[[#This Row],[Année]])))</f>
        <v>1</v>
      </c>
      <c r="G5659" t="str">
        <f>Clef_répartition[[#This Row],[Code_Nom]]&amp;"_"&amp;Clef_répartition[[#This Row],[Nombre]]&amp;"_"&amp;Clef_répartition[[#This Row],[Année]]</f>
        <v>A3C_Association du Collège des Côtes de Chalamont_3_2019</v>
      </c>
      <c r="H5659">
        <v>5929</v>
      </c>
      <c r="I5659" t="s">
        <v>257</v>
      </c>
      <c r="J5659">
        <v>2019</v>
      </c>
      <c r="K5659">
        <v>0.47</v>
      </c>
    </row>
    <row r="5660" spans="1:11" x14ac:dyDescent="0.25">
      <c r="A5660" t="s">
        <v>713</v>
      </c>
      <c r="B5660" t="s">
        <v>716</v>
      </c>
      <c r="C5660" t="s">
        <v>717</v>
      </c>
      <c r="D5660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0">
        <f>COUNTIFS(D$2:D5660,Clef_répartition[[#This Row],[Code_Nom]],J$2:J5660,Clef_répartition[[#This Row],[Année]])</f>
        <v>1</v>
      </c>
      <c r="F5660">
        <f>IF(Clef_répartition[[#This Row],[Code_Nom]]=D5659,F5659-1,(COUNTIFS(Clef_répartition[Code_Nom],Clef_répartition[[#This Row],[Code_Nom]],Clef_répartition[Année],Clef_répartition[[#This Row],[Année]])))</f>
        <v>15</v>
      </c>
      <c r="G566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énergie_1_2019</v>
      </c>
      <c r="H5660">
        <v>5702</v>
      </c>
      <c r="I5660" t="s">
        <v>7</v>
      </c>
      <c r="J5660">
        <v>2019</v>
      </c>
      <c r="K5660">
        <v>2.7400000000000001E-2</v>
      </c>
    </row>
    <row r="5661" spans="1:11" x14ac:dyDescent="0.25">
      <c r="A5661" t="s">
        <v>713</v>
      </c>
      <c r="B5661" t="s">
        <v>716</v>
      </c>
      <c r="C5661" t="s">
        <v>717</v>
      </c>
      <c r="D5661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1">
        <f>COUNTIFS(D$2:D5661,Clef_répartition[[#This Row],[Code_Nom]],J$2:J5661,Clef_répartition[[#This Row],[Année]])</f>
        <v>2</v>
      </c>
      <c r="F5661">
        <f>IF(Clef_répartition[[#This Row],[Code_Nom]]=D5660,F5660-1,(COUNTIFS(Clef_répartition[Code_Nom],Clef_répartition[[#This Row],[Code_Nom]],Clef_répartition[Année],Clef_répartition[[#This Row],[Année]])))</f>
        <v>14</v>
      </c>
      <c r="G566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énergie_2_2019</v>
      </c>
      <c r="H5661">
        <v>5705</v>
      </c>
      <c r="I5661" t="s">
        <v>27</v>
      </c>
      <c r="J5661">
        <v>2019</v>
      </c>
      <c r="K5661">
        <v>2.7400000000000001E-2</v>
      </c>
    </row>
    <row r="5662" spans="1:11" x14ac:dyDescent="0.25">
      <c r="A5662" t="s">
        <v>713</v>
      </c>
      <c r="B5662" t="s">
        <v>716</v>
      </c>
      <c r="C5662" t="s">
        <v>717</v>
      </c>
      <c r="D5662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2">
        <f>COUNTIFS(D$2:D5662,Clef_répartition[[#This Row],[Code_Nom]],J$2:J5662,Clef_répartition[[#This Row],[Année]])</f>
        <v>3</v>
      </c>
      <c r="F5662">
        <f>IF(Clef_répartition[[#This Row],[Code_Nom]]=D5661,F5661-1,(COUNTIFS(Clef_répartition[Code_Nom],Clef_répartition[[#This Row],[Code_Nom]],Clef_répartition[Année],Clef_répartition[[#This Row],[Année]])))</f>
        <v>13</v>
      </c>
      <c r="G566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énergie_3_2019</v>
      </c>
      <c r="H5662">
        <v>5706</v>
      </c>
      <c r="I5662" t="s">
        <v>29</v>
      </c>
      <c r="J5662">
        <v>2019</v>
      </c>
      <c r="K5662">
        <v>2.7400000000000001E-2</v>
      </c>
    </row>
    <row r="5663" spans="1:11" x14ac:dyDescent="0.25">
      <c r="A5663" t="s">
        <v>713</v>
      </c>
      <c r="B5663" t="s">
        <v>716</v>
      </c>
      <c r="C5663" t="s">
        <v>717</v>
      </c>
      <c r="D5663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3">
        <f>COUNTIFS(D$2:D5663,Clef_répartition[[#This Row],[Code_Nom]],J$2:J5663,Clef_répartition[[#This Row],[Année]])</f>
        <v>4</v>
      </c>
      <c r="F5663">
        <f>IF(Clef_répartition[[#This Row],[Code_Nom]]=D5662,F5662-1,(COUNTIFS(Clef_répartition[Code_Nom],Clef_répartition[[#This Row],[Code_Nom]],Clef_répartition[Année],Clef_répartition[[#This Row],[Année]])))</f>
        <v>12</v>
      </c>
      <c r="G566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énergie_4_2019</v>
      </c>
      <c r="H5663">
        <v>5707</v>
      </c>
      <c r="I5663" t="s">
        <v>52</v>
      </c>
      <c r="J5663">
        <v>2019</v>
      </c>
      <c r="K5663">
        <v>2.7400000000000001E-2</v>
      </c>
    </row>
    <row r="5664" spans="1:11" x14ac:dyDescent="0.25">
      <c r="A5664" t="s">
        <v>713</v>
      </c>
      <c r="B5664" t="s">
        <v>716</v>
      </c>
      <c r="C5664" t="s">
        <v>717</v>
      </c>
      <c r="D5664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4">
        <f>COUNTIFS(D$2:D5664,Clef_répartition[[#This Row],[Code_Nom]],J$2:J5664,Clef_répartition[[#This Row],[Année]])</f>
        <v>5</v>
      </c>
      <c r="F5664">
        <f>IF(Clef_répartition[[#This Row],[Code_Nom]]=D5663,F5663-1,(COUNTIFS(Clef_répartition[Code_Nom],Clef_répartition[[#This Row],[Code_Nom]],Clef_répartition[Année],Clef_répartition[[#This Row],[Année]])))</f>
        <v>11</v>
      </c>
      <c r="G566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énergie_5_2019</v>
      </c>
      <c r="H5664">
        <v>5709</v>
      </c>
      <c r="I5664" t="s">
        <v>62</v>
      </c>
      <c r="J5664">
        <v>2019</v>
      </c>
      <c r="K5664">
        <v>0.13700000000000001</v>
      </c>
    </row>
    <row r="5665" spans="1:11" x14ac:dyDescent="0.25">
      <c r="A5665" t="s">
        <v>713</v>
      </c>
      <c r="B5665" t="s">
        <v>716</v>
      </c>
      <c r="C5665" t="s">
        <v>717</v>
      </c>
      <c r="D5665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5">
        <f>COUNTIFS(D$2:D5665,Clef_répartition[[#This Row],[Code_Nom]],J$2:J5665,Clef_répartition[[#This Row],[Année]])</f>
        <v>6</v>
      </c>
      <c r="F5665">
        <f>IF(Clef_répartition[[#This Row],[Code_Nom]]=D5664,F5664-1,(COUNTIFS(Clef_répartition[Code_Nom],Clef_répartition[[#This Row],[Code_Nom]],Clef_répartition[Année],Clef_répartition[[#This Row],[Année]])))</f>
        <v>10</v>
      </c>
      <c r="G566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énergie_6_2019</v>
      </c>
      <c r="H5665">
        <v>5713</v>
      </c>
      <c r="I5665" t="s">
        <v>80</v>
      </c>
      <c r="J5665">
        <v>2019</v>
      </c>
      <c r="K5665">
        <v>2.0500000000000001E-2</v>
      </c>
    </row>
    <row r="5666" spans="1:11" x14ac:dyDescent="0.25">
      <c r="A5666" t="s">
        <v>713</v>
      </c>
      <c r="B5666" t="s">
        <v>716</v>
      </c>
      <c r="C5666" t="s">
        <v>717</v>
      </c>
      <c r="D5666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6">
        <f>COUNTIFS(D$2:D5666,Clef_répartition[[#This Row],[Code_Nom]],J$2:J5666,Clef_répartition[[#This Row],[Année]])</f>
        <v>7</v>
      </c>
      <c r="F5666">
        <f>IF(Clef_répartition[[#This Row],[Code_Nom]]=D5665,F5665-1,(COUNTIFS(Clef_répartition[Code_Nom],Clef_répartition[[#This Row],[Code_Nom]],Clef_répartition[Année],Clef_répartition[[#This Row],[Année]])))</f>
        <v>9</v>
      </c>
      <c r="G566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énergie_7_2019</v>
      </c>
      <c r="H5666">
        <v>5714</v>
      </c>
      <c r="I5666" t="s">
        <v>81</v>
      </c>
      <c r="J5666">
        <v>2019</v>
      </c>
      <c r="K5666">
        <v>0</v>
      </c>
    </row>
    <row r="5667" spans="1:11" x14ac:dyDescent="0.25">
      <c r="A5667" t="s">
        <v>713</v>
      </c>
      <c r="B5667" t="s">
        <v>716</v>
      </c>
      <c r="C5667" t="s">
        <v>717</v>
      </c>
      <c r="D5667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7">
        <f>COUNTIFS(D$2:D5667,Clef_répartition[[#This Row],[Code_Nom]],J$2:J5667,Clef_répartition[[#This Row],[Année]])</f>
        <v>8</v>
      </c>
      <c r="F5667">
        <f>IF(Clef_répartition[[#This Row],[Code_Nom]]=D5666,F5666-1,(COUNTIFS(Clef_répartition[Code_Nom],Clef_répartition[[#This Row],[Code_Nom]],Clef_répartition[Année],Clef_répartition[[#This Row],[Année]])))</f>
        <v>8</v>
      </c>
      <c r="G566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énergie_8_2019</v>
      </c>
      <c r="H5667">
        <v>5717</v>
      </c>
      <c r="I5667" t="s">
        <v>118</v>
      </c>
      <c r="J5667">
        <v>2019</v>
      </c>
      <c r="K5667">
        <v>2.0500000000000001E-2</v>
      </c>
    </row>
    <row r="5668" spans="1:11" x14ac:dyDescent="0.25">
      <c r="A5668" t="s">
        <v>713</v>
      </c>
      <c r="B5668" t="s">
        <v>716</v>
      </c>
      <c r="C5668" t="s">
        <v>717</v>
      </c>
      <c r="D5668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8">
        <f>COUNTIFS(D$2:D5668,Clef_répartition[[#This Row],[Code_Nom]],J$2:J5668,Clef_répartition[[#This Row],[Année]])</f>
        <v>9</v>
      </c>
      <c r="F5668">
        <f>IF(Clef_répartition[[#This Row],[Code_Nom]]=D5667,F5667-1,(COUNTIFS(Clef_répartition[Code_Nom],Clef_répartition[[#This Row],[Code_Nom]],Clef_répartition[Année],Clef_répartition[[#This Row],[Année]])))</f>
        <v>7</v>
      </c>
      <c r="G566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énergie_9_2019</v>
      </c>
      <c r="H5668">
        <v>5718</v>
      </c>
      <c r="I5668" t="s">
        <v>120</v>
      </c>
      <c r="J5668">
        <v>2019</v>
      </c>
      <c r="K5668">
        <v>0.13700000000000001</v>
      </c>
    </row>
    <row r="5669" spans="1:11" x14ac:dyDescent="0.25">
      <c r="A5669" t="s">
        <v>713</v>
      </c>
      <c r="B5669" t="s">
        <v>716</v>
      </c>
      <c r="C5669" t="s">
        <v>717</v>
      </c>
      <c r="D5669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69">
        <f>COUNTIFS(D$2:D5669,Clef_répartition[[#This Row],[Code_Nom]],J$2:J5669,Clef_répartition[[#This Row],[Année]])</f>
        <v>10</v>
      </c>
      <c r="F5669">
        <f>IF(Clef_répartition[[#This Row],[Code_Nom]]=D5668,F5668-1,(COUNTIFS(Clef_répartition[Code_Nom],Clef_répartition[[#This Row],[Code_Nom]],Clef_répartition[Année],Clef_répartition[[#This Row],[Année]])))</f>
        <v>6</v>
      </c>
      <c r="G566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énergie_10_2019</v>
      </c>
      <c r="H5669">
        <v>5719</v>
      </c>
      <c r="I5669" t="s">
        <v>124</v>
      </c>
      <c r="J5669">
        <v>2019</v>
      </c>
      <c r="K5669">
        <v>5.4800000000000001E-2</v>
      </c>
    </row>
    <row r="5670" spans="1:11" x14ac:dyDescent="0.25">
      <c r="A5670" t="s">
        <v>713</v>
      </c>
      <c r="B5670" t="s">
        <v>716</v>
      </c>
      <c r="C5670" t="s">
        <v>717</v>
      </c>
      <c r="D5670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70">
        <f>COUNTIFS(D$2:D5670,Clef_répartition[[#This Row],[Code_Nom]],J$2:J5670,Clef_répartition[[#This Row],[Année]])</f>
        <v>11</v>
      </c>
      <c r="F5670">
        <f>IF(Clef_répartition[[#This Row],[Code_Nom]]=D5669,F5669-1,(COUNTIFS(Clef_répartition[Code_Nom],Clef_répartition[[#This Row],[Code_Nom]],Clef_répartition[Année],Clef_répartition[[#This Row],[Année]])))</f>
        <v>5</v>
      </c>
      <c r="G567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énergie_11_2019</v>
      </c>
      <c r="H5670">
        <v>5720</v>
      </c>
      <c r="I5670" t="s">
        <v>125</v>
      </c>
      <c r="J5670">
        <v>2019</v>
      </c>
      <c r="K5670">
        <v>8.2199999999999995E-2</v>
      </c>
    </row>
    <row r="5671" spans="1:11" x14ac:dyDescent="0.25">
      <c r="A5671" t="s">
        <v>713</v>
      </c>
      <c r="B5671" t="s">
        <v>716</v>
      </c>
      <c r="C5671" t="s">
        <v>717</v>
      </c>
      <c r="D5671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71">
        <f>COUNTIFS(D$2:D5671,Clef_répartition[[#This Row],[Code_Nom]],J$2:J5671,Clef_répartition[[#This Row],[Année]])</f>
        <v>12</v>
      </c>
      <c r="F5671">
        <f>IF(Clef_répartition[[#This Row],[Code_Nom]]=D5670,F5670-1,(COUNTIFS(Clef_répartition[Code_Nom],Clef_répartition[[#This Row],[Code_Nom]],Clef_répartition[Année],Clef_répartition[[#This Row],[Année]])))</f>
        <v>4</v>
      </c>
      <c r="G567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énergie_12_2019</v>
      </c>
      <c r="H5671">
        <v>5722</v>
      </c>
      <c r="I5671" t="s">
        <v>133</v>
      </c>
      <c r="J5671">
        <v>2019</v>
      </c>
      <c r="K5671">
        <v>1.37E-2</v>
      </c>
    </row>
    <row r="5672" spans="1:11" x14ac:dyDescent="0.25">
      <c r="A5672" t="s">
        <v>713</v>
      </c>
      <c r="B5672" t="s">
        <v>716</v>
      </c>
      <c r="C5672" t="s">
        <v>717</v>
      </c>
      <c r="D5672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72">
        <f>COUNTIFS(D$2:D5672,Clef_répartition[[#This Row],[Code_Nom]],J$2:J5672,Clef_répartition[[#This Row],[Année]])</f>
        <v>13</v>
      </c>
      <c r="F5672">
        <f>IF(Clef_répartition[[#This Row],[Code_Nom]]=D5671,F5671-1,(COUNTIFS(Clef_répartition[Code_Nom],Clef_répartition[[#This Row],[Code_Nom]],Clef_répartition[Année],Clef_répartition[[#This Row],[Année]])))</f>
        <v>3</v>
      </c>
      <c r="G567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énergie_13_2019</v>
      </c>
      <c r="H5672">
        <v>5724</v>
      </c>
      <c r="I5672" t="s">
        <v>196</v>
      </c>
      <c r="J5672">
        <v>2019</v>
      </c>
      <c r="K5672">
        <v>6.8500000000000005E-2</v>
      </c>
    </row>
    <row r="5673" spans="1:11" x14ac:dyDescent="0.25">
      <c r="A5673" t="s">
        <v>713</v>
      </c>
      <c r="B5673" t="s">
        <v>716</v>
      </c>
      <c r="C5673" t="s">
        <v>717</v>
      </c>
      <c r="D5673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73">
        <f>COUNTIFS(D$2:D5673,Clef_répartition[[#This Row],[Code_Nom]],J$2:J5673,Clef_répartition[[#This Row],[Année]])</f>
        <v>14</v>
      </c>
      <c r="F5673">
        <f>IF(Clef_répartition[[#This Row],[Code_Nom]]=D5672,F5672-1,(COUNTIFS(Clef_répartition[Code_Nom],Clef_répartition[[#This Row],[Code_Nom]],Clef_répartition[Année],Clef_répartition[[#This Row],[Année]])))</f>
        <v>2</v>
      </c>
      <c r="G567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énergie_14_2019</v>
      </c>
      <c r="H5673">
        <v>5727</v>
      </c>
      <c r="I5673" t="s">
        <v>243</v>
      </c>
      <c r="J5673">
        <v>2019</v>
      </c>
      <c r="K5673">
        <v>4.1099999999999998E-2</v>
      </c>
    </row>
    <row r="5674" spans="1:11" x14ac:dyDescent="0.25">
      <c r="A5674" t="s">
        <v>713</v>
      </c>
      <c r="B5674" t="s">
        <v>716</v>
      </c>
      <c r="C5674" t="s">
        <v>717</v>
      </c>
      <c r="D5674" t="str">
        <f>Clef_répartition[[#This Row],[Code association]]&amp;"_"&amp;Clef_répartition[[#This Row],[Nom association]]</f>
        <v>ACP_Association de communes pour l'exploitation d'un couvert régional à plaquettes et bois énergie</v>
      </c>
      <c r="E5674">
        <f>COUNTIFS(D$2:D5674,Clef_répartition[[#This Row],[Code_Nom]],J$2:J5674,Clef_répartition[[#This Row],[Année]])</f>
        <v>15</v>
      </c>
      <c r="F5674">
        <f>IF(Clef_répartition[[#This Row],[Code_Nom]]=D5673,F5673-1,(COUNTIFS(Clef_répartition[Code_Nom],Clef_répartition[[#This Row],[Code_Nom]],Clef_répartition[Année],Clef_répartition[[#This Row],[Année]])))</f>
        <v>1</v>
      </c>
      <c r="G567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énergie_15_2019</v>
      </c>
      <c r="H5674">
        <v>5730</v>
      </c>
      <c r="I5674" t="s">
        <v>265</v>
      </c>
      <c r="J5674">
        <v>2019</v>
      </c>
      <c r="K5674">
        <v>0.13700000000000001</v>
      </c>
    </row>
    <row r="5675" spans="1:11" x14ac:dyDescent="0.25">
      <c r="A5675" t="s">
        <v>723</v>
      </c>
      <c r="B5675" t="s">
        <v>606</v>
      </c>
      <c r="C5675" t="s">
        <v>607</v>
      </c>
      <c r="D5675" t="str">
        <f>Clef_répartition[[#This Row],[Code association]]&amp;"_"&amp;Clef_répartition[[#This Row],[Nom association]]</f>
        <v xml:space="preserve">ACPRS_Association intercommunale pour l'épuration des eaux usées et la gestion </v>
      </c>
      <c r="E5675">
        <f>COUNTIFS(D$2:D5675,Clef_répartition[[#This Row],[Code_Nom]],J$2:J5675,Clef_répartition[[#This Row],[Année]])</f>
        <v>1</v>
      </c>
      <c r="F5675">
        <f>IF(Clef_répartition[[#This Row],[Code_Nom]]=D5674,F5674-1,(COUNTIFS(Clef_répartition[Code_Nom],Clef_répartition[[#This Row],[Code_Nom]],Clef_répartition[Année],Clef_répartition[[#This Row],[Année]])))</f>
        <v>4</v>
      </c>
      <c r="G5675" t="str">
        <f>Clef_répartition[[#This Row],[Code_Nom]]&amp;"_"&amp;Clef_répartition[[#This Row],[Nombre]]&amp;"_"&amp;Clef_répartition[[#This Row],[Année]]</f>
        <v>ACPRS_Association intercommunale pour l'épuration des eaux usées et la gestion _1_2019</v>
      </c>
      <c r="H5675">
        <v>5601</v>
      </c>
      <c r="I5675" t="s">
        <v>66</v>
      </c>
      <c r="J5675">
        <v>2019</v>
      </c>
      <c r="K5675">
        <v>0.38</v>
      </c>
    </row>
    <row r="5676" spans="1:11" x14ac:dyDescent="0.25">
      <c r="A5676" t="s">
        <v>723</v>
      </c>
      <c r="B5676" t="s">
        <v>606</v>
      </c>
      <c r="C5676" t="s">
        <v>607</v>
      </c>
      <c r="D5676" t="str">
        <f>Clef_répartition[[#This Row],[Code association]]&amp;"_"&amp;Clef_répartition[[#This Row],[Nom association]]</f>
        <v xml:space="preserve">ACPRS_Association intercommunale pour l'épuration des eaux usées et la gestion </v>
      </c>
      <c r="E5676">
        <f>COUNTIFS(D$2:D5676,Clef_répartition[[#This Row],[Code_Nom]],J$2:J5676,Clef_répartition[[#This Row],[Année]])</f>
        <v>2</v>
      </c>
      <c r="F5676">
        <f>IF(Clef_répartition[[#This Row],[Code_Nom]]=D5675,F5675-1,(COUNTIFS(Clef_répartition[Code_Nom],Clef_répartition[[#This Row],[Code_Nom]],Clef_répartition[Année],Clef_répartition[[#This Row],[Année]])))</f>
        <v>3</v>
      </c>
      <c r="G5676" t="str">
        <f>Clef_répartition[[#This Row],[Code_Nom]]&amp;"_"&amp;Clef_répartition[[#This Row],[Nombre]]&amp;"_"&amp;Clef_répartition[[#This Row],[Année]]</f>
        <v>ACPRS_Association intercommunale pour l'épuration des eaux usées et la gestion _2_2019</v>
      </c>
      <c r="H5676">
        <v>5607</v>
      </c>
      <c r="I5676" t="s">
        <v>225</v>
      </c>
      <c r="J5676">
        <v>2019</v>
      </c>
      <c r="K5676">
        <v>0.49</v>
      </c>
    </row>
    <row r="5677" spans="1:11" x14ac:dyDescent="0.25">
      <c r="A5677" t="s">
        <v>723</v>
      </c>
      <c r="B5677" t="s">
        <v>606</v>
      </c>
      <c r="C5677" t="s">
        <v>607</v>
      </c>
      <c r="D5677" t="str">
        <f>Clef_répartition[[#This Row],[Code association]]&amp;"_"&amp;Clef_répartition[[#This Row],[Nom association]]</f>
        <v xml:space="preserve">ACPRS_Association intercommunale pour l'épuration des eaux usées et la gestion </v>
      </c>
      <c r="E5677">
        <f>COUNTIFS(D$2:D5677,Clef_répartition[[#This Row],[Code_Nom]],J$2:J5677,Clef_répartition[[#This Row],[Année]])</f>
        <v>3</v>
      </c>
      <c r="F5677">
        <f>IF(Clef_répartition[[#This Row],[Code_Nom]]=D5676,F5676-1,(COUNTIFS(Clef_répartition[Code_Nom],Clef_répartition[[#This Row],[Code_Nom]],Clef_répartition[Année],Clef_répartition[[#This Row],[Année]])))</f>
        <v>2</v>
      </c>
      <c r="G5677" t="str">
        <f>Clef_répartition[[#This Row],[Code_Nom]]&amp;"_"&amp;Clef_répartition[[#This Row],[Nombre]]&amp;"_"&amp;Clef_répartition[[#This Row],[Année]]</f>
        <v>ACPRS_Association intercommunale pour l'épuration des eaux usées et la gestion _3_2019</v>
      </c>
      <c r="H5677">
        <v>5609</v>
      </c>
      <c r="I5677" t="s">
        <v>230</v>
      </c>
      <c r="J5677">
        <v>2019</v>
      </c>
      <c r="K5677">
        <v>0.06</v>
      </c>
    </row>
    <row r="5678" spans="1:11" x14ac:dyDescent="0.25">
      <c r="A5678" t="s">
        <v>723</v>
      </c>
      <c r="B5678" t="s">
        <v>606</v>
      </c>
      <c r="C5678" t="s">
        <v>607</v>
      </c>
      <c r="D5678" t="str">
        <f>Clef_répartition[[#This Row],[Code association]]&amp;"_"&amp;Clef_répartition[[#This Row],[Nom association]]</f>
        <v xml:space="preserve">ACPRS_Association intercommunale pour l'épuration des eaux usées et la gestion </v>
      </c>
      <c r="E5678">
        <f>COUNTIFS(D$2:D5678,Clef_répartition[[#This Row],[Code_Nom]],J$2:J5678,Clef_répartition[[#This Row],[Année]])</f>
        <v>4</v>
      </c>
      <c r="F5678">
        <f>IF(Clef_répartition[[#This Row],[Code_Nom]]=D5677,F5677-1,(COUNTIFS(Clef_répartition[Code_Nom],Clef_répartition[[#This Row],[Code_Nom]],Clef_répartition[Année],Clef_répartition[[#This Row],[Année]])))</f>
        <v>1</v>
      </c>
      <c r="G5678" t="str">
        <f>Clef_répartition[[#This Row],[Code_Nom]]&amp;"_"&amp;Clef_répartition[[#This Row],[Nombre]]&amp;"_"&amp;Clef_répartition[[#This Row],[Année]]</f>
        <v>ACPRS_Association intercommunale pour l'épuration des eaux usées et la gestion _4_2019</v>
      </c>
      <c r="H5678">
        <v>5610</v>
      </c>
      <c r="I5678" t="s">
        <v>256</v>
      </c>
      <c r="J5678">
        <v>2019</v>
      </c>
      <c r="K5678">
        <v>7.0000000000000007E-2</v>
      </c>
    </row>
    <row r="5679" spans="1:11" x14ac:dyDescent="0.25">
      <c r="A5679" t="s">
        <v>723</v>
      </c>
      <c r="B5679" t="s">
        <v>608</v>
      </c>
      <c r="C5679" t="s">
        <v>609</v>
      </c>
      <c r="D5679" t="str">
        <f>Clef_répartition[[#This Row],[Code association]]&amp;"_"&amp;Clef_répartition[[#This Row],[Nom association]]</f>
        <v>ACRG_Association à buts multiples des communes de la région de Grandson</v>
      </c>
      <c r="E5679">
        <f>COUNTIFS(D$2:D5679,Clef_répartition[[#This Row],[Code_Nom]],J$2:J5679,Clef_répartition[[#This Row],[Année]])</f>
        <v>1</v>
      </c>
      <c r="F5679">
        <f>IF(Clef_répartition[[#This Row],[Code_Nom]]=D5678,F5678-1,(COUNTIFS(Clef_répartition[Code_Nom],Clef_répartition[[#This Row],[Code_Nom]],Clef_répartition[Année],Clef_répartition[[#This Row],[Année]])))</f>
        <v>17</v>
      </c>
      <c r="G5679" t="str">
        <f>Clef_répartition[[#This Row],[Code_Nom]]&amp;"_"&amp;Clef_répartition[[#This Row],[Nombre]]&amp;"_"&amp;Clef_répartition[[#This Row],[Année]]</f>
        <v>ACRG_Association à buts multiples des communes de la région de Grandson_1_2019</v>
      </c>
      <c r="H5679">
        <v>5551</v>
      </c>
      <c r="I5679" t="s">
        <v>28</v>
      </c>
      <c r="J5679">
        <v>2019</v>
      </c>
      <c r="K5679">
        <v>2.7211976900893105E-2</v>
      </c>
    </row>
    <row r="5680" spans="1:11" x14ac:dyDescent="0.25">
      <c r="A5680" t="s">
        <v>723</v>
      </c>
      <c r="B5680" t="s">
        <v>608</v>
      </c>
      <c r="C5680" t="s">
        <v>609</v>
      </c>
      <c r="D5680" t="str">
        <f>Clef_répartition[[#This Row],[Code association]]&amp;"_"&amp;Clef_répartition[[#This Row],[Nom association]]</f>
        <v>ACRG_Association à buts multiples des communes de la région de Grandson</v>
      </c>
      <c r="E5680">
        <f>COUNTIFS(D$2:D5680,Clef_répartition[[#This Row],[Code_Nom]],J$2:J5680,Clef_répartition[[#This Row],[Année]])</f>
        <v>2</v>
      </c>
      <c r="F5680">
        <f>IF(Clef_répartition[[#This Row],[Code_Nom]]=D5679,F5679-1,(COUNTIFS(Clef_répartition[Code_Nom],Clef_répartition[[#This Row],[Code_Nom]],Clef_répartition[Année],Clef_répartition[[#This Row],[Année]])))</f>
        <v>16</v>
      </c>
      <c r="G5680" t="str">
        <f>Clef_répartition[[#This Row],[Code_Nom]]&amp;"_"&amp;Clef_répartition[[#This Row],[Nombre]]&amp;"_"&amp;Clef_répartition[[#This Row],[Année]]</f>
        <v>ACRG_Association à buts multiples des communes de la région de Grandson_2_2019</v>
      </c>
      <c r="H5680">
        <v>5552</v>
      </c>
      <c r="I5680" t="s">
        <v>40</v>
      </c>
      <c r="J5680">
        <v>2019</v>
      </c>
      <c r="K5680">
        <v>5.8730596540720201E-2</v>
      </c>
    </row>
    <row r="5681" spans="1:11" x14ac:dyDescent="0.25">
      <c r="A5681" t="s">
        <v>723</v>
      </c>
      <c r="B5681" t="s">
        <v>608</v>
      </c>
      <c r="C5681" t="s">
        <v>609</v>
      </c>
      <c r="D5681" t="str">
        <f>Clef_répartition[[#This Row],[Code association]]&amp;"_"&amp;Clef_répartition[[#This Row],[Nom association]]</f>
        <v>ACRG_Association à buts multiples des communes de la région de Grandson</v>
      </c>
      <c r="E5681">
        <f>COUNTIFS(D$2:D5681,Clef_répartition[[#This Row],[Code_Nom]],J$2:J5681,Clef_répartition[[#This Row],[Année]])</f>
        <v>3</v>
      </c>
      <c r="F5681">
        <f>IF(Clef_répartition[[#This Row],[Code_Nom]]=D5680,F5680-1,(COUNTIFS(Clef_répartition[Code_Nom],Clef_répartition[[#This Row],[Code_Nom]],Clef_répartition[Année],Clef_répartition[[#This Row],[Année]])))</f>
        <v>15</v>
      </c>
      <c r="G5681" t="str">
        <f>Clef_répartition[[#This Row],[Code_Nom]]&amp;"_"&amp;Clef_répartition[[#This Row],[Nombre]]&amp;"_"&amp;Clef_répartition[[#This Row],[Année]]</f>
        <v>ACRG_Association à buts multiples des communes de la région de Grandson_3_2019</v>
      </c>
      <c r="H5681">
        <v>5553</v>
      </c>
      <c r="I5681" t="s">
        <v>47</v>
      </c>
      <c r="J5681">
        <v>2019</v>
      </c>
      <c r="K5681">
        <v>6.5849911667562794E-2</v>
      </c>
    </row>
    <row r="5682" spans="1:11" x14ac:dyDescent="0.25">
      <c r="A5682" t="s">
        <v>723</v>
      </c>
      <c r="B5682" t="s">
        <v>608</v>
      </c>
      <c r="C5682" t="s">
        <v>609</v>
      </c>
      <c r="D5682" t="str">
        <f>Clef_répartition[[#This Row],[Code association]]&amp;"_"&amp;Clef_répartition[[#This Row],[Nom association]]</f>
        <v>ACRG_Association à buts multiples des communes de la région de Grandson</v>
      </c>
      <c r="E5682">
        <f>COUNTIFS(D$2:D5682,Clef_répartition[[#This Row],[Code_Nom]],J$2:J5682,Clef_répartition[[#This Row],[Année]])</f>
        <v>4</v>
      </c>
      <c r="F5682">
        <f>IF(Clef_répartition[[#This Row],[Code_Nom]]=D5681,F5681-1,(COUNTIFS(Clef_répartition[Code_Nom],Clef_répartition[[#This Row],[Code_Nom]],Clef_répartition[Année],Clef_répartition[[#This Row],[Année]])))</f>
        <v>14</v>
      </c>
      <c r="G5682" t="str">
        <f>Clef_répartition[[#This Row],[Code_Nom]]&amp;"_"&amp;Clef_répartition[[#This Row],[Nombre]]&amp;"_"&amp;Clef_répartition[[#This Row],[Année]]</f>
        <v>ACRG_Association à buts multiples des communes de la région de Grandson_4_2019</v>
      </c>
      <c r="H5682">
        <v>5554</v>
      </c>
      <c r="I5682" t="s">
        <v>71</v>
      </c>
      <c r="J5682">
        <v>2019</v>
      </c>
      <c r="K5682">
        <v>6.4569964178229022E-2</v>
      </c>
    </row>
    <row r="5683" spans="1:11" x14ac:dyDescent="0.25">
      <c r="A5683" t="s">
        <v>723</v>
      </c>
      <c r="B5683" t="s">
        <v>608</v>
      </c>
      <c r="C5683" t="s">
        <v>609</v>
      </c>
      <c r="D5683" t="str">
        <f>Clef_répartition[[#This Row],[Code association]]&amp;"_"&amp;Clef_répartition[[#This Row],[Nom association]]</f>
        <v>ACRG_Association à buts multiples des communes de la région de Grandson</v>
      </c>
      <c r="E5683">
        <f>COUNTIFS(D$2:D5683,Clef_répartition[[#This Row],[Code_Nom]],J$2:J5683,Clef_répartition[[#This Row],[Année]])</f>
        <v>5</v>
      </c>
      <c r="F5683">
        <f>IF(Clef_répartition[[#This Row],[Code_Nom]]=D5682,F5682-1,(COUNTIFS(Clef_répartition[Code_Nom],Clef_répartition[[#This Row],[Code_Nom]],Clef_répartition[Année],Clef_répartition[[#This Row],[Année]])))</f>
        <v>13</v>
      </c>
      <c r="G5683" t="str">
        <f>Clef_répartition[[#This Row],[Code_Nom]]&amp;"_"&amp;Clef_répartition[[#This Row],[Nombre]]&amp;"_"&amp;Clef_répartition[[#This Row],[Année]]</f>
        <v>ACRG_Association à buts multiples des communes de la région de Grandson_5_2019</v>
      </c>
      <c r="H5683">
        <v>5555</v>
      </c>
      <c r="I5683" t="s">
        <v>75</v>
      </c>
      <c r="J5683">
        <v>2019</v>
      </c>
      <c r="K5683">
        <v>5.5713677213024317E-2</v>
      </c>
    </row>
    <row r="5684" spans="1:11" x14ac:dyDescent="0.25">
      <c r="A5684" t="s">
        <v>723</v>
      </c>
      <c r="B5684" t="s">
        <v>608</v>
      </c>
      <c r="C5684" t="s">
        <v>609</v>
      </c>
      <c r="D5684" t="str">
        <f>Clef_répartition[[#This Row],[Code association]]&amp;"_"&amp;Clef_répartition[[#This Row],[Nom association]]</f>
        <v>ACRG_Association à buts multiples des communes de la région de Grandson</v>
      </c>
      <c r="E5684">
        <f>COUNTIFS(D$2:D5684,Clef_répartition[[#This Row],[Code_Nom]],J$2:J5684,Clef_répartition[[#This Row],[Année]])</f>
        <v>6</v>
      </c>
      <c r="F5684">
        <f>IF(Clef_répartition[[#This Row],[Code_Nom]]=D5683,F5683-1,(COUNTIFS(Clef_répartition[Code_Nom],Clef_répartition[[#This Row],[Code_Nom]],Clef_répartition[Année],Clef_répartition[[#This Row],[Année]])))</f>
        <v>12</v>
      </c>
      <c r="G5684" t="str">
        <f>Clef_répartition[[#This Row],[Code_Nom]]&amp;"_"&amp;Clef_répartition[[#This Row],[Nombre]]&amp;"_"&amp;Clef_répartition[[#This Row],[Année]]</f>
        <v>ACRG_Association à buts multiples des communes de la région de Grandson_6_2019</v>
      </c>
      <c r="H5684">
        <v>5556</v>
      </c>
      <c r="I5684" t="s">
        <v>115</v>
      </c>
      <c r="J5684">
        <v>2019</v>
      </c>
      <c r="K5684">
        <v>2.5308465250089028E-2</v>
      </c>
    </row>
    <row r="5685" spans="1:11" x14ac:dyDescent="0.25">
      <c r="A5685" t="s">
        <v>723</v>
      </c>
      <c r="B5685" t="s">
        <v>608</v>
      </c>
      <c r="C5685" t="s">
        <v>609</v>
      </c>
      <c r="D5685" t="str">
        <f>Clef_répartition[[#This Row],[Code association]]&amp;"_"&amp;Clef_répartition[[#This Row],[Nom association]]</f>
        <v>ACRG_Association à buts multiples des communes de la région de Grandson</v>
      </c>
      <c r="E5685">
        <f>COUNTIFS(D$2:D5685,Clef_répartition[[#This Row],[Code_Nom]],J$2:J5685,Clef_répartition[[#This Row],[Année]])</f>
        <v>7</v>
      </c>
      <c r="F5685">
        <f>IF(Clef_répartition[[#This Row],[Code_Nom]]=D5684,F5684-1,(COUNTIFS(Clef_répartition[Code_Nom],Clef_répartition[[#This Row],[Code_Nom]],Clef_répartition[Année],Clef_répartition[[#This Row],[Année]])))</f>
        <v>11</v>
      </c>
      <c r="G5685" t="str">
        <f>Clef_répartition[[#This Row],[Code_Nom]]&amp;"_"&amp;Clef_répartition[[#This Row],[Nombre]]&amp;"_"&amp;Clef_répartition[[#This Row],[Année]]</f>
        <v>ACRG_Association à buts multiples des communes de la région de Grandson_7_2019</v>
      </c>
      <c r="H5685">
        <v>5557</v>
      </c>
      <c r="I5685" t="s">
        <v>116</v>
      </c>
      <c r="J5685">
        <v>2019</v>
      </c>
      <c r="K5685">
        <v>7.1545782737118474E-3</v>
      </c>
    </row>
    <row r="5686" spans="1:11" x14ac:dyDescent="0.25">
      <c r="A5686" t="s">
        <v>723</v>
      </c>
      <c r="B5686" t="s">
        <v>608</v>
      </c>
      <c r="C5686" t="s">
        <v>609</v>
      </c>
      <c r="D5686" t="str">
        <f>Clef_répartition[[#This Row],[Code association]]&amp;"_"&amp;Clef_répartition[[#This Row],[Nom association]]</f>
        <v>ACRG_Association à buts multiples des communes de la région de Grandson</v>
      </c>
      <c r="E5686">
        <f>COUNTIFS(D$2:D5686,Clef_répartition[[#This Row],[Code_Nom]],J$2:J5686,Clef_répartition[[#This Row],[Année]])</f>
        <v>8</v>
      </c>
      <c r="F5686">
        <f>IF(Clef_répartition[[#This Row],[Code_Nom]]=D5685,F5685-1,(COUNTIFS(Clef_répartition[Code_Nom],Clef_répartition[[#This Row],[Code_Nom]],Clef_répartition[Année],Clef_répartition[[#This Row],[Année]])))</f>
        <v>10</v>
      </c>
      <c r="G5686" t="str">
        <f>Clef_répartition[[#This Row],[Code_Nom]]&amp;"_"&amp;Clef_répartition[[#This Row],[Nombre]]&amp;"_"&amp;Clef_répartition[[#This Row],[Année]]</f>
        <v>ACRG_Association à buts multiples des communes de la région de Grandson_8_2019</v>
      </c>
      <c r="H5686">
        <v>5559</v>
      </c>
      <c r="I5686" t="s">
        <v>121</v>
      </c>
      <c r="J5686">
        <v>2019</v>
      </c>
      <c r="K5686">
        <v>3.4798092298668377E-2</v>
      </c>
    </row>
    <row r="5687" spans="1:11" x14ac:dyDescent="0.25">
      <c r="A5687" t="s">
        <v>723</v>
      </c>
      <c r="B5687" t="s">
        <v>608</v>
      </c>
      <c r="C5687" t="s">
        <v>609</v>
      </c>
      <c r="D5687" t="str">
        <f>Clef_répartition[[#This Row],[Code association]]&amp;"_"&amp;Clef_répartition[[#This Row],[Nom association]]</f>
        <v>ACRG_Association à buts multiples des communes de la région de Grandson</v>
      </c>
      <c r="E5687">
        <f>COUNTIFS(D$2:D5687,Clef_répartition[[#This Row],[Code_Nom]],J$2:J5687,Clef_répartition[[#This Row],[Année]])</f>
        <v>9</v>
      </c>
      <c r="F5687">
        <f>IF(Clef_répartition[[#This Row],[Code_Nom]]=D5686,F5686-1,(COUNTIFS(Clef_répartition[Code_Nom],Clef_répartition[[#This Row],[Code_Nom]],Clef_répartition[Année],Clef_répartition[[#This Row],[Année]])))</f>
        <v>9</v>
      </c>
      <c r="G5687" t="str">
        <f>Clef_répartition[[#This Row],[Code_Nom]]&amp;"_"&amp;Clef_répartition[[#This Row],[Nombre]]&amp;"_"&amp;Clef_répartition[[#This Row],[Année]]</f>
        <v>ACRG_Association à buts multiples des communes de la région de Grandson_9_2019</v>
      </c>
      <c r="H5687">
        <v>5560</v>
      </c>
      <c r="I5687" t="s">
        <v>131</v>
      </c>
      <c r="J5687">
        <v>2019</v>
      </c>
      <c r="K5687">
        <v>5.0364153090937024E-2</v>
      </c>
    </row>
    <row r="5688" spans="1:11" x14ac:dyDescent="0.25">
      <c r="A5688" t="s">
        <v>723</v>
      </c>
      <c r="B5688" t="s">
        <v>608</v>
      </c>
      <c r="C5688" t="s">
        <v>609</v>
      </c>
      <c r="D5688" t="str">
        <f>Clef_répartition[[#This Row],[Code association]]&amp;"_"&amp;Clef_répartition[[#This Row],[Nom association]]</f>
        <v>ACRG_Association à buts multiples des communes de la région de Grandson</v>
      </c>
      <c r="E5688">
        <f>COUNTIFS(D$2:D5688,Clef_répartition[[#This Row],[Code_Nom]],J$2:J5688,Clef_répartition[[#This Row],[Année]])</f>
        <v>10</v>
      </c>
      <c r="F5688">
        <f>IF(Clef_répartition[[#This Row],[Code_Nom]]=D5687,F5687-1,(COUNTIFS(Clef_répartition[Code_Nom],Clef_répartition[[#This Row],[Code_Nom]],Clef_répartition[Année],Clef_répartition[[#This Row],[Année]])))</f>
        <v>8</v>
      </c>
      <c r="G5688" t="str">
        <f>Clef_répartition[[#This Row],[Code_Nom]]&amp;"_"&amp;Clef_répartition[[#This Row],[Nombre]]&amp;"_"&amp;Clef_répartition[[#This Row],[Année]]</f>
        <v>ACRG_Association à buts multiples des communes de la région de Grandson_10_2019</v>
      </c>
      <c r="H5688">
        <v>5561</v>
      </c>
      <c r="I5688" t="s">
        <v>132</v>
      </c>
      <c r="J5688">
        <v>2019</v>
      </c>
      <c r="K5688">
        <v>0.16346388844276546</v>
      </c>
    </row>
    <row r="5689" spans="1:11" x14ac:dyDescent="0.25">
      <c r="A5689" t="s">
        <v>723</v>
      </c>
      <c r="B5689" t="s">
        <v>608</v>
      </c>
      <c r="C5689" t="s">
        <v>609</v>
      </c>
      <c r="D5689" t="str">
        <f>Clef_répartition[[#This Row],[Code association]]&amp;"_"&amp;Clef_répartition[[#This Row],[Nom association]]</f>
        <v>ACRG_Association à buts multiples des communes de la région de Grandson</v>
      </c>
      <c r="E5689">
        <f>COUNTIFS(D$2:D5689,Clef_répartition[[#This Row],[Code_Nom]],J$2:J5689,Clef_répartition[[#This Row],[Année]])</f>
        <v>11</v>
      </c>
      <c r="F5689">
        <f>IF(Clef_répartition[[#This Row],[Code_Nom]]=D5688,F5688-1,(COUNTIFS(Clef_répartition[Code_Nom],Clef_répartition[[#This Row],[Code_Nom]],Clef_répartition[Année],Clef_répartition[[#This Row],[Année]])))</f>
        <v>7</v>
      </c>
      <c r="G5689" t="str">
        <f>Clef_répartition[[#This Row],[Code_Nom]]&amp;"_"&amp;Clef_répartition[[#This Row],[Nombre]]&amp;"_"&amp;Clef_répartition[[#This Row],[Année]]</f>
        <v>ACRG_Association à buts multiples des communes de la région de Grandson_11_2019</v>
      </c>
      <c r="H5689">
        <v>5562</v>
      </c>
      <c r="I5689" t="s">
        <v>173</v>
      </c>
      <c r="J5689">
        <v>2019</v>
      </c>
      <c r="K5689">
        <v>1.4642236172307603E-2</v>
      </c>
    </row>
    <row r="5690" spans="1:11" x14ac:dyDescent="0.25">
      <c r="A5690" t="s">
        <v>723</v>
      </c>
      <c r="B5690" t="s">
        <v>608</v>
      </c>
      <c r="C5690" t="s">
        <v>609</v>
      </c>
      <c r="D5690" t="str">
        <f>Clef_répartition[[#This Row],[Code association]]&amp;"_"&amp;Clef_répartition[[#This Row],[Nom association]]</f>
        <v>ACRG_Association à buts multiples des communes de la région de Grandson</v>
      </c>
      <c r="E5690">
        <f>COUNTIFS(D$2:D5690,Clef_répartition[[#This Row],[Code_Nom]],J$2:J5690,Clef_répartition[[#This Row],[Année]])</f>
        <v>12</v>
      </c>
      <c r="F5690">
        <f>IF(Clef_répartition[[#This Row],[Code_Nom]]=D5689,F5689-1,(COUNTIFS(Clef_répartition[Code_Nom],Clef_répartition[[#This Row],[Code_Nom]],Clef_répartition[Année],Clef_répartition[[#This Row],[Année]])))</f>
        <v>6</v>
      </c>
      <c r="G5690" t="str">
        <f>Clef_répartition[[#This Row],[Code_Nom]]&amp;"_"&amp;Clef_répartition[[#This Row],[Nombre]]&amp;"_"&amp;Clef_répartition[[#This Row],[Année]]</f>
        <v>ACRG_Association à buts multiples des communes de la région de Grandson_12_2019</v>
      </c>
      <c r="H5690">
        <v>5563</v>
      </c>
      <c r="I5690" t="s">
        <v>193</v>
      </c>
      <c r="J5690">
        <v>2019</v>
      </c>
      <c r="K5690">
        <v>5.185428290121431E-3</v>
      </c>
    </row>
    <row r="5691" spans="1:11" x14ac:dyDescent="0.25">
      <c r="A5691" t="s">
        <v>723</v>
      </c>
      <c r="B5691" t="s">
        <v>608</v>
      </c>
      <c r="C5691" t="s">
        <v>609</v>
      </c>
      <c r="D5691" t="str">
        <f>Clef_répartition[[#This Row],[Code association]]&amp;"_"&amp;Clef_répartition[[#This Row],[Nom association]]</f>
        <v>ACRG_Association à buts multiples des communes de la région de Grandson</v>
      </c>
      <c r="E5691">
        <f>COUNTIFS(D$2:D5691,Clef_répartition[[#This Row],[Code_Nom]],J$2:J5691,Clef_répartition[[#This Row],[Année]])</f>
        <v>13</v>
      </c>
      <c r="F5691">
        <f>IF(Clef_répartition[[#This Row],[Code_Nom]]=D5690,F5690-1,(COUNTIFS(Clef_répartition[Code_Nom],Clef_répartition[[#This Row],[Code_Nom]],Clef_répartition[Année],Clef_répartition[[#This Row],[Année]])))</f>
        <v>5</v>
      </c>
      <c r="G5691" t="str">
        <f>Clef_répartition[[#This Row],[Code_Nom]]&amp;"_"&amp;Clef_répartition[[#This Row],[Nombre]]&amp;"_"&amp;Clef_répartition[[#This Row],[Année]]</f>
        <v>ACRG_Association à buts multiples des communes de la région de Grandson_13_2019</v>
      </c>
      <c r="H5691">
        <v>5564</v>
      </c>
      <c r="I5691" t="s">
        <v>194</v>
      </c>
      <c r="J5691">
        <v>2019</v>
      </c>
      <c r="K5691">
        <v>8.6338847418807475E-3</v>
      </c>
    </row>
    <row r="5692" spans="1:11" x14ac:dyDescent="0.25">
      <c r="A5692" t="s">
        <v>723</v>
      </c>
      <c r="B5692" t="s">
        <v>608</v>
      </c>
      <c r="C5692" t="s">
        <v>609</v>
      </c>
      <c r="D5692" t="str">
        <f>Clef_répartition[[#This Row],[Code association]]&amp;"_"&amp;Clef_répartition[[#This Row],[Nom association]]</f>
        <v>ACRG_Association à buts multiples des communes de la région de Grandson</v>
      </c>
      <c r="E5692">
        <f>COUNTIFS(D$2:D5692,Clef_répartition[[#This Row],[Code_Nom]],J$2:J5692,Clef_répartition[[#This Row],[Année]])</f>
        <v>14</v>
      </c>
      <c r="F5692">
        <f>IF(Clef_répartition[[#This Row],[Code_Nom]]=D5691,F5691-1,(COUNTIFS(Clef_répartition[Code_Nom],Clef_répartition[[#This Row],[Code_Nom]],Clef_répartition[Année],Clef_répartition[[#This Row],[Année]])))</f>
        <v>4</v>
      </c>
      <c r="G5692" t="str">
        <f>Clef_répartition[[#This Row],[Code_Nom]]&amp;"_"&amp;Clef_répartition[[#This Row],[Nombre]]&amp;"_"&amp;Clef_répartition[[#This Row],[Année]]</f>
        <v>ACRG_Association à buts multiples des communes de la région de Grandson_14_2019</v>
      </c>
      <c r="H5692">
        <v>5565</v>
      </c>
      <c r="I5692" t="s">
        <v>199</v>
      </c>
      <c r="J5692">
        <v>2019</v>
      </c>
      <c r="K5692">
        <v>2.1531817134397977E-2</v>
      </c>
    </row>
    <row r="5693" spans="1:11" x14ac:dyDescent="0.25">
      <c r="A5693" t="s">
        <v>723</v>
      </c>
      <c r="B5693" t="s">
        <v>608</v>
      </c>
      <c r="C5693" t="s">
        <v>609</v>
      </c>
      <c r="D5693" t="str">
        <f>Clef_répartition[[#This Row],[Code association]]&amp;"_"&amp;Clef_répartition[[#This Row],[Nom association]]</f>
        <v>ACRG_Association à buts multiples des communes de la région de Grandson</v>
      </c>
      <c r="E5693">
        <f>COUNTIFS(D$2:D5693,Clef_répartition[[#This Row],[Code_Nom]],J$2:J5693,Clef_répartition[[#This Row],[Année]])</f>
        <v>15</v>
      </c>
      <c r="F5693">
        <f>IF(Clef_répartition[[#This Row],[Code_Nom]]=D5692,F5692-1,(COUNTIFS(Clef_répartition[Code_Nom],Clef_répartition[[#This Row],[Code_Nom]],Clef_répartition[Année],Clef_répartition[[#This Row],[Année]])))</f>
        <v>3</v>
      </c>
      <c r="G5693" t="str">
        <f>Clef_répartition[[#This Row],[Code_Nom]]&amp;"_"&amp;Clef_répartition[[#This Row],[Nombre]]&amp;"_"&amp;Clef_répartition[[#This Row],[Année]]</f>
        <v>ACRG_Association à buts multiples des communes de la région de Grandson_15_2019</v>
      </c>
      <c r="H5693">
        <v>5566</v>
      </c>
      <c r="I5693" t="s">
        <v>224</v>
      </c>
      <c r="J5693">
        <v>2019</v>
      </c>
      <c r="K5693">
        <v>4.4156442681675033E-2</v>
      </c>
    </row>
    <row r="5694" spans="1:11" x14ac:dyDescent="0.25">
      <c r="A5694" t="s">
        <v>723</v>
      </c>
      <c r="B5694" t="s">
        <v>608</v>
      </c>
      <c r="C5694" t="s">
        <v>609</v>
      </c>
      <c r="D5694" t="str">
        <f>Clef_répartition[[#This Row],[Code association]]&amp;"_"&amp;Clef_répartition[[#This Row],[Nom association]]</f>
        <v>ACRG_Association à buts multiples des communes de la région de Grandson</v>
      </c>
      <c r="E5694">
        <f>COUNTIFS(D$2:D5694,Clef_répartition[[#This Row],[Code_Nom]],J$2:J5694,Clef_répartition[[#This Row],[Année]])</f>
        <v>16</v>
      </c>
      <c r="F5694">
        <f>IF(Clef_répartition[[#This Row],[Code_Nom]]=D5693,F5693-1,(COUNTIFS(Clef_répartition[Code_Nom],Clef_répartition[[#This Row],[Code_Nom]],Clef_répartition[Année],Clef_répartition[[#This Row],[Année]])))</f>
        <v>2</v>
      </c>
      <c r="G5694" t="str">
        <f>Clef_répartition[[#This Row],[Code_Nom]]&amp;"_"&amp;Clef_répartition[[#This Row],[Nombre]]&amp;"_"&amp;Clef_répartition[[#This Row],[Année]]</f>
        <v>ACRG_Association à buts multiples des communes de la région de Grandson_16_2019</v>
      </c>
      <c r="H5694">
        <v>5568</v>
      </c>
      <c r="I5694" t="s">
        <v>249</v>
      </c>
      <c r="J5694">
        <v>2019</v>
      </c>
      <c r="K5694">
        <v>0.28666843564301125</v>
      </c>
    </row>
    <row r="5695" spans="1:11" x14ac:dyDescent="0.25">
      <c r="A5695" t="s">
        <v>723</v>
      </c>
      <c r="B5695" t="s">
        <v>608</v>
      </c>
      <c r="C5695" t="s">
        <v>609</v>
      </c>
      <c r="D5695" t="str">
        <f>Clef_répartition[[#This Row],[Code association]]&amp;"_"&amp;Clef_répartition[[#This Row],[Nom association]]</f>
        <v>ACRG_Association à buts multiples des communes de la région de Grandson</v>
      </c>
      <c r="E5695">
        <f>COUNTIFS(D$2:D5695,Clef_répartition[[#This Row],[Code_Nom]],J$2:J5695,Clef_répartition[[#This Row],[Année]])</f>
        <v>17</v>
      </c>
      <c r="F5695">
        <f>IF(Clef_répartition[[#This Row],[Code_Nom]]=D5694,F5694-1,(COUNTIFS(Clef_répartition[Code_Nom],Clef_répartition[[#This Row],[Code_Nom]],Clef_répartition[Année],Clef_répartition[[#This Row],[Année]])))</f>
        <v>1</v>
      </c>
      <c r="G5695" t="str">
        <f>Clef_répartition[[#This Row],[Code_Nom]]&amp;"_"&amp;Clef_répartition[[#This Row],[Nombre]]&amp;"_"&amp;Clef_répartition[[#This Row],[Année]]</f>
        <v>ACRG_Association à buts multiples des communes de la région de Grandson_17_2019</v>
      </c>
      <c r="H5695">
        <v>5571</v>
      </c>
      <c r="I5695" t="s">
        <v>263</v>
      </c>
      <c r="J5695">
        <v>2019</v>
      </c>
      <c r="K5695">
        <v>6.6016451480004748E-2</v>
      </c>
    </row>
    <row r="5696" spans="1:11" x14ac:dyDescent="0.25">
      <c r="A5696" t="s">
        <v>723</v>
      </c>
      <c r="B5696" t="s">
        <v>623</v>
      </c>
      <c r="C5696" t="s">
        <v>624</v>
      </c>
      <c r="D5696" t="str">
        <f>Clef_répartition[[#This Row],[Code association]]&amp;"_"&amp;Clef_répartition[[#This Row],[Nom association]]</f>
        <v>AEB_Association intercommunale pour l'épuration des eaux usées du Boiron</v>
      </c>
      <c r="E5696">
        <f>COUNTIFS(D$2:D5696,Clef_répartition[[#This Row],[Code_Nom]],J$2:J5696,Clef_répartition[[#This Row],[Année]])</f>
        <v>1</v>
      </c>
      <c r="F5696">
        <f>IF(Clef_répartition[[#This Row],[Code_Nom]]=D5695,F5695-1,(COUNTIFS(Clef_répartition[Code_Nom],Clef_répartition[[#This Row],[Code_Nom]],Clef_répartition[Année],Clef_répartition[[#This Row],[Année]])))</f>
        <v>5</v>
      </c>
      <c r="G5696" t="str">
        <f>Clef_répartition[[#This Row],[Code_Nom]]&amp;"_"&amp;Clef_répartition[[#This Row],[Nombre]]&amp;"_"&amp;Clef_répartition[[#This Row],[Année]]</f>
        <v>AEB_Association intercommunale pour l'épuration des eaux usées du Boiron_1_2019</v>
      </c>
      <c r="H5696">
        <v>5701</v>
      </c>
      <c r="I5696" t="s">
        <v>5</v>
      </c>
      <c r="J5696">
        <v>2019</v>
      </c>
      <c r="K5696">
        <v>3.7999999999999999E-2</v>
      </c>
    </row>
    <row r="5697" spans="1:11" x14ac:dyDescent="0.25">
      <c r="A5697" t="s">
        <v>723</v>
      </c>
      <c r="B5697" t="s">
        <v>623</v>
      </c>
      <c r="C5697" t="s">
        <v>624</v>
      </c>
      <c r="D5697" t="str">
        <f>Clef_répartition[[#This Row],[Code association]]&amp;"_"&amp;Clef_répartition[[#This Row],[Nom association]]</f>
        <v>AEB_Association intercommunale pour l'épuration des eaux usées du Boiron</v>
      </c>
      <c r="E5697">
        <f>COUNTIFS(D$2:D5697,Clef_répartition[[#This Row],[Code_Nom]],J$2:J5697,Clef_répartition[[#This Row],[Année]])</f>
        <v>2</v>
      </c>
      <c r="F5697">
        <f>IF(Clef_répartition[[#This Row],[Code_Nom]]=D5696,F5696-1,(COUNTIFS(Clef_répartition[Code_Nom],Clef_répartition[[#This Row],[Code_Nom]],Clef_répartition[Année],Clef_répartition[[#This Row],[Année]])))</f>
        <v>4</v>
      </c>
      <c r="G5697" t="str">
        <f>Clef_répartition[[#This Row],[Code_Nom]]&amp;"_"&amp;Clef_répartition[[#This Row],[Nombre]]&amp;"_"&amp;Clef_répartition[[#This Row],[Année]]</f>
        <v>AEB_Association intercommunale pour l'épuration des eaux usées du Boiron_2_2019</v>
      </c>
      <c r="H5697">
        <v>5706</v>
      </c>
      <c r="I5697" t="s">
        <v>29</v>
      </c>
      <c r="J5697">
        <v>2019</v>
      </c>
      <c r="K5697">
        <v>0.223</v>
      </c>
    </row>
    <row r="5698" spans="1:11" x14ac:dyDescent="0.25">
      <c r="A5698" t="s">
        <v>723</v>
      </c>
      <c r="B5698" t="s">
        <v>623</v>
      </c>
      <c r="C5698" t="s">
        <v>624</v>
      </c>
      <c r="D5698" t="str">
        <f>Clef_répartition[[#This Row],[Code association]]&amp;"_"&amp;Clef_répartition[[#This Row],[Nom association]]</f>
        <v>AEB_Association intercommunale pour l'épuration des eaux usées du Boiron</v>
      </c>
      <c r="E5698">
        <f>COUNTIFS(D$2:D5698,Clef_répartition[[#This Row],[Code_Nom]],J$2:J5698,Clef_répartition[[#This Row],[Année]])</f>
        <v>3</v>
      </c>
      <c r="F5698">
        <f>IF(Clef_répartition[[#This Row],[Code_Nom]]=D5697,F5697-1,(COUNTIFS(Clef_répartition[Code_Nom],Clef_répartition[[#This Row],[Code_Nom]],Clef_répartition[Année],Clef_répartition[[#This Row],[Année]])))</f>
        <v>3</v>
      </c>
      <c r="G5698" t="str">
        <f>Clef_répartition[[#This Row],[Code_Nom]]&amp;"_"&amp;Clef_répartition[[#This Row],[Nombre]]&amp;"_"&amp;Clef_répartition[[#This Row],[Année]]</f>
        <v>AEB_Association intercommunale pour l'épuration des eaux usées du Boiron_3_2019</v>
      </c>
      <c r="H5698">
        <v>5716</v>
      </c>
      <c r="I5698" t="s">
        <v>110</v>
      </c>
      <c r="J5698">
        <v>2019</v>
      </c>
      <c r="K5698">
        <v>0.438</v>
      </c>
    </row>
    <row r="5699" spans="1:11" x14ac:dyDescent="0.25">
      <c r="A5699" t="s">
        <v>723</v>
      </c>
      <c r="B5699" t="s">
        <v>623</v>
      </c>
      <c r="C5699" t="s">
        <v>624</v>
      </c>
      <c r="D5699" t="str">
        <f>Clef_répartition[[#This Row],[Code association]]&amp;"_"&amp;Clef_répartition[[#This Row],[Nom association]]</f>
        <v>AEB_Association intercommunale pour l'épuration des eaux usées du Boiron</v>
      </c>
      <c r="E5699">
        <f>COUNTIFS(D$2:D5699,Clef_répartition[[#This Row],[Code_Nom]],J$2:J5699,Clef_répartition[[#This Row],[Année]])</f>
        <v>4</v>
      </c>
      <c r="F5699">
        <f>IF(Clef_répartition[[#This Row],[Code_Nom]]=D5698,F5698-1,(COUNTIFS(Clef_répartition[Code_Nom],Clef_répartition[[#This Row],[Code_Nom]],Clef_répartition[Année],Clef_répartition[[#This Row],[Année]])))</f>
        <v>2</v>
      </c>
      <c r="G5699" t="str">
        <f>Clef_répartition[[#This Row],[Code_Nom]]&amp;"_"&amp;Clef_répartition[[#This Row],[Nombre]]&amp;"_"&amp;Clef_répartition[[#This Row],[Année]]</f>
        <v>AEB_Association intercommunale pour l'épuration des eaux usées du Boiron_4_2019</v>
      </c>
      <c r="H5699">
        <v>5722</v>
      </c>
      <c r="I5699" t="s">
        <v>133</v>
      </c>
      <c r="J5699">
        <v>2019</v>
      </c>
      <c r="K5699">
        <v>8.4000000000000005E-2</v>
      </c>
    </row>
    <row r="5700" spans="1:11" x14ac:dyDescent="0.25">
      <c r="A5700" t="s">
        <v>723</v>
      </c>
      <c r="B5700" t="s">
        <v>623</v>
      </c>
      <c r="C5700" t="s">
        <v>624</v>
      </c>
      <c r="D5700" t="str">
        <f>Clef_répartition[[#This Row],[Code association]]&amp;"_"&amp;Clef_répartition[[#This Row],[Nom association]]</f>
        <v>AEB_Association intercommunale pour l'épuration des eaux usées du Boiron</v>
      </c>
      <c r="E5700">
        <f>COUNTIFS(D$2:D5700,Clef_répartition[[#This Row],[Code_Nom]],J$2:J5700,Clef_répartition[[#This Row],[Année]])</f>
        <v>5</v>
      </c>
      <c r="F5700">
        <f>IF(Clef_répartition[[#This Row],[Code_Nom]]=D5699,F5699-1,(COUNTIFS(Clef_répartition[Code_Nom],Clef_répartition[[#This Row],[Code_Nom]],Clef_répartition[Année],Clef_répartition[[#This Row],[Année]])))</f>
        <v>1</v>
      </c>
      <c r="G5700" t="str">
        <f>Clef_répartition[[#This Row],[Code_Nom]]&amp;"_"&amp;Clef_répartition[[#This Row],[Nombre]]&amp;"_"&amp;Clef_répartition[[#This Row],[Année]]</f>
        <v>AEB_Association intercommunale pour l'épuration des eaux usées du Boiron_5_2019</v>
      </c>
      <c r="H5700">
        <v>5728</v>
      </c>
      <c r="I5700" t="s">
        <v>255</v>
      </c>
      <c r="J5700">
        <v>2019</v>
      </c>
      <c r="K5700">
        <v>0.217</v>
      </c>
    </row>
    <row r="5701" spans="1:11" x14ac:dyDescent="0.25">
      <c r="A5701" t="s">
        <v>723</v>
      </c>
      <c r="B5701" t="s">
        <v>701</v>
      </c>
      <c r="C5701" t="s">
        <v>702</v>
      </c>
      <c r="D5701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5701">
        <f>COUNTIFS(D$2:D5701,Clef_répartition[[#This Row],[Code_Nom]],J$2:J5701,Clef_répartition[[#This Row],[Année]])</f>
        <v>1</v>
      </c>
      <c r="F5701">
        <f>IF(Clef_répartition[[#This Row],[Code_Nom]]=D5700,F5700-1,(COUNTIFS(Clef_répartition[Code_Nom],Clef_répartition[[#This Row],[Code_Nom]],Clef_répartition[Année],Clef_répartition[[#This Row],[Année]])))</f>
        <v>2</v>
      </c>
      <c r="G5701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Sarzens_1_2019</v>
      </c>
      <c r="H5701">
        <v>5665</v>
      </c>
      <c r="I5701" t="s">
        <v>57</v>
      </c>
      <c r="J5701">
        <v>2019</v>
      </c>
      <c r="K5701">
        <v>0.33653846153846156</v>
      </c>
    </row>
    <row r="5702" spans="1:11" x14ac:dyDescent="0.25">
      <c r="A5702" t="s">
        <v>723</v>
      </c>
      <c r="B5702" t="s">
        <v>701</v>
      </c>
      <c r="C5702" t="s">
        <v>702</v>
      </c>
      <c r="D5702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5702">
        <f>COUNTIFS(D$2:D5702,Clef_répartition[[#This Row],[Code_Nom]],J$2:J5702,Clef_répartition[[#This Row],[Année]])</f>
        <v>2</v>
      </c>
      <c r="F5702">
        <f>IF(Clef_répartition[[#This Row],[Code_Nom]]=D5701,F5701-1,(COUNTIFS(Clef_répartition[Code_Nom],Clef_répartition[[#This Row],[Code_Nom]],Clef_répartition[Année],Clef_répartition[[#This Row],[Année]])))</f>
        <v>1</v>
      </c>
      <c r="G5702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Sarzens_2_2019</v>
      </c>
      <c r="H5702">
        <v>5675</v>
      </c>
      <c r="I5702" t="s">
        <v>164</v>
      </c>
      <c r="J5702">
        <v>2019</v>
      </c>
      <c r="K5702">
        <v>0.66346153846153844</v>
      </c>
    </row>
    <row r="5703" spans="1:11" x14ac:dyDescent="0.25">
      <c r="A5703" t="s">
        <v>723</v>
      </c>
      <c r="B5703" t="s">
        <v>689</v>
      </c>
      <c r="C5703" t="s">
        <v>690</v>
      </c>
      <c r="D5703" t="str">
        <f>Clef_répartition[[#This Row],[Code association]]&amp;"_"&amp;Clef_répartition[[#This Row],[Nom association]]</f>
        <v>AECLC_Association intercommunale des eaux de Chavannes-sur-Moudon, Lucens et Curtilles</v>
      </c>
      <c r="E5703">
        <f>COUNTIFS(D$2:D5703,Clef_répartition[[#This Row],[Code_Nom]],J$2:J5703,Clef_répartition[[#This Row],[Année]])</f>
        <v>1</v>
      </c>
      <c r="F5703">
        <f>IF(Clef_répartition[[#This Row],[Code_Nom]]=D5702,F5702-1,(COUNTIFS(Clef_répartition[Code_Nom],Clef_répartition[[#This Row],[Code_Nom]],Clef_répartition[Année],Clef_répartition[[#This Row],[Année]])))</f>
        <v>3</v>
      </c>
      <c r="G5703" t="str">
        <f>Clef_répartition[[#This Row],[Code_Nom]]&amp;"_"&amp;Clef_répartition[[#This Row],[Nombre]]&amp;"_"&amp;Clef_répartition[[#This Row],[Année]]</f>
        <v>AECLC_Association intercommunale des eaux de Chavannes-sur-Moudon, Lucens et Curtilles_1_2019</v>
      </c>
      <c r="H5703">
        <v>5665</v>
      </c>
      <c r="I5703" t="s">
        <v>57</v>
      </c>
      <c r="J5703">
        <v>2019</v>
      </c>
      <c r="K5703">
        <v>0.22839506172839505</v>
      </c>
    </row>
    <row r="5704" spans="1:11" x14ac:dyDescent="0.25">
      <c r="A5704" t="s">
        <v>723</v>
      </c>
      <c r="B5704" t="s">
        <v>689</v>
      </c>
      <c r="C5704" t="s">
        <v>690</v>
      </c>
      <c r="D5704" t="str">
        <f>Clef_répartition[[#This Row],[Code association]]&amp;"_"&amp;Clef_répartition[[#This Row],[Nom association]]</f>
        <v>AECLC_Association intercommunale des eaux de Chavannes-sur-Moudon, Lucens et Curtilles</v>
      </c>
      <c r="E5704">
        <f>COUNTIFS(D$2:D5704,Clef_répartition[[#This Row],[Code_Nom]],J$2:J5704,Clef_répartition[[#This Row],[Année]])</f>
        <v>2</v>
      </c>
      <c r="F5704">
        <f>IF(Clef_répartition[[#This Row],[Code_Nom]]=D5703,F5703-1,(COUNTIFS(Clef_répartition[Code_Nom],Clef_répartition[[#This Row],[Code_Nom]],Clef_répartition[Année],Clef_répartition[[#This Row],[Année]])))</f>
        <v>2</v>
      </c>
      <c r="G5704" t="str">
        <f>Clef_répartition[[#This Row],[Code_Nom]]&amp;"_"&amp;Clef_répartition[[#This Row],[Nombre]]&amp;"_"&amp;Clef_répartition[[#This Row],[Année]]</f>
        <v>AECLC_Association intercommunale des eaux de Chavannes-sur-Moudon, Lucens et Curtilles_2_2019</v>
      </c>
      <c r="H5704">
        <v>5669</v>
      </c>
      <c r="I5704" t="s">
        <v>89</v>
      </c>
      <c r="J5704">
        <v>2019</v>
      </c>
      <c r="K5704">
        <v>0.30452674897119342</v>
      </c>
    </row>
    <row r="5705" spans="1:11" x14ac:dyDescent="0.25">
      <c r="A5705" t="s">
        <v>723</v>
      </c>
      <c r="B5705" t="s">
        <v>689</v>
      </c>
      <c r="C5705" t="s">
        <v>690</v>
      </c>
      <c r="D5705" t="str">
        <f>Clef_répartition[[#This Row],[Code association]]&amp;"_"&amp;Clef_répartition[[#This Row],[Nom association]]</f>
        <v>AECLC_Association intercommunale des eaux de Chavannes-sur-Moudon, Lucens et Curtilles</v>
      </c>
      <c r="E5705">
        <f>COUNTIFS(D$2:D5705,Clef_répartition[[#This Row],[Code_Nom]],J$2:J5705,Clef_répartition[[#This Row],[Année]])</f>
        <v>3</v>
      </c>
      <c r="F5705">
        <f>IF(Clef_répartition[[#This Row],[Code_Nom]]=D5704,F5704-1,(COUNTIFS(Clef_répartition[Code_Nom],Clef_répartition[[#This Row],[Code_Nom]],Clef_répartition[Année],Clef_répartition[[#This Row],[Année]])))</f>
        <v>1</v>
      </c>
      <c r="G5705" t="str">
        <f>Clef_répartition[[#This Row],[Code_Nom]]&amp;"_"&amp;Clef_répartition[[#This Row],[Nombre]]&amp;"_"&amp;Clef_répartition[[#This Row],[Année]]</f>
        <v>AECLC_Association intercommunale des eaux de Chavannes-sur-Moudon, Lucens et Curtilles_3_2019</v>
      </c>
      <c r="H5705">
        <v>5675</v>
      </c>
      <c r="I5705" t="s">
        <v>164</v>
      </c>
      <c r="J5705">
        <v>2019</v>
      </c>
      <c r="K5705">
        <v>0.46707818930041151</v>
      </c>
    </row>
    <row r="5706" spans="1:11" x14ac:dyDescent="0.25">
      <c r="A5706" t="s">
        <v>723</v>
      </c>
      <c r="B5706" t="s">
        <v>691</v>
      </c>
      <c r="C5706" t="s">
        <v>692</v>
      </c>
      <c r="D5706" t="str">
        <f>Clef_répartition[[#This Row],[Code association]]&amp;"_"&amp;Clef_répartition[[#This Row],[Nom association]]</f>
        <v>AECM_Association intercommunale pour l'épuration des eaux usées de la région Coruz-Menthue</v>
      </c>
      <c r="E5706">
        <f>COUNTIFS(D$2:D5706,Clef_répartition[[#This Row],[Code_Nom]],J$2:J5706,Clef_répartition[[#This Row],[Année]])</f>
        <v>1</v>
      </c>
      <c r="F5706">
        <f>IF(Clef_répartition[[#This Row],[Code_Nom]]=D5705,F5705-1,(COUNTIFS(Clef_répartition[Code_Nom],Clef_répartition[[#This Row],[Code_Nom]],Clef_répartition[Année],Clef_répartition[[#This Row],[Année]])))</f>
        <v>2</v>
      </c>
      <c r="G5706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Coruz-Menthue_1_2019</v>
      </c>
      <c r="H5706">
        <v>5693</v>
      </c>
      <c r="I5706" t="s">
        <v>184</v>
      </c>
      <c r="J5706">
        <v>2019</v>
      </c>
      <c r="K5706">
        <v>8.9898501691638474E-2</v>
      </c>
    </row>
    <row r="5707" spans="1:11" x14ac:dyDescent="0.25">
      <c r="A5707" t="s">
        <v>723</v>
      </c>
      <c r="B5707" t="s">
        <v>691</v>
      </c>
      <c r="C5707" t="s">
        <v>692</v>
      </c>
      <c r="D5707" t="str">
        <f>Clef_répartition[[#This Row],[Code association]]&amp;"_"&amp;Clef_répartition[[#This Row],[Nom association]]</f>
        <v>AECM_Association intercommunale pour l'épuration des eaux usées de la région Coruz-Menthue</v>
      </c>
      <c r="E5707">
        <f>COUNTIFS(D$2:D5707,Clef_répartition[[#This Row],[Code_Nom]],J$2:J5707,Clef_répartition[[#This Row],[Année]])</f>
        <v>2</v>
      </c>
      <c r="F5707">
        <f>IF(Clef_répartition[[#This Row],[Code_Nom]]=D5706,F5706-1,(COUNTIFS(Clef_répartition[Code_Nom],Clef_répartition[[#This Row],[Code_Nom]],Clef_répartition[Année],Clef_répartition[[#This Row],[Année]])))</f>
        <v>1</v>
      </c>
      <c r="G5707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Coruz-Menthue_2_2019</v>
      </c>
      <c r="H5707">
        <v>5540</v>
      </c>
      <c r="I5707" t="s">
        <v>186</v>
      </c>
      <c r="J5707">
        <v>2019</v>
      </c>
      <c r="K5707">
        <v>0.9101014983083614</v>
      </c>
    </row>
    <row r="5708" spans="1:11" x14ac:dyDescent="0.25">
      <c r="A5708" t="s">
        <v>723</v>
      </c>
      <c r="B5708" t="s">
        <v>479</v>
      </c>
      <c r="C5708" t="s">
        <v>480</v>
      </c>
      <c r="D5708" t="str">
        <f>Clef_répartition[[#This Row],[Code association]]&amp;"_"&amp;Clef_répartition[[#This Row],[Nom association]]</f>
        <v>AEE_Association intercommunale Enfance et Ecole Asse et Boiron</v>
      </c>
      <c r="E5708">
        <f>COUNTIFS(D$2:D5708,Clef_répartition[[#This Row],[Code_Nom]],J$2:J5708,Clef_répartition[[#This Row],[Année]])</f>
        <v>1</v>
      </c>
      <c r="F5708">
        <f>IF(Clef_répartition[[#This Row],[Code_Nom]]=D5707,F5707-1,(COUNTIFS(Clef_répartition[Code_Nom],Clef_répartition[[#This Row],[Code_Nom]],Clef_répartition[Année],Clef_répartition[[#This Row],[Année]])))</f>
        <v>9</v>
      </c>
      <c r="G5708" t="str">
        <f>Clef_répartition[[#This Row],[Code_Nom]]&amp;"_"&amp;Clef_répartition[[#This Row],[Nombre]]&amp;"_"&amp;Clef_répartition[[#This Row],[Année]]</f>
        <v>AEE_Association intercommunale Enfance et Ecole Asse et Boiron_1_2019</v>
      </c>
      <c r="H5708">
        <v>5701</v>
      </c>
      <c r="I5708" t="s">
        <v>5</v>
      </c>
      <c r="J5708">
        <v>2019</v>
      </c>
      <c r="K5708">
        <v>0.03</v>
      </c>
    </row>
    <row r="5709" spans="1:11" x14ac:dyDescent="0.25">
      <c r="A5709" t="s">
        <v>723</v>
      </c>
      <c r="B5709" t="s">
        <v>479</v>
      </c>
      <c r="C5709" t="s">
        <v>480</v>
      </c>
      <c r="D5709" t="str">
        <f>Clef_répartition[[#This Row],[Code association]]&amp;"_"&amp;Clef_répartition[[#This Row],[Nom association]]</f>
        <v>AEE_Association intercommunale Enfance et Ecole Asse et Boiron</v>
      </c>
      <c r="E5709">
        <f>COUNTIFS(D$2:D5709,Clef_répartition[[#This Row],[Code_Nom]],J$2:J5709,Clef_répartition[[#This Row],[Année]])</f>
        <v>2</v>
      </c>
      <c r="F5709">
        <f>IF(Clef_répartition[[#This Row],[Code_Nom]]=D5708,F5708-1,(COUNTIFS(Clef_répartition[Code_Nom],Clef_répartition[[#This Row],[Code_Nom]],Clef_répartition[Année],Clef_répartition[[#This Row],[Année]])))</f>
        <v>8</v>
      </c>
      <c r="G5709" t="str">
        <f>Clef_répartition[[#This Row],[Code_Nom]]&amp;"_"&amp;Clef_répartition[[#This Row],[Nombre]]&amp;"_"&amp;Clef_répartition[[#This Row],[Année]]</f>
        <v>AEE_Association intercommunale Enfance et Ecole Asse et Boiron_2_2019</v>
      </c>
      <c r="H5709">
        <v>5706</v>
      </c>
      <c r="I5709" t="s">
        <v>29</v>
      </c>
      <c r="J5709">
        <v>2019</v>
      </c>
      <c r="K5709">
        <v>0.12</v>
      </c>
    </row>
    <row r="5710" spans="1:11" x14ac:dyDescent="0.25">
      <c r="A5710" t="s">
        <v>723</v>
      </c>
      <c r="B5710" t="s">
        <v>479</v>
      </c>
      <c r="C5710" t="s">
        <v>480</v>
      </c>
      <c r="D5710" t="str">
        <f>Clef_répartition[[#This Row],[Code association]]&amp;"_"&amp;Clef_répartition[[#This Row],[Nom association]]</f>
        <v>AEE_Association intercommunale Enfance et Ecole Asse et Boiron</v>
      </c>
      <c r="E5710">
        <f>COUNTIFS(D$2:D5710,Clef_répartition[[#This Row],[Code_Nom]],J$2:J5710,Clef_répartition[[#This Row],[Année]])</f>
        <v>3</v>
      </c>
      <c r="F5710">
        <f>IF(Clef_répartition[[#This Row],[Code_Nom]]=D5709,F5709-1,(COUNTIFS(Clef_répartition[Code_Nom],Clef_répartition[[#This Row],[Code_Nom]],Clef_répartition[Année],Clef_répartition[[#This Row],[Année]])))</f>
        <v>7</v>
      </c>
      <c r="G5710" t="str">
        <f>Clef_répartition[[#This Row],[Code_Nom]]&amp;"_"&amp;Clef_répartition[[#This Row],[Nombre]]&amp;"_"&amp;Clef_répartition[[#This Row],[Année]]</f>
        <v>AEE_Association intercommunale Enfance et Ecole Asse et Boiron_3_2019</v>
      </c>
      <c r="H5710">
        <v>5709</v>
      </c>
      <c r="I5710" t="s">
        <v>62</v>
      </c>
      <c r="J5710">
        <v>2019</v>
      </c>
      <c r="K5710">
        <v>0.13</v>
      </c>
    </row>
    <row r="5711" spans="1:11" x14ac:dyDescent="0.25">
      <c r="A5711" t="s">
        <v>723</v>
      </c>
      <c r="B5711" t="s">
        <v>479</v>
      </c>
      <c r="C5711" t="s">
        <v>480</v>
      </c>
      <c r="D5711" t="str">
        <f>Clef_répartition[[#This Row],[Code association]]&amp;"_"&amp;Clef_répartition[[#This Row],[Nom association]]</f>
        <v>AEE_Association intercommunale Enfance et Ecole Asse et Boiron</v>
      </c>
      <c r="E5711">
        <f>COUNTIFS(D$2:D5711,Clef_répartition[[#This Row],[Code_Nom]],J$2:J5711,Clef_répartition[[#This Row],[Année]])</f>
        <v>4</v>
      </c>
      <c r="F5711">
        <f>IF(Clef_répartition[[#This Row],[Code_Nom]]=D5710,F5710-1,(COUNTIFS(Clef_répartition[Code_Nom],Clef_répartition[[#This Row],[Code_Nom]],Clef_répartition[Année],Clef_répartition[[#This Row],[Année]])))</f>
        <v>6</v>
      </c>
      <c r="G5711" t="str">
        <f>Clef_répartition[[#This Row],[Code_Nom]]&amp;"_"&amp;Clef_répartition[[#This Row],[Nombre]]&amp;"_"&amp;Clef_répartition[[#This Row],[Année]]</f>
        <v>AEE_Association intercommunale Enfance et Ecole Asse et Boiron_4_2019</v>
      </c>
      <c r="H5711">
        <v>5714</v>
      </c>
      <c r="I5711" t="s">
        <v>81</v>
      </c>
      <c r="J5711">
        <v>2019</v>
      </c>
      <c r="K5711">
        <v>0.15</v>
      </c>
    </row>
    <row r="5712" spans="1:11" x14ac:dyDescent="0.25">
      <c r="A5712" t="s">
        <v>723</v>
      </c>
      <c r="B5712" t="s">
        <v>479</v>
      </c>
      <c r="C5712" t="s">
        <v>480</v>
      </c>
      <c r="D5712" t="str">
        <f>Clef_répartition[[#This Row],[Code association]]&amp;"_"&amp;Clef_répartition[[#This Row],[Nom association]]</f>
        <v>AEE_Association intercommunale Enfance et Ecole Asse et Boiron</v>
      </c>
      <c r="E5712">
        <f>COUNTIFS(D$2:D5712,Clef_répartition[[#This Row],[Code_Nom]],J$2:J5712,Clef_répartition[[#This Row],[Année]])</f>
        <v>5</v>
      </c>
      <c r="F5712">
        <f>IF(Clef_répartition[[#This Row],[Code_Nom]]=D5711,F5711-1,(COUNTIFS(Clef_répartition[Code_Nom],Clef_répartition[[#This Row],[Code_Nom]],Clef_répartition[Année],Clef_répartition[[#This Row],[Année]])))</f>
        <v>5</v>
      </c>
      <c r="G5712" t="str">
        <f>Clef_répartition[[#This Row],[Code_Nom]]&amp;"_"&amp;Clef_répartition[[#This Row],[Nombre]]&amp;"_"&amp;Clef_répartition[[#This Row],[Année]]</f>
        <v>AEE_Association intercommunale Enfance et Ecole Asse et Boiron_5_2019</v>
      </c>
      <c r="H5712">
        <v>5716</v>
      </c>
      <c r="I5712" t="s">
        <v>110</v>
      </c>
      <c r="J5712">
        <v>2019</v>
      </c>
      <c r="K5712">
        <v>0.21</v>
      </c>
    </row>
    <row r="5713" spans="1:11" x14ac:dyDescent="0.25">
      <c r="A5713" t="s">
        <v>723</v>
      </c>
      <c r="B5713" t="s">
        <v>479</v>
      </c>
      <c r="C5713" t="s">
        <v>480</v>
      </c>
      <c r="D5713" t="str">
        <f>Clef_répartition[[#This Row],[Code association]]&amp;"_"&amp;Clef_répartition[[#This Row],[Nom association]]</f>
        <v>AEE_Association intercommunale Enfance et Ecole Asse et Boiron</v>
      </c>
      <c r="E5713">
        <f>COUNTIFS(D$2:D5713,Clef_répartition[[#This Row],[Code_Nom]],J$2:J5713,Clef_répartition[[#This Row],[Année]])</f>
        <v>6</v>
      </c>
      <c r="F5713">
        <f>IF(Clef_répartition[[#This Row],[Code_Nom]]=D5712,F5712-1,(COUNTIFS(Clef_répartition[Code_Nom],Clef_répartition[[#This Row],[Code_Nom]],Clef_répartition[Année],Clef_répartition[[#This Row],[Année]])))</f>
        <v>4</v>
      </c>
      <c r="G5713" t="str">
        <f>Clef_répartition[[#This Row],[Code_Nom]]&amp;"_"&amp;Clef_répartition[[#This Row],[Nombre]]&amp;"_"&amp;Clef_répartition[[#This Row],[Année]]</f>
        <v>AEE_Association intercommunale Enfance et Ecole Asse et Boiron_6_2019</v>
      </c>
      <c r="H5713">
        <v>5719</v>
      </c>
      <c r="I5713" t="s">
        <v>124</v>
      </c>
      <c r="J5713">
        <v>2019</v>
      </c>
      <c r="K5713">
        <v>0.14000000000000001</v>
      </c>
    </row>
    <row r="5714" spans="1:11" x14ac:dyDescent="0.25">
      <c r="A5714" t="s">
        <v>723</v>
      </c>
      <c r="B5714" t="s">
        <v>479</v>
      </c>
      <c r="C5714" t="s">
        <v>480</v>
      </c>
      <c r="D5714" t="str">
        <f>Clef_répartition[[#This Row],[Code association]]&amp;"_"&amp;Clef_répartition[[#This Row],[Nom association]]</f>
        <v>AEE_Association intercommunale Enfance et Ecole Asse et Boiron</v>
      </c>
      <c r="E5714">
        <f>COUNTIFS(D$2:D5714,Clef_répartition[[#This Row],[Code_Nom]],J$2:J5714,Clef_répartition[[#This Row],[Année]])</f>
        <v>7</v>
      </c>
      <c r="F5714">
        <f>IF(Clef_répartition[[#This Row],[Code_Nom]]=D5713,F5713-1,(COUNTIFS(Clef_répartition[Code_Nom],Clef_répartition[[#This Row],[Code_Nom]],Clef_répartition[Année],Clef_répartition[[#This Row],[Année]])))</f>
        <v>3</v>
      </c>
      <c r="G5714" t="str">
        <f>Clef_répartition[[#This Row],[Code_Nom]]&amp;"_"&amp;Clef_répartition[[#This Row],[Nombre]]&amp;"_"&amp;Clef_répartition[[#This Row],[Année]]</f>
        <v>AEE_Association intercommunale Enfance et Ecole Asse et Boiron_7_2019</v>
      </c>
      <c r="H5714">
        <v>5722</v>
      </c>
      <c r="I5714" t="s">
        <v>133</v>
      </c>
      <c r="J5714">
        <v>2019</v>
      </c>
      <c r="K5714">
        <v>0.04</v>
      </c>
    </row>
    <row r="5715" spans="1:11" x14ac:dyDescent="0.25">
      <c r="A5715" t="s">
        <v>723</v>
      </c>
      <c r="B5715" t="s">
        <v>479</v>
      </c>
      <c r="C5715" t="s">
        <v>480</v>
      </c>
      <c r="D5715" t="str">
        <f>Clef_répartition[[#This Row],[Code association]]&amp;"_"&amp;Clef_répartition[[#This Row],[Nom association]]</f>
        <v>AEE_Association intercommunale Enfance et Ecole Asse et Boiron</v>
      </c>
      <c r="E5715">
        <f>COUNTIFS(D$2:D5715,Clef_répartition[[#This Row],[Code_Nom]],J$2:J5715,Clef_répartition[[#This Row],[Année]])</f>
        <v>8</v>
      </c>
      <c r="F5715">
        <f>IF(Clef_répartition[[#This Row],[Code_Nom]]=D5714,F5714-1,(COUNTIFS(Clef_répartition[Code_Nom],Clef_répartition[[#This Row],[Code_Nom]],Clef_répartition[Année],Clef_répartition[[#This Row],[Année]])))</f>
        <v>2</v>
      </c>
      <c r="G5715" t="str">
        <f>Clef_répartition[[#This Row],[Code_Nom]]&amp;"_"&amp;Clef_répartition[[#This Row],[Nombre]]&amp;"_"&amp;Clef_répartition[[#This Row],[Année]]</f>
        <v>AEE_Association intercommunale Enfance et Ecole Asse et Boiron_8_2019</v>
      </c>
      <c r="H5715">
        <v>5726</v>
      </c>
      <c r="I5715" t="s">
        <v>148</v>
      </c>
      <c r="J5715">
        <v>2019</v>
      </c>
      <c r="K5715">
        <v>0.12</v>
      </c>
    </row>
    <row r="5716" spans="1:11" x14ac:dyDescent="0.25">
      <c r="A5716" t="s">
        <v>723</v>
      </c>
      <c r="B5716" t="s">
        <v>479</v>
      </c>
      <c r="C5716" t="s">
        <v>480</v>
      </c>
      <c r="D5716" t="str">
        <f>Clef_répartition[[#This Row],[Code association]]&amp;"_"&amp;Clef_répartition[[#This Row],[Nom association]]</f>
        <v>AEE_Association intercommunale Enfance et Ecole Asse et Boiron</v>
      </c>
      <c r="E5716">
        <f>COUNTIFS(D$2:D5716,Clef_répartition[[#This Row],[Code_Nom]],J$2:J5716,Clef_répartition[[#This Row],[Année]])</f>
        <v>9</v>
      </c>
      <c r="F5716">
        <f>IF(Clef_répartition[[#This Row],[Code_Nom]]=D5715,F5715-1,(COUNTIFS(Clef_répartition[Code_Nom],Clef_répartition[[#This Row],[Code_Nom]],Clef_répartition[Année],Clef_répartition[[#This Row],[Année]])))</f>
        <v>1</v>
      </c>
      <c r="G5716" t="str">
        <f>Clef_répartition[[#This Row],[Code_Nom]]&amp;"_"&amp;Clef_répartition[[#This Row],[Nombre]]&amp;"_"&amp;Clef_répartition[[#This Row],[Année]]</f>
        <v>AEE_Association intercommunale Enfance et Ecole Asse et Boiron_9_2019</v>
      </c>
      <c r="H5716">
        <v>5728</v>
      </c>
      <c r="I5716" t="s">
        <v>255</v>
      </c>
      <c r="J5716">
        <v>2019</v>
      </c>
      <c r="K5716">
        <v>0.06</v>
      </c>
    </row>
    <row r="5717" spans="1:11" x14ac:dyDescent="0.25">
      <c r="A5717" t="s">
        <v>723</v>
      </c>
      <c r="B5717" t="s">
        <v>677</v>
      </c>
      <c r="C5717" t="s">
        <v>678</v>
      </c>
      <c r="D5717" t="str">
        <f>Clef_répartition[[#This Row],[Code association]]&amp;"_"&amp;Clef_répartition[[#This Row],[Nom association]]</f>
        <v>AEGE_Association pour l'Epuration Granges et Environs</v>
      </c>
      <c r="E5717">
        <f>COUNTIFS(D$2:D5717,Clef_répartition[[#This Row],[Code_Nom]],J$2:J5717,Clef_répartition[[#This Row],[Année]])</f>
        <v>1</v>
      </c>
      <c r="F5717">
        <f>IF(Clef_répartition[[#This Row],[Code_Nom]]=D5716,F5716-1,(COUNTIFS(Clef_répartition[Code_Nom],Clef_répartition[[#This Row],[Code_Nom]],Clef_répartition[Année],Clef_répartition[[#This Row],[Année]])))</f>
        <v>2</v>
      </c>
      <c r="G5717" t="str">
        <f>Clef_répartition[[#This Row],[Code_Nom]]&amp;"_"&amp;Clef_répartition[[#This Row],[Nombre]]&amp;"_"&amp;Clef_répartition[[#This Row],[Année]]</f>
        <v>AEGE_Association pour l'Epuration Granges et Environs_1_2019</v>
      </c>
      <c r="H5717">
        <v>5831</v>
      </c>
      <c r="I5717" t="s">
        <v>270</v>
      </c>
      <c r="J5717">
        <v>2019</v>
      </c>
      <c r="K5717">
        <v>0.7</v>
      </c>
    </row>
    <row r="5718" spans="1:11" x14ac:dyDescent="0.25">
      <c r="A5718" t="s">
        <v>723</v>
      </c>
      <c r="B5718" t="s">
        <v>677</v>
      </c>
      <c r="C5718" t="s">
        <v>678</v>
      </c>
      <c r="D5718" t="str">
        <f>Clef_répartition[[#This Row],[Code association]]&amp;"_"&amp;Clef_répartition[[#This Row],[Nom association]]</f>
        <v>AEGE_Association pour l'Epuration Granges et Environs</v>
      </c>
      <c r="E5718">
        <f>COUNTIFS(D$2:D5718,Clef_répartition[[#This Row],[Code_Nom]],J$2:J5718,Clef_répartition[[#This Row],[Année]])</f>
        <v>2</v>
      </c>
      <c r="F5718">
        <f>IF(Clef_répartition[[#This Row],[Code_Nom]]=D5717,F5717-1,(COUNTIFS(Clef_répartition[Code_Nom],Clef_répartition[[#This Row],[Code_Nom]],Clef_répartition[Année],Clef_répartition[[#This Row],[Année]])))</f>
        <v>1</v>
      </c>
      <c r="G5718" t="str">
        <f>Clef_répartition[[#This Row],[Code_Nom]]&amp;"_"&amp;Clef_répartition[[#This Row],[Nombre]]&amp;"_"&amp;Clef_répartition[[#This Row],[Année]]</f>
        <v>AEGE_Association pour l'Epuration Granges et Environs_2_2019</v>
      </c>
      <c r="H5718">
        <v>5830</v>
      </c>
      <c r="I5718" t="s">
        <v>285</v>
      </c>
      <c r="J5718">
        <v>2019</v>
      </c>
      <c r="K5718">
        <v>7.0000000000000007E-2</v>
      </c>
    </row>
    <row r="5719" spans="1:11" x14ac:dyDescent="0.25">
      <c r="A5719" t="s">
        <v>723</v>
      </c>
      <c r="B5719" t="s">
        <v>693</v>
      </c>
      <c r="C5719" t="s">
        <v>694</v>
      </c>
      <c r="D5719" t="str">
        <f>Clef_répartition[[#This Row],[Code association]]&amp;"_"&amp;Clef_répartition[[#This Row],[Nom association]]</f>
        <v>AEM_Association intercommunale pour l'épuration des eaux usées de la région Mortigue</v>
      </c>
      <c r="E5719">
        <f>COUNTIFS(D$2:D5719,Clef_répartition[[#This Row],[Code_Nom]],J$2:J5719,Clef_répartition[[#This Row],[Année]])</f>
        <v>1</v>
      </c>
      <c r="F5719">
        <f>IF(Clef_répartition[[#This Row],[Code_Nom]]=D5718,F5718-1,(COUNTIFS(Clef_répartition[Code_Nom],Clef_répartition[[#This Row],[Code_Nom]],Clef_répartition[Année],Clef_répartition[[#This Row],[Année]])))</f>
        <v>3</v>
      </c>
      <c r="G5719" t="str">
        <f>Clef_répartition[[#This Row],[Code_Nom]]&amp;"_"&amp;Clef_répartition[[#This Row],[Nombre]]&amp;"_"&amp;Clef_répartition[[#This Row],[Année]]</f>
        <v>AEM_Association intercommunale pour l'épuration des eaux usées de la région Mortigue_1_2019</v>
      </c>
      <c r="H5719">
        <v>5511</v>
      </c>
      <c r="I5719" t="s">
        <v>8</v>
      </c>
      <c r="J5719">
        <v>2019</v>
      </c>
      <c r="K5719">
        <v>0.45196939642958345</v>
      </c>
    </row>
    <row r="5720" spans="1:11" x14ac:dyDescent="0.25">
      <c r="A5720" t="s">
        <v>723</v>
      </c>
      <c r="B5720" t="s">
        <v>693</v>
      </c>
      <c r="C5720" t="s">
        <v>694</v>
      </c>
      <c r="D5720" t="str">
        <f>Clef_répartition[[#This Row],[Code association]]&amp;"_"&amp;Clef_répartition[[#This Row],[Nom association]]</f>
        <v>AEM_Association intercommunale pour l'épuration des eaux usées de la région Mortigue</v>
      </c>
      <c r="E5720">
        <f>COUNTIFS(D$2:D5720,Clef_répartition[[#This Row],[Code_Nom]],J$2:J5720,Clef_répartition[[#This Row],[Année]])</f>
        <v>2</v>
      </c>
      <c r="F5720">
        <f>IF(Clef_répartition[[#This Row],[Code_Nom]]=D5719,F5719-1,(COUNTIFS(Clef_répartition[Code_Nom],Clef_répartition[[#This Row],[Code_Nom]],Clef_répartition[Année],Clef_répartition[[#This Row],[Année]])))</f>
        <v>2</v>
      </c>
      <c r="G5720" t="str">
        <f>Clef_répartition[[#This Row],[Code_Nom]]&amp;"_"&amp;Clef_répartition[[#This Row],[Nombre]]&amp;"_"&amp;Clef_répartition[[#This Row],[Année]]</f>
        <v>AEM_Association intercommunale pour l'épuration des eaux usées de la région Mortigue_2_2019</v>
      </c>
      <c r="H5720">
        <v>5521</v>
      </c>
      <c r="I5720" t="s">
        <v>108</v>
      </c>
      <c r="J5720">
        <v>2019</v>
      </c>
      <c r="K5720">
        <v>0.32388778690847264</v>
      </c>
    </row>
    <row r="5721" spans="1:11" x14ac:dyDescent="0.25">
      <c r="A5721" t="s">
        <v>723</v>
      </c>
      <c r="B5721" t="s">
        <v>693</v>
      </c>
      <c r="C5721" t="s">
        <v>694</v>
      </c>
      <c r="D5721" t="str">
        <f>Clef_répartition[[#This Row],[Code association]]&amp;"_"&amp;Clef_répartition[[#This Row],[Nom association]]</f>
        <v>AEM_Association intercommunale pour l'épuration des eaux usées de la région Mortigue</v>
      </c>
      <c r="E5721">
        <f>COUNTIFS(D$2:D5721,Clef_répartition[[#This Row],[Code_Nom]],J$2:J5721,Clef_répartition[[#This Row],[Année]])</f>
        <v>3</v>
      </c>
      <c r="F5721">
        <f>IF(Clef_répartition[[#This Row],[Code_Nom]]=D5720,F5720-1,(COUNTIFS(Clef_répartition[Code_Nom],Clef_répartition[[#This Row],[Code_Nom]],Clef_répartition[Année],Clef_répartition[[#This Row],[Année]])))</f>
        <v>1</v>
      </c>
      <c r="G5721" t="str">
        <f>Clef_répartition[[#This Row],[Code_Nom]]&amp;"_"&amp;Clef_répartition[[#This Row],[Nombre]]&amp;"_"&amp;Clef_répartition[[#This Row],[Année]]</f>
        <v>AEM_Association intercommunale pour l'épuration des eaux usées de la région Mortigue_3_2019</v>
      </c>
      <c r="H5721">
        <v>5535</v>
      </c>
      <c r="I5721" t="s">
        <v>242</v>
      </c>
      <c r="J5721">
        <v>2019</v>
      </c>
      <c r="K5721">
        <v>0.22414281666194388</v>
      </c>
    </row>
    <row r="5722" spans="1:11" x14ac:dyDescent="0.25">
      <c r="A5722" t="s">
        <v>723</v>
      </c>
      <c r="B5722" t="s">
        <v>670</v>
      </c>
      <c r="C5722" t="s">
        <v>671</v>
      </c>
      <c r="D5722" t="str">
        <f>Clef_répartition[[#This Row],[Code association]]&amp;"_"&amp;Clef_répartition[[#This Row],[Nom association]]</f>
        <v>AERA_Association intercommunale pour l'épuration des eaux usées de la région d'Aigle</v>
      </c>
      <c r="E5722">
        <f>COUNTIFS(D$2:D5722,Clef_répartition[[#This Row],[Code_Nom]],J$2:J5722,Clef_répartition[[#This Row],[Année]])</f>
        <v>1</v>
      </c>
      <c r="F5722">
        <f>IF(Clef_répartition[[#This Row],[Code_Nom]]=D5721,F5721-1,(COUNTIFS(Clef_répartition[Code_Nom],Clef_répartition[[#This Row],[Code_Nom]],Clef_répartition[Année],Clef_répartition[[#This Row],[Année]])))</f>
        <v>5</v>
      </c>
      <c r="G5722" t="str">
        <f>Clef_répartition[[#This Row],[Code_Nom]]&amp;"_"&amp;Clef_répartition[[#This Row],[Nombre]]&amp;"_"&amp;Clef_répartition[[#This Row],[Année]]</f>
        <v>AERA_Association intercommunale pour l'épuration des eaux usées de la région d'Aigle_1_2019</v>
      </c>
      <c r="H5722">
        <v>5401</v>
      </c>
      <c r="I5722" t="s">
        <v>3</v>
      </c>
      <c r="J5722">
        <v>2019</v>
      </c>
      <c r="K5722">
        <v>0.43</v>
      </c>
    </row>
    <row r="5723" spans="1:11" x14ac:dyDescent="0.25">
      <c r="A5723" t="s">
        <v>723</v>
      </c>
      <c r="B5723" t="s">
        <v>670</v>
      </c>
      <c r="C5723" t="s">
        <v>671</v>
      </c>
      <c r="D5723" t="str">
        <f>Clef_répartition[[#This Row],[Code association]]&amp;"_"&amp;Clef_répartition[[#This Row],[Nom association]]</f>
        <v>AERA_Association intercommunale pour l'épuration des eaux usées de la région d'Aigle</v>
      </c>
      <c r="E5723">
        <f>COUNTIFS(D$2:D5723,Clef_répartition[[#This Row],[Code_Nom]],J$2:J5723,Clef_répartition[[#This Row],[Année]])</f>
        <v>2</v>
      </c>
      <c r="F5723">
        <f>IF(Clef_répartition[[#This Row],[Code_Nom]]=D5722,F5722-1,(COUNTIFS(Clef_répartition[Code_Nom],Clef_répartition[[#This Row],[Code_Nom]],Clef_répartition[Année],Clef_répartition[[#This Row],[Année]])))</f>
        <v>4</v>
      </c>
      <c r="G5723" t="str">
        <f>Clef_répartition[[#This Row],[Code_Nom]]&amp;"_"&amp;Clef_répartition[[#This Row],[Nombre]]&amp;"_"&amp;Clef_répartition[[#This Row],[Année]]</f>
        <v>AERA_Association intercommunale pour l'épuration des eaux usées de la région d'Aigle_2_2019</v>
      </c>
      <c r="H5723">
        <v>5404</v>
      </c>
      <c r="I5723" t="s">
        <v>73</v>
      </c>
      <c r="J5723">
        <v>2019</v>
      </c>
      <c r="K5723">
        <v>0.02</v>
      </c>
    </row>
    <row r="5724" spans="1:11" x14ac:dyDescent="0.25">
      <c r="A5724" t="s">
        <v>723</v>
      </c>
      <c r="B5724" t="s">
        <v>670</v>
      </c>
      <c r="C5724" t="s">
        <v>671</v>
      </c>
      <c r="D5724" t="str">
        <f>Clef_répartition[[#This Row],[Code association]]&amp;"_"&amp;Clef_répartition[[#This Row],[Nom association]]</f>
        <v>AERA_Association intercommunale pour l'épuration des eaux usées de la région d'Aigle</v>
      </c>
      <c r="E5724">
        <f>COUNTIFS(D$2:D5724,Clef_répartition[[#This Row],[Code_Nom]],J$2:J5724,Clef_répartition[[#This Row],[Année]])</f>
        <v>3</v>
      </c>
      <c r="F5724">
        <f>IF(Clef_répartition[[#This Row],[Code_Nom]]=D5723,F5723-1,(COUNTIFS(Clef_répartition[Code_Nom],Clef_répartition[[#This Row],[Code_Nom]],Clef_répartition[Année],Clef_répartition[[#This Row],[Année]])))</f>
        <v>3</v>
      </c>
      <c r="G5724" t="str">
        <f>Clef_répartition[[#This Row],[Code_Nom]]&amp;"_"&amp;Clef_répartition[[#This Row],[Nombre]]&amp;"_"&amp;Clef_répartition[[#This Row],[Année]]</f>
        <v>AERA_Association intercommunale pour l'épuration des eaux usées de la région d'Aigle_3_2019</v>
      </c>
      <c r="H5724">
        <v>5407</v>
      </c>
      <c r="I5724" t="s">
        <v>159</v>
      </c>
      <c r="J5724">
        <v>2019</v>
      </c>
      <c r="K5724">
        <v>0.17</v>
      </c>
    </row>
    <row r="5725" spans="1:11" x14ac:dyDescent="0.25">
      <c r="A5725" t="s">
        <v>723</v>
      </c>
      <c r="B5725" t="s">
        <v>670</v>
      </c>
      <c r="C5725" t="s">
        <v>671</v>
      </c>
      <c r="D5725" t="str">
        <f>Clef_répartition[[#This Row],[Code association]]&amp;"_"&amp;Clef_répartition[[#This Row],[Nom association]]</f>
        <v>AERA_Association intercommunale pour l'épuration des eaux usées de la région d'Aigle</v>
      </c>
      <c r="E5725">
        <f>COUNTIFS(D$2:D5725,Clef_répartition[[#This Row],[Code_Nom]],J$2:J5725,Clef_répartition[[#This Row],[Année]])</f>
        <v>4</v>
      </c>
      <c r="F5725">
        <f>IF(Clef_répartition[[#This Row],[Code_Nom]]=D5724,F5724-1,(COUNTIFS(Clef_répartition[Code_Nom],Clef_répartition[[#This Row],[Code_Nom]],Clef_répartition[Année],Clef_répartition[[#This Row],[Année]])))</f>
        <v>2</v>
      </c>
      <c r="G5725" t="str">
        <f>Clef_répartition[[#This Row],[Code_Nom]]&amp;"_"&amp;Clef_répartition[[#This Row],[Nombre]]&amp;"_"&amp;Clef_répartition[[#This Row],[Année]]</f>
        <v>AERA_Association intercommunale pour l'épuration des eaux usées de la région d'Aigle_4_2019</v>
      </c>
      <c r="H5725">
        <v>5409</v>
      </c>
      <c r="I5725" t="s">
        <v>198</v>
      </c>
      <c r="J5725">
        <v>2019</v>
      </c>
      <c r="K5725">
        <v>0.32</v>
      </c>
    </row>
    <row r="5726" spans="1:11" x14ac:dyDescent="0.25">
      <c r="A5726" t="s">
        <v>723</v>
      </c>
      <c r="B5726" t="s">
        <v>670</v>
      </c>
      <c r="C5726" t="s">
        <v>671</v>
      </c>
      <c r="D5726" t="str">
        <f>Clef_répartition[[#This Row],[Code association]]&amp;"_"&amp;Clef_répartition[[#This Row],[Nom association]]</f>
        <v>AERA_Association intercommunale pour l'épuration des eaux usées de la région d'Aigle</v>
      </c>
      <c r="E5726">
        <f>COUNTIFS(D$2:D5726,Clef_répartition[[#This Row],[Code_Nom]],J$2:J5726,Clef_répartition[[#This Row],[Année]])</f>
        <v>5</v>
      </c>
      <c r="F5726">
        <f>IF(Clef_répartition[[#This Row],[Code_Nom]]=D5725,F5725-1,(COUNTIFS(Clef_répartition[Code_Nom],Clef_répartition[[#This Row],[Code_Nom]],Clef_répartition[Année],Clef_répartition[[#This Row],[Année]])))</f>
        <v>1</v>
      </c>
      <c r="G5726" t="str">
        <f>Clef_répartition[[#This Row],[Code_Nom]]&amp;"_"&amp;Clef_répartition[[#This Row],[Nombre]]&amp;"_"&amp;Clef_répartition[[#This Row],[Année]]</f>
        <v>AERA_Association intercommunale pour l'épuration des eaux usées de la région d'Aigle_5_2019</v>
      </c>
      <c r="H5726">
        <v>5415</v>
      </c>
      <c r="I5726" t="s">
        <v>300</v>
      </c>
      <c r="J5726">
        <v>2019</v>
      </c>
      <c r="K5726">
        <v>0.06</v>
      </c>
    </row>
    <row r="5727" spans="1:11" x14ac:dyDescent="0.25">
      <c r="A5727" t="s">
        <v>723</v>
      </c>
      <c r="B5727" t="s">
        <v>697</v>
      </c>
      <c r="C5727" t="s">
        <v>698</v>
      </c>
      <c r="D5727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5727">
        <f>COUNTIFS(D$2:D5727,Clef_répartition[[#This Row],[Code_Nom]],J$2:J5727,Clef_répartition[[#This Row],[Année]])</f>
        <v>1</v>
      </c>
      <c r="F5727">
        <f>IF(Clef_répartition[[#This Row],[Code_Nom]]=D5726,F5726-1,(COUNTIFS(Clef_répartition[Code_Nom],Clef_répartition[[#This Row],[Code_Nom]],Clef_répartition[Année],Clef_répartition[[#This Row],[Année]])))</f>
        <v>3</v>
      </c>
      <c r="G5727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Talent_1_2019</v>
      </c>
      <c r="H5727">
        <v>5515</v>
      </c>
      <c r="I5727" t="s">
        <v>37</v>
      </c>
      <c r="J5727">
        <v>2019</v>
      </c>
      <c r="K5727">
        <v>0.13738630923887027</v>
      </c>
    </row>
    <row r="5728" spans="1:11" x14ac:dyDescent="0.25">
      <c r="A5728" t="s">
        <v>723</v>
      </c>
      <c r="B5728" t="s">
        <v>697</v>
      </c>
      <c r="C5728" t="s">
        <v>698</v>
      </c>
      <c r="D5728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5728">
        <f>COUNTIFS(D$2:D5728,Clef_répartition[[#This Row],[Code_Nom]],J$2:J5728,Clef_répartition[[#This Row],[Année]])</f>
        <v>2</v>
      </c>
      <c r="F5728">
        <f>IF(Clef_répartition[[#This Row],[Code_Nom]]=D5727,F5727-1,(COUNTIFS(Clef_répartition[Code_Nom],Clef_répartition[[#This Row],[Code_Nom]],Clef_répartition[Année],Clef_répartition[[#This Row],[Année]])))</f>
        <v>2</v>
      </c>
      <c r="G5728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Talent_2_2019</v>
      </c>
      <c r="H5728">
        <v>5516</v>
      </c>
      <c r="I5728" t="s">
        <v>88</v>
      </c>
      <c r="J5728">
        <v>2019</v>
      </c>
      <c r="K5728">
        <v>0.44167863411520664</v>
      </c>
    </row>
    <row r="5729" spans="1:11" x14ac:dyDescent="0.25">
      <c r="A5729" t="s">
        <v>723</v>
      </c>
      <c r="B5729" t="s">
        <v>697</v>
      </c>
      <c r="C5729" t="s">
        <v>698</v>
      </c>
      <c r="D5729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5729">
        <f>COUNTIFS(D$2:D5729,Clef_répartition[[#This Row],[Code_Nom]],J$2:J5729,Clef_répartition[[#This Row],[Année]])</f>
        <v>3</v>
      </c>
      <c r="F5729">
        <f>IF(Clef_répartition[[#This Row],[Code_Nom]]=D5728,F5728-1,(COUNTIFS(Clef_répartition[Code_Nom],Clef_répartition[[#This Row],[Code_Nom]],Clef_répartition[Année],Clef_répartition[[#This Row],[Année]])))</f>
        <v>1</v>
      </c>
      <c r="G5729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Talent_3_2019</v>
      </c>
      <c r="H5729">
        <v>5523</v>
      </c>
      <c r="I5729" t="s">
        <v>119</v>
      </c>
      <c r="J5729">
        <v>2019</v>
      </c>
      <c r="K5729">
        <v>0.42093505664592307</v>
      </c>
    </row>
    <row r="5730" spans="1:11" x14ac:dyDescent="0.25">
      <c r="A5730" t="s">
        <v>723</v>
      </c>
      <c r="B5730" t="s">
        <v>600</v>
      </c>
      <c r="C5730" t="s">
        <v>601</v>
      </c>
      <c r="D5730" t="str">
        <f>Clef_répartition[[#This Row],[Code association]]&amp;"_"&amp;Clef_répartition[[#This Row],[Nom association]]</f>
        <v>AGMV_Association intercommunale pour l'épuration des eaux usées de de Grandcour - Missy - Vallon</v>
      </c>
      <c r="E5730">
        <f>COUNTIFS(D$2:D5730,Clef_répartition[[#This Row],[Code_Nom]],J$2:J5730,Clef_répartition[[#This Row],[Année]])</f>
        <v>1</v>
      </c>
      <c r="F5730">
        <f>IF(Clef_répartition[[#This Row],[Code_Nom]]=D5729,F5729-1,(COUNTIFS(Clef_répartition[Code_Nom],Clef_répartition[[#This Row],[Code_Nom]],Clef_répartition[Année],Clef_répartition[[#This Row],[Année]])))</f>
        <v>2</v>
      </c>
      <c r="G5730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Vallon_1_2019</v>
      </c>
      <c r="H5730">
        <v>5817</v>
      </c>
      <c r="I5730" t="s">
        <v>130</v>
      </c>
      <c r="J5730">
        <v>2019</v>
      </c>
      <c r="K5730">
        <v>0.57699999999999996</v>
      </c>
    </row>
    <row r="5731" spans="1:11" x14ac:dyDescent="0.25">
      <c r="A5731" t="s">
        <v>723</v>
      </c>
      <c r="B5731" t="s">
        <v>600</v>
      </c>
      <c r="C5731" t="s">
        <v>601</v>
      </c>
      <c r="D5731" t="str">
        <f>Clef_répartition[[#This Row],[Code association]]&amp;"_"&amp;Clef_répartition[[#This Row],[Nom association]]</f>
        <v>AGMV_Association intercommunale pour l'épuration des eaux usées de de Grandcour - Missy - Vallon</v>
      </c>
      <c r="E5731">
        <f>COUNTIFS(D$2:D5731,Clef_répartition[[#This Row],[Code_Nom]],J$2:J5731,Clef_répartition[[#This Row],[Année]])</f>
        <v>2</v>
      </c>
      <c r="F5731">
        <f>IF(Clef_répartition[[#This Row],[Code_Nom]]=D5730,F5730-1,(COUNTIFS(Clef_répartition[Code_Nom],Clef_répartition[[#This Row],[Code_Nom]],Clef_répartition[Année],Clef_répartition[[#This Row],[Année]])))</f>
        <v>1</v>
      </c>
      <c r="G5731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Vallon_2_2019</v>
      </c>
      <c r="H5731">
        <v>5821</v>
      </c>
      <c r="I5731" t="s">
        <v>177</v>
      </c>
      <c r="J5731">
        <v>2019</v>
      </c>
      <c r="K5731">
        <v>0.19900000000000001</v>
      </c>
    </row>
    <row r="5732" spans="1:11" x14ac:dyDescent="0.25">
      <c r="A5732" t="s">
        <v>723</v>
      </c>
      <c r="B5732" t="s">
        <v>456</v>
      </c>
      <c r="C5732" t="s">
        <v>457</v>
      </c>
      <c r="D5732" t="str">
        <f>Clef_répartition[[#This Row],[Code association]]&amp;"_"&amp;Clef_répartition[[#This Row],[Nom association]]</f>
        <v>AIAB_Association intercommunale Asse et Boiron</v>
      </c>
      <c r="E5732">
        <f>COUNTIFS(D$2:D5732,Clef_répartition[[#This Row],[Code_Nom]],J$2:J5732,Clef_répartition[[#This Row],[Année]])</f>
        <v>1</v>
      </c>
      <c r="F5732">
        <f>IF(Clef_répartition[[#This Row],[Code_Nom]]=D5731,F5731-1,(COUNTIFS(Clef_répartition[Code_Nom],Clef_répartition[[#This Row],[Code_Nom]],Clef_répartition[Année],Clef_répartition[[#This Row],[Année]])))</f>
        <v>9</v>
      </c>
      <c r="G5732" t="str">
        <f>Clef_répartition[[#This Row],[Code_Nom]]&amp;"_"&amp;Clef_répartition[[#This Row],[Nombre]]&amp;"_"&amp;Clef_répartition[[#This Row],[Année]]</f>
        <v>AIAB_Association intercommunale Asse et Boiron_1_2019</v>
      </c>
      <c r="H5732">
        <v>5701</v>
      </c>
      <c r="I5732" t="s">
        <v>5</v>
      </c>
      <c r="J5732">
        <v>2019</v>
      </c>
      <c r="K5732">
        <v>2.6800000000000001E-2</v>
      </c>
    </row>
    <row r="5733" spans="1:11" x14ac:dyDescent="0.25">
      <c r="A5733" t="s">
        <v>723</v>
      </c>
      <c r="B5733" t="s">
        <v>456</v>
      </c>
      <c r="C5733" t="s">
        <v>457</v>
      </c>
      <c r="D5733" t="str">
        <f>Clef_répartition[[#This Row],[Code association]]&amp;"_"&amp;Clef_répartition[[#This Row],[Nom association]]</f>
        <v>AIAB_Association intercommunale Asse et Boiron</v>
      </c>
      <c r="E5733">
        <f>COUNTIFS(D$2:D5733,Clef_répartition[[#This Row],[Code_Nom]],J$2:J5733,Clef_répartition[[#This Row],[Année]])</f>
        <v>2</v>
      </c>
      <c r="F5733">
        <f>IF(Clef_répartition[[#This Row],[Code_Nom]]=D5732,F5732-1,(COUNTIFS(Clef_répartition[Code_Nom],Clef_répartition[[#This Row],[Code_Nom]],Clef_répartition[Année],Clef_répartition[[#This Row],[Année]])))</f>
        <v>8</v>
      </c>
      <c r="G5733" t="str">
        <f>Clef_répartition[[#This Row],[Code_Nom]]&amp;"_"&amp;Clef_répartition[[#This Row],[Nombre]]&amp;"_"&amp;Clef_répartition[[#This Row],[Année]]</f>
        <v>AIAB_Association intercommunale Asse et Boiron_2_2019</v>
      </c>
      <c r="H5733">
        <v>5706</v>
      </c>
      <c r="I5733" t="s">
        <v>29</v>
      </c>
      <c r="J5733">
        <v>2019</v>
      </c>
      <c r="K5733">
        <v>0.13009999999999999</v>
      </c>
    </row>
    <row r="5734" spans="1:11" x14ac:dyDescent="0.25">
      <c r="A5734" t="s">
        <v>723</v>
      </c>
      <c r="B5734" t="s">
        <v>456</v>
      </c>
      <c r="C5734" t="s">
        <v>457</v>
      </c>
      <c r="D5734" t="str">
        <f>Clef_répartition[[#This Row],[Code association]]&amp;"_"&amp;Clef_répartition[[#This Row],[Nom association]]</f>
        <v>AIAB_Association intercommunale Asse et Boiron</v>
      </c>
      <c r="E5734">
        <f>COUNTIFS(D$2:D5734,Clef_répartition[[#This Row],[Code_Nom]],J$2:J5734,Clef_répartition[[#This Row],[Année]])</f>
        <v>3</v>
      </c>
      <c r="F5734">
        <f>IF(Clef_répartition[[#This Row],[Code_Nom]]=D5733,F5733-1,(COUNTIFS(Clef_répartition[Code_Nom],Clef_répartition[[#This Row],[Code_Nom]],Clef_répartition[Année],Clef_répartition[[#This Row],[Année]])))</f>
        <v>7</v>
      </c>
      <c r="G5734" t="str">
        <f>Clef_répartition[[#This Row],[Code_Nom]]&amp;"_"&amp;Clef_répartition[[#This Row],[Nombre]]&amp;"_"&amp;Clef_répartition[[#This Row],[Année]]</f>
        <v>AIAB_Association intercommunale Asse et Boiron_3_2019</v>
      </c>
      <c r="H5734">
        <v>5709</v>
      </c>
      <c r="I5734" t="s">
        <v>62</v>
      </c>
      <c r="J5734">
        <v>2019</v>
      </c>
      <c r="K5734">
        <v>0.14000000000000001</v>
      </c>
    </row>
    <row r="5735" spans="1:11" x14ac:dyDescent="0.25">
      <c r="A5735" t="s">
        <v>723</v>
      </c>
      <c r="B5735" t="s">
        <v>456</v>
      </c>
      <c r="C5735" t="s">
        <v>457</v>
      </c>
      <c r="D5735" t="str">
        <f>Clef_répartition[[#This Row],[Code association]]&amp;"_"&amp;Clef_répartition[[#This Row],[Nom association]]</f>
        <v>AIAB_Association intercommunale Asse et Boiron</v>
      </c>
      <c r="E5735">
        <f>COUNTIFS(D$2:D5735,Clef_répartition[[#This Row],[Code_Nom]],J$2:J5735,Clef_répartition[[#This Row],[Année]])</f>
        <v>4</v>
      </c>
      <c r="F5735">
        <f>IF(Clef_répartition[[#This Row],[Code_Nom]]=D5734,F5734-1,(COUNTIFS(Clef_répartition[Code_Nom],Clef_répartition[[#This Row],[Code_Nom]],Clef_répartition[Année],Clef_répartition[[#This Row],[Année]])))</f>
        <v>6</v>
      </c>
      <c r="G5735" t="str">
        <f>Clef_répartition[[#This Row],[Code_Nom]]&amp;"_"&amp;Clef_répartition[[#This Row],[Nombre]]&amp;"_"&amp;Clef_répartition[[#This Row],[Année]]</f>
        <v>AIAB_Association intercommunale Asse et Boiron_4_2019</v>
      </c>
      <c r="H5735">
        <v>5714</v>
      </c>
      <c r="I5735" t="s">
        <v>81</v>
      </c>
      <c r="J5735">
        <v>2019</v>
      </c>
      <c r="K5735">
        <v>0.1341</v>
      </c>
    </row>
    <row r="5736" spans="1:11" x14ac:dyDescent="0.25">
      <c r="A5736" t="s">
        <v>723</v>
      </c>
      <c r="B5736" t="s">
        <v>456</v>
      </c>
      <c r="C5736" t="s">
        <v>457</v>
      </c>
      <c r="D5736" t="str">
        <f>Clef_répartition[[#This Row],[Code association]]&amp;"_"&amp;Clef_répartition[[#This Row],[Nom association]]</f>
        <v>AIAB_Association intercommunale Asse et Boiron</v>
      </c>
      <c r="E5736">
        <f>COUNTIFS(D$2:D5736,Clef_répartition[[#This Row],[Code_Nom]],J$2:J5736,Clef_répartition[[#This Row],[Année]])</f>
        <v>5</v>
      </c>
      <c r="F5736">
        <f>IF(Clef_répartition[[#This Row],[Code_Nom]]=D5735,F5735-1,(COUNTIFS(Clef_répartition[Code_Nom],Clef_répartition[[#This Row],[Code_Nom]],Clef_répartition[Année],Clef_répartition[[#This Row],[Année]])))</f>
        <v>5</v>
      </c>
      <c r="G5736" t="str">
        <f>Clef_répartition[[#This Row],[Code_Nom]]&amp;"_"&amp;Clef_répartition[[#This Row],[Nombre]]&amp;"_"&amp;Clef_répartition[[#This Row],[Année]]</f>
        <v>AIAB_Association intercommunale Asse et Boiron_5_2019</v>
      </c>
      <c r="H5736">
        <v>5716</v>
      </c>
      <c r="I5736" t="s">
        <v>110</v>
      </c>
      <c r="J5736">
        <v>2019</v>
      </c>
      <c r="K5736">
        <v>0.18459999999999999</v>
      </c>
    </row>
    <row r="5737" spans="1:11" x14ac:dyDescent="0.25">
      <c r="A5737" t="s">
        <v>723</v>
      </c>
      <c r="B5737" t="s">
        <v>456</v>
      </c>
      <c r="C5737" t="s">
        <v>457</v>
      </c>
      <c r="D5737" t="str">
        <f>Clef_répartition[[#This Row],[Code association]]&amp;"_"&amp;Clef_répartition[[#This Row],[Nom association]]</f>
        <v>AIAB_Association intercommunale Asse et Boiron</v>
      </c>
      <c r="E5737">
        <f>COUNTIFS(D$2:D5737,Clef_répartition[[#This Row],[Code_Nom]],J$2:J5737,Clef_répartition[[#This Row],[Année]])</f>
        <v>6</v>
      </c>
      <c r="F5737">
        <f>IF(Clef_répartition[[#This Row],[Code_Nom]]=D5736,F5736-1,(COUNTIFS(Clef_répartition[Code_Nom],Clef_répartition[[#This Row],[Code_Nom]],Clef_répartition[Année],Clef_répartition[[#This Row],[Année]])))</f>
        <v>4</v>
      </c>
      <c r="G5737" t="str">
        <f>Clef_répartition[[#This Row],[Code_Nom]]&amp;"_"&amp;Clef_répartition[[#This Row],[Nombre]]&amp;"_"&amp;Clef_répartition[[#This Row],[Année]]</f>
        <v>AIAB_Association intercommunale Asse et Boiron_6_2019</v>
      </c>
      <c r="H5737">
        <v>5719</v>
      </c>
      <c r="I5737" t="s">
        <v>124</v>
      </c>
      <c r="J5737">
        <v>2019</v>
      </c>
      <c r="K5737">
        <v>0.1399</v>
      </c>
    </row>
    <row r="5738" spans="1:11" x14ac:dyDescent="0.25">
      <c r="A5738" t="s">
        <v>723</v>
      </c>
      <c r="B5738" t="s">
        <v>456</v>
      </c>
      <c r="C5738" t="s">
        <v>457</v>
      </c>
      <c r="D5738" t="str">
        <f>Clef_répartition[[#This Row],[Code association]]&amp;"_"&amp;Clef_répartition[[#This Row],[Nom association]]</f>
        <v>AIAB_Association intercommunale Asse et Boiron</v>
      </c>
      <c r="E5738">
        <f>COUNTIFS(D$2:D5738,Clef_répartition[[#This Row],[Code_Nom]],J$2:J5738,Clef_répartition[[#This Row],[Année]])</f>
        <v>7</v>
      </c>
      <c r="F5738">
        <f>IF(Clef_répartition[[#This Row],[Code_Nom]]=D5737,F5737-1,(COUNTIFS(Clef_répartition[Code_Nom],Clef_répartition[[#This Row],[Code_Nom]],Clef_répartition[Année],Clef_répartition[[#This Row],[Année]])))</f>
        <v>3</v>
      </c>
      <c r="G5738" t="str">
        <f>Clef_répartition[[#This Row],[Code_Nom]]&amp;"_"&amp;Clef_répartition[[#This Row],[Nombre]]&amp;"_"&amp;Clef_répartition[[#This Row],[Année]]</f>
        <v>AIAB_Association intercommunale Asse et Boiron_7_2019</v>
      </c>
      <c r="H5738">
        <v>5722</v>
      </c>
      <c r="I5738" t="s">
        <v>133</v>
      </c>
      <c r="J5738">
        <v>2019</v>
      </c>
      <c r="K5738">
        <v>4.4600000000000001E-2</v>
      </c>
    </row>
    <row r="5739" spans="1:11" x14ac:dyDescent="0.25">
      <c r="A5739" t="s">
        <v>723</v>
      </c>
      <c r="B5739" t="s">
        <v>456</v>
      </c>
      <c r="C5739" t="s">
        <v>457</v>
      </c>
      <c r="D5739" t="str">
        <f>Clef_répartition[[#This Row],[Code association]]&amp;"_"&amp;Clef_répartition[[#This Row],[Nom association]]</f>
        <v>AIAB_Association intercommunale Asse et Boiron</v>
      </c>
      <c r="E5739">
        <f>COUNTIFS(D$2:D5739,Clef_répartition[[#This Row],[Code_Nom]],J$2:J5739,Clef_répartition[[#This Row],[Année]])</f>
        <v>8</v>
      </c>
      <c r="F5739">
        <f>IF(Clef_répartition[[#This Row],[Code_Nom]]=D5738,F5738-1,(COUNTIFS(Clef_répartition[Code_Nom],Clef_répartition[[#This Row],[Code_Nom]],Clef_répartition[Année],Clef_répartition[[#This Row],[Année]])))</f>
        <v>2</v>
      </c>
      <c r="G5739" t="str">
        <f>Clef_répartition[[#This Row],[Code_Nom]]&amp;"_"&amp;Clef_répartition[[#This Row],[Nombre]]&amp;"_"&amp;Clef_répartition[[#This Row],[Année]]</f>
        <v>AIAB_Association intercommunale Asse et Boiron_8_2019</v>
      </c>
      <c r="H5739">
        <v>5726</v>
      </c>
      <c r="I5739" t="s">
        <v>148</v>
      </c>
      <c r="J5739">
        <v>2019</v>
      </c>
      <c r="K5739">
        <v>0.13250000000000001</v>
      </c>
    </row>
    <row r="5740" spans="1:11" x14ac:dyDescent="0.25">
      <c r="A5740" t="s">
        <v>723</v>
      </c>
      <c r="B5740" t="s">
        <v>456</v>
      </c>
      <c r="C5740" t="s">
        <v>457</v>
      </c>
      <c r="D5740" t="str">
        <f>Clef_répartition[[#This Row],[Code association]]&amp;"_"&amp;Clef_répartition[[#This Row],[Nom association]]</f>
        <v>AIAB_Association intercommunale Asse et Boiron</v>
      </c>
      <c r="E5740">
        <f>COUNTIFS(D$2:D5740,Clef_répartition[[#This Row],[Code_Nom]],J$2:J5740,Clef_répartition[[#This Row],[Année]])</f>
        <v>9</v>
      </c>
      <c r="F5740">
        <f>IF(Clef_répartition[[#This Row],[Code_Nom]]=D5739,F5739-1,(COUNTIFS(Clef_répartition[Code_Nom],Clef_répartition[[#This Row],[Code_Nom]],Clef_répartition[Année],Clef_répartition[[#This Row],[Année]])))</f>
        <v>1</v>
      </c>
      <c r="G5740" t="str">
        <f>Clef_répartition[[#This Row],[Code_Nom]]&amp;"_"&amp;Clef_répartition[[#This Row],[Nombre]]&amp;"_"&amp;Clef_répartition[[#This Row],[Année]]</f>
        <v>AIAB_Association intercommunale Asse et Boiron_9_2019</v>
      </c>
      <c r="H5740">
        <v>5728</v>
      </c>
      <c r="I5740" t="s">
        <v>255</v>
      </c>
      <c r="J5740">
        <v>2019</v>
      </c>
      <c r="K5740">
        <v>6.7500000000000004E-2</v>
      </c>
    </row>
    <row r="5741" spans="1:11" x14ac:dyDescent="0.25">
      <c r="A5741" t="s">
        <v>723</v>
      </c>
      <c r="B5741" t="s">
        <v>509</v>
      </c>
      <c r="C5741" t="s">
        <v>510</v>
      </c>
      <c r="D574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1">
        <f>COUNTIFS(D$2:D5741,Clef_répartition[[#This Row],[Code_Nom]],J$2:J5741,Clef_répartition[[#This Row],[Année]])</f>
        <v>1</v>
      </c>
      <c r="F5741">
        <f>IF(Clef_répartition[[#This Row],[Code_Nom]]=D5740,F5740-1,(COUNTIFS(Clef_répartition[Code_Nom],Clef_répartition[[#This Row],[Code_Nom]],Clef_répartition[Année],Clef_répartition[[#This Row],[Année]])))</f>
        <v>13</v>
      </c>
      <c r="G574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_1_2019</v>
      </c>
      <c r="H5741">
        <v>5514</v>
      </c>
      <c r="I5741" t="s">
        <v>30</v>
      </c>
      <c r="J5741">
        <v>2019</v>
      </c>
      <c r="K5741">
        <v>0.08</v>
      </c>
    </row>
    <row r="5742" spans="1:11" x14ac:dyDescent="0.25">
      <c r="A5742" t="s">
        <v>723</v>
      </c>
      <c r="B5742" t="s">
        <v>509</v>
      </c>
      <c r="C5742" t="s">
        <v>510</v>
      </c>
      <c r="D574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2">
        <f>COUNTIFS(D$2:D5742,Clef_répartition[[#This Row],[Code_Nom]],J$2:J5742,Clef_répartition[[#This Row],[Année]])</f>
        <v>2</v>
      </c>
      <c r="F5742">
        <f>IF(Clef_répartition[[#This Row],[Code_Nom]]=D5741,F5741-1,(COUNTIFS(Clef_répartition[Code_Nom],Clef_répartition[[#This Row],[Code_Nom]],Clef_répartition[Année],Clef_répartition[[#This Row],[Année]])))</f>
        <v>12</v>
      </c>
      <c r="G574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_2_2019</v>
      </c>
      <c r="H5742">
        <v>5749</v>
      </c>
      <c r="I5742" t="s">
        <v>58</v>
      </c>
      <c r="J5742">
        <v>2019</v>
      </c>
      <c r="K5742">
        <v>0.02</v>
      </c>
    </row>
    <row r="5743" spans="1:11" x14ac:dyDescent="0.25">
      <c r="A5743" t="s">
        <v>723</v>
      </c>
      <c r="B5743" t="s">
        <v>509</v>
      </c>
      <c r="C5743" t="s">
        <v>510</v>
      </c>
      <c r="D574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3">
        <f>COUNTIFS(D$2:D5743,Clef_répartition[[#This Row],[Code_Nom]],J$2:J5743,Clef_répartition[[#This Row],[Année]])</f>
        <v>3</v>
      </c>
      <c r="F5743">
        <f>IF(Clef_répartition[[#This Row],[Code_Nom]]=D5742,F5742-1,(COUNTIFS(Clef_répartition[Code_Nom],Clef_répartition[[#This Row],[Code_Nom]],Clef_répartition[Année],Clef_répartition[[#This Row],[Année]])))</f>
        <v>11</v>
      </c>
      <c r="G574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_3_2019</v>
      </c>
      <c r="H5743">
        <v>5518</v>
      </c>
      <c r="I5743" t="s">
        <v>99</v>
      </c>
      <c r="J5743">
        <v>2019</v>
      </c>
      <c r="K5743">
        <v>0.37</v>
      </c>
    </row>
    <row r="5744" spans="1:11" x14ac:dyDescent="0.25">
      <c r="A5744" t="s">
        <v>723</v>
      </c>
      <c r="B5744" t="s">
        <v>509</v>
      </c>
      <c r="C5744" t="s">
        <v>510</v>
      </c>
      <c r="D574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4">
        <f>COUNTIFS(D$2:D5744,Clef_répartition[[#This Row],[Code_Nom]],J$2:J5744,Clef_répartition[[#This Row],[Année]])</f>
        <v>4</v>
      </c>
      <c r="F5744">
        <f>IF(Clef_répartition[[#This Row],[Code_Nom]]=D5743,F5743-1,(COUNTIFS(Clef_répartition[Code_Nom],Clef_répartition[[#This Row],[Code_Nom]],Clef_répartition[Année],Clef_répartition[[#This Row],[Année]])))</f>
        <v>10</v>
      </c>
      <c r="G574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_4_2019</v>
      </c>
      <c r="H5744">
        <v>5522</v>
      </c>
      <c r="I5744" t="s">
        <v>114</v>
      </c>
      <c r="J5744">
        <v>2019</v>
      </c>
      <c r="K5744">
        <v>0.05</v>
      </c>
    </row>
    <row r="5745" spans="1:11" x14ac:dyDescent="0.25">
      <c r="A5745" t="s">
        <v>723</v>
      </c>
      <c r="B5745" t="s">
        <v>509</v>
      </c>
      <c r="C5745" t="s">
        <v>510</v>
      </c>
      <c r="D574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5">
        <f>COUNTIFS(D$2:D5745,Clef_répartition[[#This Row],[Code_Nom]],J$2:J5745,Clef_répartition[[#This Row],[Année]])</f>
        <v>5</v>
      </c>
      <c r="F5745">
        <f>IF(Clef_répartition[[#This Row],[Code_Nom]]=D5744,F5744-1,(COUNTIFS(Clef_répartition[Code_Nom],Clef_répartition[[#This Row],[Code_Nom]],Clef_répartition[Année],Clef_répartition[[#This Row],[Année]])))</f>
        <v>9</v>
      </c>
      <c r="G574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_5_2019</v>
      </c>
      <c r="H5745">
        <v>5541</v>
      </c>
      <c r="I5745" t="s">
        <v>128</v>
      </c>
      <c r="J5745">
        <v>2019</v>
      </c>
      <c r="K5745">
        <v>7.0000000000000007E-2</v>
      </c>
    </row>
    <row r="5746" spans="1:11" x14ac:dyDescent="0.25">
      <c r="A5746" t="s">
        <v>723</v>
      </c>
      <c r="B5746" t="s">
        <v>509</v>
      </c>
      <c r="C5746" t="s">
        <v>510</v>
      </c>
      <c r="D574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6">
        <f>COUNTIFS(D$2:D5746,Clef_répartition[[#This Row],[Code_Nom]],J$2:J5746,Clef_répartition[[#This Row],[Année]])</f>
        <v>6</v>
      </c>
      <c r="F5746">
        <f>IF(Clef_répartition[[#This Row],[Code_Nom]]=D5745,F5745-1,(COUNTIFS(Clef_répartition[Code_Nom],Clef_répartition[[#This Row],[Code_Nom]],Clef_répartition[Année],Clef_répartition[[#This Row],[Année]])))</f>
        <v>8</v>
      </c>
      <c r="G574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_6_2019</v>
      </c>
      <c r="H5746">
        <v>5540</v>
      </c>
      <c r="I5746" t="s">
        <v>186</v>
      </c>
      <c r="J5746">
        <v>2019</v>
      </c>
      <c r="K5746">
        <v>0.09</v>
      </c>
    </row>
    <row r="5747" spans="1:11" x14ac:dyDescent="0.25">
      <c r="A5747" t="s">
        <v>723</v>
      </c>
      <c r="B5747" t="s">
        <v>509</v>
      </c>
      <c r="C5747" t="s">
        <v>510</v>
      </c>
      <c r="D574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7">
        <f>COUNTIFS(D$2:D5747,Clef_répartition[[#This Row],[Code_Nom]],J$2:J5747,Clef_répartition[[#This Row],[Année]])</f>
        <v>7</v>
      </c>
      <c r="F5747">
        <f>IF(Clef_répartition[[#This Row],[Code_Nom]]=D5746,F5746-1,(COUNTIFS(Clef_répartition[Code_Nom],Clef_répartition[[#This Row],[Code_Nom]],Clef_répartition[Année],Clef_répartition[[#This Row],[Année]])))</f>
        <v>7</v>
      </c>
      <c r="G574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_7_2019</v>
      </c>
      <c r="H5747">
        <v>5923</v>
      </c>
      <c r="I5747" t="s">
        <v>200</v>
      </c>
      <c r="J5747">
        <v>2019</v>
      </c>
      <c r="K5747">
        <v>0.01</v>
      </c>
    </row>
    <row r="5748" spans="1:11" x14ac:dyDescent="0.25">
      <c r="A5748" t="s">
        <v>723</v>
      </c>
      <c r="B5748" t="s">
        <v>509</v>
      </c>
      <c r="C5748" t="s">
        <v>510</v>
      </c>
      <c r="D574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8">
        <f>COUNTIFS(D$2:D5748,Clef_répartition[[#This Row],[Code_Nom]],J$2:J5748,Clef_répartition[[#This Row],[Année]])</f>
        <v>8</v>
      </c>
      <c r="F5748">
        <f>IF(Clef_répartition[[#This Row],[Code_Nom]]=D5747,F5747-1,(COUNTIFS(Clef_répartition[Code_Nom],Clef_répartition[[#This Row],[Code_Nom]],Clef_répartition[Année],Clef_répartition[[#This Row],[Année]])))</f>
        <v>6</v>
      </c>
      <c r="G574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_8_2019</v>
      </c>
      <c r="H5748">
        <v>5529</v>
      </c>
      <c r="I5748" t="s">
        <v>208</v>
      </c>
      <c r="J5748">
        <v>2019</v>
      </c>
      <c r="K5748">
        <v>0.04</v>
      </c>
    </row>
    <row r="5749" spans="1:11" x14ac:dyDescent="0.25">
      <c r="A5749" t="s">
        <v>723</v>
      </c>
      <c r="B5749" t="s">
        <v>509</v>
      </c>
      <c r="C5749" t="s">
        <v>510</v>
      </c>
      <c r="D574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49">
        <f>COUNTIFS(D$2:D5749,Clef_répartition[[#This Row],[Code_Nom]],J$2:J5749,Clef_répartition[[#This Row],[Année]])</f>
        <v>9</v>
      </c>
      <c r="F5749">
        <f>IF(Clef_répartition[[#This Row],[Code_Nom]]=D5748,F5748-1,(COUNTIFS(Clef_répartition[Code_Nom],Clef_répartition[[#This Row],[Code_Nom]],Clef_répartition[Année],Clef_répartition[[#This Row],[Année]])))</f>
        <v>5</v>
      </c>
      <c r="G574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_9_2019</v>
      </c>
      <c r="H5749">
        <v>5530</v>
      </c>
      <c r="I5749" t="s">
        <v>209</v>
      </c>
      <c r="J5749">
        <v>2019</v>
      </c>
      <c r="K5749">
        <v>0.04</v>
      </c>
    </row>
    <row r="5750" spans="1:11" x14ac:dyDescent="0.25">
      <c r="A5750" t="s">
        <v>723</v>
      </c>
      <c r="B5750" t="s">
        <v>509</v>
      </c>
      <c r="C5750" t="s">
        <v>510</v>
      </c>
      <c r="D575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50">
        <f>COUNTIFS(D$2:D5750,Clef_répartition[[#This Row],[Code_Nom]],J$2:J5750,Clef_répartition[[#This Row],[Année]])</f>
        <v>10</v>
      </c>
      <c r="F5750">
        <f>IF(Clef_répartition[[#This Row],[Code_Nom]]=D5749,F5749-1,(COUNTIFS(Clef_répartition[Code_Nom],Clef_répartition[[#This Row],[Code_Nom]],Clef_répartition[Année],Clef_répartition[[#This Row],[Année]])))</f>
        <v>4</v>
      </c>
      <c r="G575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_10_2019</v>
      </c>
      <c r="H5750">
        <v>5531</v>
      </c>
      <c r="I5750" t="s">
        <v>214</v>
      </c>
      <c r="J5750">
        <v>2019</v>
      </c>
      <c r="K5750">
        <v>0.03</v>
      </c>
    </row>
    <row r="5751" spans="1:11" x14ac:dyDescent="0.25">
      <c r="A5751" t="s">
        <v>723</v>
      </c>
      <c r="B5751" t="s">
        <v>509</v>
      </c>
      <c r="C5751" t="s">
        <v>510</v>
      </c>
      <c r="D575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51">
        <f>COUNTIFS(D$2:D5751,Clef_répartition[[#This Row],[Code_Nom]],J$2:J5751,Clef_répartition[[#This Row],[Année]])</f>
        <v>11</v>
      </c>
      <c r="F5751">
        <f>IF(Clef_répartition[[#This Row],[Code_Nom]]=D5750,F5750-1,(COUNTIFS(Clef_répartition[Code_Nom],Clef_répartition[[#This Row],[Code_Nom]],Clef_répartition[Année],Clef_répartition[[#This Row],[Année]])))</f>
        <v>3</v>
      </c>
      <c r="G575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_11_2019</v>
      </c>
      <c r="H5751">
        <v>5535</v>
      </c>
      <c r="I5751" t="s">
        <v>242</v>
      </c>
      <c r="J5751">
        <v>2019</v>
      </c>
      <c r="K5751">
        <v>0.05</v>
      </c>
    </row>
    <row r="5752" spans="1:11" x14ac:dyDescent="0.25">
      <c r="A5752" t="s">
        <v>723</v>
      </c>
      <c r="B5752" t="s">
        <v>509</v>
      </c>
      <c r="C5752" t="s">
        <v>510</v>
      </c>
      <c r="D575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52">
        <f>COUNTIFS(D$2:D5752,Clef_répartition[[#This Row],[Code_Nom]],J$2:J5752,Clef_répartition[[#This Row],[Année]])</f>
        <v>12</v>
      </c>
      <c r="F5752">
        <f>IF(Clef_répartition[[#This Row],[Code_Nom]]=D5751,F5751-1,(COUNTIFS(Clef_répartition[Code_Nom],Clef_répartition[[#This Row],[Code_Nom]],Clef_répartition[Année],Clef_répartition[[#This Row],[Année]])))</f>
        <v>2</v>
      </c>
      <c r="G575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_12_2019</v>
      </c>
      <c r="H5752">
        <v>5537</v>
      </c>
      <c r="I5752" t="s">
        <v>282</v>
      </c>
      <c r="J5752">
        <v>2019</v>
      </c>
      <c r="K5752">
        <v>0.08</v>
      </c>
    </row>
    <row r="5753" spans="1:11" x14ac:dyDescent="0.25">
      <c r="A5753" t="s">
        <v>723</v>
      </c>
      <c r="B5753" t="s">
        <v>509</v>
      </c>
      <c r="C5753" t="s">
        <v>510</v>
      </c>
      <c r="D575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5753">
        <f>COUNTIFS(D$2:D5753,Clef_répartition[[#This Row],[Code_Nom]],J$2:J5753,Clef_répartition[[#This Row],[Année]])</f>
        <v>13</v>
      </c>
      <c r="F5753">
        <f>IF(Clef_répartition[[#This Row],[Code_Nom]]=D5752,F5752-1,(COUNTIFS(Clef_répartition[Code_Nom],Clef_répartition[[#This Row],[Code_Nom]],Clef_répartition[Année],Clef_répartition[[#This Row],[Année]])))</f>
        <v>1</v>
      </c>
      <c r="G575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_13_2019</v>
      </c>
      <c r="H5753">
        <v>5539</v>
      </c>
      <c r="I5753" t="s">
        <v>288</v>
      </c>
      <c r="J5753">
        <v>2019</v>
      </c>
      <c r="K5753">
        <v>7.0000000000000007E-2</v>
      </c>
    </row>
    <row r="5754" spans="1:11" x14ac:dyDescent="0.25">
      <c r="A5754" t="s">
        <v>723</v>
      </c>
      <c r="B5754" t="s">
        <v>685</v>
      </c>
      <c r="C5754" t="s">
        <v>686</v>
      </c>
      <c r="D5754" t="str">
        <f>Clef_répartition[[#This Row],[Code association]]&amp;"_"&amp;Clef_répartition[[#This Row],[Nom association]]</f>
        <v>AIAELM_Association intercommunale d'amenée d'eau "La Menthue"</v>
      </c>
      <c r="E5754">
        <f>COUNTIFS(D$2:D5754,Clef_répartition[[#This Row],[Code_Nom]],J$2:J5754,Clef_répartition[[#This Row],[Année]])</f>
        <v>1</v>
      </c>
      <c r="F5754">
        <f>IF(Clef_répartition[[#This Row],[Code_Nom]]=D5753,F5753-1,(COUNTIFS(Clef_répartition[Code_Nom],Clef_répartition[[#This Row],[Code_Nom]],Clef_répartition[Année],Clef_répartition[[#This Row],[Année]])))</f>
        <v>9</v>
      </c>
      <c r="G5754" t="str">
        <f>Clef_répartition[[#This Row],[Code_Nom]]&amp;"_"&amp;Clef_répartition[[#This Row],[Nombre]]&amp;"_"&amp;Clef_répartition[[#This Row],[Année]]</f>
        <v>AIAELM_Association intercommunale d'amenée d'eau "La Menthue"_1_2019</v>
      </c>
      <c r="H5754">
        <v>5902</v>
      </c>
      <c r="I5754" t="s">
        <v>18</v>
      </c>
      <c r="J5754">
        <v>2019</v>
      </c>
      <c r="K5754">
        <v>9.1369440774988986E-2</v>
      </c>
    </row>
    <row r="5755" spans="1:11" x14ac:dyDescent="0.25">
      <c r="A5755" t="s">
        <v>723</v>
      </c>
      <c r="B5755" t="s">
        <v>685</v>
      </c>
      <c r="C5755" t="s">
        <v>686</v>
      </c>
      <c r="D5755" t="str">
        <f>Clef_répartition[[#This Row],[Code association]]&amp;"_"&amp;Clef_répartition[[#This Row],[Nom association]]</f>
        <v>AIAELM_Association intercommunale d'amenée d'eau "La Menthue"</v>
      </c>
      <c r="E5755">
        <f>COUNTIFS(D$2:D5755,Clef_répartition[[#This Row],[Code_Nom]],J$2:J5755,Clef_répartition[[#This Row],[Année]])</f>
        <v>2</v>
      </c>
      <c r="F5755">
        <f>IF(Clef_répartition[[#This Row],[Code_Nom]]=D5754,F5754-1,(COUNTIFS(Clef_répartition[Code_Nom],Clef_répartition[[#This Row],[Code_Nom]],Clef_répartition[Année],Clef_répartition[[#This Row],[Année]])))</f>
        <v>8</v>
      </c>
      <c r="G5755" t="str">
        <f>Clef_répartition[[#This Row],[Code_Nom]]&amp;"_"&amp;Clef_répartition[[#This Row],[Nombre]]&amp;"_"&amp;Clef_répartition[[#This Row],[Année]]</f>
        <v>AIAELM_Association intercommunale d'amenée d'eau "La Menthue"_2_2019</v>
      </c>
      <c r="H5755">
        <v>5910</v>
      </c>
      <c r="I5755" t="s">
        <v>83</v>
      </c>
      <c r="J5755">
        <v>2019</v>
      </c>
      <c r="K5755">
        <v>8.8727432848965213E-2</v>
      </c>
    </row>
    <row r="5756" spans="1:11" x14ac:dyDescent="0.25">
      <c r="A5756" t="s">
        <v>723</v>
      </c>
      <c r="B5756" t="s">
        <v>685</v>
      </c>
      <c r="C5756" t="s">
        <v>686</v>
      </c>
      <c r="D5756" t="str">
        <f>Clef_répartition[[#This Row],[Code association]]&amp;"_"&amp;Clef_répartition[[#This Row],[Nom association]]</f>
        <v>AIAELM_Association intercommunale d'amenée d'eau "La Menthue"</v>
      </c>
      <c r="E5756">
        <f>COUNTIFS(D$2:D5756,Clef_répartition[[#This Row],[Code_Nom]],J$2:J5756,Clef_répartition[[#This Row],[Année]])</f>
        <v>3</v>
      </c>
      <c r="F5756">
        <f>IF(Clef_répartition[[#This Row],[Code_Nom]]=D5755,F5755-1,(COUNTIFS(Clef_répartition[Code_Nom],Clef_répartition[[#This Row],[Code_Nom]],Clef_répartition[Année],Clef_répartition[[#This Row],[Année]])))</f>
        <v>7</v>
      </c>
      <c r="G5756" t="str">
        <f>Clef_répartition[[#This Row],[Code_Nom]]&amp;"_"&amp;Clef_répartition[[#This Row],[Nombre]]&amp;"_"&amp;Clef_répartition[[#This Row],[Année]]</f>
        <v>AIAELM_Association intercommunale d'amenée d'eau "La Menthue"_3_2019</v>
      </c>
      <c r="H5756">
        <v>5912</v>
      </c>
      <c r="I5756" t="s">
        <v>91</v>
      </c>
      <c r="J5756">
        <v>2019</v>
      </c>
      <c r="K5756">
        <v>3.6107441655658302E-2</v>
      </c>
    </row>
    <row r="5757" spans="1:11" x14ac:dyDescent="0.25">
      <c r="A5757" t="s">
        <v>723</v>
      </c>
      <c r="B5757" t="s">
        <v>685</v>
      </c>
      <c r="C5757" t="s">
        <v>686</v>
      </c>
      <c r="D5757" t="str">
        <f>Clef_répartition[[#This Row],[Code association]]&amp;"_"&amp;Clef_répartition[[#This Row],[Nom association]]</f>
        <v>AIAELM_Association intercommunale d'amenée d'eau "La Menthue"</v>
      </c>
      <c r="E5757">
        <f>COUNTIFS(D$2:D5757,Clef_répartition[[#This Row],[Code_Nom]],J$2:J5757,Clef_répartition[[#This Row],[Année]])</f>
        <v>4</v>
      </c>
      <c r="F5757">
        <f>IF(Clef_répartition[[#This Row],[Code_Nom]]=D5756,F5756-1,(COUNTIFS(Clef_répartition[Code_Nom],Clef_répartition[[#This Row],[Code_Nom]],Clef_répartition[Année],Clef_répartition[[#This Row],[Année]])))</f>
        <v>6</v>
      </c>
      <c r="G5757" t="str">
        <f>Clef_répartition[[#This Row],[Code_Nom]]&amp;"_"&amp;Clef_répartition[[#This Row],[Nombre]]&amp;"_"&amp;Clef_répartition[[#This Row],[Année]]</f>
        <v>AIAELM_Association intercommunale d'amenée d'eau "La Menthue"_4_2019</v>
      </c>
      <c r="H5757">
        <v>5913</v>
      </c>
      <c r="I5757" t="s">
        <v>96</v>
      </c>
      <c r="J5757">
        <v>2019</v>
      </c>
      <c r="K5757">
        <v>0.19616908850726553</v>
      </c>
    </row>
    <row r="5758" spans="1:11" x14ac:dyDescent="0.25">
      <c r="A5758" t="s">
        <v>723</v>
      </c>
      <c r="B5758" t="s">
        <v>685</v>
      </c>
      <c r="C5758" t="s">
        <v>686</v>
      </c>
      <c r="D5758" t="str">
        <f>Clef_répartition[[#This Row],[Code association]]&amp;"_"&amp;Clef_répartition[[#This Row],[Nom association]]</f>
        <v>AIAELM_Association intercommunale d'amenée d'eau "La Menthue"</v>
      </c>
      <c r="E5758">
        <f>COUNTIFS(D$2:D5758,Clef_répartition[[#This Row],[Code_Nom]],J$2:J5758,Clef_répartition[[#This Row],[Année]])</f>
        <v>5</v>
      </c>
      <c r="F5758">
        <f>IF(Clef_répartition[[#This Row],[Code_Nom]]=D5757,F5757-1,(COUNTIFS(Clef_répartition[Code_Nom],Clef_répartition[[#This Row],[Code_Nom]],Clef_répartition[Année],Clef_répartition[[#This Row],[Année]])))</f>
        <v>5</v>
      </c>
      <c r="G5758" t="str">
        <f>Clef_répartition[[#This Row],[Code_Nom]]&amp;"_"&amp;Clef_répartition[[#This Row],[Nombre]]&amp;"_"&amp;Clef_répartition[[#This Row],[Année]]</f>
        <v>AIAELM_Association intercommunale d'amenée d'eau "La Menthue"_5_2019</v>
      </c>
      <c r="H5758">
        <v>5520</v>
      </c>
      <c r="I5758" t="s">
        <v>107</v>
      </c>
      <c r="J5758">
        <v>2019</v>
      </c>
      <c r="K5758">
        <v>0.23315719947159841</v>
      </c>
    </row>
    <row r="5759" spans="1:11" x14ac:dyDescent="0.25">
      <c r="A5759" t="s">
        <v>723</v>
      </c>
      <c r="B5759" t="s">
        <v>685</v>
      </c>
      <c r="C5759" t="s">
        <v>686</v>
      </c>
      <c r="D5759" t="str">
        <f>Clef_répartition[[#This Row],[Code association]]&amp;"_"&amp;Clef_répartition[[#This Row],[Nom association]]</f>
        <v>AIAELM_Association intercommunale d'amenée d'eau "La Menthue"</v>
      </c>
      <c r="E5759">
        <f>COUNTIFS(D$2:D5759,Clef_répartition[[#This Row],[Code_Nom]],J$2:J5759,Clef_répartition[[#This Row],[Année]])</f>
        <v>6</v>
      </c>
      <c r="F5759">
        <f>IF(Clef_répartition[[#This Row],[Code_Nom]]=D5758,F5758-1,(COUNTIFS(Clef_répartition[Code_Nom],Clef_répartition[[#This Row],[Code_Nom]],Clef_répartition[Année],Clef_répartition[[#This Row],[Année]])))</f>
        <v>4</v>
      </c>
      <c r="G5759" t="str">
        <f>Clef_répartition[[#This Row],[Code_Nom]]&amp;"_"&amp;Clef_répartition[[#This Row],[Nombre]]&amp;"_"&amp;Clef_répartition[[#This Row],[Année]]</f>
        <v>AIAELM_Association intercommunale d'amenée d'eau "La Menthue"_6_2019</v>
      </c>
      <c r="H5759">
        <v>5693</v>
      </c>
      <c r="I5759" t="s">
        <v>184</v>
      </c>
      <c r="J5759">
        <v>2019</v>
      </c>
      <c r="K5759">
        <v>5.6583003082342577E-2</v>
      </c>
    </row>
    <row r="5760" spans="1:11" x14ac:dyDescent="0.25">
      <c r="A5760" t="s">
        <v>723</v>
      </c>
      <c r="B5760" t="s">
        <v>685</v>
      </c>
      <c r="C5760" t="s">
        <v>686</v>
      </c>
      <c r="D5760" t="str">
        <f>Clef_répartition[[#This Row],[Code association]]&amp;"_"&amp;Clef_répartition[[#This Row],[Nom association]]</f>
        <v>AIAELM_Association intercommunale d'amenée d'eau "La Menthue"</v>
      </c>
      <c r="E5760">
        <f>COUNTIFS(D$2:D5760,Clef_répartition[[#This Row],[Code_Nom]],J$2:J5760,Clef_répartition[[#This Row],[Année]])</f>
        <v>7</v>
      </c>
      <c r="F5760">
        <f>IF(Clef_répartition[[#This Row],[Code_Nom]]=D5759,F5759-1,(COUNTIFS(Clef_répartition[Code_Nom],Clef_répartition[[#This Row],[Code_Nom]],Clef_répartition[Année],Clef_répartition[[#This Row],[Année]])))</f>
        <v>3</v>
      </c>
      <c r="G5760" t="str">
        <f>Clef_répartition[[#This Row],[Code_Nom]]&amp;"_"&amp;Clef_répartition[[#This Row],[Nombre]]&amp;"_"&amp;Clef_répartition[[#This Row],[Année]]</f>
        <v>AIAELM_Association intercommunale d'amenée d'eau "La Menthue"_7_2019</v>
      </c>
      <c r="H5760">
        <v>5925</v>
      </c>
      <c r="I5760" t="s">
        <v>207</v>
      </c>
      <c r="J5760">
        <v>2019</v>
      </c>
      <c r="K5760">
        <v>4.447380008806693E-2</v>
      </c>
    </row>
    <row r="5761" spans="1:11" x14ac:dyDescent="0.25">
      <c r="A5761" t="s">
        <v>723</v>
      </c>
      <c r="B5761" t="s">
        <v>685</v>
      </c>
      <c r="C5761" t="s">
        <v>686</v>
      </c>
      <c r="D5761" t="str">
        <f>Clef_répartition[[#This Row],[Code association]]&amp;"_"&amp;Clef_répartition[[#This Row],[Nom association]]</f>
        <v>AIAELM_Association intercommunale d'amenée d'eau "La Menthue"</v>
      </c>
      <c r="E5761">
        <f>COUNTIFS(D$2:D5761,Clef_répartition[[#This Row],[Code_Nom]],J$2:J5761,Clef_répartition[[#This Row],[Année]])</f>
        <v>8</v>
      </c>
      <c r="F5761">
        <f>IF(Clef_répartition[[#This Row],[Code_Nom]]=D5760,F5760-1,(COUNTIFS(Clef_répartition[Code_Nom],Clef_répartition[[#This Row],[Code_Nom]],Clef_répartition[Année],Clef_répartition[[#This Row],[Année]])))</f>
        <v>2</v>
      </c>
      <c r="G5761" t="str">
        <f>Clef_répartition[[#This Row],[Code_Nom]]&amp;"_"&amp;Clef_répartition[[#This Row],[Nombre]]&amp;"_"&amp;Clef_répartition[[#This Row],[Année]]</f>
        <v>AIAELM_Association intercommunale d'amenée d'eau "La Menthue"_8_2019</v>
      </c>
      <c r="H5761">
        <v>5929</v>
      </c>
      <c r="I5761" t="s">
        <v>257</v>
      </c>
      <c r="J5761">
        <v>2019</v>
      </c>
      <c r="K5761">
        <v>0.14442976662263321</v>
      </c>
    </row>
    <row r="5762" spans="1:11" x14ac:dyDescent="0.25">
      <c r="A5762" t="s">
        <v>723</v>
      </c>
      <c r="B5762" t="s">
        <v>685</v>
      </c>
      <c r="C5762" t="s">
        <v>686</v>
      </c>
      <c r="D5762" t="str">
        <f>Clef_répartition[[#This Row],[Code association]]&amp;"_"&amp;Clef_répartition[[#This Row],[Nom association]]</f>
        <v>AIAELM_Association intercommunale d'amenée d'eau "La Menthue"</v>
      </c>
      <c r="E5762">
        <f>COUNTIFS(D$2:D5762,Clef_répartition[[#This Row],[Code_Nom]],J$2:J5762,Clef_répartition[[#This Row],[Année]])</f>
        <v>9</v>
      </c>
      <c r="F5762">
        <f>IF(Clef_répartition[[#This Row],[Code_Nom]]=D5761,F5761-1,(COUNTIFS(Clef_répartition[Code_Nom],Clef_répartition[[#This Row],[Code_Nom]],Clef_répartition[Année],Clef_répartition[[#This Row],[Année]])))</f>
        <v>1</v>
      </c>
      <c r="G5762" t="str">
        <f>Clef_répartition[[#This Row],[Code_Nom]]&amp;"_"&amp;Clef_répartition[[#This Row],[Nombre]]&amp;"_"&amp;Clef_répartition[[#This Row],[Année]]</f>
        <v>AIAELM_Association intercommunale d'amenée d'eau "La Menthue"_9_2019</v>
      </c>
      <c r="H5762">
        <v>5932</v>
      </c>
      <c r="I5762" t="s">
        <v>269</v>
      </c>
      <c r="J5762">
        <v>2019</v>
      </c>
      <c r="K5762">
        <v>5.0198150594451783E-2</v>
      </c>
    </row>
    <row r="5763" spans="1:11" x14ac:dyDescent="0.25">
      <c r="A5763" t="s">
        <v>723</v>
      </c>
      <c r="B5763" t="s">
        <v>654</v>
      </c>
      <c r="C5763" t="s">
        <v>655</v>
      </c>
      <c r="D5763" t="str">
        <f>Clef_répartition[[#This Row],[Code association]]&amp;"_"&amp;Clef_répartition[[#This Row],[Nom association]]</f>
        <v>AIDEV_Association intercommunale de distribution d'eau de Vusery</v>
      </c>
      <c r="E5763">
        <f>COUNTIFS(D$2:D5763,Clef_répartition[[#This Row],[Code_Nom]],J$2:J5763,Clef_répartition[[#This Row],[Année]])</f>
        <v>1</v>
      </c>
      <c r="F5763">
        <f>IF(Clef_répartition[[#This Row],[Code_Nom]]=D5762,F5762-1,(COUNTIFS(Clef_répartition[Code_Nom],Clef_répartition[[#This Row],[Code_Nom]],Clef_répartition[Année],Clef_répartition[[#This Row],[Année]])))</f>
        <v>6</v>
      </c>
      <c r="G5763" t="str">
        <f>Clef_répartition[[#This Row],[Code_Nom]]&amp;"_"&amp;Clef_répartition[[#This Row],[Nombre]]&amp;"_"&amp;Clef_répartition[[#This Row],[Année]]</f>
        <v>AIDEV_Association intercommunale de distribution d'eau de Vusery_1_2019</v>
      </c>
      <c r="H5763">
        <v>5661</v>
      </c>
      <c r="I5763" t="s">
        <v>32</v>
      </c>
      <c r="J5763">
        <v>2019</v>
      </c>
      <c r="K5763">
        <v>0</v>
      </c>
    </row>
    <row r="5764" spans="1:11" x14ac:dyDescent="0.25">
      <c r="A5764" t="s">
        <v>723</v>
      </c>
      <c r="B5764" t="s">
        <v>654</v>
      </c>
      <c r="C5764" t="s">
        <v>655</v>
      </c>
      <c r="D5764" t="str">
        <f>Clef_répartition[[#This Row],[Code association]]&amp;"_"&amp;Clef_répartition[[#This Row],[Nom association]]</f>
        <v>AIDEV_Association intercommunale de distribution d'eau de Vusery</v>
      </c>
      <c r="E5764">
        <f>COUNTIFS(D$2:D5764,Clef_répartition[[#This Row],[Code_Nom]],J$2:J5764,Clef_répartition[[#This Row],[Année]])</f>
        <v>2</v>
      </c>
      <c r="F5764">
        <f>IF(Clef_répartition[[#This Row],[Code_Nom]]=D5763,F5763-1,(COUNTIFS(Clef_répartition[Code_Nom],Clef_répartition[[#This Row],[Code_Nom]],Clef_répartition[Année],Clef_répartition[[#This Row],[Année]])))</f>
        <v>5</v>
      </c>
      <c r="G5764" t="str">
        <f>Clef_répartition[[#This Row],[Code_Nom]]&amp;"_"&amp;Clef_répartition[[#This Row],[Nombre]]&amp;"_"&amp;Clef_répartition[[#This Row],[Année]]</f>
        <v>AIDEV_Association intercommunale de distribution d'eau de Vusery_2_2019</v>
      </c>
      <c r="H5764">
        <v>5663</v>
      </c>
      <c r="I5764" t="s">
        <v>45</v>
      </c>
      <c r="J5764">
        <v>2019</v>
      </c>
      <c r="K5764">
        <v>0</v>
      </c>
    </row>
    <row r="5765" spans="1:11" x14ac:dyDescent="0.25">
      <c r="A5765" t="s">
        <v>723</v>
      </c>
      <c r="B5765" t="s">
        <v>654</v>
      </c>
      <c r="C5765" t="s">
        <v>655</v>
      </c>
      <c r="D5765" t="str">
        <f>Clef_répartition[[#This Row],[Code association]]&amp;"_"&amp;Clef_répartition[[#This Row],[Nom association]]</f>
        <v>AIDEV_Association intercommunale de distribution d'eau de Vusery</v>
      </c>
      <c r="E5765">
        <f>COUNTIFS(D$2:D5765,Clef_répartition[[#This Row],[Code_Nom]],J$2:J5765,Clef_répartition[[#This Row],[Année]])</f>
        <v>3</v>
      </c>
      <c r="F5765">
        <f>IF(Clef_répartition[[#This Row],[Code_Nom]]=D5764,F5764-1,(COUNTIFS(Clef_répartition[Code_Nom],Clef_répartition[[#This Row],[Code_Nom]],Clef_répartition[Année],Clef_répartition[[#This Row],[Année]])))</f>
        <v>4</v>
      </c>
      <c r="G5765" t="str">
        <f>Clef_répartition[[#This Row],[Code_Nom]]&amp;"_"&amp;Clef_répartition[[#This Row],[Nombre]]&amp;"_"&amp;Clef_répartition[[#This Row],[Année]]</f>
        <v>AIDEV_Association intercommunale de distribution d'eau de Vusery_3_2019</v>
      </c>
      <c r="H5765">
        <v>5675</v>
      </c>
      <c r="I5765" t="s">
        <v>164</v>
      </c>
      <c r="J5765">
        <v>2019</v>
      </c>
      <c r="K5765">
        <v>0</v>
      </c>
    </row>
    <row r="5766" spans="1:11" x14ac:dyDescent="0.25">
      <c r="A5766" t="s">
        <v>723</v>
      </c>
      <c r="B5766" t="s">
        <v>654</v>
      </c>
      <c r="C5766" t="s">
        <v>655</v>
      </c>
      <c r="D5766" t="str">
        <f>Clef_répartition[[#This Row],[Code association]]&amp;"_"&amp;Clef_répartition[[#This Row],[Nom association]]</f>
        <v>AIDEV_Association intercommunale de distribution d'eau de Vusery</v>
      </c>
      <c r="E5766">
        <f>COUNTIFS(D$2:D5766,Clef_répartition[[#This Row],[Code_Nom]],J$2:J5766,Clef_répartition[[#This Row],[Année]])</f>
        <v>4</v>
      </c>
      <c r="F5766">
        <f>IF(Clef_répartition[[#This Row],[Code_Nom]]=D5765,F5765-1,(COUNTIFS(Clef_répartition[Code_Nom],Clef_répartition[[#This Row],[Code_Nom]],Clef_répartition[Année],Clef_répartition[[#This Row],[Année]])))</f>
        <v>3</v>
      </c>
      <c r="G5766" t="str">
        <f>Clef_répartition[[#This Row],[Code_Nom]]&amp;"_"&amp;Clef_répartition[[#This Row],[Nombre]]&amp;"_"&amp;Clef_répartition[[#This Row],[Année]]</f>
        <v>AIDEV_Association intercommunale de distribution d'eau de Vusery_4_2019</v>
      </c>
      <c r="H5766">
        <v>5693</v>
      </c>
      <c r="I5766" t="s">
        <v>184</v>
      </c>
      <c r="J5766">
        <v>2019</v>
      </c>
      <c r="K5766">
        <v>0</v>
      </c>
    </row>
    <row r="5767" spans="1:11" x14ac:dyDescent="0.25">
      <c r="A5767" t="s">
        <v>723</v>
      </c>
      <c r="B5767" t="s">
        <v>654</v>
      </c>
      <c r="C5767" t="s">
        <v>655</v>
      </c>
      <c r="D5767" t="str">
        <f>Clef_répartition[[#This Row],[Code association]]&amp;"_"&amp;Clef_répartition[[#This Row],[Nom association]]</f>
        <v>AIDEV_Association intercommunale de distribution d'eau de Vusery</v>
      </c>
      <c r="E5767">
        <f>COUNTIFS(D$2:D5767,Clef_répartition[[#This Row],[Code_Nom]],J$2:J5767,Clef_répartition[[#This Row],[Année]])</f>
        <v>5</v>
      </c>
      <c r="F5767">
        <f>IF(Clef_répartition[[#This Row],[Code_Nom]]=D5766,F5766-1,(COUNTIFS(Clef_répartition[Code_Nom],Clef_répartition[[#This Row],[Code_Nom]],Clef_répartition[Année],Clef_répartition[[#This Row],[Année]])))</f>
        <v>2</v>
      </c>
      <c r="G5767" t="str">
        <f>Clef_répartition[[#This Row],[Code_Nom]]&amp;"_"&amp;Clef_répartition[[#This Row],[Nombre]]&amp;"_"&amp;Clef_répartition[[#This Row],[Année]]</f>
        <v>AIDEV_Association intercommunale de distribution d'eau de Vusery_5_2019</v>
      </c>
      <c r="H5767">
        <v>5678</v>
      </c>
      <c r="I5767" t="s">
        <v>192</v>
      </c>
      <c r="J5767">
        <v>2019</v>
      </c>
      <c r="K5767">
        <v>0</v>
      </c>
    </row>
    <row r="5768" spans="1:11" x14ac:dyDescent="0.25">
      <c r="A5768" t="s">
        <v>723</v>
      </c>
      <c r="B5768" t="s">
        <v>654</v>
      </c>
      <c r="C5768" t="s">
        <v>655</v>
      </c>
      <c r="D5768" t="str">
        <f>Clef_répartition[[#This Row],[Code association]]&amp;"_"&amp;Clef_répartition[[#This Row],[Nom association]]</f>
        <v>AIDEV_Association intercommunale de distribution d'eau de Vusery</v>
      </c>
      <c r="E5768">
        <f>COUNTIFS(D$2:D5768,Clef_répartition[[#This Row],[Code_Nom]],J$2:J5768,Clef_répartition[[#This Row],[Année]])</f>
        <v>6</v>
      </c>
      <c r="F5768">
        <f>IF(Clef_répartition[[#This Row],[Code_Nom]]=D5767,F5767-1,(COUNTIFS(Clef_répartition[Code_Nom],Clef_répartition[[#This Row],[Code_Nom]],Clef_répartition[Année],Clef_répartition[[#This Row],[Année]])))</f>
        <v>1</v>
      </c>
      <c r="G5768" t="str">
        <f>Clef_répartition[[#This Row],[Code_Nom]]&amp;"_"&amp;Clef_répartition[[#This Row],[Nombre]]&amp;"_"&amp;Clef_répartition[[#This Row],[Année]]</f>
        <v>AIDEV_Association intercommunale de distribution d'eau de Vusery_6_2019</v>
      </c>
      <c r="H5768">
        <v>5690</v>
      </c>
      <c r="I5768" t="s">
        <v>281</v>
      </c>
      <c r="J5768">
        <v>2019</v>
      </c>
      <c r="K5768">
        <v>0</v>
      </c>
    </row>
    <row r="5769" spans="1:11" x14ac:dyDescent="0.25">
      <c r="A5769" t="s">
        <v>723</v>
      </c>
      <c r="B5769" t="s">
        <v>660</v>
      </c>
      <c r="C5769" t="s">
        <v>661</v>
      </c>
      <c r="D5769" t="str">
        <f>Clef_répartition[[#This Row],[Code association]]&amp;"_"&amp;Clef_répartition[[#This Row],[Nom association]]</f>
        <v>AIEB_Association intercommunale des eaux du Boiron</v>
      </c>
      <c r="E5769">
        <f>COUNTIFS(D$2:D5769,Clef_répartition[[#This Row],[Code_Nom]],J$2:J5769,Clef_répartition[[#This Row],[Année]])</f>
        <v>1</v>
      </c>
      <c r="F5769">
        <f>IF(Clef_répartition[[#This Row],[Code_Nom]]=D5768,F5768-1,(COUNTIFS(Clef_répartition[Code_Nom],Clef_répartition[[#This Row],[Code_Nom]],Clef_répartition[Année],Clef_répartition[[#This Row],[Année]])))</f>
        <v>5</v>
      </c>
      <c r="G5769" t="str">
        <f>Clef_répartition[[#This Row],[Code_Nom]]&amp;"_"&amp;Clef_répartition[[#This Row],[Nombre]]&amp;"_"&amp;Clef_répartition[[#This Row],[Année]]</f>
        <v>AIEB_Association intercommunale des eaux du Boiron_1_2019</v>
      </c>
      <c r="H5769">
        <v>5631</v>
      </c>
      <c r="I5769" t="s">
        <v>92</v>
      </c>
      <c r="J5769">
        <v>2019</v>
      </c>
      <c r="K5769">
        <v>7.42</v>
      </c>
    </row>
    <row r="5770" spans="1:11" x14ac:dyDescent="0.25">
      <c r="A5770" t="s">
        <v>723</v>
      </c>
      <c r="B5770" t="s">
        <v>660</v>
      </c>
      <c r="C5770" t="s">
        <v>661</v>
      </c>
      <c r="D5770" t="str">
        <f>Clef_répartition[[#This Row],[Code association]]&amp;"_"&amp;Clef_répartition[[#This Row],[Nom association]]</f>
        <v>AIEB_Association intercommunale des eaux du Boiron</v>
      </c>
      <c r="E5770">
        <f>COUNTIFS(D$2:D5770,Clef_répartition[[#This Row],[Code_Nom]],J$2:J5770,Clef_répartition[[#This Row],[Année]])</f>
        <v>2</v>
      </c>
      <c r="F5770">
        <f>IF(Clef_répartition[[#This Row],[Code_Nom]]=D5769,F5769-1,(COUNTIFS(Clef_répartition[Code_Nom],Clef_répartition[[#This Row],[Code_Nom]],Clef_répartition[Année],Clef_répartition[[#This Row],[Année]])))</f>
        <v>4</v>
      </c>
      <c r="G5770" t="str">
        <f>Clef_répartition[[#This Row],[Code_Nom]]&amp;"_"&amp;Clef_répartition[[#This Row],[Nombre]]&amp;"_"&amp;Clef_répartition[[#This Row],[Année]]</f>
        <v>AIEB_Association intercommunale des eaux du Boiron_2_2019</v>
      </c>
      <c r="H5770">
        <v>5639</v>
      </c>
      <c r="I5770" t="s">
        <v>166</v>
      </c>
      <c r="J5770">
        <v>2019</v>
      </c>
      <c r="K5770">
        <v>8.18</v>
      </c>
    </row>
    <row r="5771" spans="1:11" x14ac:dyDescent="0.25">
      <c r="A5771" t="s">
        <v>723</v>
      </c>
      <c r="B5771" t="s">
        <v>660</v>
      </c>
      <c r="C5771" t="s">
        <v>661</v>
      </c>
      <c r="D5771" t="str">
        <f>Clef_répartition[[#This Row],[Code association]]&amp;"_"&amp;Clef_répartition[[#This Row],[Nom association]]</f>
        <v>AIEB_Association intercommunale des eaux du Boiron</v>
      </c>
      <c r="E5771">
        <f>COUNTIFS(D$2:D5771,Clef_répartition[[#This Row],[Code_Nom]],J$2:J5771,Clef_répartition[[#This Row],[Année]])</f>
        <v>3</v>
      </c>
      <c r="F5771">
        <f>IF(Clef_répartition[[#This Row],[Code_Nom]]=D5770,F5770-1,(COUNTIFS(Clef_répartition[Code_Nom],Clef_répartition[[#This Row],[Code_Nom]],Clef_répartition[Année],Clef_répartition[[#This Row],[Année]])))</f>
        <v>3</v>
      </c>
      <c r="G5771" t="str">
        <f>Clef_répartition[[#This Row],[Code_Nom]]&amp;"_"&amp;Clef_répartition[[#This Row],[Nombre]]&amp;"_"&amp;Clef_répartition[[#This Row],[Année]]</f>
        <v>AIEB_Association intercommunale des eaux du Boiron_3_2019</v>
      </c>
      <c r="H5771">
        <v>5640</v>
      </c>
      <c r="I5771" t="s">
        <v>168</v>
      </c>
      <c r="J5771">
        <v>2019</v>
      </c>
      <c r="K5771">
        <v>6.96</v>
      </c>
    </row>
    <row r="5772" spans="1:11" x14ac:dyDescent="0.25">
      <c r="A5772" t="s">
        <v>723</v>
      </c>
      <c r="B5772" t="s">
        <v>660</v>
      </c>
      <c r="C5772" t="s">
        <v>661</v>
      </c>
      <c r="D5772" t="str">
        <f>Clef_répartition[[#This Row],[Code association]]&amp;"_"&amp;Clef_répartition[[#This Row],[Nom association]]</f>
        <v>AIEB_Association intercommunale des eaux du Boiron</v>
      </c>
      <c r="E5772">
        <f>COUNTIFS(D$2:D5772,Clef_répartition[[#This Row],[Code_Nom]],J$2:J5772,Clef_répartition[[#This Row],[Année]])</f>
        <v>4</v>
      </c>
      <c r="F5772">
        <f>IF(Clef_répartition[[#This Row],[Code_Nom]]=D5771,F5771-1,(COUNTIFS(Clef_répartition[Code_Nom],Clef_répartition[[#This Row],[Code_Nom]],Clef_répartition[Année],Clef_répartition[[#This Row],[Année]])))</f>
        <v>2</v>
      </c>
      <c r="G5772" t="str">
        <f>Clef_répartition[[#This Row],[Code_Nom]]&amp;"_"&amp;Clef_répartition[[#This Row],[Nombre]]&amp;"_"&amp;Clef_répartition[[#This Row],[Année]]</f>
        <v>AIEB_Association intercommunale des eaux du Boiron_4_2019</v>
      </c>
      <c r="H5772">
        <v>5649</v>
      </c>
      <c r="I5772" t="s">
        <v>264</v>
      </c>
      <c r="J5772">
        <v>2019</v>
      </c>
      <c r="K5772">
        <v>19.07</v>
      </c>
    </row>
    <row r="5773" spans="1:11" x14ac:dyDescent="0.25">
      <c r="A5773" t="s">
        <v>723</v>
      </c>
      <c r="B5773" t="s">
        <v>660</v>
      </c>
      <c r="C5773" t="s">
        <v>661</v>
      </c>
      <c r="D5773" t="str">
        <f>Clef_répartition[[#This Row],[Code association]]&amp;"_"&amp;Clef_répartition[[#This Row],[Nom association]]</f>
        <v>AIEB_Association intercommunale des eaux du Boiron</v>
      </c>
      <c r="E5773">
        <f>COUNTIFS(D$2:D5773,Clef_répartition[[#This Row],[Code_Nom]],J$2:J5773,Clef_répartition[[#This Row],[Année]])</f>
        <v>5</v>
      </c>
      <c r="F5773">
        <f>IF(Clef_répartition[[#This Row],[Code_Nom]]=D5772,F5772-1,(COUNTIFS(Clef_répartition[Code_Nom],Clef_répartition[[#This Row],[Code_Nom]],Clef_répartition[Année],Clef_répartition[[#This Row],[Année]])))</f>
        <v>1</v>
      </c>
      <c r="G5773" t="str">
        <f>Clef_répartition[[#This Row],[Code_Nom]]&amp;"_"&amp;Clef_répartition[[#This Row],[Nombre]]&amp;"_"&amp;Clef_répartition[[#This Row],[Année]]</f>
        <v>AIEB_Association intercommunale des eaux du Boiron_5_2019</v>
      </c>
      <c r="H5773">
        <v>5652</v>
      </c>
      <c r="I5773" t="s">
        <v>284</v>
      </c>
      <c r="J5773">
        <v>2019</v>
      </c>
      <c r="K5773">
        <v>6.03</v>
      </c>
    </row>
    <row r="5774" spans="1:11" x14ac:dyDescent="0.25">
      <c r="A5774" t="s">
        <v>723</v>
      </c>
      <c r="B5774" t="s">
        <v>547</v>
      </c>
      <c r="C5774" t="s">
        <v>548</v>
      </c>
      <c r="D5774" t="str">
        <f>Clef_répartition[[#This Row],[Code association]]&amp;"_"&amp;Clef_répartition[[#This Row],[Nom association]]</f>
        <v>AIEBBM_Association intercommunale des Eaux de Ballens - Berolle - Mollens</v>
      </c>
      <c r="E5774">
        <f>COUNTIFS(D$2:D5774,Clef_répartition[[#This Row],[Code_Nom]],J$2:J5774,Clef_répartition[[#This Row],[Année]])</f>
        <v>1</v>
      </c>
      <c r="F5774">
        <f>IF(Clef_répartition[[#This Row],[Code_Nom]]=D5773,F5773-1,(COUNTIFS(Clef_répartition[Code_Nom],Clef_répartition[[#This Row],[Code_Nom]],Clef_répartition[Année],Clef_répartition[[#This Row],[Année]])))</f>
        <v>3</v>
      </c>
      <c r="G5774" t="str">
        <f>Clef_répartition[[#This Row],[Code_Nom]]&amp;"_"&amp;Clef_répartition[[#This Row],[Nombre]]&amp;"_"&amp;Clef_répartition[[#This Row],[Année]]</f>
        <v>AIEBBM_Association intercommunale des Eaux de Ballens - Berolle - Mollens_1_2019</v>
      </c>
      <c r="H5774">
        <v>5423</v>
      </c>
      <c r="I5774" t="s">
        <v>12</v>
      </c>
      <c r="J5774">
        <v>2019</v>
      </c>
      <c r="K5774">
        <v>0</v>
      </c>
    </row>
    <row r="5775" spans="1:11" x14ac:dyDescent="0.25">
      <c r="A5775" t="s">
        <v>723</v>
      </c>
      <c r="B5775" t="s">
        <v>547</v>
      </c>
      <c r="C5775" t="s">
        <v>548</v>
      </c>
      <c r="D5775" t="str">
        <f>Clef_répartition[[#This Row],[Code association]]&amp;"_"&amp;Clef_répartition[[#This Row],[Nom association]]</f>
        <v>AIEBBM_Association intercommunale des Eaux de Ballens - Berolle - Mollens</v>
      </c>
      <c r="E5775">
        <f>COUNTIFS(D$2:D5775,Clef_répartition[[#This Row],[Code_Nom]],J$2:J5775,Clef_répartition[[#This Row],[Année]])</f>
        <v>2</v>
      </c>
      <c r="F5775">
        <f>IF(Clef_répartition[[#This Row],[Code_Nom]]=D5774,F5774-1,(COUNTIFS(Clef_répartition[Code_Nom],Clef_répartition[[#This Row],[Code_Nom]],Clef_répartition[Année],Clef_répartition[[#This Row],[Année]])))</f>
        <v>2</v>
      </c>
      <c r="G5775" t="str">
        <f>Clef_répartition[[#This Row],[Code_Nom]]&amp;"_"&amp;Clef_répartition[[#This Row],[Nombre]]&amp;"_"&amp;Clef_répartition[[#This Row],[Année]]</f>
        <v>AIEBBM_Association intercommunale des Eaux de Ballens - Berolle - Mollens_2_2019</v>
      </c>
      <c r="H5775">
        <v>5424</v>
      </c>
      <c r="I5775" t="s">
        <v>20</v>
      </c>
      <c r="J5775">
        <v>2019</v>
      </c>
      <c r="K5775">
        <v>0</v>
      </c>
    </row>
    <row r="5776" spans="1:11" x14ac:dyDescent="0.25">
      <c r="A5776" t="s">
        <v>723</v>
      </c>
      <c r="B5776" t="s">
        <v>547</v>
      </c>
      <c r="C5776" t="s">
        <v>548</v>
      </c>
      <c r="D5776" t="str">
        <f>Clef_répartition[[#This Row],[Code association]]&amp;"_"&amp;Clef_répartition[[#This Row],[Nom association]]</f>
        <v>AIEBBM_Association intercommunale des Eaux de Ballens - Berolle - Mollens</v>
      </c>
      <c r="E5776">
        <f>COUNTIFS(D$2:D5776,Clef_répartition[[#This Row],[Code_Nom]],J$2:J5776,Clef_répartition[[#This Row],[Année]])</f>
        <v>3</v>
      </c>
      <c r="F5776">
        <f>IF(Clef_répartition[[#This Row],[Code_Nom]]=D5775,F5775-1,(COUNTIFS(Clef_répartition[Code_Nom],Clef_répartition[[#This Row],[Code_Nom]],Clef_répartition[Année],Clef_répartition[[#This Row],[Année]])))</f>
        <v>1</v>
      </c>
      <c r="G5776" t="str">
        <f>Clef_répartition[[#This Row],[Code_Nom]]&amp;"_"&amp;Clef_répartition[[#This Row],[Nombre]]&amp;"_"&amp;Clef_répartition[[#This Row],[Année]]</f>
        <v>AIEBBM_Association intercommunale des Eaux de Ballens - Berolle - Mollens_3_2019</v>
      </c>
      <c r="H5776">
        <v>5431</v>
      </c>
      <c r="I5776" t="s">
        <v>179</v>
      </c>
      <c r="J5776">
        <v>2019</v>
      </c>
      <c r="K5776">
        <v>0</v>
      </c>
    </row>
    <row r="5777" spans="1:11" x14ac:dyDescent="0.25">
      <c r="A5777" t="s">
        <v>723</v>
      </c>
      <c r="B5777" t="s">
        <v>627</v>
      </c>
      <c r="C5777" t="s">
        <v>628</v>
      </c>
      <c r="D577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77">
        <f>COUNTIFS(D$2:D5777,Clef_répartition[[#This Row],[Code_Nom]],J$2:J5777,Clef_répartition[[#This Row],[Année]])</f>
        <v>1</v>
      </c>
      <c r="F5777">
        <f>IF(Clef_répartition[[#This Row],[Code_Nom]]=D5776,F5776-1,(COUNTIFS(Clef_répartition[Code_Nom],Clef_répartition[[#This Row],[Code_Nom]],Clef_répartition[Année],Clef_répartition[[#This Row],[Année]])))</f>
        <v>7</v>
      </c>
      <c r="G577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Cossonay-Penthalaz-Penthaz-Daillens-Bettens_1_2019</v>
      </c>
      <c r="H5777">
        <v>5471</v>
      </c>
      <c r="I5777" t="s">
        <v>21</v>
      </c>
      <c r="J5777">
        <v>2019</v>
      </c>
      <c r="K5777">
        <v>5.2999999999999999E-2</v>
      </c>
    </row>
    <row r="5778" spans="1:11" x14ac:dyDescent="0.25">
      <c r="A5778" t="s">
        <v>723</v>
      </c>
      <c r="B5778" t="s">
        <v>627</v>
      </c>
      <c r="C5778" t="s">
        <v>628</v>
      </c>
      <c r="D577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78">
        <f>COUNTIFS(D$2:D5778,Clef_répartition[[#This Row],[Code_Nom]],J$2:J5778,Clef_répartition[[#This Row],[Année]])</f>
        <v>2</v>
      </c>
      <c r="F5778">
        <f>IF(Clef_répartition[[#This Row],[Code_Nom]]=D5777,F5777-1,(COUNTIFS(Clef_répartition[Code_Nom],Clef_répartition[[#This Row],[Code_Nom]],Clef_répartition[Année],Clef_répartition[[#This Row],[Année]])))</f>
        <v>6</v>
      </c>
      <c r="G577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Cossonay-Penthalaz-Penthaz-Daillens-Bettens_2_2019</v>
      </c>
      <c r="H5778">
        <v>5472</v>
      </c>
      <c r="I5778" t="s">
        <v>34</v>
      </c>
      <c r="J5778">
        <v>2019</v>
      </c>
      <c r="K5778">
        <v>3.5000000000000003E-2</v>
      </c>
    </row>
    <row r="5779" spans="1:11" x14ac:dyDescent="0.25">
      <c r="A5779" t="s">
        <v>723</v>
      </c>
      <c r="B5779" t="s">
        <v>627</v>
      </c>
      <c r="C5779" t="s">
        <v>628</v>
      </c>
      <c r="D5779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79">
        <f>COUNTIFS(D$2:D5779,Clef_répartition[[#This Row],[Code_Nom]],J$2:J5779,Clef_répartition[[#This Row],[Année]])</f>
        <v>3</v>
      </c>
      <c r="F5779">
        <f>IF(Clef_répartition[[#This Row],[Code_Nom]]=D5778,F5778-1,(COUNTIFS(Clef_répartition[Code_Nom],Clef_répartition[[#This Row],[Code_Nom]],Clef_répartition[Année],Clef_répartition[[#This Row],[Année]])))</f>
        <v>5</v>
      </c>
      <c r="G5779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Cossonay-Penthalaz-Penthaz-Daillens-Bettens_3_2019</v>
      </c>
      <c r="H5779">
        <v>5477</v>
      </c>
      <c r="I5779" t="s">
        <v>79</v>
      </c>
      <c r="J5779">
        <v>2019</v>
      </c>
      <c r="K5779">
        <v>0.33100000000000002</v>
      </c>
    </row>
    <row r="5780" spans="1:11" x14ac:dyDescent="0.25">
      <c r="A5780" t="s">
        <v>723</v>
      </c>
      <c r="B5780" t="s">
        <v>627</v>
      </c>
      <c r="C5780" t="s">
        <v>628</v>
      </c>
      <c r="D5780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80">
        <f>COUNTIFS(D$2:D5780,Clef_répartition[[#This Row],[Code_Nom]],J$2:J5780,Clef_répartition[[#This Row],[Année]])</f>
        <v>4</v>
      </c>
      <c r="F5780">
        <f>IF(Clef_répartition[[#This Row],[Code_Nom]]=D5779,F5779-1,(COUNTIFS(Clef_répartition[Code_Nom],Clef_répartition[[#This Row],[Code_Nom]],Clef_répartition[Année],Clef_répartition[[#This Row],[Année]])))</f>
        <v>4</v>
      </c>
      <c r="G5780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Cossonay-Penthalaz-Penthaz-Daillens-Bettens_4_2019</v>
      </c>
      <c r="H5780">
        <v>5480</v>
      </c>
      <c r="I5780" t="s">
        <v>90</v>
      </c>
      <c r="J5780">
        <v>2019</v>
      </c>
      <c r="K5780">
        <v>8.5000000000000006E-2</v>
      </c>
    </row>
    <row r="5781" spans="1:11" x14ac:dyDescent="0.25">
      <c r="A5781" t="s">
        <v>723</v>
      </c>
      <c r="B5781" t="s">
        <v>627</v>
      </c>
      <c r="C5781" t="s">
        <v>628</v>
      </c>
      <c r="D5781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81">
        <f>COUNTIFS(D$2:D5781,Clef_répartition[[#This Row],[Code_Nom]],J$2:J5781,Clef_répartition[[#This Row],[Année]])</f>
        <v>5</v>
      </c>
      <c r="F5781">
        <f>IF(Clef_répartition[[#This Row],[Code_Nom]]=D5780,F5780-1,(COUNTIFS(Clef_répartition[Code_Nom],Clef_répartition[[#This Row],[Code_Nom]],Clef_répartition[Année],Clef_répartition[[#This Row],[Année]])))</f>
        <v>3</v>
      </c>
      <c r="G5781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Cossonay-Penthalaz-Penthaz-Daillens-Bettens_5_2019</v>
      </c>
      <c r="H5781">
        <v>5495</v>
      </c>
      <c r="I5781" t="s">
        <v>212</v>
      </c>
      <c r="J5781">
        <v>2019</v>
      </c>
      <c r="K5781">
        <v>0.26700000000000002</v>
      </c>
    </row>
    <row r="5782" spans="1:11" x14ac:dyDescent="0.25">
      <c r="A5782" t="s">
        <v>723</v>
      </c>
      <c r="B5782" t="s">
        <v>627</v>
      </c>
      <c r="C5782" t="s">
        <v>628</v>
      </c>
      <c r="D578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82">
        <f>COUNTIFS(D$2:D5782,Clef_répartition[[#This Row],[Code_Nom]],J$2:J5782,Clef_répartition[[#This Row],[Année]])</f>
        <v>6</v>
      </c>
      <c r="F5782">
        <f>IF(Clef_répartition[[#This Row],[Code_Nom]]=D5781,F5781-1,(COUNTIFS(Clef_répartition[Code_Nom],Clef_répartition[[#This Row],[Code_Nom]],Clef_répartition[Année],Clef_répartition[[#This Row],[Année]])))</f>
        <v>2</v>
      </c>
      <c r="G578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Cossonay-Penthalaz-Penthaz-Daillens-Bettens_6_2019</v>
      </c>
      <c r="H5782">
        <v>5496</v>
      </c>
      <c r="I5782" t="s">
        <v>213</v>
      </c>
      <c r="J5782">
        <v>2019</v>
      </c>
      <c r="K5782">
        <v>0.14399999999999999</v>
      </c>
    </row>
    <row r="5783" spans="1:11" x14ac:dyDescent="0.25">
      <c r="A5783" t="s">
        <v>723</v>
      </c>
      <c r="B5783" t="s">
        <v>627</v>
      </c>
      <c r="C5783" t="s">
        <v>628</v>
      </c>
      <c r="D578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5783">
        <f>COUNTIFS(D$2:D5783,Clef_répartition[[#This Row],[Code_Nom]],J$2:J5783,Clef_répartition[[#This Row],[Année]])</f>
        <v>7</v>
      </c>
      <c r="F5783">
        <f>IF(Clef_répartition[[#This Row],[Code_Nom]]=D5782,F5782-1,(COUNTIFS(Clef_répartition[Code_Nom],Clef_répartition[[#This Row],[Code_Nom]],Clef_répartition[Année],Clef_répartition[[#This Row],[Année]])))</f>
        <v>1</v>
      </c>
      <c r="G578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Cossonay-Penthalaz-Penthaz-Daillens-Bettens_7_2019</v>
      </c>
      <c r="H5783">
        <v>5501</v>
      </c>
      <c r="I5783" t="s">
        <v>258</v>
      </c>
      <c r="J5783">
        <v>2019</v>
      </c>
      <c r="K5783">
        <v>8.5000000000000006E-2</v>
      </c>
    </row>
    <row r="5784" spans="1:11" x14ac:dyDescent="0.25">
      <c r="A5784" t="s">
        <v>723</v>
      </c>
      <c r="B5784" t="s">
        <v>695</v>
      </c>
      <c r="C5784" t="s">
        <v>696</v>
      </c>
      <c r="D5784" t="str">
        <f>Clef_répartition[[#This Row],[Code association]]&amp;"_"&amp;Clef_répartition[[#This Row],[Nom association]]</f>
        <v>AIEE Nyon_Association intercommunale pour l'épuration des eaux Bougy-Féchy-Perroy</v>
      </c>
      <c r="E5784">
        <f>COUNTIFS(D$2:D5784,Clef_répartition[[#This Row],[Code_Nom]],J$2:J5784,Clef_répartition[[#This Row],[Année]])</f>
        <v>1</v>
      </c>
      <c r="F5784">
        <f>IF(Clef_répartition[[#This Row],[Code_Nom]]=D5783,F5783-1,(COUNTIFS(Clef_répartition[Code_Nom],Clef_répartition[[#This Row],[Code_Nom]],Clef_répartition[Année],Clef_répartition[[#This Row],[Année]])))</f>
        <v>3</v>
      </c>
      <c r="G5784" t="str">
        <f>Clef_répartition[[#This Row],[Code_Nom]]&amp;"_"&amp;Clef_répartition[[#This Row],[Nombre]]&amp;"_"&amp;Clef_répartition[[#This Row],[Année]]</f>
        <v>AIEE Nyon_Association intercommunale pour l'épuration des eaux Bougy-Féchy-Perroy_1_2019</v>
      </c>
      <c r="H5784">
        <v>5426</v>
      </c>
      <c r="I5784" t="s">
        <v>31</v>
      </c>
      <c r="J5784">
        <v>2019</v>
      </c>
      <c r="K5784">
        <v>0.16766678432756796</v>
      </c>
    </row>
    <row r="5785" spans="1:11" x14ac:dyDescent="0.25">
      <c r="A5785" t="s">
        <v>723</v>
      </c>
      <c r="B5785" t="s">
        <v>695</v>
      </c>
      <c r="C5785" t="s">
        <v>696</v>
      </c>
      <c r="D5785" t="str">
        <f>Clef_répartition[[#This Row],[Code association]]&amp;"_"&amp;Clef_répartition[[#This Row],[Nom association]]</f>
        <v>AIEE Nyon_Association intercommunale pour l'épuration des eaux Bougy-Féchy-Perroy</v>
      </c>
      <c r="E5785">
        <f>COUNTIFS(D$2:D5785,Clef_répartition[[#This Row],[Code_Nom]],J$2:J5785,Clef_répartition[[#This Row],[Année]])</f>
        <v>2</v>
      </c>
      <c r="F5785">
        <f>IF(Clef_répartition[[#This Row],[Code_Nom]]=D5784,F5784-1,(COUNTIFS(Clef_répartition[Code_Nom],Clef_répartition[[#This Row],[Code_Nom]],Clef_répartition[Année],Clef_répartition[[#This Row],[Année]])))</f>
        <v>2</v>
      </c>
      <c r="G5785" t="str">
        <f>Clef_répartition[[#This Row],[Code_Nom]]&amp;"_"&amp;Clef_répartition[[#This Row],[Nombre]]&amp;"_"&amp;Clef_répartition[[#This Row],[Année]]</f>
        <v>AIEE Nyon_Association intercommunale pour l'épuration des eaux Bougy-Féchy-Perroy_2_2019</v>
      </c>
      <c r="H5785">
        <v>5427</v>
      </c>
      <c r="I5785" t="s">
        <v>112</v>
      </c>
      <c r="J5785">
        <v>2019</v>
      </c>
      <c r="K5785">
        <v>0.30391810801270736</v>
      </c>
    </row>
    <row r="5786" spans="1:11" x14ac:dyDescent="0.25">
      <c r="A5786" t="s">
        <v>723</v>
      </c>
      <c r="B5786" t="s">
        <v>695</v>
      </c>
      <c r="C5786" t="s">
        <v>696</v>
      </c>
      <c r="D5786" t="str">
        <f>Clef_répartition[[#This Row],[Code association]]&amp;"_"&amp;Clef_répartition[[#This Row],[Nom association]]</f>
        <v>AIEE Nyon_Association intercommunale pour l'épuration des eaux Bougy-Féchy-Perroy</v>
      </c>
      <c r="E5786">
        <f>COUNTIFS(D$2:D5786,Clef_répartition[[#This Row],[Code_Nom]],J$2:J5786,Clef_répartition[[#This Row],[Année]])</f>
        <v>3</v>
      </c>
      <c r="F5786">
        <f>IF(Clef_répartition[[#This Row],[Code_Nom]]=D5785,F5785-1,(COUNTIFS(Clef_répartition[Code_Nom],Clef_répartition[[#This Row],[Code_Nom]],Clef_répartition[Année],Clef_répartition[[#This Row],[Année]])))</f>
        <v>1</v>
      </c>
      <c r="G5786" t="str">
        <f>Clef_répartition[[#This Row],[Code_Nom]]&amp;"_"&amp;Clef_répartition[[#This Row],[Nombre]]&amp;"_"&amp;Clef_répartition[[#This Row],[Année]]</f>
        <v>AIEE Nyon_Association intercommunale pour l'épuration des eaux Bougy-Féchy-Perroy_3_2019</v>
      </c>
      <c r="H5786">
        <v>5860</v>
      </c>
      <c r="I5786" t="s">
        <v>215</v>
      </c>
      <c r="J5786">
        <v>2019</v>
      </c>
      <c r="K5786">
        <v>0.52841510765972466</v>
      </c>
    </row>
    <row r="5787" spans="1:11" x14ac:dyDescent="0.25">
      <c r="A5787" t="s">
        <v>723</v>
      </c>
      <c r="B5787" t="s">
        <v>507</v>
      </c>
      <c r="C5787" t="s">
        <v>508</v>
      </c>
      <c r="D5787" t="str">
        <f>Clef_répartition[[#This Row],[Code association]]&amp;"_"&amp;Clef_répartition[[#This Row],[Nom association]]</f>
        <v>AIEHJ_Association intercommunale des eaux  du Haut-Jorat</v>
      </c>
      <c r="E5787">
        <f>COUNTIFS(D$2:D5787,Clef_répartition[[#This Row],[Code_Nom]],J$2:J5787,Clef_répartition[[#This Row],[Année]])</f>
        <v>1</v>
      </c>
      <c r="F5787">
        <f>IF(Clef_répartition[[#This Row],[Code_Nom]]=D5786,F5786-1,(COUNTIFS(Clef_répartition[Code_Nom],Clef_répartition[[#This Row],[Code_Nom]],Clef_répartition[Année],Clef_répartition[[#This Row],[Année]])))</f>
        <v>5</v>
      </c>
      <c r="G5787" t="str">
        <f>Clef_répartition[[#This Row],[Code_Nom]]&amp;"_"&amp;Clef_répartition[[#This Row],[Nombre]]&amp;"_"&amp;Clef_répartition[[#This Row],[Année]]</f>
        <v>AIEHJ_Association intercommunale des eaux  du Haut-Jorat_1_2019</v>
      </c>
      <c r="H5787">
        <v>5673</v>
      </c>
      <c r="I5787" t="s">
        <v>137</v>
      </c>
      <c r="J5787">
        <v>2019</v>
      </c>
      <c r="K5787">
        <v>0.12</v>
      </c>
    </row>
    <row r="5788" spans="1:11" x14ac:dyDescent="0.25">
      <c r="A5788" t="s">
        <v>723</v>
      </c>
      <c r="B5788" t="s">
        <v>507</v>
      </c>
      <c r="C5788" t="s">
        <v>508</v>
      </c>
      <c r="D5788" t="str">
        <f>Clef_répartition[[#This Row],[Code association]]&amp;"_"&amp;Clef_répartition[[#This Row],[Nom association]]</f>
        <v>AIEHJ_Association intercommunale des eaux  du Haut-Jorat</v>
      </c>
      <c r="E5788">
        <f>COUNTIFS(D$2:D5788,Clef_répartition[[#This Row],[Code_Nom]],J$2:J5788,Clef_répartition[[#This Row],[Année]])</f>
        <v>2</v>
      </c>
      <c r="F5788">
        <f>IF(Clef_répartition[[#This Row],[Code_Nom]]=D5787,F5787-1,(COUNTIFS(Clef_répartition[Code_Nom],Clef_répartition[[#This Row],[Code_Nom]],Clef_répartition[Année],Clef_répartition[[#This Row],[Année]])))</f>
        <v>4</v>
      </c>
      <c r="G5788" t="str">
        <f>Clef_répartition[[#This Row],[Code_Nom]]&amp;"_"&amp;Clef_répartition[[#This Row],[Nombre]]&amp;"_"&amp;Clef_répartition[[#This Row],[Année]]</f>
        <v>AIEHJ_Association intercommunale des eaux  du Haut-Jorat_2_2019</v>
      </c>
      <c r="H5788">
        <v>5804</v>
      </c>
      <c r="I5788" t="s">
        <v>139</v>
      </c>
      <c r="J5788">
        <v>2019</v>
      </c>
      <c r="K5788">
        <v>0.49</v>
      </c>
    </row>
    <row r="5789" spans="1:11" x14ac:dyDescent="0.25">
      <c r="A5789" t="s">
        <v>723</v>
      </c>
      <c r="B5789" t="s">
        <v>507</v>
      </c>
      <c r="C5789" t="s">
        <v>508</v>
      </c>
      <c r="D5789" t="str">
        <f>Clef_répartition[[#This Row],[Code association]]&amp;"_"&amp;Clef_répartition[[#This Row],[Nom association]]</f>
        <v>AIEHJ_Association intercommunale des eaux  du Haut-Jorat</v>
      </c>
      <c r="E5789">
        <f>COUNTIFS(D$2:D5789,Clef_répartition[[#This Row],[Code_Nom]],J$2:J5789,Clef_répartition[[#This Row],[Année]])</f>
        <v>3</v>
      </c>
      <c r="F5789">
        <f>IF(Clef_répartition[[#This Row],[Code_Nom]]=D5788,F5788-1,(COUNTIFS(Clef_répartition[Code_Nom],Clef_répartition[[#This Row],[Code_Nom]],Clef_répartition[Année],Clef_répartition[[#This Row],[Année]])))</f>
        <v>3</v>
      </c>
      <c r="G5789" t="str">
        <f>Clef_répartition[[#This Row],[Code_Nom]]&amp;"_"&amp;Clef_répartition[[#This Row],[Nombre]]&amp;"_"&amp;Clef_répartition[[#This Row],[Année]]</f>
        <v>AIEHJ_Association intercommunale des eaux  du Haut-Jorat_3_2019</v>
      </c>
      <c r="H5789">
        <v>5540</v>
      </c>
      <c r="I5789" t="s">
        <v>186</v>
      </c>
      <c r="J5789">
        <v>2019</v>
      </c>
      <c r="K5789">
        <v>0.1</v>
      </c>
    </row>
    <row r="5790" spans="1:11" x14ac:dyDescent="0.25">
      <c r="A5790" t="s">
        <v>723</v>
      </c>
      <c r="B5790" t="s">
        <v>507</v>
      </c>
      <c r="C5790" t="s">
        <v>508</v>
      </c>
      <c r="D5790" t="str">
        <f>Clef_répartition[[#This Row],[Code association]]&amp;"_"&amp;Clef_répartition[[#This Row],[Nom association]]</f>
        <v>AIEHJ_Association intercommunale des eaux  du Haut-Jorat</v>
      </c>
      <c r="E5790">
        <f>COUNTIFS(D$2:D5790,Clef_répartition[[#This Row],[Code_Nom]],J$2:J5790,Clef_répartition[[#This Row],[Année]])</f>
        <v>4</v>
      </c>
      <c r="F5790">
        <f>IF(Clef_répartition[[#This Row],[Code_Nom]]=D5789,F5789-1,(COUNTIFS(Clef_répartition[Code_Nom],Clef_répartition[[#This Row],[Code_Nom]],Clef_répartition[Année],Clef_répartition[[#This Row],[Année]])))</f>
        <v>2</v>
      </c>
      <c r="G5790" t="str">
        <f>Clef_répartition[[#This Row],[Code_Nom]]&amp;"_"&amp;Clef_répartition[[#This Row],[Nombre]]&amp;"_"&amp;Clef_répartition[[#This Row],[Année]]</f>
        <v>AIEHJ_Association intercommunale des eaux  du Haut-Jorat_4_2019</v>
      </c>
      <c r="H5790">
        <v>5533</v>
      </c>
      <c r="I5790" t="s">
        <v>216</v>
      </c>
      <c r="J5790">
        <v>2019</v>
      </c>
      <c r="K5790">
        <v>0.26</v>
      </c>
    </row>
    <row r="5791" spans="1:11" x14ac:dyDescent="0.25">
      <c r="A5791" t="s">
        <v>723</v>
      </c>
      <c r="B5791" t="s">
        <v>507</v>
      </c>
      <c r="C5791" t="s">
        <v>508</v>
      </c>
      <c r="D5791" t="str">
        <f>Clef_répartition[[#This Row],[Code association]]&amp;"_"&amp;Clef_répartition[[#This Row],[Nom association]]</f>
        <v>AIEHJ_Association intercommunale des eaux  du Haut-Jorat</v>
      </c>
      <c r="E5791">
        <f>COUNTIFS(D$2:D5791,Clef_répartition[[#This Row],[Code_Nom]],J$2:J5791,Clef_répartition[[#This Row],[Année]])</f>
        <v>5</v>
      </c>
      <c r="F5791">
        <f>IF(Clef_répartition[[#This Row],[Code_Nom]]=D5790,F5790-1,(COUNTIFS(Clef_répartition[Code_Nom],Clef_répartition[[#This Row],[Code_Nom]],Clef_répartition[Année],Clef_répartition[[#This Row],[Année]])))</f>
        <v>1</v>
      </c>
      <c r="G5791" t="str">
        <f>Clef_répartition[[#This Row],[Code_Nom]]&amp;"_"&amp;Clef_répartition[[#This Row],[Nombre]]&amp;"_"&amp;Clef_répartition[[#This Row],[Année]]</f>
        <v>AIEHJ_Association intercommunale des eaux  du Haut-Jorat_5_2019</v>
      </c>
      <c r="H5791">
        <v>5684</v>
      </c>
      <c r="I5791" t="s">
        <v>237</v>
      </c>
      <c r="J5791">
        <v>2019</v>
      </c>
      <c r="K5791">
        <v>0.03</v>
      </c>
    </row>
    <row r="5792" spans="1:11" x14ac:dyDescent="0.25">
      <c r="A5792" t="s">
        <v>723</v>
      </c>
      <c r="B5792" t="s">
        <v>581</v>
      </c>
      <c r="C5792" t="s">
        <v>582</v>
      </c>
      <c r="D5792" t="str">
        <f>Clef_répartition[[#This Row],[Code association]]&amp;"_"&amp;Clef_répartition[[#This Row],[Nom association]]</f>
        <v>AIEJ_Association Intercommunale des Eaux du Jorat</v>
      </c>
      <c r="E5792">
        <f>COUNTIFS(D$2:D5792,Clef_répartition[[#This Row],[Code_Nom]],J$2:J5792,Clef_répartition[[#This Row],[Année]])</f>
        <v>1</v>
      </c>
      <c r="F5792">
        <f>IF(Clef_répartition[[#This Row],[Code_Nom]]=D5791,F5791-1,(COUNTIFS(Clef_répartition[Code_Nom],Clef_répartition[[#This Row],[Code_Nom]],Clef_répartition[Année],Clef_répartition[[#This Row],[Année]])))</f>
        <v>11</v>
      </c>
      <c r="G5792" t="str">
        <f>Clef_répartition[[#This Row],[Code_Nom]]&amp;"_"&amp;Clef_répartition[[#This Row],[Nombre]]&amp;"_"&amp;Clef_répartition[[#This Row],[Année]]</f>
        <v>AIEJ_Association Intercommunale des Eaux du Jorat_1_2019</v>
      </c>
      <c r="H5792">
        <v>5613</v>
      </c>
      <c r="I5792" t="s">
        <v>33</v>
      </c>
      <c r="J5792">
        <v>2019</v>
      </c>
      <c r="K5792">
        <v>0.14000000000000001</v>
      </c>
    </row>
    <row r="5793" spans="1:11" x14ac:dyDescent="0.25">
      <c r="A5793" t="s">
        <v>723</v>
      </c>
      <c r="B5793" t="s">
        <v>581</v>
      </c>
      <c r="C5793" t="s">
        <v>582</v>
      </c>
      <c r="D5793" t="str">
        <f>Clef_répartition[[#This Row],[Code association]]&amp;"_"&amp;Clef_répartition[[#This Row],[Nom association]]</f>
        <v>AIEJ_Association Intercommunale des Eaux du Jorat</v>
      </c>
      <c r="E5793">
        <f>COUNTIFS(D$2:D5793,Clef_répartition[[#This Row],[Code_Nom]],J$2:J5793,Clef_répartition[[#This Row],[Année]])</f>
        <v>2</v>
      </c>
      <c r="F5793">
        <f>IF(Clef_répartition[[#This Row],[Code_Nom]]=D5792,F5792-1,(COUNTIFS(Clef_répartition[Code_Nom],Clef_répartition[[#This Row],[Code_Nom]],Clef_répartition[Année],Clef_répartition[[#This Row],[Année]])))</f>
        <v>10</v>
      </c>
      <c r="G5793" t="str">
        <f>Clef_répartition[[#This Row],[Code_Nom]]&amp;"_"&amp;Clef_répartition[[#This Row],[Nombre]]&amp;"_"&amp;Clef_répartition[[#This Row],[Année]]</f>
        <v>AIEJ_Association Intercommunale des Eaux du Jorat_2_2019</v>
      </c>
      <c r="H5793">
        <v>5785</v>
      </c>
      <c r="I5793" t="s">
        <v>74</v>
      </c>
      <c r="J5793">
        <v>2019</v>
      </c>
      <c r="K5793">
        <v>0.03</v>
      </c>
    </row>
    <row r="5794" spans="1:11" x14ac:dyDescent="0.25">
      <c r="A5794" t="s">
        <v>723</v>
      </c>
      <c r="B5794" t="s">
        <v>581</v>
      </c>
      <c r="C5794" t="s">
        <v>582</v>
      </c>
      <c r="D5794" t="str">
        <f>Clef_répartition[[#This Row],[Code association]]&amp;"_"&amp;Clef_répartition[[#This Row],[Nom association]]</f>
        <v>AIEJ_Association Intercommunale des Eaux du Jorat</v>
      </c>
      <c r="E5794">
        <f>COUNTIFS(D$2:D5794,Clef_répartition[[#This Row],[Code_Nom]],J$2:J5794,Clef_répartition[[#This Row],[Année]])</f>
        <v>3</v>
      </c>
      <c r="F5794">
        <f>IF(Clef_répartition[[#This Row],[Code_Nom]]=D5793,F5793-1,(COUNTIFS(Clef_répartition[Code_Nom],Clef_répartition[[#This Row],[Code_Nom]],Clef_répartition[Année],Clef_répartition[[#This Row],[Année]])))</f>
        <v>9</v>
      </c>
      <c r="G5794" t="str">
        <f>Clef_répartition[[#This Row],[Code_Nom]]&amp;"_"&amp;Clef_répartition[[#This Row],[Nombre]]&amp;"_"&amp;Clef_répartition[[#This Row],[Année]]</f>
        <v>AIEJ_Association Intercommunale des Eaux du Jorat_3_2019</v>
      </c>
      <c r="H5794">
        <v>5604</v>
      </c>
      <c r="I5794" t="s">
        <v>117</v>
      </c>
      <c r="J5794">
        <v>2019</v>
      </c>
      <c r="K5794">
        <v>0.15</v>
      </c>
    </row>
    <row r="5795" spans="1:11" x14ac:dyDescent="0.25">
      <c r="A5795" t="s">
        <v>723</v>
      </c>
      <c r="B5795" t="s">
        <v>581</v>
      </c>
      <c r="C5795" t="s">
        <v>582</v>
      </c>
      <c r="D5795" t="str">
        <f>Clef_répartition[[#This Row],[Code association]]&amp;"_"&amp;Clef_répartition[[#This Row],[Nom association]]</f>
        <v>AIEJ_Association Intercommunale des Eaux du Jorat</v>
      </c>
      <c r="E5795">
        <f>COUNTIFS(D$2:D5795,Clef_répartition[[#This Row],[Code_Nom]],J$2:J5795,Clef_répartition[[#This Row],[Année]])</f>
        <v>4</v>
      </c>
      <c r="F5795">
        <f>IF(Clef_répartition[[#This Row],[Code_Nom]]=D5794,F5794-1,(COUNTIFS(Clef_répartition[Code_Nom],Clef_répartition[[#This Row],[Code_Nom]],Clef_répartition[Année],Clef_répartition[[#This Row],[Année]])))</f>
        <v>8</v>
      </c>
      <c r="G5795" t="str">
        <f>Clef_répartition[[#This Row],[Code_Nom]]&amp;"_"&amp;Clef_répartition[[#This Row],[Nombre]]&amp;"_"&amp;Clef_répartition[[#This Row],[Année]]</f>
        <v>AIEJ_Association Intercommunale des Eaux du Jorat_4_2019</v>
      </c>
      <c r="H5795">
        <v>5804</v>
      </c>
      <c r="I5795" t="s">
        <v>139</v>
      </c>
      <c r="J5795">
        <v>2019</v>
      </c>
      <c r="K5795">
        <v>0.03</v>
      </c>
    </row>
    <row r="5796" spans="1:11" x14ac:dyDescent="0.25">
      <c r="A5796" t="s">
        <v>723</v>
      </c>
      <c r="B5796" t="s">
        <v>581</v>
      </c>
      <c r="C5796" t="s">
        <v>582</v>
      </c>
      <c r="D5796" t="str">
        <f>Clef_répartition[[#This Row],[Code association]]&amp;"_"&amp;Clef_répartition[[#This Row],[Nom association]]</f>
        <v>AIEJ_Association Intercommunale des Eaux du Jorat</v>
      </c>
      <c r="E5796">
        <f>COUNTIFS(D$2:D5796,Clef_répartition[[#This Row],[Code_Nom]],J$2:J5796,Clef_répartition[[#This Row],[Année]])</f>
        <v>5</v>
      </c>
      <c r="F5796">
        <f>IF(Clef_répartition[[#This Row],[Code_Nom]]=D5795,F5795-1,(COUNTIFS(Clef_répartition[Code_Nom],Clef_répartition[[#This Row],[Code_Nom]],Clef_répartition[Année],Clef_répartition[[#This Row],[Année]])))</f>
        <v>7</v>
      </c>
      <c r="G5796" t="str">
        <f>Clef_répartition[[#This Row],[Code_Nom]]&amp;"_"&amp;Clef_répartition[[#This Row],[Nombre]]&amp;"_"&amp;Clef_répartition[[#This Row],[Année]]</f>
        <v>AIEJ_Association Intercommunale des Eaux du Jorat_5_2019</v>
      </c>
      <c r="H5796">
        <v>5806</v>
      </c>
      <c r="I5796" t="s">
        <v>140</v>
      </c>
      <c r="J5796">
        <v>2019</v>
      </c>
      <c r="K5796">
        <v>0.24</v>
      </c>
    </row>
    <row r="5797" spans="1:11" x14ac:dyDescent="0.25">
      <c r="A5797" t="s">
        <v>723</v>
      </c>
      <c r="B5797" t="s">
        <v>581</v>
      </c>
      <c r="C5797" t="s">
        <v>582</v>
      </c>
      <c r="D5797" t="str">
        <f>Clef_répartition[[#This Row],[Code association]]&amp;"_"&amp;Clef_répartition[[#This Row],[Nom association]]</f>
        <v>AIEJ_Association Intercommunale des Eaux du Jorat</v>
      </c>
      <c r="E5797">
        <f>COUNTIFS(D$2:D5797,Clef_répartition[[#This Row],[Code_Nom]],J$2:J5797,Clef_répartition[[#This Row],[Année]])</f>
        <v>6</v>
      </c>
      <c r="F5797">
        <f>IF(Clef_répartition[[#This Row],[Code_Nom]]=D5796,F5796-1,(COUNTIFS(Clef_répartition[Code_Nom],Clef_répartition[[#This Row],[Code_Nom]],Clef_répartition[Année],Clef_répartition[[#This Row],[Année]])))</f>
        <v>6</v>
      </c>
      <c r="G5797" t="str">
        <f>Clef_répartition[[#This Row],[Code_Nom]]&amp;"_"&amp;Clef_répartition[[#This Row],[Nombre]]&amp;"_"&amp;Clef_répartition[[#This Row],[Année]]</f>
        <v>AIEJ_Association Intercommunale des Eaux du Jorat_6_2019</v>
      </c>
      <c r="H5797">
        <v>5792</v>
      </c>
      <c r="I5797" t="s">
        <v>187</v>
      </c>
      <c r="J5797">
        <v>2019</v>
      </c>
      <c r="K5797">
        <v>0.05</v>
      </c>
    </row>
    <row r="5798" spans="1:11" x14ac:dyDescent="0.25">
      <c r="A5798" t="s">
        <v>723</v>
      </c>
      <c r="B5798" t="s">
        <v>581</v>
      </c>
      <c r="C5798" t="s">
        <v>582</v>
      </c>
      <c r="D5798" t="str">
        <f>Clef_répartition[[#This Row],[Code association]]&amp;"_"&amp;Clef_répartition[[#This Row],[Nom association]]</f>
        <v>AIEJ_Association Intercommunale des Eaux du Jorat</v>
      </c>
      <c r="E5798">
        <f>COUNTIFS(D$2:D5798,Clef_répartition[[#This Row],[Code_Nom]],J$2:J5798,Clef_répartition[[#This Row],[Année]])</f>
        <v>7</v>
      </c>
      <c r="F5798">
        <f>IF(Clef_répartition[[#This Row],[Code_Nom]]=D5797,F5797-1,(COUNTIFS(Clef_répartition[Code_Nom],Clef_répartition[[#This Row],[Code_Nom]],Clef_répartition[Année],Clef_répartition[[#This Row],[Année]])))</f>
        <v>5</v>
      </c>
      <c r="G5798" t="str">
        <f>Clef_répartition[[#This Row],[Code_Nom]]&amp;"_"&amp;Clef_répartition[[#This Row],[Nombre]]&amp;"_"&amp;Clef_répartition[[#This Row],[Année]]</f>
        <v>AIEJ_Association Intercommunale des Eaux du Jorat_7_2019</v>
      </c>
      <c r="H5798">
        <v>5805</v>
      </c>
      <c r="I5798" t="s">
        <v>206</v>
      </c>
      <c r="J5798">
        <v>2019</v>
      </c>
      <c r="K5798">
        <v>0.03</v>
      </c>
    </row>
    <row r="5799" spans="1:11" x14ac:dyDescent="0.25">
      <c r="A5799" t="s">
        <v>723</v>
      </c>
      <c r="B5799" t="s">
        <v>581</v>
      </c>
      <c r="C5799" t="s">
        <v>582</v>
      </c>
      <c r="D5799" t="str">
        <f>Clef_répartition[[#This Row],[Code association]]&amp;"_"&amp;Clef_répartition[[#This Row],[Nom association]]</f>
        <v>AIEJ_Association Intercommunale des Eaux du Jorat</v>
      </c>
      <c r="E5799">
        <f>COUNTIFS(D$2:D5799,Clef_répartition[[#This Row],[Code_Nom]],J$2:J5799,Clef_répartition[[#This Row],[Année]])</f>
        <v>8</v>
      </c>
      <c r="F5799">
        <f>IF(Clef_répartition[[#This Row],[Code_Nom]]=D5798,F5798-1,(COUNTIFS(Clef_répartition[Code_Nom],Clef_répartition[[#This Row],[Code_Nom]],Clef_répartition[Année],Clef_répartition[[#This Row],[Année]])))</f>
        <v>4</v>
      </c>
      <c r="G5799" t="str">
        <f>Clef_répartition[[#This Row],[Code_Nom]]&amp;"_"&amp;Clef_répartition[[#This Row],[Nombre]]&amp;"_"&amp;Clef_répartition[[#This Row],[Année]]</f>
        <v>AIEJ_Association Intercommunale des Eaux du Jorat_8_2019</v>
      </c>
      <c r="H5799">
        <v>5798</v>
      </c>
      <c r="I5799" t="s">
        <v>236</v>
      </c>
      <c r="J5799">
        <v>2019</v>
      </c>
      <c r="K5799">
        <v>0.04</v>
      </c>
    </row>
    <row r="5800" spans="1:11" x14ac:dyDescent="0.25">
      <c r="A5800" t="s">
        <v>723</v>
      </c>
      <c r="B5800" t="s">
        <v>581</v>
      </c>
      <c r="C5800" t="s">
        <v>582</v>
      </c>
      <c r="D5800" t="str">
        <f>Clef_répartition[[#This Row],[Code association]]&amp;"_"&amp;Clef_répartition[[#This Row],[Nom association]]</f>
        <v>AIEJ_Association Intercommunale des Eaux du Jorat</v>
      </c>
      <c r="E5800">
        <f>COUNTIFS(D$2:D5800,Clef_répartition[[#This Row],[Code_Nom]],J$2:J5800,Clef_répartition[[#This Row],[Année]])</f>
        <v>9</v>
      </c>
      <c r="F5800">
        <f>IF(Clef_répartition[[#This Row],[Code_Nom]]=D5799,F5799-1,(COUNTIFS(Clef_répartition[Code_Nom],Clef_répartition[[#This Row],[Code_Nom]],Clef_répartition[Année],Clef_répartition[[#This Row],[Année]])))</f>
        <v>3</v>
      </c>
      <c r="G5800" t="str">
        <f>Clef_répartition[[#This Row],[Code_Nom]]&amp;"_"&amp;Clef_répartition[[#This Row],[Nombre]]&amp;"_"&amp;Clef_répartition[[#This Row],[Année]]</f>
        <v>AIEJ_Association Intercommunale des Eaux du Jorat_9_2019</v>
      </c>
      <c r="H5800">
        <v>5799</v>
      </c>
      <c r="I5800" t="s">
        <v>254</v>
      </c>
      <c r="J5800">
        <v>2019</v>
      </c>
      <c r="K5800">
        <v>0.19</v>
      </c>
    </row>
    <row r="5801" spans="1:11" x14ac:dyDescent="0.25">
      <c r="A5801" t="s">
        <v>723</v>
      </c>
      <c r="B5801" t="s">
        <v>581</v>
      </c>
      <c r="C5801" t="s">
        <v>582</v>
      </c>
      <c r="D5801" t="str">
        <f>Clef_répartition[[#This Row],[Code association]]&amp;"_"&amp;Clef_répartition[[#This Row],[Nom association]]</f>
        <v>AIEJ_Association Intercommunale des Eaux du Jorat</v>
      </c>
      <c r="E5801">
        <f>COUNTIFS(D$2:D5801,Clef_répartition[[#This Row],[Code_Nom]],J$2:J5801,Clef_répartition[[#This Row],[Année]])</f>
        <v>10</v>
      </c>
      <c r="F5801">
        <f>IF(Clef_répartition[[#This Row],[Code_Nom]]=D5800,F5800-1,(COUNTIFS(Clef_répartition[Code_Nom],Clef_répartition[[#This Row],[Code_Nom]],Clef_répartition[Année],Clef_répartition[[#This Row],[Année]])))</f>
        <v>2</v>
      </c>
      <c r="G5801" t="str">
        <f>Clef_répartition[[#This Row],[Code_Nom]]&amp;"_"&amp;Clef_répartition[[#This Row],[Nombre]]&amp;"_"&amp;Clef_répartition[[#This Row],[Année]]</f>
        <v>AIEJ_Association Intercommunale des Eaux du Jorat_10_2019</v>
      </c>
      <c r="H5801">
        <v>5692</v>
      </c>
      <c r="I5801" t="s">
        <v>289</v>
      </c>
      <c r="J5801">
        <v>2019</v>
      </c>
      <c r="K5801">
        <v>0.05</v>
      </c>
    </row>
    <row r="5802" spans="1:11" x14ac:dyDescent="0.25">
      <c r="A5802" t="s">
        <v>723</v>
      </c>
      <c r="B5802" t="s">
        <v>581</v>
      </c>
      <c r="C5802" t="s">
        <v>582</v>
      </c>
      <c r="D5802" t="str">
        <f>Clef_répartition[[#This Row],[Code association]]&amp;"_"&amp;Clef_répartition[[#This Row],[Nom association]]</f>
        <v>AIEJ_Association Intercommunale des Eaux du Jorat</v>
      </c>
      <c r="E5802">
        <f>COUNTIFS(D$2:D5802,Clef_répartition[[#This Row],[Code_Nom]],J$2:J5802,Clef_répartition[[#This Row],[Année]])</f>
        <v>11</v>
      </c>
      <c r="F5802">
        <f>IF(Clef_répartition[[#This Row],[Code_Nom]]=D5801,F5801-1,(COUNTIFS(Clef_répartition[Code_Nom],Clef_répartition[[#This Row],[Code_Nom]],Clef_répartition[Année],Clef_répartition[[#This Row],[Année]])))</f>
        <v>1</v>
      </c>
      <c r="G5802" t="str">
        <f>Clef_répartition[[#This Row],[Code_Nom]]&amp;"_"&amp;Clef_répartition[[#This Row],[Nombre]]&amp;"_"&amp;Clef_répartition[[#This Row],[Année]]</f>
        <v>AIEJ_Association Intercommunale des Eaux du Jorat_11_2019</v>
      </c>
      <c r="H5802">
        <v>5803</v>
      </c>
      <c r="I5802" t="s">
        <v>294</v>
      </c>
      <c r="J5802">
        <v>2019</v>
      </c>
      <c r="K5802">
        <v>0.05</v>
      </c>
    </row>
    <row r="5803" spans="1:11" x14ac:dyDescent="0.25">
      <c r="A5803" t="s">
        <v>723</v>
      </c>
      <c r="B5803" t="s">
        <v>681</v>
      </c>
      <c r="C5803" t="s">
        <v>682</v>
      </c>
      <c r="D5803" t="str">
        <f>Clef_répartition[[#This Row],[Code association]]&amp;"_"&amp;Clef_répartition[[#This Row],[Nom association]]</f>
        <v>AIEM_Association intercommunale des Eaux du Mormont</v>
      </c>
      <c r="E5803">
        <f>COUNTIFS(D$2:D5803,Clef_répartition[[#This Row],[Code_Nom]],J$2:J5803,Clef_répartition[[#This Row],[Année]])</f>
        <v>1</v>
      </c>
      <c r="F5803">
        <f>IF(Clef_répartition[[#This Row],[Code_Nom]]=D5802,F5802-1,(COUNTIFS(Clef_répartition[Code_Nom],Clef_répartition[[#This Row],[Code_Nom]],Clef_répartition[Année],Clef_répartition[[#This Row],[Année]])))</f>
        <v>4</v>
      </c>
      <c r="G5803" t="str">
        <f>Clef_répartition[[#This Row],[Code_Nom]]&amp;"_"&amp;Clef_répartition[[#This Row],[Nombre]]&amp;"_"&amp;Clef_répartition[[#This Row],[Année]]</f>
        <v>AIEM_Association intercommunale des Eaux du Mormont_1_2019</v>
      </c>
      <c r="H5803">
        <v>5482</v>
      </c>
      <c r="I5803" t="s">
        <v>102</v>
      </c>
      <c r="J5803">
        <v>2019</v>
      </c>
      <c r="K5803">
        <v>0.23774319066147859</v>
      </c>
    </row>
    <row r="5804" spans="1:11" x14ac:dyDescent="0.25">
      <c r="A5804" t="s">
        <v>723</v>
      </c>
      <c r="B5804" t="s">
        <v>681</v>
      </c>
      <c r="C5804" t="s">
        <v>682</v>
      </c>
      <c r="D5804" t="str">
        <f>Clef_répartition[[#This Row],[Code association]]&amp;"_"&amp;Clef_répartition[[#This Row],[Nom association]]</f>
        <v>AIEM_Association intercommunale des Eaux du Mormont</v>
      </c>
      <c r="E5804">
        <f>COUNTIFS(D$2:D5804,Clef_répartition[[#This Row],[Code_Nom]],J$2:J5804,Clef_répartition[[#This Row],[Année]])</f>
        <v>2</v>
      </c>
      <c r="F5804">
        <f>IF(Clef_répartition[[#This Row],[Code_Nom]]=D5803,F5803-1,(COUNTIFS(Clef_répartition[Code_Nom],Clef_répartition[[#This Row],[Code_Nom]],Clef_répartition[Année],Clef_répartition[[#This Row],[Année]])))</f>
        <v>3</v>
      </c>
      <c r="G5804" t="str">
        <f>Clef_répartition[[#This Row],[Code_Nom]]&amp;"_"&amp;Clef_répartition[[#This Row],[Nombre]]&amp;"_"&amp;Clef_répartition[[#This Row],[Année]]</f>
        <v>AIEM_Association intercommunale des Eaux du Mormont_2_2019</v>
      </c>
      <c r="H5804">
        <v>5498</v>
      </c>
      <c r="I5804" t="s">
        <v>149</v>
      </c>
      <c r="J5804">
        <v>2019</v>
      </c>
      <c r="K5804">
        <v>0.51575875486381328</v>
      </c>
    </row>
    <row r="5805" spans="1:11" x14ac:dyDescent="0.25">
      <c r="A5805" t="s">
        <v>723</v>
      </c>
      <c r="B5805" t="s">
        <v>681</v>
      </c>
      <c r="C5805" t="s">
        <v>682</v>
      </c>
      <c r="D5805" t="str">
        <f>Clef_répartition[[#This Row],[Code association]]&amp;"_"&amp;Clef_répartition[[#This Row],[Nom association]]</f>
        <v>AIEM_Association intercommunale des Eaux du Mormont</v>
      </c>
      <c r="E5805">
        <f>COUNTIFS(D$2:D5805,Clef_répartition[[#This Row],[Code_Nom]],J$2:J5805,Clef_répartition[[#This Row],[Année]])</f>
        <v>3</v>
      </c>
      <c r="F5805">
        <f>IF(Clef_répartition[[#This Row],[Code_Nom]]=D5804,F5804-1,(COUNTIFS(Clef_répartition[Code_Nom],Clef_répartition[[#This Row],[Code_Nom]],Clef_répartition[Année],Clef_répartition[[#This Row],[Année]])))</f>
        <v>2</v>
      </c>
      <c r="G5805" t="str">
        <f>Clef_répartition[[#This Row],[Code_Nom]]&amp;"_"&amp;Clef_répartition[[#This Row],[Nombre]]&amp;"_"&amp;Clef_répartition[[#This Row],[Année]]</f>
        <v>AIEM_Association intercommunale des Eaux du Mormont_3_2019</v>
      </c>
      <c r="H5805">
        <v>5493</v>
      </c>
      <c r="I5805" t="s">
        <v>205</v>
      </c>
      <c r="J5805">
        <v>2019</v>
      </c>
      <c r="K5805">
        <v>8.0933852140077825E-2</v>
      </c>
    </row>
    <row r="5806" spans="1:11" x14ac:dyDescent="0.25">
      <c r="A5806" t="s">
        <v>723</v>
      </c>
      <c r="B5806" t="s">
        <v>681</v>
      </c>
      <c r="C5806" t="s">
        <v>682</v>
      </c>
      <c r="D5806" t="str">
        <f>Clef_répartition[[#This Row],[Code association]]&amp;"_"&amp;Clef_répartition[[#This Row],[Nom association]]</f>
        <v>AIEM_Association intercommunale des Eaux du Mormont</v>
      </c>
      <c r="E5806">
        <f>COUNTIFS(D$2:D5806,Clef_répartition[[#This Row],[Code_Nom]],J$2:J5806,Clef_répartition[[#This Row],[Année]])</f>
        <v>4</v>
      </c>
      <c r="F5806">
        <f>IF(Clef_répartition[[#This Row],[Code_Nom]]=D5805,F5805-1,(COUNTIFS(Clef_répartition[Code_Nom],Clef_répartition[[#This Row],[Code_Nom]],Clef_répartition[Année],Clef_répartition[[#This Row],[Année]])))</f>
        <v>1</v>
      </c>
      <c r="G5806" t="str">
        <f>Clef_répartition[[#This Row],[Code_Nom]]&amp;"_"&amp;Clef_répartition[[#This Row],[Nombre]]&amp;"_"&amp;Clef_répartition[[#This Row],[Année]]</f>
        <v>AIEM_Association intercommunale des Eaux du Mormont_4_2019</v>
      </c>
      <c r="H5806">
        <v>5497</v>
      </c>
      <c r="I5806" t="s">
        <v>217</v>
      </c>
      <c r="J5806">
        <v>2019</v>
      </c>
      <c r="K5806">
        <v>0.16556420233463034</v>
      </c>
    </row>
    <row r="5807" spans="1:11" x14ac:dyDescent="0.25">
      <c r="A5807" t="s">
        <v>723</v>
      </c>
      <c r="B5807" t="s">
        <v>561</v>
      </c>
      <c r="C5807" t="s">
        <v>562</v>
      </c>
      <c r="D5807" t="str">
        <f>Clef_répartition[[#This Row],[Code association]]&amp;"_"&amp;Clef_répartition[[#This Row],[Nom association]]</f>
        <v>AIEMGF_Association Intercommunale des Eaux du Mont et de la Grande Fontaine</v>
      </c>
      <c r="E5807">
        <f>COUNTIFS(D$2:D5807,Clef_répartition[[#This Row],[Code_Nom]],J$2:J5807,Clef_répartition[[#This Row],[Année]])</f>
        <v>1</v>
      </c>
      <c r="F5807">
        <f>IF(Clef_répartition[[#This Row],[Code_Nom]]=D5806,F5806-1,(COUNTIFS(Clef_répartition[Code_Nom],Clef_répartition[[#This Row],[Code_Nom]],Clef_répartition[Année],Clef_répartition[[#This Row],[Année]])))</f>
        <v>6</v>
      </c>
      <c r="G5807" t="str">
        <f>Clef_répartition[[#This Row],[Code_Nom]]&amp;"_"&amp;Clef_répartition[[#This Row],[Nombre]]&amp;"_"&amp;Clef_répartition[[#This Row],[Année]]</f>
        <v>AIEMGF_Association Intercommunale des Eaux du Mont et de la Grande Fontaine_1_2019</v>
      </c>
      <c r="H5807">
        <v>5812</v>
      </c>
      <c r="I5807" t="s">
        <v>48</v>
      </c>
      <c r="J5807">
        <v>2019</v>
      </c>
      <c r="K5807">
        <v>3.0653147842489979E-2</v>
      </c>
    </row>
    <row r="5808" spans="1:11" x14ac:dyDescent="0.25">
      <c r="A5808" t="s">
        <v>723</v>
      </c>
      <c r="B5808" t="s">
        <v>561</v>
      </c>
      <c r="C5808" t="s">
        <v>562</v>
      </c>
      <c r="D5808" t="str">
        <f>Clef_répartition[[#This Row],[Code association]]&amp;"_"&amp;Clef_répartition[[#This Row],[Nom association]]</f>
        <v>AIEMGF_Association Intercommunale des Eaux du Mont et de la Grande Fontaine</v>
      </c>
      <c r="E5808">
        <f>COUNTIFS(D$2:D5808,Clef_répartition[[#This Row],[Code_Nom]],J$2:J5808,Clef_répartition[[#This Row],[Année]])</f>
        <v>2</v>
      </c>
      <c r="F5808">
        <f>IF(Clef_répartition[[#This Row],[Code_Nom]]=D5807,F5807-1,(COUNTIFS(Clef_répartition[Code_Nom],Clef_répartition[[#This Row],[Code_Nom]],Clef_répartition[Année],Clef_répartition[[#This Row],[Année]])))</f>
        <v>5</v>
      </c>
      <c r="G5808" t="str">
        <f>Clef_répartition[[#This Row],[Code_Nom]]&amp;"_"&amp;Clef_répartition[[#This Row],[Nombre]]&amp;"_"&amp;Clef_répartition[[#This Row],[Année]]</f>
        <v>AIEMGF_Association Intercommunale des Eaux du Mont et de la Grande Fontaine_2_2019</v>
      </c>
      <c r="H5808">
        <v>5907</v>
      </c>
      <c r="I5808" t="s">
        <v>54</v>
      </c>
      <c r="J5808">
        <v>2019</v>
      </c>
      <c r="K5808">
        <v>7.3331761377033705E-2</v>
      </c>
    </row>
    <row r="5809" spans="1:11" x14ac:dyDescent="0.25">
      <c r="A5809" t="s">
        <v>723</v>
      </c>
      <c r="B5809" t="s">
        <v>561</v>
      </c>
      <c r="C5809" t="s">
        <v>562</v>
      </c>
      <c r="D5809" t="str">
        <f>Clef_répartition[[#This Row],[Code association]]&amp;"_"&amp;Clef_répartition[[#This Row],[Nom association]]</f>
        <v>AIEMGF_Association Intercommunale des Eaux du Mont et de la Grande Fontaine</v>
      </c>
      <c r="E5809">
        <f>COUNTIFS(D$2:D5809,Clef_répartition[[#This Row],[Code_Nom]],J$2:J5809,Clef_répartition[[#This Row],[Année]])</f>
        <v>3</v>
      </c>
      <c r="F5809">
        <f>IF(Clef_répartition[[#This Row],[Code_Nom]]=D5808,F5808-1,(COUNTIFS(Clef_répartition[Code_Nom],Clef_répartition[[#This Row],[Code_Nom]],Clef_répartition[Année],Clef_répartition[[#This Row],[Année]])))</f>
        <v>4</v>
      </c>
      <c r="G5809" t="str">
        <f>Clef_répartition[[#This Row],[Code_Nom]]&amp;"_"&amp;Clef_répartition[[#This Row],[Nombre]]&amp;"_"&amp;Clef_répartition[[#This Row],[Année]]</f>
        <v>AIEMGF_Association Intercommunale des Eaux du Mont et de la Grande Fontaine_3_2019</v>
      </c>
      <c r="H5809">
        <v>5908</v>
      </c>
      <c r="I5809" t="s">
        <v>59</v>
      </c>
      <c r="J5809">
        <v>2019</v>
      </c>
      <c r="K5809">
        <v>3.6076397076161282E-2</v>
      </c>
    </row>
    <row r="5810" spans="1:11" x14ac:dyDescent="0.25">
      <c r="A5810" t="s">
        <v>723</v>
      </c>
      <c r="B5810" t="s">
        <v>561</v>
      </c>
      <c r="C5810" t="s">
        <v>562</v>
      </c>
      <c r="D5810" t="str">
        <f>Clef_répartition[[#This Row],[Code association]]&amp;"_"&amp;Clef_répartition[[#This Row],[Nom association]]</f>
        <v>AIEMGF_Association Intercommunale des Eaux du Mont et de la Grande Fontaine</v>
      </c>
      <c r="E5810">
        <f>COUNTIFS(D$2:D5810,Clef_répartition[[#This Row],[Code_Nom]],J$2:J5810,Clef_répartition[[#This Row],[Année]])</f>
        <v>4</v>
      </c>
      <c r="F5810">
        <f>IF(Clef_répartition[[#This Row],[Code_Nom]]=D5809,F5809-1,(COUNTIFS(Clef_répartition[Code_Nom],Clef_répartition[[#This Row],[Code_Nom]],Clef_répartition[Année],Clef_répartition[[#This Row],[Année]])))</f>
        <v>3</v>
      </c>
      <c r="G5810" t="str">
        <f>Clef_répartition[[#This Row],[Code_Nom]]&amp;"_"&amp;Clef_répartition[[#This Row],[Nombre]]&amp;"_"&amp;Clef_répartition[[#This Row],[Année]]</f>
        <v>AIEMGF_Association Intercommunale des Eaux du Mont et de la Grande Fontaine_4_2019</v>
      </c>
      <c r="H5810">
        <v>5921</v>
      </c>
      <c r="I5810" t="s">
        <v>180</v>
      </c>
      <c r="J5810">
        <v>2019</v>
      </c>
      <c r="K5810">
        <v>5.6590426786135344E-2</v>
      </c>
    </row>
    <row r="5811" spans="1:11" x14ac:dyDescent="0.25">
      <c r="A5811" t="s">
        <v>723</v>
      </c>
      <c r="B5811" t="s">
        <v>561</v>
      </c>
      <c r="C5811" t="s">
        <v>562</v>
      </c>
      <c r="D5811" t="str">
        <f>Clef_répartition[[#This Row],[Code association]]&amp;"_"&amp;Clef_répartition[[#This Row],[Nom association]]</f>
        <v>AIEMGF_Association Intercommunale des Eaux du Mont et de la Grande Fontaine</v>
      </c>
      <c r="E5811">
        <f>COUNTIFS(D$2:D5811,Clef_répartition[[#This Row],[Code_Nom]],J$2:J5811,Clef_répartition[[#This Row],[Année]])</f>
        <v>5</v>
      </c>
      <c r="F5811">
        <f>IF(Clef_répartition[[#This Row],[Code_Nom]]=D5810,F5810-1,(COUNTIFS(Clef_répartition[Code_Nom],Clef_répartition[[#This Row],[Code_Nom]],Clef_répartition[Année],Clef_répartition[[#This Row],[Année]])))</f>
        <v>2</v>
      </c>
      <c r="G5811" t="str">
        <f>Clef_répartition[[#This Row],[Code_Nom]]&amp;"_"&amp;Clef_répartition[[#This Row],[Nombre]]&amp;"_"&amp;Clef_répartition[[#This Row],[Année]]</f>
        <v>AIEMGF_Association Intercommunale des Eaux du Mont et de la Grande Fontaine_5_2019</v>
      </c>
      <c r="H5811">
        <v>5828</v>
      </c>
      <c r="I5811" t="s">
        <v>268</v>
      </c>
      <c r="J5811">
        <v>2019</v>
      </c>
      <c r="K5811">
        <v>2.6173072388587602E-2</v>
      </c>
    </row>
    <row r="5812" spans="1:11" x14ac:dyDescent="0.25">
      <c r="A5812" t="s">
        <v>723</v>
      </c>
      <c r="B5812" t="s">
        <v>561</v>
      </c>
      <c r="C5812" t="s">
        <v>562</v>
      </c>
      <c r="D5812" t="str">
        <f>Clef_répartition[[#This Row],[Code association]]&amp;"_"&amp;Clef_répartition[[#This Row],[Nom association]]</f>
        <v>AIEMGF_Association Intercommunale des Eaux du Mont et de la Grande Fontaine</v>
      </c>
      <c r="E5812">
        <f>COUNTIFS(D$2:D5812,Clef_répartition[[#This Row],[Code_Nom]],J$2:J5812,Clef_répartition[[#This Row],[Année]])</f>
        <v>6</v>
      </c>
      <c r="F5812">
        <f>IF(Clef_répartition[[#This Row],[Code_Nom]]=D5811,F5811-1,(COUNTIFS(Clef_répartition[Code_Nom],Clef_répartition[[#This Row],[Code_Nom]],Clef_répartition[Année],Clef_répartition[[#This Row],[Année]])))</f>
        <v>1</v>
      </c>
      <c r="G5812" t="str">
        <f>Clef_répartition[[#This Row],[Code_Nom]]&amp;"_"&amp;Clef_répartition[[#This Row],[Nombre]]&amp;"_"&amp;Clef_répartition[[#This Row],[Année]]</f>
        <v>AIEMGF_Association Intercommunale des Eaux du Mont et de la Grande Fontaine_6_2019</v>
      </c>
      <c r="H5812">
        <v>5831</v>
      </c>
      <c r="I5812" t="s">
        <v>270</v>
      </c>
      <c r="J5812">
        <v>2019</v>
      </c>
      <c r="K5812">
        <v>0.77717519452959205</v>
      </c>
    </row>
    <row r="5813" spans="1:11" x14ac:dyDescent="0.25">
      <c r="A5813" t="s">
        <v>723</v>
      </c>
      <c r="B5813" t="s">
        <v>481</v>
      </c>
      <c r="C5813" t="s">
        <v>482</v>
      </c>
      <c r="D5813" t="str">
        <f>Clef_répartition[[#This Row],[Code association]]&amp;"_"&amp;Clef_répartition[[#This Row],[Nom association]]</f>
        <v>AIEPV_Association Intercommunale des Eaux du Puits de la Vernaz</v>
      </c>
      <c r="E5813">
        <f>COUNTIFS(D$2:D5813,Clef_répartition[[#This Row],[Code_Nom]],J$2:J5813,Clef_répartition[[#This Row],[Année]])</f>
        <v>1</v>
      </c>
      <c r="F5813">
        <f>IF(Clef_répartition[[#This Row],[Code_Nom]]=D5812,F5812-1,(COUNTIFS(Clef_répartition[Code_Nom],Clef_répartition[[#This Row],[Code_Nom]],Clef_répartition[Année],Clef_répartition[[#This Row],[Année]])))</f>
        <v>2</v>
      </c>
      <c r="G5813" t="str">
        <f>Clef_répartition[[#This Row],[Code_Nom]]&amp;"_"&amp;Clef_répartition[[#This Row],[Nombre]]&amp;"_"&amp;Clef_répartition[[#This Row],[Année]]</f>
        <v>AIEPV_Association Intercommunale des Eaux du Puits de la Vernaz_1_2019</v>
      </c>
      <c r="H5813">
        <v>5816</v>
      </c>
      <c r="I5813" t="s">
        <v>76</v>
      </c>
      <c r="J5813">
        <v>2019</v>
      </c>
      <c r="K5813">
        <v>0.5</v>
      </c>
    </row>
    <row r="5814" spans="1:11" x14ac:dyDescent="0.25">
      <c r="A5814" t="s">
        <v>723</v>
      </c>
      <c r="B5814" t="s">
        <v>481</v>
      </c>
      <c r="C5814" t="s">
        <v>482</v>
      </c>
      <c r="D5814" t="str">
        <f>Clef_répartition[[#This Row],[Code association]]&amp;"_"&amp;Clef_répartition[[#This Row],[Nom association]]</f>
        <v>AIEPV_Association Intercommunale des Eaux du Puits de la Vernaz</v>
      </c>
      <c r="E5814">
        <f>COUNTIFS(D$2:D5814,Clef_répartition[[#This Row],[Code_Nom]],J$2:J5814,Clef_répartition[[#This Row],[Année]])</f>
        <v>2</v>
      </c>
      <c r="F5814">
        <f>IF(Clef_répartition[[#This Row],[Code_Nom]]=D5813,F5813-1,(COUNTIFS(Clef_répartition[Code_Nom],Clef_répartition[[#This Row],[Code_Nom]],Clef_répartition[Année],Clef_répartition[[#This Row],[Année]])))</f>
        <v>1</v>
      </c>
      <c r="G5814" t="str">
        <f>Clef_répartition[[#This Row],[Code_Nom]]&amp;"_"&amp;Clef_répartition[[#This Row],[Nombre]]&amp;"_"&amp;Clef_répartition[[#This Row],[Année]]</f>
        <v>AIEPV_Association Intercommunale des Eaux du Puits de la Vernaz_2_2019</v>
      </c>
      <c r="H5814">
        <v>5822</v>
      </c>
      <c r="I5814" t="s">
        <v>211</v>
      </c>
      <c r="J5814">
        <v>2019</v>
      </c>
      <c r="K5814">
        <v>0.5</v>
      </c>
    </row>
    <row r="5815" spans="1:11" x14ac:dyDescent="0.25">
      <c r="A5815" t="s">
        <v>723</v>
      </c>
      <c r="B5815" t="s">
        <v>630</v>
      </c>
      <c r="C5815" t="s">
        <v>631</v>
      </c>
      <c r="D5815" t="str">
        <f>Clef_répartition[[#This Row],[Code association]]&amp;"_"&amp;Clef_répartition[[#This Row],[Nom association]]</f>
        <v>AIER_Association intercommunale pour l'épuration des eaux usées de Rolle</v>
      </c>
      <c r="E5815">
        <f>COUNTIFS(D$2:D5815,Clef_répartition[[#This Row],[Code_Nom]],J$2:J5815,Clef_répartition[[#This Row],[Année]])</f>
        <v>1</v>
      </c>
      <c r="F5815">
        <f>IF(Clef_répartition[[#This Row],[Code_Nom]]=D5814,F5814-1,(COUNTIFS(Clef_répartition[Code_Nom],Clef_répartition[[#This Row],[Code_Nom]],Clef_répartition[Année],Clef_répartition[[#This Row],[Année]])))</f>
        <v>6</v>
      </c>
      <c r="G5815" t="str">
        <f>Clef_répartition[[#This Row],[Code_Nom]]&amp;"_"&amp;Clef_répartition[[#This Row],[Nombre]]&amp;"_"&amp;Clef_répartition[[#This Row],[Année]]</f>
        <v>AIER_Association intercommunale pour l'épuration des eaux usées de Rolle_1_2019</v>
      </c>
      <c r="H5815">
        <v>5856</v>
      </c>
      <c r="I5815" t="s">
        <v>106</v>
      </c>
      <c r="J5815">
        <v>2019</v>
      </c>
      <c r="K5815">
        <v>5.28E-2</v>
      </c>
    </row>
    <row r="5816" spans="1:11" x14ac:dyDescent="0.25">
      <c r="A5816" t="s">
        <v>723</v>
      </c>
      <c r="B5816" t="s">
        <v>630</v>
      </c>
      <c r="C5816" t="s">
        <v>631</v>
      </c>
      <c r="D5816" t="str">
        <f>Clef_répartition[[#This Row],[Code association]]&amp;"_"&amp;Clef_répartition[[#This Row],[Nom association]]</f>
        <v>AIER_Association intercommunale pour l'épuration des eaux usées de Rolle</v>
      </c>
      <c r="E5816">
        <f>COUNTIFS(D$2:D5816,Clef_répartition[[#This Row],[Code_Nom]],J$2:J5816,Clef_répartition[[#This Row],[Année]])</f>
        <v>2</v>
      </c>
      <c r="F5816">
        <f>IF(Clef_répartition[[#This Row],[Code_Nom]]=D5815,F5815-1,(COUNTIFS(Clef_répartition[Code_Nom],Clef_répartition[[#This Row],[Code_Nom]],Clef_répartition[Année],Clef_répartition[[#This Row],[Année]])))</f>
        <v>5</v>
      </c>
      <c r="G5816" t="str">
        <f>Clef_répartition[[#This Row],[Code_Nom]]&amp;"_"&amp;Clef_répartition[[#This Row],[Nombre]]&amp;"_"&amp;Clef_répartition[[#This Row],[Année]]</f>
        <v>AIER_Association intercommunale pour l'épuration des eaux usées de Rolle_2_2019</v>
      </c>
      <c r="H5816">
        <v>5859</v>
      </c>
      <c r="I5816" t="s">
        <v>182</v>
      </c>
      <c r="J5816">
        <v>2019</v>
      </c>
      <c r="K5816">
        <v>0.21929999999999999</v>
      </c>
    </row>
    <row r="5817" spans="1:11" x14ac:dyDescent="0.25">
      <c r="A5817" t="s">
        <v>723</v>
      </c>
      <c r="B5817" t="s">
        <v>630</v>
      </c>
      <c r="C5817" t="s">
        <v>631</v>
      </c>
      <c r="D5817" t="str">
        <f>Clef_répartition[[#This Row],[Code association]]&amp;"_"&amp;Clef_répartition[[#This Row],[Nom association]]</f>
        <v>AIER_Association intercommunale pour l'épuration des eaux usées de Rolle</v>
      </c>
      <c r="E5817">
        <f>COUNTIFS(D$2:D5817,Clef_répartition[[#This Row],[Code_Nom]],J$2:J5817,Clef_répartition[[#This Row],[Année]])</f>
        <v>3</v>
      </c>
      <c r="F5817">
        <f>IF(Clef_répartition[[#This Row],[Code_Nom]]=D5816,F5816-1,(COUNTIFS(Clef_répartition[Code_Nom],Clef_répartition[[#This Row],[Code_Nom]],Clef_répartition[Année],Clef_répartition[[#This Row],[Année]])))</f>
        <v>4</v>
      </c>
      <c r="G5817" t="str">
        <f>Clef_répartition[[#This Row],[Code_Nom]]&amp;"_"&amp;Clef_répartition[[#This Row],[Nombre]]&amp;"_"&amp;Clef_répartition[[#This Row],[Année]]</f>
        <v>AIER_Association intercommunale pour l'épuration des eaux usées de Rolle_3_2019</v>
      </c>
      <c r="H5817">
        <v>5860</v>
      </c>
      <c r="I5817" t="s">
        <v>215</v>
      </c>
      <c r="J5817">
        <v>2019</v>
      </c>
      <c r="K5817">
        <v>1.5699999999999999E-2</v>
      </c>
    </row>
    <row r="5818" spans="1:11" x14ac:dyDescent="0.25">
      <c r="A5818" t="s">
        <v>723</v>
      </c>
      <c r="B5818" t="s">
        <v>630</v>
      </c>
      <c r="C5818" t="s">
        <v>631</v>
      </c>
      <c r="D5818" t="str">
        <f>Clef_répartition[[#This Row],[Code association]]&amp;"_"&amp;Clef_répartition[[#This Row],[Nom association]]</f>
        <v>AIER_Association intercommunale pour l'épuration des eaux usées de Rolle</v>
      </c>
      <c r="E5818">
        <f>COUNTIFS(D$2:D5818,Clef_répartition[[#This Row],[Code_Nom]],J$2:J5818,Clef_répartition[[#This Row],[Année]])</f>
        <v>4</v>
      </c>
      <c r="F5818">
        <f>IF(Clef_répartition[[#This Row],[Code_Nom]]=D5817,F5817-1,(COUNTIFS(Clef_répartition[Code_Nom],Clef_répartition[[#This Row],[Code_Nom]],Clef_répartition[Année],Clef_répartition[[#This Row],[Année]])))</f>
        <v>3</v>
      </c>
      <c r="G5818" t="str">
        <f>Clef_répartition[[#This Row],[Code_Nom]]&amp;"_"&amp;Clef_répartition[[#This Row],[Nombre]]&amp;"_"&amp;Clef_répartition[[#This Row],[Année]]</f>
        <v>AIER_Association intercommunale pour l'épuration des eaux usées de Rolle_4_2019</v>
      </c>
      <c r="H5818">
        <v>5861</v>
      </c>
      <c r="I5818" t="s">
        <v>232</v>
      </c>
      <c r="J5818">
        <v>2019</v>
      </c>
      <c r="K5818">
        <v>0.66779999999999995</v>
      </c>
    </row>
    <row r="5819" spans="1:11" x14ac:dyDescent="0.25">
      <c r="A5819" t="s">
        <v>723</v>
      </c>
      <c r="B5819" t="s">
        <v>630</v>
      </c>
      <c r="C5819" t="s">
        <v>631</v>
      </c>
      <c r="D5819" t="str">
        <f>Clef_répartition[[#This Row],[Code association]]&amp;"_"&amp;Clef_répartition[[#This Row],[Nom association]]</f>
        <v>AIER_Association intercommunale pour l'épuration des eaux usées de Rolle</v>
      </c>
      <c r="E5819">
        <f>COUNTIFS(D$2:D5819,Clef_répartition[[#This Row],[Code_Nom]],J$2:J5819,Clef_répartition[[#This Row],[Année]])</f>
        <v>5</v>
      </c>
      <c r="F5819">
        <f>IF(Clef_répartition[[#This Row],[Code_Nom]]=D5818,F5818-1,(COUNTIFS(Clef_répartition[Code_Nom],Clef_répartition[[#This Row],[Code_Nom]],Clef_répartition[Année],Clef_répartition[[#This Row],[Année]])))</f>
        <v>2</v>
      </c>
      <c r="G5819" t="str">
        <f>Clef_répartition[[#This Row],[Code_Nom]]&amp;"_"&amp;Clef_répartition[[#This Row],[Nombre]]&amp;"_"&amp;Clef_répartition[[#This Row],[Année]]</f>
        <v>AIER_Association intercommunale pour l'épuration des eaux usées de Rolle_5_2019</v>
      </c>
      <c r="H5819">
        <v>5436</v>
      </c>
      <c r="I5819" t="s">
        <v>246</v>
      </c>
      <c r="J5819">
        <v>2019</v>
      </c>
      <c r="K5819">
        <v>2.1700000000000001E-2</v>
      </c>
    </row>
    <row r="5820" spans="1:11" x14ac:dyDescent="0.25">
      <c r="A5820" t="s">
        <v>723</v>
      </c>
      <c r="B5820" t="s">
        <v>630</v>
      </c>
      <c r="C5820" t="s">
        <v>631</v>
      </c>
      <c r="D5820" t="str">
        <f>Clef_répartition[[#This Row],[Code association]]&amp;"_"&amp;Clef_répartition[[#This Row],[Nom association]]</f>
        <v>AIER_Association intercommunale pour l'épuration des eaux usées de Rolle</v>
      </c>
      <c r="E5820">
        <f>COUNTIFS(D$2:D5820,Clef_répartition[[#This Row],[Code_Nom]],J$2:J5820,Clef_répartition[[#This Row],[Année]])</f>
        <v>6</v>
      </c>
      <c r="F5820">
        <f>IF(Clef_répartition[[#This Row],[Code_Nom]]=D5819,F5819-1,(COUNTIFS(Clef_répartition[Code_Nom],Clef_répartition[[#This Row],[Code_Nom]],Clef_répartition[Année],Clef_répartition[[#This Row],[Année]])))</f>
        <v>1</v>
      </c>
      <c r="G5820" t="str">
        <f>Clef_répartition[[#This Row],[Code_Nom]]&amp;"_"&amp;Clef_répartition[[#This Row],[Nombre]]&amp;"_"&amp;Clef_répartition[[#This Row],[Année]]</f>
        <v>AIER_Association intercommunale pour l'épuration des eaux usées de Rolle_6_2019</v>
      </c>
      <c r="H5820">
        <v>5862</v>
      </c>
      <c r="I5820" t="s">
        <v>262</v>
      </c>
      <c r="J5820">
        <v>2019</v>
      </c>
      <c r="K5820">
        <v>2.2700000000000001E-2</v>
      </c>
    </row>
    <row r="5821" spans="1:11" x14ac:dyDescent="0.25">
      <c r="A5821" t="s">
        <v>723</v>
      </c>
      <c r="B5821" t="s">
        <v>553</v>
      </c>
      <c r="C5821" t="s">
        <v>554</v>
      </c>
      <c r="D5821" t="str">
        <f>Clef_répartition[[#This Row],[Code association]]&amp;"_"&amp;Clef_répartition[[#This Row],[Nom association]]</f>
        <v>AIERG_Association intercommunale pour l'épuration région Grandson</v>
      </c>
      <c r="E5821">
        <f>COUNTIFS(D$2:D5821,Clef_répartition[[#This Row],[Code_Nom]],J$2:J5821,Clef_répartition[[#This Row],[Année]])</f>
        <v>1</v>
      </c>
      <c r="F5821">
        <f>IF(Clef_répartition[[#This Row],[Code_Nom]]=D5820,F5820-1,(COUNTIFS(Clef_répartition[Code_Nom],Clef_répartition[[#This Row],[Code_Nom]],Clef_répartition[Année],Clef_répartition[[#This Row],[Année]])))</f>
        <v>4</v>
      </c>
      <c r="G5821" t="str">
        <f>Clef_répartition[[#This Row],[Code_Nom]]&amp;"_"&amp;Clef_répartition[[#This Row],[Nombre]]&amp;"_"&amp;Clef_répartition[[#This Row],[Année]]</f>
        <v>AIERG_Association intercommunale pour l'épuration région Grandson_1_2019</v>
      </c>
      <c r="H5821">
        <v>5553</v>
      </c>
      <c r="I5821" t="s">
        <v>47</v>
      </c>
      <c r="J5821">
        <v>2019</v>
      </c>
      <c r="K5821">
        <v>0.20599999999999999</v>
      </c>
    </row>
    <row r="5822" spans="1:11" x14ac:dyDescent="0.25">
      <c r="A5822" t="s">
        <v>723</v>
      </c>
      <c r="B5822" t="s">
        <v>553</v>
      </c>
      <c r="C5822" t="s">
        <v>554</v>
      </c>
      <c r="D5822" t="str">
        <f>Clef_répartition[[#This Row],[Code association]]&amp;"_"&amp;Clef_répartition[[#This Row],[Nom association]]</f>
        <v>AIERG_Association intercommunale pour l'épuration région Grandson</v>
      </c>
      <c r="E5822">
        <f>COUNTIFS(D$2:D5822,Clef_répartition[[#This Row],[Code_Nom]],J$2:J5822,Clef_répartition[[#This Row],[Année]])</f>
        <v>2</v>
      </c>
      <c r="F5822">
        <f>IF(Clef_répartition[[#This Row],[Code_Nom]]=D5821,F5821-1,(COUNTIFS(Clef_répartition[Code_Nom],Clef_répartition[[#This Row],[Code_Nom]],Clef_répartition[Année],Clef_répartition[[#This Row],[Année]])))</f>
        <v>3</v>
      </c>
      <c r="G5822" t="str">
        <f>Clef_répartition[[#This Row],[Code_Nom]]&amp;"_"&amp;Clef_répartition[[#This Row],[Nombre]]&amp;"_"&amp;Clef_répartition[[#This Row],[Année]]</f>
        <v>AIERG_Association intercommunale pour l'épuration région Grandson_2_2019</v>
      </c>
      <c r="H5822">
        <v>5554</v>
      </c>
      <c r="I5822" t="s">
        <v>71</v>
      </c>
      <c r="J5822">
        <v>2019</v>
      </c>
      <c r="K5822">
        <v>0.13400000000000001</v>
      </c>
    </row>
    <row r="5823" spans="1:11" x14ac:dyDescent="0.25">
      <c r="A5823" t="s">
        <v>723</v>
      </c>
      <c r="B5823" t="s">
        <v>553</v>
      </c>
      <c r="C5823" t="s">
        <v>554</v>
      </c>
      <c r="D5823" t="str">
        <f>Clef_répartition[[#This Row],[Code association]]&amp;"_"&amp;Clef_répartition[[#This Row],[Nom association]]</f>
        <v>AIERG_Association intercommunale pour l'épuration région Grandson</v>
      </c>
      <c r="E5823">
        <f>COUNTIFS(D$2:D5823,Clef_répartition[[#This Row],[Code_Nom]],J$2:J5823,Clef_répartition[[#This Row],[Année]])</f>
        <v>3</v>
      </c>
      <c r="F5823">
        <f>IF(Clef_répartition[[#This Row],[Code_Nom]]=D5822,F5822-1,(COUNTIFS(Clef_répartition[Code_Nom],Clef_répartition[[#This Row],[Code_Nom]],Clef_répartition[Année],Clef_répartition[[#This Row],[Année]])))</f>
        <v>2</v>
      </c>
      <c r="G5823" t="str">
        <f>Clef_répartition[[#This Row],[Code_Nom]]&amp;"_"&amp;Clef_répartition[[#This Row],[Nombre]]&amp;"_"&amp;Clef_répartition[[#This Row],[Année]]</f>
        <v>AIERG_Association intercommunale pour l'épuration région Grandson_3_2019</v>
      </c>
      <c r="H5823">
        <v>5561</v>
      </c>
      <c r="I5823" t="s">
        <v>132</v>
      </c>
      <c r="J5823">
        <v>2019</v>
      </c>
      <c r="K5823">
        <v>0.61199999999999999</v>
      </c>
    </row>
    <row r="5824" spans="1:11" x14ac:dyDescent="0.25">
      <c r="A5824" t="s">
        <v>723</v>
      </c>
      <c r="B5824" t="s">
        <v>553</v>
      </c>
      <c r="C5824" t="s">
        <v>554</v>
      </c>
      <c r="D5824" t="str">
        <f>Clef_répartition[[#This Row],[Code association]]&amp;"_"&amp;Clef_répartition[[#This Row],[Nom association]]</f>
        <v>AIERG_Association intercommunale pour l'épuration région Grandson</v>
      </c>
      <c r="E5824">
        <f>COUNTIFS(D$2:D5824,Clef_répartition[[#This Row],[Code_Nom]],J$2:J5824,Clef_répartition[[#This Row],[Année]])</f>
        <v>4</v>
      </c>
      <c r="F5824">
        <f>IF(Clef_répartition[[#This Row],[Code_Nom]]=D5823,F5823-1,(COUNTIFS(Clef_répartition[Code_Nom],Clef_répartition[[#This Row],[Code_Nom]],Clef_répartition[Année],Clef_répartition[[#This Row],[Année]])))</f>
        <v>1</v>
      </c>
      <c r="G5824" t="str">
        <f>Clef_répartition[[#This Row],[Code_Nom]]&amp;"_"&amp;Clef_répartition[[#This Row],[Nombre]]&amp;"_"&amp;Clef_répartition[[#This Row],[Année]]</f>
        <v>AIERG_Association intercommunale pour l'épuration région Grandson_4_2019</v>
      </c>
      <c r="H5824">
        <v>5565</v>
      </c>
      <c r="I5824" t="s">
        <v>199</v>
      </c>
      <c r="J5824">
        <v>2019</v>
      </c>
      <c r="K5824">
        <v>4.8000000000000001E-2</v>
      </c>
    </row>
    <row r="5825" spans="1:11" x14ac:dyDescent="0.25">
      <c r="A5825" t="s">
        <v>723</v>
      </c>
      <c r="B5825" t="s">
        <v>585</v>
      </c>
      <c r="C5825" t="s">
        <v>586</v>
      </c>
      <c r="D5825" t="str">
        <f>Clef_répartition[[#This Row],[Code association]]&amp;"_"&amp;Clef_répartition[[#This Row],[Nom association]]</f>
        <v>AIESFE_Association de distribution d'eau Servion-Jorat-Mézières-Oron</v>
      </c>
      <c r="E5825">
        <f>COUNTIFS(D$2:D5825,Clef_répartition[[#This Row],[Code_Nom]],J$2:J5825,Clef_répartition[[#This Row],[Année]])</f>
        <v>1</v>
      </c>
      <c r="F5825">
        <f>IF(Clef_répartition[[#This Row],[Code_Nom]]=D5824,F5824-1,(COUNTIFS(Clef_répartition[Code_Nom],Clef_répartition[[#This Row],[Code_Nom]],Clef_répartition[Année],Clef_répartition[[#This Row],[Année]])))</f>
        <v>3</v>
      </c>
      <c r="G5825" t="str">
        <f>Clef_répartition[[#This Row],[Code_Nom]]&amp;"_"&amp;Clef_répartition[[#This Row],[Nombre]]&amp;"_"&amp;Clef_répartition[[#This Row],[Année]]</f>
        <v>AIESFE_Association de distribution d'eau Servion-Jorat-Mézières-Oron_1_2019</v>
      </c>
      <c r="H5825">
        <v>5806</v>
      </c>
      <c r="I5825" t="s">
        <v>140</v>
      </c>
      <c r="J5825">
        <v>2019</v>
      </c>
      <c r="K5825">
        <v>0.14000000000000001</v>
      </c>
    </row>
    <row r="5826" spans="1:11" x14ac:dyDescent="0.25">
      <c r="A5826" t="s">
        <v>723</v>
      </c>
      <c r="B5826" t="s">
        <v>585</v>
      </c>
      <c r="C5826" t="s">
        <v>586</v>
      </c>
      <c r="D5826" t="str">
        <f>Clef_répartition[[#This Row],[Code association]]&amp;"_"&amp;Clef_répartition[[#This Row],[Nom association]]</f>
        <v>AIESFE_Association de distribution d'eau Servion-Jorat-Mézières-Oron</v>
      </c>
      <c r="E5826">
        <f>COUNTIFS(D$2:D5826,Clef_répartition[[#This Row],[Code_Nom]],J$2:J5826,Clef_répartition[[#This Row],[Année]])</f>
        <v>2</v>
      </c>
      <c r="F5826">
        <f>IF(Clef_répartition[[#This Row],[Code_Nom]]=D5825,F5825-1,(COUNTIFS(Clef_répartition[Code_Nom],Clef_répartition[[#This Row],[Code_Nom]],Clef_répartition[Année],Clef_répartition[[#This Row],[Année]])))</f>
        <v>2</v>
      </c>
      <c r="G5826" t="str">
        <f>Clef_répartition[[#This Row],[Code_Nom]]&amp;"_"&amp;Clef_répartition[[#This Row],[Nombre]]&amp;"_"&amp;Clef_répartition[[#This Row],[Année]]</f>
        <v>AIESFE_Association de distribution d'eau Servion-Jorat-Mézières-Oron_2_2019</v>
      </c>
      <c r="H5826">
        <v>5805</v>
      </c>
      <c r="I5826" t="s">
        <v>206</v>
      </c>
      <c r="J5826">
        <v>2019</v>
      </c>
      <c r="K5826">
        <v>0.13</v>
      </c>
    </row>
    <row r="5827" spans="1:11" x14ac:dyDescent="0.25">
      <c r="A5827" t="s">
        <v>723</v>
      </c>
      <c r="B5827" t="s">
        <v>585</v>
      </c>
      <c r="C5827" t="s">
        <v>586</v>
      </c>
      <c r="D5827" t="str">
        <f>Clef_répartition[[#This Row],[Code association]]&amp;"_"&amp;Clef_répartition[[#This Row],[Nom association]]</f>
        <v>AIESFE_Association de distribution d'eau Servion-Jorat-Mézières-Oron</v>
      </c>
      <c r="E5827">
        <f>COUNTIFS(D$2:D5827,Clef_répartition[[#This Row],[Code_Nom]],J$2:J5827,Clef_répartition[[#This Row],[Année]])</f>
        <v>3</v>
      </c>
      <c r="F5827">
        <f>IF(Clef_répartition[[#This Row],[Code_Nom]]=D5826,F5826-1,(COUNTIFS(Clef_répartition[Code_Nom],Clef_répartition[[#This Row],[Code_Nom]],Clef_répartition[Année],Clef_répartition[[#This Row],[Année]])))</f>
        <v>1</v>
      </c>
      <c r="G5827" t="str">
        <f>Clef_répartition[[#This Row],[Code_Nom]]&amp;"_"&amp;Clef_répartition[[#This Row],[Nombre]]&amp;"_"&amp;Clef_répartition[[#This Row],[Année]]</f>
        <v>AIESFE_Association de distribution d'eau Servion-Jorat-Mézières-Oron_3_2019</v>
      </c>
      <c r="H5827">
        <v>5799</v>
      </c>
      <c r="I5827" t="s">
        <v>254</v>
      </c>
      <c r="J5827">
        <v>2019</v>
      </c>
      <c r="K5827">
        <v>0.73</v>
      </c>
    </row>
    <row r="5828" spans="1:11" x14ac:dyDescent="0.25">
      <c r="A5828" t="s">
        <v>723</v>
      </c>
      <c r="B5828" t="s">
        <v>499</v>
      </c>
      <c r="C5828" t="s">
        <v>500</v>
      </c>
      <c r="D5828" t="str">
        <f>Clef_répartition[[#This Row],[Code association]]&amp;"_"&amp;Clef_répartition[[#This Row],[Nom association]]</f>
        <v>AIEV_Association intercommunale des eaux usées Vufflens-la-Ville</v>
      </c>
      <c r="E5828">
        <f>COUNTIFS(D$2:D5828,Clef_répartition[[#This Row],[Code_Nom]],J$2:J5828,Clef_répartition[[#This Row],[Année]])</f>
        <v>1</v>
      </c>
      <c r="F5828">
        <f>IF(Clef_répartition[[#This Row],[Code_Nom]]=D5827,F5827-1,(COUNTIFS(Clef_répartition[Code_Nom],Clef_répartition[[#This Row],[Code_Nom]],Clef_répartition[Année],Clef_répartition[[#This Row],[Année]])))</f>
        <v>7</v>
      </c>
      <c r="G5828" t="str">
        <f>Clef_répartition[[#This Row],[Code_Nom]]&amp;"_"&amp;Clef_répartition[[#This Row],[Nombre]]&amp;"_"&amp;Clef_répartition[[#This Row],[Année]]</f>
        <v>AIEV_Association intercommunale des eaux usées Vufflens-la-Ville_1_2019</v>
      </c>
      <c r="H5828">
        <v>5621</v>
      </c>
      <c r="I5828" t="s">
        <v>1</v>
      </c>
      <c r="J5828">
        <v>2019</v>
      </c>
      <c r="K5828">
        <v>0.2341</v>
      </c>
    </row>
    <row r="5829" spans="1:11" x14ac:dyDescent="0.25">
      <c r="A5829" t="s">
        <v>723</v>
      </c>
      <c r="B5829" t="s">
        <v>499</v>
      </c>
      <c r="C5829" t="s">
        <v>500</v>
      </c>
      <c r="D5829" t="str">
        <f>Clef_répartition[[#This Row],[Code association]]&amp;"_"&amp;Clef_répartition[[#This Row],[Nom association]]</f>
        <v>AIEV_Association intercommunale des eaux usées Vufflens-la-Ville</v>
      </c>
      <c r="E5829">
        <f>COUNTIFS(D$2:D5829,Clef_répartition[[#This Row],[Code_Nom]],J$2:J5829,Clef_répartition[[#This Row],[Année]])</f>
        <v>2</v>
      </c>
      <c r="F5829">
        <f>IF(Clef_répartition[[#This Row],[Code_Nom]]=D5828,F5828-1,(COUNTIFS(Clef_répartition[Code_Nom],Clef_répartition[[#This Row],[Code_Nom]],Clef_répartition[Année],Clef_répartition[[#This Row],[Année]])))</f>
        <v>6</v>
      </c>
      <c r="G5829" t="str">
        <f>Clef_répartition[[#This Row],[Code_Nom]]&amp;"_"&amp;Clef_répartition[[#This Row],[Nombre]]&amp;"_"&amp;Clef_répartition[[#This Row],[Année]]</f>
        <v>AIEV_Association intercommunale des eaux usées Vufflens-la-Ville_2_2019</v>
      </c>
      <c r="H5829">
        <v>5622</v>
      </c>
      <c r="I5829" t="s">
        <v>36</v>
      </c>
      <c r="J5829">
        <v>2019</v>
      </c>
      <c r="K5829">
        <v>8.5199999999999998E-2</v>
      </c>
    </row>
    <row r="5830" spans="1:11" x14ac:dyDescent="0.25">
      <c r="A5830" t="s">
        <v>723</v>
      </c>
      <c r="B5830" t="s">
        <v>499</v>
      </c>
      <c r="C5830" t="s">
        <v>500</v>
      </c>
      <c r="D5830" t="str">
        <f>Clef_répartition[[#This Row],[Code association]]&amp;"_"&amp;Clef_répartition[[#This Row],[Nom association]]</f>
        <v>AIEV_Association intercommunale des eaux usées Vufflens-la-Ville</v>
      </c>
      <c r="E5830">
        <f>COUNTIFS(D$2:D5830,Clef_répartition[[#This Row],[Code_Nom]],J$2:J5830,Clef_répartition[[#This Row],[Année]])</f>
        <v>3</v>
      </c>
      <c r="F5830">
        <f>IF(Clef_répartition[[#This Row],[Code_Nom]]=D5829,F5829-1,(COUNTIFS(Clef_répartition[Code_Nom],Clef_répartition[[#This Row],[Code_Nom]],Clef_répartition[Année],Clef_répartition[[#This Row],[Année]])))</f>
        <v>5</v>
      </c>
      <c r="G5830" t="str">
        <f>Clef_répartition[[#This Row],[Code_Nom]]&amp;"_"&amp;Clef_répartition[[#This Row],[Nombre]]&amp;"_"&amp;Clef_répartition[[#This Row],[Année]]</f>
        <v>AIEV_Association intercommunale des eaux usées Vufflens-la-Ville_3_2019</v>
      </c>
      <c r="H5830">
        <v>5634</v>
      </c>
      <c r="I5830" t="s">
        <v>101</v>
      </c>
      <c r="J5830">
        <v>2019</v>
      </c>
      <c r="K5830">
        <v>8.14E-2</v>
      </c>
    </row>
    <row r="5831" spans="1:11" x14ac:dyDescent="0.25">
      <c r="A5831" t="s">
        <v>723</v>
      </c>
      <c r="B5831" t="s">
        <v>499</v>
      </c>
      <c r="C5831" t="s">
        <v>500</v>
      </c>
      <c r="D5831" t="str">
        <f>Clef_répartition[[#This Row],[Code association]]&amp;"_"&amp;Clef_répartition[[#This Row],[Nom association]]</f>
        <v>AIEV_Association intercommunale des eaux usées Vufflens-la-Ville</v>
      </c>
      <c r="E5831">
        <f>COUNTIFS(D$2:D5831,Clef_répartition[[#This Row],[Code_Nom]],J$2:J5831,Clef_répartition[[#This Row],[Année]])</f>
        <v>4</v>
      </c>
      <c r="F5831">
        <f>IF(Clef_répartition[[#This Row],[Code_Nom]]=D5830,F5830-1,(COUNTIFS(Clef_répartition[Code_Nom],Clef_répartition[[#This Row],[Code_Nom]],Clef_répartition[Année],Clef_répartition[[#This Row],[Année]])))</f>
        <v>4</v>
      </c>
      <c r="G5831" t="str">
        <f>Clef_répartition[[#This Row],[Code_Nom]]&amp;"_"&amp;Clef_répartition[[#This Row],[Nombre]]&amp;"_"&amp;Clef_répartition[[#This Row],[Année]]</f>
        <v>AIEV_Association intercommunale des eaux usées Vufflens-la-Ville_4_2019</v>
      </c>
      <c r="H5831">
        <v>5484</v>
      </c>
      <c r="I5831" t="s">
        <v>127</v>
      </c>
      <c r="J5831">
        <v>2019</v>
      </c>
      <c r="K5831">
        <v>0.12659999999999999</v>
      </c>
    </row>
    <row r="5832" spans="1:11" x14ac:dyDescent="0.25">
      <c r="A5832" t="s">
        <v>723</v>
      </c>
      <c r="B5832" t="s">
        <v>499</v>
      </c>
      <c r="C5832" t="s">
        <v>500</v>
      </c>
      <c r="D5832" t="str">
        <f>Clef_répartition[[#This Row],[Code association]]&amp;"_"&amp;Clef_répartition[[#This Row],[Nom association]]</f>
        <v>AIEV_Association intercommunale des eaux usées Vufflens-la-Ville</v>
      </c>
      <c r="E5832">
        <f>COUNTIFS(D$2:D5832,Clef_répartition[[#This Row],[Code_Nom]],J$2:J5832,Clef_répartition[[#This Row],[Année]])</f>
        <v>5</v>
      </c>
      <c r="F5832">
        <f>IF(Clef_répartition[[#This Row],[Code_Nom]]=D5831,F5831-1,(COUNTIFS(Clef_répartition[Code_Nom],Clef_répartition[[#This Row],[Code_Nom]],Clef_répartition[Année],Clef_répartition[[#This Row],[Année]])))</f>
        <v>3</v>
      </c>
      <c r="G5832" t="str">
        <f>Clef_répartition[[#This Row],[Code_Nom]]&amp;"_"&amp;Clef_répartition[[#This Row],[Nombre]]&amp;"_"&amp;Clef_répartition[[#This Row],[Année]]</f>
        <v>AIEV_Association intercommunale des eaux usées Vufflens-la-Ville_5_2019</v>
      </c>
      <c r="H5832">
        <v>5489</v>
      </c>
      <c r="I5832" t="s">
        <v>175</v>
      </c>
      <c r="J5832">
        <v>2019</v>
      </c>
      <c r="K5832">
        <v>0.18479999999999999</v>
      </c>
    </row>
    <row r="5833" spans="1:11" x14ac:dyDescent="0.25">
      <c r="A5833" t="s">
        <v>723</v>
      </c>
      <c r="B5833" t="s">
        <v>499</v>
      </c>
      <c r="C5833" t="s">
        <v>500</v>
      </c>
      <c r="D5833" t="str">
        <f>Clef_répartition[[#This Row],[Code association]]&amp;"_"&amp;Clef_répartition[[#This Row],[Nom association]]</f>
        <v>AIEV_Association intercommunale des eaux usées Vufflens-la-Ville</v>
      </c>
      <c r="E5833">
        <f>COUNTIFS(D$2:D5833,Clef_répartition[[#This Row],[Code_Nom]],J$2:J5833,Clef_répartition[[#This Row],[Année]])</f>
        <v>6</v>
      </c>
      <c r="F5833">
        <f>IF(Clef_répartition[[#This Row],[Code_Nom]]=D5832,F5832-1,(COUNTIFS(Clef_répartition[Code_Nom],Clef_répartition[[#This Row],[Code_Nom]],Clef_répartition[Année],Clef_répartition[[#This Row],[Année]])))</f>
        <v>2</v>
      </c>
      <c r="G5833" t="str">
        <f>Clef_répartition[[#This Row],[Code_Nom]]&amp;"_"&amp;Clef_répartition[[#This Row],[Nombre]]&amp;"_"&amp;Clef_répartition[[#This Row],[Année]]</f>
        <v>AIEV_Association intercommunale des eaux usées Vufflens-la-Ville_6_2019</v>
      </c>
      <c r="H5833">
        <v>5645</v>
      </c>
      <c r="I5833" t="s">
        <v>235</v>
      </c>
      <c r="J5833">
        <v>2019</v>
      </c>
      <c r="K5833">
        <v>9.6600000000000005E-2</v>
      </c>
    </row>
    <row r="5834" spans="1:11" x14ac:dyDescent="0.25">
      <c r="A5834" t="s">
        <v>723</v>
      </c>
      <c r="B5834" t="s">
        <v>499</v>
      </c>
      <c r="C5834" t="s">
        <v>500</v>
      </c>
      <c r="D5834" t="str">
        <f>Clef_répartition[[#This Row],[Code association]]&amp;"_"&amp;Clef_répartition[[#This Row],[Nom association]]</f>
        <v>AIEV_Association intercommunale des eaux usées Vufflens-la-Ville</v>
      </c>
      <c r="E5834">
        <f>COUNTIFS(D$2:D5834,Clef_répartition[[#This Row],[Code_Nom]],J$2:J5834,Clef_répartition[[#This Row],[Année]])</f>
        <v>7</v>
      </c>
      <c r="F5834">
        <f>IF(Clef_répartition[[#This Row],[Code_Nom]]=D5833,F5833-1,(COUNTIFS(Clef_répartition[Code_Nom],Clef_répartition[[#This Row],[Code_Nom]],Clef_répartition[Année],Clef_répartition[[#This Row],[Année]])))</f>
        <v>1</v>
      </c>
      <c r="G5834" t="str">
        <f>Clef_répartition[[#This Row],[Code_Nom]]&amp;"_"&amp;Clef_répartition[[#This Row],[Nombre]]&amp;"_"&amp;Clef_répartition[[#This Row],[Année]]</f>
        <v>AIEV_Association intercommunale des eaux usées Vufflens-la-Ville_7_2019</v>
      </c>
      <c r="H5834">
        <v>5503</v>
      </c>
      <c r="I5834" t="s">
        <v>290</v>
      </c>
      <c r="J5834">
        <v>2019</v>
      </c>
      <c r="K5834">
        <v>0.1913</v>
      </c>
    </row>
    <row r="5835" spans="1:11" x14ac:dyDescent="0.25">
      <c r="A5835" t="s">
        <v>723</v>
      </c>
      <c r="B5835" t="s">
        <v>634</v>
      </c>
      <c r="C5835" t="s">
        <v>635</v>
      </c>
      <c r="D5835" t="str">
        <f>Clef_répartition[[#This Row],[Code association]]&amp;"_"&amp;Clef_répartition[[#This Row],[Nom association]]</f>
        <v>AIML_Association intercommunale pour l'épuration et le traitement des eaux usées de Moudon-Lucens</v>
      </c>
      <c r="E5835">
        <f>COUNTIFS(D$2:D5835,Clef_répartition[[#This Row],[Code_Nom]],J$2:J5835,Clef_répartition[[#This Row],[Année]])</f>
        <v>1</v>
      </c>
      <c r="F5835">
        <f>IF(Clef_répartition[[#This Row],[Code_Nom]]=D5834,F5834-1,(COUNTIFS(Clef_répartition[Code_Nom],Clef_répartition[[#This Row],[Code_Nom]],Clef_répartition[Année],Clef_répartition[[#This Row],[Année]])))</f>
        <v>2</v>
      </c>
      <c r="G5835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Moudon-Lucens_1_2019</v>
      </c>
      <c r="H5835">
        <v>5675</v>
      </c>
      <c r="I5835" t="s">
        <v>164</v>
      </c>
      <c r="J5835">
        <v>2019</v>
      </c>
      <c r="K5835">
        <v>0.40970873786407769</v>
      </c>
    </row>
    <row r="5836" spans="1:11" x14ac:dyDescent="0.25">
      <c r="A5836" t="s">
        <v>723</v>
      </c>
      <c r="B5836" t="s">
        <v>634</v>
      </c>
      <c r="C5836" t="s">
        <v>635</v>
      </c>
      <c r="D5836" t="str">
        <f>Clef_répartition[[#This Row],[Code association]]&amp;"_"&amp;Clef_répartition[[#This Row],[Nom association]]</f>
        <v>AIML_Association intercommunale pour l'épuration et le traitement des eaux usées de Moudon-Lucens</v>
      </c>
      <c r="E5836">
        <f>COUNTIFS(D$2:D5836,Clef_répartition[[#This Row],[Code_Nom]],J$2:J5836,Clef_répartition[[#This Row],[Année]])</f>
        <v>2</v>
      </c>
      <c r="F5836">
        <f>IF(Clef_répartition[[#This Row],[Code_Nom]]=D5835,F5835-1,(COUNTIFS(Clef_répartition[Code_Nom],Clef_répartition[[#This Row],[Code_Nom]],Clef_répartition[Année],Clef_répartition[[#This Row],[Année]])))</f>
        <v>1</v>
      </c>
      <c r="G5836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Moudon-Lucens_2_2019</v>
      </c>
      <c r="H5836">
        <v>5678</v>
      </c>
      <c r="I5836" t="s">
        <v>192</v>
      </c>
      <c r="J5836">
        <v>2019</v>
      </c>
      <c r="K5836">
        <v>0.59029126213592231</v>
      </c>
    </row>
    <row r="5837" spans="1:11" x14ac:dyDescent="0.25">
      <c r="A5837" t="s">
        <v>723</v>
      </c>
      <c r="B5837" t="s">
        <v>463</v>
      </c>
      <c r="C5837" t="s">
        <v>464</v>
      </c>
      <c r="D5837" t="str">
        <f>Clef_répartition[[#This Row],[Code association]]&amp;"_"&amp;Clef_répartition[[#This Row],[Nom association]]</f>
        <v>AIPCV_Association intercommunale de la piscine et du camping de la Venoge</v>
      </c>
      <c r="E5837">
        <f>COUNTIFS(D$2:D5837,Clef_répartition[[#This Row],[Code_Nom]],J$2:J5837,Clef_répartition[[#This Row],[Année]])</f>
        <v>1</v>
      </c>
      <c r="F5837">
        <f>IF(Clef_répartition[[#This Row],[Code_Nom]]=D5836,F5836-1,(COUNTIFS(Clef_répartition[Code_Nom],Clef_répartition[[#This Row],[Code_Nom]],Clef_répartition[Année],Clef_répartition[[#This Row],[Année]])))</f>
        <v>19</v>
      </c>
      <c r="G5837" t="str">
        <f>Clef_répartition[[#This Row],[Code_Nom]]&amp;"_"&amp;Clef_répartition[[#This Row],[Nombre]]&amp;"_"&amp;Clef_répartition[[#This Row],[Année]]</f>
        <v>AIPCV_Association intercommunale de la piscine et du camping de la Venoge_1_2019</v>
      </c>
      <c r="H5837">
        <v>5475</v>
      </c>
      <c r="I5837" t="s">
        <v>55</v>
      </c>
      <c r="J5837">
        <v>2019</v>
      </c>
      <c r="K5837">
        <v>8.0480464341376907E-3</v>
      </c>
    </row>
    <row r="5838" spans="1:11" x14ac:dyDescent="0.25">
      <c r="A5838" t="s">
        <v>723</v>
      </c>
      <c r="B5838" t="s">
        <v>463</v>
      </c>
      <c r="C5838" t="s">
        <v>464</v>
      </c>
      <c r="D5838" t="str">
        <f>Clef_répartition[[#This Row],[Code association]]&amp;"_"&amp;Clef_répartition[[#This Row],[Nom association]]</f>
        <v>AIPCV_Association intercommunale de la piscine et du camping de la Venoge</v>
      </c>
      <c r="E5838">
        <f>COUNTIFS(D$2:D5838,Clef_répartition[[#This Row],[Code_Nom]],J$2:J5838,Clef_répartition[[#This Row],[Année]])</f>
        <v>2</v>
      </c>
      <c r="F5838">
        <f>IF(Clef_répartition[[#This Row],[Code_Nom]]=D5837,F5837-1,(COUNTIFS(Clef_répartition[Code_Nom],Clef_répartition[[#This Row],[Code_Nom]],Clef_répartition[Année],Clef_répartition[[#This Row],[Année]])))</f>
        <v>18</v>
      </c>
      <c r="G5838" t="str">
        <f>Clef_répartition[[#This Row],[Code_Nom]]&amp;"_"&amp;Clef_répartition[[#This Row],[Nombre]]&amp;"_"&amp;Clef_répartition[[#This Row],[Année]]</f>
        <v>AIPCV_Association intercommunale de la piscine et du camping de la Venoge_2_2019</v>
      </c>
      <c r="H5838">
        <v>5476</v>
      </c>
      <c r="I5838" t="s">
        <v>64</v>
      </c>
      <c r="J5838">
        <v>2019</v>
      </c>
      <c r="K5838">
        <v>3.3779222873112268E-2</v>
      </c>
    </row>
    <row r="5839" spans="1:11" x14ac:dyDescent="0.25">
      <c r="A5839" t="s">
        <v>723</v>
      </c>
      <c r="B5839" t="s">
        <v>463</v>
      </c>
      <c r="C5839" t="s">
        <v>464</v>
      </c>
      <c r="D5839" t="str">
        <f>Clef_répartition[[#This Row],[Code association]]&amp;"_"&amp;Clef_répartition[[#This Row],[Nom association]]</f>
        <v>AIPCV_Association intercommunale de la piscine et du camping de la Venoge</v>
      </c>
      <c r="E5839">
        <f>COUNTIFS(D$2:D5839,Clef_répartition[[#This Row],[Code_Nom]],J$2:J5839,Clef_répartition[[#This Row],[Année]])</f>
        <v>3</v>
      </c>
      <c r="F5839">
        <f>IF(Clef_répartition[[#This Row],[Code_Nom]]=D5838,F5838-1,(COUNTIFS(Clef_répartition[Code_Nom],Clef_répartition[[#This Row],[Code_Nom]],Clef_répartition[Année],Clef_répartition[[#This Row],[Année]])))</f>
        <v>17</v>
      </c>
      <c r="G5839" t="str">
        <f>Clef_répartition[[#This Row],[Code_Nom]]&amp;"_"&amp;Clef_répartition[[#This Row],[Nombre]]&amp;"_"&amp;Clef_répartition[[#This Row],[Année]]</f>
        <v>AIPCV_Association intercommunale de la piscine et du camping de la Venoge_3_2019</v>
      </c>
      <c r="H5839">
        <v>5477</v>
      </c>
      <c r="I5839" t="s">
        <v>79</v>
      </c>
      <c r="J5839">
        <v>2019</v>
      </c>
      <c r="K5839">
        <v>0.10791207610039232</v>
      </c>
    </row>
    <row r="5840" spans="1:11" x14ac:dyDescent="0.25">
      <c r="A5840" t="s">
        <v>723</v>
      </c>
      <c r="B5840" t="s">
        <v>463</v>
      </c>
      <c r="C5840" t="s">
        <v>464</v>
      </c>
      <c r="D5840" t="str">
        <f>Clef_répartition[[#This Row],[Code association]]&amp;"_"&amp;Clef_répartition[[#This Row],[Nom association]]</f>
        <v>AIPCV_Association intercommunale de la piscine et du camping de la Venoge</v>
      </c>
      <c r="E5840">
        <f>COUNTIFS(D$2:D5840,Clef_répartition[[#This Row],[Code_Nom]],J$2:J5840,Clef_répartition[[#This Row],[Année]])</f>
        <v>4</v>
      </c>
      <c r="F5840">
        <f>IF(Clef_répartition[[#This Row],[Code_Nom]]=D5839,F5839-1,(COUNTIFS(Clef_répartition[Code_Nom],Clef_répartition[[#This Row],[Code_Nom]],Clef_répartition[Année],Clef_répartition[[#This Row],[Année]])))</f>
        <v>16</v>
      </c>
      <c r="G5840" t="str">
        <f>Clef_répartition[[#This Row],[Code_Nom]]&amp;"_"&amp;Clef_répartition[[#This Row],[Nombre]]&amp;"_"&amp;Clef_répartition[[#This Row],[Année]]</f>
        <v>AIPCV_Association intercommunale de la piscine et du camping de la Venoge_4_2019</v>
      </c>
      <c r="H5840">
        <v>5479</v>
      </c>
      <c r="I5840" t="s">
        <v>85</v>
      </c>
      <c r="J5840">
        <v>2019</v>
      </c>
      <c r="K5840">
        <v>2.7204707905626915E-2</v>
      </c>
    </row>
    <row r="5841" spans="1:11" x14ac:dyDescent="0.25">
      <c r="A5841" t="s">
        <v>723</v>
      </c>
      <c r="B5841" t="s">
        <v>463</v>
      </c>
      <c r="C5841" t="s">
        <v>464</v>
      </c>
      <c r="D5841" t="str">
        <f>Clef_répartition[[#This Row],[Code association]]&amp;"_"&amp;Clef_répartition[[#This Row],[Nom association]]</f>
        <v>AIPCV_Association intercommunale de la piscine et du camping de la Venoge</v>
      </c>
      <c r="E5841">
        <f>COUNTIFS(D$2:D5841,Clef_répartition[[#This Row],[Code_Nom]],J$2:J5841,Clef_répartition[[#This Row],[Année]])</f>
        <v>5</v>
      </c>
      <c r="F5841">
        <f>IF(Clef_répartition[[#This Row],[Code_Nom]]=D5840,F5840-1,(COUNTIFS(Clef_répartition[Code_Nom],Clef_répartition[[#This Row],[Code_Nom]],Clef_répartition[Année],Clef_répartition[[#This Row],[Année]])))</f>
        <v>15</v>
      </c>
      <c r="G5841" t="str">
        <f>Clef_répartition[[#This Row],[Code_Nom]]&amp;"_"&amp;Clef_répartition[[#This Row],[Nombre]]&amp;"_"&amp;Clef_répartition[[#This Row],[Année]]</f>
        <v>AIPCV_Association intercommunale de la piscine et du camping de la Venoge_5_2019</v>
      </c>
      <c r="H5841">
        <v>5481</v>
      </c>
      <c r="I5841" t="s">
        <v>94</v>
      </c>
      <c r="J5841">
        <v>2019</v>
      </c>
      <c r="K5841">
        <v>2.5957865319503413E-2</v>
      </c>
    </row>
    <row r="5842" spans="1:11" x14ac:dyDescent="0.25">
      <c r="A5842" t="s">
        <v>723</v>
      </c>
      <c r="B5842" t="s">
        <v>463</v>
      </c>
      <c r="C5842" t="s">
        <v>464</v>
      </c>
      <c r="D5842" t="str">
        <f>Clef_répartition[[#This Row],[Code association]]&amp;"_"&amp;Clef_répartition[[#This Row],[Nom association]]</f>
        <v>AIPCV_Association intercommunale de la piscine et du camping de la Venoge</v>
      </c>
      <c r="E5842">
        <f>COUNTIFS(D$2:D5842,Clef_répartition[[#This Row],[Code_Nom]],J$2:J5842,Clef_répartition[[#This Row],[Année]])</f>
        <v>6</v>
      </c>
      <c r="F5842">
        <f>IF(Clef_répartition[[#This Row],[Code_Nom]]=D5841,F5841-1,(COUNTIFS(Clef_répartition[Code_Nom],Clef_répartition[[#This Row],[Code_Nom]],Clef_répartition[Année],Clef_répartition[[#This Row],[Année]])))</f>
        <v>14</v>
      </c>
      <c r="G5842" t="str">
        <f>Clef_répartition[[#This Row],[Code_Nom]]&amp;"_"&amp;Clef_répartition[[#This Row],[Nombre]]&amp;"_"&amp;Clef_répartition[[#This Row],[Année]]</f>
        <v>AIPCV_Association intercommunale de la piscine et du camping de la Venoge_6_2019</v>
      </c>
      <c r="H5842">
        <v>5482</v>
      </c>
      <c r="I5842" t="s">
        <v>102</v>
      </c>
      <c r="J5842">
        <v>2019</v>
      </c>
      <c r="K5842">
        <v>0.12366808190465954</v>
      </c>
    </row>
    <row r="5843" spans="1:11" x14ac:dyDescent="0.25">
      <c r="A5843" t="s">
        <v>723</v>
      </c>
      <c r="B5843" t="s">
        <v>463</v>
      </c>
      <c r="C5843" t="s">
        <v>464</v>
      </c>
      <c r="D5843" t="str">
        <f>Clef_répartition[[#This Row],[Code association]]&amp;"_"&amp;Clef_répartition[[#This Row],[Nom association]]</f>
        <v>AIPCV_Association intercommunale de la piscine et du camping de la Venoge</v>
      </c>
      <c r="E5843">
        <f>COUNTIFS(D$2:D5843,Clef_répartition[[#This Row],[Code_Nom]],J$2:J5843,Clef_répartition[[#This Row],[Année]])</f>
        <v>7</v>
      </c>
      <c r="F5843">
        <f>IF(Clef_répartition[[#This Row],[Code_Nom]]=D5842,F5842-1,(COUNTIFS(Clef_répartition[Code_Nom],Clef_répartition[[#This Row],[Code_Nom]],Clef_répartition[Année],Clef_répartition[[#This Row],[Année]])))</f>
        <v>13</v>
      </c>
      <c r="G5843" t="str">
        <f>Clef_répartition[[#This Row],[Code_Nom]]&amp;"_"&amp;Clef_répartition[[#This Row],[Nombre]]&amp;"_"&amp;Clef_répartition[[#This Row],[Année]]</f>
        <v>AIPCV_Association intercommunale de la piscine et du camping de la Venoge_7_2019</v>
      </c>
      <c r="H5843">
        <v>5483</v>
      </c>
      <c r="I5843" t="s">
        <v>113</v>
      </c>
      <c r="J5843">
        <v>2019</v>
      </c>
      <c r="K5843">
        <v>3.6499704412317945E-2</v>
      </c>
    </row>
    <row r="5844" spans="1:11" x14ac:dyDescent="0.25">
      <c r="A5844" t="s">
        <v>723</v>
      </c>
      <c r="B5844" t="s">
        <v>463</v>
      </c>
      <c r="C5844" t="s">
        <v>464</v>
      </c>
      <c r="D5844" t="str">
        <f>Clef_répartition[[#This Row],[Code association]]&amp;"_"&amp;Clef_répartition[[#This Row],[Nom association]]</f>
        <v>AIPCV_Association intercommunale de la piscine et du camping de la Venoge</v>
      </c>
      <c r="E5844">
        <f>COUNTIFS(D$2:D5844,Clef_répartition[[#This Row],[Code_Nom]],J$2:J5844,Clef_répartition[[#This Row],[Année]])</f>
        <v>8</v>
      </c>
      <c r="F5844">
        <f>IF(Clef_répartition[[#This Row],[Code_Nom]]=D5843,F5843-1,(COUNTIFS(Clef_répartition[Code_Nom],Clef_répartition[[#This Row],[Code_Nom]],Clef_répartition[Année],Clef_répartition[[#This Row],[Année]])))</f>
        <v>12</v>
      </c>
      <c r="G5844" t="str">
        <f>Clef_répartition[[#This Row],[Code_Nom]]&amp;"_"&amp;Clef_répartition[[#This Row],[Nombre]]&amp;"_"&amp;Clef_répartition[[#This Row],[Année]]</f>
        <v>AIPCV_Association intercommunale de la piscine et du camping de la Venoge_8_2019</v>
      </c>
      <c r="H5844">
        <v>5484</v>
      </c>
      <c r="I5844" t="s">
        <v>127</v>
      </c>
      <c r="J5844">
        <v>2019</v>
      </c>
      <c r="K5844">
        <v>1.0428440909335196E-2</v>
      </c>
    </row>
    <row r="5845" spans="1:11" x14ac:dyDescent="0.25">
      <c r="A5845" t="s">
        <v>723</v>
      </c>
      <c r="B5845" t="s">
        <v>463</v>
      </c>
      <c r="C5845" t="s">
        <v>464</v>
      </c>
      <c r="D5845" t="str">
        <f>Clef_répartition[[#This Row],[Code association]]&amp;"_"&amp;Clef_répartition[[#This Row],[Nom association]]</f>
        <v>AIPCV_Association intercommunale de la piscine et du camping de la Venoge</v>
      </c>
      <c r="E5845">
        <f>COUNTIFS(D$2:D5845,Clef_répartition[[#This Row],[Code_Nom]],J$2:J5845,Clef_répartition[[#This Row],[Année]])</f>
        <v>9</v>
      </c>
      <c r="F5845">
        <f>IF(Clef_répartition[[#This Row],[Code_Nom]]=D5844,F5844-1,(COUNTIFS(Clef_répartition[Code_Nom],Clef_répartition[[#This Row],[Code_Nom]],Clef_répartition[Année],Clef_répartition[[#This Row],[Année]])))</f>
        <v>11</v>
      </c>
      <c r="G5845" t="str">
        <f>Clef_répartition[[#This Row],[Code_Nom]]&amp;"_"&amp;Clef_répartition[[#This Row],[Nombre]]&amp;"_"&amp;Clef_répartition[[#This Row],[Année]]</f>
        <v>AIPCV_Association intercommunale de la piscine et du camping de la Venoge_9_2019</v>
      </c>
      <c r="H5845">
        <v>5485</v>
      </c>
      <c r="I5845" t="s">
        <v>129</v>
      </c>
      <c r="J5845">
        <v>2019</v>
      </c>
      <c r="K5845">
        <v>6.801203848014188E-3</v>
      </c>
    </row>
    <row r="5846" spans="1:11" x14ac:dyDescent="0.25">
      <c r="A5846" t="s">
        <v>723</v>
      </c>
      <c r="B5846" t="s">
        <v>463</v>
      </c>
      <c r="C5846" t="s">
        <v>464</v>
      </c>
      <c r="D5846" t="str">
        <f>Clef_répartition[[#This Row],[Code association]]&amp;"_"&amp;Clef_répartition[[#This Row],[Nom association]]</f>
        <v>AIPCV_Association intercommunale de la piscine et du camping de la Venoge</v>
      </c>
      <c r="E5846">
        <f>COUNTIFS(D$2:D5846,Clef_répartition[[#This Row],[Code_Nom]],J$2:J5846,Clef_répartition[[#This Row],[Année]])</f>
        <v>10</v>
      </c>
      <c r="F5846">
        <f>IF(Clef_répartition[[#This Row],[Code_Nom]]=D5845,F5845-1,(COUNTIFS(Clef_répartition[Code_Nom],Clef_répartition[[#This Row],[Code_Nom]],Clef_répartition[Année],Clef_répartition[[#This Row],[Année]])))</f>
        <v>10</v>
      </c>
      <c r="G5846" t="str">
        <f>Clef_répartition[[#This Row],[Code_Nom]]&amp;"_"&amp;Clef_répartition[[#This Row],[Nombre]]&amp;"_"&amp;Clef_répartition[[#This Row],[Année]]</f>
        <v>AIPCV_Association intercommunale de la piscine et du camping de la Venoge_10_2019</v>
      </c>
      <c r="H5846">
        <v>5754</v>
      </c>
      <c r="I5846" t="s">
        <v>142</v>
      </c>
      <c r="J5846">
        <v>2019</v>
      </c>
      <c r="K5846">
        <v>5.2142741978825173E-3</v>
      </c>
    </row>
    <row r="5847" spans="1:11" x14ac:dyDescent="0.25">
      <c r="A5847" t="s">
        <v>723</v>
      </c>
      <c r="B5847" t="s">
        <v>463</v>
      </c>
      <c r="C5847" t="s">
        <v>464</v>
      </c>
      <c r="D5847" t="str">
        <f>Clef_répartition[[#This Row],[Code association]]&amp;"_"&amp;Clef_répartition[[#This Row],[Nom association]]</f>
        <v>AIPCV_Association intercommunale de la piscine et du camping de la Venoge</v>
      </c>
      <c r="E5847">
        <f>COUNTIFS(D$2:D5847,Clef_répartition[[#This Row],[Code_Nom]],J$2:J5847,Clef_répartition[[#This Row],[Année]])</f>
        <v>11</v>
      </c>
      <c r="F5847">
        <f>IF(Clef_répartition[[#This Row],[Code_Nom]]=D5846,F5846-1,(COUNTIFS(Clef_répartition[Code_Nom],Clef_répartition[[#This Row],[Code_Nom]],Clef_répartition[Année],Clef_répartition[[#This Row],[Année]])))</f>
        <v>9</v>
      </c>
      <c r="G5847" t="str">
        <f>Clef_répartition[[#This Row],[Code_Nom]]&amp;"_"&amp;Clef_répartition[[#This Row],[Nombre]]&amp;"_"&amp;Clef_répartition[[#This Row],[Année]]</f>
        <v>AIPCV_Association intercommunale de la piscine et du camping de la Venoge_11_2019</v>
      </c>
      <c r="H5847">
        <v>5474</v>
      </c>
      <c r="I5847" t="s">
        <v>146</v>
      </c>
      <c r="J5847">
        <v>2019</v>
      </c>
      <c r="K5847">
        <v>2.3804159724834739E-2</v>
      </c>
    </row>
    <row r="5848" spans="1:11" x14ac:dyDescent="0.25">
      <c r="A5848" t="s">
        <v>723</v>
      </c>
      <c r="B5848" t="s">
        <v>463</v>
      </c>
      <c r="C5848" t="s">
        <v>464</v>
      </c>
      <c r="D5848" t="str">
        <f>Clef_répartition[[#This Row],[Code association]]&amp;"_"&amp;Clef_répartition[[#This Row],[Nom association]]</f>
        <v>AIPCV_Association intercommunale de la piscine et du camping de la Venoge</v>
      </c>
      <c r="E5848">
        <f>COUNTIFS(D$2:D5848,Clef_répartition[[#This Row],[Code_Nom]],J$2:J5848,Clef_répartition[[#This Row],[Année]])</f>
        <v>12</v>
      </c>
      <c r="F5848">
        <f>IF(Clef_répartition[[#This Row],[Code_Nom]]=D5847,F5847-1,(COUNTIFS(Clef_répartition[Code_Nom],Clef_répartition[[#This Row],[Code_Nom]],Clef_répartition[Année],Clef_répartition[[#This Row],[Année]])))</f>
        <v>8</v>
      </c>
      <c r="G5848" t="str">
        <f>Clef_répartition[[#This Row],[Code_Nom]]&amp;"_"&amp;Clef_répartition[[#This Row],[Nombre]]&amp;"_"&amp;Clef_répartition[[#This Row],[Année]]</f>
        <v>AIPCV_Association intercommunale de la piscine et du camping de la Venoge_12_2019</v>
      </c>
      <c r="H5848">
        <v>5758</v>
      </c>
      <c r="I5848" t="s">
        <v>147</v>
      </c>
      <c r="J5848">
        <v>2019</v>
      </c>
      <c r="K5848">
        <v>2.7204815392056752E-3</v>
      </c>
    </row>
    <row r="5849" spans="1:11" x14ac:dyDescent="0.25">
      <c r="A5849" t="s">
        <v>723</v>
      </c>
      <c r="B5849" t="s">
        <v>463</v>
      </c>
      <c r="C5849" t="s">
        <v>464</v>
      </c>
      <c r="D5849" t="str">
        <f>Clef_répartition[[#This Row],[Code association]]&amp;"_"&amp;Clef_répartition[[#This Row],[Nom association]]</f>
        <v>AIPCV_Association intercommunale de la piscine et du camping de la Venoge</v>
      </c>
      <c r="E5849">
        <f>COUNTIFS(D$2:D5849,Clef_répartition[[#This Row],[Code_Nom]],J$2:J5849,Clef_répartition[[#This Row],[Année]])</f>
        <v>13</v>
      </c>
      <c r="F5849">
        <f>IF(Clef_répartition[[#This Row],[Code_Nom]]=D5848,F5848-1,(COUNTIFS(Clef_répartition[Code_Nom],Clef_répartition[[#This Row],[Code_Nom]],Clef_répartition[Année],Clef_répartition[[#This Row],[Année]])))</f>
        <v>7</v>
      </c>
      <c r="G5849" t="str">
        <f>Clef_répartition[[#This Row],[Code_Nom]]&amp;"_"&amp;Clef_répartition[[#This Row],[Nombre]]&amp;"_"&amp;Clef_répartition[[#This Row],[Année]]</f>
        <v>AIPCV_Association intercommunale de la piscine et du camping de la Venoge_13_2019</v>
      </c>
      <c r="H5849">
        <v>5498</v>
      </c>
      <c r="I5849" t="s">
        <v>149</v>
      </c>
      <c r="J5849">
        <v>2019</v>
      </c>
      <c r="K5849">
        <v>0.3696438974579459</v>
      </c>
    </row>
    <row r="5850" spans="1:11" x14ac:dyDescent="0.25">
      <c r="A5850" t="s">
        <v>723</v>
      </c>
      <c r="B5850" t="s">
        <v>463</v>
      </c>
      <c r="C5850" t="s">
        <v>464</v>
      </c>
      <c r="D5850" t="str">
        <f>Clef_répartition[[#This Row],[Code association]]&amp;"_"&amp;Clef_répartition[[#This Row],[Nom association]]</f>
        <v>AIPCV_Association intercommunale de la piscine et du camping de la Venoge</v>
      </c>
      <c r="E5850">
        <f>COUNTIFS(D$2:D5850,Clef_répartition[[#This Row],[Code_Nom]],J$2:J5850,Clef_répartition[[#This Row],[Année]])</f>
        <v>14</v>
      </c>
      <c r="F5850">
        <f>IF(Clef_répartition[[#This Row],[Code_Nom]]=D5849,F5849-1,(COUNTIFS(Clef_répartition[Code_Nom],Clef_répartition[[#This Row],[Code_Nom]],Clef_répartition[Année],Clef_répartition[[#This Row],[Année]])))</f>
        <v>6</v>
      </c>
      <c r="G5850" t="str">
        <f>Clef_répartition[[#This Row],[Code_Nom]]&amp;"_"&amp;Clef_répartition[[#This Row],[Nombre]]&amp;"_"&amp;Clef_répartition[[#This Row],[Année]]</f>
        <v>AIPCV_Association intercommunale de la piscine et du camping de la Venoge_14_2019</v>
      </c>
      <c r="H5850">
        <v>5487</v>
      </c>
      <c r="I5850" t="s">
        <v>167</v>
      </c>
      <c r="J5850">
        <v>2019</v>
      </c>
      <c r="K5850">
        <v>1.3035631751491377E-2</v>
      </c>
    </row>
    <row r="5851" spans="1:11" x14ac:dyDescent="0.25">
      <c r="A5851" t="s">
        <v>723</v>
      </c>
      <c r="B5851" t="s">
        <v>463</v>
      </c>
      <c r="C5851" t="s">
        <v>464</v>
      </c>
      <c r="D5851" t="str">
        <f>Clef_répartition[[#This Row],[Code association]]&amp;"_"&amp;Clef_répartition[[#This Row],[Nom association]]</f>
        <v>AIPCV_Association intercommunale de la piscine et du camping de la Venoge</v>
      </c>
      <c r="E5851">
        <f>COUNTIFS(D$2:D5851,Clef_répartition[[#This Row],[Code_Nom]],J$2:J5851,Clef_répartition[[#This Row],[Année]])</f>
        <v>15</v>
      </c>
      <c r="F5851">
        <f>IF(Clef_répartition[[#This Row],[Code_Nom]]=D5850,F5850-1,(COUNTIFS(Clef_répartition[Code_Nom],Clef_répartition[[#This Row],[Code_Nom]],Clef_répartition[Année],Clef_répartition[[#This Row],[Année]])))</f>
        <v>5</v>
      </c>
      <c r="G5851" t="str">
        <f>Clef_répartition[[#This Row],[Code_Nom]]&amp;"_"&amp;Clef_répartition[[#This Row],[Nombre]]&amp;"_"&amp;Clef_répartition[[#This Row],[Année]]</f>
        <v>AIPCV_Association intercommunale de la piscine et du camping de la Venoge_15_2019</v>
      </c>
      <c r="H5851">
        <v>5490</v>
      </c>
      <c r="I5851" t="s">
        <v>178</v>
      </c>
      <c r="J5851">
        <v>2019</v>
      </c>
      <c r="K5851">
        <v>3.5819530284301612E-2</v>
      </c>
    </row>
    <row r="5852" spans="1:11" x14ac:dyDescent="0.25">
      <c r="A5852" t="s">
        <v>723</v>
      </c>
      <c r="B5852" t="s">
        <v>463</v>
      </c>
      <c r="C5852" t="s">
        <v>464</v>
      </c>
      <c r="D5852" t="str">
        <f>Clef_répartition[[#This Row],[Code association]]&amp;"_"&amp;Clef_répartition[[#This Row],[Nom association]]</f>
        <v>AIPCV_Association intercommunale de la piscine et du camping de la Venoge</v>
      </c>
      <c r="E5852">
        <f>COUNTIFS(D$2:D5852,Clef_répartition[[#This Row],[Code_Nom]],J$2:J5852,Clef_répartition[[#This Row],[Année]])</f>
        <v>16</v>
      </c>
      <c r="F5852">
        <f>IF(Clef_répartition[[#This Row],[Code_Nom]]=D5851,F5851-1,(COUNTIFS(Clef_répartition[Code_Nom],Clef_répartition[[#This Row],[Code_Nom]],Clef_répartition[Année],Clef_répartition[[#This Row],[Année]])))</f>
        <v>4</v>
      </c>
      <c r="G5852" t="str">
        <f>Clef_répartition[[#This Row],[Code_Nom]]&amp;"_"&amp;Clef_répartition[[#This Row],[Nombre]]&amp;"_"&amp;Clef_répartition[[#This Row],[Année]]</f>
        <v>AIPCV_Association intercommunale de la piscine et du camping de la Venoge_16_2019</v>
      </c>
      <c r="H5852">
        <v>5491</v>
      </c>
      <c r="I5852" t="s">
        <v>181</v>
      </c>
      <c r="J5852">
        <v>2019</v>
      </c>
      <c r="K5852">
        <v>2.369076154135541E-2</v>
      </c>
    </row>
    <row r="5853" spans="1:11" x14ac:dyDescent="0.25">
      <c r="A5853" t="s">
        <v>723</v>
      </c>
      <c r="B5853" t="s">
        <v>463</v>
      </c>
      <c r="C5853" t="s">
        <v>464</v>
      </c>
      <c r="D5853" t="str">
        <f>Clef_répartition[[#This Row],[Code association]]&amp;"_"&amp;Clef_répartition[[#This Row],[Nom association]]</f>
        <v>AIPCV_Association intercommunale de la piscine et du camping de la Venoge</v>
      </c>
      <c r="E5853">
        <f>COUNTIFS(D$2:D5853,Clef_répartition[[#This Row],[Code_Nom]],J$2:J5853,Clef_répartition[[#This Row],[Année]])</f>
        <v>17</v>
      </c>
      <c r="F5853">
        <f>IF(Clef_répartition[[#This Row],[Code_Nom]]=D5852,F5852-1,(COUNTIFS(Clef_répartition[Code_Nom],Clef_répartition[[#This Row],[Code_Nom]],Clef_répartition[Année],Clef_répartition[[#This Row],[Année]])))</f>
        <v>3</v>
      </c>
      <c r="G5853" t="str">
        <f>Clef_répartition[[#This Row],[Code_Nom]]&amp;"_"&amp;Clef_répartition[[#This Row],[Nombre]]&amp;"_"&amp;Clef_répartition[[#This Row],[Année]]</f>
        <v>AIPCV_Association intercommunale de la piscine et du camping de la Venoge_17_2019</v>
      </c>
      <c r="H5853">
        <v>5493</v>
      </c>
      <c r="I5853" t="s">
        <v>205</v>
      </c>
      <c r="J5853">
        <v>2019</v>
      </c>
      <c r="K5853">
        <v>4.0353630354167787E-2</v>
      </c>
    </row>
    <row r="5854" spans="1:11" x14ac:dyDescent="0.25">
      <c r="A5854" t="s">
        <v>723</v>
      </c>
      <c r="B5854" t="s">
        <v>463</v>
      </c>
      <c r="C5854" t="s">
        <v>464</v>
      </c>
      <c r="D5854" t="str">
        <f>Clef_répartition[[#This Row],[Code association]]&amp;"_"&amp;Clef_répartition[[#This Row],[Nom association]]</f>
        <v>AIPCV_Association intercommunale de la piscine et du camping de la Venoge</v>
      </c>
      <c r="E5854">
        <f>COUNTIFS(D$2:D5854,Clef_répartition[[#This Row],[Code_Nom]],J$2:J5854,Clef_répartition[[#This Row],[Année]])</f>
        <v>18</v>
      </c>
      <c r="F5854">
        <f>IF(Clef_répartition[[#This Row],[Code_Nom]]=D5853,F5853-1,(COUNTIFS(Clef_répartition[Code_Nom],Clef_répartition[[#This Row],[Code_Nom]],Clef_répartition[Année],Clef_répartition[[#This Row],[Année]])))</f>
        <v>2</v>
      </c>
      <c r="G5854" t="str">
        <f>Clef_répartition[[#This Row],[Code_Nom]]&amp;"_"&amp;Clef_répartition[[#This Row],[Nombre]]&amp;"_"&amp;Clef_répartition[[#This Row],[Année]]</f>
        <v>AIPCV_Association intercommunale de la piscine et du camping de la Venoge_18_2019</v>
      </c>
      <c r="H5854">
        <v>5497</v>
      </c>
      <c r="I5854" t="s">
        <v>217</v>
      </c>
      <c r="J5854">
        <v>2019</v>
      </c>
      <c r="K5854">
        <v>9.6803461063040802E-2</v>
      </c>
    </row>
    <row r="5855" spans="1:11" x14ac:dyDescent="0.25">
      <c r="A5855" t="s">
        <v>723</v>
      </c>
      <c r="B5855" t="s">
        <v>463</v>
      </c>
      <c r="C5855" t="s">
        <v>464</v>
      </c>
      <c r="D5855" t="str">
        <f>Clef_répartition[[#This Row],[Code association]]&amp;"_"&amp;Clef_répartition[[#This Row],[Nom association]]</f>
        <v>AIPCV_Association intercommunale de la piscine et du camping de la Venoge</v>
      </c>
      <c r="E5855">
        <f>COUNTIFS(D$2:D5855,Clef_répartition[[#This Row],[Code_Nom]],J$2:J5855,Clef_répartition[[#This Row],[Année]])</f>
        <v>19</v>
      </c>
      <c r="F5855">
        <f>IF(Clef_répartition[[#This Row],[Code_Nom]]=D5854,F5854-1,(COUNTIFS(Clef_répartition[Code_Nom],Clef_répartition[[#This Row],[Code_Nom]],Clef_répartition[Année],Clef_répartition[[#This Row],[Année]])))</f>
        <v>1</v>
      </c>
      <c r="G5855" t="str">
        <f>Clef_répartition[[#This Row],[Code_Nom]]&amp;"_"&amp;Clef_répartition[[#This Row],[Nombre]]&amp;"_"&amp;Clef_répartition[[#This Row],[Année]]</f>
        <v>AIPCV_Association intercommunale de la piscine et du camping de la Venoge_19_2019</v>
      </c>
      <c r="H5855">
        <v>5499</v>
      </c>
      <c r="I5855" t="s">
        <v>252</v>
      </c>
      <c r="J5855">
        <v>2019</v>
      </c>
      <c r="K5855">
        <v>8.6148223786746917E-3</v>
      </c>
    </row>
    <row r="5856" spans="1:11" x14ac:dyDescent="0.25">
      <c r="A5856" t="s">
        <v>723</v>
      </c>
      <c r="B5856" t="s">
        <v>448</v>
      </c>
      <c r="C5856" t="s">
        <v>449</v>
      </c>
      <c r="D5856" t="str">
        <f>Clef_répartition[[#This Row],[Code association]]&amp;"_"&amp;Clef_répartition[[#This Row],[Nom association]]</f>
        <v>AIRADT_Association intercommunale du Réseau d'accueil de jour Dame Tartine</v>
      </c>
      <c r="E5856">
        <f>COUNTIFS(D$2:D5856,Clef_répartition[[#This Row],[Code_Nom]],J$2:J5856,Clef_répartition[[#This Row],[Année]])</f>
        <v>1</v>
      </c>
      <c r="F5856">
        <f>IF(Clef_répartition[[#This Row],[Code_Nom]]=D5855,F5855-1,(COUNTIFS(Clef_répartition[Code_Nom],Clef_répartition[[#This Row],[Code_Nom]],Clef_répartition[Année],Clef_répartition[[#This Row],[Année]])))</f>
        <v>4</v>
      </c>
      <c r="G5856" t="str">
        <f>Clef_répartition[[#This Row],[Code_Nom]]&amp;"_"&amp;Clef_répartition[[#This Row],[Nombre]]&amp;"_"&amp;Clef_répartition[[#This Row],[Année]]</f>
        <v>AIRADT_Association intercommunale du Réseau d'accueil de jour Dame Tartine_1_2019</v>
      </c>
      <c r="H5856">
        <v>5631</v>
      </c>
      <c r="I5856" t="s">
        <v>92</v>
      </c>
      <c r="J5856">
        <v>2019</v>
      </c>
      <c r="K5856">
        <v>0.15379999999999999</v>
      </c>
    </row>
    <row r="5857" spans="1:11" x14ac:dyDescent="0.25">
      <c r="A5857" t="s">
        <v>723</v>
      </c>
      <c r="B5857" t="s">
        <v>448</v>
      </c>
      <c r="C5857" t="s">
        <v>449</v>
      </c>
      <c r="D5857" t="str">
        <f>Clef_répartition[[#This Row],[Code association]]&amp;"_"&amp;Clef_répartition[[#This Row],[Nom association]]</f>
        <v>AIRADT_Association intercommunale du Réseau d'accueil de jour Dame Tartine</v>
      </c>
      <c r="E5857">
        <f>COUNTIFS(D$2:D5857,Clef_répartition[[#This Row],[Code_Nom]],J$2:J5857,Clef_répartition[[#This Row],[Année]])</f>
        <v>2</v>
      </c>
      <c r="F5857">
        <f>IF(Clef_répartition[[#This Row],[Code_Nom]]=D5856,F5856-1,(COUNTIFS(Clef_répartition[Code_Nom],Clef_répartition[[#This Row],[Code_Nom]],Clef_répartition[Année],Clef_répartition[[#This Row],[Année]])))</f>
        <v>3</v>
      </c>
      <c r="G5857" t="str">
        <f>Clef_répartition[[#This Row],[Code_Nom]]&amp;"_"&amp;Clef_répartition[[#This Row],[Nombre]]&amp;"_"&amp;Clef_répartition[[#This Row],[Année]]</f>
        <v>AIRADT_Association intercommunale du Réseau d'accueil de jour Dame Tartine_2_2019</v>
      </c>
      <c r="H5857">
        <v>5640</v>
      </c>
      <c r="I5857" t="s">
        <v>168</v>
      </c>
      <c r="J5857">
        <v>2019</v>
      </c>
      <c r="K5857">
        <v>5.1999999999999998E-2</v>
      </c>
    </row>
    <row r="5858" spans="1:11" x14ac:dyDescent="0.25">
      <c r="A5858" t="s">
        <v>723</v>
      </c>
      <c r="B5858" t="s">
        <v>448</v>
      </c>
      <c r="C5858" t="s">
        <v>449</v>
      </c>
      <c r="D5858" t="str">
        <f>Clef_répartition[[#This Row],[Code association]]&amp;"_"&amp;Clef_répartition[[#This Row],[Nom association]]</f>
        <v>AIRADT_Association intercommunale du Réseau d'accueil de jour Dame Tartine</v>
      </c>
      <c r="E5858">
        <f>COUNTIFS(D$2:D5858,Clef_répartition[[#This Row],[Code_Nom]],J$2:J5858,Clef_répartition[[#This Row],[Année]])</f>
        <v>3</v>
      </c>
      <c r="F5858">
        <f>IF(Clef_répartition[[#This Row],[Code_Nom]]=D5857,F5857-1,(COUNTIFS(Clef_répartition[Code_Nom],Clef_répartition[[#This Row],[Code_Nom]],Clef_répartition[Année],Clef_répartition[[#This Row],[Année]])))</f>
        <v>2</v>
      </c>
      <c r="G5858" t="str">
        <f>Clef_répartition[[#This Row],[Code_Nom]]&amp;"_"&amp;Clef_répartition[[#This Row],[Nombre]]&amp;"_"&amp;Clef_répartition[[#This Row],[Année]]</f>
        <v>AIRADT_Association intercommunale du Réseau d'accueil de jour Dame Tartine_3_2019</v>
      </c>
      <c r="H5858">
        <v>5652</v>
      </c>
      <c r="I5858" t="s">
        <v>284</v>
      </c>
      <c r="J5858">
        <v>2019</v>
      </c>
      <c r="K5858">
        <v>0.1061</v>
      </c>
    </row>
    <row r="5859" spans="1:11" x14ac:dyDescent="0.25">
      <c r="A5859" t="s">
        <v>723</v>
      </c>
      <c r="B5859" t="s">
        <v>448</v>
      </c>
      <c r="C5859" t="s">
        <v>449</v>
      </c>
      <c r="D5859" t="str">
        <f>Clef_répartition[[#This Row],[Code association]]&amp;"_"&amp;Clef_répartition[[#This Row],[Nom association]]</f>
        <v>AIRADT_Association intercommunale du Réseau d'accueil de jour Dame Tartine</v>
      </c>
      <c r="E5859">
        <f>COUNTIFS(D$2:D5859,Clef_répartition[[#This Row],[Code_Nom]],J$2:J5859,Clef_répartition[[#This Row],[Année]])</f>
        <v>4</v>
      </c>
      <c r="F5859">
        <f>IF(Clef_répartition[[#This Row],[Code_Nom]]=D5858,F5858-1,(COUNTIFS(Clef_répartition[Code_Nom],Clef_répartition[[#This Row],[Code_Nom]],Clef_répartition[Année],Clef_répartition[[#This Row],[Année]])))</f>
        <v>1</v>
      </c>
      <c r="G5859" t="str">
        <f>Clef_répartition[[#This Row],[Code_Nom]]&amp;"_"&amp;Clef_répartition[[#This Row],[Nombre]]&amp;"_"&amp;Clef_répartition[[#This Row],[Année]]</f>
        <v>AIRADT_Association intercommunale du Réseau d'accueil de jour Dame Tartine_4_2019</v>
      </c>
      <c r="H5859">
        <v>5655</v>
      </c>
      <c r="I5859" t="s">
        <v>297</v>
      </c>
      <c r="J5859">
        <v>2019</v>
      </c>
      <c r="K5859">
        <v>0.68810000000000004</v>
      </c>
    </row>
    <row r="5860" spans="1:11" x14ac:dyDescent="0.25">
      <c r="A5860" t="s">
        <v>723</v>
      </c>
      <c r="B5860" t="s">
        <v>668</v>
      </c>
      <c r="C5860" t="s">
        <v>669</v>
      </c>
      <c r="D5860" t="str">
        <f>Clef_répartition[[#This Row],[Code association]]&amp;"_"&amp;Clef_répartition[[#This Row],[Nom association]]</f>
        <v>AIRV_Association intercommunale pour l'épuration des eaux usées du Rio des Vaux</v>
      </c>
      <c r="E5860">
        <f>COUNTIFS(D$2:D5860,Clef_répartition[[#This Row],[Code_Nom]],J$2:J5860,Clef_répartition[[#This Row],[Année]])</f>
        <v>1</v>
      </c>
      <c r="F5860">
        <f>IF(Clef_répartition[[#This Row],[Code_Nom]]=D5859,F5859-1,(COUNTIFS(Clef_répartition[Code_Nom],Clef_répartition[[#This Row],[Code_Nom]],Clef_répartition[Année],Clef_répartition[[#This Row],[Année]])))</f>
        <v>3</v>
      </c>
      <c r="G5860" t="str">
        <f>Clef_répartition[[#This Row],[Code_Nom]]&amp;"_"&amp;Clef_répartition[[#This Row],[Nombre]]&amp;"_"&amp;Clef_répartition[[#This Row],[Année]]</f>
        <v>AIRV_Association intercommunale pour l'épuration des eaux usées du Rio des Vaux_1_2019</v>
      </c>
      <c r="H5860">
        <v>5669</v>
      </c>
      <c r="I5860" t="s">
        <v>89</v>
      </c>
      <c r="J5860">
        <v>2019</v>
      </c>
      <c r="K5860">
        <v>0.34</v>
      </c>
    </row>
    <row r="5861" spans="1:11" x14ac:dyDescent="0.25">
      <c r="A5861" t="s">
        <v>723</v>
      </c>
      <c r="B5861" t="s">
        <v>668</v>
      </c>
      <c r="C5861" t="s">
        <v>669</v>
      </c>
      <c r="D5861" t="str">
        <f>Clef_répartition[[#This Row],[Code association]]&amp;"_"&amp;Clef_répartition[[#This Row],[Nom association]]</f>
        <v>AIRV_Association intercommunale pour l'épuration des eaux usées du Rio des Vaux</v>
      </c>
      <c r="E5861">
        <f>COUNTIFS(D$2:D5861,Clef_répartition[[#This Row],[Code_Nom]],J$2:J5861,Clef_répartition[[#This Row],[Année]])</f>
        <v>2</v>
      </c>
      <c r="F5861">
        <f>IF(Clef_répartition[[#This Row],[Code_Nom]]=D5860,F5860-1,(COUNTIFS(Clef_répartition[Code_Nom],Clef_répartition[[#This Row],[Code_Nom]],Clef_répartition[Année],Clef_répartition[[#This Row],[Année]])))</f>
        <v>2</v>
      </c>
      <c r="G5861" t="str">
        <f>Clef_répartition[[#This Row],[Code_Nom]]&amp;"_"&amp;Clef_répartition[[#This Row],[Nombre]]&amp;"_"&amp;Clef_répartition[[#This Row],[Année]]</f>
        <v>AIRV_Association intercommunale pour l'épuration des eaux usées du Rio des Vaux_2_2019</v>
      </c>
      <c r="H5861">
        <v>5674</v>
      </c>
      <c r="I5861" t="s">
        <v>163</v>
      </c>
      <c r="J5861">
        <v>2019</v>
      </c>
      <c r="K5861">
        <v>0.16</v>
      </c>
    </row>
    <row r="5862" spans="1:11" x14ac:dyDescent="0.25">
      <c r="A5862" t="s">
        <v>723</v>
      </c>
      <c r="B5862" t="s">
        <v>668</v>
      </c>
      <c r="C5862" t="s">
        <v>669</v>
      </c>
      <c r="D5862" t="str">
        <f>Clef_répartition[[#This Row],[Code association]]&amp;"_"&amp;Clef_répartition[[#This Row],[Nom association]]</f>
        <v>AIRV_Association intercommunale pour l'épuration des eaux usées du Rio des Vaux</v>
      </c>
      <c r="E5862">
        <f>COUNTIFS(D$2:D5862,Clef_répartition[[#This Row],[Code_Nom]],J$2:J5862,Clef_répartition[[#This Row],[Année]])</f>
        <v>3</v>
      </c>
      <c r="F5862">
        <f>IF(Clef_répartition[[#This Row],[Code_Nom]]=D5861,F5861-1,(COUNTIFS(Clef_répartition[Code_Nom],Clef_répartition[[#This Row],[Code_Nom]],Clef_répartition[Année],Clef_répartition[[#This Row],[Année]])))</f>
        <v>1</v>
      </c>
      <c r="G5862" t="str">
        <f>Clef_répartition[[#This Row],[Code_Nom]]&amp;"_"&amp;Clef_répartition[[#This Row],[Nombre]]&amp;"_"&amp;Clef_répartition[[#This Row],[Année]]</f>
        <v>AIRV_Association intercommunale pour l'épuration des eaux usées du Rio des Vaux_3_2019</v>
      </c>
      <c r="H5862">
        <v>5675</v>
      </c>
      <c r="I5862" t="s">
        <v>164</v>
      </c>
      <c r="J5862">
        <v>2019</v>
      </c>
      <c r="K5862">
        <v>0.5</v>
      </c>
    </row>
    <row r="5863" spans="1:11" x14ac:dyDescent="0.25">
      <c r="A5863" t="s">
        <v>723</v>
      </c>
      <c r="B5863" t="s">
        <v>465</v>
      </c>
      <c r="C5863" t="s">
        <v>466</v>
      </c>
      <c r="D5863" t="str">
        <f>Clef_répartition[[#This Row],[Code association]]&amp;"_"&amp;Clef_répartition[[#This Row],[Nom association]]</f>
        <v>AISE_Assocition intercommunale scolaire de l'Esplanade</v>
      </c>
      <c r="E5863">
        <f>COUNTIFS(D$2:D5863,Clef_répartition[[#This Row],[Code_Nom]],J$2:J5863,Clef_répartition[[#This Row],[Année]])</f>
        <v>1</v>
      </c>
      <c r="F5863">
        <f>IF(Clef_répartition[[#This Row],[Code_Nom]]=D5862,F5862-1,(COUNTIFS(Clef_répartition[Code_Nom],Clef_répartition[[#This Row],[Code_Nom]],Clef_répartition[Année],Clef_répartition[[#This Row],[Année]])))</f>
        <v>10</v>
      </c>
      <c r="G5863" t="str">
        <f>Clef_répartition[[#This Row],[Code_Nom]]&amp;"_"&amp;Clef_répartition[[#This Row],[Nombre]]&amp;"_"&amp;Clef_répartition[[#This Row],[Année]]</f>
        <v>AISE_Assocition intercommunale scolaire de l'Esplanade_1_2019</v>
      </c>
      <c r="H5863">
        <v>5703</v>
      </c>
      <c r="I5863" t="s">
        <v>13</v>
      </c>
      <c r="J5863">
        <v>2019</v>
      </c>
      <c r="K5863">
        <v>0.14000000000000001</v>
      </c>
    </row>
    <row r="5864" spans="1:11" x14ac:dyDescent="0.25">
      <c r="A5864" t="s">
        <v>723</v>
      </c>
      <c r="B5864" t="s">
        <v>465</v>
      </c>
      <c r="C5864" t="s">
        <v>466</v>
      </c>
      <c r="D5864" t="str">
        <f>Clef_répartition[[#This Row],[Code association]]&amp;"_"&amp;Clef_répartition[[#This Row],[Nom association]]</f>
        <v>AISE_Assocition intercommunale scolaire de l'Esplanade</v>
      </c>
      <c r="E5864">
        <f>COUNTIFS(D$2:D5864,Clef_répartition[[#This Row],[Code_Nom]],J$2:J5864,Clef_répartition[[#This Row],[Année]])</f>
        <v>2</v>
      </c>
      <c r="F5864">
        <f>IF(Clef_répartition[[#This Row],[Code_Nom]]=D5863,F5863-1,(COUNTIFS(Clef_répartition[Code_Nom],Clef_répartition[[#This Row],[Code_Nom]],Clef_répartition[Année],Clef_répartition[[#This Row],[Année]])))</f>
        <v>9</v>
      </c>
      <c r="G5864" t="str">
        <f>Clef_répartition[[#This Row],[Code_Nom]]&amp;"_"&amp;Clef_répartition[[#This Row],[Nombre]]&amp;"_"&amp;Clef_répartition[[#This Row],[Année]]</f>
        <v>AISE_Assocition intercommunale scolaire de l'Esplanade_2_2019</v>
      </c>
      <c r="H5864">
        <v>5704</v>
      </c>
      <c r="I5864" t="s">
        <v>16</v>
      </c>
      <c r="J5864">
        <v>2019</v>
      </c>
      <c r="K5864">
        <v>0.19</v>
      </c>
    </row>
    <row r="5865" spans="1:11" x14ac:dyDescent="0.25">
      <c r="A5865" t="s">
        <v>723</v>
      </c>
      <c r="B5865" t="s">
        <v>465</v>
      </c>
      <c r="C5865" t="s">
        <v>466</v>
      </c>
      <c r="D5865" t="str">
        <f>Clef_répartition[[#This Row],[Code association]]&amp;"_"&amp;Clef_répartition[[#This Row],[Nom association]]</f>
        <v>AISE_Assocition intercommunale scolaire de l'Esplanade</v>
      </c>
      <c r="E5865">
        <f>COUNTIFS(D$2:D5865,Clef_répartition[[#This Row],[Code_Nom]],J$2:J5865,Clef_répartition[[#This Row],[Année]])</f>
        <v>3</v>
      </c>
      <c r="F5865">
        <f>IF(Clef_répartition[[#This Row],[Code_Nom]]=D5864,F5864-1,(COUNTIFS(Clef_répartition[Code_Nom],Clef_répartition[[#This Row],[Code_Nom]],Clef_répartition[Année],Clef_répartition[[#This Row],[Année]])))</f>
        <v>8</v>
      </c>
      <c r="G5865" t="str">
        <f>Clef_répartition[[#This Row],[Code_Nom]]&amp;"_"&amp;Clef_répartition[[#This Row],[Nombre]]&amp;"_"&amp;Clef_répartition[[#This Row],[Année]]</f>
        <v>AISE_Assocition intercommunale scolaire de l'Esplanade_3_2019</v>
      </c>
      <c r="H5865">
        <v>5854</v>
      </c>
      <c r="I5865" t="s">
        <v>43</v>
      </c>
      <c r="J5865">
        <v>2019</v>
      </c>
      <c r="K5865">
        <v>0.04</v>
      </c>
    </row>
    <row r="5866" spans="1:11" x14ac:dyDescent="0.25">
      <c r="A5866" t="s">
        <v>723</v>
      </c>
      <c r="B5866" t="s">
        <v>465</v>
      </c>
      <c r="C5866" t="s">
        <v>466</v>
      </c>
      <c r="D5866" t="str">
        <f>Clef_répartition[[#This Row],[Code association]]&amp;"_"&amp;Clef_répartition[[#This Row],[Nom association]]</f>
        <v>AISE_Assocition intercommunale scolaire de l'Esplanade</v>
      </c>
      <c r="E5866">
        <f>COUNTIFS(D$2:D5866,Clef_répartition[[#This Row],[Code_Nom]],J$2:J5866,Clef_répartition[[#This Row],[Année]])</f>
        <v>4</v>
      </c>
      <c r="F5866">
        <f>IF(Clef_répartition[[#This Row],[Code_Nom]]=D5865,F5865-1,(COUNTIFS(Clef_répartition[Code_Nom],Clef_répartition[[#This Row],[Code_Nom]],Clef_répartition[Année],Clef_répartition[[#This Row],[Année]])))</f>
        <v>7</v>
      </c>
      <c r="G5866" t="str">
        <f>Clef_répartition[[#This Row],[Code_Nom]]&amp;"_"&amp;Clef_répartition[[#This Row],[Nombre]]&amp;"_"&amp;Clef_répartition[[#This Row],[Année]]</f>
        <v>AISE_Assocition intercommunale scolaire de l'Esplanade_4_2019</v>
      </c>
      <c r="H5866">
        <v>5710</v>
      </c>
      <c r="I5866" t="s">
        <v>69</v>
      </c>
      <c r="J5866">
        <v>2019</v>
      </c>
      <c r="K5866">
        <v>0.05</v>
      </c>
    </row>
    <row r="5867" spans="1:11" x14ac:dyDescent="0.25">
      <c r="A5867" t="s">
        <v>723</v>
      </c>
      <c r="B5867" t="s">
        <v>465</v>
      </c>
      <c r="C5867" t="s">
        <v>466</v>
      </c>
      <c r="D5867" t="str">
        <f>Clef_répartition[[#This Row],[Code association]]&amp;"_"&amp;Clef_répartition[[#This Row],[Nom association]]</f>
        <v>AISE_Assocition intercommunale scolaire de l'Esplanade</v>
      </c>
      <c r="E5867">
        <f>COUNTIFS(D$2:D5867,Clef_répartition[[#This Row],[Code_Nom]],J$2:J5867,Clef_répartition[[#This Row],[Année]])</f>
        <v>5</v>
      </c>
      <c r="F5867">
        <f>IF(Clef_répartition[[#This Row],[Code_Nom]]=D5866,F5866-1,(COUNTIFS(Clef_répartition[Code_Nom],Clef_répartition[[#This Row],[Code_Nom]],Clef_répartition[Année],Clef_répartition[[#This Row],[Année]])))</f>
        <v>6</v>
      </c>
      <c r="G5867" t="str">
        <f>Clef_répartition[[#This Row],[Code_Nom]]&amp;"_"&amp;Clef_répartition[[#This Row],[Nombre]]&amp;"_"&amp;Clef_répartition[[#This Row],[Année]]</f>
        <v>AISE_Assocition intercommunale scolaire de l'Esplanade_5_2019</v>
      </c>
      <c r="H5867">
        <v>5715</v>
      </c>
      <c r="I5867" t="s">
        <v>97</v>
      </c>
      <c r="J5867">
        <v>2019</v>
      </c>
      <c r="K5867">
        <v>0.11</v>
      </c>
    </row>
    <row r="5868" spans="1:11" x14ac:dyDescent="0.25">
      <c r="A5868" t="s">
        <v>723</v>
      </c>
      <c r="B5868" t="s">
        <v>465</v>
      </c>
      <c r="C5868" t="s">
        <v>466</v>
      </c>
      <c r="D5868" t="str">
        <f>Clef_répartition[[#This Row],[Code association]]&amp;"_"&amp;Clef_répartition[[#This Row],[Nom association]]</f>
        <v>AISE_Assocition intercommunale scolaire de l'Esplanade</v>
      </c>
      <c r="E5868">
        <f>COUNTIFS(D$2:D5868,Clef_répartition[[#This Row],[Code_Nom]],J$2:J5868,Clef_répartition[[#This Row],[Année]])</f>
        <v>6</v>
      </c>
      <c r="F5868">
        <f>IF(Clef_répartition[[#This Row],[Code_Nom]]=D5867,F5867-1,(COUNTIFS(Clef_répartition[Code_Nom],Clef_répartition[[#This Row],[Code_Nom]],Clef_répartition[Année],Clef_répartition[[#This Row],[Année]])))</f>
        <v>5</v>
      </c>
      <c r="G5868" t="str">
        <f>Clef_répartition[[#This Row],[Code_Nom]]&amp;"_"&amp;Clef_répartition[[#This Row],[Nombre]]&amp;"_"&amp;Clef_répartition[[#This Row],[Année]]</f>
        <v>AISE_Assocition intercommunale scolaire de l'Esplanade_6_2019</v>
      </c>
      <c r="H5868">
        <v>5731</v>
      </c>
      <c r="I5868" t="s">
        <v>157</v>
      </c>
      <c r="J5868">
        <v>2019</v>
      </c>
      <c r="K5868">
        <v>0.15</v>
      </c>
    </row>
    <row r="5869" spans="1:11" x14ac:dyDescent="0.25">
      <c r="A5869" t="s">
        <v>723</v>
      </c>
      <c r="B5869" t="s">
        <v>465</v>
      </c>
      <c r="C5869" t="s">
        <v>466</v>
      </c>
      <c r="D5869" t="str">
        <f>Clef_répartition[[#This Row],[Code association]]&amp;"_"&amp;Clef_répartition[[#This Row],[Nom association]]</f>
        <v>AISE_Assocition intercommunale scolaire de l'Esplanade</v>
      </c>
      <c r="E5869">
        <f>COUNTIFS(D$2:D5869,Clef_répartition[[#This Row],[Code_Nom]],J$2:J5869,Clef_répartition[[#This Row],[Année]])</f>
        <v>7</v>
      </c>
      <c r="F5869">
        <f>IF(Clef_répartition[[#This Row],[Code_Nom]]=D5868,F5868-1,(COUNTIFS(Clef_répartition[Code_Nom],Clef_répartition[[#This Row],[Code_Nom]],Clef_répartition[Année],Clef_répartition[[#This Row],[Année]])))</f>
        <v>4</v>
      </c>
      <c r="G5869" t="str">
        <f>Clef_répartition[[#This Row],[Code_Nom]]&amp;"_"&amp;Clef_répartition[[#This Row],[Nombre]]&amp;"_"&amp;Clef_répartition[[#This Row],[Année]]</f>
        <v>AISE_Assocition intercommunale scolaire de l'Esplanade_7_2019</v>
      </c>
      <c r="H5869">
        <v>5429</v>
      </c>
      <c r="I5869" t="s">
        <v>162</v>
      </c>
      <c r="J5869">
        <v>2019</v>
      </c>
      <c r="K5869">
        <v>0.05</v>
      </c>
    </row>
    <row r="5870" spans="1:11" x14ac:dyDescent="0.25">
      <c r="A5870" t="s">
        <v>723</v>
      </c>
      <c r="B5870" t="s">
        <v>465</v>
      </c>
      <c r="C5870" t="s">
        <v>466</v>
      </c>
      <c r="D5870" t="str">
        <f>Clef_répartition[[#This Row],[Code association]]&amp;"_"&amp;Clef_répartition[[#This Row],[Nom association]]</f>
        <v>AISE_Assocition intercommunale scolaire de l'Esplanade</v>
      </c>
      <c r="E5870">
        <f>COUNTIFS(D$2:D5870,Clef_répartition[[#This Row],[Code_Nom]],J$2:J5870,Clef_répartition[[#This Row],[Année]])</f>
        <v>8</v>
      </c>
      <c r="F5870">
        <f>IF(Clef_répartition[[#This Row],[Code_Nom]]=D5869,F5869-1,(COUNTIFS(Clef_répartition[Code_Nom],Clef_répartition[[#This Row],[Code_Nom]],Clef_répartition[Année],Clef_répartition[[#This Row],[Année]])))</f>
        <v>3</v>
      </c>
      <c r="G5870" t="str">
        <f>Clef_répartition[[#This Row],[Code_Nom]]&amp;"_"&amp;Clef_répartition[[#This Row],[Nombre]]&amp;"_"&amp;Clef_répartition[[#This Row],[Année]]</f>
        <v>AISE_Assocition intercommunale scolaire de l'Esplanade_8_2019</v>
      </c>
      <c r="H5870">
        <v>5430</v>
      </c>
      <c r="I5870" t="s">
        <v>171</v>
      </c>
      <c r="J5870">
        <v>2019</v>
      </c>
      <c r="K5870">
        <v>0.05</v>
      </c>
    </row>
    <row r="5871" spans="1:11" x14ac:dyDescent="0.25">
      <c r="A5871" t="s">
        <v>723</v>
      </c>
      <c r="B5871" t="s">
        <v>465</v>
      </c>
      <c r="C5871" t="s">
        <v>466</v>
      </c>
      <c r="D5871" t="str">
        <f>Clef_répartition[[#This Row],[Code association]]&amp;"_"&amp;Clef_répartition[[#This Row],[Nom association]]</f>
        <v>AISE_Assocition intercommunale scolaire de l'Esplanade</v>
      </c>
      <c r="E5871">
        <f>COUNTIFS(D$2:D5871,Clef_répartition[[#This Row],[Code_Nom]],J$2:J5871,Clef_répartition[[#This Row],[Année]])</f>
        <v>9</v>
      </c>
      <c r="F5871">
        <f>IF(Clef_répartition[[#This Row],[Code_Nom]]=D5870,F5870-1,(COUNTIFS(Clef_répartition[Code_Nom],Clef_répartition[[#This Row],[Code_Nom]],Clef_répartition[Année],Clef_répartition[[#This Row],[Année]])))</f>
        <v>2</v>
      </c>
      <c r="G5871" t="str">
        <f>Clef_répartition[[#This Row],[Code_Nom]]&amp;"_"&amp;Clef_répartition[[#This Row],[Nombre]]&amp;"_"&amp;Clef_répartition[[#This Row],[Année]]</f>
        <v>AISE_Assocition intercommunale scolaire de l'Esplanade_9_2019</v>
      </c>
      <c r="H5871">
        <v>5434</v>
      </c>
      <c r="I5871" t="s">
        <v>244</v>
      </c>
      <c r="J5871">
        <v>2019</v>
      </c>
      <c r="K5871">
        <v>0.11</v>
      </c>
    </row>
    <row r="5872" spans="1:11" x14ac:dyDescent="0.25">
      <c r="A5872" t="s">
        <v>723</v>
      </c>
      <c r="B5872" t="s">
        <v>465</v>
      </c>
      <c r="C5872" t="s">
        <v>466</v>
      </c>
      <c r="D5872" t="str">
        <f>Clef_répartition[[#This Row],[Code association]]&amp;"_"&amp;Clef_répartition[[#This Row],[Nom association]]</f>
        <v>AISE_Assocition intercommunale scolaire de l'Esplanade</v>
      </c>
      <c r="E5872">
        <f>COUNTIFS(D$2:D5872,Clef_répartition[[#This Row],[Code_Nom]],J$2:J5872,Clef_répartition[[#This Row],[Année]])</f>
        <v>10</v>
      </c>
      <c r="F5872">
        <f>IF(Clef_répartition[[#This Row],[Code_Nom]]=D5871,F5871-1,(COUNTIFS(Clef_répartition[Code_Nom],Clef_répartition[[#This Row],[Code_Nom]],Clef_répartition[Année],Clef_répartition[[#This Row],[Année]])))</f>
        <v>1</v>
      </c>
      <c r="G5872" t="str">
        <f>Clef_répartition[[#This Row],[Code_Nom]]&amp;"_"&amp;Clef_répartition[[#This Row],[Nombre]]&amp;"_"&amp;Clef_répartition[[#This Row],[Année]]</f>
        <v>AISE_Assocition intercommunale scolaire de l'Esplanade_10_2019</v>
      </c>
      <c r="H5872">
        <v>5732</v>
      </c>
      <c r="I5872" t="s">
        <v>279</v>
      </c>
      <c r="J5872">
        <v>2019</v>
      </c>
      <c r="K5872">
        <v>0.11</v>
      </c>
    </row>
    <row r="5873" spans="1:11" x14ac:dyDescent="0.25">
      <c r="A5873" t="s">
        <v>723</v>
      </c>
      <c r="B5873" t="s">
        <v>589</v>
      </c>
      <c r="C5873" t="s">
        <v>590</v>
      </c>
      <c r="D5873" t="str">
        <f>Clef_répartition[[#This Row],[Code association]]&amp;"_"&amp;Clef_répartition[[#This Row],[Nom association]]</f>
        <v>AISGE_Association intercommunale scolaire de genolier et environs</v>
      </c>
      <c r="E5873">
        <f>COUNTIFS(D$2:D5873,Clef_répartition[[#This Row],[Code_Nom]],J$2:J5873,Clef_répartition[[#This Row],[Année]])</f>
        <v>1</v>
      </c>
      <c r="F5873">
        <f>IF(Clef_répartition[[#This Row],[Code_Nom]]=D5872,F5872-1,(COUNTIFS(Clef_répartition[Code_Nom],Clef_répartition[[#This Row],[Code_Nom]],Clef_répartition[Année],Clef_répartition[[#This Row],[Année]])))</f>
        <v>5</v>
      </c>
      <c r="G5873" t="str">
        <f>Clef_répartition[[#This Row],[Code_Nom]]&amp;"_"&amp;Clef_répartition[[#This Row],[Nombre]]&amp;"_"&amp;Clef_répartition[[#This Row],[Année]]</f>
        <v>AISGE_Association intercommunale scolaire de genolier et environs_1_2019</v>
      </c>
      <c r="H5873">
        <v>5702</v>
      </c>
      <c r="I5873" t="s">
        <v>7</v>
      </c>
      <c r="J5873">
        <v>2019</v>
      </c>
      <c r="K5873">
        <v>0.25</v>
      </c>
    </row>
    <row r="5874" spans="1:11" x14ac:dyDescent="0.25">
      <c r="A5874" t="s">
        <v>723</v>
      </c>
      <c r="B5874" t="s">
        <v>589</v>
      </c>
      <c r="C5874" t="s">
        <v>590</v>
      </c>
      <c r="D5874" t="str">
        <f>Clef_répartition[[#This Row],[Code association]]&amp;"_"&amp;Clef_répartition[[#This Row],[Nom association]]</f>
        <v>AISGE_Association intercommunale scolaire de genolier et environs</v>
      </c>
      <c r="E5874">
        <f>COUNTIFS(D$2:D5874,Clef_répartition[[#This Row],[Code_Nom]],J$2:J5874,Clef_répartition[[#This Row],[Année]])</f>
        <v>2</v>
      </c>
      <c r="F5874">
        <f>IF(Clef_répartition[[#This Row],[Code_Nom]]=D5873,F5873-1,(COUNTIFS(Clef_répartition[Code_Nom],Clef_répartition[[#This Row],[Code_Nom]],Clef_répartition[Année],Clef_répartition[[#This Row],[Année]])))</f>
        <v>4</v>
      </c>
      <c r="G5874" t="str">
        <f>Clef_répartition[[#This Row],[Code_Nom]]&amp;"_"&amp;Clef_répartition[[#This Row],[Nombre]]&amp;"_"&amp;Clef_répartition[[#This Row],[Année]]</f>
        <v>AISGE_Association intercommunale scolaire de genolier et environs_2_2019</v>
      </c>
      <c r="H5874">
        <v>5718</v>
      </c>
      <c r="I5874" t="s">
        <v>120</v>
      </c>
      <c r="J5874">
        <v>2019</v>
      </c>
      <c r="K5874">
        <v>0.26</v>
      </c>
    </row>
    <row r="5875" spans="1:11" x14ac:dyDescent="0.25">
      <c r="A5875" t="s">
        <v>723</v>
      </c>
      <c r="B5875" t="s">
        <v>589</v>
      </c>
      <c r="C5875" t="s">
        <v>590</v>
      </c>
      <c r="D5875" t="str">
        <f>Clef_répartition[[#This Row],[Code association]]&amp;"_"&amp;Clef_répartition[[#This Row],[Nom association]]</f>
        <v>AISGE_Association intercommunale scolaire de genolier et environs</v>
      </c>
      <c r="E5875">
        <f>COUNTIFS(D$2:D5875,Clef_répartition[[#This Row],[Code_Nom]],J$2:J5875,Clef_répartition[[#This Row],[Année]])</f>
        <v>3</v>
      </c>
      <c r="F5875">
        <f>IF(Clef_répartition[[#This Row],[Code_Nom]]=D5874,F5874-1,(COUNTIFS(Clef_répartition[Code_Nom],Clef_répartition[[#This Row],[Code_Nom]],Clef_répartition[Année],Clef_répartition[[#This Row],[Année]])))</f>
        <v>3</v>
      </c>
      <c r="G5875" t="str">
        <f>Clef_répartition[[#This Row],[Code_Nom]]&amp;"_"&amp;Clef_répartition[[#This Row],[Nombre]]&amp;"_"&amp;Clef_répartition[[#This Row],[Année]]</f>
        <v>AISGE_Association intercommunale scolaire de genolier et environs_3_2019</v>
      </c>
      <c r="H5875">
        <v>5720</v>
      </c>
      <c r="I5875" t="s">
        <v>125</v>
      </c>
      <c r="J5875">
        <v>2019</v>
      </c>
      <c r="K5875">
        <v>0.13</v>
      </c>
    </row>
    <row r="5876" spans="1:11" x14ac:dyDescent="0.25">
      <c r="A5876" t="s">
        <v>723</v>
      </c>
      <c r="B5876" t="s">
        <v>589</v>
      </c>
      <c r="C5876" t="s">
        <v>590</v>
      </c>
      <c r="D5876" t="str">
        <f>Clef_répartition[[#This Row],[Code association]]&amp;"_"&amp;Clef_répartition[[#This Row],[Nom association]]</f>
        <v>AISGE_Association intercommunale scolaire de genolier et environs</v>
      </c>
      <c r="E5876">
        <f>COUNTIFS(D$2:D5876,Clef_répartition[[#This Row],[Code_Nom]],J$2:J5876,Clef_répartition[[#This Row],[Année]])</f>
        <v>4</v>
      </c>
      <c r="F5876">
        <f>IF(Clef_répartition[[#This Row],[Code_Nom]]=D5875,F5875-1,(COUNTIFS(Clef_répartition[Code_Nom],Clef_répartition[[#This Row],[Code_Nom]],Clef_répartition[Année],Clef_répartition[[#This Row],[Année]])))</f>
        <v>2</v>
      </c>
      <c r="G5876" t="str">
        <f>Clef_répartition[[#This Row],[Code_Nom]]&amp;"_"&amp;Clef_répartition[[#This Row],[Nombre]]&amp;"_"&amp;Clef_répartition[[#This Row],[Année]]</f>
        <v>AISGE_Association intercommunale scolaire de genolier et environs_4_2019</v>
      </c>
      <c r="H5876">
        <v>5727</v>
      </c>
      <c r="I5876" t="s">
        <v>243</v>
      </c>
      <c r="J5876">
        <v>2019</v>
      </c>
      <c r="K5876">
        <v>0.19</v>
      </c>
    </row>
    <row r="5877" spans="1:11" x14ac:dyDescent="0.25">
      <c r="A5877" t="s">
        <v>723</v>
      </c>
      <c r="B5877" t="s">
        <v>589</v>
      </c>
      <c r="C5877" t="s">
        <v>590</v>
      </c>
      <c r="D5877" t="str">
        <f>Clef_répartition[[#This Row],[Code association]]&amp;"_"&amp;Clef_répartition[[#This Row],[Nom association]]</f>
        <v>AISGE_Association intercommunale scolaire de genolier et environs</v>
      </c>
      <c r="E5877">
        <f>COUNTIFS(D$2:D5877,Clef_répartition[[#This Row],[Code_Nom]],J$2:J5877,Clef_répartition[[#This Row],[Année]])</f>
        <v>5</v>
      </c>
      <c r="F5877">
        <f>IF(Clef_répartition[[#This Row],[Code_Nom]]=D5876,F5876-1,(COUNTIFS(Clef_répartition[Code_Nom],Clef_répartition[[#This Row],[Code_Nom]],Clef_répartition[Année],Clef_répartition[[#This Row],[Année]])))</f>
        <v>1</v>
      </c>
      <c r="G5877" t="str">
        <f>Clef_répartition[[#This Row],[Code_Nom]]&amp;"_"&amp;Clef_répartition[[#This Row],[Nombre]]&amp;"_"&amp;Clef_répartition[[#This Row],[Année]]</f>
        <v>AISGE_Association intercommunale scolaire de genolier et environs_5_2019</v>
      </c>
      <c r="H5877">
        <v>5730</v>
      </c>
      <c r="I5877" t="s">
        <v>265</v>
      </c>
      <c r="J5877">
        <v>2019</v>
      </c>
      <c r="K5877">
        <v>0.17</v>
      </c>
    </row>
    <row r="5878" spans="1:11" x14ac:dyDescent="0.25">
      <c r="A5878" t="s">
        <v>723</v>
      </c>
      <c r="B5878" t="s">
        <v>444</v>
      </c>
      <c r="C5878" t="s">
        <v>445</v>
      </c>
      <c r="D5878" t="str">
        <f>Clef_répartition[[#This Row],[Code association]]&amp;"_"&amp;Clef_répartition[[#This Row],[Nom association]]</f>
        <v>AISGIA_Association Intercommunale du Stand des Grandes Iles d'Amont</v>
      </c>
      <c r="E5878">
        <f>COUNTIFS(D$2:D5878,Clef_répartition[[#This Row],[Code_Nom]],J$2:J5878,Clef_répartition[[#This Row],[Année]])</f>
        <v>1</v>
      </c>
      <c r="F5878">
        <f>IF(Clef_répartition[[#This Row],[Code_Nom]]=D5877,F5877-1,(COUNTIFS(Clef_répartition[Code_Nom],Clef_répartition[[#This Row],[Code_Nom]],Clef_répartition[Année],Clef_répartition[[#This Row],[Année]])))</f>
        <v>4</v>
      </c>
      <c r="G5878" t="str">
        <f>Clef_répartition[[#This Row],[Code_Nom]]&amp;"_"&amp;Clef_répartition[[#This Row],[Nombre]]&amp;"_"&amp;Clef_répartition[[#This Row],[Année]]</f>
        <v>AISGIA_Association Intercommunale du Stand des Grandes Iles d'Amont_1_2019</v>
      </c>
      <c r="H5878">
        <v>5401</v>
      </c>
      <c r="I5878" t="s">
        <v>3</v>
      </c>
      <c r="J5878">
        <v>2019</v>
      </c>
      <c r="K5878">
        <v>0.39</v>
      </c>
    </row>
    <row r="5879" spans="1:11" x14ac:dyDescent="0.25">
      <c r="A5879" t="s">
        <v>723</v>
      </c>
      <c r="B5879" t="s">
        <v>444</v>
      </c>
      <c r="C5879" t="s">
        <v>445</v>
      </c>
      <c r="D5879" t="str">
        <f>Clef_répartition[[#This Row],[Code association]]&amp;"_"&amp;Clef_répartition[[#This Row],[Nom association]]</f>
        <v>AISGIA_Association Intercommunale du Stand des Grandes Iles d'Amont</v>
      </c>
      <c r="E5879">
        <f>COUNTIFS(D$2:D5879,Clef_répartition[[#This Row],[Code_Nom]],J$2:J5879,Clef_répartition[[#This Row],[Année]])</f>
        <v>2</v>
      </c>
      <c r="F5879">
        <f>IF(Clef_répartition[[#This Row],[Code_Nom]]=D5878,F5878-1,(COUNTIFS(Clef_répartition[Code_Nom],Clef_répartition[[#This Row],[Code_Nom]],Clef_répartition[Année],Clef_répartition[[#This Row],[Année]])))</f>
        <v>3</v>
      </c>
      <c r="G5879" t="str">
        <f>Clef_répartition[[#This Row],[Code_Nom]]&amp;"_"&amp;Clef_répartition[[#This Row],[Nombre]]&amp;"_"&amp;Clef_répartition[[#This Row],[Année]]</f>
        <v>AISGIA_Association Intercommunale du Stand des Grandes Iles d'Amont_2_2019</v>
      </c>
      <c r="H5879">
        <v>5402</v>
      </c>
      <c r="I5879" t="s">
        <v>22</v>
      </c>
      <c r="J5879">
        <v>2019</v>
      </c>
      <c r="K5879">
        <v>0.28000000000000003</v>
      </c>
    </row>
    <row r="5880" spans="1:11" x14ac:dyDescent="0.25">
      <c r="A5880" t="s">
        <v>723</v>
      </c>
      <c r="B5880" t="s">
        <v>444</v>
      </c>
      <c r="C5880" t="s">
        <v>445</v>
      </c>
      <c r="D5880" t="str">
        <f>Clef_répartition[[#This Row],[Code association]]&amp;"_"&amp;Clef_répartition[[#This Row],[Nom association]]</f>
        <v>AISGIA_Association Intercommunale du Stand des Grandes Iles d'Amont</v>
      </c>
      <c r="E5880">
        <f>COUNTIFS(D$2:D5880,Clef_répartition[[#This Row],[Code_Nom]],J$2:J5880,Clef_répartition[[#This Row],[Année]])</f>
        <v>3</v>
      </c>
      <c r="F5880">
        <f>IF(Clef_répartition[[#This Row],[Code_Nom]]=D5879,F5879-1,(COUNTIFS(Clef_répartition[Code_Nom],Clef_répartition[[#This Row],[Code_Nom]],Clef_répartition[Année],Clef_répartition[[#This Row],[Année]])))</f>
        <v>2</v>
      </c>
      <c r="G5880" t="str">
        <f>Clef_répartition[[#This Row],[Code_Nom]]&amp;"_"&amp;Clef_répartition[[#This Row],[Nombre]]&amp;"_"&amp;Clef_répartition[[#This Row],[Année]]</f>
        <v>AISGIA_Association Intercommunale du Stand des Grandes Iles d'Amont_3_2019</v>
      </c>
      <c r="H5880">
        <v>5409</v>
      </c>
      <c r="I5880" t="s">
        <v>198</v>
      </c>
      <c r="J5880">
        <v>2019</v>
      </c>
      <c r="K5880">
        <v>0.28999999999999998</v>
      </c>
    </row>
    <row r="5881" spans="1:11" x14ac:dyDescent="0.25">
      <c r="A5881" t="s">
        <v>723</v>
      </c>
      <c r="B5881" t="s">
        <v>444</v>
      </c>
      <c r="C5881" t="s">
        <v>445</v>
      </c>
      <c r="D5881" t="str">
        <f>Clef_répartition[[#This Row],[Code association]]&amp;"_"&amp;Clef_répartition[[#This Row],[Nom association]]</f>
        <v>AISGIA_Association Intercommunale du Stand des Grandes Iles d'Amont</v>
      </c>
      <c r="E5881">
        <f>COUNTIFS(D$2:D5881,Clef_répartition[[#This Row],[Code_Nom]],J$2:J5881,Clef_répartition[[#This Row],[Année]])</f>
        <v>4</v>
      </c>
      <c r="F5881">
        <f>IF(Clef_répartition[[#This Row],[Code_Nom]]=D5880,F5880-1,(COUNTIFS(Clef_répartition[Code_Nom],Clef_répartition[[#This Row],[Code_Nom]],Clef_répartition[Année],Clef_répartition[[#This Row],[Année]])))</f>
        <v>1</v>
      </c>
      <c r="G5881" t="str">
        <f>Clef_répartition[[#This Row],[Code_Nom]]&amp;"_"&amp;Clef_répartition[[#This Row],[Nombre]]&amp;"_"&amp;Clef_répartition[[#This Row],[Année]]</f>
        <v>AISGIA_Association Intercommunale du Stand des Grandes Iles d'Amont_4_2019</v>
      </c>
      <c r="H5881">
        <v>5415</v>
      </c>
      <c r="I5881" t="s">
        <v>300</v>
      </c>
      <c r="J5881">
        <v>2019</v>
      </c>
      <c r="K5881">
        <v>0.04</v>
      </c>
    </row>
    <row r="5882" spans="1:11" x14ac:dyDescent="0.25">
      <c r="A5882" t="s">
        <v>723</v>
      </c>
      <c r="B5882" t="s">
        <v>612</v>
      </c>
      <c r="C5882" t="s">
        <v>613</v>
      </c>
      <c r="D5882" t="str">
        <f>Clef_répartition[[#This Row],[Code association]]&amp;"_"&amp;Clef_répartition[[#This Row],[Nom association]]</f>
        <v>AISM_Association intercommunale d'amenée d'eau de la Source Mercier</v>
      </c>
      <c r="E5882">
        <f>COUNTIFS(D$2:D5882,Clef_répartition[[#This Row],[Code_Nom]],J$2:J5882,Clef_répartition[[#This Row],[Année]])</f>
        <v>1</v>
      </c>
      <c r="F5882">
        <f>IF(Clef_répartition[[#This Row],[Code_Nom]]=D5881,F5881-1,(COUNTIFS(Clef_répartition[Code_Nom],Clef_répartition[[#This Row],[Code_Nom]],Clef_répartition[Année],Clef_répartition[[#This Row],[Année]])))</f>
        <v>6</v>
      </c>
      <c r="G5882" t="str">
        <f>Clef_répartition[[#This Row],[Code_Nom]]&amp;"_"&amp;Clef_répartition[[#This Row],[Nombre]]&amp;"_"&amp;Clef_répartition[[#This Row],[Année]]</f>
        <v>AISM_Association intercommunale d'amenée d'eau de la Source Mercier_1_2019</v>
      </c>
      <c r="H5882">
        <v>5748</v>
      </c>
      <c r="I5882" t="s">
        <v>38</v>
      </c>
      <c r="J5882">
        <v>2019</v>
      </c>
      <c r="K5882">
        <v>0.18</v>
      </c>
    </row>
    <row r="5883" spans="1:11" x14ac:dyDescent="0.25">
      <c r="A5883" t="s">
        <v>723</v>
      </c>
      <c r="B5883" t="s">
        <v>612</v>
      </c>
      <c r="C5883" t="s">
        <v>613</v>
      </c>
      <c r="D5883" t="str">
        <f>Clef_répartition[[#This Row],[Code association]]&amp;"_"&amp;Clef_répartition[[#This Row],[Nom association]]</f>
        <v>AISM_Association intercommunale d'amenée d'eau de la Source Mercier</v>
      </c>
      <c r="E5883">
        <f>COUNTIFS(D$2:D5883,Clef_répartition[[#This Row],[Code_Nom]],J$2:J5883,Clef_répartition[[#This Row],[Année]])</f>
        <v>2</v>
      </c>
      <c r="F5883">
        <f>IF(Clef_répartition[[#This Row],[Code_Nom]]=D5882,F5882-1,(COUNTIFS(Clef_répartition[Code_Nom],Clef_répartition[[#This Row],[Code_Nom]],Clef_répartition[Année],Clef_répartition[[#This Row],[Année]])))</f>
        <v>5</v>
      </c>
      <c r="G5883" t="str">
        <f>Clef_répartition[[#This Row],[Code_Nom]]&amp;"_"&amp;Clef_répartition[[#This Row],[Nombre]]&amp;"_"&amp;Clef_répartition[[#This Row],[Année]]</f>
        <v>AISM_Association intercommunale d'amenée d'eau de la Source Mercier_2_2019</v>
      </c>
      <c r="H5883">
        <v>5741</v>
      </c>
      <c r="I5883" t="s">
        <v>144</v>
      </c>
      <c r="J5883">
        <v>2019</v>
      </c>
      <c r="K5883">
        <v>0.16</v>
      </c>
    </row>
    <row r="5884" spans="1:11" x14ac:dyDescent="0.25">
      <c r="A5884" t="s">
        <v>723</v>
      </c>
      <c r="B5884" t="s">
        <v>612</v>
      </c>
      <c r="C5884" t="s">
        <v>613</v>
      </c>
      <c r="D5884" t="str">
        <f>Clef_répartition[[#This Row],[Code association]]&amp;"_"&amp;Clef_répartition[[#This Row],[Nom association]]</f>
        <v>AISM_Association intercommunale d'amenée d'eau de la Source Mercier</v>
      </c>
      <c r="E5884">
        <f>COUNTIFS(D$2:D5884,Clef_répartition[[#This Row],[Code_Nom]],J$2:J5884,Clef_répartition[[#This Row],[Année]])</f>
        <v>3</v>
      </c>
      <c r="F5884">
        <f>IF(Clef_répartition[[#This Row],[Code_Nom]]=D5883,F5883-1,(COUNTIFS(Clef_répartition[Code_Nom],Clef_répartition[[#This Row],[Code_Nom]],Clef_répartition[Année],Clef_répartition[[#This Row],[Année]])))</f>
        <v>4</v>
      </c>
      <c r="G5884" t="str">
        <f>Clef_répartition[[#This Row],[Code_Nom]]&amp;"_"&amp;Clef_répartition[[#This Row],[Nombre]]&amp;"_"&amp;Clef_répartition[[#This Row],[Année]]</f>
        <v>AISM_Association intercommunale d'amenée d'eau de la Source Mercier_3_2019</v>
      </c>
      <c r="H5884">
        <v>5750</v>
      </c>
      <c r="I5884" t="s">
        <v>158</v>
      </c>
      <c r="J5884">
        <v>2019</v>
      </c>
      <c r="K5884">
        <v>0.12</v>
      </c>
    </row>
    <row r="5885" spans="1:11" x14ac:dyDescent="0.25">
      <c r="A5885" t="s">
        <v>723</v>
      </c>
      <c r="B5885" t="s">
        <v>612</v>
      </c>
      <c r="C5885" t="s">
        <v>613</v>
      </c>
      <c r="D5885" t="str">
        <f>Clef_répartition[[#This Row],[Code association]]&amp;"_"&amp;Clef_répartition[[#This Row],[Nom association]]</f>
        <v>AISM_Association intercommunale d'amenée d'eau de la Source Mercier</v>
      </c>
      <c r="E5885">
        <f>COUNTIFS(D$2:D5885,Clef_répartition[[#This Row],[Code_Nom]],J$2:J5885,Clef_répartition[[#This Row],[Année]])</f>
        <v>4</v>
      </c>
      <c r="F5885">
        <f>IF(Clef_répartition[[#This Row],[Code_Nom]]=D5884,F5884-1,(COUNTIFS(Clef_répartition[Code_Nom],Clef_répartition[[#This Row],[Code_Nom]],Clef_répartition[Année],Clef_répartition[[#This Row],[Année]])))</f>
        <v>3</v>
      </c>
      <c r="G5885" t="str">
        <f>Clef_répartition[[#This Row],[Code_Nom]]&amp;"_"&amp;Clef_répartition[[#This Row],[Nombre]]&amp;"_"&amp;Clef_répartition[[#This Row],[Année]]</f>
        <v>AISM_Association intercommunale d'amenée d'eau de la Source Mercier_4_2019</v>
      </c>
      <c r="H5885">
        <v>5755</v>
      </c>
      <c r="I5885" t="s">
        <v>160</v>
      </c>
      <c r="J5885">
        <v>2019</v>
      </c>
      <c r="K5885">
        <v>0.3</v>
      </c>
    </row>
    <row r="5886" spans="1:11" x14ac:dyDescent="0.25">
      <c r="A5886" t="s">
        <v>723</v>
      </c>
      <c r="B5886" t="s">
        <v>612</v>
      </c>
      <c r="C5886" t="s">
        <v>613</v>
      </c>
      <c r="D5886" t="str">
        <f>Clef_répartition[[#This Row],[Code association]]&amp;"_"&amp;Clef_répartition[[#This Row],[Nom association]]</f>
        <v>AISM_Association intercommunale d'amenée d'eau de la Source Mercier</v>
      </c>
      <c r="E5886">
        <f>COUNTIFS(D$2:D5886,Clef_répartition[[#This Row],[Code_Nom]],J$2:J5886,Clef_répartition[[#This Row],[Année]])</f>
        <v>5</v>
      </c>
      <c r="F5886">
        <f>IF(Clef_répartition[[#This Row],[Code_Nom]]=D5885,F5885-1,(COUNTIFS(Clef_répartition[Code_Nom],Clef_répartition[[#This Row],[Code_Nom]],Clef_répartition[Année],Clef_répartition[[#This Row],[Année]])))</f>
        <v>2</v>
      </c>
      <c r="G5886" t="str">
        <f>Clef_répartition[[#This Row],[Code_Nom]]&amp;"_"&amp;Clef_répartition[[#This Row],[Nombre]]&amp;"_"&amp;Clef_répartition[[#This Row],[Année]]</f>
        <v>AISM_Association intercommunale d'amenée d'eau de la Source Mercier_5_2019</v>
      </c>
      <c r="H5886">
        <v>5759</v>
      </c>
      <c r="I5886" t="s">
        <v>220</v>
      </c>
      <c r="J5886">
        <v>2019</v>
      </c>
      <c r="K5886">
        <v>0.14000000000000001</v>
      </c>
    </row>
    <row r="5887" spans="1:11" x14ac:dyDescent="0.25">
      <c r="A5887" t="s">
        <v>723</v>
      </c>
      <c r="B5887" t="s">
        <v>612</v>
      </c>
      <c r="C5887" t="s">
        <v>613</v>
      </c>
      <c r="D5887" t="str">
        <f>Clef_répartition[[#This Row],[Code association]]&amp;"_"&amp;Clef_répartition[[#This Row],[Nom association]]</f>
        <v>AISM_Association intercommunale d'amenée d'eau de la Source Mercier</v>
      </c>
      <c r="E5887">
        <f>COUNTIFS(D$2:D5887,Clef_répartition[[#This Row],[Code_Nom]],J$2:J5887,Clef_répartition[[#This Row],[Année]])</f>
        <v>6</v>
      </c>
      <c r="F5887">
        <f>IF(Clef_répartition[[#This Row],[Code_Nom]]=D5886,F5886-1,(COUNTIFS(Clef_répartition[Code_Nom],Clef_répartition[[#This Row],[Code_Nom]],Clef_répartition[Année],Clef_répartition[[#This Row],[Année]])))</f>
        <v>1</v>
      </c>
      <c r="G5887" t="str">
        <f>Clef_répartition[[#This Row],[Code_Nom]]&amp;"_"&amp;Clef_répartition[[#This Row],[Nombre]]&amp;"_"&amp;Clef_répartition[[#This Row],[Année]]</f>
        <v>AISM_Association intercommunale d'amenée d'eau de la Source Mercier_6_2019</v>
      </c>
      <c r="H5887">
        <v>5762</v>
      </c>
      <c r="I5887" t="s">
        <v>253</v>
      </c>
      <c r="J5887">
        <v>2019</v>
      </c>
      <c r="K5887">
        <v>0.1</v>
      </c>
    </row>
    <row r="5888" spans="1:11" x14ac:dyDescent="0.25">
      <c r="A5888" t="s">
        <v>723</v>
      </c>
      <c r="B5888" t="s">
        <v>551</v>
      </c>
      <c r="C5888" t="s">
        <v>552</v>
      </c>
      <c r="D5888" t="str">
        <f>Clef_répartition[[#This Row],[Code association]]&amp;"_"&amp;Clef_répartition[[#This Row],[Nom association]]</f>
        <v>AISMLE_Association Intercommunale Scolaire de Moudon-Lucens et Environs</v>
      </c>
      <c r="E5888">
        <f>COUNTIFS(D$2:D5888,Clef_répartition[[#This Row],[Code_Nom]],J$2:J5888,Clef_répartition[[#This Row],[Année]])</f>
        <v>1</v>
      </c>
      <c r="F5888">
        <f>IF(Clef_répartition[[#This Row],[Code_Nom]]=D5887,F5887-1,(COUNTIFS(Clef_répartition[Code_Nom],Clef_répartition[[#This Row],[Code_Nom]],Clef_répartition[Année],Clef_répartition[[#This Row],[Année]])))</f>
        <v>11</v>
      </c>
      <c r="G5888" t="str">
        <f>Clef_répartition[[#This Row],[Code_Nom]]&amp;"_"&amp;Clef_répartition[[#This Row],[Nombre]]&amp;"_"&amp;Clef_répartition[[#This Row],[Année]]</f>
        <v>AISMLE_Association Intercommunale Scolaire de Moudon-Lucens et Environs_1_2019</v>
      </c>
      <c r="H5888">
        <v>5663</v>
      </c>
      <c r="I5888" t="s">
        <v>45</v>
      </c>
      <c r="J5888">
        <v>2019</v>
      </c>
      <c r="K5888">
        <v>1.14E-2</v>
      </c>
    </row>
    <row r="5889" spans="1:11" x14ac:dyDescent="0.25">
      <c r="A5889" t="s">
        <v>723</v>
      </c>
      <c r="B5889" t="s">
        <v>551</v>
      </c>
      <c r="C5889" t="s">
        <v>552</v>
      </c>
      <c r="D5889" t="str">
        <f>Clef_répartition[[#This Row],[Code association]]&amp;"_"&amp;Clef_répartition[[#This Row],[Nom association]]</f>
        <v>AISMLE_Association Intercommunale Scolaire de Moudon-Lucens et Environs</v>
      </c>
      <c r="E5889">
        <f>COUNTIFS(D$2:D5889,Clef_répartition[[#This Row],[Code_Nom]],J$2:J5889,Clef_répartition[[#This Row],[Année]])</f>
        <v>2</v>
      </c>
      <c r="F5889">
        <f>IF(Clef_répartition[[#This Row],[Code_Nom]]=D5888,F5888-1,(COUNTIFS(Clef_répartition[Code_Nom],Clef_répartition[[#This Row],[Code_Nom]],Clef_répartition[Année],Clef_répartition[[#This Row],[Année]])))</f>
        <v>10</v>
      </c>
      <c r="G5889" t="str">
        <f>Clef_répartition[[#This Row],[Code_Nom]]&amp;"_"&amp;Clef_répartition[[#This Row],[Nombre]]&amp;"_"&amp;Clef_répartition[[#This Row],[Année]]</f>
        <v>AISMLE_Association Intercommunale Scolaire de Moudon-Lucens et Environs_2_2019</v>
      </c>
      <c r="H5889">
        <v>5665</v>
      </c>
      <c r="I5889" t="s">
        <v>57</v>
      </c>
      <c r="J5889">
        <v>2019</v>
      </c>
      <c r="K5889">
        <v>1.12E-2</v>
      </c>
    </row>
    <row r="5890" spans="1:11" x14ac:dyDescent="0.25">
      <c r="A5890" t="s">
        <v>723</v>
      </c>
      <c r="B5890" t="s">
        <v>551</v>
      </c>
      <c r="C5890" t="s">
        <v>552</v>
      </c>
      <c r="D5890" t="str">
        <f>Clef_répartition[[#This Row],[Code association]]&amp;"_"&amp;Clef_répartition[[#This Row],[Nom association]]</f>
        <v>AISMLE_Association Intercommunale Scolaire de Moudon-Lucens et Environs</v>
      </c>
      <c r="E5890">
        <f>COUNTIFS(D$2:D5890,Clef_répartition[[#This Row],[Code_Nom]],J$2:J5890,Clef_répartition[[#This Row],[Année]])</f>
        <v>3</v>
      </c>
      <c r="F5890">
        <f>IF(Clef_répartition[[#This Row],[Code_Nom]]=D5889,F5889-1,(COUNTIFS(Clef_répartition[Code_Nom],Clef_répartition[[#This Row],[Code_Nom]],Clef_répartition[Année],Clef_répartition[[#This Row],[Année]])))</f>
        <v>9</v>
      </c>
      <c r="G5890" t="str">
        <f>Clef_répartition[[#This Row],[Code_Nom]]&amp;"_"&amp;Clef_répartition[[#This Row],[Nombre]]&amp;"_"&amp;Clef_répartition[[#This Row],[Année]]</f>
        <v>AISMLE_Association Intercommunale Scolaire de Moudon-Lucens et Environs_3_2019</v>
      </c>
      <c r="H5890">
        <v>5669</v>
      </c>
      <c r="I5890" t="s">
        <v>89</v>
      </c>
      <c r="J5890">
        <v>2019</v>
      </c>
      <c r="K5890">
        <v>2.3099999999999999E-2</v>
      </c>
    </row>
    <row r="5891" spans="1:11" x14ac:dyDescent="0.25">
      <c r="A5891" t="s">
        <v>723</v>
      </c>
      <c r="B5891" t="s">
        <v>551</v>
      </c>
      <c r="C5891" t="s">
        <v>552</v>
      </c>
      <c r="D5891" t="str">
        <f>Clef_répartition[[#This Row],[Code association]]&amp;"_"&amp;Clef_répartition[[#This Row],[Nom association]]</f>
        <v>AISMLE_Association Intercommunale Scolaire de Moudon-Lucens et Environs</v>
      </c>
      <c r="E5891">
        <f>COUNTIFS(D$2:D5891,Clef_répartition[[#This Row],[Code_Nom]],J$2:J5891,Clef_répartition[[#This Row],[Année]])</f>
        <v>4</v>
      </c>
      <c r="F5891">
        <f>IF(Clef_répartition[[#This Row],[Code_Nom]]=D5890,F5890-1,(COUNTIFS(Clef_répartition[Code_Nom],Clef_répartition[[#This Row],[Code_Nom]],Clef_répartition[Année],Clef_répartition[[#This Row],[Année]])))</f>
        <v>8</v>
      </c>
      <c r="G5891" t="str">
        <f>Clef_répartition[[#This Row],[Code_Nom]]&amp;"_"&amp;Clef_répartition[[#This Row],[Nombre]]&amp;"_"&amp;Clef_répartition[[#This Row],[Année]]</f>
        <v>AISMLE_Association Intercommunale Scolaire de Moudon-Lucens et Environs_4_2019</v>
      </c>
      <c r="H5891">
        <v>5671</v>
      </c>
      <c r="I5891" t="s">
        <v>95</v>
      </c>
      <c r="J5891">
        <v>2019</v>
      </c>
      <c r="K5891">
        <v>8.2000000000000007E-3</v>
      </c>
    </row>
    <row r="5892" spans="1:11" x14ac:dyDescent="0.25">
      <c r="A5892" t="s">
        <v>723</v>
      </c>
      <c r="B5892" t="s">
        <v>551</v>
      </c>
      <c r="C5892" t="s">
        <v>552</v>
      </c>
      <c r="D5892" t="str">
        <f>Clef_répartition[[#This Row],[Code association]]&amp;"_"&amp;Clef_répartition[[#This Row],[Nom association]]</f>
        <v>AISMLE_Association Intercommunale Scolaire de Moudon-Lucens et Environs</v>
      </c>
      <c r="E5892">
        <f>COUNTIFS(D$2:D5892,Clef_répartition[[#This Row],[Code_Nom]],J$2:J5892,Clef_répartition[[#This Row],[Année]])</f>
        <v>5</v>
      </c>
      <c r="F5892">
        <f>IF(Clef_répartition[[#This Row],[Code_Nom]]=D5891,F5891-1,(COUNTIFS(Clef_répartition[Code_Nom],Clef_répartition[[#This Row],[Code_Nom]],Clef_répartition[Année],Clef_répartition[[#This Row],[Année]])))</f>
        <v>7</v>
      </c>
      <c r="G5892" t="str">
        <f>Clef_répartition[[#This Row],[Code_Nom]]&amp;"_"&amp;Clef_répartition[[#This Row],[Nombre]]&amp;"_"&amp;Clef_répartition[[#This Row],[Année]]</f>
        <v>AISMLE_Association Intercommunale Scolaire de Moudon-Lucens et Environs_5_2019</v>
      </c>
      <c r="H5892">
        <v>5673</v>
      </c>
      <c r="I5892" t="s">
        <v>137</v>
      </c>
      <c r="J5892">
        <v>2019</v>
      </c>
      <c r="K5892">
        <v>2.7799999999999998E-2</v>
      </c>
    </row>
    <row r="5893" spans="1:11" x14ac:dyDescent="0.25">
      <c r="A5893" t="s">
        <v>723</v>
      </c>
      <c r="B5893" t="s">
        <v>551</v>
      </c>
      <c r="C5893" t="s">
        <v>552</v>
      </c>
      <c r="D5893" t="str">
        <f>Clef_répartition[[#This Row],[Code association]]&amp;"_"&amp;Clef_répartition[[#This Row],[Nom association]]</f>
        <v>AISMLE_Association Intercommunale Scolaire de Moudon-Lucens et Environs</v>
      </c>
      <c r="E5893">
        <f>COUNTIFS(D$2:D5893,Clef_répartition[[#This Row],[Code_Nom]],J$2:J5893,Clef_répartition[[#This Row],[Année]])</f>
        <v>6</v>
      </c>
      <c r="F5893">
        <f>IF(Clef_répartition[[#This Row],[Code_Nom]]=D5892,F5892-1,(COUNTIFS(Clef_répartition[Code_Nom],Clef_répartition[[#This Row],[Code_Nom]],Clef_répartition[Année],Clef_répartition[[#This Row],[Année]])))</f>
        <v>6</v>
      </c>
      <c r="G5893" t="str">
        <f>Clef_répartition[[#This Row],[Code_Nom]]&amp;"_"&amp;Clef_répartition[[#This Row],[Nombre]]&amp;"_"&amp;Clef_répartition[[#This Row],[Année]]</f>
        <v>AISMLE_Association Intercommunale Scolaire de Moudon-Lucens et Environs_6_2019</v>
      </c>
      <c r="H5893">
        <v>5674</v>
      </c>
      <c r="I5893" t="s">
        <v>163</v>
      </c>
      <c r="J5893">
        <v>2019</v>
      </c>
      <c r="K5893">
        <v>5.5999999999999999E-3</v>
      </c>
    </row>
    <row r="5894" spans="1:11" x14ac:dyDescent="0.25">
      <c r="A5894" t="s">
        <v>723</v>
      </c>
      <c r="B5894" t="s">
        <v>551</v>
      </c>
      <c r="C5894" t="s">
        <v>552</v>
      </c>
      <c r="D5894" t="str">
        <f>Clef_répartition[[#This Row],[Code association]]&amp;"_"&amp;Clef_répartition[[#This Row],[Nom association]]</f>
        <v>AISMLE_Association Intercommunale Scolaire de Moudon-Lucens et Environs</v>
      </c>
      <c r="E5894">
        <f>COUNTIFS(D$2:D5894,Clef_répartition[[#This Row],[Code_Nom]],J$2:J5894,Clef_répartition[[#This Row],[Année]])</f>
        <v>7</v>
      </c>
      <c r="F5894">
        <f>IF(Clef_répartition[[#This Row],[Code_Nom]]=D5893,F5893-1,(COUNTIFS(Clef_répartition[Code_Nom],Clef_répartition[[#This Row],[Code_Nom]],Clef_répartition[Année],Clef_répartition[[#This Row],[Année]])))</f>
        <v>5</v>
      </c>
      <c r="G5894" t="str">
        <f>Clef_répartition[[#This Row],[Code_Nom]]&amp;"_"&amp;Clef_répartition[[#This Row],[Nombre]]&amp;"_"&amp;Clef_répartition[[#This Row],[Année]]</f>
        <v>AISMLE_Association Intercommunale Scolaire de Moudon-Lucens et Environs_7_2019</v>
      </c>
      <c r="H5894">
        <v>5675</v>
      </c>
      <c r="I5894" t="s">
        <v>164</v>
      </c>
      <c r="J5894">
        <v>2019</v>
      </c>
      <c r="K5894">
        <v>0.34570000000000001</v>
      </c>
    </row>
    <row r="5895" spans="1:11" x14ac:dyDescent="0.25">
      <c r="A5895" t="s">
        <v>723</v>
      </c>
      <c r="B5895" t="s">
        <v>551</v>
      </c>
      <c r="C5895" t="s">
        <v>552</v>
      </c>
      <c r="D5895" t="str">
        <f>Clef_répartition[[#This Row],[Code association]]&amp;"_"&amp;Clef_répartition[[#This Row],[Nom association]]</f>
        <v>AISMLE_Association Intercommunale Scolaire de Moudon-Lucens et Environs</v>
      </c>
      <c r="E5895">
        <f>COUNTIFS(D$2:D5895,Clef_répartition[[#This Row],[Code_Nom]],J$2:J5895,Clef_répartition[[#This Row],[Année]])</f>
        <v>8</v>
      </c>
      <c r="F5895">
        <f>IF(Clef_répartition[[#This Row],[Code_Nom]]=D5894,F5894-1,(COUNTIFS(Clef_répartition[Code_Nom],Clef_répartition[[#This Row],[Code_Nom]],Clef_répartition[Année],Clef_répartition[[#This Row],[Année]])))</f>
        <v>4</v>
      </c>
      <c r="G5895" t="str">
        <f>Clef_répartition[[#This Row],[Code_Nom]]&amp;"_"&amp;Clef_répartition[[#This Row],[Nombre]]&amp;"_"&amp;Clef_répartition[[#This Row],[Année]]</f>
        <v>AISMLE_Association Intercommunale Scolaire de Moudon-Lucens et Environs_8_2019</v>
      </c>
      <c r="H5895">
        <v>5678</v>
      </c>
      <c r="I5895" t="s">
        <v>192</v>
      </c>
      <c r="J5895">
        <v>2019</v>
      </c>
      <c r="K5895">
        <v>0.54520000000000002</v>
      </c>
    </row>
    <row r="5896" spans="1:11" x14ac:dyDescent="0.25">
      <c r="A5896" t="s">
        <v>723</v>
      </c>
      <c r="B5896" t="s">
        <v>551</v>
      </c>
      <c r="C5896" t="s">
        <v>552</v>
      </c>
      <c r="D5896" t="str">
        <f>Clef_répartition[[#This Row],[Code association]]&amp;"_"&amp;Clef_répartition[[#This Row],[Nom association]]</f>
        <v>AISMLE_Association Intercommunale Scolaire de Moudon-Lucens et Environs</v>
      </c>
      <c r="E5896">
        <f>COUNTIFS(D$2:D5896,Clef_répartition[[#This Row],[Code_Nom]],J$2:J5896,Clef_répartition[[#This Row],[Année]])</f>
        <v>9</v>
      </c>
      <c r="F5896">
        <f>IF(Clef_répartition[[#This Row],[Code_Nom]]=D5895,F5895-1,(COUNTIFS(Clef_répartition[Code_Nom],Clef_répartition[[#This Row],[Code_Nom]],Clef_répartition[Année],Clef_répartition[[#This Row],[Année]])))</f>
        <v>3</v>
      </c>
      <c r="G5896" t="str">
        <f>Clef_répartition[[#This Row],[Code_Nom]]&amp;"_"&amp;Clef_répartition[[#This Row],[Nombre]]&amp;"_"&amp;Clef_répartition[[#This Row],[Année]]</f>
        <v>AISMLE_Association Intercommunale Scolaire de Moudon-Lucens et Environs_9_2019</v>
      </c>
      <c r="H5896">
        <v>5683</v>
      </c>
      <c r="I5896" t="s">
        <v>222</v>
      </c>
      <c r="J5896">
        <v>2019</v>
      </c>
      <c r="K5896">
        <v>1.2699999999999999E-2</v>
      </c>
    </row>
    <row r="5897" spans="1:11" x14ac:dyDescent="0.25">
      <c r="A5897" t="s">
        <v>723</v>
      </c>
      <c r="B5897" t="s">
        <v>551</v>
      </c>
      <c r="C5897" t="s">
        <v>552</v>
      </c>
      <c r="D5897" t="str">
        <f>Clef_répartition[[#This Row],[Code association]]&amp;"_"&amp;Clef_répartition[[#This Row],[Nom association]]</f>
        <v>AISMLE_Association Intercommunale Scolaire de Moudon-Lucens et Environs</v>
      </c>
      <c r="E5897">
        <f>COUNTIFS(D$2:D5897,Clef_répartition[[#This Row],[Code_Nom]],J$2:J5897,Clef_répartition[[#This Row],[Année]])</f>
        <v>10</v>
      </c>
      <c r="F5897">
        <f>IF(Clef_répartition[[#This Row],[Code_Nom]]=D5896,F5896-1,(COUNTIFS(Clef_répartition[Code_Nom],Clef_répartition[[#This Row],[Code_Nom]],Clef_répartition[Année],Clef_répartition[[#This Row],[Année]])))</f>
        <v>2</v>
      </c>
      <c r="G5897" t="str">
        <f>Clef_répartition[[#This Row],[Code_Nom]]&amp;"_"&amp;Clef_répartition[[#This Row],[Nombre]]&amp;"_"&amp;Clef_répartition[[#This Row],[Année]]</f>
        <v>AISMLE_Association Intercommunale Scolaire de Moudon-Lucens et Environs_10_2019</v>
      </c>
      <c r="H5897">
        <v>5684</v>
      </c>
      <c r="I5897" t="s">
        <v>237</v>
      </c>
      <c r="J5897">
        <v>2019</v>
      </c>
      <c r="K5897">
        <v>4.0000000000000001E-3</v>
      </c>
    </row>
    <row r="5898" spans="1:11" x14ac:dyDescent="0.25">
      <c r="A5898" t="s">
        <v>723</v>
      </c>
      <c r="B5898" t="s">
        <v>551</v>
      </c>
      <c r="C5898" t="s">
        <v>552</v>
      </c>
      <c r="D5898" t="str">
        <f>Clef_répartition[[#This Row],[Code association]]&amp;"_"&amp;Clef_répartition[[#This Row],[Nom association]]</f>
        <v>AISMLE_Association Intercommunale Scolaire de Moudon-Lucens et Environs</v>
      </c>
      <c r="E5898">
        <f>COUNTIFS(D$2:D5898,Clef_répartition[[#This Row],[Code_Nom]],J$2:J5898,Clef_répartition[[#This Row],[Année]])</f>
        <v>11</v>
      </c>
      <c r="F5898">
        <f>IF(Clef_répartition[[#This Row],[Code_Nom]]=D5897,F5897-1,(COUNTIFS(Clef_répartition[Code_Nom],Clef_répartition[[#This Row],[Code_Nom]],Clef_répartition[Année],Clef_répartition[[#This Row],[Année]])))</f>
        <v>1</v>
      </c>
      <c r="G5898" t="str">
        <f>Clef_répartition[[#This Row],[Code_Nom]]&amp;"_"&amp;Clef_répartition[[#This Row],[Nombre]]&amp;"_"&amp;Clef_répartition[[#This Row],[Année]]</f>
        <v>AISMLE_Association Intercommunale Scolaire de Moudon-Lucens et Environs_11_2019</v>
      </c>
      <c r="H5898">
        <v>5690</v>
      </c>
      <c r="I5898" t="s">
        <v>281</v>
      </c>
      <c r="J5898">
        <v>2019</v>
      </c>
      <c r="K5898">
        <v>5.1000000000000004E-3</v>
      </c>
    </row>
    <row r="5899" spans="1:11" x14ac:dyDescent="0.25">
      <c r="A5899" t="s">
        <v>723</v>
      </c>
      <c r="B5899" t="s">
        <v>475</v>
      </c>
      <c r="C5899" t="s">
        <v>476</v>
      </c>
      <c r="D5899" t="str">
        <f>Clef_répartition[[#This Row],[Code association]]&amp;"_"&amp;Clef_répartition[[#This Row],[Nom association]]</f>
        <v>AISOL_Association intercommunale scolaire des Ormonts et Leysin</v>
      </c>
      <c r="E5899">
        <f>COUNTIFS(D$2:D5899,Clef_répartition[[#This Row],[Code_Nom]],J$2:J5899,Clef_répartition[[#This Row],[Année]])</f>
        <v>1</v>
      </c>
      <c r="F5899">
        <f>IF(Clef_répartition[[#This Row],[Code_Nom]]=D5898,F5898-1,(COUNTIFS(Clef_répartition[Code_Nom],Clef_répartition[[#This Row],[Code_Nom]],Clef_répartition[Année],Clef_répartition[[#This Row],[Année]])))</f>
        <v>3</v>
      </c>
      <c r="G5899" t="str">
        <f>Clef_répartition[[#This Row],[Code_Nom]]&amp;"_"&amp;Clef_répartition[[#This Row],[Nombre]]&amp;"_"&amp;Clef_répartition[[#This Row],[Année]]</f>
        <v>AISOL_Association intercommunale scolaire des Ormonts et Leysin_1_2019</v>
      </c>
      <c r="H5899">
        <v>5407</v>
      </c>
      <c r="I5899" t="s">
        <v>159</v>
      </c>
      <c r="J5899">
        <v>2019</v>
      </c>
      <c r="K5899">
        <v>0.61</v>
      </c>
    </row>
    <row r="5900" spans="1:11" x14ac:dyDescent="0.25">
      <c r="A5900" t="s">
        <v>723</v>
      </c>
      <c r="B5900" t="s">
        <v>475</v>
      </c>
      <c r="C5900" t="s">
        <v>476</v>
      </c>
      <c r="D5900" t="str">
        <f>Clef_répartition[[#This Row],[Code association]]&amp;"_"&amp;Clef_répartition[[#This Row],[Nom association]]</f>
        <v>AISOL_Association intercommunale scolaire des Ormonts et Leysin</v>
      </c>
      <c r="E5900">
        <f>COUNTIFS(D$2:D5900,Clef_répartition[[#This Row],[Code_Nom]],J$2:J5900,Clef_répartition[[#This Row],[Année]])</f>
        <v>2</v>
      </c>
      <c r="F5900">
        <f>IF(Clef_répartition[[#This Row],[Code_Nom]]=D5899,F5899-1,(COUNTIFS(Clef_répartition[Code_Nom],Clef_répartition[[#This Row],[Code_Nom]],Clef_répartition[Année],Clef_répartition[[#This Row],[Année]])))</f>
        <v>2</v>
      </c>
      <c r="G5900" t="str">
        <f>Clef_répartition[[#This Row],[Code_Nom]]&amp;"_"&amp;Clef_répartition[[#This Row],[Nombre]]&amp;"_"&amp;Clef_répartition[[#This Row],[Année]]</f>
        <v>AISOL_Association intercommunale scolaire des Ormonts et Leysin_2_2019</v>
      </c>
      <c r="H5900">
        <v>5410</v>
      </c>
      <c r="I5900" t="s">
        <v>203</v>
      </c>
      <c r="J5900">
        <v>2019</v>
      </c>
      <c r="K5900">
        <v>0.17</v>
      </c>
    </row>
    <row r="5901" spans="1:11" x14ac:dyDescent="0.25">
      <c r="A5901" t="s">
        <v>723</v>
      </c>
      <c r="B5901" t="s">
        <v>475</v>
      </c>
      <c r="C5901" t="s">
        <v>476</v>
      </c>
      <c r="D5901" t="str">
        <f>Clef_répartition[[#This Row],[Code association]]&amp;"_"&amp;Clef_répartition[[#This Row],[Nom association]]</f>
        <v>AISOL_Association intercommunale scolaire des Ormonts et Leysin</v>
      </c>
      <c r="E5901">
        <f>COUNTIFS(D$2:D5901,Clef_répartition[[#This Row],[Code_Nom]],J$2:J5901,Clef_répartition[[#This Row],[Année]])</f>
        <v>3</v>
      </c>
      <c r="F5901">
        <f>IF(Clef_répartition[[#This Row],[Code_Nom]]=D5900,F5900-1,(COUNTIFS(Clef_répartition[Code_Nom],Clef_répartition[[#This Row],[Code_Nom]],Clef_répartition[Année],Clef_répartition[[#This Row],[Année]])))</f>
        <v>1</v>
      </c>
      <c r="G5901" t="str">
        <f>Clef_répartition[[#This Row],[Code_Nom]]&amp;"_"&amp;Clef_répartition[[#This Row],[Nombre]]&amp;"_"&amp;Clef_répartition[[#This Row],[Année]]</f>
        <v>AISOL_Association intercommunale scolaire des Ormonts et Leysin_3_2019</v>
      </c>
      <c r="H5901">
        <v>5411</v>
      </c>
      <c r="I5901" t="s">
        <v>204</v>
      </c>
      <c r="J5901">
        <v>2019</v>
      </c>
      <c r="K5901">
        <v>0.22</v>
      </c>
    </row>
    <row r="5902" spans="1:11" x14ac:dyDescent="0.25">
      <c r="A5902" t="s">
        <v>723</v>
      </c>
      <c r="B5902" t="s">
        <v>565</v>
      </c>
      <c r="C5902" t="s">
        <v>566</v>
      </c>
      <c r="D5902" t="str">
        <f>Clef_répartition[[#This Row],[Code association]]&amp;"_"&amp;Clef_répartition[[#This Row],[Nom association]]</f>
        <v>AIVB_Association intercommunale du Vallon de la Baumine</v>
      </c>
      <c r="E5902">
        <f>COUNTIFS(D$2:D5902,Clef_répartition[[#This Row],[Code_Nom]],J$2:J5902,Clef_répartition[[#This Row],[Année]])</f>
        <v>1</v>
      </c>
      <c r="F5902">
        <f>IF(Clef_répartition[[#This Row],[Code_Nom]]=D5901,F5901-1,(COUNTIFS(Clef_répartition[Code_Nom],Clef_répartition[[#This Row],[Code_Nom]],Clef_répartition[Année],Clef_répartition[[#This Row],[Année]])))</f>
        <v>3</v>
      </c>
      <c r="G5902" t="str">
        <f>Clef_répartition[[#This Row],[Code_Nom]]&amp;"_"&amp;Clef_répartition[[#This Row],[Nombre]]&amp;"_"&amp;Clef_répartition[[#This Row],[Année]]</f>
        <v>AIVB_Association intercommunale du Vallon de la Baumine_1_2019</v>
      </c>
      <c r="H5902">
        <v>5745</v>
      </c>
      <c r="I5902" t="s">
        <v>14</v>
      </c>
      <c r="J5902">
        <v>2019</v>
      </c>
      <c r="K5902">
        <v>0.45</v>
      </c>
    </row>
    <row r="5903" spans="1:11" x14ac:dyDescent="0.25">
      <c r="A5903" t="s">
        <v>723</v>
      </c>
      <c r="B5903" t="s">
        <v>565</v>
      </c>
      <c r="C5903" t="s">
        <v>566</v>
      </c>
      <c r="D5903" t="str">
        <f>Clef_répartition[[#This Row],[Code association]]&amp;"_"&amp;Clef_répartition[[#This Row],[Nom association]]</f>
        <v>AIVB_Association intercommunale du Vallon de la Baumine</v>
      </c>
      <c r="E5903">
        <f>COUNTIFS(D$2:D5903,Clef_répartition[[#This Row],[Code_Nom]],J$2:J5903,Clef_répartition[[#This Row],[Année]])</f>
        <v>2</v>
      </c>
      <c r="F5903">
        <f>IF(Clef_répartition[[#This Row],[Code_Nom]]=D5902,F5902-1,(COUNTIFS(Clef_répartition[Code_Nom],Clef_répartition[[#This Row],[Code_Nom]],Clef_répartition[Année],Clef_répartition[[#This Row],[Année]])))</f>
        <v>2</v>
      </c>
      <c r="G5903" t="str">
        <f>Clef_répartition[[#This Row],[Code_Nom]]&amp;"_"&amp;Clef_répartition[[#This Row],[Nombre]]&amp;"_"&amp;Clef_répartition[[#This Row],[Année]]</f>
        <v>AIVB_Association intercommunale du Vallon de la Baumine_2_2019</v>
      </c>
      <c r="H5903">
        <v>5905</v>
      </c>
      <c r="I5903" t="s">
        <v>49</v>
      </c>
      <c r="J5903">
        <v>2019</v>
      </c>
      <c r="K5903">
        <v>0.3</v>
      </c>
    </row>
    <row r="5904" spans="1:11" x14ac:dyDescent="0.25">
      <c r="A5904" t="s">
        <v>723</v>
      </c>
      <c r="B5904" t="s">
        <v>565</v>
      </c>
      <c r="C5904" t="s">
        <v>566</v>
      </c>
      <c r="D5904" t="str">
        <f>Clef_répartition[[#This Row],[Code association]]&amp;"_"&amp;Clef_répartition[[#This Row],[Nom association]]</f>
        <v>AIVB_Association intercommunale du Vallon de la Baumine</v>
      </c>
      <c r="E5904">
        <f>COUNTIFS(D$2:D5904,Clef_répartition[[#This Row],[Code_Nom]],J$2:J5904,Clef_répartition[[#This Row],[Année]])</f>
        <v>3</v>
      </c>
      <c r="F5904">
        <f>IF(Clef_répartition[[#This Row],[Code_Nom]]=D5903,F5903-1,(COUNTIFS(Clef_répartition[Code_Nom],Clef_répartition[[#This Row],[Code_Nom]],Clef_répartition[Année],Clef_répartition[[#This Row],[Année]])))</f>
        <v>1</v>
      </c>
      <c r="G5904" t="str">
        <f>Clef_répartition[[#This Row],[Code_Nom]]&amp;"_"&amp;Clef_répartition[[#This Row],[Nombre]]&amp;"_"&amp;Clef_répartition[[#This Row],[Année]]</f>
        <v>AIVB_Association intercommunale du Vallon de la Baumine_3_2019</v>
      </c>
      <c r="H5904">
        <v>5766</v>
      </c>
      <c r="I5904" t="s">
        <v>293</v>
      </c>
      <c r="J5904">
        <v>2019</v>
      </c>
      <c r="K5904">
        <v>0.25</v>
      </c>
    </row>
    <row r="5905" spans="1:11" x14ac:dyDescent="0.25">
      <c r="A5905" t="s">
        <v>723</v>
      </c>
      <c r="B5905" t="s">
        <v>614</v>
      </c>
      <c r="C5905" t="s">
        <v>615</v>
      </c>
      <c r="D5905" t="str">
        <f>Clef_répartition[[#This Row],[Code association]]&amp;"_"&amp;Clef_répartition[[#This Row],[Nom association]]</f>
        <v xml:space="preserve">AIVM_Association Intercommunale du Vallon du Mujon </v>
      </c>
      <c r="E5905">
        <f>COUNTIFS(D$2:D5905,Clef_répartition[[#This Row],[Code_Nom]],J$2:J5905,Clef_répartition[[#This Row],[Année]])</f>
        <v>1</v>
      </c>
      <c r="F5905">
        <f>IF(Clef_répartition[[#This Row],[Code_Nom]]=D5904,F5904-1,(COUNTIFS(Clef_répartition[Code_Nom],Clef_répartition[[#This Row],[Code_Nom]],Clef_répartition[Année],Clef_répartition[[#This Row],[Année]])))</f>
        <v>6</v>
      </c>
      <c r="G5905" t="str">
        <f>Clef_répartition[[#This Row],[Code_Nom]]&amp;"_"&amp;Clef_répartition[[#This Row],[Nombre]]&amp;"_"&amp;Clef_répartition[[#This Row],[Année]]</f>
        <v>AIVM_Association Intercommunale du Vallon du Mujon _1_2019</v>
      </c>
      <c r="H5905">
        <v>5741</v>
      </c>
      <c r="I5905" t="s">
        <v>144</v>
      </c>
      <c r="J5905">
        <v>2019</v>
      </c>
      <c r="K5905">
        <v>0.11</v>
      </c>
    </row>
    <row r="5906" spans="1:11" x14ac:dyDescent="0.25">
      <c r="A5906" t="s">
        <v>723</v>
      </c>
      <c r="B5906" t="s">
        <v>614</v>
      </c>
      <c r="C5906" t="s">
        <v>615</v>
      </c>
      <c r="D5906" t="str">
        <f>Clef_répartition[[#This Row],[Code association]]&amp;"_"&amp;Clef_répartition[[#This Row],[Nom association]]</f>
        <v xml:space="preserve">AIVM_Association Intercommunale du Vallon du Mujon </v>
      </c>
      <c r="E5906">
        <f>COUNTIFS(D$2:D5906,Clef_répartition[[#This Row],[Code_Nom]],J$2:J5906,Clef_répartition[[#This Row],[Année]])</f>
        <v>2</v>
      </c>
      <c r="F5906">
        <f>IF(Clef_répartition[[#This Row],[Code_Nom]]=D5905,F5905-1,(COUNTIFS(Clef_répartition[Code_Nom],Clef_répartition[[#This Row],[Code_Nom]],Clef_répartition[Année],Clef_répartition[[#This Row],[Année]])))</f>
        <v>5</v>
      </c>
      <c r="G5906" t="str">
        <f>Clef_répartition[[#This Row],[Code_Nom]]&amp;"_"&amp;Clef_répartition[[#This Row],[Nombre]]&amp;"_"&amp;Clef_répartition[[#This Row],[Année]]</f>
        <v>AIVM_Association Intercommunale du Vallon du Mujon _2_2019</v>
      </c>
      <c r="H5906">
        <v>5750</v>
      </c>
      <c r="I5906" t="s">
        <v>158</v>
      </c>
      <c r="J5906">
        <v>2019</v>
      </c>
      <c r="K5906">
        <v>0.09</v>
      </c>
    </row>
    <row r="5907" spans="1:11" x14ac:dyDescent="0.25">
      <c r="A5907" t="s">
        <v>723</v>
      </c>
      <c r="B5907" t="s">
        <v>614</v>
      </c>
      <c r="C5907" t="s">
        <v>615</v>
      </c>
      <c r="D5907" t="str">
        <f>Clef_répartition[[#This Row],[Code association]]&amp;"_"&amp;Clef_répartition[[#This Row],[Nom association]]</f>
        <v xml:space="preserve">AIVM_Association Intercommunale du Vallon du Mujon </v>
      </c>
      <c r="E5907">
        <f>COUNTIFS(D$2:D5907,Clef_répartition[[#This Row],[Code_Nom]],J$2:J5907,Clef_répartition[[#This Row],[Année]])</f>
        <v>3</v>
      </c>
      <c r="F5907">
        <f>IF(Clef_répartition[[#This Row],[Code_Nom]]=D5906,F5906-1,(COUNTIFS(Clef_répartition[Code_Nom],Clef_répartition[[#This Row],[Code_Nom]],Clef_répartition[Année],Clef_répartition[[#This Row],[Année]])))</f>
        <v>4</v>
      </c>
      <c r="G5907" t="str">
        <f>Clef_répartition[[#This Row],[Code_Nom]]&amp;"_"&amp;Clef_répartition[[#This Row],[Nombre]]&amp;"_"&amp;Clef_répartition[[#This Row],[Année]]</f>
        <v>AIVM_Association Intercommunale du Vallon du Mujon _3_2019</v>
      </c>
      <c r="H5907">
        <v>5755</v>
      </c>
      <c r="I5907" t="s">
        <v>160</v>
      </c>
      <c r="J5907">
        <v>2019</v>
      </c>
      <c r="K5907">
        <v>0.2</v>
      </c>
    </row>
    <row r="5908" spans="1:11" x14ac:dyDescent="0.25">
      <c r="A5908" t="s">
        <v>723</v>
      </c>
      <c r="B5908" t="s">
        <v>614</v>
      </c>
      <c r="C5908" t="s">
        <v>615</v>
      </c>
      <c r="D5908" t="str">
        <f>Clef_répartition[[#This Row],[Code association]]&amp;"_"&amp;Clef_répartition[[#This Row],[Nom association]]</f>
        <v xml:space="preserve">AIVM_Association Intercommunale du Vallon du Mujon </v>
      </c>
      <c r="E5908">
        <f>COUNTIFS(D$2:D5908,Clef_répartition[[#This Row],[Code_Nom]],J$2:J5908,Clef_répartition[[#This Row],[Année]])</f>
        <v>4</v>
      </c>
      <c r="F5908">
        <f>IF(Clef_répartition[[#This Row],[Code_Nom]]=D5907,F5907-1,(COUNTIFS(Clef_répartition[Code_Nom],Clef_répartition[[#This Row],[Code_Nom]],Clef_répartition[Année],Clef_répartition[[#This Row],[Année]])))</f>
        <v>3</v>
      </c>
      <c r="G5908" t="str">
        <f>Clef_répartition[[#This Row],[Code_Nom]]&amp;"_"&amp;Clef_répartition[[#This Row],[Nombre]]&amp;"_"&amp;Clef_répartition[[#This Row],[Année]]</f>
        <v>AIVM_Association Intercommunale du Vallon du Mujon _4_2019</v>
      </c>
      <c r="H5908">
        <v>5760</v>
      </c>
      <c r="I5908" t="s">
        <v>227</v>
      </c>
      <c r="J5908">
        <v>2019</v>
      </c>
      <c r="K5908">
        <v>0.24</v>
      </c>
    </row>
    <row r="5909" spans="1:11" x14ac:dyDescent="0.25">
      <c r="A5909" t="s">
        <v>723</v>
      </c>
      <c r="B5909" t="s">
        <v>614</v>
      </c>
      <c r="C5909" t="s">
        <v>615</v>
      </c>
      <c r="D5909" t="str">
        <f>Clef_répartition[[#This Row],[Code association]]&amp;"_"&amp;Clef_répartition[[#This Row],[Nom association]]</f>
        <v xml:space="preserve">AIVM_Association Intercommunale du Vallon du Mujon </v>
      </c>
      <c r="E5909">
        <f>COUNTIFS(D$2:D5909,Clef_répartition[[#This Row],[Code_Nom]],J$2:J5909,Clef_répartition[[#This Row],[Année]])</f>
        <v>5</v>
      </c>
      <c r="F5909">
        <f>IF(Clef_répartition[[#This Row],[Code_Nom]]=D5908,F5908-1,(COUNTIFS(Clef_répartition[Code_Nom],Clef_répartition[[#This Row],[Code_Nom]],Clef_répartition[Année],Clef_répartition[[#This Row],[Année]])))</f>
        <v>2</v>
      </c>
      <c r="G5909" t="str">
        <f>Clef_répartition[[#This Row],[Code_Nom]]&amp;"_"&amp;Clef_répartition[[#This Row],[Nombre]]&amp;"_"&amp;Clef_répartition[[#This Row],[Année]]</f>
        <v>AIVM_Association Intercommunale du Vallon du Mujon _5_2019</v>
      </c>
      <c r="H5909">
        <v>5762</v>
      </c>
      <c r="I5909" t="s">
        <v>253</v>
      </c>
      <c r="J5909">
        <v>2019</v>
      </c>
      <c r="K5909">
        <v>7.0000000000000007E-2</v>
      </c>
    </row>
    <row r="5910" spans="1:11" x14ac:dyDescent="0.25">
      <c r="A5910" t="s">
        <v>723</v>
      </c>
      <c r="B5910" t="s">
        <v>614</v>
      </c>
      <c r="C5910" t="s">
        <v>615</v>
      </c>
      <c r="D5910" t="str">
        <f>Clef_répartition[[#This Row],[Code association]]&amp;"_"&amp;Clef_répartition[[#This Row],[Nom association]]</f>
        <v xml:space="preserve">AIVM_Association Intercommunale du Vallon du Mujon </v>
      </c>
      <c r="E5910">
        <f>COUNTIFS(D$2:D5910,Clef_répartition[[#This Row],[Code_Nom]],J$2:J5910,Clef_répartition[[#This Row],[Année]])</f>
        <v>6</v>
      </c>
      <c r="F5910">
        <f>IF(Clef_répartition[[#This Row],[Code_Nom]]=D5909,F5909-1,(COUNTIFS(Clef_répartition[Code_Nom],Clef_répartition[[#This Row],[Code_Nom]],Clef_répartition[Année],Clef_répartition[[#This Row],[Année]])))</f>
        <v>1</v>
      </c>
      <c r="G5910" t="str">
        <f>Clef_répartition[[#This Row],[Code_Nom]]&amp;"_"&amp;Clef_répartition[[#This Row],[Nombre]]&amp;"_"&amp;Clef_répartition[[#This Row],[Année]]</f>
        <v>AIVM_Association Intercommunale du Vallon du Mujon _6_2019</v>
      </c>
      <c r="H5910">
        <v>5763</v>
      </c>
      <c r="I5910" t="s">
        <v>272</v>
      </c>
      <c r="J5910">
        <v>2019</v>
      </c>
      <c r="K5910">
        <v>0.28999999999999998</v>
      </c>
    </row>
    <row r="5911" spans="1:11" x14ac:dyDescent="0.25">
      <c r="A5911" t="s">
        <v>723</v>
      </c>
      <c r="B5911" t="s">
        <v>438</v>
      </c>
      <c r="C5911" t="s">
        <v>439</v>
      </c>
      <c r="D5911" t="str">
        <f>Clef_répartition[[#This Row],[Code association]]&amp;"_"&amp;Clef_répartition[[#This Row],[Nom association]]</f>
        <v>AIVN_Association intercommunale du Vallon du Nozon</v>
      </c>
      <c r="E5911">
        <f>COUNTIFS(D$2:D5911,Clef_répartition[[#This Row],[Code_Nom]],J$2:J5911,Clef_répartition[[#This Row],[Année]])</f>
        <v>1</v>
      </c>
      <c r="F5911">
        <f>IF(Clef_répartition[[#This Row],[Code_Nom]]=D5910,F5910-1,(COUNTIFS(Clef_répartition[Code_Nom],Clef_répartition[[#This Row],[Code_Nom]],Clef_répartition[Année],Clef_répartition[[#This Row],[Année]])))</f>
        <v>5</v>
      </c>
      <c r="G5911" t="str">
        <f>Clef_répartition[[#This Row],[Code_Nom]]&amp;"_"&amp;Clef_répartition[[#This Row],[Nombre]]&amp;"_"&amp;Clef_répartition[[#This Row],[Année]]</f>
        <v>AIVN_Association intercommunale du Vallon du Nozon_1_2019</v>
      </c>
      <c r="H5911">
        <v>5748</v>
      </c>
      <c r="I5911" t="s">
        <v>38</v>
      </c>
      <c r="J5911">
        <v>2019</v>
      </c>
      <c r="K5911">
        <v>0.1464</v>
      </c>
    </row>
    <row r="5912" spans="1:11" x14ac:dyDescent="0.25">
      <c r="A5912" t="s">
        <v>723</v>
      </c>
      <c r="B5912" t="s">
        <v>438</v>
      </c>
      <c r="C5912" t="s">
        <v>439</v>
      </c>
      <c r="D5912" t="str">
        <f>Clef_répartition[[#This Row],[Code association]]&amp;"_"&amp;Clef_répartition[[#This Row],[Nom association]]</f>
        <v>AIVN_Association intercommunale du Vallon du Nozon</v>
      </c>
      <c r="E5912">
        <f>COUNTIFS(D$2:D5912,Clef_répartition[[#This Row],[Code_Nom]],J$2:J5912,Clef_répartition[[#This Row],[Année]])</f>
        <v>2</v>
      </c>
      <c r="F5912">
        <f>IF(Clef_répartition[[#This Row],[Code_Nom]]=D5911,F5911-1,(COUNTIFS(Clef_répartition[Code_Nom],Clef_répartition[[#This Row],[Code_Nom]],Clef_répartition[Année],Clef_répartition[[#This Row],[Année]])))</f>
        <v>4</v>
      </c>
      <c r="G5912" t="str">
        <f>Clef_répartition[[#This Row],[Code_Nom]]&amp;"_"&amp;Clef_répartition[[#This Row],[Nombre]]&amp;"_"&amp;Clef_répartition[[#This Row],[Année]]</f>
        <v>AIVN_Association intercommunale du Vallon du Nozon_2_2019</v>
      </c>
      <c r="H5912">
        <v>5752</v>
      </c>
      <c r="I5912" t="s">
        <v>84</v>
      </c>
      <c r="J5912">
        <v>2019</v>
      </c>
      <c r="K5912">
        <v>0.2356</v>
      </c>
    </row>
    <row r="5913" spans="1:11" x14ac:dyDescent="0.25">
      <c r="A5913" t="s">
        <v>723</v>
      </c>
      <c r="B5913" t="s">
        <v>438</v>
      </c>
      <c r="C5913" t="s">
        <v>439</v>
      </c>
      <c r="D5913" t="str">
        <f>Clef_répartition[[#This Row],[Code association]]&amp;"_"&amp;Clef_répartition[[#This Row],[Nom association]]</f>
        <v>AIVN_Association intercommunale du Vallon du Nozon</v>
      </c>
      <c r="E5913">
        <f>COUNTIFS(D$2:D5913,Clef_répartition[[#This Row],[Code_Nom]],J$2:J5913,Clef_répartition[[#This Row],[Année]])</f>
        <v>3</v>
      </c>
      <c r="F5913">
        <f>IF(Clef_répartition[[#This Row],[Code_Nom]]=D5912,F5912-1,(COUNTIFS(Clef_répartition[Code_Nom],Clef_répartition[[#This Row],[Code_Nom]],Clef_répartition[Année],Clef_répartition[[#This Row],[Année]])))</f>
        <v>3</v>
      </c>
      <c r="G5913" t="str">
        <f>Clef_répartition[[#This Row],[Code_Nom]]&amp;"_"&amp;Clef_répartition[[#This Row],[Nombre]]&amp;"_"&amp;Clef_répartition[[#This Row],[Année]]</f>
        <v>AIVN_Association intercommunale du Vallon du Nozon_3_2019</v>
      </c>
      <c r="H5913">
        <v>5754</v>
      </c>
      <c r="I5913" t="s">
        <v>142</v>
      </c>
      <c r="J5913">
        <v>2019</v>
      </c>
      <c r="K5913">
        <v>0.1721</v>
      </c>
    </row>
    <row r="5914" spans="1:11" x14ac:dyDescent="0.25">
      <c r="A5914" t="s">
        <v>723</v>
      </c>
      <c r="B5914" t="s">
        <v>438</v>
      </c>
      <c r="C5914" t="s">
        <v>439</v>
      </c>
      <c r="D5914" t="str">
        <f>Clef_répartition[[#This Row],[Code association]]&amp;"_"&amp;Clef_répartition[[#This Row],[Nom association]]</f>
        <v>AIVN_Association intercommunale du Vallon du Nozon</v>
      </c>
      <c r="E5914">
        <f>COUNTIFS(D$2:D5914,Clef_répartition[[#This Row],[Code_Nom]],J$2:J5914,Clef_répartition[[#This Row],[Année]])</f>
        <v>4</v>
      </c>
      <c r="F5914">
        <f>IF(Clef_répartition[[#This Row],[Code_Nom]]=D5913,F5913-1,(COUNTIFS(Clef_répartition[Code_Nom],Clef_répartition[[#This Row],[Code_Nom]],Clef_répartition[Année],Clef_répartition[[#This Row],[Année]])))</f>
        <v>2</v>
      </c>
      <c r="G5914" t="str">
        <f>Clef_répartition[[#This Row],[Code_Nom]]&amp;"_"&amp;Clef_répartition[[#This Row],[Nombre]]&amp;"_"&amp;Clef_répartition[[#This Row],[Année]]</f>
        <v>AIVN_Association intercommunale du Vallon du Nozon_4_2019</v>
      </c>
      <c r="H5914">
        <v>5759</v>
      </c>
      <c r="I5914" t="s">
        <v>220</v>
      </c>
      <c r="J5914">
        <v>2019</v>
      </c>
      <c r="K5914">
        <v>0.1149</v>
      </c>
    </row>
    <row r="5915" spans="1:11" x14ac:dyDescent="0.25">
      <c r="A5915" t="s">
        <v>723</v>
      </c>
      <c r="B5915" t="s">
        <v>438</v>
      </c>
      <c r="C5915" t="s">
        <v>439</v>
      </c>
      <c r="D5915" t="str">
        <f>Clef_répartition[[#This Row],[Code association]]&amp;"_"&amp;Clef_répartition[[#This Row],[Nom association]]</f>
        <v>AIVN_Association intercommunale du Vallon du Nozon</v>
      </c>
      <c r="E5915">
        <f>COUNTIFS(D$2:D5915,Clef_répartition[[#This Row],[Code_Nom]],J$2:J5915,Clef_répartition[[#This Row],[Année]])</f>
        <v>5</v>
      </c>
      <c r="F5915">
        <f>IF(Clef_répartition[[#This Row],[Code_Nom]]=D5914,F5914-1,(COUNTIFS(Clef_répartition[Code_Nom],Clef_répartition[[#This Row],[Code_Nom]],Clef_répartition[Année],Clef_répartition[[#This Row],[Année]])))</f>
        <v>1</v>
      </c>
      <c r="G5915" t="str">
        <f>Clef_répartition[[#This Row],[Code_Nom]]&amp;"_"&amp;Clef_répartition[[#This Row],[Nombre]]&amp;"_"&amp;Clef_répartition[[#This Row],[Année]]</f>
        <v>AIVN_Association intercommunale du Vallon du Nozon_5_2019</v>
      </c>
      <c r="H5915">
        <v>5761</v>
      </c>
      <c r="I5915" t="s">
        <v>233</v>
      </c>
      <c r="J5915">
        <v>2019</v>
      </c>
      <c r="K5915">
        <v>0.33100000000000002</v>
      </c>
    </row>
    <row r="5916" spans="1:11" x14ac:dyDescent="0.25">
      <c r="A5916" t="s">
        <v>723</v>
      </c>
      <c r="B5916" t="s">
        <v>535</v>
      </c>
      <c r="C5916" t="s">
        <v>536</v>
      </c>
      <c r="D5916" t="str">
        <f>Clef_répartition[[#This Row],[Code association]]&amp;"_"&amp;Clef_répartition[[#This Row],[Nom association]]</f>
        <v>AJERCO_Réseau d’accueil de jour des enfants Cossonay et région</v>
      </c>
      <c r="E5916">
        <f>COUNTIFS(D$2:D5916,Clef_répartition[[#This Row],[Code_Nom]],J$2:J5916,Clef_répartition[[#This Row],[Année]])</f>
        <v>1</v>
      </c>
      <c r="F5916">
        <f>IF(Clef_répartition[[#This Row],[Code_Nom]]=D5915,F5915-1,(COUNTIFS(Clef_répartition[Code_Nom],Clef_répartition[[#This Row],[Code_Nom]],Clef_répartition[Année],Clef_répartition[[#This Row],[Année]])))</f>
        <v>25</v>
      </c>
      <c r="G5916" t="str">
        <f>Clef_répartition[[#This Row],[Code_Nom]]&amp;"_"&amp;Clef_répartition[[#This Row],[Nombre]]&amp;"_"&amp;Clef_répartition[[#This Row],[Année]]</f>
        <v>AJERCO_Réseau d’accueil de jour des enfants Cossonay et région_1_2019</v>
      </c>
      <c r="H5916">
        <v>5475</v>
      </c>
      <c r="I5916" t="s">
        <v>55</v>
      </c>
      <c r="J5916">
        <v>2019</v>
      </c>
      <c r="K5916">
        <v>5.3794011944241571E-3</v>
      </c>
    </row>
    <row r="5917" spans="1:11" x14ac:dyDescent="0.25">
      <c r="A5917" t="s">
        <v>723</v>
      </c>
      <c r="B5917" t="s">
        <v>535</v>
      </c>
      <c r="C5917" t="s">
        <v>536</v>
      </c>
      <c r="D5917" t="str">
        <f>Clef_répartition[[#This Row],[Code association]]&amp;"_"&amp;Clef_répartition[[#This Row],[Nom association]]</f>
        <v>AJERCO_Réseau d’accueil de jour des enfants Cossonay et région</v>
      </c>
      <c r="E5917">
        <f>COUNTIFS(D$2:D5917,Clef_répartition[[#This Row],[Code_Nom]],J$2:J5917,Clef_répartition[[#This Row],[Année]])</f>
        <v>2</v>
      </c>
      <c r="F5917">
        <f>IF(Clef_répartition[[#This Row],[Code_Nom]]=D5916,F5916-1,(COUNTIFS(Clef_répartition[Code_Nom],Clef_répartition[[#This Row],[Code_Nom]],Clef_répartition[Année],Clef_répartition[[#This Row],[Année]])))</f>
        <v>24</v>
      </c>
      <c r="G5917" t="str">
        <f>Clef_répartition[[#This Row],[Code_Nom]]&amp;"_"&amp;Clef_répartition[[#This Row],[Nombre]]&amp;"_"&amp;Clef_répartition[[#This Row],[Année]]</f>
        <v>AJERCO_Réseau d’accueil de jour des enfants Cossonay et région_2_2019</v>
      </c>
      <c r="H5917">
        <v>5476</v>
      </c>
      <c r="I5917" t="s">
        <v>64</v>
      </c>
      <c r="J5917">
        <v>2019</v>
      </c>
      <c r="K5917">
        <v>1.3714479966444268E-2</v>
      </c>
    </row>
    <row r="5918" spans="1:11" x14ac:dyDescent="0.25">
      <c r="A5918" t="s">
        <v>723</v>
      </c>
      <c r="B5918" t="s">
        <v>535</v>
      </c>
      <c r="C5918" t="s">
        <v>536</v>
      </c>
      <c r="D5918" t="str">
        <f>Clef_répartition[[#This Row],[Code association]]&amp;"_"&amp;Clef_répartition[[#This Row],[Nom association]]</f>
        <v>AJERCO_Réseau d’accueil de jour des enfants Cossonay et région</v>
      </c>
      <c r="E5918">
        <f>COUNTIFS(D$2:D5918,Clef_répartition[[#This Row],[Code_Nom]],J$2:J5918,Clef_répartition[[#This Row],[Année]])</f>
        <v>3</v>
      </c>
      <c r="F5918">
        <f>IF(Clef_répartition[[#This Row],[Code_Nom]]=D5917,F5917-1,(COUNTIFS(Clef_répartition[Code_Nom],Clef_répartition[[#This Row],[Code_Nom]],Clef_répartition[Année],Clef_répartition[[#This Row],[Année]])))</f>
        <v>23</v>
      </c>
      <c r="G5918" t="str">
        <f>Clef_répartition[[#This Row],[Code_Nom]]&amp;"_"&amp;Clef_répartition[[#This Row],[Nombre]]&amp;"_"&amp;Clef_répartition[[#This Row],[Année]]</f>
        <v>AJERCO_Réseau d’accueil de jour des enfants Cossonay et région_3_2019</v>
      </c>
      <c r="H5918">
        <v>5477</v>
      </c>
      <c r="I5918" t="s">
        <v>79</v>
      </c>
      <c r="J5918">
        <v>2019</v>
      </c>
      <c r="K5918">
        <v>0.17956371608703159</v>
      </c>
    </row>
    <row r="5919" spans="1:11" x14ac:dyDescent="0.25">
      <c r="A5919" t="s">
        <v>723</v>
      </c>
      <c r="B5919" t="s">
        <v>535</v>
      </c>
      <c r="C5919" t="s">
        <v>536</v>
      </c>
      <c r="D5919" t="str">
        <f>Clef_répartition[[#This Row],[Code association]]&amp;"_"&amp;Clef_répartition[[#This Row],[Nom association]]</f>
        <v>AJERCO_Réseau d’accueil de jour des enfants Cossonay et région</v>
      </c>
      <c r="E5919">
        <f>COUNTIFS(D$2:D5919,Clef_répartition[[#This Row],[Code_Nom]],J$2:J5919,Clef_répartition[[#This Row],[Année]])</f>
        <v>4</v>
      </c>
      <c r="F5919">
        <f>IF(Clef_répartition[[#This Row],[Code_Nom]]=D5918,F5918-1,(COUNTIFS(Clef_répartition[Code_Nom],Clef_répartition[[#This Row],[Code_Nom]],Clef_répartition[Année],Clef_répartition[[#This Row],[Année]])))</f>
        <v>22</v>
      </c>
      <c r="G5919" t="str">
        <f>Clef_répartition[[#This Row],[Code_Nom]]&amp;"_"&amp;Clef_répartition[[#This Row],[Nombre]]&amp;"_"&amp;Clef_répartition[[#This Row],[Année]]</f>
        <v>AJERCO_Réseau d’accueil de jour des enfants Cossonay et région_4_2019</v>
      </c>
      <c r="H5919">
        <v>5479</v>
      </c>
      <c r="I5919" t="s">
        <v>85</v>
      </c>
      <c r="J5919">
        <v>2019</v>
      </c>
      <c r="K5919">
        <v>1.7695897937660882E-2</v>
      </c>
    </row>
    <row r="5920" spans="1:11" x14ac:dyDescent="0.25">
      <c r="A5920" t="s">
        <v>723</v>
      </c>
      <c r="B5920" t="s">
        <v>535</v>
      </c>
      <c r="C5920" t="s">
        <v>536</v>
      </c>
      <c r="D5920" t="str">
        <f>Clef_répartition[[#This Row],[Code association]]&amp;"_"&amp;Clef_répartition[[#This Row],[Nom association]]</f>
        <v>AJERCO_Réseau d’accueil de jour des enfants Cossonay et région</v>
      </c>
      <c r="E5920">
        <f>COUNTIFS(D$2:D5920,Clef_répartition[[#This Row],[Code_Nom]],J$2:J5920,Clef_répartition[[#This Row],[Année]])</f>
        <v>5</v>
      </c>
      <c r="F5920">
        <f>IF(Clef_répartition[[#This Row],[Code_Nom]]=D5919,F5919-1,(COUNTIFS(Clef_répartition[Code_Nom],Clef_répartition[[#This Row],[Code_Nom]],Clef_répartition[Année],Clef_répartition[[#This Row],[Année]])))</f>
        <v>21</v>
      </c>
      <c r="G5920" t="str">
        <f>Clef_répartition[[#This Row],[Code_Nom]]&amp;"_"&amp;Clef_répartition[[#This Row],[Nombre]]&amp;"_"&amp;Clef_répartition[[#This Row],[Année]]</f>
        <v>AJERCO_Réseau d’accueil de jour des enfants Cossonay et région_5_2019</v>
      </c>
      <c r="H5920">
        <v>5480</v>
      </c>
      <c r="I5920" t="s">
        <v>90</v>
      </c>
      <c r="J5920">
        <v>2019</v>
      </c>
      <c r="K5920">
        <v>3.4015258368277658E-2</v>
      </c>
    </row>
    <row r="5921" spans="1:11" x14ac:dyDescent="0.25">
      <c r="A5921" t="s">
        <v>723</v>
      </c>
      <c r="B5921" t="s">
        <v>535</v>
      </c>
      <c r="C5921" t="s">
        <v>536</v>
      </c>
      <c r="D5921" t="str">
        <f>Clef_répartition[[#This Row],[Code association]]&amp;"_"&amp;Clef_répartition[[#This Row],[Nom association]]</f>
        <v>AJERCO_Réseau d’accueil de jour des enfants Cossonay et région</v>
      </c>
      <c r="E5921">
        <f>COUNTIFS(D$2:D5921,Clef_répartition[[#This Row],[Code_Nom]],J$2:J5921,Clef_répartition[[#This Row],[Année]])</f>
        <v>6</v>
      </c>
      <c r="F5921">
        <f>IF(Clef_répartition[[#This Row],[Code_Nom]]=D5920,F5920-1,(COUNTIFS(Clef_répartition[Code_Nom],Clef_répartition[[#This Row],[Code_Nom]],Clef_répartition[Année],Clef_répartition[[#This Row],[Année]])))</f>
        <v>20</v>
      </c>
      <c r="G5921" t="str">
        <f>Clef_répartition[[#This Row],[Code_Nom]]&amp;"_"&amp;Clef_répartition[[#This Row],[Nombre]]&amp;"_"&amp;Clef_répartition[[#This Row],[Année]]</f>
        <v>AJERCO_Réseau d’accueil de jour des enfants Cossonay et région_6_2019</v>
      </c>
      <c r="H5921">
        <v>5481</v>
      </c>
      <c r="I5921" t="s">
        <v>94</v>
      </c>
      <c r="J5921">
        <v>2019</v>
      </c>
      <c r="K5921">
        <v>9.0418987978648536E-3</v>
      </c>
    </row>
    <row r="5922" spans="1:11" x14ac:dyDescent="0.25">
      <c r="A5922" t="s">
        <v>723</v>
      </c>
      <c r="B5922" t="s">
        <v>535</v>
      </c>
      <c r="C5922" t="s">
        <v>536</v>
      </c>
      <c r="D5922" t="str">
        <f>Clef_répartition[[#This Row],[Code association]]&amp;"_"&amp;Clef_répartition[[#This Row],[Nom association]]</f>
        <v>AJERCO_Réseau d’accueil de jour des enfants Cossonay et région</v>
      </c>
      <c r="E5922">
        <f>COUNTIFS(D$2:D5922,Clef_répartition[[#This Row],[Code_Nom]],J$2:J5922,Clef_répartition[[#This Row],[Année]])</f>
        <v>7</v>
      </c>
      <c r="F5922">
        <f>IF(Clef_répartition[[#This Row],[Code_Nom]]=D5921,F5921-1,(COUNTIFS(Clef_répartition[Code_Nom],Clef_répartition[[#This Row],[Code_Nom]],Clef_répartition[Année],Clef_répartition[[#This Row],[Année]])))</f>
        <v>19</v>
      </c>
      <c r="G5922" t="str">
        <f>Clef_répartition[[#This Row],[Code_Nom]]&amp;"_"&amp;Clef_répartition[[#This Row],[Nombre]]&amp;"_"&amp;Clef_répartition[[#This Row],[Année]]</f>
        <v>AJERCO_Réseau d’accueil de jour des enfants Cossonay et région_7_2019</v>
      </c>
      <c r="H5922">
        <v>5482</v>
      </c>
      <c r="I5922" t="s">
        <v>102</v>
      </c>
      <c r="J5922">
        <v>2019</v>
      </c>
      <c r="K5922">
        <v>7.2451124273183926E-2</v>
      </c>
    </row>
    <row r="5923" spans="1:11" x14ac:dyDescent="0.25">
      <c r="A5923" t="s">
        <v>723</v>
      </c>
      <c r="B5923" t="s">
        <v>535</v>
      </c>
      <c r="C5923" t="s">
        <v>536</v>
      </c>
      <c r="D5923" t="str">
        <f>Clef_répartition[[#This Row],[Code association]]&amp;"_"&amp;Clef_répartition[[#This Row],[Nom association]]</f>
        <v>AJERCO_Réseau d’accueil de jour des enfants Cossonay et région</v>
      </c>
      <c r="E5923">
        <f>COUNTIFS(D$2:D5923,Clef_répartition[[#This Row],[Code_Nom]],J$2:J5923,Clef_répartition[[#This Row],[Année]])</f>
        <v>8</v>
      </c>
      <c r="F5923">
        <f>IF(Clef_répartition[[#This Row],[Code_Nom]]=D5922,F5922-1,(COUNTIFS(Clef_répartition[Code_Nom],Clef_répartition[[#This Row],[Code_Nom]],Clef_répartition[Année],Clef_répartition[[#This Row],[Année]])))</f>
        <v>18</v>
      </c>
      <c r="G5923" t="str">
        <f>Clef_répartition[[#This Row],[Code_Nom]]&amp;"_"&amp;Clef_répartition[[#This Row],[Nombre]]&amp;"_"&amp;Clef_répartition[[#This Row],[Année]]</f>
        <v>AJERCO_Réseau d’accueil de jour des enfants Cossonay et région_8_2019</v>
      </c>
      <c r="H5923">
        <v>5483</v>
      </c>
      <c r="I5923" t="s">
        <v>113</v>
      </c>
      <c r="J5923">
        <v>2019</v>
      </c>
      <c r="K5923">
        <v>1.0209101991509912E-2</v>
      </c>
    </row>
    <row r="5924" spans="1:11" x14ac:dyDescent="0.25">
      <c r="A5924" t="s">
        <v>723</v>
      </c>
      <c r="B5924" t="s">
        <v>535</v>
      </c>
      <c r="C5924" t="s">
        <v>536</v>
      </c>
      <c r="D5924" t="str">
        <f>Clef_répartition[[#This Row],[Code association]]&amp;"_"&amp;Clef_répartition[[#This Row],[Nom association]]</f>
        <v>AJERCO_Réseau d’accueil de jour des enfants Cossonay et région</v>
      </c>
      <c r="E5924">
        <f>COUNTIFS(D$2:D5924,Clef_répartition[[#This Row],[Code_Nom]],J$2:J5924,Clef_répartition[[#This Row],[Année]])</f>
        <v>9</v>
      </c>
      <c r="F5924">
        <f>IF(Clef_répartition[[#This Row],[Code_Nom]]=D5923,F5923-1,(COUNTIFS(Clef_répartition[Code_Nom],Clef_répartition[[#This Row],[Code_Nom]],Clef_répartition[Année],Clef_répartition[[#This Row],[Année]])))</f>
        <v>17</v>
      </c>
      <c r="G5924" t="str">
        <f>Clef_répartition[[#This Row],[Code_Nom]]&amp;"_"&amp;Clef_répartition[[#This Row],[Nombre]]&amp;"_"&amp;Clef_répartition[[#This Row],[Année]]</f>
        <v>AJERCO_Réseau d’accueil de jour des enfants Cossonay et région_9_2019</v>
      </c>
      <c r="H5924">
        <v>5485</v>
      </c>
      <c r="I5924" t="s">
        <v>129</v>
      </c>
      <c r="J5924">
        <v>2019</v>
      </c>
      <c r="K5924">
        <v>1.5589203171512456E-2</v>
      </c>
    </row>
    <row r="5925" spans="1:11" x14ac:dyDescent="0.25">
      <c r="A5925" t="s">
        <v>723</v>
      </c>
      <c r="B5925" t="s">
        <v>535</v>
      </c>
      <c r="C5925" t="s">
        <v>536</v>
      </c>
      <c r="D5925" t="str">
        <f>Clef_répartition[[#This Row],[Code association]]&amp;"_"&amp;Clef_répartition[[#This Row],[Nom association]]</f>
        <v>AJERCO_Réseau d’accueil de jour des enfants Cossonay et région</v>
      </c>
      <c r="E5925">
        <f>COUNTIFS(D$2:D5925,Clef_répartition[[#This Row],[Code_Nom]],J$2:J5925,Clef_répartition[[#This Row],[Année]])</f>
        <v>10</v>
      </c>
      <c r="F5925">
        <f>IF(Clef_répartition[[#This Row],[Code_Nom]]=D5924,F5924-1,(COUNTIFS(Clef_répartition[Code_Nom],Clef_répartition[[#This Row],[Code_Nom]],Clef_répartition[Année],Clef_répartition[[#This Row],[Année]])))</f>
        <v>16</v>
      </c>
      <c r="G5925" t="str">
        <f>Clef_répartition[[#This Row],[Code_Nom]]&amp;"_"&amp;Clef_répartition[[#This Row],[Nombre]]&amp;"_"&amp;Clef_répartition[[#This Row],[Année]]</f>
        <v>AJERCO_Réseau d’accueil de jour des enfants Cossonay et région_10_2019</v>
      </c>
      <c r="H5925">
        <v>5656</v>
      </c>
      <c r="I5925" t="s">
        <v>135</v>
      </c>
      <c r="J5925">
        <v>2019</v>
      </c>
      <c r="K5925">
        <v>5.9291140485481869E-2</v>
      </c>
    </row>
    <row r="5926" spans="1:11" x14ac:dyDescent="0.25">
      <c r="A5926" t="s">
        <v>723</v>
      </c>
      <c r="B5926" t="s">
        <v>535</v>
      </c>
      <c r="C5926" t="s">
        <v>536</v>
      </c>
      <c r="D5926" t="str">
        <f>Clef_répartition[[#This Row],[Code association]]&amp;"_"&amp;Clef_répartition[[#This Row],[Nom association]]</f>
        <v>AJERCO_Réseau d’accueil de jour des enfants Cossonay et région</v>
      </c>
      <c r="E5926">
        <f>COUNTIFS(D$2:D5926,Clef_répartition[[#This Row],[Code_Nom]],J$2:J5926,Clef_répartition[[#This Row],[Année]])</f>
        <v>11</v>
      </c>
      <c r="F5926">
        <f>IF(Clef_répartition[[#This Row],[Code_Nom]]=D5925,F5925-1,(COUNTIFS(Clef_répartition[Code_Nom],Clef_répartition[[#This Row],[Code_Nom]],Clef_répartition[Année],Clef_répartition[[#This Row],[Année]])))</f>
        <v>15</v>
      </c>
      <c r="G5926" t="str">
        <f>Clef_répartition[[#This Row],[Code_Nom]]&amp;"_"&amp;Clef_répartition[[#This Row],[Nombre]]&amp;"_"&amp;Clef_répartition[[#This Row],[Année]]</f>
        <v>AJERCO_Réseau d’accueil de jour des enfants Cossonay et région_11_2019</v>
      </c>
      <c r="H5926">
        <v>5474</v>
      </c>
      <c r="I5926" t="s">
        <v>146</v>
      </c>
      <c r="J5926">
        <v>2019</v>
      </c>
      <c r="K5926">
        <v>1.3509297951348555E-2</v>
      </c>
    </row>
    <row r="5927" spans="1:11" x14ac:dyDescent="0.25">
      <c r="A5927" t="s">
        <v>723</v>
      </c>
      <c r="B5927" t="s">
        <v>535</v>
      </c>
      <c r="C5927" t="s">
        <v>536</v>
      </c>
      <c r="D5927" t="str">
        <f>Clef_répartition[[#This Row],[Code association]]&amp;"_"&amp;Clef_répartition[[#This Row],[Nom association]]</f>
        <v>AJERCO_Réseau d’accueil de jour des enfants Cossonay et région</v>
      </c>
      <c r="E5927">
        <f>COUNTIFS(D$2:D5927,Clef_répartition[[#This Row],[Code_Nom]],J$2:J5927,Clef_répartition[[#This Row],[Année]])</f>
        <v>12</v>
      </c>
      <c r="F5927">
        <f>IF(Clef_répartition[[#This Row],[Code_Nom]]=D5926,F5926-1,(COUNTIFS(Clef_répartition[Code_Nom],Clef_répartition[[#This Row],[Code_Nom]],Clef_répartition[Année],Clef_répartition[[#This Row],[Année]])))</f>
        <v>14</v>
      </c>
      <c r="G5927" t="str">
        <f>Clef_répartition[[#This Row],[Code_Nom]]&amp;"_"&amp;Clef_répartition[[#This Row],[Nombre]]&amp;"_"&amp;Clef_répartition[[#This Row],[Année]]</f>
        <v>AJERCO_Réseau d’accueil de jour des enfants Cossonay et région_12_2019</v>
      </c>
      <c r="H5927">
        <v>5498</v>
      </c>
      <c r="I5927" t="s">
        <v>149</v>
      </c>
      <c r="J5927">
        <v>2019</v>
      </c>
      <c r="K5927">
        <v>0.10296663249910204</v>
      </c>
    </row>
    <row r="5928" spans="1:11" x14ac:dyDescent="0.25">
      <c r="A5928" t="s">
        <v>723</v>
      </c>
      <c r="B5928" t="s">
        <v>535</v>
      </c>
      <c r="C5928" t="s">
        <v>536</v>
      </c>
      <c r="D5928" t="str">
        <f>Clef_répartition[[#This Row],[Code association]]&amp;"_"&amp;Clef_répartition[[#This Row],[Nom association]]</f>
        <v>AJERCO_Réseau d’accueil de jour des enfants Cossonay et région</v>
      </c>
      <c r="E5928">
        <f>COUNTIFS(D$2:D5928,Clef_répartition[[#This Row],[Code_Nom]],J$2:J5928,Clef_répartition[[#This Row],[Année]])</f>
        <v>13</v>
      </c>
      <c r="F5928">
        <f>IF(Clef_répartition[[#This Row],[Code_Nom]]=D5927,F5927-1,(COUNTIFS(Clef_répartition[Code_Nom],Clef_répartition[[#This Row],[Code_Nom]],Clef_répartition[Année],Clef_répartition[[#This Row],[Année]])))</f>
        <v>13</v>
      </c>
      <c r="G5928" t="str">
        <f>Clef_répartition[[#This Row],[Code_Nom]]&amp;"_"&amp;Clef_répartition[[#This Row],[Nombre]]&amp;"_"&amp;Clef_répartition[[#This Row],[Année]]</f>
        <v>AJERCO_Réseau d’accueil de jour des enfants Cossonay et région_13_2019</v>
      </c>
      <c r="H5928">
        <v>5486</v>
      </c>
      <c r="I5928" t="s">
        <v>145</v>
      </c>
      <c r="J5928">
        <v>2019</v>
      </c>
      <c r="K5928">
        <v>3.9696483007261994E-2</v>
      </c>
    </row>
    <row r="5929" spans="1:11" x14ac:dyDescent="0.25">
      <c r="A5929" t="s">
        <v>723</v>
      </c>
      <c r="B5929" t="s">
        <v>535</v>
      </c>
      <c r="C5929" t="s">
        <v>536</v>
      </c>
      <c r="D5929" t="str">
        <f>Clef_répartition[[#This Row],[Code association]]&amp;"_"&amp;Clef_répartition[[#This Row],[Nom association]]</f>
        <v>AJERCO_Réseau d’accueil de jour des enfants Cossonay et région</v>
      </c>
      <c r="E5929">
        <f>COUNTIFS(D$2:D5929,Clef_répartition[[#This Row],[Code_Nom]],J$2:J5929,Clef_répartition[[#This Row],[Année]])</f>
        <v>14</v>
      </c>
      <c r="F5929">
        <f>IF(Clef_répartition[[#This Row],[Code_Nom]]=D5928,F5928-1,(COUNTIFS(Clef_répartition[Code_Nom],Clef_répartition[[#This Row],[Code_Nom]],Clef_répartition[Année],Clef_répartition[[#This Row],[Année]])))</f>
        <v>12</v>
      </c>
      <c r="G5929" t="str">
        <f>Clef_répartition[[#This Row],[Code_Nom]]&amp;"_"&amp;Clef_répartition[[#This Row],[Nombre]]&amp;"_"&amp;Clef_répartition[[#This Row],[Année]]</f>
        <v>AJERCO_Réseau d’accueil de jour des enfants Cossonay et région_14_2019</v>
      </c>
      <c r="H5929">
        <v>5487</v>
      </c>
      <c r="I5929" t="s">
        <v>538</v>
      </c>
      <c r="J5929">
        <v>2019</v>
      </c>
      <c r="K5929">
        <v>2.1023800643574439E-2</v>
      </c>
    </row>
    <row r="5930" spans="1:11" x14ac:dyDescent="0.25">
      <c r="A5930" t="s">
        <v>723</v>
      </c>
      <c r="B5930" t="s">
        <v>535</v>
      </c>
      <c r="C5930" t="s">
        <v>536</v>
      </c>
      <c r="D5930" t="str">
        <f>Clef_répartition[[#This Row],[Code association]]&amp;"_"&amp;Clef_répartition[[#This Row],[Nom association]]</f>
        <v>AJERCO_Réseau d’accueil de jour des enfants Cossonay et région</v>
      </c>
      <c r="E5930">
        <f>COUNTIFS(D$2:D5930,Clef_répartition[[#This Row],[Code_Nom]],J$2:J5930,Clef_répartition[[#This Row],[Année]])</f>
        <v>15</v>
      </c>
      <c r="F5930">
        <f>IF(Clef_répartition[[#This Row],[Code_Nom]]=D5929,F5929-1,(COUNTIFS(Clef_répartition[Code_Nom],Clef_répartition[[#This Row],[Code_Nom]],Clef_répartition[Année],Clef_répartition[[#This Row],[Année]])))</f>
        <v>11</v>
      </c>
      <c r="G5930" t="str">
        <f>Clef_répartition[[#This Row],[Code_Nom]]&amp;"_"&amp;Clef_répartition[[#This Row],[Nombre]]&amp;"_"&amp;Clef_répartition[[#This Row],[Année]]</f>
        <v>AJERCO_Réseau d’accueil de jour des enfants Cossonay et région_15_2019</v>
      </c>
      <c r="H5930">
        <v>5488</v>
      </c>
      <c r="I5930" t="s">
        <v>174</v>
      </c>
      <c r="J5930">
        <v>2019</v>
      </c>
      <c r="K5930">
        <v>1.917860355615916E-3</v>
      </c>
    </row>
    <row r="5931" spans="1:11" x14ac:dyDescent="0.25">
      <c r="A5931" t="s">
        <v>723</v>
      </c>
      <c r="B5931" t="s">
        <v>535</v>
      </c>
      <c r="C5931" t="s">
        <v>536</v>
      </c>
      <c r="D5931" t="str">
        <f>Clef_répartition[[#This Row],[Code association]]&amp;"_"&amp;Clef_répartition[[#This Row],[Nom association]]</f>
        <v>AJERCO_Réseau d’accueil de jour des enfants Cossonay et région</v>
      </c>
      <c r="E5931">
        <f>COUNTIFS(D$2:D5931,Clef_répartition[[#This Row],[Code_Nom]],J$2:J5931,Clef_répartition[[#This Row],[Année]])</f>
        <v>16</v>
      </c>
      <c r="F5931">
        <f>IF(Clef_répartition[[#This Row],[Code_Nom]]=D5930,F5930-1,(COUNTIFS(Clef_répartition[Code_Nom],Clef_répartition[[#This Row],[Code_Nom]],Clef_répartition[Année],Clef_répartition[[#This Row],[Année]])))</f>
        <v>10</v>
      </c>
      <c r="G5931" t="str">
        <f>Clef_répartition[[#This Row],[Code_Nom]]&amp;"_"&amp;Clef_répartition[[#This Row],[Nombre]]&amp;"_"&amp;Clef_répartition[[#This Row],[Année]]</f>
        <v>AJERCO_Réseau d’accueil de jour des enfants Cossonay et région_16_2019</v>
      </c>
      <c r="H5931">
        <v>5489</v>
      </c>
      <c r="I5931" t="s">
        <v>175</v>
      </c>
      <c r="J5931">
        <v>2019</v>
      </c>
      <c r="K5931">
        <v>2.5628038945651119E-2</v>
      </c>
    </row>
    <row r="5932" spans="1:11" x14ac:dyDescent="0.25">
      <c r="A5932" t="s">
        <v>723</v>
      </c>
      <c r="B5932" t="s">
        <v>535</v>
      </c>
      <c r="C5932" t="s">
        <v>536</v>
      </c>
      <c r="D5932" t="str">
        <f>Clef_répartition[[#This Row],[Code association]]&amp;"_"&amp;Clef_répartition[[#This Row],[Nom association]]</f>
        <v>AJERCO_Réseau d’accueil de jour des enfants Cossonay et région</v>
      </c>
      <c r="E5932">
        <f>COUNTIFS(D$2:D5932,Clef_répartition[[#This Row],[Code_Nom]],J$2:J5932,Clef_répartition[[#This Row],[Année]])</f>
        <v>17</v>
      </c>
      <c r="F5932">
        <f>IF(Clef_répartition[[#This Row],[Code_Nom]]=D5931,F5931-1,(COUNTIFS(Clef_répartition[Code_Nom],Clef_répartition[[#This Row],[Code_Nom]],Clef_répartition[Année],Clef_répartition[[#This Row],[Année]])))</f>
        <v>9</v>
      </c>
      <c r="G5932" t="str">
        <f>Clef_répartition[[#This Row],[Code_Nom]]&amp;"_"&amp;Clef_répartition[[#This Row],[Nombre]]&amp;"_"&amp;Clef_répartition[[#This Row],[Année]]</f>
        <v>AJERCO_Réseau d’accueil de jour des enfants Cossonay et région_17_2019</v>
      </c>
      <c r="H5932">
        <v>5490</v>
      </c>
      <c r="I5932" t="s">
        <v>178</v>
      </c>
      <c r="J5932">
        <v>2019</v>
      </c>
      <c r="K5932">
        <v>9.9820488799753377E-3</v>
      </c>
    </row>
    <row r="5933" spans="1:11" x14ac:dyDescent="0.25">
      <c r="A5933" t="s">
        <v>723</v>
      </c>
      <c r="B5933" t="s">
        <v>535</v>
      </c>
      <c r="C5933" t="s">
        <v>536</v>
      </c>
      <c r="D5933" t="str">
        <f>Clef_répartition[[#This Row],[Code association]]&amp;"_"&amp;Clef_répartition[[#This Row],[Nom association]]</f>
        <v>AJERCO_Réseau d’accueil de jour des enfants Cossonay et région</v>
      </c>
      <c r="E5933">
        <f>COUNTIFS(D$2:D5933,Clef_répartition[[#This Row],[Code_Nom]],J$2:J5933,Clef_répartition[[#This Row],[Année]])</f>
        <v>18</v>
      </c>
      <c r="F5933">
        <f>IF(Clef_répartition[[#This Row],[Code_Nom]]=D5932,F5932-1,(COUNTIFS(Clef_répartition[Code_Nom],Clef_répartition[[#This Row],[Code_Nom]],Clef_répartition[Année],Clef_répartition[[#This Row],[Année]])))</f>
        <v>8</v>
      </c>
      <c r="G5933" t="str">
        <f>Clef_répartition[[#This Row],[Code_Nom]]&amp;"_"&amp;Clef_répartition[[#This Row],[Nombre]]&amp;"_"&amp;Clef_répartition[[#This Row],[Année]]</f>
        <v>AJERCO_Réseau d’accueil de jour des enfants Cossonay et région_18_2019</v>
      </c>
      <c r="H5933">
        <v>5491</v>
      </c>
      <c r="I5933" t="s">
        <v>537</v>
      </c>
      <c r="J5933">
        <v>2019</v>
      </c>
      <c r="K5933">
        <v>1.5147846198593504E-2</v>
      </c>
    </row>
    <row r="5934" spans="1:11" x14ac:dyDescent="0.25">
      <c r="A5934" t="s">
        <v>723</v>
      </c>
      <c r="B5934" t="s">
        <v>535</v>
      </c>
      <c r="C5934" t="s">
        <v>536</v>
      </c>
      <c r="D5934" t="str">
        <f>Clef_répartition[[#This Row],[Code association]]&amp;"_"&amp;Clef_répartition[[#This Row],[Nom association]]</f>
        <v>AJERCO_Réseau d’accueil de jour des enfants Cossonay et région</v>
      </c>
      <c r="E5934">
        <f>COUNTIFS(D$2:D5934,Clef_répartition[[#This Row],[Code_Nom]],J$2:J5934,Clef_répartition[[#This Row],[Année]])</f>
        <v>19</v>
      </c>
      <c r="F5934">
        <f>IF(Clef_répartition[[#This Row],[Code_Nom]]=D5933,F5933-1,(COUNTIFS(Clef_répartition[Code_Nom],Clef_répartition[[#This Row],[Code_Nom]],Clef_répartition[Année],Clef_répartition[[#This Row],[Année]])))</f>
        <v>7</v>
      </c>
      <c r="G5934" t="str">
        <f>Clef_répartition[[#This Row],[Code_Nom]]&amp;"_"&amp;Clef_répartition[[#This Row],[Nombre]]&amp;"_"&amp;Clef_répartition[[#This Row],[Année]]</f>
        <v>AJERCO_Réseau d’accueil de jour des enfants Cossonay et région_19_2019</v>
      </c>
      <c r="H5934">
        <v>5492</v>
      </c>
      <c r="I5934" t="s">
        <v>189</v>
      </c>
      <c r="J5934">
        <v>2019</v>
      </c>
      <c r="K5934">
        <v>3.0555741258965437E-2</v>
      </c>
    </row>
    <row r="5935" spans="1:11" x14ac:dyDescent="0.25">
      <c r="A5935" t="s">
        <v>723</v>
      </c>
      <c r="B5935" t="s">
        <v>535</v>
      </c>
      <c r="C5935" t="s">
        <v>536</v>
      </c>
      <c r="D5935" t="str">
        <f>Clef_répartition[[#This Row],[Code association]]&amp;"_"&amp;Clef_répartition[[#This Row],[Nom association]]</f>
        <v>AJERCO_Réseau d’accueil de jour des enfants Cossonay et région</v>
      </c>
      <c r="E5935">
        <f>COUNTIFS(D$2:D5935,Clef_répartition[[#This Row],[Code_Nom]],J$2:J5935,Clef_répartition[[#This Row],[Année]])</f>
        <v>20</v>
      </c>
      <c r="F5935">
        <f>IF(Clef_répartition[[#This Row],[Code_Nom]]=D5934,F5934-1,(COUNTIFS(Clef_répartition[Code_Nom],Clef_répartition[[#This Row],[Code_Nom]],Clef_répartition[Année],Clef_répartition[[#This Row],[Année]])))</f>
        <v>6</v>
      </c>
      <c r="G5935" t="str">
        <f>Clef_répartition[[#This Row],[Code_Nom]]&amp;"_"&amp;Clef_répartition[[#This Row],[Nombre]]&amp;"_"&amp;Clef_répartition[[#This Row],[Année]]</f>
        <v>AJERCO_Réseau d’accueil de jour des enfants Cossonay et région_20_2019</v>
      </c>
      <c r="H5935">
        <v>5493</v>
      </c>
      <c r="I5935" t="s">
        <v>205</v>
      </c>
      <c r="J5935">
        <v>2019</v>
      </c>
      <c r="K5935">
        <v>1.3516183585282318E-2</v>
      </c>
    </row>
    <row r="5936" spans="1:11" x14ac:dyDescent="0.25">
      <c r="A5936" t="s">
        <v>723</v>
      </c>
      <c r="B5936" t="s">
        <v>535</v>
      </c>
      <c r="C5936" t="s">
        <v>536</v>
      </c>
      <c r="D5936" t="str">
        <f>Clef_répartition[[#This Row],[Code association]]&amp;"_"&amp;Clef_répartition[[#This Row],[Nom association]]</f>
        <v>AJERCO_Réseau d’accueil de jour des enfants Cossonay et région</v>
      </c>
      <c r="E5936">
        <f>COUNTIFS(D$2:D5936,Clef_répartition[[#This Row],[Code_Nom]],J$2:J5936,Clef_répartition[[#This Row],[Année]])</f>
        <v>21</v>
      </c>
      <c r="F5936">
        <f>IF(Clef_répartition[[#This Row],[Code_Nom]]=D5935,F5935-1,(COUNTIFS(Clef_répartition[Code_Nom],Clef_répartition[[#This Row],[Code_Nom]],Clef_répartition[Année],Clef_répartition[[#This Row],[Année]])))</f>
        <v>5</v>
      </c>
      <c r="G5936" t="str">
        <f>Clef_répartition[[#This Row],[Code_Nom]]&amp;"_"&amp;Clef_répartition[[#This Row],[Nombre]]&amp;"_"&amp;Clef_répartition[[#This Row],[Année]]</f>
        <v>AJERCO_Réseau d’accueil de jour des enfants Cossonay et région_21_2019</v>
      </c>
      <c r="H5936">
        <v>5495</v>
      </c>
      <c r="I5936" t="s">
        <v>212</v>
      </c>
      <c r="J5936">
        <v>2019</v>
      </c>
      <c r="K5936">
        <v>0.13550905252630965</v>
      </c>
    </row>
    <row r="5937" spans="1:11" x14ac:dyDescent="0.25">
      <c r="A5937" t="s">
        <v>723</v>
      </c>
      <c r="B5937" t="s">
        <v>535</v>
      </c>
      <c r="C5937" t="s">
        <v>536</v>
      </c>
      <c r="D5937" t="str">
        <f>Clef_répartition[[#This Row],[Code association]]&amp;"_"&amp;Clef_répartition[[#This Row],[Nom association]]</f>
        <v>AJERCO_Réseau d’accueil de jour des enfants Cossonay et région</v>
      </c>
      <c r="E5937">
        <f>COUNTIFS(D$2:D5937,Clef_répartition[[#This Row],[Code_Nom]],J$2:J5937,Clef_répartition[[#This Row],[Année]])</f>
        <v>22</v>
      </c>
      <c r="F5937">
        <f>IF(Clef_répartition[[#This Row],[Code_Nom]]=D5936,F5936-1,(COUNTIFS(Clef_répartition[Code_Nom],Clef_répartition[[#This Row],[Code_Nom]],Clef_répartition[Année],Clef_répartition[[#This Row],[Année]])))</f>
        <v>4</v>
      </c>
      <c r="G5937" t="str">
        <f>Clef_répartition[[#This Row],[Code_Nom]]&amp;"_"&amp;Clef_répartition[[#This Row],[Nombre]]&amp;"_"&amp;Clef_répartition[[#This Row],[Année]]</f>
        <v>AJERCO_Réseau d’accueil de jour des enfants Cossonay et région_22_2019</v>
      </c>
      <c r="H5937">
        <v>5496</v>
      </c>
      <c r="I5937" t="s">
        <v>213</v>
      </c>
      <c r="J5937">
        <v>2019</v>
      </c>
      <c r="K5937">
        <v>6.119803121582041E-2</v>
      </c>
    </row>
    <row r="5938" spans="1:11" x14ac:dyDescent="0.25">
      <c r="A5938" t="s">
        <v>723</v>
      </c>
      <c r="B5938" t="s">
        <v>535</v>
      </c>
      <c r="C5938" t="s">
        <v>536</v>
      </c>
      <c r="D5938" t="str">
        <f>Clef_répartition[[#This Row],[Code association]]&amp;"_"&amp;Clef_répartition[[#This Row],[Nom association]]</f>
        <v>AJERCO_Réseau d’accueil de jour des enfants Cossonay et région</v>
      </c>
      <c r="E5938">
        <f>COUNTIFS(D$2:D5938,Clef_répartition[[#This Row],[Code_Nom]],J$2:J5938,Clef_répartition[[#This Row],[Année]])</f>
        <v>23</v>
      </c>
      <c r="F5938">
        <f>IF(Clef_répartition[[#This Row],[Code_Nom]]=D5937,F5937-1,(COUNTIFS(Clef_répartition[Code_Nom],Clef_répartition[[#This Row],[Code_Nom]],Clef_répartition[Année],Clef_répartition[[#This Row],[Année]])))</f>
        <v>3</v>
      </c>
      <c r="G5938" t="str">
        <f>Clef_répartition[[#This Row],[Code_Nom]]&amp;"_"&amp;Clef_répartition[[#This Row],[Nombre]]&amp;"_"&amp;Clef_répartition[[#This Row],[Année]]</f>
        <v>AJERCO_Réseau d’accueil de jour des enfants Cossonay et région_23_2019</v>
      </c>
      <c r="H5938">
        <v>5497</v>
      </c>
      <c r="I5938" t="s">
        <v>217</v>
      </c>
      <c r="J5938">
        <v>2019</v>
      </c>
      <c r="K5938">
        <v>3.1624721714313811E-2</v>
      </c>
    </row>
    <row r="5939" spans="1:11" x14ac:dyDescent="0.25">
      <c r="A5939" t="s">
        <v>723</v>
      </c>
      <c r="B5939" t="s">
        <v>535</v>
      </c>
      <c r="C5939" t="s">
        <v>536</v>
      </c>
      <c r="D5939" t="str">
        <f>Clef_répartition[[#This Row],[Code association]]&amp;"_"&amp;Clef_répartition[[#This Row],[Nom association]]</f>
        <v>AJERCO_Réseau d’accueil de jour des enfants Cossonay et région</v>
      </c>
      <c r="E5939">
        <f>COUNTIFS(D$2:D5939,Clef_répartition[[#This Row],[Code_Nom]],J$2:J5939,Clef_répartition[[#This Row],[Année]])</f>
        <v>24</v>
      </c>
      <c r="F5939">
        <f>IF(Clef_répartition[[#This Row],[Code_Nom]]=D5938,F5938-1,(COUNTIFS(Clef_répartition[Code_Nom],Clef_répartition[[#This Row],[Code_Nom]],Clef_répartition[Année],Clef_répartition[[#This Row],[Année]])))</f>
        <v>2</v>
      </c>
      <c r="G5939" t="str">
        <f>Clef_répartition[[#This Row],[Code_Nom]]&amp;"_"&amp;Clef_répartition[[#This Row],[Nombre]]&amp;"_"&amp;Clef_répartition[[#This Row],[Année]]</f>
        <v>AJERCO_Réseau d’accueil de jour des enfants Cossonay et région_24_2019</v>
      </c>
      <c r="H5939">
        <v>5499</v>
      </c>
      <c r="I5939" t="s">
        <v>252</v>
      </c>
      <c r="J5939">
        <v>2019</v>
      </c>
      <c r="K5939">
        <v>1.8668308117374056E-2</v>
      </c>
    </row>
    <row r="5940" spans="1:11" x14ac:dyDescent="0.25">
      <c r="A5940" t="s">
        <v>723</v>
      </c>
      <c r="B5940" t="s">
        <v>535</v>
      </c>
      <c r="C5940" t="s">
        <v>536</v>
      </c>
      <c r="D5940" t="str">
        <f>Clef_répartition[[#This Row],[Code association]]&amp;"_"&amp;Clef_répartition[[#This Row],[Nom association]]</f>
        <v>AJERCO_Réseau d’accueil de jour des enfants Cossonay et région</v>
      </c>
      <c r="E5940">
        <f>COUNTIFS(D$2:D5940,Clef_répartition[[#This Row],[Code_Nom]],J$2:J5940,Clef_répartition[[#This Row],[Année]])</f>
        <v>25</v>
      </c>
      <c r="F5940">
        <f>IF(Clef_répartition[[#This Row],[Code_Nom]]=D5939,F5939-1,(COUNTIFS(Clef_répartition[Code_Nom],Clef_répartition[[#This Row],[Code_Nom]],Clef_répartition[Année],Clef_répartition[[#This Row],[Année]])))</f>
        <v>1</v>
      </c>
      <c r="G5940" t="str">
        <f>Clef_répartition[[#This Row],[Code_Nom]]&amp;"_"&amp;Clef_répartition[[#This Row],[Nombre]]&amp;"_"&amp;Clef_répartition[[#This Row],[Année]]</f>
        <v>AJERCO_Réseau d’accueil de jour des enfants Cossonay et région_25_2019</v>
      </c>
      <c r="H5940">
        <v>5503</v>
      </c>
      <c r="I5940" t="s">
        <v>539</v>
      </c>
      <c r="J5940">
        <v>2019</v>
      </c>
      <c r="K5940">
        <v>6.2104730827419879E-2</v>
      </c>
    </row>
    <row r="5941" spans="1:11" x14ac:dyDescent="0.25">
      <c r="A5941" t="s">
        <v>723</v>
      </c>
      <c r="B5941" t="s">
        <v>707</v>
      </c>
      <c r="C5941" t="s">
        <v>708</v>
      </c>
      <c r="D5941" t="str">
        <f>Clef_répartition[[#This Row],[Code association]]&amp;"_"&amp;Clef_répartition[[#This Row],[Nom association]]</f>
        <v>AJET_Association intercommunale du réseau pour l'accueil de jour des enfants de Terre Sainte</v>
      </c>
      <c r="E5941">
        <f>COUNTIFS(D$2:D5941,Clef_répartition[[#This Row],[Code_Nom]],J$2:J5941,Clef_répartition[[#This Row],[Année]])</f>
        <v>1</v>
      </c>
      <c r="F5941">
        <f>IF(Clef_répartition[[#This Row],[Code_Nom]]=D5940,F5940-1,(COUNTIFS(Clef_répartition[Code_Nom],Clef_répartition[[#This Row],[Code_Nom]],Clef_répartition[Année],Clef_répartition[[#This Row],[Année]])))</f>
        <v>9</v>
      </c>
      <c r="G5941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Sainte_1_2019</v>
      </c>
      <c r="H5941">
        <v>5705</v>
      </c>
      <c r="I5941" t="s">
        <v>27</v>
      </c>
      <c r="J5941">
        <v>2019</v>
      </c>
      <c r="K5941">
        <v>0.05</v>
      </c>
    </row>
    <row r="5942" spans="1:11" x14ac:dyDescent="0.25">
      <c r="A5942" t="s">
        <v>723</v>
      </c>
      <c r="B5942" t="s">
        <v>707</v>
      </c>
      <c r="C5942" t="s">
        <v>708</v>
      </c>
      <c r="D5942" t="str">
        <f>Clef_répartition[[#This Row],[Code association]]&amp;"_"&amp;Clef_répartition[[#This Row],[Nom association]]</f>
        <v>AJET_Association intercommunale du réseau pour l'accueil de jour des enfants de Terre Sainte</v>
      </c>
      <c r="E5942">
        <f>COUNTIFS(D$2:D5942,Clef_répartition[[#This Row],[Code_Nom]],J$2:J5942,Clef_répartition[[#This Row],[Année]])</f>
        <v>2</v>
      </c>
      <c r="F5942">
        <f>IF(Clef_répartition[[#This Row],[Code_Nom]]=D5941,F5941-1,(COUNTIFS(Clef_répartition[Code_Nom],Clef_répartition[[#This Row],[Code_Nom]],Clef_répartition[Année],Clef_répartition[[#This Row],[Année]])))</f>
        <v>8</v>
      </c>
      <c r="G5942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Sainte_2_2019</v>
      </c>
      <c r="H5942">
        <v>5707</v>
      </c>
      <c r="I5942" t="s">
        <v>52</v>
      </c>
      <c r="J5942">
        <v>2019</v>
      </c>
      <c r="K5942">
        <v>7.0000000000000007E-2</v>
      </c>
    </row>
    <row r="5943" spans="1:11" x14ac:dyDescent="0.25">
      <c r="A5943" t="s">
        <v>723</v>
      </c>
      <c r="B5943" t="s">
        <v>707</v>
      </c>
      <c r="C5943" t="s">
        <v>708</v>
      </c>
      <c r="D5943" t="str">
        <f>Clef_répartition[[#This Row],[Code association]]&amp;"_"&amp;Clef_répartition[[#This Row],[Nom association]]</f>
        <v>AJET_Association intercommunale du réseau pour l'accueil de jour des enfants de Terre Sainte</v>
      </c>
      <c r="E5943">
        <f>COUNTIFS(D$2:D5943,Clef_répartition[[#This Row],[Code_Nom]],J$2:J5943,Clef_répartition[[#This Row],[Année]])</f>
        <v>3</v>
      </c>
      <c r="F5943">
        <f>IF(Clef_répartition[[#This Row],[Code_Nom]]=D5942,F5942-1,(COUNTIFS(Clef_répartition[Code_Nom],Clef_répartition[[#This Row],[Code_Nom]],Clef_répartition[Année],Clef_répartition[[#This Row],[Année]])))</f>
        <v>7</v>
      </c>
      <c r="G5943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Sainte_3_2019</v>
      </c>
      <c r="H5943">
        <v>5708</v>
      </c>
      <c r="I5943" t="s">
        <v>53</v>
      </c>
      <c r="J5943">
        <v>2019</v>
      </c>
      <c r="K5943">
        <v>0.05</v>
      </c>
    </row>
    <row r="5944" spans="1:11" x14ac:dyDescent="0.25">
      <c r="A5944" t="s">
        <v>723</v>
      </c>
      <c r="B5944" t="s">
        <v>707</v>
      </c>
      <c r="C5944" t="s">
        <v>708</v>
      </c>
      <c r="D5944" t="str">
        <f>Clef_répartition[[#This Row],[Code association]]&amp;"_"&amp;Clef_répartition[[#This Row],[Nom association]]</f>
        <v>AJET_Association intercommunale du réseau pour l'accueil de jour des enfants de Terre Sainte</v>
      </c>
      <c r="E5944">
        <f>COUNTIFS(D$2:D5944,Clef_répartition[[#This Row],[Code_Nom]],J$2:J5944,Clef_répartition[[#This Row],[Année]])</f>
        <v>4</v>
      </c>
      <c r="F5944">
        <f>IF(Clef_répartition[[#This Row],[Code_Nom]]=D5943,F5943-1,(COUNTIFS(Clef_répartition[Code_Nom],Clef_répartition[[#This Row],[Code_Nom]],Clef_répartition[Année],Clef_répartition[[#This Row],[Année]])))</f>
        <v>6</v>
      </c>
      <c r="G5944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Sainte_4_2019</v>
      </c>
      <c r="H5944">
        <v>5711</v>
      </c>
      <c r="I5944" t="s">
        <v>70</v>
      </c>
      <c r="J5944">
        <v>2019</v>
      </c>
      <c r="K5944">
        <v>0.15</v>
      </c>
    </row>
    <row r="5945" spans="1:11" x14ac:dyDescent="0.25">
      <c r="A5945" t="s">
        <v>723</v>
      </c>
      <c r="B5945" t="s">
        <v>707</v>
      </c>
      <c r="C5945" t="s">
        <v>708</v>
      </c>
      <c r="D5945" t="str">
        <f>Clef_répartition[[#This Row],[Code association]]&amp;"_"&amp;Clef_répartition[[#This Row],[Nom association]]</f>
        <v>AJET_Association intercommunale du réseau pour l'accueil de jour des enfants de Terre Sainte</v>
      </c>
      <c r="E5945">
        <f>COUNTIFS(D$2:D5945,Clef_répartition[[#This Row],[Code_Nom]],J$2:J5945,Clef_répartition[[#This Row],[Année]])</f>
        <v>5</v>
      </c>
      <c r="F5945">
        <f>IF(Clef_répartition[[#This Row],[Code_Nom]]=D5944,F5944-1,(COUNTIFS(Clef_répartition[Code_Nom],Clef_répartition[[#This Row],[Code_Nom]],Clef_répartition[Année],Clef_répartition[[#This Row],[Année]])))</f>
        <v>5</v>
      </c>
      <c r="G5945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Sainte_5_2019</v>
      </c>
      <c r="H5945">
        <v>5712</v>
      </c>
      <c r="I5945" t="s">
        <v>72</v>
      </c>
      <c r="J5945">
        <v>2019</v>
      </c>
      <c r="K5945">
        <v>0.17</v>
      </c>
    </row>
    <row r="5946" spans="1:11" x14ac:dyDescent="0.25">
      <c r="A5946" t="s">
        <v>723</v>
      </c>
      <c r="B5946" t="s">
        <v>707</v>
      </c>
      <c r="C5946" t="s">
        <v>708</v>
      </c>
      <c r="D5946" t="str">
        <f>Clef_répartition[[#This Row],[Code association]]&amp;"_"&amp;Clef_répartition[[#This Row],[Nom association]]</f>
        <v>AJET_Association intercommunale du réseau pour l'accueil de jour des enfants de Terre Sainte</v>
      </c>
      <c r="E5946">
        <f>COUNTIFS(D$2:D5946,Clef_répartition[[#This Row],[Code_Nom]],J$2:J5946,Clef_répartition[[#This Row],[Année]])</f>
        <v>6</v>
      </c>
      <c r="F5946">
        <f>IF(Clef_répartition[[#This Row],[Code_Nom]]=D5945,F5945-1,(COUNTIFS(Clef_répartition[Code_Nom],Clef_répartition[[#This Row],[Code_Nom]],Clef_répartition[Année],Clef_répartition[[#This Row],[Année]])))</f>
        <v>4</v>
      </c>
      <c r="G5946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Sainte_6_2019</v>
      </c>
      <c r="H5946">
        <v>5713</v>
      </c>
      <c r="I5946" t="s">
        <v>80</v>
      </c>
      <c r="J5946">
        <v>2019</v>
      </c>
      <c r="K5946">
        <v>0.12</v>
      </c>
    </row>
    <row r="5947" spans="1:11" x14ac:dyDescent="0.25">
      <c r="A5947" t="s">
        <v>723</v>
      </c>
      <c r="B5947" t="s">
        <v>707</v>
      </c>
      <c r="C5947" t="s">
        <v>708</v>
      </c>
      <c r="D5947" t="str">
        <f>Clef_répartition[[#This Row],[Code association]]&amp;"_"&amp;Clef_répartition[[#This Row],[Nom association]]</f>
        <v>AJET_Association intercommunale du réseau pour l'accueil de jour des enfants de Terre Sainte</v>
      </c>
      <c r="E5947">
        <f>COUNTIFS(D$2:D5947,Clef_répartition[[#This Row],[Code_Nom]],J$2:J5947,Clef_répartition[[#This Row],[Année]])</f>
        <v>7</v>
      </c>
      <c r="F5947">
        <f>IF(Clef_répartition[[#This Row],[Code_Nom]]=D5946,F5946-1,(COUNTIFS(Clef_répartition[Code_Nom],Clef_répartition[[#This Row],[Code_Nom]],Clef_répartition[Année],Clef_répartition[[#This Row],[Année]])))</f>
        <v>3</v>
      </c>
      <c r="G5947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Sainte_7_2019</v>
      </c>
      <c r="H5947">
        <v>5717</v>
      </c>
      <c r="I5947" t="s">
        <v>118</v>
      </c>
      <c r="J5947">
        <v>2019</v>
      </c>
      <c r="K5947">
        <v>0.2</v>
      </c>
    </row>
    <row r="5948" spans="1:11" x14ac:dyDescent="0.25">
      <c r="A5948" t="s">
        <v>723</v>
      </c>
      <c r="B5948" t="s">
        <v>707</v>
      </c>
      <c r="C5948" t="s">
        <v>708</v>
      </c>
      <c r="D5948" t="str">
        <f>Clef_répartition[[#This Row],[Code association]]&amp;"_"&amp;Clef_répartition[[#This Row],[Nom association]]</f>
        <v>AJET_Association intercommunale du réseau pour l'accueil de jour des enfants de Terre Sainte</v>
      </c>
      <c r="E5948">
        <f>COUNTIFS(D$2:D5948,Clef_répartition[[#This Row],[Code_Nom]],J$2:J5948,Clef_répartition[[#This Row],[Année]])</f>
        <v>8</v>
      </c>
      <c r="F5948">
        <f>IF(Clef_répartition[[#This Row],[Code_Nom]]=D5947,F5947-1,(COUNTIFS(Clef_répartition[Code_Nom],Clef_répartition[[#This Row],[Code_Nom]],Clef_répartition[Année],Clef_répartition[[#This Row],[Année]])))</f>
        <v>2</v>
      </c>
      <c r="G5948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Sainte_8_2019</v>
      </c>
      <c r="H5948">
        <v>5723</v>
      </c>
      <c r="I5948" t="s">
        <v>176</v>
      </c>
      <c r="J5948">
        <v>2019</v>
      </c>
      <c r="K5948">
        <v>0.11</v>
      </c>
    </row>
    <row r="5949" spans="1:11" x14ac:dyDescent="0.25">
      <c r="A5949" t="s">
        <v>723</v>
      </c>
      <c r="B5949" t="s">
        <v>707</v>
      </c>
      <c r="C5949" t="s">
        <v>708</v>
      </c>
      <c r="D5949" t="str">
        <f>Clef_répartition[[#This Row],[Code association]]&amp;"_"&amp;Clef_répartition[[#This Row],[Nom association]]</f>
        <v>AJET_Association intercommunale du réseau pour l'accueil de jour des enfants de Terre Sainte</v>
      </c>
      <c r="E5949">
        <f>COUNTIFS(D$2:D5949,Clef_répartition[[#This Row],[Code_Nom]],J$2:J5949,Clef_répartition[[#This Row],[Année]])</f>
        <v>9</v>
      </c>
      <c r="F5949">
        <f>IF(Clef_répartition[[#This Row],[Code_Nom]]=D5948,F5948-1,(COUNTIFS(Clef_répartition[Code_Nom],Clef_répartition[[#This Row],[Code_Nom]],Clef_répartition[Année],Clef_répartition[[#This Row],[Année]])))</f>
        <v>1</v>
      </c>
      <c r="G5949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Sainte_9_2019</v>
      </c>
      <c r="H5949">
        <v>5729</v>
      </c>
      <c r="I5949" t="s">
        <v>261</v>
      </c>
      <c r="J5949">
        <v>2019</v>
      </c>
      <c r="K5949">
        <v>0.08</v>
      </c>
    </row>
    <row r="5950" spans="1:11" x14ac:dyDescent="0.25">
      <c r="A5950" t="s">
        <v>723</v>
      </c>
      <c r="B5950" t="s">
        <v>450</v>
      </c>
      <c r="C5950" t="s">
        <v>451</v>
      </c>
      <c r="D5950" t="str">
        <f>Clef_répartition[[#This Row],[Code association]]&amp;"_"&amp;Clef_répartition[[#This Row],[Nom association]]</f>
        <v xml:space="preserve">APEC_Association Intercommunale pour l'épuration des eaux usées de la Côte </v>
      </c>
      <c r="E5950">
        <f>COUNTIFS(D$2:D5950,Clef_répartition[[#This Row],[Code_Nom]],J$2:J5950,Clef_répartition[[#This Row],[Année]])</f>
        <v>1</v>
      </c>
      <c r="F5950">
        <f>IF(Clef_répartition[[#This Row],[Code_Nom]]=D5949,F5949-1,(COUNTIFS(Clef_répartition[Code_Nom],Clef_répartition[[#This Row],[Code_Nom]],Clef_répartition[Année],Clef_répartition[[#This Row],[Année]])))</f>
        <v>22</v>
      </c>
      <c r="G5950" t="str">
        <f>Clef_répartition[[#This Row],[Code_Nom]]&amp;"_"&amp;Clef_répartition[[#This Row],[Nombre]]&amp;"_"&amp;Clef_répartition[[#This Row],[Année]]</f>
        <v>APEC_Association Intercommunale pour l'épuration des eaux usées de la Côte _1_2019</v>
      </c>
      <c r="H5950">
        <v>5702</v>
      </c>
      <c r="I5950" t="s">
        <v>7</v>
      </c>
      <c r="J5950">
        <v>2019</v>
      </c>
      <c r="K5950">
        <v>7.1999999999999995E-2</v>
      </c>
    </row>
    <row r="5951" spans="1:11" x14ac:dyDescent="0.25">
      <c r="A5951" t="s">
        <v>723</v>
      </c>
      <c r="B5951" t="s">
        <v>450</v>
      </c>
      <c r="C5951" t="s">
        <v>451</v>
      </c>
      <c r="D5951" t="str">
        <f>Clef_répartition[[#This Row],[Code association]]&amp;"_"&amp;Clef_répartition[[#This Row],[Nom association]]</f>
        <v xml:space="preserve">APEC_Association Intercommunale pour l'épuration des eaux usées de la Côte </v>
      </c>
      <c r="E5951">
        <f>COUNTIFS(D$2:D5951,Clef_répartition[[#This Row],[Code_Nom]],J$2:J5951,Clef_répartition[[#This Row],[Année]])</f>
        <v>2</v>
      </c>
      <c r="F5951">
        <f>IF(Clef_répartition[[#This Row],[Code_Nom]]=D5950,F5950-1,(COUNTIFS(Clef_répartition[Code_Nom],Clef_répartition[[#This Row],[Code_Nom]],Clef_répartition[Année],Clef_répartition[[#This Row],[Année]])))</f>
        <v>21</v>
      </c>
      <c r="G5951" t="str">
        <f>Clef_répartition[[#This Row],[Code_Nom]]&amp;"_"&amp;Clef_répartition[[#This Row],[Nombre]]&amp;"_"&amp;Clef_répartition[[#This Row],[Année]]</f>
        <v>APEC_Association Intercommunale pour l'épuration des eaux usées de la Côte _2_2019</v>
      </c>
      <c r="H5951">
        <v>5703</v>
      </c>
      <c r="I5951" t="s">
        <v>13</v>
      </c>
      <c r="J5951">
        <v>2019</v>
      </c>
      <c r="K5951">
        <v>3.5499999999999997E-2</v>
      </c>
    </row>
    <row r="5952" spans="1:11" x14ac:dyDescent="0.25">
      <c r="A5952" t="s">
        <v>723</v>
      </c>
      <c r="B5952" t="s">
        <v>450</v>
      </c>
      <c r="C5952" t="s">
        <v>451</v>
      </c>
      <c r="D5952" t="str">
        <f>Clef_répartition[[#This Row],[Code association]]&amp;"_"&amp;Clef_répartition[[#This Row],[Nom association]]</f>
        <v xml:space="preserve">APEC_Association Intercommunale pour l'épuration des eaux usées de la Côte </v>
      </c>
      <c r="E5952">
        <f>COUNTIFS(D$2:D5952,Clef_répartition[[#This Row],[Code_Nom]],J$2:J5952,Clef_répartition[[#This Row],[Année]])</f>
        <v>3</v>
      </c>
      <c r="F5952">
        <f>IF(Clef_répartition[[#This Row],[Code_Nom]]=D5951,F5951-1,(COUNTIFS(Clef_répartition[Code_Nom],Clef_répartition[[#This Row],[Code_Nom]],Clef_répartition[Année],Clef_répartition[[#This Row],[Année]])))</f>
        <v>20</v>
      </c>
      <c r="G5952" t="str">
        <f>Clef_répartition[[#This Row],[Code_Nom]]&amp;"_"&amp;Clef_répartition[[#This Row],[Nombre]]&amp;"_"&amp;Clef_répartition[[#This Row],[Année]]</f>
        <v>APEC_Association Intercommunale pour l'épuration des eaux usées de la Côte _3_2019</v>
      </c>
      <c r="H5952">
        <v>5704</v>
      </c>
      <c r="I5952" t="s">
        <v>16</v>
      </c>
      <c r="J5952">
        <v>2019</v>
      </c>
      <c r="K5952">
        <v>5.5E-2</v>
      </c>
    </row>
    <row r="5953" spans="1:11" x14ac:dyDescent="0.25">
      <c r="A5953" t="s">
        <v>723</v>
      </c>
      <c r="B5953" t="s">
        <v>450</v>
      </c>
      <c r="C5953" t="s">
        <v>451</v>
      </c>
      <c r="D5953" t="str">
        <f>Clef_répartition[[#This Row],[Code association]]&amp;"_"&amp;Clef_répartition[[#This Row],[Nom association]]</f>
        <v xml:space="preserve">APEC_Association Intercommunale pour l'épuration des eaux usées de la Côte </v>
      </c>
      <c r="E5953">
        <f>COUNTIFS(D$2:D5953,Clef_répartition[[#This Row],[Code_Nom]],J$2:J5953,Clef_répartition[[#This Row],[Année]])</f>
        <v>4</v>
      </c>
      <c r="F5953">
        <f>IF(Clef_répartition[[#This Row],[Code_Nom]]=D5952,F5952-1,(COUNTIFS(Clef_répartition[Code_Nom],Clef_répartition[[#This Row],[Code_Nom]],Clef_répartition[Année],Clef_répartition[[#This Row],[Année]])))</f>
        <v>19</v>
      </c>
      <c r="G5953" t="str">
        <f>Clef_répartition[[#This Row],[Code_Nom]]&amp;"_"&amp;Clef_répartition[[#This Row],[Nombre]]&amp;"_"&amp;Clef_répartition[[#This Row],[Année]]</f>
        <v>APEC_Association Intercommunale pour l'épuration des eaux usées de la Côte _4_2019</v>
      </c>
      <c r="H5953">
        <v>5852</v>
      </c>
      <c r="I5953" t="s">
        <v>41</v>
      </c>
      <c r="J5953">
        <v>2019</v>
      </c>
      <c r="K5953">
        <v>1.2999999999999999E-2</v>
      </c>
    </row>
    <row r="5954" spans="1:11" x14ac:dyDescent="0.25">
      <c r="A5954" t="s">
        <v>723</v>
      </c>
      <c r="B5954" t="s">
        <v>450</v>
      </c>
      <c r="C5954" t="s">
        <v>451</v>
      </c>
      <c r="D5954" t="str">
        <f>Clef_répartition[[#This Row],[Code association]]&amp;"_"&amp;Clef_répartition[[#This Row],[Nom association]]</f>
        <v xml:space="preserve">APEC_Association Intercommunale pour l'épuration des eaux usées de la Côte </v>
      </c>
      <c r="E5954">
        <f>COUNTIFS(D$2:D5954,Clef_répartition[[#This Row],[Code_Nom]],J$2:J5954,Clef_répartition[[#This Row],[Année]])</f>
        <v>5</v>
      </c>
      <c r="F5954">
        <f>IF(Clef_répartition[[#This Row],[Code_Nom]]=D5953,F5953-1,(COUNTIFS(Clef_répartition[Code_Nom],Clef_répartition[[#This Row],[Code_Nom]],Clef_répartition[Année],Clef_répartition[[#This Row],[Année]])))</f>
        <v>18</v>
      </c>
      <c r="G5954" t="str">
        <f>Clef_répartition[[#This Row],[Code_Nom]]&amp;"_"&amp;Clef_répartition[[#This Row],[Nombre]]&amp;"_"&amp;Clef_répartition[[#This Row],[Année]]</f>
        <v>APEC_Association Intercommunale pour l'épuration des eaux usées de la Côte _5_2019</v>
      </c>
      <c r="H5954">
        <v>5853</v>
      </c>
      <c r="I5954" t="s">
        <v>42</v>
      </c>
      <c r="J5954">
        <v>2019</v>
      </c>
      <c r="K5954">
        <v>2.5000000000000001E-2</v>
      </c>
    </row>
    <row r="5955" spans="1:11" x14ac:dyDescent="0.25">
      <c r="A5955" t="s">
        <v>723</v>
      </c>
      <c r="B5955" t="s">
        <v>450</v>
      </c>
      <c r="C5955" t="s">
        <v>451</v>
      </c>
      <c r="D5955" t="str">
        <f>Clef_répartition[[#This Row],[Code association]]&amp;"_"&amp;Clef_répartition[[#This Row],[Nom association]]</f>
        <v xml:space="preserve">APEC_Association Intercommunale pour l'épuration des eaux usées de la Côte </v>
      </c>
      <c r="E5955">
        <f>COUNTIFS(D$2:D5955,Clef_répartition[[#This Row],[Code_Nom]],J$2:J5955,Clef_répartition[[#This Row],[Année]])</f>
        <v>6</v>
      </c>
      <c r="F5955">
        <f>IF(Clef_répartition[[#This Row],[Code_Nom]]=D5954,F5954-1,(COUNTIFS(Clef_répartition[Code_Nom],Clef_répartition[[#This Row],[Code_Nom]],Clef_répartition[Année],Clef_répartition[[#This Row],[Année]])))</f>
        <v>17</v>
      </c>
      <c r="G5955" t="str">
        <f>Clef_répartition[[#This Row],[Code_Nom]]&amp;"_"&amp;Clef_répartition[[#This Row],[Nombre]]&amp;"_"&amp;Clef_répartition[[#This Row],[Année]]</f>
        <v>APEC_Association Intercommunale pour l'épuration des eaux usées de la Côte _6_2019</v>
      </c>
      <c r="H5955">
        <v>5854</v>
      </c>
      <c r="I5955" t="s">
        <v>43</v>
      </c>
      <c r="J5955">
        <v>2019</v>
      </c>
      <c r="K5955">
        <v>1.0500000000000001E-2</v>
      </c>
    </row>
    <row r="5956" spans="1:11" x14ac:dyDescent="0.25">
      <c r="A5956" t="s">
        <v>723</v>
      </c>
      <c r="B5956" t="s">
        <v>450</v>
      </c>
      <c r="C5956" t="s">
        <v>451</v>
      </c>
      <c r="D5956" t="str">
        <f>Clef_répartition[[#This Row],[Code association]]&amp;"_"&amp;Clef_répartition[[#This Row],[Nom association]]</f>
        <v xml:space="preserve">APEC_Association Intercommunale pour l'épuration des eaux usées de la Côte </v>
      </c>
      <c r="E5956">
        <f>COUNTIFS(D$2:D5956,Clef_répartition[[#This Row],[Code_Nom]],J$2:J5956,Clef_répartition[[#This Row],[Année]])</f>
        <v>7</v>
      </c>
      <c r="F5956">
        <f>IF(Clef_répartition[[#This Row],[Code_Nom]]=D5955,F5955-1,(COUNTIFS(Clef_répartition[Code_Nom],Clef_répartition[[#This Row],[Code_Nom]],Clef_répartition[Année],Clef_répartition[[#This Row],[Année]])))</f>
        <v>16</v>
      </c>
      <c r="G5956" t="str">
        <f>Clef_répartition[[#This Row],[Code_Nom]]&amp;"_"&amp;Clef_répartition[[#This Row],[Nombre]]&amp;"_"&amp;Clef_répartition[[#This Row],[Année]]</f>
        <v>APEC_Association Intercommunale pour l'épuration des eaux usées de la Côte _7_2019</v>
      </c>
      <c r="H5956">
        <v>5710</v>
      </c>
      <c r="I5956" t="s">
        <v>69</v>
      </c>
      <c r="J5956">
        <v>2019</v>
      </c>
      <c r="K5956">
        <v>1.4500000000000001E-2</v>
      </c>
    </row>
    <row r="5957" spans="1:11" x14ac:dyDescent="0.25">
      <c r="A5957" t="s">
        <v>723</v>
      </c>
      <c r="B5957" t="s">
        <v>450</v>
      </c>
      <c r="C5957" t="s">
        <v>451</v>
      </c>
      <c r="D5957" t="str">
        <f>Clef_répartition[[#This Row],[Code association]]&amp;"_"&amp;Clef_répartition[[#This Row],[Nom association]]</f>
        <v xml:space="preserve">APEC_Association Intercommunale pour l'épuration des eaux usées de la Côte </v>
      </c>
      <c r="E5957">
        <f>COUNTIFS(D$2:D5957,Clef_répartition[[#This Row],[Code_Nom]],J$2:J5957,Clef_répartition[[#This Row],[Année]])</f>
        <v>8</v>
      </c>
      <c r="F5957">
        <f>IF(Clef_répartition[[#This Row],[Code_Nom]]=D5956,F5956-1,(COUNTIFS(Clef_répartition[Code_Nom],Clef_répartition[[#This Row],[Code_Nom]],Clef_répartition[Année],Clef_répartition[[#This Row],[Année]])))</f>
        <v>15</v>
      </c>
      <c r="G5957" t="str">
        <f>Clef_répartition[[#This Row],[Code_Nom]]&amp;"_"&amp;Clef_répartition[[#This Row],[Nombre]]&amp;"_"&amp;Clef_répartition[[#This Row],[Année]]</f>
        <v>APEC_Association Intercommunale pour l'épuration des eaux usées de la Côte _8_2019</v>
      </c>
      <c r="H5957">
        <v>5715</v>
      </c>
      <c r="I5957" t="s">
        <v>97</v>
      </c>
      <c r="J5957">
        <v>2019</v>
      </c>
      <c r="K5957">
        <v>2.9000000000000001E-2</v>
      </c>
    </row>
    <row r="5958" spans="1:11" x14ac:dyDescent="0.25">
      <c r="A5958" t="s">
        <v>723</v>
      </c>
      <c r="B5958" t="s">
        <v>450</v>
      </c>
      <c r="C5958" t="s">
        <v>451</v>
      </c>
      <c r="D5958" t="str">
        <f>Clef_répartition[[#This Row],[Code association]]&amp;"_"&amp;Clef_répartition[[#This Row],[Nom association]]</f>
        <v xml:space="preserve">APEC_Association Intercommunale pour l'épuration des eaux usées de la Côte </v>
      </c>
      <c r="E5958">
        <f>COUNTIFS(D$2:D5958,Clef_répartition[[#This Row],[Code_Nom]],J$2:J5958,Clef_répartition[[#This Row],[Année]])</f>
        <v>9</v>
      </c>
      <c r="F5958">
        <f>IF(Clef_répartition[[#This Row],[Code_Nom]]=D5957,F5957-1,(COUNTIFS(Clef_répartition[Code_Nom],Clef_répartition[[#This Row],[Code_Nom]],Clef_répartition[Année],Clef_répartition[[#This Row],[Année]])))</f>
        <v>14</v>
      </c>
      <c r="G5958" t="str">
        <f>Clef_répartition[[#This Row],[Code_Nom]]&amp;"_"&amp;Clef_répartition[[#This Row],[Nombre]]&amp;"_"&amp;Clef_répartition[[#This Row],[Année]]</f>
        <v>APEC_Association Intercommunale pour l'épuration des eaux usées de la Côte _9_2019</v>
      </c>
      <c r="H5958">
        <v>5855</v>
      </c>
      <c r="I5958" t="s">
        <v>98</v>
      </c>
      <c r="J5958">
        <v>2019</v>
      </c>
      <c r="K5958">
        <v>1.7000000000000001E-2</v>
      </c>
    </row>
    <row r="5959" spans="1:11" x14ac:dyDescent="0.25">
      <c r="A5959" t="s">
        <v>723</v>
      </c>
      <c r="B5959" t="s">
        <v>450</v>
      </c>
      <c r="C5959" t="s">
        <v>451</v>
      </c>
      <c r="D5959" t="str">
        <f>Clef_répartition[[#This Row],[Code association]]&amp;"_"&amp;Clef_répartition[[#This Row],[Nom association]]</f>
        <v xml:space="preserve">APEC_Association Intercommunale pour l'épuration des eaux usées de la Côte </v>
      </c>
      <c r="E5959">
        <f>COUNTIFS(D$2:D5959,Clef_répartition[[#This Row],[Code_Nom]],J$2:J5959,Clef_répartition[[#This Row],[Année]])</f>
        <v>10</v>
      </c>
      <c r="F5959">
        <f>IF(Clef_répartition[[#This Row],[Code_Nom]]=D5958,F5958-1,(COUNTIFS(Clef_répartition[Code_Nom],Clef_répartition[[#This Row],[Code_Nom]],Clef_répartition[Année],Clef_répartition[[#This Row],[Année]])))</f>
        <v>13</v>
      </c>
      <c r="G5959" t="str">
        <f>Clef_répartition[[#This Row],[Code_Nom]]&amp;"_"&amp;Clef_répartition[[#This Row],[Nombre]]&amp;"_"&amp;Clef_répartition[[#This Row],[Année]]</f>
        <v>APEC_Association Intercommunale pour l'épuration des eaux usées de la Côte _10_2019</v>
      </c>
      <c r="H5959">
        <v>5718</v>
      </c>
      <c r="I5959" t="s">
        <v>120</v>
      </c>
      <c r="J5959">
        <v>2019</v>
      </c>
      <c r="K5959">
        <v>6.2E-2</v>
      </c>
    </row>
    <row r="5960" spans="1:11" x14ac:dyDescent="0.25">
      <c r="A5960" t="s">
        <v>723</v>
      </c>
      <c r="B5960" t="s">
        <v>450</v>
      </c>
      <c r="C5960" t="s">
        <v>451</v>
      </c>
      <c r="D5960" t="str">
        <f>Clef_répartition[[#This Row],[Code association]]&amp;"_"&amp;Clef_répartition[[#This Row],[Nom association]]</f>
        <v xml:space="preserve">APEC_Association Intercommunale pour l'épuration des eaux usées de la Côte </v>
      </c>
      <c r="E5960">
        <f>COUNTIFS(D$2:D5960,Clef_répartition[[#This Row],[Code_Nom]],J$2:J5960,Clef_répartition[[#This Row],[Année]])</f>
        <v>11</v>
      </c>
      <c r="F5960">
        <f>IF(Clef_répartition[[#This Row],[Code_Nom]]=D5959,F5959-1,(COUNTIFS(Clef_répartition[Code_Nom],Clef_répartition[[#This Row],[Code_Nom]],Clef_répartition[Année],Clef_répartition[[#This Row],[Année]])))</f>
        <v>12</v>
      </c>
      <c r="G5960" t="str">
        <f>Clef_répartition[[#This Row],[Code_Nom]]&amp;"_"&amp;Clef_répartition[[#This Row],[Nombre]]&amp;"_"&amp;Clef_répartition[[#This Row],[Année]]</f>
        <v>APEC_Association Intercommunale pour l'épuration des eaux usées de la Côte _11_2019</v>
      </c>
      <c r="H5960">
        <v>5857</v>
      </c>
      <c r="I5960" t="s">
        <v>122</v>
      </c>
      <c r="J5960">
        <v>2019</v>
      </c>
      <c r="K5960">
        <v>3.5000000000000003E-2</v>
      </c>
    </row>
    <row r="5961" spans="1:11" x14ac:dyDescent="0.25">
      <c r="A5961" t="s">
        <v>723</v>
      </c>
      <c r="B5961" t="s">
        <v>450</v>
      </c>
      <c r="C5961" t="s">
        <v>451</v>
      </c>
      <c r="D5961" t="str">
        <f>Clef_répartition[[#This Row],[Code association]]&amp;"_"&amp;Clef_répartition[[#This Row],[Nom association]]</f>
        <v xml:space="preserve">APEC_Association Intercommunale pour l'épuration des eaux usées de la Côte </v>
      </c>
      <c r="E5961">
        <f>COUNTIFS(D$2:D5961,Clef_répartition[[#This Row],[Code_Nom]],J$2:J5961,Clef_répartition[[#This Row],[Année]])</f>
        <v>12</v>
      </c>
      <c r="F5961">
        <f>IF(Clef_répartition[[#This Row],[Code_Nom]]=D5960,F5960-1,(COUNTIFS(Clef_répartition[Code_Nom],Clef_répartition[[#This Row],[Code_Nom]],Clef_répartition[Année],Clef_répartition[[#This Row],[Année]])))</f>
        <v>11</v>
      </c>
      <c r="G5961" t="str">
        <f>Clef_répartition[[#This Row],[Code_Nom]]&amp;"_"&amp;Clef_répartition[[#This Row],[Nombre]]&amp;"_"&amp;Clef_répartition[[#This Row],[Année]]</f>
        <v>APEC_Association Intercommunale pour l'épuration des eaux usées de la Côte _12_2019</v>
      </c>
      <c r="H5961">
        <v>5720</v>
      </c>
      <c r="I5961" t="s">
        <v>125</v>
      </c>
      <c r="J5961">
        <v>2019</v>
      </c>
      <c r="K5961">
        <v>2.7E-2</v>
      </c>
    </row>
    <row r="5962" spans="1:11" x14ac:dyDescent="0.25">
      <c r="A5962" t="s">
        <v>723</v>
      </c>
      <c r="B5962" t="s">
        <v>450</v>
      </c>
      <c r="C5962" t="s">
        <v>451</v>
      </c>
      <c r="D5962" t="str">
        <f>Clef_répartition[[#This Row],[Code association]]&amp;"_"&amp;Clef_répartition[[#This Row],[Nom association]]</f>
        <v xml:space="preserve">APEC_Association Intercommunale pour l'épuration des eaux usées de la Côte </v>
      </c>
      <c r="E5962">
        <f>COUNTIFS(D$2:D5962,Clef_répartition[[#This Row],[Code_Nom]],J$2:J5962,Clef_répartition[[#This Row],[Année]])</f>
        <v>13</v>
      </c>
      <c r="F5962">
        <f>IF(Clef_répartition[[#This Row],[Code_Nom]]=D5961,F5961-1,(COUNTIFS(Clef_répartition[Code_Nom],Clef_répartition[[#This Row],[Code_Nom]],Clef_répartition[Année],Clef_répartition[[#This Row],[Année]])))</f>
        <v>10</v>
      </c>
      <c r="G5962" t="str">
        <f>Clef_répartition[[#This Row],[Code_Nom]]&amp;"_"&amp;Clef_répartition[[#This Row],[Nombre]]&amp;"_"&amp;Clef_répartition[[#This Row],[Année]]</f>
        <v>APEC_Association Intercommunale pour l'épuration des eaux usées de la Côte _13_2019</v>
      </c>
      <c r="H5962">
        <v>5721</v>
      </c>
      <c r="I5962" t="s">
        <v>126</v>
      </c>
      <c r="J5962">
        <v>2019</v>
      </c>
      <c r="K5962">
        <v>0.376</v>
      </c>
    </row>
    <row r="5963" spans="1:11" x14ac:dyDescent="0.25">
      <c r="A5963" t="s">
        <v>723</v>
      </c>
      <c r="B5963" t="s">
        <v>450</v>
      </c>
      <c r="C5963" t="s">
        <v>451</v>
      </c>
      <c r="D5963" t="str">
        <f>Clef_répartition[[#This Row],[Code association]]&amp;"_"&amp;Clef_répartition[[#This Row],[Nom association]]</f>
        <v xml:space="preserve">APEC_Association Intercommunale pour l'épuration des eaux usées de la Côte </v>
      </c>
      <c r="E5963">
        <f>COUNTIFS(D$2:D5963,Clef_répartition[[#This Row],[Code_Nom]],J$2:J5963,Clef_répartition[[#This Row],[Année]])</f>
        <v>14</v>
      </c>
      <c r="F5963">
        <f>IF(Clef_répartition[[#This Row],[Code_Nom]]=D5962,F5962-1,(COUNTIFS(Clef_répartition[Code_Nom],Clef_répartition[[#This Row],[Code_Nom]],Clef_répartition[Année],Clef_répartition[[#This Row],[Année]])))</f>
        <v>9</v>
      </c>
      <c r="G5963" t="str">
        <f>Clef_répartition[[#This Row],[Code_Nom]]&amp;"_"&amp;Clef_répartition[[#This Row],[Nombre]]&amp;"_"&amp;Clef_répartition[[#This Row],[Année]]</f>
        <v>APEC_Association Intercommunale pour l'épuration des eaux usées de la Côte _14_2019</v>
      </c>
      <c r="H5963">
        <v>5731</v>
      </c>
      <c r="I5963" t="s">
        <v>157</v>
      </c>
      <c r="J5963">
        <v>2019</v>
      </c>
      <c r="K5963">
        <v>3.5000000000000003E-2</v>
      </c>
    </row>
    <row r="5964" spans="1:11" x14ac:dyDescent="0.25">
      <c r="A5964" t="s">
        <v>723</v>
      </c>
      <c r="B5964" t="s">
        <v>450</v>
      </c>
      <c r="C5964" t="s">
        <v>451</v>
      </c>
      <c r="D5964" t="str">
        <f>Clef_répartition[[#This Row],[Code association]]&amp;"_"&amp;Clef_répartition[[#This Row],[Nom association]]</f>
        <v xml:space="preserve">APEC_Association Intercommunale pour l'épuration des eaux usées de la Côte </v>
      </c>
      <c r="E5964">
        <f>COUNTIFS(D$2:D5964,Clef_répartition[[#This Row],[Code_Nom]],J$2:J5964,Clef_répartition[[#This Row],[Année]])</f>
        <v>15</v>
      </c>
      <c r="F5964">
        <f>IF(Clef_répartition[[#This Row],[Code_Nom]]=D5963,F5963-1,(COUNTIFS(Clef_répartition[Code_Nom],Clef_répartition[[#This Row],[Code_Nom]],Clef_répartition[Année],Clef_répartition[[#This Row],[Année]])))</f>
        <v>8</v>
      </c>
      <c r="G5964" t="str">
        <f>Clef_répartition[[#This Row],[Code_Nom]]&amp;"_"&amp;Clef_répartition[[#This Row],[Nombre]]&amp;"_"&amp;Clef_répartition[[#This Row],[Année]]</f>
        <v>APEC_Association Intercommunale pour l'épuration des eaux usées de la Côte _15_2019</v>
      </c>
      <c r="H5964">
        <v>5429</v>
      </c>
      <c r="I5964" t="s">
        <v>162</v>
      </c>
      <c r="J5964">
        <v>2019</v>
      </c>
      <c r="K5964">
        <v>1.15E-2</v>
      </c>
    </row>
    <row r="5965" spans="1:11" x14ac:dyDescent="0.25">
      <c r="A5965" t="s">
        <v>723</v>
      </c>
      <c r="B5965" t="s">
        <v>450</v>
      </c>
      <c r="C5965" t="s">
        <v>451</v>
      </c>
      <c r="D5965" t="str">
        <f>Clef_répartition[[#This Row],[Code association]]&amp;"_"&amp;Clef_répartition[[#This Row],[Nom association]]</f>
        <v xml:space="preserve">APEC_Association Intercommunale pour l'épuration des eaux usées de la Côte </v>
      </c>
      <c r="E5965">
        <f>COUNTIFS(D$2:D5965,Clef_répartition[[#This Row],[Code_Nom]],J$2:J5965,Clef_répartition[[#This Row],[Année]])</f>
        <v>16</v>
      </c>
      <c r="F5965">
        <f>IF(Clef_répartition[[#This Row],[Code_Nom]]=D5964,F5964-1,(COUNTIFS(Clef_répartition[Code_Nom],Clef_répartition[[#This Row],[Code_Nom]],Clef_répartition[Année],Clef_répartition[[#This Row],[Année]])))</f>
        <v>7</v>
      </c>
      <c r="G5965" t="str">
        <f>Clef_répartition[[#This Row],[Code_Nom]]&amp;"_"&amp;Clef_répartition[[#This Row],[Nombre]]&amp;"_"&amp;Clef_répartition[[#This Row],[Année]]</f>
        <v>APEC_Association Intercommunale pour l'épuration des eaux usées de la Côte _16_2019</v>
      </c>
      <c r="H5965">
        <v>5858</v>
      </c>
      <c r="I5965" t="s">
        <v>165</v>
      </c>
      <c r="J5965">
        <v>2019</v>
      </c>
      <c r="K5965">
        <v>1.6500000000000001E-2</v>
      </c>
    </row>
    <row r="5966" spans="1:11" x14ac:dyDescent="0.25">
      <c r="A5966" t="s">
        <v>723</v>
      </c>
      <c r="B5966" t="s">
        <v>450</v>
      </c>
      <c r="C5966" t="s">
        <v>451</v>
      </c>
      <c r="D5966" t="str">
        <f>Clef_répartition[[#This Row],[Code association]]&amp;"_"&amp;Clef_répartition[[#This Row],[Nom association]]</f>
        <v xml:space="preserve">APEC_Association Intercommunale pour l'épuration des eaux usées de la Côte </v>
      </c>
      <c r="E5966">
        <f>COUNTIFS(D$2:D5966,Clef_répartition[[#This Row],[Code_Nom]],J$2:J5966,Clef_répartition[[#This Row],[Année]])</f>
        <v>17</v>
      </c>
      <c r="F5966">
        <f>IF(Clef_répartition[[#This Row],[Code_Nom]]=D5965,F5965-1,(COUNTIFS(Clef_répartition[Code_Nom],Clef_répartition[[#This Row],[Code_Nom]],Clef_répartition[Année],Clef_répartition[[#This Row],[Année]])))</f>
        <v>6</v>
      </c>
      <c r="G5966" t="str">
        <f>Clef_répartition[[#This Row],[Code_Nom]]&amp;"_"&amp;Clef_répartition[[#This Row],[Nombre]]&amp;"_"&amp;Clef_répartition[[#This Row],[Année]]</f>
        <v>APEC_Association Intercommunale pour l'épuration des eaux usées de la Côte _17_2019</v>
      </c>
      <c r="H5966">
        <v>5430</v>
      </c>
      <c r="I5966" t="s">
        <v>171</v>
      </c>
      <c r="J5966">
        <v>2019</v>
      </c>
      <c r="K5966">
        <v>1.2E-2</v>
      </c>
    </row>
    <row r="5967" spans="1:11" x14ac:dyDescent="0.25">
      <c r="A5967" t="s">
        <v>723</v>
      </c>
      <c r="B5967" t="s">
        <v>450</v>
      </c>
      <c r="C5967" t="s">
        <v>451</v>
      </c>
      <c r="D5967" t="str">
        <f>Clef_répartition[[#This Row],[Code association]]&amp;"_"&amp;Clef_répartition[[#This Row],[Nom association]]</f>
        <v xml:space="preserve">APEC_Association Intercommunale pour l'épuration des eaux usées de la Côte </v>
      </c>
      <c r="E5967">
        <f>COUNTIFS(D$2:D5967,Clef_répartition[[#This Row],[Code_Nom]],J$2:J5967,Clef_répartition[[#This Row],[Année]])</f>
        <v>18</v>
      </c>
      <c r="F5967">
        <f>IF(Clef_répartition[[#This Row],[Code_Nom]]=D5966,F5966-1,(COUNTIFS(Clef_répartition[Code_Nom],Clef_répartition[[#This Row],[Code_Nom]],Clef_répartition[Année],Clef_répartition[[#This Row],[Année]])))</f>
        <v>5</v>
      </c>
      <c r="G5967" t="str">
        <f>Clef_répartition[[#This Row],[Code_Nom]]&amp;"_"&amp;Clef_répartition[[#This Row],[Nombre]]&amp;"_"&amp;Clef_répartition[[#This Row],[Année]]</f>
        <v>APEC_Association Intercommunale pour l'épuration des eaux usées de la Côte _18_2019</v>
      </c>
      <c r="H5967">
        <v>5725</v>
      </c>
      <c r="I5967" t="s">
        <v>219</v>
      </c>
      <c r="J5967">
        <v>2019</v>
      </c>
      <c r="K5967">
        <v>5.0000000000000001E-4</v>
      </c>
    </row>
    <row r="5968" spans="1:11" x14ac:dyDescent="0.25">
      <c r="A5968" t="s">
        <v>723</v>
      </c>
      <c r="B5968" t="s">
        <v>450</v>
      </c>
      <c r="C5968" t="s">
        <v>451</v>
      </c>
      <c r="D5968" t="str">
        <f>Clef_répartition[[#This Row],[Code association]]&amp;"_"&amp;Clef_répartition[[#This Row],[Nom association]]</f>
        <v xml:space="preserve">APEC_Association Intercommunale pour l'épuration des eaux usées de la Côte </v>
      </c>
      <c r="E5968">
        <f>COUNTIFS(D$2:D5968,Clef_répartition[[#This Row],[Code_Nom]],J$2:J5968,Clef_répartition[[#This Row],[Année]])</f>
        <v>19</v>
      </c>
      <c r="F5968">
        <f>IF(Clef_répartition[[#This Row],[Code_Nom]]=D5967,F5967-1,(COUNTIFS(Clef_répartition[Code_Nom],Clef_répartition[[#This Row],[Code_Nom]],Clef_répartition[Année],Clef_répartition[[#This Row],[Année]])))</f>
        <v>4</v>
      </c>
      <c r="G5968" t="str">
        <f>Clef_répartition[[#This Row],[Code_Nom]]&amp;"_"&amp;Clef_répartition[[#This Row],[Nombre]]&amp;"_"&amp;Clef_répartition[[#This Row],[Année]]</f>
        <v>APEC_Association Intercommunale pour l'épuration des eaux usées de la Côte _19_2019</v>
      </c>
      <c r="H5968">
        <v>5727</v>
      </c>
      <c r="I5968" t="s">
        <v>243</v>
      </c>
      <c r="J5968">
        <v>2019</v>
      </c>
      <c r="K5968">
        <v>7.0000000000000007E-2</v>
      </c>
    </row>
    <row r="5969" spans="1:11" x14ac:dyDescent="0.25">
      <c r="A5969" t="s">
        <v>723</v>
      </c>
      <c r="B5969" t="s">
        <v>450</v>
      </c>
      <c r="C5969" t="s">
        <v>451</v>
      </c>
      <c r="D5969" t="str">
        <f>Clef_répartition[[#This Row],[Code association]]&amp;"_"&amp;Clef_répartition[[#This Row],[Nom association]]</f>
        <v xml:space="preserve">APEC_Association Intercommunale pour l'épuration des eaux usées de la Côte </v>
      </c>
      <c r="E5969">
        <f>COUNTIFS(D$2:D5969,Clef_répartition[[#This Row],[Code_Nom]],J$2:J5969,Clef_répartition[[#This Row],[Année]])</f>
        <v>20</v>
      </c>
      <c r="F5969">
        <f>IF(Clef_répartition[[#This Row],[Code_Nom]]=D5968,F5968-1,(COUNTIFS(Clef_répartition[Code_Nom],Clef_répartition[[#This Row],[Code_Nom]],Clef_répartition[Année],Clef_répartition[[#This Row],[Année]])))</f>
        <v>3</v>
      </c>
      <c r="G5969" t="str">
        <f>Clef_répartition[[#This Row],[Code_Nom]]&amp;"_"&amp;Clef_répartition[[#This Row],[Nombre]]&amp;"_"&amp;Clef_répartition[[#This Row],[Année]]</f>
        <v>APEC_Association Intercommunale pour l'épuration des eaux usées de la Côte _20_2019</v>
      </c>
      <c r="H5969">
        <v>5730</v>
      </c>
      <c r="I5969" t="s">
        <v>265</v>
      </c>
      <c r="J5969">
        <v>2019</v>
      </c>
      <c r="K5969">
        <v>3.6999999999999998E-2</v>
      </c>
    </row>
    <row r="5970" spans="1:11" x14ac:dyDescent="0.25">
      <c r="A5970" t="s">
        <v>723</v>
      </c>
      <c r="B5970" t="s">
        <v>450</v>
      </c>
      <c r="C5970" t="s">
        <v>451</v>
      </c>
      <c r="D5970" t="str">
        <f>Clef_répartition[[#This Row],[Code association]]&amp;"_"&amp;Clef_répartition[[#This Row],[Nom association]]</f>
        <v xml:space="preserve">APEC_Association Intercommunale pour l'épuration des eaux usées de la Côte </v>
      </c>
      <c r="E5970">
        <f>COUNTIFS(D$2:D5970,Clef_répartition[[#This Row],[Code_Nom]],J$2:J5970,Clef_répartition[[#This Row],[Année]])</f>
        <v>21</v>
      </c>
      <c r="F5970">
        <f>IF(Clef_répartition[[#This Row],[Code_Nom]]=D5969,F5969-1,(COUNTIFS(Clef_répartition[Code_Nom],Clef_répartition[[#This Row],[Code_Nom]],Clef_répartition[Année],Clef_répartition[[#This Row],[Année]])))</f>
        <v>2</v>
      </c>
      <c r="G5970" t="str">
        <f>Clef_répartition[[#This Row],[Code_Nom]]&amp;"_"&amp;Clef_répartition[[#This Row],[Nombre]]&amp;"_"&amp;Clef_répartition[[#This Row],[Année]]</f>
        <v>APEC_Association Intercommunale pour l'épuration des eaux usées de la Côte _21_2019</v>
      </c>
      <c r="H5970">
        <v>5732</v>
      </c>
      <c r="I5970" t="s">
        <v>279</v>
      </c>
      <c r="J5970">
        <v>2019</v>
      </c>
      <c r="K5970">
        <v>3.5999999999999997E-2</v>
      </c>
    </row>
    <row r="5971" spans="1:11" x14ac:dyDescent="0.25">
      <c r="A5971" t="s">
        <v>723</v>
      </c>
      <c r="B5971" t="s">
        <v>450</v>
      </c>
      <c r="C5971" t="s">
        <v>451</v>
      </c>
      <c r="D5971" t="str">
        <f>Clef_répartition[[#This Row],[Code association]]&amp;"_"&amp;Clef_répartition[[#This Row],[Nom association]]</f>
        <v xml:space="preserve">APEC_Association Intercommunale pour l'épuration des eaux usées de la Côte </v>
      </c>
      <c r="E5971">
        <f>COUNTIFS(D$2:D5971,Clef_répartition[[#This Row],[Code_Nom]],J$2:J5971,Clef_répartition[[#This Row],[Année]])</f>
        <v>22</v>
      </c>
      <c r="F5971">
        <f>IF(Clef_répartition[[#This Row],[Code_Nom]]=D5970,F5970-1,(COUNTIFS(Clef_répartition[Code_Nom],Clef_répartition[[#This Row],[Code_Nom]],Clef_répartition[Année],Clef_répartition[[#This Row],[Année]])))</f>
        <v>1</v>
      </c>
      <c r="G5971" t="str">
        <f>Clef_répartition[[#This Row],[Code_Nom]]&amp;"_"&amp;Clef_répartition[[#This Row],[Nombre]]&amp;"_"&amp;Clef_répartition[[#This Row],[Année]]</f>
        <v>APEC_Association Intercommunale pour l'épuration des eaux usées de la Côte _22_2019</v>
      </c>
      <c r="H5971">
        <v>5863</v>
      </c>
      <c r="I5971" t="s">
        <v>287</v>
      </c>
      <c r="J5971">
        <v>2019</v>
      </c>
      <c r="K5971">
        <v>0.01</v>
      </c>
    </row>
    <row r="5972" spans="1:11" x14ac:dyDescent="0.25">
      <c r="A5972" t="s">
        <v>723</v>
      </c>
      <c r="B5972" t="s">
        <v>596</v>
      </c>
      <c r="C5972" t="s">
        <v>597</v>
      </c>
      <c r="D5972" t="str">
        <f>Clef_répartition[[#This Row],[Code association]]&amp;"_"&amp;Clef_répartition[[#This Row],[Nom association]]</f>
        <v>APEJ_Association pour l'enfance et la jeunesse de Terre Sainte</v>
      </c>
      <c r="E5972">
        <f>COUNTIFS(D$2:D5972,Clef_répartition[[#This Row],[Code_Nom]],J$2:J5972,Clef_répartition[[#This Row],[Année]])</f>
        <v>1</v>
      </c>
      <c r="F5972">
        <f>IF(Clef_répartition[[#This Row],[Code_Nom]]=D5971,F5971-1,(COUNTIFS(Clef_répartition[Code_Nom],Clef_répartition[[#This Row],[Code_Nom]],Clef_répartition[Année],Clef_répartition[[#This Row],[Année]])))</f>
        <v>9</v>
      </c>
      <c r="G5972" t="str">
        <f>Clef_répartition[[#This Row],[Code_Nom]]&amp;"_"&amp;Clef_répartition[[#This Row],[Nombre]]&amp;"_"&amp;Clef_répartition[[#This Row],[Année]]</f>
        <v>APEJ_Association pour l'enfance et la jeunesse de Terre Sainte_1_2019</v>
      </c>
      <c r="H5972">
        <v>5705</v>
      </c>
      <c r="I5972" t="s">
        <v>27</v>
      </c>
      <c r="J5972">
        <v>2019</v>
      </c>
      <c r="K5972">
        <v>0</v>
      </c>
    </row>
    <row r="5973" spans="1:11" x14ac:dyDescent="0.25">
      <c r="A5973" t="s">
        <v>723</v>
      </c>
      <c r="B5973" t="s">
        <v>596</v>
      </c>
      <c r="C5973" t="s">
        <v>597</v>
      </c>
      <c r="D5973" t="str">
        <f>Clef_répartition[[#This Row],[Code association]]&amp;"_"&amp;Clef_répartition[[#This Row],[Nom association]]</f>
        <v>APEJ_Association pour l'enfance et la jeunesse de Terre Sainte</v>
      </c>
      <c r="E5973">
        <f>COUNTIFS(D$2:D5973,Clef_répartition[[#This Row],[Code_Nom]],J$2:J5973,Clef_répartition[[#This Row],[Année]])</f>
        <v>2</v>
      </c>
      <c r="F5973">
        <f>IF(Clef_répartition[[#This Row],[Code_Nom]]=D5972,F5972-1,(COUNTIFS(Clef_répartition[Code_Nom],Clef_répartition[[#This Row],[Code_Nom]],Clef_répartition[Année],Clef_répartition[[#This Row],[Année]])))</f>
        <v>8</v>
      </c>
      <c r="G5973" t="str">
        <f>Clef_répartition[[#This Row],[Code_Nom]]&amp;"_"&amp;Clef_répartition[[#This Row],[Nombre]]&amp;"_"&amp;Clef_répartition[[#This Row],[Année]]</f>
        <v>APEJ_Association pour l'enfance et la jeunesse de Terre Sainte_2_2019</v>
      </c>
      <c r="H5973">
        <v>5707</v>
      </c>
      <c r="I5973" t="s">
        <v>52</v>
      </c>
      <c r="J5973">
        <v>2019</v>
      </c>
      <c r="K5973">
        <v>0</v>
      </c>
    </row>
    <row r="5974" spans="1:11" x14ac:dyDescent="0.25">
      <c r="A5974" t="s">
        <v>723</v>
      </c>
      <c r="B5974" t="s">
        <v>596</v>
      </c>
      <c r="C5974" t="s">
        <v>597</v>
      </c>
      <c r="D5974" t="str">
        <f>Clef_répartition[[#This Row],[Code association]]&amp;"_"&amp;Clef_répartition[[#This Row],[Nom association]]</f>
        <v>APEJ_Association pour l'enfance et la jeunesse de Terre Sainte</v>
      </c>
      <c r="E5974">
        <f>COUNTIFS(D$2:D5974,Clef_répartition[[#This Row],[Code_Nom]],J$2:J5974,Clef_répartition[[#This Row],[Année]])</f>
        <v>3</v>
      </c>
      <c r="F5974">
        <f>IF(Clef_répartition[[#This Row],[Code_Nom]]=D5973,F5973-1,(COUNTIFS(Clef_répartition[Code_Nom],Clef_répartition[[#This Row],[Code_Nom]],Clef_répartition[Année],Clef_répartition[[#This Row],[Année]])))</f>
        <v>7</v>
      </c>
      <c r="G5974" t="str">
        <f>Clef_répartition[[#This Row],[Code_Nom]]&amp;"_"&amp;Clef_répartition[[#This Row],[Nombre]]&amp;"_"&amp;Clef_répartition[[#This Row],[Année]]</f>
        <v>APEJ_Association pour l'enfance et la jeunesse de Terre Sainte_3_2019</v>
      </c>
      <c r="H5974">
        <v>5708</v>
      </c>
      <c r="I5974" t="s">
        <v>53</v>
      </c>
      <c r="J5974">
        <v>2019</v>
      </c>
      <c r="K5974">
        <v>0</v>
      </c>
    </row>
    <row r="5975" spans="1:11" x14ac:dyDescent="0.25">
      <c r="A5975" t="s">
        <v>723</v>
      </c>
      <c r="B5975" t="s">
        <v>596</v>
      </c>
      <c r="C5975" t="s">
        <v>597</v>
      </c>
      <c r="D5975" t="str">
        <f>Clef_répartition[[#This Row],[Code association]]&amp;"_"&amp;Clef_répartition[[#This Row],[Nom association]]</f>
        <v>APEJ_Association pour l'enfance et la jeunesse de Terre Sainte</v>
      </c>
      <c r="E5975">
        <f>COUNTIFS(D$2:D5975,Clef_répartition[[#This Row],[Code_Nom]],J$2:J5975,Clef_répartition[[#This Row],[Année]])</f>
        <v>4</v>
      </c>
      <c r="F5975">
        <f>IF(Clef_répartition[[#This Row],[Code_Nom]]=D5974,F5974-1,(COUNTIFS(Clef_répartition[Code_Nom],Clef_répartition[[#This Row],[Code_Nom]],Clef_répartition[Année],Clef_répartition[[#This Row],[Année]])))</f>
        <v>6</v>
      </c>
      <c r="G5975" t="str">
        <f>Clef_répartition[[#This Row],[Code_Nom]]&amp;"_"&amp;Clef_répartition[[#This Row],[Nombre]]&amp;"_"&amp;Clef_répartition[[#This Row],[Année]]</f>
        <v>APEJ_Association pour l'enfance et la jeunesse de Terre Sainte_4_2019</v>
      </c>
      <c r="H5975">
        <v>5711</v>
      </c>
      <c r="I5975" t="s">
        <v>70</v>
      </c>
      <c r="J5975">
        <v>2019</v>
      </c>
      <c r="K5975">
        <v>0</v>
      </c>
    </row>
    <row r="5976" spans="1:11" x14ac:dyDescent="0.25">
      <c r="A5976" t="s">
        <v>723</v>
      </c>
      <c r="B5976" t="s">
        <v>596</v>
      </c>
      <c r="C5976" t="s">
        <v>597</v>
      </c>
      <c r="D5976" t="str">
        <f>Clef_répartition[[#This Row],[Code association]]&amp;"_"&amp;Clef_répartition[[#This Row],[Nom association]]</f>
        <v>APEJ_Association pour l'enfance et la jeunesse de Terre Sainte</v>
      </c>
      <c r="E5976">
        <f>COUNTIFS(D$2:D5976,Clef_répartition[[#This Row],[Code_Nom]],J$2:J5976,Clef_répartition[[#This Row],[Année]])</f>
        <v>5</v>
      </c>
      <c r="F5976">
        <f>IF(Clef_répartition[[#This Row],[Code_Nom]]=D5975,F5975-1,(COUNTIFS(Clef_répartition[Code_Nom],Clef_répartition[[#This Row],[Code_Nom]],Clef_répartition[Année],Clef_répartition[[#This Row],[Année]])))</f>
        <v>5</v>
      </c>
      <c r="G5976" t="str">
        <f>Clef_répartition[[#This Row],[Code_Nom]]&amp;"_"&amp;Clef_répartition[[#This Row],[Nombre]]&amp;"_"&amp;Clef_répartition[[#This Row],[Année]]</f>
        <v>APEJ_Association pour l'enfance et la jeunesse de Terre Sainte_5_2019</v>
      </c>
      <c r="H5976">
        <v>5712</v>
      </c>
      <c r="I5976" t="s">
        <v>72</v>
      </c>
      <c r="J5976">
        <v>2019</v>
      </c>
      <c r="K5976">
        <v>0</v>
      </c>
    </row>
    <row r="5977" spans="1:11" x14ac:dyDescent="0.25">
      <c r="A5977" t="s">
        <v>723</v>
      </c>
      <c r="B5977" t="s">
        <v>596</v>
      </c>
      <c r="C5977" t="s">
        <v>597</v>
      </c>
      <c r="D5977" t="str">
        <f>Clef_répartition[[#This Row],[Code association]]&amp;"_"&amp;Clef_répartition[[#This Row],[Nom association]]</f>
        <v>APEJ_Association pour l'enfance et la jeunesse de Terre Sainte</v>
      </c>
      <c r="E5977">
        <f>COUNTIFS(D$2:D5977,Clef_répartition[[#This Row],[Code_Nom]],J$2:J5977,Clef_répartition[[#This Row],[Année]])</f>
        <v>6</v>
      </c>
      <c r="F5977">
        <f>IF(Clef_répartition[[#This Row],[Code_Nom]]=D5976,F5976-1,(COUNTIFS(Clef_répartition[Code_Nom],Clef_répartition[[#This Row],[Code_Nom]],Clef_répartition[Année],Clef_répartition[[#This Row],[Année]])))</f>
        <v>4</v>
      </c>
      <c r="G5977" t="str">
        <f>Clef_répartition[[#This Row],[Code_Nom]]&amp;"_"&amp;Clef_répartition[[#This Row],[Nombre]]&amp;"_"&amp;Clef_répartition[[#This Row],[Année]]</f>
        <v>APEJ_Association pour l'enfance et la jeunesse de Terre Sainte_6_2019</v>
      </c>
      <c r="H5977">
        <v>5713</v>
      </c>
      <c r="I5977" t="s">
        <v>80</v>
      </c>
      <c r="J5977">
        <v>2019</v>
      </c>
      <c r="K5977">
        <v>0</v>
      </c>
    </row>
    <row r="5978" spans="1:11" x14ac:dyDescent="0.25">
      <c r="A5978" t="s">
        <v>723</v>
      </c>
      <c r="B5978" t="s">
        <v>596</v>
      </c>
      <c r="C5978" t="s">
        <v>597</v>
      </c>
      <c r="D5978" t="str">
        <f>Clef_répartition[[#This Row],[Code association]]&amp;"_"&amp;Clef_répartition[[#This Row],[Nom association]]</f>
        <v>APEJ_Association pour l'enfance et la jeunesse de Terre Sainte</v>
      </c>
      <c r="E5978">
        <f>COUNTIFS(D$2:D5978,Clef_répartition[[#This Row],[Code_Nom]],J$2:J5978,Clef_répartition[[#This Row],[Année]])</f>
        <v>7</v>
      </c>
      <c r="F5978">
        <f>IF(Clef_répartition[[#This Row],[Code_Nom]]=D5977,F5977-1,(COUNTIFS(Clef_répartition[Code_Nom],Clef_répartition[[#This Row],[Code_Nom]],Clef_répartition[Année],Clef_répartition[[#This Row],[Année]])))</f>
        <v>3</v>
      </c>
      <c r="G5978" t="str">
        <f>Clef_répartition[[#This Row],[Code_Nom]]&amp;"_"&amp;Clef_répartition[[#This Row],[Nombre]]&amp;"_"&amp;Clef_répartition[[#This Row],[Année]]</f>
        <v>APEJ_Association pour l'enfance et la jeunesse de Terre Sainte_7_2019</v>
      </c>
      <c r="H5978">
        <v>5717</v>
      </c>
      <c r="I5978" t="s">
        <v>118</v>
      </c>
      <c r="J5978">
        <v>2019</v>
      </c>
      <c r="K5978">
        <v>0</v>
      </c>
    </row>
    <row r="5979" spans="1:11" x14ac:dyDescent="0.25">
      <c r="A5979" t="s">
        <v>723</v>
      </c>
      <c r="B5979" t="s">
        <v>596</v>
      </c>
      <c r="C5979" t="s">
        <v>597</v>
      </c>
      <c r="D5979" t="str">
        <f>Clef_répartition[[#This Row],[Code association]]&amp;"_"&amp;Clef_répartition[[#This Row],[Nom association]]</f>
        <v>APEJ_Association pour l'enfance et la jeunesse de Terre Sainte</v>
      </c>
      <c r="E5979">
        <f>COUNTIFS(D$2:D5979,Clef_répartition[[#This Row],[Code_Nom]],J$2:J5979,Clef_répartition[[#This Row],[Année]])</f>
        <v>8</v>
      </c>
      <c r="F5979">
        <f>IF(Clef_répartition[[#This Row],[Code_Nom]]=D5978,F5978-1,(COUNTIFS(Clef_répartition[Code_Nom],Clef_répartition[[#This Row],[Code_Nom]],Clef_répartition[Année],Clef_répartition[[#This Row],[Année]])))</f>
        <v>2</v>
      </c>
      <c r="G5979" t="str">
        <f>Clef_répartition[[#This Row],[Code_Nom]]&amp;"_"&amp;Clef_répartition[[#This Row],[Nombre]]&amp;"_"&amp;Clef_répartition[[#This Row],[Année]]</f>
        <v>APEJ_Association pour l'enfance et la jeunesse de Terre Sainte_8_2019</v>
      </c>
      <c r="H5979">
        <v>5723</v>
      </c>
      <c r="I5979" t="s">
        <v>176</v>
      </c>
      <c r="J5979">
        <v>2019</v>
      </c>
      <c r="K5979">
        <v>0</v>
      </c>
    </row>
    <row r="5980" spans="1:11" x14ac:dyDescent="0.25">
      <c r="A5980" t="s">
        <v>723</v>
      </c>
      <c r="B5980" t="s">
        <v>596</v>
      </c>
      <c r="C5980" t="s">
        <v>597</v>
      </c>
      <c r="D5980" t="str">
        <f>Clef_répartition[[#This Row],[Code association]]&amp;"_"&amp;Clef_répartition[[#This Row],[Nom association]]</f>
        <v>APEJ_Association pour l'enfance et la jeunesse de Terre Sainte</v>
      </c>
      <c r="E5980">
        <f>COUNTIFS(D$2:D5980,Clef_répartition[[#This Row],[Code_Nom]],J$2:J5980,Clef_répartition[[#This Row],[Année]])</f>
        <v>9</v>
      </c>
      <c r="F5980">
        <f>IF(Clef_répartition[[#This Row],[Code_Nom]]=D5979,F5979-1,(COUNTIFS(Clef_répartition[Code_Nom],Clef_répartition[[#This Row],[Code_Nom]],Clef_répartition[Année],Clef_répartition[[#This Row],[Année]])))</f>
        <v>1</v>
      </c>
      <c r="G5980" t="str">
        <f>Clef_répartition[[#This Row],[Code_Nom]]&amp;"_"&amp;Clef_répartition[[#This Row],[Nombre]]&amp;"_"&amp;Clef_répartition[[#This Row],[Année]]</f>
        <v>APEJ_Association pour l'enfance et la jeunesse de Terre Sainte_9_2019</v>
      </c>
      <c r="H5980">
        <v>5729</v>
      </c>
      <c r="I5980" t="s">
        <v>261</v>
      </c>
      <c r="J5980">
        <v>2019</v>
      </c>
      <c r="K5980">
        <v>0</v>
      </c>
    </row>
    <row r="5981" spans="1:11" x14ac:dyDescent="0.25">
      <c r="A5981" t="s">
        <v>723</v>
      </c>
      <c r="B5981" t="s">
        <v>434</v>
      </c>
      <c r="C5981" t="s">
        <v>435</v>
      </c>
      <c r="D5981" t="str">
        <f>Clef_répartition[[#This Row],[Code association]]&amp;"_"&amp;Clef_répartition[[#This Row],[Nom association]]</f>
        <v>APOL_Association Police Lavaux</v>
      </c>
      <c r="E5981">
        <f>COUNTIFS(D$2:D5981,Clef_répartition[[#This Row],[Code_Nom]],J$2:J5981,Clef_répartition[[#This Row],[Année]])</f>
        <v>1</v>
      </c>
      <c r="F5981">
        <f>IF(Clef_répartition[[#This Row],[Code_Nom]]=D5980,F5980-1,(COUNTIFS(Clef_répartition[Code_Nom],Clef_répartition[[#This Row],[Code_Nom]],Clef_répartition[Année],Clef_répartition[[#This Row],[Année]])))</f>
        <v>6</v>
      </c>
      <c r="G5981" t="str">
        <f>Clef_répartition[[#This Row],[Code_Nom]]&amp;"_"&amp;Clef_répartition[[#This Row],[Nombre]]&amp;"_"&amp;Clef_répartition[[#This Row],[Année]]</f>
        <v>APOL_Association Police Lavaux_1_2019</v>
      </c>
      <c r="H5981">
        <v>5613</v>
      </c>
      <c r="I5981" t="s">
        <v>33</v>
      </c>
      <c r="J5981">
        <v>2019</v>
      </c>
      <c r="K5981">
        <v>0.21032999999999999</v>
      </c>
    </row>
    <row r="5982" spans="1:11" x14ac:dyDescent="0.25">
      <c r="A5982" t="s">
        <v>723</v>
      </c>
      <c r="B5982" t="s">
        <v>434</v>
      </c>
      <c r="C5982" t="s">
        <v>435</v>
      </c>
      <c r="D5982" t="str">
        <f>Clef_répartition[[#This Row],[Code association]]&amp;"_"&amp;Clef_répartition[[#This Row],[Nom association]]</f>
        <v>APOL_Association Police Lavaux</v>
      </c>
      <c r="E5982">
        <f>COUNTIFS(D$2:D5982,Clef_répartition[[#This Row],[Code_Nom]],J$2:J5982,Clef_répartition[[#This Row],[Année]])</f>
        <v>2</v>
      </c>
      <c r="F5982">
        <f>IF(Clef_répartition[[#This Row],[Code_Nom]]=D5981,F5981-1,(COUNTIFS(Clef_répartition[Code_Nom],Clef_répartition[[#This Row],[Code_Nom]],Clef_répartition[Année],Clef_répartition[[#This Row],[Année]])))</f>
        <v>5</v>
      </c>
      <c r="G5982" t="str">
        <f>Clef_répartition[[#This Row],[Code_Nom]]&amp;"_"&amp;Clef_répartition[[#This Row],[Nombre]]&amp;"_"&amp;Clef_répartition[[#This Row],[Année]]</f>
        <v>APOL_Association Police Lavaux_2_2019</v>
      </c>
      <c r="H5982">
        <v>5601</v>
      </c>
      <c r="I5982" t="s">
        <v>66</v>
      </c>
      <c r="J5982">
        <v>2019</v>
      </c>
      <c r="K5982">
        <v>6.0130000000000003E-2</v>
      </c>
    </row>
    <row r="5983" spans="1:11" x14ac:dyDescent="0.25">
      <c r="A5983" t="s">
        <v>723</v>
      </c>
      <c r="B5983" t="s">
        <v>434</v>
      </c>
      <c r="C5983" t="s">
        <v>435</v>
      </c>
      <c r="D5983" t="str">
        <f>Clef_répartition[[#This Row],[Code association]]&amp;"_"&amp;Clef_répartition[[#This Row],[Nom association]]</f>
        <v>APOL_Association Police Lavaux</v>
      </c>
      <c r="E5983">
        <f>COUNTIFS(D$2:D5983,Clef_répartition[[#This Row],[Code_Nom]],J$2:J5983,Clef_répartition[[#This Row],[Année]])</f>
        <v>3</v>
      </c>
      <c r="F5983">
        <f>IF(Clef_répartition[[#This Row],[Code_Nom]]=D5982,F5982-1,(COUNTIFS(Clef_répartition[Code_Nom],Clef_répartition[[#This Row],[Code_Nom]],Clef_répartition[Année],Clef_répartition[[#This Row],[Année]])))</f>
        <v>4</v>
      </c>
      <c r="G5983" t="str">
        <f>Clef_répartition[[#This Row],[Code_Nom]]&amp;"_"&amp;Clef_répartition[[#This Row],[Nombre]]&amp;"_"&amp;Clef_répartition[[#This Row],[Année]]</f>
        <v>APOL_Association Police Lavaux_3_2019</v>
      </c>
      <c r="H5983">
        <v>5606</v>
      </c>
      <c r="I5983" t="s">
        <v>169</v>
      </c>
      <c r="J5983">
        <v>2019</v>
      </c>
      <c r="K5983">
        <v>0.64073999999999998</v>
      </c>
    </row>
    <row r="5984" spans="1:11" x14ac:dyDescent="0.25">
      <c r="A5984" t="s">
        <v>723</v>
      </c>
      <c r="B5984" t="s">
        <v>434</v>
      </c>
      <c r="C5984" t="s">
        <v>435</v>
      </c>
      <c r="D5984" t="str">
        <f>Clef_répartition[[#This Row],[Code association]]&amp;"_"&amp;Clef_répartition[[#This Row],[Nom association]]</f>
        <v>APOL_Association Police Lavaux</v>
      </c>
      <c r="E5984">
        <f>COUNTIFS(D$2:D5984,Clef_répartition[[#This Row],[Code_Nom]],J$2:J5984,Clef_répartition[[#This Row],[Année]])</f>
        <v>4</v>
      </c>
      <c r="F5984">
        <f>IF(Clef_répartition[[#This Row],[Code_Nom]]=D5983,F5983-1,(COUNTIFS(Clef_répartition[Code_Nom],Clef_répartition[[#This Row],[Code_Nom]],Clef_répartition[Année],Clef_répartition[[#This Row],[Année]])))</f>
        <v>3</v>
      </c>
      <c r="G5984" t="str">
        <f>Clef_répartition[[#This Row],[Code_Nom]]&amp;"_"&amp;Clef_répartition[[#This Row],[Nombre]]&amp;"_"&amp;Clef_répartition[[#This Row],[Année]]</f>
        <v>APOL_Association Police Lavaux_4_2019</v>
      </c>
      <c r="H5984">
        <v>5607</v>
      </c>
      <c r="I5984" t="s">
        <v>225</v>
      </c>
      <c r="J5984">
        <v>2019</v>
      </c>
      <c r="K5984">
        <v>7.1800000000000003E-2</v>
      </c>
    </row>
    <row r="5985" spans="1:11" x14ac:dyDescent="0.25">
      <c r="A5985" t="s">
        <v>723</v>
      </c>
      <c r="B5985" t="s">
        <v>434</v>
      </c>
      <c r="C5985" t="s">
        <v>435</v>
      </c>
      <c r="D5985" t="str">
        <f>Clef_répartition[[#This Row],[Code association]]&amp;"_"&amp;Clef_répartition[[#This Row],[Nom association]]</f>
        <v>APOL_Association Police Lavaux</v>
      </c>
      <c r="E5985">
        <f>COUNTIFS(D$2:D5985,Clef_répartition[[#This Row],[Code_Nom]],J$2:J5985,Clef_répartition[[#This Row],[Année]])</f>
        <v>5</v>
      </c>
      <c r="F5985">
        <f>IF(Clef_répartition[[#This Row],[Code_Nom]]=D5984,F5984-1,(COUNTIFS(Clef_répartition[Code_Nom],Clef_répartition[[#This Row],[Code_Nom]],Clef_répartition[Année],Clef_répartition[[#This Row],[Année]])))</f>
        <v>2</v>
      </c>
      <c r="G5985" t="str">
        <f>Clef_répartition[[#This Row],[Code_Nom]]&amp;"_"&amp;Clef_répartition[[#This Row],[Nombre]]&amp;"_"&amp;Clef_répartition[[#This Row],[Année]]</f>
        <v>APOL_Association Police Lavaux_5_2019</v>
      </c>
      <c r="H5985">
        <v>5609</v>
      </c>
      <c r="I5985" t="s">
        <v>230</v>
      </c>
      <c r="J5985">
        <v>2019</v>
      </c>
      <c r="K5985">
        <v>7.43E-3</v>
      </c>
    </row>
    <row r="5986" spans="1:11" x14ac:dyDescent="0.25">
      <c r="A5986" t="s">
        <v>723</v>
      </c>
      <c r="B5986" t="s">
        <v>434</v>
      </c>
      <c r="C5986" t="s">
        <v>435</v>
      </c>
      <c r="D5986" t="str">
        <f>Clef_répartition[[#This Row],[Code association]]&amp;"_"&amp;Clef_répartition[[#This Row],[Nom association]]</f>
        <v>APOL_Association Police Lavaux</v>
      </c>
      <c r="E5986">
        <f>COUNTIFS(D$2:D5986,Clef_répartition[[#This Row],[Code_Nom]],J$2:J5986,Clef_répartition[[#This Row],[Année]])</f>
        <v>6</v>
      </c>
      <c r="F5986">
        <f>IF(Clef_répartition[[#This Row],[Code_Nom]]=D5985,F5985-1,(COUNTIFS(Clef_répartition[Code_Nom],Clef_répartition[[#This Row],[Code_Nom]],Clef_répartition[Année],Clef_répartition[[#This Row],[Année]])))</f>
        <v>1</v>
      </c>
      <c r="G5986" t="str">
        <f>Clef_répartition[[#This Row],[Code_Nom]]&amp;"_"&amp;Clef_répartition[[#This Row],[Nombre]]&amp;"_"&amp;Clef_répartition[[#This Row],[Année]]</f>
        <v>APOL_Association Police Lavaux_6_2019</v>
      </c>
      <c r="H5986">
        <v>5610</v>
      </c>
      <c r="I5986" t="s">
        <v>256</v>
      </c>
      <c r="J5986">
        <v>2019</v>
      </c>
      <c r="K5986">
        <v>9.5700000000000004E-3</v>
      </c>
    </row>
    <row r="5987" spans="1:11" x14ac:dyDescent="0.25">
      <c r="A5987" t="s">
        <v>723</v>
      </c>
      <c r="B5987" t="s">
        <v>459</v>
      </c>
      <c r="C5987" t="s">
        <v>460</v>
      </c>
      <c r="D5987" t="str">
        <f>Clef_répartition[[#This Row],[Code association]]&amp;"_"&amp;Clef_répartition[[#This Row],[Nom association]]</f>
        <v>ARAS Broye-Vully_Association Régionale d'Action Sociale Broye-Vully</v>
      </c>
      <c r="E5987">
        <f>COUNTIFS(D$2:D5987,Clef_répartition[[#This Row],[Code_Nom]],J$2:J5987,Clef_répartition[[#This Row],[Année]])</f>
        <v>1</v>
      </c>
      <c r="F5987">
        <f>IF(Clef_répartition[[#This Row],[Code_Nom]]=D5986,F5986-1,(COUNTIFS(Clef_répartition[Code_Nom],Clef_répartition[[#This Row],[Code_Nom]],Clef_répartition[Année],Clef_répartition[[#This Row],[Année]])))</f>
        <v>32</v>
      </c>
      <c r="G5987" t="str">
        <f>Clef_répartition[[#This Row],[Code_Nom]]&amp;"_"&amp;Clef_répartition[[#This Row],[Nombre]]&amp;"_"&amp;Clef_répartition[[#This Row],[Année]]</f>
        <v>ARAS Broye-Vully_Association Régionale d'Action Sociale Broye-Vully_1_2019</v>
      </c>
      <c r="H5987">
        <v>5451</v>
      </c>
      <c r="I5987" t="s">
        <v>10</v>
      </c>
      <c r="J5987">
        <v>2019</v>
      </c>
      <c r="K5987">
        <v>9.9400000000000002E-2</v>
      </c>
    </row>
    <row r="5988" spans="1:11" x14ac:dyDescent="0.25">
      <c r="A5988" t="s">
        <v>723</v>
      </c>
      <c r="B5988" t="s">
        <v>459</v>
      </c>
      <c r="C5988" t="s">
        <v>460</v>
      </c>
      <c r="D5988" t="str">
        <f>Clef_répartition[[#This Row],[Code association]]&amp;"_"&amp;Clef_répartition[[#This Row],[Nom association]]</f>
        <v>ARAS Broye-Vully_Association Régionale d'Action Sociale Broye-Vully</v>
      </c>
      <c r="E5988">
        <f>COUNTIFS(D$2:D5988,Clef_répartition[[#This Row],[Code_Nom]],J$2:J5988,Clef_répartition[[#This Row],[Année]])</f>
        <v>2</v>
      </c>
      <c r="F5988">
        <f>IF(Clef_répartition[[#This Row],[Code_Nom]]=D5987,F5987-1,(COUNTIFS(Clef_répartition[Code_Nom],Clef_répartition[[#This Row],[Code_Nom]],Clef_répartition[Année],Clef_répartition[[#This Row],[Année]])))</f>
        <v>31</v>
      </c>
      <c r="G5988" t="str">
        <f>Clef_répartition[[#This Row],[Code_Nom]]&amp;"_"&amp;Clef_répartition[[#This Row],[Nombre]]&amp;"_"&amp;Clef_répartition[[#This Row],[Année]]</f>
        <v>ARAS Broye-Vully_Association Régionale d'Action Sociale Broye-Vully_2_2019</v>
      </c>
      <c r="H5988">
        <v>5663</v>
      </c>
      <c r="I5988" t="s">
        <v>461</v>
      </c>
      <c r="J5988">
        <v>2019</v>
      </c>
      <c r="K5988">
        <v>4.8999999999999998E-3</v>
      </c>
    </row>
    <row r="5989" spans="1:11" x14ac:dyDescent="0.25">
      <c r="A5989" t="s">
        <v>723</v>
      </c>
      <c r="B5989" t="s">
        <v>459</v>
      </c>
      <c r="C5989" t="s">
        <v>460</v>
      </c>
      <c r="D5989" t="str">
        <f>Clef_répartition[[#This Row],[Code association]]&amp;"_"&amp;Clef_répartition[[#This Row],[Nom association]]</f>
        <v>ARAS Broye-Vully_Association Régionale d'Action Sociale Broye-Vully</v>
      </c>
      <c r="E5989">
        <f>COUNTIFS(D$2:D5989,Clef_répartition[[#This Row],[Code_Nom]],J$2:J5989,Clef_répartition[[#This Row],[Année]])</f>
        <v>3</v>
      </c>
      <c r="F5989">
        <f>IF(Clef_répartition[[#This Row],[Code_Nom]]=D5988,F5988-1,(COUNTIFS(Clef_répartition[Code_Nom],Clef_répartition[[#This Row],[Code_Nom]],Clef_répartition[Année],Clef_répartition[[#This Row],[Année]])))</f>
        <v>30</v>
      </c>
      <c r="G5989" t="str">
        <f>Clef_répartition[[#This Row],[Code_Nom]]&amp;"_"&amp;Clef_répartition[[#This Row],[Nombre]]&amp;"_"&amp;Clef_répartition[[#This Row],[Année]]</f>
        <v>ARAS Broye-Vully_Association Régionale d'Action Sociale Broye-Vully_3_2019</v>
      </c>
      <c r="H5989">
        <v>5812</v>
      </c>
      <c r="I5989" t="s">
        <v>48</v>
      </c>
      <c r="J5989">
        <v>2019</v>
      </c>
      <c r="K5989">
        <v>3.0000000000000001E-3</v>
      </c>
    </row>
    <row r="5990" spans="1:11" x14ac:dyDescent="0.25">
      <c r="A5990" t="s">
        <v>723</v>
      </c>
      <c r="B5990" t="s">
        <v>459</v>
      </c>
      <c r="C5990" t="s">
        <v>460</v>
      </c>
      <c r="D5990" t="str">
        <f>Clef_répartition[[#This Row],[Code association]]&amp;"_"&amp;Clef_répartition[[#This Row],[Nom association]]</f>
        <v>ARAS Broye-Vully_Association Régionale d'Action Sociale Broye-Vully</v>
      </c>
      <c r="E5990">
        <f>COUNTIFS(D$2:D5990,Clef_répartition[[#This Row],[Code_Nom]],J$2:J5990,Clef_répartition[[#This Row],[Année]])</f>
        <v>4</v>
      </c>
      <c r="F5990">
        <f>IF(Clef_répartition[[#This Row],[Code_Nom]]=D5989,F5989-1,(COUNTIFS(Clef_répartition[Code_Nom],Clef_répartition[[#This Row],[Code_Nom]],Clef_répartition[Année],Clef_répartition[[#This Row],[Année]])))</f>
        <v>29</v>
      </c>
      <c r="G5990" t="str">
        <f>Clef_répartition[[#This Row],[Code_Nom]]&amp;"_"&amp;Clef_répartition[[#This Row],[Nombre]]&amp;"_"&amp;Clef_répartition[[#This Row],[Année]]</f>
        <v>ARAS Broye-Vully_Association Régionale d'Action Sociale Broye-Vully_4_2019</v>
      </c>
      <c r="H5990">
        <v>5665</v>
      </c>
      <c r="I5990" t="s">
        <v>57</v>
      </c>
      <c r="J5990">
        <v>2019</v>
      </c>
      <c r="K5990">
        <v>5.1999999999999998E-3</v>
      </c>
    </row>
    <row r="5991" spans="1:11" x14ac:dyDescent="0.25">
      <c r="A5991" t="s">
        <v>723</v>
      </c>
      <c r="B5991" t="s">
        <v>459</v>
      </c>
      <c r="C5991" t="s">
        <v>460</v>
      </c>
      <c r="D5991" t="str">
        <f>Clef_répartition[[#This Row],[Code association]]&amp;"_"&amp;Clef_répartition[[#This Row],[Nom association]]</f>
        <v>ARAS Broye-Vully_Association Régionale d'Action Sociale Broye-Vully</v>
      </c>
      <c r="E5991">
        <f>COUNTIFS(D$2:D5991,Clef_répartition[[#This Row],[Code_Nom]],J$2:J5991,Clef_répartition[[#This Row],[Année]])</f>
        <v>5</v>
      </c>
      <c r="F5991">
        <f>IF(Clef_répartition[[#This Row],[Code_Nom]]=D5990,F5990-1,(COUNTIFS(Clef_répartition[Code_Nom],Clef_répartition[[#This Row],[Code_Nom]],Clef_répartition[Année],Clef_répartition[[#This Row],[Année]])))</f>
        <v>28</v>
      </c>
      <c r="G5991" t="str">
        <f>Clef_répartition[[#This Row],[Code_Nom]]&amp;"_"&amp;Clef_répartition[[#This Row],[Nombre]]&amp;"_"&amp;Clef_répartition[[#This Row],[Année]]</f>
        <v>ARAS Broye-Vully_Association Régionale d'Action Sociale Broye-Vully_5_2019</v>
      </c>
      <c r="H5991">
        <v>5813</v>
      </c>
      <c r="I5991" t="s">
        <v>65</v>
      </c>
      <c r="J5991">
        <v>2019</v>
      </c>
      <c r="K5991">
        <v>1.11E-2</v>
      </c>
    </row>
    <row r="5992" spans="1:11" x14ac:dyDescent="0.25">
      <c r="A5992" t="s">
        <v>723</v>
      </c>
      <c r="B5992" t="s">
        <v>459</v>
      </c>
      <c r="C5992" t="s">
        <v>460</v>
      </c>
      <c r="D5992" t="str">
        <f>Clef_répartition[[#This Row],[Code association]]&amp;"_"&amp;Clef_répartition[[#This Row],[Nom association]]</f>
        <v>ARAS Broye-Vully_Association Régionale d'Action Sociale Broye-Vully</v>
      </c>
      <c r="E5992">
        <f>COUNTIFS(D$2:D5992,Clef_répartition[[#This Row],[Code_Nom]],J$2:J5992,Clef_répartition[[#This Row],[Année]])</f>
        <v>6</v>
      </c>
      <c r="F5992">
        <f>IF(Clef_répartition[[#This Row],[Code_Nom]]=D5991,F5991-1,(COUNTIFS(Clef_répartition[Code_Nom],Clef_répartition[[#This Row],[Code_Nom]],Clef_répartition[Année],Clef_répartition[[#This Row],[Année]])))</f>
        <v>27</v>
      </c>
      <c r="G5992" t="str">
        <f>Clef_répartition[[#This Row],[Code_Nom]]&amp;"_"&amp;Clef_répartition[[#This Row],[Nombre]]&amp;"_"&amp;Clef_répartition[[#This Row],[Année]]</f>
        <v>ARAS Broye-Vully_Association Régionale d'Action Sociale Broye-Vully_6_2019</v>
      </c>
      <c r="H5992">
        <v>5785</v>
      </c>
      <c r="I5992" t="s">
        <v>74</v>
      </c>
      <c r="J5992">
        <v>2019</v>
      </c>
      <c r="K5992">
        <v>1.09E-2</v>
      </c>
    </row>
    <row r="5993" spans="1:11" x14ac:dyDescent="0.25">
      <c r="A5993" t="s">
        <v>723</v>
      </c>
      <c r="B5993" t="s">
        <v>459</v>
      </c>
      <c r="C5993" t="s">
        <v>460</v>
      </c>
      <c r="D5993" t="str">
        <f>Clef_répartition[[#This Row],[Code association]]&amp;"_"&amp;Clef_répartition[[#This Row],[Nom association]]</f>
        <v>ARAS Broye-Vully_Association Régionale d'Action Sociale Broye-Vully</v>
      </c>
      <c r="E5993">
        <f>COUNTIFS(D$2:D5993,Clef_répartition[[#This Row],[Code_Nom]],J$2:J5993,Clef_répartition[[#This Row],[Année]])</f>
        <v>7</v>
      </c>
      <c r="F5993">
        <f>IF(Clef_répartition[[#This Row],[Code_Nom]]=D5992,F5992-1,(COUNTIFS(Clef_répartition[Code_Nom],Clef_répartition[[#This Row],[Code_Nom]],Clef_répartition[Année],Clef_répartition[[#This Row],[Année]])))</f>
        <v>26</v>
      </c>
      <c r="G5993" t="str">
        <f>Clef_répartition[[#This Row],[Code_Nom]]&amp;"_"&amp;Clef_répartition[[#This Row],[Nombre]]&amp;"_"&amp;Clef_répartition[[#This Row],[Année]]</f>
        <v>ARAS Broye-Vully_Association Régionale d'Action Sociale Broye-Vully_7_2019</v>
      </c>
      <c r="H5993">
        <v>5816</v>
      </c>
      <c r="I5993" t="s">
        <v>76</v>
      </c>
      <c r="J5993">
        <v>2019</v>
      </c>
      <c r="K5993">
        <v>5.7799999999999997E-2</v>
      </c>
    </row>
    <row r="5994" spans="1:11" x14ac:dyDescent="0.25">
      <c r="A5994" t="s">
        <v>723</v>
      </c>
      <c r="B5994" t="s">
        <v>459</v>
      </c>
      <c r="C5994" t="s">
        <v>460</v>
      </c>
      <c r="D5994" t="str">
        <f>Clef_répartition[[#This Row],[Code association]]&amp;"_"&amp;Clef_répartition[[#This Row],[Nom association]]</f>
        <v>ARAS Broye-Vully_Association Régionale d'Action Sociale Broye-Vully</v>
      </c>
      <c r="E5994">
        <f>COUNTIFS(D$2:D5994,Clef_répartition[[#This Row],[Code_Nom]],J$2:J5994,Clef_répartition[[#This Row],[Année]])</f>
        <v>8</v>
      </c>
      <c r="F5994">
        <f>IF(Clef_répartition[[#This Row],[Code_Nom]]=D5993,F5993-1,(COUNTIFS(Clef_répartition[Code_Nom],Clef_répartition[[#This Row],[Code_Nom]],Clef_répartition[Année],Clef_répartition[[#This Row],[Année]])))</f>
        <v>25</v>
      </c>
      <c r="G5994" t="str">
        <f>Clef_répartition[[#This Row],[Code_Nom]]&amp;"_"&amp;Clef_répartition[[#This Row],[Nombre]]&amp;"_"&amp;Clef_répartition[[#This Row],[Année]]</f>
        <v>ARAS Broye-Vully_Association Régionale d'Action Sociale Broye-Vully_8_2019</v>
      </c>
      <c r="H5994">
        <v>5456</v>
      </c>
      <c r="I5994" t="s">
        <v>87</v>
      </c>
      <c r="J5994">
        <v>2019</v>
      </c>
      <c r="K5994">
        <v>3.7499999999999999E-2</v>
      </c>
    </row>
    <row r="5995" spans="1:11" x14ac:dyDescent="0.25">
      <c r="A5995" t="s">
        <v>723</v>
      </c>
      <c r="B5995" t="s">
        <v>459</v>
      </c>
      <c r="C5995" t="s">
        <v>460</v>
      </c>
      <c r="D5995" t="str">
        <f>Clef_répartition[[#This Row],[Code association]]&amp;"_"&amp;Clef_répartition[[#This Row],[Nom association]]</f>
        <v>ARAS Broye-Vully_Association Régionale d'Action Sociale Broye-Vully</v>
      </c>
      <c r="E5995">
        <f>COUNTIFS(D$2:D5995,Clef_répartition[[#This Row],[Code_Nom]],J$2:J5995,Clef_répartition[[#This Row],[Année]])</f>
        <v>9</v>
      </c>
      <c r="F5995">
        <f>IF(Clef_répartition[[#This Row],[Code_Nom]]=D5994,F5994-1,(COUNTIFS(Clef_répartition[Code_Nom],Clef_répartition[[#This Row],[Code_Nom]],Clef_répartition[Année],Clef_répartition[[#This Row],[Année]])))</f>
        <v>24</v>
      </c>
      <c r="G5995" t="str">
        <f>Clef_répartition[[#This Row],[Code_Nom]]&amp;"_"&amp;Clef_répartition[[#This Row],[Nombre]]&amp;"_"&amp;Clef_répartition[[#This Row],[Année]]</f>
        <v>ARAS Broye-Vully_Association Régionale d'Action Sociale Broye-Vully_9_2019</v>
      </c>
      <c r="H5995">
        <v>5669</v>
      </c>
      <c r="I5995" t="s">
        <v>89</v>
      </c>
      <c r="J5995">
        <v>2019</v>
      </c>
      <c r="K5995">
        <v>7.4999999999999997E-3</v>
      </c>
    </row>
    <row r="5996" spans="1:11" x14ac:dyDescent="0.25">
      <c r="A5996" t="s">
        <v>723</v>
      </c>
      <c r="B5996" t="s">
        <v>459</v>
      </c>
      <c r="C5996" t="s">
        <v>460</v>
      </c>
      <c r="D5996" t="str">
        <f>Clef_répartition[[#This Row],[Code association]]&amp;"_"&amp;Clef_répartition[[#This Row],[Nom association]]</f>
        <v>ARAS Broye-Vully_Association Régionale d'Action Sociale Broye-Vully</v>
      </c>
      <c r="E5996">
        <f>COUNTIFS(D$2:D5996,Clef_répartition[[#This Row],[Code_Nom]],J$2:J5996,Clef_répartition[[#This Row],[Année]])</f>
        <v>10</v>
      </c>
      <c r="F5996">
        <f>IF(Clef_répartition[[#This Row],[Code_Nom]]=D5995,F5995-1,(COUNTIFS(Clef_répartition[Code_Nom],Clef_répartition[[#This Row],[Code_Nom]],Clef_répartition[Année],Clef_répartition[[#This Row],[Année]])))</f>
        <v>23</v>
      </c>
      <c r="G5996" t="str">
        <f>Clef_répartition[[#This Row],[Code_Nom]]&amp;"_"&amp;Clef_répartition[[#This Row],[Nombre]]&amp;"_"&amp;Clef_répartition[[#This Row],[Année]]</f>
        <v>ARAS Broye-Vully_Association Régionale d'Action Sociale Broye-Vully_10_2019</v>
      </c>
      <c r="H5996">
        <v>5671</v>
      </c>
      <c r="I5996" t="s">
        <v>95</v>
      </c>
      <c r="J5996">
        <v>2019</v>
      </c>
      <c r="K5996">
        <v>6.1000000000000004E-3</v>
      </c>
    </row>
    <row r="5997" spans="1:11" x14ac:dyDescent="0.25">
      <c r="A5997" t="s">
        <v>723</v>
      </c>
      <c r="B5997" t="s">
        <v>459</v>
      </c>
      <c r="C5997" t="s">
        <v>460</v>
      </c>
      <c r="D5997" t="str">
        <f>Clef_répartition[[#This Row],[Code association]]&amp;"_"&amp;Clef_répartition[[#This Row],[Nom association]]</f>
        <v>ARAS Broye-Vully_Association Régionale d'Action Sociale Broye-Vully</v>
      </c>
      <c r="E5997">
        <f>COUNTIFS(D$2:D5997,Clef_répartition[[#This Row],[Code_Nom]],J$2:J5997,Clef_répartition[[#This Row],[Année]])</f>
        <v>11</v>
      </c>
      <c r="F5997">
        <f>IF(Clef_répartition[[#This Row],[Code_Nom]]=D5996,F5996-1,(COUNTIFS(Clef_répartition[Code_Nom],Clef_répartition[[#This Row],[Code_Nom]],Clef_répartition[Année],Clef_répartition[[#This Row],[Année]])))</f>
        <v>22</v>
      </c>
      <c r="G5997" t="str">
        <f>Clef_répartition[[#This Row],[Code_Nom]]&amp;"_"&amp;Clef_répartition[[#This Row],[Nombre]]&amp;"_"&amp;Clef_répartition[[#This Row],[Année]]</f>
        <v>ARAS Broye-Vully_Association Régionale d'Action Sociale Broye-Vully_11_2019</v>
      </c>
      <c r="H5997">
        <v>5458</v>
      </c>
      <c r="I5997" t="s">
        <v>111</v>
      </c>
      <c r="J5997">
        <v>2019</v>
      </c>
      <c r="K5997">
        <v>2.1100000000000001E-2</v>
      </c>
    </row>
    <row r="5998" spans="1:11" x14ac:dyDescent="0.25">
      <c r="A5998" t="s">
        <v>723</v>
      </c>
      <c r="B5998" t="s">
        <v>459</v>
      </c>
      <c r="C5998" t="s">
        <v>460</v>
      </c>
      <c r="D5998" t="str">
        <f>Clef_répartition[[#This Row],[Code association]]&amp;"_"&amp;Clef_répartition[[#This Row],[Nom association]]</f>
        <v>ARAS Broye-Vully_Association Régionale d'Action Sociale Broye-Vully</v>
      </c>
      <c r="E5998">
        <f>COUNTIFS(D$2:D5998,Clef_répartition[[#This Row],[Code_Nom]],J$2:J5998,Clef_répartition[[#This Row],[Année]])</f>
        <v>12</v>
      </c>
      <c r="F5998">
        <f>IF(Clef_répartition[[#This Row],[Code_Nom]]=D5997,F5997-1,(COUNTIFS(Clef_répartition[Code_Nom],Clef_répartition[[#This Row],[Code_Nom]],Clef_répartition[Année],Clef_répartition[[#This Row],[Année]])))</f>
        <v>21</v>
      </c>
      <c r="G5998" t="str">
        <f>Clef_répartition[[#This Row],[Code_Nom]]&amp;"_"&amp;Clef_répartition[[#This Row],[Nombre]]&amp;"_"&amp;Clef_répartition[[#This Row],[Année]]</f>
        <v>ARAS Broye-Vully_Association Régionale d'Action Sociale Broye-Vully_12_2019</v>
      </c>
      <c r="H5998">
        <v>5817</v>
      </c>
      <c r="I5998" t="s">
        <v>130</v>
      </c>
      <c r="J5998">
        <v>2019</v>
      </c>
      <c r="K5998">
        <v>2.1000000000000001E-2</v>
      </c>
    </row>
    <row r="5999" spans="1:11" x14ac:dyDescent="0.25">
      <c r="A5999" t="s">
        <v>723</v>
      </c>
      <c r="B5999" t="s">
        <v>459</v>
      </c>
      <c r="C5999" t="s">
        <v>460</v>
      </c>
      <c r="D5999" t="str">
        <f>Clef_répartition[[#This Row],[Code association]]&amp;"_"&amp;Clef_répartition[[#This Row],[Nom association]]</f>
        <v>ARAS Broye-Vully_Association Régionale d'Action Sociale Broye-Vully</v>
      </c>
      <c r="E5999">
        <f>COUNTIFS(D$2:D5999,Clef_répartition[[#This Row],[Code_Nom]],J$2:J5999,Clef_répartition[[#This Row],[Année]])</f>
        <v>13</v>
      </c>
      <c r="F5999">
        <f>IF(Clef_répartition[[#This Row],[Code_Nom]]=D5998,F5998-1,(COUNTIFS(Clef_répartition[Code_Nom],Clef_répartition[[#This Row],[Code_Nom]],Clef_répartition[Année],Clef_répartition[[#This Row],[Année]])))</f>
        <v>20</v>
      </c>
      <c r="G5999" t="str">
        <f>Clef_répartition[[#This Row],[Code_Nom]]&amp;"_"&amp;Clef_répartition[[#This Row],[Nombre]]&amp;"_"&amp;Clef_répartition[[#This Row],[Année]]</f>
        <v>ARAS Broye-Vully_Association Régionale d'Action Sociale Broye-Vully_13_2019</v>
      </c>
      <c r="H5999">
        <v>5819</v>
      </c>
      <c r="I5999" t="s">
        <v>136</v>
      </c>
      <c r="J5999">
        <v>2019</v>
      </c>
      <c r="K5999">
        <v>8.5000000000000006E-3</v>
      </c>
    </row>
    <row r="6000" spans="1:11" x14ac:dyDescent="0.25">
      <c r="A6000" t="s">
        <v>723</v>
      </c>
      <c r="B6000" t="s">
        <v>459</v>
      </c>
      <c r="C6000" t="s">
        <v>460</v>
      </c>
      <c r="D6000" t="str">
        <f>Clef_répartition[[#This Row],[Code association]]&amp;"_"&amp;Clef_répartition[[#This Row],[Nom association]]</f>
        <v>ARAS Broye-Vully_Association Régionale d'Action Sociale Broye-Vully</v>
      </c>
      <c r="E6000">
        <f>COUNTIFS(D$2:D6000,Clef_répartition[[#This Row],[Code_Nom]],J$2:J6000,Clef_répartition[[#This Row],[Année]])</f>
        <v>14</v>
      </c>
      <c r="F6000">
        <f>IF(Clef_répartition[[#This Row],[Code_Nom]]=D5999,F5999-1,(COUNTIFS(Clef_répartition[Code_Nom],Clef_répartition[[#This Row],[Code_Nom]],Clef_répartition[Année],Clef_répartition[[#This Row],[Année]])))</f>
        <v>19</v>
      </c>
      <c r="G6000" t="str">
        <f>Clef_répartition[[#This Row],[Code_Nom]]&amp;"_"&amp;Clef_répartition[[#This Row],[Nombre]]&amp;"_"&amp;Clef_répartition[[#This Row],[Année]]</f>
        <v>ARAS Broye-Vully_Association Régionale d'Action Sociale Broye-Vully_14_2019</v>
      </c>
      <c r="H6000">
        <v>5673</v>
      </c>
      <c r="I6000" t="s">
        <v>137</v>
      </c>
      <c r="J6000">
        <v>2019</v>
      </c>
      <c r="K6000">
        <v>8.8999999999999999E-3</v>
      </c>
    </row>
    <row r="6001" spans="1:11" x14ac:dyDescent="0.25">
      <c r="A6001" t="s">
        <v>723</v>
      </c>
      <c r="B6001" t="s">
        <v>459</v>
      </c>
      <c r="C6001" t="s">
        <v>460</v>
      </c>
      <c r="D6001" t="str">
        <f>Clef_répartition[[#This Row],[Code association]]&amp;"_"&amp;Clef_répartition[[#This Row],[Nom association]]</f>
        <v>ARAS Broye-Vully_Association Régionale d'Action Sociale Broye-Vully</v>
      </c>
      <c r="E6001">
        <f>COUNTIFS(D$2:D6001,Clef_répartition[[#This Row],[Code_Nom]],J$2:J6001,Clef_répartition[[#This Row],[Année]])</f>
        <v>15</v>
      </c>
      <c r="F6001">
        <f>IF(Clef_répartition[[#This Row],[Code_Nom]]=D6000,F6000-1,(COUNTIFS(Clef_répartition[Code_Nom],Clef_répartition[[#This Row],[Code_Nom]],Clef_répartition[Année],Clef_répartition[[#This Row],[Année]])))</f>
        <v>18</v>
      </c>
      <c r="G6001" t="str">
        <f>Clef_répartition[[#This Row],[Code_Nom]]&amp;"_"&amp;Clef_répartition[[#This Row],[Nombre]]&amp;"_"&amp;Clef_répartition[[#This Row],[Année]]</f>
        <v>ARAS Broye-Vully_Association Régionale d'Action Sociale Broye-Vully_15_2019</v>
      </c>
      <c r="H6001">
        <v>5806</v>
      </c>
      <c r="I6001" t="s">
        <v>140</v>
      </c>
      <c r="J6001">
        <v>2019</v>
      </c>
      <c r="K6001">
        <v>0</v>
      </c>
    </row>
    <row r="6002" spans="1:11" x14ac:dyDescent="0.25">
      <c r="A6002" t="s">
        <v>723</v>
      </c>
      <c r="B6002" t="s">
        <v>459</v>
      </c>
      <c r="C6002" t="s">
        <v>460</v>
      </c>
      <c r="D6002" t="str">
        <f>Clef_répartition[[#This Row],[Code association]]&amp;"_"&amp;Clef_répartition[[#This Row],[Nom association]]</f>
        <v>ARAS Broye-Vully_Association Régionale d'Action Sociale Broye-Vully</v>
      </c>
      <c r="E6002">
        <f>COUNTIFS(D$2:D6002,Clef_répartition[[#This Row],[Code_Nom]],J$2:J6002,Clef_répartition[[#This Row],[Année]])</f>
        <v>16</v>
      </c>
      <c r="F6002">
        <f>IF(Clef_répartition[[#This Row],[Code_Nom]]=D6001,F6001-1,(COUNTIFS(Clef_répartition[Code_Nom],Clef_répartition[[#This Row],[Code_Nom]],Clef_répartition[Année],Clef_répartition[[#This Row],[Année]])))</f>
        <v>17</v>
      </c>
      <c r="G6002" t="str">
        <f>Clef_répartition[[#This Row],[Code_Nom]]&amp;"_"&amp;Clef_répartition[[#This Row],[Nombre]]&amp;"_"&amp;Clef_répartition[[#This Row],[Année]]</f>
        <v>ARAS Broye-Vully_Association Régionale d'Action Sociale Broye-Vully_16_2019</v>
      </c>
      <c r="H6002">
        <v>5674</v>
      </c>
      <c r="I6002" t="s">
        <v>163</v>
      </c>
      <c r="J6002">
        <v>2019</v>
      </c>
      <c r="K6002">
        <v>3.3E-3</v>
      </c>
    </row>
    <row r="6003" spans="1:11" x14ac:dyDescent="0.25">
      <c r="A6003" t="s">
        <v>723</v>
      </c>
      <c r="B6003" t="s">
        <v>459</v>
      </c>
      <c r="C6003" t="s">
        <v>460</v>
      </c>
      <c r="D6003" t="str">
        <f>Clef_répartition[[#This Row],[Code association]]&amp;"_"&amp;Clef_répartition[[#This Row],[Nom association]]</f>
        <v>ARAS Broye-Vully_Association Régionale d'Action Sociale Broye-Vully</v>
      </c>
      <c r="E6003">
        <f>COUNTIFS(D$2:D6003,Clef_répartition[[#This Row],[Code_Nom]],J$2:J6003,Clef_répartition[[#This Row],[Année]])</f>
        <v>17</v>
      </c>
      <c r="F6003">
        <f>IF(Clef_répartition[[#This Row],[Code_Nom]]=D6002,F6002-1,(COUNTIFS(Clef_répartition[Code_Nom],Clef_répartition[[#This Row],[Code_Nom]],Clef_répartition[Année],Clef_répartition[[#This Row],[Année]])))</f>
        <v>16</v>
      </c>
      <c r="G6003" t="str">
        <f>Clef_répartition[[#This Row],[Code_Nom]]&amp;"_"&amp;Clef_répartition[[#This Row],[Nombre]]&amp;"_"&amp;Clef_répartition[[#This Row],[Année]]</f>
        <v>ARAS Broye-Vully_Association Régionale d'Action Sociale Broye-Vully_17_2019</v>
      </c>
      <c r="H6003">
        <v>5675</v>
      </c>
      <c r="I6003" t="s">
        <v>164</v>
      </c>
      <c r="J6003">
        <v>2019</v>
      </c>
      <c r="K6003">
        <v>9.8100000000000007E-2</v>
      </c>
    </row>
    <row r="6004" spans="1:11" x14ac:dyDescent="0.25">
      <c r="A6004" t="s">
        <v>723</v>
      </c>
      <c r="B6004" t="s">
        <v>459</v>
      </c>
      <c r="C6004" t="s">
        <v>460</v>
      </c>
      <c r="D6004" t="str">
        <f>Clef_répartition[[#This Row],[Code association]]&amp;"_"&amp;Clef_répartition[[#This Row],[Nom association]]</f>
        <v>ARAS Broye-Vully_Association Régionale d'Action Sociale Broye-Vully</v>
      </c>
      <c r="E6004">
        <f>COUNTIFS(D$2:D6004,Clef_répartition[[#This Row],[Code_Nom]],J$2:J6004,Clef_répartition[[#This Row],[Année]])</f>
        <v>18</v>
      </c>
      <c r="F6004">
        <f>IF(Clef_répartition[[#This Row],[Code_Nom]]=D6003,F6003-1,(COUNTIFS(Clef_répartition[Code_Nom],Clef_répartition[[#This Row],[Code_Nom]],Clef_répartition[Année],Clef_répartition[[#This Row],[Année]])))</f>
        <v>15</v>
      </c>
      <c r="G6004" t="str">
        <f>Clef_répartition[[#This Row],[Code_Nom]]&amp;"_"&amp;Clef_répartition[[#This Row],[Nombre]]&amp;"_"&amp;Clef_répartition[[#This Row],[Année]]</f>
        <v>ARAS Broye-Vully_Association Régionale d'Action Sociale Broye-Vully_18_2019</v>
      </c>
      <c r="H6004">
        <v>5821</v>
      </c>
      <c r="I6004" t="s">
        <v>177</v>
      </c>
      <c r="J6004">
        <v>2019</v>
      </c>
      <c r="K6004">
        <v>8.3000000000000001E-3</v>
      </c>
    </row>
    <row r="6005" spans="1:11" x14ac:dyDescent="0.25">
      <c r="A6005" t="s">
        <v>723</v>
      </c>
      <c r="B6005" t="s">
        <v>459</v>
      </c>
      <c r="C6005" t="s">
        <v>460</v>
      </c>
      <c r="D6005" t="str">
        <f>Clef_répartition[[#This Row],[Code association]]&amp;"_"&amp;Clef_répartition[[#This Row],[Nom association]]</f>
        <v>ARAS Broye-Vully_Association Régionale d'Action Sociale Broye-Vully</v>
      </c>
      <c r="E6005">
        <f>COUNTIFS(D$2:D6005,Clef_répartition[[#This Row],[Code_Nom]],J$2:J6005,Clef_répartition[[#This Row],[Année]])</f>
        <v>19</v>
      </c>
      <c r="F6005">
        <f>IF(Clef_répartition[[#This Row],[Code_Nom]]=D6004,F6004-1,(COUNTIFS(Clef_répartition[Code_Nom],Clef_répartition[[#This Row],[Code_Nom]],Clef_répartition[Année],Clef_répartition[[#This Row],[Année]])))</f>
        <v>14</v>
      </c>
      <c r="G6005" t="str">
        <f>Clef_répartition[[#This Row],[Code_Nom]]&amp;"_"&amp;Clef_répartition[[#This Row],[Nombre]]&amp;"_"&amp;Clef_répartition[[#This Row],[Année]]</f>
        <v>ARAS Broye-Vully_Association Régionale d'Action Sociale Broye-Vully_19_2019</v>
      </c>
      <c r="H6005">
        <v>5678</v>
      </c>
      <c r="I6005" t="s">
        <v>192</v>
      </c>
      <c r="J6005">
        <v>2019</v>
      </c>
      <c r="K6005">
        <v>0.14599999999999999</v>
      </c>
    </row>
    <row r="6006" spans="1:11" x14ac:dyDescent="0.25">
      <c r="A6006" t="s">
        <v>723</v>
      </c>
      <c r="B6006" t="s">
        <v>459</v>
      </c>
      <c r="C6006" t="s">
        <v>460</v>
      </c>
      <c r="D6006" t="str">
        <f>Clef_répartition[[#This Row],[Code association]]&amp;"_"&amp;Clef_répartition[[#This Row],[Nom association]]</f>
        <v>ARAS Broye-Vully_Association Régionale d'Action Sociale Broye-Vully</v>
      </c>
      <c r="E6006">
        <f>COUNTIFS(D$2:D6006,Clef_répartition[[#This Row],[Code_Nom]],J$2:J6006,Clef_répartition[[#This Row],[Année]])</f>
        <v>20</v>
      </c>
      <c r="F6006">
        <f>IF(Clef_répartition[[#This Row],[Code_Nom]]=D6005,F6005-1,(COUNTIFS(Clef_répartition[Code_Nom],Clef_répartition[[#This Row],[Code_Nom]],Clef_répartition[Année],Clef_répartition[[#This Row],[Année]])))</f>
        <v>13</v>
      </c>
      <c r="G6006" t="str">
        <f>Clef_répartition[[#This Row],[Code_Nom]]&amp;"_"&amp;Clef_répartition[[#This Row],[Nombre]]&amp;"_"&amp;Clef_répartition[[#This Row],[Année]]</f>
        <v>ARAS Broye-Vully_Association Régionale d'Action Sociale Broye-Vully_20_2019</v>
      </c>
      <c r="H6006">
        <v>5822</v>
      </c>
      <c r="I6006" t="s">
        <v>211</v>
      </c>
      <c r="J6006">
        <v>2019</v>
      </c>
      <c r="K6006">
        <v>0.2293</v>
      </c>
    </row>
    <row r="6007" spans="1:11" x14ac:dyDescent="0.25">
      <c r="A6007" t="s">
        <v>723</v>
      </c>
      <c r="B6007" t="s">
        <v>459</v>
      </c>
      <c r="C6007" t="s">
        <v>460</v>
      </c>
      <c r="D6007" t="str">
        <f>Clef_répartition[[#This Row],[Code association]]&amp;"_"&amp;Clef_répartition[[#This Row],[Nom association]]</f>
        <v>ARAS Broye-Vully_Association Régionale d'Action Sociale Broye-Vully</v>
      </c>
      <c r="E6007">
        <f>COUNTIFS(D$2:D6007,Clef_répartition[[#This Row],[Code_Nom]],J$2:J6007,Clef_répartition[[#This Row],[Année]])</f>
        <v>21</v>
      </c>
      <c r="F6007">
        <f>IF(Clef_répartition[[#This Row],[Code_Nom]]=D6006,F6006-1,(COUNTIFS(Clef_répartition[Code_Nom],Clef_répartition[[#This Row],[Code_Nom]],Clef_répartition[Année],Clef_répartition[[#This Row],[Année]])))</f>
        <v>12</v>
      </c>
      <c r="G6007" t="str">
        <f>Clef_répartition[[#This Row],[Code_Nom]]&amp;"_"&amp;Clef_répartition[[#This Row],[Nombre]]&amp;"_"&amp;Clef_répartition[[#This Row],[Année]]</f>
        <v>ARAS Broye-Vully_Association Régionale d'Action Sociale Broye-Vully_21_2019</v>
      </c>
      <c r="H6007">
        <v>5683</v>
      </c>
      <c r="I6007" t="s">
        <v>222</v>
      </c>
      <c r="J6007">
        <v>2019</v>
      </c>
      <c r="K6007">
        <v>3.8E-3</v>
      </c>
    </row>
    <row r="6008" spans="1:11" x14ac:dyDescent="0.25">
      <c r="A6008" t="s">
        <v>723</v>
      </c>
      <c r="B6008" t="s">
        <v>459</v>
      </c>
      <c r="C6008" t="s">
        <v>460</v>
      </c>
      <c r="D6008" t="str">
        <f>Clef_répartition[[#This Row],[Code association]]&amp;"_"&amp;Clef_répartition[[#This Row],[Nom association]]</f>
        <v>ARAS Broye-Vully_Association Régionale d'Action Sociale Broye-Vully</v>
      </c>
      <c r="E6008">
        <f>COUNTIFS(D$2:D6008,Clef_répartition[[#This Row],[Code_Nom]],J$2:J6008,Clef_répartition[[#This Row],[Année]])</f>
        <v>22</v>
      </c>
      <c r="F6008">
        <f>IF(Clef_répartition[[#This Row],[Code_Nom]]=D6007,F6007-1,(COUNTIFS(Clef_répartition[Code_Nom],Clef_répartition[[#This Row],[Code_Nom]],Clef_répartition[Année],Clef_répartition[[#This Row],[Année]])))</f>
        <v>11</v>
      </c>
      <c r="G6008" t="str">
        <f>Clef_répartition[[#This Row],[Code_Nom]]&amp;"_"&amp;Clef_répartition[[#This Row],[Nombre]]&amp;"_"&amp;Clef_répartition[[#This Row],[Année]]</f>
        <v>ARAS Broye-Vully_Association Régionale d'Action Sociale Broye-Vully_22_2019</v>
      </c>
      <c r="H6008">
        <v>5798</v>
      </c>
      <c r="I6008" t="s">
        <v>236</v>
      </c>
      <c r="J6008">
        <v>2019</v>
      </c>
      <c r="K6008">
        <v>1.06E-2</v>
      </c>
    </row>
    <row r="6009" spans="1:11" x14ac:dyDescent="0.25">
      <c r="A6009" t="s">
        <v>723</v>
      </c>
      <c r="B6009" t="s">
        <v>459</v>
      </c>
      <c r="C6009" t="s">
        <v>460</v>
      </c>
      <c r="D6009" t="str">
        <f>Clef_répartition[[#This Row],[Code association]]&amp;"_"&amp;Clef_répartition[[#This Row],[Nom association]]</f>
        <v>ARAS Broye-Vully_Association Régionale d'Action Sociale Broye-Vully</v>
      </c>
      <c r="E6009">
        <f>COUNTIFS(D$2:D6009,Clef_répartition[[#This Row],[Code_Nom]],J$2:J6009,Clef_répartition[[#This Row],[Année]])</f>
        <v>23</v>
      </c>
      <c r="F6009">
        <f>IF(Clef_répartition[[#This Row],[Code_Nom]]=D6008,F6008-1,(COUNTIFS(Clef_répartition[Code_Nom],Clef_répartition[[#This Row],[Code_Nom]],Clef_répartition[Année],Clef_répartition[[#This Row],[Année]])))</f>
        <v>10</v>
      </c>
      <c r="G6009" t="str">
        <f>Clef_répartition[[#This Row],[Code_Nom]]&amp;"_"&amp;Clef_répartition[[#This Row],[Nombre]]&amp;"_"&amp;Clef_répartition[[#This Row],[Année]]</f>
        <v>ARAS Broye-Vully_Association Régionale d'Action Sociale Broye-Vully_23_2019</v>
      </c>
      <c r="H6009">
        <v>5684</v>
      </c>
      <c r="I6009" t="s">
        <v>237</v>
      </c>
      <c r="J6009">
        <v>2019</v>
      </c>
      <c r="K6009">
        <v>1.5E-3</v>
      </c>
    </row>
    <row r="6010" spans="1:11" x14ac:dyDescent="0.25">
      <c r="A6010" t="s">
        <v>723</v>
      </c>
      <c r="B6010" t="s">
        <v>459</v>
      </c>
      <c r="C6010" t="s">
        <v>460</v>
      </c>
      <c r="D6010" t="str">
        <f>Clef_répartition[[#This Row],[Code association]]&amp;"_"&amp;Clef_répartition[[#This Row],[Nom association]]</f>
        <v>ARAS Broye-Vully_Association Régionale d'Action Sociale Broye-Vully</v>
      </c>
      <c r="E6010">
        <f>COUNTIFS(D$2:D6010,Clef_répartition[[#This Row],[Code_Nom]],J$2:J6010,Clef_répartition[[#This Row],[Année]])</f>
        <v>24</v>
      </c>
      <c r="F6010">
        <f>IF(Clef_répartition[[#This Row],[Code_Nom]]=D6009,F6009-1,(COUNTIFS(Clef_répartition[Code_Nom],Clef_répartition[[#This Row],[Code_Nom]],Clef_répartition[Année],Clef_répartition[[#This Row],[Année]])))</f>
        <v>9</v>
      </c>
      <c r="G6010" t="str">
        <f>Clef_répartition[[#This Row],[Code_Nom]]&amp;"_"&amp;Clef_répartition[[#This Row],[Nombre]]&amp;"_"&amp;Clef_répartition[[#This Row],[Année]]</f>
        <v>ARAS Broye-Vully_Association Régionale d'Action Sociale Broye-Vully_24_2019</v>
      </c>
      <c r="H6010">
        <v>5688</v>
      </c>
      <c r="I6010" t="s">
        <v>260</v>
      </c>
      <c r="J6010">
        <v>2019</v>
      </c>
      <c r="K6010">
        <v>3.5000000000000001E-3</v>
      </c>
    </row>
    <row r="6011" spans="1:11" x14ac:dyDescent="0.25">
      <c r="A6011" t="s">
        <v>723</v>
      </c>
      <c r="B6011" t="s">
        <v>459</v>
      </c>
      <c r="C6011" t="s">
        <v>460</v>
      </c>
      <c r="D6011" t="str">
        <f>Clef_répartition[[#This Row],[Code association]]&amp;"_"&amp;Clef_répartition[[#This Row],[Nom association]]</f>
        <v>ARAS Broye-Vully_Association Régionale d'Action Sociale Broye-Vully</v>
      </c>
      <c r="E6011">
        <f>COUNTIFS(D$2:D6011,Clef_répartition[[#This Row],[Code_Nom]],J$2:J6011,Clef_répartition[[#This Row],[Année]])</f>
        <v>25</v>
      </c>
      <c r="F6011">
        <f>IF(Clef_répartition[[#This Row],[Code_Nom]]=D6010,F6010-1,(COUNTIFS(Clef_répartition[Code_Nom],Clef_répartition[[#This Row],[Code_Nom]],Clef_répartition[Année],Clef_répartition[[#This Row],[Année]])))</f>
        <v>8</v>
      </c>
      <c r="G6011" t="str">
        <f>Clef_répartition[[#This Row],[Code_Nom]]&amp;"_"&amp;Clef_répartition[[#This Row],[Nombre]]&amp;"_"&amp;Clef_répartition[[#This Row],[Année]]</f>
        <v>ARAS Broye-Vully_Association Régionale d'Action Sociale Broye-Vully_25_2019</v>
      </c>
      <c r="H6011">
        <v>5827</v>
      </c>
      <c r="I6011" t="s">
        <v>266</v>
      </c>
      <c r="J6011">
        <v>2019</v>
      </c>
      <c r="K6011">
        <v>6.3E-3</v>
      </c>
    </row>
    <row r="6012" spans="1:11" x14ac:dyDescent="0.25">
      <c r="A6012" t="s">
        <v>723</v>
      </c>
      <c r="B6012" t="s">
        <v>459</v>
      </c>
      <c r="C6012" t="s">
        <v>460</v>
      </c>
      <c r="D6012" t="str">
        <f>Clef_répartition[[#This Row],[Code association]]&amp;"_"&amp;Clef_répartition[[#This Row],[Nom association]]</f>
        <v>ARAS Broye-Vully_Association Régionale d'Action Sociale Broye-Vully</v>
      </c>
      <c r="E6012">
        <f>COUNTIFS(D$2:D6012,Clef_répartition[[#This Row],[Code_Nom]],J$2:J6012,Clef_répartition[[#This Row],[Année]])</f>
        <v>26</v>
      </c>
      <c r="F6012">
        <f>IF(Clef_répartition[[#This Row],[Code_Nom]]=D6011,F6011-1,(COUNTIFS(Clef_répartition[Code_Nom],Clef_répartition[[#This Row],[Code_Nom]],Clef_répartition[Année],Clef_répartition[[#This Row],[Année]])))</f>
        <v>7</v>
      </c>
      <c r="G6012" t="str">
        <f>Clef_répartition[[#This Row],[Code_Nom]]&amp;"_"&amp;Clef_répartition[[#This Row],[Nombre]]&amp;"_"&amp;Clef_répartition[[#This Row],[Année]]</f>
        <v>ARAS Broye-Vully_Association Régionale d'Action Sociale Broye-Vully_26_2019</v>
      </c>
      <c r="H6012">
        <v>5828</v>
      </c>
      <c r="I6012" t="s">
        <v>268</v>
      </c>
      <c r="J6012">
        <v>2019</v>
      </c>
      <c r="K6012">
        <v>2.8999999999999998E-3</v>
      </c>
    </row>
    <row r="6013" spans="1:11" x14ac:dyDescent="0.25">
      <c r="A6013" t="s">
        <v>723</v>
      </c>
      <c r="B6013" t="s">
        <v>459</v>
      </c>
      <c r="C6013" t="s">
        <v>460</v>
      </c>
      <c r="D6013" t="str">
        <f>Clef_répartition[[#This Row],[Code association]]&amp;"_"&amp;Clef_répartition[[#This Row],[Nom association]]</f>
        <v>ARAS Broye-Vully_Association Régionale d'Action Sociale Broye-Vully</v>
      </c>
      <c r="E6013">
        <f>COUNTIFS(D$2:D6013,Clef_répartition[[#This Row],[Code_Nom]],J$2:J6013,Clef_répartition[[#This Row],[Année]])</f>
        <v>27</v>
      </c>
      <c r="F6013">
        <f>IF(Clef_répartition[[#This Row],[Code_Nom]]=D6012,F6012-1,(COUNTIFS(Clef_répartition[Code_Nom],Clef_répartition[[#This Row],[Code_Nom]],Clef_répartition[Année],Clef_répartition[[#This Row],[Année]])))</f>
        <v>6</v>
      </c>
      <c r="G6013" t="str">
        <f>Clef_répartition[[#This Row],[Code_Nom]]&amp;"_"&amp;Clef_répartition[[#This Row],[Nombre]]&amp;"_"&amp;Clef_répartition[[#This Row],[Année]]</f>
        <v>ARAS Broye-Vully_Association Régionale d'Action Sociale Broye-Vully_27_2019</v>
      </c>
      <c r="H6013">
        <v>5831</v>
      </c>
      <c r="I6013" t="s">
        <v>270</v>
      </c>
      <c r="J6013">
        <v>2019</v>
      </c>
      <c r="K6013">
        <v>7.1599999999999997E-2</v>
      </c>
    </row>
    <row r="6014" spans="1:11" x14ac:dyDescent="0.25">
      <c r="A6014" t="s">
        <v>723</v>
      </c>
      <c r="B6014" t="s">
        <v>459</v>
      </c>
      <c r="C6014" t="s">
        <v>460</v>
      </c>
      <c r="D6014" t="str">
        <f>Clef_répartition[[#This Row],[Code association]]&amp;"_"&amp;Clef_répartition[[#This Row],[Nom association]]</f>
        <v>ARAS Broye-Vully_Association Régionale d'Action Sociale Broye-Vully</v>
      </c>
      <c r="E6014">
        <f>COUNTIFS(D$2:D6014,Clef_répartition[[#This Row],[Code_Nom]],J$2:J6014,Clef_répartition[[#This Row],[Année]])</f>
        <v>28</v>
      </c>
      <c r="F6014">
        <f>IF(Clef_répartition[[#This Row],[Code_Nom]]=D6013,F6013-1,(COUNTIFS(Clef_répartition[Code_Nom],Clef_répartition[[#This Row],[Code_Nom]],Clef_répartition[Année],Clef_répartition[[#This Row],[Année]])))</f>
        <v>5</v>
      </c>
      <c r="G6014" t="str">
        <f>Clef_répartition[[#This Row],[Code_Nom]]&amp;"_"&amp;Clef_répartition[[#This Row],[Nombre]]&amp;"_"&amp;Clef_répartition[[#This Row],[Année]]</f>
        <v>ARAS Broye-Vully_Association Régionale d'Action Sociale Broye-Vully_28_2019</v>
      </c>
      <c r="H6014">
        <v>5690</v>
      </c>
      <c r="I6014" t="s">
        <v>462</v>
      </c>
      <c r="J6014">
        <v>2019</v>
      </c>
      <c r="K6014">
        <v>3.3999999999999998E-3</v>
      </c>
    </row>
    <row r="6015" spans="1:11" x14ac:dyDescent="0.25">
      <c r="A6015" t="s">
        <v>723</v>
      </c>
      <c r="B6015" t="s">
        <v>459</v>
      </c>
      <c r="C6015" t="s">
        <v>460</v>
      </c>
      <c r="D6015" t="str">
        <f>Clef_répartition[[#This Row],[Code association]]&amp;"_"&amp;Clef_répartition[[#This Row],[Nom association]]</f>
        <v>ARAS Broye-Vully_Association Régionale d'Action Sociale Broye-Vully</v>
      </c>
      <c r="E6015">
        <f>COUNTIFS(D$2:D6015,Clef_répartition[[#This Row],[Code_Nom]],J$2:J6015,Clef_répartition[[#This Row],[Année]])</f>
        <v>29</v>
      </c>
      <c r="F6015">
        <f>IF(Clef_répartition[[#This Row],[Code_Nom]]=D6014,F6014-1,(COUNTIFS(Clef_répartition[Code_Nom],Clef_répartition[[#This Row],[Code_Nom]],Clef_répartition[Année],Clef_répartition[[#This Row],[Année]])))</f>
        <v>4</v>
      </c>
      <c r="G6015" t="str">
        <f>Clef_répartition[[#This Row],[Code_Nom]]&amp;"_"&amp;Clef_répartition[[#This Row],[Nombre]]&amp;"_"&amp;Clef_répartition[[#This Row],[Année]]</f>
        <v>ARAS Broye-Vully_Association Régionale d'Action Sociale Broye-Vully_29_2019</v>
      </c>
      <c r="H6015">
        <v>5830</v>
      </c>
      <c r="I6015" t="s">
        <v>285</v>
      </c>
      <c r="J6015">
        <v>2019</v>
      </c>
      <c r="K6015">
        <v>9.7999999999999997E-3</v>
      </c>
    </row>
    <row r="6016" spans="1:11" x14ac:dyDescent="0.25">
      <c r="A6016" t="s">
        <v>723</v>
      </c>
      <c r="B6016" t="s">
        <v>459</v>
      </c>
      <c r="C6016" t="s">
        <v>460</v>
      </c>
      <c r="D6016" t="str">
        <f>Clef_répartition[[#This Row],[Code association]]&amp;"_"&amp;Clef_répartition[[#This Row],[Nom association]]</f>
        <v>ARAS Broye-Vully_Association Régionale d'Action Sociale Broye-Vully</v>
      </c>
      <c r="E6016">
        <f>COUNTIFS(D$2:D6016,Clef_répartition[[#This Row],[Code_Nom]],J$2:J6016,Clef_répartition[[#This Row],[Année]])</f>
        <v>30</v>
      </c>
      <c r="F6016">
        <f>IF(Clef_répartition[[#This Row],[Code_Nom]]=D6015,F6015-1,(COUNTIFS(Clef_répartition[Code_Nom],Clef_répartition[[#This Row],[Code_Nom]],Clef_répartition[Année],Clef_répartition[[#This Row],[Année]])))</f>
        <v>3</v>
      </c>
      <c r="G6016" t="str">
        <f>Clef_répartition[[#This Row],[Code_Nom]]&amp;"_"&amp;Clef_répartition[[#This Row],[Nombre]]&amp;"_"&amp;Clef_répartition[[#This Row],[Année]]</f>
        <v>ARAS Broye-Vully_Association Régionale d'Action Sociale Broye-Vully_30_2019</v>
      </c>
      <c r="H6016">
        <v>5692</v>
      </c>
      <c r="I6016" t="s">
        <v>289</v>
      </c>
      <c r="J6016">
        <v>2019</v>
      </c>
      <c r="K6016">
        <v>1.38E-2</v>
      </c>
    </row>
    <row r="6017" spans="1:11" x14ac:dyDescent="0.25">
      <c r="A6017" t="s">
        <v>723</v>
      </c>
      <c r="B6017" t="s">
        <v>459</v>
      </c>
      <c r="C6017" t="s">
        <v>460</v>
      </c>
      <c r="D6017" t="str">
        <f>Clef_répartition[[#This Row],[Code association]]&amp;"_"&amp;Clef_répartition[[#This Row],[Nom association]]</f>
        <v>ARAS Broye-Vully_Association Régionale d'Action Sociale Broye-Vully</v>
      </c>
      <c r="E6017">
        <f>COUNTIFS(D$2:D6017,Clef_répartition[[#This Row],[Code_Nom]],J$2:J6017,Clef_répartition[[#This Row],[Année]])</f>
        <v>31</v>
      </c>
      <c r="F6017">
        <f>IF(Clef_répartition[[#This Row],[Code_Nom]]=D6016,F6016-1,(COUNTIFS(Clef_répartition[Code_Nom],Clef_répartition[[#This Row],[Code_Nom]],Clef_répartition[Année],Clef_répartition[[#This Row],[Année]])))</f>
        <v>2</v>
      </c>
      <c r="G6017" t="str">
        <f>Clef_répartition[[#This Row],[Code_Nom]]&amp;"_"&amp;Clef_répartition[[#This Row],[Nombre]]&amp;"_"&amp;Clef_répartition[[#This Row],[Année]]</f>
        <v>ARAS Broye-Vully_Association Régionale d'Action Sociale Broye-Vully_31_2019</v>
      </c>
      <c r="H6017">
        <v>5803</v>
      </c>
      <c r="I6017" t="s">
        <v>294</v>
      </c>
      <c r="J6017">
        <v>2019</v>
      </c>
      <c r="K6017">
        <v>1.2200000000000001E-2</v>
      </c>
    </row>
    <row r="6018" spans="1:11" x14ac:dyDescent="0.25">
      <c r="A6018" t="s">
        <v>723</v>
      </c>
      <c r="B6018" t="s">
        <v>459</v>
      </c>
      <c r="C6018" t="s">
        <v>460</v>
      </c>
      <c r="D6018" t="str">
        <f>Clef_répartition[[#This Row],[Code association]]&amp;"_"&amp;Clef_répartition[[#This Row],[Nom association]]</f>
        <v>ARAS Broye-Vully_Association Régionale d'Action Sociale Broye-Vully</v>
      </c>
      <c r="E6018">
        <f>COUNTIFS(D$2:D6018,Clef_répartition[[#This Row],[Code_Nom]],J$2:J6018,Clef_répartition[[#This Row],[Année]])</f>
        <v>32</v>
      </c>
      <c r="F6018">
        <f>IF(Clef_répartition[[#This Row],[Code_Nom]]=D6017,F6017-1,(COUNTIFS(Clef_répartition[Code_Nom],Clef_répartition[[#This Row],[Code_Nom]],Clef_répartition[Année],Clef_répartition[[#This Row],[Année]])))</f>
        <v>1</v>
      </c>
      <c r="G6018" t="str">
        <f>Clef_répartition[[#This Row],[Code_Nom]]&amp;"_"&amp;Clef_répartition[[#This Row],[Nombre]]&amp;"_"&amp;Clef_répartition[[#This Row],[Année]]</f>
        <v>ARAS Broye-Vully_Association Régionale d'Action Sociale Broye-Vully_32_2019</v>
      </c>
      <c r="H6018">
        <v>5464</v>
      </c>
      <c r="I6018" t="s">
        <v>296</v>
      </c>
      <c r="J6018">
        <v>2019</v>
      </c>
      <c r="K6018">
        <v>7.2700000000000001E-2</v>
      </c>
    </row>
    <row r="6019" spans="1:11" x14ac:dyDescent="0.25">
      <c r="A6019" t="s">
        <v>723</v>
      </c>
      <c r="B6019" t="s">
        <v>442</v>
      </c>
      <c r="C6019" t="s">
        <v>443</v>
      </c>
      <c r="D601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19">
        <f>COUNTIFS(D$2:D6019,Clef_répartition[[#This Row],[Code_Nom]],J$2:J6019,Clef_répartition[[#This Row],[Année]])</f>
        <v>1</v>
      </c>
      <c r="F6019">
        <f>IF(Clef_répartition[[#This Row],[Code_Nom]]=D6018,F6018-1,(COUNTIFS(Clef_répartition[Code_Nom],Clef_répartition[[#This Row],[Code_Nom]],Clef_répartition[Année],Clef_répartition[[#This Row],[Année]])))</f>
        <v>13</v>
      </c>
      <c r="G601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lausannois-Oron-Lavaux_1_2019</v>
      </c>
      <c r="H6019">
        <v>5581</v>
      </c>
      <c r="I6019" t="s">
        <v>17</v>
      </c>
      <c r="J6019">
        <v>2019</v>
      </c>
      <c r="K6019">
        <v>5.6500000000000002E-2</v>
      </c>
    </row>
    <row r="6020" spans="1:11" x14ac:dyDescent="0.25">
      <c r="A6020" t="s">
        <v>723</v>
      </c>
      <c r="B6020" t="s">
        <v>442</v>
      </c>
      <c r="C6020" t="s">
        <v>443</v>
      </c>
      <c r="D602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0">
        <f>COUNTIFS(D$2:D6020,Clef_répartition[[#This Row],[Code_Nom]],J$2:J6020,Clef_répartition[[#This Row],[Année]])</f>
        <v>2</v>
      </c>
      <c r="F6020">
        <f>IF(Clef_répartition[[#This Row],[Code_Nom]]=D6019,F6019-1,(COUNTIFS(Clef_répartition[Code_Nom],Clef_répartition[[#This Row],[Code_Nom]],Clef_répartition[Année],Clef_répartition[[#This Row],[Année]])))</f>
        <v>12</v>
      </c>
      <c r="G602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lausannois-Oron-Lavaux_2_2019</v>
      </c>
      <c r="H6020">
        <v>5613</v>
      </c>
      <c r="I6020" t="s">
        <v>33</v>
      </c>
      <c r="J6020">
        <v>2019</v>
      </c>
      <c r="K6020">
        <v>0.08</v>
      </c>
    </row>
    <row r="6021" spans="1:11" x14ac:dyDescent="0.25">
      <c r="A6021" t="s">
        <v>723</v>
      </c>
      <c r="B6021" t="s">
        <v>442</v>
      </c>
      <c r="C6021" t="s">
        <v>443</v>
      </c>
      <c r="D602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1">
        <f>COUNTIFS(D$2:D6021,Clef_répartition[[#This Row],[Code_Nom]],J$2:J6021,Clef_répartition[[#This Row],[Année]])</f>
        <v>3</v>
      </c>
      <c r="F6021">
        <f>IF(Clef_répartition[[#This Row],[Code_Nom]]=D6020,F6020-1,(COUNTIFS(Clef_répartition[Code_Nom],Clef_répartition[[#This Row],[Code_Nom]],Clef_répartition[Année],Clef_répartition[[#This Row],[Année]])))</f>
        <v>11</v>
      </c>
      <c r="G602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lausannois-Oron-Lavaux_3_2019</v>
      </c>
      <c r="H6021">
        <v>5584</v>
      </c>
      <c r="I6021" t="s">
        <v>104</v>
      </c>
      <c r="J6021">
        <v>2019</v>
      </c>
      <c r="K6021">
        <v>0.1452</v>
      </c>
    </row>
    <row r="6022" spans="1:11" x14ac:dyDescent="0.25">
      <c r="A6022" t="s">
        <v>723</v>
      </c>
      <c r="B6022" t="s">
        <v>442</v>
      </c>
      <c r="C6022" t="s">
        <v>443</v>
      </c>
      <c r="D602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2">
        <f>COUNTIFS(D$2:D6022,Clef_répartition[[#This Row],[Code_Nom]],J$2:J6022,Clef_répartition[[#This Row],[Année]])</f>
        <v>4</v>
      </c>
      <c r="F6022">
        <f>IF(Clef_répartition[[#This Row],[Code_Nom]]=D6021,F6021-1,(COUNTIFS(Clef_répartition[Code_Nom],Clef_répartition[[#This Row],[Code_Nom]],Clef_répartition[Année],Clef_répartition[[#This Row],[Année]])))</f>
        <v>10</v>
      </c>
      <c r="G602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lausannois-Oron-Lavaux_4_2019</v>
      </c>
      <c r="H6022">
        <v>5604</v>
      </c>
      <c r="I6022" t="s">
        <v>117</v>
      </c>
      <c r="J6022">
        <v>2019</v>
      </c>
      <c r="K6022">
        <v>3.09E-2</v>
      </c>
    </row>
    <row r="6023" spans="1:11" x14ac:dyDescent="0.25">
      <c r="A6023" t="s">
        <v>723</v>
      </c>
      <c r="B6023" t="s">
        <v>442</v>
      </c>
      <c r="C6023" t="s">
        <v>443</v>
      </c>
      <c r="D602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3">
        <f>COUNTIFS(D$2:D6023,Clef_répartition[[#This Row],[Code_Nom]],J$2:J6023,Clef_répartition[[#This Row],[Année]])</f>
        <v>5</v>
      </c>
      <c r="F6023">
        <f>IF(Clef_répartition[[#This Row],[Code_Nom]]=D6022,F6022-1,(COUNTIFS(Clef_répartition[Code_Nom],Clef_répartition[[#This Row],[Code_Nom]],Clef_répartition[Année],Clef_répartition[[#This Row],[Année]])))</f>
        <v>9</v>
      </c>
      <c r="G602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lausannois-Oron-Lavaux_5_2019</v>
      </c>
      <c r="H6023">
        <v>5806</v>
      </c>
      <c r="I6023" t="s">
        <v>140</v>
      </c>
      <c r="J6023">
        <v>2019</v>
      </c>
      <c r="K6023">
        <v>4.41E-2</v>
      </c>
    </row>
    <row r="6024" spans="1:11" x14ac:dyDescent="0.25">
      <c r="A6024" t="s">
        <v>723</v>
      </c>
      <c r="B6024" t="s">
        <v>442</v>
      </c>
      <c r="C6024" t="s">
        <v>443</v>
      </c>
      <c r="D602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4">
        <f>COUNTIFS(D$2:D6024,Clef_répartition[[#This Row],[Code_Nom]],J$2:J6024,Clef_répartition[[#This Row],[Année]])</f>
        <v>6</v>
      </c>
      <c r="F6024">
        <f>IF(Clef_répartition[[#This Row],[Code_Nom]]=D6023,F6023-1,(COUNTIFS(Clef_répartition[Code_Nom],Clef_répartition[[#This Row],[Code_Nom]],Clef_répartition[Année],Clef_répartition[[#This Row],[Année]])))</f>
        <v>8</v>
      </c>
      <c r="G602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lausannois-Oron-Lavaux_6_2019</v>
      </c>
      <c r="H6024">
        <v>5606</v>
      </c>
      <c r="I6024" t="s">
        <v>169</v>
      </c>
      <c r="J6024">
        <v>2019</v>
      </c>
      <c r="K6024">
        <v>0.155</v>
      </c>
    </row>
    <row r="6025" spans="1:11" x14ac:dyDescent="0.25">
      <c r="A6025" t="s">
        <v>723</v>
      </c>
      <c r="B6025" t="s">
        <v>442</v>
      </c>
      <c r="C6025" t="s">
        <v>443</v>
      </c>
      <c r="D602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5">
        <f>COUNTIFS(D$2:D6025,Clef_répartition[[#This Row],[Code_Nom]],J$2:J6025,Clef_répartition[[#This Row],[Année]])</f>
        <v>7</v>
      </c>
      <c r="F6025">
        <f>IF(Clef_répartition[[#This Row],[Code_Nom]]=D6024,F6024-1,(COUNTIFS(Clef_répartition[Code_Nom],Clef_répartition[[#This Row],[Code_Nom]],Clef_répartition[Année],Clef_répartition[[#This Row],[Année]])))</f>
        <v>7</v>
      </c>
      <c r="G602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lausannois-Oron-Lavaux_7_2019</v>
      </c>
      <c r="H6025">
        <v>5790</v>
      </c>
      <c r="I6025" t="s">
        <v>170</v>
      </c>
      <c r="J6025">
        <v>2019</v>
      </c>
      <c r="K6025">
        <v>8.0999999999999996E-3</v>
      </c>
    </row>
    <row r="6026" spans="1:11" x14ac:dyDescent="0.25">
      <c r="A6026" t="s">
        <v>723</v>
      </c>
      <c r="B6026" t="s">
        <v>442</v>
      </c>
      <c r="C6026" t="s">
        <v>443</v>
      </c>
      <c r="D602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6">
        <f>COUNTIFS(D$2:D6026,Clef_répartition[[#This Row],[Code_Nom]],J$2:J6026,Clef_répartition[[#This Row],[Année]])</f>
        <v>8</v>
      </c>
      <c r="F6026">
        <f>IF(Clef_répartition[[#This Row],[Code_Nom]]=D6025,F6025-1,(COUNTIFS(Clef_répartition[Code_Nom],Clef_répartition[[#This Row],[Code_Nom]],Clef_répartition[Année],Clef_répartition[[#This Row],[Année]])))</f>
        <v>6</v>
      </c>
      <c r="G602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lausannois-Oron-Lavaux_8_2019</v>
      </c>
      <c r="H6026">
        <v>5792</v>
      </c>
      <c r="I6026" t="s">
        <v>187</v>
      </c>
      <c r="J6026">
        <v>2019</v>
      </c>
      <c r="K6026">
        <v>9.7999999999999997E-3</v>
      </c>
    </row>
    <row r="6027" spans="1:11" x14ac:dyDescent="0.25">
      <c r="A6027" t="s">
        <v>723</v>
      </c>
      <c r="B6027" t="s">
        <v>442</v>
      </c>
      <c r="C6027" t="s">
        <v>443</v>
      </c>
      <c r="D602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7">
        <f>COUNTIFS(D$2:D6027,Clef_répartition[[#This Row],[Code_Nom]],J$2:J6027,Clef_répartition[[#This Row],[Année]])</f>
        <v>9</v>
      </c>
      <c r="F6027">
        <f>IF(Clef_répartition[[#This Row],[Code_Nom]]=D6026,F6026-1,(COUNTIFS(Clef_répartition[Code_Nom],Clef_répartition[[#This Row],[Code_Nom]],Clef_répartition[Année],Clef_répartition[[#This Row],[Année]])))</f>
        <v>5</v>
      </c>
      <c r="G602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lausannois-Oron-Lavaux_9_2019</v>
      </c>
      <c r="H6027">
        <v>5805</v>
      </c>
      <c r="I6027" t="s">
        <v>206</v>
      </c>
      <c r="J6027">
        <v>2019</v>
      </c>
      <c r="K6027">
        <v>9.0499999999999997E-2</v>
      </c>
    </row>
    <row r="6028" spans="1:11" x14ac:dyDescent="0.25">
      <c r="A6028" t="s">
        <v>723</v>
      </c>
      <c r="B6028" t="s">
        <v>442</v>
      </c>
      <c r="C6028" t="s">
        <v>443</v>
      </c>
      <c r="D602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8">
        <f>COUNTIFS(D$2:D6028,Clef_répartition[[#This Row],[Code_Nom]],J$2:J6028,Clef_répartition[[#This Row],[Année]])</f>
        <v>10</v>
      </c>
      <c r="F6028">
        <f>IF(Clef_répartition[[#This Row],[Code_Nom]]=D6027,F6027-1,(COUNTIFS(Clef_répartition[Code_Nom],Clef_répartition[[#This Row],[Code_Nom]],Clef_répartition[Année],Clef_répartition[[#This Row],[Année]])))</f>
        <v>4</v>
      </c>
      <c r="G602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lausannois-Oron-Lavaux_10_2019</v>
      </c>
      <c r="H6028">
        <v>5588</v>
      </c>
      <c r="I6028" t="s">
        <v>210</v>
      </c>
      <c r="J6028">
        <v>2019</v>
      </c>
      <c r="K6028">
        <v>2.29E-2</v>
      </c>
    </row>
    <row r="6029" spans="1:11" x14ac:dyDescent="0.25">
      <c r="A6029" t="s">
        <v>723</v>
      </c>
      <c r="B6029" t="s">
        <v>442</v>
      </c>
      <c r="C6029" t="s">
        <v>443</v>
      </c>
      <c r="D602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29">
        <f>COUNTIFS(D$2:D6029,Clef_répartition[[#This Row],[Code_Nom]],J$2:J6029,Clef_répartition[[#This Row],[Année]])</f>
        <v>11</v>
      </c>
      <c r="F6029">
        <f>IF(Clef_répartition[[#This Row],[Code_Nom]]=D6028,F6028-1,(COUNTIFS(Clef_répartition[Code_Nom],Clef_répartition[[#This Row],[Code_Nom]],Clef_répartition[Année],Clef_répartition[[#This Row],[Année]])))</f>
        <v>3</v>
      </c>
      <c r="G602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lausannois-Oron-Lavaux_11_2019</v>
      </c>
      <c r="H6029">
        <v>5590</v>
      </c>
      <c r="I6029" t="s">
        <v>226</v>
      </c>
      <c r="J6029">
        <v>2019</v>
      </c>
      <c r="K6029">
        <v>0.27679999999999999</v>
      </c>
    </row>
    <row r="6030" spans="1:11" x14ac:dyDescent="0.25">
      <c r="A6030" t="s">
        <v>723</v>
      </c>
      <c r="B6030" t="s">
        <v>442</v>
      </c>
      <c r="C6030" t="s">
        <v>443</v>
      </c>
      <c r="D603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30">
        <f>COUNTIFS(D$2:D6030,Clef_répartition[[#This Row],[Code_Nom]],J$2:J6030,Clef_répartition[[#This Row],[Année]])</f>
        <v>12</v>
      </c>
      <c r="F6030">
        <f>IF(Clef_répartition[[#This Row],[Code_Nom]]=D6029,F6029-1,(COUNTIFS(Clef_répartition[Code_Nom],Clef_répartition[[#This Row],[Code_Nom]],Clef_répartition[Année],Clef_répartition[[#This Row],[Année]])))</f>
        <v>2</v>
      </c>
      <c r="G603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lausannois-Oron-Lavaux_12_2019</v>
      </c>
      <c r="H6030">
        <v>5611</v>
      </c>
      <c r="I6030" t="s">
        <v>251</v>
      </c>
      <c r="J6030">
        <v>2019</v>
      </c>
      <c r="K6030">
        <v>5.0299999999999997E-2</v>
      </c>
    </row>
    <row r="6031" spans="1:11" x14ac:dyDescent="0.25">
      <c r="A6031" t="s">
        <v>723</v>
      </c>
      <c r="B6031" t="s">
        <v>442</v>
      </c>
      <c r="C6031" t="s">
        <v>443</v>
      </c>
      <c r="D603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6031">
        <f>COUNTIFS(D$2:D6031,Clef_répartition[[#This Row],[Code_Nom]],J$2:J6031,Clef_répartition[[#This Row],[Année]])</f>
        <v>13</v>
      </c>
      <c r="F6031">
        <f>IF(Clef_répartition[[#This Row],[Code_Nom]]=D6030,F6030-1,(COUNTIFS(Clef_répartition[Code_Nom],Clef_répartition[[#This Row],[Code_Nom]],Clef_répartition[Année],Clef_répartition[[#This Row],[Année]])))</f>
        <v>1</v>
      </c>
      <c r="G603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lausannois-Oron-Lavaux_13_2019</v>
      </c>
      <c r="H6031">
        <v>5799</v>
      </c>
      <c r="I6031" t="s">
        <v>254</v>
      </c>
      <c r="J6031">
        <v>2019</v>
      </c>
      <c r="K6031">
        <v>2.9899999999999999E-2</v>
      </c>
    </row>
    <row r="6032" spans="1:11" x14ac:dyDescent="0.25">
      <c r="A6032" t="s">
        <v>723</v>
      </c>
      <c r="B6032" t="s">
        <v>533</v>
      </c>
      <c r="C6032" t="s">
        <v>534</v>
      </c>
      <c r="D6032" t="str">
        <f>Clef_répartition[[#This Row],[Code association]]&amp;"_"&amp;Clef_répartition[[#This Row],[Nom association]]</f>
        <v>ARAS JUNOVA_Association de communes RAS Jura-Nord vaudois</v>
      </c>
      <c r="E6032">
        <f>COUNTIFS(D$2:D6032,Clef_répartition[[#This Row],[Code_Nom]],J$2:J6032,Clef_répartition[[#This Row],[Année]])</f>
        <v>1</v>
      </c>
      <c r="F6032">
        <f>IF(Clef_répartition[[#This Row],[Code_Nom]]=D6031,F6031-1,(COUNTIFS(Clef_répartition[Code_Nom],Clef_répartition[[#This Row],[Code_Nom]],Clef_répartition[Année],Clef_répartition[[#This Row],[Année]])))</f>
        <v>76</v>
      </c>
      <c r="G6032" t="str">
        <f>Clef_répartition[[#This Row],[Code_Nom]]&amp;"_"&amp;Clef_répartition[[#This Row],[Nombre]]&amp;"_"&amp;Clef_répartition[[#This Row],[Année]]</f>
        <v>ARAS JUNOVA_Association de communes RAS Jura-Nord vaudois_1_2019</v>
      </c>
      <c r="H6032">
        <v>5742</v>
      </c>
      <c r="I6032" t="s">
        <v>2</v>
      </c>
      <c r="J6032">
        <v>2019</v>
      </c>
      <c r="K6032">
        <v>1.0918862138286784E-2</v>
      </c>
    </row>
    <row r="6033" spans="1:11" x14ac:dyDescent="0.25">
      <c r="A6033" t="s">
        <v>723</v>
      </c>
      <c r="B6033" t="s">
        <v>533</v>
      </c>
      <c r="C6033" t="s">
        <v>534</v>
      </c>
      <c r="D6033" t="str">
        <f>Clef_répartition[[#This Row],[Code association]]&amp;"_"&amp;Clef_répartition[[#This Row],[Nom association]]</f>
        <v>ARAS JUNOVA_Association de communes RAS Jura-Nord vaudois</v>
      </c>
      <c r="E6033">
        <f>COUNTIFS(D$2:D6033,Clef_répartition[[#This Row],[Code_Nom]],J$2:J6033,Clef_répartition[[#This Row],[Année]])</f>
        <v>2</v>
      </c>
      <c r="F6033">
        <f>IF(Clef_répartition[[#This Row],[Code_Nom]]=D6032,F6032-1,(COUNTIFS(Clef_répartition[Code_Nom],Clef_répartition[[#This Row],[Code_Nom]],Clef_répartition[Année],Clef_répartition[[#This Row],[Année]])))</f>
        <v>75</v>
      </c>
      <c r="G6033" t="str">
        <f>Clef_répartition[[#This Row],[Code_Nom]]&amp;"_"&amp;Clef_répartition[[#This Row],[Nombre]]&amp;"_"&amp;Clef_répartition[[#This Row],[Année]]</f>
        <v>ARAS JUNOVA_Association de communes RAS Jura-Nord vaudois_2_2019</v>
      </c>
      <c r="H6033">
        <v>5743</v>
      </c>
      <c r="I6033" t="s">
        <v>6</v>
      </c>
      <c r="J6033">
        <v>2019</v>
      </c>
      <c r="K6033">
        <v>1.2677353730763143E-2</v>
      </c>
    </row>
    <row r="6034" spans="1:11" x14ac:dyDescent="0.25">
      <c r="A6034" t="s">
        <v>723</v>
      </c>
      <c r="B6034" t="s">
        <v>533</v>
      </c>
      <c r="C6034" t="s">
        <v>534</v>
      </c>
      <c r="D6034" t="str">
        <f>Clef_répartition[[#This Row],[Code association]]&amp;"_"&amp;Clef_répartition[[#This Row],[Nom association]]</f>
        <v>ARAS JUNOVA_Association de communes RAS Jura-Nord vaudois</v>
      </c>
      <c r="E6034">
        <f>COUNTIFS(D$2:D6034,Clef_répartition[[#This Row],[Code_Nom]],J$2:J6034,Clef_répartition[[#This Row],[Année]])</f>
        <v>3</v>
      </c>
      <c r="F6034">
        <f>IF(Clef_répartition[[#This Row],[Code_Nom]]=D6033,F6033-1,(COUNTIFS(Clef_répartition[Code_Nom],Clef_répartition[[#This Row],[Code_Nom]],Clef_répartition[Année],Clef_répartition[[#This Row],[Année]])))</f>
        <v>74</v>
      </c>
      <c r="G6034" t="str">
        <f>Clef_répartition[[#This Row],[Code_Nom]]&amp;"_"&amp;Clef_répartition[[#This Row],[Nombre]]&amp;"_"&amp;Clef_répartition[[#This Row],[Année]]</f>
        <v>ARAS JUNOVA_Association de communes RAS Jura-Nord vaudois_3_2019</v>
      </c>
      <c r="H6034">
        <v>5744</v>
      </c>
      <c r="I6034" t="s">
        <v>11</v>
      </c>
      <c r="J6034">
        <v>2019</v>
      </c>
      <c r="K6034">
        <v>2.0384445898511013E-2</v>
      </c>
    </row>
    <row r="6035" spans="1:11" x14ac:dyDescent="0.25">
      <c r="A6035" t="s">
        <v>723</v>
      </c>
      <c r="B6035" t="s">
        <v>533</v>
      </c>
      <c r="C6035" t="s">
        <v>534</v>
      </c>
      <c r="D6035" t="str">
        <f>Clef_répartition[[#This Row],[Code association]]&amp;"_"&amp;Clef_répartition[[#This Row],[Nom association]]</f>
        <v>ARAS JUNOVA_Association de communes RAS Jura-Nord vaudois</v>
      </c>
      <c r="E6035">
        <f>COUNTIFS(D$2:D6035,Clef_répartition[[#This Row],[Code_Nom]],J$2:J6035,Clef_répartition[[#This Row],[Année]])</f>
        <v>4</v>
      </c>
      <c r="F6035">
        <f>IF(Clef_répartition[[#This Row],[Code_Nom]]=D6034,F6034-1,(COUNTIFS(Clef_répartition[Code_Nom],Clef_répartition[[#This Row],[Code_Nom]],Clef_répartition[Année],Clef_répartition[[#This Row],[Année]])))</f>
        <v>73</v>
      </c>
      <c r="G6035" t="str">
        <f>Clef_répartition[[#This Row],[Code_Nom]]&amp;"_"&amp;Clef_répartition[[#This Row],[Nombre]]&amp;"_"&amp;Clef_répartition[[#This Row],[Année]]</f>
        <v>ARAS JUNOVA_Association de communes RAS Jura-Nord vaudois_4_2019</v>
      </c>
      <c r="H6035">
        <v>5745</v>
      </c>
      <c r="I6035" t="s">
        <v>14</v>
      </c>
      <c r="J6035">
        <v>2019</v>
      </c>
      <c r="K6035">
        <v>3.7734964620795295E-3</v>
      </c>
    </row>
    <row r="6036" spans="1:11" x14ac:dyDescent="0.25">
      <c r="A6036" t="s">
        <v>723</v>
      </c>
      <c r="B6036" t="s">
        <v>533</v>
      </c>
      <c r="C6036" t="s">
        <v>534</v>
      </c>
      <c r="D6036" t="str">
        <f>Clef_répartition[[#This Row],[Code association]]&amp;"_"&amp;Clef_répartition[[#This Row],[Nom association]]</f>
        <v>ARAS JUNOVA_Association de communes RAS Jura-Nord vaudois</v>
      </c>
      <c r="E6036">
        <f>COUNTIFS(D$2:D6036,Clef_répartition[[#This Row],[Code_Nom]],J$2:J6036,Clef_répartition[[#This Row],[Année]])</f>
        <v>5</v>
      </c>
      <c r="F6036">
        <f>IF(Clef_répartition[[#This Row],[Code_Nom]]=D6035,F6035-1,(COUNTIFS(Clef_répartition[Code_Nom],Clef_répartition[[#This Row],[Code_Nom]],Clef_répartition[Année],Clef_répartition[[#This Row],[Année]])))</f>
        <v>72</v>
      </c>
      <c r="G6036" t="str">
        <f>Clef_répartition[[#This Row],[Code_Nom]]&amp;"_"&amp;Clef_répartition[[#This Row],[Nombre]]&amp;"_"&amp;Clef_répartition[[#This Row],[Année]]</f>
        <v>ARAS JUNOVA_Association de communes RAS Jura-Nord vaudois_5_2019</v>
      </c>
      <c r="H6036">
        <v>5746</v>
      </c>
      <c r="I6036" t="s">
        <v>15</v>
      </c>
      <c r="J6036">
        <v>2019</v>
      </c>
      <c r="K6036">
        <v>1.8442330819710837E-2</v>
      </c>
    </row>
    <row r="6037" spans="1:11" x14ac:dyDescent="0.25">
      <c r="A6037" t="s">
        <v>723</v>
      </c>
      <c r="B6037" t="s">
        <v>533</v>
      </c>
      <c r="C6037" t="s">
        <v>534</v>
      </c>
      <c r="D6037" t="str">
        <f>Clef_répartition[[#This Row],[Code association]]&amp;"_"&amp;Clef_répartition[[#This Row],[Nom association]]</f>
        <v>ARAS JUNOVA_Association de communes RAS Jura-Nord vaudois</v>
      </c>
      <c r="E6037">
        <f>COUNTIFS(D$2:D6037,Clef_répartition[[#This Row],[Code_Nom]],J$2:J6037,Clef_répartition[[#This Row],[Année]])</f>
        <v>6</v>
      </c>
      <c r="F6037">
        <f>IF(Clef_répartition[[#This Row],[Code_Nom]]=D6036,F6036-1,(COUNTIFS(Clef_répartition[Code_Nom],Clef_répartition[[#This Row],[Code_Nom]],Clef_répartition[Année],Clef_répartition[[#This Row],[Année]])))</f>
        <v>71</v>
      </c>
      <c r="G6037" t="str">
        <f>Clef_répartition[[#This Row],[Code_Nom]]&amp;"_"&amp;Clef_répartition[[#This Row],[Nombre]]&amp;"_"&amp;Clef_répartition[[#This Row],[Année]]</f>
        <v>ARAS JUNOVA_Association de communes RAS Jura-Nord vaudois_6_2019</v>
      </c>
      <c r="H6037">
        <v>5902</v>
      </c>
      <c r="I6037" t="s">
        <v>18</v>
      </c>
      <c r="J6037">
        <v>2019</v>
      </c>
      <c r="K6037">
        <v>1.5301895685786192E-3</v>
      </c>
    </row>
    <row r="6038" spans="1:11" x14ac:dyDescent="0.25">
      <c r="A6038" t="s">
        <v>723</v>
      </c>
      <c r="B6038" t="s">
        <v>533</v>
      </c>
      <c r="C6038" t="s">
        <v>534</v>
      </c>
      <c r="D6038" t="str">
        <f>Clef_répartition[[#This Row],[Code association]]&amp;"_"&amp;Clef_répartition[[#This Row],[Nom association]]</f>
        <v>ARAS JUNOVA_Association de communes RAS Jura-Nord vaudois</v>
      </c>
      <c r="E6038">
        <f>COUNTIFS(D$2:D6038,Clef_répartition[[#This Row],[Code_Nom]],J$2:J6038,Clef_répartition[[#This Row],[Année]])</f>
        <v>7</v>
      </c>
      <c r="F6038">
        <f>IF(Clef_répartition[[#This Row],[Code_Nom]]=D6037,F6037-1,(COUNTIFS(Clef_répartition[Code_Nom],Clef_répartition[[#This Row],[Code_Nom]],Clef_répartition[Année],Clef_répartition[[#This Row],[Année]])))</f>
        <v>70</v>
      </c>
      <c r="G6038" t="str">
        <f>Clef_répartition[[#This Row],[Code_Nom]]&amp;"_"&amp;Clef_répartition[[#This Row],[Nombre]]&amp;"_"&amp;Clef_répartition[[#This Row],[Année]]</f>
        <v>ARAS JUNOVA_Association de communes RAS Jura-Nord vaudois_7_2019</v>
      </c>
      <c r="H6038">
        <v>5903</v>
      </c>
      <c r="I6038" t="s">
        <v>24</v>
      </c>
      <c r="J6038">
        <v>2019</v>
      </c>
      <c r="K6038">
        <v>9.098762756402926E-4</v>
      </c>
    </row>
    <row r="6039" spans="1:11" x14ac:dyDescent="0.25">
      <c r="A6039" t="s">
        <v>723</v>
      </c>
      <c r="B6039" t="s">
        <v>533</v>
      </c>
      <c r="C6039" t="s">
        <v>534</v>
      </c>
      <c r="D6039" t="str">
        <f>Clef_répartition[[#This Row],[Code association]]&amp;"_"&amp;Clef_répartition[[#This Row],[Nom association]]</f>
        <v>ARAS JUNOVA_Association de communes RAS Jura-Nord vaudois</v>
      </c>
      <c r="E6039">
        <f>COUNTIFS(D$2:D6039,Clef_répartition[[#This Row],[Code_Nom]],J$2:J6039,Clef_répartition[[#This Row],[Année]])</f>
        <v>8</v>
      </c>
      <c r="F6039">
        <f>IF(Clef_répartition[[#This Row],[Code_Nom]]=D6038,F6038-1,(COUNTIFS(Clef_répartition[Code_Nom],Clef_répartition[[#This Row],[Code_Nom]],Clef_répartition[Année],Clef_répartition[[#This Row],[Année]])))</f>
        <v>69</v>
      </c>
      <c r="G6039" t="str">
        <f>Clef_répartition[[#This Row],[Code_Nom]]&amp;"_"&amp;Clef_répartition[[#This Row],[Nombre]]&amp;"_"&amp;Clef_répartition[[#This Row],[Année]]</f>
        <v>ARAS JUNOVA_Association de communes RAS Jura-Nord vaudois_8_2019</v>
      </c>
      <c r="H6039">
        <v>5747</v>
      </c>
      <c r="I6039" t="s">
        <v>26</v>
      </c>
      <c r="J6039">
        <v>2019</v>
      </c>
      <c r="K6039">
        <v>4.3723552168365657E-3</v>
      </c>
    </row>
    <row r="6040" spans="1:11" x14ac:dyDescent="0.25">
      <c r="A6040" t="s">
        <v>723</v>
      </c>
      <c r="B6040" t="s">
        <v>533</v>
      </c>
      <c r="C6040" t="s">
        <v>534</v>
      </c>
      <c r="D6040" t="str">
        <f>Clef_répartition[[#This Row],[Code association]]&amp;"_"&amp;Clef_répartition[[#This Row],[Nom association]]</f>
        <v>ARAS JUNOVA_Association de communes RAS Jura-Nord vaudois</v>
      </c>
      <c r="E6040">
        <f>COUNTIFS(D$2:D6040,Clef_répartition[[#This Row],[Code_Nom]],J$2:J6040,Clef_répartition[[#This Row],[Année]])</f>
        <v>9</v>
      </c>
      <c r="F6040">
        <f>IF(Clef_répartition[[#This Row],[Code_Nom]]=D6039,F6039-1,(COUNTIFS(Clef_répartition[Code_Nom],Clef_répartition[[#This Row],[Code_Nom]],Clef_répartition[Année],Clef_répartition[[#This Row],[Année]])))</f>
        <v>68</v>
      </c>
      <c r="G6040" t="str">
        <f>Clef_répartition[[#This Row],[Code_Nom]]&amp;"_"&amp;Clef_répartition[[#This Row],[Nombre]]&amp;"_"&amp;Clef_répartition[[#This Row],[Année]]</f>
        <v>ARAS JUNOVA_Association de communes RAS Jura-Nord vaudois_9_2019</v>
      </c>
      <c r="H6040">
        <v>5551</v>
      </c>
      <c r="I6040" t="s">
        <v>28</v>
      </c>
      <c r="J6040">
        <v>2019</v>
      </c>
      <c r="K6040">
        <v>2.034326331856736E-3</v>
      </c>
    </row>
    <row r="6041" spans="1:11" x14ac:dyDescent="0.25">
      <c r="A6041" t="s">
        <v>723</v>
      </c>
      <c r="B6041" t="s">
        <v>533</v>
      </c>
      <c r="C6041" t="s">
        <v>534</v>
      </c>
      <c r="D6041" t="str">
        <f>Clef_répartition[[#This Row],[Code association]]&amp;"_"&amp;Clef_répartition[[#This Row],[Nom association]]</f>
        <v>ARAS JUNOVA_Association de communes RAS Jura-Nord vaudois</v>
      </c>
      <c r="E6041">
        <f>COUNTIFS(D$2:D6041,Clef_répartition[[#This Row],[Code_Nom]],J$2:J6041,Clef_répartition[[#This Row],[Année]])</f>
        <v>10</v>
      </c>
      <c r="F6041">
        <f>IF(Clef_répartition[[#This Row],[Code_Nom]]=D6040,F6040-1,(COUNTIFS(Clef_répartition[Code_Nom],Clef_répartition[[#This Row],[Code_Nom]],Clef_répartition[Année],Clef_répartition[[#This Row],[Année]])))</f>
        <v>67</v>
      </c>
      <c r="G6041" t="str">
        <f>Clef_répartition[[#This Row],[Code_Nom]]&amp;"_"&amp;Clef_répartition[[#This Row],[Nombre]]&amp;"_"&amp;Clef_répartition[[#This Row],[Année]]</f>
        <v>ARAS JUNOVA_Association de communes RAS Jura-Nord vaudois_10_2019</v>
      </c>
      <c r="H6041">
        <v>5748</v>
      </c>
      <c r="I6041" t="s">
        <v>38</v>
      </c>
      <c r="J6041">
        <v>2019</v>
      </c>
      <c r="K6041">
        <v>7.4778762431030096E-3</v>
      </c>
    </row>
    <row r="6042" spans="1:11" x14ac:dyDescent="0.25">
      <c r="A6042" t="s">
        <v>723</v>
      </c>
      <c r="B6042" t="s">
        <v>533</v>
      </c>
      <c r="C6042" t="s">
        <v>534</v>
      </c>
      <c r="D6042" t="str">
        <f>Clef_répartition[[#This Row],[Code association]]&amp;"_"&amp;Clef_répartition[[#This Row],[Nom association]]</f>
        <v>ARAS JUNOVA_Association de communes RAS Jura-Nord vaudois</v>
      </c>
      <c r="E6042">
        <f>COUNTIFS(D$2:D6042,Clef_répartition[[#This Row],[Code_Nom]],J$2:J6042,Clef_répartition[[#This Row],[Année]])</f>
        <v>11</v>
      </c>
      <c r="F6042">
        <f>IF(Clef_répartition[[#This Row],[Code_Nom]]=D6041,F6041-1,(COUNTIFS(Clef_répartition[Code_Nom],Clef_répartition[[#This Row],[Code_Nom]],Clef_répartition[Année],Clef_répartition[[#This Row],[Année]])))</f>
        <v>66</v>
      </c>
      <c r="G6042" t="str">
        <f>Clef_répartition[[#This Row],[Code_Nom]]&amp;"_"&amp;Clef_répartition[[#This Row],[Nombre]]&amp;"_"&amp;Clef_répartition[[#This Row],[Année]]</f>
        <v>ARAS JUNOVA_Association de communes RAS Jura-Nord vaudois_11_2019</v>
      </c>
      <c r="H6042">
        <v>5552</v>
      </c>
      <c r="I6042" t="s">
        <v>40</v>
      </c>
      <c r="J6042">
        <v>2019</v>
      </c>
      <c r="K6042">
        <v>2.6195275516098736E-3</v>
      </c>
    </row>
    <row r="6043" spans="1:11" x14ac:dyDescent="0.25">
      <c r="A6043" t="s">
        <v>723</v>
      </c>
      <c r="B6043" t="s">
        <v>533</v>
      </c>
      <c r="C6043" t="s">
        <v>534</v>
      </c>
      <c r="D6043" t="str">
        <f>Clef_répartition[[#This Row],[Code association]]&amp;"_"&amp;Clef_répartition[[#This Row],[Nom association]]</f>
        <v>ARAS JUNOVA_Association de communes RAS Jura-Nord vaudois</v>
      </c>
      <c r="E6043">
        <f>COUNTIFS(D$2:D6043,Clef_répartition[[#This Row],[Code_Nom]],J$2:J6043,Clef_répartition[[#This Row],[Année]])</f>
        <v>12</v>
      </c>
      <c r="F6043">
        <f>IF(Clef_répartition[[#This Row],[Code_Nom]]=D6042,F6042-1,(COUNTIFS(Clef_répartition[Code_Nom],Clef_répartition[[#This Row],[Code_Nom]],Clef_répartition[Année],Clef_répartition[[#This Row],[Année]])))</f>
        <v>65</v>
      </c>
      <c r="G6043" t="str">
        <f>Clef_répartition[[#This Row],[Code_Nom]]&amp;"_"&amp;Clef_répartition[[#This Row],[Nombre]]&amp;"_"&amp;Clef_répartition[[#This Row],[Année]]</f>
        <v>ARAS JUNOVA_Association de communes RAS Jura-Nord vaudois_12_2019</v>
      </c>
      <c r="H6043">
        <v>5904</v>
      </c>
      <c r="I6043" t="s">
        <v>46</v>
      </c>
      <c r="J6043">
        <v>2019</v>
      </c>
      <c r="K6043">
        <v>2.1786759660625101E-3</v>
      </c>
    </row>
    <row r="6044" spans="1:11" x14ac:dyDescent="0.25">
      <c r="A6044" t="s">
        <v>723</v>
      </c>
      <c r="B6044" t="s">
        <v>533</v>
      </c>
      <c r="C6044" t="s">
        <v>534</v>
      </c>
      <c r="D6044" t="str">
        <f>Clef_répartition[[#This Row],[Code association]]&amp;"_"&amp;Clef_répartition[[#This Row],[Nom association]]</f>
        <v>ARAS JUNOVA_Association de communes RAS Jura-Nord vaudois</v>
      </c>
      <c r="E6044">
        <f>COUNTIFS(D$2:D6044,Clef_répartition[[#This Row],[Code_Nom]],J$2:J6044,Clef_répartition[[#This Row],[Année]])</f>
        <v>13</v>
      </c>
      <c r="F6044">
        <f>IF(Clef_répartition[[#This Row],[Code_Nom]]=D6043,F6043-1,(COUNTIFS(Clef_répartition[Code_Nom],Clef_répartition[[#This Row],[Code_Nom]],Clef_répartition[Année],Clef_répartition[[#This Row],[Année]])))</f>
        <v>64</v>
      </c>
      <c r="G6044" t="str">
        <f>Clef_répartition[[#This Row],[Code_Nom]]&amp;"_"&amp;Clef_répartition[[#This Row],[Nombre]]&amp;"_"&amp;Clef_répartition[[#This Row],[Année]]</f>
        <v>ARAS JUNOVA_Association de communes RAS Jura-Nord vaudois_13_2019</v>
      </c>
      <c r="H6044">
        <v>5553</v>
      </c>
      <c r="I6044" t="s">
        <v>47</v>
      </c>
      <c r="J6044">
        <v>2019</v>
      </c>
      <c r="K6044">
        <v>4.1302104128633889E-3</v>
      </c>
    </row>
    <row r="6045" spans="1:11" x14ac:dyDescent="0.25">
      <c r="A6045" t="s">
        <v>723</v>
      </c>
      <c r="B6045" t="s">
        <v>533</v>
      </c>
      <c r="C6045" t="s">
        <v>534</v>
      </c>
      <c r="D6045" t="str">
        <f>Clef_répartition[[#This Row],[Code association]]&amp;"_"&amp;Clef_répartition[[#This Row],[Nom association]]</f>
        <v>ARAS JUNOVA_Association de communes RAS Jura-Nord vaudois</v>
      </c>
      <c r="E6045">
        <f>COUNTIFS(D$2:D6045,Clef_répartition[[#This Row],[Code_Nom]],J$2:J6045,Clef_répartition[[#This Row],[Année]])</f>
        <v>14</v>
      </c>
      <c r="F6045">
        <f>IF(Clef_répartition[[#This Row],[Code_Nom]]=D6044,F6044-1,(COUNTIFS(Clef_répartition[Code_Nom],Clef_répartition[[#This Row],[Code_Nom]],Clef_répartition[Année],Clef_répartition[[#This Row],[Année]])))</f>
        <v>63</v>
      </c>
      <c r="G6045" t="str">
        <f>Clef_répartition[[#This Row],[Code_Nom]]&amp;"_"&amp;Clef_répartition[[#This Row],[Nombre]]&amp;"_"&amp;Clef_répartition[[#This Row],[Année]]</f>
        <v>ARAS JUNOVA_Association de communes RAS Jura-Nord vaudois_14_2019</v>
      </c>
      <c r="H6045">
        <v>5905</v>
      </c>
      <c r="I6045" t="s">
        <v>49</v>
      </c>
      <c r="J6045">
        <v>2019</v>
      </c>
      <c r="K6045">
        <v>2.7365677955605021E-3</v>
      </c>
    </row>
    <row r="6046" spans="1:11" x14ac:dyDescent="0.25">
      <c r="A6046" t="s">
        <v>723</v>
      </c>
      <c r="B6046" t="s">
        <v>533</v>
      </c>
      <c r="C6046" t="s">
        <v>534</v>
      </c>
      <c r="D6046" t="str">
        <f>Clef_répartition[[#This Row],[Code association]]&amp;"_"&amp;Clef_répartition[[#This Row],[Nom association]]</f>
        <v>ARAS JUNOVA_Association de communes RAS Jura-Nord vaudois</v>
      </c>
      <c r="E6046">
        <f>COUNTIFS(D$2:D6046,Clef_répartition[[#This Row],[Code_Nom]],J$2:J6046,Clef_répartition[[#This Row],[Année]])</f>
        <v>15</v>
      </c>
      <c r="F6046">
        <f>IF(Clef_répartition[[#This Row],[Code_Nom]]=D6045,F6045-1,(COUNTIFS(Clef_répartition[Code_Nom],Clef_répartition[[#This Row],[Code_Nom]],Clef_répartition[Année],Clef_répartition[[#This Row],[Année]])))</f>
        <v>62</v>
      </c>
      <c r="G6046" t="str">
        <f>Clef_répartition[[#This Row],[Code_Nom]]&amp;"_"&amp;Clef_répartition[[#This Row],[Nombre]]&amp;"_"&amp;Clef_répartition[[#This Row],[Année]]</f>
        <v>ARAS JUNOVA_Association de communes RAS Jura-Nord vaudois_15_2019</v>
      </c>
      <c r="H6046">
        <v>5907</v>
      </c>
      <c r="I6046" t="s">
        <v>54</v>
      </c>
      <c r="J6046">
        <v>2019</v>
      </c>
      <c r="K6046">
        <v>1.2336876172370293E-3</v>
      </c>
    </row>
    <row r="6047" spans="1:11" x14ac:dyDescent="0.25">
      <c r="A6047" t="s">
        <v>723</v>
      </c>
      <c r="B6047" t="s">
        <v>533</v>
      </c>
      <c r="C6047" t="s">
        <v>534</v>
      </c>
      <c r="D6047" t="str">
        <f>Clef_répartition[[#This Row],[Code association]]&amp;"_"&amp;Clef_répartition[[#This Row],[Nom association]]</f>
        <v>ARAS JUNOVA_Association de communes RAS Jura-Nord vaudois</v>
      </c>
      <c r="E6047">
        <f>COUNTIFS(D$2:D6047,Clef_répartition[[#This Row],[Code_Nom]],J$2:J6047,Clef_répartition[[#This Row],[Année]])</f>
        <v>16</v>
      </c>
      <c r="F6047">
        <f>IF(Clef_répartition[[#This Row],[Code_Nom]]=D6046,F6046-1,(COUNTIFS(Clef_répartition[Code_Nom],Clef_répartition[[#This Row],[Code_Nom]],Clef_répartition[Année],Clef_répartition[[#This Row],[Année]])))</f>
        <v>61</v>
      </c>
      <c r="G6047" t="str">
        <f>Clef_répartition[[#This Row],[Code_Nom]]&amp;"_"&amp;Clef_répartition[[#This Row],[Nombre]]&amp;"_"&amp;Clef_répartition[[#This Row],[Année]]</f>
        <v>ARAS JUNOVA_Association de communes RAS Jura-Nord vaudois_16_2019</v>
      </c>
      <c r="H6047">
        <v>5749</v>
      </c>
      <c r="I6047" t="s">
        <v>58</v>
      </c>
      <c r="J6047">
        <v>2019</v>
      </c>
      <c r="K6047">
        <v>0.11464927175554827</v>
      </c>
    </row>
    <row r="6048" spans="1:11" x14ac:dyDescent="0.25">
      <c r="A6048" t="s">
        <v>723</v>
      </c>
      <c r="B6048" t="s">
        <v>533</v>
      </c>
      <c r="C6048" t="s">
        <v>534</v>
      </c>
      <c r="D6048" t="str">
        <f>Clef_répartition[[#This Row],[Code association]]&amp;"_"&amp;Clef_répartition[[#This Row],[Nom association]]</f>
        <v>ARAS JUNOVA_Association de communes RAS Jura-Nord vaudois</v>
      </c>
      <c r="E6048">
        <f>COUNTIFS(D$2:D6048,Clef_répartition[[#This Row],[Code_Nom]],J$2:J6048,Clef_répartition[[#This Row],[Année]])</f>
        <v>17</v>
      </c>
      <c r="F6048">
        <f>IF(Clef_répartition[[#This Row],[Code_Nom]]=D6047,F6047-1,(COUNTIFS(Clef_répartition[Code_Nom],Clef_répartition[[#This Row],[Code_Nom]],Clef_répartition[Année],Clef_répartition[[#This Row],[Année]])))</f>
        <v>60</v>
      </c>
      <c r="G6048" t="str">
        <f>Clef_répartition[[#This Row],[Code_Nom]]&amp;"_"&amp;Clef_répartition[[#This Row],[Nombre]]&amp;"_"&amp;Clef_répartition[[#This Row],[Année]]</f>
        <v>ARAS JUNOVA_Association de communes RAS Jura-Nord vaudois_17_2019</v>
      </c>
      <c r="H6048">
        <v>5908</v>
      </c>
      <c r="I6048" t="s">
        <v>59</v>
      </c>
      <c r="J6048">
        <v>2019</v>
      </c>
      <c r="K6048">
        <v>5.3693862370360985E-4</v>
      </c>
    </row>
    <row r="6049" spans="1:11" x14ac:dyDescent="0.25">
      <c r="A6049" t="s">
        <v>723</v>
      </c>
      <c r="B6049" t="s">
        <v>533</v>
      </c>
      <c r="C6049" t="s">
        <v>534</v>
      </c>
      <c r="D6049" t="str">
        <f>Clef_répartition[[#This Row],[Code association]]&amp;"_"&amp;Clef_répartition[[#This Row],[Nom association]]</f>
        <v>ARAS JUNOVA_Association de communes RAS Jura-Nord vaudois</v>
      </c>
      <c r="E6049">
        <f>COUNTIFS(D$2:D6049,Clef_répartition[[#This Row],[Code_Nom]],J$2:J6049,Clef_répartition[[#This Row],[Année]])</f>
        <v>18</v>
      </c>
      <c r="F6049">
        <f>IF(Clef_répartition[[#This Row],[Code_Nom]]=D6048,F6048-1,(COUNTIFS(Clef_répartition[Code_Nom],Clef_répartition[[#This Row],[Code_Nom]],Clef_répartition[Année],Clef_répartition[[#This Row],[Année]])))</f>
        <v>59</v>
      </c>
      <c r="G6049" t="str">
        <f>Clef_répartition[[#This Row],[Code_Nom]]&amp;"_"&amp;Clef_répartition[[#This Row],[Nombre]]&amp;"_"&amp;Clef_répartition[[#This Row],[Année]]</f>
        <v>ARAS JUNOVA_Association de communes RAS Jura-Nord vaudois_18_2019</v>
      </c>
      <c r="H6049">
        <v>5909</v>
      </c>
      <c r="I6049" t="s">
        <v>60</v>
      </c>
      <c r="J6049">
        <v>2019</v>
      </c>
      <c r="K6049">
        <v>2.8770160883012548E-3</v>
      </c>
    </row>
    <row r="6050" spans="1:11" x14ac:dyDescent="0.25">
      <c r="A6050" t="s">
        <v>723</v>
      </c>
      <c r="B6050" t="s">
        <v>533</v>
      </c>
      <c r="C6050" t="s">
        <v>534</v>
      </c>
      <c r="D6050" t="str">
        <f>Clef_répartition[[#This Row],[Code association]]&amp;"_"&amp;Clef_répartition[[#This Row],[Nom association]]</f>
        <v>ARAS JUNOVA_Association de communes RAS Jura-Nord vaudois</v>
      </c>
      <c r="E6050">
        <f>COUNTIFS(D$2:D6050,Clef_répartition[[#This Row],[Code_Nom]],J$2:J6050,Clef_répartition[[#This Row],[Année]])</f>
        <v>19</v>
      </c>
      <c r="F6050">
        <f>IF(Clef_répartition[[#This Row],[Code_Nom]]=D6049,F6049-1,(COUNTIFS(Clef_répartition[Code_Nom],Clef_répartition[[#This Row],[Code_Nom]],Clef_répartition[Année],Clef_répartition[[#This Row],[Année]])))</f>
        <v>58</v>
      </c>
      <c r="G6050" t="str">
        <f>Clef_répartition[[#This Row],[Code_Nom]]&amp;"_"&amp;Clef_répartition[[#This Row],[Nombre]]&amp;"_"&amp;Clef_répartition[[#This Row],[Année]]</f>
        <v>ARAS JUNOVA_Association de communes RAS Jura-Nord vaudois_19_2019</v>
      </c>
      <c r="H6050">
        <v>5554</v>
      </c>
      <c r="I6050" t="s">
        <v>71</v>
      </c>
      <c r="J6050">
        <v>2019</v>
      </c>
      <c r="K6050">
        <v>3.9459836497169869E-3</v>
      </c>
    </row>
    <row r="6051" spans="1:11" x14ac:dyDescent="0.25">
      <c r="A6051" t="s">
        <v>723</v>
      </c>
      <c r="B6051" t="s">
        <v>533</v>
      </c>
      <c r="C6051" t="s">
        <v>534</v>
      </c>
      <c r="D6051" t="str">
        <f>Clef_répartition[[#This Row],[Code association]]&amp;"_"&amp;Clef_répartition[[#This Row],[Nom association]]</f>
        <v>ARAS JUNOVA_Association de communes RAS Jura-Nord vaudois</v>
      </c>
      <c r="E6051">
        <f>COUNTIFS(D$2:D6051,Clef_répartition[[#This Row],[Code_Nom]],J$2:J6051,Clef_répartition[[#This Row],[Année]])</f>
        <v>20</v>
      </c>
      <c r="F6051">
        <f>IF(Clef_répartition[[#This Row],[Code_Nom]]=D6050,F6050-1,(COUNTIFS(Clef_répartition[Code_Nom],Clef_répartition[[#This Row],[Code_Nom]],Clef_répartition[Année],Clef_répartition[[#This Row],[Année]])))</f>
        <v>57</v>
      </c>
      <c r="G6051" t="str">
        <f>Clef_répartition[[#This Row],[Code_Nom]]&amp;"_"&amp;Clef_répartition[[#This Row],[Nombre]]&amp;"_"&amp;Clef_répartition[[#This Row],[Année]]</f>
        <v>ARAS JUNOVA_Association de communes RAS Jura-Nord vaudois_20_2019</v>
      </c>
      <c r="H6051">
        <v>5555</v>
      </c>
      <c r="I6051" t="s">
        <v>75</v>
      </c>
      <c r="J6051">
        <v>2019</v>
      </c>
      <c r="K6051">
        <v>1.5965123734839749E-3</v>
      </c>
    </row>
    <row r="6052" spans="1:11" x14ac:dyDescent="0.25">
      <c r="A6052" t="s">
        <v>723</v>
      </c>
      <c r="B6052" t="s">
        <v>533</v>
      </c>
      <c r="C6052" t="s">
        <v>534</v>
      </c>
      <c r="D6052" t="str">
        <f>Clef_répartition[[#This Row],[Code association]]&amp;"_"&amp;Clef_répartition[[#This Row],[Nom association]]</f>
        <v>ARAS JUNOVA_Association de communes RAS Jura-Nord vaudois</v>
      </c>
      <c r="E6052">
        <f>COUNTIFS(D$2:D6052,Clef_répartition[[#This Row],[Code_Nom]],J$2:J6052,Clef_répartition[[#This Row],[Année]])</f>
        <v>21</v>
      </c>
      <c r="F6052">
        <f>IF(Clef_répartition[[#This Row],[Code_Nom]]=D6051,F6051-1,(COUNTIFS(Clef_répartition[Code_Nom],Clef_répartition[[#This Row],[Code_Nom]],Clef_répartition[Année],Clef_répartition[[#This Row],[Année]])))</f>
        <v>56</v>
      </c>
      <c r="G6052" t="str">
        <f>Clef_répartition[[#This Row],[Code_Nom]]&amp;"_"&amp;Clef_répartition[[#This Row],[Nombre]]&amp;"_"&amp;Clef_répartition[[#This Row],[Année]]</f>
        <v>ARAS JUNOVA_Association de communes RAS Jura-Nord vaudois_21_2019</v>
      </c>
      <c r="H6052">
        <v>5910</v>
      </c>
      <c r="I6052" t="s">
        <v>83</v>
      </c>
      <c r="J6052">
        <v>2019</v>
      </c>
      <c r="K6052">
        <v>1.4106042929028862E-3</v>
      </c>
    </row>
    <row r="6053" spans="1:11" x14ac:dyDescent="0.25">
      <c r="A6053" t="s">
        <v>723</v>
      </c>
      <c r="B6053" t="s">
        <v>533</v>
      </c>
      <c r="C6053" t="s">
        <v>534</v>
      </c>
      <c r="D6053" t="str">
        <f>Clef_répartition[[#This Row],[Code association]]&amp;"_"&amp;Clef_répartition[[#This Row],[Nom association]]</f>
        <v>ARAS JUNOVA_Association de communes RAS Jura-Nord vaudois</v>
      </c>
      <c r="E6053">
        <f>COUNTIFS(D$2:D6053,Clef_répartition[[#This Row],[Code_Nom]],J$2:J6053,Clef_répartition[[#This Row],[Année]])</f>
        <v>22</v>
      </c>
      <c r="F6053">
        <f>IF(Clef_répartition[[#This Row],[Code_Nom]]=D6052,F6052-1,(COUNTIFS(Clef_répartition[Code_Nom],Clef_répartition[[#This Row],[Code_Nom]],Clef_répartition[Année],Clef_répartition[[#This Row],[Année]])))</f>
        <v>55</v>
      </c>
      <c r="G6053" t="str">
        <f>Clef_répartition[[#This Row],[Code_Nom]]&amp;"_"&amp;Clef_répartition[[#This Row],[Nombre]]&amp;"_"&amp;Clef_répartition[[#This Row],[Année]]</f>
        <v>ARAS JUNOVA_Association de communes RAS Jura-Nord vaudois_22_2019</v>
      </c>
      <c r="H6053">
        <v>5752</v>
      </c>
      <c r="I6053" t="s">
        <v>84</v>
      </c>
      <c r="J6053">
        <v>2019</v>
      </c>
      <c r="K6053">
        <v>9.7061418130078327E-3</v>
      </c>
    </row>
    <row r="6054" spans="1:11" x14ac:dyDescent="0.25">
      <c r="A6054" t="s">
        <v>723</v>
      </c>
      <c r="B6054" t="s">
        <v>533</v>
      </c>
      <c r="C6054" t="s">
        <v>534</v>
      </c>
      <c r="D6054" t="str">
        <f>Clef_répartition[[#This Row],[Code association]]&amp;"_"&amp;Clef_répartition[[#This Row],[Nom association]]</f>
        <v>ARAS JUNOVA_Association de communes RAS Jura-Nord vaudois</v>
      </c>
      <c r="E6054">
        <f>COUNTIFS(D$2:D6054,Clef_répartition[[#This Row],[Code_Nom]],J$2:J6054,Clef_répartition[[#This Row],[Année]])</f>
        <v>23</v>
      </c>
      <c r="F6054">
        <f>IF(Clef_répartition[[#This Row],[Code_Nom]]=D6053,F6053-1,(COUNTIFS(Clef_répartition[Code_Nom],Clef_répartition[[#This Row],[Code_Nom]],Clef_répartition[Année],Clef_répartition[[#This Row],[Année]])))</f>
        <v>54</v>
      </c>
      <c r="G6054" t="str">
        <f>Clef_répartition[[#This Row],[Code_Nom]]&amp;"_"&amp;Clef_répartition[[#This Row],[Nombre]]&amp;"_"&amp;Clef_répartition[[#This Row],[Année]]</f>
        <v>ARAS JUNOVA_Association de communes RAS Jura-Nord vaudois_23_2019</v>
      </c>
      <c r="H6054">
        <v>5911</v>
      </c>
      <c r="I6054" t="s">
        <v>86</v>
      </c>
      <c r="J6054">
        <v>2019</v>
      </c>
      <c r="K6054">
        <v>9.0215951820494676E-4</v>
      </c>
    </row>
    <row r="6055" spans="1:11" x14ac:dyDescent="0.25">
      <c r="A6055" t="s">
        <v>723</v>
      </c>
      <c r="B6055" t="s">
        <v>533</v>
      </c>
      <c r="C6055" t="s">
        <v>534</v>
      </c>
      <c r="D6055" t="str">
        <f>Clef_répartition[[#This Row],[Code association]]&amp;"_"&amp;Clef_répartition[[#This Row],[Nom association]]</f>
        <v>ARAS JUNOVA_Association de communes RAS Jura-Nord vaudois</v>
      </c>
      <c r="E6055">
        <f>COUNTIFS(D$2:D6055,Clef_répartition[[#This Row],[Code_Nom]],J$2:J6055,Clef_répartition[[#This Row],[Année]])</f>
        <v>24</v>
      </c>
      <c r="F6055">
        <f>IF(Clef_répartition[[#This Row],[Code_Nom]]=D6054,F6054-1,(COUNTIFS(Clef_répartition[Code_Nom],Clef_répartition[[#This Row],[Code_Nom]],Clef_répartition[Année],Clef_répartition[[#This Row],[Année]])))</f>
        <v>53</v>
      </c>
      <c r="G6055" t="str">
        <f>Clef_répartition[[#This Row],[Code_Nom]]&amp;"_"&amp;Clef_répartition[[#This Row],[Nombre]]&amp;"_"&amp;Clef_répartition[[#This Row],[Année]]</f>
        <v>ARAS JUNOVA_Association de communes RAS Jura-Nord vaudois_24_2019</v>
      </c>
      <c r="H6055">
        <v>5912</v>
      </c>
      <c r="I6055" t="s">
        <v>91</v>
      </c>
      <c r="J6055">
        <v>2019</v>
      </c>
      <c r="K6055">
        <v>5.3693862370360985E-4</v>
      </c>
    </row>
    <row r="6056" spans="1:11" x14ac:dyDescent="0.25">
      <c r="A6056" t="s">
        <v>723</v>
      </c>
      <c r="B6056" t="s">
        <v>533</v>
      </c>
      <c r="C6056" t="s">
        <v>534</v>
      </c>
      <c r="D6056" t="str">
        <f>Clef_répartition[[#This Row],[Code association]]&amp;"_"&amp;Clef_répartition[[#This Row],[Nom association]]</f>
        <v>ARAS JUNOVA_Association de communes RAS Jura-Nord vaudois</v>
      </c>
      <c r="E6056">
        <f>COUNTIFS(D$2:D6056,Clef_répartition[[#This Row],[Code_Nom]],J$2:J6056,Clef_répartition[[#This Row],[Année]])</f>
        <v>25</v>
      </c>
      <c r="F6056">
        <f>IF(Clef_répartition[[#This Row],[Code_Nom]]=D6055,F6055-1,(COUNTIFS(Clef_répartition[Code_Nom],Clef_répartition[[#This Row],[Code_Nom]],Clef_répartition[Année],Clef_répartition[[#This Row],[Année]])))</f>
        <v>52</v>
      </c>
      <c r="G6056" t="str">
        <f>Clef_répartition[[#This Row],[Code_Nom]]&amp;"_"&amp;Clef_répartition[[#This Row],[Nombre]]&amp;"_"&amp;Clef_répartition[[#This Row],[Année]]</f>
        <v>ARAS JUNOVA_Association de communes RAS Jura-Nord vaudois_25_2019</v>
      </c>
      <c r="H6056">
        <v>5913</v>
      </c>
      <c r="I6056" t="s">
        <v>96</v>
      </c>
      <c r="J6056">
        <v>2019</v>
      </c>
      <c r="K6056">
        <v>1.6936975364781675E-3</v>
      </c>
    </row>
    <row r="6057" spans="1:11" x14ac:dyDescent="0.25">
      <c r="A6057" t="s">
        <v>723</v>
      </c>
      <c r="B6057" t="s">
        <v>533</v>
      </c>
      <c r="C6057" t="s">
        <v>534</v>
      </c>
      <c r="D6057" t="str">
        <f>Clef_répartition[[#This Row],[Code association]]&amp;"_"&amp;Clef_répartition[[#This Row],[Nom association]]</f>
        <v>ARAS JUNOVA_Association de communes RAS Jura-Nord vaudois</v>
      </c>
      <c r="E6057">
        <f>COUNTIFS(D$2:D6057,Clef_répartition[[#This Row],[Code_Nom]],J$2:J6057,Clef_répartition[[#This Row],[Année]])</f>
        <v>26</v>
      </c>
      <c r="F6057">
        <f>IF(Clef_répartition[[#This Row],[Code_Nom]]=D6056,F6056-1,(COUNTIFS(Clef_répartition[Code_Nom],Clef_répartition[[#This Row],[Code_Nom]],Clef_répartition[Année],Clef_répartition[[#This Row],[Année]])))</f>
        <v>51</v>
      </c>
      <c r="G6057" t="str">
        <f>Clef_répartition[[#This Row],[Code_Nom]]&amp;"_"&amp;Clef_répartition[[#This Row],[Nombre]]&amp;"_"&amp;Clef_répartition[[#This Row],[Année]]</f>
        <v>ARAS JUNOVA_Association de communes RAS Jura-Nord vaudois_26_2019</v>
      </c>
      <c r="H6057">
        <v>5914</v>
      </c>
      <c r="I6057" t="s">
        <v>105</v>
      </c>
      <c r="J6057">
        <v>2019</v>
      </c>
      <c r="K6057">
        <v>1.4365573734181172E-3</v>
      </c>
    </row>
    <row r="6058" spans="1:11" x14ac:dyDescent="0.25">
      <c r="A6058" t="s">
        <v>723</v>
      </c>
      <c r="B6058" t="s">
        <v>533</v>
      </c>
      <c r="C6058" t="s">
        <v>534</v>
      </c>
      <c r="D6058" t="str">
        <f>Clef_répartition[[#This Row],[Code association]]&amp;"_"&amp;Clef_répartition[[#This Row],[Nom association]]</f>
        <v>ARAS JUNOVA_Association de communes RAS Jura-Nord vaudois</v>
      </c>
      <c r="E6058">
        <f>COUNTIFS(D$2:D6058,Clef_répartition[[#This Row],[Code_Nom]],J$2:J6058,Clef_répartition[[#This Row],[Année]])</f>
        <v>27</v>
      </c>
      <c r="F6058">
        <f>IF(Clef_répartition[[#This Row],[Code_Nom]]=D6057,F6057-1,(COUNTIFS(Clef_répartition[Code_Nom],Clef_répartition[[#This Row],[Code_Nom]],Clef_répartition[Année],Clef_répartition[[#This Row],[Année]])))</f>
        <v>50</v>
      </c>
      <c r="G6058" t="str">
        <f>Clef_répartition[[#This Row],[Code_Nom]]&amp;"_"&amp;Clef_répartition[[#This Row],[Nombre]]&amp;"_"&amp;Clef_répartition[[#This Row],[Année]]</f>
        <v>ARAS JUNOVA_Association de communes RAS Jura-Nord vaudois_27_2019</v>
      </c>
      <c r="H6058">
        <v>5556</v>
      </c>
      <c r="I6058" t="s">
        <v>115</v>
      </c>
      <c r="J6058">
        <v>2019</v>
      </c>
      <c r="K6058">
        <v>1.775974080874937E-3</v>
      </c>
    </row>
    <row r="6059" spans="1:11" x14ac:dyDescent="0.25">
      <c r="A6059" t="s">
        <v>723</v>
      </c>
      <c r="B6059" t="s">
        <v>533</v>
      </c>
      <c r="C6059" t="s">
        <v>534</v>
      </c>
      <c r="D6059" t="str">
        <f>Clef_répartition[[#This Row],[Code association]]&amp;"_"&amp;Clef_répartition[[#This Row],[Nom association]]</f>
        <v>ARAS JUNOVA_Association de communes RAS Jura-Nord vaudois</v>
      </c>
      <c r="E6059">
        <f>COUNTIFS(D$2:D6059,Clef_répartition[[#This Row],[Code_Nom]],J$2:J6059,Clef_répartition[[#This Row],[Année]])</f>
        <v>28</v>
      </c>
      <c r="F6059">
        <f>IF(Clef_répartition[[#This Row],[Code_Nom]]=D6058,F6058-1,(COUNTIFS(Clef_répartition[Code_Nom],Clef_répartition[[#This Row],[Code_Nom]],Clef_répartition[Année],Clef_répartition[[#This Row],[Année]])))</f>
        <v>49</v>
      </c>
      <c r="G6059" t="str">
        <f>Clef_répartition[[#This Row],[Code_Nom]]&amp;"_"&amp;Clef_répartition[[#This Row],[Nombre]]&amp;"_"&amp;Clef_répartition[[#This Row],[Année]]</f>
        <v>ARAS JUNOVA_Association de communes RAS Jura-Nord vaudois_28_2019</v>
      </c>
      <c r="H6059">
        <v>5557</v>
      </c>
      <c r="I6059" t="s">
        <v>116</v>
      </c>
      <c r="J6059">
        <v>2019</v>
      </c>
      <c r="K6059">
        <v>8.1264459308206995E-4</v>
      </c>
    </row>
    <row r="6060" spans="1:11" x14ac:dyDescent="0.25">
      <c r="A6060" t="s">
        <v>723</v>
      </c>
      <c r="B6060" t="s">
        <v>533</v>
      </c>
      <c r="C6060" t="s">
        <v>534</v>
      </c>
      <c r="D6060" t="str">
        <f>Clef_répartition[[#This Row],[Code association]]&amp;"_"&amp;Clef_répartition[[#This Row],[Nom association]]</f>
        <v>ARAS JUNOVA_Association de communes RAS Jura-Nord vaudois</v>
      </c>
      <c r="E6060">
        <f>COUNTIFS(D$2:D6060,Clef_répartition[[#This Row],[Code_Nom]],J$2:J6060,Clef_répartition[[#This Row],[Année]])</f>
        <v>29</v>
      </c>
      <c r="F6060">
        <f>IF(Clef_répartition[[#This Row],[Code_Nom]]=D6059,F6059-1,(COUNTIFS(Clef_répartition[Code_Nom],Clef_répartition[[#This Row],[Code_Nom]],Clef_répartition[Année],Clef_répartition[[#This Row],[Année]])))</f>
        <v>48</v>
      </c>
      <c r="G6060" t="str">
        <f>Clef_répartition[[#This Row],[Code_Nom]]&amp;"_"&amp;Clef_répartition[[#This Row],[Nombre]]&amp;"_"&amp;Clef_répartition[[#This Row],[Année]]</f>
        <v>ARAS JUNOVA_Association de communes RAS Jura-Nord vaudois_29_2019</v>
      </c>
      <c r="H6060">
        <v>5559</v>
      </c>
      <c r="I6060" t="s">
        <v>121</v>
      </c>
      <c r="J6060">
        <v>2019</v>
      </c>
      <c r="K6060">
        <v>1.6394271295992048E-3</v>
      </c>
    </row>
    <row r="6061" spans="1:11" x14ac:dyDescent="0.25">
      <c r="A6061" t="s">
        <v>723</v>
      </c>
      <c r="B6061" t="s">
        <v>533</v>
      </c>
      <c r="C6061" t="s">
        <v>534</v>
      </c>
      <c r="D6061" t="str">
        <f>Clef_répartition[[#This Row],[Code association]]&amp;"_"&amp;Clef_répartition[[#This Row],[Nom association]]</f>
        <v>ARAS JUNOVA_Association de communes RAS Jura-Nord vaudois</v>
      </c>
      <c r="E6061">
        <f>COUNTIFS(D$2:D6061,Clef_répartition[[#This Row],[Code_Nom]],J$2:J6061,Clef_répartition[[#This Row],[Année]])</f>
        <v>30</v>
      </c>
      <c r="F6061">
        <f>IF(Clef_répartition[[#This Row],[Code_Nom]]=D6060,F6060-1,(COUNTIFS(Clef_répartition[Code_Nom],Clef_répartition[[#This Row],[Code_Nom]],Clef_répartition[Année],Clef_répartition[[#This Row],[Année]])))</f>
        <v>47</v>
      </c>
      <c r="G6061" t="str">
        <f>Clef_répartition[[#This Row],[Code_Nom]]&amp;"_"&amp;Clef_répartition[[#This Row],[Nombre]]&amp;"_"&amp;Clef_répartition[[#This Row],[Année]]</f>
        <v>ARAS JUNOVA_Association de communes RAS Jura-Nord vaudois_30_2019</v>
      </c>
      <c r="H6061">
        <v>5560</v>
      </c>
      <c r="I6061" t="s">
        <v>131</v>
      </c>
      <c r="J6061">
        <v>2019</v>
      </c>
      <c r="K6061">
        <v>9.6059371468556467E-4</v>
      </c>
    </row>
    <row r="6062" spans="1:11" x14ac:dyDescent="0.25">
      <c r="A6062" t="s">
        <v>723</v>
      </c>
      <c r="B6062" t="s">
        <v>533</v>
      </c>
      <c r="C6062" t="s">
        <v>534</v>
      </c>
      <c r="D6062" t="str">
        <f>Clef_répartition[[#This Row],[Code association]]&amp;"_"&amp;Clef_répartition[[#This Row],[Nom association]]</f>
        <v>ARAS JUNOVA_Association de communes RAS Jura-Nord vaudois</v>
      </c>
      <c r="E6062">
        <f>COUNTIFS(D$2:D6062,Clef_répartition[[#This Row],[Code_Nom]],J$2:J6062,Clef_répartition[[#This Row],[Année]])</f>
        <v>31</v>
      </c>
      <c r="F6062">
        <f>IF(Clef_répartition[[#This Row],[Code_Nom]]=D6061,F6061-1,(COUNTIFS(Clef_répartition[Code_Nom],Clef_répartition[[#This Row],[Code_Nom]],Clef_répartition[Année],Clef_répartition[[#This Row],[Année]])))</f>
        <v>46</v>
      </c>
      <c r="G6062" t="str">
        <f>Clef_répartition[[#This Row],[Code_Nom]]&amp;"_"&amp;Clef_répartition[[#This Row],[Nombre]]&amp;"_"&amp;Clef_répartition[[#This Row],[Année]]</f>
        <v>ARAS JUNOVA_Association de communes RAS Jura-Nord vaudois_31_2019</v>
      </c>
      <c r="H6062">
        <v>5561</v>
      </c>
      <c r="I6062" t="s">
        <v>132</v>
      </c>
      <c r="J6062">
        <v>2019</v>
      </c>
      <c r="K6062">
        <v>1.3333028444544393E-2</v>
      </c>
    </row>
    <row r="6063" spans="1:11" x14ac:dyDescent="0.25">
      <c r="A6063" t="s">
        <v>723</v>
      </c>
      <c r="B6063" t="s">
        <v>533</v>
      </c>
      <c r="C6063" t="s">
        <v>534</v>
      </c>
      <c r="D6063" t="str">
        <f>Clef_répartition[[#This Row],[Code association]]&amp;"_"&amp;Clef_répartition[[#This Row],[Nom association]]</f>
        <v>ARAS JUNOVA_Association de communes RAS Jura-Nord vaudois</v>
      </c>
      <c r="E6063">
        <f>COUNTIFS(D$2:D6063,Clef_répartition[[#This Row],[Code_Nom]],J$2:J6063,Clef_répartition[[#This Row],[Année]])</f>
        <v>32</v>
      </c>
      <c r="F6063">
        <f>IF(Clef_répartition[[#This Row],[Code_Nom]]=D6062,F6062-1,(COUNTIFS(Clef_répartition[Code_Nom],Clef_répartition[[#This Row],[Code_Nom]],Clef_répartition[Année],Clef_répartition[[#This Row],[Année]])))</f>
        <v>45</v>
      </c>
      <c r="G6063" t="str">
        <f>Clef_répartition[[#This Row],[Code_Nom]]&amp;"_"&amp;Clef_répartition[[#This Row],[Nombre]]&amp;"_"&amp;Clef_répartition[[#This Row],[Année]]</f>
        <v>ARAS JUNOVA_Association de communes RAS Jura-Nord vaudois_32_2019</v>
      </c>
      <c r="H6063">
        <v>5754</v>
      </c>
      <c r="I6063" t="s">
        <v>142</v>
      </c>
      <c r="J6063">
        <v>2019</v>
      </c>
      <c r="K6063">
        <v>6.0694025780827056E-3</v>
      </c>
    </row>
    <row r="6064" spans="1:11" x14ac:dyDescent="0.25">
      <c r="A6064" t="s">
        <v>723</v>
      </c>
      <c r="B6064" t="s">
        <v>533</v>
      </c>
      <c r="C6064" t="s">
        <v>534</v>
      </c>
      <c r="D6064" t="str">
        <f>Clef_répartition[[#This Row],[Code association]]&amp;"_"&amp;Clef_répartition[[#This Row],[Nom association]]</f>
        <v>ARAS JUNOVA_Association de communes RAS Jura-Nord vaudois</v>
      </c>
      <c r="E6064">
        <f>COUNTIFS(D$2:D6064,Clef_répartition[[#This Row],[Code_Nom]],J$2:J6064,Clef_répartition[[#This Row],[Année]])</f>
        <v>33</v>
      </c>
      <c r="F6064">
        <f>IF(Clef_répartition[[#This Row],[Code_Nom]]=D6063,F6063-1,(COUNTIFS(Clef_répartition[Code_Nom],Clef_répartition[[#This Row],[Code_Nom]],Clef_répartition[Année],Clef_répartition[[#This Row],[Année]])))</f>
        <v>44</v>
      </c>
      <c r="G6064" t="str">
        <f>Clef_répartition[[#This Row],[Code_Nom]]&amp;"_"&amp;Clef_répartition[[#This Row],[Nombre]]&amp;"_"&amp;Clef_répartition[[#This Row],[Année]]</f>
        <v>ARAS JUNOVA_Association de communes RAS Jura-Nord vaudois_33_2019</v>
      </c>
      <c r="H6064">
        <v>5758</v>
      </c>
      <c r="I6064" t="s">
        <v>147</v>
      </c>
      <c r="J6064">
        <v>2019</v>
      </c>
      <c r="K6064">
        <v>4.2767770577445989E-3</v>
      </c>
    </row>
    <row r="6065" spans="1:11" x14ac:dyDescent="0.25">
      <c r="A6065" t="s">
        <v>723</v>
      </c>
      <c r="B6065" t="s">
        <v>533</v>
      </c>
      <c r="C6065" t="s">
        <v>534</v>
      </c>
      <c r="D6065" t="str">
        <f>Clef_répartition[[#This Row],[Code association]]&amp;"_"&amp;Clef_répartition[[#This Row],[Nom association]]</f>
        <v>ARAS JUNOVA_Association de communes RAS Jura-Nord vaudois</v>
      </c>
      <c r="E6065">
        <f>COUNTIFS(D$2:D6065,Clef_répartition[[#This Row],[Code_Nom]],J$2:J6065,Clef_répartition[[#This Row],[Année]])</f>
        <v>34</v>
      </c>
      <c r="F6065">
        <f>IF(Clef_répartition[[#This Row],[Code_Nom]]=D6064,F6064-1,(COUNTIFS(Clef_répartition[Code_Nom],Clef_répartition[[#This Row],[Code_Nom]],Clef_répartition[Année],Clef_répartition[[#This Row],[Année]])))</f>
        <v>43</v>
      </c>
      <c r="G6065" t="str">
        <f>Clef_répartition[[#This Row],[Code_Nom]]&amp;"_"&amp;Clef_répartition[[#This Row],[Nombre]]&amp;"_"&amp;Clef_répartition[[#This Row],[Année]]</f>
        <v>ARAS JUNOVA_Association de communes RAS Jura-Nord vaudois_34_2019</v>
      </c>
      <c r="H6065">
        <v>5871</v>
      </c>
      <c r="I6065" t="s">
        <v>143</v>
      </c>
      <c r="J6065">
        <v>2019</v>
      </c>
      <c r="K6065">
        <v>3.6184942924595571E-2</v>
      </c>
    </row>
    <row r="6066" spans="1:11" x14ac:dyDescent="0.25">
      <c r="A6066" t="s">
        <v>723</v>
      </c>
      <c r="B6066" t="s">
        <v>533</v>
      </c>
      <c r="C6066" t="s">
        <v>534</v>
      </c>
      <c r="D6066" t="str">
        <f>Clef_répartition[[#This Row],[Code association]]&amp;"_"&amp;Clef_répartition[[#This Row],[Nom association]]</f>
        <v>ARAS JUNOVA_Association de communes RAS Jura-Nord vaudois</v>
      </c>
      <c r="E6066">
        <f>COUNTIFS(D$2:D6066,Clef_répartition[[#This Row],[Code_Nom]],J$2:J6066,Clef_répartition[[#This Row],[Année]])</f>
        <v>35</v>
      </c>
      <c r="F6066">
        <f>IF(Clef_répartition[[#This Row],[Code_Nom]]=D6065,F6065-1,(COUNTIFS(Clef_répartition[Code_Nom],Clef_répartition[[#This Row],[Code_Nom]],Clef_répartition[Année],Clef_répartition[[#This Row],[Année]])))</f>
        <v>42</v>
      </c>
      <c r="G6066" t="str">
        <f>Clef_répartition[[#This Row],[Code_Nom]]&amp;"_"&amp;Clef_répartition[[#This Row],[Nombre]]&amp;"_"&amp;Clef_répartition[[#This Row],[Année]]</f>
        <v>ARAS JUNOVA_Association de communes RAS Jura-Nord vaudois_35_2019</v>
      </c>
      <c r="H6066">
        <v>5871</v>
      </c>
      <c r="I6066" t="s">
        <v>143</v>
      </c>
      <c r="J6066">
        <v>2019</v>
      </c>
      <c r="K6066">
        <v>0</v>
      </c>
    </row>
    <row r="6067" spans="1:11" x14ac:dyDescent="0.25">
      <c r="A6067" t="s">
        <v>723</v>
      </c>
      <c r="B6067" t="s">
        <v>533</v>
      </c>
      <c r="C6067" t="s">
        <v>534</v>
      </c>
      <c r="D6067" t="str">
        <f>Clef_répartition[[#This Row],[Code association]]&amp;"_"&amp;Clef_répartition[[#This Row],[Nom association]]</f>
        <v>ARAS JUNOVA_Association de communes RAS Jura-Nord vaudois</v>
      </c>
      <c r="E6067">
        <f>COUNTIFS(D$2:D6067,Clef_répartition[[#This Row],[Code_Nom]],J$2:J6067,Clef_répartition[[#This Row],[Année]])</f>
        <v>36</v>
      </c>
      <c r="F6067">
        <f>IF(Clef_répartition[[#This Row],[Code_Nom]]=D6066,F6066-1,(COUNTIFS(Clef_répartition[Code_Nom],Clef_répartition[[#This Row],[Code_Nom]],Clef_répartition[Année],Clef_répartition[[#This Row],[Année]])))</f>
        <v>41</v>
      </c>
      <c r="G6067" t="str">
        <f>Clef_répartition[[#This Row],[Code_Nom]]&amp;"_"&amp;Clef_répartition[[#This Row],[Nombre]]&amp;"_"&amp;Clef_répartition[[#This Row],[Année]]</f>
        <v>ARAS JUNOVA_Association de communes RAS Jura-Nord vaudois_36_2019</v>
      </c>
      <c r="H6067">
        <v>5741</v>
      </c>
      <c r="I6067" t="s">
        <v>144</v>
      </c>
      <c r="J6067">
        <v>2019</v>
      </c>
      <c r="K6067">
        <v>4.1652710627929331E-3</v>
      </c>
    </row>
    <row r="6068" spans="1:11" x14ac:dyDescent="0.25">
      <c r="A6068" t="s">
        <v>723</v>
      </c>
      <c r="B6068" t="s">
        <v>533</v>
      </c>
      <c r="C6068" t="s">
        <v>534</v>
      </c>
      <c r="D6068" t="str">
        <f>Clef_répartition[[#This Row],[Code association]]&amp;"_"&amp;Clef_répartition[[#This Row],[Nom association]]</f>
        <v>ARAS JUNOVA_Association de communes RAS Jura-Nord vaudois</v>
      </c>
      <c r="E6068">
        <f>COUNTIFS(D$2:D6068,Clef_répartition[[#This Row],[Code_Nom]],J$2:J6068,Clef_répartition[[#This Row],[Année]])</f>
        <v>37</v>
      </c>
      <c r="F6068">
        <f>IF(Clef_répartition[[#This Row],[Code_Nom]]=D6067,F6067-1,(COUNTIFS(Clef_répartition[Code_Nom],Clef_répartition[[#This Row],[Code_Nom]],Clef_répartition[Année],Clef_répartition[[#This Row],[Année]])))</f>
        <v>40</v>
      </c>
      <c r="G6068" t="str">
        <f>Clef_répartition[[#This Row],[Code_Nom]]&amp;"_"&amp;Clef_répartition[[#This Row],[Nombre]]&amp;"_"&amp;Clef_répartition[[#This Row],[Année]]</f>
        <v>ARAS JUNOVA_Association de communes RAS Jura-Nord vaudois_37_2019</v>
      </c>
      <c r="H6068">
        <v>5872</v>
      </c>
      <c r="I6068" t="s">
        <v>154</v>
      </c>
      <c r="J6068">
        <v>2019</v>
      </c>
      <c r="K6068">
        <v>0.11288711902570032</v>
      </c>
    </row>
    <row r="6069" spans="1:11" x14ac:dyDescent="0.25">
      <c r="A6069" t="s">
        <v>723</v>
      </c>
      <c r="B6069" t="s">
        <v>533</v>
      </c>
      <c r="C6069" t="s">
        <v>534</v>
      </c>
      <c r="D6069" t="str">
        <f>Clef_répartition[[#This Row],[Code association]]&amp;"_"&amp;Clef_répartition[[#This Row],[Nom association]]</f>
        <v>ARAS JUNOVA_Association de communes RAS Jura-Nord vaudois</v>
      </c>
      <c r="E6069">
        <f>COUNTIFS(D$2:D6069,Clef_répartition[[#This Row],[Code_Nom]],J$2:J6069,Clef_répartition[[#This Row],[Année]])</f>
        <v>38</v>
      </c>
      <c r="F6069">
        <f>IF(Clef_répartition[[#This Row],[Code_Nom]]=D6068,F6068-1,(COUNTIFS(Clef_répartition[Code_Nom],Clef_répartition[[#This Row],[Code_Nom]],Clef_répartition[Année],Clef_répartition[[#This Row],[Année]])))</f>
        <v>39</v>
      </c>
      <c r="G6069" t="str">
        <f>Clef_répartition[[#This Row],[Code_Nom]]&amp;"_"&amp;Clef_répartition[[#This Row],[Nombre]]&amp;"_"&amp;Clef_répartition[[#This Row],[Année]]</f>
        <v>ARAS JUNOVA_Association de communes RAS Jura-Nord vaudois_38_2019</v>
      </c>
      <c r="H6069">
        <v>5872</v>
      </c>
      <c r="I6069" t="s">
        <v>154</v>
      </c>
      <c r="J6069">
        <v>2019</v>
      </c>
      <c r="K6069">
        <v>0</v>
      </c>
    </row>
    <row r="6070" spans="1:11" x14ac:dyDescent="0.25">
      <c r="A6070" t="s">
        <v>723</v>
      </c>
      <c r="B6070" t="s">
        <v>533</v>
      </c>
      <c r="C6070" t="s">
        <v>534</v>
      </c>
      <c r="D6070" t="str">
        <f>Clef_répartition[[#This Row],[Code association]]&amp;"_"&amp;Clef_répartition[[#This Row],[Nom association]]</f>
        <v>ARAS JUNOVA_Association de communes RAS Jura-Nord vaudois</v>
      </c>
      <c r="E6070">
        <f>COUNTIFS(D$2:D6070,Clef_répartition[[#This Row],[Code_Nom]],J$2:J6070,Clef_répartition[[#This Row],[Année]])</f>
        <v>39</v>
      </c>
      <c r="F6070">
        <f>IF(Clef_répartition[[#This Row],[Code_Nom]]=D6069,F6069-1,(COUNTIFS(Clef_répartition[Code_Nom],Clef_répartition[[#This Row],[Code_Nom]],Clef_répartition[Année],Clef_répartition[[#This Row],[Année]])))</f>
        <v>38</v>
      </c>
      <c r="G6070" t="str">
        <f>Clef_répartition[[#This Row],[Code_Nom]]&amp;"_"&amp;Clef_répartition[[#This Row],[Nombre]]&amp;"_"&amp;Clef_répartition[[#This Row],[Année]]</f>
        <v>ARAS JUNOVA_Association de communes RAS Jura-Nord vaudois_39_2019</v>
      </c>
      <c r="H6070">
        <v>5873</v>
      </c>
      <c r="I6070" t="s">
        <v>155</v>
      </c>
      <c r="J6070">
        <v>2019</v>
      </c>
      <c r="K6070">
        <v>1.9726752158609383E-2</v>
      </c>
    </row>
    <row r="6071" spans="1:11" x14ac:dyDescent="0.25">
      <c r="A6071" t="s">
        <v>723</v>
      </c>
      <c r="B6071" t="s">
        <v>533</v>
      </c>
      <c r="C6071" t="s">
        <v>534</v>
      </c>
      <c r="D6071" t="str">
        <f>Clef_répartition[[#This Row],[Code association]]&amp;"_"&amp;Clef_répartition[[#This Row],[Nom association]]</f>
        <v>ARAS JUNOVA_Association de communes RAS Jura-Nord vaudois</v>
      </c>
      <c r="E6071">
        <f>COUNTIFS(D$2:D6071,Clef_répartition[[#This Row],[Code_Nom]],J$2:J6071,Clef_répartition[[#This Row],[Année]])</f>
        <v>40</v>
      </c>
      <c r="F6071">
        <f>IF(Clef_répartition[[#This Row],[Code_Nom]]=D6070,F6070-1,(COUNTIFS(Clef_répartition[Code_Nom],Clef_répartition[[#This Row],[Code_Nom]],Clef_répartition[Année],Clef_répartition[[#This Row],[Année]])))</f>
        <v>37</v>
      </c>
      <c r="G6071" t="str">
        <f>Clef_répartition[[#This Row],[Code_Nom]]&amp;"_"&amp;Clef_répartition[[#This Row],[Nombre]]&amp;"_"&amp;Clef_répartition[[#This Row],[Année]]</f>
        <v>ARAS JUNOVA_Association de communes RAS Jura-Nord vaudois_40_2019</v>
      </c>
      <c r="H6071">
        <v>5873</v>
      </c>
      <c r="I6071" t="s">
        <v>155</v>
      </c>
      <c r="J6071">
        <v>2019</v>
      </c>
      <c r="K6071">
        <v>0</v>
      </c>
    </row>
    <row r="6072" spans="1:11" x14ac:dyDescent="0.25">
      <c r="A6072" t="s">
        <v>723</v>
      </c>
      <c r="B6072" t="s">
        <v>533</v>
      </c>
      <c r="C6072" t="s">
        <v>534</v>
      </c>
      <c r="D6072" t="str">
        <f>Clef_répartition[[#This Row],[Code association]]&amp;"_"&amp;Clef_répartition[[#This Row],[Nom association]]</f>
        <v>ARAS JUNOVA_Association de communes RAS Jura-Nord vaudois</v>
      </c>
      <c r="E6072">
        <f>COUNTIFS(D$2:D6072,Clef_répartition[[#This Row],[Code_Nom]],J$2:J6072,Clef_répartition[[#This Row],[Année]])</f>
        <v>41</v>
      </c>
      <c r="F6072">
        <f>IF(Clef_répartition[[#This Row],[Code_Nom]]=D6071,F6071-1,(COUNTIFS(Clef_répartition[Code_Nom],Clef_répartition[[#This Row],[Code_Nom]],Clef_répartition[Année],Clef_répartition[[#This Row],[Année]])))</f>
        <v>36</v>
      </c>
      <c r="G6072" t="str">
        <f>Clef_répartition[[#This Row],[Code_Nom]]&amp;"_"&amp;Clef_répartition[[#This Row],[Nombre]]&amp;"_"&amp;Clef_répartition[[#This Row],[Année]]</f>
        <v>ARAS JUNOVA_Association de communes RAS Jura-Nord vaudois_41_2019</v>
      </c>
      <c r="H6072">
        <v>5750</v>
      </c>
      <c r="I6072" t="s">
        <v>158</v>
      </c>
      <c r="J6072">
        <v>2019</v>
      </c>
      <c r="K6072">
        <v>4.0229139558085681E-3</v>
      </c>
    </row>
    <row r="6073" spans="1:11" x14ac:dyDescent="0.25">
      <c r="A6073" t="s">
        <v>723</v>
      </c>
      <c r="B6073" t="s">
        <v>533</v>
      </c>
      <c r="C6073" t="s">
        <v>534</v>
      </c>
      <c r="D6073" t="str">
        <f>Clef_répartition[[#This Row],[Code association]]&amp;"_"&amp;Clef_répartition[[#This Row],[Nom association]]</f>
        <v>ARAS JUNOVA_Association de communes RAS Jura-Nord vaudois</v>
      </c>
      <c r="E6073">
        <f>COUNTIFS(D$2:D6073,Clef_répartition[[#This Row],[Code_Nom]],J$2:J6073,Clef_répartition[[#This Row],[Année]])</f>
        <v>42</v>
      </c>
      <c r="F6073">
        <f>IF(Clef_répartition[[#This Row],[Code_Nom]]=D6072,F6072-1,(COUNTIFS(Clef_répartition[Code_Nom],Clef_répartition[[#This Row],[Code_Nom]],Clef_répartition[Année],Clef_répartition[[#This Row],[Année]])))</f>
        <v>35</v>
      </c>
      <c r="G6073" t="str">
        <f>Clef_répartition[[#This Row],[Code_Nom]]&amp;"_"&amp;Clef_répartition[[#This Row],[Nombre]]&amp;"_"&amp;Clef_répartition[[#This Row],[Année]]</f>
        <v>ARAS JUNOVA_Association de communes RAS Jura-Nord vaudois_42_2019</v>
      </c>
      <c r="H6073">
        <v>5755</v>
      </c>
      <c r="I6073" t="s">
        <v>160</v>
      </c>
      <c r="J6073">
        <v>2019</v>
      </c>
      <c r="K6073">
        <v>8.3921836803557189E-3</v>
      </c>
    </row>
    <row r="6074" spans="1:11" x14ac:dyDescent="0.25">
      <c r="A6074" t="s">
        <v>723</v>
      </c>
      <c r="B6074" t="s">
        <v>533</v>
      </c>
      <c r="C6074" t="s">
        <v>534</v>
      </c>
      <c r="D6074" t="str">
        <f>Clef_répartition[[#This Row],[Code association]]&amp;"_"&amp;Clef_répartition[[#This Row],[Nom association]]</f>
        <v>ARAS JUNOVA_Association de communes RAS Jura-Nord vaudois</v>
      </c>
      <c r="E6074">
        <f>COUNTIFS(D$2:D6074,Clef_répartition[[#This Row],[Code_Nom]],J$2:J6074,Clef_répartition[[#This Row],[Année]])</f>
        <v>43</v>
      </c>
      <c r="F6074">
        <f>IF(Clef_répartition[[#This Row],[Code_Nom]]=D6073,F6073-1,(COUNTIFS(Clef_répartition[Code_Nom],Clef_répartition[[#This Row],[Code_Nom]],Clef_répartition[Année],Clef_répartition[[#This Row],[Année]])))</f>
        <v>34</v>
      </c>
      <c r="G6074" t="str">
        <f>Clef_répartition[[#This Row],[Code_Nom]]&amp;"_"&amp;Clef_répartition[[#This Row],[Nombre]]&amp;"_"&amp;Clef_répartition[[#This Row],[Année]]</f>
        <v>ARAS JUNOVA_Association de communes RAS Jura-Nord vaudois_43_2019</v>
      </c>
      <c r="H6074">
        <v>5919</v>
      </c>
      <c r="I6074" t="s">
        <v>172</v>
      </c>
      <c r="J6074">
        <v>2019</v>
      </c>
      <c r="K6074">
        <v>2.447868527148954E-3</v>
      </c>
    </row>
    <row r="6075" spans="1:11" x14ac:dyDescent="0.25">
      <c r="A6075" t="s">
        <v>723</v>
      </c>
      <c r="B6075" t="s">
        <v>533</v>
      </c>
      <c r="C6075" t="s">
        <v>534</v>
      </c>
      <c r="D6075" t="str">
        <f>Clef_répartition[[#This Row],[Code association]]&amp;"_"&amp;Clef_répartition[[#This Row],[Nom association]]</f>
        <v>ARAS JUNOVA_Association de communes RAS Jura-Nord vaudois</v>
      </c>
      <c r="E6075">
        <f>COUNTIFS(D$2:D6075,Clef_répartition[[#This Row],[Code_Nom]],J$2:J6075,Clef_répartition[[#This Row],[Année]])</f>
        <v>44</v>
      </c>
      <c r="F6075">
        <f>IF(Clef_répartition[[#This Row],[Code_Nom]]=D6074,F6074-1,(COUNTIFS(Clef_répartition[Code_Nom],Clef_répartition[[#This Row],[Code_Nom]],Clef_répartition[Année],Clef_répartition[[#This Row],[Année]])))</f>
        <v>33</v>
      </c>
      <c r="G6075" t="str">
        <f>Clef_répartition[[#This Row],[Code_Nom]]&amp;"_"&amp;Clef_répartition[[#This Row],[Nombre]]&amp;"_"&amp;Clef_répartition[[#This Row],[Année]]</f>
        <v>ARAS JUNOVA_Association de communes RAS Jura-Nord vaudois_44_2019</v>
      </c>
      <c r="H6075">
        <v>5562</v>
      </c>
      <c r="I6075" t="s">
        <v>173</v>
      </c>
      <c r="J6075">
        <v>2019</v>
      </c>
      <c r="K6075">
        <v>5.0803810474313782E-4</v>
      </c>
    </row>
    <row r="6076" spans="1:11" x14ac:dyDescent="0.25">
      <c r="A6076" t="s">
        <v>723</v>
      </c>
      <c r="B6076" t="s">
        <v>533</v>
      </c>
      <c r="C6076" t="s">
        <v>534</v>
      </c>
      <c r="D6076" t="str">
        <f>Clef_répartition[[#This Row],[Code association]]&amp;"_"&amp;Clef_répartition[[#This Row],[Nom association]]</f>
        <v>ARAS JUNOVA_Association de communes RAS Jura-Nord vaudois</v>
      </c>
      <c r="E6076">
        <f>COUNTIFS(D$2:D6076,Clef_répartition[[#This Row],[Code_Nom]],J$2:J6076,Clef_répartition[[#This Row],[Année]])</f>
        <v>45</v>
      </c>
      <c r="F6076">
        <f>IF(Clef_répartition[[#This Row],[Code_Nom]]=D6075,F6075-1,(COUNTIFS(Clef_répartition[Code_Nom],Clef_répartition[[#This Row],[Code_Nom]],Clef_répartition[Année],Clef_répartition[[#This Row],[Année]])))</f>
        <v>32</v>
      </c>
      <c r="G6076" t="str">
        <f>Clef_répartition[[#This Row],[Code_Nom]]&amp;"_"&amp;Clef_répartition[[#This Row],[Nombre]]&amp;"_"&amp;Clef_répartition[[#This Row],[Année]]</f>
        <v>ARAS JUNOVA_Association de communes RAS Jura-Nord vaudois_45_2019</v>
      </c>
      <c r="H6076">
        <v>5921</v>
      </c>
      <c r="I6076" t="s">
        <v>180</v>
      </c>
      <c r="J6076">
        <v>2019</v>
      </c>
      <c r="K6076">
        <v>9.488896902905018E-4</v>
      </c>
    </row>
    <row r="6077" spans="1:11" x14ac:dyDescent="0.25">
      <c r="A6077" t="s">
        <v>723</v>
      </c>
      <c r="B6077" t="s">
        <v>533</v>
      </c>
      <c r="C6077" t="s">
        <v>534</v>
      </c>
      <c r="D6077" t="str">
        <f>Clef_répartition[[#This Row],[Code association]]&amp;"_"&amp;Clef_répartition[[#This Row],[Nom association]]</f>
        <v>ARAS JUNOVA_Association de communes RAS Jura-Nord vaudois</v>
      </c>
      <c r="E6077">
        <f>COUNTIFS(D$2:D6077,Clef_répartition[[#This Row],[Code_Nom]],J$2:J6077,Clef_répartition[[#This Row],[Année]])</f>
        <v>46</v>
      </c>
      <c r="F6077">
        <f>IF(Clef_répartition[[#This Row],[Code_Nom]]=D6076,F6076-1,(COUNTIFS(Clef_répartition[Code_Nom],Clef_répartition[[#This Row],[Code_Nom]],Clef_répartition[Année],Clef_répartition[[#This Row],[Année]])))</f>
        <v>31</v>
      </c>
      <c r="G6077" t="str">
        <f>Clef_répartition[[#This Row],[Code_Nom]]&amp;"_"&amp;Clef_répartition[[#This Row],[Nombre]]&amp;"_"&amp;Clef_répartition[[#This Row],[Année]]</f>
        <v>ARAS JUNOVA_Association de communes RAS Jura-Nord vaudois_46_2019</v>
      </c>
      <c r="H6077">
        <v>5922</v>
      </c>
      <c r="I6077" t="s">
        <v>183</v>
      </c>
      <c r="J6077">
        <v>2019</v>
      </c>
      <c r="K6077">
        <v>2.9433388932066104E-3</v>
      </c>
    </row>
    <row r="6078" spans="1:11" x14ac:dyDescent="0.25">
      <c r="A6078" t="s">
        <v>723</v>
      </c>
      <c r="B6078" t="s">
        <v>533</v>
      </c>
      <c r="C6078" t="s">
        <v>534</v>
      </c>
      <c r="D6078" t="str">
        <f>Clef_répartition[[#This Row],[Code association]]&amp;"_"&amp;Clef_répartition[[#This Row],[Nom association]]</f>
        <v>ARAS JUNOVA_Association de communes RAS Jura-Nord vaudois</v>
      </c>
      <c r="E6078">
        <f>COUNTIFS(D$2:D6078,Clef_répartition[[#This Row],[Code_Nom]],J$2:J6078,Clef_répartition[[#This Row],[Année]])</f>
        <v>47</v>
      </c>
      <c r="F6078">
        <f>IF(Clef_répartition[[#This Row],[Code_Nom]]=D6077,F6077-1,(COUNTIFS(Clef_répartition[Code_Nom],Clef_répartition[[#This Row],[Code_Nom]],Clef_répartition[Année],Clef_répartition[[#This Row],[Année]])))</f>
        <v>30</v>
      </c>
      <c r="G6078" t="str">
        <f>Clef_répartition[[#This Row],[Code_Nom]]&amp;"_"&amp;Clef_répartition[[#This Row],[Nombre]]&amp;"_"&amp;Clef_répartition[[#This Row],[Année]]</f>
        <v>ARAS JUNOVA_Association de communes RAS Jura-Nord vaudois_47_2019</v>
      </c>
      <c r="H6078">
        <v>5756</v>
      </c>
      <c r="I6078" t="s">
        <v>185</v>
      </c>
      <c r="J6078">
        <v>2019</v>
      </c>
      <c r="K6078">
        <v>9.4404901224775344E-3</v>
      </c>
    </row>
    <row r="6079" spans="1:11" x14ac:dyDescent="0.25">
      <c r="A6079" t="s">
        <v>723</v>
      </c>
      <c r="B6079" t="s">
        <v>533</v>
      </c>
      <c r="C6079" t="s">
        <v>534</v>
      </c>
      <c r="D6079" t="str">
        <f>Clef_répartition[[#This Row],[Code association]]&amp;"_"&amp;Clef_répartition[[#This Row],[Nom association]]</f>
        <v>ARAS JUNOVA_Association de communes RAS Jura-Nord vaudois</v>
      </c>
      <c r="E6079">
        <f>COUNTIFS(D$2:D6079,Clef_répartition[[#This Row],[Code_Nom]],J$2:J6079,Clef_répartition[[#This Row],[Année]])</f>
        <v>48</v>
      </c>
      <c r="F6079">
        <f>IF(Clef_répartition[[#This Row],[Code_Nom]]=D6078,F6078-1,(COUNTIFS(Clef_répartition[Code_Nom],Clef_répartition[[#This Row],[Code_Nom]],Clef_répartition[Année],Clef_répartition[[#This Row],[Année]])))</f>
        <v>29</v>
      </c>
      <c r="G6079" t="str">
        <f>Clef_répartition[[#This Row],[Code_Nom]]&amp;"_"&amp;Clef_répartition[[#This Row],[Nombre]]&amp;"_"&amp;Clef_répartition[[#This Row],[Année]]</f>
        <v>ARAS JUNOVA_Association de communes RAS Jura-Nord vaudois_48_2019</v>
      </c>
      <c r="H6079">
        <v>5563</v>
      </c>
      <c r="I6079" t="s">
        <v>193</v>
      </c>
      <c r="J6079">
        <v>2019</v>
      </c>
      <c r="K6079">
        <v>6.4848639748389095E-4</v>
      </c>
    </row>
    <row r="6080" spans="1:11" x14ac:dyDescent="0.25">
      <c r="A6080" t="s">
        <v>723</v>
      </c>
      <c r="B6080" t="s">
        <v>533</v>
      </c>
      <c r="C6080" t="s">
        <v>534</v>
      </c>
      <c r="D6080" t="str">
        <f>Clef_répartition[[#This Row],[Code association]]&amp;"_"&amp;Clef_répartition[[#This Row],[Nom association]]</f>
        <v>ARAS JUNOVA_Association de communes RAS Jura-Nord vaudois</v>
      </c>
      <c r="E6080">
        <f>COUNTIFS(D$2:D6080,Clef_répartition[[#This Row],[Code_Nom]],J$2:J6080,Clef_répartition[[#This Row],[Année]])</f>
        <v>49</v>
      </c>
      <c r="F6080">
        <f>IF(Clef_répartition[[#This Row],[Code_Nom]]=D6079,F6079-1,(COUNTIFS(Clef_répartition[Code_Nom],Clef_répartition[[#This Row],[Code_Nom]],Clef_répartition[Année],Clef_répartition[[#This Row],[Année]])))</f>
        <v>28</v>
      </c>
      <c r="G6080" t="str">
        <f>Clef_répartition[[#This Row],[Code_Nom]]&amp;"_"&amp;Clef_répartition[[#This Row],[Nombre]]&amp;"_"&amp;Clef_répartition[[#This Row],[Année]]</f>
        <v>ARAS JUNOVA_Association de communes RAS Jura-Nord vaudois_49_2019</v>
      </c>
      <c r="H6080">
        <v>5564</v>
      </c>
      <c r="I6080" t="s">
        <v>194</v>
      </c>
      <c r="J6080">
        <v>2019</v>
      </c>
      <c r="K6080">
        <v>4.2610993397769855E-4</v>
      </c>
    </row>
    <row r="6081" spans="1:11" x14ac:dyDescent="0.25">
      <c r="A6081" t="s">
        <v>723</v>
      </c>
      <c r="B6081" t="s">
        <v>533</v>
      </c>
      <c r="C6081" t="s">
        <v>534</v>
      </c>
      <c r="D6081" t="str">
        <f>Clef_répartition[[#This Row],[Code association]]&amp;"_"&amp;Clef_répartition[[#This Row],[Nom association]]</f>
        <v>ARAS JUNOVA_Association de communes RAS Jura-Nord vaudois</v>
      </c>
      <c r="E6081">
        <f>COUNTIFS(D$2:D6081,Clef_répartition[[#This Row],[Code_Nom]],J$2:J6081,Clef_répartition[[#This Row],[Année]])</f>
        <v>50</v>
      </c>
      <c r="F6081">
        <f>IF(Clef_répartition[[#This Row],[Code_Nom]]=D6080,F6080-1,(COUNTIFS(Clef_répartition[Code_Nom],Clef_répartition[[#This Row],[Code_Nom]],Clef_répartition[Année],Clef_répartition[[#This Row],[Année]])))</f>
        <v>27</v>
      </c>
      <c r="G6081" t="str">
        <f>Clef_répartition[[#This Row],[Code_Nom]]&amp;"_"&amp;Clef_répartition[[#This Row],[Nombre]]&amp;"_"&amp;Clef_répartition[[#This Row],[Année]]</f>
        <v>ARAS JUNOVA_Association de communes RAS Jura-Nord vaudois_50_2019</v>
      </c>
      <c r="H6081">
        <v>5565</v>
      </c>
      <c r="I6081" t="s">
        <v>199</v>
      </c>
      <c r="J6081">
        <v>2019</v>
      </c>
      <c r="K6081">
        <v>1.9593371297309198E-3</v>
      </c>
    </row>
    <row r="6082" spans="1:11" x14ac:dyDescent="0.25">
      <c r="A6082" t="s">
        <v>723</v>
      </c>
      <c r="B6082" t="s">
        <v>533</v>
      </c>
      <c r="C6082" t="s">
        <v>534</v>
      </c>
      <c r="D6082" t="str">
        <f>Clef_répartition[[#This Row],[Code association]]&amp;"_"&amp;Clef_répartition[[#This Row],[Nom association]]</f>
        <v>ARAS JUNOVA_Association de communes RAS Jura-Nord vaudois</v>
      </c>
      <c r="E6082">
        <f>COUNTIFS(D$2:D6082,Clef_répartition[[#This Row],[Code_Nom]],J$2:J6082,Clef_répartition[[#This Row],[Année]])</f>
        <v>51</v>
      </c>
      <c r="F6082">
        <f>IF(Clef_répartition[[#This Row],[Code_Nom]]=D6081,F6081-1,(COUNTIFS(Clef_répartition[Code_Nom],Clef_répartition[[#This Row],[Code_Nom]],Clef_répartition[Année],Clef_répartition[[#This Row],[Année]])))</f>
        <v>26</v>
      </c>
      <c r="G6082" t="str">
        <f>Clef_répartition[[#This Row],[Code_Nom]]&amp;"_"&amp;Clef_répartition[[#This Row],[Nombre]]&amp;"_"&amp;Clef_répartition[[#This Row],[Année]]</f>
        <v>ARAS JUNOVA_Association de communes RAS Jura-Nord vaudois_51_2019</v>
      </c>
      <c r="H6082">
        <v>5757</v>
      </c>
      <c r="I6082" t="s">
        <v>201</v>
      </c>
      <c r="J6082">
        <v>2019</v>
      </c>
      <c r="K6082">
        <v>0.19932075382493508</v>
      </c>
    </row>
    <row r="6083" spans="1:11" x14ac:dyDescent="0.25">
      <c r="A6083" t="s">
        <v>723</v>
      </c>
      <c r="B6083" t="s">
        <v>533</v>
      </c>
      <c r="C6083" t="s">
        <v>534</v>
      </c>
      <c r="D6083" t="str">
        <f>Clef_répartition[[#This Row],[Code association]]&amp;"_"&amp;Clef_répartition[[#This Row],[Nom association]]</f>
        <v>ARAS JUNOVA_Association de communes RAS Jura-Nord vaudois</v>
      </c>
      <c r="E6083">
        <f>COUNTIFS(D$2:D6083,Clef_répartition[[#This Row],[Code_Nom]],J$2:J6083,Clef_répartition[[#This Row],[Année]])</f>
        <v>52</v>
      </c>
      <c r="F6083">
        <f>IF(Clef_répartition[[#This Row],[Code_Nom]]=D6082,F6082-1,(COUNTIFS(Clef_répartition[Code_Nom],Clef_répartition[[#This Row],[Code_Nom]],Clef_répartition[Année],Clef_répartition[[#This Row],[Année]])))</f>
        <v>25</v>
      </c>
      <c r="G6083" t="str">
        <f>Clef_répartition[[#This Row],[Code_Nom]]&amp;"_"&amp;Clef_répartition[[#This Row],[Nombre]]&amp;"_"&amp;Clef_répartition[[#This Row],[Année]]</f>
        <v>ARAS JUNOVA_Association de communes RAS Jura-Nord vaudois_52_2019</v>
      </c>
      <c r="H6083">
        <v>5924</v>
      </c>
      <c r="I6083" t="s">
        <v>202</v>
      </c>
      <c r="J6083">
        <v>2019</v>
      </c>
      <c r="K6083">
        <v>1.3273198123975314E-3</v>
      </c>
    </row>
    <row r="6084" spans="1:11" x14ac:dyDescent="0.25">
      <c r="A6084" t="s">
        <v>723</v>
      </c>
      <c r="B6084" t="s">
        <v>533</v>
      </c>
      <c r="C6084" t="s">
        <v>534</v>
      </c>
      <c r="D6084" t="str">
        <f>Clef_répartition[[#This Row],[Code association]]&amp;"_"&amp;Clef_répartition[[#This Row],[Nom association]]</f>
        <v>ARAS JUNOVA_Association de communes RAS Jura-Nord vaudois</v>
      </c>
      <c r="E6084">
        <f>COUNTIFS(D$2:D6084,Clef_répartition[[#This Row],[Code_Nom]],J$2:J6084,Clef_répartition[[#This Row],[Année]])</f>
        <v>53</v>
      </c>
      <c r="F6084">
        <f>IF(Clef_répartition[[#This Row],[Code_Nom]]=D6083,F6083-1,(COUNTIFS(Clef_répartition[Code_Nom],Clef_répartition[[#This Row],[Code_Nom]],Clef_répartition[Année],Clef_répartition[[#This Row],[Année]])))</f>
        <v>24</v>
      </c>
      <c r="G6084" t="str">
        <f>Clef_répartition[[#This Row],[Code_Nom]]&amp;"_"&amp;Clef_répartition[[#This Row],[Nombre]]&amp;"_"&amp;Clef_répartition[[#This Row],[Année]]</f>
        <v>ARAS JUNOVA_Association de communes RAS Jura-Nord vaudois_53_2019</v>
      </c>
      <c r="H6084">
        <v>5925</v>
      </c>
      <c r="I6084" t="s">
        <v>207</v>
      </c>
      <c r="J6084">
        <v>2019</v>
      </c>
      <c r="K6084">
        <v>3.6400647288493238E-4</v>
      </c>
    </row>
    <row r="6085" spans="1:11" x14ac:dyDescent="0.25">
      <c r="A6085" t="s">
        <v>723</v>
      </c>
      <c r="B6085" t="s">
        <v>533</v>
      </c>
      <c r="C6085" t="s">
        <v>534</v>
      </c>
      <c r="D6085" t="str">
        <f>Clef_répartition[[#This Row],[Code association]]&amp;"_"&amp;Clef_répartition[[#This Row],[Nom association]]</f>
        <v>ARAS JUNOVA_Association de communes RAS Jura-Nord vaudois</v>
      </c>
      <c r="E6085">
        <f>COUNTIFS(D$2:D6085,Clef_répartition[[#This Row],[Code_Nom]],J$2:J6085,Clef_répartition[[#This Row],[Année]])</f>
        <v>54</v>
      </c>
      <c r="F6085">
        <f>IF(Clef_répartition[[#This Row],[Code_Nom]]=D6084,F6084-1,(COUNTIFS(Clef_répartition[Code_Nom],Clef_répartition[[#This Row],[Code_Nom]],Clef_répartition[Année],Clef_répartition[[#This Row],[Année]])))</f>
        <v>23</v>
      </c>
      <c r="G6085" t="str">
        <f>Clef_répartition[[#This Row],[Code_Nom]]&amp;"_"&amp;Clef_répartition[[#This Row],[Nombre]]&amp;"_"&amp;Clef_répartition[[#This Row],[Année]]</f>
        <v>ARAS JUNOVA_Association de communes RAS Jura-Nord vaudois_54_2019</v>
      </c>
      <c r="H6085">
        <v>5926</v>
      </c>
      <c r="I6085" t="s">
        <v>218</v>
      </c>
      <c r="J6085">
        <v>2019</v>
      </c>
      <c r="K6085">
        <v>3.1071952347374895E-3</v>
      </c>
    </row>
    <row r="6086" spans="1:11" x14ac:dyDescent="0.25">
      <c r="A6086" t="s">
        <v>723</v>
      </c>
      <c r="B6086" t="s">
        <v>533</v>
      </c>
      <c r="C6086" t="s">
        <v>534</v>
      </c>
      <c r="D6086" t="str">
        <f>Clef_répartition[[#This Row],[Code association]]&amp;"_"&amp;Clef_répartition[[#This Row],[Nom association]]</f>
        <v>ARAS JUNOVA_Association de communes RAS Jura-Nord vaudois</v>
      </c>
      <c r="E6086">
        <f>COUNTIFS(D$2:D6086,Clef_répartition[[#This Row],[Code_Nom]],J$2:J6086,Clef_répartition[[#This Row],[Année]])</f>
        <v>55</v>
      </c>
      <c r="F6086">
        <f>IF(Clef_répartition[[#This Row],[Code_Nom]]=D6085,F6085-1,(COUNTIFS(Clef_répartition[Code_Nom],Clef_répartition[[#This Row],[Code_Nom]],Clef_répartition[Année],Clef_répartition[[#This Row],[Année]])))</f>
        <v>22</v>
      </c>
      <c r="G6086" t="str">
        <f>Clef_répartition[[#This Row],[Code_Nom]]&amp;"_"&amp;Clef_répartition[[#This Row],[Nombre]]&amp;"_"&amp;Clef_répartition[[#This Row],[Année]]</f>
        <v>ARAS JUNOVA_Association de communes RAS Jura-Nord vaudois_55_2019</v>
      </c>
      <c r="H6086">
        <v>5759</v>
      </c>
      <c r="I6086" t="s">
        <v>220</v>
      </c>
      <c r="J6086">
        <v>2019</v>
      </c>
      <c r="K6086">
        <v>6.3476767818939949E-3</v>
      </c>
    </row>
    <row r="6087" spans="1:11" x14ac:dyDescent="0.25">
      <c r="A6087" t="s">
        <v>723</v>
      </c>
      <c r="B6087" t="s">
        <v>533</v>
      </c>
      <c r="C6087" t="s">
        <v>534</v>
      </c>
      <c r="D6087" t="str">
        <f>Clef_répartition[[#This Row],[Code association]]&amp;"_"&amp;Clef_répartition[[#This Row],[Nom association]]</f>
        <v>ARAS JUNOVA_Association de communes RAS Jura-Nord vaudois</v>
      </c>
      <c r="E6087">
        <f>COUNTIFS(D$2:D6087,Clef_répartition[[#This Row],[Code_Nom]],J$2:J6087,Clef_répartition[[#This Row],[Année]])</f>
        <v>56</v>
      </c>
      <c r="F6087">
        <f>IF(Clef_répartition[[#This Row],[Code_Nom]]=D6086,F6086-1,(COUNTIFS(Clef_répartition[Code_Nom],Clef_répartition[[#This Row],[Code_Nom]],Clef_répartition[Année],Clef_répartition[[#This Row],[Année]])))</f>
        <v>21</v>
      </c>
      <c r="G6087" t="str">
        <f>Clef_répartition[[#This Row],[Code_Nom]]&amp;"_"&amp;Clef_répartition[[#This Row],[Nombre]]&amp;"_"&amp;Clef_répartition[[#This Row],[Année]]</f>
        <v>ARAS JUNOVA_Association de communes RAS Jura-Nord vaudois_56_2019</v>
      </c>
      <c r="H6087">
        <v>5566</v>
      </c>
      <c r="I6087" t="s">
        <v>224</v>
      </c>
      <c r="J6087">
        <v>2019</v>
      </c>
      <c r="K6087">
        <v>1.4872748124633889E-3</v>
      </c>
    </row>
    <row r="6088" spans="1:11" x14ac:dyDescent="0.25">
      <c r="A6088" t="s">
        <v>723</v>
      </c>
      <c r="B6088" t="s">
        <v>533</v>
      </c>
      <c r="C6088" t="s">
        <v>534</v>
      </c>
      <c r="D6088" t="str">
        <f>Clef_répartition[[#This Row],[Code association]]&amp;"_"&amp;Clef_répartition[[#This Row],[Nom association]]</f>
        <v>ARAS JUNOVA_Association de communes RAS Jura-Nord vaudois</v>
      </c>
      <c r="E6088">
        <f>COUNTIFS(D$2:D6088,Clef_répartition[[#This Row],[Code_Nom]],J$2:J6088,Clef_répartition[[#This Row],[Année]])</f>
        <v>57</v>
      </c>
      <c r="F6088">
        <f>IF(Clef_répartition[[#This Row],[Code_Nom]]=D6087,F6087-1,(COUNTIFS(Clef_répartition[Code_Nom],Clef_répartition[[#This Row],[Code_Nom]],Clef_répartition[Année],Clef_répartition[[#This Row],[Année]])))</f>
        <v>20</v>
      </c>
      <c r="G6088" t="str">
        <f>Clef_répartition[[#This Row],[Code_Nom]]&amp;"_"&amp;Clef_répartition[[#This Row],[Nombre]]&amp;"_"&amp;Clef_répartition[[#This Row],[Année]]</f>
        <v>ARAS JUNOVA_Association de communes RAS Jura-Nord vaudois_57_2019</v>
      </c>
      <c r="H6088">
        <v>5760</v>
      </c>
      <c r="I6088" t="s">
        <v>227</v>
      </c>
      <c r="J6088">
        <v>2019</v>
      </c>
      <c r="K6088">
        <v>8.8945276066045784E-3</v>
      </c>
    </row>
    <row r="6089" spans="1:11" x14ac:dyDescent="0.25">
      <c r="A6089" t="s">
        <v>723</v>
      </c>
      <c r="B6089" t="s">
        <v>533</v>
      </c>
      <c r="C6089" t="s">
        <v>534</v>
      </c>
      <c r="D6089" t="str">
        <f>Clef_répartition[[#This Row],[Code association]]&amp;"_"&amp;Clef_répartition[[#This Row],[Nom association]]</f>
        <v>ARAS JUNOVA_Association de communes RAS Jura-Nord vaudois</v>
      </c>
      <c r="E6089">
        <f>COUNTIFS(D$2:D6089,Clef_répartition[[#This Row],[Code_Nom]],J$2:J6089,Clef_répartition[[#This Row],[Année]])</f>
        <v>58</v>
      </c>
      <c r="F6089">
        <f>IF(Clef_répartition[[#This Row],[Code_Nom]]=D6088,F6088-1,(COUNTIFS(Clef_répartition[Code_Nom],Clef_répartition[[#This Row],[Code_Nom]],Clef_répartition[Année],Clef_répartition[[#This Row],[Année]])))</f>
        <v>19</v>
      </c>
      <c r="G6089" t="str">
        <f>Clef_répartition[[#This Row],[Code_Nom]]&amp;"_"&amp;Clef_répartition[[#This Row],[Nombre]]&amp;"_"&amp;Clef_répartition[[#This Row],[Année]]</f>
        <v>ARAS JUNOVA_Association de communes RAS Jura-Nord vaudois_58_2019</v>
      </c>
      <c r="H6089">
        <v>5761</v>
      </c>
      <c r="I6089" t="s">
        <v>233</v>
      </c>
      <c r="J6089">
        <v>2019</v>
      </c>
      <c r="K6089">
        <v>1.7731627875143964E-2</v>
      </c>
    </row>
    <row r="6090" spans="1:11" x14ac:dyDescent="0.25">
      <c r="A6090" t="s">
        <v>723</v>
      </c>
      <c r="B6090" t="s">
        <v>533</v>
      </c>
      <c r="C6090" t="s">
        <v>534</v>
      </c>
      <c r="D6090" t="str">
        <f>Clef_répartition[[#This Row],[Code association]]&amp;"_"&amp;Clef_répartition[[#This Row],[Nom association]]</f>
        <v>ARAS JUNOVA_Association de communes RAS Jura-Nord vaudois</v>
      </c>
      <c r="E6090">
        <f>COUNTIFS(D$2:D6090,Clef_répartition[[#This Row],[Code_Nom]],J$2:J6090,Clef_répartition[[#This Row],[Année]])</f>
        <v>59</v>
      </c>
      <c r="F6090">
        <f>IF(Clef_répartition[[#This Row],[Code_Nom]]=D6089,F6089-1,(COUNTIFS(Clef_répartition[Code_Nom],Clef_répartition[[#This Row],[Code_Nom]],Clef_répartition[Année],Clef_répartition[[#This Row],[Année]])))</f>
        <v>18</v>
      </c>
      <c r="G6090" t="str">
        <f>Clef_répartition[[#This Row],[Code_Nom]]&amp;"_"&amp;Clef_répartition[[#This Row],[Nombre]]&amp;"_"&amp;Clef_répartition[[#This Row],[Année]]</f>
        <v>ARAS JUNOVA_Association de communes RAS Jura-Nord vaudois_59_2019</v>
      </c>
      <c r="H6090">
        <v>5928</v>
      </c>
      <c r="I6090" t="s">
        <v>240</v>
      </c>
      <c r="J6090">
        <v>2019</v>
      </c>
      <c r="K6090">
        <v>7.343159097143513E-4</v>
      </c>
    </row>
    <row r="6091" spans="1:11" x14ac:dyDescent="0.25">
      <c r="A6091" t="s">
        <v>723</v>
      </c>
      <c r="B6091" t="s">
        <v>533</v>
      </c>
      <c r="C6091" t="s">
        <v>534</v>
      </c>
      <c r="D6091" t="str">
        <f>Clef_répartition[[#This Row],[Code association]]&amp;"_"&amp;Clef_répartition[[#This Row],[Nom association]]</f>
        <v>ARAS JUNOVA_Association de communes RAS Jura-Nord vaudois</v>
      </c>
      <c r="E6091">
        <f>COUNTIFS(D$2:D6091,Clef_répartition[[#This Row],[Code_Nom]],J$2:J6091,Clef_répartition[[#This Row],[Année]])</f>
        <v>60</v>
      </c>
      <c r="F6091">
        <f>IF(Clef_répartition[[#This Row],[Code_Nom]]=D6090,F6090-1,(COUNTIFS(Clef_répartition[Code_Nom],Clef_répartition[[#This Row],[Code_Nom]],Clef_répartition[Année],Clef_répartition[[#This Row],[Année]])))</f>
        <v>17</v>
      </c>
      <c r="G6091" t="str">
        <f>Clef_répartition[[#This Row],[Code_Nom]]&amp;"_"&amp;Clef_répartition[[#This Row],[Nombre]]&amp;"_"&amp;Clef_répartition[[#This Row],[Année]]</f>
        <v>ARAS JUNOVA_Association de communes RAS Jura-Nord vaudois_60_2019</v>
      </c>
      <c r="H6091">
        <v>5568</v>
      </c>
      <c r="I6091" t="s">
        <v>249</v>
      </c>
      <c r="J6091">
        <v>2019</v>
      </c>
      <c r="K6091">
        <v>1.9222743858132219E-2</v>
      </c>
    </row>
    <row r="6092" spans="1:11" x14ac:dyDescent="0.25">
      <c r="A6092" t="s">
        <v>723</v>
      </c>
      <c r="B6092" t="s">
        <v>533</v>
      </c>
      <c r="C6092" t="s">
        <v>534</v>
      </c>
      <c r="D6092" t="str">
        <f>Clef_répartition[[#This Row],[Code association]]&amp;"_"&amp;Clef_répartition[[#This Row],[Nom association]]</f>
        <v>ARAS JUNOVA_Association de communes RAS Jura-Nord vaudois</v>
      </c>
      <c r="E6092">
        <f>COUNTIFS(D$2:D6092,Clef_répartition[[#This Row],[Code_Nom]],J$2:J6092,Clef_répartition[[#This Row],[Année]])</f>
        <v>61</v>
      </c>
      <c r="F6092">
        <f>IF(Clef_répartition[[#This Row],[Code_Nom]]=D6091,F6091-1,(COUNTIFS(Clef_répartition[Code_Nom],Clef_répartition[[#This Row],[Code_Nom]],Clef_répartition[Année],Clef_répartition[[#This Row],[Année]])))</f>
        <v>16</v>
      </c>
      <c r="G6092" t="str">
        <f>Clef_répartition[[#This Row],[Code_Nom]]&amp;"_"&amp;Clef_répartition[[#This Row],[Nombre]]&amp;"_"&amp;Clef_répartition[[#This Row],[Année]]</f>
        <v>ARAS JUNOVA_Association de communes RAS Jura-Nord vaudois_61_2019</v>
      </c>
      <c r="H6092">
        <v>5762</v>
      </c>
      <c r="I6092" t="s">
        <v>253</v>
      </c>
      <c r="J6092">
        <v>2019</v>
      </c>
      <c r="K6092">
        <v>2.0605385158521177E-3</v>
      </c>
    </row>
    <row r="6093" spans="1:11" x14ac:dyDescent="0.25">
      <c r="A6093" t="s">
        <v>723</v>
      </c>
      <c r="B6093" t="s">
        <v>533</v>
      </c>
      <c r="C6093" t="s">
        <v>534</v>
      </c>
      <c r="D6093" t="str">
        <f>Clef_répartition[[#This Row],[Code association]]&amp;"_"&amp;Clef_répartition[[#This Row],[Nom association]]</f>
        <v>ARAS JUNOVA_Association de communes RAS Jura-Nord vaudois</v>
      </c>
      <c r="E6093">
        <f>COUNTIFS(D$2:D6093,Clef_répartition[[#This Row],[Code_Nom]],J$2:J6093,Clef_répartition[[#This Row],[Année]])</f>
        <v>62</v>
      </c>
      <c r="F6093">
        <f>IF(Clef_répartition[[#This Row],[Code_Nom]]=D6092,F6092-1,(COUNTIFS(Clef_répartition[Code_Nom],Clef_répartition[[#This Row],[Code_Nom]],Clef_répartition[Année],Clef_répartition[[#This Row],[Année]])))</f>
        <v>15</v>
      </c>
      <c r="G6093" t="str">
        <f>Clef_répartition[[#This Row],[Code_Nom]]&amp;"_"&amp;Clef_répartition[[#This Row],[Nombre]]&amp;"_"&amp;Clef_répartition[[#This Row],[Année]]</f>
        <v>ARAS JUNOVA_Association de communes RAS Jura-Nord vaudois_62_2019</v>
      </c>
      <c r="H6093">
        <v>5929</v>
      </c>
      <c r="I6093" t="s">
        <v>257</v>
      </c>
      <c r="J6093">
        <v>2019</v>
      </c>
      <c r="K6093">
        <v>2.4010524295687025E-3</v>
      </c>
    </row>
    <row r="6094" spans="1:11" x14ac:dyDescent="0.25">
      <c r="A6094" t="s">
        <v>723</v>
      </c>
      <c r="B6094" t="s">
        <v>533</v>
      </c>
      <c r="C6094" t="s">
        <v>534</v>
      </c>
      <c r="D6094" t="str">
        <f>Clef_répartition[[#This Row],[Code association]]&amp;"_"&amp;Clef_répartition[[#This Row],[Nom association]]</f>
        <v>ARAS JUNOVA_Association de communes RAS Jura-Nord vaudois</v>
      </c>
      <c r="E6094">
        <f>COUNTIFS(D$2:D6094,Clef_répartition[[#This Row],[Code_Nom]],J$2:J6094,Clef_répartition[[#This Row],[Année]])</f>
        <v>63</v>
      </c>
      <c r="F6094">
        <f>IF(Clef_répartition[[#This Row],[Code_Nom]]=D6093,F6093-1,(COUNTIFS(Clef_répartition[Code_Nom],Clef_répartition[[#This Row],[Code_Nom]],Clef_répartition[Année],Clef_répartition[[#This Row],[Année]])))</f>
        <v>14</v>
      </c>
      <c r="G6094" t="str">
        <f>Clef_répartition[[#This Row],[Code_Nom]]&amp;"_"&amp;Clef_répartition[[#This Row],[Nombre]]&amp;"_"&amp;Clef_répartition[[#This Row],[Année]]</f>
        <v>ARAS JUNOVA_Association de communes RAS Jura-Nord vaudois_63_2019</v>
      </c>
      <c r="H6094">
        <v>5930</v>
      </c>
      <c r="I6094" t="s">
        <v>259</v>
      </c>
      <c r="J6094">
        <v>2019</v>
      </c>
      <c r="K6094">
        <v>8.6306017806004156E-4</v>
      </c>
    </row>
    <row r="6095" spans="1:11" x14ac:dyDescent="0.25">
      <c r="A6095" t="s">
        <v>723</v>
      </c>
      <c r="B6095" t="s">
        <v>533</v>
      </c>
      <c r="C6095" t="s">
        <v>534</v>
      </c>
      <c r="D6095" t="str">
        <f>Clef_répartition[[#This Row],[Code association]]&amp;"_"&amp;Clef_répartition[[#This Row],[Nom association]]</f>
        <v>ARAS JUNOVA_Association de communes RAS Jura-Nord vaudois</v>
      </c>
      <c r="E6095">
        <f>COUNTIFS(D$2:D6095,Clef_répartition[[#This Row],[Code_Nom]],J$2:J6095,Clef_répartition[[#This Row],[Année]])</f>
        <v>64</v>
      </c>
      <c r="F6095">
        <f>IF(Clef_répartition[[#This Row],[Code_Nom]]=D6094,F6094-1,(COUNTIFS(Clef_répartition[Code_Nom],Clef_répartition[[#This Row],[Code_Nom]],Clef_répartition[Année],Clef_répartition[[#This Row],[Année]])))</f>
        <v>13</v>
      </c>
      <c r="G6095" t="str">
        <f>Clef_répartition[[#This Row],[Code_Nom]]&amp;"_"&amp;Clef_répartition[[#This Row],[Nombre]]&amp;"_"&amp;Clef_répartition[[#This Row],[Année]]</f>
        <v>ARAS JUNOVA_Association de communes RAS Jura-Nord vaudois_64_2019</v>
      </c>
      <c r="H6095">
        <v>5571</v>
      </c>
      <c r="I6095" t="s">
        <v>263</v>
      </c>
      <c r="J6095">
        <v>2019</v>
      </c>
      <c r="K6095">
        <v>3.4856253568445188E-3</v>
      </c>
    </row>
    <row r="6096" spans="1:11" x14ac:dyDescent="0.25">
      <c r="A6096" t="s">
        <v>723</v>
      </c>
      <c r="B6096" t="s">
        <v>533</v>
      </c>
      <c r="C6096" t="s">
        <v>534</v>
      </c>
      <c r="D6096" t="str">
        <f>Clef_répartition[[#This Row],[Code association]]&amp;"_"&amp;Clef_répartition[[#This Row],[Nom association]]</f>
        <v>ARAS JUNOVA_Association de communes RAS Jura-Nord vaudois</v>
      </c>
      <c r="E6096">
        <f>COUNTIFS(D$2:D6096,Clef_répartition[[#This Row],[Code_Nom]],J$2:J6096,Clef_répartition[[#This Row],[Année]])</f>
        <v>65</v>
      </c>
      <c r="F6096">
        <f>IF(Clef_répartition[[#This Row],[Code_Nom]]=D6095,F6095-1,(COUNTIFS(Clef_répartition[Code_Nom],Clef_répartition[[#This Row],[Code_Nom]],Clef_répartition[Année],Clef_répartition[[#This Row],[Année]])))</f>
        <v>12</v>
      </c>
      <c r="G6096" t="str">
        <f>Clef_répartition[[#This Row],[Code_Nom]]&amp;"_"&amp;Clef_répartition[[#This Row],[Nombre]]&amp;"_"&amp;Clef_répartition[[#This Row],[Année]]</f>
        <v>ARAS JUNOVA_Association de communes RAS Jura-Nord vaudois_65_2019</v>
      </c>
      <c r="H6096">
        <v>5931</v>
      </c>
      <c r="I6096" t="s">
        <v>267</v>
      </c>
      <c r="J6096">
        <v>2019</v>
      </c>
      <c r="K6096">
        <v>1.9047183492206276E-3</v>
      </c>
    </row>
    <row r="6097" spans="1:11" x14ac:dyDescent="0.25">
      <c r="A6097" t="s">
        <v>723</v>
      </c>
      <c r="B6097" t="s">
        <v>533</v>
      </c>
      <c r="C6097" t="s">
        <v>534</v>
      </c>
      <c r="D6097" t="str">
        <f>Clef_répartition[[#This Row],[Code association]]&amp;"_"&amp;Clef_répartition[[#This Row],[Nom association]]</f>
        <v>ARAS JUNOVA_Association de communes RAS Jura-Nord vaudois</v>
      </c>
      <c r="E6097">
        <f>COUNTIFS(D$2:D6097,Clef_répartition[[#This Row],[Code_Nom]],J$2:J6097,Clef_répartition[[#This Row],[Année]])</f>
        <v>66</v>
      </c>
      <c r="F6097">
        <f>IF(Clef_répartition[[#This Row],[Code_Nom]]=D6096,F6096-1,(COUNTIFS(Clef_répartition[Code_Nom],Clef_répartition[[#This Row],[Code_Nom]],Clef_répartition[Année],Clef_répartition[[#This Row],[Année]])))</f>
        <v>11</v>
      </c>
      <c r="G6097" t="str">
        <f>Clef_répartition[[#This Row],[Code_Nom]]&amp;"_"&amp;Clef_répartition[[#This Row],[Nombre]]&amp;"_"&amp;Clef_répartition[[#This Row],[Année]]</f>
        <v>ARAS JUNOVA_Association de communes RAS Jura-Nord vaudois_66_2019</v>
      </c>
      <c r="H6097">
        <v>5932</v>
      </c>
      <c r="I6097" t="s">
        <v>269</v>
      </c>
      <c r="J6097">
        <v>2019</v>
      </c>
      <c r="K6097">
        <v>8.5561175714105053E-4</v>
      </c>
    </row>
    <row r="6098" spans="1:11" x14ac:dyDescent="0.25">
      <c r="A6098" t="s">
        <v>723</v>
      </c>
      <c r="B6098" t="s">
        <v>533</v>
      </c>
      <c r="C6098" t="s">
        <v>534</v>
      </c>
      <c r="D6098" t="str">
        <f>Clef_répartition[[#This Row],[Code association]]&amp;"_"&amp;Clef_répartition[[#This Row],[Nom association]]</f>
        <v>ARAS JUNOVA_Association de communes RAS Jura-Nord vaudois</v>
      </c>
      <c r="E6098">
        <f>COUNTIFS(D$2:D6098,Clef_répartition[[#This Row],[Code_Nom]],J$2:J6098,Clef_répartition[[#This Row],[Année]])</f>
        <v>67</v>
      </c>
      <c r="F6098">
        <f>IF(Clef_répartition[[#This Row],[Code_Nom]]=D6097,F6097-1,(COUNTIFS(Clef_répartition[Code_Nom],Clef_répartition[[#This Row],[Code_Nom]],Clef_répartition[Année],Clef_répartition[[#This Row],[Année]])))</f>
        <v>10</v>
      </c>
      <c r="G6098" t="str">
        <f>Clef_répartition[[#This Row],[Code_Nom]]&amp;"_"&amp;Clef_répartition[[#This Row],[Nombre]]&amp;"_"&amp;Clef_répartition[[#This Row],[Année]]</f>
        <v>ARAS JUNOVA_Association de communes RAS Jura-Nord vaudois_67_2019</v>
      </c>
      <c r="H6098">
        <v>5933</v>
      </c>
      <c r="I6098" t="s">
        <v>271</v>
      </c>
      <c r="J6098">
        <v>2019</v>
      </c>
      <c r="K6098">
        <v>2.8262986492559828E-3</v>
      </c>
    </row>
    <row r="6099" spans="1:11" x14ac:dyDescent="0.25">
      <c r="A6099" t="s">
        <v>723</v>
      </c>
      <c r="B6099" t="s">
        <v>533</v>
      </c>
      <c r="C6099" t="s">
        <v>534</v>
      </c>
      <c r="D6099" t="str">
        <f>Clef_répartition[[#This Row],[Code association]]&amp;"_"&amp;Clef_répartition[[#This Row],[Nom association]]</f>
        <v>ARAS JUNOVA_Association de communes RAS Jura-Nord vaudois</v>
      </c>
      <c r="E6099">
        <f>COUNTIFS(D$2:D6099,Clef_répartition[[#This Row],[Code_Nom]],J$2:J6099,Clef_répartition[[#This Row],[Année]])</f>
        <v>68</v>
      </c>
      <c r="F6099">
        <f>IF(Clef_répartition[[#This Row],[Code_Nom]]=D6098,F6098-1,(COUNTIFS(Clef_répartition[Code_Nom],Clef_répartition[[#This Row],[Code_Nom]],Clef_répartition[Année],Clef_répartition[[#This Row],[Année]])))</f>
        <v>9</v>
      </c>
      <c r="G6099" t="str">
        <f>Clef_répartition[[#This Row],[Code_Nom]]&amp;"_"&amp;Clef_répartition[[#This Row],[Nombre]]&amp;"_"&amp;Clef_répartition[[#This Row],[Année]]</f>
        <v>ARAS JUNOVA_Association de communes RAS Jura-Nord vaudois_68_2019</v>
      </c>
      <c r="H6099">
        <v>5763</v>
      </c>
      <c r="I6099" t="s">
        <v>272</v>
      </c>
      <c r="J6099">
        <v>2019</v>
      </c>
      <c r="K6099">
        <v>1.7956345585047054E-2</v>
      </c>
    </row>
    <row r="6100" spans="1:11" x14ac:dyDescent="0.25">
      <c r="A6100" t="s">
        <v>723</v>
      </c>
      <c r="B6100" t="s">
        <v>533</v>
      </c>
      <c r="C6100" t="s">
        <v>534</v>
      </c>
      <c r="D6100" t="str">
        <f>Clef_répartition[[#This Row],[Code association]]&amp;"_"&amp;Clef_répartition[[#This Row],[Nom association]]</f>
        <v>ARAS JUNOVA_Association de communes RAS Jura-Nord vaudois</v>
      </c>
      <c r="E6100">
        <f>COUNTIFS(D$2:D6100,Clef_répartition[[#This Row],[Code_Nom]],J$2:J6100,Clef_répartition[[#This Row],[Année]])</f>
        <v>69</v>
      </c>
      <c r="F6100">
        <f>IF(Clef_répartition[[#This Row],[Code_Nom]]=D6099,F6099-1,(COUNTIFS(Clef_répartition[Code_Nom],Clef_répartition[[#This Row],[Code_Nom]],Clef_répartition[Année],Clef_répartition[[#This Row],[Année]])))</f>
        <v>8</v>
      </c>
      <c r="G6100" t="str">
        <f>Clef_répartition[[#This Row],[Code_Nom]]&amp;"_"&amp;Clef_répartition[[#This Row],[Nombre]]&amp;"_"&amp;Clef_répartition[[#This Row],[Année]]</f>
        <v>ARAS JUNOVA_Association de communes RAS Jura-Nord vaudois_69_2019</v>
      </c>
      <c r="H6100">
        <v>5934</v>
      </c>
      <c r="I6100" t="s">
        <v>273</v>
      </c>
      <c r="J6100">
        <v>2019</v>
      </c>
      <c r="K6100">
        <v>8.6277295115088097E-4</v>
      </c>
    </row>
    <row r="6101" spans="1:11" x14ac:dyDescent="0.25">
      <c r="A6101" t="s">
        <v>723</v>
      </c>
      <c r="B6101" t="s">
        <v>533</v>
      </c>
      <c r="C6101" t="s">
        <v>534</v>
      </c>
      <c r="D6101" t="str">
        <f>Clef_répartition[[#This Row],[Code association]]&amp;"_"&amp;Clef_répartition[[#This Row],[Nom association]]</f>
        <v>ARAS JUNOVA_Association de communes RAS Jura-Nord vaudois</v>
      </c>
      <c r="E6101">
        <f>COUNTIFS(D$2:D6101,Clef_répartition[[#This Row],[Code_Nom]],J$2:J6101,Clef_répartition[[#This Row],[Année]])</f>
        <v>70</v>
      </c>
      <c r="F6101">
        <f>IF(Clef_répartition[[#This Row],[Code_Nom]]=D6100,F6100-1,(COUNTIFS(Clef_répartition[Code_Nom],Clef_répartition[[#This Row],[Code_Nom]],Clef_répartition[Année],Clef_répartition[[#This Row],[Année]])))</f>
        <v>7</v>
      </c>
      <c r="G6101" t="str">
        <f>Clef_répartition[[#This Row],[Code_Nom]]&amp;"_"&amp;Clef_répartition[[#This Row],[Nombre]]&amp;"_"&amp;Clef_répartition[[#This Row],[Année]]</f>
        <v>ARAS JUNOVA_Association de communes RAS Jura-Nord vaudois_70_2019</v>
      </c>
      <c r="H6101">
        <v>5764</v>
      </c>
      <c r="I6101" t="s">
        <v>274</v>
      </c>
      <c r="J6101">
        <v>2019</v>
      </c>
      <c r="K6101">
        <v>9.5388695258334988E-2</v>
      </c>
    </row>
    <row r="6102" spans="1:11" x14ac:dyDescent="0.25">
      <c r="A6102" t="s">
        <v>723</v>
      </c>
      <c r="B6102" t="s">
        <v>533</v>
      </c>
      <c r="C6102" t="s">
        <v>534</v>
      </c>
      <c r="D6102" t="str">
        <f>Clef_répartition[[#This Row],[Code association]]&amp;"_"&amp;Clef_répartition[[#This Row],[Nom association]]</f>
        <v>ARAS JUNOVA_Association de communes RAS Jura-Nord vaudois</v>
      </c>
      <c r="E6102">
        <f>COUNTIFS(D$2:D6102,Clef_répartition[[#This Row],[Code_Nom]],J$2:J6102,Clef_répartition[[#This Row],[Année]])</f>
        <v>71</v>
      </c>
      <c r="F6102">
        <f>IF(Clef_répartition[[#This Row],[Code_Nom]]=D6101,F6101-1,(COUNTIFS(Clef_répartition[Code_Nom],Clef_répartition[[#This Row],[Code_Nom]],Clef_répartition[Année],Clef_répartition[[#This Row],[Année]])))</f>
        <v>6</v>
      </c>
      <c r="G6102" t="str">
        <f>Clef_répartition[[#This Row],[Code_Nom]]&amp;"_"&amp;Clef_répartition[[#This Row],[Nombre]]&amp;"_"&amp;Clef_répartition[[#This Row],[Année]]</f>
        <v>ARAS JUNOVA_Association de communes RAS Jura-Nord vaudois_71_2019</v>
      </c>
      <c r="H6102">
        <v>5765</v>
      </c>
      <c r="I6102" t="s">
        <v>275</v>
      </c>
      <c r="J6102">
        <v>2019</v>
      </c>
      <c r="K6102">
        <v>8.0416830554855753E-3</v>
      </c>
    </row>
    <row r="6103" spans="1:11" x14ac:dyDescent="0.25">
      <c r="A6103" t="s">
        <v>723</v>
      </c>
      <c r="B6103" t="s">
        <v>533</v>
      </c>
      <c r="C6103" t="s">
        <v>534</v>
      </c>
      <c r="D6103" t="str">
        <f>Clef_répartition[[#This Row],[Code association]]&amp;"_"&amp;Clef_répartition[[#This Row],[Nom association]]</f>
        <v>ARAS JUNOVA_Association de communes RAS Jura-Nord vaudois</v>
      </c>
      <c r="E6103">
        <f>COUNTIFS(D$2:D6103,Clef_répartition[[#This Row],[Code_Nom]],J$2:J6103,Clef_répartition[[#This Row],[Année]])</f>
        <v>72</v>
      </c>
      <c r="F6103">
        <f>IF(Clef_répartition[[#This Row],[Code_Nom]]=D6102,F6102-1,(COUNTIFS(Clef_répartition[Code_Nom],Clef_répartition[[#This Row],[Code_Nom]],Clef_répartition[Année],Clef_répartition[[#This Row],[Année]])))</f>
        <v>5</v>
      </c>
      <c r="G6103" t="str">
        <f>Clef_répartition[[#This Row],[Code_Nom]]&amp;"_"&amp;Clef_répartition[[#This Row],[Nombre]]&amp;"_"&amp;Clef_répartition[[#This Row],[Année]]</f>
        <v>ARAS JUNOVA_Association de communes RAS Jura-Nord vaudois_72_2019</v>
      </c>
      <c r="H6103">
        <v>5935</v>
      </c>
      <c r="I6103" t="s">
        <v>280</v>
      </c>
      <c r="J6103">
        <v>2019</v>
      </c>
      <c r="K6103">
        <v>4.2220859251267757E-4</v>
      </c>
    </row>
    <row r="6104" spans="1:11" x14ac:dyDescent="0.25">
      <c r="A6104" t="s">
        <v>723</v>
      </c>
      <c r="B6104" t="s">
        <v>533</v>
      </c>
      <c r="C6104" t="s">
        <v>534</v>
      </c>
      <c r="D6104" t="str">
        <f>Clef_répartition[[#This Row],[Code association]]&amp;"_"&amp;Clef_répartition[[#This Row],[Nom association]]</f>
        <v>ARAS JUNOVA_Association de communes RAS Jura-Nord vaudois</v>
      </c>
      <c r="E6104">
        <f>COUNTIFS(D$2:D6104,Clef_répartition[[#This Row],[Code_Nom]],J$2:J6104,Clef_répartition[[#This Row],[Année]])</f>
        <v>73</v>
      </c>
      <c r="F6104">
        <f>IF(Clef_répartition[[#This Row],[Code_Nom]]=D6103,F6103-1,(COUNTIFS(Clef_répartition[Code_Nom],Clef_répartition[[#This Row],[Code_Nom]],Clef_répartition[Année],Clef_répartition[[#This Row],[Année]])))</f>
        <v>4</v>
      </c>
      <c r="G6104" t="str">
        <f>Clef_répartition[[#This Row],[Code_Nom]]&amp;"_"&amp;Clef_répartition[[#This Row],[Nombre]]&amp;"_"&amp;Clef_répartition[[#This Row],[Année]]</f>
        <v>ARAS JUNOVA_Association de communes RAS Jura-Nord vaudois_73_2019</v>
      </c>
      <c r="H6104">
        <v>5937</v>
      </c>
      <c r="I6104" t="s">
        <v>292</v>
      </c>
      <c r="J6104">
        <v>2019</v>
      </c>
      <c r="K6104">
        <v>5.4705151939334702E-4</v>
      </c>
    </row>
    <row r="6105" spans="1:11" x14ac:dyDescent="0.25">
      <c r="A6105" t="s">
        <v>723</v>
      </c>
      <c r="B6105" t="s">
        <v>533</v>
      </c>
      <c r="C6105" t="s">
        <v>534</v>
      </c>
      <c r="D6105" t="str">
        <f>Clef_répartition[[#This Row],[Code association]]&amp;"_"&amp;Clef_répartition[[#This Row],[Nom association]]</f>
        <v>ARAS JUNOVA_Association de communes RAS Jura-Nord vaudois</v>
      </c>
      <c r="E6105">
        <f>COUNTIFS(D$2:D6105,Clef_répartition[[#This Row],[Code_Nom]],J$2:J6105,Clef_répartition[[#This Row],[Année]])</f>
        <v>74</v>
      </c>
      <c r="F6105">
        <f>IF(Clef_répartition[[#This Row],[Code_Nom]]=D6104,F6104-1,(COUNTIFS(Clef_répartition[Code_Nom],Clef_répartition[[#This Row],[Code_Nom]],Clef_répartition[Année],Clef_répartition[[#This Row],[Année]])))</f>
        <v>3</v>
      </c>
      <c r="G6105" t="str">
        <f>Clef_répartition[[#This Row],[Code_Nom]]&amp;"_"&amp;Clef_répartition[[#This Row],[Nombre]]&amp;"_"&amp;Clef_répartition[[#This Row],[Année]]</f>
        <v>ARAS JUNOVA_Association de communes RAS Jura-Nord vaudois_74_2019</v>
      </c>
      <c r="H6105">
        <v>5766</v>
      </c>
      <c r="I6105" t="s">
        <v>293</v>
      </c>
      <c r="J6105">
        <v>2019</v>
      </c>
      <c r="K6105">
        <v>2.1552175428915699E-3</v>
      </c>
    </row>
    <row r="6106" spans="1:11" x14ac:dyDescent="0.25">
      <c r="A6106" t="s">
        <v>723</v>
      </c>
      <c r="B6106" t="s">
        <v>533</v>
      </c>
      <c r="C6106" t="s">
        <v>534</v>
      </c>
      <c r="D6106" t="str">
        <f>Clef_répartition[[#This Row],[Code association]]&amp;"_"&amp;Clef_répartition[[#This Row],[Nom association]]</f>
        <v>ARAS JUNOVA_Association de communes RAS Jura-Nord vaudois</v>
      </c>
      <c r="E6106">
        <f>COUNTIFS(D$2:D6106,Clef_répartition[[#This Row],[Code_Nom]],J$2:J6106,Clef_répartition[[#This Row],[Année]])</f>
        <v>75</v>
      </c>
      <c r="F6106">
        <f>IF(Clef_répartition[[#This Row],[Code_Nom]]=D6105,F6105-1,(COUNTIFS(Clef_répartition[Code_Nom],Clef_répartition[[#This Row],[Code_Nom]],Clef_répartition[Année],Clef_répartition[[#This Row],[Année]])))</f>
        <v>2</v>
      </c>
      <c r="G6106" t="str">
        <f>Clef_répartition[[#This Row],[Code_Nom]]&amp;"_"&amp;Clef_répartition[[#This Row],[Nombre]]&amp;"_"&amp;Clef_répartition[[#This Row],[Année]]</f>
        <v>ARAS JUNOVA_Association de communes RAS Jura-Nord vaudois_75_2019</v>
      </c>
      <c r="H6106">
        <v>5938</v>
      </c>
      <c r="I6106" t="s">
        <v>298</v>
      </c>
      <c r="J6106">
        <v>2019</v>
      </c>
      <c r="K6106">
        <v>0.11981996820639276</v>
      </c>
    </row>
    <row r="6107" spans="1:11" x14ac:dyDescent="0.25">
      <c r="A6107" t="s">
        <v>723</v>
      </c>
      <c r="B6107" t="s">
        <v>533</v>
      </c>
      <c r="C6107" t="s">
        <v>534</v>
      </c>
      <c r="D6107" t="str">
        <f>Clef_répartition[[#This Row],[Code association]]&amp;"_"&amp;Clef_répartition[[#This Row],[Nom association]]</f>
        <v>ARAS JUNOVA_Association de communes RAS Jura-Nord vaudois</v>
      </c>
      <c r="E6107">
        <f>COUNTIFS(D$2:D6107,Clef_répartition[[#This Row],[Code_Nom]],J$2:J6107,Clef_répartition[[#This Row],[Année]])</f>
        <v>76</v>
      </c>
      <c r="F6107">
        <f>IF(Clef_répartition[[#This Row],[Code_Nom]]=D6106,F6106-1,(COUNTIFS(Clef_répartition[Code_Nom],Clef_répartition[[#This Row],[Code_Nom]],Clef_répartition[Année],Clef_répartition[[#This Row],[Année]])))</f>
        <v>1</v>
      </c>
      <c r="G6107" t="str">
        <f>Clef_répartition[[#This Row],[Code_Nom]]&amp;"_"&amp;Clef_répartition[[#This Row],[Nombre]]&amp;"_"&amp;Clef_répartition[[#This Row],[Année]]</f>
        <v>ARAS JUNOVA_Association de communes RAS Jura-Nord vaudois_76_2019</v>
      </c>
      <c r="H6107">
        <v>5939</v>
      </c>
      <c r="I6107" t="s">
        <v>299</v>
      </c>
      <c r="J6107">
        <v>2019</v>
      </c>
      <c r="K6107">
        <v>1.3590516981235775E-2</v>
      </c>
    </row>
    <row r="6108" spans="1:11" x14ac:dyDescent="0.25">
      <c r="A6108" t="s">
        <v>723</v>
      </c>
      <c r="B6108" t="s">
        <v>467</v>
      </c>
      <c r="C6108" t="s">
        <v>468</v>
      </c>
      <c r="D6108" t="str">
        <f>Clef_répartition[[#This Row],[Code association]]&amp;"_"&amp;Clef_répartition[[#This Row],[Nom association]]</f>
        <v>ARAS Nyon-Rolle_Association régionale pour l'action sociale Nyon-Rolle</v>
      </c>
      <c r="E6108">
        <f>COUNTIFS(D$2:D6108,Clef_répartition[[#This Row],[Code_Nom]],J$2:J6108,Clef_répartition[[#This Row],[Année]])</f>
        <v>1</v>
      </c>
      <c r="F6108">
        <f>IF(Clef_répartition[[#This Row],[Code_Nom]]=D6107,F6107-1,(COUNTIFS(Clef_répartition[Code_Nom],Clef_répartition[[#This Row],[Code_Nom]],Clef_répartition[Année],Clef_répartition[[#This Row],[Année]])))</f>
        <v>47</v>
      </c>
      <c r="G6108" t="str">
        <f>Clef_répartition[[#This Row],[Code_Nom]]&amp;"_"&amp;Clef_répartition[[#This Row],[Nombre]]&amp;"_"&amp;Clef_répartition[[#This Row],[Année]]</f>
        <v>ARAS Nyon-Rolle_Association régionale pour l'action sociale Nyon-Rolle_1_2019</v>
      </c>
      <c r="H6108">
        <v>5701</v>
      </c>
      <c r="I6108" t="s">
        <v>5</v>
      </c>
      <c r="J6108">
        <v>2019</v>
      </c>
      <c r="K6108">
        <v>2.3322515655858915E-3</v>
      </c>
    </row>
    <row r="6109" spans="1:11" x14ac:dyDescent="0.25">
      <c r="A6109" t="s">
        <v>723</v>
      </c>
      <c r="B6109" t="s">
        <v>467</v>
      </c>
      <c r="C6109" t="s">
        <v>468</v>
      </c>
      <c r="D6109" t="str">
        <f>Clef_répartition[[#This Row],[Code association]]&amp;"_"&amp;Clef_répartition[[#This Row],[Nom association]]</f>
        <v>ARAS Nyon-Rolle_Association régionale pour l'action sociale Nyon-Rolle</v>
      </c>
      <c r="E6109">
        <f>COUNTIFS(D$2:D6109,Clef_répartition[[#This Row],[Code_Nom]],J$2:J6109,Clef_répartition[[#This Row],[Année]])</f>
        <v>2</v>
      </c>
      <c r="F6109">
        <f>IF(Clef_répartition[[#This Row],[Code_Nom]]=D6108,F6108-1,(COUNTIFS(Clef_répartition[Code_Nom],Clef_répartition[[#This Row],[Code_Nom]],Clef_répartition[Année],Clef_répartition[[#This Row],[Année]])))</f>
        <v>46</v>
      </c>
      <c r="G6109" t="str">
        <f>Clef_répartition[[#This Row],[Code_Nom]]&amp;"_"&amp;Clef_répartition[[#This Row],[Nombre]]&amp;"_"&amp;Clef_répartition[[#This Row],[Année]]</f>
        <v>ARAS Nyon-Rolle_Association régionale pour l'action sociale Nyon-Rolle_2_2019</v>
      </c>
      <c r="H6109">
        <v>5702</v>
      </c>
      <c r="I6109" t="s">
        <v>7</v>
      </c>
      <c r="J6109">
        <v>2019</v>
      </c>
      <c r="K6109">
        <v>2.6766308393128293E-2</v>
      </c>
    </row>
    <row r="6110" spans="1:11" x14ac:dyDescent="0.25">
      <c r="A6110" t="s">
        <v>723</v>
      </c>
      <c r="B6110" t="s">
        <v>467</v>
      </c>
      <c r="C6110" t="s">
        <v>468</v>
      </c>
      <c r="D6110" t="str">
        <f>Clef_répartition[[#This Row],[Code association]]&amp;"_"&amp;Clef_répartition[[#This Row],[Nom association]]</f>
        <v>ARAS Nyon-Rolle_Association régionale pour l'action sociale Nyon-Rolle</v>
      </c>
      <c r="E6110">
        <f>COUNTIFS(D$2:D6110,Clef_répartition[[#This Row],[Code_Nom]],J$2:J6110,Clef_répartition[[#This Row],[Année]])</f>
        <v>3</v>
      </c>
      <c r="F6110">
        <f>IF(Clef_répartition[[#This Row],[Code_Nom]]=D6109,F6109-1,(COUNTIFS(Clef_répartition[Code_Nom],Clef_répartition[[#This Row],[Code_Nom]],Clef_répartition[Année],Clef_répartition[[#This Row],[Année]])))</f>
        <v>45</v>
      </c>
      <c r="G6110" t="str">
        <f>Clef_répartition[[#This Row],[Code_Nom]]&amp;"_"&amp;Clef_répartition[[#This Row],[Nombre]]&amp;"_"&amp;Clef_répartition[[#This Row],[Année]]</f>
        <v>ARAS Nyon-Rolle_Association régionale pour l'action sociale Nyon-Rolle_3_2019</v>
      </c>
      <c r="H6110">
        <v>5703</v>
      </c>
      <c r="I6110" t="s">
        <v>13</v>
      </c>
      <c r="J6110">
        <v>2019</v>
      </c>
      <c r="K6110">
        <v>1.3368267484443386E-2</v>
      </c>
    </row>
    <row r="6111" spans="1:11" x14ac:dyDescent="0.25">
      <c r="A6111" t="s">
        <v>723</v>
      </c>
      <c r="B6111" t="s">
        <v>467</v>
      </c>
      <c r="C6111" t="s">
        <v>468</v>
      </c>
      <c r="D6111" t="str">
        <f>Clef_répartition[[#This Row],[Code association]]&amp;"_"&amp;Clef_répartition[[#This Row],[Nom association]]</f>
        <v>ARAS Nyon-Rolle_Association régionale pour l'action sociale Nyon-Rolle</v>
      </c>
      <c r="E6111">
        <f>COUNTIFS(D$2:D6111,Clef_répartition[[#This Row],[Code_Nom]],J$2:J6111,Clef_répartition[[#This Row],[Année]])</f>
        <v>4</v>
      </c>
      <c r="F6111">
        <f>IF(Clef_répartition[[#This Row],[Code_Nom]]=D6110,F6110-1,(COUNTIFS(Clef_répartition[Code_Nom],Clef_répartition[[#This Row],[Code_Nom]],Clef_répartition[Année],Clef_répartition[[#This Row],[Année]])))</f>
        <v>44</v>
      </c>
      <c r="G6111" t="str">
        <f>Clef_répartition[[#This Row],[Code_Nom]]&amp;"_"&amp;Clef_répartition[[#This Row],[Nombre]]&amp;"_"&amp;Clef_répartition[[#This Row],[Année]]</f>
        <v>ARAS Nyon-Rolle_Association régionale pour l'action sociale Nyon-Rolle_4_2019</v>
      </c>
      <c r="H6111">
        <v>5704</v>
      </c>
      <c r="I6111" t="s">
        <v>16</v>
      </c>
      <c r="J6111">
        <v>2019</v>
      </c>
      <c r="K6111">
        <v>1.937257470648366E-2</v>
      </c>
    </row>
    <row r="6112" spans="1:11" x14ac:dyDescent="0.25">
      <c r="A6112" t="s">
        <v>723</v>
      </c>
      <c r="B6112" t="s">
        <v>467</v>
      </c>
      <c r="C6112" t="s">
        <v>468</v>
      </c>
      <c r="D6112" t="str">
        <f>Clef_répartition[[#This Row],[Code association]]&amp;"_"&amp;Clef_répartition[[#This Row],[Nom association]]</f>
        <v>ARAS Nyon-Rolle_Association régionale pour l'action sociale Nyon-Rolle</v>
      </c>
      <c r="E6112">
        <f>COUNTIFS(D$2:D6112,Clef_répartition[[#This Row],[Code_Nom]],J$2:J6112,Clef_répartition[[#This Row],[Année]])</f>
        <v>5</v>
      </c>
      <c r="F6112">
        <f>IF(Clef_répartition[[#This Row],[Code_Nom]]=D6111,F6111-1,(COUNTIFS(Clef_répartition[Code_Nom],Clef_répartition[[#This Row],[Code_Nom]],Clef_répartition[Année],Clef_répartition[[#This Row],[Année]])))</f>
        <v>43</v>
      </c>
      <c r="G6112" t="str">
        <f>Clef_répartition[[#This Row],[Code_Nom]]&amp;"_"&amp;Clef_répartition[[#This Row],[Nombre]]&amp;"_"&amp;Clef_répartition[[#This Row],[Année]]</f>
        <v>ARAS Nyon-Rolle_Association régionale pour l'action sociale Nyon-Rolle_5_2019</v>
      </c>
      <c r="H6112">
        <v>5705</v>
      </c>
      <c r="I6112" t="s">
        <v>27</v>
      </c>
      <c r="J6112">
        <v>2019</v>
      </c>
      <c r="K6112">
        <v>8.6045196057998631E-3</v>
      </c>
    </row>
    <row r="6113" spans="1:11" x14ac:dyDescent="0.25">
      <c r="A6113" t="s">
        <v>723</v>
      </c>
      <c r="B6113" t="s">
        <v>467</v>
      </c>
      <c r="C6113" t="s">
        <v>468</v>
      </c>
      <c r="D6113" t="str">
        <f>Clef_répartition[[#This Row],[Code association]]&amp;"_"&amp;Clef_répartition[[#This Row],[Nom association]]</f>
        <v>ARAS Nyon-Rolle_Association régionale pour l'action sociale Nyon-Rolle</v>
      </c>
      <c r="E6113">
        <f>COUNTIFS(D$2:D6113,Clef_répartition[[#This Row],[Code_Nom]],J$2:J6113,Clef_répartition[[#This Row],[Année]])</f>
        <v>6</v>
      </c>
      <c r="F6113">
        <f>IF(Clef_répartition[[#This Row],[Code_Nom]]=D6112,F6112-1,(COUNTIFS(Clef_répartition[Code_Nom],Clef_répartition[[#This Row],[Code_Nom]],Clef_répartition[Année],Clef_répartition[[#This Row],[Année]])))</f>
        <v>42</v>
      </c>
      <c r="G6113" t="str">
        <f>Clef_répartition[[#This Row],[Code_Nom]]&amp;"_"&amp;Clef_répartition[[#This Row],[Nombre]]&amp;"_"&amp;Clef_répartition[[#This Row],[Année]]</f>
        <v>ARAS Nyon-Rolle_Association régionale pour l'action sociale Nyon-Rolle_6_2019</v>
      </c>
      <c r="H6113">
        <v>5706</v>
      </c>
      <c r="I6113" t="s">
        <v>29</v>
      </c>
      <c r="J6113">
        <v>2019</v>
      </c>
      <c r="K6113">
        <v>1.1313901211778369E-2</v>
      </c>
    </row>
    <row r="6114" spans="1:11" x14ac:dyDescent="0.25">
      <c r="A6114" t="s">
        <v>723</v>
      </c>
      <c r="B6114" t="s">
        <v>467</v>
      </c>
      <c r="C6114" t="s">
        <v>468</v>
      </c>
      <c r="D6114" t="str">
        <f>Clef_répartition[[#This Row],[Code association]]&amp;"_"&amp;Clef_répartition[[#This Row],[Nom association]]</f>
        <v>ARAS Nyon-Rolle_Association régionale pour l'action sociale Nyon-Rolle</v>
      </c>
      <c r="E6114">
        <f>COUNTIFS(D$2:D6114,Clef_répartition[[#This Row],[Code_Nom]],J$2:J6114,Clef_répartition[[#This Row],[Année]])</f>
        <v>7</v>
      </c>
      <c r="F6114">
        <f>IF(Clef_répartition[[#This Row],[Code_Nom]]=D6113,F6113-1,(COUNTIFS(Clef_répartition[Code_Nom],Clef_répartition[[#This Row],[Code_Nom]],Clef_répartition[Année],Clef_répartition[[#This Row],[Année]])))</f>
        <v>41</v>
      </c>
      <c r="G6114" t="str">
        <f>Clef_répartition[[#This Row],[Code_Nom]]&amp;"_"&amp;Clef_répartition[[#This Row],[Nombre]]&amp;"_"&amp;Clef_répartition[[#This Row],[Année]]</f>
        <v>ARAS Nyon-Rolle_Association régionale pour l'action sociale Nyon-Rolle_7_2019</v>
      </c>
      <c r="H6114">
        <v>5852</v>
      </c>
      <c r="I6114" t="s">
        <v>41</v>
      </c>
      <c r="J6114">
        <v>2019</v>
      </c>
      <c r="K6114">
        <v>4.6744276059189566E-3</v>
      </c>
    </row>
    <row r="6115" spans="1:11" x14ac:dyDescent="0.25">
      <c r="A6115" t="s">
        <v>723</v>
      </c>
      <c r="B6115" t="s">
        <v>467</v>
      </c>
      <c r="C6115" t="s">
        <v>468</v>
      </c>
      <c r="D6115" t="str">
        <f>Clef_répartition[[#This Row],[Code association]]&amp;"_"&amp;Clef_répartition[[#This Row],[Nom association]]</f>
        <v>ARAS Nyon-Rolle_Association régionale pour l'action sociale Nyon-Rolle</v>
      </c>
      <c r="E6115">
        <f>COUNTIFS(D$2:D6115,Clef_répartition[[#This Row],[Code_Nom]],J$2:J6115,Clef_répartition[[#This Row],[Année]])</f>
        <v>8</v>
      </c>
      <c r="F6115">
        <f>IF(Clef_répartition[[#This Row],[Code_Nom]]=D6114,F6114-1,(COUNTIFS(Clef_répartition[Code_Nom],Clef_répartition[[#This Row],[Code_Nom]],Clef_répartition[Année],Clef_répartition[[#This Row],[Année]])))</f>
        <v>40</v>
      </c>
      <c r="G6115" t="str">
        <f>Clef_répartition[[#This Row],[Code_Nom]]&amp;"_"&amp;Clef_répartition[[#This Row],[Nombre]]&amp;"_"&amp;Clef_répartition[[#This Row],[Année]]</f>
        <v>ARAS Nyon-Rolle_Association régionale pour l'action sociale Nyon-Rolle_8_2019</v>
      </c>
      <c r="H6115">
        <v>5853</v>
      </c>
      <c r="I6115" t="s">
        <v>42</v>
      </c>
      <c r="J6115">
        <v>2019</v>
      </c>
      <c r="K6115">
        <v>7.4632050098748532E-3</v>
      </c>
    </row>
    <row r="6116" spans="1:11" x14ac:dyDescent="0.25">
      <c r="A6116" t="s">
        <v>723</v>
      </c>
      <c r="B6116" t="s">
        <v>467</v>
      </c>
      <c r="C6116" t="s">
        <v>468</v>
      </c>
      <c r="D6116" t="str">
        <f>Clef_répartition[[#This Row],[Code association]]&amp;"_"&amp;Clef_répartition[[#This Row],[Nom association]]</f>
        <v>ARAS Nyon-Rolle_Association régionale pour l'action sociale Nyon-Rolle</v>
      </c>
      <c r="E6116">
        <f>COUNTIFS(D$2:D6116,Clef_répartition[[#This Row],[Code_Nom]],J$2:J6116,Clef_répartition[[#This Row],[Année]])</f>
        <v>9</v>
      </c>
      <c r="F6116">
        <f>IF(Clef_répartition[[#This Row],[Code_Nom]]=D6115,F6115-1,(COUNTIFS(Clef_répartition[Code_Nom],Clef_répartition[[#This Row],[Code_Nom]],Clef_répartition[Année],Clef_répartition[[#This Row],[Année]])))</f>
        <v>39</v>
      </c>
      <c r="G6116" t="str">
        <f>Clef_répartition[[#This Row],[Code_Nom]]&amp;"_"&amp;Clef_répartition[[#This Row],[Nombre]]&amp;"_"&amp;Clef_répartition[[#This Row],[Année]]</f>
        <v>ARAS Nyon-Rolle_Association régionale pour l'action sociale Nyon-Rolle_9_2019</v>
      </c>
      <c r="H6116">
        <v>5854</v>
      </c>
      <c r="I6116" t="s">
        <v>43</v>
      </c>
      <c r="J6116">
        <v>2019</v>
      </c>
      <c r="K6116">
        <v>3.8804696261450361E-3</v>
      </c>
    </row>
    <row r="6117" spans="1:11" x14ac:dyDescent="0.25">
      <c r="A6117" t="s">
        <v>723</v>
      </c>
      <c r="B6117" t="s">
        <v>467</v>
      </c>
      <c r="C6117" t="s">
        <v>468</v>
      </c>
      <c r="D6117" t="str">
        <f>Clef_répartition[[#This Row],[Code association]]&amp;"_"&amp;Clef_répartition[[#This Row],[Nom association]]</f>
        <v>ARAS Nyon-Rolle_Association régionale pour l'action sociale Nyon-Rolle</v>
      </c>
      <c r="E6117">
        <f>COUNTIFS(D$2:D6117,Clef_répartition[[#This Row],[Code_Nom]],J$2:J6117,Clef_répartition[[#This Row],[Année]])</f>
        <v>10</v>
      </c>
      <c r="F6117">
        <f>IF(Clef_répartition[[#This Row],[Code_Nom]]=D6116,F6116-1,(COUNTIFS(Clef_répartition[Code_Nom],Clef_répartition[[#This Row],[Code_Nom]],Clef_répartition[Année],Clef_répartition[[#This Row],[Année]])))</f>
        <v>38</v>
      </c>
      <c r="G6117" t="str">
        <f>Clef_répartition[[#This Row],[Code_Nom]]&amp;"_"&amp;Clef_répartition[[#This Row],[Nombre]]&amp;"_"&amp;Clef_répartition[[#This Row],[Année]]</f>
        <v>ARAS Nyon-Rolle_Association régionale pour l'action sociale Nyon-Rolle_10_2019</v>
      </c>
      <c r="H6117">
        <v>5707</v>
      </c>
      <c r="I6117" t="s">
        <v>52</v>
      </c>
      <c r="J6117">
        <v>2019</v>
      </c>
      <c r="K6117">
        <v>1.2713252151129902E-2</v>
      </c>
    </row>
    <row r="6118" spans="1:11" x14ac:dyDescent="0.25">
      <c r="A6118" t="s">
        <v>723</v>
      </c>
      <c r="B6118" t="s">
        <v>467</v>
      </c>
      <c r="C6118" t="s">
        <v>468</v>
      </c>
      <c r="D6118" t="str">
        <f>Clef_répartition[[#This Row],[Code association]]&amp;"_"&amp;Clef_répartition[[#This Row],[Nom association]]</f>
        <v>ARAS Nyon-Rolle_Association régionale pour l'action sociale Nyon-Rolle</v>
      </c>
      <c r="E6118">
        <f>COUNTIFS(D$2:D6118,Clef_répartition[[#This Row],[Code_Nom]],J$2:J6118,Clef_répartition[[#This Row],[Année]])</f>
        <v>11</v>
      </c>
      <c r="F6118">
        <f>IF(Clef_répartition[[#This Row],[Code_Nom]]=D6117,F6117-1,(COUNTIFS(Clef_répartition[Code_Nom],Clef_répartition[[#This Row],[Code_Nom]],Clef_répartition[Année],Clef_répartition[[#This Row],[Année]])))</f>
        <v>37</v>
      </c>
      <c r="G6118" t="str">
        <f>Clef_répartition[[#This Row],[Code_Nom]]&amp;"_"&amp;Clef_répartition[[#This Row],[Nombre]]&amp;"_"&amp;Clef_répartition[[#This Row],[Année]]</f>
        <v>ARAS Nyon-Rolle_Association régionale pour l'action sociale Nyon-Rolle_11_2019</v>
      </c>
      <c r="H6118">
        <v>5708</v>
      </c>
      <c r="I6118" t="s">
        <v>53</v>
      </c>
      <c r="J6118">
        <v>2019</v>
      </c>
      <c r="K6118">
        <v>9.567193656275742E-3</v>
      </c>
    </row>
    <row r="6119" spans="1:11" x14ac:dyDescent="0.25">
      <c r="A6119" t="s">
        <v>723</v>
      </c>
      <c r="B6119" t="s">
        <v>467</v>
      </c>
      <c r="C6119" t="s">
        <v>468</v>
      </c>
      <c r="D6119" t="str">
        <f>Clef_répartition[[#This Row],[Code association]]&amp;"_"&amp;Clef_répartition[[#This Row],[Nom association]]</f>
        <v>ARAS Nyon-Rolle_Association régionale pour l'action sociale Nyon-Rolle</v>
      </c>
      <c r="E6119">
        <f>COUNTIFS(D$2:D6119,Clef_répartition[[#This Row],[Code_Nom]],J$2:J6119,Clef_répartition[[#This Row],[Année]])</f>
        <v>12</v>
      </c>
      <c r="F6119">
        <f>IF(Clef_répartition[[#This Row],[Code_Nom]]=D6118,F6118-1,(COUNTIFS(Clef_répartition[Code_Nom],Clef_répartition[[#This Row],[Code_Nom]],Clef_répartition[Année],Clef_répartition[[#This Row],[Année]])))</f>
        <v>36</v>
      </c>
      <c r="G6119" t="str">
        <f>Clef_répartition[[#This Row],[Code_Nom]]&amp;"_"&amp;Clef_répartition[[#This Row],[Nombre]]&amp;"_"&amp;Clef_répartition[[#This Row],[Année]]</f>
        <v>ARAS Nyon-Rolle_Association régionale pour l'action sociale Nyon-Rolle_12_2019</v>
      </c>
      <c r="H6119">
        <v>5709</v>
      </c>
      <c r="I6119" t="s">
        <v>62</v>
      </c>
      <c r="J6119">
        <v>2019</v>
      </c>
      <c r="K6119">
        <v>1.2177330514782503E-2</v>
      </c>
    </row>
    <row r="6120" spans="1:11" x14ac:dyDescent="0.25">
      <c r="A6120" t="s">
        <v>723</v>
      </c>
      <c r="B6120" t="s">
        <v>467</v>
      </c>
      <c r="C6120" t="s">
        <v>468</v>
      </c>
      <c r="D6120" t="str">
        <f>Clef_répartition[[#This Row],[Code association]]&amp;"_"&amp;Clef_répartition[[#This Row],[Nom association]]</f>
        <v>ARAS Nyon-Rolle_Association régionale pour l'action sociale Nyon-Rolle</v>
      </c>
      <c r="E6120">
        <f>COUNTIFS(D$2:D6120,Clef_répartition[[#This Row],[Code_Nom]],J$2:J6120,Clef_répartition[[#This Row],[Année]])</f>
        <v>13</v>
      </c>
      <c r="F6120">
        <f>IF(Clef_répartition[[#This Row],[Code_Nom]]=D6119,F6119-1,(COUNTIFS(Clef_répartition[Code_Nom],Clef_répartition[[#This Row],[Code_Nom]],Clef_répartition[Année],Clef_répartition[[#This Row],[Année]])))</f>
        <v>35</v>
      </c>
      <c r="G6120" t="str">
        <f>Clef_répartition[[#This Row],[Code_Nom]]&amp;"_"&amp;Clef_répartition[[#This Row],[Nombre]]&amp;"_"&amp;Clef_répartition[[#This Row],[Année]]</f>
        <v>ARAS Nyon-Rolle_Association régionale pour l'action sociale Nyon-Rolle_13_2019</v>
      </c>
      <c r="H6120">
        <v>5710</v>
      </c>
      <c r="I6120" t="s">
        <v>69</v>
      </c>
      <c r="J6120">
        <v>2019</v>
      </c>
      <c r="K6120">
        <v>4.9523128988398285E-3</v>
      </c>
    </row>
    <row r="6121" spans="1:11" x14ac:dyDescent="0.25">
      <c r="A6121" t="s">
        <v>723</v>
      </c>
      <c r="B6121" t="s">
        <v>467</v>
      </c>
      <c r="C6121" t="s">
        <v>468</v>
      </c>
      <c r="D6121" t="str">
        <f>Clef_répartition[[#This Row],[Code association]]&amp;"_"&amp;Clef_répartition[[#This Row],[Nom association]]</f>
        <v>ARAS Nyon-Rolle_Association régionale pour l'action sociale Nyon-Rolle</v>
      </c>
      <c r="E6121">
        <f>COUNTIFS(D$2:D6121,Clef_répartition[[#This Row],[Code_Nom]],J$2:J6121,Clef_répartition[[#This Row],[Année]])</f>
        <v>14</v>
      </c>
      <c r="F6121">
        <f>IF(Clef_répartition[[#This Row],[Code_Nom]]=D6120,F6120-1,(COUNTIFS(Clef_répartition[Code_Nom],Clef_répartition[[#This Row],[Code_Nom]],Clef_répartition[Année],Clef_répartition[[#This Row],[Année]])))</f>
        <v>34</v>
      </c>
      <c r="G6121" t="str">
        <f>Clef_répartition[[#This Row],[Code_Nom]]&amp;"_"&amp;Clef_répartition[[#This Row],[Nombre]]&amp;"_"&amp;Clef_répartition[[#This Row],[Année]]</f>
        <v>ARAS Nyon-Rolle_Association régionale pour l'action sociale Nyon-Rolle_14_2019</v>
      </c>
      <c r="H6121">
        <v>5711</v>
      </c>
      <c r="I6121" t="s">
        <v>70</v>
      </c>
      <c r="J6121">
        <v>2019</v>
      </c>
      <c r="K6121">
        <v>2.8552713847619617E-2</v>
      </c>
    </row>
    <row r="6122" spans="1:11" x14ac:dyDescent="0.25">
      <c r="A6122" t="s">
        <v>723</v>
      </c>
      <c r="B6122" t="s">
        <v>467</v>
      </c>
      <c r="C6122" t="s">
        <v>468</v>
      </c>
      <c r="D6122" t="str">
        <f>Clef_répartition[[#This Row],[Code association]]&amp;"_"&amp;Clef_répartition[[#This Row],[Nom association]]</f>
        <v>ARAS Nyon-Rolle_Association régionale pour l'action sociale Nyon-Rolle</v>
      </c>
      <c r="E6122">
        <f>COUNTIFS(D$2:D6122,Clef_répartition[[#This Row],[Code_Nom]],J$2:J6122,Clef_répartition[[#This Row],[Année]])</f>
        <v>15</v>
      </c>
      <c r="F6122">
        <f>IF(Clef_répartition[[#This Row],[Code_Nom]]=D6121,F6121-1,(COUNTIFS(Clef_répartition[Code_Nom],Clef_répartition[[#This Row],[Code_Nom]],Clef_répartition[Année],Clef_répartition[[#This Row],[Année]])))</f>
        <v>33</v>
      </c>
      <c r="G6122" t="str">
        <f>Clef_répartition[[#This Row],[Code_Nom]]&amp;"_"&amp;Clef_répartition[[#This Row],[Nombre]]&amp;"_"&amp;Clef_répartition[[#This Row],[Année]]</f>
        <v>ARAS Nyon-Rolle_Association régionale pour l'action sociale Nyon-Rolle_15_2019</v>
      </c>
      <c r="H6122">
        <v>5712</v>
      </c>
      <c r="I6122" t="s">
        <v>72</v>
      </c>
      <c r="J6122">
        <v>2019</v>
      </c>
      <c r="K6122">
        <v>3.1023908059665945E-2</v>
      </c>
    </row>
    <row r="6123" spans="1:11" x14ac:dyDescent="0.25">
      <c r="A6123" t="s">
        <v>723</v>
      </c>
      <c r="B6123" t="s">
        <v>467</v>
      </c>
      <c r="C6123" t="s">
        <v>468</v>
      </c>
      <c r="D6123" t="str">
        <f>Clef_répartition[[#This Row],[Code association]]&amp;"_"&amp;Clef_répartition[[#This Row],[Nom association]]</f>
        <v>ARAS Nyon-Rolle_Association régionale pour l'action sociale Nyon-Rolle</v>
      </c>
      <c r="E6123">
        <f>COUNTIFS(D$2:D6123,Clef_répartition[[#This Row],[Code_Nom]],J$2:J6123,Clef_répartition[[#This Row],[Année]])</f>
        <v>16</v>
      </c>
      <c r="F6123">
        <f>IF(Clef_répartition[[#This Row],[Code_Nom]]=D6122,F6122-1,(COUNTIFS(Clef_répartition[Code_Nom],Clef_répartition[[#This Row],[Code_Nom]],Clef_répartition[Année],Clef_répartition[[#This Row],[Année]])))</f>
        <v>32</v>
      </c>
      <c r="G6123" t="str">
        <f>Clef_répartition[[#This Row],[Code_Nom]]&amp;"_"&amp;Clef_répartition[[#This Row],[Nombre]]&amp;"_"&amp;Clef_répartition[[#This Row],[Année]]</f>
        <v>ARAS Nyon-Rolle_Association régionale pour l'action sociale Nyon-Rolle_16_2019</v>
      </c>
      <c r="H6123">
        <v>5713</v>
      </c>
      <c r="I6123" t="s">
        <v>80</v>
      </c>
      <c r="J6123">
        <v>2019</v>
      </c>
      <c r="K6123">
        <v>2.1764373120552596E-2</v>
      </c>
    </row>
    <row r="6124" spans="1:11" x14ac:dyDescent="0.25">
      <c r="A6124" t="s">
        <v>723</v>
      </c>
      <c r="B6124" t="s">
        <v>467</v>
      </c>
      <c r="C6124" t="s">
        <v>468</v>
      </c>
      <c r="D6124" t="str">
        <f>Clef_répartition[[#This Row],[Code association]]&amp;"_"&amp;Clef_répartition[[#This Row],[Nom association]]</f>
        <v>ARAS Nyon-Rolle_Association régionale pour l'action sociale Nyon-Rolle</v>
      </c>
      <c r="E6124">
        <f>COUNTIFS(D$2:D6124,Clef_répartition[[#This Row],[Code_Nom]],J$2:J6124,Clef_répartition[[#This Row],[Année]])</f>
        <v>17</v>
      </c>
      <c r="F6124">
        <f>IF(Clef_répartition[[#This Row],[Code_Nom]]=D6123,F6123-1,(COUNTIFS(Clef_répartition[Code_Nom],Clef_répartition[[#This Row],[Code_Nom]],Clef_répartition[Année],Clef_répartition[[#This Row],[Année]])))</f>
        <v>31</v>
      </c>
      <c r="G6124" t="str">
        <f>Clef_répartition[[#This Row],[Code_Nom]]&amp;"_"&amp;Clef_répartition[[#This Row],[Nombre]]&amp;"_"&amp;Clef_répartition[[#This Row],[Année]]</f>
        <v>ARAS Nyon-Rolle_Association régionale pour l'action sociale Nyon-Rolle_17_2019</v>
      </c>
      <c r="H6124">
        <v>5714</v>
      </c>
      <c r="I6124" t="s">
        <v>81</v>
      </c>
      <c r="J6124">
        <v>2019</v>
      </c>
      <c r="K6124">
        <v>1.1661257827929455E-2</v>
      </c>
    </row>
    <row r="6125" spans="1:11" x14ac:dyDescent="0.25">
      <c r="A6125" t="s">
        <v>723</v>
      </c>
      <c r="B6125" t="s">
        <v>467</v>
      </c>
      <c r="C6125" t="s">
        <v>468</v>
      </c>
      <c r="D6125" t="str">
        <f>Clef_répartition[[#This Row],[Code association]]&amp;"_"&amp;Clef_répartition[[#This Row],[Nom association]]</f>
        <v>ARAS Nyon-Rolle_Association régionale pour l'action sociale Nyon-Rolle</v>
      </c>
      <c r="E6125">
        <f>COUNTIFS(D$2:D6125,Clef_répartition[[#This Row],[Code_Nom]],J$2:J6125,Clef_répartition[[#This Row],[Année]])</f>
        <v>18</v>
      </c>
      <c r="F6125">
        <f>IF(Clef_répartition[[#This Row],[Code_Nom]]=D6124,F6124-1,(COUNTIFS(Clef_répartition[Code_Nom],Clef_répartition[[#This Row],[Code_Nom]],Clef_répartition[Année],Clef_répartition[[#This Row],[Année]])))</f>
        <v>30</v>
      </c>
      <c r="G6125" t="str">
        <f>Clef_répartition[[#This Row],[Code_Nom]]&amp;"_"&amp;Clef_répartition[[#This Row],[Nombre]]&amp;"_"&amp;Clef_répartition[[#This Row],[Année]]</f>
        <v>ARAS Nyon-Rolle_Association régionale pour l'action sociale Nyon-Rolle_18_2019</v>
      </c>
      <c r="H6125">
        <v>5715</v>
      </c>
      <c r="I6125" t="s">
        <v>97</v>
      </c>
      <c r="J6125">
        <v>2019</v>
      </c>
      <c r="K6125">
        <v>1.0768055100683797E-2</v>
      </c>
    </row>
    <row r="6126" spans="1:11" x14ac:dyDescent="0.25">
      <c r="A6126" t="s">
        <v>723</v>
      </c>
      <c r="B6126" t="s">
        <v>467</v>
      </c>
      <c r="C6126" t="s">
        <v>468</v>
      </c>
      <c r="D6126" t="str">
        <f>Clef_répartition[[#This Row],[Code association]]&amp;"_"&amp;Clef_répartition[[#This Row],[Nom association]]</f>
        <v>ARAS Nyon-Rolle_Association régionale pour l'action sociale Nyon-Rolle</v>
      </c>
      <c r="E6126">
        <f>COUNTIFS(D$2:D6126,Clef_répartition[[#This Row],[Code_Nom]],J$2:J6126,Clef_répartition[[#This Row],[Année]])</f>
        <v>19</v>
      </c>
      <c r="F6126">
        <f>IF(Clef_répartition[[#This Row],[Code_Nom]]=D6125,F6125-1,(COUNTIFS(Clef_répartition[Code_Nom],Clef_répartition[[#This Row],[Code_Nom]],Clef_répartition[Année],Clef_répartition[[#This Row],[Année]])))</f>
        <v>29</v>
      </c>
      <c r="G6126" t="str">
        <f>Clef_répartition[[#This Row],[Code_Nom]]&amp;"_"&amp;Clef_répartition[[#This Row],[Nombre]]&amp;"_"&amp;Clef_répartition[[#This Row],[Année]]</f>
        <v>ARAS Nyon-Rolle_Association régionale pour l'action sociale Nyon-Rolle_19_2019</v>
      </c>
      <c r="H6126">
        <v>5855</v>
      </c>
      <c r="I6126" t="s">
        <v>98</v>
      </c>
      <c r="J6126">
        <v>2019</v>
      </c>
      <c r="K6126">
        <v>6.3020414644554936E-3</v>
      </c>
    </row>
    <row r="6127" spans="1:11" x14ac:dyDescent="0.25">
      <c r="A6127" t="s">
        <v>723</v>
      </c>
      <c r="B6127" t="s">
        <v>467</v>
      </c>
      <c r="C6127" t="s">
        <v>468</v>
      </c>
      <c r="D6127" t="str">
        <f>Clef_répartition[[#This Row],[Code association]]&amp;"_"&amp;Clef_répartition[[#This Row],[Nom association]]</f>
        <v>ARAS Nyon-Rolle_Association régionale pour l'action sociale Nyon-Rolle</v>
      </c>
      <c r="E6127">
        <f>COUNTIFS(D$2:D6127,Clef_répartition[[#This Row],[Code_Nom]],J$2:J6127,Clef_répartition[[#This Row],[Année]])</f>
        <v>20</v>
      </c>
      <c r="F6127">
        <f>IF(Clef_répartition[[#This Row],[Code_Nom]]=D6126,F6126-1,(COUNTIFS(Clef_répartition[Code_Nom],Clef_répartition[[#This Row],[Code_Nom]],Clef_répartition[Année],Clef_répartition[[#This Row],[Année]])))</f>
        <v>28</v>
      </c>
      <c r="G6127" t="str">
        <f>Clef_répartition[[#This Row],[Code_Nom]]&amp;"_"&amp;Clef_répartition[[#This Row],[Nombre]]&amp;"_"&amp;Clef_répartition[[#This Row],[Année]]</f>
        <v>ARAS Nyon-Rolle_Association régionale pour l'action sociale Nyon-Rolle_20_2019</v>
      </c>
      <c r="H6127">
        <v>5856</v>
      </c>
      <c r="I6127" t="s">
        <v>106</v>
      </c>
      <c r="J6127">
        <v>2019</v>
      </c>
      <c r="K6127">
        <v>7.2051686664483285E-3</v>
      </c>
    </row>
    <row r="6128" spans="1:11" x14ac:dyDescent="0.25">
      <c r="A6128" t="s">
        <v>723</v>
      </c>
      <c r="B6128" t="s">
        <v>467</v>
      </c>
      <c r="C6128" t="s">
        <v>468</v>
      </c>
      <c r="D6128" t="str">
        <f>Clef_répartition[[#This Row],[Code association]]&amp;"_"&amp;Clef_répartition[[#This Row],[Nom association]]</f>
        <v>ARAS Nyon-Rolle_Association régionale pour l'action sociale Nyon-Rolle</v>
      </c>
      <c r="E6128">
        <f>COUNTIFS(D$2:D6128,Clef_répartition[[#This Row],[Code_Nom]],J$2:J6128,Clef_répartition[[#This Row],[Année]])</f>
        <v>21</v>
      </c>
      <c r="F6128">
        <f>IF(Clef_répartition[[#This Row],[Code_Nom]]=D6127,F6127-1,(COUNTIFS(Clef_répartition[Code_Nom],Clef_répartition[[#This Row],[Code_Nom]],Clef_répartition[Année],Clef_répartition[[#This Row],[Année]])))</f>
        <v>27</v>
      </c>
      <c r="G6128" t="str">
        <f>Clef_répartition[[#This Row],[Code_Nom]]&amp;"_"&amp;Clef_répartition[[#This Row],[Nombre]]&amp;"_"&amp;Clef_répartition[[#This Row],[Année]]</f>
        <v>ARAS Nyon-Rolle_Association régionale pour l'action sociale Nyon-Rolle_21_2019</v>
      </c>
      <c r="H6128">
        <v>5716</v>
      </c>
      <c r="I6128" t="s">
        <v>110</v>
      </c>
      <c r="J6128">
        <v>2019</v>
      </c>
      <c r="K6128">
        <v>1.6057800140927541E-2</v>
      </c>
    </row>
    <row r="6129" spans="1:11" x14ac:dyDescent="0.25">
      <c r="A6129" t="s">
        <v>723</v>
      </c>
      <c r="B6129" t="s">
        <v>467</v>
      </c>
      <c r="C6129" t="s">
        <v>468</v>
      </c>
      <c r="D6129" t="str">
        <f>Clef_répartition[[#This Row],[Code association]]&amp;"_"&amp;Clef_répartition[[#This Row],[Nom association]]</f>
        <v>ARAS Nyon-Rolle_Association régionale pour l'action sociale Nyon-Rolle</v>
      </c>
      <c r="E6129">
        <f>COUNTIFS(D$2:D6129,Clef_répartition[[#This Row],[Code_Nom]],J$2:J6129,Clef_répartition[[#This Row],[Année]])</f>
        <v>22</v>
      </c>
      <c r="F6129">
        <f>IF(Clef_répartition[[#This Row],[Code_Nom]]=D6128,F6128-1,(COUNTIFS(Clef_répartition[Code_Nom],Clef_répartition[[#This Row],[Code_Nom]],Clef_répartition[Année],Clef_répartition[[#This Row],[Année]])))</f>
        <v>26</v>
      </c>
      <c r="G6129" t="str">
        <f>Clef_répartition[[#This Row],[Code_Nom]]&amp;"_"&amp;Clef_répartition[[#This Row],[Nombre]]&amp;"_"&amp;Clef_répartition[[#This Row],[Année]]</f>
        <v>ARAS Nyon-Rolle_Association régionale pour l'action sociale Nyon-Rolle_22_2019</v>
      </c>
      <c r="H6129">
        <v>5717</v>
      </c>
      <c r="I6129" t="s">
        <v>118</v>
      </c>
      <c r="J6129">
        <v>2019</v>
      </c>
      <c r="K6129">
        <v>3.7613759291789485E-2</v>
      </c>
    </row>
    <row r="6130" spans="1:11" x14ac:dyDescent="0.25">
      <c r="A6130" t="s">
        <v>723</v>
      </c>
      <c r="B6130" t="s">
        <v>467</v>
      </c>
      <c r="C6130" t="s">
        <v>468</v>
      </c>
      <c r="D6130" t="str">
        <f>Clef_répartition[[#This Row],[Code association]]&amp;"_"&amp;Clef_répartition[[#This Row],[Nom association]]</f>
        <v>ARAS Nyon-Rolle_Association régionale pour l'action sociale Nyon-Rolle</v>
      </c>
      <c r="E6130">
        <f>COUNTIFS(D$2:D6130,Clef_répartition[[#This Row],[Code_Nom]],J$2:J6130,Clef_répartition[[#This Row],[Année]])</f>
        <v>23</v>
      </c>
      <c r="F6130">
        <f>IF(Clef_répartition[[#This Row],[Code_Nom]]=D6129,F6129-1,(COUNTIFS(Clef_répartition[Code_Nom],Clef_répartition[[#This Row],[Code_Nom]],Clef_répartition[Année],Clef_répartition[[#This Row],[Année]])))</f>
        <v>25</v>
      </c>
      <c r="G6130" t="str">
        <f>Clef_répartition[[#This Row],[Code_Nom]]&amp;"_"&amp;Clef_répartition[[#This Row],[Nombre]]&amp;"_"&amp;Clef_répartition[[#This Row],[Année]]</f>
        <v>ARAS Nyon-Rolle_Association régionale pour l'action sociale Nyon-Rolle_23_2019</v>
      </c>
      <c r="H6130">
        <v>5718</v>
      </c>
      <c r="I6130" t="s">
        <v>120</v>
      </c>
      <c r="J6130">
        <v>2019</v>
      </c>
      <c r="K6130">
        <v>1.9461894979208225E-2</v>
      </c>
    </row>
    <row r="6131" spans="1:11" x14ac:dyDescent="0.25">
      <c r="A6131" t="s">
        <v>723</v>
      </c>
      <c r="B6131" t="s">
        <v>467</v>
      </c>
      <c r="C6131" t="s">
        <v>468</v>
      </c>
      <c r="D6131" t="str">
        <f>Clef_répartition[[#This Row],[Code association]]&amp;"_"&amp;Clef_répartition[[#This Row],[Nom association]]</f>
        <v>ARAS Nyon-Rolle_Association régionale pour l'action sociale Nyon-Rolle</v>
      </c>
      <c r="E6131">
        <f>COUNTIFS(D$2:D6131,Clef_répartition[[#This Row],[Code_Nom]],J$2:J6131,Clef_répartition[[#This Row],[Année]])</f>
        <v>24</v>
      </c>
      <c r="F6131">
        <f>IF(Clef_répartition[[#This Row],[Code_Nom]]=D6130,F6130-1,(COUNTIFS(Clef_répartition[Code_Nom],Clef_répartition[[#This Row],[Code_Nom]],Clef_répartition[Année],Clef_répartition[[#This Row],[Année]])))</f>
        <v>24</v>
      </c>
      <c r="G6131" t="str">
        <f>Clef_répartition[[#This Row],[Code_Nom]]&amp;"_"&amp;Clef_répartition[[#This Row],[Nombre]]&amp;"_"&amp;Clef_répartition[[#This Row],[Année]]</f>
        <v>ARAS Nyon-Rolle_Association régionale pour l'action sociale Nyon-Rolle_24_2019</v>
      </c>
      <c r="H6131">
        <v>5857</v>
      </c>
      <c r="I6131" t="s">
        <v>122</v>
      </c>
      <c r="J6131">
        <v>2019</v>
      </c>
      <c r="K6131">
        <v>1.3140004565258384E-2</v>
      </c>
    </row>
    <row r="6132" spans="1:11" x14ac:dyDescent="0.25">
      <c r="A6132" t="s">
        <v>723</v>
      </c>
      <c r="B6132" t="s">
        <v>467</v>
      </c>
      <c r="C6132" t="s">
        <v>468</v>
      </c>
      <c r="D6132" t="str">
        <f>Clef_répartition[[#This Row],[Code association]]&amp;"_"&amp;Clef_répartition[[#This Row],[Nom association]]</f>
        <v>ARAS Nyon-Rolle_Association régionale pour l'action sociale Nyon-Rolle</v>
      </c>
      <c r="E6132">
        <f>COUNTIFS(D$2:D6132,Clef_répartition[[#This Row],[Code_Nom]],J$2:J6132,Clef_répartition[[#This Row],[Année]])</f>
        <v>25</v>
      </c>
      <c r="F6132">
        <f>IF(Clef_répartition[[#This Row],[Code_Nom]]=D6131,F6131-1,(COUNTIFS(Clef_répartition[Code_Nom],Clef_répartition[[#This Row],[Code_Nom]],Clef_répartition[Année],Clef_répartition[[#This Row],[Année]])))</f>
        <v>23</v>
      </c>
      <c r="G6132" t="str">
        <f>Clef_répartition[[#This Row],[Code_Nom]]&amp;"_"&amp;Clef_répartition[[#This Row],[Nombre]]&amp;"_"&amp;Clef_répartition[[#This Row],[Année]]</f>
        <v>ARAS Nyon-Rolle_Association régionale pour l'action sociale Nyon-Rolle_25_2019</v>
      </c>
      <c r="H6132">
        <v>5719</v>
      </c>
      <c r="I6132" t="s">
        <v>124</v>
      </c>
      <c r="J6132">
        <v>2019</v>
      </c>
      <c r="K6132">
        <v>1.2167406040035331E-2</v>
      </c>
    </row>
    <row r="6133" spans="1:11" x14ac:dyDescent="0.25">
      <c r="A6133" t="s">
        <v>723</v>
      </c>
      <c r="B6133" t="s">
        <v>467</v>
      </c>
      <c r="C6133" t="s">
        <v>468</v>
      </c>
      <c r="D6133" t="str">
        <f>Clef_répartition[[#This Row],[Code association]]&amp;"_"&amp;Clef_répartition[[#This Row],[Nom association]]</f>
        <v>ARAS Nyon-Rolle_Association régionale pour l'action sociale Nyon-Rolle</v>
      </c>
      <c r="E6133">
        <f>COUNTIFS(D$2:D6133,Clef_répartition[[#This Row],[Code_Nom]],J$2:J6133,Clef_répartition[[#This Row],[Année]])</f>
        <v>26</v>
      </c>
      <c r="F6133">
        <f>IF(Clef_répartition[[#This Row],[Code_Nom]]=D6132,F6132-1,(COUNTIFS(Clef_répartition[Code_Nom],Clef_répartition[[#This Row],[Code_Nom]],Clef_répartition[Année],Clef_répartition[[#This Row],[Année]])))</f>
        <v>22</v>
      </c>
      <c r="G6133" t="str">
        <f>Clef_répartition[[#This Row],[Code_Nom]]&amp;"_"&amp;Clef_répartition[[#This Row],[Nombre]]&amp;"_"&amp;Clef_répartition[[#This Row],[Année]]</f>
        <v>ARAS Nyon-Rolle_Association régionale pour l'action sociale Nyon-Rolle_26_2019</v>
      </c>
      <c r="H6133">
        <v>5720</v>
      </c>
      <c r="I6133" t="s">
        <v>125</v>
      </c>
      <c r="J6133">
        <v>2019</v>
      </c>
      <c r="K6133">
        <v>1.0251982413830747E-2</v>
      </c>
    </row>
    <row r="6134" spans="1:11" x14ac:dyDescent="0.25">
      <c r="A6134" t="s">
        <v>723</v>
      </c>
      <c r="B6134" t="s">
        <v>467</v>
      </c>
      <c r="C6134" t="s">
        <v>468</v>
      </c>
      <c r="D6134" t="str">
        <f>Clef_répartition[[#This Row],[Code association]]&amp;"_"&amp;Clef_répartition[[#This Row],[Nom association]]</f>
        <v>ARAS Nyon-Rolle_Association régionale pour l'action sociale Nyon-Rolle</v>
      </c>
      <c r="E6134">
        <f>COUNTIFS(D$2:D6134,Clef_répartition[[#This Row],[Code_Nom]],J$2:J6134,Clef_répartition[[#This Row],[Année]])</f>
        <v>27</v>
      </c>
      <c r="F6134">
        <f>IF(Clef_répartition[[#This Row],[Code_Nom]]=D6133,F6133-1,(COUNTIFS(Clef_répartition[Code_Nom],Clef_répartition[[#This Row],[Code_Nom]],Clef_répartition[Année],Clef_répartition[[#This Row],[Année]])))</f>
        <v>21</v>
      </c>
      <c r="G6134" t="str">
        <f>Clef_répartition[[#This Row],[Code_Nom]]&amp;"_"&amp;Clef_répartition[[#This Row],[Nombre]]&amp;"_"&amp;Clef_répartition[[#This Row],[Année]]</f>
        <v>ARAS Nyon-Rolle_Association régionale pour l'action sociale Nyon-Rolle_27_2019</v>
      </c>
      <c r="H6134">
        <v>5721</v>
      </c>
      <c r="I6134" t="s">
        <v>126</v>
      </c>
      <c r="J6134">
        <v>2019</v>
      </c>
      <c r="K6134">
        <v>0.13002054366272664</v>
      </c>
    </row>
    <row r="6135" spans="1:11" x14ac:dyDescent="0.25">
      <c r="A6135" t="s">
        <v>723</v>
      </c>
      <c r="B6135" t="s">
        <v>467</v>
      </c>
      <c r="C6135" t="s">
        <v>468</v>
      </c>
      <c r="D6135" t="str">
        <f>Clef_répartition[[#This Row],[Code association]]&amp;"_"&amp;Clef_répartition[[#This Row],[Nom association]]</f>
        <v>ARAS Nyon-Rolle_Association régionale pour l'action sociale Nyon-Rolle</v>
      </c>
      <c r="E6135">
        <f>COUNTIFS(D$2:D6135,Clef_répartition[[#This Row],[Code_Nom]],J$2:J6135,Clef_répartition[[#This Row],[Année]])</f>
        <v>28</v>
      </c>
      <c r="F6135">
        <f>IF(Clef_répartition[[#This Row],[Code_Nom]]=D6134,F6134-1,(COUNTIFS(Clef_répartition[Code_Nom],Clef_répartition[[#This Row],[Code_Nom]],Clef_répartition[Année],Clef_répartition[[#This Row],[Année]])))</f>
        <v>20</v>
      </c>
      <c r="G6135" t="str">
        <f>Clef_répartition[[#This Row],[Code_Nom]]&amp;"_"&amp;Clef_répartition[[#This Row],[Nombre]]&amp;"_"&amp;Clef_répartition[[#This Row],[Année]]</f>
        <v>ARAS Nyon-Rolle_Association régionale pour l'action sociale Nyon-Rolle_28_2019</v>
      </c>
      <c r="H6135">
        <v>5722</v>
      </c>
      <c r="I6135" t="s">
        <v>133</v>
      </c>
      <c r="J6135">
        <v>2019</v>
      </c>
      <c r="K6135">
        <v>3.8804696261450361E-3</v>
      </c>
    </row>
    <row r="6136" spans="1:11" x14ac:dyDescent="0.25">
      <c r="A6136" t="s">
        <v>723</v>
      </c>
      <c r="B6136" t="s">
        <v>467</v>
      </c>
      <c r="C6136" t="s">
        <v>468</v>
      </c>
      <c r="D6136" t="str">
        <f>Clef_répartition[[#This Row],[Code association]]&amp;"_"&amp;Clef_répartition[[#This Row],[Nom association]]</f>
        <v>ARAS Nyon-Rolle_Association régionale pour l'action sociale Nyon-Rolle</v>
      </c>
      <c r="E6136">
        <f>COUNTIFS(D$2:D6136,Clef_répartition[[#This Row],[Code_Nom]],J$2:J6136,Clef_répartition[[#This Row],[Année]])</f>
        <v>29</v>
      </c>
      <c r="F6136">
        <f>IF(Clef_répartition[[#This Row],[Code_Nom]]=D6135,F6135-1,(COUNTIFS(Clef_répartition[Code_Nom],Clef_répartition[[#This Row],[Code_Nom]],Clef_répartition[Année],Clef_répartition[[#This Row],[Année]])))</f>
        <v>19</v>
      </c>
      <c r="G6136" t="str">
        <f>Clef_répartition[[#This Row],[Code_Nom]]&amp;"_"&amp;Clef_répartition[[#This Row],[Nombre]]&amp;"_"&amp;Clef_répartition[[#This Row],[Année]]</f>
        <v>ARAS Nyon-Rolle_Association régionale pour l'action sociale Nyon-Rolle_29_2019</v>
      </c>
      <c r="H6136">
        <v>5726</v>
      </c>
      <c r="I6136" t="s">
        <v>148</v>
      </c>
      <c r="J6136">
        <v>2019</v>
      </c>
      <c r="K6136">
        <v>1.152231518146902E-2</v>
      </c>
    </row>
    <row r="6137" spans="1:11" x14ac:dyDescent="0.25">
      <c r="A6137" t="s">
        <v>723</v>
      </c>
      <c r="B6137" t="s">
        <v>467</v>
      </c>
      <c r="C6137" t="s">
        <v>468</v>
      </c>
      <c r="D6137" t="str">
        <f>Clef_répartition[[#This Row],[Code association]]&amp;"_"&amp;Clef_répartition[[#This Row],[Nom association]]</f>
        <v>ARAS Nyon-Rolle_Association régionale pour l'action sociale Nyon-Rolle</v>
      </c>
      <c r="E6137">
        <f>COUNTIFS(D$2:D6137,Clef_répartition[[#This Row],[Code_Nom]],J$2:J6137,Clef_répartition[[#This Row],[Année]])</f>
        <v>30</v>
      </c>
      <c r="F6137">
        <f>IF(Clef_répartition[[#This Row],[Code_Nom]]=D6136,F6136-1,(COUNTIFS(Clef_répartition[Code_Nom],Clef_répartition[[#This Row],[Code_Nom]],Clef_répartition[Année],Clef_répartition[[#This Row],[Année]])))</f>
        <v>18</v>
      </c>
      <c r="G6137" t="str">
        <f>Clef_répartition[[#This Row],[Code_Nom]]&amp;"_"&amp;Clef_répartition[[#This Row],[Nombre]]&amp;"_"&amp;Clef_répartition[[#This Row],[Année]]</f>
        <v>ARAS Nyon-Rolle_Association régionale pour l'action sociale Nyon-Rolle_30_2019</v>
      </c>
      <c r="H6137">
        <v>5731</v>
      </c>
      <c r="I6137" t="s">
        <v>157</v>
      </c>
      <c r="J6137">
        <v>2019</v>
      </c>
      <c r="K6137">
        <v>1.3090382191522514E-2</v>
      </c>
    </row>
    <row r="6138" spans="1:11" x14ac:dyDescent="0.25">
      <c r="A6138" t="s">
        <v>723</v>
      </c>
      <c r="B6138" t="s">
        <v>467</v>
      </c>
      <c r="C6138" t="s">
        <v>468</v>
      </c>
      <c r="D6138" t="str">
        <f>Clef_répartition[[#This Row],[Code association]]&amp;"_"&amp;Clef_répartition[[#This Row],[Nom association]]</f>
        <v>ARAS Nyon-Rolle_Association régionale pour l'action sociale Nyon-Rolle</v>
      </c>
      <c r="E6138">
        <f>COUNTIFS(D$2:D6138,Clef_répartition[[#This Row],[Code_Nom]],J$2:J6138,Clef_répartition[[#This Row],[Année]])</f>
        <v>31</v>
      </c>
      <c r="F6138">
        <f>IF(Clef_répartition[[#This Row],[Code_Nom]]=D6137,F6137-1,(COUNTIFS(Clef_répartition[Code_Nom],Clef_répartition[[#This Row],[Code_Nom]],Clef_répartition[Année],Clef_répartition[[#This Row],[Année]])))</f>
        <v>17</v>
      </c>
      <c r="G6138" t="str">
        <f>Clef_répartition[[#This Row],[Code_Nom]]&amp;"_"&amp;Clef_répartition[[#This Row],[Nombre]]&amp;"_"&amp;Clef_répartition[[#This Row],[Année]]</f>
        <v>ARAS Nyon-Rolle_Association régionale pour l'action sociale Nyon-Rolle_31_2019</v>
      </c>
      <c r="H6138">
        <v>5429</v>
      </c>
      <c r="I6138" t="s">
        <v>162</v>
      </c>
      <c r="J6138">
        <v>2019</v>
      </c>
      <c r="K6138">
        <v>4.743898929149175E-3</v>
      </c>
    </row>
    <row r="6139" spans="1:11" x14ac:dyDescent="0.25">
      <c r="A6139" t="s">
        <v>723</v>
      </c>
      <c r="B6139" t="s">
        <v>467</v>
      </c>
      <c r="C6139" t="s">
        <v>468</v>
      </c>
      <c r="D6139" t="str">
        <f>Clef_répartition[[#This Row],[Code association]]&amp;"_"&amp;Clef_répartition[[#This Row],[Nom association]]</f>
        <v>ARAS Nyon-Rolle_Association régionale pour l'action sociale Nyon-Rolle</v>
      </c>
      <c r="E6139">
        <f>COUNTIFS(D$2:D6139,Clef_répartition[[#This Row],[Code_Nom]],J$2:J6139,Clef_répartition[[#This Row],[Année]])</f>
        <v>32</v>
      </c>
      <c r="F6139">
        <f>IF(Clef_répartition[[#This Row],[Code_Nom]]=D6138,F6138-1,(COUNTIFS(Clef_répartition[Code_Nom],Clef_répartition[[#This Row],[Code_Nom]],Clef_répartition[Année],Clef_répartition[[#This Row],[Année]])))</f>
        <v>16</v>
      </c>
      <c r="G6139" t="str">
        <f>Clef_répartition[[#This Row],[Code_Nom]]&amp;"_"&amp;Clef_répartition[[#This Row],[Nombre]]&amp;"_"&amp;Clef_répartition[[#This Row],[Année]]</f>
        <v>ARAS Nyon-Rolle_Association régionale pour l'action sociale Nyon-Rolle_32_2019</v>
      </c>
      <c r="H6139">
        <v>5858</v>
      </c>
      <c r="I6139" t="s">
        <v>165</v>
      </c>
      <c r="J6139">
        <v>2019</v>
      </c>
      <c r="K6139">
        <v>6.0837030200176657E-3</v>
      </c>
    </row>
    <row r="6140" spans="1:11" x14ac:dyDescent="0.25">
      <c r="A6140" t="s">
        <v>723</v>
      </c>
      <c r="B6140" t="s">
        <v>467</v>
      </c>
      <c r="C6140" t="s">
        <v>468</v>
      </c>
      <c r="D6140" t="str">
        <f>Clef_répartition[[#This Row],[Code association]]&amp;"_"&amp;Clef_répartition[[#This Row],[Nom association]]</f>
        <v>ARAS Nyon-Rolle_Association régionale pour l'action sociale Nyon-Rolle</v>
      </c>
      <c r="E6140">
        <f>COUNTIFS(D$2:D6140,Clef_répartition[[#This Row],[Code_Nom]],J$2:J6140,Clef_répartition[[#This Row],[Année]])</f>
        <v>33</v>
      </c>
      <c r="F6140">
        <f>IF(Clef_répartition[[#This Row],[Code_Nom]]=D6139,F6139-1,(COUNTIFS(Clef_répartition[Code_Nom],Clef_répartition[[#This Row],[Code_Nom]],Clef_répartition[Année],Clef_répartition[[#This Row],[Année]])))</f>
        <v>15</v>
      </c>
      <c r="G6140" t="str">
        <f>Clef_répartition[[#This Row],[Code_Nom]]&amp;"_"&amp;Clef_répartition[[#This Row],[Nombre]]&amp;"_"&amp;Clef_répartition[[#This Row],[Année]]</f>
        <v>ARAS Nyon-Rolle_Association régionale pour l'action sociale Nyon-Rolle_33_2019</v>
      </c>
      <c r="H6140">
        <v>5430</v>
      </c>
      <c r="I6140" t="s">
        <v>171</v>
      </c>
      <c r="J6140">
        <v>2019</v>
      </c>
      <c r="K6140">
        <v>4.5950318079415646E-3</v>
      </c>
    </row>
    <row r="6141" spans="1:11" x14ac:dyDescent="0.25">
      <c r="A6141" t="s">
        <v>723</v>
      </c>
      <c r="B6141" t="s">
        <v>467</v>
      </c>
      <c r="C6141" t="s">
        <v>468</v>
      </c>
      <c r="D6141" t="str">
        <f>Clef_répartition[[#This Row],[Code association]]&amp;"_"&amp;Clef_répartition[[#This Row],[Nom association]]</f>
        <v>ARAS Nyon-Rolle_Association régionale pour l'action sociale Nyon-Rolle</v>
      </c>
      <c r="E6141">
        <f>COUNTIFS(D$2:D6141,Clef_répartition[[#This Row],[Code_Nom]],J$2:J6141,Clef_répartition[[#This Row],[Année]])</f>
        <v>34</v>
      </c>
      <c r="F6141">
        <f>IF(Clef_répartition[[#This Row],[Code_Nom]]=D6140,F6140-1,(COUNTIFS(Clef_répartition[Code_Nom],Clef_répartition[[#This Row],[Code_Nom]],Clef_répartition[Année],Clef_répartition[[#This Row],[Année]])))</f>
        <v>14</v>
      </c>
      <c r="G6141" t="str">
        <f>Clef_répartition[[#This Row],[Code_Nom]]&amp;"_"&amp;Clef_répartition[[#This Row],[Nombre]]&amp;"_"&amp;Clef_répartition[[#This Row],[Année]]</f>
        <v>ARAS Nyon-Rolle_Association régionale pour l'action sociale Nyon-Rolle_34_2019</v>
      </c>
      <c r="H6141">
        <v>5723</v>
      </c>
      <c r="I6141" t="s">
        <v>176</v>
      </c>
      <c r="J6141">
        <v>2019</v>
      </c>
      <c r="K6141">
        <v>2.0593285100386063E-2</v>
      </c>
    </row>
    <row r="6142" spans="1:11" x14ac:dyDescent="0.25">
      <c r="A6142" t="s">
        <v>723</v>
      </c>
      <c r="B6142" t="s">
        <v>467</v>
      </c>
      <c r="C6142" t="s">
        <v>468</v>
      </c>
      <c r="D6142" t="str">
        <f>Clef_répartition[[#This Row],[Code association]]&amp;"_"&amp;Clef_répartition[[#This Row],[Nom association]]</f>
        <v>ARAS Nyon-Rolle_Association régionale pour l'action sociale Nyon-Rolle</v>
      </c>
      <c r="E6142">
        <f>COUNTIFS(D$2:D6142,Clef_répartition[[#This Row],[Code_Nom]],J$2:J6142,Clef_répartition[[#This Row],[Année]])</f>
        <v>35</v>
      </c>
      <c r="F6142">
        <f>IF(Clef_répartition[[#This Row],[Code_Nom]]=D6141,F6141-1,(COUNTIFS(Clef_répartition[Code_Nom],Clef_répartition[[#This Row],[Code_Nom]],Clef_répartition[Année],Clef_répartition[[#This Row],[Année]])))</f>
        <v>13</v>
      </c>
      <c r="G6142" t="str">
        <f>Clef_répartition[[#This Row],[Code_Nom]]&amp;"_"&amp;Clef_répartition[[#This Row],[Nombre]]&amp;"_"&amp;Clef_répartition[[#This Row],[Année]]</f>
        <v>ARAS Nyon-Rolle_Association régionale pour l'action sociale Nyon-Rolle_35_2019</v>
      </c>
      <c r="H6142">
        <v>5859</v>
      </c>
      <c r="I6142" t="s">
        <v>182</v>
      </c>
      <c r="J6142">
        <v>2019</v>
      </c>
      <c r="K6142">
        <v>2.6309782554758288E-2</v>
      </c>
    </row>
    <row r="6143" spans="1:11" x14ac:dyDescent="0.25">
      <c r="A6143" t="s">
        <v>723</v>
      </c>
      <c r="B6143" t="s">
        <v>467</v>
      </c>
      <c r="C6143" t="s">
        <v>468</v>
      </c>
      <c r="D6143" t="str">
        <f>Clef_répartition[[#This Row],[Code association]]&amp;"_"&amp;Clef_répartition[[#This Row],[Nom association]]</f>
        <v>ARAS Nyon-Rolle_Association régionale pour l'action sociale Nyon-Rolle</v>
      </c>
      <c r="E6143">
        <f>COUNTIFS(D$2:D6143,Clef_répartition[[#This Row],[Code_Nom]],J$2:J6143,Clef_répartition[[#This Row],[Année]])</f>
        <v>36</v>
      </c>
      <c r="F6143">
        <f>IF(Clef_répartition[[#This Row],[Code_Nom]]=D6142,F6142-1,(COUNTIFS(Clef_répartition[Code_Nom],Clef_répartition[[#This Row],[Code_Nom]],Clef_répartition[Année],Clef_répartition[[#This Row],[Année]])))</f>
        <v>12</v>
      </c>
      <c r="G6143" t="str">
        <f>Clef_répartition[[#This Row],[Code_Nom]]&amp;"_"&amp;Clef_répartition[[#This Row],[Nombre]]&amp;"_"&amp;Clef_répartition[[#This Row],[Année]]</f>
        <v>ARAS Nyon-Rolle_Association régionale pour l'action sociale Nyon-Rolle_36_2019</v>
      </c>
      <c r="H6143">
        <v>5724</v>
      </c>
      <c r="I6143" t="s">
        <v>196</v>
      </c>
      <c r="J6143">
        <v>2019</v>
      </c>
      <c r="K6143">
        <v>0.21078591915522871</v>
      </c>
    </row>
    <row r="6144" spans="1:11" x14ac:dyDescent="0.25">
      <c r="A6144" t="s">
        <v>723</v>
      </c>
      <c r="B6144" t="s">
        <v>467</v>
      </c>
      <c r="C6144" t="s">
        <v>468</v>
      </c>
      <c r="D6144" t="str">
        <f>Clef_répartition[[#This Row],[Code association]]&amp;"_"&amp;Clef_répartition[[#This Row],[Nom association]]</f>
        <v>ARAS Nyon-Rolle_Association régionale pour l'action sociale Nyon-Rolle</v>
      </c>
      <c r="E6144">
        <f>COUNTIFS(D$2:D6144,Clef_répartition[[#This Row],[Code_Nom]],J$2:J6144,Clef_répartition[[#This Row],[Année]])</f>
        <v>37</v>
      </c>
      <c r="F6144">
        <f>IF(Clef_répartition[[#This Row],[Code_Nom]]=D6143,F6143-1,(COUNTIFS(Clef_répartition[Code_Nom],Clef_répartition[[#This Row],[Code_Nom]],Clef_répartition[Année],Clef_répartition[[#This Row],[Année]])))</f>
        <v>11</v>
      </c>
      <c r="G6144" t="str">
        <f>Clef_répartition[[#This Row],[Code_Nom]]&amp;"_"&amp;Clef_répartition[[#This Row],[Nombre]]&amp;"_"&amp;Clef_répartition[[#This Row],[Année]]</f>
        <v>ARAS Nyon-Rolle_Association régionale pour l'action sociale Nyon-Rolle_37_2019</v>
      </c>
      <c r="H6144">
        <v>5860</v>
      </c>
      <c r="I6144" t="s">
        <v>215</v>
      </c>
      <c r="J6144">
        <v>2019</v>
      </c>
      <c r="K6144">
        <v>1.5303540060142316E-2</v>
      </c>
    </row>
    <row r="6145" spans="1:11" x14ac:dyDescent="0.25">
      <c r="A6145" t="s">
        <v>723</v>
      </c>
      <c r="B6145" t="s">
        <v>467</v>
      </c>
      <c r="C6145" t="s">
        <v>468</v>
      </c>
      <c r="D6145" t="str">
        <f>Clef_répartition[[#This Row],[Code association]]&amp;"_"&amp;Clef_répartition[[#This Row],[Nom association]]</f>
        <v>ARAS Nyon-Rolle_Association régionale pour l'action sociale Nyon-Rolle</v>
      </c>
      <c r="E6145">
        <f>COUNTIFS(D$2:D6145,Clef_répartition[[#This Row],[Code_Nom]],J$2:J6145,Clef_répartition[[#This Row],[Année]])</f>
        <v>38</v>
      </c>
      <c r="F6145">
        <f>IF(Clef_répartition[[#This Row],[Code_Nom]]=D6144,F6144-1,(COUNTIFS(Clef_répartition[Code_Nom],Clef_répartition[[#This Row],[Code_Nom]],Clef_répartition[Année],Clef_répartition[[#This Row],[Année]])))</f>
        <v>10</v>
      </c>
      <c r="G6145" t="str">
        <f>Clef_répartition[[#This Row],[Code_Nom]]&amp;"_"&amp;Clef_répartition[[#This Row],[Nombre]]&amp;"_"&amp;Clef_répartition[[#This Row],[Année]]</f>
        <v>ARAS Nyon-Rolle_Association régionale pour l'action sociale Nyon-Rolle_38_2019</v>
      </c>
      <c r="H6145">
        <v>5725</v>
      </c>
      <c r="I6145" t="s">
        <v>219</v>
      </c>
      <c r="J6145">
        <v>2019</v>
      </c>
      <c r="K6145">
        <v>4.0094877978582986E-2</v>
      </c>
    </row>
    <row r="6146" spans="1:11" x14ac:dyDescent="0.25">
      <c r="A6146" t="s">
        <v>723</v>
      </c>
      <c r="B6146" t="s">
        <v>467</v>
      </c>
      <c r="C6146" t="s">
        <v>468</v>
      </c>
      <c r="D6146" t="str">
        <f>Clef_répartition[[#This Row],[Code association]]&amp;"_"&amp;Clef_répartition[[#This Row],[Nom association]]</f>
        <v>ARAS Nyon-Rolle_Association régionale pour l'action sociale Nyon-Rolle</v>
      </c>
      <c r="E6146">
        <f>COUNTIFS(D$2:D6146,Clef_répartition[[#This Row],[Code_Nom]],J$2:J6146,Clef_répartition[[#This Row],[Année]])</f>
        <v>39</v>
      </c>
      <c r="F6146">
        <f>IF(Clef_répartition[[#This Row],[Code_Nom]]=D6145,F6145-1,(COUNTIFS(Clef_répartition[Code_Nom],Clef_répartition[[#This Row],[Code_Nom]],Clef_répartition[Année],Clef_répartition[[#This Row],[Année]])))</f>
        <v>9</v>
      </c>
      <c r="G6146" t="str">
        <f>Clef_répartition[[#This Row],[Code_Nom]]&amp;"_"&amp;Clef_répartition[[#This Row],[Nombre]]&amp;"_"&amp;Clef_répartition[[#This Row],[Année]]</f>
        <v>ARAS Nyon-Rolle_Association régionale pour l'action sociale Nyon-Rolle_39_2019</v>
      </c>
      <c r="H6146">
        <v>5861</v>
      </c>
      <c r="I6146" t="s">
        <v>232</v>
      </c>
      <c r="J6146">
        <v>2019</v>
      </c>
      <c r="K6146">
        <v>6.1988269270848842E-2</v>
      </c>
    </row>
    <row r="6147" spans="1:11" x14ac:dyDescent="0.25">
      <c r="A6147" t="s">
        <v>723</v>
      </c>
      <c r="B6147" t="s">
        <v>467</v>
      </c>
      <c r="C6147" t="s">
        <v>468</v>
      </c>
      <c r="D6147" t="str">
        <f>Clef_répartition[[#This Row],[Code association]]&amp;"_"&amp;Clef_répartition[[#This Row],[Nom association]]</f>
        <v>ARAS Nyon-Rolle_Association régionale pour l'action sociale Nyon-Rolle</v>
      </c>
      <c r="E6147">
        <f>COUNTIFS(D$2:D6147,Clef_répartition[[#This Row],[Code_Nom]],J$2:J6147,Clef_répartition[[#This Row],[Année]])</f>
        <v>40</v>
      </c>
      <c r="F6147">
        <f>IF(Clef_répartition[[#This Row],[Code_Nom]]=D6146,F6146-1,(COUNTIFS(Clef_répartition[Code_Nom],Clef_répartition[[#This Row],[Code_Nom]],Clef_répartition[Année],Clef_répartition[[#This Row],[Année]])))</f>
        <v>8</v>
      </c>
      <c r="G6147" t="str">
        <f>Clef_répartition[[#This Row],[Code_Nom]]&amp;"_"&amp;Clef_répartition[[#This Row],[Nombre]]&amp;"_"&amp;Clef_répartition[[#This Row],[Année]]</f>
        <v>ARAS Nyon-Rolle_Association régionale pour l'action sociale Nyon-Rolle_40_2019</v>
      </c>
      <c r="H6147">
        <v>5727</v>
      </c>
      <c r="I6147" t="s">
        <v>243</v>
      </c>
      <c r="J6147">
        <v>2019</v>
      </c>
      <c r="K6147">
        <v>2.5634918271950455E-2</v>
      </c>
    </row>
    <row r="6148" spans="1:11" x14ac:dyDescent="0.25">
      <c r="A6148" t="s">
        <v>723</v>
      </c>
      <c r="B6148" t="s">
        <v>467</v>
      </c>
      <c r="C6148" t="s">
        <v>468</v>
      </c>
      <c r="D6148" t="str">
        <f>Clef_répartition[[#This Row],[Code association]]&amp;"_"&amp;Clef_répartition[[#This Row],[Nom association]]</f>
        <v>ARAS Nyon-Rolle_Association régionale pour l'action sociale Nyon-Rolle</v>
      </c>
      <c r="E6148">
        <f>COUNTIFS(D$2:D6148,Clef_répartition[[#This Row],[Code_Nom]],J$2:J6148,Clef_répartition[[#This Row],[Année]])</f>
        <v>41</v>
      </c>
      <c r="F6148">
        <f>IF(Clef_répartition[[#This Row],[Code_Nom]]=D6147,F6147-1,(COUNTIFS(Clef_répartition[Code_Nom],Clef_répartition[[#This Row],[Code_Nom]],Clef_répartition[Année],Clef_répartition[[#This Row],[Année]])))</f>
        <v>7</v>
      </c>
      <c r="G6148" t="str">
        <f>Clef_répartition[[#This Row],[Code_Nom]]&amp;"_"&amp;Clef_répartition[[#This Row],[Nombre]]&amp;"_"&amp;Clef_répartition[[#This Row],[Année]]</f>
        <v>ARAS Nyon-Rolle_Association régionale pour l'action sociale Nyon-Rolle_41_2019</v>
      </c>
      <c r="H6148">
        <v>5434</v>
      </c>
      <c r="I6148" t="s">
        <v>244</v>
      </c>
      <c r="J6148">
        <v>2019</v>
      </c>
      <c r="K6148">
        <v>1.02321334643364E-2</v>
      </c>
    </row>
    <row r="6149" spans="1:11" x14ac:dyDescent="0.25">
      <c r="A6149" t="s">
        <v>723</v>
      </c>
      <c r="B6149" t="s">
        <v>467</v>
      </c>
      <c r="C6149" t="s">
        <v>468</v>
      </c>
      <c r="D6149" t="str">
        <f>Clef_répartition[[#This Row],[Code association]]&amp;"_"&amp;Clef_répartition[[#This Row],[Nom association]]</f>
        <v>ARAS Nyon-Rolle_Association régionale pour l'action sociale Nyon-Rolle</v>
      </c>
      <c r="E6149">
        <f>COUNTIFS(D$2:D6149,Clef_répartition[[#This Row],[Code_Nom]],J$2:J6149,Clef_répartition[[#This Row],[Année]])</f>
        <v>42</v>
      </c>
      <c r="F6149">
        <f>IF(Clef_répartition[[#This Row],[Code_Nom]]=D6148,F6148-1,(COUNTIFS(Clef_répartition[Code_Nom],Clef_répartition[[#This Row],[Code_Nom]],Clef_répartition[Année],Clef_répartition[[#This Row],[Année]])))</f>
        <v>6</v>
      </c>
      <c r="G6149" t="str">
        <f>Clef_répartition[[#This Row],[Code_Nom]]&amp;"_"&amp;Clef_répartition[[#This Row],[Nombre]]&amp;"_"&amp;Clef_répartition[[#This Row],[Année]]</f>
        <v>ARAS Nyon-Rolle_Association régionale pour l'action sociale Nyon-Rolle_42_2019</v>
      </c>
      <c r="H6149">
        <v>5728</v>
      </c>
      <c r="I6149" t="s">
        <v>255</v>
      </c>
      <c r="J6149">
        <v>2019</v>
      </c>
      <c r="K6149">
        <v>5.8752890503270113E-3</v>
      </c>
    </row>
    <row r="6150" spans="1:11" x14ac:dyDescent="0.25">
      <c r="A6150" t="s">
        <v>723</v>
      </c>
      <c r="B6150" t="s">
        <v>467</v>
      </c>
      <c r="C6150" t="s">
        <v>468</v>
      </c>
      <c r="D6150" t="str">
        <f>Clef_répartition[[#This Row],[Code association]]&amp;"_"&amp;Clef_répartition[[#This Row],[Nom association]]</f>
        <v>ARAS Nyon-Rolle_Association régionale pour l'action sociale Nyon-Rolle</v>
      </c>
      <c r="E6150">
        <f>COUNTIFS(D$2:D6150,Clef_répartition[[#This Row],[Code_Nom]],J$2:J6150,Clef_répartition[[#This Row],[Année]])</f>
        <v>43</v>
      </c>
      <c r="F6150">
        <f>IF(Clef_répartition[[#This Row],[Code_Nom]]=D6149,F6149-1,(COUNTIFS(Clef_répartition[Code_Nom],Clef_répartition[[#This Row],[Code_Nom]],Clef_répartition[Année],Clef_répartition[[#This Row],[Année]])))</f>
        <v>5</v>
      </c>
      <c r="G6150" t="str">
        <f>Clef_répartition[[#This Row],[Code_Nom]]&amp;"_"&amp;Clef_répartition[[#This Row],[Nombre]]&amp;"_"&amp;Clef_répartition[[#This Row],[Année]]</f>
        <v>ARAS Nyon-Rolle_Association régionale pour l'action sociale Nyon-Rolle_43_2019</v>
      </c>
      <c r="H6150">
        <v>5729</v>
      </c>
      <c r="I6150" t="s">
        <v>261</v>
      </c>
      <c r="J6150">
        <v>2019</v>
      </c>
      <c r="K6150">
        <v>1.5809688272248192E-2</v>
      </c>
    </row>
    <row r="6151" spans="1:11" x14ac:dyDescent="0.25">
      <c r="A6151" t="s">
        <v>723</v>
      </c>
      <c r="B6151" t="s">
        <v>467</v>
      </c>
      <c r="C6151" t="s">
        <v>468</v>
      </c>
      <c r="D6151" t="str">
        <f>Clef_répartition[[#This Row],[Code association]]&amp;"_"&amp;Clef_répartition[[#This Row],[Nom association]]</f>
        <v>ARAS Nyon-Rolle_Association régionale pour l'action sociale Nyon-Rolle</v>
      </c>
      <c r="E6151">
        <f>COUNTIFS(D$2:D6151,Clef_répartition[[#This Row],[Code_Nom]],J$2:J6151,Clef_répartition[[#This Row],[Année]])</f>
        <v>44</v>
      </c>
      <c r="F6151">
        <f>IF(Clef_répartition[[#This Row],[Code_Nom]]=D6150,F6150-1,(COUNTIFS(Clef_répartition[Code_Nom],Clef_répartition[[#This Row],[Code_Nom]],Clef_répartition[Année],Clef_répartition[[#This Row],[Année]])))</f>
        <v>4</v>
      </c>
      <c r="G6151" t="str">
        <f>Clef_répartition[[#This Row],[Code_Nom]]&amp;"_"&amp;Clef_répartition[[#This Row],[Nombre]]&amp;"_"&amp;Clef_répartition[[#This Row],[Année]]</f>
        <v>ARAS Nyon-Rolle_Association régionale pour l'action sociale Nyon-Rolle_44_2019</v>
      </c>
      <c r="H6151">
        <v>5862</v>
      </c>
      <c r="I6151" t="s">
        <v>262</v>
      </c>
      <c r="J6151">
        <v>2019</v>
      </c>
      <c r="K6151">
        <v>2.4414207878048055E-3</v>
      </c>
    </row>
    <row r="6152" spans="1:11" x14ac:dyDescent="0.25">
      <c r="A6152" t="s">
        <v>723</v>
      </c>
      <c r="B6152" t="s">
        <v>467</v>
      </c>
      <c r="C6152" t="s">
        <v>468</v>
      </c>
      <c r="D6152" t="str">
        <f>Clef_répartition[[#This Row],[Code association]]&amp;"_"&amp;Clef_répartition[[#This Row],[Nom association]]</f>
        <v>ARAS Nyon-Rolle_Association régionale pour l'action sociale Nyon-Rolle</v>
      </c>
      <c r="E6152">
        <f>COUNTIFS(D$2:D6152,Clef_répartition[[#This Row],[Code_Nom]],J$2:J6152,Clef_répartition[[#This Row],[Année]])</f>
        <v>45</v>
      </c>
      <c r="F6152">
        <f>IF(Clef_répartition[[#This Row],[Code_Nom]]=D6151,F6151-1,(COUNTIFS(Clef_répartition[Code_Nom],Clef_répartition[[#This Row],[Code_Nom]],Clef_répartition[Année],Clef_répartition[[#This Row],[Année]])))</f>
        <v>3</v>
      </c>
      <c r="G6152" t="str">
        <f>Clef_répartition[[#This Row],[Code_Nom]]&amp;"_"&amp;Clef_répartition[[#This Row],[Nombre]]&amp;"_"&amp;Clef_répartition[[#This Row],[Année]]</f>
        <v>ARAS Nyon-Rolle_Association régionale pour l'action sociale Nyon-Rolle_45_2019</v>
      </c>
      <c r="H6152">
        <v>5730</v>
      </c>
      <c r="I6152" t="s">
        <v>265</v>
      </c>
      <c r="J6152">
        <v>2019</v>
      </c>
      <c r="K6152">
        <v>1.3973660444020999E-2</v>
      </c>
    </row>
    <row r="6153" spans="1:11" x14ac:dyDescent="0.25">
      <c r="A6153" t="s">
        <v>723</v>
      </c>
      <c r="B6153" t="s">
        <v>467</v>
      </c>
      <c r="C6153" t="s">
        <v>468</v>
      </c>
      <c r="D6153" t="str">
        <f>Clef_répartition[[#This Row],[Code association]]&amp;"_"&amp;Clef_répartition[[#This Row],[Nom association]]</f>
        <v>ARAS Nyon-Rolle_Association régionale pour l'action sociale Nyon-Rolle</v>
      </c>
      <c r="E6153">
        <f>COUNTIFS(D$2:D6153,Clef_répartition[[#This Row],[Code_Nom]],J$2:J6153,Clef_répartition[[#This Row],[Année]])</f>
        <v>46</v>
      </c>
      <c r="F6153">
        <f>IF(Clef_répartition[[#This Row],[Code_Nom]]=D6152,F6152-1,(COUNTIFS(Clef_répartition[Code_Nom],Clef_répartition[[#This Row],[Code_Nom]],Clef_répartition[Année],Clef_répartition[[#This Row],[Année]])))</f>
        <v>2</v>
      </c>
      <c r="G6153" t="str">
        <f>Clef_répartition[[#This Row],[Code_Nom]]&amp;"_"&amp;Clef_répartition[[#This Row],[Nombre]]&amp;"_"&amp;Clef_répartition[[#This Row],[Année]]</f>
        <v>ARAS Nyon-Rolle_Association régionale pour l'action sociale Nyon-Rolle_46_2019</v>
      </c>
      <c r="H6153">
        <v>5732</v>
      </c>
      <c r="I6153" t="s">
        <v>279</v>
      </c>
      <c r="J6153">
        <v>2019</v>
      </c>
      <c r="K6153">
        <v>1.0311529262313792E-2</v>
      </c>
    </row>
    <row r="6154" spans="1:11" x14ac:dyDescent="0.25">
      <c r="A6154" t="s">
        <v>723</v>
      </c>
      <c r="B6154" t="s">
        <v>467</v>
      </c>
      <c r="C6154" t="s">
        <v>468</v>
      </c>
      <c r="D6154" t="str">
        <f>Clef_répartition[[#This Row],[Code association]]&amp;"_"&amp;Clef_répartition[[#This Row],[Nom association]]</f>
        <v>ARAS Nyon-Rolle_Association régionale pour l'action sociale Nyon-Rolle</v>
      </c>
      <c r="E6154">
        <f>COUNTIFS(D$2:D6154,Clef_répartition[[#This Row],[Code_Nom]],J$2:J6154,Clef_répartition[[#This Row],[Année]])</f>
        <v>47</v>
      </c>
      <c r="F6154">
        <f>IF(Clef_répartition[[#This Row],[Code_Nom]]=D6153,F6153-1,(COUNTIFS(Clef_répartition[Code_Nom],Clef_répartition[[#This Row],[Code_Nom]],Clef_répartition[Année],Clef_répartition[[#This Row],[Année]])))</f>
        <v>1</v>
      </c>
      <c r="G6154" t="str">
        <f>Clef_répartition[[#This Row],[Code_Nom]]&amp;"_"&amp;Clef_répartition[[#This Row],[Nombre]]&amp;"_"&amp;Clef_répartition[[#This Row],[Année]]</f>
        <v>ARAS Nyon-Rolle_Association régionale pour l'action sociale Nyon-Rolle_47_2019</v>
      </c>
      <c r="H6154">
        <v>5863</v>
      </c>
      <c r="I6154" t="s">
        <v>287</v>
      </c>
      <c r="J6154">
        <v>2019</v>
      </c>
      <c r="K6154">
        <v>3.5529619594882943E-3</v>
      </c>
    </row>
    <row r="6155" spans="1:11" x14ac:dyDescent="0.25">
      <c r="A6155" t="s">
        <v>723</v>
      </c>
      <c r="B6155" t="s">
        <v>540</v>
      </c>
      <c r="C6155" t="s">
        <v>541</v>
      </c>
      <c r="D6155" t="str">
        <f>Clef_répartition[[#This Row],[Code association]]&amp;"_"&amp;Clef_répartition[[#This Row],[Nom association]]</f>
        <v>ARAS Riviera PdE_Association Régionale d’Action Sociale Riviera Pays-d'Enhaut</v>
      </c>
      <c r="E6155">
        <f>COUNTIFS(D$2:D6155,Clef_répartition[[#This Row],[Code_Nom]],J$2:J6155,Clef_répartition[[#This Row],[Année]])</f>
        <v>1</v>
      </c>
      <c r="F6155">
        <f>IF(Clef_répartition[[#This Row],[Code_Nom]]=D6154,F6154-1,(COUNTIFS(Clef_répartition[Code_Nom],Clef_répartition[[#This Row],[Code_Nom]],Clef_répartition[Année],Clef_répartition[[#This Row],[Année]])))</f>
        <v>13</v>
      </c>
      <c r="G6155" t="str">
        <f>Clef_répartition[[#This Row],[Code_Nom]]&amp;"_"&amp;Clef_répartition[[#This Row],[Nombre]]&amp;"_"&amp;Clef_répartition[[#This Row],[Année]]</f>
        <v>ARAS Riviera PdE_Association Régionale d’Action Sociale Riviera Pays-d'Enhaut_1_2019</v>
      </c>
      <c r="H6155">
        <v>5892</v>
      </c>
      <c r="I6155" t="s">
        <v>25</v>
      </c>
      <c r="J6155">
        <v>2019</v>
      </c>
      <c r="K6155">
        <v>0.13214111752835572</v>
      </c>
    </row>
    <row r="6156" spans="1:11" x14ac:dyDescent="0.25">
      <c r="A6156" t="s">
        <v>723</v>
      </c>
      <c r="B6156" t="s">
        <v>540</v>
      </c>
      <c r="C6156" t="s">
        <v>541</v>
      </c>
      <c r="D6156" t="str">
        <f>Clef_répartition[[#This Row],[Code association]]&amp;"_"&amp;Clef_répartition[[#This Row],[Nom association]]</f>
        <v>ARAS Riviera PdE_Association Régionale d’Action Sociale Riviera Pays-d'Enhaut</v>
      </c>
      <c r="E6156">
        <f>COUNTIFS(D$2:D6156,Clef_répartition[[#This Row],[Code_Nom]],J$2:J6156,Clef_répartition[[#This Row],[Année]])</f>
        <v>2</v>
      </c>
      <c r="F6156">
        <f>IF(Clef_répartition[[#This Row],[Code_Nom]]=D6155,F6155-1,(COUNTIFS(Clef_répartition[Code_Nom],Clef_répartition[[#This Row],[Code_Nom]],Clef_répartition[Année],Clef_répartition[[#This Row],[Année]])))</f>
        <v>12</v>
      </c>
      <c r="G6156" t="str">
        <f>Clef_répartition[[#This Row],[Code_Nom]]&amp;"_"&amp;Clef_répartition[[#This Row],[Nombre]]&amp;"_"&amp;Clef_répartition[[#This Row],[Année]]</f>
        <v>ARAS Riviera PdE_Association Régionale d’Action Sociale Riviera Pays-d'Enhaut_2_2019</v>
      </c>
      <c r="H6156">
        <v>5882</v>
      </c>
      <c r="I6156" t="s">
        <v>50</v>
      </c>
      <c r="J6156">
        <v>2019</v>
      </c>
      <c r="K6156">
        <v>3.5163407788833992E-2</v>
      </c>
    </row>
    <row r="6157" spans="1:11" x14ac:dyDescent="0.25">
      <c r="A6157" t="s">
        <v>723</v>
      </c>
      <c r="B6157" t="s">
        <v>540</v>
      </c>
      <c r="C6157" t="s">
        <v>541</v>
      </c>
      <c r="D6157" t="str">
        <f>Clef_répartition[[#This Row],[Code association]]&amp;"_"&amp;Clef_répartition[[#This Row],[Nom association]]</f>
        <v>ARAS Riviera PdE_Association Régionale d’Action Sociale Riviera Pays-d'Enhaut</v>
      </c>
      <c r="E6157">
        <f>COUNTIFS(D$2:D6157,Clef_répartition[[#This Row],[Code_Nom]],J$2:J6157,Clef_répartition[[#This Row],[Année]])</f>
        <v>3</v>
      </c>
      <c r="F6157">
        <f>IF(Clef_répartition[[#This Row],[Code_Nom]]=D6156,F6156-1,(COUNTIFS(Clef_répartition[Code_Nom],Clef_répartition[[#This Row],[Code_Nom]],Clef_répartition[Année],Clef_répartition[[#This Row],[Année]])))</f>
        <v>11</v>
      </c>
      <c r="G6157" t="str">
        <f>Clef_répartition[[#This Row],[Code_Nom]]&amp;"_"&amp;Clef_répartition[[#This Row],[Nombre]]&amp;"_"&amp;Clef_répartition[[#This Row],[Année]]</f>
        <v>ARAS Riviera PdE_Association Régionale d’Action Sociale Riviera Pays-d'Enhaut_3_2019</v>
      </c>
      <c r="H6157">
        <v>5601</v>
      </c>
      <c r="I6157" t="s">
        <v>66</v>
      </c>
      <c r="J6157">
        <v>2019</v>
      </c>
      <c r="K6157">
        <v>2.5920256071254609E-2</v>
      </c>
    </row>
    <row r="6158" spans="1:11" x14ac:dyDescent="0.25">
      <c r="A6158" t="s">
        <v>723</v>
      </c>
      <c r="B6158" t="s">
        <v>540</v>
      </c>
      <c r="C6158" t="s">
        <v>541</v>
      </c>
      <c r="D6158" t="str">
        <f>Clef_répartition[[#This Row],[Code association]]&amp;"_"&amp;Clef_répartition[[#This Row],[Nom association]]</f>
        <v>ARAS Riviera PdE_Association Régionale d’Action Sociale Riviera Pays-d'Enhaut</v>
      </c>
      <c r="E6158">
        <f>COUNTIFS(D$2:D6158,Clef_répartition[[#This Row],[Code_Nom]],J$2:J6158,Clef_répartition[[#This Row],[Année]])</f>
        <v>4</v>
      </c>
      <c r="F6158">
        <f>IF(Clef_répartition[[#This Row],[Code_Nom]]=D6157,F6157-1,(COUNTIFS(Clef_répartition[Code_Nom],Clef_répartition[[#This Row],[Code_Nom]],Clef_répartition[Année],Clef_répartition[[#This Row],[Année]])))</f>
        <v>10</v>
      </c>
      <c r="G6158" t="str">
        <f>Clef_répartition[[#This Row],[Code_Nom]]&amp;"_"&amp;Clef_répartition[[#This Row],[Nombre]]&amp;"_"&amp;Clef_répartition[[#This Row],[Année]]</f>
        <v>ARAS Riviera PdE_Association Régionale d’Action Sociale Riviera Pays-d'Enhaut_4_2019</v>
      </c>
      <c r="H6158">
        <v>5883</v>
      </c>
      <c r="I6158" t="s">
        <v>77</v>
      </c>
      <c r="J6158">
        <v>2019</v>
      </c>
      <c r="K6158">
        <v>2.6523322431749125E-2</v>
      </c>
    </row>
    <row r="6159" spans="1:11" x14ac:dyDescent="0.25">
      <c r="A6159" t="s">
        <v>723</v>
      </c>
      <c r="B6159" t="s">
        <v>540</v>
      </c>
      <c r="C6159" t="s">
        <v>541</v>
      </c>
      <c r="D6159" t="str">
        <f>Clef_répartition[[#This Row],[Code association]]&amp;"_"&amp;Clef_répartition[[#This Row],[Nom association]]</f>
        <v>ARAS Riviera PdE_Association Régionale d’Action Sociale Riviera Pays-d'Enhaut</v>
      </c>
      <c r="E6159">
        <f>COUNTIFS(D$2:D6159,Clef_répartition[[#This Row],[Code_Nom]],J$2:J6159,Clef_répartition[[#This Row],[Année]])</f>
        <v>5</v>
      </c>
      <c r="F6159">
        <f>IF(Clef_répartition[[#This Row],[Code_Nom]]=D6158,F6158-1,(COUNTIFS(Clef_répartition[Code_Nom],Clef_répartition[[#This Row],[Code_Nom]],Clef_répartition[Année],Clef_répartition[[#This Row],[Année]])))</f>
        <v>9</v>
      </c>
      <c r="G6159" t="str">
        <f>Clef_répartition[[#This Row],[Code_Nom]]&amp;"_"&amp;Clef_répartition[[#This Row],[Nombre]]&amp;"_"&amp;Clef_répartition[[#This Row],[Année]]</f>
        <v>ARAS Riviera PdE_Association Régionale d’Action Sociale Riviera Pays-d'Enhaut_5_2019</v>
      </c>
      <c r="H6159">
        <v>5884</v>
      </c>
      <c r="I6159" t="s">
        <v>78</v>
      </c>
      <c r="J6159">
        <v>2019</v>
      </c>
      <c r="K6159">
        <v>3.9002157121981768E-2</v>
      </c>
    </row>
    <row r="6160" spans="1:11" x14ac:dyDescent="0.25">
      <c r="A6160" t="s">
        <v>723</v>
      </c>
      <c r="B6160" t="s">
        <v>540</v>
      </c>
      <c r="C6160" t="s">
        <v>541</v>
      </c>
      <c r="D6160" t="str">
        <f>Clef_répartition[[#This Row],[Code association]]&amp;"_"&amp;Clef_répartition[[#This Row],[Nom association]]</f>
        <v>ARAS Riviera PdE_Association Régionale d’Action Sociale Riviera Pays-d'Enhaut</v>
      </c>
      <c r="E6160">
        <f>COUNTIFS(D$2:D6160,Clef_répartition[[#This Row],[Code_Nom]],J$2:J6160,Clef_répartition[[#This Row],[Année]])</f>
        <v>6</v>
      </c>
      <c r="F6160">
        <f>IF(Clef_répartition[[#This Row],[Code_Nom]]=D6159,F6159-1,(COUNTIFS(Clef_répartition[Code_Nom],Clef_répartition[[#This Row],[Code_Nom]],Clef_répartition[Année],Clef_répartition[[#This Row],[Année]])))</f>
        <v>8</v>
      </c>
      <c r="G6160" t="str">
        <f>Clef_répartition[[#This Row],[Code_Nom]]&amp;"_"&amp;Clef_répartition[[#This Row],[Nombre]]&amp;"_"&amp;Clef_répartition[[#This Row],[Année]]</f>
        <v>ARAS Riviera PdE_Association Régionale d’Action Sociale Riviera Pays-d'Enhaut_6_2019</v>
      </c>
      <c r="H6160">
        <v>5885</v>
      </c>
      <c r="I6160" t="s">
        <v>138</v>
      </c>
      <c r="J6160">
        <v>2019</v>
      </c>
      <c r="K6160">
        <v>1.7906431934683276E-2</v>
      </c>
    </row>
    <row r="6161" spans="1:11" x14ac:dyDescent="0.25">
      <c r="A6161" t="s">
        <v>723</v>
      </c>
      <c r="B6161" t="s">
        <v>540</v>
      </c>
      <c r="C6161" t="s">
        <v>541</v>
      </c>
      <c r="D6161" t="str">
        <f>Clef_répartition[[#This Row],[Code association]]&amp;"_"&amp;Clef_répartition[[#This Row],[Nom association]]</f>
        <v>ARAS Riviera PdE_Association Régionale d’Action Sociale Riviera Pays-d'Enhaut</v>
      </c>
      <c r="E6161">
        <f>COUNTIFS(D$2:D6161,Clef_répartition[[#This Row],[Code_Nom]],J$2:J6161,Clef_répartition[[#This Row],[Année]])</f>
        <v>7</v>
      </c>
      <c r="F6161">
        <f>IF(Clef_répartition[[#This Row],[Code_Nom]]=D6160,F6160-1,(COUNTIFS(Clef_répartition[Code_Nom],Clef_répartition[[#This Row],[Code_Nom]],Clef_répartition[Année],Clef_répartition[[#This Row],[Année]])))</f>
        <v>7</v>
      </c>
      <c r="G6161" t="str">
        <f>Clef_répartition[[#This Row],[Code_Nom]]&amp;"_"&amp;Clef_répartition[[#This Row],[Nombre]]&amp;"_"&amp;Clef_répartition[[#This Row],[Année]]</f>
        <v>ARAS Riviera PdE_Association Régionale d’Action Sociale Riviera Pays-d'Enhaut_7_2019</v>
      </c>
      <c r="H6161">
        <v>5889</v>
      </c>
      <c r="I6161" t="s">
        <v>150</v>
      </c>
      <c r="J6161">
        <v>2019</v>
      </c>
      <c r="K6161">
        <v>0.13807900169322479</v>
      </c>
    </row>
    <row r="6162" spans="1:11" x14ac:dyDescent="0.25">
      <c r="A6162" t="s">
        <v>723</v>
      </c>
      <c r="B6162" t="s">
        <v>540</v>
      </c>
      <c r="C6162" t="s">
        <v>541</v>
      </c>
      <c r="D6162" t="str">
        <f>Clef_répartition[[#This Row],[Code association]]&amp;"_"&amp;Clef_répartition[[#This Row],[Nom association]]</f>
        <v>ARAS Riviera PdE_Association Régionale d’Action Sociale Riviera Pays-d'Enhaut</v>
      </c>
      <c r="E6162">
        <f>COUNTIFS(D$2:D6162,Clef_répartition[[#This Row],[Code_Nom]],J$2:J6162,Clef_répartition[[#This Row],[Année]])</f>
        <v>8</v>
      </c>
      <c r="F6162">
        <f>IF(Clef_répartition[[#This Row],[Code_Nom]]=D6161,F6161-1,(COUNTIFS(Clef_répartition[Code_Nom],Clef_répartition[[#This Row],[Code_Nom]],Clef_répartition[Année],Clef_répartition[[#This Row],[Année]])))</f>
        <v>6</v>
      </c>
      <c r="G6162" t="str">
        <f>Clef_répartition[[#This Row],[Code_Nom]]&amp;"_"&amp;Clef_répartition[[#This Row],[Nombre]]&amp;"_"&amp;Clef_répartition[[#This Row],[Année]]</f>
        <v>ARAS Riviera PdE_Association Régionale d’Action Sociale Riviera Pays-d'Enhaut_8_2019</v>
      </c>
      <c r="H6162">
        <v>5886</v>
      </c>
      <c r="I6162" t="s">
        <v>188</v>
      </c>
      <c r="J6162">
        <v>2019</v>
      </c>
      <c r="K6162">
        <v>0.30228701319787538</v>
      </c>
    </row>
    <row r="6163" spans="1:11" x14ac:dyDescent="0.25">
      <c r="A6163" t="s">
        <v>723</v>
      </c>
      <c r="B6163" t="s">
        <v>540</v>
      </c>
      <c r="C6163" t="s">
        <v>541</v>
      </c>
      <c r="D6163" t="str">
        <f>Clef_répartition[[#This Row],[Code association]]&amp;"_"&amp;Clef_répartition[[#This Row],[Nom association]]</f>
        <v>ARAS Riviera PdE_Association Régionale d’Action Sociale Riviera Pays-d'Enhaut</v>
      </c>
      <c r="E6163">
        <f>COUNTIFS(D$2:D6163,Clef_répartition[[#This Row],[Code_Nom]],J$2:J6163,Clef_répartition[[#This Row],[Année]])</f>
        <v>9</v>
      </c>
      <c r="F6163">
        <f>IF(Clef_répartition[[#This Row],[Code_Nom]]=D6162,F6162-1,(COUNTIFS(Clef_répartition[Code_Nom],Clef_répartition[[#This Row],[Code_Nom]],Clef_répartition[Année],Clef_répartition[[#This Row],[Année]])))</f>
        <v>5</v>
      </c>
      <c r="G6163" t="str">
        <f>Clef_répartition[[#This Row],[Code_Nom]]&amp;"_"&amp;Clef_répartition[[#This Row],[Nombre]]&amp;"_"&amp;Clef_répartition[[#This Row],[Année]]</f>
        <v>ARAS Riviera PdE_Association Régionale d’Action Sociale Riviera Pays-d'Enhaut_9_2019</v>
      </c>
      <c r="H6163">
        <v>5607</v>
      </c>
      <c r="I6163" t="s">
        <v>225</v>
      </c>
      <c r="J6163">
        <v>2019</v>
      </c>
      <c r="K6163">
        <v>3.3412195857397999E-2</v>
      </c>
    </row>
    <row r="6164" spans="1:11" x14ac:dyDescent="0.25">
      <c r="A6164" t="s">
        <v>723</v>
      </c>
      <c r="B6164" t="s">
        <v>540</v>
      </c>
      <c r="C6164" t="s">
        <v>541</v>
      </c>
      <c r="D6164" t="str">
        <f>Clef_répartition[[#This Row],[Code association]]&amp;"_"&amp;Clef_répartition[[#This Row],[Nom association]]</f>
        <v>ARAS Riviera PdE_Association Régionale d’Action Sociale Riviera Pays-d'Enhaut</v>
      </c>
      <c r="E6164">
        <f>COUNTIFS(D$2:D6164,Clef_répartition[[#This Row],[Code_Nom]],J$2:J6164,Clef_répartition[[#This Row],[Année]])</f>
        <v>10</v>
      </c>
      <c r="F6164">
        <f>IF(Clef_répartition[[#This Row],[Code_Nom]]=D6163,F6163-1,(COUNTIFS(Clef_répartition[Code_Nom],Clef_répartition[[#This Row],[Code_Nom]],Clef_répartition[Année],Clef_répartition[[#This Row],[Année]])))</f>
        <v>4</v>
      </c>
      <c r="G6164" t="str">
        <f>Clef_répartition[[#This Row],[Code_Nom]]&amp;"_"&amp;Clef_répartition[[#This Row],[Nombre]]&amp;"_"&amp;Clef_répartition[[#This Row],[Année]]</f>
        <v>ARAS Riviera PdE_Association Régionale d’Action Sociale Riviera Pays-d'Enhaut_10_2019</v>
      </c>
      <c r="H6164">
        <v>5609</v>
      </c>
      <c r="I6164" t="s">
        <v>230</v>
      </c>
      <c r="J6164">
        <v>2019</v>
      </c>
      <c r="K6164">
        <v>3.9663210632523834E-3</v>
      </c>
    </row>
    <row r="6165" spans="1:11" x14ac:dyDescent="0.25">
      <c r="A6165" t="s">
        <v>723</v>
      </c>
      <c r="B6165" t="s">
        <v>540</v>
      </c>
      <c r="C6165" t="s">
        <v>541</v>
      </c>
      <c r="D6165" t="str">
        <f>Clef_répartition[[#This Row],[Code association]]&amp;"_"&amp;Clef_répartition[[#This Row],[Nom association]]</f>
        <v>ARAS Riviera PdE_Association Régionale d’Action Sociale Riviera Pays-d'Enhaut</v>
      </c>
      <c r="E6165">
        <f>COUNTIFS(D$2:D6165,Clef_répartition[[#This Row],[Code_Nom]],J$2:J6165,Clef_répartition[[#This Row],[Année]])</f>
        <v>11</v>
      </c>
      <c r="F6165">
        <f>IF(Clef_répartition[[#This Row],[Code_Nom]]=D6164,F6164-1,(COUNTIFS(Clef_répartition[Code_Nom],Clef_répartition[[#This Row],[Code_Nom]],Clef_répartition[Année],Clef_répartition[[#This Row],[Année]])))</f>
        <v>3</v>
      </c>
      <c r="G6165" t="str">
        <f>Clef_répartition[[#This Row],[Code_Nom]]&amp;"_"&amp;Clef_répartition[[#This Row],[Nombre]]&amp;"_"&amp;Clef_répartition[[#This Row],[Année]]</f>
        <v>ARAS Riviera PdE_Association Régionale d’Action Sociale Riviera Pays-d'Enhaut_11_2019</v>
      </c>
      <c r="H6165">
        <v>5610</v>
      </c>
      <c r="I6165" t="s">
        <v>256</v>
      </c>
      <c r="J6165">
        <v>2019</v>
      </c>
      <c r="K6165">
        <v>4.4534131236517987E-3</v>
      </c>
    </row>
    <row r="6166" spans="1:11" x14ac:dyDescent="0.25">
      <c r="A6166" t="s">
        <v>723</v>
      </c>
      <c r="B6166" t="s">
        <v>540</v>
      </c>
      <c r="C6166" t="s">
        <v>541</v>
      </c>
      <c r="D6166" t="str">
        <f>Clef_répartition[[#This Row],[Code association]]&amp;"_"&amp;Clef_répartition[[#This Row],[Nom association]]</f>
        <v>ARAS Riviera PdE_Association Régionale d’Action Sociale Riviera Pays-d'Enhaut</v>
      </c>
      <c r="E6166">
        <f>COUNTIFS(D$2:D6166,Clef_répartition[[#This Row],[Code_Nom]],J$2:J6166,Clef_répartition[[#This Row],[Année]])</f>
        <v>12</v>
      </c>
      <c r="F6166">
        <f>IF(Clef_répartition[[#This Row],[Code_Nom]]=D6165,F6165-1,(COUNTIFS(Clef_répartition[Code_Nom],Clef_répartition[[#This Row],[Code_Nom]],Clef_répartition[Année],Clef_répartition[[#This Row],[Année]])))</f>
        <v>2</v>
      </c>
      <c r="G6166" t="str">
        <f>Clef_répartition[[#This Row],[Code_Nom]]&amp;"_"&amp;Clef_répartition[[#This Row],[Nombre]]&amp;"_"&amp;Clef_répartition[[#This Row],[Année]]</f>
        <v>ARAS Riviera PdE_Association Régionale d’Action Sociale Riviera Pays-d'Enhaut_12_2019</v>
      </c>
      <c r="H6166">
        <v>5890</v>
      </c>
      <c r="I6166" t="s">
        <v>277</v>
      </c>
      <c r="J6166">
        <v>2019</v>
      </c>
      <c r="K6166">
        <v>0.23045253171897109</v>
      </c>
    </row>
    <row r="6167" spans="1:11" x14ac:dyDescent="0.25">
      <c r="A6167" t="s">
        <v>723</v>
      </c>
      <c r="B6167" t="s">
        <v>540</v>
      </c>
      <c r="C6167" t="s">
        <v>541</v>
      </c>
      <c r="D6167" t="str">
        <f>Clef_répartition[[#This Row],[Code association]]&amp;"_"&amp;Clef_répartition[[#This Row],[Nom association]]</f>
        <v>ARAS Riviera PdE_Association Régionale d’Action Sociale Riviera Pays-d'Enhaut</v>
      </c>
      <c r="E6167">
        <f>COUNTIFS(D$2:D6167,Clef_répartition[[#This Row],[Code_Nom]],J$2:J6167,Clef_répartition[[#This Row],[Année]])</f>
        <v>13</v>
      </c>
      <c r="F6167">
        <f>IF(Clef_répartition[[#This Row],[Code_Nom]]=D6166,F6166-1,(COUNTIFS(Clef_répartition[Code_Nom],Clef_répartition[[#This Row],[Code_Nom]],Clef_répartition[Année],Clef_répartition[[#This Row],[Année]])))</f>
        <v>1</v>
      </c>
      <c r="G6167" t="str">
        <f>Clef_répartition[[#This Row],[Code_Nom]]&amp;"_"&amp;Clef_répartition[[#This Row],[Nombre]]&amp;"_"&amp;Clef_répartition[[#This Row],[Année]]</f>
        <v>ARAS Riviera PdE_Association Régionale d’Action Sociale Riviera Pays-d'Enhaut_13_2019</v>
      </c>
      <c r="H6167">
        <v>5891</v>
      </c>
      <c r="I6167" t="s">
        <v>278</v>
      </c>
      <c r="J6167">
        <v>2019</v>
      </c>
      <c r="K6167">
        <v>1.069283046876812E-2</v>
      </c>
    </row>
    <row r="6168" spans="1:11" x14ac:dyDescent="0.25">
      <c r="A6168" t="s">
        <v>723</v>
      </c>
      <c r="B6168" t="s">
        <v>513</v>
      </c>
      <c r="C6168" t="s">
        <v>514</v>
      </c>
      <c r="D6168" t="str">
        <f>Clef_répartition[[#This Row],[Code association]]&amp;"_"&amp;Clef_répartition[[#This Row],[Nom association]]</f>
        <v>ARASAPE_Association régionale d'action sociale pour le district d'Aigle et le Pays d'Enhaut</v>
      </c>
      <c r="E6168">
        <f>COUNTIFS(D$2:D6168,Clef_répartition[[#This Row],[Code_Nom]],J$2:J6168,Clef_répartition[[#This Row],[Année]])</f>
        <v>1</v>
      </c>
      <c r="F6168">
        <f>IF(Clef_répartition[[#This Row],[Code_Nom]]=D6167,F6167-1,(COUNTIFS(Clef_répartition[Code_Nom],Clef_répartition[[#This Row],[Code_Nom]],Clef_répartition[Année],Clef_répartition[[#This Row],[Année]])))</f>
        <v>18</v>
      </c>
      <c r="G6168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d'Enhaut_1_2019</v>
      </c>
      <c r="H6168">
        <v>5401</v>
      </c>
      <c r="I6168" t="s">
        <v>3</v>
      </c>
      <c r="J6168">
        <v>2019</v>
      </c>
      <c r="K6168">
        <v>0.2392</v>
      </c>
    </row>
    <row r="6169" spans="1:11" x14ac:dyDescent="0.25">
      <c r="A6169" t="s">
        <v>723</v>
      </c>
      <c r="B6169" t="s">
        <v>513</v>
      </c>
      <c r="C6169" t="s">
        <v>514</v>
      </c>
      <c r="D6169" t="str">
        <f>Clef_répartition[[#This Row],[Code association]]&amp;"_"&amp;Clef_répartition[[#This Row],[Nom association]]</f>
        <v>ARASAPE_Association régionale d'action sociale pour le district d'Aigle et le Pays d'Enhaut</v>
      </c>
      <c r="E6169">
        <f>COUNTIFS(D$2:D6169,Clef_répartition[[#This Row],[Code_Nom]],J$2:J6169,Clef_répartition[[#This Row],[Année]])</f>
        <v>2</v>
      </c>
      <c r="F6169">
        <f>IF(Clef_répartition[[#This Row],[Code_Nom]]=D6168,F6168-1,(COUNTIFS(Clef_répartition[Code_Nom],Clef_répartition[[#This Row],[Code_Nom]],Clef_répartition[Année],Clef_répartition[[#This Row],[Année]])))</f>
        <v>17</v>
      </c>
      <c r="G6169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d'Enhaut_2_2019</v>
      </c>
      <c r="H6169">
        <v>5402</v>
      </c>
      <c r="I6169" t="s">
        <v>22</v>
      </c>
      <c r="J6169">
        <v>2019</v>
      </c>
      <c r="K6169">
        <v>0.20580000000000001</v>
      </c>
    </row>
    <row r="6170" spans="1:11" x14ac:dyDescent="0.25">
      <c r="A6170" t="s">
        <v>723</v>
      </c>
      <c r="B6170" t="s">
        <v>513</v>
      </c>
      <c r="C6170" t="s">
        <v>514</v>
      </c>
      <c r="D6170" t="str">
        <f>Clef_répartition[[#This Row],[Code association]]&amp;"_"&amp;Clef_répartition[[#This Row],[Nom association]]</f>
        <v>ARASAPE_Association régionale d'action sociale pour le district d'Aigle et le Pays d'Enhaut</v>
      </c>
      <c r="E6170">
        <f>COUNTIFS(D$2:D6170,Clef_répartition[[#This Row],[Code_Nom]],J$2:J6170,Clef_répartition[[#This Row],[Année]])</f>
        <v>3</v>
      </c>
      <c r="F6170">
        <f>IF(Clef_répartition[[#This Row],[Code_Nom]]=D6169,F6169-1,(COUNTIFS(Clef_répartition[Code_Nom],Clef_répartition[[#This Row],[Code_Nom]],Clef_répartition[Année],Clef_répartition[[#This Row],[Année]])))</f>
        <v>16</v>
      </c>
      <c r="G6170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d'Enhaut_3_2019</v>
      </c>
      <c r="H6170">
        <v>5841</v>
      </c>
      <c r="I6170" t="s">
        <v>51</v>
      </c>
      <c r="J6170">
        <v>2019</v>
      </c>
      <c r="K6170">
        <v>4.4900000000000002E-2</v>
      </c>
    </row>
    <row r="6171" spans="1:11" x14ac:dyDescent="0.25">
      <c r="A6171" t="s">
        <v>723</v>
      </c>
      <c r="B6171" t="s">
        <v>513</v>
      </c>
      <c r="C6171" t="s">
        <v>514</v>
      </c>
      <c r="D6171" t="str">
        <f>Clef_répartition[[#This Row],[Code association]]&amp;"_"&amp;Clef_répartition[[#This Row],[Nom association]]</f>
        <v>ARASAPE_Association régionale d'action sociale pour le district d'Aigle et le Pays d'Enhaut</v>
      </c>
      <c r="E6171">
        <f>COUNTIFS(D$2:D6171,Clef_répartition[[#This Row],[Code_Nom]],J$2:J6171,Clef_répartition[[#This Row],[Année]])</f>
        <v>4</v>
      </c>
      <c r="F6171">
        <f>IF(Clef_répartition[[#This Row],[Code_Nom]]=D6170,F6170-1,(COUNTIFS(Clef_répartition[Code_Nom],Clef_répartition[[#This Row],[Code_Nom]],Clef_répartition[Année],Clef_répartition[[#This Row],[Année]])))</f>
        <v>15</v>
      </c>
      <c r="G6171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d'Enhaut_4_2019</v>
      </c>
      <c r="H6171">
        <v>5403</v>
      </c>
      <c r="I6171" t="s">
        <v>63</v>
      </c>
      <c r="J6171">
        <v>2019</v>
      </c>
      <c r="K6171">
        <v>1.0200000000000001E-2</v>
      </c>
    </row>
    <row r="6172" spans="1:11" x14ac:dyDescent="0.25">
      <c r="A6172" t="s">
        <v>723</v>
      </c>
      <c r="B6172" t="s">
        <v>513</v>
      </c>
      <c r="C6172" t="s">
        <v>514</v>
      </c>
      <c r="D6172" t="str">
        <f>Clef_répartition[[#This Row],[Code association]]&amp;"_"&amp;Clef_répartition[[#This Row],[Nom association]]</f>
        <v>ARASAPE_Association régionale d'action sociale pour le district d'Aigle et le Pays d'Enhaut</v>
      </c>
      <c r="E6172">
        <f>COUNTIFS(D$2:D6172,Clef_répartition[[#This Row],[Code_Nom]],J$2:J6172,Clef_répartition[[#This Row],[Année]])</f>
        <v>5</v>
      </c>
      <c r="F6172">
        <f>IF(Clef_répartition[[#This Row],[Code_Nom]]=D6171,F6171-1,(COUNTIFS(Clef_répartition[Code_Nom],Clef_répartition[[#This Row],[Code_Nom]],Clef_répartition[Année],Clef_répartition[[#This Row],[Année]])))</f>
        <v>14</v>
      </c>
      <c r="G6172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d'Enhaut_5_2019</v>
      </c>
      <c r="H6172">
        <v>5404</v>
      </c>
      <c r="I6172" t="s">
        <v>73</v>
      </c>
      <c r="J6172">
        <v>2019</v>
      </c>
      <c r="K6172">
        <v>6.4999999999999997E-3</v>
      </c>
    </row>
    <row r="6173" spans="1:11" x14ac:dyDescent="0.25">
      <c r="A6173" t="s">
        <v>723</v>
      </c>
      <c r="B6173" t="s">
        <v>513</v>
      </c>
      <c r="C6173" t="s">
        <v>514</v>
      </c>
      <c r="D6173" t="str">
        <f>Clef_répartition[[#This Row],[Code association]]&amp;"_"&amp;Clef_répartition[[#This Row],[Nom association]]</f>
        <v>ARASAPE_Association régionale d'action sociale pour le district d'Aigle et le Pays d'Enhaut</v>
      </c>
      <c r="E6173">
        <f>COUNTIFS(D$2:D6173,Clef_répartition[[#This Row],[Code_Nom]],J$2:J6173,Clef_répartition[[#This Row],[Année]])</f>
        <v>6</v>
      </c>
      <c r="F6173">
        <f>IF(Clef_répartition[[#This Row],[Code_Nom]]=D6172,F6172-1,(COUNTIFS(Clef_répartition[Code_Nom],Clef_répartition[[#This Row],[Code_Nom]],Clef_répartition[Année],Clef_répartition[[#This Row],[Année]])))</f>
        <v>13</v>
      </c>
      <c r="G6173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d'Enhaut_6_2019</v>
      </c>
      <c r="H6173">
        <v>5405</v>
      </c>
      <c r="I6173" t="s">
        <v>134</v>
      </c>
      <c r="J6173">
        <v>2019</v>
      </c>
      <c r="K6173">
        <v>1.9300000000000001E-2</v>
      </c>
    </row>
    <row r="6174" spans="1:11" x14ac:dyDescent="0.25">
      <c r="A6174" t="s">
        <v>723</v>
      </c>
      <c r="B6174" t="s">
        <v>513</v>
      </c>
      <c r="C6174" t="s">
        <v>514</v>
      </c>
      <c r="D6174" t="str">
        <f>Clef_répartition[[#This Row],[Code association]]&amp;"_"&amp;Clef_répartition[[#This Row],[Nom association]]</f>
        <v>ARASAPE_Association régionale d'action sociale pour le district d'Aigle et le Pays d'Enhaut</v>
      </c>
      <c r="E6174">
        <f>COUNTIFS(D$2:D6174,Clef_répartition[[#This Row],[Code_Nom]],J$2:J6174,Clef_répartition[[#This Row],[Année]])</f>
        <v>7</v>
      </c>
      <c r="F6174">
        <f>IF(Clef_répartition[[#This Row],[Code_Nom]]=D6173,F6173-1,(COUNTIFS(Clef_répartition[Code_Nom],Clef_répartition[[#This Row],[Code_Nom]],Clef_répartition[Année],Clef_répartition[[#This Row],[Année]])))</f>
        <v>12</v>
      </c>
      <c r="G6174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d'Enhaut_7_2019</v>
      </c>
      <c r="H6174">
        <v>5406</v>
      </c>
      <c r="I6174" t="s">
        <v>152</v>
      </c>
      <c r="J6174">
        <v>2019</v>
      </c>
      <c r="K6174">
        <v>2.1600000000000001E-2</v>
      </c>
    </row>
    <row r="6175" spans="1:11" x14ac:dyDescent="0.25">
      <c r="A6175" t="s">
        <v>723</v>
      </c>
      <c r="B6175" t="s">
        <v>513</v>
      </c>
      <c r="C6175" t="s">
        <v>514</v>
      </c>
      <c r="D6175" t="str">
        <f>Clef_répartition[[#This Row],[Code association]]&amp;"_"&amp;Clef_répartition[[#This Row],[Nom association]]</f>
        <v>ARASAPE_Association régionale d'action sociale pour le district d'Aigle et le Pays d'Enhaut</v>
      </c>
      <c r="E6175">
        <f>COUNTIFS(D$2:D6175,Clef_répartition[[#This Row],[Code_Nom]],J$2:J6175,Clef_répartition[[#This Row],[Année]])</f>
        <v>8</v>
      </c>
      <c r="F6175">
        <f>IF(Clef_répartition[[#This Row],[Code_Nom]]=D6174,F6174-1,(COUNTIFS(Clef_répartition[Code_Nom],Clef_répartition[[#This Row],[Code_Nom]],Clef_répartition[Année],Clef_répartition[[#This Row],[Année]])))</f>
        <v>11</v>
      </c>
      <c r="G6175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d'Enhaut_8_2019</v>
      </c>
      <c r="H6175">
        <v>5407</v>
      </c>
      <c r="I6175" t="s">
        <v>159</v>
      </c>
      <c r="J6175">
        <v>2019</v>
      </c>
      <c r="K6175">
        <v>6.0400000000000002E-2</v>
      </c>
    </row>
    <row r="6176" spans="1:11" x14ac:dyDescent="0.25">
      <c r="A6176" t="s">
        <v>723</v>
      </c>
      <c r="B6176" t="s">
        <v>513</v>
      </c>
      <c r="C6176" t="s">
        <v>514</v>
      </c>
      <c r="D6176" t="str">
        <f>Clef_répartition[[#This Row],[Code association]]&amp;"_"&amp;Clef_répartition[[#This Row],[Nom association]]</f>
        <v>ARASAPE_Association régionale d'action sociale pour le district d'Aigle et le Pays d'Enhaut</v>
      </c>
      <c r="E6176">
        <f>COUNTIFS(D$2:D6176,Clef_répartition[[#This Row],[Code_Nom]],J$2:J6176,Clef_répartition[[#This Row],[Année]])</f>
        <v>9</v>
      </c>
      <c r="F6176">
        <f>IF(Clef_répartition[[#This Row],[Code_Nom]]=D6175,F6175-1,(COUNTIFS(Clef_répartition[Code_Nom],Clef_répartition[[#This Row],[Code_Nom]],Clef_répartition[Année],Clef_répartition[[#This Row],[Année]])))</f>
        <v>10</v>
      </c>
      <c r="G6176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d'Enhaut_9_2019</v>
      </c>
      <c r="H6176">
        <v>5408</v>
      </c>
      <c r="I6176" t="s">
        <v>195</v>
      </c>
      <c r="J6176">
        <v>2019</v>
      </c>
      <c r="K6176">
        <v>1.7899999999999999E-2</v>
      </c>
    </row>
    <row r="6177" spans="1:11" x14ac:dyDescent="0.25">
      <c r="A6177" t="s">
        <v>723</v>
      </c>
      <c r="B6177" t="s">
        <v>513</v>
      </c>
      <c r="C6177" t="s">
        <v>514</v>
      </c>
      <c r="D6177" t="str">
        <f>Clef_répartition[[#This Row],[Code association]]&amp;"_"&amp;Clef_répartition[[#This Row],[Nom association]]</f>
        <v>ARASAPE_Association régionale d'action sociale pour le district d'Aigle et le Pays d'Enhaut</v>
      </c>
      <c r="E6177">
        <f>COUNTIFS(D$2:D6177,Clef_répartition[[#This Row],[Code_Nom]],J$2:J6177,Clef_répartition[[#This Row],[Année]])</f>
        <v>10</v>
      </c>
      <c r="F6177">
        <f>IF(Clef_répartition[[#This Row],[Code_Nom]]=D6176,F6176-1,(COUNTIFS(Clef_répartition[Code_Nom],Clef_répartition[[#This Row],[Code_Nom]],Clef_répartition[Année],Clef_répartition[[#This Row],[Année]])))</f>
        <v>9</v>
      </c>
      <c r="G6177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d'Enhaut_10_2019</v>
      </c>
      <c r="H6177">
        <v>5409</v>
      </c>
      <c r="I6177" t="s">
        <v>198</v>
      </c>
      <c r="J6177">
        <v>2019</v>
      </c>
      <c r="K6177">
        <v>9.98E-2</v>
      </c>
    </row>
    <row r="6178" spans="1:11" x14ac:dyDescent="0.25">
      <c r="A6178" t="s">
        <v>723</v>
      </c>
      <c r="B6178" t="s">
        <v>513</v>
      </c>
      <c r="C6178" t="s">
        <v>514</v>
      </c>
      <c r="D6178" t="str">
        <f>Clef_répartition[[#This Row],[Code association]]&amp;"_"&amp;Clef_répartition[[#This Row],[Nom association]]</f>
        <v>ARASAPE_Association régionale d'action sociale pour le district d'Aigle et le Pays d'Enhaut</v>
      </c>
      <c r="E6178">
        <f>COUNTIFS(D$2:D6178,Clef_répartition[[#This Row],[Code_Nom]],J$2:J6178,Clef_répartition[[#This Row],[Année]])</f>
        <v>11</v>
      </c>
      <c r="F6178">
        <f>IF(Clef_répartition[[#This Row],[Code_Nom]]=D6177,F6177-1,(COUNTIFS(Clef_répartition[Code_Nom],Clef_répartition[[#This Row],[Code_Nom]],Clef_répartition[Année],Clef_répartition[[#This Row],[Année]])))</f>
        <v>8</v>
      </c>
      <c r="G6178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d'Enhaut_11_2019</v>
      </c>
      <c r="H6178">
        <v>5410</v>
      </c>
      <c r="I6178" t="s">
        <v>515</v>
      </c>
      <c r="J6178">
        <v>2019</v>
      </c>
      <c r="K6178">
        <v>1.6E-2</v>
      </c>
    </row>
    <row r="6179" spans="1:11" x14ac:dyDescent="0.25">
      <c r="A6179" t="s">
        <v>723</v>
      </c>
      <c r="B6179" t="s">
        <v>513</v>
      </c>
      <c r="C6179" t="s">
        <v>514</v>
      </c>
      <c r="D6179" t="str">
        <f>Clef_répartition[[#This Row],[Code association]]&amp;"_"&amp;Clef_répartition[[#This Row],[Nom association]]</f>
        <v>ARASAPE_Association régionale d'action sociale pour le district d'Aigle et le Pays d'Enhaut</v>
      </c>
      <c r="E6179">
        <f>COUNTIFS(D$2:D6179,Clef_répartition[[#This Row],[Code_Nom]],J$2:J6179,Clef_répartition[[#This Row],[Année]])</f>
        <v>12</v>
      </c>
      <c r="F6179">
        <f>IF(Clef_répartition[[#This Row],[Code_Nom]]=D6178,F6178-1,(COUNTIFS(Clef_répartition[Code_Nom],Clef_répartition[[#This Row],[Code_Nom]],Clef_répartition[Année],Clef_répartition[[#This Row],[Année]])))</f>
        <v>7</v>
      </c>
      <c r="G6179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d'Enhaut_12_2019</v>
      </c>
      <c r="H6179">
        <v>5411</v>
      </c>
      <c r="I6179" t="s">
        <v>516</v>
      </c>
      <c r="J6179">
        <v>2019</v>
      </c>
      <c r="K6179">
        <v>1.7999999999999999E-2</v>
      </c>
    </row>
    <row r="6180" spans="1:11" x14ac:dyDescent="0.25">
      <c r="A6180" t="s">
        <v>723</v>
      </c>
      <c r="B6180" t="s">
        <v>513</v>
      </c>
      <c r="C6180" t="s">
        <v>514</v>
      </c>
      <c r="D6180" t="str">
        <f>Clef_répartition[[#This Row],[Code association]]&amp;"_"&amp;Clef_répartition[[#This Row],[Nom association]]</f>
        <v>ARASAPE_Association régionale d'action sociale pour le district d'Aigle et le Pays d'Enhaut</v>
      </c>
      <c r="E6180">
        <f>COUNTIFS(D$2:D6180,Clef_répartition[[#This Row],[Code_Nom]],J$2:J6180,Clef_répartition[[#This Row],[Année]])</f>
        <v>13</v>
      </c>
      <c r="F6180">
        <f>IF(Clef_répartition[[#This Row],[Code_Nom]]=D6179,F6179-1,(COUNTIFS(Clef_répartition[Code_Nom],Clef_répartition[[#This Row],[Code_Nom]],Clef_répartition[Année],Clef_répartition[[#This Row],[Année]])))</f>
        <v>6</v>
      </c>
      <c r="G6180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d'Enhaut_13_2019</v>
      </c>
      <c r="H6180">
        <v>5412</v>
      </c>
      <c r="I6180" t="s">
        <v>229</v>
      </c>
      <c r="J6180">
        <v>2019</v>
      </c>
      <c r="K6180">
        <v>1.72E-2</v>
      </c>
    </row>
    <row r="6181" spans="1:11" x14ac:dyDescent="0.25">
      <c r="A6181" t="s">
        <v>723</v>
      </c>
      <c r="B6181" t="s">
        <v>513</v>
      </c>
      <c r="C6181" t="s">
        <v>514</v>
      </c>
      <c r="D6181" t="str">
        <f>Clef_répartition[[#This Row],[Code association]]&amp;"_"&amp;Clef_répartition[[#This Row],[Nom association]]</f>
        <v>ARASAPE_Association régionale d'action sociale pour le district d'Aigle et le Pays d'Enhaut</v>
      </c>
      <c r="E6181">
        <f>COUNTIFS(D$2:D6181,Clef_répartition[[#This Row],[Code_Nom]],J$2:J6181,Clef_répartition[[#This Row],[Année]])</f>
        <v>14</v>
      </c>
      <c r="F6181">
        <f>IF(Clef_répartition[[#This Row],[Code_Nom]]=D6180,F6180-1,(COUNTIFS(Clef_répartition[Code_Nom],Clef_répartition[[#This Row],[Code_Nom]],Clef_répartition[Année],Clef_répartition[[#This Row],[Année]])))</f>
        <v>5</v>
      </c>
      <c r="G6181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d'Enhaut_14_2019</v>
      </c>
      <c r="H6181">
        <v>5413</v>
      </c>
      <c r="I6181" t="s">
        <v>231</v>
      </c>
      <c r="J6181">
        <v>2019</v>
      </c>
      <c r="K6181">
        <v>4.5400000000000003E-2</v>
      </c>
    </row>
    <row r="6182" spans="1:11" x14ac:dyDescent="0.25">
      <c r="A6182" t="s">
        <v>723</v>
      </c>
      <c r="B6182" t="s">
        <v>513</v>
      </c>
      <c r="C6182" t="s">
        <v>514</v>
      </c>
      <c r="D6182" t="str">
        <f>Clef_répartition[[#This Row],[Code association]]&amp;"_"&amp;Clef_répartition[[#This Row],[Nom association]]</f>
        <v>ARASAPE_Association régionale d'action sociale pour le district d'Aigle et le Pays d'Enhaut</v>
      </c>
      <c r="E6182">
        <f>COUNTIFS(D$2:D6182,Clef_répartition[[#This Row],[Code_Nom]],J$2:J6182,Clef_répartition[[#This Row],[Année]])</f>
        <v>15</v>
      </c>
      <c r="F6182">
        <f>IF(Clef_répartition[[#This Row],[Code_Nom]]=D6181,F6181-1,(COUNTIFS(Clef_répartition[Code_Nom],Clef_répartition[[#This Row],[Code_Nom]],Clef_répartition[Année],Clef_répartition[[#This Row],[Année]])))</f>
        <v>4</v>
      </c>
      <c r="G6182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d'Enhaut_15_2019</v>
      </c>
      <c r="H6182">
        <v>5842</v>
      </c>
      <c r="I6182" t="s">
        <v>238</v>
      </c>
      <c r="J6182">
        <v>2019</v>
      </c>
      <c r="K6182">
        <v>6.3E-3</v>
      </c>
    </row>
    <row r="6183" spans="1:11" x14ac:dyDescent="0.25">
      <c r="A6183" t="s">
        <v>723</v>
      </c>
      <c r="B6183" t="s">
        <v>513</v>
      </c>
      <c r="C6183" t="s">
        <v>514</v>
      </c>
      <c r="D6183" t="str">
        <f>Clef_répartition[[#This Row],[Code association]]&amp;"_"&amp;Clef_répartition[[#This Row],[Nom association]]</f>
        <v>ARASAPE_Association régionale d'action sociale pour le district d'Aigle et le Pays d'Enhaut</v>
      </c>
      <c r="E6183">
        <f>COUNTIFS(D$2:D6183,Clef_répartition[[#This Row],[Code_Nom]],J$2:J6183,Clef_répartition[[#This Row],[Année]])</f>
        <v>16</v>
      </c>
      <c r="F6183">
        <f>IF(Clef_répartition[[#This Row],[Code_Nom]]=D6182,F6182-1,(COUNTIFS(Clef_répartition[Code_Nom],Clef_répartition[[#This Row],[Code_Nom]],Clef_répartition[Année],Clef_répartition[[#This Row],[Année]])))</f>
        <v>3</v>
      </c>
      <c r="G6183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d'Enhaut_16_2019</v>
      </c>
      <c r="H6183">
        <v>5843</v>
      </c>
      <c r="I6183" t="s">
        <v>239</v>
      </c>
      <c r="J6183">
        <v>2019</v>
      </c>
      <c r="K6183">
        <v>1.0999999999999999E-2</v>
      </c>
    </row>
    <row r="6184" spans="1:11" x14ac:dyDescent="0.25">
      <c r="A6184" t="s">
        <v>723</v>
      </c>
      <c r="B6184" t="s">
        <v>513</v>
      </c>
      <c r="C6184" t="s">
        <v>514</v>
      </c>
      <c r="D6184" t="str">
        <f>Clef_répartition[[#This Row],[Code association]]&amp;"_"&amp;Clef_répartition[[#This Row],[Nom association]]</f>
        <v>ARASAPE_Association régionale d'action sociale pour le district d'Aigle et le Pays d'Enhaut</v>
      </c>
      <c r="E6184">
        <f>COUNTIFS(D$2:D6184,Clef_répartition[[#This Row],[Code_Nom]],J$2:J6184,Clef_répartition[[#This Row],[Année]])</f>
        <v>17</v>
      </c>
      <c r="F6184">
        <f>IF(Clef_répartition[[#This Row],[Code_Nom]]=D6183,F6183-1,(COUNTIFS(Clef_répartition[Code_Nom],Clef_répartition[[#This Row],[Code_Nom]],Clef_répartition[Année],Clef_répartition[[#This Row],[Année]])))</f>
        <v>2</v>
      </c>
      <c r="G6184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d'Enhaut_17_2019</v>
      </c>
      <c r="H6184">
        <v>5414</v>
      </c>
      <c r="I6184" t="s">
        <v>286</v>
      </c>
      <c r="J6184">
        <v>2019</v>
      </c>
      <c r="K6184">
        <v>0.14269999999999999</v>
      </c>
    </row>
    <row r="6185" spans="1:11" x14ac:dyDescent="0.25">
      <c r="A6185" t="s">
        <v>723</v>
      </c>
      <c r="B6185" t="s">
        <v>513</v>
      </c>
      <c r="C6185" t="s">
        <v>514</v>
      </c>
      <c r="D6185" t="str">
        <f>Clef_répartition[[#This Row],[Code association]]&amp;"_"&amp;Clef_répartition[[#This Row],[Nom association]]</f>
        <v>ARASAPE_Association régionale d'action sociale pour le district d'Aigle et le Pays d'Enhaut</v>
      </c>
      <c r="E6185">
        <f>COUNTIFS(D$2:D6185,Clef_répartition[[#This Row],[Code_Nom]],J$2:J6185,Clef_répartition[[#This Row],[Année]])</f>
        <v>18</v>
      </c>
      <c r="F6185">
        <f>IF(Clef_répartition[[#This Row],[Code_Nom]]=D6184,F6184-1,(COUNTIFS(Clef_répartition[Code_Nom],Clef_répartition[[#This Row],[Code_Nom]],Clef_répartition[Année],Clef_répartition[[#This Row],[Année]])))</f>
        <v>1</v>
      </c>
      <c r="G6185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d'Enhaut_18_2019</v>
      </c>
      <c r="H6185">
        <v>5415</v>
      </c>
      <c r="I6185" t="s">
        <v>300</v>
      </c>
      <c r="J6185">
        <v>2019</v>
      </c>
      <c r="K6185">
        <v>1.78E-2</v>
      </c>
    </row>
    <row r="6186" spans="1:11" x14ac:dyDescent="0.25">
      <c r="A6186" t="s">
        <v>723</v>
      </c>
      <c r="B6186" t="s">
        <v>650</v>
      </c>
      <c r="C6186" t="s">
        <v>651</v>
      </c>
      <c r="D6186" t="str">
        <f>Clef_répartition[[#This Row],[Code association]]&amp;"_"&amp;Clef_répartition[[#This Row],[Nom association]]</f>
        <v>ARASMAC_Association régionale pour l'action sociale Morges-Aubonne-Cossonay</v>
      </c>
      <c r="E6186">
        <f>COUNTIFS(D$2:D6186,Clef_répartition[[#This Row],[Code_Nom]],J$2:J6186,Clef_répartition[[#This Row],[Année]])</f>
        <v>1</v>
      </c>
      <c r="F6186">
        <f>IF(Clef_répartition[[#This Row],[Code_Nom]]=D6185,F6185-1,(COUNTIFS(Clef_répartition[Code_Nom],Clef_répartition[[#This Row],[Code_Nom]],Clef_répartition[Année],Clef_répartition[[#This Row],[Année]])))</f>
        <v>56</v>
      </c>
      <c r="G6186" t="str">
        <f>Clef_répartition[[#This Row],[Code_Nom]]&amp;"_"&amp;Clef_répartition[[#This Row],[Nombre]]&amp;"_"&amp;Clef_répartition[[#This Row],[Année]]</f>
        <v>ARASMAC_Association régionale pour l'action sociale Morges-Aubonne-Cossonay_1_2019</v>
      </c>
      <c r="H6186">
        <v>5621</v>
      </c>
      <c r="I6186" t="s">
        <v>1</v>
      </c>
      <c r="J6186">
        <v>2019</v>
      </c>
      <c r="K6186">
        <v>6.4744893019653407E-3</v>
      </c>
    </row>
    <row r="6187" spans="1:11" x14ac:dyDescent="0.25">
      <c r="A6187" t="s">
        <v>723</v>
      </c>
      <c r="B6187" t="s">
        <v>650</v>
      </c>
      <c r="C6187" t="s">
        <v>651</v>
      </c>
      <c r="D6187" t="str">
        <f>Clef_répartition[[#This Row],[Code association]]&amp;"_"&amp;Clef_répartition[[#This Row],[Nom association]]</f>
        <v>ARASMAC_Association régionale pour l'action sociale Morges-Aubonne-Cossonay</v>
      </c>
      <c r="E6187">
        <f>COUNTIFS(D$2:D6187,Clef_répartition[[#This Row],[Code_Nom]],J$2:J6187,Clef_répartition[[#This Row],[Année]])</f>
        <v>2</v>
      </c>
      <c r="F6187">
        <f>IF(Clef_répartition[[#This Row],[Code_Nom]]=D6186,F6186-1,(COUNTIFS(Clef_répartition[Code_Nom],Clef_répartition[[#This Row],[Code_Nom]],Clef_répartition[Année],Clef_répartition[[#This Row],[Année]])))</f>
        <v>55</v>
      </c>
      <c r="G6187" t="str">
        <f>Clef_répartition[[#This Row],[Code_Nom]]&amp;"_"&amp;Clef_répartition[[#This Row],[Nombre]]&amp;"_"&amp;Clef_répartition[[#This Row],[Année]]</f>
        <v>ARASMAC_Association régionale pour l'action sociale Morges-Aubonne-Cossonay_2_2019</v>
      </c>
      <c r="H6187">
        <v>5851</v>
      </c>
      <c r="I6187" t="s">
        <v>4</v>
      </c>
      <c r="J6187">
        <v>2019</v>
      </c>
      <c r="K6187">
        <v>5.2522025365475851E-3</v>
      </c>
    </row>
    <row r="6188" spans="1:11" x14ac:dyDescent="0.25">
      <c r="A6188" t="s">
        <v>723</v>
      </c>
      <c r="B6188" t="s">
        <v>650</v>
      </c>
      <c r="C6188" t="s">
        <v>651</v>
      </c>
      <c r="D6188" t="str">
        <f>Clef_répartition[[#This Row],[Code association]]&amp;"_"&amp;Clef_répartition[[#This Row],[Nom association]]</f>
        <v>ARASMAC_Association régionale pour l'action sociale Morges-Aubonne-Cossonay</v>
      </c>
      <c r="E6188">
        <f>COUNTIFS(D$2:D6188,Clef_répartition[[#This Row],[Code_Nom]],J$2:J6188,Clef_répartition[[#This Row],[Année]])</f>
        <v>3</v>
      </c>
      <c r="F6188">
        <f>IF(Clef_répartition[[#This Row],[Code_Nom]]=D6187,F6187-1,(COUNTIFS(Clef_répartition[Code_Nom],Clef_répartition[[#This Row],[Code_Nom]],Clef_répartition[Année],Clef_répartition[[#This Row],[Année]])))</f>
        <v>54</v>
      </c>
      <c r="G6188" t="str">
        <f>Clef_répartition[[#This Row],[Code_Nom]]&amp;"_"&amp;Clef_répartition[[#This Row],[Nombre]]&amp;"_"&amp;Clef_répartition[[#This Row],[Année]]</f>
        <v>ARASMAC_Association régionale pour l'action sociale Morges-Aubonne-Cossonay_3_2019</v>
      </c>
      <c r="H6188">
        <v>5422</v>
      </c>
      <c r="I6188" t="s">
        <v>9</v>
      </c>
      <c r="J6188">
        <v>2019</v>
      </c>
      <c r="K6188">
        <v>4.5720786136121606E-2</v>
      </c>
    </row>
    <row r="6189" spans="1:11" x14ac:dyDescent="0.25">
      <c r="A6189" t="s">
        <v>723</v>
      </c>
      <c r="B6189" t="s">
        <v>650</v>
      </c>
      <c r="C6189" t="s">
        <v>651</v>
      </c>
      <c r="D6189" t="str">
        <f>Clef_répartition[[#This Row],[Code association]]&amp;"_"&amp;Clef_répartition[[#This Row],[Nom association]]</f>
        <v>ARASMAC_Association régionale pour l'action sociale Morges-Aubonne-Cossonay</v>
      </c>
      <c r="E6189">
        <f>COUNTIFS(D$2:D6189,Clef_répartition[[#This Row],[Code_Nom]],J$2:J6189,Clef_répartition[[#This Row],[Année]])</f>
        <v>4</v>
      </c>
      <c r="F6189">
        <f>IF(Clef_répartition[[#This Row],[Code_Nom]]=D6188,F6188-1,(COUNTIFS(Clef_répartition[Code_Nom],Clef_répartition[[#This Row],[Code_Nom]],Clef_répartition[Année],Clef_répartition[[#This Row],[Année]])))</f>
        <v>53</v>
      </c>
      <c r="G6189" t="str">
        <f>Clef_répartition[[#This Row],[Code_Nom]]&amp;"_"&amp;Clef_répartition[[#This Row],[Nombre]]&amp;"_"&amp;Clef_répartition[[#This Row],[Année]]</f>
        <v>ARASMAC_Association régionale pour l'action sociale Morges-Aubonne-Cossonay_4_2019</v>
      </c>
      <c r="H6189">
        <v>5423</v>
      </c>
      <c r="I6189" t="s">
        <v>12</v>
      </c>
      <c r="J6189">
        <v>2019</v>
      </c>
      <c r="K6189">
        <v>6.4865911511278931E-3</v>
      </c>
    </row>
    <row r="6190" spans="1:11" x14ac:dyDescent="0.25">
      <c r="A6190" t="s">
        <v>723</v>
      </c>
      <c r="B6190" t="s">
        <v>650</v>
      </c>
      <c r="C6190" t="s">
        <v>651</v>
      </c>
      <c r="D6190" t="str">
        <f>Clef_répartition[[#This Row],[Code association]]&amp;"_"&amp;Clef_répartition[[#This Row],[Nom association]]</f>
        <v>ARASMAC_Association régionale pour l'action sociale Morges-Aubonne-Cossonay</v>
      </c>
      <c r="E6190">
        <f>COUNTIFS(D$2:D6190,Clef_répartition[[#This Row],[Code_Nom]],J$2:J6190,Clef_répartition[[#This Row],[Année]])</f>
        <v>5</v>
      </c>
      <c r="F6190">
        <f>IF(Clef_répartition[[#This Row],[Code_Nom]]=D6189,F6189-1,(COUNTIFS(Clef_répartition[Code_Nom],Clef_répartition[[#This Row],[Code_Nom]],Clef_répartition[Année],Clef_répartition[[#This Row],[Année]])))</f>
        <v>52</v>
      </c>
      <c r="G6190" t="str">
        <f>Clef_répartition[[#This Row],[Code_Nom]]&amp;"_"&amp;Clef_répartition[[#This Row],[Nombre]]&amp;"_"&amp;Clef_répartition[[#This Row],[Année]]</f>
        <v>ARASMAC_Association régionale pour l'action sociale Morges-Aubonne-Cossonay_5_2019</v>
      </c>
      <c r="H6190">
        <v>5424</v>
      </c>
      <c r="I6190" t="s">
        <v>20</v>
      </c>
      <c r="J6190">
        <v>2019</v>
      </c>
      <c r="K6190">
        <v>3.7152676929034759E-3</v>
      </c>
    </row>
    <row r="6191" spans="1:11" x14ac:dyDescent="0.25">
      <c r="A6191" t="s">
        <v>723</v>
      </c>
      <c r="B6191" t="s">
        <v>650</v>
      </c>
      <c r="C6191" t="s">
        <v>651</v>
      </c>
      <c r="D6191" t="str">
        <f>Clef_répartition[[#This Row],[Code association]]&amp;"_"&amp;Clef_répartition[[#This Row],[Nom association]]</f>
        <v>ARASMAC_Association régionale pour l'action sociale Morges-Aubonne-Cossonay</v>
      </c>
      <c r="E6191">
        <f>COUNTIFS(D$2:D6191,Clef_répartition[[#This Row],[Code_Nom]],J$2:J6191,Clef_répartition[[#This Row],[Année]])</f>
        <v>6</v>
      </c>
      <c r="F6191">
        <f>IF(Clef_répartition[[#This Row],[Code_Nom]]=D6190,F6190-1,(COUNTIFS(Clef_répartition[Code_Nom],Clef_répartition[[#This Row],[Code_Nom]],Clef_répartition[Année],Clef_répartition[[#This Row],[Année]])))</f>
        <v>51</v>
      </c>
      <c r="G6191" t="str">
        <f>Clef_répartition[[#This Row],[Code_Nom]]&amp;"_"&amp;Clef_répartition[[#This Row],[Nombre]]&amp;"_"&amp;Clef_répartition[[#This Row],[Année]]</f>
        <v>ARASMAC_Association régionale pour l'action sociale Morges-Aubonne-Cossonay_6_2019</v>
      </c>
      <c r="H6191">
        <v>5425</v>
      </c>
      <c r="I6191" t="s">
        <v>23</v>
      </c>
      <c r="J6191">
        <v>2019</v>
      </c>
      <c r="K6191">
        <v>1.9302449414270503E-2</v>
      </c>
    </row>
    <row r="6192" spans="1:11" x14ac:dyDescent="0.25">
      <c r="A6192" t="s">
        <v>723</v>
      </c>
      <c r="B6192" t="s">
        <v>650</v>
      </c>
      <c r="C6192" t="s">
        <v>651</v>
      </c>
      <c r="D6192" t="str">
        <f>Clef_répartition[[#This Row],[Code association]]&amp;"_"&amp;Clef_répartition[[#This Row],[Nom association]]</f>
        <v>ARASMAC_Association régionale pour l'action sociale Morges-Aubonne-Cossonay</v>
      </c>
      <c r="E6192">
        <f>COUNTIFS(D$2:D6192,Clef_répartition[[#This Row],[Code_Nom]],J$2:J6192,Clef_répartition[[#This Row],[Année]])</f>
        <v>7</v>
      </c>
      <c r="F6192">
        <f>IF(Clef_répartition[[#This Row],[Code_Nom]]=D6191,F6191-1,(COUNTIFS(Clef_répartition[Code_Nom],Clef_répartition[[#This Row],[Code_Nom]],Clef_répartition[Année],Clef_répartition[[#This Row],[Année]])))</f>
        <v>50</v>
      </c>
      <c r="G6192" t="str">
        <f>Clef_répartition[[#This Row],[Code_Nom]]&amp;"_"&amp;Clef_répartition[[#This Row],[Nombre]]&amp;"_"&amp;Clef_répartition[[#This Row],[Année]]</f>
        <v>ARASMAC_Association régionale pour l'action sociale Morges-Aubonne-Cossonay_7_2019</v>
      </c>
      <c r="H6192">
        <v>5426</v>
      </c>
      <c r="I6192" t="s">
        <v>31</v>
      </c>
      <c r="J6192">
        <v>2019</v>
      </c>
      <c r="K6192">
        <v>5.9299060896504992E-3</v>
      </c>
    </row>
    <row r="6193" spans="1:11" x14ac:dyDescent="0.25">
      <c r="A6193" t="s">
        <v>723</v>
      </c>
      <c r="B6193" t="s">
        <v>650</v>
      </c>
      <c r="C6193" t="s">
        <v>651</v>
      </c>
      <c r="D6193" t="str">
        <f>Clef_répartition[[#This Row],[Code association]]&amp;"_"&amp;Clef_répartition[[#This Row],[Nom association]]</f>
        <v>ARASMAC_Association régionale pour l'action sociale Morges-Aubonne-Cossonay</v>
      </c>
      <c r="E6193">
        <f>COUNTIFS(D$2:D6193,Clef_répartition[[#This Row],[Code_Nom]],J$2:J6193,Clef_répartition[[#This Row],[Année]])</f>
        <v>8</v>
      </c>
      <c r="F6193">
        <f>IF(Clef_répartition[[#This Row],[Code_Nom]]=D6192,F6192-1,(COUNTIFS(Clef_répartition[Code_Nom],Clef_répartition[[#This Row],[Code_Nom]],Clef_répartition[Année],Clef_répartition[[#This Row],[Année]])))</f>
        <v>49</v>
      </c>
      <c r="G6193" t="str">
        <f>Clef_répartition[[#This Row],[Code_Nom]]&amp;"_"&amp;Clef_répartition[[#This Row],[Nombre]]&amp;"_"&amp;Clef_répartition[[#This Row],[Année]]</f>
        <v>ARASMAC_Association régionale pour l'action sociale Morges-Aubonne-Cossonay_8_2019</v>
      </c>
      <c r="H6193">
        <v>5622</v>
      </c>
      <c r="I6193" t="s">
        <v>36</v>
      </c>
      <c r="J6193">
        <v>2019</v>
      </c>
      <c r="K6193">
        <v>6.6318133410785173E-3</v>
      </c>
    </row>
    <row r="6194" spans="1:11" x14ac:dyDescent="0.25">
      <c r="A6194" t="s">
        <v>723</v>
      </c>
      <c r="B6194" t="s">
        <v>650</v>
      </c>
      <c r="C6194" t="s">
        <v>651</v>
      </c>
      <c r="D6194" t="str">
        <f>Clef_répartition[[#This Row],[Code association]]&amp;"_"&amp;Clef_répartition[[#This Row],[Nom association]]</f>
        <v>ARASMAC_Association régionale pour l'action sociale Morges-Aubonne-Cossonay</v>
      </c>
      <c r="E6194">
        <f>COUNTIFS(D$2:D6194,Clef_répartition[[#This Row],[Code_Nom]],J$2:J6194,Clef_répartition[[#This Row],[Année]])</f>
        <v>9</v>
      </c>
      <c r="F6194">
        <f>IF(Clef_répartition[[#This Row],[Code_Nom]]=D6193,F6193-1,(COUNTIFS(Clef_répartition[Code_Nom],Clef_répartition[[#This Row],[Code_Nom]],Clef_répartition[Année],Clef_répartition[[#This Row],[Année]])))</f>
        <v>48</v>
      </c>
      <c r="G6194" t="str">
        <f>Clef_répartition[[#This Row],[Code_Nom]]&amp;"_"&amp;Clef_répartition[[#This Row],[Nombre]]&amp;"_"&amp;Clef_répartition[[#This Row],[Année]]</f>
        <v>ARASMAC_Association régionale pour l'action sociale Morges-Aubonne-Cossonay_9_2019</v>
      </c>
      <c r="H6194">
        <v>5623</v>
      </c>
      <c r="I6194" t="s">
        <v>39</v>
      </c>
      <c r="J6194">
        <v>2019</v>
      </c>
      <c r="K6194">
        <v>7.8662019556588244E-3</v>
      </c>
    </row>
    <row r="6195" spans="1:11" x14ac:dyDescent="0.25">
      <c r="A6195" t="s">
        <v>723</v>
      </c>
      <c r="B6195" t="s">
        <v>650</v>
      </c>
      <c r="C6195" t="s">
        <v>651</v>
      </c>
      <c r="D6195" t="str">
        <f>Clef_répartition[[#This Row],[Code association]]&amp;"_"&amp;Clef_répartition[[#This Row],[Nom association]]</f>
        <v>ARASMAC_Association régionale pour l'action sociale Morges-Aubonne-Cossonay</v>
      </c>
      <c r="E6195">
        <f>COUNTIFS(D$2:D6195,Clef_répartition[[#This Row],[Code_Nom]],J$2:J6195,Clef_répartition[[#This Row],[Année]])</f>
        <v>10</v>
      </c>
      <c r="F6195">
        <f>IF(Clef_répartition[[#This Row],[Code_Nom]]=D6194,F6194-1,(COUNTIFS(Clef_répartition[Code_Nom],Clef_répartition[[#This Row],[Code_Nom]],Clef_répartition[Année],Clef_répartition[[#This Row],[Année]])))</f>
        <v>47</v>
      </c>
      <c r="G6195" t="str">
        <f>Clef_répartition[[#This Row],[Code_Nom]]&amp;"_"&amp;Clef_répartition[[#This Row],[Nombre]]&amp;"_"&amp;Clef_répartition[[#This Row],[Année]]</f>
        <v>ARASMAC_Association régionale pour l'action sociale Morges-Aubonne-Cossonay_10_2019</v>
      </c>
      <c r="H6195">
        <v>5475</v>
      </c>
      <c r="I6195" t="s">
        <v>55</v>
      </c>
      <c r="J6195">
        <v>2019</v>
      </c>
      <c r="K6195">
        <v>1.7184625810823897E-3</v>
      </c>
    </row>
    <row r="6196" spans="1:11" x14ac:dyDescent="0.25">
      <c r="A6196" t="s">
        <v>723</v>
      </c>
      <c r="B6196" t="s">
        <v>650</v>
      </c>
      <c r="C6196" t="s">
        <v>651</v>
      </c>
      <c r="D6196" t="str">
        <f>Clef_répartition[[#This Row],[Code association]]&amp;"_"&amp;Clef_répartition[[#This Row],[Nom association]]</f>
        <v>ARASMAC_Association régionale pour l'action sociale Morges-Aubonne-Cossonay</v>
      </c>
      <c r="E6196">
        <f>COUNTIFS(D$2:D6196,Clef_répartition[[#This Row],[Code_Nom]],J$2:J6196,Clef_répartition[[#This Row],[Année]])</f>
        <v>11</v>
      </c>
      <c r="F6196">
        <f>IF(Clef_répartition[[#This Row],[Code_Nom]]=D6195,F6195-1,(COUNTIFS(Clef_répartition[Code_Nom],Clef_répartition[[#This Row],[Code_Nom]],Clef_répartition[Année],Clef_répartition[[#This Row],[Année]])))</f>
        <v>46</v>
      </c>
      <c r="G6196" t="str">
        <f>Clef_répartition[[#This Row],[Code_Nom]]&amp;"_"&amp;Clef_répartition[[#This Row],[Nombre]]&amp;"_"&amp;Clef_répartition[[#This Row],[Année]]</f>
        <v>ARASMAC_Association régionale pour l'action sociale Morges-Aubonne-Cossonay_11_2019</v>
      </c>
      <c r="H6196">
        <v>5476</v>
      </c>
      <c r="I6196" t="s">
        <v>64</v>
      </c>
      <c r="J6196">
        <v>2019</v>
      </c>
      <c r="K6196">
        <v>3.7999806370413399E-3</v>
      </c>
    </row>
    <row r="6197" spans="1:11" x14ac:dyDescent="0.25">
      <c r="A6197" t="s">
        <v>723</v>
      </c>
      <c r="B6197" t="s">
        <v>650</v>
      </c>
      <c r="C6197" t="s">
        <v>651</v>
      </c>
      <c r="D6197" t="str">
        <f>Clef_répartition[[#This Row],[Code association]]&amp;"_"&amp;Clef_répartition[[#This Row],[Nom association]]</f>
        <v>ARASMAC_Association régionale pour l'action sociale Morges-Aubonne-Cossonay</v>
      </c>
      <c r="E6197">
        <f>COUNTIFS(D$2:D6197,Clef_répartition[[#This Row],[Code_Nom]],J$2:J6197,Clef_répartition[[#This Row],[Année]])</f>
        <v>12</v>
      </c>
      <c r="F6197">
        <f>IF(Clef_répartition[[#This Row],[Code_Nom]]=D6196,F6196-1,(COUNTIFS(Clef_répartition[Code_Nom],Clef_répartition[[#This Row],[Code_Nom]],Clef_répartition[Année],Clef_répartition[[#This Row],[Année]])))</f>
        <v>45</v>
      </c>
      <c r="G6197" t="str">
        <f>Clef_répartition[[#This Row],[Code_Nom]]&amp;"_"&amp;Clef_répartition[[#This Row],[Nombre]]&amp;"_"&amp;Clef_répartition[[#This Row],[Année]]</f>
        <v>ARASMAC_Association régionale pour l'action sociale Morges-Aubonne-Cossonay_12_2019</v>
      </c>
      <c r="H6197">
        <v>5628</v>
      </c>
      <c r="I6197" t="s">
        <v>67</v>
      </c>
      <c r="J6197">
        <v>2019</v>
      </c>
      <c r="K6197">
        <v>4.3324620001936294E-3</v>
      </c>
    </row>
    <row r="6198" spans="1:11" x14ac:dyDescent="0.25">
      <c r="A6198" t="s">
        <v>723</v>
      </c>
      <c r="B6198" t="s">
        <v>650</v>
      </c>
      <c r="C6198" t="s">
        <v>651</v>
      </c>
      <c r="D6198" t="str">
        <f>Clef_répartition[[#This Row],[Code association]]&amp;"_"&amp;Clef_répartition[[#This Row],[Nom association]]</f>
        <v>ARASMAC_Association régionale pour l'action sociale Morges-Aubonne-Cossonay</v>
      </c>
      <c r="E6198">
        <f>COUNTIFS(D$2:D6198,Clef_répartition[[#This Row],[Code_Nom]],J$2:J6198,Clef_répartition[[#This Row],[Année]])</f>
        <v>13</v>
      </c>
      <c r="F6198">
        <f>IF(Clef_répartition[[#This Row],[Code_Nom]]=D6197,F6197-1,(COUNTIFS(Clef_répartition[Code_Nom],Clef_répartition[[#This Row],[Code_Nom]],Clef_répartition[Année],Clef_répartition[[#This Row],[Année]])))</f>
        <v>44</v>
      </c>
      <c r="G6198" t="str">
        <f>Clef_répartition[[#This Row],[Code_Nom]]&amp;"_"&amp;Clef_répartition[[#This Row],[Nombre]]&amp;"_"&amp;Clef_répartition[[#This Row],[Année]]</f>
        <v>ARASMAC_Association régionale pour l'action sociale Morges-Aubonne-Cossonay_13_2019</v>
      </c>
      <c r="H6198">
        <v>5629</v>
      </c>
      <c r="I6198" t="s">
        <v>68</v>
      </c>
      <c r="J6198">
        <v>2019</v>
      </c>
      <c r="K6198">
        <v>2.299351340884887E-3</v>
      </c>
    </row>
    <row r="6199" spans="1:11" x14ac:dyDescent="0.25">
      <c r="A6199" t="s">
        <v>723</v>
      </c>
      <c r="B6199" t="s">
        <v>650</v>
      </c>
      <c r="C6199" t="s">
        <v>651</v>
      </c>
      <c r="D6199" t="str">
        <f>Clef_répartition[[#This Row],[Code association]]&amp;"_"&amp;Clef_répartition[[#This Row],[Nom association]]</f>
        <v>ARASMAC_Association régionale pour l'action sociale Morges-Aubonne-Cossonay</v>
      </c>
      <c r="E6199">
        <f>COUNTIFS(D$2:D6199,Clef_répartition[[#This Row],[Code_Nom]],J$2:J6199,Clef_répartition[[#This Row],[Année]])</f>
        <v>14</v>
      </c>
      <c r="F6199">
        <f>IF(Clef_répartition[[#This Row],[Code_Nom]]=D6198,F6198-1,(COUNTIFS(Clef_répartition[Code_Nom],Clef_répartition[[#This Row],[Code_Nom]],Clef_répartition[Année],Clef_répartition[[#This Row],[Année]])))</f>
        <v>43</v>
      </c>
      <c r="G6199" t="str">
        <f>Clef_répartition[[#This Row],[Code_Nom]]&amp;"_"&amp;Clef_répartition[[#This Row],[Nombre]]&amp;"_"&amp;Clef_répartition[[#This Row],[Année]]</f>
        <v>ARASMAC_Association régionale pour l'action sociale Morges-Aubonne-Cossonay_14_2019</v>
      </c>
      <c r="H6199">
        <v>5477</v>
      </c>
      <c r="I6199" t="s">
        <v>79</v>
      </c>
      <c r="J6199">
        <v>2019</v>
      </c>
      <c r="K6199">
        <v>4.6846258108238947E-2</v>
      </c>
    </row>
    <row r="6200" spans="1:11" x14ac:dyDescent="0.25">
      <c r="A6200" t="s">
        <v>723</v>
      </c>
      <c r="B6200" t="s">
        <v>650</v>
      </c>
      <c r="C6200" t="s">
        <v>651</v>
      </c>
      <c r="D6200" t="str">
        <f>Clef_répartition[[#This Row],[Code association]]&amp;"_"&amp;Clef_répartition[[#This Row],[Nom association]]</f>
        <v>ARASMAC_Association régionale pour l'action sociale Morges-Aubonne-Cossonay</v>
      </c>
      <c r="E6200">
        <f>COUNTIFS(D$2:D6200,Clef_répartition[[#This Row],[Code_Nom]],J$2:J6200,Clef_répartition[[#This Row],[Année]])</f>
        <v>15</v>
      </c>
      <c r="F6200">
        <f>IF(Clef_répartition[[#This Row],[Code_Nom]]=D6199,F6199-1,(COUNTIFS(Clef_répartition[Code_Nom],Clef_répartition[[#This Row],[Code_Nom]],Clef_répartition[Année],Clef_répartition[[#This Row],[Année]])))</f>
        <v>42</v>
      </c>
      <c r="G6200" t="str">
        <f>Clef_répartition[[#This Row],[Code_Nom]]&amp;"_"&amp;Clef_répartition[[#This Row],[Nombre]]&amp;"_"&amp;Clef_répartition[[#This Row],[Année]]</f>
        <v>ARASMAC_Association régionale pour l'action sociale Morges-Aubonne-Cossonay_15_2019</v>
      </c>
      <c r="H6200">
        <v>5479</v>
      </c>
      <c r="I6200" t="s">
        <v>85</v>
      </c>
      <c r="J6200">
        <v>2019</v>
      </c>
      <c r="K6200">
        <v>5.7967857488624274E-3</v>
      </c>
    </row>
    <row r="6201" spans="1:11" x14ac:dyDescent="0.25">
      <c r="A6201" t="s">
        <v>723</v>
      </c>
      <c r="B6201" t="s">
        <v>650</v>
      </c>
      <c r="C6201" t="s">
        <v>651</v>
      </c>
      <c r="D6201" t="str">
        <f>Clef_répartition[[#This Row],[Code association]]&amp;"_"&amp;Clef_répartition[[#This Row],[Nom association]]</f>
        <v>ARASMAC_Association régionale pour l'action sociale Morges-Aubonne-Cossonay</v>
      </c>
      <c r="E6201">
        <f>COUNTIFS(D$2:D6201,Clef_répartition[[#This Row],[Code_Nom]],J$2:J6201,Clef_répartition[[#This Row],[Année]])</f>
        <v>16</v>
      </c>
      <c r="F6201">
        <f>IF(Clef_répartition[[#This Row],[Code_Nom]]=D6200,F6200-1,(COUNTIFS(Clef_répartition[Code_Nom],Clef_répartition[[#This Row],[Code_Nom]],Clef_répartition[Année],Clef_répartition[[#This Row],[Année]])))</f>
        <v>41</v>
      </c>
      <c r="G6201" t="str">
        <f>Clef_répartition[[#This Row],[Code_Nom]]&amp;"_"&amp;Clef_répartition[[#This Row],[Nombre]]&amp;"_"&amp;Clef_répartition[[#This Row],[Année]]</f>
        <v>ARASMAC_Association régionale pour l'action sociale Morges-Aubonne-Cossonay_16_2019</v>
      </c>
      <c r="H6201">
        <v>5631</v>
      </c>
      <c r="I6201" t="s">
        <v>92</v>
      </c>
      <c r="J6201">
        <v>2019</v>
      </c>
      <c r="K6201">
        <v>9.0400813244263731E-3</v>
      </c>
    </row>
    <row r="6202" spans="1:11" x14ac:dyDescent="0.25">
      <c r="A6202" t="s">
        <v>723</v>
      </c>
      <c r="B6202" t="s">
        <v>650</v>
      </c>
      <c r="C6202" t="s">
        <v>651</v>
      </c>
      <c r="D6202" t="str">
        <f>Clef_répartition[[#This Row],[Code association]]&amp;"_"&amp;Clef_répartition[[#This Row],[Nom association]]</f>
        <v>ARASMAC_Association régionale pour l'action sociale Morges-Aubonne-Cossonay</v>
      </c>
      <c r="E6202">
        <f>COUNTIFS(D$2:D6202,Clef_répartition[[#This Row],[Code_Nom]],J$2:J6202,Clef_répartition[[#This Row],[Année]])</f>
        <v>17</v>
      </c>
      <c r="F6202">
        <f>IF(Clef_répartition[[#This Row],[Code_Nom]]=D6201,F6201-1,(COUNTIFS(Clef_répartition[Code_Nom],Clef_répartition[[#This Row],[Code_Nom]],Clef_répartition[Année],Clef_répartition[[#This Row],[Année]])))</f>
        <v>40</v>
      </c>
      <c r="G6202" t="str">
        <f>Clef_répartition[[#This Row],[Code_Nom]]&amp;"_"&amp;Clef_répartition[[#This Row],[Nombre]]&amp;"_"&amp;Clef_répartition[[#This Row],[Année]]</f>
        <v>ARASMAC_Association régionale pour l'action sociale Morges-Aubonne-Cossonay_17_2019</v>
      </c>
      <c r="H6202">
        <v>5632</v>
      </c>
      <c r="I6202" t="s">
        <v>93</v>
      </c>
      <c r="J6202">
        <v>2019</v>
      </c>
      <c r="K6202">
        <v>1.9483977151708781E-2</v>
      </c>
    </row>
    <row r="6203" spans="1:11" x14ac:dyDescent="0.25">
      <c r="A6203" t="s">
        <v>723</v>
      </c>
      <c r="B6203" t="s">
        <v>650</v>
      </c>
      <c r="C6203" t="s">
        <v>651</v>
      </c>
      <c r="D6203" t="str">
        <f>Clef_répartition[[#This Row],[Code association]]&amp;"_"&amp;Clef_répartition[[#This Row],[Nom association]]</f>
        <v>ARASMAC_Association régionale pour l'action sociale Morges-Aubonne-Cossonay</v>
      </c>
      <c r="E6203">
        <f>COUNTIFS(D$2:D6203,Clef_répartition[[#This Row],[Code_Nom]],J$2:J6203,Clef_répartition[[#This Row],[Année]])</f>
        <v>18</v>
      </c>
      <c r="F6203">
        <f>IF(Clef_répartition[[#This Row],[Code_Nom]]=D6202,F6202-1,(COUNTIFS(Clef_répartition[Code_Nom],Clef_répartition[[#This Row],[Code_Nom]],Clef_répartition[Année],Clef_répartition[[#This Row],[Année]])))</f>
        <v>39</v>
      </c>
      <c r="G6203" t="str">
        <f>Clef_répartition[[#This Row],[Code_Nom]]&amp;"_"&amp;Clef_répartition[[#This Row],[Nombre]]&amp;"_"&amp;Clef_répartition[[#This Row],[Année]]</f>
        <v>ARASMAC_Association régionale pour l'action sociale Morges-Aubonne-Cossonay_18_2019</v>
      </c>
      <c r="H6203">
        <v>5481</v>
      </c>
      <c r="I6203" t="s">
        <v>94</v>
      </c>
      <c r="J6203">
        <v>2019</v>
      </c>
      <c r="K6203">
        <v>2.6987123632491047E-3</v>
      </c>
    </row>
    <row r="6204" spans="1:11" x14ac:dyDescent="0.25">
      <c r="A6204" t="s">
        <v>723</v>
      </c>
      <c r="B6204" t="s">
        <v>650</v>
      </c>
      <c r="C6204" t="s">
        <v>651</v>
      </c>
      <c r="D6204" t="str">
        <f>Clef_répartition[[#This Row],[Code association]]&amp;"_"&amp;Clef_répartition[[#This Row],[Nom association]]</f>
        <v>ARASMAC_Association régionale pour l'action sociale Morges-Aubonne-Cossonay</v>
      </c>
      <c r="E6204">
        <f>COUNTIFS(D$2:D6204,Clef_répartition[[#This Row],[Code_Nom]],J$2:J6204,Clef_répartition[[#This Row],[Année]])</f>
        <v>19</v>
      </c>
      <c r="F6204">
        <f>IF(Clef_répartition[[#This Row],[Code_Nom]]=D6203,F6203-1,(COUNTIFS(Clef_répartition[Code_Nom],Clef_répartition[[#This Row],[Code_Nom]],Clef_répartition[Année],Clef_répartition[[#This Row],[Année]])))</f>
        <v>38</v>
      </c>
      <c r="G6204" t="str">
        <f>Clef_répartition[[#This Row],[Code_Nom]]&amp;"_"&amp;Clef_répartition[[#This Row],[Nombre]]&amp;"_"&amp;Clef_répartition[[#This Row],[Année]]</f>
        <v>ARASMAC_Association régionale pour l'action sociale Morges-Aubonne-Cossonay_19_2019</v>
      </c>
      <c r="H6204">
        <v>5633</v>
      </c>
      <c r="I6204" t="s">
        <v>100</v>
      </c>
      <c r="J6204">
        <v>2019</v>
      </c>
      <c r="K6204">
        <v>3.3752057314357632E-2</v>
      </c>
    </row>
    <row r="6205" spans="1:11" x14ac:dyDescent="0.25">
      <c r="A6205" t="s">
        <v>723</v>
      </c>
      <c r="B6205" t="s">
        <v>650</v>
      </c>
      <c r="C6205" t="s">
        <v>651</v>
      </c>
      <c r="D6205" t="str">
        <f>Clef_répartition[[#This Row],[Code association]]&amp;"_"&amp;Clef_répartition[[#This Row],[Nom association]]</f>
        <v>ARASMAC_Association régionale pour l'action sociale Morges-Aubonne-Cossonay</v>
      </c>
      <c r="E6205">
        <f>COUNTIFS(D$2:D6205,Clef_répartition[[#This Row],[Code_Nom]],J$2:J6205,Clef_répartition[[#This Row],[Année]])</f>
        <v>20</v>
      </c>
      <c r="F6205">
        <f>IF(Clef_répartition[[#This Row],[Code_Nom]]=D6204,F6204-1,(COUNTIFS(Clef_répartition[Code_Nom],Clef_répartition[[#This Row],[Code_Nom]],Clef_répartition[Année],Clef_répartition[[#This Row],[Année]])))</f>
        <v>37</v>
      </c>
      <c r="G6205" t="str">
        <f>Clef_répartition[[#This Row],[Code_Nom]]&amp;"_"&amp;Clef_répartition[[#This Row],[Nombre]]&amp;"_"&amp;Clef_répartition[[#This Row],[Année]]</f>
        <v>ARASMAC_Association régionale pour l'action sociale Morges-Aubonne-Cossonay_20_2019</v>
      </c>
      <c r="H6205">
        <v>5634</v>
      </c>
      <c r="I6205" t="s">
        <v>101</v>
      </c>
      <c r="J6205">
        <v>2019</v>
      </c>
      <c r="K6205">
        <v>3.6910639945783717E-2</v>
      </c>
    </row>
    <row r="6206" spans="1:11" x14ac:dyDescent="0.25">
      <c r="A6206" t="s">
        <v>723</v>
      </c>
      <c r="B6206" t="s">
        <v>650</v>
      </c>
      <c r="C6206" t="s">
        <v>651</v>
      </c>
      <c r="D6206" t="str">
        <f>Clef_répartition[[#This Row],[Code association]]&amp;"_"&amp;Clef_répartition[[#This Row],[Nom association]]</f>
        <v>ARASMAC_Association régionale pour l'action sociale Morges-Aubonne-Cossonay</v>
      </c>
      <c r="E6206">
        <f>COUNTIFS(D$2:D6206,Clef_répartition[[#This Row],[Code_Nom]],J$2:J6206,Clef_répartition[[#This Row],[Année]])</f>
        <v>21</v>
      </c>
      <c r="F6206">
        <f>IF(Clef_répartition[[#This Row],[Code_Nom]]=D6205,F6205-1,(COUNTIFS(Clef_répartition[Code_Nom],Clef_répartition[[#This Row],[Code_Nom]],Clef_répartition[Année],Clef_répartition[[#This Row],[Année]])))</f>
        <v>36</v>
      </c>
      <c r="G6206" t="str">
        <f>Clef_répartition[[#This Row],[Code_Nom]]&amp;"_"&amp;Clef_répartition[[#This Row],[Nombre]]&amp;"_"&amp;Clef_répartition[[#This Row],[Année]]</f>
        <v>ARASMAC_Association régionale pour l'action sociale Morges-Aubonne-Cossonay_21_2019</v>
      </c>
      <c r="H6206">
        <v>5482</v>
      </c>
      <c r="I6206" t="s">
        <v>102</v>
      </c>
      <c r="J6206">
        <v>2019</v>
      </c>
      <c r="K6206">
        <v>1.4655339335850519E-2</v>
      </c>
    </row>
    <row r="6207" spans="1:11" x14ac:dyDescent="0.25">
      <c r="A6207" t="s">
        <v>723</v>
      </c>
      <c r="B6207" t="s">
        <v>650</v>
      </c>
      <c r="C6207" t="s">
        <v>651</v>
      </c>
      <c r="D6207" t="str">
        <f>Clef_répartition[[#This Row],[Code association]]&amp;"_"&amp;Clef_répartition[[#This Row],[Nom association]]</f>
        <v>ARASMAC_Association régionale pour l'action sociale Morges-Aubonne-Cossonay</v>
      </c>
      <c r="E6207">
        <f>COUNTIFS(D$2:D6207,Clef_répartition[[#This Row],[Code_Nom]],J$2:J6207,Clef_répartition[[#This Row],[Année]])</f>
        <v>22</v>
      </c>
      <c r="F6207">
        <f>IF(Clef_répartition[[#This Row],[Code_Nom]]=D6206,F6206-1,(COUNTIFS(Clef_répartition[Code_Nom],Clef_répartition[[#This Row],[Code_Nom]],Clef_répartition[Année],Clef_répartition[[#This Row],[Année]])))</f>
        <v>35</v>
      </c>
      <c r="G6207" t="str">
        <f>Clef_répartition[[#This Row],[Code_Nom]]&amp;"_"&amp;Clef_répartition[[#This Row],[Nombre]]&amp;"_"&amp;Clef_répartition[[#This Row],[Année]]</f>
        <v>ARASMAC_Association régionale pour l'action sociale Morges-Aubonne-Cossonay_22_2019</v>
      </c>
      <c r="H6207">
        <v>5636</v>
      </c>
      <c r="I6207" t="s">
        <v>109</v>
      </c>
      <c r="J6207">
        <v>2019</v>
      </c>
      <c r="K6207">
        <v>3.5155871817213677E-2</v>
      </c>
    </row>
    <row r="6208" spans="1:11" x14ac:dyDescent="0.25">
      <c r="A6208" t="s">
        <v>723</v>
      </c>
      <c r="B6208" t="s">
        <v>650</v>
      </c>
      <c r="C6208" t="s">
        <v>651</v>
      </c>
      <c r="D6208" t="str">
        <f>Clef_répartition[[#This Row],[Code association]]&amp;"_"&amp;Clef_répartition[[#This Row],[Nom association]]</f>
        <v>ARASMAC_Association régionale pour l'action sociale Morges-Aubonne-Cossonay</v>
      </c>
      <c r="E6208">
        <f>COUNTIFS(D$2:D6208,Clef_répartition[[#This Row],[Code_Nom]],J$2:J6208,Clef_répartition[[#This Row],[Année]])</f>
        <v>23</v>
      </c>
      <c r="F6208">
        <f>IF(Clef_répartition[[#This Row],[Code_Nom]]=D6207,F6207-1,(COUNTIFS(Clef_répartition[Code_Nom],Clef_répartition[[#This Row],[Code_Nom]],Clef_répartition[Année],Clef_répartition[[#This Row],[Année]])))</f>
        <v>34</v>
      </c>
      <c r="G6208" t="str">
        <f>Clef_répartition[[#This Row],[Code_Nom]]&amp;"_"&amp;Clef_répartition[[#This Row],[Nombre]]&amp;"_"&amp;Clef_répartition[[#This Row],[Année]]</f>
        <v>ARASMAC_Association régionale pour l'action sociale Morges-Aubonne-Cossonay_23_2019</v>
      </c>
      <c r="H6208">
        <v>5427</v>
      </c>
      <c r="I6208" t="s">
        <v>112</v>
      </c>
      <c r="J6208">
        <v>2019</v>
      </c>
      <c r="K6208">
        <v>1.0407590279794756E-2</v>
      </c>
    </row>
    <row r="6209" spans="1:11" x14ac:dyDescent="0.25">
      <c r="A6209" t="s">
        <v>723</v>
      </c>
      <c r="B6209" t="s">
        <v>650</v>
      </c>
      <c r="C6209" t="s">
        <v>651</v>
      </c>
      <c r="D6209" t="str">
        <f>Clef_répartition[[#This Row],[Code association]]&amp;"_"&amp;Clef_répartition[[#This Row],[Nom association]]</f>
        <v>ARASMAC_Association régionale pour l'action sociale Morges-Aubonne-Cossonay</v>
      </c>
      <c r="E6209">
        <f>COUNTIFS(D$2:D6209,Clef_répartition[[#This Row],[Code_Nom]],J$2:J6209,Clef_répartition[[#This Row],[Année]])</f>
        <v>24</v>
      </c>
      <c r="F6209">
        <f>IF(Clef_répartition[[#This Row],[Code_Nom]]=D6208,F6208-1,(COUNTIFS(Clef_répartition[Code_Nom],Clef_répartition[[#This Row],[Code_Nom]],Clef_répartition[Année],Clef_répartition[[#This Row],[Année]])))</f>
        <v>33</v>
      </c>
      <c r="G6209" t="str">
        <f>Clef_répartition[[#This Row],[Code_Nom]]&amp;"_"&amp;Clef_répartition[[#This Row],[Nombre]]&amp;"_"&amp;Clef_répartition[[#This Row],[Année]]</f>
        <v>ARASMAC_Association régionale pour l'action sociale Morges-Aubonne-Cossonay_24_2019</v>
      </c>
      <c r="H6209">
        <v>5483</v>
      </c>
      <c r="I6209" t="s">
        <v>113</v>
      </c>
      <c r="J6209">
        <v>2019</v>
      </c>
      <c r="K6209">
        <v>3.7515732403911321E-3</v>
      </c>
    </row>
    <row r="6210" spans="1:11" x14ac:dyDescent="0.25">
      <c r="A6210" t="s">
        <v>723</v>
      </c>
      <c r="B6210" t="s">
        <v>650</v>
      </c>
      <c r="C6210" t="s">
        <v>651</v>
      </c>
      <c r="D6210" t="str">
        <f>Clef_répartition[[#This Row],[Code association]]&amp;"_"&amp;Clef_répartition[[#This Row],[Nom association]]</f>
        <v>ARASMAC_Association régionale pour l'action sociale Morges-Aubonne-Cossonay</v>
      </c>
      <c r="E6210">
        <f>COUNTIFS(D$2:D6210,Clef_répartition[[#This Row],[Code_Nom]],J$2:J6210,Clef_répartition[[#This Row],[Année]])</f>
        <v>25</v>
      </c>
      <c r="F6210">
        <f>IF(Clef_répartition[[#This Row],[Code_Nom]]=D6209,F6209-1,(COUNTIFS(Clef_répartition[Code_Nom],Clef_répartition[[#This Row],[Code_Nom]],Clef_répartition[Année],Clef_répartition[[#This Row],[Année]])))</f>
        <v>32</v>
      </c>
      <c r="G6210" t="str">
        <f>Clef_répartition[[#This Row],[Code_Nom]]&amp;"_"&amp;Clef_répartition[[#This Row],[Nombre]]&amp;"_"&amp;Clef_répartition[[#This Row],[Année]]</f>
        <v>ARASMAC_Association régionale pour l'action sociale Morges-Aubonne-Cossonay_25_2019</v>
      </c>
      <c r="H6210">
        <v>5428</v>
      </c>
      <c r="I6210" t="s">
        <v>123</v>
      </c>
      <c r="J6210">
        <v>2019</v>
      </c>
      <c r="K6210">
        <v>2.6454642269338757E-2</v>
      </c>
    </row>
    <row r="6211" spans="1:11" x14ac:dyDescent="0.25">
      <c r="A6211" t="s">
        <v>723</v>
      </c>
      <c r="B6211" t="s">
        <v>650</v>
      </c>
      <c r="C6211" t="s">
        <v>651</v>
      </c>
      <c r="D6211" t="str">
        <f>Clef_répartition[[#This Row],[Code association]]&amp;"_"&amp;Clef_répartition[[#This Row],[Nom association]]</f>
        <v>ARASMAC_Association régionale pour l'action sociale Morges-Aubonne-Cossonay</v>
      </c>
      <c r="E6211">
        <f>COUNTIFS(D$2:D6211,Clef_répartition[[#This Row],[Code_Nom]],J$2:J6211,Clef_répartition[[#This Row],[Année]])</f>
        <v>26</v>
      </c>
      <c r="F6211">
        <f>IF(Clef_répartition[[#This Row],[Code_Nom]]=D6210,F6210-1,(COUNTIFS(Clef_répartition[Code_Nom],Clef_répartition[[#This Row],[Code_Nom]],Clef_répartition[Année],Clef_répartition[[#This Row],[Année]])))</f>
        <v>31</v>
      </c>
      <c r="G6211" t="str">
        <f>Clef_répartition[[#This Row],[Code_Nom]]&amp;"_"&amp;Clef_répartition[[#This Row],[Nombre]]&amp;"_"&amp;Clef_répartition[[#This Row],[Année]]</f>
        <v>ARASMAC_Association régionale pour l'action sociale Morges-Aubonne-Cossonay_26_2019</v>
      </c>
      <c r="H6211">
        <v>5484</v>
      </c>
      <c r="I6211" t="s">
        <v>127</v>
      </c>
      <c r="J6211">
        <v>2019</v>
      </c>
      <c r="K6211">
        <v>1.1363636363636366E-2</v>
      </c>
    </row>
    <row r="6212" spans="1:11" x14ac:dyDescent="0.25">
      <c r="A6212" t="s">
        <v>723</v>
      </c>
      <c r="B6212" t="s">
        <v>650</v>
      </c>
      <c r="C6212" t="s">
        <v>651</v>
      </c>
      <c r="D6212" t="str">
        <f>Clef_répartition[[#This Row],[Code association]]&amp;"_"&amp;Clef_répartition[[#This Row],[Nom association]]</f>
        <v>ARASMAC_Association régionale pour l'action sociale Morges-Aubonne-Cossonay</v>
      </c>
      <c r="E6212">
        <f>COUNTIFS(D$2:D6212,Clef_répartition[[#This Row],[Code_Nom]],J$2:J6212,Clef_répartition[[#This Row],[Année]])</f>
        <v>27</v>
      </c>
      <c r="F6212">
        <f>IF(Clef_répartition[[#This Row],[Code_Nom]]=D6211,F6211-1,(COUNTIFS(Clef_répartition[Code_Nom],Clef_répartition[[#This Row],[Code_Nom]],Clef_répartition[Année],Clef_répartition[[#This Row],[Année]])))</f>
        <v>30</v>
      </c>
      <c r="G6212" t="str">
        <f>Clef_répartition[[#This Row],[Code_Nom]]&amp;"_"&amp;Clef_répartition[[#This Row],[Nombre]]&amp;"_"&amp;Clef_répartition[[#This Row],[Année]]</f>
        <v>ARASMAC_Association régionale pour l'action sociale Morges-Aubonne-Cossonay_27_2019</v>
      </c>
      <c r="H6212">
        <v>5485</v>
      </c>
      <c r="I6212" t="s">
        <v>129</v>
      </c>
      <c r="J6212">
        <v>2019</v>
      </c>
      <c r="K6212">
        <v>4.8165359666957116E-3</v>
      </c>
    </row>
    <row r="6213" spans="1:11" x14ac:dyDescent="0.25">
      <c r="A6213" t="s">
        <v>723</v>
      </c>
      <c r="B6213" t="s">
        <v>650</v>
      </c>
      <c r="C6213" t="s">
        <v>651</v>
      </c>
      <c r="D6213" t="str">
        <f>Clef_répartition[[#This Row],[Code association]]&amp;"_"&amp;Clef_répartition[[#This Row],[Nom association]]</f>
        <v>ARASMAC_Association régionale pour l'action sociale Morges-Aubonne-Cossonay</v>
      </c>
      <c r="E6213">
        <f>COUNTIFS(D$2:D6213,Clef_répartition[[#This Row],[Code_Nom]],J$2:J6213,Clef_répartition[[#This Row],[Année]])</f>
        <v>28</v>
      </c>
      <c r="F6213">
        <f>IF(Clef_répartition[[#This Row],[Code_Nom]]=D6212,F6212-1,(COUNTIFS(Clef_répartition[Code_Nom],Clef_répartition[[#This Row],[Code_Nom]],Clef_répartition[Année],Clef_répartition[[#This Row],[Année]])))</f>
        <v>29</v>
      </c>
      <c r="G6213" t="str">
        <f>Clef_répartition[[#This Row],[Code_Nom]]&amp;"_"&amp;Clef_répartition[[#This Row],[Nombre]]&amp;"_"&amp;Clef_répartition[[#This Row],[Année]]</f>
        <v>ARASMAC_Association régionale pour l'action sociale Morges-Aubonne-Cossonay_28_2019</v>
      </c>
      <c r="H6213">
        <v>5656</v>
      </c>
      <c r="I6213" t="s">
        <v>135</v>
      </c>
      <c r="J6213">
        <v>2019</v>
      </c>
      <c r="K6213">
        <v>4.9230322393261694E-2</v>
      </c>
    </row>
    <row r="6214" spans="1:11" x14ac:dyDescent="0.25">
      <c r="A6214" t="s">
        <v>723</v>
      </c>
      <c r="B6214" t="s">
        <v>650</v>
      </c>
      <c r="C6214" t="s">
        <v>651</v>
      </c>
      <c r="D6214" t="str">
        <f>Clef_répartition[[#This Row],[Code association]]&amp;"_"&amp;Clef_répartition[[#This Row],[Nom association]]</f>
        <v>ARASMAC_Association régionale pour l'action sociale Morges-Aubonne-Cossonay</v>
      </c>
      <c r="E6214">
        <f>COUNTIFS(D$2:D6214,Clef_répartition[[#This Row],[Code_Nom]],J$2:J6214,Clef_répartition[[#This Row],[Année]])</f>
        <v>29</v>
      </c>
      <c r="F6214">
        <f>IF(Clef_répartition[[#This Row],[Code_Nom]]=D6213,F6213-1,(COUNTIFS(Clef_répartition[Code_Nom],Clef_répartition[[#This Row],[Code_Nom]],Clef_répartition[Année],Clef_répartition[[#This Row],[Année]])))</f>
        <v>28</v>
      </c>
      <c r="G6214" t="str">
        <f>Clef_répartition[[#This Row],[Code_Nom]]&amp;"_"&amp;Clef_répartition[[#This Row],[Nombre]]&amp;"_"&amp;Clef_répartition[[#This Row],[Année]]</f>
        <v>ARASMAC_Association régionale pour l'action sociale Morges-Aubonne-Cossonay_29_2019</v>
      </c>
      <c r="H6214">
        <v>5474</v>
      </c>
      <c r="I6214" t="s">
        <v>146</v>
      </c>
      <c r="J6214">
        <v>2019</v>
      </c>
      <c r="K6214">
        <v>4.9617581566463358E-3</v>
      </c>
    </row>
    <row r="6215" spans="1:11" x14ac:dyDescent="0.25">
      <c r="A6215" t="s">
        <v>723</v>
      </c>
      <c r="B6215" t="s">
        <v>650</v>
      </c>
      <c r="C6215" t="s">
        <v>651</v>
      </c>
      <c r="D6215" t="str">
        <f>Clef_répartition[[#This Row],[Code association]]&amp;"_"&amp;Clef_répartition[[#This Row],[Nom association]]</f>
        <v>ARASMAC_Association régionale pour l'action sociale Morges-Aubonne-Cossonay</v>
      </c>
      <c r="E6215">
        <f>COUNTIFS(D$2:D6215,Clef_répartition[[#This Row],[Code_Nom]],J$2:J6215,Clef_répartition[[#This Row],[Année]])</f>
        <v>30</v>
      </c>
      <c r="F6215">
        <f>IF(Clef_répartition[[#This Row],[Code_Nom]]=D6214,F6214-1,(COUNTIFS(Clef_répartition[Code_Nom],Clef_répartition[[#This Row],[Code_Nom]],Clef_répartition[Année],Clef_répartition[[#This Row],[Année]])))</f>
        <v>27</v>
      </c>
      <c r="G6215" t="str">
        <f>Clef_répartition[[#This Row],[Code_Nom]]&amp;"_"&amp;Clef_répartition[[#This Row],[Nombre]]&amp;"_"&amp;Clef_répartition[[#This Row],[Année]]</f>
        <v>ARASMAC_Association régionale pour l'action sociale Morges-Aubonne-Cossonay_30_2019</v>
      </c>
      <c r="H6215">
        <v>5498</v>
      </c>
      <c r="I6215" t="s">
        <v>149</v>
      </c>
      <c r="J6215">
        <v>2019</v>
      </c>
      <c r="K6215">
        <v>3.1416400425985092E-2</v>
      </c>
    </row>
    <row r="6216" spans="1:11" x14ac:dyDescent="0.25">
      <c r="A6216" t="s">
        <v>723</v>
      </c>
      <c r="B6216" t="s">
        <v>650</v>
      </c>
      <c r="C6216" t="s">
        <v>651</v>
      </c>
      <c r="D6216" t="str">
        <f>Clef_répartition[[#This Row],[Code association]]&amp;"_"&amp;Clef_répartition[[#This Row],[Nom association]]</f>
        <v>ARASMAC_Association régionale pour l'action sociale Morges-Aubonne-Cossonay</v>
      </c>
      <c r="E6216">
        <f>COUNTIFS(D$2:D6216,Clef_répartition[[#This Row],[Code_Nom]],J$2:J6216,Clef_répartition[[#This Row],[Année]])</f>
        <v>31</v>
      </c>
      <c r="F6216">
        <f>IF(Clef_répartition[[#This Row],[Code_Nom]]=D6215,F6215-1,(COUNTIFS(Clef_répartition[Code_Nom],Clef_répartition[[#This Row],[Code_Nom]],Clef_répartition[Année],Clef_répartition[[#This Row],[Année]])))</f>
        <v>26</v>
      </c>
      <c r="G6216" t="str">
        <f>Clef_répartition[[#This Row],[Code_Nom]]&amp;"_"&amp;Clef_répartition[[#This Row],[Nombre]]&amp;"_"&amp;Clef_répartition[[#This Row],[Année]]</f>
        <v>ARASMAC_Association régionale pour l'action sociale Morges-Aubonne-Cossonay_31_2019</v>
      </c>
      <c r="H6216">
        <v>5637</v>
      </c>
      <c r="I6216" t="s">
        <v>153</v>
      </c>
      <c r="J6216">
        <v>2019</v>
      </c>
      <c r="K6216">
        <v>1.2089747313389488E-2</v>
      </c>
    </row>
    <row r="6217" spans="1:11" x14ac:dyDescent="0.25">
      <c r="A6217" t="s">
        <v>723</v>
      </c>
      <c r="B6217" t="s">
        <v>650</v>
      </c>
      <c r="C6217" t="s">
        <v>651</v>
      </c>
      <c r="D6217" t="str">
        <f>Clef_répartition[[#This Row],[Code association]]&amp;"_"&amp;Clef_répartition[[#This Row],[Nom association]]</f>
        <v>ARASMAC_Association régionale pour l'action sociale Morges-Aubonne-Cossonay</v>
      </c>
      <c r="E6217">
        <f>COUNTIFS(D$2:D6217,Clef_répartition[[#This Row],[Code_Nom]],J$2:J6217,Clef_répartition[[#This Row],[Année]])</f>
        <v>32</v>
      </c>
      <c r="F6217">
        <f>IF(Clef_répartition[[#This Row],[Code_Nom]]=D6216,F6216-1,(COUNTIFS(Clef_répartition[Code_Nom],Clef_répartition[[#This Row],[Code_Nom]],Clef_répartition[Année],Clef_répartition[[#This Row],[Année]])))</f>
        <v>25</v>
      </c>
      <c r="G6217" t="str">
        <f>Clef_répartition[[#This Row],[Code_Nom]]&amp;"_"&amp;Clef_répartition[[#This Row],[Nombre]]&amp;"_"&amp;Clef_répartition[[#This Row],[Année]]</f>
        <v>ARASMAC_Association régionale pour l'action sociale Morges-Aubonne-Cossonay_32_2019</v>
      </c>
      <c r="H6217">
        <v>5486</v>
      </c>
      <c r="I6217" t="s">
        <v>145</v>
      </c>
      <c r="J6217">
        <v>2019</v>
      </c>
      <c r="K6217">
        <v>1.2162358408364798E-2</v>
      </c>
    </row>
    <row r="6218" spans="1:11" x14ac:dyDescent="0.25">
      <c r="A6218" t="s">
        <v>723</v>
      </c>
      <c r="B6218" t="s">
        <v>650</v>
      </c>
      <c r="C6218" t="s">
        <v>651</v>
      </c>
      <c r="D6218" t="str">
        <f>Clef_répartition[[#This Row],[Code association]]&amp;"_"&amp;Clef_répartition[[#This Row],[Nom association]]</f>
        <v>ARASMAC_Association régionale pour l'action sociale Morges-Aubonne-Cossonay</v>
      </c>
      <c r="E6218">
        <f>COUNTIFS(D$2:D6218,Clef_répartition[[#This Row],[Code_Nom]],J$2:J6218,Clef_répartition[[#This Row],[Année]])</f>
        <v>33</v>
      </c>
      <c r="F6218">
        <f>IF(Clef_répartition[[#This Row],[Code_Nom]]=D6217,F6217-1,(COUNTIFS(Clef_répartition[Code_Nom],Clef_répartition[[#This Row],[Code_Nom]],Clef_répartition[Année],Clef_répartition[[#This Row],[Année]])))</f>
        <v>24</v>
      </c>
      <c r="G6218" t="str">
        <f>Clef_répartition[[#This Row],[Code_Nom]]&amp;"_"&amp;Clef_répartition[[#This Row],[Nombre]]&amp;"_"&amp;Clef_répartition[[#This Row],[Année]]</f>
        <v>ARASMAC_Association régionale pour l'action sociale Morges-Aubonne-Cossonay_33_2019</v>
      </c>
      <c r="H6218">
        <v>5638</v>
      </c>
      <c r="I6218" t="s">
        <v>161</v>
      </c>
      <c r="J6218">
        <v>2019</v>
      </c>
      <c r="K6218">
        <v>3.1380094878497432E-2</v>
      </c>
    </row>
    <row r="6219" spans="1:11" x14ac:dyDescent="0.25">
      <c r="A6219" t="s">
        <v>723</v>
      </c>
      <c r="B6219" t="s">
        <v>650</v>
      </c>
      <c r="C6219" t="s">
        <v>651</v>
      </c>
      <c r="D6219" t="str">
        <f>Clef_répartition[[#This Row],[Code association]]&amp;"_"&amp;Clef_répartition[[#This Row],[Nom association]]</f>
        <v>ARASMAC_Association régionale pour l'action sociale Morges-Aubonne-Cossonay</v>
      </c>
      <c r="E6219">
        <f>COUNTIFS(D$2:D6219,Clef_répartition[[#This Row],[Code_Nom]],J$2:J6219,Clef_répartition[[#This Row],[Année]])</f>
        <v>34</v>
      </c>
      <c r="F6219">
        <f>IF(Clef_répartition[[#This Row],[Code_Nom]]=D6218,F6218-1,(COUNTIFS(Clef_répartition[Code_Nom],Clef_répartition[[#This Row],[Code_Nom]],Clef_répartition[Année],Clef_répartition[[#This Row],[Année]])))</f>
        <v>23</v>
      </c>
      <c r="G6219" t="str">
        <f>Clef_répartition[[#This Row],[Code_Nom]]&amp;"_"&amp;Clef_répartition[[#This Row],[Nombre]]&amp;"_"&amp;Clef_répartition[[#This Row],[Année]]</f>
        <v>ARASMAC_Association régionale pour l'action sociale Morges-Aubonne-Cossonay_34_2019</v>
      </c>
      <c r="H6219">
        <v>5639</v>
      </c>
      <c r="I6219" t="s">
        <v>166</v>
      </c>
      <c r="J6219">
        <v>2019</v>
      </c>
      <c r="K6219">
        <v>9.5604608384161106E-3</v>
      </c>
    </row>
    <row r="6220" spans="1:11" x14ac:dyDescent="0.25">
      <c r="A6220" t="s">
        <v>723</v>
      </c>
      <c r="B6220" t="s">
        <v>650</v>
      </c>
      <c r="C6220" t="s">
        <v>651</v>
      </c>
      <c r="D6220" t="str">
        <f>Clef_répartition[[#This Row],[Code association]]&amp;"_"&amp;Clef_répartition[[#This Row],[Nom association]]</f>
        <v>ARASMAC_Association régionale pour l'action sociale Morges-Aubonne-Cossonay</v>
      </c>
      <c r="E6220">
        <f>COUNTIFS(D$2:D6220,Clef_répartition[[#This Row],[Code_Nom]],J$2:J6220,Clef_répartition[[#This Row],[Année]])</f>
        <v>35</v>
      </c>
      <c r="F6220">
        <f>IF(Clef_répartition[[#This Row],[Code_Nom]]=D6219,F6219-1,(COUNTIFS(Clef_répartition[Code_Nom],Clef_répartition[[#This Row],[Code_Nom]],Clef_répartition[Année],Clef_répartition[[#This Row],[Année]])))</f>
        <v>22</v>
      </c>
      <c r="G6220" t="str">
        <f>Clef_répartition[[#This Row],[Code_Nom]]&amp;"_"&amp;Clef_répartition[[#This Row],[Nombre]]&amp;"_"&amp;Clef_répartition[[#This Row],[Année]]</f>
        <v>ARASMAC_Association régionale pour l'action sociale Morges-Aubonne-Cossonay_35_2019</v>
      </c>
      <c r="H6220">
        <v>5640</v>
      </c>
      <c r="I6220" t="s">
        <v>168</v>
      </c>
      <c r="J6220">
        <v>2019</v>
      </c>
      <c r="K6220">
        <v>8.3139703746732511E-3</v>
      </c>
    </row>
    <row r="6221" spans="1:11" x14ac:dyDescent="0.25">
      <c r="A6221" t="s">
        <v>723</v>
      </c>
      <c r="B6221" t="s">
        <v>650</v>
      </c>
      <c r="C6221" t="s">
        <v>651</v>
      </c>
      <c r="D6221" t="str">
        <f>Clef_répartition[[#This Row],[Code association]]&amp;"_"&amp;Clef_répartition[[#This Row],[Nom association]]</f>
        <v>ARASMAC_Association régionale pour l'action sociale Morges-Aubonne-Cossonay</v>
      </c>
      <c r="E6221">
        <f>COUNTIFS(D$2:D6221,Clef_répartition[[#This Row],[Code_Nom]],J$2:J6221,Clef_répartition[[#This Row],[Année]])</f>
        <v>36</v>
      </c>
      <c r="F6221">
        <f>IF(Clef_répartition[[#This Row],[Code_Nom]]=D6220,F6220-1,(COUNTIFS(Clef_répartition[Code_Nom],Clef_répartition[[#This Row],[Code_Nom]],Clef_répartition[Année],Clef_répartition[[#This Row],[Année]])))</f>
        <v>21</v>
      </c>
      <c r="G6221" t="str">
        <f>Clef_répartition[[#This Row],[Code_Nom]]&amp;"_"&amp;Clef_répartition[[#This Row],[Nombre]]&amp;"_"&amp;Clef_répartition[[#This Row],[Année]]</f>
        <v>ARASMAC_Association régionale pour l'action sociale Morges-Aubonne-Cossonay_36_2019</v>
      </c>
      <c r="H6221">
        <v>5488</v>
      </c>
      <c r="I6221" t="s">
        <v>174</v>
      </c>
      <c r="J6221">
        <v>2019</v>
      </c>
      <c r="K6221">
        <v>7.140091005905702E-4</v>
      </c>
    </row>
    <row r="6222" spans="1:11" x14ac:dyDescent="0.25">
      <c r="A6222" t="s">
        <v>723</v>
      </c>
      <c r="B6222" t="s">
        <v>650</v>
      </c>
      <c r="C6222" t="s">
        <v>651</v>
      </c>
      <c r="D6222" t="str">
        <f>Clef_répartition[[#This Row],[Code association]]&amp;"_"&amp;Clef_répartition[[#This Row],[Nom association]]</f>
        <v>ARASMAC_Association régionale pour l'action sociale Morges-Aubonne-Cossonay</v>
      </c>
      <c r="E6222">
        <f>COUNTIFS(D$2:D6222,Clef_répartition[[#This Row],[Code_Nom]],J$2:J6222,Clef_répartition[[#This Row],[Année]])</f>
        <v>37</v>
      </c>
      <c r="F6222">
        <f>IF(Clef_répartition[[#This Row],[Code_Nom]]=D6221,F6221-1,(COUNTIFS(Clef_répartition[Code_Nom],Clef_répartition[[#This Row],[Code_Nom]],Clef_répartition[Année],Clef_répartition[[#This Row],[Année]])))</f>
        <v>20</v>
      </c>
      <c r="G6222" t="str">
        <f>Clef_répartition[[#This Row],[Code_Nom]]&amp;"_"&amp;Clef_répartition[[#This Row],[Nombre]]&amp;"_"&amp;Clef_répartition[[#This Row],[Année]]</f>
        <v>ARASMAC_Association régionale pour l'action sociale Morges-Aubonne-Cossonay_37_2019</v>
      </c>
      <c r="H6222">
        <v>5490</v>
      </c>
      <c r="I6222" t="s">
        <v>178</v>
      </c>
      <c r="J6222">
        <v>2019</v>
      </c>
      <c r="K6222">
        <v>3.7515732403911321E-3</v>
      </c>
    </row>
    <row r="6223" spans="1:11" x14ac:dyDescent="0.25">
      <c r="A6223" t="s">
        <v>723</v>
      </c>
      <c r="B6223" t="s">
        <v>650</v>
      </c>
      <c r="C6223" t="s">
        <v>651</v>
      </c>
      <c r="D6223" t="str">
        <f>Clef_répartition[[#This Row],[Code association]]&amp;"_"&amp;Clef_répartition[[#This Row],[Nom association]]</f>
        <v>ARASMAC_Association régionale pour l'action sociale Morges-Aubonne-Cossonay</v>
      </c>
      <c r="E6223">
        <f>COUNTIFS(D$2:D6223,Clef_répartition[[#This Row],[Code_Nom]],J$2:J6223,Clef_répartition[[#This Row],[Année]])</f>
        <v>38</v>
      </c>
      <c r="F6223">
        <f>IF(Clef_répartition[[#This Row],[Code_Nom]]=D6222,F6222-1,(COUNTIFS(Clef_répartition[Code_Nom],Clef_répartition[[#This Row],[Code_Nom]],Clef_répartition[Année],Clef_répartition[[#This Row],[Année]])))</f>
        <v>19</v>
      </c>
      <c r="G6223" t="str">
        <f>Clef_répartition[[#This Row],[Code_Nom]]&amp;"_"&amp;Clef_répartition[[#This Row],[Nombre]]&amp;"_"&amp;Clef_répartition[[#This Row],[Année]]</f>
        <v>ARASMAC_Association régionale pour l'action sociale Morges-Aubonne-Cossonay_38_2019</v>
      </c>
      <c r="H6223">
        <v>5431</v>
      </c>
      <c r="I6223" t="s">
        <v>179</v>
      </c>
      <c r="J6223">
        <v>2019</v>
      </c>
      <c r="K6223">
        <v>3.424823313002227E-3</v>
      </c>
    </row>
    <row r="6224" spans="1:11" x14ac:dyDescent="0.25">
      <c r="A6224" t="s">
        <v>723</v>
      </c>
      <c r="B6224" t="s">
        <v>650</v>
      </c>
      <c r="C6224" t="s">
        <v>651</v>
      </c>
      <c r="D6224" t="str">
        <f>Clef_répartition[[#This Row],[Code association]]&amp;"_"&amp;Clef_répartition[[#This Row],[Nom association]]</f>
        <v>ARASMAC_Association régionale pour l'action sociale Morges-Aubonne-Cossonay</v>
      </c>
      <c r="E6224">
        <f>COUNTIFS(D$2:D6224,Clef_répartition[[#This Row],[Code_Nom]],J$2:J6224,Clef_répartition[[#This Row],[Année]])</f>
        <v>39</v>
      </c>
      <c r="F6224">
        <f>IF(Clef_répartition[[#This Row],[Code_Nom]]=D6223,F6223-1,(COUNTIFS(Clef_répartition[Code_Nom],Clef_répartition[[#This Row],[Code_Nom]],Clef_répartition[Année],Clef_répartition[[#This Row],[Année]])))</f>
        <v>18</v>
      </c>
      <c r="G6224" t="str">
        <f>Clef_répartition[[#This Row],[Code_Nom]]&amp;"_"&amp;Clef_répartition[[#This Row],[Nombre]]&amp;"_"&amp;Clef_répartition[[#This Row],[Année]]</f>
        <v>ARASMAC_Association régionale pour l'action sociale Morges-Aubonne-Cossonay_39_2019</v>
      </c>
      <c r="H6224">
        <v>5491</v>
      </c>
      <c r="I6224" t="s">
        <v>181</v>
      </c>
      <c r="J6224">
        <v>2019</v>
      </c>
      <c r="K6224">
        <v>5.6394617097492508E-3</v>
      </c>
    </row>
    <row r="6225" spans="1:11" x14ac:dyDescent="0.25">
      <c r="A6225" t="s">
        <v>723</v>
      </c>
      <c r="B6225" t="s">
        <v>650</v>
      </c>
      <c r="C6225" t="s">
        <v>651</v>
      </c>
      <c r="D6225" t="str">
        <f>Clef_répartition[[#This Row],[Code association]]&amp;"_"&amp;Clef_répartition[[#This Row],[Nom association]]</f>
        <v>ARASMAC_Association régionale pour l'action sociale Morges-Aubonne-Cossonay</v>
      </c>
      <c r="E6225">
        <f>COUNTIFS(D$2:D6225,Clef_répartition[[#This Row],[Code_Nom]],J$2:J6225,Clef_répartition[[#This Row],[Année]])</f>
        <v>40</v>
      </c>
      <c r="F6225">
        <f>IF(Clef_répartition[[#This Row],[Code_Nom]]=D6224,F6224-1,(COUNTIFS(Clef_répartition[Code_Nom],Clef_répartition[[#This Row],[Code_Nom]],Clef_répartition[Année],Clef_répartition[[#This Row],[Année]])))</f>
        <v>17</v>
      </c>
      <c r="G6225" t="str">
        <f>Clef_répartition[[#This Row],[Code_Nom]]&amp;"_"&amp;Clef_répartition[[#This Row],[Nombre]]&amp;"_"&amp;Clef_répartition[[#This Row],[Année]]</f>
        <v>ARASMAC_Association régionale pour l'action sociale Morges-Aubonne-Cossonay_40_2019</v>
      </c>
      <c r="H6225">
        <v>5492</v>
      </c>
      <c r="I6225" t="s">
        <v>189</v>
      </c>
      <c r="J6225">
        <v>2019</v>
      </c>
      <c r="K6225">
        <v>1.1375738212798915E-2</v>
      </c>
    </row>
    <row r="6226" spans="1:11" x14ac:dyDescent="0.25">
      <c r="A6226" t="s">
        <v>723</v>
      </c>
      <c r="B6226" t="s">
        <v>650</v>
      </c>
      <c r="C6226" t="s">
        <v>651</v>
      </c>
      <c r="D6226" t="str">
        <f>Clef_répartition[[#This Row],[Code association]]&amp;"_"&amp;Clef_répartition[[#This Row],[Nom association]]</f>
        <v>ARASMAC_Association régionale pour l'action sociale Morges-Aubonne-Cossonay</v>
      </c>
      <c r="E6226">
        <f>COUNTIFS(D$2:D6226,Clef_répartition[[#This Row],[Code_Nom]],J$2:J6226,Clef_répartition[[#This Row],[Année]])</f>
        <v>41</v>
      </c>
      <c r="F6226">
        <f>IF(Clef_répartition[[#This Row],[Code_Nom]]=D6225,F6225-1,(COUNTIFS(Clef_répartition[Code_Nom],Clef_répartition[[#This Row],[Code_Nom]],Clef_répartition[Année],Clef_répartition[[#This Row],[Année]])))</f>
        <v>16</v>
      </c>
      <c r="G6226" t="str">
        <f>Clef_répartition[[#This Row],[Code_Nom]]&amp;"_"&amp;Clef_répartition[[#This Row],[Nombre]]&amp;"_"&amp;Clef_répartition[[#This Row],[Année]]</f>
        <v>ARASMAC_Association régionale pour l'action sociale Morges-Aubonne-Cossonay_41_2019</v>
      </c>
      <c r="H6226">
        <v>5642</v>
      </c>
      <c r="I6226" t="s">
        <v>190</v>
      </c>
      <c r="J6226">
        <v>2019</v>
      </c>
      <c r="K6226">
        <v>0.1903015780811308</v>
      </c>
    </row>
    <row r="6227" spans="1:11" x14ac:dyDescent="0.25">
      <c r="A6227" t="s">
        <v>723</v>
      </c>
      <c r="B6227" t="s">
        <v>650</v>
      </c>
      <c r="C6227" t="s">
        <v>651</v>
      </c>
      <c r="D6227" t="str">
        <f>Clef_répartition[[#This Row],[Code association]]&amp;"_"&amp;Clef_répartition[[#This Row],[Nom association]]</f>
        <v>ARASMAC_Association régionale pour l'action sociale Morges-Aubonne-Cossonay</v>
      </c>
      <c r="E6227">
        <f>COUNTIFS(D$2:D6227,Clef_répartition[[#This Row],[Code_Nom]],J$2:J6227,Clef_répartition[[#This Row],[Année]])</f>
        <v>42</v>
      </c>
      <c r="F6227">
        <f>IF(Clef_répartition[[#This Row],[Code_Nom]]=D6226,F6226-1,(COUNTIFS(Clef_répartition[Code_Nom],Clef_répartition[[#This Row],[Code_Nom]],Clef_répartition[Année],Clef_répartition[[#This Row],[Année]])))</f>
        <v>15</v>
      </c>
      <c r="G6227" t="str">
        <f>Clef_répartition[[#This Row],[Code_Nom]]&amp;"_"&amp;Clef_répartition[[#This Row],[Nombre]]&amp;"_"&amp;Clef_répartition[[#This Row],[Année]]</f>
        <v>ARASMAC_Association régionale pour l'action sociale Morges-Aubonne-Cossonay_42_2019</v>
      </c>
      <c r="H6227">
        <v>5493</v>
      </c>
      <c r="I6227" t="s">
        <v>205</v>
      </c>
      <c r="J6227">
        <v>2019</v>
      </c>
      <c r="K6227">
        <v>4.4534804918191506E-3</v>
      </c>
    </row>
    <row r="6228" spans="1:11" x14ac:dyDescent="0.25">
      <c r="A6228" t="s">
        <v>723</v>
      </c>
      <c r="B6228" t="s">
        <v>650</v>
      </c>
      <c r="C6228" t="s">
        <v>651</v>
      </c>
      <c r="D6228" t="str">
        <f>Clef_répartition[[#This Row],[Code association]]&amp;"_"&amp;Clef_répartition[[#This Row],[Nom association]]</f>
        <v>ARASMAC_Association régionale pour l'action sociale Morges-Aubonne-Cossonay</v>
      </c>
      <c r="E6228">
        <f>COUNTIFS(D$2:D6228,Clef_répartition[[#This Row],[Code_Nom]],J$2:J6228,Clef_répartition[[#This Row],[Année]])</f>
        <v>43</v>
      </c>
      <c r="F6228">
        <f>IF(Clef_répartition[[#This Row],[Code_Nom]]=D6227,F6227-1,(COUNTIFS(Clef_répartition[Code_Nom],Clef_répartition[[#This Row],[Code_Nom]],Clef_répartition[Année],Clef_répartition[[#This Row],[Année]])))</f>
        <v>14</v>
      </c>
      <c r="G6228" t="str">
        <f>Clef_répartition[[#This Row],[Code_Nom]]&amp;"_"&amp;Clef_répartition[[#This Row],[Nombre]]&amp;"_"&amp;Clef_répartition[[#This Row],[Année]]</f>
        <v>ARASMAC_Association régionale pour l'action sociale Morges-Aubonne-Cossonay_43_2019</v>
      </c>
      <c r="H6228">
        <v>5497</v>
      </c>
      <c r="I6228" t="s">
        <v>217</v>
      </c>
      <c r="J6228">
        <v>2019</v>
      </c>
      <c r="K6228">
        <v>1.0250266240681576E-2</v>
      </c>
    </row>
    <row r="6229" spans="1:11" x14ac:dyDescent="0.25">
      <c r="A6229" t="s">
        <v>723</v>
      </c>
      <c r="B6229" t="s">
        <v>650</v>
      </c>
      <c r="C6229" t="s">
        <v>651</v>
      </c>
      <c r="D6229" t="str">
        <f>Clef_répartition[[#This Row],[Code association]]&amp;"_"&amp;Clef_répartition[[#This Row],[Nom association]]</f>
        <v>ARASMAC_Association régionale pour l'action sociale Morges-Aubonne-Cossonay</v>
      </c>
      <c r="E6229">
        <f>COUNTIFS(D$2:D6229,Clef_répartition[[#This Row],[Code_Nom]],J$2:J6229,Clef_répartition[[#This Row],[Année]])</f>
        <v>44</v>
      </c>
      <c r="F6229">
        <f>IF(Clef_répartition[[#This Row],[Code_Nom]]=D6228,F6228-1,(COUNTIFS(Clef_répartition[Code_Nom],Clef_répartition[[#This Row],[Code_Nom]],Clef_répartition[Année],Clef_répartition[[#This Row],[Année]])))</f>
        <v>13</v>
      </c>
      <c r="G6229" t="str">
        <f>Clef_répartition[[#This Row],[Code_Nom]]&amp;"_"&amp;Clef_répartition[[#This Row],[Nombre]]&amp;"_"&amp;Clef_répartition[[#This Row],[Année]]</f>
        <v>ARASMAC_Association régionale pour l'action sociale Morges-Aubonne-Cossonay_44_2019</v>
      </c>
      <c r="H6229">
        <v>5643</v>
      </c>
      <c r="I6229" t="s">
        <v>221</v>
      </c>
      <c r="J6229">
        <v>2019</v>
      </c>
      <c r="K6229">
        <v>6.4115596863200702E-2</v>
      </c>
    </row>
    <row r="6230" spans="1:11" x14ac:dyDescent="0.25">
      <c r="A6230" t="s">
        <v>723</v>
      </c>
      <c r="B6230" t="s">
        <v>650</v>
      </c>
      <c r="C6230" t="s">
        <v>651</v>
      </c>
      <c r="D6230" t="str">
        <f>Clef_répartition[[#This Row],[Code association]]&amp;"_"&amp;Clef_répartition[[#This Row],[Nom association]]</f>
        <v>ARASMAC_Association régionale pour l'action sociale Morges-Aubonne-Cossonay</v>
      </c>
      <c r="E6230">
        <f>COUNTIFS(D$2:D6230,Clef_répartition[[#This Row],[Code_Nom]],J$2:J6230,Clef_répartition[[#This Row],[Année]])</f>
        <v>45</v>
      </c>
      <c r="F6230">
        <f>IF(Clef_répartition[[#This Row],[Code_Nom]]=D6229,F6229-1,(COUNTIFS(Clef_répartition[Code_Nom],Clef_répartition[[#This Row],[Code_Nom]],Clef_répartition[Année],Clef_répartition[[#This Row],[Année]])))</f>
        <v>12</v>
      </c>
      <c r="G6230" t="str">
        <f>Clef_répartition[[#This Row],[Code_Nom]]&amp;"_"&amp;Clef_répartition[[#This Row],[Nombre]]&amp;"_"&amp;Clef_répartition[[#This Row],[Année]]</f>
        <v>ARASMAC_Association régionale pour l'action sociale Morges-Aubonne-Cossonay_45_2019</v>
      </c>
      <c r="H6230">
        <v>5645</v>
      </c>
      <c r="I6230" t="s">
        <v>235</v>
      </c>
      <c r="J6230">
        <v>2019</v>
      </c>
      <c r="K6230">
        <v>5.5426469164488335E-3</v>
      </c>
    </row>
    <row r="6231" spans="1:11" x14ac:dyDescent="0.25">
      <c r="A6231" t="s">
        <v>723</v>
      </c>
      <c r="B6231" t="s">
        <v>650</v>
      </c>
      <c r="C6231" t="s">
        <v>651</v>
      </c>
      <c r="D6231" t="str">
        <f>Clef_répartition[[#This Row],[Code association]]&amp;"_"&amp;Clef_répartition[[#This Row],[Nom association]]</f>
        <v>ARASMAC_Association régionale pour l'action sociale Morges-Aubonne-Cossonay</v>
      </c>
      <c r="E6231">
        <f>COUNTIFS(D$2:D6231,Clef_répartition[[#This Row],[Code_Nom]],J$2:J6231,Clef_répartition[[#This Row],[Année]])</f>
        <v>46</v>
      </c>
      <c r="F6231">
        <f>IF(Clef_répartition[[#This Row],[Code_Nom]]=D6230,F6230-1,(COUNTIFS(Clef_répartition[Code_Nom],Clef_répartition[[#This Row],[Code_Nom]],Clef_répartition[Année],Clef_répartition[[#This Row],[Année]])))</f>
        <v>11</v>
      </c>
      <c r="G6231" t="str">
        <f>Clef_répartition[[#This Row],[Code_Nom]]&amp;"_"&amp;Clef_répartition[[#This Row],[Nombre]]&amp;"_"&amp;Clef_répartition[[#This Row],[Année]]</f>
        <v>ARASMAC_Association régionale pour l'action sociale Morges-Aubonne-Cossonay_46_2019</v>
      </c>
      <c r="H6231">
        <v>5435</v>
      </c>
      <c r="I6231" t="s">
        <v>245</v>
      </c>
      <c r="J6231">
        <v>2019</v>
      </c>
      <c r="K6231">
        <v>8.3502759221609057E-3</v>
      </c>
    </row>
    <row r="6232" spans="1:11" x14ac:dyDescent="0.25">
      <c r="A6232" t="s">
        <v>723</v>
      </c>
      <c r="B6232" t="s">
        <v>650</v>
      </c>
      <c r="C6232" t="s">
        <v>651</v>
      </c>
      <c r="D6232" t="str">
        <f>Clef_répartition[[#This Row],[Code association]]&amp;"_"&amp;Clef_répartition[[#This Row],[Nom association]]</f>
        <v>ARASMAC_Association régionale pour l'action sociale Morges-Aubonne-Cossonay</v>
      </c>
      <c r="E6232">
        <f>COUNTIFS(D$2:D6232,Clef_répartition[[#This Row],[Code_Nom]],J$2:J6232,Clef_répartition[[#This Row],[Année]])</f>
        <v>47</v>
      </c>
      <c r="F6232">
        <f>IF(Clef_répartition[[#This Row],[Code_Nom]]=D6231,F6231-1,(COUNTIFS(Clef_répartition[Code_Nom],Clef_répartition[[#This Row],[Code_Nom]],Clef_répartition[Année],Clef_répartition[[#This Row],[Année]])))</f>
        <v>10</v>
      </c>
      <c r="G6232" t="str">
        <f>Clef_répartition[[#This Row],[Code_Nom]]&amp;"_"&amp;Clef_répartition[[#This Row],[Nombre]]&amp;"_"&amp;Clef_répartition[[#This Row],[Année]]</f>
        <v>ARASMAC_Association régionale pour l'action sociale Morges-Aubonne-Cossonay_47_2019</v>
      </c>
      <c r="H6232">
        <v>5436</v>
      </c>
      <c r="I6232" t="s">
        <v>246</v>
      </c>
      <c r="J6232">
        <v>2019</v>
      </c>
      <c r="K6232">
        <v>5.4216284248233141E-3</v>
      </c>
    </row>
    <row r="6233" spans="1:11" x14ac:dyDescent="0.25">
      <c r="A6233" t="s">
        <v>723</v>
      </c>
      <c r="B6233" t="s">
        <v>650</v>
      </c>
      <c r="C6233" t="s">
        <v>651</v>
      </c>
      <c r="D6233" t="str">
        <f>Clef_répartition[[#This Row],[Code association]]&amp;"_"&amp;Clef_répartition[[#This Row],[Nom association]]</f>
        <v>ARASMAC_Association régionale pour l'action sociale Morges-Aubonne-Cossonay</v>
      </c>
      <c r="E6233">
        <f>COUNTIFS(D$2:D6233,Clef_répartition[[#This Row],[Code_Nom]],J$2:J6233,Clef_répartition[[#This Row],[Année]])</f>
        <v>48</v>
      </c>
      <c r="F6233">
        <f>IF(Clef_répartition[[#This Row],[Code_Nom]]=D6232,F6232-1,(COUNTIFS(Clef_répartition[Code_Nom],Clef_répartition[[#This Row],[Code_Nom]],Clef_répartition[Année],Clef_répartition[[#This Row],[Année]])))</f>
        <v>9</v>
      </c>
      <c r="G6233" t="str">
        <f>Clef_répartition[[#This Row],[Code_Nom]]&amp;"_"&amp;Clef_répartition[[#This Row],[Nombre]]&amp;"_"&amp;Clef_répartition[[#This Row],[Année]]</f>
        <v>ARASMAC_Association régionale pour l'action sociale Morges-Aubonne-Cossonay_48_2019</v>
      </c>
      <c r="H6233">
        <v>5646</v>
      </c>
      <c r="I6233" t="s">
        <v>247</v>
      </c>
      <c r="J6233">
        <v>2019</v>
      </c>
      <c r="K6233">
        <v>6.8786910639945797E-2</v>
      </c>
    </row>
    <row r="6234" spans="1:11" x14ac:dyDescent="0.25">
      <c r="A6234" t="s">
        <v>723</v>
      </c>
      <c r="B6234" t="s">
        <v>650</v>
      </c>
      <c r="C6234" t="s">
        <v>651</v>
      </c>
      <c r="D6234" t="str">
        <f>Clef_répartition[[#This Row],[Code association]]&amp;"_"&amp;Clef_répartition[[#This Row],[Nom association]]</f>
        <v>ARASMAC_Association régionale pour l'action sociale Morges-Aubonne-Cossonay</v>
      </c>
      <c r="E6234">
        <f>COUNTIFS(D$2:D6234,Clef_répartition[[#This Row],[Code_Nom]],J$2:J6234,Clef_répartition[[#This Row],[Année]])</f>
        <v>49</v>
      </c>
      <c r="F6234">
        <f>IF(Clef_répartition[[#This Row],[Code_Nom]]=D6233,F6233-1,(COUNTIFS(Clef_répartition[Code_Nom],Clef_répartition[[#This Row],[Code_Nom]],Clef_répartition[Année],Clef_répartition[[#This Row],[Année]])))</f>
        <v>8</v>
      </c>
      <c r="G6234" t="str">
        <f>Clef_répartition[[#This Row],[Code_Nom]]&amp;"_"&amp;Clef_répartition[[#This Row],[Nombre]]&amp;"_"&amp;Clef_répartition[[#This Row],[Année]]</f>
        <v>ARASMAC_Association régionale pour l'action sociale Morges-Aubonne-Cossonay_49_2019</v>
      </c>
      <c r="H6234">
        <v>5437</v>
      </c>
      <c r="I6234" t="s">
        <v>250</v>
      </c>
      <c r="J6234">
        <v>2019</v>
      </c>
      <c r="K6234">
        <v>5.0585729499467522E-3</v>
      </c>
    </row>
    <row r="6235" spans="1:11" x14ac:dyDescent="0.25">
      <c r="A6235" t="s">
        <v>723</v>
      </c>
      <c r="B6235" t="s">
        <v>650</v>
      </c>
      <c r="C6235" t="s">
        <v>651</v>
      </c>
      <c r="D6235" t="str">
        <f>Clef_répartition[[#This Row],[Code association]]&amp;"_"&amp;Clef_répartition[[#This Row],[Nom association]]</f>
        <v>ARASMAC_Association régionale pour l'action sociale Morges-Aubonne-Cossonay</v>
      </c>
      <c r="E6235">
        <f>COUNTIFS(D$2:D6235,Clef_répartition[[#This Row],[Code_Nom]],J$2:J6235,Clef_répartition[[#This Row],[Année]])</f>
        <v>50</v>
      </c>
      <c r="F6235">
        <f>IF(Clef_répartition[[#This Row],[Code_Nom]]=D6234,F6234-1,(COUNTIFS(Clef_répartition[Code_Nom],Clef_répartition[[#This Row],[Code_Nom]],Clef_répartition[Année],Clef_répartition[[#This Row],[Année]])))</f>
        <v>7</v>
      </c>
      <c r="G6235" t="str">
        <f>Clef_répartition[[#This Row],[Code_Nom]]&amp;"_"&amp;Clef_répartition[[#This Row],[Nombre]]&amp;"_"&amp;Clef_répartition[[#This Row],[Année]]</f>
        <v>ARASMAC_Association régionale pour l'action sociale Morges-Aubonne-Cossonay_50_2019</v>
      </c>
      <c r="H6235">
        <v>5499</v>
      </c>
      <c r="I6235" t="s">
        <v>252</v>
      </c>
      <c r="J6235">
        <v>2019</v>
      </c>
      <c r="K6235">
        <v>5.9057023913253945E-3</v>
      </c>
    </row>
    <row r="6236" spans="1:11" x14ac:dyDescent="0.25">
      <c r="A6236" t="s">
        <v>723</v>
      </c>
      <c r="B6236" t="s">
        <v>650</v>
      </c>
      <c r="C6236" t="s">
        <v>651</v>
      </c>
      <c r="D6236" t="str">
        <f>Clef_répartition[[#This Row],[Code association]]&amp;"_"&amp;Clef_répartition[[#This Row],[Nom association]]</f>
        <v>ARASMAC_Association régionale pour l'action sociale Morges-Aubonne-Cossonay</v>
      </c>
      <c r="E6236">
        <f>COUNTIFS(D$2:D6236,Clef_répartition[[#This Row],[Code_Nom]],J$2:J6236,Clef_répartition[[#This Row],[Année]])</f>
        <v>51</v>
      </c>
      <c r="F6236">
        <f>IF(Clef_répartition[[#This Row],[Code_Nom]]=D6235,F6235-1,(COUNTIFS(Clef_répartition[Code_Nom],Clef_répartition[[#This Row],[Code_Nom]],Clef_répartition[Année],Clef_répartition[[#This Row],[Année]])))</f>
        <v>6</v>
      </c>
      <c r="G6236" t="str">
        <f>Clef_répartition[[#This Row],[Code_Nom]]&amp;"_"&amp;Clef_répartition[[#This Row],[Nombre]]&amp;"_"&amp;Clef_répartition[[#This Row],[Année]]</f>
        <v>ARASMAC_Association régionale pour l'action sociale Morges-Aubonne-Cossonay_51_2019</v>
      </c>
      <c r="H6236">
        <v>5649</v>
      </c>
      <c r="I6236" t="s">
        <v>264</v>
      </c>
      <c r="J6236">
        <v>2019</v>
      </c>
      <c r="K6236">
        <v>2.3392874431213091E-2</v>
      </c>
    </row>
    <row r="6237" spans="1:11" x14ac:dyDescent="0.25">
      <c r="A6237" t="s">
        <v>723</v>
      </c>
      <c r="B6237" t="s">
        <v>650</v>
      </c>
      <c r="C6237" t="s">
        <v>651</v>
      </c>
      <c r="D6237" t="str">
        <f>Clef_répartition[[#This Row],[Code association]]&amp;"_"&amp;Clef_répartition[[#This Row],[Nom association]]</f>
        <v>ARASMAC_Association régionale pour l'action sociale Morges-Aubonne-Cossonay</v>
      </c>
      <c r="E6237">
        <f>COUNTIFS(D$2:D6237,Clef_répartition[[#This Row],[Code_Nom]],J$2:J6237,Clef_répartition[[#This Row],[Année]])</f>
        <v>52</v>
      </c>
      <c r="F6237">
        <f>IF(Clef_répartition[[#This Row],[Code_Nom]]=D6236,F6236-1,(COUNTIFS(Clef_répartition[Code_Nom],Clef_répartition[[#This Row],[Code_Nom]],Clef_répartition[Année],Clef_répartition[[#This Row],[Année]])))</f>
        <v>5</v>
      </c>
      <c r="G6237" t="str">
        <f>Clef_répartition[[#This Row],[Code_Nom]]&amp;"_"&amp;Clef_répartition[[#This Row],[Nombre]]&amp;"_"&amp;Clef_répartition[[#This Row],[Année]]</f>
        <v>ARASMAC_Association régionale pour l'action sociale Morges-Aubonne-Cossonay_52_2019</v>
      </c>
      <c r="H6237">
        <v>5650</v>
      </c>
      <c r="I6237" t="s">
        <v>276</v>
      </c>
      <c r="J6237">
        <v>2019</v>
      </c>
      <c r="K6237">
        <v>2.2267402459095753E-3</v>
      </c>
    </row>
    <row r="6238" spans="1:11" x14ac:dyDescent="0.25">
      <c r="A6238" t="s">
        <v>723</v>
      </c>
      <c r="B6238" t="s">
        <v>650</v>
      </c>
      <c r="C6238" t="s">
        <v>651</v>
      </c>
      <c r="D6238" t="str">
        <f>Clef_répartition[[#This Row],[Code association]]&amp;"_"&amp;Clef_répartition[[#This Row],[Nom association]]</f>
        <v>ARASMAC_Association régionale pour l'action sociale Morges-Aubonne-Cossonay</v>
      </c>
      <c r="E6238">
        <f>COUNTIFS(D$2:D6238,Clef_répartition[[#This Row],[Code_Nom]],J$2:J6238,Clef_répartition[[#This Row],[Année]])</f>
        <v>53</v>
      </c>
      <c r="F6238">
        <f>IF(Clef_répartition[[#This Row],[Code_Nom]]=D6237,F6237-1,(COUNTIFS(Clef_répartition[Code_Nom],Clef_répartition[[#This Row],[Code_Nom]],Clef_répartition[Année],Clef_répartition[[#This Row],[Année]])))</f>
        <v>4</v>
      </c>
      <c r="G6238" t="str">
        <f>Clef_répartition[[#This Row],[Code_Nom]]&amp;"_"&amp;Clef_répartition[[#This Row],[Nombre]]&amp;"_"&amp;Clef_répartition[[#This Row],[Année]]</f>
        <v>ARASMAC_Association régionale pour l'action sociale Morges-Aubonne-Cossonay_53_2019</v>
      </c>
      <c r="H6238">
        <v>5652</v>
      </c>
      <c r="I6238" t="s">
        <v>284</v>
      </c>
      <c r="J6238">
        <v>2019</v>
      </c>
      <c r="K6238">
        <v>7.3579242908316383E-3</v>
      </c>
    </row>
    <row r="6239" spans="1:11" x14ac:dyDescent="0.25">
      <c r="A6239" t="s">
        <v>723</v>
      </c>
      <c r="B6239" t="s">
        <v>650</v>
      </c>
      <c r="C6239" t="s">
        <v>651</v>
      </c>
      <c r="D6239" t="str">
        <f>Clef_répartition[[#This Row],[Code association]]&amp;"_"&amp;Clef_répartition[[#This Row],[Nom association]]</f>
        <v>ARASMAC_Association régionale pour l'action sociale Morges-Aubonne-Cossonay</v>
      </c>
      <c r="E6239">
        <f>COUNTIFS(D$2:D6239,Clef_répartition[[#This Row],[Code_Nom]],J$2:J6239,Clef_répartition[[#This Row],[Année]])</f>
        <v>54</v>
      </c>
      <c r="F6239">
        <f>IF(Clef_répartition[[#This Row],[Code_Nom]]=D6238,F6238-1,(COUNTIFS(Clef_répartition[Code_Nom],Clef_répartition[[#This Row],[Code_Nom]],Clef_répartition[Année],Clef_répartition[[#This Row],[Année]])))</f>
        <v>3</v>
      </c>
      <c r="G6239" t="str">
        <f>Clef_répartition[[#This Row],[Code_Nom]]&amp;"_"&amp;Clef_répartition[[#This Row],[Nombre]]&amp;"_"&amp;Clef_répartition[[#This Row],[Année]]</f>
        <v>ARASMAC_Association régionale pour l'action sociale Morges-Aubonne-Cossonay_54_2019</v>
      </c>
      <c r="H6239">
        <v>5653</v>
      </c>
      <c r="I6239" t="s">
        <v>291</v>
      </c>
      <c r="J6239">
        <v>2019</v>
      </c>
      <c r="K6239">
        <v>1.0722238358021106E-2</v>
      </c>
    </row>
    <row r="6240" spans="1:11" x14ac:dyDescent="0.25">
      <c r="A6240" t="s">
        <v>723</v>
      </c>
      <c r="B6240" t="s">
        <v>650</v>
      </c>
      <c r="C6240" t="s">
        <v>651</v>
      </c>
      <c r="D6240" t="str">
        <f>Clef_répartition[[#This Row],[Code association]]&amp;"_"&amp;Clef_répartition[[#This Row],[Nom association]]</f>
        <v>ARASMAC_Association régionale pour l'action sociale Morges-Aubonne-Cossonay</v>
      </c>
      <c r="E6240">
        <f>COUNTIFS(D$2:D6240,Clef_répartition[[#This Row],[Code_Nom]],J$2:J6240,Clef_répartition[[#This Row],[Année]])</f>
        <v>55</v>
      </c>
      <c r="F6240">
        <f>IF(Clef_répartition[[#This Row],[Code_Nom]]=D6239,F6239-1,(COUNTIFS(Clef_répartition[Code_Nom],Clef_répartition[[#This Row],[Code_Nom]],Clef_répartition[Année],Clef_répartition[[#This Row],[Année]])))</f>
        <v>2</v>
      </c>
      <c r="G6240" t="str">
        <f>Clef_répartition[[#This Row],[Code_Nom]]&amp;"_"&amp;Clef_répartition[[#This Row],[Nombre]]&amp;"_"&amp;Clef_répartition[[#This Row],[Année]]</f>
        <v>ARASMAC_Association régionale pour l'action sociale Morges-Aubonne-Cossonay_55_2019</v>
      </c>
      <c r="H6240">
        <v>5654</v>
      </c>
      <c r="I6240" t="s">
        <v>295</v>
      </c>
      <c r="J6240">
        <v>2019</v>
      </c>
      <c r="K6240">
        <v>6.1356375254138836E-3</v>
      </c>
    </row>
    <row r="6241" spans="1:11" x14ac:dyDescent="0.25">
      <c r="A6241" t="s">
        <v>723</v>
      </c>
      <c r="B6241" t="s">
        <v>650</v>
      </c>
      <c r="C6241" t="s">
        <v>651</v>
      </c>
      <c r="D6241" t="str">
        <f>Clef_répartition[[#This Row],[Code association]]&amp;"_"&amp;Clef_répartition[[#This Row],[Nom association]]</f>
        <v>ARASMAC_Association régionale pour l'action sociale Morges-Aubonne-Cossonay</v>
      </c>
      <c r="E6241">
        <f>COUNTIFS(D$2:D6241,Clef_répartition[[#This Row],[Code_Nom]],J$2:J6241,Clef_répartition[[#This Row],[Année]])</f>
        <v>56</v>
      </c>
      <c r="F6241">
        <f>IF(Clef_répartition[[#This Row],[Code_Nom]]=D6240,F6240-1,(COUNTIFS(Clef_répartition[Code_Nom],Clef_répartition[[#This Row],[Code_Nom]],Clef_répartition[Année],Clef_répartition[[#This Row],[Année]])))</f>
        <v>1</v>
      </c>
      <c r="G6241" t="str">
        <f>Clef_répartition[[#This Row],[Code_Nom]]&amp;"_"&amp;Clef_répartition[[#This Row],[Nombre]]&amp;"_"&amp;Clef_répartition[[#This Row],[Année]]</f>
        <v>ARASMAC_Association régionale pour l'action sociale Morges-Aubonne-Cossonay_56_2019</v>
      </c>
      <c r="H6241">
        <v>5655</v>
      </c>
      <c r="I6241" t="s">
        <v>297</v>
      </c>
      <c r="J6241">
        <v>2019</v>
      </c>
      <c r="K6241">
        <v>1.7293542453286865E-2</v>
      </c>
    </row>
    <row r="6242" spans="1:11" x14ac:dyDescent="0.25">
      <c r="A6242" t="s">
        <v>723</v>
      </c>
      <c r="B6242" t="s">
        <v>629</v>
      </c>
      <c r="C6242" t="s">
        <v>754</v>
      </c>
      <c r="D6242" t="str">
        <f>Clef_répartition[[#This Row],[Code association]]&amp;"_"&amp;Clef_répartition[[#This Row],[Nom association]]</f>
        <v>ARASOL_Association régionale pour l’action sociale dans l’ouest lausannois</v>
      </c>
      <c r="E6242">
        <f>COUNTIFS(D$2:D6242,Clef_répartition[[#This Row],[Code_Nom]],J$2:J6242,Clef_répartition[[#This Row],[Année]])</f>
        <v>1</v>
      </c>
      <c r="F6242">
        <f>IF(Clef_répartition[[#This Row],[Code_Nom]]=D6241,F6241-1,(COUNTIFS(Clef_répartition[Code_Nom],Clef_répartition[[#This Row],[Code_Nom]],Clef_répartition[Année],Clef_répartition[[#This Row],[Année]])))</f>
        <v>7</v>
      </c>
      <c r="G6242" t="str">
        <f>Clef_répartition[[#This Row],[Code_Nom]]&amp;"_"&amp;Clef_répartition[[#This Row],[Nombre]]&amp;"_"&amp;Clef_répartition[[#This Row],[Année]]</f>
        <v>ARASOL_Association régionale pour l’action sociale dans l’ouest lausannois_1_2019</v>
      </c>
      <c r="H6242">
        <v>5624</v>
      </c>
      <c r="I6242" t="s">
        <v>44</v>
      </c>
      <c r="J6242">
        <v>2019</v>
      </c>
      <c r="K6242">
        <v>0.13894573643410851</v>
      </c>
    </row>
    <row r="6243" spans="1:11" x14ac:dyDescent="0.25">
      <c r="A6243" t="s">
        <v>723</v>
      </c>
      <c r="B6243" t="s">
        <v>629</v>
      </c>
      <c r="C6243" t="s">
        <v>754</v>
      </c>
      <c r="D6243" t="str">
        <f>Clef_répartition[[#This Row],[Code association]]&amp;"_"&amp;Clef_répartition[[#This Row],[Nom association]]</f>
        <v>ARASOL_Association régionale pour l’action sociale dans l’ouest lausannois</v>
      </c>
      <c r="E6243">
        <f>COUNTIFS(D$2:D6243,Clef_répartition[[#This Row],[Code_Nom]],J$2:J6243,Clef_répartition[[#This Row],[Année]])</f>
        <v>2</v>
      </c>
      <c r="F6243">
        <f>IF(Clef_répartition[[#This Row],[Code_Nom]]=D6242,F6242-1,(COUNTIFS(Clef_répartition[Code_Nom],Clef_répartition[[#This Row],[Code_Nom]],Clef_répartition[Année],Clef_répartition[[#This Row],[Année]])))</f>
        <v>6</v>
      </c>
      <c r="G6243" t="str">
        <f>Clef_répartition[[#This Row],[Code_Nom]]&amp;"_"&amp;Clef_répartition[[#This Row],[Nombre]]&amp;"_"&amp;Clef_répartition[[#This Row],[Année]]</f>
        <v>ARASOL_Association régionale pour l’action sociale dans l’ouest lausannois_2_2019</v>
      </c>
      <c r="H6243">
        <v>5627</v>
      </c>
      <c r="I6243" t="s">
        <v>56</v>
      </c>
      <c r="J6243">
        <v>2019</v>
      </c>
      <c r="K6243">
        <v>0.12227906976744186</v>
      </c>
    </row>
    <row r="6244" spans="1:11" x14ac:dyDescent="0.25">
      <c r="A6244" t="s">
        <v>723</v>
      </c>
      <c r="B6244" t="s">
        <v>629</v>
      </c>
      <c r="C6244" t="s">
        <v>754</v>
      </c>
      <c r="D6244" t="str">
        <f>Clef_répartition[[#This Row],[Code association]]&amp;"_"&amp;Clef_répartition[[#This Row],[Nom association]]</f>
        <v>ARASOL_Association régionale pour l’action sociale dans l’ouest lausannois</v>
      </c>
      <c r="E6244">
        <f>COUNTIFS(D$2:D6244,Clef_répartition[[#This Row],[Code_Nom]],J$2:J6244,Clef_répartition[[#This Row],[Année]])</f>
        <v>3</v>
      </c>
      <c r="F6244">
        <f>IF(Clef_répartition[[#This Row],[Code_Nom]]=D6243,F6243-1,(COUNTIFS(Clef_répartition[Code_Nom],Clef_répartition[[#This Row],[Code_Nom]],Clef_répartition[Année],Clef_répartition[[#This Row],[Année]])))</f>
        <v>5</v>
      </c>
      <c r="G6244" t="str">
        <f>Clef_répartition[[#This Row],[Code_Nom]]&amp;"_"&amp;Clef_répartition[[#This Row],[Nombre]]&amp;"_"&amp;Clef_répartition[[#This Row],[Année]]</f>
        <v>ARASOL_Association régionale pour l’action sociale dans l’ouest lausannois_3_2019</v>
      </c>
      <c r="H6244">
        <v>5583</v>
      </c>
      <c r="I6244" t="s">
        <v>82</v>
      </c>
      <c r="J6244">
        <v>2019</v>
      </c>
      <c r="K6244">
        <v>0.1231627906976744</v>
      </c>
    </row>
    <row r="6245" spans="1:11" x14ac:dyDescent="0.25">
      <c r="A6245" t="s">
        <v>723</v>
      </c>
      <c r="B6245" t="s">
        <v>629</v>
      </c>
      <c r="C6245" t="s">
        <v>754</v>
      </c>
      <c r="D6245" t="str">
        <f>Clef_répartition[[#This Row],[Code association]]&amp;"_"&amp;Clef_répartition[[#This Row],[Nom association]]</f>
        <v>ARASOL_Association régionale pour l’action sociale dans l’ouest lausannois</v>
      </c>
      <c r="E6245">
        <f>COUNTIFS(D$2:D6245,Clef_répartition[[#This Row],[Code_Nom]],J$2:J6245,Clef_répartition[[#This Row],[Année]])</f>
        <v>4</v>
      </c>
      <c r="F6245">
        <f>IF(Clef_répartition[[#This Row],[Code_Nom]]=D6244,F6244-1,(COUNTIFS(Clef_répartition[Code_Nom],Clef_répartition[[#This Row],[Code_Nom]],Clef_répartition[Année],Clef_répartition[[#This Row],[Année]])))</f>
        <v>4</v>
      </c>
      <c r="G6245" t="str">
        <f>Clef_répartition[[#This Row],[Code_Nom]]&amp;"_"&amp;Clef_répartition[[#This Row],[Nombre]]&amp;"_"&amp;Clef_répartition[[#This Row],[Année]]</f>
        <v>ARASOL_Association régionale pour l’action sociale dans l’ouest lausannois_4_2019</v>
      </c>
      <c r="H6245">
        <v>5635</v>
      </c>
      <c r="I6245" t="s">
        <v>103</v>
      </c>
      <c r="J6245">
        <v>2019</v>
      </c>
      <c r="K6245">
        <v>0.20293023255813952</v>
      </c>
    </row>
    <row r="6246" spans="1:11" x14ac:dyDescent="0.25">
      <c r="A6246" t="s">
        <v>723</v>
      </c>
      <c r="B6246" t="s">
        <v>629</v>
      </c>
      <c r="C6246" t="s">
        <v>754</v>
      </c>
      <c r="D6246" t="str">
        <f>Clef_répartition[[#This Row],[Code association]]&amp;"_"&amp;Clef_répartition[[#This Row],[Nom association]]</f>
        <v>ARASOL_Association régionale pour l’action sociale dans l’ouest lausannois</v>
      </c>
      <c r="E6246">
        <f>COUNTIFS(D$2:D6246,Clef_répartition[[#This Row],[Code_Nom]],J$2:J6246,Clef_répartition[[#This Row],[Année]])</f>
        <v>5</v>
      </c>
      <c r="F6246">
        <f>IF(Clef_répartition[[#This Row],[Code_Nom]]=D6245,F6245-1,(COUNTIFS(Clef_répartition[Code_Nom],Clef_répartition[[#This Row],[Code_Nom]],Clef_répartition[Année],Clef_répartition[[#This Row],[Année]])))</f>
        <v>3</v>
      </c>
      <c r="G6246" t="str">
        <f>Clef_répartition[[#This Row],[Code_Nom]]&amp;"_"&amp;Clef_répartition[[#This Row],[Nombre]]&amp;"_"&amp;Clef_répartition[[#This Row],[Année]]</f>
        <v>ARASOL_Association régionale pour l’action sociale dans l’ouest lausannois_5_2019</v>
      </c>
      <c r="H6246">
        <v>5591</v>
      </c>
      <c r="I6246" t="s">
        <v>228</v>
      </c>
      <c r="J6246">
        <v>2019</v>
      </c>
      <c r="K6246">
        <v>0.32446511627906977</v>
      </c>
    </row>
    <row r="6247" spans="1:11" x14ac:dyDescent="0.25">
      <c r="A6247" t="s">
        <v>723</v>
      </c>
      <c r="B6247" t="s">
        <v>629</v>
      </c>
      <c r="C6247" t="s">
        <v>754</v>
      </c>
      <c r="D6247" t="str">
        <f>Clef_répartition[[#This Row],[Code association]]&amp;"_"&amp;Clef_répartition[[#This Row],[Nom association]]</f>
        <v>ARASOL_Association régionale pour l’action sociale dans l’ouest lausannois</v>
      </c>
      <c r="E6247">
        <f>COUNTIFS(D$2:D6247,Clef_répartition[[#This Row],[Code_Nom]],J$2:J6247,Clef_répartition[[#This Row],[Année]])</f>
        <v>6</v>
      </c>
      <c r="F6247">
        <f>IF(Clef_répartition[[#This Row],[Code_Nom]]=D6246,F6246-1,(COUNTIFS(Clef_répartition[Code_Nom],Clef_répartition[[#This Row],[Code_Nom]],Clef_répartition[Année],Clef_répartition[[#This Row],[Année]])))</f>
        <v>2</v>
      </c>
      <c r="G6247" t="str">
        <f>Clef_répartition[[#This Row],[Code_Nom]]&amp;"_"&amp;Clef_répartition[[#This Row],[Nombre]]&amp;"_"&amp;Clef_répartition[[#This Row],[Année]]</f>
        <v>ARASOL_Association régionale pour l’action sociale dans l’ouest lausannois_6_2019</v>
      </c>
      <c r="H6247">
        <v>5648</v>
      </c>
      <c r="I6247" t="s">
        <v>248</v>
      </c>
      <c r="J6247">
        <v>2019</v>
      </c>
      <c r="K6247">
        <v>7.313178294573644E-2</v>
      </c>
    </row>
    <row r="6248" spans="1:11" x14ac:dyDescent="0.25">
      <c r="A6248" t="s">
        <v>723</v>
      </c>
      <c r="B6248" t="s">
        <v>629</v>
      </c>
      <c r="C6248" t="s">
        <v>754</v>
      </c>
      <c r="D6248" t="str">
        <f>Clef_répartition[[#This Row],[Code association]]&amp;"_"&amp;Clef_répartition[[#This Row],[Nom association]]</f>
        <v>ARASOL_Association régionale pour l’action sociale dans l’ouest lausannois</v>
      </c>
      <c r="E6248">
        <f>COUNTIFS(D$2:D6248,Clef_répartition[[#This Row],[Code_Nom]],J$2:J6248,Clef_répartition[[#This Row],[Année]])</f>
        <v>7</v>
      </c>
      <c r="F6248">
        <f>IF(Clef_répartition[[#This Row],[Code_Nom]]=D6247,F6247-1,(COUNTIFS(Clef_répartition[Code_Nom],Clef_répartition[[#This Row],[Code_Nom]],Clef_répartition[Année],Clef_répartition[[#This Row],[Année]])))</f>
        <v>1</v>
      </c>
      <c r="G6248" t="str">
        <f>Clef_répartition[[#This Row],[Code_Nom]]&amp;"_"&amp;Clef_répartition[[#This Row],[Nombre]]&amp;"_"&amp;Clef_répartition[[#This Row],[Année]]</f>
        <v>ARASOL_Association régionale pour l’action sociale dans l’ouest lausannois_7_2019</v>
      </c>
      <c r="H6248">
        <v>5651</v>
      </c>
      <c r="I6248" t="s">
        <v>283</v>
      </c>
      <c r="J6248">
        <v>2019</v>
      </c>
      <c r="K6248">
        <v>1.5085271317829458E-2</v>
      </c>
    </row>
    <row r="6249" spans="1:11" x14ac:dyDescent="0.25">
      <c r="A6249" t="s">
        <v>723</v>
      </c>
      <c r="B6249" t="s">
        <v>525</v>
      </c>
      <c r="C6249" t="s">
        <v>526</v>
      </c>
      <c r="D6249" t="str">
        <f>Clef_répartition[[#This Row],[Code association]]&amp;"_"&amp;Clef_répartition[[#This Row],[Nom association]]</f>
        <v>ARASPE_Association régionale de l'Action sociale Prilly-Echallens</v>
      </c>
      <c r="E6249">
        <f>COUNTIFS(D$2:D6249,Clef_répartition[[#This Row],[Code_Nom]],J$2:J6249,Clef_répartition[[#This Row],[Année]])</f>
        <v>1</v>
      </c>
      <c r="F6249">
        <f>IF(Clef_répartition[[#This Row],[Code_Nom]]=D6248,F6248-1,(COUNTIFS(Clef_répartition[Code_Nom],Clef_répartition[[#This Row],[Code_Nom]],Clef_répartition[Année],Clef_répartition[[#This Row],[Année]])))</f>
        <v>41</v>
      </c>
      <c r="G6249" t="str">
        <f>Clef_répartition[[#This Row],[Code_Nom]]&amp;"_"&amp;Clef_répartition[[#This Row],[Nombre]]&amp;"_"&amp;Clef_répartition[[#This Row],[Année]]</f>
        <v>ARASPE_Association régionale de l'Action sociale Prilly-Echallens_1_2019</v>
      </c>
      <c r="H6249">
        <v>5511</v>
      </c>
      <c r="I6249" t="s">
        <v>8</v>
      </c>
      <c r="J6249">
        <v>2019</v>
      </c>
      <c r="K6249">
        <v>1.43E-2</v>
      </c>
    </row>
    <row r="6250" spans="1:11" x14ac:dyDescent="0.25">
      <c r="A6250" t="s">
        <v>723</v>
      </c>
      <c r="B6250" t="s">
        <v>525</v>
      </c>
      <c r="C6250" t="s">
        <v>526</v>
      </c>
      <c r="D6250" t="str">
        <f>Clef_répartition[[#This Row],[Code association]]&amp;"_"&amp;Clef_répartition[[#This Row],[Nom association]]</f>
        <v>ARASPE_Association régionale de l'Action sociale Prilly-Echallens</v>
      </c>
      <c r="E6250">
        <f>COUNTIFS(D$2:D6250,Clef_répartition[[#This Row],[Code_Nom]],J$2:J6250,Clef_répartition[[#This Row],[Année]])</f>
        <v>2</v>
      </c>
      <c r="F6250">
        <f>IF(Clef_répartition[[#This Row],[Code_Nom]]=D6249,F6249-1,(COUNTIFS(Clef_répartition[Code_Nom],Clef_répartition[[#This Row],[Code_Nom]],Clef_répartition[Année],Clef_répartition[[#This Row],[Année]])))</f>
        <v>40</v>
      </c>
      <c r="G6250" t="str">
        <f>Clef_répartition[[#This Row],[Code_Nom]]&amp;"_"&amp;Clef_répartition[[#This Row],[Nombre]]&amp;"_"&amp;Clef_répartition[[#This Row],[Année]]</f>
        <v>ARASPE_Association régionale de l'Action sociale Prilly-Echallens_2_2019</v>
      </c>
      <c r="H6250">
        <v>5512</v>
      </c>
      <c r="I6250" t="s">
        <v>19</v>
      </c>
      <c r="J6250">
        <v>2019</v>
      </c>
      <c r="K6250">
        <v>1.6500000000000001E-2</v>
      </c>
    </row>
    <row r="6251" spans="1:11" x14ac:dyDescent="0.25">
      <c r="A6251" t="s">
        <v>723</v>
      </c>
      <c r="B6251" t="s">
        <v>525</v>
      </c>
      <c r="C6251" t="s">
        <v>526</v>
      </c>
      <c r="D6251" t="str">
        <f>Clef_répartition[[#This Row],[Code association]]&amp;"_"&amp;Clef_répartition[[#This Row],[Nom association]]</f>
        <v>ARASPE_Association régionale de l'Action sociale Prilly-Echallens</v>
      </c>
      <c r="E6251">
        <f>COUNTIFS(D$2:D6251,Clef_répartition[[#This Row],[Code_Nom]],J$2:J6251,Clef_répartition[[#This Row],[Année]])</f>
        <v>3</v>
      </c>
      <c r="F6251">
        <f>IF(Clef_répartition[[#This Row],[Code_Nom]]=D6250,F6250-1,(COUNTIFS(Clef_répartition[Code_Nom],Clef_répartition[[#This Row],[Code_Nom]],Clef_répartition[Année],Clef_répartition[[#This Row],[Année]])))</f>
        <v>39</v>
      </c>
      <c r="G6251" t="str">
        <f>Clef_répartition[[#This Row],[Code_Nom]]&amp;"_"&amp;Clef_répartition[[#This Row],[Nombre]]&amp;"_"&amp;Clef_répartition[[#This Row],[Année]]</f>
        <v>ARASPE_Association régionale de l'Action sociale Prilly-Echallens_3_2019</v>
      </c>
      <c r="H6251">
        <v>5471</v>
      </c>
      <c r="I6251" t="s">
        <v>21</v>
      </c>
      <c r="J6251">
        <v>2019</v>
      </c>
      <c r="K6251">
        <v>1.4800000000000001E-2</v>
      </c>
    </row>
    <row r="6252" spans="1:11" x14ac:dyDescent="0.25">
      <c r="A6252" t="s">
        <v>723</v>
      </c>
      <c r="B6252" t="s">
        <v>525</v>
      </c>
      <c r="C6252" t="s">
        <v>526</v>
      </c>
      <c r="D6252" t="str">
        <f>Clef_répartition[[#This Row],[Code association]]&amp;"_"&amp;Clef_répartition[[#This Row],[Nom association]]</f>
        <v>ARASPE_Association régionale de l'Action sociale Prilly-Echallens</v>
      </c>
      <c r="E6252">
        <f>COUNTIFS(D$2:D6252,Clef_répartition[[#This Row],[Code_Nom]],J$2:J6252,Clef_répartition[[#This Row],[Année]])</f>
        <v>4</v>
      </c>
      <c r="F6252">
        <f>IF(Clef_répartition[[#This Row],[Code_Nom]]=D6251,F6251-1,(COUNTIFS(Clef_répartition[Code_Nom],Clef_répartition[[#This Row],[Code_Nom]],Clef_répartition[Année],Clef_répartition[[#This Row],[Année]])))</f>
        <v>38</v>
      </c>
      <c r="G6252" t="str">
        <f>Clef_répartition[[#This Row],[Code_Nom]]&amp;"_"&amp;Clef_répartition[[#This Row],[Nombre]]&amp;"_"&amp;Clef_répartition[[#This Row],[Année]]</f>
        <v>ARASPE_Association régionale de l'Action sociale Prilly-Echallens_4_2019</v>
      </c>
      <c r="H6252">
        <v>5514</v>
      </c>
      <c r="I6252" t="s">
        <v>30</v>
      </c>
      <c r="J6252">
        <v>2019</v>
      </c>
      <c r="K6252">
        <v>1.72E-2</v>
      </c>
    </row>
    <row r="6253" spans="1:11" x14ac:dyDescent="0.25">
      <c r="A6253" t="s">
        <v>723</v>
      </c>
      <c r="B6253" t="s">
        <v>525</v>
      </c>
      <c r="C6253" t="s">
        <v>526</v>
      </c>
      <c r="D6253" t="str">
        <f>Clef_répartition[[#This Row],[Code association]]&amp;"_"&amp;Clef_répartition[[#This Row],[Nom association]]</f>
        <v>ARASPE_Association régionale de l'Action sociale Prilly-Echallens</v>
      </c>
      <c r="E6253">
        <f>COUNTIFS(D$2:D6253,Clef_répartition[[#This Row],[Code_Nom]],J$2:J6253,Clef_répartition[[#This Row],[Année]])</f>
        <v>5</v>
      </c>
      <c r="F6253">
        <f>IF(Clef_répartition[[#This Row],[Code_Nom]]=D6252,F6252-1,(COUNTIFS(Clef_répartition[Code_Nom],Clef_répartition[[#This Row],[Code_Nom]],Clef_répartition[Année],Clef_répartition[[#This Row],[Année]])))</f>
        <v>37</v>
      </c>
      <c r="G6253" t="str">
        <f>Clef_répartition[[#This Row],[Code_Nom]]&amp;"_"&amp;Clef_répartition[[#This Row],[Nombre]]&amp;"_"&amp;Clef_répartition[[#This Row],[Année]]</f>
        <v>ARASPE_Association régionale de l'Action sociale Prilly-Echallens_5_2019</v>
      </c>
      <c r="H6253">
        <v>5661</v>
      </c>
      <c r="I6253" t="s">
        <v>32</v>
      </c>
      <c r="J6253">
        <v>2019</v>
      </c>
      <c r="K6253">
        <v>5.1000000000000004E-3</v>
      </c>
    </row>
    <row r="6254" spans="1:11" x14ac:dyDescent="0.25">
      <c r="A6254" t="s">
        <v>723</v>
      </c>
      <c r="B6254" t="s">
        <v>525</v>
      </c>
      <c r="C6254" t="s">
        <v>526</v>
      </c>
      <c r="D6254" t="str">
        <f>Clef_répartition[[#This Row],[Code association]]&amp;"_"&amp;Clef_répartition[[#This Row],[Nom association]]</f>
        <v>ARASPE_Association régionale de l'Action sociale Prilly-Echallens</v>
      </c>
      <c r="E6254">
        <f>COUNTIFS(D$2:D6254,Clef_répartition[[#This Row],[Code_Nom]],J$2:J6254,Clef_répartition[[#This Row],[Année]])</f>
        <v>6</v>
      </c>
      <c r="F6254">
        <f>IF(Clef_répartition[[#This Row],[Code_Nom]]=D6253,F6253-1,(COUNTIFS(Clef_répartition[Code_Nom],Clef_répartition[[#This Row],[Code_Nom]],Clef_répartition[Année],Clef_répartition[[#This Row],[Année]])))</f>
        <v>36</v>
      </c>
      <c r="G6254" t="str">
        <f>Clef_répartition[[#This Row],[Code_Nom]]&amp;"_"&amp;Clef_répartition[[#This Row],[Nombre]]&amp;"_"&amp;Clef_répartition[[#This Row],[Année]]</f>
        <v>ARASPE_Association régionale de l'Action sociale Prilly-Echallens_6_2019</v>
      </c>
      <c r="H6254">
        <v>5472</v>
      </c>
      <c r="I6254" t="s">
        <v>34</v>
      </c>
      <c r="J6254">
        <v>2019</v>
      </c>
      <c r="K6254">
        <v>5.4000000000000003E-3</v>
      </c>
    </row>
    <row r="6255" spans="1:11" x14ac:dyDescent="0.25">
      <c r="A6255" t="s">
        <v>723</v>
      </c>
      <c r="B6255" t="s">
        <v>525</v>
      </c>
      <c r="C6255" t="s">
        <v>526</v>
      </c>
      <c r="D6255" t="str">
        <f>Clef_répartition[[#This Row],[Code association]]&amp;"_"&amp;Clef_répartition[[#This Row],[Nom association]]</f>
        <v>ARASPE_Association régionale de l'Action sociale Prilly-Echallens</v>
      </c>
      <c r="E6255">
        <f>COUNTIFS(D$2:D6255,Clef_répartition[[#This Row],[Code_Nom]],J$2:J6255,Clef_répartition[[#This Row],[Année]])</f>
        <v>7</v>
      </c>
      <c r="F6255">
        <f>IF(Clef_répartition[[#This Row],[Code_Nom]]=D6254,F6254-1,(COUNTIFS(Clef_répartition[Code_Nom],Clef_répartition[[#This Row],[Code_Nom]],Clef_répartition[Année],Clef_répartition[[#This Row],[Année]])))</f>
        <v>35</v>
      </c>
      <c r="G6255" t="str">
        <f>Clef_répartition[[#This Row],[Code_Nom]]&amp;"_"&amp;Clef_répartition[[#This Row],[Nombre]]&amp;"_"&amp;Clef_répartition[[#This Row],[Année]]</f>
        <v>ARASPE_Association régionale de l'Action sociale Prilly-Echallens_7_2019</v>
      </c>
      <c r="H6255">
        <v>5473</v>
      </c>
      <c r="I6255" t="s">
        <v>35</v>
      </c>
      <c r="J6255">
        <v>2019</v>
      </c>
      <c r="K6255">
        <v>1.29E-2</v>
      </c>
    </row>
    <row r="6256" spans="1:11" x14ac:dyDescent="0.25">
      <c r="A6256" t="s">
        <v>723</v>
      </c>
      <c r="B6256" t="s">
        <v>525</v>
      </c>
      <c r="C6256" t="s">
        <v>526</v>
      </c>
      <c r="D6256" t="str">
        <f>Clef_répartition[[#This Row],[Code association]]&amp;"_"&amp;Clef_répartition[[#This Row],[Nom association]]</f>
        <v>ARASPE_Association régionale de l'Action sociale Prilly-Echallens</v>
      </c>
      <c r="E6256">
        <f>COUNTIFS(D$2:D6256,Clef_répartition[[#This Row],[Code_Nom]],J$2:J6256,Clef_répartition[[#This Row],[Année]])</f>
        <v>8</v>
      </c>
      <c r="F6256">
        <f>IF(Clef_répartition[[#This Row],[Code_Nom]]=D6255,F6255-1,(COUNTIFS(Clef_répartition[Code_Nom],Clef_répartition[[#This Row],[Code_Nom]],Clef_répartition[Année],Clef_répartition[[#This Row],[Année]])))</f>
        <v>34</v>
      </c>
      <c r="G6256" t="str">
        <f>Clef_répartition[[#This Row],[Code_Nom]]&amp;"_"&amp;Clef_répartition[[#This Row],[Nombre]]&amp;"_"&amp;Clef_répartition[[#This Row],[Année]]</f>
        <v>ARASPE_Association régionale de l'Action sociale Prilly-Echallens_8_2019</v>
      </c>
      <c r="H6256">
        <v>5515</v>
      </c>
      <c r="I6256" t="s">
        <v>37</v>
      </c>
      <c r="J6256">
        <v>2019</v>
      </c>
      <c r="K6256">
        <v>1.12E-2</v>
      </c>
    </row>
    <row r="6257" spans="1:11" x14ac:dyDescent="0.25">
      <c r="A6257" t="s">
        <v>723</v>
      </c>
      <c r="B6257" t="s">
        <v>525</v>
      </c>
      <c r="C6257" t="s">
        <v>526</v>
      </c>
      <c r="D6257" t="str">
        <f>Clef_répartition[[#This Row],[Code association]]&amp;"_"&amp;Clef_répartition[[#This Row],[Nom association]]</f>
        <v>ARASPE_Association régionale de l'Action sociale Prilly-Echallens</v>
      </c>
      <c r="E6257">
        <f>COUNTIFS(D$2:D6257,Clef_répartition[[#This Row],[Code_Nom]],J$2:J6257,Clef_répartition[[#This Row],[Année]])</f>
        <v>9</v>
      </c>
      <c r="F6257">
        <f>IF(Clef_répartition[[#This Row],[Code_Nom]]=D6256,F6256-1,(COUNTIFS(Clef_répartition[Code_Nom],Clef_répartition[[#This Row],[Code_Nom]],Clef_répartition[Année],Clef_répartition[[#This Row],[Année]])))</f>
        <v>33</v>
      </c>
      <c r="G6257" t="str">
        <f>Clef_répartition[[#This Row],[Code_Nom]]&amp;"_"&amp;Clef_répartition[[#This Row],[Nombre]]&amp;"_"&amp;Clef_répartition[[#This Row],[Année]]</f>
        <v>ARASPE_Association régionale de l'Action sociale Prilly-Echallens_9_2019</v>
      </c>
      <c r="H6257">
        <v>5582</v>
      </c>
      <c r="I6257" t="s">
        <v>61</v>
      </c>
      <c r="J6257">
        <v>2019</v>
      </c>
      <c r="K6257">
        <v>5.7599999999999998E-2</v>
      </c>
    </row>
    <row r="6258" spans="1:11" x14ac:dyDescent="0.25">
      <c r="A6258" t="s">
        <v>723</v>
      </c>
      <c r="B6258" t="s">
        <v>525</v>
      </c>
      <c r="C6258" t="s">
        <v>526</v>
      </c>
      <c r="D6258" t="str">
        <f>Clef_répartition[[#This Row],[Code association]]&amp;"_"&amp;Clef_répartition[[#This Row],[Nom association]]</f>
        <v>ARASPE_Association régionale de l'Action sociale Prilly-Echallens</v>
      </c>
      <c r="E6258">
        <f>COUNTIFS(D$2:D6258,Clef_répartition[[#This Row],[Code_Nom]],J$2:J6258,Clef_répartition[[#This Row],[Année]])</f>
        <v>10</v>
      </c>
      <c r="F6258">
        <f>IF(Clef_répartition[[#This Row],[Code_Nom]]=D6257,F6257-1,(COUNTIFS(Clef_répartition[Code_Nom],Clef_répartition[[#This Row],[Code_Nom]],Clef_répartition[Année],Clef_répartition[[#This Row],[Année]])))</f>
        <v>32</v>
      </c>
      <c r="G6258" t="str">
        <f>Clef_répartition[[#This Row],[Code_Nom]]&amp;"_"&amp;Clef_répartition[[#This Row],[Nombre]]&amp;"_"&amp;Clef_répartition[[#This Row],[Année]]</f>
        <v>ARASPE_Association régionale de l'Action sociale Prilly-Echallens_10_2019</v>
      </c>
      <c r="H6258">
        <v>5516</v>
      </c>
      <c r="I6258" t="s">
        <v>88</v>
      </c>
      <c r="J6258">
        <v>2019</v>
      </c>
      <c r="K6258">
        <v>3.6400000000000002E-2</v>
      </c>
    </row>
    <row r="6259" spans="1:11" x14ac:dyDescent="0.25">
      <c r="A6259" t="s">
        <v>723</v>
      </c>
      <c r="B6259" t="s">
        <v>525</v>
      </c>
      <c r="C6259" t="s">
        <v>526</v>
      </c>
      <c r="D6259" t="str">
        <f>Clef_répartition[[#This Row],[Code association]]&amp;"_"&amp;Clef_répartition[[#This Row],[Nom association]]</f>
        <v>ARASPE_Association régionale de l'Action sociale Prilly-Echallens</v>
      </c>
      <c r="E6259">
        <f>COUNTIFS(D$2:D6259,Clef_répartition[[#This Row],[Code_Nom]],J$2:J6259,Clef_répartition[[#This Row],[Année]])</f>
        <v>11</v>
      </c>
      <c r="F6259">
        <f>IF(Clef_répartition[[#This Row],[Code_Nom]]=D6258,F6258-1,(COUNTIFS(Clef_répartition[Code_Nom],Clef_répartition[[#This Row],[Code_Nom]],Clef_répartition[Année],Clef_répartition[[#This Row],[Année]])))</f>
        <v>31</v>
      </c>
      <c r="G6259" t="str">
        <f>Clef_répartition[[#This Row],[Code_Nom]]&amp;"_"&amp;Clef_répartition[[#This Row],[Nombre]]&amp;"_"&amp;Clef_répartition[[#This Row],[Année]]</f>
        <v>ARASPE_Association régionale de l'Action sociale Prilly-Echallens_11_2019</v>
      </c>
      <c r="H6259">
        <v>5480</v>
      </c>
      <c r="I6259" t="s">
        <v>90</v>
      </c>
      <c r="J6259">
        <v>2019</v>
      </c>
      <c r="K6259">
        <v>1.3599999999999999E-2</v>
      </c>
    </row>
    <row r="6260" spans="1:11" x14ac:dyDescent="0.25">
      <c r="A6260" t="s">
        <v>723</v>
      </c>
      <c r="B6260" t="s">
        <v>525</v>
      </c>
      <c r="C6260" t="s">
        <v>526</v>
      </c>
      <c r="D6260" t="str">
        <f>Clef_répartition[[#This Row],[Code association]]&amp;"_"&amp;Clef_répartition[[#This Row],[Nom association]]</f>
        <v>ARASPE_Association régionale de l'Action sociale Prilly-Echallens</v>
      </c>
      <c r="E6260">
        <f>COUNTIFS(D$2:D6260,Clef_répartition[[#This Row],[Code_Nom]],J$2:J6260,Clef_répartition[[#This Row],[Année]])</f>
        <v>12</v>
      </c>
      <c r="F6260">
        <f>IF(Clef_répartition[[#This Row],[Code_Nom]]=D6259,F6259-1,(COUNTIFS(Clef_répartition[Code_Nom],Clef_répartition[[#This Row],[Code_Nom]],Clef_répartition[Année],Clef_répartition[[#This Row],[Année]])))</f>
        <v>30</v>
      </c>
      <c r="G6260" t="str">
        <f>Clef_répartition[[#This Row],[Code_Nom]]&amp;"_"&amp;Clef_répartition[[#This Row],[Nombre]]&amp;"_"&amp;Clef_répartition[[#This Row],[Année]]</f>
        <v>ARASPE_Association régionale de l'Action sociale Prilly-Echallens_12_2019</v>
      </c>
      <c r="H6260">
        <v>5518</v>
      </c>
      <c r="I6260" t="s">
        <v>99</v>
      </c>
      <c r="J6260">
        <v>2019</v>
      </c>
      <c r="K6260">
        <v>7.6300000000000007E-2</v>
      </c>
    </row>
    <row r="6261" spans="1:11" x14ac:dyDescent="0.25">
      <c r="A6261" t="s">
        <v>723</v>
      </c>
      <c r="B6261" t="s">
        <v>525</v>
      </c>
      <c r="C6261" t="s">
        <v>526</v>
      </c>
      <c r="D6261" t="str">
        <f>Clef_répartition[[#This Row],[Code association]]&amp;"_"&amp;Clef_répartition[[#This Row],[Nom association]]</f>
        <v>ARASPE_Association régionale de l'Action sociale Prilly-Echallens</v>
      </c>
      <c r="E6261">
        <f>COUNTIFS(D$2:D6261,Clef_répartition[[#This Row],[Code_Nom]],J$2:J6261,Clef_répartition[[#This Row],[Année]])</f>
        <v>13</v>
      </c>
      <c r="F6261">
        <f>IF(Clef_répartition[[#This Row],[Code_Nom]]=D6260,F6260-1,(COUNTIFS(Clef_répartition[Code_Nom],Clef_répartition[[#This Row],[Code_Nom]],Clef_répartition[Année],Clef_répartition[[#This Row],[Année]])))</f>
        <v>29</v>
      </c>
      <c r="G6261" t="str">
        <f>Clef_répartition[[#This Row],[Code_Nom]]&amp;"_"&amp;Clef_répartition[[#This Row],[Nombre]]&amp;"_"&amp;Clef_répartition[[#This Row],[Année]]</f>
        <v>ARASPE_Association régionale de l'Action sociale Prilly-Echallens_13_2019</v>
      </c>
      <c r="H6261">
        <v>5520</v>
      </c>
      <c r="I6261" t="s">
        <v>107</v>
      </c>
      <c r="J6261">
        <v>2019</v>
      </c>
      <c r="K6261">
        <v>1.3599999999999999E-2</v>
      </c>
    </row>
    <row r="6262" spans="1:11" x14ac:dyDescent="0.25">
      <c r="A6262" t="s">
        <v>723</v>
      </c>
      <c r="B6262" t="s">
        <v>525</v>
      </c>
      <c r="C6262" t="s">
        <v>526</v>
      </c>
      <c r="D6262" t="str">
        <f>Clef_répartition[[#This Row],[Code association]]&amp;"_"&amp;Clef_répartition[[#This Row],[Nom association]]</f>
        <v>ARASPE_Association régionale de l'Action sociale Prilly-Echallens</v>
      </c>
      <c r="E6262">
        <f>COUNTIFS(D$2:D6262,Clef_répartition[[#This Row],[Code_Nom]],J$2:J6262,Clef_répartition[[#This Row],[Année]])</f>
        <v>14</v>
      </c>
      <c r="F6262">
        <f>IF(Clef_répartition[[#This Row],[Code_Nom]]=D6261,F6261-1,(COUNTIFS(Clef_répartition[Code_Nom],Clef_répartition[[#This Row],[Code_Nom]],Clef_répartition[Année],Clef_répartition[[#This Row],[Année]])))</f>
        <v>28</v>
      </c>
      <c r="G6262" t="str">
        <f>Clef_répartition[[#This Row],[Code_Nom]]&amp;"_"&amp;Clef_répartition[[#This Row],[Nombre]]&amp;"_"&amp;Clef_répartition[[#This Row],[Année]]</f>
        <v>ARASPE_Association régionale de l'Action sociale Prilly-Echallens_14_2019</v>
      </c>
      <c r="H6262">
        <v>5521</v>
      </c>
      <c r="I6262" t="s">
        <v>108</v>
      </c>
      <c r="J6262">
        <v>2019</v>
      </c>
      <c r="K6262">
        <v>1.4800000000000001E-2</v>
      </c>
    </row>
    <row r="6263" spans="1:11" x14ac:dyDescent="0.25">
      <c r="A6263" t="s">
        <v>723</v>
      </c>
      <c r="B6263" t="s">
        <v>525</v>
      </c>
      <c r="C6263" t="s">
        <v>526</v>
      </c>
      <c r="D6263" t="str">
        <f>Clef_répartition[[#This Row],[Code association]]&amp;"_"&amp;Clef_répartition[[#This Row],[Nom association]]</f>
        <v>ARASPE_Association régionale de l'Action sociale Prilly-Echallens</v>
      </c>
      <c r="E6263">
        <f>COUNTIFS(D$2:D6263,Clef_répartition[[#This Row],[Code_Nom]],J$2:J6263,Clef_répartition[[#This Row],[Année]])</f>
        <v>15</v>
      </c>
      <c r="F6263">
        <f>IF(Clef_répartition[[#This Row],[Code_Nom]]=D6262,F6262-1,(COUNTIFS(Clef_répartition[Code_Nom],Clef_répartition[[#This Row],[Code_Nom]],Clef_répartition[Année],Clef_répartition[[#This Row],[Année]])))</f>
        <v>27</v>
      </c>
      <c r="G6263" t="str">
        <f>Clef_répartition[[#This Row],[Code_Nom]]&amp;"_"&amp;Clef_répartition[[#This Row],[Nombre]]&amp;"_"&amp;Clef_répartition[[#This Row],[Année]]</f>
        <v>ARASPE_Association régionale de l'Action sociale Prilly-Echallens_15_2019</v>
      </c>
      <c r="H6263">
        <v>5522</v>
      </c>
      <c r="I6263" t="s">
        <v>114</v>
      </c>
      <c r="J6263">
        <v>2019</v>
      </c>
      <c r="K6263">
        <v>9.7000000000000003E-3</v>
      </c>
    </row>
    <row r="6264" spans="1:11" x14ac:dyDescent="0.25">
      <c r="A6264" t="s">
        <v>723</v>
      </c>
      <c r="B6264" t="s">
        <v>525</v>
      </c>
      <c r="C6264" t="s">
        <v>526</v>
      </c>
      <c r="D6264" t="str">
        <f>Clef_répartition[[#This Row],[Code association]]&amp;"_"&amp;Clef_répartition[[#This Row],[Nom association]]</f>
        <v>ARASPE_Association régionale de l'Action sociale Prilly-Echallens</v>
      </c>
      <c r="E6264">
        <f>COUNTIFS(D$2:D6264,Clef_répartition[[#This Row],[Code_Nom]],J$2:J6264,Clef_répartition[[#This Row],[Année]])</f>
        <v>16</v>
      </c>
      <c r="F6264">
        <f>IF(Clef_répartition[[#This Row],[Code_Nom]]=D6263,F6263-1,(COUNTIFS(Clef_répartition[Code_Nom],Clef_répartition[[#This Row],[Code_Nom]],Clef_répartition[Année],Clef_répartition[[#This Row],[Année]])))</f>
        <v>26</v>
      </c>
      <c r="G6264" t="str">
        <f>Clef_répartition[[#This Row],[Code_Nom]]&amp;"_"&amp;Clef_répartition[[#This Row],[Nombre]]&amp;"_"&amp;Clef_répartition[[#This Row],[Année]]</f>
        <v>ARASPE_Association régionale de l'Action sociale Prilly-Echallens_16_2019</v>
      </c>
      <c r="H6264">
        <v>5523</v>
      </c>
      <c r="I6264" t="s">
        <v>119</v>
      </c>
      <c r="J6264">
        <v>2019</v>
      </c>
      <c r="K6264">
        <v>3.4200000000000001E-2</v>
      </c>
    </row>
    <row r="6265" spans="1:11" x14ac:dyDescent="0.25">
      <c r="A6265" t="s">
        <v>723</v>
      </c>
      <c r="B6265" t="s">
        <v>525</v>
      </c>
      <c r="C6265" t="s">
        <v>526</v>
      </c>
      <c r="D6265" t="str">
        <f>Clef_répartition[[#This Row],[Code association]]&amp;"_"&amp;Clef_répartition[[#This Row],[Nom association]]</f>
        <v>ARASPE_Association régionale de l'Action sociale Prilly-Echallens</v>
      </c>
      <c r="E6265">
        <f>COUNTIFS(D$2:D6265,Clef_répartition[[#This Row],[Code_Nom]],J$2:J6265,Clef_répartition[[#This Row],[Année]])</f>
        <v>17</v>
      </c>
      <c r="F6265">
        <f>IF(Clef_répartition[[#This Row],[Code_Nom]]=D6264,F6264-1,(COUNTIFS(Clef_répartition[Code_Nom],Clef_répartition[[#This Row],[Code_Nom]],Clef_répartition[Année],Clef_répartition[[#This Row],[Année]])))</f>
        <v>25</v>
      </c>
      <c r="G6265" t="str">
        <f>Clef_répartition[[#This Row],[Code_Nom]]&amp;"_"&amp;Clef_répartition[[#This Row],[Nombre]]&amp;"_"&amp;Clef_répartition[[#This Row],[Année]]</f>
        <v>ARASPE_Association régionale de l'Action sociale Prilly-Echallens_17_2019</v>
      </c>
      <c r="H6265">
        <v>5541</v>
      </c>
      <c r="I6265" t="s">
        <v>128</v>
      </c>
      <c r="J6265">
        <v>2019</v>
      </c>
      <c r="K6265">
        <v>1.49E-2</v>
      </c>
    </row>
    <row r="6266" spans="1:11" x14ac:dyDescent="0.25">
      <c r="A6266" t="s">
        <v>723</v>
      </c>
      <c r="B6266" t="s">
        <v>525</v>
      </c>
      <c r="C6266" t="s">
        <v>526</v>
      </c>
      <c r="D6266" t="str">
        <f>Clef_répartition[[#This Row],[Code association]]&amp;"_"&amp;Clef_répartition[[#This Row],[Nom association]]</f>
        <v>ARASPE_Association régionale de l'Action sociale Prilly-Echallens</v>
      </c>
      <c r="E6266">
        <f>COUNTIFS(D$2:D6266,Clef_répartition[[#This Row],[Code_Nom]],J$2:J6266,Clef_répartition[[#This Row],[Année]])</f>
        <v>18</v>
      </c>
      <c r="F6266">
        <f>IF(Clef_répartition[[#This Row],[Code_Nom]]=D6265,F6265-1,(COUNTIFS(Clef_répartition[Code_Nom],Clef_répartition[[#This Row],[Code_Nom]],Clef_répartition[Année],Clef_répartition[[#This Row],[Année]])))</f>
        <v>24</v>
      </c>
      <c r="G6266" t="str">
        <f>Clef_répartition[[#This Row],[Code_Nom]]&amp;"_"&amp;Clef_répartition[[#This Row],[Nombre]]&amp;"_"&amp;Clef_répartition[[#This Row],[Année]]</f>
        <v>ARASPE_Association régionale de l'Action sociale Prilly-Echallens_18_2019</v>
      </c>
      <c r="H6266">
        <v>5804</v>
      </c>
      <c r="I6266" t="s">
        <v>139</v>
      </c>
      <c r="J6266">
        <v>2019</v>
      </c>
      <c r="K6266">
        <v>2.1100000000000001E-2</v>
      </c>
    </row>
    <row r="6267" spans="1:11" x14ac:dyDescent="0.25">
      <c r="A6267" t="s">
        <v>723</v>
      </c>
      <c r="B6267" t="s">
        <v>525</v>
      </c>
      <c r="C6267" t="s">
        <v>526</v>
      </c>
      <c r="D6267" t="str">
        <f>Clef_répartition[[#This Row],[Code association]]&amp;"_"&amp;Clef_répartition[[#This Row],[Nom association]]</f>
        <v>ARASPE_Association régionale de l'Action sociale Prilly-Echallens</v>
      </c>
      <c r="E6267">
        <f>COUNTIFS(D$2:D6267,Clef_répartition[[#This Row],[Code_Nom]],J$2:J6267,Clef_répartition[[#This Row],[Année]])</f>
        <v>19</v>
      </c>
      <c r="F6267">
        <f>IF(Clef_répartition[[#This Row],[Code_Nom]]=D6266,F6266-1,(COUNTIFS(Clef_répartition[Code_Nom],Clef_répartition[[#This Row],[Code_Nom]],Clef_répartition[Année],Clef_répartition[[#This Row],[Année]])))</f>
        <v>23</v>
      </c>
      <c r="G6267" t="str">
        <f>Clef_répartition[[#This Row],[Code_Nom]]&amp;"_"&amp;Clef_répartition[[#This Row],[Nombre]]&amp;"_"&amp;Clef_répartition[[#This Row],[Année]]</f>
        <v>ARASPE_Association régionale de l'Action sociale Prilly-Echallens_19_2019</v>
      </c>
      <c r="H6267">
        <v>5585</v>
      </c>
      <c r="I6267" t="s">
        <v>141</v>
      </c>
      <c r="J6267">
        <v>2019</v>
      </c>
      <c r="K6267">
        <v>1.95E-2</v>
      </c>
    </row>
    <row r="6268" spans="1:11" x14ac:dyDescent="0.25">
      <c r="A6268" t="s">
        <v>723</v>
      </c>
      <c r="B6268" t="s">
        <v>525</v>
      </c>
      <c r="C6268" t="s">
        <v>526</v>
      </c>
      <c r="D6268" t="str">
        <f>Clef_répartition[[#This Row],[Code association]]&amp;"_"&amp;Clef_répartition[[#This Row],[Nom association]]</f>
        <v>ARASPE_Association régionale de l'Action sociale Prilly-Echallens</v>
      </c>
      <c r="E6268">
        <f>COUNTIFS(D$2:D6268,Clef_répartition[[#This Row],[Code_Nom]],J$2:J6268,Clef_répartition[[#This Row],[Année]])</f>
        <v>20</v>
      </c>
      <c r="F6268">
        <f>IF(Clef_répartition[[#This Row],[Code_Nom]]=D6267,F6267-1,(COUNTIFS(Clef_répartition[Code_Nom],Clef_répartition[[#This Row],[Code_Nom]],Clef_répartition[Année],Clef_répartition[[#This Row],[Année]])))</f>
        <v>22</v>
      </c>
      <c r="G6268" t="str">
        <f>Clef_répartition[[#This Row],[Code_Nom]]&amp;"_"&amp;Clef_répartition[[#This Row],[Nombre]]&amp;"_"&amp;Clef_répartition[[#This Row],[Année]]</f>
        <v>ARASPE_Association régionale de l'Action sociale Prilly-Echallens_20_2019</v>
      </c>
      <c r="H6268">
        <v>5587</v>
      </c>
      <c r="I6268" t="s">
        <v>156</v>
      </c>
      <c r="J6268">
        <v>2019</v>
      </c>
      <c r="K6268">
        <v>0.11310000000000001</v>
      </c>
    </row>
    <row r="6269" spans="1:11" x14ac:dyDescent="0.25">
      <c r="A6269" t="s">
        <v>723</v>
      </c>
      <c r="B6269" t="s">
        <v>525</v>
      </c>
      <c r="C6269" t="s">
        <v>526</v>
      </c>
      <c r="D6269" t="str">
        <f>Clef_répartition[[#This Row],[Code association]]&amp;"_"&amp;Clef_répartition[[#This Row],[Nom association]]</f>
        <v>ARASPE_Association régionale de l'Action sociale Prilly-Echallens</v>
      </c>
      <c r="E6269">
        <f>COUNTIFS(D$2:D6269,Clef_répartition[[#This Row],[Code_Nom]],J$2:J6269,Clef_répartition[[#This Row],[Année]])</f>
        <v>21</v>
      </c>
      <c r="F6269">
        <f>IF(Clef_répartition[[#This Row],[Code_Nom]]=D6268,F6268-1,(COUNTIFS(Clef_répartition[Code_Nom],Clef_répartition[[#This Row],[Code_Nom]],Clef_répartition[Année],Clef_répartition[[#This Row],[Année]])))</f>
        <v>21</v>
      </c>
      <c r="G6269" t="str">
        <f>Clef_répartition[[#This Row],[Code_Nom]]&amp;"_"&amp;Clef_répartition[[#This Row],[Nombre]]&amp;"_"&amp;Clef_répartition[[#This Row],[Année]]</f>
        <v>ARASPE_Association régionale de l'Action sociale Prilly-Echallens_21_2019</v>
      </c>
      <c r="H6269">
        <v>5487</v>
      </c>
      <c r="I6269" t="s">
        <v>167</v>
      </c>
      <c r="J6269">
        <v>2019</v>
      </c>
      <c r="K6269">
        <v>6.1000000000000004E-3</v>
      </c>
    </row>
    <row r="6270" spans="1:11" x14ac:dyDescent="0.25">
      <c r="A6270" t="s">
        <v>723</v>
      </c>
      <c r="B6270" t="s">
        <v>525</v>
      </c>
      <c r="C6270" t="s">
        <v>526</v>
      </c>
      <c r="D6270" t="str">
        <f>Clef_répartition[[#This Row],[Code association]]&amp;"_"&amp;Clef_répartition[[#This Row],[Nom association]]</f>
        <v>ARASPE_Association régionale de l'Action sociale Prilly-Echallens</v>
      </c>
      <c r="E6270">
        <f>COUNTIFS(D$2:D6270,Clef_répartition[[#This Row],[Code_Nom]],J$2:J6270,Clef_répartition[[#This Row],[Année]])</f>
        <v>22</v>
      </c>
      <c r="F6270">
        <f>IF(Clef_répartition[[#This Row],[Code_Nom]]=D6269,F6269-1,(COUNTIFS(Clef_répartition[Code_Nom],Clef_répartition[[#This Row],[Code_Nom]],Clef_répartition[Année],Clef_répartition[[#This Row],[Année]])))</f>
        <v>20</v>
      </c>
      <c r="G6270" t="str">
        <f>Clef_répartition[[#This Row],[Code_Nom]]&amp;"_"&amp;Clef_répartition[[#This Row],[Nombre]]&amp;"_"&amp;Clef_répartition[[#This Row],[Année]]</f>
        <v>ARASPE_Association régionale de l'Action sociale Prilly-Echallens_22_2019</v>
      </c>
      <c r="H6270">
        <v>5489</v>
      </c>
      <c r="I6270" t="s">
        <v>175</v>
      </c>
      <c r="J6270">
        <v>2019</v>
      </c>
      <c r="K6270">
        <v>9.5999999999999992E-3</v>
      </c>
    </row>
    <row r="6271" spans="1:11" x14ac:dyDescent="0.25">
      <c r="A6271" t="s">
        <v>723</v>
      </c>
      <c r="B6271" t="s">
        <v>525</v>
      </c>
      <c r="C6271" t="s">
        <v>526</v>
      </c>
      <c r="D6271" t="str">
        <f>Clef_répartition[[#This Row],[Code association]]&amp;"_"&amp;Clef_répartition[[#This Row],[Nom association]]</f>
        <v>ARASPE_Association régionale de l'Action sociale Prilly-Echallens</v>
      </c>
      <c r="E6271">
        <f>COUNTIFS(D$2:D6271,Clef_répartition[[#This Row],[Code_Nom]],J$2:J6271,Clef_répartition[[#This Row],[Année]])</f>
        <v>23</v>
      </c>
      <c r="F6271">
        <f>IF(Clef_répartition[[#This Row],[Code_Nom]]=D6270,F6270-1,(COUNTIFS(Clef_répartition[Code_Nom],Clef_répartition[[#This Row],[Code_Nom]],Clef_répartition[Année],Clef_répartition[[#This Row],[Année]])))</f>
        <v>19</v>
      </c>
      <c r="G6271" t="str">
        <f>Clef_répartition[[#This Row],[Code_Nom]]&amp;"_"&amp;Clef_répartition[[#This Row],[Nombre]]&amp;"_"&amp;Clef_répartition[[#This Row],[Année]]</f>
        <v>ARASPE_Association régionale de l'Action sociale Prilly-Echallens_23_2019</v>
      </c>
      <c r="H6271">
        <v>5693</v>
      </c>
      <c r="I6271" t="s">
        <v>184</v>
      </c>
      <c r="J6271">
        <v>2019</v>
      </c>
      <c r="K6271">
        <v>3.5700000000000003E-2</v>
      </c>
    </row>
    <row r="6272" spans="1:11" x14ac:dyDescent="0.25">
      <c r="A6272" t="s">
        <v>723</v>
      </c>
      <c r="B6272" t="s">
        <v>525</v>
      </c>
      <c r="C6272" t="s">
        <v>526</v>
      </c>
      <c r="D6272" t="str">
        <f>Clef_répartition[[#This Row],[Code association]]&amp;"_"&amp;Clef_répartition[[#This Row],[Nom association]]</f>
        <v>ARASPE_Association régionale de l'Action sociale Prilly-Echallens</v>
      </c>
      <c r="E6272">
        <f>COUNTIFS(D$2:D6272,Clef_répartition[[#This Row],[Code_Nom]],J$2:J6272,Clef_répartition[[#This Row],[Année]])</f>
        <v>24</v>
      </c>
      <c r="F6272">
        <f>IF(Clef_répartition[[#This Row],[Code_Nom]]=D6271,F6271-1,(COUNTIFS(Clef_répartition[Code_Nom],Clef_répartition[[#This Row],[Code_Nom]],Clef_répartition[Année],Clef_répartition[[#This Row],[Année]])))</f>
        <v>18</v>
      </c>
      <c r="G6272" t="str">
        <f>Clef_répartition[[#This Row],[Code_Nom]]&amp;"_"&amp;Clef_répartition[[#This Row],[Nombre]]&amp;"_"&amp;Clef_répartition[[#This Row],[Année]]</f>
        <v>ARASPE_Association régionale de l'Action sociale Prilly-Echallens_24_2019</v>
      </c>
      <c r="H6272">
        <v>5540</v>
      </c>
      <c r="I6272" t="s">
        <v>186</v>
      </c>
      <c r="J6272">
        <v>2019</v>
      </c>
      <c r="K6272">
        <v>2.3699999999999999E-2</v>
      </c>
    </row>
    <row r="6273" spans="1:11" x14ac:dyDescent="0.25">
      <c r="A6273" t="s">
        <v>723</v>
      </c>
      <c r="B6273" t="s">
        <v>525</v>
      </c>
      <c r="C6273" t="s">
        <v>526</v>
      </c>
      <c r="D6273" t="str">
        <f>Clef_répartition[[#This Row],[Code association]]&amp;"_"&amp;Clef_répartition[[#This Row],[Nom association]]</f>
        <v>ARASPE_Association régionale de l'Action sociale Prilly-Echallens</v>
      </c>
      <c r="E6273">
        <f>COUNTIFS(D$2:D6273,Clef_répartition[[#This Row],[Code_Nom]],J$2:J6273,Clef_répartition[[#This Row],[Année]])</f>
        <v>25</v>
      </c>
      <c r="F6273">
        <f>IF(Clef_répartition[[#This Row],[Code_Nom]]=D6272,F6272-1,(COUNTIFS(Clef_répartition[Code_Nom],Clef_répartition[[#This Row],[Code_Nom]],Clef_répartition[Année],Clef_répartition[[#This Row],[Année]])))</f>
        <v>17</v>
      </c>
      <c r="G6273" t="str">
        <f>Clef_répartition[[#This Row],[Code_Nom]]&amp;"_"&amp;Clef_répartition[[#This Row],[Nombre]]&amp;"_"&amp;Clef_répartition[[#This Row],[Année]]</f>
        <v>ARASPE_Association régionale de l'Action sociale Prilly-Echallens_25_2019</v>
      </c>
      <c r="H6273">
        <v>5527</v>
      </c>
      <c r="I6273" t="s">
        <v>191</v>
      </c>
      <c r="J6273">
        <v>2019</v>
      </c>
      <c r="K6273">
        <v>1.43E-2</v>
      </c>
    </row>
    <row r="6274" spans="1:11" x14ac:dyDescent="0.25">
      <c r="A6274" t="s">
        <v>723</v>
      </c>
      <c r="B6274" t="s">
        <v>525</v>
      </c>
      <c r="C6274" t="s">
        <v>526</v>
      </c>
      <c r="D6274" t="str">
        <f>Clef_répartition[[#This Row],[Code association]]&amp;"_"&amp;Clef_répartition[[#This Row],[Nom association]]</f>
        <v>ARASPE_Association régionale de l'Action sociale Prilly-Echallens</v>
      </c>
      <c r="E6274">
        <f>COUNTIFS(D$2:D6274,Clef_répartition[[#This Row],[Code_Nom]],J$2:J6274,Clef_répartition[[#This Row],[Année]])</f>
        <v>26</v>
      </c>
      <c r="F6274">
        <f>IF(Clef_répartition[[#This Row],[Code_Nom]]=D6273,F6273-1,(COUNTIFS(Clef_répartition[Code_Nom],Clef_répartition[[#This Row],[Code_Nom]],Clef_répartition[Année],Clef_répartition[[#This Row],[Année]])))</f>
        <v>16</v>
      </c>
      <c r="G6274" t="str">
        <f>Clef_répartition[[#This Row],[Code_Nom]]&amp;"_"&amp;Clef_répartition[[#This Row],[Nombre]]&amp;"_"&amp;Clef_répartition[[#This Row],[Année]]</f>
        <v>ARASPE_Association régionale de l'Action sociale Prilly-Echallens_26_2019</v>
      </c>
      <c r="H6274">
        <v>5680</v>
      </c>
      <c r="I6274" t="s">
        <v>197</v>
      </c>
      <c r="J6274">
        <v>2019</v>
      </c>
      <c r="K6274">
        <v>4.0000000000000001E-3</v>
      </c>
    </row>
    <row r="6275" spans="1:11" x14ac:dyDescent="0.25">
      <c r="A6275" t="s">
        <v>723</v>
      </c>
      <c r="B6275" t="s">
        <v>525</v>
      </c>
      <c r="C6275" t="s">
        <v>526</v>
      </c>
      <c r="D6275" t="str">
        <f>Clef_répartition[[#This Row],[Code association]]&amp;"_"&amp;Clef_répartition[[#This Row],[Nom association]]</f>
        <v>ARASPE_Association régionale de l'Action sociale Prilly-Echallens</v>
      </c>
      <c r="E6275">
        <f>COUNTIFS(D$2:D6275,Clef_répartition[[#This Row],[Code_Nom]],J$2:J6275,Clef_répartition[[#This Row],[Année]])</f>
        <v>27</v>
      </c>
      <c r="F6275">
        <f>IF(Clef_répartition[[#This Row],[Code_Nom]]=D6274,F6274-1,(COUNTIFS(Clef_répartition[Code_Nom],Clef_répartition[[#This Row],[Code_Nom]],Clef_répartition[Année],Clef_répartition[[#This Row],[Année]])))</f>
        <v>15</v>
      </c>
      <c r="G6275" t="str">
        <f>Clef_répartition[[#This Row],[Code_Nom]]&amp;"_"&amp;Clef_répartition[[#This Row],[Nombre]]&amp;"_"&amp;Clef_répartition[[#This Row],[Année]]</f>
        <v>ARASPE_Association régionale de l'Action sociale Prilly-Echallens_27_2019</v>
      </c>
      <c r="H6275">
        <v>5923</v>
      </c>
      <c r="I6275" t="s">
        <v>200</v>
      </c>
      <c r="J6275">
        <v>2019</v>
      </c>
      <c r="K6275">
        <v>2.5999999999999999E-3</v>
      </c>
    </row>
    <row r="6276" spans="1:11" x14ac:dyDescent="0.25">
      <c r="A6276" t="s">
        <v>723</v>
      </c>
      <c r="B6276" t="s">
        <v>525</v>
      </c>
      <c r="C6276" t="s">
        <v>526</v>
      </c>
      <c r="D6276" t="str">
        <f>Clef_répartition[[#This Row],[Code association]]&amp;"_"&amp;Clef_répartition[[#This Row],[Nom association]]</f>
        <v>ARASPE_Association régionale de l'Action sociale Prilly-Echallens</v>
      </c>
      <c r="E6276">
        <f>COUNTIFS(D$2:D6276,Clef_répartition[[#This Row],[Code_Nom]],J$2:J6276,Clef_répartition[[#This Row],[Année]])</f>
        <v>28</v>
      </c>
      <c r="F6276">
        <f>IF(Clef_répartition[[#This Row],[Code_Nom]]=D6275,F6275-1,(COUNTIFS(Clef_répartition[Code_Nom],Clef_répartition[[#This Row],[Code_Nom]],Clef_répartition[Année],Clef_répartition[[#This Row],[Année]])))</f>
        <v>14</v>
      </c>
      <c r="G6276" t="str">
        <f>Clef_répartition[[#This Row],[Code_Nom]]&amp;"_"&amp;Clef_répartition[[#This Row],[Nombre]]&amp;"_"&amp;Clef_répartition[[#This Row],[Année]]</f>
        <v>ARASPE_Association régionale de l'Action sociale Prilly-Echallens_28_2019</v>
      </c>
      <c r="H6276">
        <v>5529</v>
      </c>
      <c r="I6276" t="s">
        <v>208</v>
      </c>
      <c r="J6276">
        <v>2019</v>
      </c>
      <c r="K6276">
        <v>8.0999999999999996E-3</v>
      </c>
    </row>
    <row r="6277" spans="1:11" x14ac:dyDescent="0.25">
      <c r="A6277" t="s">
        <v>723</v>
      </c>
      <c r="B6277" t="s">
        <v>525</v>
      </c>
      <c r="C6277" t="s">
        <v>526</v>
      </c>
      <c r="D6277" t="str">
        <f>Clef_répartition[[#This Row],[Code association]]&amp;"_"&amp;Clef_répartition[[#This Row],[Nom association]]</f>
        <v>ARASPE_Association régionale de l'Action sociale Prilly-Echallens</v>
      </c>
      <c r="E6277">
        <f>COUNTIFS(D$2:D6277,Clef_répartition[[#This Row],[Code_Nom]],J$2:J6277,Clef_répartition[[#This Row],[Année]])</f>
        <v>29</v>
      </c>
      <c r="F6277">
        <f>IF(Clef_répartition[[#This Row],[Code_Nom]]=D6276,F6276-1,(COUNTIFS(Clef_répartition[Code_Nom],Clef_répartition[[#This Row],[Code_Nom]],Clef_répartition[Année],Clef_répartition[[#This Row],[Année]])))</f>
        <v>13</v>
      </c>
      <c r="G6277" t="str">
        <f>Clef_répartition[[#This Row],[Code_Nom]]&amp;"_"&amp;Clef_répartition[[#This Row],[Nombre]]&amp;"_"&amp;Clef_répartition[[#This Row],[Année]]</f>
        <v>ARASPE_Association régionale de l'Action sociale Prilly-Echallens_29_2019</v>
      </c>
      <c r="H6277">
        <v>5530</v>
      </c>
      <c r="I6277" t="s">
        <v>209</v>
      </c>
      <c r="J6277">
        <v>2019</v>
      </c>
      <c r="K6277">
        <v>7.4999999999999997E-3</v>
      </c>
    </row>
    <row r="6278" spans="1:11" x14ac:dyDescent="0.25">
      <c r="A6278" t="s">
        <v>723</v>
      </c>
      <c r="B6278" t="s">
        <v>525</v>
      </c>
      <c r="C6278" t="s">
        <v>526</v>
      </c>
      <c r="D6278" t="str">
        <f>Clef_répartition[[#This Row],[Code association]]&amp;"_"&amp;Clef_répartition[[#This Row],[Nom association]]</f>
        <v>ARASPE_Association régionale de l'Action sociale Prilly-Echallens</v>
      </c>
      <c r="E6278">
        <f>COUNTIFS(D$2:D6278,Clef_répartition[[#This Row],[Code_Nom]],J$2:J6278,Clef_répartition[[#This Row],[Année]])</f>
        <v>30</v>
      </c>
      <c r="F6278">
        <f>IF(Clef_répartition[[#This Row],[Code_Nom]]=D6277,F6277-1,(COUNTIFS(Clef_répartition[Code_Nom],Clef_répartition[[#This Row],[Code_Nom]],Clef_répartition[Année],Clef_répartition[[#This Row],[Année]])))</f>
        <v>12</v>
      </c>
      <c r="G6278" t="str">
        <f>Clef_répartition[[#This Row],[Code_Nom]]&amp;"_"&amp;Clef_répartition[[#This Row],[Nombre]]&amp;"_"&amp;Clef_répartition[[#This Row],[Année]]</f>
        <v>ARASPE_Association régionale de l'Action sociale Prilly-Echallens_30_2019</v>
      </c>
      <c r="H6278">
        <v>5495</v>
      </c>
      <c r="I6278" t="s">
        <v>212</v>
      </c>
      <c r="J6278">
        <v>2019</v>
      </c>
      <c r="K6278">
        <v>4.36E-2</v>
      </c>
    </row>
    <row r="6279" spans="1:11" x14ac:dyDescent="0.25">
      <c r="A6279" t="s">
        <v>723</v>
      </c>
      <c r="B6279" t="s">
        <v>525</v>
      </c>
      <c r="C6279" t="s">
        <v>526</v>
      </c>
      <c r="D6279" t="str">
        <f>Clef_répartition[[#This Row],[Code association]]&amp;"_"&amp;Clef_répartition[[#This Row],[Nom association]]</f>
        <v>ARASPE_Association régionale de l'Action sociale Prilly-Echallens</v>
      </c>
      <c r="E6279">
        <f>COUNTIFS(D$2:D6279,Clef_répartition[[#This Row],[Code_Nom]],J$2:J6279,Clef_répartition[[#This Row],[Année]])</f>
        <v>31</v>
      </c>
      <c r="F6279">
        <f>IF(Clef_répartition[[#This Row],[Code_Nom]]=D6278,F6278-1,(COUNTIFS(Clef_répartition[Code_Nom],Clef_répartition[[#This Row],[Code_Nom]],Clef_répartition[Année],Clef_répartition[[#This Row],[Année]])))</f>
        <v>11</v>
      </c>
      <c r="G6279" t="str">
        <f>Clef_répartition[[#This Row],[Code_Nom]]&amp;"_"&amp;Clef_répartition[[#This Row],[Nombre]]&amp;"_"&amp;Clef_répartition[[#This Row],[Année]]</f>
        <v>ARASPE_Association régionale de l'Action sociale Prilly-Echallens_31_2019</v>
      </c>
      <c r="H6279">
        <v>5496</v>
      </c>
      <c r="I6279" t="s">
        <v>213</v>
      </c>
      <c r="J6279">
        <v>2019</v>
      </c>
      <c r="K6279">
        <v>2.3199999999999998E-2</v>
      </c>
    </row>
    <row r="6280" spans="1:11" x14ac:dyDescent="0.25">
      <c r="A6280" t="s">
        <v>723</v>
      </c>
      <c r="B6280" t="s">
        <v>525</v>
      </c>
      <c r="C6280" t="s">
        <v>526</v>
      </c>
      <c r="D6280" t="str">
        <f>Clef_répartition[[#This Row],[Code association]]&amp;"_"&amp;Clef_répartition[[#This Row],[Nom association]]</f>
        <v>ARASPE_Association régionale de l'Action sociale Prilly-Echallens</v>
      </c>
      <c r="E6280">
        <f>COUNTIFS(D$2:D6280,Clef_répartition[[#This Row],[Code_Nom]],J$2:J6280,Clef_répartition[[#This Row],[Année]])</f>
        <v>32</v>
      </c>
      <c r="F6280">
        <f>IF(Clef_répartition[[#This Row],[Code_Nom]]=D6279,F6279-1,(COUNTIFS(Clef_répartition[Code_Nom],Clef_répartition[[#This Row],[Code_Nom]],Clef_répartition[Année],Clef_répartition[[#This Row],[Année]])))</f>
        <v>10</v>
      </c>
      <c r="G6280" t="str">
        <f>Clef_répartition[[#This Row],[Code_Nom]]&amp;"_"&amp;Clef_répartition[[#This Row],[Nombre]]&amp;"_"&amp;Clef_répartition[[#This Row],[Année]]</f>
        <v>ARASPE_Association régionale de l'Action sociale Prilly-Echallens_32_2019</v>
      </c>
      <c r="H6280">
        <v>5531</v>
      </c>
      <c r="I6280" t="s">
        <v>214</v>
      </c>
      <c r="J6280">
        <v>2019</v>
      </c>
      <c r="K6280">
        <v>5.5999999999999999E-3</v>
      </c>
    </row>
    <row r="6281" spans="1:11" x14ac:dyDescent="0.25">
      <c r="A6281" t="s">
        <v>723</v>
      </c>
      <c r="B6281" t="s">
        <v>525</v>
      </c>
      <c r="C6281" t="s">
        <v>526</v>
      </c>
      <c r="D6281" t="str">
        <f>Clef_répartition[[#This Row],[Code association]]&amp;"_"&amp;Clef_répartition[[#This Row],[Nom association]]</f>
        <v>ARASPE_Association régionale de l'Action sociale Prilly-Echallens</v>
      </c>
      <c r="E6281">
        <f>COUNTIFS(D$2:D6281,Clef_répartition[[#This Row],[Code_Nom]],J$2:J6281,Clef_répartition[[#This Row],[Année]])</f>
        <v>33</v>
      </c>
      <c r="F6281">
        <f>IF(Clef_répartition[[#This Row],[Code_Nom]]=D6280,F6280-1,(COUNTIFS(Clef_répartition[Code_Nom],Clef_répartition[[#This Row],[Code_Nom]],Clef_répartition[Année],Clef_répartition[[#This Row],[Année]])))</f>
        <v>9</v>
      </c>
      <c r="G6281" t="str">
        <f>Clef_répartition[[#This Row],[Code_Nom]]&amp;"_"&amp;Clef_répartition[[#This Row],[Nombre]]&amp;"_"&amp;Clef_répartition[[#This Row],[Année]]</f>
        <v>ARASPE_Association régionale de l'Action sociale Prilly-Echallens_33_2019</v>
      </c>
      <c r="H6281">
        <v>5533</v>
      </c>
      <c r="I6281" t="s">
        <v>216</v>
      </c>
      <c r="J6281">
        <v>2019</v>
      </c>
      <c r="K6281">
        <v>1.12E-2</v>
      </c>
    </row>
    <row r="6282" spans="1:11" x14ac:dyDescent="0.25">
      <c r="A6282" t="s">
        <v>723</v>
      </c>
      <c r="B6282" t="s">
        <v>525</v>
      </c>
      <c r="C6282" t="s">
        <v>526</v>
      </c>
      <c r="D6282" t="str">
        <f>Clef_répartition[[#This Row],[Code association]]&amp;"_"&amp;Clef_répartition[[#This Row],[Nom association]]</f>
        <v>ARASPE_Association régionale de l'Action sociale Prilly-Echallens</v>
      </c>
      <c r="E6282">
        <f>COUNTIFS(D$2:D6282,Clef_répartition[[#This Row],[Code_Nom]],J$2:J6282,Clef_répartition[[#This Row],[Année]])</f>
        <v>34</v>
      </c>
      <c r="F6282">
        <f>IF(Clef_répartition[[#This Row],[Code_Nom]]=D6281,F6281-1,(COUNTIFS(Clef_répartition[Code_Nom],Clef_répartition[[#This Row],[Code_Nom]],Clef_répartition[Année],Clef_répartition[[#This Row],[Année]])))</f>
        <v>8</v>
      </c>
      <c r="G6282" t="str">
        <f>Clef_répartition[[#This Row],[Code_Nom]]&amp;"_"&amp;Clef_répartition[[#This Row],[Nombre]]&amp;"_"&amp;Clef_répartition[[#This Row],[Année]]</f>
        <v>ARASPE_Association régionale de l'Action sociale Prilly-Echallens_34_2019</v>
      </c>
      <c r="H6282">
        <v>5589</v>
      </c>
      <c r="I6282" t="s">
        <v>223</v>
      </c>
      <c r="J6282">
        <v>2019</v>
      </c>
      <c r="K6282">
        <v>0.1646</v>
      </c>
    </row>
    <row r="6283" spans="1:11" x14ac:dyDescent="0.25">
      <c r="A6283" t="s">
        <v>723</v>
      </c>
      <c r="B6283" t="s">
        <v>525</v>
      </c>
      <c r="C6283" t="s">
        <v>526</v>
      </c>
      <c r="D6283" t="str">
        <f>Clef_répartition[[#This Row],[Code association]]&amp;"_"&amp;Clef_répartition[[#This Row],[Nom association]]</f>
        <v>ARASPE_Association régionale de l'Action sociale Prilly-Echallens</v>
      </c>
      <c r="E6283">
        <f>COUNTIFS(D$2:D6283,Clef_répartition[[#This Row],[Code_Nom]],J$2:J6283,Clef_répartition[[#This Row],[Année]])</f>
        <v>35</v>
      </c>
      <c r="F6283">
        <f>IF(Clef_répartition[[#This Row],[Code_Nom]]=D6282,F6282-1,(COUNTIFS(Clef_répartition[Code_Nom],Clef_répartition[[#This Row],[Code_Nom]],Clef_répartition[Année],Clef_répartition[[#This Row],[Année]])))</f>
        <v>7</v>
      </c>
      <c r="G6283" t="str">
        <f>Clef_répartition[[#This Row],[Code_Nom]]&amp;"_"&amp;Clef_répartition[[#This Row],[Nombre]]&amp;"_"&amp;Clef_répartition[[#This Row],[Année]]</f>
        <v>ARASPE_Association régionale de l'Action sociale Prilly-Echallens_35_2019</v>
      </c>
      <c r="H6283">
        <v>5592</v>
      </c>
      <c r="I6283" t="s">
        <v>234</v>
      </c>
      <c r="J6283">
        <v>2019</v>
      </c>
      <c r="K6283">
        <v>4.3999999999999997E-2</v>
      </c>
    </row>
    <row r="6284" spans="1:11" x14ac:dyDescent="0.25">
      <c r="A6284" t="s">
        <v>723</v>
      </c>
      <c r="B6284" t="s">
        <v>525</v>
      </c>
      <c r="C6284" t="s">
        <v>526</v>
      </c>
      <c r="D6284" t="str">
        <f>Clef_répartition[[#This Row],[Code association]]&amp;"_"&amp;Clef_répartition[[#This Row],[Nom association]]</f>
        <v>ARASPE_Association régionale de l'Action sociale Prilly-Echallens</v>
      </c>
      <c r="E6284">
        <f>COUNTIFS(D$2:D6284,Clef_répartition[[#This Row],[Code_Nom]],J$2:J6284,Clef_répartition[[#This Row],[Année]])</f>
        <v>36</v>
      </c>
      <c r="F6284">
        <f>IF(Clef_répartition[[#This Row],[Code_Nom]]=D6283,F6283-1,(COUNTIFS(Clef_répartition[Code_Nom],Clef_répartition[[#This Row],[Code_Nom]],Clef_répartition[Année],Clef_répartition[[#This Row],[Année]])))</f>
        <v>6</v>
      </c>
      <c r="G6284" t="str">
        <f>Clef_répartition[[#This Row],[Code_Nom]]&amp;"_"&amp;Clef_répartition[[#This Row],[Nombre]]&amp;"_"&amp;Clef_répartition[[#This Row],[Année]]</f>
        <v>ARASPE_Association régionale de l'Action sociale Prilly-Echallens_36_2019</v>
      </c>
      <c r="H6284">
        <v>5534</v>
      </c>
      <c r="I6284" t="s">
        <v>241</v>
      </c>
      <c r="J6284">
        <v>2019</v>
      </c>
      <c r="K6284">
        <v>3.3999999999999998E-3</v>
      </c>
    </row>
    <row r="6285" spans="1:11" x14ac:dyDescent="0.25">
      <c r="A6285" t="s">
        <v>723</v>
      </c>
      <c r="B6285" t="s">
        <v>525</v>
      </c>
      <c r="C6285" t="s">
        <v>526</v>
      </c>
      <c r="D6285" t="str">
        <f>Clef_répartition[[#This Row],[Code association]]&amp;"_"&amp;Clef_répartition[[#This Row],[Nom association]]</f>
        <v>ARASPE_Association régionale de l'Action sociale Prilly-Echallens</v>
      </c>
      <c r="E6285">
        <f>COUNTIFS(D$2:D6285,Clef_répartition[[#This Row],[Code_Nom]],J$2:J6285,Clef_répartition[[#This Row],[Année]])</f>
        <v>37</v>
      </c>
      <c r="F6285">
        <f>IF(Clef_répartition[[#This Row],[Code_Nom]]=D6284,F6284-1,(COUNTIFS(Clef_répartition[Code_Nom],Clef_répartition[[#This Row],[Code_Nom]],Clef_répartition[Année],Clef_répartition[[#This Row],[Année]])))</f>
        <v>5</v>
      </c>
      <c r="G6285" t="str">
        <f>Clef_répartition[[#This Row],[Code_Nom]]&amp;"_"&amp;Clef_répartition[[#This Row],[Nombre]]&amp;"_"&amp;Clef_répartition[[#This Row],[Année]]</f>
        <v>ARASPE_Association régionale de l'Action sociale Prilly-Echallens_37_2019</v>
      </c>
      <c r="H6285">
        <v>5535</v>
      </c>
      <c r="I6285" t="s">
        <v>242</v>
      </c>
      <c r="J6285">
        <v>2019</v>
      </c>
      <c r="K6285">
        <v>1.03E-2</v>
      </c>
    </row>
    <row r="6286" spans="1:11" x14ac:dyDescent="0.25">
      <c r="A6286" t="s">
        <v>723</v>
      </c>
      <c r="B6286" t="s">
        <v>525</v>
      </c>
      <c r="C6286" t="s">
        <v>526</v>
      </c>
      <c r="D6286" t="str">
        <f>Clef_répartition[[#This Row],[Code association]]&amp;"_"&amp;Clef_répartition[[#This Row],[Nom association]]</f>
        <v>ARASPE_Association régionale de l'Action sociale Prilly-Echallens</v>
      </c>
      <c r="E6286">
        <f>COUNTIFS(D$2:D6286,Clef_répartition[[#This Row],[Code_Nom]],J$2:J6286,Clef_répartition[[#This Row],[Année]])</f>
        <v>38</v>
      </c>
      <c r="F6286">
        <f>IF(Clef_répartition[[#This Row],[Code_Nom]]=D6285,F6285-1,(COUNTIFS(Clef_répartition[Code_Nom],Clef_répartition[[#This Row],[Code_Nom]],Clef_répartition[Année],Clef_répartition[[#This Row],[Année]])))</f>
        <v>4</v>
      </c>
      <c r="G6286" t="str">
        <f>Clef_répartition[[#This Row],[Code_Nom]]&amp;"_"&amp;Clef_répartition[[#This Row],[Nombre]]&amp;"_"&amp;Clef_répartition[[#This Row],[Année]]</f>
        <v>ARASPE_Association régionale de l'Action sociale Prilly-Echallens_38_2019</v>
      </c>
      <c r="H6286">
        <v>5501</v>
      </c>
      <c r="I6286" t="s">
        <v>258</v>
      </c>
      <c r="J6286">
        <v>2019</v>
      </c>
      <c r="K6286">
        <v>1.38E-2</v>
      </c>
    </row>
    <row r="6287" spans="1:11" x14ac:dyDescent="0.25">
      <c r="A6287" t="s">
        <v>723</v>
      </c>
      <c r="B6287" t="s">
        <v>525</v>
      </c>
      <c r="C6287" t="s">
        <v>526</v>
      </c>
      <c r="D6287" t="str">
        <f>Clef_répartition[[#This Row],[Code association]]&amp;"_"&amp;Clef_répartition[[#This Row],[Nom association]]</f>
        <v>ARASPE_Association régionale de l'Action sociale Prilly-Echallens</v>
      </c>
      <c r="E6287">
        <f>COUNTIFS(D$2:D6287,Clef_répartition[[#This Row],[Code_Nom]],J$2:J6287,Clef_répartition[[#This Row],[Année]])</f>
        <v>39</v>
      </c>
      <c r="F6287">
        <f>IF(Clef_répartition[[#This Row],[Code_Nom]]=D6286,F6286-1,(COUNTIFS(Clef_répartition[Code_Nom],Clef_répartition[[#This Row],[Code_Nom]],Clef_répartition[Année],Clef_répartition[[#This Row],[Année]])))</f>
        <v>3</v>
      </c>
      <c r="G6287" t="str">
        <f>Clef_répartition[[#This Row],[Code_Nom]]&amp;"_"&amp;Clef_répartition[[#This Row],[Nombre]]&amp;"_"&amp;Clef_répartition[[#This Row],[Année]]</f>
        <v>ARASPE_Association régionale de l'Action sociale Prilly-Echallens_39_2019</v>
      </c>
      <c r="H6287">
        <v>5537</v>
      </c>
      <c r="I6287" t="s">
        <v>282</v>
      </c>
      <c r="J6287">
        <v>2019</v>
      </c>
      <c r="K6287">
        <v>1.61E-2</v>
      </c>
    </row>
    <row r="6288" spans="1:11" x14ac:dyDescent="0.25">
      <c r="A6288" t="s">
        <v>723</v>
      </c>
      <c r="B6288" t="s">
        <v>525</v>
      </c>
      <c r="C6288" t="s">
        <v>526</v>
      </c>
      <c r="D6288" t="str">
        <f>Clef_répartition[[#This Row],[Code association]]&amp;"_"&amp;Clef_répartition[[#This Row],[Nom association]]</f>
        <v>ARASPE_Association régionale de l'Action sociale Prilly-Echallens</v>
      </c>
      <c r="E6288">
        <f>COUNTIFS(D$2:D6288,Clef_répartition[[#This Row],[Code_Nom]],J$2:J6288,Clef_répartition[[#This Row],[Année]])</f>
        <v>40</v>
      </c>
      <c r="F6288">
        <f>IF(Clef_répartition[[#This Row],[Code_Nom]]=D6287,F6287-1,(COUNTIFS(Clef_répartition[Code_Nom],Clef_répartition[[#This Row],[Code_Nom]],Clef_répartition[Année],Clef_répartition[[#This Row],[Année]])))</f>
        <v>2</v>
      </c>
      <c r="G6288" t="str">
        <f>Clef_répartition[[#This Row],[Code_Nom]]&amp;"_"&amp;Clef_répartition[[#This Row],[Nombre]]&amp;"_"&amp;Clef_répartition[[#This Row],[Année]]</f>
        <v>ARASPE_Association régionale de l'Action sociale Prilly-Echallens_40_2019</v>
      </c>
      <c r="H6288">
        <v>5539</v>
      </c>
      <c r="I6288" t="s">
        <v>288</v>
      </c>
      <c r="J6288">
        <v>2019</v>
      </c>
      <c r="K6288">
        <v>1.3299999999999999E-2</v>
      </c>
    </row>
    <row r="6289" spans="1:11" x14ac:dyDescent="0.25">
      <c r="A6289" t="s">
        <v>723</v>
      </c>
      <c r="B6289" t="s">
        <v>525</v>
      </c>
      <c r="C6289" t="s">
        <v>526</v>
      </c>
      <c r="D6289" t="str">
        <f>Clef_répartition[[#This Row],[Code association]]&amp;"_"&amp;Clef_répartition[[#This Row],[Nom association]]</f>
        <v>ARASPE_Association régionale de l'Action sociale Prilly-Echallens</v>
      </c>
      <c r="E6289">
        <f>COUNTIFS(D$2:D6289,Clef_répartition[[#This Row],[Code_Nom]],J$2:J6289,Clef_répartition[[#This Row],[Année]])</f>
        <v>41</v>
      </c>
      <c r="F6289">
        <f>IF(Clef_répartition[[#This Row],[Code_Nom]]=D6288,F6288-1,(COUNTIFS(Clef_répartition[Code_Nom],Clef_répartition[[#This Row],[Code_Nom]],Clef_répartition[Année],Clef_répartition[[#This Row],[Année]])))</f>
        <v>1</v>
      </c>
      <c r="G6289" t="str">
        <f>Clef_répartition[[#This Row],[Code_Nom]]&amp;"_"&amp;Clef_répartition[[#This Row],[Nombre]]&amp;"_"&amp;Clef_répartition[[#This Row],[Année]]</f>
        <v>ARASPE_Association régionale de l'Action sociale Prilly-Echallens_41_2019</v>
      </c>
      <c r="H6289">
        <v>5503</v>
      </c>
      <c r="I6289" t="s">
        <v>290</v>
      </c>
      <c r="J6289">
        <v>2019</v>
      </c>
      <c r="K6289">
        <v>1.7100000000000001E-2</v>
      </c>
    </row>
    <row r="6290" spans="1:11" x14ac:dyDescent="0.25">
      <c r="A6290" t="s">
        <v>723</v>
      </c>
      <c r="B6290" t="s">
        <v>656</v>
      </c>
      <c r="C6290" t="s">
        <v>657</v>
      </c>
      <c r="D6290" t="str">
        <f>Clef_répartition[[#This Row],[Code association]]&amp;"_"&amp;Clef_répartition[[#This Row],[Nom association]]</f>
        <v>ARCC_Association intercommunale pour l'épuration des eaux de la Région des côtes de Chalamont</v>
      </c>
      <c r="E6290">
        <f>COUNTIFS(D$2:D6290,Clef_répartition[[#This Row],[Code_Nom]],J$2:J6290,Clef_répartition[[#This Row],[Année]])</f>
        <v>1</v>
      </c>
      <c r="F6290">
        <f>IF(Clef_répartition[[#This Row],[Code_Nom]]=D6289,F6289-1,(COUNTIFS(Clef_répartition[Code_Nom],Clef_répartition[[#This Row],[Code_Nom]],Clef_répartition[Année],Clef_répartition[[#This Row],[Année]])))</f>
        <v>4</v>
      </c>
      <c r="G6290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Chalamont_1_2019</v>
      </c>
      <c r="H6290">
        <v>5902</v>
      </c>
      <c r="I6290" t="s">
        <v>18</v>
      </c>
      <c r="J6290">
        <v>2019</v>
      </c>
      <c r="K6290">
        <v>0</v>
      </c>
    </row>
    <row r="6291" spans="1:11" x14ac:dyDescent="0.25">
      <c r="A6291" t="s">
        <v>723</v>
      </c>
      <c r="B6291" t="s">
        <v>656</v>
      </c>
      <c r="C6291" t="s">
        <v>657</v>
      </c>
      <c r="D6291" t="str">
        <f>Clef_répartition[[#This Row],[Code association]]&amp;"_"&amp;Clef_répartition[[#This Row],[Nom association]]</f>
        <v>ARCC_Association intercommunale pour l'épuration des eaux de la Région des côtes de Chalamont</v>
      </c>
      <c r="E6291">
        <f>COUNTIFS(D$2:D6291,Clef_répartition[[#This Row],[Code_Nom]],J$2:J6291,Clef_répartition[[#This Row],[Année]])</f>
        <v>2</v>
      </c>
      <c r="F6291">
        <f>IF(Clef_répartition[[#This Row],[Code_Nom]]=D6290,F6290-1,(COUNTIFS(Clef_répartition[Code_Nom],Clef_répartition[[#This Row],[Code_Nom]],Clef_répartition[Année],Clef_répartition[[#This Row],[Année]])))</f>
        <v>3</v>
      </c>
      <c r="G6291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Chalamont_2_2019</v>
      </c>
      <c r="H6291">
        <v>5749</v>
      </c>
      <c r="I6291" t="s">
        <v>58</v>
      </c>
      <c r="J6291">
        <v>2019</v>
      </c>
      <c r="K6291">
        <v>0.15</v>
      </c>
    </row>
    <row r="6292" spans="1:11" x14ac:dyDescent="0.25">
      <c r="A6292" t="s">
        <v>723</v>
      </c>
      <c r="B6292" t="s">
        <v>656</v>
      </c>
      <c r="C6292" t="s">
        <v>657</v>
      </c>
      <c r="D6292" t="str">
        <f>Clef_répartition[[#This Row],[Code association]]&amp;"_"&amp;Clef_répartition[[#This Row],[Nom association]]</f>
        <v>ARCC_Association intercommunale pour l'épuration des eaux de la Région des côtes de Chalamont</v>
      </c>
      <c r="E6292">
        <f>COUNTIFS(D$2:D6292,Clef_répartition[[#This Row],[Code_Nom]],J$2:J6292,Clef_répartition[[#This Row],[Année]])</f>
        <v>3</v>
      </c>
      <c r="F6292">
        <f>IF(Clef_répartition[[#This Row],[Code_Nom]]=D6291,F6291-1,(COUNTIFS(Clef_répartition[Code_Nom],Clef_répartition[[#This Row],[Code_Nom]],Clef_répartition[Année],Clef_répartition[[#This Row],[Année]])))</f>
        <v>2</v>
      </c>
      <c r="G6292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Chalamont_3_2019</v>
      </c>
      <c r="H6292">
        <v>5914</v>
      </c>
      <c r="I6292" t="s">
        <v>105</v>
      </c>
      <c r="J6292">
        <v>2019</v>
      </c>
      <c r="K6292">
        <v>0.32</v>
      </c>
    </row>
    <row r="6293" spans="1:11" x14ac:dyDescent="0.25">
      <c r="A6293" t="s">
        <v>723</v>
      </c>
      <c r="B6293" t="s">
        <v>656</v>
      </c>
      <c r="C6293" t="s">
        <v>657</v>
      </c>
      <c r="D6293" t="str">
        <f>Clef_répartition[[#This Row],[Code association]]&amp;"_"&amp;Clef_répartition[[#This Row],[Nom association]]</f>
        <v>ARCC_Association intercommunale pour l'épuration des eaux de la Région des côtes de Chalamont</v>
      </c>
      <c r="E6293">
        <f>COUNTIFS(D$2:D6293,Clef_répartition[[#This Row],[Code_Nom]],J$2:J6293,Clef_répartition[[#This Row],[Année]])</f>
        <v>4</v>
      </c>
      <c r="F6293">
        <f>IF(Clef_répartition[[#This Row],[Code_Nom]]=D6292,F6292-1,(COUNTIFS(Clef_répartition[Code_Nom],Clef_répartition[[#This Row],[Code_Nom]],Clef_répartition[Année],Clef_répartition[[#This Row],[Année]])))</f>
        <v>1</v>
      </c>
      <c r="G6293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Chalamont_4_2019</v>
      </c>
      <c r="H6293">
        <v>5929</v>
      </c>
      <c r="I6293" t="s">
        <v>257</v>
      </c>
      <c r="J6293">
        <v>2019</v>
      </c>
      <c r="K6293">
        <v>0.53</v>
      </c>
    </row>
    <row r="6294" spans="1:11" x14ac:dyDescent="0.25">
      <c r="A6294" t="s">
        <v>723</v>
      </c>
      <c r="B6294" t="s">
        <v>636</v>
      </c>
      <c r="C6294" t="s">
        <v>637</v>
      </c>
      <c r="D6294" t="str">
        <f>Clef_répartition[[#This Row],[Code association]]&amp;"_"&amp;Clef_répartition[[#This Row],[Nom association]]</f>
        <v>ARPEJE _Association Régionale Pour l’Enfance et la Jeunesse</v>
      </c>
      <c r="E6294">
        <f>COUNTIFS(D$2:D6294,Clef_répartition[[#This Row],[Code_Nom]],J$2:J6294,Clef_répartition[[#This Row],[Année]])</f>
        <v>1</v>
      </c>
      <c r="F6294">
        <f>IF(Clef_répartition[[#This Row],[Code_Nom]]=D6293,F6293-1,(COUNTIFS(Clef_répartition[Code_Nom],Clef_répartition[[#This Row],[Code_Nom]],Clef_répartition[Année],Clef_répartition[[#This Row],[Année]])))</f>
        <v>4</v>
      </c>
      <c r="G6294" t="str">
        <f>Clef_répartition[[#This Row],[Code_Nom]]&amp;"_"&amp;Clef_répartition[[#This Row],[Nombre]]&amp;"_"&amp;Clef_répartition[[#This Row],[Année]]</f>
        <v>ARPEJE _Association Régionale Pour l’Enfance et la Jeunesse_1_2019</v>
      </c>
      <c r="H6294">
        <v>5451</v>
      </c>
      <c r="I6294" t="s">
        <v>10</v>
      </c>
      <c r="J6294">
        <v>2019</v>
      </c>
      <c r="K6294">
        <v>0.42770000000000002</v>
      </c>
    </row>
    <row r="6295" spans="1:11" x14ac:dyDescent="0.25">
      <c r="A6295" t="s">
        <v>723</v>
      </c>
      <c r="B6295" t="s">
        <v>636</v>
      </c>
      <c r="C6295" t="s">
        <v>637</v>
      </c>
      <c r="D6295" t="str">
        <f>Clef_répartition[[#This Row],[Code association]]&amp;"_"&amp;Clef_répartition[[#This Row],[Nom association]]</f>
        <v>ARPEJE _Association Régionale Pour l’Enfance et la Jeunesse</v>
      </c>
      <c r="E6295">
        <f>COUNTIFS(D$2:D6295,Clef_répartition[[#This Row],[Code_Nom]],J$2:J6295,Clef_répartition[[#This Row],[Année]])</f>
        <v>2</v>
      </c>
      <c r="F6295">
        <f>IF(Clef_répartition[[#This Row],[Code_Nom]]=D6294,F6294-1,(COUNTIFS(Clef_répartition[Code_Nom],Clef_répartition[[#This Row],[Code_Nom]],Clef_répartition[Année],Clef_répartition[[#This Row],[Année]])))</f>
        <v>3</v>
      </c>
      <c r="G6295" t="str">
        <f>Clef_répartition[[#This Row],[Code_Nom]]&amp;"_"&amp;Clef_répartition[[#This Row],[Nombre]]&amp;"_"&amp;Clef_répartition[[#This Row],[Année]]</f>
        <v>ARPEJE _Association Régionale Pour l’Enfance et la Jeunesse_2_2019</v>
      </c>
      <c r="H6295">
        <v>5456</v>
      </c>
      <c r="I6295" t="s">
        <v>87</v>
      </c>
      <c r="J6295">
        <v>2019</v>
      </c>
      <c r="K6295">
        <v>0.18210000000000001</v>
      </c>
    </row>
    <row r="6296" spans="1:11" x14ac:dyDescent="0.25">
      <c r="A6296" t="s">
        <v>723</v>
      </c>
      <c r="B6296" t="s">
        <v>636</v>
      </c>
      <c r="C6296" t="s">
        <v>637</v>
      </c>
      <c r="D6296" t="str">
        <f>Clef_répartition[[#This Row],[Code association]]&amp;"_"&amp;Clef_répartition[[#This Row],[Nom association]]</f>
        <v>ARPEJE _Association Régionale Pour l’Enfance et la Jeunesse</v>
      </c>
      <c r="E6296">
        <f>COUNTIFS(D$2:D6296,Clef_répartition[[#This Row],[Code_Nom]],J$2:J6296,Clef_répartition[[#This Row],[Année]])</f>
        <v>3</v>
      </c>
      <c r="F6296">
        <f>IF(Clef_répartition[[#This Row],[Code_Nom]]=D6295,F6295-1,(COUNTIFS(Clef_répartition[Code_Nom],Clef_répartition[[#This Row],[Code_Nom]],Clef_répartition[Année],Clef_répartition[[#This Row],[Année]])))</f>
        <v>2</v>
      </c>
      <c r="G6296" t="str">
        <f>Clef_répartition[[#This Row],[Code_Nom]]&amp;"_"&amp;Clef_répartition[[#This Row],[Nombre]]&amp;"_"&amp;Clef_répartition[[#This Row],[Année]]</f>
        <v>ARPEJE _Association Régionale Pour l’Enfance et la Jeunesse_3_2019</v>
      </c>
      <c r="H6296">
        <v>5458</v>
      </c>
      <c r="I6296" t="s">
        <v>111</v>
      </c>
      <c r="J6296">
        <v>2019</v>
      </c>
      <c r="K6296">
        <v>8.3500000000000005E-2</v>
      </c>
    </row>
    <row r="6297" spans="1:11" x14ac:dyDescent="0.25">
      <c r="A6297" t="s">
        <v>723</v>
      </c>
      <c r="B6297" t="s">
        <v>636</v>
      </c>
      <c r="C6297" t="s">
        <v>637</v>
      </c>
      <c r="D6297" t="str">
        <f>Clef_répartition[[#This Row],[Code association]]&amp;"_"&amp;Clef_répartition[[#This Row],[Nom association]]</f>
        <v>ARPEJE _Association Régionale Pour l’Enfance et la Jeunesse</v>
      </c>
      <c r="E6297">
        <f>COUNTIFS(D$2:D6297,Clef_répartition[[#This Row],[Code_Nom]],J$2:J6297,Clef_répartition[[#This Row],[Année]])</f>
        <v>4</v>
      </c>
      <c r="F6297">
        <f>IF(Clef_répartition[[#This Row],[Code_Nom]]=D6296,F6296-1,(COUNTIFS(Clef_répartition[Code_Nom],Clef_répartition[[#This Row],[Code_Nom]],Clef_répartition[Année],Clef_répartition[[#This Row],[Année]])))</f>
        <v>1</v>
      </c>
      <c r="G6297" t="str">
        <f>Clef_répartition[[#This Row],[Code_Nom]]&amp;"_"&amp;Clef_répartition[[#This Row],[Nombre]]&amp;"_"&amp;Clef_répartition[[#This Row],[Année]]</f>
        <v>ARPEJE _Association Régionale Pour l’Enfance et la Jeunesse_4_2019</v>
      </c>
      <c r="H6297">
        <v>5464</v>
      </c>
      <c r="I6297" t="s">
        <v>296</v>
      </c>
      <c r="J6297">
        <v>2019</v>
      </c>
      <c r="K6297">
        <v>0.30669999999999997</v>
      </c>
    </row>
    <row r="6298" spans="1:11" x14ac:dyDescent="0.25">
      <c r="A6298" t="s">
        <v>723</v>
      </c>
      <c r="B6298" t="s">
        <v>487</v>
      </c>
      <c r="C6298" t="s">
        <v>488</v>
      </c>
      <c r="D6298" t="str">
        <f>Clef_répartition[[#This Row],[Code association]]&amp;"_"&amp;Clef_répartition[[#This Row],[Nom association]]</f>
        <v>ASAICE_Association scolaire et d'accueil de jour des enfants intercommunale Chavornay et environs</v>
      </c>
      <c r="E6298">
        <f>COUNTIFS(D$2:D6298,Clef_répartition[[#This Row],[Code_Nom]],J$2:J6298,Clef_répartition[[#This Row],[Année]])</f>
        <v>1</v>
      </c>
      <c r="F6298">
        <f>IF(Clef_répartition[[#This Row],[Code_Nom]]=D6297,F6297-1,(COUNTIFS(Clef_répartition[Code_Nom],Clef_répartition[[#This Row],[Code_Nom]],Clef_répartition[Année],Clef_répartition[[#This Row],[Année]])))</f>
        <v>5</v>
      </c>
      <c r="G6298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environs_1_2019</v>
      </c>
      <c r="H6298">
        <v>5746</v>
      </c>
      <c r="I6298" t="s">
        <v>15</v>
      </c>
      <c r="J6298">
        <v>2019</v>
      </c>
      <c r="K6298">
        <v>0.13900000000000001</v>
      </c>
    </row>
    <row r="6299" spans="1:11" x14ac:dyDescent="0.25">
      <c r="A6299" t="s">
        <v>723</v>
      </c>
      <c r="B6299" t="s">
        <v>487</v>
      </c>
      <c r="C6299" t="s">
        <v>488</v>
      </c>
      <c r="D6299" t="str">
        <f>Clef_répartition[[#This Row],[Code association]]&amp;"_"&amp;Clef_répartition[[#This Row],[Nom association]]</f>
        <v>ASAICE_Association scolaire et d'accueil de jour des enfants intercommunale Chavornay et environs</v>
      </c>
      <c r="E6299">
        <f>COUNTIFS(D$2:D6299,Clef_répartition[[#This Row],[Code_Nom]],J$2:J6299,Clef_répartition[[#This Row],[Année]])</f>
        <v>2</v>
      </c>
      <c r="F6299">
        <f>IF(Clef_répartition[[#This Row],[Code_Nom]]=D6298,F6298-1,(COUNTIFS(Clef_répartition[Code_Nom],Clef_répartition[[#This Row],[Code_Nom]],Clef_répartition[Année],Clef_répartition[[#This Row],[Année]])))</f>
        <v>4</v>
      </c>
      <c r="G6299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environs_2_2019</v>
      </c>
      <c r="H6299">
        <v>5902</v>
      </c>
      <c r="I6299" t="s">
        <v>18</v>
      </c>
      <c r="J6299">
        <v>2019</v>
      </c>
      <c r="K6299">
        <v>4.2000000000000003E-2</v>
      </c>
    </row>
    <row r="6300" spans="1:11" x14ac:dyDescent="0.25">
      <c r="A6300" t="s">
        <v>723</v>
      </c>
      <c r="B6300" t="s">
        <v>487</v>
      </c>
      <c r="C6300" t="s">
        <v>488</v>
      </c>
      <c r="D6300" t="str">
        <f>Clef_répartition[[#This Row],[Code association]]&amp;"_"&amp;Clef_répartition[[#This Row],[Nom association]]</f>
        <v>ASAICE_Association scolaire et d'accueil de jour des enfants intercommunale Chavornay et environs</v>
      </c>
      <c r="E6300">
        <f>COUNTIFS(D$2:D6300,Clef_répartition[[#This Row],[Code_Nom]],J$2:J6300,Clef_répartition[[#This Row],[Année]])</f>
        <v>3</v>
      </c>
      <c r="F6300">
        <f>IF(Clef_répartition[[#This Row],[Code_Nom]]=D6299,F6299-1,(COUNTIFS(Clef_répartition[Code_Nom],Clef_répartition[[#This Row],[Code_Nom]],Clef_répartition[Année],Clef_répartition[[#This Row],[Année]])))</f>
        <v>3</v>
      </c>
      <c r="G6300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environs_3_2019</v>
      </c>
      <c r="H6300">
        <v>5749</v>
      </c>
      <c r="I6300" t="s">
        <v>58</v>
      </c>
      <c r="J6300">
        <v>2019</v>
      </c>
      <c r="K6300">
        <v>0.69699999999999995</v>
      </c>
    </row>
    <row r="6301" spans="1:11" x14ac:dyDescent="0.25">
      <c r="A6301" t="s">
        <v>723</v>
      </c>
      <c r="B6301" t="s">
        <v>487</v>
      </c>
      <c r="C6301" t="s">
        <v>488</v>
      </c>
      <c r="D6301" t="str">
        <f>Clef_répartition[[#This Row],[Code association]]&amp;"_"&amp;Clef_répartition[[#This Row],[Nom association]]</f>
        <v>ASAICE_Association scolaire et d'accueil de jour des enfants intercommunale Chavornay et environs</v>
      </c>
      <c r="E6301">
        <f>COUNTIFS(D$2:D6301,Clef_répartition[[#This Row],[Code_Nom]],J$2:J6301,Clef_répartition[[#This Row],[Année]])</f>
        <v>4</v>
      </c>
      <c r="F6301">
        <f>IF(Clef_répartition[[#This Row],[Code_Nom]]=D6300,F6300-1,(COUNTIFS(Clef_répartition[Code_Nom],Clef_répartition[[#This Row],[Code_Nom]],Clef_répartition[Année],Clef_répartition[[#This Row],[Année]])))</f>
        <v>2</v>
      </c>
      <c r="G6301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environs_4_2019</v>
      </c>
      <c r="H6301">
        <v>5914</v>
      </c>
      <c r="I6301" t="s">
        <v>105</v>
      </c>
      <c r="J6301">
        <v>2019</v>
      </c>
      <c r="K6301">
        <v>4.1000000000000002E-2</v>
      </c>
    </row>
    <row r="6302" spans="1:11" x14ac:dyDescent="0.25">
      <c r="A6302" t="s">
        <v>723</v>
      </c>
      <c r="B6302" t="s">
        <v>487</v>
      </c>
      <c r="C6302" t="s">
        <v>488</v>
      </c>
      <c r="D6302" t="str">
        <f>Clef_répartition[[#This Row],[Code association]]&amp;"_"&amp;Clef_répartition[[#This Row],[Nom association]]</f>
        <v>ASAICE_Association scolaire et d'accueil de jour des enfants intercommunale Chavornay et environs</v>
      </c>
      <c r="E6302">
        <f>COUNTIFS(D$2:D6302,Clef_répartition[[#This Row],[Code_Nom]],J$2:J6302,Clef_répartition[[#This Row],[Année]])</f>
        <v>5</v>
      </c>
      <c r="F6302">
        <f>IF(Clef_répartition[[#This Row],[Code_Nom]]=D6301,F6301-1,(COUNTIFS(Clef_répartition[Code_Nom],Clef_répartition[[#This Row],[Code_Nom]],Clef_répartition[Année],Clef_répartition[[#This Row],[Année]])))</f>
        <v>1</v>
      </c>
      <c r="G6302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environs_5_2019</v>
      </c>
      <c r="H6302">
        <v>5929</v>
      </c>
      <c r="I6302" t="s">
        <v>257</v>
      </c>
      <c r="J6302">
        <v>2019</v>
      </c>
      <c r="K6302">
        <v>8.1000000000000003E-2</v>
      </c>
    </row>
    <row r="6303" spans="1:11" x14ac:dyDescent="0.25">
      <c r="A6303" t="s">
        <v>723</v>
      </c>
      <c r="B6303" t="s">
        <v>519</v>
      </c>
      <c r="C6303" t="s">
        <v>520</v>
      </c>
      <c r="D6303" t="str">
        <f>Clef_répartition[[#This Row],[Code association]]&amp;"_"&amp;Clef_répartition[[#This Row],[Nom association]]</f>
        <v>ASCL_Association Scolaire Centre Lavaux</v>
      </c>
      <c r="E6303">
        <f>COUNTIFS(D$2:D6303,Clef_répartition[[#This Row],[Code_Nom]],J$2:J6303,Clef_répartition[[#This Row],[Année]])</f>
        <v>1</v>
      </c>
      <c r="F6303">
        <f>IF(Clef_répartition[[#This Row],[Code_Nom]]=D6302,F6302-1,(COUNTIFS(Clef_répartition[Code_Nom],Clef_répartition[[#This Row],[Code_Nom]],Clef_répartition[Année],Clef_répartition[[#This Row],[Année]])))</f>
        <v>5</v>
      </c>
      <c r="G6303" t="str">
        <f>Clef_répartition[[#This Row],[Code_Nom]]&amp;"_"&amp;Clef_répartition[[#This Row],[Nombre]]&amp;"_"&amp;Clef_répartition[[#This Row],[Année]]</f>
        <v>ASCL_Association Scolaire Centre Lavaux_1_2019</v>
      </c>
      <c r="H6303">
        <v>5613</v>
      </c>
      <c r="I6303" t="s">
        <v>33</v>
      </c>
      <c r="J6303">
        <v>2019</v>
      </c>
      <c r="K6303">
        <v>0.45100000000000001</v>
      </c>
    </row>
    <row r="6304" spans="1:11" x14ac:dyDescent="0.25">
      <c r="A6304" t="s">
        <v>723</v>
      </c>
      <c r="B6304" t="s">
        <v>519</v>
      </c>
      <c r="C6304" t="s">
        <v>520</v>
      </c>
      <c r="D6304" t="str">
        <f>Clef_répartition[[#This Row],[Code association]]&amp;"_"&amp;Clef_répartition[[#This Row],[Nom association]]</f>
        <v>ASCL_Association Scolaire Centre Lavaux</v>
      </c>
      <c r="E6304">
        <f>COUNTIFS(D$2:D6304,Clef_répartition[[#This Row],[Code_Nom]],J$2:J6304,Clef_répartition[[#This Row],[Année]])</f>
        <v>2</v>
      </c>
      <c r="F6304">
        <f>IF(Clef_répartition[[#This Row],[Code_Nom]]=D6303,F6303-1,(COUNTIFS(Clef_répartition[Code_Nom],Clef_répartition[[#This Row],[Code_Nom]],Clef_répartition[Année],Clef_répartition[[#This Row],[Année]])))</f>
        <v>4</v>
      </c>
      <c r="G6304" t="str">
        <f>Clef_répartition[[#This Row],[Code_Nom]]&amp;"_"&amp;Clef_répartition[[#This Row],[Nombre]]&amp;"_"&amp;Clef_répartition[[#This Row],[Année]]</f>
        <v>ASCL_Association Scolaire Centre Lavaux_2_2019</v>
      </c>
      <c r="H6304">
        <v>5601</v>
      </c>
      <c r="I6304" t="s">
        <v>66</v>
      </c>
      <c r="J6304">
        <v>2019</v>
      </c>
      <c r="K6304">
        <v>0.2074</v>
      </c>
    </row>
    <row r="6305" spans="1:11" x14ac:dyDescent="0.25">
      <c r="A6305" t="s">
        <v>723</v>
      </c>
      <c r="B6305" t="s">
        <v>519</v>
      </c>
      <c r="C6305" t="s">
        <v>520</v>
      </c>
      <c r="D6305" t="str">
        <f>Clef_répartition[[#This Row],[Code association]]&amp;"_"&amp;Clef_répartition[[#This Row],[Nom association]]</f>
        <v>ASCL_Association Scolaire Centre Lavaux</v>
      </c>
      <c r="E6305">
        <f>COUNTIFS(D$2:D6305,Clef_répartition[[#This Row],[Code_Nom]],J$2:J6305,Clef_répartition[[#This Row],[Année]])</f>
        <v>3</v>
      </c>
      <c r="F6305">
        <f>IF(Clef_répartition[[#This Row],[Code_Nom]]=D6304,F6304-1,(COUNTIFS(Clef_répartition[Code_Nom],Clef_répartition[[#This Row],[Code_Nom]],Clef_répartition[Année],Clef_répartition[[#This Row],[Année]])))</f>
        <v>3</v>
      </c>
      <c r="G6305" t="str">
        <f>Clef_répartition[[#This Row],[Code_Nom]]&amp;"_"&amp;Clef_répartition[[#This Row],[Nombre]]&amp;"_"&amp;Clef_répartition[[#This Row],[Année]]</f>
        <v>ASCL_Association Scolaire Centre Lavaux_3_2019</v>
      </c>
      <c r="H6305">
        <v>5607</v>
      </c>
      <c r="I6305" t="s">
        <v>225</v>
      </c>
      <c r="J6305">
        <v>2019</v>
      </c>
      <c r="K6305">
        <v>0.2792</v>
      </c>
    </row>
    <row r="6306" spans="1:11" x14ac:dyDescent="0.25">
      <c r="A6306" t="s">
        <v>723</v>
      </c>
      <c r="B6306" t="s">
        <v>519</v>
      </c>
      <c r="C6306" t="s">
        <v>520</v>
      </c>
      <c r="D6306" t="str">
        <f>Clef_répartition[[#This Row],[Code association]]&amp;"_"&amp;Clef_répartition[[#This Row],[Nom association]]</f>
        <v>ASCL_Association Scolaire Centre Lavaux</v>
      </c>
      <c r="E6306">
        <f>COUNTIFS(D$2:D6306,Clef_répartition[[#This Row],[Code_Nom]],J$2:J6306,Clef_répartition[[#This Row],[Année]])</f>
        <v>4</v>
      </c>
      <c r="F6306">
        <f>IF(Clef_répartition[[#This Row],[Code_Nom]]=D6305,F6305-1,(COUNTIFS(Clef_répartition[Code_Nom],Clef_répartition[[#This Row],[Code_Nom]],Clef_répartition[Année],Clef_répartition[[#This Row],[Année]])))</f>
        <v>2</v>
      </c>
      <c r="G6306" t="str">
        <f>Clef_répartition[[#This Row],[Code_Nom]]&amp;"_"&amp;Clef_répartition[[#This Row],[Nombre]]&amp;"_"&amp;Clef_répartition[[#This Row],[Année]]</f>
        <v>ASCL_Association Scolaire Centre Lavaux_4_2019</v>
      </c>
      <c r="H6306">
        <v>5609</v>
      </c>
      <c r="I6306" t="s">
        <v>230</v>
      </c>
      <c r="J6306">
        <v>2019</v>
      </c>
      <c r="K6306">
        <v>2.75E-2</v>
      </c>
    </row>
    <row r="6307" spans="1:11" x14ac:dyDescent="0.25">
      <c r="A6307" t="s">
        <v>723</v>
      </c>
      <c r="B6307" t="s">
        <v>519</v>
      </c>
      <c r="C6307" t="s">
        <v>520</v>
      </c>
      <c r="D6307" t="str">
        <f>Clef_répartition[[#This Row],[Code association]]&amp;"_"&amp;Clef_répartition[[#This Row],[Nom association]]</f>
        <v>ASCL_Association Scolaire Centre Lavaux</v>
      </c>
      <c r="E6307">
        <f>COUNTIFS(D$2:D6307,Clef_répartition[[#This Row],[Code_Nom]],J$2:J6307,Clef_répartition[[#This Row],[Année]])</f>
        <v>5</v>
      </c>
      <c r="F6307">
        <f>IF(Clef_répartition[[#This Row],[Code_Nom]]=D6306,F6306-1,(COUNTIFS(Clef_répartition[Code_Nom],Clef_répartition[[#This Row],[Code_Nom]],Clef_répartition[Année],Clef_répartition[[#This Row],[Année]])))</f>
        <v>1</v>
      </c>
      <c r="G6307" t="str">
        <f>Clef_répartition[[#This Row],[Code_Nom]]&amp;"_"&amp;Clef_répartition[[#This Row],[Nombre]]&amp;"_"&amp;Clef_répartition[[#This Row],[Année]]</f>
        <v>ASCL_Association Scolaire Centre Lavaux_5_2019</v>
      </c>
      <c r="H6307">
        <v>5610</v>
      </c>
      <c r="I6307" t="s">
        <v>256</v>
      </c>
      <c r="J6307">
        <v>2019</v>
      </c>
      <c r="K6307">
        <v>3.49E-2</v>
      </c>
    </row>
    <row r="6308" spans="1:11" x14ac:dyDescent="0.25">
      <c r="A6308" t="s">
        <v>723</v>
      </c>
      <c r="B6308" t="s">
        <v>709</v>
      </c>
      <c r="C6308" t="s">
        <v>710</v>
      </c>
      <c r="D6308" t="str">
        <f>Clef_répartition[[#This Row],[Code association]]&amp;"_"&amp;Clef_répartition[[#This Row],[Nom association]]</f>
        <v>ASCOT_Association scolaire intercommunale de Terre-Sainte</v>
      </c>
      <c r="E6308">
        <f>COUNTIFS(D$2:D6308,Clef_répartition[[#This Row],[Code_Nom]],J$2:J6308,Clef_répartition[[#This Row],[Année]])</f>
        <v>1</v>
      </c>
      <c r="F6308">
        <f>IF(Clef_répartition[[#This Row],[Code_Nom]]=D6307,F6307-1,(COUNTIFS(Clef_répartition[Code_Nom],Clef_répartition[[#This Row],[Code_Nom]],Clef_répartition[Année],Clef_répartition[[#This Row],[Année]])))</f>
        <v>9</v>
      </c>
      <c r="G6308" t="str">
        <f>Clef_répartition[[#This Row],[Code_Nom]]&amp;"_"&amp;Clef_répartition[[#This Row],[Nombre]]&amp;"_"&amp;Clef_répartition[[#This Row],[Année]]</f>
        <v>ASCOT_Association scolaire intercommunale de Terre-Sainte_1_2019</v>
      </c>
      <c r="H6308">
        <v>5705</v>
      </c>
      <c r="I6308" t="s">
        <v>27</v>
      </c>
      <c r="J6308">
        <v>2019</v>
      </c>
      <c r="K6308">
        <v>0.05</v>
      </c>
    </row>
    <row r="6309" spans="1:11" x14ac:dyDescent="0.25">
      <c r="A6309" t="s">
        <v>723</v>
      </c>
      <c r="B6309" t="s">
        <v>709</v>
      </c>
      <c r="C6309" t="s">
        <v>710</v>
      </c>
      <c r="D6309" t="str">
        <f>Clef_répartition[[#This Row],[Code association]]&amp;"_"&amp;Clef_répartition[[#This Row],[Nom association]]</f>
        <v>ASCOT_Association scolaire intercommunale de Terre-Sainte</v>
      </c>
      <c r="E6309">
        <f>COUNTIFS(D$2:D6309,Clef_répartition[[#This Row],[Code_Nom]],J$2:J6309,Clef_répartition[[#This Row],[Année]])</f>
        <v>2</v>
      </c>
      <c r="F6309">
        <f>IF(Clef_répartition[[#This Row],[Code_Nom]]=D6308,F6308-1,(COUNTIFS(Clef_répartition[Code_Nom],Clef_répartition[[#This Row],[Code_Nom]],Clef_répartition[Année],Clef_répartition[[#This Row],[Année]])))</f>
        <v>8</v>
      </c>
      <c r="G6309" t="str">
        <f>Clef_répartition[[#This Row],[Code_Nom]]&amp;"_"&amp;Clef_répartition[[#This Row],[Nombre]]&amp;"_"&amp;Clef_répartition[[#This Row],[Année]]</f>
        <v>ASCOT_Association scolaire intercommunale de Terre-Sainte_2_2019</v>
      </c>
      <c r="H6309">
        <v>5707</v>
      </c>
      <c r="I6309" t="s">
        <v>52</v>
      </c>
      <c r="J6309">
        <v>2019</v>
      </c>
      <c r="K6309">
        <v>7.0000000000000007E-2</v>
      </c>
    </row>
    <row r="6310" spans="1:11" x14ac:dyDescent="0.25">
      <c r="A6310" t="s">
        <v>723</v>
      </c>
      <c r="B6310" t="s">
        <v>709</v>
      </c>
      <c r="C6310" t="s">
        <v>710</v>
      </c>
      <c r="D6310" t="str">
        <f>Clef_répartition[[#This Row],[Code association]]&amp;"_"&amp;Clef_répartition[[#This Row],[Nom association]]</f>
        <v>ASCOT_Association scolaire intercommunale de Terre-Sainte</v>
      </c>
      <c r="E6310">
        <f>COUNTIFS(D$2:D6310,Clef_répartition[[#This Row],[Code_Nom]],J$2:J6310,Clef_répartition[[#This Row],[Année]])</f>
        <v>3</v>
      </c>
      <c r="F6310">
        <f>IF(Clef_répartition[[#This Row],[Code_Nom]]=D6309,F6309-1,(COUNTIFS(Clef_répartition[Code_Nom],Clef_répartition[[#This Row],[Code_Nom]],Clef_répartition[Année],Clef_répartition[[#This Row],[Année]])))</f>
        <v>7</v>
      </c>
      <c r="G6310" t="str">
        <f>Clef_répartition[[#This Row],[Code_Nom]]&amp;"_"&amp;Clef_répartition[[#This Row],[Nombre]]&amp;"_"&amp;Clef_répartition[[#This Row],[Année]]</f>
        <v>ASCOT_Association scolaire intercommunale de Terre-Sainte_3_2019</v>
      </c>
      <c r="H6310">
        <v>5708</v>
      </c>
      <c r="I6310" t="s">
        <v>53</v>
      </c>
      <c r="J6310">
        <v>2019</v>
      </c>
      <c r="K6310">
        <v>0.05</v>
      </c>
    </row>
    <row r="6311" spans="1:11" x14ac:dyDescent="0.25">
      <c r="A6311" t="s">
        <v>723</v>
      </c>
      <c r="B6311" t="s">
        <v>709</v>
      </c>
      <c r="C6311" t="s">
        <v>710</v>
      </c>
      <c r="D6311" t="str">
        <f>Clef_répartition[[#This Row],[Code association]]&amp;"_"&amp;Clef_répartition[[#This Row],[Nom association]]</f>
        <v>ASCOT_Association scolaire intercommunale de Terre-Sainte</v>
      </c>
      <c r="E6311">
        <f>COUNTIFS(D$2:D6311,Clef_répartition[[#This Row],[Code_Nom]],J$2:J6311,Clef_répartition[[#This Row],[Année]])</f>
        <v>4</v>
      </c>
      <c r="F6311">
        <f>IF(Clef_répartition[[#This Row],[Code_Nom]]=D6310,F6310-1,(COUNTIFS(Clef_répartition[Code_Nom],Clef_répartition[[#This Row],[Code_Nom]],Clef_répartition[Année],Clef_répartition[[#This Row],[Année]])))</f>
        <v>6</v>
      </c>
      <c r="G6311" t="str">
        <f>Clef_répartition[[#This Row],[Code_Nom]]&amp;"_"&amp;Clef_répartition[[#This Row],[Nombre]]&amp;"_"&amp;Clef_répartition[[#This Row],[Année]]</f>
        <v>ASCOT_Association scolaire intercommunale de Terre-Sainte_4_2019</v>
      </c>
      <c r="H6311">
        <v>5711</v>
      </c>
      <c r="I6311" t="s">
        <v>70</v>
      </c>
      <c r="J6311">
        <v>2019</v>
      </c>
      <c r="K6311">
        <v>0.15</v>
      </c>
    </row>
    <row r="6312" spans="1:11" x14ac:dyDescent="0.25">
      <c r="A6312" t="s">
        <v>723</v>
      </c>
      <c r="B6312" t="s">
        <v>709</v>
      </c>
      <c r="C6312" t="s">
        <v>710</v>
      </c>
      <c r="D6312" t="str">
        <f>Clef_répartition[[#This Row],[Code association]]&amp;"_"&amp;Clef_répartition[[#This Row],[Nom association]]</f>
        <v>ASCOT_Association scolaire intercommunale de Terre-Sainte</v>
      </c>
      <c r="E6312">
        <f>COUNTIFS(D$2:D6312,Clef_répartition[[#This Row],[Code_Nom]],J$2:J6312,Clef_répartition[[#This Row],[Année]])</f>
        <v>5</v>
      </c>
      <c r="F6312">
        <f>IF(Clef_répartition[[#This Row],[Code_Nom]]=D6311,F6311-1,(COUNTIFS(Clef_répartition[Code_Nom],Clef_répartition[[#This Row],[Code_Nom]],Clef_répartition[Année],Clef_répartition[[#This Row],[Année]])))</f>
        <v>5</v>
      </c>
      <c r="G6312" t="str">
        <f>Clef_répartition[[#This Row],[Code_Nom]]&amp;"_"&amp;Clef_répartition[[#This Row],[Nombre]]&amp;"_"&amp;Clef_répartition[[#This Row],[Année]]</f>
        <v>ASCOT_Association scolaire intercommunale de Terre-Sainte_5_2019</v>
      </c>
      <c r="H6312">
        <v>5712</v>
      </c>
      <c r="I6312" t="s">
        <v>72</v>
      </c>
      <c r="J6312">
        <v>2019</v>
      </c>
      <c r="K6312">
        <v>0.17</v>
      </c>
    </row>
    <row r="6313" spans="1:11" x14ac:dyDescent="0.25">
      <c r="A6313" t="s">
        <v>723</v>
      </c>
      <c r="B6313" t="s">
        <v>709</v>
      </c>
      <c r="C6313" t="s">
        <v>710</v>
      </c>
      <c r="D6313" t="str">
        <f>Clef_répartition[[#This Row],[Code association]]&amp;"_"&amp;Clef_répartition[[#This Row],[Nom association]]</f>
        <v>ASCOT_Association scolaire intercommunale de Terre-Sainte</v>
      </c>
      <c r="E6313">
        <f>COUNTIFS(D$2:D6313,Clef_répartition[[#This Row],[Code_Nom]],J$2:J6313,Clef_répartition[[#This Row],[Année]])</f>
        <v>6</v>
      </c>
      <c r="F6313">
        <f>IF(Clef_répartition[[#This Row],[Code_Nom]]=D6312,F6312-1,(COUNTIFS(Clef_répartition[Code_Nom],Clef_répartition[[#This Row],[Code_Nom]],Clef_répartition[Année],Clef_répartition[[#This Row],[Année]])))</f>
        <v>4</v>
      </c>
      <c r="G6313" t="str">
        <f>Clef_répartition[[#This Row],[Code_Nom]]&amp;"_"&amp;Clef_répartition[[#This Row],[Nombre]]&amp;"_"&amp;Clef_répartition[[#This Row],[Année]]</f>
        <v>ASCOT_Association scolaire intercommunale de Terre-Sainte_6_2019</v>
      </c>
      <c r="H6313">
        <v>5713</v>
      </c>
      <c r="I6313" t="s">
        <v>80</v>
      </c>
      <c r="J6313">
        <v>2019</v>
      </c>
      <c r="K6313">
        <v>0.12</v>
      </c>
    </row>
    <row r="6314" spans="1:11" x14ac:dyDescent="0.25">
      <c r="A6314" t="s">
        <v>723</v>
      </c>
      <c r="B6314" t="s">
        <v>709</v>
      </c>
      <c r="C6314" t="s">
        <v>710</v>
      </c>
      <c r="D6314" t="str">
        <f>Clef_répartition[[#This Row],[Code association]]&amp;"_"&amp;Clef_répartition[[#This Row],[Nom association]]</f>
        <v>ASCOT_Association scolaire intercommunale de Terre-Sainte</v>
      </c>
      <c r="E6314">
        <f>COUNTIFS(D$2:D6314,Clef_répartition[[#This Row],[Code_Nom]],J$2:J6314,Clef_répartition[[#This Row],[Année]])</f>
        <v>7</v>
      </c>
      <c r="F6314">
        <f>IF(Clef_répartition[[#This Row],[Code_Nom]]=D6313,F6313-1,(COUNTIFS(Clef_répartition[Code_Nom],Clef_répartition[[#This Row],[Code_Nom]],Clef_répartition[Année],Clef_répartition[[#This Row],[Année]])))</f>
        <v>3</v>
      </c>
      <c r="G6314" t="str">
        <f>Clef_répartition[[#This Row],[Code_Nom]]&amp;"_"&amp;Clef_répartition[[#This Row],[Nombre]]&amp;"_"&amp;Clef_répartition[[#This Row],[Année]]</f>
        <v>ASCOT_Association scolaire intercommunale de Terre-Sainte_7_2019</v>
      </c>
      <c r="H6314">
        <v>5717</v>
      </c>
      <c r="I6314" t="s">
        <v>118</v>
      </c>
      <c r="J6314">
        <v>2019</v>
      </c>
      <c r="K6314">
        <v>0.2</v>
      </c>
    </row>
    <row r="6315" spans="1:11" x14ac:dyDescent="0.25">
      <c r="A6315" t="s">
        <v>723</v>
      </c>
      <c r="B6315" t="s">
        <v>709</v>
      </c>
      <c r="C6315" t="s">
        <v>710</v>
      </c>
      <c r="D6315" t="str">
        <f>Clef_répartition[[#This Row],[Code association]]&amp;"_"&amp;Clef_répartition[[#This Row],[Nom association]]</f>
        <v>ASCOT_Association scolaire intercommunale de Terre-Sainte</v>
      </c>
      <c r="E6315">
        <f>COUNTIFS(D$2:D6315,Clef_répartition[[#This Row],[Code_Nom]],J$2:J6315,Clef_répartition[[#This Row],[Année]])</f>
        <v>8</v>
      </c>
      <c r="F6315">
        <f>IF(Clef_répartition[[#This Row],[Code_Nom]]=D6314,F6314-1,(COUNTIFS(Clef_répartition[Code_Nom],Clef_répartition[[#This Row],[Code_Nom]],Clef_répartition[Année],Clef_répartition[[#This Row],[Année]])))</f>
        <v>2</v>
      </c>
      <c r="G6315" t="str">
        <f>Clef_répartition[[#This Row],[Code_Nom]]&amp;"_"&amp;Clef_répartition[[#This Row],[Nombre]]&amp;"_"&amp;Clef_répartition[[#This Row],[Année]]</f>
        <v>ASCOT_Association scolaire intercommunale de Terre-Sainte_8_2019</v>
      </c>
      <c r="H6315">
        <v>5723</v>
      </c>
      <c r="I6315" t="s">
        <v>176</v>
      </c>
      <c r="J6315">
        <v>2019</v>
      </c>
      <c r="K6315">
        <v>0.11</v>
      </c>
    </row>
    <row r="6316" spans="1:11" x14ac:dyDescent="0.25">
      <c r="A6316" t="s">
        <v>723</v>
      </c>
      <c r="B6316" t="s">
        <v>709</v>
      </c>
      <c r="C6316" t="s">
        <v>710</v>
      </c>
      <c r="D6316" t="str">
        <f>Clef_répartition[[#This Row],[Code association]]&amp;"_"&amp;Clef_répartition[[#This Row],[Nom association]]</f>
        <v>ASCOT_Association scolaire intercommunale de Terre-Sainte</v>
      </c>
      <c r="E6316">
        <f>COUNTIFS(D$2:D6316,Clef_répartition[[#This Row],[Code_Nom]],J$2:J6316,Clef_répartition[[#This Row],[Année]])</f>
        <v>9</v>
      </c>
      <c r="F6316">
        <f>IF(Clef_répartition[[#This Row],[Code_Nom]]=D6315,F6315-1,(COUNTIFS(Clef_répartition[Code_Nom],Clef_répartition[[#This Row],[Code_Nom]],Clef_répartition[Année],Clef_répartition[[#This Row],[Année]])))</f>
        <v>1</v>
      </c>
      <c r="G6316" t="str">
        <f>Clef_répartition[[#This Row],[Code_Nom]]&amp;"_"&amp;Clef_répartition[[#This Row],[Nombre]]&amp;"_"&amp;Clef_répartition[[#This Row],[Année]]</f>
        <v>ASCOT_Association scolaire intercommunale de Terre-Sainte_9_2019</v>
      </c>
      <c r="H6316">
        <v>5729</v>
      </c>
      <c r="I6316" t="s">
        <v>261</v>
      </c>
      <c r="J6316">
        <v>2019</v>
      </c>
      <c r="K6316">
        <v>0.08</v>
      </c>
    </row>
    <row r="6317" spans="1:11" x14ac:dyDescent="0.25">
      <c r="A6317" t="s">
        <v>723</v>
      </c>
      <c r="B6317" t="s">
        <v>544</v>
      </c>
      <c r="C6317" t="s">
        <v>545</v>
      </c>
      <c r="D6317" t="str">
        <f>Clef_répartition[[#This Row],[Code association]]&amp;"_"&amp;Clef_répartition[[#This Row],[Nom association]]</f>
        <v>ASCOVABANO_Association scolaire intercommunale de Vallorbe, Ballaigues, Vallon du Nozon</v>
      </c>
      <c r="E6317">
        <f>COUNTIFS(D$2:D6317,Clef_répartition[[#This Row],[Code_Nom]],J$2:J6317,Clef_répartition[[#This Row],[Année]])</f>
        <v>1</v>
      </c>
      <c r="F6317">
        <f>IF(Clef_répartition[[#This Row],[Code_Nom]]=D6316,F6316-1,(COUNTIFS(Clef_répartition[Code_Nom],Clef_répartition[[#This Row],[Code_Nom]],Clef_répartition[Année],Clef_répartition[[#This Row],[Année]])))</f>
        <v>10</v>
      </c>
      <c r="G6317" t="str">
        <f>Clef_répartition[[#This Row],[Code_Nom]]&amp;"_"&amp;Clef_répartition[[#This Row],[Nombre]]&amp;"_"&amp;Clef_répartition[[#This Row],[Année]]</f>
        <v>ASCOVABANO_Association scolaire intercommunale de Vallorbe, Ballaigues, Vallon du Nozon_1_2019</v>
      </c>
      <c r="H6317">
        <v>5744</v>
      </c>
      <c r="I6317" t="s">
        <v>11</v>
      </c>
      <c r="J6317">
        <v>2019</v>
      </c>
      <c r="K6317">
        <v>0.14000000000000001</v>
      </c>
    </row>
    <row r="6318" spans="1:11" x14ac:dyDescent="0.25">
      <c r="A6318" t="s">
        <v>723</v>
      </c>
      <c r="B6318" t="s">
        <v>544</v>
      </c>
      <c r="C6318" t="s">
        <v>545</v>
      </c>
      <c r="D6318" t="str">
        <f>Clef_répartition[[#This Row],[Code association]]&amp;"_"&amp;Clef_répartition[[#This Row],[Nom association]]</f>
        <v>ASCOVABANO_Association scolaire intercommunale de Vallorbe, Ballaigues, Vallon du Nozon</v>
      </c>
      <c r="E6318">
        <f>COUNTIFS(D$2:D6318,Clef_répartition[[#This Row],[Code_Nom]],J$2:J6318,Clef_répartition[[#This Row],[Année]])</f>
        <v>2</v>
      </c>
      <c r="F6318">
        <f>IF(Clef_répartition[[#This Row],[Code_Nom]]=D6317,F6317-1,(COUNTIFS(Clef_répartition[Code_Nom],Clef_répartition[[#This Row],[Code_Nom]],Clef_répartition[Année],Clef_répartition[[#This Row],[Année]])))</f>
        <v>9</v>
      </c>
      <c r="G6318" t="str">
        <f>Clef_répartition[[#This Row],[Code_Nom]]&amp;"_"&amp;Clef_répartition[[#This Row],[Nombre]]&amp;"_"&amp;Clef_répartition[[#This Row],[Année]]</f>
        <v>ASCOVABANO_Association scolaire intercommunale de Vallorbe, Ballaigues, Vallon du Nozon_2_2019</v>
      </c>
      <c r="H6318">
        <v>5747</v>
      </c>
      <c r="I6318" t="s">
        <v>26</v>
      </c>
      <c r="J6318">
        <v>2019</v>
      </c>
      <c r="K6318">
        <v>0.03</v>
      </c>
    </row>
    <row r="6319" spans="1:11" x14ac:dyDescent="0.25">
      <c r="A6319" t="s">
        <v>723</v>
      </c>
      <c r="B6319" t="s">
        <v>544</v>
      </c>
      <c r="C6319" t="s">
        <v>545</v>
      </c>
      <c r="D6319" t="str">
        <f>Clef_répartition[[#This Row],[Code association]]&amp;"_"&amp;Clef_répartition[[#This Row],[Nom association]]</f>
        <v>ASCOVABANO_Association scolaire intercommunale de Vallorbe, Ballaigues, Vallon du Nozon</v>
      </c>
      <c r="E6319">
        <f>COUNTIFS(D$2:D6319,Clef_répartition[[#This Row],[Code_Nom]],J$2:J6319,Clef_répartition[[#This Row],[Année]])</f>
        <v>3</v>
      </c>
      <c r="F6319">
        <f>IF(Clef_répartition[[#This Row],[Code_Nom]]=D6318,F6318-1,(COUNTIFS(Clef_répartition[Code_Nom],Clef_répartition[[#This Row],[Code_Nom]],Clef_répartition[Année],Clef_répartition[[#This Row],[Année]])))</f>
        <v>8</v>
      </c>
      <c r="G6319" t="str">
        <f>Clef_répartition[[#This Row],[Code_Nom]]&amp;"_"&amp;Clef_répartition[[#This Row],[Nombre]]&amp;"_"&amp;Clef_répartition[[#This Row],[Année]]</f>
        <v>ASCOVABANO_Association scolaire intercommunale de Vallorbe, Ballaigues, Vallon du Nozon_3_2019</v>
      </c>
      <c r="H6319">
        <v>5748</v>
      </c>
      <c r="I6319" t="s">
        <v>38</v>
      </c>
      <c r="J6319">
        <v>2019</v>
      </c>
      <c r="K6319">
        <v>0.04</v>
      </c>
    </row>
    <row r="6320" spans="1:11" x14ac:dyDescent="0.25">
      <c r="A6320" t="s">
        <v>723</v>
      </c>
      <c r="B6320" t="s">
        <v>544</v>
      </c>
      <c r="C6320" t="s">
        <v>545</v>
      </c>
      <c r="D6320" t="str">
        <f>Clef_répartition[[#This Row],[Code association]]&amp;"_"&amp;Clef_répartition[[#This Row],[Nom association]]</f>
        <v>ASCOVABANO_Association scolaire intercommunale de Vallorbe, Ballaigues, Vallon du Nozon</v>
      </c>
      <c r="E6320">
        <f>COUNTIFS(D$2:D6320,Clef_répartition[[#This Row],[Code_Nom]],J$2:J6320,Clef_répartition[[#This Row],[Année]])</f>
        <v>4</v>
      </c>
      <c r="F6320">
        <f>IF(Clef_répartition[[#This Row],[Code_Nom]]=D6319,F6319-1,(COUNTIFS(Clef_répartition[Code_Nom],Clef_répartition[[#This Row],[Code_Nom]],Clef_répartition[Année],Clef_répartition[[#This Row],[Année]])))</f>
        <v>7</v>
      </c>
      <c r="G6320" t="str">
        <f>Clef_répartition[[#This Row],[Code_Nom]]&amp;"_"&amp;Clef_répartition[[#This Row],[Nombre]]&amp;"_"&amp;Clef_répartition[[#This Row],[Année]]</f>
        <v>ASCOVABANO_Association scolaire intercommunale de Vallorbe, Ballaigues, Vallon du Nozon_4_2019</v>
      </c>
      <c r="H6320">
        <v>5752</v>
      </c>
      <c r="I6320" t="s">
        <v>84</v>
      </c>
      <c r="J6320">
        <v>2019</v>
      </c>
      <c r="K6320">
        <v>0.04</v>
      </c>
    </row>
    <row r="6321" spans="1:11" x14ac:dyDescent="0.25">
      <c r="A6321" t="s">
        <v>723</v>
      </c>
      <c r="B6321" t="s">
        <v>544</v>
      </c>
      <c r="C6321" t="s">
        <v>545</v>
      </c>
      <c r="D6321" t="str">
        <f>Clef_répartition[[#This Row],[Code association]]&amp;"_"&amp;Clef_répartition[[#This Row],[Nom association]]</f>
        <v>ASCOVABANO_Association scolaire intercommunale de Vallorbe, Ballaigues, Vallon du Nozon</v>
      </c>
      <c r="E6321">
        <f>COUNTIFS(D$2:D6321,Clef_répartition[[#This Row],[Code_Nom]],J$2:J6321,Clef_répartition[[#This Row],[Année]])</f>
        <v>5</v>
      </c>
      <c r="F6321">
        <f>IF(Clef_répartition[[#This Row],[Code_Nom]]=D6320,F6320-1,(COUNTIFS(Clef_répartition[Code_Nom],Clef_répartition[[#This Row],[Code_Nom]],Clef_répartition[Année],Clef_répartition[[#This Row],[Année]])))</f>
        <v>6</v>
      </c>
      <c r="G6321" t="str">
        <f>Clef_répartition[[#This Row],[Code_Nom]]&amp;"_"&amp;Clef_répartition[[#This Row],[Nombre]]&amp;"_"&amp;Clef_répartition[[#This Row],[Année]]</f>
        <v>ASCOVABANO_Association scolaire intercommunale de Vallorbe, Ballaigues, Vallon du Nozon_5_2019</v>
      </c>
      <c r="H6321">
        <v>5754</v>
      </c>
      <c r="I6321" t="s">
        <v>142</v>
      </c>
      <c r="J6321">
        <v>2019</v>
      </c>
      <c r="K6321">
        <v>0.04</v>
      </c>
    </row>
    <row r="6322" spans="1:11" x14ac:dyDescent="0.25">
      <c r="A6322" t="s">
        <v>723</v>
      </c>
      <c r="B6322" t="s">
        <v>544</v>
      </c>
      <c r="C6322" t="s">
        <v>545</v>
      </c>
      <c r="D6322" t="str">
        <f>Clef_répartition[[#This Row],[Code association]]&amp;"_"&amp;Clef_répartition[[#This Row],[Nom association]]</f>
        <v>ASCOVABANO_Association scolaire intercommunale de Vallorbe, Ballaigues, Vallon du Nozon</v>
      </c>
      <c r="E6322">
        <f>COUNTIFS(D$2:D6322,Clef_répartition[[#This Row],[Code_Nom]],J$2:J6322,Clef_répartition[[#This Row],[Année]])</f>
        <v>6</v>
      </c>
      <c r="F6322">
        <f>IF(Clef_répartition[[#This Row],[Code_Nom]]=D6321,F6321-1,(COUNTIFS(Clef_répartition[Code_Nom],Clef_répartition[[#This Row],[Code_Nom]],Clef_répartition[Année],Clef_répartition[[#This Row],[Année]])))</f>
        <v>5</v>
      </c>
      <c r="G6322" t="str">
        <f>Clef_répartition[[#This Row],[Code_Nom]]&amp;"_"&amp;Clef_répartition[[#This Row],[Nombre]]&amp;"_"&amp;Clef_répartition[[#This Row],[Année]]</f>
        <v>ASCOVABANO_Association scolaire intercommunale de Vallorbe, Ballaigues, Vallon du Nozon_6_2019</v>
      </c>
      <c r="H6322">
        <v>5758</v>
      </c>
      <c r="I6322" t="s">
        <v>147</v>
      </c>
      <c r="J6322">
        <v>2019</v>
      </c>
      <c r="K6322">
        <v>0.02</v>
      </c>
    </row>
    <row r="6323" spans="1:11" x14ac:dyDescent="0.25">
      <c r="A6323" t="s">
        <v>723</v>
      </c>
      <c r="B6323" t="s">
        <v>544</v>
      </c>
      <c r="C6323" t="s">
        <v>545</v>
      </c>
      <c r="D6323" t="str">
        <f>Clef_répartition[[#This Row],[Code association]]&amp;"_"&amp;Clef_répartition[[#This Row],[Nom association]]</f>
        <v>ASCOVABANO_Association scolaire intercommunale de Vallorbe, Ballaigues, Vallon du Nozon</v>
      </c>
      <c r="E6323">
        <f>COUNTIFS(D$2:D6323,Clef_répartition[[#This Row],[Code_Nom]],J$2:J6323,Clef_répartition[[#This Row],[Année]])</f>
        <v>7</v>
      </c>
      <c r="F6323">
        <f>IF(Clef_répartition[[#This Row],[Code_Nom]]=D6322,F6322-1,(COUNTIFS(Clef_répartition[Code_Nom],Clef_répartition[[#This Row],[Code_Nom]],Clef_répartition[Année],Clef_répartition[[#This Row],[Année]])))</f>
        <v>4</v>
      </c>
      <c r="G6323" t="str">
        <f>Clef_répartition[[#This Row],[Code_Nom]]&amp;"_"&amp;Clef_répartition[[#This Row],[Nombre]]&amp;"_"&amp;Clef_répartition[[#This Row],[Année]]</f>
        <v>ASCOVABANO_Association scolaire intercommunale de Vallorbe, Ballaigues, Vallon du Nozon_7_2019</v>
      </c>
      <c r="H6323">
        <v>5759</v>
      </c>
      <c r="I6323" t="s">
        <v>220</v>
      </c>
      <c r="J6323">
        <v>2019</v>
      </c>
      <c r="K6323">
        <v>0.03</v>
      </c>
    </row>
    <row r="6324" spans="1:11" x14ac:dyDescent="0.25">
      <c r="A6324" t="s">
        <v>723</v>
      </c>
      <c r="B6324" t="s">
        <v>544</v>
      </c>
      <c r="C6324" t="s">
        <v>545</v>
      </c>
      <c r="D6324" t="str">
        <f>Clef_répartition[[#This Row],[Code association]]&amp;"_"&amp;Clef_répartition[[#This Row],[Nom association]]</f>
        <v>ASCOVABANO_Association scolaire intercommunale de Vallorbe, Ballaigues, Vallon du Nozon</v>
      </c>
      <c r="E6324">
        <f>COUNTIFS(D$2:D6324,Clef_répartition[[#This Row],[Code_Nom]],J$2:J6324,Clef_répartition[[#This Row],[Année]])</f>
        <v>8</v>
      </c>
      <c r="F6324">
        <f>IF(Clef_répartition[[#This Row],[Code_Nom]]=D6323,F6323-1,(COUNTIFS(Clef_répartition[Code_Nom],Clef_répartition[[#This Row],[Code_Nom]],Clef_répartition[Année],Clef_répartition[[#This Row],[Année]])))</f>
        <v>3</v>
      </c>
      <c r="G6324" t="str">
        <f>Clef_répartition[[#This Row],[Code_Nom]]&amp;"_"&amp;Clef_répartition[[#This Row],[Nombre]]&amp;"_"&amp;Clef_répartition[[#This Row],[Année]]</f>
        <v>ASCOVABANO_Association scolaire intercommunale de Vallorbe, Ballaigues, Vallon du Nozon_8_2019</v>
      </c>
      <c r="H6324">
        <v>5761</v>
      </c>
      <c r="I6324" t="s">
        <v>233</v>
      </c>
      <c r="J6324">
        <v>2019</v>
      </c>
      <c r="K6324">
        <v>7.0000000000000007E-2</v>
      </c>
    </row>
    <row r="6325" spans="1:11" x14ac:dyDescent="0.25">
      <c r="A6325" t="s">
        <v>723</v>
      </c>
      <c r="B6325" t="s">
        <v>544</v>
      </c>
      <c r="C6325" t="s">
        <v>545</v>
      </c>
      <c r="D6325" t="str">
        <f>Clef_répartition[[#This Row],[Code association]]&amp;"_"&amp;Clef_répartition[[#This Row],[Nom association]]</f>
        <v>ASCOVABANO_Association scolaire intercommunale de Vallorbe, Ballaigues, Vallon du Nozon</v>
      </c>
      <c r="E6325">
        <f>COUNTIFS(D$2:D6325,Clef_répartition[[#This Row],[Code_Nom]],J$2:J6325,Clef_répartition[[#This Row],[Année]])</f>
        <v>9</v>
      </c>
      <c r="F6325">
        <f>IF(Clef_répartition[[#This Row],[Code_Nom]]=D6324,F6324-1,(COUNTIFS(Clef_répartition[Code_Nom],Clef_répartition[[#This Row],[Code_Nom]],Clef_répartition[Année],Clef_répartition[[#This Row],[Année]])))</f>
        <v>2</v>
      </c>
      <c r="G6325" t="str">
        <f>Clef_répartition[[#This Row],[Code_Nom]]&amp;"_"&amp;Clef_répartition[[#This Row],[Nombre]]&amp;"_"&amp;Clef_répartition[[#This Row],[Année]]</f>
        <v>ASCOVABANO_Association scolaire intercommunale de Vallorbe, Ballaigues, Vallon du Nozon_9_2019</v>
      </c>
      <c r="H6325">
        <v>5764</v>
      </c>
      <c r="I6325" t="s">
        <v>274</v>
      </c>
      <c r="J6325">
        <v>2019</v>
      </c>
      <c r="K6325">
        <v>0.53</v>
      </c>
    </row>
    <row r="6326" spans="1:11" x14ac:dyDescent="0.25">
      <c r="A6326" t="s">
        <v>723</v>
      </c>
      <c r="B6326" t="s">
        <v>544</v>
      </c>
      <c r="C6326" t="s">
        <v>545</v>
      </c>
      <c r="D6326" t="str">
        <f>Clef_répartition[[#This Row],[Code association]]&amp;"_"&amp;Clef_répartition[[#This Row],[Nom association]]</f>
        <v>ASCOVABANO_Association scolaire intercommunale de Vallorbe, Ballaigues, Vallon du Nozon</v>
      </c>
      <c r="E6326">
        <f>COUNTIFS(D$2:D6326,Clef_répartition[[#This Row],[Code_Nom]],J$2:J6326,Clef_répartition[[#This Row],[Année]])</f>
        <v>10</v>
      </c>
      <c r="F6326">
        <f>IF(Clef_répartition[[#This Row],[Code_Nom]]=D6325,F6325-1,(COUNTIFS(Clef_répartition[Code_Nom],Clef_répartition[[#This Row],[Code_Nom]],Clef_répartition[Année],Clef_répartition[[#This Row],[Année]])))</f>
        <v>1</v>
      </c>
      <c r="G6326" t="str">
        <f>Clef_répartition[[#This Row],[Code_Nom]]&amp;"_"&amp;Clef_répartition[[#This Row],[Nombre]]&amp;"_"&amp;Clef_répartition[[#This Row],[Année]]</f>
        <v>ASCOVABANO_Association scolaire intercommunale de Vallorbe, Ballaigues, Vallon du Nozon_10_2019</v>
      </c>
      <c r="H6326">
        <v>5765</v>
      </c>
      <c r="I6326" t="s">
        <v>275</v>
      </c>
      <c r="J6326">
        <v>2019</v>
      </c>
      <c r="K6326">
        <v>0.06</v>
      </c>
    </row>
    <row r="6327" spans="1:11" x14ac:dyDescent="0.25">
      <c r="A6327" t="s">
        <v>723</v>
      </c>
      <c r="B6327" t="s">
        <v>505</v>
      </c>
      <c r="C6327" t="s">
        <v>506</v>
      </c>
      <c r="D6327" t="str">
        <f>Clef_répartition[[#This Row],[Code association]]&amp;"_"&amp;Clef_répartition[[#This Row],[Nom association]]</f>
        <v>ASEL_Association "Sécurité Est lausannois"</v>
      </c>
      <c r="E6327">
        <f>COUNTIFS(D$2:D6327,Clef_répartition[[#This Row],[Code_Nom]],J$2:J6327,Clef_répartition[[#This Row],[Année]])</f>
        <v>1</v>
      </c>
      <c r="F6327">
        <f>IF(Clef_répartition[[#This Row],[Code_Nom]]=D6326,F6326-1,(COUNTIFS(Clef_répartition[Code_Nom],Clef_répartition[[#This Row],[Code_Nom]],Clef_répartition[Année],Clef_répartition[[#This Row],[Année]])))</f>
        <v>4</v>
      </c>
      <c r="G6327" t="str">
        <f>Clef_répartition[[#This Row],[Code_Nom]]&amp;"_"&amp;Clef_répartition[[#This Row],[Nombre]]&amp;"_"&amp;Clef_répartition[[#This Row],[Année]]</f>
        <v>ASEL_Association "Sécurité Est lausannois"_1_2019</v>
      </c>
      <c r="H6327">
        <v>5581</v>
      </c>
      <c r="I6327" t="s">
        <v>17</v>
      </c>
      <c r="J6327">
        <v>2019</v>
      </c>
      <c r="K6327">
        <v>6.0499999999999998E-2</v>
      </c>
    </row>
    <row r="6328" spans="1:11" x14ac:dyDescent="0.25">
      <c r="A6328" t="s">
        <v>723</v>
      </c>
      <c r="B6328" t="s">
        <v>505</v>
      </c>
      <c r="C6328" t="s">
        <v>506</v>
      </c>
      <c r="D6328" t="str">
        <f>Clef_répartition[[#This Row],[Code association]]&amp;"_"&amp;Clef_répartition[[#This Row],[Nom association]]</f>
        <v>ASEL_Association "Sécurité Est lausannois"</v>
      </c>
      <c r="E6328">
        <f>COUNTIFS(D$2:D6328,Clef_répartition[[#This Row],[Code_Nom]],J$2:J6328,Clef_répartition[[#This Row],[Année]])</f>
        <v>2</v>
      </c>
      <c r="F6328">
        <f>IF(Clef_répartition[[#This Row],[Code_Nom]]=D6327,F6327-1,(COUNTIFS(Clef_répartition[Code_Nom],Clef_répartition[[#This Row],[Code_Nom]],Clef_répartition[Année],Clef_répartition[[#This Row],[Année]])))</f>
        <v>3</v>
      </c>
      <c r="G6328" t="str">
        <f>Clef_répartition[[#This Row],[Code_Nom]]&amp;"_"&amp;Clef_répartition[[#This Row],[Nombre]]&amp;"_"&amp;Clef_répartition[[#This Row],[Année]]</f>
        <v>ASEL_Association "Sécurité Est lausannois"_2_2019</v>
      </c>
      <c r="H6328">
        <v>5588</v>
      </c>
      <c r="I6328" t="s">
        <v>210</v>
      </c>
      <c r="J6328">
        <v>2019</v>
      </c>
      <c r="K6328">
        <v>3.0300000000000001E-2</v>
      </c>
    </row>
    <row r="6329" spans="1:11" x14ac:dyDescent="0.25">
      <c r="A6329" t="s">
        <v>723</v>
      </c>
      <c r="B6329" t="s">
        <v>505</v>
      </c>
      <c r="C6329" t="s">
        <v>506</v>
      </c>
      <c r="D6329" t="str">
        <f>Clef_répartition[[#This Row],[Code association]]&amp;"_"&amp;Clef_répartition[[#This Row],[Nom association]]</f>
        <v>ASEL_Association "Sécurité Est lausannois"</v>
      </c>
      <c r="E6329">
        <f>COUNTIFS(D$2:D6329,Clef_répartition[[#This Row],[Code_Nom]],J$2:J6329,Clef_répartition[[#This Row],[Année]])</f>
        <v>3</v>
      </c>
      <c r="F6329">
        <f>IF(Clef_répartition[[#This Row],[Code_Nom]]=D6328,F6328-1,(COUNTIFS(Clef_répartition[Code_Nom],Clef_répartition[[#This Row],[Code_Nom]],Clef_répartition[Année],Clef_répartition[[#This Row],[Année]])))</f>
        <v>2</v>
      </c>
      <c r="G6329" t="str">
        <f>Clef_répartition[[#This Row],[Code_Nom]]&amp;"_"&amp;Clef_répartition[[#This Row],[Nombre]]&amp;"_"&amp;Clef_répartition[[#This Row],[Année]]</f>
        <v>ASEL_Association "Sécurité Est lausannois"_3_2019</v>
      </c>
      <c r="H6329">
        <v>5590</v>
      </c>
      <c r="I6329" t="s">
        <v>226</v>
      </c>
      <c r="J6329">
        <v>2019</v>
      </c>
      <c r="K6329">
        <v>0.85370000000000001</v>
      </c>
    </row>
    <row r="6330" spans="1:11" x14ac:dyDescent="0.25">
      <c r="A6330" t="s">
        <v>723</v>
      </c>
      <c r="B6330" t="s">
        <v>505</v>
      </c>
      <c r="C6330" t="s">
        <v>506</v>
      </c>
      <c r="D6330" t="str">
        <f>Clef_répartition[[#This Row],[Code association]]&amp;"_"&amp;Clef_répartition[[#This Row],[Nom association]]</f>
        <v>ASEL_Association "Sécurité Est lausannois"</v>
      </c>
      <c r="E6330">
        <f>COUNTIFS(D$2:D6330,Clef_répartition[[#This Row],[Code_Nom]],J$2:J6330,Clef_répartition[[#This Row],[Année]])</f>
        <v>4</v>
      </c>
      <c r="F6330">
        <f>IF(Clef_répartition[[#This Row],[Code_Nom]]=D6329,F6329-1,(COUNTIFS(Clef_répartition[Code_Nom],Clef_répartition[[#This Row],[Code_Nom]],Clef_répartition[Année],Clef_répartition[[#This Row],[Année]])))</f>
        <v>1</v>
      </c>
      <c r="G6330" t="str">
        <f>Clef_répartition[[#This Row],[Code_Nom]]&amp;"_"&amp;Clef_répartition[[#This Row],[Nombre]]&amp;"_"&amp;Clef_répartition[[#This Row],[Année]]</f>
        <v>ASEL_Association "Sécurité Est lausannois"_4_2019</v>
      </c>
      <c r="H6330">
        <v>5611</v>
      </c>
      <c r="I6330" t="s">
        <v>251</v>
      </c>
      <c r="J6330">
        <v>2019</v>
      </c>
      <c r="K6330">
        <v>5.5500000000000001E-2</v>
      </c>
    </row>
    <row r="6331" spans="1:11" x14ac:dyDescent="0.25">
      <c r="A6331" t="s">
        <v>723</v>
      </c>
      <c r="B6331" t="s">
        <v>569</v>
      </c>
      <c r="C6331" t="s">
        <v>570</v>
      </c>
      <c r="D6331" t="str">
        <f>Clef_répartition[[#This Row],[Code association]]&amp;"_"&amp;Clef_répartition[[#This Row],[Nom association]]</f>
        <v>ASET_Association intercommunale STEP Echallens Talent</v>
      </c>
      <c r="E6331">
        <f>COUNTIFS(D$2:D6331,Clef_répartition[[#This Row],[Code_Nom]],J$2:J6331,Clef_répartition[[#This Row],[Année]])</f>
        <v>1</v>
      </c>
      <c r="F6331">
        <f>IF(Clef_répartition[[#This Row],[Code_Nom]]=D6330,F6330-1,(COUNTIFS(Clef_répartition[Code_Nom],Clef_répartition[[#This Row],[Code_Nom]],Clef_répartition[Année],Clef_répartition[[#This Row],[Année]])))</f>
        <v>9</v>
      </c>
      <c r="G6331" t="str">
        <f>Clef_répartition[[#This Row],[Code_Nom]]&amp;"_"&amp;Clef_répartition[[#This Row],[Nombre]]&amp;"_"&amp;Clef_répartition[[#This Row],[Année]]</f>
        <v>ASET_Association intercommunale STEP Echallens Talent_1_2019</v>
      </c>
      <c r="H6331">
        <v>5514</v>
      </c>
      <c r="I6331" t="s">
        <v>30</v>
      </c>
      <c r="J6331">
        <v>2019</v>
      </c>
      <c r="K6331">
        <v>0</v>
      </c>
    </row>
    <row r="6332" spans="1:11" x14ac:dyDescent="0.25">
      <c r="A6332" t="s">
        <v>723</v>
      </c>
      <c r="B6332" t="s">
        <v>569</v>
      </c>
      <c r="C6332" t="s">
        <v>570</v>
      </c>
      <c r="D6332" t="str">
        <f>Clef_répartition[[#This Row],[Code association]]&amp;"_"&amp;Clef_répartition[[#This Row],[Nom association]]</f>
        <v>ASET_Association intercommunale STEP Echallens Talent</v>
      </c>
      <c r="E6332">
        <f>COUNTIFS(D$2:D6332,Clef_répartition[[#This Row],[Code_Nom]],J$2:J6332,Clef_répartition[[#This Row],[Année]])</f>
        <v>2</v>
      </c>
      <c r="F6332">
        <f>IF(Clef_répartition[[#This Row],[Code_Nom]]=D6331,F6331-1,(COUNTIFS(Clef_répartition[Code_Nom],Clef_répartition[[#This Row],[Code_Nom]],Clef_répartition[Année],Clef_répartition[[#This Row],[Année]])))</f>
        <v>8</v>
      </c>
      <c r="G6332" t="str">
        <f>Clef_répartition[[#This Row],[Code_Nom]]&amp;"_"&amp;Clef_répartition[[#This Row],[Nombre]]&amp;"_"&amp;Clef_répartition[[#This Row],[Année]]</f>
        <v>ASET_Association intercommunale STEP Echallens Talent_2_2019</v>
      </c>
      <c r="H6332">
        <v>5516</v>
      </c>
      <c r="I6332" t="s">
        <v>88</v>
      </c>
      <c r="J6332">
        <v>2019</v>
      </c>
      <c r="K6332">
        <v>0</v>
      </c>
    </row>
    <row r="6333" spans="1:11" x14ac:dyDescent="0.25">
      <c r="A6333" t="s">
        <v>723</v>
      </c>
      <c r="B6333" t="s">
        <v>569</v>
      </c>
      <c r="C6333" t="s">
        <v>570</v>
      </c>
      <c r="D6333" t="str">
        <f>Clef_répartition[[#This Row],[Code association]]&amp;"_"&amp;Clef_répartition[[#This Row],[Nom association]]</f>
        <v>ASET_Association intercommunale STEP Echallens Talent</v>
      </c>
      <c r="E6333">
        <f>COUNTIFS(D$2:D6333,Clef_répartition[[#This Row],[Code_Nom]],J$2:J6333,Clef_répartition[[#This Row],[Année]])</f>
        <v>3</v>
      </c>
      <c r="F6333">
        <f>IF(Clef_répartition[[#This Row],[Code_Nom]]=D6332,F6332-1,(COUNTIFS(Clef_répartition[Code_Nom],Clef_répartition[[#This Row],[Code_Nom]],Clef_répartition[Année],Clef_répartition[[#This Row],[Année]])))</f>
        <v>7</v>
      </c>
      <c r="G6333" t="str">
        <f>Clef_répartition[[#This Row],[Code_Nom]]&amp;"_"&amp;Clef_répartition[[#This Row],[Nombre]]&amp;"_"&amp;Clef_répartition[[#This Row],[Année]]</f>
        <v>ASET_Association intercommunale STEP Echallens Talent_3_2019</v>
      </c>
      <c r="H6333">
        <v>5518</v>
      </c>
      <c r="I6333" t="s">
        <v>99</v>
      </c>
      <c r="J6333">
        <v>2019</v>
      </c>
      <c r="K6333">
        <v>0</v>
      </c>
    </row>
    <row r="6334" spans="1:11" x14ac:dyDescent="0.25">
      <c r="A6334" t="s">
        <v>723</v>
      </c>
      <c r="B6334" t="s">
        <v>569</v>
      </c>
      <c r="C6334" t="s">
        <v>570</v>
      </c>
      <c r="D6334" t="str">
        <f>Clef_répartition[[#This Row],[Code association]]&amp;"_"&amp;Clef_répartition[[#This Row],[Nom association]]</f>
        <v>ASET_Association intercommunale STEP Echallens Talent</v>
      </c>
      <c r="E6334">
        <f>COUNTIFS(D$2:D6334,Clef_répartition[[#This Row],[Code_Nom]],J$2:J6334,Clef_répartition[[#This Row],[Année]])</f>
        <v>4</v>
      </c>
      <c r="F6334">
        <f>IF(Clef_répartition[[#This Row],[Code_Nom]]=D6333,F6333-1,(COUNTIFS(Clef_répartition[Code_Nom],Clef_répartition[[#This Row],[Code_Nom]],Clef_répartition[Année],Clef_répartition[[#This Row],[Année]])))</f>
        <v>6</v>
      </c>
      <c r="G6334" t="str">
        <f>Clef_répartition[[#This Row],[Code_Nom]]&amp;"_"&amp;Clef_répartition[[#This Row],[Nombre]]&amp;"_"&amp;Clef_répartition[[#This Row],[Année]]</f>
        <v>ASET_Association intercommunale STEP Echallens Talent_4_2019</v>
      </c>
      <c r="H6334">
        <v>5522</v>
      </c>
      <c r="I6334" t="s">
        <v>114</v>
      </c>
      <c r="J6334">
        <v>2019</v>
      </c>
      <c r="K6334">
        <v>0</v>
      </c>
    </row>
    <row r="6335" spans="1:11" x14ac:dyDescent="0.25">
      <c r="A6335" t="s">
        <v>723</v>
      </c>
      <c r="B6335" t="s">
        <v>569</v>
      </c>
      <c r="C6335" t="s">
        <v>570</v>
      </c>
      <c r="D6335" t="str">
        <f>Clef_répartition[[#This Row],[Code association]]&amp;"_"&amp;Clef_répartition[[#This Row],[Nom association]]</f>
        <v>ASET_Association intercommunale STEP Echallens Talent</v>
      </c>
      <c r="E6335">
        <f>COUNTIFS(D$2:D6335,Clef_répartition[[#This Row],[Code_Nom]],J$2:J6335,Clef_répartition[[#This Row],[Année]])</f>
        <v>5</v>
      </c>
      <c r="F6335">
        <f>IF(Clef_répartition[[#This Row],[Code_Nom]]=D6334,F6334-1,(COUNTIFS(Clef_répartition[Code_Nom],Clef_répartition[[#This Row],[Code_Nom]],Clef_répartition[Année],Clef_répartition[[#This Row],[Année]])))</f>
        <v>5</v>
      </c>
      <c r="G6335" t="str">
        <f>Clef_répartition[[#This Row],[Code_Nom]]&amp;"_"&amp;Clef_répartition[[#This Row],[Nombre]]&amp;"_"&amp;Clef_répartition[[#This Row],[Année]]</f>
        <v>ASET_Association intercommunale STEP Echallens Talent_5_2019</v>
      </c>
      <c r="H6335">
        <v>5541</v>
      </c>
      <c r="I6335" t="s">
        <v>128</v>
      </c>
      <c r="J6335">
        <v>2019</v>
      </c>
      <c r="K6335">
        <v>0</v>
      </c>
    </row>
    <row r="6336" spans="1:11" x14ac:dyDescent="0.25">
      <c r="A6336" t="s">
        <v>723</v>
      </c>
      <c r="B6336" t="s">
        <v>569</v>
      </c>
      <c r="C6336" t="s">
        <v>570</v>
      </c>
      <c r="D6336" t="str">
        <f>Clef_répartition[[#This Row],[Code association]]&amp;"_"&amp;Clef_répartition[[#This Row],[Nom association]]</f>
        <v>ASET_Association intercommunale STEP Echallens Talent</v>
      </c>
      <c r="E6336">
        <f>COUNTIFS(D$2:D6336,Clef_répartition[[#This Row],[Code_Nom]],J$2:J6336,Clef_répartition[[#This Row],[Année]])</f>
        <v>6</v>
      </c>
      <c r="F6336">
        <f>IF(Clef_répartition[[#This Row],[Code_Nom]]=D6335,F6335-1,(COUNTIFS(Clef_répartition[Code_Nom],Clef_répartition[[#This Row],[Code_Nom]],Clef_répartition[Année],Clef_répartition[[#This Row],[Année]])))</f>
        <v>4</v>
      </c>
      <c r="G6336" t="str">
        <f>Clef_répartition[[#This Row],[Code_Nom]]&amp;"_"&amp;Clef_répartition[[#This Row],[Nombre]]&amp;"_"&amp;Clef_répartition[[#This Row],[Année]]</f>
        <v>ASET_Association intercommunale STEP Echallens Talent_6_2019</v>
      </c>
      <c r="H6336">
        <v>5540</v>
      </c>
      <c r="I6336" t="s">
        <v>186</v>
      </c>
      <c r="J6336">
        <v>2019</v>
      </c>
      <c r="K6336">
        <v>0</v>
      </c>
    </row>
    <row r="6337" spans="1:11" x14ac:dyDescent="0.25">
      <c r="A6337" t="s">
        <v>723</v>
      </c>
      <c r="B6337" t="s">
        <v>569</v>
      </c>
      <c r="C6337" t="s">
        <v>570</v>
      </c>
      <c r="D6337" t="str">
        <f>Clef_répartition[[#This Row],[Code association]]&amp;"_"&amp;Clef_répartition[[#This Row],[Nom association]]</f>
        <v>ASET_Association intercommunale STEP Echallens Talent</v>
      </c>
      <c r="E6337">
        <f>COUNTIFS(D$2:D6337,Clef_répartition[[#This Row],[Code_Nom]],J$2:J6337,Clef_répartition[[#This Row],[Année]])</f>
        <v>7</v>
      </c>
      <c r="F6337">
        <f>IF(Clef_répartition[[#This Row],[Code_Nom]]=D6336,F6336-1,(COUNTIFS(Clef_répartition[Code_Nom],Clef_répartition[[#This Row],[Code_Nom]],Clef_répartition[Année],Clef_répartition[[#This Row],[Année]])))</f>
        <v>3</v>
      </c>
      <c r="G6337" t="str">
        <f>Clef_répartition[[#This Row],[Code_Nom]]&amp;"_"&amp;Clef_répartition[[#This Row],[Nombre]]&amp;"_"&amp;Clef_répartition[[#This Row],[Année]]</f>
        <v>ASET_Association intercommunale STEP Echallens Talent_7_2019</v>
      </c>
      <c r="H6337">
        <v>5527</v>
      </c>
      <c r="I6337" t="s">
        <v>191</v>
      </c>
      <c r="J6337">
        <v>2019</v>
      </c>
      <c r="K6337">
        <v>0</v>
      </c>
    </row>
    <row r="6338" spans="1:11" x14ac:dyDescent="0.25">
      <c r="A6338" t="s">
        <v>723</v>
      </c>
      <c r="B6338" t="s">
        <v>569</v>
      </c>
      <c r="C6338" t="s">
        <v>570</v>
      </c>
      <c r="D6338" t="str">
        <f>Clef_répartition[[#This Row],[Code association]]&amp;"_"&amp;Clef_répartition[[#This Row],[Nom association]]</f>
        <v>ASET_Association intercommunale STEP Echallens Talent</v>
      </c>
      <c r="E6338">
        <f>COUNTIFS(D$2:D6338,Clef_répartition[[#This Row],[Code_Nom]],J$2:J6338,Clef_répartition[[#This Row],[Année]])</f>
        <v>8</v>
      </c>
      <c r="F6338">
        <f>IF(Clef_répartition[[#This Row],[Code_Nom]]=D6337,F6337-1,(COUNTIFS(Clef_répartition[Code_Nom],Clef_répartition[[#This Row],[Code_Nom]],Clef_répartition[Année],Clef_répartition[[#This Row],[Année]])))</f>
        <v>2</v>
      </c>
      <c r="G6338" t="str">
        <f>Clef_répartition[[#This Row],[Code_Nom]]&amp;"_"&amp;Clef_répartition[[#This Row],[Nombre]]&amp;"_"&amp;Clef_répartition[[#This Row],[Année]]</f>
        <v>ASET_Association intercommunale STEP Echallens Talent_8_2019</v>
      </c>
      <c r="H6338">
        <v>5529</v>
      </c>
      <c r="I6338" t="s">
        <v>208</v>
      </c>
      <c r="J6338">
        <v>2019</v>
      </c>
      <c r="K6338">
        <v>0</v>
      </c>
    </row>
    <row r="6339" spans="1:11" x14ac:dyDescent="0.25">
      <c r="A6339" t="s">
        <v>723</v>
      </c>
      <c r="B6339" t="s">
        <v>569</v>
      </c>
      <c r="C6339" t="s">
        <v>570</v>
      </c>
      <c r="D6339" t="str">
        <f>Clef_répartition[[#This Row],[Code association]]&amp;"_"&amp;Clef_répartition[[#This Row],[Nom association]]</f>
        <v>ASET_Association intercommunale STEP Echallens Talent</v>
      </c>
      <c r="E6339">
        <f>COUNTIFS(D$2:D6339,Clef_répartition[[#This Row],[Code_Nom]],J$2:J6339,Clef_répartition[[#This Row],[Année]])</f>
        <v>9</v>
      </c>
      <c r="F6339">
        <f>IF(Clef_répartition[[#This Row],[Code_Nom]]=D6338,F6338-1,(COUNTIFS(Clef_répartition[Code_Nom],Clef_répartition[[#This Row],[Code_Nom]],Clef_répartition[Année],Clef_répartition[[#This Row],[Année]])))</f>
        <v>1</v>
      </c>
      <c r="G6339" t="str">
        <f>Clef_répartition[[#This Row],[Code_Nom]]&amp;"_"&amp;Clef_répartition[[#This Row],[Nombre]]&amp;"_"&amp;Clef_répartition[[#This Row],[Année]]</f>
        <v>ASET_Association intercommunale STEP Echallens Talent_9_2019</v>
      </c>
      <c r="H6339">
        <v>5537</v>
      </c>
      <c r="I6339" t="s">
        <v>282</v>
      </c>
      <c r="J6339">
        <v>2019</v>
      </c>
      <c r="K6339">
        <v>0</v>
      </c>
    </row>
    <row r="6340" spans="1:11" x14ac:dyDescent="0.25">
      <c r="A6340" t="s">
        <v>723</v>
      </c>
      <c r="B6340" t="s">
        <v>542</v>
      </c>
      <c r="C6340" t="s">
        <v>543</v>
      </c>
      <c r="D6340" t="str">
        <f>Clef_répartition[[#This Row],[Code association]]&amp;"_"&amp;Clef_répartition[[#This Row],[Nom association]]</f>
        <v>ASI7_Association scolaire de la Sarraz et environs</v>
      </c>
      <c r="E6340">
        <f>COUNTIFS(D$2:D6340,Clef_répartition[[#This Row],[Code_Nom]],J$2:J6340,Clef_répartition[[#This Row],[Année]])</f>
        <v>1</v>
      </c>
      <c r="F6340">
        <f>IF(Clef_répartition[[#This Row],[Code_Nom]]=D6339,F6339-1,(COUNTIFS(Clef_répartition[Code_Nom],Clef_répartition[[#This Row],[Code_Nom]],Clef_répartition[Année],Clef_répartition[[#This Row],[Année]])))</f>
        <v>7</v>
      </c>
      <c r="G6340" t="str">
        <f>Clef_répartition[[#This Row],[Code_Nom]]&amp;"_"&amp;Clef_répartition[[#This Row],[Nombre]]&amp;"_"&amp;Clef_répartition[[#This Row],[Année]]</f>
        <v>ASI7_Association scolaire de la Sarraz et environs_1_2019</v>
      </c>
      <c r="H6340">
        <v>5476</v>
      </c>
      <c r="I6340" t="s">
        <v>64</v>
      </c>
      <c r="J6340">
        <v>2019</v>
      </c>
      <c r="K6340">
        <v>5.1999999999999998E-2</v>
      </c>
    </row>
    <row r="6341" spans="1:11" x14ac:dyDescent="0.25">
      <c r="A6341" t="s">
        <v>723</v>
      </c>
      <c r="B6341" t="s">
        <v>542</v>
      </c>
      <c r="C6341" t="s">
        <v>543</v>
      </c>
      <c r="D6341" t="str">
        <f>Clef_répartition[[#This Row],[Code association]]&amp;"_"&amp;Clef_répartition[[#This Row],[Nom association]]</f>
        <v>ASI7_Association scolaire de la Sarraz et environs</v>
      </c>
      <c r="E6341">
        <f>COUNTIFS(D$2:D6341,Clef_répartition[[#This Row],[Code_Nom]],J$2:J6341,Clef_répartition[[#This Row],[Année]])</f>
        <v>2</v>
      </c>
      <c r="F6341">
        <f>IF(Clef_répartition[[#This Row],[Code_Nom]]=D6340,F6340-1,(COUNTIFS(Clef_répartition[Code_Nom],Clef_répartition[[#This Row],[Code_Nom]],Clef_répartition[Année],Clef_répartition[[#This Row],[Année]])))</f>
        <v>6</v>
      </c>
      <c r="G6341" t="str">
        <f>Clef_répartition[[#This Row],[Code_Nom]]&amp;"_"&amp;Clef_répartition[[#This Row],[Nombre]]&amp;"_"&amp;Clef_répartition[[#This Row],[Année]]</f>
        <v>ASI7_Association scolaire de la Sarraz et environs_2_2019</v>
      </c>
      <c r="H6341">
        <v>5482</v>
      </c>
      <c r="I6341" t="s">
        <v>102</v>
      </c>
      <c r="J6341">
        <v>2019</v>
      </c>
      <c r="K6341">
        <v>0.20100000000000001</v>
      </c>
    </row>
    <row r="6342" spans="1:11" x14ac:dyDescent="0.25">
      <c r="A6342" t="s">
        <v>723</v>
      </c>
      <c r="B6342" t="s">
        <v>542</v>
      </c>
      <c r="C6342" t="s">
        <v>543</v>
      </c>
      <c r="D6342" t="str">
        <f>Clef_répartition[[#This Row],[Code association]]&amp;"_"&amp;Clef_répartition[[#This Row],[Nom association]]</f>
        <v>ASI7_Association scolaire de la Sarraz et environs</v>
      </c>
      <c r="E6342">
        <f>COUNTIFS(D$2:D6342,Clef_répartition[[#This Row],[Code_Nom]],J$2:J6342,Clef_répartition[[#This Row],[Année]])</f>
        <v>3</v>
      </c>
      <c r="F6342">
        <f>IF(Clef_répartition[[#This Row],[Code_Nom]]=D6341,F6341-1,(COUNTIFS(Clef_répartition[Code_Nom],Clef_répartition[[#This Row],[Code_Nom]],Clef_répartition[Année],Clef_répartition[[#This Row],[Année]])))</f>
        <v>5</v>
      </c>
      <c r="G6342" t="str">
        <f>Clef_répartition[[#This Row],[Code_Nom]]&amp;"_"&amp;Clef_répartition[[#This Row],[Nombre]]&amp;"_"&amp;Clef_répartition[[#This Row],[Année]]</f>
        <v>ASI7_Association scolaire de la Sarraz et environs_3_2019</v>
      </c>
      <c r="H6342">
        <v>5483</v>
      </c>
      <c r="I6342" t="s">
        <v>113</v>
      </c>
      <c r="J6342">
        <v>2019</v>
      </c>
      <c r="K6342">
        <v>5.2999999999999999E-2</v>
      </c>
    </row>
    <row r="6343" spans="1:11" x14ac:dyDescent="0.25">
      <c r="A6343" t="s">
        <v>723</v>
      </c>
      <c r="B6343" t="s">
        <v>542</v>
      </c>
      <c r="C6343" t="s">
        <v>543</v>
      </c>
      <c r="D6343" t="str">
        <f>Clef_répartition[[#This Row],[Code association]]&amp;"_"&amp;Clef_répartition[[#This Row],[Nom association]]</f>
        <v>ASI7_Association scolaire de la Sarraz et environs</v>
      </c>
      <c r="E6343">
        <f>COUNTIFS(D$2:D6343,Clef_répartition[[#This Row],[Code_Nom]],J$2:J6343,Clef_répartition[[#This Row],[Année]])</f>
        <v>4</v>
      </c>
      <c r="F6343">
        <f>IF(Clef_répartition[[#This Row],[Code_Nom]]=D6342,F6342-1,(COUNTIFS(Clef_répartition[Code_Nom],Clef_répartition[[#This Row],[Code_Nom]],Clef_répartition[Année],Clef_répartition[[#This Row],[Année]])))</f>
        <v>4</v>
      </c>
      <c r="G6343" t="str">
        <f>Clef_répartition[[#This Row],[Code_Nom]]&amp;"_"&amp;Clef_répartition[[#This Row],[Nombre]]&amp;"_"&amp;Clef_répartition[[#This Row],[Année]]</f>
        <v>ASI7_Association scolaire de la Sarraz et environs_4_2019</v>
      </c>
      <c r="H6343">
        <v>5498</v>
      </c>
      <c r="I6343" t="s">
        <v>149</v>
      </c>
      <c r="J6343">
        <v>2019</v>
      </c>
      <c r="K6343">
        <v>0.435</v>
      </c>
    </row>
    <row r="6344" spans="1:11" x14ac:dyDescent="0.25">
      <c r="A6344" t="s">
        <v>723</v>
      </c>
      <c r="B6344" t="s">
        <v>542</v>
      </c>
      <c r="C6344" t="s">
        <v>543</v>
      </c>
      <c r="D6344" t="str">
        <f>Clef_répartition[[#This Row],[Code association]]&amp;"_"&amp;Clef_répartition[[#This Row],[Nom association]]</f>
        <v>ASI7_Association scolaire de la Sarraz et environs</v>
      </c>
      <c r="E6344">
        <f>COUNTIFS(D$2:D6344,Clef_répartition[[#This Row],[Code_Nom]],J$2:J6344,Clef_répartition[[#This Row],[Année]])</f>
        <v>5</v>
      </c>
      <c r="F6344">
        <f>IF(Clef_répartition[[#This Row],[Code_Nom]]=D6343,F6343-1,(COUNTIFS(Clef_répartition[Code_Nom],Clef_répartition[[#This Row],[Code_Nom]],Clef_répartition[Année],Clef_répartition[[#This Row],[Année]])))</f>
        <v>3</v>
      </c>
      <c r="G6344" t="str">
        <f>Clef_répartition[[#This Row],[Code_Nom]]&amp;"_"&amp;Clef_répartition[[#This Row],[Nombre]]&amp;"_"&amp;Clef_répartition[[#This Row],[Année]]</f>
        <v>ASI7_Association scolaire de la Sarraz et environs_5_2019</v>
      </c>
      <c r="H6344">
        <v>5490</v>
      </c>
      <c r="I6344" t="s">
        <v>178</v>
      </c>
      <c r="J6344">
        <v>2019</v>
      </c>
      <c r="K6344">
        <v>5.0999999999999997E-2</v>
      </c>
    </row>
    <row r="6345" spans="1:11" x14ac:dyDescent="0.25">
      <c r="A6345" t="s">
        <v>723</v>
      </c>
      <c r="B6345" t="s">
        <v>542</v>
      </c>
      <c r="C6345" t="s">
        <v>543</v>
      </c>
      <c r="D6345" t="str">
        <f>Clef_répartition[[#This Row],[Code association]]&amp;"_"&amp;Clef_répartition[[#This Row],[Nom association]]</f>
        <v>ASI7_Association scolaire de la Sarraz et environs</v>
      </c>
      <c r="E6345">
        <f>COUNTIFS(D$2:D6345,Clef_répartition[[#This Row],[Code_Nom]],J$2:J6345,Clef_répartition[[#This Row],[Année]])</f>
        <v>6</v>
      </c>
      <c r="F6345">
        <f>IF(Clef_répartition[[#This Row],[Code_Nom]]=D6344,F6344-1,(COUNTIFS(Clef_répartition[Code_Nom],Clef_répartition[[#This Row],[Code_Nom]],Clef_répartition[Année],Clef_répartition[[#This Row],[Année]])))</f>
        <v>2</v>
      </c>
      <c r="G6345" t="str">
        <f>Clef_répartition[[#This Row],[Code_Nom]]&amp;"_"&amp;Clef_répartition[[#This Row],[Nombre]]&amp;"_"&amp;Clef_répartition[[#This Row],[Année]]</f>
        <v>ASI7_Association scolaire de la Sarraz et environs_6_2019</v>
      </c>
      <c r="H6345">
        <v>5493</v>
      </c>
      <c r="I6345" t="s">
        <v>205</v>
      </c>
      <c r="J6345">
        <v>2019</v>
      </c>
      <c r="K6345">
        <v>6.8000000000000005E-2</v>
      </c>
    </row>
    <row r="6346" spans="1:11" x14ac:dyDescent="0.25">
      <c r="A6346" t="s">
        <v>723</v>
      </c>
      <c r="B6346" t="s">
        <v>542</v>
      </c>
      <c r="C6346" t="s">
        <v>543</v>
      </c>
      <c r="D6346" t="str">
        <f>Clef_répartition[[#This Row],[Code association]]&amp;"_"&amp;Clef_répartition[[#This Row],[Nom association]]</f>
        <v>ASI7_Association scolaire de la Sarraz et environs</v>
      </c>
      <c r="E6346">
        <f>COUNTIFS(D$2:D6346,Clef_répartition[[#This Row],[Code_Nom]],J$2:J6346,Clef_répartition[[#This Row],[Année]])</f>
        <v>7</v>
      </c>
      <c r="F6346">
        <f>IF(Clef_répartition[[#This Row],[Code_Nom]]=D6345,F6345-1,(COUNTIFS(Clef_répartition[Code_Nom],Clef_répartition[[#This Row],[Code_Nom]],Clef_répartition[Année],Clef_répartition[[#This Row],[Année]])))</f>
        <v>1</v>
      </c>
      <c r="G6346" t="str">
        <f>Clef_répartition[[#This Row],[Code_Nom]]&amp;"_"&amp;Clef_répartition[[#This Row],[Nombre]]&amp;"_"&amp;Clef_répartition[[#This Row],[Année]]</f>
        <v>ASI7_Association scolaire de la Sarraz et environs_7_2019</v>
      </c>
      <c r="H6346">
        <v>5497</v>
      </c>
      <c r="I6346" t="s">
        <v>217</v>
      </c>
      <c r="J6346">
        <v>2019</v>
      </c>
      <c r="K6346">
        <v>0.14000000000000001</v>
      </c>
    </row>
    <row r="6347" spans="1:11" x14ac:dyDescent="0.25">
      <c r="A6347" t="s">
        <v>723</v>
      </c>
      <c r="B6347" t="s">
        <v>503</v>
      </c>
      <c r="C6347" t="s">
        <v>504</v>
      </c>
      <c r="D6347" t="str">
        <f>Clef_répartition[[#This Row],[Code association]]&amp;"_"&amp;Clef_répartition[[#This Row],[Nom association]]</f>
        <v>ASIABE_Association scolaire intercommunale Apples-Bière et environs</v>
      </c>
      <c r="E6347">
        <f>COUNTIFS(D$2:D6347,Clef_répartition[[#This Row],[Code_Nom]],J$2:J6347,Clef_répartition[[#This Row],[Année]])</f>
        <v>1</v>
      </c>
      <c r="F6347">
        <f>IF(Clef_répartition[[#This Row],[Code_Nom]]=D6346,F6346-1,(COUNTIFS(Clef_répartition[Code_Nom],Clef_répartition[[#This Row],[Code_Nom]],Clef_répartition[Année],Clef_répartition[[#This Row],[Année]])))</f>
        <v>8</v>
      </c>
      <c r="G6347" t="str">
        <f>Clef_répartition[[#This Row],[Code_Nom]]&amp;"_"&amp;Clef_répartition[[#This Row],[Nombre]]&amp;"_"&amp;Clef_répartition[[#This Row],[Année]]</f>
        <v>ASIABE_Association scolaire intercommunale Apples-Bière et environs_1_2019</v>
      </c>
      <c r="H6347">
        <v>5423</v>
      </c>
      <c r="I6347" t="s">
        <v>12</v>
      </c>
      <c r="J6347">
        <v>2019</v>
      </c>
      <c r="K6347">
        <v>6.5100000000000005E-2</v>
      </c>
    </row>
    <row r="6348" spans="1:11" x14ac:dyDescent="0.25">
      <c r="A6348" t="s">
        <v>723</v>
      </c>
      <c r="B6348" t="s">
        <v>503</v>
      </c>
      <c r="C6348" t="s">
        <v>504</v>
      </c>
      <c r="D6348" t="str">
        <f>Clef_répartition[[#This Row],[Code association]]&amp;"_"&amp;Clef_répartition[[#This Row],[Nom association]]</f>
        <v>ASIABE_Association scolaire intercommunale Apples-Bière et environs</v>
      </c>
      <c r="E6348">
        <f>COUNTIFS(D$2:D6348,Clef_répartition[[#This Row],[Code_Nom]],J$2:J6348,Clef_répartition[[#This Row],[Année]])</f>
        <v>2</v>
      </c>
      <c r="F6348">
        <f>IF(Clef_répartition[[#This Row],[Code_Nom]]=D6347,F6347-1,(COUNTIFS(Clef_répartition[Code_Nom],Clef_répartition[[#This Row],[Code_Nom]],Clef_répartition[Année],Clef_répartition[[#This Row],[Année]])))</f>
        <v>7</v>
      </c>
      <c r="G6348" t="str">
        <f>Clef_répartition[[#This Row],[Code_Nom]]&amp;"_"&amp;Clef_répartition[[#This Row],[Nombre]]&amp;"_"&amp;Clef_répartition[[#This Row],[Année]]</f>
        <v>ASIABE_Association scolaire intercommunale Apples-Bière et environs_2_2019</v>
      </c>
      <c r="H6348">
        <v>5424</v>
      </c>
      <c r="I6348" t="s">
        <v>20</v>
      </c>
      <c r="J6348">
        <v>2019</v>
      </c>
      <c r="K6348">
        <v>3.32E-2</v>
      </c>
    </row>
    <row r="6349" spans="1:11" x14ac:dyDescent="0.25">
      <c r="A6349" t="s">
        <v>723</v>
      </c>
      <c r="B6349" t="s">
        <v>503</v>
      </c>
      <c r="C6349" t="s">
        <v>504</v>
      </c>
      <c r="D6349" t="str">
        <f>Clef_répartition[[#This Row],[Code association]]&amp;"_"&amp;Clef_répartition[[#This Row],[Nom association]]</f>
        <v>ASIABE_Association scolaire intercommunale Apples-Bière et environs</v>
      </c>
      <c r="E6349">
        <f>COUNTIFS(D$2:D6349,Clef_répartition[[#This Row],[Code_Nom]],J$2:J6349,Clef_répartition[[#This Row],[Année]])</f>
        <v>3</v>
      </c>
      <c r="F6349">
        <f>IF(Clef_répartition[[#This Row],[Code_Nom]]=D6348,F6348-1,(COUNTIFS(Clef_répartition[Code_Nom],Clef_répartition[[#This Row],[Code_Nom]],Clef_répartition[Année],Clef_répartition[[#This Row],[Année]])))</f>
        <v>6</v>
      </c>
      <c r="G6349" t="str">
        <f>Clef_répartition[[#This Row],[Code_Nom]]&amp;"_"&amp;Clef_répartition[[#This Row],[Nombre]]&amp;"_"&amp;Clef_répartition[[#This Row],[Année]]</f>
        <v>ASIABE_Association scolaire intercommunale Apples-Bière et environs_3_2019</v>
      </c>
      <c r="H6349">
        <v>5425</v>
      </c>
      <c r="I6349" t="s">
        <v>23</v>
      </c>
      <c r="J6349">
        <v>2019</v>
      </c>
      <c r="K6349">
        <v>0.19900000000000001</v>
      </c>
    </row>
    <row r="6350" spans="1:11" x14ac:dyDescent="0.25">
      <c r="A6350" t="s">
        <v>723</v>
      </c>
      <c r="B6350" t="s">
        <v>503</v>
      </c>
      <c r="C6350" t="s">
        <v>504</v>
      </c>
      <c r="D6350" t="str">
        <f>Clef_répartition[[#This Row],[Code association]]&amp;"_"&amp;Clef_répartition[[#This Row],[Nom association]]</f>
        <v>ASIABE_Association scolaire intercommunale Apples-Bière et environs</v>
      </c>
      <c r="E6350">
        <f>COUNTIFS(D$2:D6350,Clef_répartition[[#This Row],[Code_Nom]],J$2:J6350,Clef_répartition[[#This Row],[Année]])</f>
        <v>4</v>
      </c>
      <c r="F6350">
        <f>IF(Clef_répartition[[#This Row],[Code_Nom]]=D6349,F6349-1,(COUNTIFS(Clef_répartition[Code_Nom],Clef_répartition[[#This Row],[Code_Nom]],Clef_répartition[Année],Clef_répartition[[#This Row],[Année]])))</f>
        <v>5</v>
      </c>
      <c r="G6350" t="str">
        <f>Clef_répartition[[#This Row],[Code_Nom]]&amp;"_"&amp;Clef_répartition[[#This Row],[Nombre]]&amp;"_"&amp;Clef_répartition[[#This Row],[Année]]</f>
        <v>ASIABE_Association scolaire intercommunale Apples-Bière et environs_4_2019</v>
      </c>
      <c r="H6350">
        <v>5629</v>
      </c>
      <c r="I6350" t="s">
        <v>68</v>
      </c>
      <c r="J6350">
        <v>2019</v>
      </c>
      <c r="K6350">
        <v>2.1899999999999999E-2</v>
      </c>
    </row>
    <row r="6351" spans="1:11" x14ac:dyDescent="0.25">
      <c r="A6351" t="s">
        <v>723</v>
      </c>
      <c r="B6351" t="s">
        <v>503</v>
      </c>
      <c r="C6351" t="s">
        <v>504</v>
      </c>
      <c r="D6351" t="str">
        <f>Clef_répartition[[#This Row],[Code association]]&amp;"_"&amp;Clef_répartition[[#This Row],[Nom association]]</f>
        <v>ASIABE_Association scolaire intercommunale Apples-Bière et environs</v>
      </c>
      <c r="E6351">
        <f>COUNTIFS(D$2:D6351,Clef_répartition[[#This Row],[Code_Nom]],J$2:J6351,Clef_répartition[[#This Row],[Année]])</f>
        <v>5</v>
      </c>
      <c r="F6351">
        <f>IF(Clef_répartition[[#This Row],[Code_Nom]]=D6350,F6350-1,(COUNTIFS(Clef_répartition[Code_Nom],Clef_répartition[[#This Row],[Code_Nom]],Clef_répartition[Année],Clef_répartition[[#This Row],[Année]])))</f>
        <v>4</v>
      </c>
      <c r="G6351" t="str">
        <f>Clef_répartition[[#This Row],[Code_Nom]]&amp;"_"&amp;Clef_répartition[[#This Row],[Nombre]]&amp;"_"&amp;Clef_répartition[[#This Row],[Année]]</f>
        <v>ASIABE_Association scolaire intercommunale Apples-Bière et environs_5_2019</v>
      </c>
      <c r="H6351">
        <v>5656</v>
      </c>
      <c r="I6351" t="s">
        <v>135</v>
      </c>
      <c r="J6351">
        <v>2019</v>
      </c>
      <c r="K6351">
        <v>0.51459999999999995</v>
      </c>
    </row>
    <row r="6352" spans="1:11" x14ac:dyDescent="0.25">
      <c r="A6352" t="s">
        <v>723</v>
      </c>
      <c r="B6352" t="s">
        <v>503</v>
      </c>
      <c r="C6352" t="s">
        <v>504</v>
      </c>
      <c r="D6352" t="str">
        <f>Clef_répartition[[#This Row],[Code association]]&amp;"_"&amp;Clef_répartition[[#This Row],[Nom association]]</f>
        <v>ASIABE_Association scolaire intercommunale Apples-Bière et environs</v>
      </c>
      <c r="E6352">
        <f>COUNTIFS(D$2:D6352,Clef_répartition[[#This Row],[Code_Nom]],J$2:J6352,Clef_répartition[[#This Row],[Année]])</f>
        <v>6</v>
      </c>
      <c r="F6352">
        <f>IF(Clef_répartition[[#This Row],[Code_Nom]]=D6351,F6351-1,(COUNTIFS(Clef_répartition[Code_Nom],Clef_répartition[[#This Row],[Code_Nom]],Clef_répartition[Année],Clef_répartition[[#This Row],[Année]])))</f>
        <v>3</v>
      </c>
      <c r="G6352" t="str">
        <f>Clef_répartition[[#This Row],[Code_Nom]]&amp;"_"&amp;Clef_répartition[[#This Row],[Nombre]]&amp;"_"&amp;Clef_répartition[[#This Row],[Année]]</f>
        <v>ASIABE_Association scolaire intercommunale Apples-Bière et environs_6_2019</v>
      </c>
      <c r="H6352">
        <v>5431</v>
      </c>
      <c r="I6352" t="s">
        <v>179</v>
      </c>
      <c r="J6352">
        <v>2019</v>
      </c>
      <c r="K6352">
        <v>3.1800000000000002E-2</v>
      </c>
    </row>
    <row r="6353" spans="1:11" x14ac:dyDescent="0.25">
      <c r="A6353" t="s">
        <v>723</v>
      </c>
      <c r="B6353" t="s">
        <v>503</v>
      </c>
      <c r="C6353" t="s">
        <v>504</v>
      </c>
      <c r="D6353" t="str">
        <f>Clef_répartition[[#This Row],[Code association]]&amp;"_"&amp;Clef_répartition[[#This Row],[Nom association]]</f>
        <v>ASIABE_Association scolaire intercommunale Apples-Bière et environs</v>
      </c>
      <c r="E6353">
        <f>COUNTIFS(D$2:D6353,Clef_répartition[[#This Row],[Code_Nom]],J$2:J6353,Clef_répartition[[#This Row],[Année]])</f>
        <v>7</v>
      </c>
      <c r="F6353">
        <f>IF(Clef_répartition[[#This Row],[Code_Nom]]=D6352,F6352-1,(COUNTIFS(Clef_répartition[Code_Nom],Clef_répartition[[#This Row],[Code_Nom]],Clef_répartition[Année],Clef_répartition[[#This Row],[Année]])))</f>
        <v>2</v>
      </c>
      <c r="G6353" t="str">
        <f>Clef_répartition[[#This Row],[Code_Nom]]&amp;"_"&amp;Clef_répartition[[#This Row],[Nombre]]&amp;"_"&amp;Clef_répartition[[#This Row],[Année]]</f>
        <v>ASIABE_Association scolaire intercommunale Apples-Bière et environs_7_2019</v>
      </c>
      <c r="H6353">
        <v>5492</v>
      </c>
      <c r="I6353" t="s">
        <v>189</v>
      </c>
      <c r="J6353">
        <v>2019</v>
      </c>
      <c r="K6353">
        <v>0.11310000000000001</v>
      </c>
    </row>
    <row r="6354" spans="1:11" x14ac:dyDescent="0.25">
      <c r="A6354" t="s">
        <v>723</v>
      </c>
      <c r="B6354" t="s">
        <v>503</v>
      </c>
      <c r="C6354" t="s">
        <v>504</v>
      </c>
      <c r="D6354" t="str">
        <f>Clef_répartition[[#This Row],[Code association]]&amp;"_"&amp;Clef_répartition[[#This Row],[Nom association]]</f>
        <v>ASIABE_Association scolaire intercommunale Apples-Bière et environs</v>
      </c>
      <c r="E6354">
        <f>COUNTIFS(D$2:D6354,Clef_répartition[[#This Row],[Code_Nom]],J$2:J6354,Clef_répartition[[#This Row],[Année]])</f>
        <v>8</v>
      </c>
      <c r="F6354">
        <f>IF(Clef_répartition[[#This Row],[Code_Nom]]=D6353,F6353-1,(COUNTIFS(Clef_répartition[Code_Nom],Clef_répartition[[#This Row],[Code_Nom]],Clef_répartition[Année],Clef_répartition[[#This Row],[Année]])))</f>
        <v>1</v>
      </c>
      <c r="G6354" t="str">
        <f>Clef_répartition[[#This Row],[Code_Nom]]&amp;"_"&amp;Clef_répartition[[#This Row],[Nombre]]&amp;"_"&amp;Clef_répartition[[#This Row],[Année]]</f>
        <v>ASIABE_Association scolaire intercommunale Apples-Bière et environs_8_2019</v>
      </c>
      <c r="H6354">
        <v>5650</v>
      </c>
      <c r="I6354" t="s">
        <v>276</v>
      </c>
      <c r="J6354">
        <v>2019</v>
      </c>
      <c r="K6354">
        <v>2.1299999999999999E-2</v>
      </c>
    </row>
    <row r="6355" spans="1:11" x14ac:dyDescent="0.25">
      <c r="A6355" t="s">
        <v>723</v>
      </c>
      <c r="B6355" t="s">
        <v>658</v>
      </c>
      <c r="C6355" t="s">
        <v>659</v>
      </c>
      <c r="D6355" t="str">
        <f>Clef_répartition[[#This Row],[Code association]]&amp;"_"&amp;Clef_répartition[[#This Row],[Nom association]]</f>
        <v>ASICC_Association scolaire intercommunale de Corsier</v>
      </c>
      <c r="E6355">
        <f>COUNTIFS(D$2:D6355,Clef_répartition[[#This Row],[Code_Nom]],J$2:J6355,Clef_répartition[[#This Row],[Année]])</f>
        <v>1</v>
      </c>
      <c r="F6355">
        <f>IF(Clef_répartition[[#This Row],[Code_Nom]]=D6354,F6354-1,(COUNTIFS(Clef_répartition[Code_Nom],Clef_répartition[[#This Row],[Code_Nom]],Clef_répartition[Année],Clef_répartition[[#This Row],[Année]])))</f>
        <v>4</v>
      </c>
      <c r="G6355" t="str">
        <f>Clef_répartition[[#This Row],[Code_Nom]]&amp;"_"&amp;Clef_répartition[[#This Row],[Nombre]]&amp;"_"&amp;Clef_répartition[[#This Row],[Année]]</f>
        <v>ASICC_Association scolaire intercommunale de Corsier_1_2019</v>
      </c>
      <c r="H6355">
        <v>5882</v>
      </c>
      <c r="I6355" t="s">
        <v>50</v>
      </c>
      <c r="J6355">
        <v>2019</v>
      </c>
      <c r="K6355">
        <v>0.28999999999999998</v>
      </c>
    </row>
    <row r="6356" spans="1:11" x14ac:dyDescent="0.25">
      <c r="A6356" t="s">
        <v>723</v>
      </c>
      <c r="B6356" t="s">
        <v>658</v>
      </c>
      <c r="C6356" t="s">
        <v>659</v>
      </c>
      <c r="D6356" t="str">
        <f>Clef_répartition[[#This Row],[Code association]]&amp;"_"&amp;Clef_répartition[[#This Row],[Nom association]]</f>
        <v>ASICC_Association scolaire intercommunale de Corsier</v>
      </c>
      <c r="E6356">
        <f>COUNTIFS(D$2:D6356,Clef_répartition[[#This Row],[Code_Nom]],J$2:J6356,Clef_répartition[[#This Row],[Année]])</f>
        <v>2</v>
      </c>
      <c r="F6356">
        <f>IF(Clef_répartition[[#This Row],[Code_Nom]]=D6355,F6355-1,(COUNTIFS(Clef_répartition[Code_Nom],Clef_répartition[[#This Row],[Code_Nom]],Clef_répartition[Année],Clef_répartition[[#This Row],[Année]])))</f>
        <v>3</v>
      </c>
      <c r="G6356" t="str">
        <f>Clef_répartition[[#This Row],[Code_Nom]]&amp;"_"&amp;Clef_répartition[[#This Row],[Nombre]]&amp;"_"&amp;Clef_répartition[[#This Row],[Année]]</f>
        <v>ASICC_Association scolaire intercommunale de Corsier_2_2019</v>
      </c>
      <c r="H6356">
        <v>5883</v>
      </c>
      <c r="I6356" t="s">
        <v>77</v>
      </c>
      <c r="J6356">
        <v>2019</v>
      </c>
      <c r="K6356">
        <v>0.2</v>
      </c>
    </row>
    <row r="6357" spans="1:11" x14ac:dyDescent="0.25">
      <c r="A6357" t="s">
        <v>723</v>
      </c>
      <c r="B6357" t="s">
        <v>658</v>
      </c>
      <c r="C6357" t="s">
        <v>659</v>
      </c>
      <c r="D6357" t="str">
        <f>Clef_répartition[[#This Row],[Code association]]&amp;"_"&amp;Clef_répartition[[#This Row],[Nom association]]</f>
        <v>ASICC_Association scolaire intercommunale de Corsier</v>
      </c>
      <c r="E6357">
        <f>COUNTIFS(D$2:D6357,Clef_répartition[[#This Row],[Code_Nom]],J$2:J6357,Clef_répartition[[#This Row],[Année]])</f>
        <v>3</v>
      </c>
      <c r="F6357">
        <f>IF(Clef_répartition[[#This Row],[Code_Nom]]=D6356,F6356-1,(COUNTIFS(Clef_répartition[Code_Nom],Clef_répartition[[#This Row],[Code_Nom]],Clef_répartition[Année],Clef_répartition[[#This Row],[Année]])))</f>
        <v>2</v>
      </c>
      <c r="G6357" t="str">
        <f>Clef_répartition[[#This Row],[Code_Nom]]&amp;"_"&amp;Clef_répartition[[#This Row],[Nombre]]&amp;"_"&amp;Clef_répartition[[#This Row],[Année]]</f>
        <v>ASICC_Association scolaire intercommunale de Corsier_3_2019</v>
      </c>
      <c r="H6357">
        <v>5884</v>
      </c>
      <c r="I6357" t="s">
        <v>78</v>
      </c>
      <c r="J6357">
        <v>2019</v>
      </c>
      <c r="K6357">
        <v>0.35</v>
      </c>
    </row>
    <row r="6358" spans="1:11" x14ac:dyDescent="0.25">
      <c r="A6358" t="s">
        <v>723</v>
      </c>
      <c r="B6358" t="s">
        <v>658</v>
      </c>
      <c r="C6358" t="s">
        <v>659</v>
      </c>
      <c r="D6358" t="str">
        <f>Clef_répartition[[#This Row],[Code association]]&amp;"_"&amp;Clef_répartition[[#This Row],[Nom association]]</f>
        <v>ASICC_Association scolaire intercommunale de Corsier</v>
      </c>
      <c r="E6358">
        <f>COUNTIFS(D$2:D6358,Clef_répartition[[#This Row],[Code_Nom]],J$2:J6358,Clef_répartition[[#This Row],[Année]])</f>
        <v>4</v>
      </c>
      <c r="F6358">
        <f>IF(Clef_répartition[[#This Row],[Code_Nom]]=D6357,F6357-1,(COUNTIFS(Clef_répartition[Code_Nom],Clef_répartition[[#This Row],[Code_Nom]],Clef_répartition[Année],Clef_répartition[[#This Row],[Année]])))</f>
        <v>1</v>
      </c>
      <c r="G6358" t="str">
        <f>Clef_répartition[[#This Row],[Code_Nom]]&amp;"_"&amp;Clef_répartition[[#This Row],[Nombre]]&amp;"_"&amp;Clef_répartition[[#This Row],[Année]]</f>
        <v>ASICC_Association scolaire intercommunale de Corsier_4_2019</v>
      </c>
      <c r="H6358">
        <v>5885</v>
      </c>
      <c r="I6358" t="s">
        <v>138</v>
      </c>
      <c r="J6358">
        <v>2019</v>
      </c>
      <c r="K6358">
        <v>0.16</v>
      </c>
    </row>
    <row r="6359" spans="1:11" x14ac:dyDescent="0.25">
      <c r="A6359" t="s">
        <v>723</v>
      </c>
      <c r="B6359" t="s">
        <v>598</v>
      </c>
      <c r="C6359" t="s">
        <v>599</v>
      </c>
      <c r="D6359" t="str">
        <f>Clef_répartition[[#This Row],[Code association]]&amp;"_"&amp;Clef_répartition[[#This Row],[Nom association]]</f>
        <v>ASICE_Association scolaire intercommunale de l'établissement de Cugy et environs</v>
      </c>
      <c r="E6359">
        <f>COUNTIFS(D$2:D6359,Clef_répartition[[#This Row],[Code_Nom]],J$2:J6359,Clef_répartition[[#This Row],[Année]])</f>
        <v>1</v>
      </c>
      <c r="F6359">
        <f>IF(Clef_répartition[[#This Row],[Code_Nom]]=D6358,F6358-1,(COUNTIFS(Clef_répartition[Code_Nom],Clef_répartition[[#This Row],[Code_Nom]],Clef_répartition[Année],Clef_répartition[[#This Row],[Année]])))</f>
        <v>4</v>
      </c>
      <c r="G6359" t="str">
        <f>Clef_répartition[[#This Row],[Code_Nom]]&amp;"_"&amp;Clef_répartition[[#This Row],[Nombre]]&amp;"_"&amp;Clef_répartition[[#This Row],[Année]]</f>
        <v>ASICE_Association scolaire intercommunale de l'établissement de Cugy et environs_1_2019</v>
      </c>
      <c r="H6359">
        <v>5515</v>
      </c>
      <c r="I6359" t="s">
        <v>37</v>
      </c>
      <c r="J6359">
        <v>2019</v>
      </c>
      <c r="K6359">
        <v>0.10139165033177976</v>
      </c>
    </row>
    <row r="6360" spans="1:11" x14ac:dyDescent="0.25">
      <c r="A6360" t="s">
        <v>723</v>
      </c>
      <c r="B6360" t="s">
        <v>598</v>
      </c>
      <c r="C6360" t="s">
        <v>599</v>
      </c>
      <c r="D6360" t="str">
        <f>Clef_répartition[[#This Row],[Code association]]&amp;"_"&amp;Clef_répartition[[#This Row],[Nom association]]</f>
        <v>ASICE_Association scolaire intercommunale de l'établissement de Cugy et environs</v>
      </c>
      <c r="E6360">
        <f>COUNTIFS(D$2:D6360,Clef_répartition[[#This Row],[Code_Nom]],J$2:J6360,Clef_répartition[[#This Row],[Année]])</f>
        <v>2</v>
      </c>
      <c r="F6360">
        <f>IF(Clef_répartition[[#This Row],[Code_Nom]]=D6359,F6359-1,(COUNTIFS(Clef_répartition[Code_Nom],Clef_répartition[[#This Row],[Code_Nom]],Clef_répartition[Année],Clef_répartition[[#This Row],[Année]])))</f>
        <v>3</v>
      </c>
      <c r="G6360" t="str">
        <f>Clef_répartition[[#This Row],[Code_Nom]]&amp;"_"&amp;Clef_répartition[[#This Row],[Nombre]]&amp;"_"&amp;Clef_répartition[[#This Row],[Année]]</f>
        <v>ASICE_Association scolaire intercommunale de l'établissement de Cugy et environs_2_2019</v>
      </c>
      <c r="H6360">
        <v>5516</v>
      </c>
      <c r="I6360" t="s">
        <v>88</v>
      </c>
      <c r="J6360">
        <v>2019</v>
      </c>
      <c r="K6360">
        <v>0.39960238410150162</v>
      </c>
    </row>
    <row r="6361" spans="1:11" x14ac:dyDescent="0.25">
      <c r="A6361" t="s">
        <v>723</v>
      </c>
      <c r="B6361" t="s">
        <v>598</v>
      </c>
      <c r="C6361" t="s">
        <v>599</v>
      </c>
      <c r="D6361" t="str">
        <f>Clef_répartition[[#This Row],[Code association]]&amp;"_"&amp;Clef_répartition[[#This Row],[Nom association]]</f>
        <v>ASICE_Association scolaire intercommunale de l'établissement de Cugy et environs</v>
      </c>
      <c r="E6361">
        <f>COUNTIFS(D$2:D6361,Clef_répartition[[#This Row],[Code_Nom]],J$2:J6361,Clef_répartition[[#This Row],[Année]])</f>
        <v>3</v>
      </c>
      <c r="F6361">
        <f>IF(Clef_répartition[[#This Row],[Code_Nom]]=D6360,F6360-1,(COUNTIFS(Clef_répartition[Code_Nom],Clef_répartition[[#This Row],[Code_Nom]],Clef_répartition[Année],Clef_répartition[[#This Row],[Année]])))</f>
        <v>2</v>
      </c>
      <c r="G6361" t="str">
        <f>Clef_répartition[[#This Row],[Code_Nom]]&amp;"_"&amp;Clef_répartition[[#This Row],[Nombre]]&amp;"_"&amp;Clef_répartition[[#This Row],[Année]]</f>
        <v>ASICE_Association scolaire intercommunale de l'établissement de Cugy et environs_3_2019</v>
      </c>
      <c r="H6361">
        <v>5523</v>
      </c>
      <c r="I6361" t="s">
        <v>119</v>
      </c>
      <c r="J6361">
        <v>2019</v>
      </c>
      <c r="K6361">
        <v>0.36779323973278077</v>
      </c>
    </row>
    <row r="6362" spans="1:11" x14ac:dyDescent="0.25">
      <c r="A6362" t="s">
        <v>723</v>
      </c>
      <c r="B6362" t="s">
        <v>598</v>
      </c>
      <c r="C6362" t="s">
        <v>599</v>
      </c>
      <c r="D6362" t="str">
        <f>Clef_répartition[[#This Row],[Code association]]&amp;"_"&amp;Clef_répartition[[#This Row],[Nom association]]</f>
        <v>ASICE_Association scolaire intercommunale de l'établissement de Cugy et environs</v>
      </c>
      <c r="E6362">
        <f>COUNTIFS(D$2:D6362,Clef_répartition[[#This Row],[Code_Nom]],J$2:J6362,Clef_répartition[[#This Row],[Année]])</f>
        <v>4</v>
      </c>
      <c r="F6362">
        <f>IF(Clef_répartition[[#This Row],[Code_Nom]]=D6361,F6361-1,(COUNTIFS(Clef_répartition[Code_Nom],Clef_répartition[[#This Row],[Code_Nom]],Clef_répartition[Année],Clef_répartition[[#This Row],[Année]])))</f>
        <v>1</v>
      </c>
      <c r="G6362" t="str">
        <f>Clef_répartition[[#This Row],[Code_Nom]]&amp;"_"&amp;Clef_répartition[[#This Row],[Nombre]]&amp;"_"&amp;Clef_répartition[[#This Row],[Année]]</f>
        <v>ASICE_Association scolaire intercommunale de l'établissement de Cugy et environs_4_2019</v>
      </c>
      <c r="H6362">
        <v>5527</v>
      </c>
      <c r="I6362" t="s">
        <v>191</v>
      </c>
      <c r="J6362">
        <v>2019</v>
      </c>
      <c r="K6362">
        <v>0.13121272583393778</v>
      </c>
    </row>
    <row r="6363" spans="1:11" x14ac:dyDescent="0.25">
      <c r="A6363" t="s">
        <v>723</v>
      </c>
      <c r="B6363" t="s">
        <v>625</v>
      </c>
      <c r="C6363" t="s">
        <v>626</v>
      </c>
      <c r="D6363" t="str">
        <f>Clef_répartition[[#This Row],[Code association]]&amp;"_"&amp;Clef_répartition[[#This Row],[Nom association]]</f>
        <v>ASICOPE_Association scolaire intercommunale de Cossonay, Penthalaz et environs</v>
      </c>
      <c r="E6363">
        <f>COUNTIFS(D$2:D6363,Clef_répartition[[#This Row],[Code_Nom]],J$2:J6363,Clef_répartition[[#This Row],[Année]])</f>
        <v>1</v>
      </c>
      <c r="F6363">
        <f>IF(Clef_répartition[[#This Row],[Code_Nom]]=D6362,F6362-1,(COUNTIFS(Clef_répartition[Code_Nom],Clef_répartition[[#This Row],[Code_Nom]],Clef_répartition[Année],Clef_répartition[[#This Row],[Année]])))</f>
        <v>18</v>
      </c>
      <c r="G6363" t="str">
        <f>Clef_répartition[[#This Row],[Code_Nom]]&amp;"_"&amp;Clef_répartition[[#This Row],[Nombre]]&amp;"_"&amp;Clef_répartition[[#This Row],[Année]]</f>
        <v>ASICOPE_Association scolaire intercommunale de Cossonay, Penthalaz et environs_1_2019</v>
      </c>
      <c r="H6363">
        <v>5475</v>
      </c>
      <c r="I6363" t="s">
        <v>55</v>
      </c>
      <c r="J6363">
        <v>2019</v>
      </c>
      <c r="K6363">
        <v>4.1999999999999997E-3</v>
      </c>
    </row>
    <row r="6364" spans="1:11" x14ac:dyDescent="0.25">
      <c r="A6364" t="s">
        <v>723</v>
      </c>
      <c r="B6364" t="s">
        <v>625</v>
      </c>
      <c r="C6364" t="s">
        <v>626</v>
      </c>
      <c r="D6364" t="str">
        <f>Clef_répartition[[#This Row],[Code association]]&amp;"_"&amp;Clef_répartition[[#This Row],[Nom association]]</f>
        <v>ASICOPE_Association scolaire intercommunale de Cossonay, Penthalaz et environs</v>
      </c>
      <c r="E6364">
        <f>COUNTIFS(D$2:D6364,Clef_répartition[[#This Row],[Code_Nom]],J$2:J6364,Clef_répartition[[#This Row],[Année]])</f>
        <v>2</v>
      </c>
      <c r="F6364">
        <f>IF(Clef_répartition[[#This Row],[Code_Nom]]=D6363,F6363-1,(COUNTIFS(Clef_répartition[Code_Nom],Clef_répartition[[#This Row],[Code_Nom]],Clef_répartition[Année],Clef_répartition[[#This Row],[Année]])))</f>
        <v>17</v>
      </c>
      <c r="G6364" t="str">
        <f>Clef_répartition[[#This Row],[Code_Nom]]&amp;"_"&amp;Clef_répartition[[#This Row],[Nombre]]&amp;"_"&amp;Clef_répartition[[#This Row],[Année]]</f>
        <v>ASICOPE_Association scolaire intercommunale de Cossonay, Penthalaz et environs_2_2019</v>
      </c>
      <c r="H6364">
        <v>5477</v>
      </c>
      <c r="I6364" t="s">
        <v>79</v>
      </c>
      <c r="J6364">
        <v>2019</v>
      </c>
      <c r="K6364">
        <v>0.23799999999999999</v>
      </c>
    </row>
    <row r="6365" spans="1:11" x14ac:dyDescent="0.25">
      <c r="A6365" t="s">
        <v>723</v>
      </c>
      <c r="B6365" t="s">
        <v>625</v>
      </c>
      <c r="C6365" t="s">
        <v>626</v>
      </c>
      <c r="D6365" t="str">
        <f>Clef_répartition[[#This Row],[Code association]]&amp;"_"&amp;Clef_répartition[[#This Row],[Nom association]]</f>
        <v>ASICOPE_Association scolaire intercommunale de Cossonay, Penthalaz et environs</v>
      </c>
      <c r="E6365">
        <f>COUNTIFS(D$2:D6365,Clef_répartition[[#This Row],[Code_Nom]],J$2:J6365,Clef_répartition[[#This Row],[Année]])</f>
        <v>3</v>
      </c>
      <c r="F6365">
        <f>IF(Clef_répartition[[#This Row],[Code_Nom]]=D6364,F6364-1,(COUNTIFS(Clef_répartition[Code_Nom],Clef_répartition[[#This Row],[Code_Nom]],Clef_répartition[Année],Clef_répartition[[#This Row],[Année]])))</f>
        <v>16</v>
      </c>
      <c r="G6365" t="str">
        <f>Clef_répartition[[#This Row],[Code_Nom]]&amp;"_"&amp;Clef_répartition[[#This Row],[Nombre]]&amp;"_"&amp;Clef_répartition[[#This Row],[Année]]</f>
        <v>ASICOPE_Association scolaire intercommunale de Cossonay, Penthalaz et environs_3_2019</v>
      </c>
      <c r="H6365">
        <v>5479</v>
      </c>
      <c r="I6365" t="s">
        <v>85</v>
      </c>
      <c r="J6365">
        <v>2019</v>
      </c>
      <c r="K6365">
        <v>2.1700000000000001E-2</v>
      </c>
    </row>
    <row r="6366" spans="1:11" x14ac:dyDescent="0.25">
      <c r="A6366" t="s">
        <v>723</v>
      </c>
      <c r="B6366" t="s">
        <v>625</v>
      </c>
      <c r="C6366" t="s">
        <v>626</v>
      </c>
      <c r="D6366" t="str">
        <f>Clef_répartition[[#This Row],[Code association]]&amp;"_"&amp;Clef_répartition[[#This Row],[Nom association]]</f>
        <v>ASICOPE_Association scolaire intercommunale de Cossonay, Penthalaz et environs</v>
      </c>
      <c r="E6366">
        <f>COUNTIFS(D$2:D6366,Clef_répartition[[#This Row],[Code_Nom]],J$2:J6366,Clef_répartition[[#This Row],[Année]])</f>
        <v>4</v>
      </c>
      <c r="F6366">
        <f>IF(Clef_répartition[[#This Row],[Code_Nom]]=D6365,F6365-1,(COUNTIFS(Clef_répartition[Code_Nom],Clef_répartition[[#This Row],[Code_Nom]],Clef_répartition[Année],Clef_répartition[[#This Row],[Année]])))</f>
        <v>15</v>
      </c>
      <c r="G6366" t="str">
        <f>Clef_répartition[[#This Row],[Code_Nom]]&amp;"_"&amp;Clef_répartition[[#This Row],[Nombre]]&amp;"_"&amp;Clef_répartition[[#This Row],[Année]]</f>
        <v>ASICOPE_Association scolaire intercommunale de Cossonay, Penthalaz et environs_4_2019</v>
      </c>
      <c r="H6366">
        <v>5480</v>
      </c>
      <c r="I6366" t="s">
        <v>90</v>
      </c>
      <c r="J6366">
        <v>2019</v>
      </c>
      <c r="K6366">
        <v>6.1699999999999998E-2</v>
      </c>
    </row>
    <row r="6367" spans="1:11" x14ac:dyDescent="0.25">
      <c r="A6367" t="s">
        <v>723</v>
      </c>
      <c r="B6367" t="s">
        <v>625</v>
      </c>
      <c r="C6367" t="s">
        <v>626</v>
      </c>
      <c r="D6367" t="str">
        <f>Clef_répartition[[#This Row],[Code association]]&amp;"_"&amp;Clef_répartition[[#This Row],[Nom association]]</f>
        <v>ASICOPE_Association scolaire intercommunale de Cossonay, Penthalaz et environs</v>
      </c>
      <c r="E6367">
        <f>COUNTIFS(D$2:D6367,Clef_répartition[[#This Row],[Code_Nom]],J$2:J6367,Clef_répartition[[#This Row],[Année]])</f>
        <v>5</v>
      </c>
      <c r="F6367">
        <f>IF(Clef_répartition[[#This Row],[Code_Nom]]=D6366,F6366-1,(COUNTIFS(Clef_répartition[Code_Nom],Clef_répartition[[#This Row],[Code_Nom]],Clef_répartition[Année],Clef_répartition[[#This Row],[Année]])))</f>
        <v>14</v>
      </c>
      <c r="G6367" t="str">
        <f>Clef_répartition[[#This Row],[Code_Nom]]&amp;"_"&amp;Clef_répartition[[#This Row],[Nombre]]&amp;"_"&amp;Clef_répartition[[#This Row],[Année]]</f>
        <v>ASICOPE_Association scolaire intercommunale de Cossonay, Penthalaz et environs_5_2019</v>
      </c>
      <c r="H6367">
        <v>5481</v>
      </c>
      <c r="I6367" t="s">
        <v>94</v>
      </c>
      <c r="J6367">
        <v>2019</v>
      </c>
      <c r="K6367">
        <v>1.32E-2</v>
      </c>
    </row>
    <row r="6368" spans="1:11" x14ac:dyDescent="0.25">
      <c r="A6368" t="s">
        <v>723</v>
      </c>
      <c r="B6368" t="s">
        <v>625</v>
      </c>
      <c r="C6368" t="s">
        <v>626</v>
      </c>
      <c r="D6368" t="str">
        <f>Clef_répartition[[#This Row],[Code association]]&amp;"_"&amp;Clef_répartition[[#This Row],[Nom association]]</f>
        <v>ASICOPE_Association scolaire intercommunale de Cossonay, Penthalaz et environs</v>
      </c>
      <c r="E6368">
        <f>COUNTIFS(D$2:D6368,Clef_répartition[[#This Row],[Code_Nom]],J$2:J6368,Clef_répartition[[#This Row],[Année]])</f>
        <v>6</v>
      </c>
      <c r="F6368">
        <f>IF(Clef_répartition[[#This Row],[Code_Nom]]=D6367,F6367-1,(COUNTIFS(Clef_répartition[Code_Nom],Clef_répartition[[#This Row],[Code_Nom]],Clef_répartition[Année],Clef_répartition[[#This Row],[Année]])))</f>
        <v>13</v>
      </c>
      <c r="G6368" t="str">
        <f>Clef_répartition[[#This Row],[Code_Nom]]&amp;"_"&amp;Clef_répartition[[#This Row],[Nombre]]&amp;"_"&amp;Clef_répartition[[#This Row],[Année]]</f>
        <v>ASICOPE_Association scolaire intercommunale de Cossonay, Penthalaz et environs_6_2019</v>
      </c>
      <c r="H6368">
        <v>5484</v>
      </c>
      <c r="I6368" t="s">
        <v>127</v>
      </c>
      <c r="J6368">
        <v>2019</v>
      </c>
      <c r="K6368">
        <v>5.0500000000000003E-2</v>
      </c>
    </row>
    <row r="6369" spans="1:11" x14ac:dyDescent="0.25">
      <c r="A6369" t="s">
        <v>723</v>
      </c>
      <c r="B6369" t="s">
        <v>625</v>
      </c>
      <c r="C6369" t="s">
        <v>626</v>
      </c>
      <c r="D6369" t="str">
        <f>Clef_répartition[[#This Row],[Code association]]&amp;"_"&amp;Clef_répartition[[#This Row],[Nom association]]</f>
        <v>ASICOPE_Association scolaire intercommunale de Cossonay, Penthalaz et environs</v>
      </c>
      <c r="E6369">
        <f>COUNTIFS(D$2:D6369,Clef_répartition[[#This Row],[Code_Nom]],J$2:J6369,Clef_répartition[[#This Row],[Année]])</f>
        <v>7</v>
      </c>
      <c r="F6369">
        <f>IF(Clef_répartition[[#This Row],[Code_Nom]]=D6368,F6368-1,(COUNTIFS(Clef_répartition[Code_Nom],Clef_répartition[[#This Row],[Code_Nom]],Clef_répartition[Année],Clef_répartition[[#This Row],[Année]])))</f>
        <v>12</v>
      </c>
      <c r="G6369" t="str">
        <f>Clef_répartition[[#This Row],[Code_Nom]]&amp;"_"&amp;Clef_répartition[[#This Row],[Nombre]]&amp;"_"&amp;Clef_répartition[[#This Row],[Année]]</f>
        <v>ASICOPE_Association scolaire intercommunale de Cossonay, Penthalaz et environs_7_2019</v>
      </c>
      <c r="H6369">
        <v>5485</v>
      </c>
      <c r="I6369" t="s">
        <v>129</v>
      </c>
      <c r="J6369">
        <v>2019</v>
      </c>
      <c r="K6369">
        <v>2.7E-2</v>
      </c>
    </row>
    <row r="6370" spans="1:11" x14ac:dyDescent="0.25">
      <c r="A6370" t="s">
        <v>723</v>
      </c>
      <c r="B6370" t="s">
        <v>625</v>
      </c>
      <c r="C6370" t="s">
        <v>626</v>
      </c>
      <c r="D6370" t="str">
        <f>Clef_répartition[[#This Row],[Code association]]&amp;"_"&amp;Clef_répartition[[#This Row],[Nom association]]</f>
        <v>ASICOPE_Association scolaire intercommunale de Cossonay, Penthalaz et environs</v>
      </c>
      <c r="E6370">
        <f>COUNTIFS(D$2:D6370,Clef_répartition[[#This Row],[Code_Nom]],J$2:J6370,Clef_répartition[[#This Row],[Année]])</f>
        <v>8</v>
      </c>
      <c r="F6370">
        <f>IF(Clef_répartition[[#This Row],[Code_Nom]]=D6369,F6369-1,(COUNTIFS(Clef_répartition[Code_Nom],Clef_répartition[[#This Row],[Code_Nom]],Clef_répartition[Année],Clef_répartition[[#This Row],[Année]])))</f>
        <v>11</v>
      </c>
      <c r="G6370" t="str">
        <f>Clef_répartition[[#This Row],[Code_Nom]]&amp;"_"&amp;Clef_répartition[[#This Row],[Nombre]]&amp;"_"&amp;Clef_répartition[[#This Row],[Année]]</f>
        <v>ASICOPE_Association scolaire intercommunale de Cossonay, Penthalaz et environs_8_2019</v>
      </c>
      <c r="H6370">
        <v>5474</v>
      </c>
      <c r="I6370" t="s">
        <v>146</v>
      </c>
      <c r="J6370">
        <v>2019</v>
      </c>
      <c r="K6370">
        <v>2.7300000000000001E-2</v>
      </c>
    </row>
    <row r="6371" spans="1:11" x14ac:dyDescent="0.25">
      <c r="A6371" t="s">
        <v>723</v>
      </c>
      <c r="B6371" t="s">
        <v>625</v>
      </c>
      <c r="C6371" t="s">
        <v>626</v>
      </c>
      <c r="D6371" t="str">
        <f>Clef_répartition[[#This Row],[Code association]]&amp;"_"&amp;Clef_répartition[[#This Row],[Nom association]]</f>
        <v>ASICOPE_Association scolaire intercommunale de Cossonay, Penthalaz et environs</v>
      </c>
      <c r="E6371">
        <f>COUNTIFS(D$2:D6371,Clef_répartition[[#This Row],[Code_Nom]],J$2:J6371,Clef_répartition[[#This Row],[Année]])</f>
        <v>9</v>
      </c>
      <c r="F6371">
        <f>IF(Clef_répartition[[#This Row],[Code_Nom]]=D6370,F6370-1,(COUNTIFS(Clef_répartition[Code_Nom],Clef_répartition[[#This Row],[Code_Nom]],Clef_répartition[Année],Clef_répartition[[#This Row],[Année]])))</f>
        <v>10</v>
      </c>
      <c r="G6371" t="str">
        <f>Clef_répartition[[#This Row],[Code_Nom]]&amp;"_"&amp;Clef_répartition[[#This Row],[Nombre]]&amp;"_"&amp;Clef_répartition[[#This Row],[Année]]</f>
        <v>ASICOPE_Association scolaire intercommunale de Cossonay, Penthalaz et environs_9_2019</v>
      </c>
      <c r="H6371">
        <v>5486</v>
      </c>
      <c r="I6371" t="s">
        <v>145</v>
      </c>
      <c r="J6371">
        <v>2019</v>
      </c>
      <c r="K6371">
        <v>5.2499999999999998E-2</v>
      </c>
    </row>
    <row r="6372" spans="1:11" x14ac:dyDescent="0.25">
      <c r="A6372" t="s">
        <v>723</v>
      </c>
      <c r="B6372" t="s">
        <v>625</v>
      </c>
      <c r="C6372" t="s">
        <v>626</v>
      </c>
      <c r="D6372" t="str">
        <f>Clef_répartition[[#This Row],[Code association]]&amp;"_"&amp;Clef_répartition[[#This Row],[Nom association]]</f>
        <v>ASICOPE_Association scolaire intercommunale de Cossonay, Penthalaz et environs</v>
      </c>
      <c r="E6372">
        <f>COUNTIFS(D$2:D6372,Clef_répartition[[#This Row],[Code_Nom]],J$2:J6372,Clef_répartition[[#This Row],[Année]])</f>
        <v>10</v>
      </c>
      <c r="F6372">
        <f>IF(Clef_répartition[[#This Row],[Code_Nom]]=D6371,F6371-1,(COUNTIFS(Clef_répartition[Code_Nom],Clef_répartition[[#This Row],[Code_Nom]],Clef_répartition[Année],Clef_répartition[[#This Row],[Année]])))</f>
        <v>9</v>
      </c>
      <c r="G6372" t="str">
        <f>Clef_répartition[[#This Row],[Code_Nom]]&amp;"_"&amp;Clef_répartition[[#This Row],[Nombre]]&amp;"_"&amp;Clef_répartition[[#This Row],[Année]]</f>
        <v>ASICOPE_Association scolaire intercommunale de Cossonay, Penthalaz et environs_10_2019</v>
      </c>
      <c r="H6372">
        <v>5487</v>
      </c>
      <c r="I6372" t="s">
        <v>167</v>
      </c>
      <c r="J6372">
        <v>2019</v>
      </c>
      <c r="K6372">
        <v>2.5999999999999999E-2</v>
      </c>
    </row>
    <row r="6373" spans="1:11" x14ac:dyDescent="0.25">
      <c r="A6373" t="s">
        <v>723</v>
      </c>
      <c r="B6373" t="s">
        <v>625</v>
      </c>
      <c r="C6373" t="s">
        <v>626</v>
      </c>
      <c r="D6373" t="str">
        <f>Clef_répartition[[#This Row],[Code association]]&amp;"_"&amp;Clef_répartition[[#This Row],[Nom association]]</f>
        <v>ASICOPE_Association scolaire intercommunale de Cossonay, Penthalaz et environs</v>
      </c>
      <c r="E6373">
        <f>COUNTIFS(D$2:D6373,Clef_répartition[[#This Row],[Code_Nom]],J$2:J6373,Clef_répartition[[#This Row],[Année]])</f>
        <v>11</v>
      </c>
      <c r="F6373">
        <f>IF(Clef_répartition[[#This Row],[Code_Nom]]=D6372,F6372-1,(COUNTIFS(Clef_répartition[Code_Nom],Clef_répartition[[#This Row],[Code_Nom]],Clef_répartition[Année],Clef_répartition[[#This Row],[Année]])))</f>
        <v>8</v>
      </c>
      <c r="G6373" t="str">
        <f>Clef_répartition[[#This Row],[Code_Nom]]&amp;"_"&amp;Clef_répartition[[#This Row],[Nombre]]&amp;"_"&amp;Clef_répartition[[#This Row],[Année]]</f>
        <v>ASICOPE_Association scolaire intercommunale de Cossonay, Penthalaz et environs_11_2019</v>
      </c>
      <c r="H6373">
        <v>5488</v>
      </c>
      <c r="I6373" t="s">
        <v>174</v>
      </c>
      <c r="J6373">
        <v>2019</v>
      </c>
      <c r="K6373">
        <v>2.7000000000000001E-3</v>
      </c>
    </row>
    <row r="6374" spans="1:11" x14ac:dyDescent="0.25">
      <c r="A6374" t="s">
        <v>723</v>
      </c>
      <c r="B6374" t="s">
        <v>625</v>
      </c>
      <c r="C6374" t="s">
        <v>626</v>
      </c>
      <c r="D6374" t="str">
        <f>Clef_répartition[[#This Row],[Code association]]&amp;"_"&amp;Clef_répartition[[#This Row],[Nom association]]</f>
        <v>ASICOPE_Association scolaire intercommunale de Cossonay, Penthalaz et environs</v>
      </c>
      <c r="E6374">
        <f>COUNTIFS(D$2:D6374,Clef_répartition[[#This Row],[Code_Nom]],J$2:J6374,Clef_répartition[[#This Row],[Année]])</f>
        <v>12</v>
      </c>
      <c r="F6374">
        <f>IF(Clef_répartition[[#This Row],[Code_Nom]]=D6373,F6373-1,(COUNTIFS(Clef_répartition[Code_Nom],Clef_répartition[[#This Row],[Code_Nom]],Clef_répartition[Année],Clef_répartition[[#This Row],[Année]])))</f>
        <v>7</v>
      </c>
      <c r="G6374" t="str">
        <f>Clef_répartition[[#This Row],[Code_Nom]]&amp;"_"&amp;Clef_répartition[[#This Row],[Nombre]]&amp;"_"&amp;Clef_répartition[[#This Row],[Année]]</f>
        <v>ASICOPE_Association scolaire intercommunale de Cossonay, Penthalaz et environs_12_2019</v>
      </c>
      <c r="H6374">
        <v>5489</v>
      </c>
      <c r="I6374" t="s">
        <v>175</v>
      </c>
      <c r="J6374">
        <v>2019</v>
      </c>
      <c r="K6374">
        <v>3.95E-2</v>
      </c>
    </row>
    <row r="6375" spans="1:11" x14ac:dyDescent="0.25">
      <c r="A6375" t="s">
        <v>723</v>
      </c>
      <c r="B6375" t="s">
        <v>625</v>
      </c>
      <c r="C6375" t="s">
        <v>626</v>
      </c>
      <c r="D6375" t="str">
        <f>Clef_répartition[[#This Row],[Code association]]&amp;"_"&amp;Clef_répartition[[#This Row],[Nom association]]</f>
        <v>ASICOPE_Association scolaire intercommunale de Cossonay, Penthalaz et environs</v>
      </c>
      <c r="E6375">
        <f>COUNTIFS(D$2:D6375,Clef_répartition[[#This Row],[Code_Nom]],J$2:J6375,Clef_répartition[[#This Row],[Année]])</f>
        <v>13</v>
      </c>
      <c r="F6375">
        <f>IF(Clef_répartition[[#This Row],[Code_Nom]]=D6374,F6374-1,(COUNTIFS(Clef_répartition[Code_Nom],Clef_répartition[[#This Row],[Code_Nom]],Clef_répartition[Année],Clef_répartition[[#This Row],[Année]])))</f>
        <v>6</v>
      </c>
      <c r="G6375" t="str">
        <f>Clef_répartition[[#This Row],[Code_Nom]]&amp;"_"&amp;Clef_répartition[[#This Row],[Nombre]]&amp;"_"&amp;Clef_répartition[[#This Row],[Année]]</f>
        <v>ASICOPE_Association scolaire intercommunale de Cossonay, Penthalaz et environs_13_2019</v>
      </c>
      <c r="H6375">
        <v>5491</v>
      </c>
      <c r="I6375" t="s">
        <v>181</v>
      </c>
      <c r="J6375">
        <v>2019</v>
      </c>
      <c r="K6375">
        <v>2.52E-2</v>
      </c>
    </row>
    <row r="6376" spans="1:11" x14ac:dyDescent="0.25">
      <c r="A6376" t="s">
        <v>723</v>
      </c>
      <c r="B6376" t="s">
        <v>625</v>
      </c>
      <c r="C6376" t="s">
        <v>626</v>
      </c>
      <c r="D6376" t="str">
        <f>Clef_répartition[[#This Row],[Code association]]&amp;"_"&amp;Clef_répartition[[#This Row],[Nom association]]</f>
        <v>ASICOPE_Association scolaire intercommunale de Cossonay, Penthalaz et environs</v>
      </c>
      <c r="E6376">
        <f>COUNTIFS(D$2:D6376,Clef_répartition[[#This Row],[Code_Nom]],J$2:J6376,Clef_répartition[[#This Row],[Année]])</f>
        <v>14</v>
      </c>
      <c r="F6376">
        <f>IF(Clef_répartition[[#This Row],[Code_Nom]]=D6375,F6375-1,(COUNTIFS(Clef_répartition[Code_Nom],Clef_répartition[[#This Row],[Code_Nom]],Clef_répartition[Année],Clef_répartition[[#This Row],[Année]])))</f>
        <v>5</v>
      </c>
      <c r="G6376" t="str">
        <f>Clef_répartition[[#This Row],[Code_Nom]]&amp;"_"&amp;Clef_répartition[[#This Row],[Nombre]]&amp;"_"&amp;Clef_répartition[[#This Row],[Année]]</f>
        <v>ASICOPE_Association scolaire intercommunale de Cossonay, Penthalaz et environs_14_2019</v>
      </c>
      <c r="H6376">
        <v>5495</v>
      </c>
      <c r="I6376" t="s">
        <v>212</v>
      </c>
      <c r="J6376">
        <v>2019</v>
      </c>
      <c r="K6376">
        <v>0.18629999999999999</v>
      </c>
    </row>
    <row r="6377" spans="1:11" x14ac:dyDescent="0.25">
      <c r="A6377" t="s">
        <v>723</v>
      </c>
      <c r="B6377" t="s">
        <v>625</v>
      </c>
      <c r="C6377" t="s">
        <v>626</v>
      </c>
      <c r="D6377" t="str">
        <f>Clef_répartition[[#This Row],[Code association]]&amp;"_"&amp;Clef_répartition[[#This Row],[Nom association]]</f>
        <v>ASICOPE_Association scolaire intercommunale de Cossonay, Penthalaz et environs</v>
      </c>
      <c r="E6377">
        <f>COUNTIFS(D$2:D6377,Clef_répartition[[#This Row],[Code_Nom]],J$2:J6377,Clef_répartition[[#This Row],[Année]])</f>
        <v>15</v>
      </c>
      <c r="F6377">
        <f>IF(Clef_répartition[[#This Row],[Code_Nom]]=D6376,F6376-1,(COUNTIFS(Clef_répartition[Code_Nom],Clef_répartition[[#This Row],[Code_Nom]],Clef_répartition[Année],Clef_répartition[[#This Row],[Année]])))</f>
        <v>4</v>
      </c>
      <c r="G6377" t="str">
        <f>Clef_répartition[[#This Row],[Code_Nom]]&amp;"_"&amp;Clef_répartition[[#This Row],[Nombre]]&amp;"_"&amp;Clef_répartition[[#This Row],[Année]]</f>
        <v>ASICOPE_Association scolaire intercommunale de Cossonay, Penthalaz et environs_15_2019</v>
      </c>
      <c r="H6377">
        <v>5496</v>
      </c>
      <c r="I6377" t="s">
        <v>213</v>
      </c>
      <c r="J6377">
        <v>2019</v>
      </c>
      <c r="K6377">
        <v>0.10199999999999999</v>
      </c>
    </row>
    <row r="6378" spans="1:11" x14ac:dyDescent="0.25">
      <c r="A6378" t="s">
        <v>723</v>
      </c>
      <c r="B6378" t="s">
        <v>625</v>
      </c>
      <c r="C6378" t="s">
        <v>626</v>
      </c>
      <c r="D6378" t="str">
        <f>Clef_répartition[[#This Row],[Code association]]&amp;"_"&amp;Clef_répartition[[#This Row],[Nom association]]</f>
        <v>ASICOPE_Association scolaire intercommunale de Cossonay, Penthalaz et environs</v>
      </c>
      <c r="E6378">
        <f>COUNTIFS(D$2:D6378,Clef_répartition[[#This Row],[Code_Nom]],J$2:J6378,Clef_répartition[[#This Row],[Année]])</f>
        <v>16</v>
      </c>
      <c r="F6378">
        <f>IF(Clef_répartition[[#This Row],[Code_Nom]]=D6377,F6377-1,(COUNTIFS(Clef_répartition[Code_Nom],Clef_répartition[[#This Row],[Code_Nom]],Clef_répartition[Année],Clef_répartition[[#This Row],[Année]])))</f>
        <v>3</v>
      </c>
      <c r="G6378" t="str">
        <f>Clef_répartition[[#This Row],[Code_Nom]]&amp;"_"&amp;Clef_répartition[[#This Row],[Nombre]]&amp;"_"&amp;Clef_répartition[[#This Row],[Année]]</f>
        <v>ASICOPE_Association scolaire intercommunale de Cossonay, Penthalaz et environs_16_2019</v>
      </c>
      <c r="H6378">
        <v>5499</v>
      </c>
      <c r="I6378" t="s">
        <v>252</v>
      </c>
      <c r="J6378">
        <v>2019</v>
      </c>
      <c r="K6378">
        <v>2.9600000000000001E-2</v>
      </c>
    </row>
    <row r="6379" spans="1:11" x14ac:dyDescent="0.25">
      <c r="A6379" t="s">
        <v>723</v>
      </c>
      <c r="B6379" t="s">
        <v>625</v>
      </c>
      <c r="C6379" t="s">
        <v>626</v>
      </c>
      <c r="D6379" t="str">
        <f>Clef_répartition[[#This Row],[Code association]]&amp;"_"&amp;Clef_répartition[[#This Row],[Nom association]]</f>
        <v>ASICOPE_Association scolaire intercommunale de Cossonay, Penthalaz et environs</v>
      </c>
      <c r="E6379">
        <f>COUNTIFS(D$2:D6379,Clef_répartition[[#This Row],[Code_Nom]],J$2:J6379,Clef_répartition[[#This Row],[Année]])</f>
        <v>17</v>
      </c>
      <c r="F6379">
        <f>IF(Clef_répartition[[#This Row],[Code_Nom]]=D6378,F6378-1,(COUNTIFS(Clef_répartition[Code_Nom],Clef_répartition[[#This Row],[Code_Nom]],Clef_répartition[Année],Clef_répartition[[#This Row],[Année]])))</f>
        <v>2</v>
      </c>
      <c r="G6379" t="str">
        <f>Clef_répartition[[#This Row],[Code_Nom]]&amp;"_"&amp;Clef_répartition[[#This Row],[Nombre]]&amp;"_"&amp;Clef_répartition[[#This Row],[Année]]</f>
        <v>ASICOPE_Association scolaire intercommunale de Cossonay, Penthalaz et environs_17_2019</v>
      </c>
      <c r="H6379">
        <v>5503</v>
      </c>
      <c r="I6379" t="s">
        <v>290</v>
      </c>
      <c r="J6379">
        <v>2019</v>
      </c>
      <c r="K6379">
        <v>9.2600000000000002E-2</v>
      </c>
    </row>
    <row r="6380" spans="1:11" x14ac:dyDescent="0.25">
      <c r="A6380" t="s">
        <v>723</v>
      </c>
      <c r="B6380" t="s">
        <v>625</v>
      </c>
      <c r="C6380" t="s">
        <v>626</v>
      </c>
      <c r="D6380" t="str">
        <f>Clef_répartition[[#This Row],[Code association]]&amp;"_"&amp;Clef_répartition[[#This Row],[Nom association]]</f>
        <v>ASICOPE_Association scolaire intercommunale de Cossonay, Penthalaz et environs</v>
      </c>
      <c r="E6380">
        <f>COUNTIFS(D$2:D6380,Clef_répartition[[#This Row],[Code_Nom]],J$2:J6380,Clef_répartition[[#This Row],[Année]])</f>
        <v>18</v>
      </c>
      <c r="F6380">
        <f>IF(Clef_répartition[[#This Row],[Code_Nom]]=D6379,F6379-1,(COUNTIFS(Clef_répartition[Code_Nom],Clef_répartition[[#This Row],[Code_Nom]],Clef_répartition[Année],Clef_répartition[[#This Row],[Année]])))</f>
        <v>1</v>
      </c>
      <c r="G6380" t="str">
        <f>Clef_répartition[[#This Row],[Code_Nom]]&amp;"_"&amp;Clef_répartition[[#This Row],[Nombre]]&amp;"_"&amp;Clef_répartition[[#This Row],[Année]]</f>
        <v>ASICOPE_Association scolaire intercommunale de Cossonay, Penthalaz et environs_18_2019</v>
      </c>
      <c r="H6380">
        <v>5654</v>
      </c>
      <c r="I6380" t="s">
        <v>295</v>
      </c>
      <c r="J6380">
        <v>2019</v>
      </c>
      <c r="K6380">
        <v>0</v>
      </c>
    </row>
    <row r="6381" spans="1:11" x14ac:dyDescent="0.25">
      <c r="A6381" t="s">
        <v>723</v>
      </c>
      <c r="B6381" t="s">
        <v>454</v>
      </c>
      <c r="C6381" t="s">
        <v>455</v>
      </c>
      <c r="D6381" t="str">
        <f>Clef_répartition[[#This Row],[Code association]]&amp;"_"&amp;Clef_répartition[[#This Row],[Nom association]]</f>
        <v xml:space="preserve">ASICOVV_Association Scolaire intercommunale de Cossonay, Veyron et Venoge </v>
      </c>
      <c r="E6381">
        <f>COUNTIFS(D$2:D6381,Clef_répartition[[#This Row],[Code_Nom]],J$2:J6381,Clef_répartition[[#This Row],[Année]])</f>
        <v>1</v>
      </c>
      <c r="F6381">
        <f>IF(Clef_répartition[[#This Row],[Code_Nom]]=D6380,F6380-1,(COUNTIFS(Clef_répartition[Code_Nom],Clef_répartition[[#This Row],[Code_Nom]],Clef_répartition[Année],Clef_répartition[[#This Row],[Année]])))</f>
        <v>11</v>
      </c>
      <c r="G6381" t="str">
        <f>Clef_répartition[[#This Row],[Code_Nom]]&amp;"_"&amp;Clef_répartition[[#This Row],[Nombre]]&amp;"_"&amp;Clef_répartition[[#This Row],[Année]]</f>
        <v>ASICOVV_Association Scolaire intercommunale de Cossonay, Veyron et Venoge _1_2019</v>
      </c>
      <c r="H6381">
        <v>5475</v>
      </c>
      <c r="I6381" t="s">
        <v>55</v>
      </c>
      <c r="J6381">
        <v>2019</v>
      </c>
      <c r="K6381">
        <v>0</v>
      </c>
    </row>
    <row r="6382" spans="1:11" x14ac:dyDescent="0.25">
      <c r="A6382" t="s">
        <v>723</v>
      </c>
      <c r="B6382" t="s">
        <v>454</v>
      </c>
      <c r="C6382" t="s">
        <v>455</v>
      </c>
      <c r="D6382" t="str">
        <f>Clef_répartition[[#This Row],[Code association]]&amp;"_"&amp;Clef_répartition[[#This Row],[Nom association]]</f>
        <v xml:space="preserve">ASICOVV_Association Scolaire intercommunale de Cossonay, Veyron et Venoge </v>
      </c>
      <c r="E6382">
        <f>COUNTIFS(D$2:D6382,Clef_répartition[[#This Row],[Code_Nom]],J$2:J6382,Clef_répartition[[#This Row],[Année]])</f>
        <v>2</v>
      </c>
      <c r="F6382">
        <f>IF(Clef_répartition[[#This Row],[Code_Nom]]=D6381,F6381-1,(COUNTIFS(Clef_répartition[Code_Nom],Clef_répartition[[#This Row],[Code_Nom]],Clef_répartition[Année],Clef_répartition[[#This Row],[Année]])))</f>
        <v>10</v>
      </c>
      <c r="G6382" t="str">
        <f>Clef_répartition[[#This Row],[Code_Nom]]&amp;"_"&amp;Clef_répartition[[#This Row],[Nombre]]&amp;"_"&amp;Clef_répartition[[#This Row],[Année]]</f>
        <v>ASICOVV_Association Scolaire intercommunale de Cossonay, Veyron et Venoge _2_2019</v>
      </c>
      <c r="H6382">
        <v>5477</v>
      </c>
      <c r="I6382" t="s">
        <v>79</v>
      </c>
      <c r="J6382">
        <v>2019</v>
      </c>
      <c r="K6382">
        <v>0</v>
      </c>
    </row>
    <row r="6383" spans="1:11" x14ac:dyDescent="0.25">
      <c r="A6383" t="s">
        <v>723</v>
      </c>
      <c r="B6383" t="s">
        <v>454</v>
      </c>
      <c r="C6383" t="s">
        <v>455</v>
      </c>
      <c r="D6383" t="str">
        <f>Clef_répartition[[#This Row],[Code association]]&amp;"_"&amp;Clef_répartition[[#This Row],[Nom association]]</f>
        <v xml:space="preserve">ASICOVV_Association Scolaire intercommunale de Cossonay, Veyron et Venoge </v>
      </c>
      <c r="E6383">
        <f>COUNTIFS(D$2:D6383,Clef_répartition[[#This Row],[Code_Nom]],J$2:J6383,Clef_répartition[[#This Row],[Année]])</f>
        <v>3</v>
      </c>
      <c r="F6383">
        <f>IF(Clef_répartition[[#This Row],[Code_Nom]]=D6382,F6382-1,(COUNTIFS(Clef_répartition[Code_Nom],Clef_répartition[[#This Row],[Code_Nom]],Clef_répartition[Année],Clef_répartition[[#This Row],[Année]])))</f>
        <v>9</v>
      </c>
      <c r="G6383" t="str">
        <f>Clef_répartition[[#This Row],[Code_Nom]]&amp;"_"&amp;Clef_répartition[[#This Row],[Nombre]]&amp;"_"&amp;Clef_répartition[[#This Row],[Année]]</f>
        <v>ASICOVV_Association Scolaire intercommunale de Cossonay, Veyron et Venoge _3_2019</v>
      </c>
      <c r="H6383">
        <v>5479</v>
      </c>
      <c r="I6383" t="s">
        <v>85</v>
      </c>
      <c r="J6383">
        <v>2019</v>
      </c>
      <c r="K6383">
        <v>0</v>
      </c>
    </row>
    <row r="6384" spans="1:11" x14ac:dyDescent="0.25">
      <c r="A6384" t="s">
        <v>723</v>
      </c>
      <c r="B6384" t="s">
        <v>454</v>
      </c>
      <c r="C6384" t="s">
        <v>455</v>
      </c>
      <c r="D6384" t="str">
        <f>Clef_répartition[[#This Row],[Code association]]&amp;"_"&amp;Clef_répartition[[#This Row],[Nom association]]</f>
        <v xml:space="preserve">ASICOVV_Association Scolaire intercommunale de Cossonay, Veyron et Venoge </v>
      </c>
      <c r="E6384">
        <f>COUNTIFS(D$2:D6384,Clef_répartition[[#This Row],[Code_Nom]],J$2:J6384,Clef_répartition[[#This Row],[Année]])</f>
        <v>4</v>
      </c>
      <c r="F6384">
        <f>IF(Clef_répartition[[#This Row],[Code_Nom]]=D6383,F6383-1,(COUNTIFS(Clef_répartition[Code_Nom],Clef_répartition[[#This Row],[Code_Nom]],Clef_répartition[Année],Clef_répartition[[#This Row],[Année]])))</f>
        <v>8</v>
      </c>
      <c r="G6384" t="str">
        <f>Clef_répartition[[#This Row],[Code_Nom]]&amp;"_"&amp;Clef_répartition[[#This Row],[Nombre]]&amp;"_"&amp;Clef_répartition[[#This Row],[Année]]</f>
        <v>ASICOVV_Association Scolaire intercommunale de Cossonay, Veyron et Venoge _4_2019</v>
      </c>
      <c r="H6384">
        <v>5481</v>
      </c>
      <c r="I6384" t="s">
        <v>94</v>
      </c>
      <c r="J6384">
        <v>2019</v>
      </c>
      <c r="K6384">
        <v>0</v>
      </c>
    </row>
    <row r="6385" spans="1:11" x14ac:dyDescent="0.25">
      <c r="A6385" t="s">
        <v>723</v>
      </c>
      <c r="B6385" t="s">
        <v>454</v>
      </c>
      <c r="C6385" t="s">
        <v>455</v>
      </c>
      <c r="D6385" t="str">
        <f>Clef_répartition[[#This Row],[Code association]]&amp;"_"&amp;Clef_répartition[[#This Row],[Nom association]]</f>
        <v xml:space="preserve">ASICOVV_Association Scolaire intercommunale de Cossonay, Veyron et Venoge </v>
      </c>
      <c r="E6385">
        <f>COUNTIFS(D$2:D6385,Clef_répartition[[#This Row],[Code_Nom]],J$2:J6385,Clef_répartition[[#This Row],[Année]])</f>
        <v>5</v>
      </c>
      <c r="F6385">
        <f>IF(Clef_répartition[[#This Row],[Code_Nom]]=D6384,F6384-1,(COUNTIFS(Clef_répartition[Code_Nom],Clef_répartition[[#This Row],[Code_Nom]],Clef_répartition[Année],Clef_répartition[[#This Row],[Année]])))</f>
        <v>7</v>
      </c>
      <c r="G6385" t="str">
        <f>Clef_répartition[[#This Row],[Code_Nom]]&amp;"_"&amp;Clef_répartition[[#This Row],[Nombre]]&amp;"_"&amp;Clef_répartition[[#This Row],[Année]]</f>
        <v>ASICOVV_Association Scolaire intercommunale de Cossonay, Veyron et Venoge _5_2019</v>
      </c>
      <c r="H6385">
        <v>5484</v>
      </c>
      <c r="I6385" t="s">
        <v>127</v>
      </c>
      <c r="J6385">
        <v>2019</v>
      </c>
      <c r="K6385">
        <v>0</v>
      </c>
    </row>
    <row r="6386" spans="1:11" x14ac:dyDescent="0.25">
      <c r="A6386" t="s">
        <v>723</v>
      </c>
      <c r="B6386" t="s">
        <v>454</v>
      </c>
      <c r="C6386" t="s">
        <v>455</v>
      </c>
      <c r="D6386" t="str">
        <f>Clef_répartition[[#This Row],[Code association]]&amp;"_"&amp;Clef_répartition[[#This Row],[Nom association]]</f>
        <v xml:space="preserve">ASICOVV_Association Scolaire intercommunale de Cossonay, Veyron et Venoge </v>
      </c>
      <c r="E6386">
        <f>COUNTIFS(D$2:D6386,Clef_répartition[[#This Row],[Code_Nom]],J$2:J6386,Clef_répartition[[#This Row],[Année]])</f>
        <v>6</v>
      </c>
      <c r="F6386">
        <f>IF(Clef_répartition[[#This Row],[Code_Nom]]=D6385,F6385-1,(COUNTIFS(Clef_répartition[Code_Nom],Clef_répartition[[#This Row],[Code_Nom]],Clef_répartition[Année],Clef_répartition[[#This Row],[Année]])))</f>
        <v>6</v>
      </c>
      <c r="G6386" t="str">
        <f>Clef_répartition[[#This Row],[Code_Nom]]&amp;"_"&amp;Clef_répartition[[#This Row],[Nombre]]&amp;"_"&amp;Clef_répartition[[#This Row],[Année]]</f>
        <v>ASICOVV_Association Scolaire intercommunale de Cossonay, Veyron et Venoge _6_2019</v>
      </c>
      <c r="H6386">
        <v>5485</v>
      </c>
      <c r="I6386" t="s">
        <v>129</v>
      </c>
      <c r="J6386">
        <v>2019</v>
      </c>
      <c r="K6386">
        <v>0</v>
      </c>
    </row>
    <row r="6387" spans="1:11" x14ac:dyDescent="0.25">
      <c r="A6387" t="s">
        <v>723</v>
      </c>
      <c r="B6387" t="s">
        <v>454</v>
      </c>
      <c r="C6387" t="s">
        <v>455</v>
      </c>
      <c r="D6387" t="str">
        <f>Clef_répartition[[#This Row],[Code association]]&amp;"_"&amp;Clef_répartition[[#This Row],[Nom association]]</f>
        <v xml:space="preserve">ASICOVV_Association Scolaire intercommunale de Cossonay, Veyron et Venoge </v>
      </c>
      <c r="E6387">
        <f>COUNTIFS(D$2:D6387,Clef_répartition[[#This Row],[Code_Nom]],J$2:J6387,Clef_répartition[[#This Row],[Année]])</f>
        <v>7</v>
      </c>
      <c r="F6387">
        <f>IF(Clef_répartition[[#This Row],[Code_Nom]]=D6386,F6386-1,(COUNTIFS(Clef_répartition[Code_Nom],Clef_répartition[[#This Row],[Code_Nom]],Clef_répartition[Année],Clef_répartition[[#This Row],[Année]])))</f>
        <v>5</v>
      </c>
      <c r="G6387" t="str">
        <f>Clef_répartition[[#This Row],[Code_Nom]]&amp;"_"&amp;Clef_répartition[[#This Row],[Nombre]]&amp;"_"&amp;Clef_répartition[[#This Row],[Année]]</f>
        <v>ASICOVV_Association Scolaire intercommunale de Cossonay, Veyron et Venoge _7_2019</v>
      </c>
      <c r="H6387">
        <v>5474</v>
      </c>
      <c r="I6387" t="s">
        <v>146</v>
      </c>
      <c r="J6387">
        <v>2019</v>
      </c>
      <c r="K6387">
        <v>0</v>
      </c>
    </row>
    <row r="6388" spans="1:11" x14ac:dyDescent="0.25">
      <c r="A6388" t="s">
        <v>723</v>
      </c>
      <c r="B6388" t="s">
        <v>454</v>
      </c>
      <c r="C6388" t="s">
        <v>455</v>
      </c>
      <c r="D6388" t="str">
        <f>Clef_répartition[[#This Row],[Code association]]&amp;"_"&amp;Clef_répartition[[#This Row],[Nom association]]</f>
        <v xml:space="preserve">ASICOVV_Association Scolaire intercommunale de Cossonay, Veyron et Venoge </v>
      </c>
      <c r="E6388">
        <f>COUNTIFS(D$2:D6388,Clef_répartition[[#This Row],[Code_Nom]],J$2:J6388,Clef_répartition[[#This Row],[Année]])</f>
        <v>8</v>
      </c>
      <c r="F6388">
        <f>IF(Clef_répartition[[#This Row],[Code_Nom]]=D6387,F6387-1,(COUNTIFS(Clef_répartition[Code_Nom],Clef_répartition[[#This Row],[Code_Nom]],Clef_répartition[Année],Clef_répartition[[#This Row],[Année]])))</f>
        <v>4</v>
      </c>
      <c r="G6388" t="str">
        <f>Clef_répartition[[#This Row],[Code_Nom]]&amp;"_"&amp;Clef_répartition[[#This Row],[Nombre]]&amp;"_"&amp;Clef_répartition[[#This Row],[Année]]</f>
        <v>ASICOVV_Association Scolaire intercommunale de Cossonay, Veyron et Venoge _8_2019</v>
      </c>
      <c r="H6388">
        <v>5486</v>
      </c>
      <c r="I6388" t="s">
        <v>145</v>
      </c>
      <c r="J6388">
        <v>2019</v>
      </c>
      <c r="K6388">
        <v>0</v>
      </c>
    </row>
    <row r="6389" spans="1:11" x14ac:dyDescent="0.25">
      <c r="A6389" t="s">
        <v>723</v>
      </c>
      <c r="B6389" t="s">
        <v>454</v>
      </c>
      <c r="C6389" t="s">
        <v>455</v>
      </c>
      <c r="D6389" t="str">
        <f>Clef_répartition[[#This Row],[Code association]]&amp;"_"&amp;Clef_répartition[[#This Row],[Nom association]]</f>
        <v xml:space="preserve">ASICOVV_Association Scolaire intercommunale de Cossonay, Veyron et Venoge </v>
      </c>
      <c r="E6389">
        <f>COUNTIFS(D$2:D6389,Clef_répartition[[#This Row],[Code_Nom]],J$2:J6389,Clef_répartition[[#This Row],[Année]])</f>
        <v>9</v>
      </c>
      <c r="F6389">
        <f>IF(Clef_répartition[[#This Row],[Code_Nom]]=D6388,F6388-1,(COUNTIFS(Clef_répartition[Code_Nom],Clef_répartition[[#This Row],[Code_Nom]],Clef_répartition[Année],Clef_répartition[[#This Row],[Année]])))</f>
        <v>3</v>
      </c>
      <c r="G6389" t="str">
        <f>Clef_répartition[[#This Row],[Code_Nom]]&amp;"_"&amp;Clef_répartition[[#This Row],[Nombre]]&amp;"_"&amp;Clef_répartition[[#This Row],[Année]]</f>
        <v>ASICOVV_Association Scolaire intercommunale de Cossonay, Veyron et Venoge _9_2019</v>
      </c>
      <c r="H6389">
        <v>5488</v>
      </c>
      <c r="I6389" t="s">
        <v>174</v>
      </c>
      <c r="J6389">
        <v>2019</v>
      </c>
      <c r="K6389">
        <v>0</v>
      </c>
    </row>
    <row r="6390" spans="1:11" x14ac:dyDescent="0.25">
      <c r="A6390" t="s">
        <v>723</v>
      </c>
      <c r="B6390" t="s">
        <v>454</v>
      </c>
      <c r="C6390" t="s">
        <v>455</v>
      </c>
      <c r="D6390" t="str">
        <f>Clef_répartition[[#This Row],[Code association]]&amp;"_"&amp;Clef_répartition[[#This Row],[Nom association]]</f>
        <v xml:space="preserve">ASICOVV_Association Scolaire intercommunale de Cossonay, Veyron et Venoge </v>
      </c>
      <c r="E6390">
        <f>COUNTIFS(D$2:D6390,Clef_répartition[[#This Row],[Code_Nom]],J$2:J6390,Clef_répartition[[#This Row],[Année]])</f>
        <v>10</v>
      </c>
      <c r="F6390">
        <f>IF(Clef_répartition[[#This Row],[Code_Nom]]=D6389,F6389-1,(COUNTIFS(Clef_répartition[Code_Nom],Clef_répartition[[#This Row],[Code_Nom]],Clef_répartition[Année],Clef_répartition[[#This Row],[Année]])))</f>
        <v>2</v>
      </c>
      <c r="G6390" t="str">
        <f>Clef_répartition[[#This Row],[Code_Nom]]&amp;"_"&amp;Clef_répartition[[#This Row],[Nombre]]&amp;"_"&amp;Clef_répartition[[#This Row],[Année]]</f>
        <v>ASICOVV_Association Scolaire intercommunale de Cossonay, Veyron et Venoge _10_2019</v>
      </c>
      <c r="H6390">
        <v>5491</v>
      </c>
      <c r="I6390" t="s">
        <v>181</v>
      </c>
      <c r="J6390">
        <v>2019</v>
      </c>
      <c r="K6390">
        <v>0</v>
      </c>
    </row>
    <row r="6391" spans="1:11" x14ac:dyDescent="0.25">
      <c r="A6391" t="s">
        <v>723</v>
      </c>
      <c r="B6391" t="s">
        <v>454</v>
      </c>
      <c r="C6391" t="s">
        <v>455</v>
      </c>
      <c r="D6391" t="str">
        <f>Clef_répartition[[#This Row],[Code association]]&amp;"_"&amp;Clef_répartition[[#This Row],[Nom association]]</f>
        <v xml:space="preserve">ASICOVV_Association Scolaire intercommunale de Cossonay, Veyron et Venoge </v>
      </c>
      <c r="E6391">
        <f>COUNTIFS(D$2:D6391,Clef_répartition[[#This Row],[Code_Nom]],J$2:J6391,Clef_répartition[[#This Row],[Année]])</f>
        <v>11</v>
      </c>
      <c r="F6391">
        <f>IF(Clef_répartition[[#This Row],[Code_Nom]]=D6390,F6390-1,(COUNTIFS(Clef_répartition[Code_Nom],Clef_répartition[[#This Row],[Code_Nom]],Clef_répartition[Année],Clef_répartition[[#This Row],[Année]])))</f>
        <v>1</v>
      </c>
      <c r="G6391" t="str">
        <f>Clef_répartition[[#This Row],[Code_Nom]]&amp;"_"&amp;Clef_répartition[[#This Row],[Nombre]]&amp;"_"&amp;Clef_répartition[[#This Row],[Année]]</f>
        <v>ASICOVV_Association Scolaire intercommunale de Cossonay, Veyron et Venoge _11_2019</v>
      </c>
      <c r="H6391">
        <v>5499</v>
      </c>
      <c r="I6391" t="s">
        <v>252</v>
      </c>
      <c r="J6391">
        <v>2019</v>
      </c>
      <c r="K6391">
        <v>0</v>
      </c>
    </row>
    <row r="6392" spans="1:11" x14ac:dyDescent="0.25">
      <c r="A6392" t="s">
        <v>723</v>
      </c>
      <c r="B6392" t="s">
        <v>675</v>
      </c>
      <c r="C6392" t="s">
        <v>676</v>
      </c>
      <c r="D6392" t="str">
        <f>Clef_répartition[[#This Row],[Code association]]&amp;"_"&amp;Clef_répartition[[#This Row],[Nom association]]</f>
        <v>ASIEGE_Association scolaire intercommunale de l'Etablissement de Granges et Environs</v>
      </c>
      <c r="E6392">
        <f>COUNTIFS(D$2:D6392,Clef_répartition[[#This Row],[Code_Nom]],J$2:J6392,Clef_répartition[[#This Row],[Année]])</f>
        <v>1</v>
      </c>
      <c r="F6392">
        <f>IF(Clef_répartition[[#This Row],[Code_Nom]]=D6391,F6391-1,(COUNTIFS(Clef_répartition[Code_Nom],Clef_répartition[[#This Row],[Code_Nom]],Clef_répartition[Année],Clef_répartition[[#This Row],[Année]])))</f>
        <v>6</v>
      </c>
      <c r="G6392" t="str">
        <f>Clef_répartition[[#This Row],[Code_Nom]]&amp;"_"&amp;Clef_répartition[[#This Row],[Nombre]]&amp;"_"&amp;Clef_répartition[[#This Row],[Année]]</f>
        <v>ASIEGE_Association scolaire intercommunale de l'Etablissement de Granges et Environs_1_2019</v>
      </c>
      <c r="H6392">
        <v>5812</v>
      </c>
      <c r="I6392" t="s">
        <v>48</v>
      </c>
      <c r="J6392">
        <v>2019</v>
      </c>
      <c r="K6392">
        <v>2.5000000000000001E-2</v>
      </c>
    </row>
    <row r="6393" spans="1:11" x14ac:dyDescent="0.25">
      <c r="A6393" t="s">
        <v>723</v>
      </c>
      <c r="B6393" t="s">
        <v>675</v>
      </c>
      <c r="C6393" t="s">
        <v>676</v>
      </c>
      <c r="D6393" t="str">
        <f>Clef_répartition[[#This Row],[Code association]]&amp;"_"&amp;Clef_répartition[[#This Row],[Nom association]]</f>
        <v>ASIEGE_Association scolaire intercommunale de l'Etablissement de Granges et Environs</v>
      </c>
      <c r="E6393">
        <f>COUNTIFS(D$2:D6393,Clef_répartition[[#This Row],[Code_Nom]],J$2:J6393,Clef_répartition[[#This Row],[Année]])</f>
        <v>2</v>
      </c>
      <c r="F6393">
        <f>IF(Clef_répartition[[#This Row],[Code_Nom]]=D6392,F6392-1,(COUNTIFS(Clef_répartition[Code_Nom],Clef_répartition[[#This Row],[Code_Nom]],Clef_répartition[Année],Clef_répartition[[#This Row],[Année]])))</f>
        <v>5</v>
      </c>
      <c r="G6393" t="str">
        <f>Clef_répartition[[#This Row],[Code_Nom]]&amp;"_"&amp;Clef_répartition[[#This Row],[Nombre]]&amp;"_"&amp;Clef_répartition[[#This Row],[Année]]</f>
        <v>ASIEGE_Association scolaire intercommunale de l'Etablissement de Granges et Environs_2_2019</v>
      </c>
      <c r="H6393">
        <v>5671</v>
      </c>
      <c r="I6393" t="s">
        <v>95</v>
      </c>
      <c r="J6393">
        <v>2019</v>
      </c>
      <c r="K6393">
        <v>2.5499999999999998E-2</v>
      </c>
    </row>
    <row r="6394" spans="1:11" x14ac:dyDescent="0.25">
      <c r="A6394" t="s">
        <v>723</v>
      </c>
      <c r="B6394" t="s">
        <v>675</v>
      </c>
      <c r="C6394" t="s">
        <v>676</v>
      </c>
      <c r="D6394" t="str">
        <f>Clef_répartition[[#This Row],[Code association]]&amp;"_"&amp;Clef_répartition[[#This Row],[Nom association]]</f>
        <v>ASIEGE_Association scolaire intercommunale de l'Etablissement de Granges et Environs</v>
      </c>
      <c r="E6394">
        <f>COUNTIFS(D$2:D6394,Clef_répartition[[#This Row],[Code_Nom]],J$2:J6394,Clef_répartition[[#This Row],[Année]])</f>
        <v>3</v>
      </c>
      <c r="F6394">
        <f>IF(Clef_répartition[[#This Row],[Code_Nom]]=D6393,F6393-1,(COUNTIFS(Clef_répartition[Code_Nom],Clef_répartition[[#This Row],[Code_Nom]],Clef_répartition[Année],Clef_répartition[[#This Row],[Année]])))</f>
        <v>4</v>
      </c>
      <c r="G6394" t="str">
        <f>Clef_répartition[[#This Row],[Code_Nom]]&amp;"_"&amp;Clef_répartition[[#This Row],[Nombre]]&amp;"_"&amp;Clef_répartition[[#This Row],[Année]]</f>
        <v>ASIEGE_Association scolaire intercommunale de l'Etablissement de Granges et Environs_3_2019</v>
      </c>
      <c r="H6394">
        <v>5819</v>
      </c>
      <c r="I6394" t="s">
        <v>136</v>
      </c>
      <c r="J6394">
        <v>2019</v>
      </c>
      <c r="K6394">
        <v>9.0300000000000005E-2</v>
      </c>
    </row>
    <row r="6395" spans="1:11" x14ac:dyDescent="0.25">
      <c r="A6395" t="s">
        <v>723</v>
      </c>
      <c r="B6395" t="s">
        <v>675</v>
      </c>
      <c r="C6395" t="s">
        <v>676</v>
      </c>
      <c r="D6395" t="str">
        <f>Clef_répartition[[#This Row],[Code association]]&amp;"_"&amp;Clef_répartition[[#This Row],[Nom association]]</f>
        <v>ASIEGE_Association scolaire intercommunale de l'Etablissement de Granges et Environs</v>
      </c>
      <c r="E6395">
        <f>COUNTIFS(D$2:D6395,Clef_répartition[[#This Row],[Code_Nom]],J$2:J6395,Clef_répartition[[#This Row],[Année]])</f>
        <v>4</v>
      </c>
      <c r="F6395">
        <f>IF(Clef_répartition[[#This Row],[Code_Nom]]=D6394,F6394-1,(COUNTIFS(Clef_répartition[Code_Nom],Clef_répartition[[#This Row],[Code_Nom]],Clef_répartition[Année],Clef_répartition[[#This Row],[Année]])))</f>
        <v>3</v>
      </c>
      <c r="G6395" t="str">
        <f>Clef_répartition[[#This Row],[Code_Nom]]&amp;"_"&amp;Clef_répartition[[#This Row],[Nombre]]&amp;"_"&amp;Clef_répartition[[#This Row],[Année]]</f>
        <v>ASIEGE_Association scolaire intercommunale de l'Etablissement de Granges et Environs_4_2019</v>
      </c>
      <c r="H6395">
        <v>5828</v>
      </c>
      <c r="I6395" t="s">
        <v>268</v>
      </c>
      <c r="J6395">
        <v>2019</v>
      </c>
      <c r="K6395">
        <v>2.8299999999999999E-2</v>
      </c>
    </row>
    <row r="6396" spans="1:11" x14ac:dyDescent="0.25">
      <c r="A6396" t="s">
        <v>723</v>
      </c>
      <c r="B6396" t="s">
        <v>675</v>
      </c>
      <c r="C6396" t="s">
        <v>676</v>
      </c>
      <c r="D6396" t="str">
        <f>Clef_répartition[[#This Row],[Code association]]&amp;"_"&amp;Clef_répartition[[#This Row],[Nom association]]</f>
        <v>ASIEGE_Association scolaire intercommunale de l'Etablissement de Granges et Environs</v>
      </c>
      <c r="E6396">
        <f>COUNTIFS(D$2:D6396,Clef_répartition[[#This Row],[Code_Nom]],J$2:J6396,Clef_répartition[[#This Row],[Année]])</f>
        <v>5</v>
      </c>
      <c r="F6396">
        <f>IF(Clef_répartition[[#This Row],[Code_Nom]]=D6395,F6395-1,(COUNTIFS(Clef_répartition[Code_Nom],Clef_répartition[[#This Row],[Code_Nom]],Clef_répartition[Année],Clef_répartition[[#This Row],[Année]])))</f>
        <v>2</v>
      </c>
      <c r="G6396" t="str">
        <f>Clef_répartition[[#This Row],[Code_Nom]]&amp;"_"&amp;Clef_répartition[[#This Row],[Nombre]]&amp;"_"&amp;Clef_répartition[[#This Row],[Année]]</f>
        <v>ASIEGE_Association scolaire intercommunale de l'Etablissement de Granges et Environs_5_2019</v>
      </c>
      <c r="H6396">
        <v>5831</v>
      </c>
      <c r="I6396" t="s">
        <v>270</v>
      </c>
      <c r="J6396">
        <v>2019</v>
      </c>
      <c r="K6396">
        <v>0.72</v>
      </c>
    </row>
    <row r="6397" spans="1:11" x14ac:dyDescent="0.25">
      <c r="A6397" t="s">
        <v>723</v>
      </c>
      <c r="B6397" t="s">
        <v>675</v>
      </c>
      <c r="C6397" t="s">
        <v>676</v>
      </c>
      <c r="D6397" t="str">
        <f>Clef_répartition[[#This Row],[Code association]]&amp;"_"&amp;Clef_répartition[[#This Row],[Nom association]]</f>
        <v>ASIEGE_Association scolaire intercommunale de l'Etablissement de Granges et Environs</v>
      </c>
      <c r="E6397">
        <f>COUNTIFS(D$2:D6397,Clef_répartition[[#This Row],[Code_Nom]],J$2:J6397,Clef_répartition[[#This Row],[Année]])</f>
        <v>6</v>
      </c>
      <c r="F6397">
        <f>IF(Clef_répartition[[#This Row],[Code_Nom]]=D6396,F6396-1,(COUNTIFS(Clef_répartition[Code_Nom],Clef_répartition[[#This Row],[Code_Nom]],Clef_répartition[Année],Clef_répartition[[#This Row],[Année]])))</f>
        <v>1</v>
      </c>
      <c r="G6397" t="str">
        <f>Clef_répartition[[#This Row],[Code_Nom]]&amp;"_"&amp;Clef_répartition[[#This Row],[Nombre]]&amp;"_"&amp;Clef_répartition[[#This Row],[Année]]</f>
        <v>ASIEGE_Association scolaire intercommunale de l'Etablissement de Granges et Environs_6_2019</v>
      </c>
      <c r="H6397">
        <v>5830</v>
      </c>
      <c r="I6397" t="s">
        <v>285</v>
      </c>
      <c r="J6397">
        <v>2019</v>
      </c>
      <c r="K6397">
        <v>0.1109</v>
      </c>
    </row>
    <row r="6398" spans="1:11" x14ac:dyDescent="0.25">
      <c r="A6398" t="s">
        <v>723</v>
      </c>
      <c r="B6398" t="s">
        <v>583</v>
      </c>
      <c r="C6398" t="s">
        <v>584</v>
      </c>
      <c r="D6398" t="str">
        <f>Clef_répartition[[#This Row],[Code association]]&amp;"_"&amp;Clef_répartition[[#This Row],[Nom association]]</f>
        <v>ASIGE_Association intercommunale du groupement et de l'arrondissement scolaires de Grandson</v>
      </c>
      <c r="E6398">
        <f>COUNTIFS(D$2:D6398,Clef_répartition[[#This Row],[Code_Nom]],J$2:J6398,Clef_répartition[[#This Row],[Année]])</f>
        <v>1</v>
      </c>
      <c r="F6398">
        <f>IF(Clef_répartition[[#This Row],[Code_Nom]]=D6397,F6397-1,(COUNTIFS(Clef_répartition[Code_Nom],Clef_répartition[[#This Row],[Code_Nom]],Clef_répartition[Année],Clef_répartition[[#This Row],[Année]])))</f>
        <v>18</v>
      </c>
      <c r="G6398" t="str">
        <f>Clef_répartition[[#This Row],[Code_Nom]]&amp;"_"&amp;Clef_répartition[[#This Row],[Nombre]]&amp;"_"&amp;Clef_répartition[[#This Row],[Année]]</f>
        <v>ASIGE_Association intercommunale du groupement et de l'arrondissement scolaires de Grandson_1_2019</v>
      </c>
      <c r="H6398">
        <v>5551</v>
      </c>
      <c r="I6398" t="s">
        <v>28</v>
      </c>
      <c r="J6398">
        <v>2019</v>
      </c>
      <c r="K6398">
        <v>0.04</v>
      </c>
    </row>
    <row r="6399" spans="1:11" x14ac:dyDescent="0.25">
      <c r="A6399" t="s">
        <v>723</v>
      </c>
      <c r="B6399" t="s">
        <v>583</v>
      </c>
      <c r="C6399" t="s">
        <v>584</v>
      </c>
      <c r="D6399" t="str">
        <f>Clef_répartition[[#This Row],[Code association]]&amp;"_"&amp;Clef_répartition[[#This Row],[Nom association]]</f>
        <v>ASIGE_Association intercommunale du groupement et de l'arrondissement scolaires de Grandson</v>
      </c>
      <c r="E6399">
        <f>COUNTIFS(D$2:D6399,Clef_répartition[[#This Row],[Code_Nom]],J$2:J6399,Clef_répartition[[#This Row],[Année]])</f>
        <v>2</v>
      </c>
      <c r="F6399">
        <f>IF(Clef_répartition[[#This Row],[Code_Nom]]=D6398,F6398-1,(COUNTIFS(Clef_répartition[Code_Nom],Clef_répartition[[#This Row],[Code_Nom]],Clef_répartition[Année],Clef_répartition[[#This Row],[Année]])))</f>
        <v>17</v>
      </c>
      <c r="G6399" t="str">
        <f>Clef_répartition[[#This Row],[Code_Nom]]&amp;"_"&amp;Clef_répartition[[#This Row],[Nombre]]&amp;"_"&amp;Clef_répartition[[#This Row],[Année]]</f>
        <v>ASIGE_Association intercommunale du groupement et de l'arrondissement scolaires de Grandson_2_2019</v>
      </c>
      <c r="H6399">
        <v>5553</v>
      </c>
      <c r="I6399" t="s">
        <v>47</v>
      </c>
      <c r="J6399">
        <v>2019</v>
      </c>
      <c r="K6399">
        <v>0.1</v>
      </c>
    </row>
    <row r="6400" spans="1:11" x14ac:dyDescent="0.25">
      <c r="A6400" t="s">
        <v>723</v>
      </c>
      <c r="B6400" t="s">
        <v>583</v>
      </c>
      <c r="C6400" t="s">
        <v>584</v>
      </c>
      <c r="D6400" t="str">
        <f>Clef_répartition[[#This Row],[Code association]]&amp;"_"&amp;Clef_répartition[[#This Row],[Nom association]]</f>
        <v>ASIGE_Association intercommunale du groupement et de l'arrondissement scolaires de Grandson</v>
      </c>
      <c r="E6400">
        <f>COUNTIFS(D$2:D6400,Clef_répartition[[#This Row],[Code_Nom]],J$2:J6400,Clef_répartition[[#This Row],[Année]])</f>
        <v>3</v>
      </c>
      <c r="F6400">
        <f>IF(Clef_répartition[[#This Row],[Code_Nom]]=D6399,F6399-1,(COUNTIFS(Clef_répartition[Code_Nom],Clef_répartition[[#This Row],[Code_Nom]],Clef_répartition[Année],Clef_répartition[[#This Row],[Année]])))</f>
        <v>16</v>
      </c>
      <c r="G6400" t="str">
        <f>Clef_répartition[[#This Row],[Code_Nom]]&amp;"_"&amp;Clef_répartition[[#This Row],[Nombre]]&amp;"_"&amp;Clef_répartition[[#This Row],[Année]]</f>
        <v>ASIGE_Association intercommunale du groupement et de l'arrondissement scolaires de Grandson_3_2019</v>
      </c>
      <c r="H6400">
        <v>5554</v>
      </c>
      <c r="I6400" t="s">
        <v>71</v>
      </c>
      <c r="J6400">
        <v>2019</v>
      </c>
      <c r="K6400">
        <v>0.09</v>
      </c>
    </row>
    <row r="6401" spans="1:11" x14ac:dyDescent="0.25">
      <c r="A6401" t="s">
        <v>723</v>
      </c>
      <c r="B6401" t="s">
        <v>583</v>
      </c>
      <c r="C6401" t="s">
        <v>584</v>
      </c>
      <c r="D6401" t="str">
        <f>Clef_répartition[[#This Row],[Code association]]&amp;"_"&amp;Clef_répartition[[#This Row],[Nom association]]</f>
        <v>ASIGE_Association intercommunale du groupement et de l'arrondissement scolaires de Grandson</v>
      </c>
      <c r="E6401">
        <f>COUNTIFS(D$2:D6401,Clef_répartition[[#This Row],[Code_Nom]],J$2:J6401,Clef_répartition[[#This Row],[Année]])</f>
        <v>4</v>
      </c>
      <c r="F6401">
        <f>IF(Clef_répartition[[#This Row],[Code_Nom]]=D6400,F6400-1,(COUNTIFS(Clef_répartition[Code_Nom],Clef_répartition[[#This Row],[Code_Nom]],Clef_répartition[Année],Clef_répartition[[#This Row],[Année]])))</f>
        <v>15</v>
      </c>
      <c r="G6401" t="str">
        <f>Clef_répartition[[#This Row],[Code_Nom]]&amp;"_"&amp;Clef_répartition[[#This Row],[Nombre]]&amp;"_"&amp;Clef_répartition[[#This Row],[Année]]</f>
        <v>ASIGE_Association intercommunale du groupement et de l'arrondissement scolaires de Grandson_4_2019</v>
      </c>
      <c r="H6401">
        <v>5555</v>
      </c>
      <c r="I6401" t="s">
        <v>75</v>
      </c>
      <c r="J6401">
        <v>2019</v>
      </c>
      <c r="K6401">
        <v>0.04</v>
      </c>
    </row>
    <row r="6402" spans="1:11" x14ac:dyDescent="0.25">
      <c r="A6402" t="s">
        <v>723</v>
      </c>
      <c r="B6402" t="s">
        <v>583</v>
      </c>
      <c r="C6402" t="s">
        <v>584</v>
      </c>
      <c r="D6402" t="str">
        <f>Clef_répartition[[#This Row],[Code association]]&amp;"_"&amp;Clef_répartition[[#This Row],[Nom association]]</f>
        <v>ASIGE_Association intercommunale du groupement et de l'arrondissement scolaires de Grandson</v>
      </c>
      <c r="E6402">
        <f>COUNTIFS(D$2:D6402,Clef_répartition[[#This Row],[Code_Nom]],J$2:J6402,Clef_répartition[[#This Row],[Année]])</f>
        <v>5</v>
      </c>
      <c r="F6402">
        <f>IF(Clef_répartition[[#This Row],[Code_Nom]]=D6401,F6401-1,(COUNTIFS(Clef_répartition[Code_Nom],Clef_répartition[[#This Row],[Code_Nom]],Clef_répartition[Année],Clef_répartition[[#This Row],[Année]])))</f>
        <v>14</v>
      </c>
      <c r="G6402" t="str">
        <f>Clef_répartition[[#This Row],[Code_Nom]]&amp;"_"&amp;Clef_répartition[[#This Row],[Nombre]]&amp;"_"&amp;Clef_répartition[[#This Row],[Année]]</f>
        <v>ASIGE_Association intercommunale du groupement et de l'arrondissement scolaires de Grandson_5_2019</v>
      </c>
      <c r="H6402">
        <v>5556</v>
      </c>
      <c r="I6402" t="s">
        <v>115</v>
      </c>
      <c r="J6402">
        <v>2019</v>
      </c>
      <c r="K6402">
        <v>0.05</v>
      </c>
    </row>
    <row r="6403" spans="1:11" x14ac:dyDescent="0.25">
      <c r="A6403" t="s">
        <v>723</v>
      </c>
      <c r="B6403" t="s">
        <v>583</v>
      </c>
      <c r="C6403" t="s">
        <v>584</v>
      </c>
      <c r="D6403" t="str">
        <f>Clef_répartition[[#This Row],[Code association]]&amp;"_"&amp;Clef_répartition[[#This Row],[Nom association]]</f>
        <v>ASIGE_Association intercommunale du groupement et de l'arrondissement scolaires de Grandson</v>
      </c>
      <c r="E6403">
        <f>COUNTIFS(D$2:D6403,Clef_répartition[[#This Row],[Code_Nom]],J$2:J6403,Clef_répartition[[#This Row],[Année]])</f>
        <v>6</v>
      </c>
      <c r="F6403">
        <f>IF(Clef_répartition[[#This Row],[Code_Nom]]=D6402,F6402-1,(COUNTIFS(Clef_répartition[Code_Nom],Clef_répartition[[#This Row],[Code_Nom]],Clef_répartition[Année],Clef_répartition[[#This Row],[Année]])))</f>
        <v>13</v>
      </c>
      <c r="G6403" t="str">
        <f>Clef_répartition[[#This Row],[Code_Nom]]&amp;"_"&amp;Clef_répartition[[#This Row],[Nombre]]&amp;"_"&amp;Clef_répartition[[#This Row],[Année]]</f>
        <v>ASIGE_Association intercommunale du groupement et de l'arrondissement scolaires de Grandson_6_2019</v>
      </c>
      <c r="H6403">
        <v>5557</v>
      </c>
      <c r="I6403" t="s">
        <v>116</v>
      </c>
      <c r="J6403">
        <v>2019</v>
      </c>
      <c r="K6403">
        <v>0.02</v>
      </c>
    </row>
    <row r="6404" spans="1:11" x14ac:dyDescent="0.25">
      <c r="A6404" t="s">
        <v>723</v>
      </c>
      <c r="B6404" t="s">
        <v>583</v>
      </c>
      <c r="C6404" t="s">
        <v>584</v>
      </c>
      <c r="D6404" t="str">
        <f>Clef_répartition[[#This Row],[Code association]]&amp;"_"&amp;Clef_répartition[[#This Row],[Nom association]]</f>
        <v>ASIGE_Association intercommunale du groupement et de l'arrondissement scolaires de Grandson</v>
      </c>
      <c r="E6404">
        <f>COUNTIFS(D$2:D6404,Clef_répartition[[#This Row],[Code_Nom]],J$2:J6404,Clef_répartition[[#This Row],[Année]])</f>
        <v>7</v>
      </c>
      <c r="F6404">
        <f>IF(Clef_répartition[[#This Row],[Code_Nom]]=D6403,F6403-1,(COUNTIFS(Clef_répartition[Code_Nom],Clef_répartition[[#This Row],[Code_Nom]],Clef_répartition[Année],Clef_répartition[[#This Row],[Année]])))</f>
        <v>12</v>
      </c>
      <c r="G6404" t="str">
        <f>Clef_répartition[[#This Row],[Code_Nom]]&amp;"_"&amp;Clef_répartition[[#This Row],[Nombre]]&amp;"_"&amp;Clef_répartition[[#This Row],[Année]]</f>
        <v>ASIGE_Association intercommunale du groupement et de l'arrondissement scolaires de Grandson_7_2019</v>
      </c>
      <c r="H6404">
        <v>5559</v>
      </c>
      <c r="I6404" t="s">
        <v>121</v>
      </c>
      <c r="J6404">
        <v>2019</v>
      </c>
      <c r="K6404">
        <v>0.04</v>
      </c>
    </row>
    <row r="6405" spans="1:11" x14ac:dyDescent="0.25">
      <c r="A6405" t="s">
        <v>723</v>
      </c>
      <c r="B6405" t="s">
        <v>583</v>
      </c>
      <c r="C6405" t="s">
        <v>584</v>
      </c>
      <c r="D6405" t="str">
        <f>Clef_répartition[[#This Row],[Code association]]&amp;"_"&amp;Clef_répartition[[#This Row],[Nom association]]</f>
        <v>ASIGE_Association intercommunale du groupement et de l'arrondissement scolaires de Grandson</v>
      </c>
      <c r="E6405">
        <f>COUNTIFS(D$2:D6405,Clef_répartition[[#This Row],[Code_Nom]],J$2:J6405,Clef_répartition[[#This Row],[Année]])</f>
        <v>8</v>
      </c>
      <c r="F6405">
        <f>IF(Clef_répartition[[#This Row],[Code_Nom]]=D6404,F6404-1,(COUNTIFS(Clef_répartition[Code_Nom],Clef_répartition[[#This Row],[Code_Nom]],Clef_répartition[Année],Clef_répartition[[#This Row],[Année]])))</f>
        <v>11</v>
      </c>
      <c r="G6405" t="str">
        <f>Clef_répartition[[#This Row],[Code_Nom]]&amp;"_"&amp;Clef_répartition[[#This Row],[Nombre]]&amp;"_"&amp;Clef_répartition[[#This Row],[Année]]</f>
        <v>ASIGE_Association intercommunale du groupement et de l'arrondissement scolaires de Grandson_8_2019</v>
      </c>
      <c r="H6405">
        <v>5560</v>
      </c>
      <c r="I6405" t="s">
        <v>131</v>
      </c>
      <c r="J6405">
        <v>2019</v>
      </c>
      <c r="K6405">
        <v>0.02</v>
      </c>
    </row>
    <row r="6406" spans="1:11" x14ac:dyDescent="0.25">
      <c r="A6406" t="s">
        <v>723</v>
      </c>
      <c r="B6406" t="s">
        <v>583</v>
      </c>
      <c r="C6406" t="s">
        <v>584</v>
      </c>
      <c r="D6406" t="str">
        <f>Clef_répartition[[#This Row],[Code association]]&amp;"_"&amp;Clef_répartition[[#This Row],[Nom association]]</f>
        <v>ASIGE_Association intercommunale du groupement et de l'arrondissement scolaires de Grandson</v>
      </c>
      <c r="E6406">
        <f>COUNTIFS(D$2:D6406,Clef_répartition[[#This Row],[Code_Nom]],J$2:J6406,Clef_répartition[[#This Row],[Année]])</f>
        <v>9</v>
      </c>
      <c r="F6406">
        <f>IF(Clef_répartition[[#This Row],[Code_Nom]]=D6405,F6405-1,(COUNTIFS(Clef_répartition[Code_Nom],Clef_répartition[[#This Row],[Code_Nom]],Clef_répartition[Année],Clef_répartition[[#This Row],[Année]])))</f>
        <v>10</v>
      </c>
      <c r="G6406" t="str">
        <f>Clef_répartition[[#This Row],[Code_Nom]]&amp;"_"&amp;Clef_répartition[[#This Row],[Nombre]]&amp;"_"&amp;Clef_répartition[[#This Row],[Année]]</f>
        <v>ASIGE_Association intercommunale du groupement et de l'arrondissement scolaires de Grandson_9_2019</v>
      </c>
      <c r="H6406">
        <v>5561</v>
      </c>
      <c r="I6406" t="s">
        <v>132</v>
      </c>
      <c r="J6406">
        <v>2019</v>
      </c>
      <c r="K6406">
        <v>0.27</v>
      </c>
    </row>
    <row r="6407" spans="1:11" x14ac:dyDescent="0.25">
      <c r="A6407" t="s">
        <v>723</v>
      </c>
      <c r="B6407" t="s">
        <v>583</v>
      </c>
      <c r="C6407" t="s">
        <v>584</v>
      </c>
      <c r="D6407" t="str">
        <f>Clef_répartition[[#This Row],[Code association]]&amp;"_"&amp;Clef_répartition[[#This Row],[Nom association]]</f>
        <v>ASIGE_Association intercommunale du groupement et de l'arrondissement scolaires de Grandson</v>
      </c>
      <c r="E6407">
        <f>COUNTIFS(D$2:D6407,Clef_répartition[[#This Row],[Code_Nom]],J$2:J6407,Clef_répartition[[#This Row],[Année]])</f>
        <v>10</v>
      </c>
      <c r="F6407">
        <f>IF(Clef_répartition[[#This Row],[Code_Nom]]=D6406,F6406-1,(COUNTIFS(Clef_répartition[Code_Nom],Clef_répartition[[#This Row],[Code_Nom]],Clef_répartition[Année],Clef_répartition[[#This Row],[Année]])))</f>
        <v>9</v>
      </c>
      <c r="G6407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Grandson_10_2019</v>
      </c>
      <c r="H6407">
        <v>5922</v>
      </c>
      <c r="I6407" t="s">
        <v>183</v>
      </c>
      <c r="J6407">
        <v>2019</v>
      </c>
      <c r="K6407">
        <v>7.0000000000000007E-2</v>
      </c>
    </row>
    <row r="6408" spans="1:11" x14ac:dyDescent="0.25">
      <c r="A6408" t="s">
        <v>723</v>
      </c>
      <c r="B6408" t="s">
        <v>583</v>
      </c>
      <c r="C6408" t="s">
        <v>584</v>
      </c>
      <c r="D6408" t="str">
        <f>Clef_répartition[[#This Row],[Code association]]&amp;"_"&amp;Clef_répartition[[#This Row],[Nom association]]</f>
        <v>ASIGE_Association intercommunale du groupement et de l'arrondissement scolaires de Grandson</v>
      </c>
      <c r="E6408">
        <f>COUNTIFS(D$2:D6408,Clef_répartition[[#This Row],[Code_Nom]],J$2:J6408,Clef_répartition[[#This Row],[Année]])</f>
        <v>11</v>
      </c>
      <c r="F6408">
        <f>IF(Clef_répartition[[#This Row],[Code_Nom]]=D6407,F6407-1,(COUNTIFS(Clef_répartition[Code_Nom],Clef_répartition[[#This Row],[Code_Nom]],Clef_répartition[Année],Clef_répartition[[#This Row],[Année]])))</f>
        <v>8</v>
      </c>
      <c r="G6408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Grandson_11_2019</v>
      </c>
      <c r="H6408">
        <v>5563</v>
      </c>
      <c r="I6408" t="s">
        <v>193</v>
      </c>
      <c r="J6408">
        <v>2019</v>
      </c>
      <c r="K6408">
        <v>0.01</v>
      </c>
    </row>
    <row r="6409" spans="1:11" x14ac:dyDescent="0.25">
      <c r="A6409" t="s">
        <v>723</v>
      </c>
      <c r="B6409" t="s">
        <v>583</v>
      </c>
      <c r="C6409" t="s">
        <v>584</v>
      </c>
      <c r="D6409" t="str">
        <f>Clef_répartition[[#This Row],[Code association]]&amp;"_"&amp;Clef_répartition[[#This Row],[Nom association]]</f>
        <v>ASIGE_Association intercommunale du groupement et de l'arrondissement scolaires de Grandson</v>
      </c>
      <c r="E6409">
        <f>COUNTIFS(D$2:D6409,Clef_répartition[[#This Row],[Code_Nom]],J$2:J6409,Clef_répartition[[#This Row],[Année]])</f>
        <v>12</v>
      </c>
      <c r="F6409">
        <f>IF(Clef_répartition[[#This Row],[Code_Nom]]=D6408,F6408-1,(COUNTIFS(Clef_répartition[Code_Nom],Clef_répartition[[#This Row],[Code_Nom]],Clef_répartition[Année],Clef_répartition[[#This Row],[Année]])))</f>
        <v>7</v>
      </c>
      <c r="G6409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Grandson_12_2019</v>
      </c>
      <c r="H6409">
        <v>5564</v>
      </c>
      <c r="I6409" t="s">
        <v>194</v>
      </c>
      <c r="J6409">
        <v>2019</v>
      </c>
      <c r="K6409">
        <v>0.01</v>
      </c>
    </row>
    <row r="6410" spans="1:11" x14ac:dyDescent="0.25">
      <c r="A6410" t="s">
        <v>723</v>
      </c>
      <c r="B6410" t="s">
        <v>583</v>
      </c>
      <c r="C6410" t="s">
        <v>584</v>
      </c>
      <c r="D6410" t="str">
        <f>Clef_répartition[[#This Row],[Code association]]&amp;"_"&amp;Clef_répartition[[#This Row],[Nom association]]</f>
        <v>ASIGE_Association intercommunale du groupement et de l'arrondissement scolaires de Grandson</v>
      </c>
      <c r="E6410">
        <f>COUNTIFS(D$2:D6410,Clef_répartition[[#This Row],[Code_Nom]],J$2:J6410,Clef_répartition[[#This Row],[Année]])</f>
        <v>13</v>
      </c>
      <c r="F6410">
        <f>IF(Clef_répartition[[#This Row],[Code_Nom]]=D6409,F6409-1,(COUNTIFS(Clef_répartition[Code_Nom],Clef_répartition[[#This Row],[Code_Nom]],Clef_répartition[Année],Clef_répartition[[#This Row],[Année]])))</f>
        <v>6</v>
      </c>
      <c r="G6410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Grandson_13_2019</v>
      </c>
      <c r="H6410">
        <v>5565</v>
      </c>
      <c r="I6410" t="s">
        <v>199</v>
      </c>
      <c r="J6410">
        <v>2019</v>
      </c>
      <c r="K6410">
        <v>0.04</v>
      </c>
    </row>
    <row r="6411" spans="1:11" x14ac:dyDescent="0.25">
      <c r="A6411" t="s">
        <v>723</v>
      </c>
      <c r="B6411" t="s">
        <v>583</v>
      </c>
      <c r="C6411" t="s">
        <v>584</v>
      </c>
      <c r="D6411" t="str">
        <f>Clef_répartition[[#This Row],[Code association]]&amp;"_"&amp;Clef_répartition[[#This Row],[Nom association]]</f>
        <v>ASIGE_Association intercommunale du groupement et de l'arrondissement scolaires de Grandson</v>
      </c>
      <c r="E6411">
        <f>COUNTIFS(D$2:D6411,Clef_répartition[[#This Row],[Code_Nom]],J$2:J6411,Clef_répartition[[#This Row],[Année]])</f>
        <v>14</v>
      </c>
      <c r="F6411">
        <f>IF(Clef_répartition[[#This Row],[Code_Nom]]=D6410,F6410-1,(COUNTIFS(Clef_répartition[Code_Nom],Clef_répartition[[#This Row],[Code_Nom]],Clef_répartition[Année],Clef_répartition[[#This Row],[Année]])))</f>
        <v>5</v>
      </c>
      <c r="G6411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Grandson_14_2019</v>
      </c>
      <c r="H6411">
        <v>5924</v>
      </c>
      <c r="I6411" t="s">
        <v>202</v>
      </c>
      <c r="J6411">
        <v>2019</v>
      </c>
      <c r="K6411">
        <v>0.03</v>
      </c>
    </row>
    <row r="6412" spans="1:11" x14ac:dyDescent="0.25">
      <c r="A6412" t="s">
        <v>723</v>
      </c>
      <c r="B6412" t="s">
        <v>583</v>
      </c>
      <c r="C6412" t="s">
        <v>584</v>
      </c>
      <c r="D6412" t="str">
        <f>Clef_répartition[[#This Row],[Code association]]&amp;"_"&amp;Clef_répartition[[#This Row],[Nom association]]</f>
        <v>ASIGE_Association intercommunale du groupement et de l'arrondissement scolaires de Grandson</v>
      </c>
      <c r="E6412">
        <f>COUNTIFS(D$2:D6412,Clef_répartition[[#This Row],[Code_Nom]],J$2:J6412,Clef_répartition[[#This Row],[Année]])</f>
        <v>15</v>
      </c>
      <c r="F6412">
        <f>IF(Clef_répartition[[#This Row],[Code_Nom]]=D6411,F6411-1,(COUNTIFS(Clef_répartition[Code_Nom],Clef_répartition[[#This Row],[Code_Nom]],Clef_répartition[Année],Clef_répartition[[#This Row],[Année]])))</f>
        <v>4</v>
      </c>
      <c r="G6412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Grandson_15_2019</v>
      </c>
      <c r="H6412">
        <v>5566</v>
      </c>
      <c r="I6412" t="s">
        <v>224</v>
      </c>
      <c r="J6412">
        <v>2019</v>
      </c>
      <c r="K6412">
        <v>0.02</v>
      </c>
    </row>
    <row r="6413" spans="1:11" x14ac:dyDescent="0.25">
      <c r="A6413" t="s">
        <v>723</v>
      </c>
      <c r="B6413" t="s">
        <v>583</v>
      </c>
      <c r="C6413" t="s">
        <v>584</v>
      </c>
      <c r="D6413" t="str">
        <f>Clef_répartition[[#This Row],[Code association]]&amp;"_"&amp;Clef_répartition[[#This Row],[Nom association]]</f>
        <v>ASIGE_Association intercommunale du groupement et de l'arrondissement scolaires de Grandson</v>
      </c>
      <c r="E6413">
        <f>COUNTIFS(D$2:D6413,Clef_répartition[[#This Row],[Code_Nom]],J$2:J6413,Clef_répartition[[#This Row],[Année]])</f>
        <v>16</v>
      </c>
      <c r="F6413">
        <f>IF(Clef_répartition[[#This Row],[Code_Nom]]=D6412,F6412-1,(COUNTIFS(Clef_répartition[Code_Nom],Clef_répartition[[#This Row],[Code_Nom]],Clef_répartition[Année],Clef_répartition[[#This Row],[Année]])))</f>
        <v>3</v>
      </c>
      <c r="G6413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Grandson_16_2019</v>
      </c>
      <c r="H6413">
        <v>5571</v>
      </c>
      <c r="I6413" t="s">
        <v>263</v>
      </c>
      <c r="J6413">
        <v>2019</v>
      </c>
      <c r="K6413">
        <v>0.09</v>
      </c>
    </row>
    <row r="6414" spans="1:11" x14ac:dyDescent="0.25">
      <c r="A6414" t="s">
        <v>723</v>
      </c>
      <c r="B6414" t="s">
        <v>583</v>
      </c>
      <c r="C6414" t="s">
        <v>584</v>
      </c>
      <c r="D6414" t="str">
        <f>Clef_répartition[[#This Row],[Code association]]&amp;"_"&amp;Clef_répartition[[#This Row],[Nom association]]</f>
        <v>ASIGE_Association intercommunale du groupement et de l'arrondissement scolaires de Grandson</v>
      </c>
      <c r="E6414">
        <f>COUNTIFS(D$2:D6414,Clef_répartition[[#This Row],[Code_Nom]],J$2:J6414,Clef_répartition[[#This Row],[Année]])</f>
        <v>17</v>
      </c>
      <c r="F6414">
        <f>IF(Clef_répartition[[#This Row],[Code_Nom]]=D6413,F6413-1,(COUNTIFS(Clef_répartition[Code_Nom],Clef_répartition[[#This Row],[Code_Nom]],Clef_répartition[Année],Clef_répartition[[#This Row],[Année]])))</f>
        <v>2</v>
      </c>
      <c r="G6414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Grandson_17_2019</v>
      </c>
      <c r="H6414">
        <v>5933</v>
      </c>
      <c r="I6414" t="s">
        <v>271</v>
      </c>
      <c r="J6414">
        <v>2019</v>
      </c>
      <c r="K6414">
        <v>0.05</v>
      </c>
    </row>
    <row r="6415" spans="1:11" x14ac:dyDescent="0.25">
      <c r="A6415" t="s">
        <v>723</v>
      </c>
      <c r="B6415" t="s">
        <v>583</v>
      </c>
      <c r="C6415" t="s">
        <v>584</v>
      </c>
      <c r="D6415" t="str">
        <f>Clef_répartition[[#This Row],[Code association]]&amp;"_"&amp;Clef_répartition[[#This Row],[Nom association]]</f>
        <v>ASIGE_Association intercommunale du groupement et de l'arrondissement scolaires de Grandson</v>
      </c>
      <c r="E6415">
        <f>COUNTIFS(D$2:D6415,Clef_répartition[[#This Row],[Code_Nom]],J$2:J6415,Clef_répartition[[#This Row],[Année]])</f>
        <v>18</v>
      </c>
      <c r="F6415">
        <f>IF(Clef_répartition[[#This Row],[Code_Nom]]=D6414,F6414-1,(COUNTIFS(Clef_répartition[Code_Nom],Clef_répartition[[#This Row],[Code_Nom]],Clef_répartition[Année],Clef_répartition[[#This Row],[Année]])))</f>
        <v>1</v>
      </c>
      <c r="G6415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Grandson_18_2019</v>
      </c>
      <c r="H6415">
        <v>5937</v>
      </c>
      <c r="I6415" t="s">
        <v>292</v>
      </c>
      <c r="J6415">
        <v>2019</v>
      </c>
      <c r="K6415">
        <v>0.01</v>
      </c>
    </row>
    <row r="6416" spans="1:11" x14ac:dyDescent="0.25">
      <c r="A6416" t="s">
        <v>723</v>
      </c>
      <c r="B6416" t="s">
        <v>610</v>
      </c>
      <c r="C6416" t="s">
        <v>611</v>
      </c>
      <c r="D641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16">
        <f>COUNTIFS(D$2:D6416,Clef_répartition[[#This Row],[Code_Nom]],J$2:J6416,Clef_répartition[[#This Row],[Année]])</f>
        <v>1</v>
      </c>
      <c r="F6416">
        <f>IF(Clef_répartition[[#This Row],[Code_Nom]]=D6415,F6415-1,(COUNTIFS(Clef_répartition[Code_Nom],Clef_répartition[[#This Row],[Code_Nom]],Clef_répartition[Année],Clef_répartition[[#This Row],[Année]])))</f>
        <v>7</v>
      </c>
      <c r="G641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Prilly_1_2019</v>
      </c>
      <c r="H6416">
        <v>5472</v>
      </c>
      <c r="I6416" t="s">
        <v>34</v>
      </c>
      <c r="J6416">
        <v>2019</v>
      </c>
      <c r="K6416">
        <v>0</v>
      </c>
    </row>
    <row r="6417" spans="1:11" x14ac:dyDescent="0.25">
      <c r="A6417" t="s">
        <v>723</v>
      </c>
      <c r="B6417" t="s">
        <v>610</v>
      </c>
      <c r="C6417" t="s">
        <v>611</v>
      </c>
      <c r="D641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17">
        <f>COUNTIFS(D$2:D6417,Clef_répartition[[#This Row],[Code_Nom]],J$2:J6417,Clef_répartition[[#This Row],[Année]])</f>
        <v>2</v>
      </c>
      <c r="F6417">
        <f>IF(Clef_répartition[[#This Row],[Code_Nom]]=D6416,F6416-1,(COUNTIFS(Clef_répartition[Code_Nom],Clef_répartition[[#This Row],[Code_Nom]],Clef_répartition[Année],Clef_répartition[[#This Row],[Année]])))</f>
        <v>6</v>
      </c>
      <c r="G641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Prilly_2_2019</v>
      </c>
      <c r="H6417">
        <v>5473</v>
      </c>
      <c r="I6417" t="s">
        <v>35</v>
      </c>
      <c r="J6417">
        <v>2019</v>
      </c>
      <c r="K6417">
        <v>0</v>
      </c>
    </row>
    <row r="6418" spans="1:11" x14ac:dyDescent="0.25">
      <c r="A6418" t="s">
        <v>723</v>
      </c>
      <c r="B6418" t="s">
        <v>610</v>
      </c>
      <c r="C6418" t="s">
        <v>611</v>
      </c>
      <c r="D6418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18">
        <f>COUNTIFS(D$2:D6418,Clef_répartition[[#This Row],[Code_Nom]],J$2:J6418,Clef_répartition[[#This Row],[Année]])</f>
        <v>3</v>
      </c>
      <c r="F6418">
        <f>IF(Clef_répartition[[#This Row],[Code_Nom]]=D6417,F6417-1,(COUNTIFS(Clef_répartition[Code_Nom],Clef_répartition[[#This Row],[Code_Nom]],Clef_répartition[Année],Clef_répartition[[#This Row],[Année]])))</f>
        <v>5</v>
      </c>
      <c r="G6418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Prilly_3_2019</v>
      </c>
      <c r="H6418">
        <v>5582</v>
      </c>
      <c r="I6418" t="s">
        <v>61</v>
      </c>
      <c r="J6418">
        <v>2019</v>
      </c>
      <c r="K6418">
        <v>0</v>
      </c>
    </row>
    <row r="6419" spans="1:11" x14ac:dyDescent="0.25">
      <c r="A6419" t="s">
        <v>723</v>
      </c>
      <c r="B6419" t="s">
        <v>610</v>
      </c>
      <c r="C6419" t="s">
        <v>611</v>
      </c>
      <c r="D6419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19">
        <f>COUNTIFS(D$2:D6419,Clef_répartition[[#This Row],[Code_Nom]],J$2:J6419,Clef_répartition[[#This Row],[Année]])</f>
        <v>4</v>
      </c>
      <c r="F6419">
        <f>IF(Clef_répartition[[#This Row],[Code_Nom]]=D6418,F6418-1,(COUNTIFS(Clef_répartition[Code_Nom],Clef_répartition[[#This Row],[Code_Nom]],Clef_répartition[Année],Clef_répartition[[#This Row],[Année]])))</f>
        <v>4</v>
      </c>
      <c r="G6419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Prilly_4_2019</v>
      </c>
      <c r="H6419">
        <v>5585</v>
      </c>
      <c r="I6419" t="s">
        <v>141</v>
      </c>
      <c r="J6419">
        <v>2019</v>
      </c>
      <c r="K6419">
        <v>9.1399999999999995E-2</v>
      </c>
    </row>
    <row r="6420" spans="1:11" x14ac:dyDescent="0.25">
      <c r="A6420" t="s">
        <v>723</v>
      </c>
      <c r="B6420" t="s">
        <v>610</v>
      </c>
      <c r="C6420" t="s">
        <v>611</v>
      </c>
      <c r="D6420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20">
        <f>COUNTIFS(D$2:D6420,Clef_répartition[[#This Row],[Code_Nom]],J$2:J6420,Clef_répartition[[#This Row],[Année]])</f>
        <v>5</v>
      </c>
      <c r="F6420">
        <f>IF(Clef_répartition[[#This Row],[Code_Nom]]=D6419,F6419-1,(COUNTIFS(Clef_répartition[Code_Nom],Clef_répartition[[#This Row],[Code_Nom]],Clef_répartition[Année],Clef_répartition[[#This Row],[Année]])))</f>
        <v>3</v>
      </c>
      <c r="G6420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Prilly_5_2019</v>
      </c>
      <c r="H6420">
        <v>5589</v>
      </c>
      <c r="I6420" t="s">
        <v>223</v>
      </c>
      <c r="J6420">
        <v>2019</v>
      </c>
      <c r="K6420">
        <v>0.65790000000000004</v>
      </c>
    </row>
    <row r="6421" spans="1:11" x14ac:dyDescent="0.25">
      <c r="A6421" t="s">
        <v>723</v>
      </c>
      <c r="B6421" t="s">
        <v>610</v>
      </c>
      <c r="C6421" t="s">
        <v>611</v>
      </c>
      <c r="D642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21">
        <f>COUNTIFS(D$2:D6421,Clef_répartition[[#This Row],[Code_Nom]],J$2:J6421,Clef_répartition[[#This Row],[Année]])</f>
        <v>6</v>
      </c>
      <c r="F6421">
        <f>IF(Clef_répartition[[#This Row],[Code_Nom]]=D6420,F6420-1,(COUNTIFS(Clef_répartition[Code_Nom],Clef_répartition[[#This Row],[Code_Nom]],Clef_répartition[Année],Clef_répartition[[#This Row],[Année]])))</f>
        <v>2</v>
      </c>
      <c r="G642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Prilly_6_2019</v>
      </c>
      <c r="H6421">
        <v>5592</v>
      </c>
      <c r="I6421" t="s">
        <v>234</v>
      </c>
      <c r="J6421">
        <v>2019</v>
      </c>
      <c r="K6421">
        <v>0.25069999999999998</v>
      </c>
    </row>
    <row r="6422" spans="1:11" x14ac:dyDescent="0.25">
      <c r="A6422" t="s">
        <v>723</v>
      </c>
      <c r="B6422" t="s">
        <v>610</v>
      </c>
      <c r="C6422" t="s">
        <v>611</v>
      </c>
      <c r="D642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6422">
        <f>COUNTIFS(D$2:D6422,Clef_répartition[[#This Row],[Code_Nom]],J$2:J6422,Clef_répartition[[#This Row],[Année]])</f>
        <v>7</v>
      </c>
      <c r="F6422">
        <f>IF(Clef_répartition[[#This Row],[Code_Nom]]=D6421,F6421-1,(COUNTIFS(Clef_répartition[Code_Nom],Clef_répartition[[#This Row],[Code_Nom]],Clef_répartition[Année],Clef_répartition[[#This Row],[Année]])))</f>
        <v>1</v>
      </c>
      <c r="G642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Prilly_7_2019</v>
      </c>
      <c r="H6422">
        <v>5501</v>
      </c>
      <c r="I6422" t="s">
        <v>258</v>
      </c>
      <c r="J6422">
        <v>2019</v>
      </c>
      <c r="K6422">
        <v>0</v>
      </c>
    </row>
    <row r="6423" spans="1:11" x14ac:dyDescent="0.25">
      <c r="A6423" t="s">
        <v>713</v>
      </c>
      <c r="B6423" t="s">
        <v>740</v>
      </c>
      <c r="C6423" t="s">
        <v>741</v>
      </c>
      <c r="D6423" t="str">
        <f>Clef_répartition[[#This Row],[Code association]]&amp;"_"&amp;Clef_répartition[[#This Row],[Nom association]]</f>
        <v>ASIJ_Association scolaire intercommunale du Jorat</v>
      </c>
      <c r="E6423">
        <f>COUNTIFS(D$2:D6423,Clef_répartition[[#This Row],[Code_Nom]],J$2:J6423,Clef_répartition[[#This Row],[Année]])</f>
        <v>1</v>
      </c>
      <c r="F6423">
        <f>IF(Clef_répartition[[#This Row],[Code_Nom]]=D6422,F6422-1,(COUNTIFS(Clef_répartition[Code_Nom],Clef_répartition[[#This Row],[Code_Nom]],Clef_répartition[Année],Clef_répartition[[#This Row],[Année]])))</f>
        <v>10</v>
      </c>
      <c r="G6423" t="str">
        <f>Clef_répartition[[#This Row],[Code_Nom]]&amp;"_"&amp;Clef_répartition[[#This Row],[Nombre]]&amp;"_"&amp;Clef_répartition[[#This Row],[Année]]</f>
        <v>ASIJ_Association scolaire intercommunale du Jorat_1_2019</v>
      </c>
      <c r="H6423">
        <v>5785</v>
      </c>
      <c r="I6423" t="s">
        <v>74</v>
      </c>
      <c r="J6423">
        <v>2019</v>
      </c>
      <c r="K6423">
        <v>3.3099999999999997E-2</v>
      </c>
    </row>
    <row r="6424" spans="1:11" x14ac:dyDescent="0.25">
      <c r="A6424" t="s">
        <v>713</v>
      </c>
      <c r="B6424" t="s">
        <v>740</v>
      </c>
      <c r="C6424" t="s">
        <v>741</v>
      </c>
      <c r="D6424" t="str">
        <f>Clef_répartition[[#This Row],[Code association]]&amp;"_"&amp;Clef_répartition[[#This Row],[Nom association]]</f>
        <v>ASIJ_Association scolaire intercommunale du Jorat</v>
      </c>
      <c r="E6424">
        <f>COUNTIFS(D$2:D6424,Clef_répartition[[#This Row],[Code_Nom]],J$2:J6424,Clef_répartition[[#This Row],[Année]])</f>
        <v>2</v>
      </c>
      <c r="F6424">
        <f>IF(Clef_répartition[[#This Row],[Code_Nom]]=D6423,F6423-1,(COUNTIFS(Clef_répartition[Code_Nom],Clef_répartition[[#This Row],[Code_Nom]],Clef_répartition[Année],Clef_répartition[[#This Row],[Année]])))</f>
        <v>9</v>
      </c>
      <c r="G6424" t="str">
        <f>Clef_répartition[[#This Row],[Code_Nom]]&amp;"_"&amp;Clef_répartition[[#This Row],[Nombre]]&amp;"_"&amp;Clef_répartition[[#This Row],[Année]]</f>
        <v>ASIJ_Association scolaire intercommunale du Jorat_2_2019</v>
      </c>
      <c r="H6424">
        <v>5604</v>
      </c>
      <c r="I6424" t="s">
        <v>117</v>
      </c>
      <c r="J6424">
        <v>2019</v>
      </c>
      <c r="K6424">
        <v>0.15679999999999999</v>
      </c>
    </row>
    <row r="6425" spans="1:11" x14ac:dyDescent="0.25">
      <c r="A6425" t="s">
        <v>713</v>
      </c>
      <c r="B6425" t="s">
        <v>740</v>
      </c>
      <c r="C6425" t="s">
        <v>741</v>
      </c>
      <c r="D6425" t="str">
        <f>Clef_répartition[[#This Row],[Code association]]&amp;"_"&amp;Clef_répartition[[#This Row],[Nom association]]</f>
        <v>ASIJ_Association scolaire intercommunale du Jorat</v>
      </c>
      <c r="E6425">
        <f>COUNTIFS(D$2:D6425,Clef_répartition[[#This Row],[Code_Nom]],J$2:J6425,Clef_répartition[[#This Row],[Année]])</f>
        <v>3</v>
      </c>
      <c r="F6425">
        <f>IF(Clef_répartition[[#This Row],[Code_Nom]]=D6424,F6424-1,(COUNTIFS(Clef_répartition[Code_Nom],Clef_répartition[[#This Row],[Code_Nom]],Clef_répartition[Année],Clef_répartition[[#This Row],[Année]])))</f>
        <v>8</v>
      </c>
      <c r="G6425" t="str">
        <f>Clef_répartition[[#This Row],[Code_Nom]]&amp;"_"&amp;Clef_répartition[[#This Row],[Nombre]]&amp;"_"&amp;Clef_répartition[[#This Row],[Année]]</f>
        <v>ASIJ_Association scolaire intercommunale du Jorat_3_2019</v>
      </c>
      <c r="H6425">
        <v>5806</v>
      </c>
      <c r="I6425" t="s">
        <v>140</v>
      </c>
      <c r="J6425">
        <v>2019</v>
      </c>
      <c r="K6425">
        <v>0.23330000000000001</v>
      </c>
    </row>
    <row r="6426" spans="1:11" x14ac:dyDescent="0.25">
      <c r="A6426" t="s">
        <v>713</v>
      </c>
      <c r="B6426" t="s">
        <v>740</v>
      </c>
      <c r="C6426" t="s">
        <v>741</v>
      </c>
      <c r="D6426" t="str">
        <f>Clef_répartition[[#This Row],[Code association]]&amp;"_"&amp;Clef_répartition[[#This Row],[Nom association]]</f>
        <v>ASIJ_Association scolaire intercommunale du Jorat</v>
      </c>
      <c r="E6426">
        <f>COUNTIFS(D$2:D6426,Clef_répartition[[#This Row],[Code_Nom]],J$2:J6426,Clef_répartition[[#This Row],[Année]])</f>
        <v>4</v>
      </c>
      <c r="F6426">
        <f>IF(Clef_répartition[[#This Row],[Code_Nom]]=D6425,F6425-1,(COUNTIFS(Clef_répartition[Code_Nom],Clef_répartition[[#This Row],[Code_Nom]],Clef_répartition[Année],Clef_répartition[[#This Row],[Année]])))</f>
        <v>7</v>
      </c>
      <c r="G6426" t="str">
        <f>Clef_répartition[[#This Row],[Code_Nom]]&amp;"_"&amp;Clef_répartition[[#This Row],[Nombre]]&amp;"_"&amp;Clef_répartition[[#This Row],[Année]]</f>
        <v>ASIJ_Association scolaire intercommunale du Jorat_4_2019</v>
      </c>
      <c r="H6426">
        <v>5792</v>
      </c>
      <c r="I6426" t="s">
        <v>187</v>
      </c>
      <c r="J6426">
        <v>2019</v>
      </c>
      <c r="K6426">
        <v>5.0500000000000003E-2</v>
      </c>
    </row>
    <row r="6427" spans="1:11" x14ac:dyDescent="0.25">
      <c r="A6427" t="s">
        <v>713</v>
      </c>
      <c r="B6427" t="s">
        <v>740</v>
      </c>
      <c r="C6427" t="s">
        <v>741</v>
      </c>
      <c r="D6427" t="str">
        <f>Clef_répartition[[#This Row],[Code association]]&amp;"_"&amp;Clef_répartition[[#This Row],[Nom association]]</f>
        <v>ASIJ_Association scolaire intercommunale du Jorat</v>
      </c>
      <c r="E6427">
        <f>COUNTIFS(D$2:D6427,Clef_répartition[[#This Row],[Code_Nom]],J$2:J6427,Clef_répartition[[#This Row],[Année]])</f>
        <v>5</v>
      </c>
      <c r="F6427">
        <f>IF(Clef_répartition[[#This Row],[Code_Nom]]=D6426,F6426-1,(COUNTIFS(Clef_répartition[Code_Nom],Clef_répartition[[#This Row],[Code_Nom]],Clef_répartition[Année],Clef_répartition[[#This Row],[Année]])))</f>
        <v>6</v>
      </c>
      <c r="G6427" t="str">
        <f>Clef_répartition[[#This Row],[Code_Nom]]&amp;"_"&amp;Clef_répartition[[#This Row],[Nombre]]&amp;"_"&amp;Clef_répartition[[#This Row],[Année]]</f>
        <v>ASIJ_Association scolaire intercommunale du Jorat_5_2019</v>
      </c>
      <c r="H6427">
        <v>5798</v>
      </c>
      <c r="I6427" t="s">
        <v>236</v>
      </c>
      <c r="J6427">
        <v>2019</v>
      </c>
      <c r="K6427">
        <v>3.7400000000000003E-2</v>
      </c>
    </row>
    <row r="6428" spans="1:11" x14ac:dyDescent="0.25">
      <c r="A6428" t="s">
        <v>713</v>
      </c>
      <c r="B6428" t="s">
        <v>740</v>
      </c>
      <c r="C6428" t="s">
        <v>741</v>
      </c>
      <c r="D6428" t="str">
        <f>Clef_répartition[[#This Row],[Code association]]&amp;"_"&amp;Clef_répartition[[#This Row],[Nom association]]</f>
        <v>ASIJ_Association scolaire intercommunale du Jorat</v>
      </c>
      <c r="E6428">
        <f>COUNTIFS(D$2:D6428,Clef_répartition[[#This Row],[Code_Nom]],J$2:J6428,Clef_répartition[[#This Row],[Année]])</f>
        <v>6</v>
      </c>
      <c r="F6428">
        <f>IF(Clef_répartition[[#This Row],[Code_Nom]]=D6427,F6427-1,(COUNTIFS(Clef_répartition[Code_Nom],Clef_répartition[[#This Row],[Code_Nom]],Clef_répartition[Année],Clef_répartition[[#This Row],[Année]])))</f>
        <v>5</v>
      </c>
      <c r="G6428" t="str">
        <f>Clef_répartition[[#This Row],[Code_Nom]]&amp;"_"&amp;Clef_répartition[[#This Row],[Nombre]]&amp;"_"&amp;Clef_répartition[[#This Row],[Année]]</f>
        <v>ASIJ_Association scolaire intercommunale du Jorat_6_2019</v>
      </c>
      <c r="H6428">
        <v>5611</v>
      </c>
      <c r="I6428" t="s">
        <v>251</v>
      </c>
      <c r="J6428">
        <v>2019</v>
      </c>
      <c r="K6428">
        <v>0.23680000000000001</v>
      </c>
    </row>
    <row r="6429" spans="1:11" x14ac:dyDescent="0.25">
      <c r="A6429" t="s">
        <v>713</v>
      </c>
      <c r="B6429" t="s">
        <v>740</v>
      </c>
      <c r="C6429" t="s">
        <v>741</v>
      </c>
      <c r="D6429" t="str">
        <f>Clef_répartition[[#This Row],[Code association]]&amp;"_"&amp;Clef_répartition[[#This Row],[Nom association]]</f>
        <v>ASIJ_Association scolaire intercommunale du Jorat</v>
      </c>
      <c r="E6429">
        <f>COUNTIFS(D$2:D6429,Clef_répartition[[#This Row],[Code_Nom]],J$2:J6429,Clef_répartition[[#This Row],[Année]])</f>
        <v>7</v>
      </c>
      <c r="F6429">
        <f>IF(Clef_répartition[[#This Row],[Code_Nom]]=D6428,F6428-1,(COUNTIFS(Clef_répartition[Code_Nom],Clef_répartition[[#This Row],[Code_Nom]],Clef_répartition[Année],Clef_répartition[[#This Row],[Année]])))</f>
        <v>4</v>
      </c>
      <c r="G6429" t="str">
        <f>Clef_répartition[[#This Row],[Code_Nom]]&amp;"_"&amp;Clef_répartition[[#This Row],[Nombre]]&amp;"_"&amp;Clef_répartition[[#This Row],[Année]]</f>
        <v>ASIJ_Association scolaire intercommunale du Jorat_7_2019</v>
      </c>
      <c r="H6429">
        <v>5799</v>
      </c>
      <c r="I6429" t="s">
        <v>254</v>
      </c>
      <c r="J6429">
        <v>2019</v>
      </c>
      <c r="K6429">
        <v>0.1474</v>
      </c>
    </row>
    <row r="6430" spans="1:11" x14ac:dyDescent="0.25">
      <c r="A6430" t="s">
        <v>713</v>
      </c>
      <c r="B6430" t="s">
        <v>740</v>
      </c>
      <c r="C6430" t="s">
        <v>741</v>
      </c>
      <c r="D6430" t="str">
        <f>Clef_répartition[[#This Row],[Code association]]&amp;"_"&amp;Clef_répartition[[#This Row],[Nom association]]</f>
        <v>ASIJ_Association scolaire intercommunale du Jorat</v>
      </c>
      <c r="E6430">
        <f>COUNTIFS(D$2:D6430,Clef_répartition[[#This Row],[Code_Nom]],J$2:J6430,Clef_répartition[[#This Row],[Année]])</f>
        <v>8</v>
      </c>
      <c r="F6430">
        <f>IF(Clef_répartition[[#This Row],[Code_Nom]]=D6429,F6429-1,(COUNTIFS(Clef_répartition[Code_Nom],Clef_répartition[[#This Row],[Code_Nom]],Clef_répartition[Année],Clef_répartition[[#This Row],[Année]])))</f>
        <v>3</v>
      </c>
      <c r="G6430" t="str">
        <f>Clef_répartition[[#This Row],[Code_Nom]]&amp;"_"&amp;Clef_répartition[[#This Row],[Nombre]]&amp;"_"&amp;Clef_répartition[[#This Row],[Année]]</f>
        <v>ASIJ_Association scolaire intercommunale du Jorat_8_2019</v>
      </c>
      <c r="H6430">
        <v>5688</v>
      </c>
      <c r="I6430" t="s">
        <v>260</v>
      </c>
      <c r="J6430">
        <v>2019</v>
      </c>
      <c r="K6430">
        <v>1.23E-2</v>
      </c>
    </row>
    <row r="6431" spans="1:11" x14ac:dyDescent="0.25">
      <c r="A6431" t="s">
        <v>713</v>
      </c>
      <c r="B6431" t="s">
        <v>740</v>
      </c>
      <c r="C6431" t="s">
        <v>741</v>
      </c>
      <c r="D6431" t="str">
        <f>Clef_répartition[[#This Row],[Code association]]&amp;"_"&amp;Clef_répartition[[#This Row],[Nom association]]</f>
        <v>ASIJ_Association scolaire intercommunale du Jorat</v>
      </c>
      <c r="E6431">
        <f>COUNTIFS(D$2:D6431,Clef_répartition[[#This Row],[Code_Nom]],J$2:J6431,Clef_répartition[[#This Row],[Année]])</f>
        <v>9</v>
      </c>
      <c r="F6431">
        <f>IF(Clef_répartition[[#This Row],[Code_Nom]]=D6430,F6430-1,(COUNTIFS(Clef_répartition[Code_Nom],Clef_répartition[[#This Row],[Code_Nom]],Clef_répartition[Année],Clef_répartition[[#This Row],[Année]])))</f>
        <v>2</v>
      </c>
      <c r="G6431" t="str">
        <f>Clef_répartition[[#This Row],[Code_Nom]]&amp;"_"&amp;Clef_répartition[[#This Row],[Nombre]]&amp;"_"&amp;Clef_répartition[[#This Row],[Année]]</f>
        <v>ASIJ_Association scolaire intercommunale du Jorat_9_2019</v>
      </c>
      <c r="H6431">
        <v>5692</v>
      </c>
      <c r="I6431" t="s">
        <v>289</v>
      </c>
      <c r="J6431">
        <v>2019</v>
      </c>
      <c r="K6431">
        <v>4.7100000000000003E-2</v>
      </c>
    </row>
    <row r="6432" spans="1:11" x14ac:dyDescent="0.25">
      <c r="A6432" t="s">
        <v>713</v>
      </c>
      <c r="B6432" t="s">
        <v>740</v>
      </c>
      <c r="C6432" t="s">
        <v>741</v>
      </c>
      <c r="D6432" t="str">
        <f>Clef_répartition[[#This Row],[Code association]]&amp;"_"&amp;Clef_répartition[[#This Row],[Nom association]]</f>
        <v>ASIJ_Association scolaire intercommunale du Jorat</v>
      </c>
      <c r="E6432">
        <f>COUNTIFS(D$2:D6432,Clef_répartition[[#This Row],[Code_Nom]],J$2:J6432,Clef_répartition[[#This Row],[Année]])</f>
        <v>10</v>
      </c>
      <c r="F6432">
        <f>IF(Clef_répartition[[#This Row],[Code_Nom]]=D6431,F6431-1,(COUNTIFS(Clef_répartition[Code_Nom],Clef_répartition[[#This Row],[Code_Nom]],Clef_répartition[Année],Clef_répartition[[#This Row],[Année]])))</f>
        <v>1</v>
      </c>
      <c r="G6432" t="str">
        <f>Clef_répartition[[#This Row],[Code_Nom]]&amp;"_"&amp;Clef_répartition[[#This Row],[Nombre]]&amp;"_"&amp;Clef_répartition[[#This Row],[Année]]</f>
        <v>ASIJ_Association scolaire intercommunale du Jorat_10_2019</v>
      </c>
      <c r="H6432">
        <v>5803</v>
      </c>
      <c r="I6432" t="s">
        <v>294</v>
      </c>
      <c r="J6432">
        <v>2019</v>
      </c>
      <c r="K6432">
        <v>4.53E-2</v>
      </c>
    </row>
    <row r="6433" spans="1:11" x14ac:dyDescent="0.25">
      <c r="A6433" t="s">
        <v>723</v>
      </c>
      <c r="B6433" t="s">
        <v>511</v>
      </c>
      <c r="C6433" t="s">
        <v>512</v>
      </c>
      <c r="D6433" t="str">
        <f>Clef_répartition[[#This Row],[Code association]]&amp;"_"&amp;Clef_répartition[[#This Row],[Nom association]]</f>
        <v>ASIME_Association scolaire intercommunale de Morges et environs</v>
      </c>
      <c r="E6433">
        <f>COUNTIFS(D$2:D6433,Clef_répartition[[#This Row],[Code_Nom]],J$2:J6433,Clef_répartition[[#This Row],[Année]])</f>
        <v>1</v>
      </c>
      <c r="F6433">
        <f>IF(Clef_répartition[[#This Row],[Code_Nom]]=D6432,F6432-1,(COUNTIFS(Clef_répartition[Code_Nom],Clef_répartition[[#This Row],[Code_Nom]],Clef_répartition[Année],Clef_répartition[[#This Row],[Année]])))</f>
        <v>10</v>
      </c>
      <c r="G6433" t="str">
        <f>Clef_répartition[[#This Row],[Code_Nom]]&amp;"_"&amp;Clef_répartition[[#This Row],[Nombre]]&amp;"_"&amp;Clef_répartition[[#This Row],[Année]]</f>
        <v>ASIME_Association scolaire intercommunale de Morges et environs_1_2019</v>
      </c>
      <c r="H6433">
        <v>5621</v>
      </c>
      <c r="I6433" t="s">
        <v>1</v>
      </c>
      <c r="J6433">
        <v>2019</v>
      </c>
      <c r="K6433">
        <v>0.02</v>
      </c>
    </row>
    <row r="6434" spans="1:11" x14ac:dyDescent="0.25">
      <c r="A6434" t="s">
        <v>723</v>
      </c>
      <c r="B6434" t="s">
        <v>511</v>
      </c>
      <c r="C6434" t="s">
        <v>512</v>
      </c>
      <c r="D6434" t="str">
        <f>Clef_répartition[[#This Row],[Code association]]&amp;"_"&amp;Clef_répartition[[#This Row],[Nom association]]</f>
        <v>ASIME_Association scolaire intercommunale de Morges et environs</v>
      </c>
      <c r="E6434">
        <f>COUNTIFS(D$2:D6434,Clef_répartition[[#This Row],[Code_Nom]],J$2:J6434,Clef_répartition[[#This Row],[Année]])</f>
        <v>2</v>
      </c>
      <c r="F6434">
        <f>IF(Clef_répartition[[#This Row],[Code_Nom]]=D6433,F6433-1,(COUNTIFS(Clef_répartition[Code_Nom],Clef_répartition[[#This Row],[Code_Nom]],Clef_répartition[Année],Clef_répartition[[#This Row],[Année]])))</f>
        <v>9</v>
      </c>
      <c r="G6434" t="str">
        <f>Clef_répartition[[#This Row],[Code_Nom]]&amp;"_"&amp;Clef_répartition[[#This Row],[Nombre]]&amp;"_"&amp;Clef_répartition[[#This Row],[Année]]</f>
        <v>ASIME_Association scolaire intercommunale de Morges et environs_2_2019</v>
      </c>
      <c r="H6434">
        <v>5622</v>
      </c>
      <c r="I6434" t="s">
        <v>36</v>
      </c>
      <c r="J6434">
        <v>2019</v>
      </c>
      <c r="K6434">
        <v>0.03</v>
      </c>
    </row>
    <row r="6435" spans="1:11" x14ac:dyDescent="0.25">
      <c r="A6435" t="s">
        <v>723</v>
      </c>
      <c r="B6435" t="s">
        <v>511</v>
      </c>
      <c r="C6435" t="s">
        <v>512</v>
      </c>
      <c r="D6435" t="str">
        <f>Clef_répartition[[#This Row],[Code association]]&amp;"_"&amp;Clef_répartition[[#This Row],[Nom association]]</f>
        <v>ASIME_Association scolaire intercommunale de Morges et environs</v>
      </c>
      <c r="E6435">
        <f>COUNTIFS(D$2:D6435,Clef_répartition[[#This Row],[Code_Nom]],J$2:J6435,Clef_répartition[[#This Row],[Année]])</f>
        <v>3</v>
      </c>
      <c r="F6435">
        <f>IF(Clef_répartition[[#This Row],[Code_Nom]]=D6434,F6434-1,(COUNTIFS(Clef_répartition[Code_Nom],Clef_répartition[[#This Row],[Code_Nom]],Clef_répartition[Année],Clef_répartition[[#This Row],[Année]])))</f>
        <v>8</v>
      </c>
      <c r="G6435" t="str">
        <f>Clef_répartition[[#This Row],[Code_Nom]]&amp;"_"&amp;Clef_répartition[[#This Row],[Nombre]]&amp;"_"&amp;Clef_répartition[[#This Row],[Année]]</f>
        <v>ASIME_Association scolaire intercommunale de Morges et environs_3_2019</v>
      </c>
      <c r="H6435">
        <v>5628</v>
      </c>
      <c r="I6435" t="s">
        <v>67</v>
      </c>
      <c r="J6435">
        <v>2019</v>
      </c>
      <c r="K6435">
        <v>0.02</v>
      </c>
    </row>
    <row r="6436" spans="1:11" x14ac:dyDescent="0.25">
      <c r="A6436" t="s">
        <v>723</v>
      </c>
      <c r="B6436" t="s">
        <v>511</v>
      </c>
      <c r="C6436" t="s">
        <v>512</v>
      </c>
      <c r="D6436" t="str">
        <f>Clef_répartition[[#This Row],[Code association]]&amp;"_"&amp;Clef_répartition[[#This Row],[Nom association]]</f>
        <v>ASIME_Association scolaire intercommunale de Morges et environs</v>
      </c>
      <c r="E6436">
        <f>COUNTIFS(D$2:D6436,Clef_répartition[[#This Row],[Code_Nom]],J$2:J6436,Clef_répartition[[#This Row],[Année]])</f>
        <v>4</v>
      </c>
      <c r="F6436">
        <f>IF(Clef_répartition[[#This Row],[Code_Nom]]=D6435,F6435-1,(COUNTIFS(Clef_répartition[Code_Nom],Clef_répartition[[#This Row],[Code_Nom]],Clef_répartition[Année],Clef_répartition[[#This Row],[Année]])))</f>
        <v>7</v>
      </c>
      <c r="G6436" t="str">
        <f>Clef_répartition[[#This Row],[Code_Nom]]&amp;"_"&amp;Clef_répartition[[#This Row],[Nombre]]&amp;"_"&amp;Clef_répartition[[#This Row],[Année]]</f>
        <v>ASIME_Association scolaire intercommunale de Morges et environs_4_2019</v>
      </c>
      <c r="H6436">
        <v>5634</v>
      </c>
      <c r="I6436" t="s">
        <v>101</v>
      </c>
      <c r="J6436">
        <v>2019</v>
      </c>
      <c r="K6436">
        <v>0.13</v>
      </c>
    </row>
    <row r="6437" spans="1:11" x14ac:dyDescent="0.25">
      <c r="A6437" t="s">
        <v>723</v>
      </c>
      <c r="B6437" t="s">
        <v>511</v>
      </c>
      <c r="C6437" t="s">
        <v>512</v>
      </c>
      <c r="D6437" t="str">
        <f>Clef_répartition[[#This Row],[Code association]]&amp;"_"&amp;Clef_répartition[[#This Row],[Nom association]]</f>
        <v>ASIME_Association scolaire intercommunale de Morges et environs</v>
      </c>
      <c r="E6437">
        <f>COUNTIFS(D$2:D6437,Clef_répartition[[#This Row],[Code_Nom]],J$2:J6437,Clef_répartition[[#This Row],[Année]])</f>
        <v>5</v>
      </c>
      <c r="F6437">
        <f>IF(Clef_répartition[[#This Row],[Code_Nom]]=D6436,F6436-1,(COUNTIFS(Clef_répartition[Code_Nom],Clef_répartition[[#This Row],[Code_Nom]],Clef_répartition[Année],Clef_répartition[[#This Row],[Année]])))</f>
        <v>6</v>
      </c>
      <c r="G6437" t="str">
        <f>Clef_répartition[[#This Row],[Code_Nom]]&amp;"_"&amp;Clef_répartition[[#This Row],[Nombre]]&amp;"_"&amp;Clef_répartition[[#This Row],[Année]]</f>
        <v>ASIME_Association scolaire intercommunale de Morges et environs_5_2019</v>
      </c>
      <c r="H6437">
        <v>5639</v>
      </c>
      <c r="I6437" t="s">
        <v>166</v>
      </c>
      <c r="J6437">
        <v>2019</v>
      </c>
      <c r="K6437">
        <v>0.04</v>
      </c>
    </row>
    <row r="6438" spans="1:11" x14ac:dyDescent="0.25">
      <c r="A6438" t="s">
        <v>723</v>
      </c>
      <c r="B6438" t="s">
        <v>511</v>
      </c>
      <c r="C6438" t="s">
        <v>512</v>
      </c>
      <c r="D6438" t="str">
        <f>Clef_répartition[[#This Row],[Code association]]&amp;"_"&amp;Clef_répartition[[#This Row],[Nom association]]</f>
        <v>ASIME_Association scolaire intercommunale de Morges et environs</v>
      </c>
      <c r="E6438">
        <f>COUNTIFS(D$2:D6438,Clef_répartition[[#This Row],[Code_Nom]],J$2:J6438,Clef_répartition[[#This Row],[Année]])</f>
        <v>6</v>
      </c>
      <c r="F6438">
        <f>IF(Clef_répartition[[#This Row],[Code_Nom]]=D6437,F6437-1,(COUNTIFS(Clef_répartition[Code_Nom],Clef_répartition[[#This Row],[Code_Nom]],Clef_répartition[Année],Clef_répartition[[#This Row],[Année]])))</f>
        <v>5</v>
      </c>
      <c r="G6438" t="str">
        <f>Clef_répartition[[#This Row],[Code_Nom]]&amp;"_"&amp;Clef_répartition[[#This Row],[Nombre]]&amp;"_"&amp;Clef_répartition[[#This Row],[Année]]</f>
        <v>ASIME_Association scolaire intercommunale de Morges et environs_6_2019</v>
      </c>
      <c r="H6438">
        <v>5642</v>
      </c>
      <c r="I6438" t="s">
        <v>190</v>
      </c>
      <c r="J6438">
        <v>2019</v>
      </c>
      <c r="K6438">
        <v>0.62</v>
      </c>
    </row>
    <row r="6439" spans="1:11" x14ac:dyDescent="0.25">
      <c r="A6439" t="s">
        <v>723</v>
      </c>
      <c r="B6439" t="s">
        <v>511</v>
      </c>
      <c r="C6439" t="s">
        <v>512</v>
      </c>
      <c r="D6439" t="str">
        <f>Clef_répartition[[#This Row],[Code association]]&amp;"_"&amp;Clef_répartition[[#This Row],[Nom association]]</f>
        <v>ASIME_Association scolaire intercommunale de Morges et environs</v>
      </c>
      <c r="E6439">
        <f>COUNTIFS(D$2:D6439,Clef_répartition[[#This Row],[Code_Nom]],J$2:J6439,Clef_répartition[[#This Row],[Année]])</f>
        <v>7</v>
      </c>
      <c r="F6439">
        <f>IF(Clef_répartition[[#This Row],[Code_Nom]]=D6438,F6438-1,(COUNTIFS(Clef_répartition[Code_Nom],Clef_répartition[[#This Row],[Code_Nom]],Clef_répartition[Année],Clef_répartition[[#This Row],[Année]])))</f>
        <v>4</v>
      </c>
      <c r="G6439" t="str">
        <f>Clef_répartition[[#This Row],[Code_Nom]]&amp;"_"&amp;Clef_répartition[[#This Row],[Nombre]]&amp;"_"&amp;Clef_répartition[[#This Row],[Année]]</f>
        <v>ASIME_Association scolaire intercommunale de Morges et environs_7_2019</v>
      </c>
      <c r="H6439">
        <v>5645</v>
      </c>
      <c r="I6439" t="s">
        <v>235</v>
      </c>
      <c r="J6439">
        <v>2019</v>
      </c>
      <c r="K6439">
        <v>0.02</v>
      </c>
    </row>
    <row r="6440" spans="1:11" x14ac:dyDescent="0.25">
      <c r="A6440" t="s">
        <v>723</v>
      </c>
      <c r="B6440" t="s">
        <v>511</v>
      </c>
      <c r="C6440" t="s">
        <v>512</v>
      </c>
      <c r="D6440" t="str">
        <f>Clef_répartition[[#This Row],[Code association]]&amp;"_"&amp;Clef_répartition[[#This Row],[Nom association]]</f>
        <v>ASIME_Association scolaire intercommunale de Morges et environs</v>
      </c>
      <c r="E6440">
        <f>COUNTIFS(D$2:D6440,Clef_répartition[[#This Row],[Code_Nom]],J$2:J6440,Clef_répartition[[#This Row],[Année]])</f>
        <v>8</v>
      </c>
      <c r="F6440">
        <f>IF(Clef_répartition[[#This Row],[Code_Nom]]=D6439,F6439-1,(COUNTIFS(Clef_répartition[Code_Nom],Clef_répartition[[#This Row],[Code_Nom]],Clef_répartition[Année],Clef_répartition[[#This Row],[Année]])))</f>
        <v>3</v>
      </c>
      <c r="G6440" t="str">
        <f>Clef_répartition[[#This Row],[Code_Nom]]&amp;"_"&amp;Clef_répartition[[#This Row],[Nombre]]&amp;"_"&amp;Clef_répartition[[#This Row],[Année]]</f>
        <v>ASIME_Association scolaire intercommunale de Morges et environs_8_2019</v>
      </c>
      <c r="H6440">
        <v>5649</v>
      </c>
      <c r="I6440" t="s">
        <v>264</v>
      </c>
      <c r="J6440">
        <v>2019</v>
      </c>
      <c r="K6440">
        <v>0.08</v>
      </c>
    </row>
    <row r="6441" spans="1:11" x14ac:dyDescent="0.25">
      <c r="A6441" t="s">
        <v>723</v>
      </c>
      <c r="B6441" t="s">
        <v>511</v>
      </c>
      <c r="C6441" t="s">
        <v>512</v>
      </c>
      <c r="D6441" t="str">
        <f>Clef_répartition[[#This Row],[Code association]]&amp;"_"&amp;Clef_répartition[[#This Row],[Nom association]]</f>
        <v>ASIME_Association scolaire intercommunale de Morges et environs</v>
      </c>
      <c r="E6441">
        <f>COUNTIFS(D$2:D6441,Clef_répartition[[#This Row],[Code_Nom]],J$2:J6441,Clef_répartition[[#This Row],[Année]])</f>
        <v>9</v>
      </c>
      <c r="F6441">
        <f>IF(Clef_répartition[[#This Row],[Code_Nom]]=D6440,F6440-1,(COUNTIFS(Clef_répartition[Code_Nom],Clef_répartition[[#This Row],[Code_Nom]],Clef_répartition[Année],Clef_répartition[[#This Row],[Année]])))</f>
        <v>2</v>
      </c>
      <c r="G6441" t="str">
        <f>Clef_répartition[[#This Row],[Code_Nom]]&amp;"_"&amp;Clef_répartition[[#This Row],[Nombre]]&amp;"_"&amp;Clef_répartition[[#This Row],[Année]]</f>
        <v>ASIME_Association scolaire intercommunale de Morges et environs_9_2019</v>
      </c>
      <c r="H6441">
        <v>5653</v>
      </c>
      <c r="I6441" t="s">
        <v>291</v>
      </c>
      <c r="J6441">
        <v>2019</v>
      </c>
      <c r="K6441">
        <v>0.04</v>
      </c>
    </row>
    <row r="6442" spans="1:11" x14ac:dyDescent="0.25">
      <c r="A6442" t="s">
        <v>723</v>
      </c>
      <c r="B6442" t="s">
        <v>511</v>
      </c>
      <c r="C6442" t="s">
        <v>512</v>
      </c>
      <c r="D6442" t="str">
        <f>Clef_répartition[[#This Row],[Code association]]&amp;"_"&amp;Clef_répartition[[#This Row],[Nom association]]</f>
        <v>ASIME_Association scolaire intercommunale de Morges et environs</v>
      </c>
      <c r="E6442">
        <f>COUNTIFS(D$2:D6442,Clef_répartition[[#This Row],[Code_Nom]],J$2:J6442,Clef_répartition[[#This Row],[Année]])</f>
        <v>10</v>
      </c>
      <c r="F6442">
        <f>IF(Clef_répartition[[#This Row],[Code_Nom]]=D6441,F6441-1,(COUNTIFS(Clef_répartition[Code_Nom],Clef_répartition[[#This Row],[Code_Nom]],Clef_répartition[Année],Clef_répartition[[#This Row],[Année]])))</f>
        <v>1</v>
      </c>
      <c r="G6442" t="str">
        <f>Clef_répartition[[#This Row],[Code_Nom]]&amp;"_"&amp;Clef_répartition[[#This Row],[Nombre]]&amp;"_"&amp;Clef_répartition[[#This Row],[Année]]</f>
        <v>ASIME_Association scolaire intercommunale de Morges et environs_10_2019</v>
      </c>
      <c r="H6442">
        <v>5654</v>
      </c>
      <c r="I6442" t="s">
        <v>295</v>
      </c>
      <c r="J6442">
        <v>2019</v>
      </c>
      <c r="K6442">
        <v>0</v>
      </c>
    </row>
    <row r="6443" spans="1:11" x14ac:dyDescent="0.25">
      <c r="A6443" t="s">
        <v>723</v>
      </c>
      <c r="B6443" t="s">
        <v>753</v>
      </c>
      <c r="C6443" t="s">
        <v>458</v>
      </c>
      <c r="D6443" t="str">
        <f>Clef_répartition[[#This Row],[Code association]]&amp;"_"&amp;Clef_répartition[[#This Row],[Nom association]]</f>
        <v>ASIOR_Association Scolaire Intercommunale d'Orbe et région</v>
      </c>
      <c r="E6443">
        <f>COUNTIFS(D$2:D6443,Clef_répartition[[#This Row],[Code_Nom]],J$2:J6443,Clef_répartition[[#This Row],[Année]])</f>
        <v>1</v>
      </c>
      <c r="F6443">
        <f>IF(Clef_répartition[[#This Row],[Code_Nom]]=D6442,F6442-1,(COUNTIFS(Clef_répartition[Code_Nom],Clef_répartition[[#This Row],[Code_Nom]],Clef_répartition[Année],Clef_répartition[[#This Row],[Année]])))</f>
        <v>10</v>
      </c>
      <c r="G6443" t="str">
        <f>Clef_répartition[[#This Row],[Code_Nom]]&amp;"_"&amp;Clef_répartition[[#This Row],[Nombre]]&amp;"_"&amp;Clef_répartition[[#This Row],[Année]]</f>
        <v>ASIOR_Association Scolaire Intercommunale d'Orbe et région_1_2019</v>
      </c>
      <c r="H6443">
        <v>5742</v>
      </c>
      <c r="I6443" t="s">
        <v>2</v>
      </c>
      <c r="J6443">
        <v>2019</v>
      </c>
      <c r="K6443">
        <v>3.2694113299017752E-2</v>
      </c>
    </row>
    <row r="6444" spans="1:11" x14ac:dyDescent="0.25">
      <c r="A6444" t="s">
        <v>723</v>
      </c>
      <c r="B6444" t="s">
        <v>753</v>
      </c>
      <c r="C6444" t="s">
        <v>458</v>
      </c>
      <c r="D6444" t="str">
        <f>Clef_répartition[[#This Row],[Code association]]&amp;"_"&amp;Clef_répartition[[#This Row],[Nom association]]</f>
        <v>ASIOR_Association Scolaire Intercommunale d'Orbe et région</v>
      </c>
      <c r="E6444">
        <f>COUNTIFS(D$2:D6444,Clef_répartition[[#This Row],[Code_Nom]],J$2:J6444,Clef_répartition[[#This Row],[Année]])</f>
        <v>2</v>
      </c>
      <c r="F6444">
        <f>IF(Clef_répartition[[#This Row],[Code_Nom]]=D6443,F6443-1,(COUNTIFS(Clef_répartition[Code_Nom],Clef_répartition[[#This Row],[Code_Nom]],Clef_répartition[Année],Clef_répartition[[#This Row],[Année]])))</f>
        <v>9</v>
      </c>
      <c r="G6444" t="str">
        <f>Clef_répartition[[#This Row],[Code_Nom]]&amp;"_"&amp;Clef_répartition[[#This Row],[Nombre]]&amp;"_"&amp;Clef_répartition[[#This Row],[Année]]</f>
        <v>ASIOR_Association Scolaire Intercommunale d'Orbe et région_2_2019</v>
      </c>
      <c r="H6444">
        <v>5743</v>
      </c>
      <c r="I6444" t="s">
        <v>6</v>
      </c>
      <c r="J6444">
        <v>2019</v>
      </c>
      <c r="K6444">
        <v>6.2054642010697755E-2</v>
      </c>
    </row>
    <row r="6445" spans="1:11" x14ac:dyDescent="0.25">
      <c r="A6445" t="s">
        <v>723</v>
      </c>
      <c r="B6445" t="s">
        <v>753</v>
      </c>
      <c r="C6445" t="s">
        <v>458</v>
      </c>
      <c r="D6445" t="str">
        <f>Clef_répartition[[#This Row],[Code association]]&amp;"_"&amp;Clef_répartition[[#This Row],[Nom association]]</f>
        <v>ASIOR_Association Scolaire Intercommunale d'Orbe et région</v>
      </c>
      <c r="E6445">
        <f>COUNTIFS(D$2:D6445,Clef_répartition[[#This Row],[Code_Nom]],J$2:J6445,Clef_répartition[[#This Row],[Année]])</f>
        <v>3</v>
      </c>
      <c r="F6445">
        <f>IF(Clef_répartition[[#This Row],[Code_Nom]]=D6444,F6444-1,(COUNTIFS(Clef_répartition[Code_Nom],Clef_répartition[[#This Row],[Code_Nom]],Clef_répartition[Année],Clef_répartition[[#This Row],[Année]])))</f>
        <v>8</v>
      </c>
      <c r="G6445" t="str">
        <f>Clef_répartition[[#This Row],[Code_Nom]]&amp;"_"&amp;Clef_répartition[[#This Row],[Nombre]]&amp;"_"&amp;Clef_répartition[[#This Row],[Année]]</f>
        <v>ASIOR_Association Scolaire Intercommunale d'Orbe et région_3_2019</v>
      </c>
      <c r="H6445">
        <v>5741</v>
      </c>
      <c r="I6445" t="s">
        <v>144</v>
      </c>
      <c r="J6445">
        <v>2019</v>
      </c>
      <c r="K6445">
        <v>2.1852507552534955E-2</v>
      </c>
    </row>
    <row r="6446" spans="1:11" x14ac:dyDescent="0.25">
      <c r="A6446" t="s">
        <v>723</v>
      </c>
      <c r="B6446" t="s">
        <v>753</v>
      </c>
      <c r="C6446" t="s">
        <v>458</v>
      </c>
      <c r="D6446" t="str">
        <f>Clef_répartition[[#This Row],[Code association]]&amp;"_"&amp;Clef_répartition[[#This Row],[Nom association]]</f>
        <v>ASIOR_Association Scolaire Intercommunale d'Orbe et région</v>
      </c>
      <c r="E6446">
        <f>COUNTIFS(D$2:D6446,Clef_répartition[[#This Row],[Code_Nom]],J$2:J6446,Clef_répartition[[#This Row],[Année]])</f>
        <v>4</v>
      </c>
      <c r="F6446">
        <f>IF(Clef_répartition[[#This Row],[Code_Nom]]=D6445,F6445-1,(COUNTIFS(Clef_répartition[Code_Nom],Clef_répartition[[#This Row],[Code_Nom]],Clef_répartition[Année],Clef_répartition[[#This Row],[Année]])))</f>
        <v>7</v>
      </c>
      <c r="G6446" t="str">
        <f>Clef_répartition[[#This Row],[Code_Nom]]&amp;"_"&amp;Clef_répartition[[#This Row],[Nombre]]&amp;"_"&amp;Clef_répartition[[#This Row],[Année]]</f>
        <v>ASIOR_Association Scolaire Intercommunale d'Orbe et région_4_2019</v>
      </c>
      <c r="H6446">
        <v>5750</v>
      </c>
      <c r="I6446" t="s">
        <v>158</v>
      </c>
      <c r="J6446">
        <v>2019</v>
      </c>
      <c r="K6446">
        <v>1.6664729225334903E-2</v>
      </c>
    </row>
    <row r="6447" spans="1:11" x14ac:dyDescent="0.25">
      <c r="A6447" t="s">
        <v>723</v>
      </c>
      <c r="B6447" t="s">
        <v>753</v>
      </c>
      <c r="C6447" t="s">
        <v>458</v>
      </c>
      <c r="D6447" t="str">
        <f>Clef_répartition[[#This Row],[Code association]]&amp;"_"&amp;Clef_répartition[[#This Row],[Nom association]]</f>
        <v>ASIOR_Association Scolaire Intercommunale d'Orbe et région</v>
      </c>
      <c r="E6447">
        <f>COUNTIFS(D$2:D6447,Clef_répartition[[#This Row],[Code_Nom]],J$2:J6447,Clef_répartition[[#This Row],[Année]])</f>
        <v>5</v>
      </c>
      <c r="F6447">
        <f>IF(Clef_répartition[[#This Row],[Code_Nom]]=D6446,F6446-1,(COUNTIFS(Clef_répartition[Code_Nom],Clef_répartition[[#This Row],[Code_Nom]],Clef_répartition[Année],Clef_répartition[[#This Row],[Année]])))</f>
        <v>6</v>
      </c>
      <c r="G6447" t="str">
        <f>Clef_répartition[[#This Row],[Code_Nom]]&amp;"_"&amp;Clef_répartition[[#This Row],[Nombre]]&amp;"_"&amp;Clef_répartition[[#This Row],[Année]]</f>
        <v>ASIOR_Association Scolaire Intercommunale d'Orbe et région_5_2019</v>
      </c>
      <c r="H6447">
        <v>5755</v>
      </c>
      <c r="I6447" t="s">
        <v>160</v>
      </c>
      <c r="J6447">
        <v>2019</v>
      </c>
      <c r="K6447">
        <v>4.0199855033184774E-2</v>
      </c>
    </row>
    <row r="6448" spans="1:11" x14ac:dyDescent="0.25">
      <c r="A6448" t="s">
        <v>723</v>
      </c>
      <c r="B6448" t="s">
        <v>753</v>
      </c>
      <c r="C6448" t="s">
        <v>458</v>
      </c>
      <c r="D6448" t="str">
        <f>Clef_répartition[[#This Row],[Code association]]&amp;"_"&amp;Clef_répartition[[#This Row],[Nom association]]</f>
        <v>ASIOR_Association Scolaire Intercommunale d'Orbe et région</v>
      </c>
      <c r="E6448">
        <f>COUNTIFS(D$2:D6448,Clef_répartition[[#This Row],[Code_Nom]],J$2:J6448,Clef_répartition[[#This Row],[Année]])</f>
        <v>6</v>
      </c>
      <c r="F6448">
        <f>IF(Clef_répartition[[#This Row],[Code_Nom]]=D6447,F6447-1,(COUNTIFS(Clef_répartition[Code_Nom],Clef_répartition[[#This Row],[Code_Nom]],Clef_répartition[Année],Clef_répartition[[#This Row],[Année]])))</f>
        <v>5</v>
      </c>
      <c r="G6448" t="str">
        <f>Clef_répartition[[#This Row],[Code_Nom]]&amp;"_"&amp;Clef_répartition[[#This Row],[Nombre]]&amp;"_"&amp;Clef_répartition[[#This Row],[Année]]</f>
        <v>ASIOR_Association Scolaire Intercommunale d'Orbe et région_6_2019</v>
      </c>
      <c r="H6448">
        <v>5756</v>
      </c>
      <c r="I6448" t="s">
        <v>185</v>
      </c>
      <c r="J6448">
        <v>2019</v>
      </c>
      <c r="K6448">
        <v>5.1536907533909521E-2</v>
      </c>
    </row>
    <row r="6449" spans="1:11" x14ac:dyDescent="0.25">
      <c r="A6449" t="s">
        <v>723</v>
      </c>
      <c r="B6449" t="s">
        <v>753</v>
      </c>
      <c r="C6449" t="s">
        <v>458</v>
      </c>
      <c r="D6449" t="str">
        <f>Clef_répartition[[#This Row],[Code association]]&amp;"_"&amp;Clef_répartition[[#This Row],[Nom association]]</f>
        <v>ASIOR_Association Scolaire Intercommunale d'Orbe et région</v>
      </c>
      <c r="E6449">
        <f>COUNTIFS(D$2:D6449,Clef_répartition[[#This Row],[Code_Nom]],J$2:J6449,Clef_répartition[[#This Row],[Année]])</f>
        <v>7</v>
      </c>
      <c r="F6449">
        <f>IF(Clef_répartition[[#This Row],[Code_Nom]]=D6448,F6448-1,(COUNTIFS(Clef_répartition[Code_Nom],Clef_répartition[[#This Row],[Code_Nom]],Clef_répartition[Année],Clef_répartition[[#This Row],[Année]])))</f>
        <v>4</v>
      </c>
      <c r="G6449" t="str">
        <f>Clef_répartition[[#This Row],[Code_Nom]]&amp;"_"&amp;Clef_répartition[[#This Row],[Nombre]]&amp;"_"&amp;Clef_répartition[[#This Row],[Année]]</f>
        <v>ASIOR_Association Scolaire Intercommunale d'Orbe et région_7_2019</v>
      </c>
      <c r="H6449">
        <v>5757</v>
      </c>
      <c r="I6449" t="s">
        <v>201</v>
      </c>
      <c r="J6449">
        <v>2019</v>
      </c>
      <c r="K6449">
        <v>0.65108247784734963</v>
      </c>
    </row>
    <row r="6450" spans="1:11" x14ac:dyDescent="0.25">
      <c r="A6450" t="s">
        <v>723</v>
      </c>
      <c r="B6450" t="s">
        <v>753</v>
      </c>
      <c r="C6450" t="s">
        <v>458</v>
      </c>
      <c r="D6450" t="str">
        <f>Clef_répartition[[#This Row],[Code association]]&amp;"_"&amp;Clef_répartition[[#This Row],[Nom association]]</f>
        <v>ASIOR_Association Scolaire Intercommunale d'Orbe et région</v>
      </c>
      <c r="E6450">
        <f>COUNTIFS(D$2:D6450,Clef_répartition[[#This Row],[Code_Nom]],J$2:J6450,Clef_répartition[[#This Row],[Année]])</f>
        <v>8</v>
      </c>
      <c r="F6450">
        <f>IF(Clef_répartition[[#This Row],[Code_Nom]]=D6449,F6449-1,(COUNTIFS(Clef_répartition[Code_Nom],Clef_répartition[[#This Row],[Code_Nom]],Clef_répartition[Année],Clef_répartition[[#This Row],[Année]])))</f>
        <v>3</v>
      </c>
      <c r="G6450" t="str">
        <f>Clef_répartition[[#This Row],[Code_Nom]]&amp;"_"&amp;Clef_répartition[[#This Row],[Nombre]]&amp;"_"&amp;Clef_répartition[[#This Row],[Année]]</f>
        <v>ASIOR_Association Scolaire Intercommunale d'Orbe et région_8_2019</v>
      </c>
      <c r="H6450">
        <v>5760</v>
      </c>
      <c r="I6450" t="s">
        <v>227</v>
      </c>
      <c r="J6450">
        <v>2019</v>
      </c>
      <c r="K6450">
        <v>4.3048299557878582E-2</v>
      </c>
    </row>
    <row r="6451" spans="1:11" x14ac:dyDescent="0.25">
      <c r="A6451" t="s">
        <v>723</v>
      </c>
      <c r="B6451" t="s">
        <v>753</v>
      </c>
      <c r="C6451" t="s">
        <v>458</v>
      </c>
      <c r="D6451" t="str">
        <f>Clef_répartition[[#This Row],[Code association]]&amp;"_"&amp;Clef_répartition[[#This Row],[Nom association]]</f>
        <v>ASIOR_Association Scolaire Intercommunale d'Orbe et région</v>
      </c>
      <c r="E6451">
        <f>COUNTIFS(D$2:D6451,Clef_répartition[[#This Row],[Code_Nom]],J$2:J6451,Clef_répartition[[#This Row],[Année]])</f>
        <v>9</v>
      </c>
      <c r="F6451">
        <f>IF(Clef_répartition[[#This Row],[Code_Nom]]=D6450,F6450-1,(COUNTIFS(Clef_répartition[Code_Nom],Clef_répartition[[#This Row],[Code_Nom]],Clef_répartition[Année],Clef_répartition[[#This Row],[Année]])))</f>
        <v>2</v>
      </c>
      <c r="G6451" t="str">
        <f>Clef_répartition[[#This Row],[Code_Nom]]&amp;"_"&amp;Clef_répartition[[#This Row],[Nombre]]&amp;"_"&amp;Clef_répartition[[#This Row],[Année]]</f>
        <v>ASIOR_Association Scolaire Intercommunale d'Orbe et région_9_2019</v>
      </c>
      <c r="H6451">
        <v>5762</v>
      </c>
      <c r="I6451" t="s">
        <v>253</v>
      </c>
      <c r="J6451">
        <v>2019</v>
      </c>
      <c r="K6451">
        <v>1.3860784863896783E-2</v>
      </c>
    </row>
    <row r="6452" spans="1:11" x14ac:dyDescent="0.25">
      <c r="A6452" t="s">
        <v>723</v>
      </c>
      <c r="B6452" t="s">
        <v>753</v>
      </c>
      <c r="C6452" t="s">
        <v>458</v>
      </c>
      <c r="D6452" t="str">
        <f>Clef_répartition[[#This Row],[Code association]]&amp;"_"&amp;Clef_répartition[[#This Row],[Nom association]]</f>
        <v>ASIOR_Association Scolaire Intercommunale d'Orbe et région</v>
      </c>
      <c r="E6452">
        <f>COUNTIFS(D$2:D6452,Clef_répartition[[#This Row],[Code_Nom]],J$2:J6452,Clef_répartition[[#This Row],[Année]])</f>
        <v>10</v>
      </c>
      <c r="F6452">
        <f>IF(Clef_répartition[[#This Row],[Code_Nom]]=D6451,F6451-1,(COUNTIFS(Clef_répartition[Code_Nom],Clef_répartition[[#This Row],[Code_Nom]],Clef_répartition[Année],Clef_répartition[[#This Row],[Année]])))</f>
        <v>1</v>
      </c>
      <c r="G6452" t="str">
        <f>Clef_répartition[[#This Row],[Code_Nom]]&amp;"_"&amp;Clef_répartition[[#This Row],[Nombre]]&amp;"_"&amp;Clef_répartition[[#This Row],[Année]]</f>
        <v>ASIOR_Association Scolaire Intercommunale d'Orbe et région_10_2019</v>
      </c>
      <c r="H6452">
        <v>5763</v>
      </c>
      <c r="I6452" t="s">
        <v>272</v>
      </c>
      <c r="J6452">
        <v>2019</v>
      </c>
      <c r="K6452">
        <v>6.7005683076195366E-2</v>
      </c>
    </row>
    <row r="6453" spans="1:11" x14ac:dyDescent="0.25">
      <c r="A6453" t="s">
        <v>723</v>
      </c>
      <c r="B6453" t="s">
        <v>664</v>
      </c>
      <c r="C6453" t="s">
        <v>665</v>
      </c>
      <c r="D6453" t="str">
        <f>Clef_répartition[[#This Row],[Code association]]&amp;"_"&amp;Clef_répartition[[#This Row],[Nom association]]</f>
        <v>ASIPE Payerne_Association scolaire intercommunale de Payerne et environs</v>
      </c>
      <c r="E6453">
        <f>COUNTIFS(D$2:D6453,Clef_répartition[[#This Row],[Code_Nom]],J$2:J6453,Clef_répartition[[#This Row],[Année]])</f>
        <v>1</v>
      </c>
      <c r="F6453">
        <f>IF(Clef_répartition[[#This Row],[Code_Nom]]=D6452,F6452-1,(COUNTIFS(Clef_répartition[Code_Nom],Clef_répartition[[#This Row],[Code_Nom]],Clef_répartition[Année],Clef_répartition[[#This Row],[Année]])))</f>
        <v>6</v>
      </c>
      <c r="G6453" t="str">
        <f>Clef_répartition[[#This Row],[Code_Nom]]&amp;"_"&amp;Clef_répartition[[#This Row],[Nombre]]&amp;"_"&amp;Clef_répartition[[#This Row],[Année]]</f>
        <v>ASIPE Payerne_Association scolaire intercommunale de Payerne et environs_1_2019</v>
      </c>
      <c r="H6453">
        <v>5813</v>
      </c>
      <c r="I6453" t="s">
        <v>65</v>
      </c>
      <c r="J6453">
        <v>2019</v>
      </c>
      <c r="K6453">
        <v>2.9600000000000001E-2</v>
      </c>
    </row>
    <row r="6454" spans="1:11" x14ac:dyDescent="0.25">
      <c r="A6454" t="s">
        <v>723</v>
      </c>
      <c r="B6454" t="s">
        <v>664</v>
      </c>
      <c r="C6454" t="s">
        <v>665</v>
      </c>
      <c r="D6454" t="str">
        <f>Clef_répartition[[#This Row],[Code association]]&amp;"_"&amp;Clef_répartition[[#This Row],[Nom association]]</f>
        <v>ASIPE Payerne_Association scolaire intercommunale de Payerne et environs</v>
      </c>
      <c r="E6454">
        <f>COUNTIFS(D$2:D6454,Clef_répartition[[#This Row],[Code_Nom]],J$2:J6454,Clef_répartition[[#This Row],[Année]])</f>
        <v>2</v>
      </c>
      <c r="F6454">
        <f>IF(Clef_répartition[[#This Row],[Code_Nom]]=D6453,F6453-1,(COUNTIFS(Clef_répartition[Code_Nom],Clef_répartition[[#This Row],[Code_Nom]],Clef_répartition[Année],Clef_répartition[[#This Row],[Année]])))</f>
        <v>5</v>
      </c>
      <c r="G6454" t="str">
        <f>Clef_répartition[[#This Row],[Code_Nom]]&amp;"_"&amp;Clef_répartition[[#This Row],[Nombre]]&amp;"_"&amp;Clef_répartition[[#This Row],[Année]]</f>
        <v>ASIPE Payerne_Association scolaire intercommunale de Payerne et environs_2_2019</v>
      </c>
      <c r="H6454">
        <v>5816</v>
      </c>
      <c r="I6454" t="s">
        <v>76</v>
      </c>
      <c r="J6454">
        <v>2019</v>
      </c>
      <c r="K6454">
        <v>0.15579999999999999</v>
      </c>
    </row>
    <row r="6455" spans="1:11" x14ac:dyDescent="0.25">
      <c r="A6455" t="s">
        <v>723</v>
      </c>
      <c r="B6455" t="s">
        <v>664</v>
      </c>
      <c r="C6455" t="s">
        <v>665</v>
      </c>
      <c r="D6455" t="str">
        <f>Clef_répartition[[#This Row],[Code association]]&amp;"_"&amp;Clef_répartition[[#This Row],[Nom association]]</f>
        <v>ASIPE Payerne_Association scolaire intercommunale de Payerne et environs</v>
      </c>
      <c r="E6455">
        <f>COUNTIFS(D$2:D6455,Clef_répartition[[#This Row],[Code_Nom]],J$2:J6455,Clef_répartition[[#This Row],[Année]])</f>
        <v>3</v>
      </c>
      <c r="F6455">
        <f>IF(Clef_répartition[[#This Row],[Code_Nom]]=D6454,F6454-1,(COUNTIFS(Clef_répartition[Code_Nom],Clef_répartition[[#This Row],[Code_Nom]],Clef_répartition[Année],Clef_répartition[[#This Row],[Année]])))</f>
        <v>4</v>
      </c>
      <c r="G6455" t="str">
        <f>Clef_répartition[[#This Row],[Code_Nom]]&amp;"_"&amp;Clef_répartition[[#This Row],[Nombre]]&amp;"_"&amp;Clef_répartition[[#This Row],[Année]]</f>
        <v>ASIPE Payerne_Association scolaire intercommunale de Payerne et environs_3_2019</v>
      </c>
      <c r="H6455">
        <v>5817</v>
      </c>
      <c r="I6455" t="s">
        <v>130</v>
      </c>
      <c r="J6455">
        <v>2019</v>
      </c>
      <c r="K6455">
        <v>6.0999999999999999E-2</v>
      </c>
    </row>
    <row r="6456" spans="1:11" x14ac:dyDescent="0.25">
      <c r="A6456" t="s">
        <v>723</v>
      </c>
      <c r="B6456" t="s">
        <v>664</v>
      </c>
      <c r="C6456" t="s">
        <v>665</v>
      </c>
      <c r="D6456" t="str">
        <f>Clef_répartition[[#This Row],[Code association]]&amp;"_"&amp;Clef_répartition[[#This Row],[Nom association]]</f>
        <v>ASIPE Payerne_Association scolaire intercommunale de Payerne et environs</v>
      </c>
      <c r="E6456">
        <f>COUNTIFS(D$2:D6456,Clef_répartition[[#This Row],[Code_Nom]],J$2:J6456,Clef_répartition[[#This Row],[Année]])</f>
        <v>4</v>
      </c>
      <c r="F6456">
        <f>IF(Clef_répartition[[#This Row],[Code_Nom]]=D6455,F6455-1,(COUNTIFS(Clef_répartition[Code_Nom],Clef_répartition[[#This Row],[Code_Nom]],Clef_répartition[Année],Clef_répartition[[#This Row],[Année]])))</f>
        <v>3</v>
      </c>
      <c r="G6456" t="str">
        <f>Clef_répartition[[#This Row],[Code_Nom]]&amp;"_"&amp;Clef_répartition[[#This Row],[Nombre]]&amp;"_"&amp;Clef_répartition[[#This Row],[Année]]</f>
        <v>ASIPE Payerne_Association scolaire intercommunale de Payerne et environs_4_2019</v>
      </c>
      <c r="H6456">
        <v>5821</v>
      </c>
      <c r="I6456" t="s">
        <v>177</v>
      </c>
      <c r="J6456">
        <v>2019</v>
      </c>
      <c r="K6456">
        <v>2.3699999999999999E-2</v>
      </c>
    </row>
    <row r="6457" spans="1:11" x14ac:dyDescent="0.25">
      <c r="A6457" t="s">
        <v>723</v>
      </c>
      <c r="B6457" t="s">
        <v>664</v>
      </c>
      <c r="C6457" t="s">
        <v>665</v>
      </c>
      <c r="D6457" t="str">
        <f>Clef_répartition[[#This Row],[Code association]]&amp;"_"&amp;Clef_répartition[[#This Row],[Nom association]]</f>
        <v>ASIPE Payerne_Association scolaire intercommunale de Payerne et environs</v>
      </c>
      <c r="E6457">
        <f>COUNTIFS(D$2:D6457,Clef_répartition[[#This Row],[Code_Nom]],J$2:J6457,Clef_répartition[[#This Row],[Année]])</f>
        <v>5</v>
      </c>
      <c r="F6457">
        <f>IF(Clef_répartition[[#This Row],[Code_Nom]]=D6456,F6456-1,(COUNTIFS(Clef_répartition[Code_Nom],Clef_répartition[[#This Row],[Code_Nom]],Clef_répartition[Année],Clef_répartition[[#This Row],[Année]])))</f>
        <v>2</v>
      </c>
      <c r="G6457" t="str">
        <f>Clef_répartition[[#This Row],[Code_Nom]]&amp;"_"&amp;Clef_répartition[[#This Row],[Nombre]]&amp;"_"&amp;Clef_répartition[[#This Row],[Année]]</f>
        <v>ASIPE Payerne_Association scolaire intercommunale de Payerne et environs_5_2019</v>
      </c>
      <c r="H6457">
        <v>5822</v>
      </c>
      <c r="I6457" t="s">
        <v>211</v>
      </c>
      <c r="J6457">
        <v>2019</v>
      </c>
      <c r="K6457">
        <v>0.63660000000000005</v>
      </c>
    </row>
    <row r="6458" spans="1:11" x14ac:dyDescent="0.25">
      <c r="A6458" t="s">
        <v>723</v>
      </c>
      <c r="B6458" t="s">
        <v>664</v>
      </c>
      <c r="C6458" t="s">
        <v>665</v>
      </c>
      <c r="D6458" t="str">
        <f>Clef_répartition[[#This Row],[Code association]]&amp;"_"&amp;Clef_répartition[[#This Row],[Nom association]]</f>
        <v>ASIPE Payerne_Association scolaire intercommunale de Payerne et environs</v>
      </c>
      <c r="E6458">
        <f>COUNTIFS(D$2:D6458,Clef_répartition[[#This Row],[Code_Nom]],J$2:J6458,Clef_répartition[[#This Row],[Année]])</f>
        <v>6</v>
      </c>
      <c r="F6458">
        <f>IF(Clef_répartition[[#This Row],[Code_Nom]]=D6457,F6457-1,(COUNTIFS(Clef_répartition[Code_Nom],Clef_répartition[[#This Row],[Code_Nom]],Clef_répartition[Année],Clef_répartition[[#This Row],[Année]])))</f>
        <v>1</v>
      </c>
      <c r="G6458" t="str">
        <f>Clef_répartition[[#This Row],[Code_Nom]]&amp;"_"&amp;Clef_répartition[[#This Row],[Nombre]]&amp;"_"&amp;Clef_répartition[[#This Row],[Année]]</f>
        <v>ASIPE Payerne_Association scolaire intercommunale de Payerne et environs_6_2019</v>
      </c>
      <c r="H6458">
        <v>5827</v>
      </c>
      <c r="I6458" t="s">
        <v>266</v>
      </c>
      <c r="J6458">
        <v>2019</v>
      </c>
      <c r="K6458">
        <v>2.12E-2</v>
      </c>
    </row>
    <row r="6459" spans="1:11" x14ac:dyDescent="0.25">
      <c r="A6459" t="s">
        <v>723</v>
      </c>
      <c r="B6459" t="s">
        <v>497</v>
      </c>
      <c r="C6459" t="s">
        <v>498</v>
      </c>
      <c r="D6459" t="str">
        <f>Clef_répartition[[#This Row],[Code association]]&amp;"_"&amp;Clef_répartition[[#This Row],[Nom association]]</f>
        <v>ASIPE PdE_Association scolaire intercommunale du Pays-d'Enhaut</v>
      </c>
      <c r="E6459">
        <f>COUNTIFS(D$2:D6459,Clef_répartition[[#This Row],[Code_Nom]],J$2:J6459,Clef_répartition[[#This Row],[Année]])</f>
        <v>1</v>
      </c>
      <c r="F6459">
        <f>IF(Clef_répartition[[#This Row],[Code_Nom]]=D6458,F6458-1,(COUNTIFS(Clef_répartition[Code_Nom],Clef_répartition[[#This Row],[Code_Nom]],Clef_répartition[Année],Clef_répartition[[#This Row],[Année]])))</f>
        <v>3</v>
      </c>
      <c r="G6459" t="str">
        <f>Clef_répartition[[#This Row],[Code_Nom]]&amp;"_"&amp;Clef_répartition[[#This Row],[Nombre]]&amp;"_"&amp;Clef_répartition[[#This Row],[Année]]</f>
        <v>ASIPE PdE_Association scolaire intercommunale du Pays-d'Enhaut_1_2019</v>
      </c>
      <c r="H6459">
        <v>5841</v>
      </c>
      <c r="I6459" t="s">
        <v>51</v>
      </c>
      <c r="J6459">
        <v>2019</v>
      </c>
      <c r="K6459">
        <v>0.71</v>
      </c>
    </row>
    <row r="6460" spans="1:11" x14ac:dyDescent="0.25">
      <c r="A6460" t="s">
        <v>723</v>
      </c>
      <c r="B6460" t="s">
        <v>497</v>
      </c>
      <c r="C6460" t="s">
        <v>498</v>
      </c>
      <c r="D6460" t="str">
        <f>Clef_répartition[[#This Row],[Code association]]&amp;"_"&amp;Clef_répartition[[#This Row],[Nom association]]</f>
        <v>ASIPE PdE_Association scolaire intercommunale du Pays-d'Enhaut</v>
      </c>
      <c r="E6460">
        <f>COUNTIFS(D$2:D6460,Clef_répartition[[#This Row],[Code_Nom]],J$2:J6460,Clef_répartition[[#This Row],[Année]])</f>
        <v>2</v>
      </c>
      <c r="F6460">
        <f>IF(Clef_répartition[[#This Row],[Code_Nom]]=D6459,F6459-1,(COUNTIFS(Clef_répartition[Code_Nom],Clef_répartition[[#This Row],[Code_Nom]],Clef_répartition[Année],Clef_répartition[[#This Row],[Année]])))</f>
        <v>2</v>
      </c>
      <c r="G6460" t="str">
        <f>Clef_répartition[[#This Row],[Code_Nom]]&amp;"_"&amp;Clef_répartition[[#This Row],[Nombre]]&amp;"_"&amp;Clef_répartition[[#This Row],[Année]]</f>
        <v>ASIPE PdE_Association scolaire intercommunale du Pays-d'Enhaut_2_2019</v>
      </c>
      <c r="H6460">
        <v>5842</v>
      </c>
      <c r="I6460" t="s">
        <v>238</v>
      </c>
      <c r="J6460">
        <v>2019</v>
      </c>
      <c r="K6460">
        <v>0.12</v>
      </c>
    </row>
    <row r="6461" spans="1:11" x14ac:dyDescent="0.25">
      <c r="A6461" t="s">
        <v>723</v>
      </c>
      <c r="B6461" t="s">
        <v>497</v>
      </c>
      <c r="C6461" t="s">
        <v>498</v>
      </c>
      <c r="D6461" t="str">
        <f>Clef_répartition[[#This Row],[Code association]]&amp;"_"&amp;Clef_répartition[[#This Row],[Nom association]]</f>
        <v>ASIPE PdE_Association scolaire intercommunale du Pays-d'Enhaut</v>
      </c>
      <c r="E6461">
        <f>COUNTIFS(D$2:D6461,Clef_répartition[[#This Row],[Code_Nom]],J$2:J6461,Clef_répartition[[#This Row],[Année]])</f>
        <v>3</v>
      </c>
      <c r="F6461">
        <f>IF(Clef_répartition[[#This Row],[Code_Nom]]=D6460,F6460-1,(COUNTIFS(Clef_répartition[Code_Nom],Clef_répartition[[#This Row],[Code_Nom]],Clef_répartition[Année],Clef_répartition[[#This Row],[Année]])))</f>
        <v>1</v>
      </c>
      <c r="G6461" t="str">
        <f>Clef_répartition[[#This Row],[Code_Nom]]&amp;"_"&amp;Clef_répartition[[#This Row],[Nombre]]&amp;"_"&amp;Clef_répartition[[#This Row],[Année]]</f>
        <v>ASIPE PdE_Association scolaire intercommunale du Pays-d'Enhaut_3_2019</v>
      </c>
      <c r="H6461">
        <v>5843</v>
      </c>
      <c r="I6461" t="s">
        <v>239</v>
      </c>
      <c r="J6461">
        <v>2019</v>
      </c>
      <c r="K6461">
        <v>0.17</v>
      </c>
    </row>
    <row r="6462" spans="1:11" x14ac:dyDescent="0.25">
      <c r="A6462" t="s">
        <v>723</v>
      </c>
      <c r="B6462" t="s">
        <v>602</v>
      </c>
      <c r="C6462" t="s">
        <v>603</v>
      </c>
      <c r="D6462" t="str">
        <f>Clef_répartition[[#This Row],[Code association]]&amp;"_"&amp;Clef_répartition[[#This Row],[Nom association]]</f>
        <v>ASIRE_Association scolaire intercommunale de la région d'Echallens</v>
      </c>
      <c r="E6462">
        <f>COUNTIFS(D$2:D6462,Clef_répartition[[#This Row],[Code_Nom]],J$2:J6462,Clef_répartition[[#This Row],[Année]])</f>
        <v>1</v>
      </c>
      <c r="F6462">
        <f>IF(Clef_répartition[[#This Row],[Code_Nom]]=D6461,F6461-1,(COUNTIFS(Clef_répartition[Code_Nom],Clef_répartition[[#This Row],[Code_Nom]],Clef_répartition[Année],Clef_répartition[[#This Row],[Année]])))</f>
        <v>26</v>
      </c>
      <c r="G6462" t="str">
        <f>Clef_répartition[[#This Row],[Code_Nom]]&amp;"_"&amp;Clef_répartition[[#This Row],[Nombre]]&amp;"_"&amp;Clef_répartition[[#This Row],[Année]]</f>
        <v>ASIRE_Association scolaire intercommunale de la région d'Echallens_1_2019</v>
      </c>
      <c r="H6462">
        <v>5511</v>
      </c>
      <c r="I6462" t="s">
        <v>8</v>
      </c>
      <c r="J6462">
        <v>2019</v>
      </c>
      <c r="K6462">
        <v>5.5722470653996645E-2</v>
      </c>
    </row>
    <row r="6463" spans="1:11" x14ac:dyDescent="0.25">
      <c r="A6463" t="s">
        <v>723</v>
      </c>
      <c r="B6463" t="s">
        <v>602</v>
      </c>
      <c r="C6463" t="s">
        <v>603</v>
      </c>
      <c r="D6463" t="str">
        <f>Clef_répartition[[#This Row],[Code association]]&amp;"_"&amp;Clef_répartition[[#This Row],[Nom association]]</f>
        <v>ASIRE_Association scolaire intercommunale de la région d'Echallens</v>
      </c>
      <c r="E6463">
        <f>COUNTIFS(D$2:D6463,Clef_répartition[[#This Row],[Code_Nom]],J$2:J6463,Clef_répartition[[#This Row],[Année]])</f>
        <v>2</v>
      </c>
      <c r="F6463">
        <f>IF(Clef_répartition[[#This Row],[Code_Nom]]=D6462,F6462-1,(COUNTIFS(Clef_répartition[Code_Nom],Clef_répartition[[#This Row],[Code_Nom]],Clef_répartition[Année],Clef_répartition[[#This Row],[Année]])))</f>
        <v>25</v>
      </c>
      <c r="G6463" t="str">
        <f>Clef_répartition[[#This Row],[Code_Nom]]&amp;"_"&amp;Clef_répartition[[#This Row],[Nombre]]&amp;"_"&amp;Clef_répartition[[#This Row],[Année]]</f>
        <v>ASIRE_Association scolaire intercommunale de la région d'Echallens_2_2019</v>
      </c>
      <c r="H6463">
        <v>5512</v>
      </c>
      <c r="I6463" t="s">
        <v>19</v>
      </c>
      <c r="J6463">
        <v>2019</v>
      </c>
      <c r="K6463">
        <v>4.4717719396310786E-2</v>
      </c>
    </row>
    <row r="6464" spans="1:11" x14ac:dyDescent="0.25">
      <c r="A6464" t="s">
        <v>723</v>
      </c>
      <c r="B6464" t="s">
        <v>602</v>
      </c>
      <c r="C6464" t="s">
        <v>603</v>
      </c>
      <c r="D6464" t="str">
        <f>Clef_répartition[[#This Row],[Code association]]&amp;"_"&amp;Clef_répartition[[#This Row],[Nom association]]</f>
        <v>ASIRE_Association scolaire intercommunale de la région d'Echallens</v>
      </c>
      <c r="E6464">
        <f>COUNTIFS(D$2:D6464,Clef_répartition[[#This Row],[Code_Nom]],J$2:J6464,Clef_répartition[[#This Row],[Année]])</f>
        <v>3</v>
      </c>
      <c r="F6464">
        <f>IF(Clef_répartition[[#This Row],[Code_Nom]]=D6463,F6463-1,(COUNTIFS(Clef_répartition[Code_Nom],Clef_répartition[[#This Row],[Code_Nom]],Clef_répartition[Année],Clef_répartition[[#This Row],[Année]])))</f>
        <v>24</v>
      </c>
      <c r="G6464" t="str">
        <f>Clef_répartition[[#This Row],[Code_Nom]]&amp;"_"&amp;Clef_répartition[[#This Row],[Nombre]]&amp;"_"&amp;Clef_répartition[[#This Row],[Année]]</f>
        <v>ASIRE_Association scolaire intercommunale de la région d'Echallens_3_2019</v>
      </c>
      <c r="H6464">
        <v>5471</v>
      </c>
      <c r="I6464" t="s">
        <v>21</v>
      </c>
      <c r="J6464">
        <v>2019</v>
      </c>
      <c r="K6464">
        <v>2.2708216880939072E-2</v>
      </c>
    </row>
    <row r="6465" spans="1:11" x14ac:dyDescent="0.25">
      <c r="A6465" t="s">
        <v>723</v>
      </c>
      <c r="B6465" t="s">
        <v>602</v>
      </c>
      <c r="C6465" t="s">
        <v>603</v>
      </c>
      <c r="D6465" t="str">
        <f>Clef_répartition[[#This Row],[Code association]]&amp;"_"&amp;Clef_répartition[[#This Row],[Nom association]]</f>
        <v>ASIRE_Association scolaire intercommunale de la région d'Echallens</v>
      </c>
      <c r="E6465">
        <f>COUNTIFS(D$2:D6465,Clef_répartition[[#This Row],[Code_Nom]],J$2:J6465,Clef_répartition[[#This Row],[Année]])</f>
        <v>4</v>
      </c>
      <c r="F6465">
        <f>IF(Clef_répartition[[#This Row],[Code_Nom]]=D6464,F6464-1,(COUNTIFS(Clef_répartition[Code_Nom],Clef_répartition[[#This Row],[Code_Nom]],Clef_répartition[Année],Clef_répartition[[#This Row],[Année]])))</f>
        <v>23</v>
      </c>
      <c r="G6465" t="str">
        <f>Clef_répartition[[#This Row],[Code_Nom]]&amp;"_"&amp;Clef_répartition[[#This Row],[Nombre]]&amp;"_"&amp;Clef_répartition[[#This Row],[Année]]</f>
        <v>ASIRE_Association scolaire intercommunale de la région d'Echallens_4_2019</v>
      </c>
      <c r="H6465">
        <v>5903</v>
      </c>
      <c r="I6465" t="s">
        <v>24</v>
      </c>
      <c r="J6465">
        <v>2019</v>
      </c>
      <c r="K6465">
        <v>7.9653437674678598E-3</v>
      </c>
    </row>
    <row r="6466" spans="1:11" x14ac:dyDescent="0.25">
      <c r="A6466" t="s">
        <v>723</v>
      </c>
      <c r="B6466" t="s">
        <v>602</v>
      </c>
      <c r="C6466" t="s">
        <v>603</v>
      </c>
      <c r="D6466" t="str">
        <f>Clef_répartition[[#This Row],[Code association]]&amp;"_"&amp;Clef_répartition[[#This Row],[Nom association]]</f>
        <v>ASIRE_Association scolaire intercommunale de la région d'Echallens</v>
      </c>
      <c r="E6466">
        <f>COUNTIFS(D$2:D6466,Clef_répartition[[#This Row],[Code_Nom]],J$2:J6466,Clef_répartition[[#This Row],[Année]])</f>
        <v>5</v>
      </c>
      <c r="F6466">
        <f>IF(Clef_répartition[[#This Row],[Code_Nom]]=D6465,F6465-1,(COUNTIFS(Clef_répartition[Code_Nom],Clef_répartition[[#This Row],[Code_Nom]],Clef_répartition[Année],Clef_répartition[[#This Row],[Année]])))</f>
        <v>22</v>
      </c>
      <c r="G6466" t="str">
        <f>Clef_répartition[[#This Row],[Code_Nom]]&amp;"_"&amp;Clef_répartition[[#This Row],[Nombre]]&amp;"_"&amp;Clef_répartition[[#This Row],[Année]]</f>
        <v>ASIRE_Association scolaire intercommunale de la région d'Echallens_5_2019</v>
      </c>
      <c r="H6466">
        <v>5514</v>
      </c>
      <c r="I6466" t="s">
        <v>30</v>
      </c>
      <c r="J6466">
        <v>2019</v>
      </c>
      <c r="K6466">
        <v>4.5381498043599776E-2</v>
      </c>
    </row>
    <row r="6467" spans="1:11" x14ac:dyDescent="0.25">
      <c r="A6467" t="s">
        <v>723</v>
      </c>
      <c r="B6467" t="s">
        <v>602</v>
      </c>
      <c r="C6467" t="s">
        <v>603</v>
      </c>
      <c r="D6467" t="str">
        <f>Clef_répartition[[#This Row],[Code association]]&amp;"_"&amp;Clef_répartition[[#This Row],[Nom association]]</f>
        <v>ASIRE_Association scolaire intercommunale de la région d'Echallens</v>
      </c>
      <c r="E6467">
        <f>COUNTIFS(D$2:D6467,Clef_répartition[[#This Row],[Code_Nom]],J$2:J6467,Clef_répartition[[#This Row],[Année]])</f>
        <v>6</v>
      </c>
      <c r="F6467">
        <f>IF(Clef_répartition[[#This Row],[Code_Nom]]=D6466,F6466-1,(COUNTIFS(Clef_répartition[Code_Nom],Clef_répartition[[#This Row],[Code_Nom]],Clef_répartition[Année],Clef_répartition[[#This Row],[Année]])))</f>
        <v>21</v>
      </c>
      <c r="G6467" t="str">
        <f>Clef_répartition[[#This Row],[Code_Nom]]&amp;"_"&amp;Clef_répartition[[#This Row],[Nombre]]&amp;"_"&amp;Clef_répartition[[#This Row],[Année]]</f>
        <v>ASIRE_Association scolaire intercommunale de la région d'Echallens_6_2019</v>
      </c>
      <c r="H6467">
        <v>5661</v>
      </c>
      <c r="I6467" t="s">
        <v>32</v>
      </c>
      <c r="J6467">
        <v>2019</v>
      </c>
      <c r="K6467">
        <v>1.2611794298490776E-2</v>
      </c>
    </row>
    <row r="6468" spans="1:11" x14ac:dyDescent="0.25">
      <c r="A6468" t="s">
        <v>723</v>
      </c>
      <c r="B6468" t="s">
        <v>602</v>
      </c>
      <c r="C6468" t="s">
        <v>603</v>
      </c>
      <c r="D6468" t="str">
        <f>Clef_répartition[[#This Row],[Code association]]&amp;"_"&amp;Clef_répartition[[#This Row],[Nom association]]</f>
        <v>ASIRE_Association scolaire intercommunale de la région d'Echallens</v>
      </c>
      <c r="E6468">
        <f>COUNTIFS(D$2:D6468,Clef_répartition[[#This Row],[Code_Nom]],J$2:J6468,Clef_répartition[[#This Row],[Année]])</f>
        <v>7</v>
      </c>
      <c r="F6468">
        <f>IF(Clef_répartition[[#This Row],[Code_Nom]]=D6467,F6467-1,(COUNTIFS(Clef_répartition[Code_Nom],Clef_répartition[[#This Row],[Code_Nom]],Clef_répartition[Année],Clef_répartition[[#This Row],[Année]])))</f>
        <v>20</v>
      </c>
      <c r="G6468" t="str">
        <f>Clef_répartition[[#This Row],[Code_Nom]]&amp;"_"&amp;Clef_répartition[[#This Row],[Nombre]]&amp;"_"&amp;Clef_répartition[[#This Row],[Année]]</f>
        <v>ASIRE_Association scolaire intercommunale de la région d'Echallens_7_2019</v>
      </c>
      <c r="H6468">
        <v>5913</v>
      </c>
      <c r="I6468" t="s">
        <v>96</v>
      </c>
      <c r="J6468">
        <v>2019</v>
      </c>
      <c r="K6468">
        <v>2.8752096143096702E-2</v>
      </c>
    </row>
    <row r="6469" spans="1:11" x14ac:dyDescent="0.25">
      <c r="A6469" t="s">
        <v>723</v>
      </c>
      <c r="B6469" t="s">
        <v>602</v>
      </c>
      <c r="C6469" t="s">
        <v>603</v>
      </c>
      <c r="D6469" t="str">
        <f>Clef_répartition[[#This Row],[Code association]]&amp;"_"&amp;Clef_répartition[[#This Row],[Nom association]]</f>
        <v>ASIRE_Association scolaire intercommunale de la région d'Echallens</v>
      </c>
      <c r="E6469">
        <f>COUNTIFS(D$2:D6469,Clef_répartition[[#This Row],[Code_Nom]],J$2:J6469,Clef_répartition[[#This Row],[Année]])</f>
        <v>8</v>
      </c>
      <c r="F6469">
        <f>IF(Clef_répartition[[#This Row],[Code_Nom]]=D6468,F6468-1,(COUNTIFS(Clef_répartition[Code_Nom],Clef_répartition[[#This Row],[Code_Nom]],Clef_répartition[Année],Clef_répartition[[#This Row],[Année]])))</f>
        <v>19</v>
      </c>
      <c r="G6469" t="str">
        <f>Clef_répartition[[#This Row],[Code_Nom]]&amp;"_"&amp;Clef_répartition[[#This Row],[Nombre]]&amp;"_"&amp;Clef_répartition[[#This Row],[Année]]</f>
        <v>ASIRE_Association scolaire intercommunale de la région d'Echallens_8_2019</v>
      </c>
      <c r="H6469">
        <v>5518</v>
      </c>
      <c r="I6469" t="s">
        <v>99</v>
      </c>
      <c r="J6469">
        <v>2019</v>
      </c>
      <c r="K6469">
        <v>0.20000698714365567</v>
      </c>
    </row>
    <row r="6470" spans="1:11" x14ac:dyDescent="0.25">
      <c r="A6470" t="s">
        <v>723</v>
      </c>
      <c r="B6470" t="s">
        <v>602</v>
      </c>
      <c r="C6470" t="s">
        <v>603</v>
      </c>
      <c r="D6470" t="str">
        <f>Clef_répartition[[#This Row],[Code association]]&amp;"_"&amp;Clef_répartition[[#This Row],[Nom association]]</f>
        <v>ASIRE_Association scolaire intercommunale de la région d'Echallens</v>
      </c>
      <c r="E6470">
        <f>COUNTIFS(D$2:D6470,Clef_répartition[[#This Row],[Code_Nom]],J$2:J6470,Clef_répartition[[#This Row],[Année]])</f>
        <v>9</v>
      </c>
      <c r="F6470">
        <f>IF(Clef_répartition[[#This Row],[Code_Nom]]=D6469,F6469-1,(COUNTIFS(Clef_répartition[Code_Nom],Clef_répartition[[#This Row],[Code_Nom]],Clef_répartition[Année],Clef_répartition[[#This Row],[Année]])))</f>
        <v>18</v>
      </c>
      <c r="G6470" t="str">
        <f>Clef_répartition[[#This Row],[Code_Nom]]&amp;"_"&amp;Clef_répartition[[#This Row],[Nombre]]&amp;"_"&amp;Clef_répartition[[#This Row],[Année]]</f>
        <v>ASIRE_Association scolaire intercommunale de la région d'Echallens_9_2019</v>
      </c>
      <c r="H6470">
        <v>5520</v>
      </c>
      <c r="I6470" t="s">
        <v>107</v>
      </c>
      <c r="J6470">
        <v>2019</v>
      </c>
      <c r="K6470">
        <v>3.5983789826718834E-2</v>
      </c>
    </row>
    <row r="6471" spans="1:11" x14ac:dyDescent="0.25">
      <c r="A6471" t="s">
        <v>723</v>
      </c>
      <c r="B6471" t="s">
        <v>602</v>
      </c>
      <c r="C6471" t="s">
        <v>603</v>
      </c>
      <c r="D6471" t="str">
        <f>Clef_répartition[[#This Row],[Code association]]&amp;"_"&amp;Clef_répartition[[#This Row],[Nom association]]</f>
        <v>ASIRE_Association scolaire intercommunale de la région d'Echallens</v>
      </c>
      <c r="E6471">
        <f>COUNTIFS(D$2:D6471,Clef_répartition[[#This Row],[Code_Nom]],J$2:J6471,Clef_répartition[[#This Row],[Année]])</f>
        <v>10</v>
      </c>
      <c r="F6471">
        <f>IF(Clef_répartition[[#This Row],[Code_Nom]]=D6470,F6470-1,(COUNTIFS(Clef_répartition[Code_Nom],Clef_répartition[[#This Row],[Code_Nom]],Clef_répartition[Année],Clef_répartition[[#This Row],[Année]])))</f>
        <v>17</v>
      </c>
      <c r="G6471" t="str">
        <f>Clef_répartition[[#This Row],[Code_Nom]]&amp;"_"&amp;Clef_répartition[[#This Row],[Nombre]]&amp;"_"&amp;Clef_répartition[[#This Row],[Année]]</f>
        <v>ASIRE_Association scolaire intercommunale de la région d'Echallens_10_2019</v>
      </c>
      <c r="H6471">
        <v>5521</v>
      </c>
      <c r="I6471" t="s">
        <v>108</v>
      </c>
      <c r="J6471">
        <v>2019</v>
      </c>
      <c r="K6471">
        <v>3.9931525992174401E-2</v>
      </c>
    </row>
    <row r="6472" spans="1:11" x14ac:dyDescent="0.25">
      <c r="A6472" t="s">
        <v>723</v>
      </c>
      <c r="B6472" t="s">
        <v>602</v>
      </c>
      <c r="C6472" t="s">
        <v>603</v>
      </c>
      <c r="D6472" t="str">
        <f>Clef_répartition[[#This Row],[Code association]]&amp;"_"&amp;Clef_répartition[[#This Row],[Nom association]]</f>
        <v>ASIRE_Association scolaire intercommunale de la région d'Echallens</v>
      </c>
      <c r="E6472">
        <f>COUNTIFS(D$2:D6472,Clef_répartition[[#This Row],[Code_Nom]],J$2:J6472,Clef_répartition[[#This Row],[Année]])</f>
        <v>11</v>
      </c>
      <c r="F6472">
        <f>IF(Clef_répartition[[#This Row],[Code_Nom]]=D6471,F6471-1,(COUNTIFS(Clef_répartition[Code_Nom],Clef_répartition[[#This Row],[Code_Nom]],Clef_répartition[Année],Clef_répartition[[#This Row],[Année]])))</f>
        <v>16</v>
      </c>
      <c r="G6472" t="str">
        <f>Clef_répartition[[#This Row],[Code_Nom]]&amp;"_"&amp;Clef_répartition[[#This Row],[Nombre]]&amp;"_"&amp;Clef_répartition[[#This Row],[Année]]</f>
        <v>ASIRE_Association scolaire intercommunale de la région d'Echallens_11_2019</v>
      </c>
      <c r="H6472">
        <v>5522</v>
      </c>
      <c r="I6472" t="s">
        <v>114</v>
      </c>
      <c r="J6472">
        <v>2019</v>
      </c>
      <c r="K6472">
        <v>2.6236724427054221E-2</v>
      </c>
    </row>
    <row r="6473" spans="1:11" x14ac:dyDescent="0.25">
      <c r="A6473" t="s">
        <v>723</v>
      </c>
      <c r="B6473" t="s">
        <v>602</v>
      </c>
      <c r="C6473" t="s">
        <v>603</v>
      </c>
      <c r="D6473" t="str">
        <f>Clef_répartition[[#This Row],[Code association]]&amp;"_"&amp;Clef_répartition[[#This Row],[Nom association]]</f>
        <v>ASIRE_Association scolaire intercommunale de la région d'Echallens</v>
      </c>
      <c r="E6473">
        <f>COUNTIFS(D$2:D6473,Clef_répartition[[#This Row],[Code_Nom]],J$2:J6473,Clef_répartition[[#This Row],[Année]])</f>
        <v>12</v>
      </c>
      <c r="F6473">
        <f>IF(Clef_répartition[[#This Row],[Code_Nom]]=D6472,F6472-1,(COUNTIFS(Clef_répartition[Code_Nom],Clef_répartition[[#This Row],[Code_Nom]],Clef_répartition[Année],Clef_répartition[[#This Row],[Année]])))</f>
        <v>15</v>
      </c>
      <c r="G6473" t="str">
        <f>Clef_répartition[[#This Row],[Code_Nom]]&amp;"_"&amp;Clef_répartition[[#This Row],[Nombre]]&amp;"_"&amp;Clef_répartition[[#This Row],[Année]]</f>
        <v>ASIRE_Association scolaire intercommunale de la région d'Echallens_12_2019</v>
      </c>
      <c r="H6473">
        <v>5541</v>
      </c>
      <c r="I6473" t="s">
        <v>128</v>
      </c>
      <c r="J6473">
        <v>2019</v>
      </c>
      <c r="K6473">
        <v>3.9826718837339299E-2</v>
      </c>
    </row>
    <row r="6474" spans="1:11" x14ac:dyDescent="0.25">
      <c r="A6474" t="s">
        <v>723</v>
      </c>
      <c r="B6474" t="s">
        <v>602</v>
      </c>
      <c r="C6474" t="s">
        <v>603</v>
      </c>
      <c r="D6474" t="str">
        <f>Clef_répartition[[#This Row],[Code association]]&amp;"_"&amp;Clef_répartition[[#This Row],[Nom association]]</f>
        <v>ASIRE_Association scolaire intercommunale de la région d'Echallens</v>
      </c>
      <c r="E6474">
        <f>COUNTIFS(D$2:D6474,Clef_répartition[[#This Row],[Code_Nom]],J$2:J6474,Clef_répartition[[#This Row],[Année]])</f>
        <v>13</v>
      </c>
      <c r="F6474">
        <f>IF(Clef_répartition[[#This Row],[Code_Nom]]=D6473,F6473-1,(COUNTIFS(Clef_répartition[Code_Nom],Clef_répartition[[#This Row],[Code_Nom]],Clef_répartition[Année],Clef_répartition[[#This Row],[Année]])))</f>
        <v>14</v>
      </c>
      <c r="G6474" t="str">
        <f>Clef_répartition[[#This Row],[Code_Nom]]&amp;"_"&amp;Clef_répartition[[#This Row],[Nombre]]&amp;"_"&amp;Clef_répartition[[#This Row],[Année]]</f>
        <v>ASIRE_Association scolaire intercommunale de la région d'Echallens_13_2019</v>
      </c>
      <c r="H6474">
        <v>5804</v>
      </c>
      <c r="I6474" t="s">
        <v>139</v>
      </c>
      <c r="J6474">
        <v>2019</v>
      </c>
      <c r="K6474">
        <v>5.5582727780883176E-2</v>
      </c>
    </row>
    <row r="6475" spans="1:11" x14ac:dyDescent="0.25">
      <c r="A6475" t="s">
        <v>723</v>
      </c>
      <c r="B6475" t="s">
        <v>602</v>
      </c>
      <c r="C6475" t="s">
        <v>603</v>
      </c>
      <c r="D6475" t="str">
        <f>Clef_répartition[[#This Row],[Code association]]&amp;"_"&amp;Clef_répartition[[#This Row],[Nom association]]</f>
        <v>ASIRE_Association scolaire intercommunale de la région d'Echallens</v>
      </c>
      <c r="E6475">
        <f>COUNTIFS(D$2:D6475,Clef_répartition[[#This Row],[Code_Nom]],J$2:J6475,Clef_répartition[[#This Row],[Année]])</f>
        <v>14</v>
      </c>
      <c r="F6475">
        <f>IF(Clef_répartition[[#This Row],[Code_Nom]]=D6474,F6474-1,(COUNTIFS(Clef_répartition[Code_Nom],Clef_répartition[[#This Row],[Code_Nom]],Clef_répartition[Année],Clef_répartition[[#This Row],[Année]])))</f>
        <v>13</v>
      </c>
      <c r="G6475" t="str">
        <f>Clef_répartition[[#This Row],[Code_Nom]]&amp;"_"&amp;Clef_répartition[[#This Row],[Nombre]]&amp;"_"&amp;Clef_répartition[[#This Row],[Année]]</f>
        <v>ASIRE_Association scolaire intercommunale de la région d'Echallens_14_2019</v>
      </c>
      <c r="H6475">
        <v>5693</v>
      </c>
      <c r="I6475" t="s">
        <v>184</v>
      </c>
      <c r="J6475">
        <v>2019</v>
      </c>
      <c r="K6475">
        <v>9.4920346562325328E-2</v>
      </c>
    </row>
    <row r="6476" spans="1:11" x14ac:dyDescent="0.25">
      <c r="A6476" t="s">
        <v>723</v>
      </c>
      <c r="B6476" t="s">
        <v>602</v>
      </c>
      <c r="C6476" t="s">
        <v>603</v>
      </c>
      <c r="D6476" t="str">
        <f>Clef_répartition[[#This Row],[Code association]]&amp;"_"&amp;Clef_répartition[[#This Row],[Nom association]]</f>
        <v>ASIRE_Association scolaire intercommunale de la région d'Echallens</v>
      </c>
      <c r="E6476">
        <f>COUNTIFS(D$2:D6476,Clef_répartition[[#This Row],[Code_Nom]],J$2:J6476,Clef_répartition[[#This Row],[Année]])</f>
        <v>15</v>
      </c>
      <c r="F6476">
        <f>IF(Clef_répartition[[#This Row],[Code_Nom]]=D6475,F6475-1,(COUNTIFS(Clef_répartition[Code_Nom],Clef_répartition[[#This Row],[Code_Nom]],Clef_répartition[Année],Clef_répartition[[#This Row],[Année]])))</f>
        <v>12</v>
      </c>
      <c r="G6476" t="str">
        <f>Clef_répartition[[#This Row],[Code_Nom]]&amp;"_"&amp;Clef_répartition[[#This Row],[Nombre]]&amp;"_"&amp;Clef_répartition[[#This Row],[Année]]</f>
        <v>ASIRE_Association scolaire intercommunale de la région d'Echallens_15_2019</v>
      </c>
      <c r="H6476">
        <v>5540</v>
      </c>
      <c r="I6476" t="s">
        <v>186</v>
      </c>
      <c r="J6476">
        <v>2019</v>
      </c>
      <c r="K6476">
        <v>6.3548071548351029E-2</v>
      </c>
    </row>
    <row r="6477" spans="1:11" x14ac:dyDescent="0.25">
      <c r="A6477" t="s">
        <v>723</v>
      </c>
      <c r="B6477" t="s">
        <v>602</v>
      </c>
      <c r="C6477" t="s">
        <v>603</v>
      </c>
      <c r="D6477" t="str">
        <f>Clef_répartition[[#This Row],[Code association]]&amp;"_"&amp;Clef_répartition[[#This Row],[Nom association]]</f>
        <v>ASIRE_Association scolaire intercommunale de la région d'Echallens</v>
      </c>
      <c r="E6477">
        <f>COUNTIFS(D$2:D6477,Clef_répartition[[#This Row],[Code_Nom]],J$2:J6477,Clef_répartition[[#This Row],[Année]])</f>
        <v>16</v>
      </c>
      <c r="F6477">
        <f>IF(Clef_répartition[[#This Row],[Code_Nom]]=D6476,F6476-1,(COUNTIFS(Clef_répartition[Code_Nom],Clef_répartition[[#This Row],[Code_Nom]],Clef_répartition[Année],Clef_répartition[[#This Row],[Année]])))</f>
        <v>11</v>
      </c>
      <c r="G6477" t="str">
        <f>Clef_répartition[[#This Row],[Code_Nom]]&amp;"_"&amp;Clef_répartition[[#This Row],[Nombre]]&amp;"_"&amp;Clef_répartition[[#This Row],[Année]]</f>
        <v>ASIRE_Association scolaire intercommunale de la région d'Echallens_16_2019</v>
      </c>
      <c r="H6477">
        <v>5680</v>
      </c>
      <c r="I6477" t="s">
        <v>197</v>
      </c>
      <c r="J6477">
        <v>2019</v>
      </c>
      <c r="K6477">
        <v>1.0340972610396872E-2</v>
      </c>
    </row>
    <row r="6478" spans="1:11" x14ac:dyDescent="0.25">
      <c r="A6478" t="s">
        <v>723</v>
      </c>
      <c r="B6478" t="s">
        <v>602</v>
      </c>
      <c r="C6478" t="s">
        <v>603</v>
      </c>
      <c r="D6478" t="str">
        <f>Clef_répartition[[#This Row],[Code association]]&amp;"_"&amp;Clef_répartition[[#This Row],[Nom association]]</f>
        <v>ASIRE_Association scolaire intercommunale de la région d'Echallens</v>
      </c>
      <c r="E6478">
        <f>COUNTIFS(D$2:D6478,Clef_répartition[[#This Row],[Code_Nom]],J$2:J6478,Clef_répartition[[#This Row],[Année]])</f>
        <v>17</v>
      </c>
      <c r="F6478">
        <f>IF(Clef_répartition[[#This Row],[Code_Nom]]=D6477,F6477-1,(COUNTIFS(Clef_répartition[Code_Nom],Clef_répartition[[#This Row],[Code_Nom]],Clef_répartition[Année],Clef_répartition[[#This Row],[Année]])))</f>
        <v>10</v>
      </c>
      <c r="G6478" t="str">
        <f>Clef_répartition[[#This Row],[Code_Nom]]&amp;"_"&amp;Clef_répartition[[#This Row],[Nombre]]&amp;"_"&amp;Clef_répartition[[#This Row],[Année]]</f>
        <v>ASIRE_Association scolaire intercommunale de la région d'Echallens_17_2019</v>
      </c>
      <c r="H6478">
        <v>5923</v>
      </c>
      <c r="I6478" t="s">
        <v>200</v>
      </c>
      <c r="J6478">
        <v>2019</v>
      </c>
      <c r="K6478">
        <v>7.0570150922302961E-3</v>
      </c>
    </row>
    <row r="6479" spans="1:11" x14ac:dyDescent="0.25">
      <c r="A6479" t="s">
        <v>723</v>
      </c>
      <c r="B6479" t="s">
        <v>602</v>
      </c>
      <c r="C6479" t="s">
        <v>603</v>
      </c>
      <c r="D6479" t="str">
        <f>Clef_répartition[[#This Row],[Code association]]&amp;"_"&amp;Clef_répartition[[#This Row],[Nom association]]</f>
        <v>ASIRE_Association scolaire intercommunale de la région d'Echallens</v>
      </c>
      <c r="E6479">
        <f>COUNTIFS(D$2:D6479,Clef_répartition[[#This Row],[Code_Nom]],J$2:J6479,Clef_répartition[[#This Row],[Année]])</f>
        <v>18</v>
      </c>
      <c r="F6479">
        <f>IF(Clef_répartition[[#This Row],[Code_Nom]]=D6478,F6478-1,(COUNTIFS(Clef_répartition[Code_Nom],Clef_répartition[[#This Row],[Code_Nom]],Clef_répartition[Année],Clef_répartition[[#This Row],[Année]])))</f>
        <v>9</v>
      </c>
      <c r="G6479" t="str">
        <f>Clef_répartition[[#This Row],[Code_Nom]]&amp;"_"&amp;Clef_répartition[[#This Row],[Nombre]]&amp;"_"&amp;Clef_répartition[[#This Row],[Année]]</f>
        <v>ASIRE_Association scolaire intercommunale de la région d'Echallens_18_2019</v>
      </c>
      <c r="H6479">
        <v>5925</v>
      </c>
      <c r="I6479" t="s">
        <v>207</v>
      </c>
      <c r="J6479">
        <v>2019</v>
      </c>
      <c r="K6479">
        <v>7.2666294019005043E-3</v>
      </c>
    </row>
    <row r="6480" spans="1:11" x14ac:dyDescent="0.25">
      <c r="A6480" t="s">
        <v>723</v>
      </c>
      <c r="B6480" t="s">
        <v>602</v>
      </c>
      <c r="C6480" t="s">
        <v>603</v>
      </c>
      <c r="D6480" t="str">
        <f>Clef_répartition[[#This Row],[Code association]]&amp;"_"&amp;Clef_répartition[[#This Row],[Nom association]]</f>
        <v>ASIRE_Association scolaire intercommunale de la région d'Echallens</v>
      </c>
      <c r="E6480">
        <f>COUNTIFS(D$2:D6480,Clef_répartition[[#This Row],[Code_Nom]],J$2:J6480,Clef_répartition[[#This Row],[Année]])</f>
        <v>19</v>
      </c>
      <c r="F6480">
        <f>IF(Clef_répartition[[#This Row],[Code_Nom]]=D6479,F6479-1,(COUNTIFS(Clef_répartition[Code_Nom],Clef_répartition[[#This Row],[Code_Nom]],Clef_répartition[Année],Clef_répartition[[#This Row],[Année]])))</f>
        <v>8</v>
      </c>
      <c r="G6480" t="str">
        <f>Clef_répartition[[#This Row],[Code_Nom]]&amp;"_"&amp;Clef_répartition[[#This Row],[Nombre]]&amp;"_"&amp;Clef_répartition[[#This Row],[Année]]</f>
        <v>ASIRE_Association scolaire intercommunale de la région d'Echallens_19_2019</v>
      </c>
      <c r="H6480">
        <v>5529</v>
      </c>
      <c r="I6480" t="s">
        <v>208</v>
      </c>
      <c r="J6480">
        <v>2019</v>
      </c>
      <c r="K6480">
        <v>2.14854667411962E-2</v>
      </c>
    </row>
    <row r="6481" spans="1:11" x14ac:dyDescent="0.25">
      <c r="A6481" t="s">
        <v>723</v>
      </c>
      <c r="B6481" t="s">
        <v>602</v>
      </c>
      <c r="C6481" t="s">
        <v>603</v>
      </c>
      <c r="D6481" t="str">
        <f>Clef_répartition[[#This Row],[Code association]]&amp;"_"&amp;Clef_répartition[[#This Row],[Nom association]]</f>
        <v>ASIRE_Association scolaire intercommunale de la région d'Echallens</v>
      </c>
      <c r="E6481">
        <f>COUNTIFS(D$2:D6481,Clef_répartition[[#This Row],[Code_Nom]],J$2:J6481,Clef_répartition[[#This Row],[Année]])</f>
        <v>20</v>
      </c>
      <c r="F6481">
        <f>IF(Clef_répartition[[#This Row],[Code_Nom]]=D6480,F6480-1,(COUNTIFS(Clef_répartition[Code_Nom],Clef_répartition[[#This Row],[Code_Nom]],Clef_répartition[Année],Clef_répartition[[#This Row],[Année]])))</f>
        <v>7</v>
      </c>
      <c r="G6481" t="str">
        <f>Clef_répartition[[#This Row],[Code_Nom]]&amp;"_"&amp;Clef_répartition[[#This Row],[Nombre]]&amp;"_"&amp;Clef_répartition[[#This Row],[Année]]</f>
        <v>ASIRE_Association scolaire intercommunale de la région d'Echallens_20_2019</v>
      </c>
      <c r="H6481">
        <v>5530</v>
      </c>
      <c r="I6481" t="s">
        <v>209</v>
      </c>
      <c r="J6481">
        <v>2019</v>
      </c>
      <c r="K6481">
        <v>1.9668809390721072E-2</v>
      </c>
    </row>
    <row r="6482" spans="1:11" x14ac:dyDescent="0.25">
      <c r="A6482" t="s">
        <v>723</v>
      </c>
      <c r="B6482" t="s">
        <v>602</v>
      </c>
      <c r="C6482" t="s">
        <v>603</v>
      </c>
      <c r="D6482" t="str">
        <f>Clef_répartition[[#This Row],[Code association]]&amp;"_"&amp;Clef_répartition[[#This Row],[Nom association]]</f>
        <v>ASIRE_Association scolaire intercommunale de la région d'Echallens</v>
      </c>
      <c r="E6482">
        <f>COUNTIFS(D$2:D6482,Clef_répartition[[#This Row],[Code_Nom]],J$2:J6482,Clef_répartition[[#This Row],[Année]])</f>
        <v>21</v>
      </c>
      <c r="F6482">
        <f>IF(Clef_répartition[[#This Row],[Code_Nom]]=D6481,F6481-1,(COUNTIFS(Clef_répartition[Code_Nom],Clef_répartition[[#This Row],[Code_Nom]],Clef_répartition[Année],Clef_répartition[[#This Row],[Année]])))</f>
        <v>6</v>
      </c>
      <c r="G6482" t="str">
        <f>Clef_répartition[[#This Row],[Code_Nom]]&amp;"_"&amp;Clef_répartition[[#This Row],[Nombre]]&amp;"_"&amp;Clef_répartition[[#This Row],[Année]]</f>
        <v>ASIRE_Association scolaire intercommunale de la région d'Echallens_21_2019</v>
      </c>
      <c r="H6482">
        <v>5531</v>
      </c>
      <c r="I6482" t="s">
        <v>214</v>
      </c>
      <c r="J6482">
        <v>2019</v>
      </c>
      <c r="K6482">
        <v>1.4707937395192845E-2</v>
      </c>
    </row>
    <row r="6483" spans="1:11" x14ac:dyDescent="0.25">
      <c r="A6483" t="s">
        <v>723</v>
      </c>
      <c r="B6483" t="s">
        <v>602</v>
      </c>
      <c r="C6483" t="s">
        <v>603</v>
      </c>
      <c r="D6483" t="str">
        <f>Clef_répartition[[#This Row],[Code association]]&amp;"_"&amp;Clef_répartition[[#This Row],[Nom association]]</f>
        <v>ASIRE_Association scolaire intercommunale de la région d'Echallens</v>
      </c>
      <c r="E6483">
        <f>COUNTIFS(D$2:D6483,Clef_répartition[[#This Row],[Code_Nom]],J$2:J6483,Clef_répartition[[#This Row],[Année]])</f>
        <v>22</v>
      </c>
      <c r="F6483">
        <f>IF(Clef_répartition[[#This Row],[Code_Nom]]=D6482,F6482-1,(COUNTIFS(Clef_répartition[Code_Nom],Clef_répartition[[#This Row],[Code_Nom]],Clef_répartition[Année],Clef_répartition[[#This Row],[Année]])))</f>
        <v>5</v>
      </c>
      <c r="G6483" t="str">
        <f>Clef_répartition[[#This Row],[Code_Nom]]&amp;"_"&amp;Clef_répartition[[#This Row],[Nombre]]&amp;"_"&amp;Clef_répartition[[#This Row],[Année]]</f>
        <v>ASIRE_Association scolaire intercommunale de la région d'Echallens_22_2019</v>
      </c>
      <c r="H6483">
        <v>5533</v>
      </c>
      <c r="I6483" t="s">
        <v>216</v>
      </c>
      <c r="J6483">
        <v>2019</v>
      </c>
      <c r="K6483">
        <v>2.8961710452766909E-2</v>
      </c>
    </row>
    <row r="6484" spans="1:11" x14ac:dyDescent="0.25">
      <c r="A6484" t="s">
        <v>723</v>
      </c>
      <c r="B6484" t="s">
        <v>602</v>
      </c>
      <c r="C6484" t="s">
        <v>603</v>
      </c>
      <c r="D6484" t="str">
        <f>Clef_répartition[[#This Row],[Code association]]&amp;"_"&amp;Clef_répartition[[#This Row],[Nom association]]</f>
        <v>ASIRE_Association scolaire intercommunale de la région d'Echallens</v>
      </c>
      <c r="E6484">
        <f>COUNTIFS(D$2:D6484,Clef_répartition[[#This Row],[Code_Nom]],J$2:J6484,Clef_répartition[[#This Row],[Année]])</f>
        <v>23</v>
      </c>
      <c r="F6484">
        <f>IF(Clef_répartition[[#This Row],[Code_Nom]]=D6483,F6483-1,(COUNTIFS(Clef_répartition[Code_Nom],Clef_répartition[[#This Row],[Code_Nom]],Clef_répartition[Année],Clef_répartition[[#This Row],[Année]])))</f>
        <v>4</v>
      </c>
      <c r="G6484" t="str">
        <f>Clef_répartition[[#This Row],[Code_Nom]]&amp;"_"&amp;Clef_répartition[[#This Row],[Nombre]]&amp;"_"&amp;Clef_répartition[[#This Row],[Année]]</f>
        <v>ASIRE_Association scolaire intercommunale de la région d'Echallens_23_2019</v>
      </c>
      <c r="H6484">
        <v>5534</v>
      </c>
      <c r="I6484" t="s">
        <v>241</v>
      </c>
      <c r="J6484">
        <v>2019</v>
      </c>
      <c r="K6484">
        <v>9.2579653437674676E-3</v>
      </c>
    </row>
    <row r="6485" spans="1:11" x14ac:dyDescent="0.25">
      <c r="A6485" t="s">
        <v>723</v>
      </c>
      <c r="B6485" t="s">
        <v>602</v>
      </c>
      <c r="C6485" t="s">
        <v>603</v>
      </c>
      <c r="D6485" t="str">
        <f>Clef_répartition[[#This Row],[Code association]]&amp;"_"&amp;Clef_répartition[[#This Row],[Nom association]]</f>
        <v>ASIRE_Association scolaire intercommunale de la région d'Echallens</v>
      </c>
      <c r="E6485">
        <f>COUNTIFS(D$2:D6485,Clef_répartition[[#This Row],[Code_Nom]],J$2:J6485,Clef_répartition[[#This Row],[Année]])</f>
        <v>24</v>
      </c>
      <c r="F6485">
        <f>IF(Clef_répartition[[#This Row],[Code_Nom]]=D6484,F6484-1,(COUNTIFS(Clef_répartition[Code_Nom],Clef_répartition[[#This Row],[Code_Nom]],Clef_répartition[Année],Clef_répartition[[#This Row],[Année]])))</f>
        <v>3</v>
      </c>
      <c r="G6485" t="str">
        <f>Clef_répartition[[#This Row],[Code_Nom]]&amp;"_"&amp;Clef_répartition[[#This Row],[Nombre]]&amp;"_"&amp;Clef_répartition[[#This Row],[Année]]</f>
        <v>ASIRE_Association scolaire intercommunale de la région d'Echallens_24_2019</v>
      </c>
      <c r="H6485">
        <v>5535</v>
      </c>
      <c r="I6485" t="s">
        <v>242</v>
      </c>
      <c r="J6485">
        <v>2019</v>
      </c>
      <c r="K6485">
        <v>2.7634153158188932E-2</v>
      </c>
    </row>
    <row r="6486" spans="1:11" x14ac:dyDescent="0.25">
      <c r="A6486" t="s">
        <v>723</v>
      </c>
      <c r="B6486" t="s">
        <v>602</v>
      </c>
      <c r="C6486" t="s">
        <v>603</v>
      </c>
      <c r="D6486" t="str">
        <f>Clef_répartition[[#This Row],[Code association]]&amp;"_"&amp;Clef_répartition[[#This Row],[Nom association]]</f>
        <v>ASIRE_Association scolaire intercommunale de la région d'Echallens</v>
      </c>
      <c r="E6486">
        <f>COUNTIFS(D$2:D6486,Clef_répartition[[#This Row],[Code_Nom]],J$2:J6486,Clef_répartition[[#This Row],[Année]])</f>
        <v>25</v>
      </c>
      <c r="F6486">
        <f>IF(Clef_répartition[[#This Row],[Code_Nom]]=D6485,F6485-1,(COUNTIFS(Clef_répartition[Code_Nom],Clef_répartition[[#This Row],[Code_Nom]],Clef_répartition[Année],Clef_répartition[[#This Row],[Année]])))</f>
        <v>2</v>
      </c>
      <c r="G6486" t="str">
        <f>Clef_répartition[[#This Row],[Code_Nom]]&amp;"_"&amp;Clef_répartition[[#This Row],[Nombre]]&amp;"_"&amp;Clef_répartition[[#This Row],[Année]]</f>
        <v>ASIRE_Association scolaire intercommunale de la région d'Echallens_25_2019</v>
      </c>
      <c r="H6486">
        <v>5537</v>
      </c>
      <c r="I6486" t="s">
        <v>282</v>
      </c>
      <c r="J6486">
        <v>2019</v>
      </c>
      <c r="K6486">
        <v>4.2901062045835665E-2</v>
      </c>
    </row>
    <row r="6487" spans="1:11" x14ac:dyDescent="0.25">
      <c r="A6487" t="s">
        <v>723</v>
      </c>
      <c r="B6487" t="s">
        <v>602</v>
      </c>
      <c r="C6487" t="s">
        <v>603</v>
      </c>
      <c r="D6487" t="str">
        <f>Clef_répartition[[#This Row],[Code association]]&amp;"_"&amp;Clef_répartition[[#This Row],[Nom association]]</f>
        <v>ASIRE_Association scolaire intercommunale de la région d'Echallens</v>
      </c>
      <c r="E6487">
        <f>COUNTIFS(D$2:D6487,Clef_répartition[[#This Row],[Code_Nom]],J$2:J6487,Clef_répartition[[#This Row],[Année]])</f>
        <v>26</v>
      </c>
      <c r="F6487">
        <f>IF(Clef_répartition[[#This Row],[Code_Nom]]=D6486,F6486-1,(COUNTIFS(Clef_répartition[Code_Nom],Clef_répartition[[#This Row],[Code_Nom]],Clef_répartition[Année],Clef_répartition[[#This Row],[Année]])))</f>
        <v>1</v>
      </c>
      <c r="G6487" t="str">
        <f>Clef_répartition[[#This Row],[Code_Nom]]&amp;"_"&amp;Clef_répartition[[#This Row],[Nombre]]&amp;"_"&amp;Clef_répartition[[#This Row],[Année]]</f>
        <v>ASIRE_Association scolaire intercommunale de la région d'Echallens_26_2019</v>
      </c>
      <c r="H6487">
        <v>5539</v>
      </c>
      <c r="I6487" t="s">
        <v>288</v>
      </c>
      <c r="J6487">
        <v>2019</v>
      </c>
      <c r="K6487">
        <v>3.6822247065399667E-2</v>
      </c>
    </row>
    <row r="6488" spans="1:11" x14ac:dyDescent="0.25">
      <c r="A6488" t="s">
        <v>713</v>
      </c>
      <c r="B6488" t="s">
        <v>714</v>
      </c>
      <c r="C6488" t="s">
        <v>715</v>
      </c>
      <c r="D6488" t="str">
        <f>Clef_répartition[[#This Row],[Code association]]&amp;"_"&amp;Clef_répartition[[#This Row],[Nom association]]</f>
        <v>ASISE_Association scolaire intercommunale de Saint-Prex et environs</v>
      </c>
      <c r="E6488">
        <f>COUNTIFS(D$2:D6488,Clef_répartition[[#This Row],[Code_Nom]],J$2:J6488,Clef_répartition[[#This Row],[Année]])</f>
        <v>1</v>
      </c>
      <c r="F6488">
        <f>IF(Clef_répartition[[#This Row],[Code_Nom]]=D6487,F6487-1,(COUNTIFS(Clef_répartition[Code_Nom],Clef_répartition[[#This Row],[Code_Nom]],Clef_répartition[Année],Clef_répartition[[#This Row],[Année]])))</f>
        <v>5</v>
      </c>
      <c r="G6488" t="str">
        <f>Clef_répartition[[#This Row],[Code_Nom]]&amp;"_"&amp;Clef_répartition[[#This Row],[Nombre]]&amp;"_"&amp;Clef_répartition[[#This Row],[Année]]</f>
        <v>ASISE_Association scolaire intercommunale de Saint-Prex et environs_1_2019</v>
      </c>
      <c r="H6488">
        <v>5631</v>
      </c>
      <c r="I6488" t="s">
        <v>92</v>
      </c>
      <c r="J6488">
        <v>2019</v>
      </c>
      <c r="K6488">
        <v>7.4416394625816812E-2</v>
      </c>
    </row>
    <row r="6489" spans="1:11" x14ac:dyDescent="0.25">
      <c r="A6489" t="s">
        <v>713</v>
      </c>
      <c r="B6489" t="s">
        <v>714</v>
      </c>
      <c r="C6489" t="s">
        <v>715</v>
      </c>
      <c r="D6489" t="str">
        <f>Clef_répartition[[#This Row],[Code association]]&amp;"_"&amp;Clef_répartition[[#This Row],[Nom association]]</f>
        <v>ASISE_Association scolaire intercommunale de Saint-Prex et environs</v>
      </c>
      <c r="E6489">
        <f>COUNTIFS(D$2:D6489,Clef_répartition[[#This Row],[Code_Nom]],J$2:J6489,Clef_répartition[[#This Row],[Année]])</f>
        <v>2</v>
      </c>
      <c r="F6489">
        <f>IF(Clef_répartition[[#This Row],[Code_Nom]]=D6488,F6488-1,(COUNTIFS(Clef_répartition[Code_Nom],Clef_répartition[[#This Row],[Code_Nom]],Clef_répartition[Année],Clef_répartition[[#This Row],[Année]])))</f>
        <v>4</v>
      </c>
      <c r="G6489" t="str">
        <f>Clef_répartition[[#This Row],[Code_Nom]]&amp;"_"&amp;Clef_répartition[[#This Row],[Nombre]]&amp;"_"&amp;Clef_répartition[[#This Row],[Année]]</f>
        <v>ASISE_Association scolaire intercommunale de Saint-Prex et environs_2_2019</v>
      </c>
      <c r="H6489">
        <v>5640</v>
      </c>
      <c r="I6489" t="s">
        <v>168</v>
      </c>
      <c r="J6489">
        <v>2019</v>
      </c>
      <c r="K6489">
        <v>8.3740662416631112E-2</v>
      </c>
    </row>
    <row r="6490" spans="1:11" x14ac:dyDescent="0.25">
      <c r="A6490" t="s">
        <v>713</v>
      </c>
      <c r="B6490" t="s">
        <v>714</v>
      </c>
      <c r="C6490" t="s">
        <v>715</v>
      </c>
      <c r="D6490" t="str">
        <f>Clef_répartition[[#This Row],[Code association]]&amp;"_"&amp;Clef_répartition[[#This Row],[Nom association]]</f>
        <v>ASISE_Association scolaire intercommunale de Saint-Prex et environs</v>
      </c>
      <c r="E6490">
        <f>COUNTIFS(D$2:D6490,Clef_répartition[[#This Row],[Code_Nom]],J$2:J6490,Clef_répartition[[#This Row],[Année]])</f>
        <v>3</v>
      </c>
      <c r="F6490">
        <f>IF(Clef_répartition[[#This Row],[Code_Nom]]=D6489,F6489-1,(COUNTIFS(Clef_répartition[Code_Nom],Clef_répartition[[#This Row],[Code_Nom]],Clef_répartition[Année],Clef_répartition[[#This Row],[Année]])))</f>
        <v>3</v>
      </c>
      <c r="G6490" t="str">
        <f>Clef_répartition[[#This Row],[Code_Nom]]&amp;"_"&amp;Clef_répartition[[#This Row],[Nombre]]&amp;"_"&amp;Clef_répartition[[#This Row],[Année]]</f>
        <v>ASISE_Association scolaire intercommunale de Saint-Prex et environs_3_2019</v>
      </c>
      <c r="H6490">
        <v>5646</v>
      </c>
      <c r="I6490" t="s">
        <v>247</v>
      </c>
      <c r="J6490">
        <v>2019</v>
      </c>
      <c r="K6490">
        <v>0.58709333223657478</v>
      </c>
    </row>
    <row r="6491" spans="1:11" x14ac:dyDescent="0.25">
      <c r="A6491" t="s">
        <v>713</v>
      </c>
      <c r="B6491" t="s">
        <v>714</v>
      </c>
      <c r="C6491" t="s">
        <v>715</v>
      </c>
      <c r="D6491" t="str">
        <f>Clef_répartition[[#This Row],[Code association]]&amp;"_"&amp;Clef_répartition[[#This Row],[Nom association]]</f>
        <v>ASISE_Association scolaire intercommunale de Saint-Prex et environs</v>
      </c>
      <c r="E6491">
        <f>COUNTIFS(D$2:D6491,Clef_répartition[[#This Row],[Code_Nom]],J$2:J6491,Clef_répartition[[#This Row],[Année]])</f>
        <v>4</v>
      </c>
      <c r="F6491">
        <f>IF(Clef_répartition[[#This Row],[Code_Nom]]=D6490,F6490-1,(COUNTIFS(Clef_répartition[Code_Nom],Clef_répartition[[#This Row],[Code_Nom]],Clef_répartition[Année],Clef_répartition[[#This Row],[Année]])))</f>
        <v>2</v>
      </c>
      <c r="G6491" t="str">
        <f>Clef_répartition[[#This Row],[Code_Nom]]&amp;"_"&amp;Clef_répartition[[#This Row],[Nombre]]&amp;"_"&amp;Clef_répartition[[#This Row],[Année]]</f>
        <v>ASISE_Association scolaire intercommunale de Saint-Prex et environs_4_2019</v>
      </c>
      <c r="H6491">
        <v>5652</v>
      </c>
      <c r="I6491" t="s">
        <v>284</v>
      </c>
      <c r="J6491">
        <v>2019</v>
      </c>
      <c r="K6491">
        <v>6.8270168055495586E-2</v>
      </c>
    </row>
    <row r="6492" spans="1:11" x14ac:dyDescent="0.25">
      <c r="A6492" t="s">
        <v>713</v>
      </c>
      <c r="B6492" t="s">
        <v>714</v>
      </c>
      <c r="C6492" t="s">
        <v>715</v>
      </c>
      <c r="D6492" t="str">
        <f>Clef_répartition[[#This Row],[Code association]]&amp;"_"&amp;Clef_répartition[[#This Row],[Nom association]]</f>
        <v>ASISE_Association scolaire intercommunale de Saint-Prex et environs</v>
      </c>
      <c r="E6492">
        <f>COUNTIFS(D$2:D6492,Clef_répartition[[#This Row],[Code_Nom]],J$2:J6492,Clef_répartition[[#This Row],[Année]])</f>
        <v>5</v>
      </c>
      <c r="F6492">
        <f>IF(Clef_répartition[[#This Row],[Code_Nom]]=D6491,F6491-1,(COUNTIFS(Clef_répartition[Code_Nom],Clef_répartition[[#This Row],[Code_Nom]],Clef_répartition[Année],Clef_répartition[[#This Row],[Année]])))</f>
        <v>1</v>
      </c>
      <c r="G6492" t="str">
        <f>Clef_répartition[[#This Row],[Code_Nom]]&amp;"_"&amp;Clef_répartition[[#This Row],[Nombre]]&amp;"_"&amp;Clef_répartition[[#This Row],[Année]]</f>
        <v>ASISE_Association scolaire intercommunale de Saint-Prex et environs_5_2019</v>
      </c>
      <c r="H6492">
        <v>5655</v>
      </c>
      <c r="I6492" t="s">
        <v>297</v>
      </c>
      <c r="J6492">
        <v>2019</v>
      </c>
      <c r="K6492">
        <v>0.18647944266548183</v>
      </c>
    </row>
    <row r="6493" spans="1:11" x14ac:dyDescent="0.25">
      <c r="A6493" t="s">
        <v>723</v>
      </c>
      <c r="B6493" t="s">
        <v>705</v>
      </c>
      <c r="C6493" t="s">
        <v>706</v>
      </c>
      <c r="D6493" t="str">
        <f>Clef_répartition[[#This Row],[Code association]]&amp;"_"&amp;Clef_répartition[[#This Row],[Nom association]]</f>
        <v>ASISEVV_Association scolaire intercommunale La Sarraz environs et Veyron-Venoge</v>
      </c>
      <c r="E6493">
        <f>COUNTIFS(D$2:D6493,Clef_répartition[[#This Row],[Code_Nom]],J$2:J6493,Clef_répartition[[#This Row],[Année]])</f>
        <v>1</v>
      </c>
      <c r="F6493">
        <f>IF(Clef_répartition[[#This Row],[Code_Nom]]=D6492,F6492-1,(COUNTIFS(Clef_répartition[Code_Nom],Clef_répartition[[#This Row],[Code_Nom]],Clef_répartition[Année],Clef_répartition[[#This Row],[Année]])))</f>
        <v>13</v>
      </c>
      <c r="G6493" t="str">
        <f>Clef_répartition[[#This Row],[Code_Nom]]&amp;"_"&amp;Clef_répartition[[#This Row],[Nombre]]&amp;"_"&amp;Clef_répartition[[#This Row],[Année]]</f>
        <v>ASISEVV_Association scolaire intercommunale La Sarraz environs et Veyron-Venoge_1_2019</v>
      </c>
      <c r="H6493">
        <v>5475</v>
      </c>
      <c r="I6493" t="s">
        <v>55</v>
      </c>
      <c r="J6493">
        <v>2019</v>
      </c>
      <c r="K6493">
        <v>1.645912290200325E-2</v>
      </c>
    </row>
    <row r="6494" spans="1:11" x14ac:dyDescent="0.25">
      <c r="A6494" t="s">
        <v>723</v>
      </c>
      <c r="B6494" t="s">
        <v>705</v>
      </c>
      <c r="C6494" t="s">
        <v>706</v>
      </c>
      <c r="D6494" t="str">
        <f>Clef_répartition[[#This Row],[Code association]]&amp;"_"&amp;Clef_répartition[[#This Row],[Nom association]]</f>
        <v>ASISEVV_Association scolaire intercommunale La Sarraz environs et Veyron-Venoge</v>
      </c>
      <c r="E6494">
        <f>COUNTIFS(D$2:D6494,Clef_répartition[[#This Row],[Code_Nom]],J$2:J6494,Clef_répartition[[#This Row],[Année]])</f>
        <v>2</v>
      </c>
      <c r="F6494">
        <f>IF(Clef_répartition[[#This Row],[Code_Nom]]=D6493,F6493-1,(COUNTIFS(Clef_répartition[Code_Nom],Clef_répartition[[#This Row],[Code_Nom]],Clef_répartition[Année],Clef_répartition[[#This Row],[Année]])))</f>
        <v>12</v>
      </c>
      <c r="G6494" t="str">
        <f>Clef_répartition[[#This Row],[Code_Nom]]&amp;"_"&amp;Clef_répartition[[#This Row],[Nombre]]&amp;"_"&amp;Clef_répartition[[#This Row],[Année]]</f>
        <v>ASISEVV_Association scolaire intercommunale La Sarraz environs et Veyron-Venoge_2_2019</v>
      </c>
      <c r="H6494">
        <v>5476</v>
      </c>
      <c r="I6494" t="s">
        <v>64</v>
      </c>
      <c r="J6494">
        <v>2019</v>
      </c>
      <c r="K6494">
        <v>3.4325933946940987E-2</v>
      </c>
    </row>
    <row r="6495" spans="1:11" x14ac:dyDescent="0.25">
      <c r="A6495" t="s">
        <v>723</v>
      </c>
      <c r="B6495" t="s">
        <v>705</v>
      </c>
      <c r="C6495" t="s">
        <v>706</v>
      </c>
      <c r="D6495" t="str">
        <f>Clef_répartition[[#This Row],[Code association]]&amp;"_"&amp;Clef_répartition[[#This Row],[Nom association]]</f>
        <v>ASISEVV_Association scolaire intercommunale La Sarraz environs et Veyron-Venoge</v>
      </c>
      <c r="E6495">
        <f>COUNTIFS(D$2:D6495,Clef_répartition[[#This Row],[Code_Nom]],J$2:J6495,Clef_répartition[[#This Row],[Année]])</f>
        <v>3</v>
      </c>
      <c r="F6495">
        <f>IF(Clef_répartition[[#This Row],[Code_Nom]]=D6494,F6494-1,(COUNTIFS(Clef_répartition[Code_Nom],Clef_répartition[[#This Row],[Code_Nom]],Clef_répartition[Année],Clef_répartition[[#This Row],[Année]])))</f>
        <v>11</v>
      </c>
      <c r="G6495" t="str">
        <f>Clef_répartition[[#This Row],[Code_Nom]]&amp;"_"&amp;Clef_répartition[[#This Row],[Nombre]]&amp;"_"&amp;Clef_répartition[[#This Row],[Année]]</f>
        <v>ASISEVV_Association scolaire intercommunale La Sarraz environs et Veyron-Venoge_3_2019</v>
      </c>
      <c r="H6495">
        <v>5479</v>
      </c>
      <c r="I6495" t="s">
        <v>85</v>
      </c>
      <c r="J6495">
        <v>2019</v>
      </c>
      <c r="K6495">
        <v>5.2625879805089336E-2</v>
      </c>
    </row>
    <row r="6496" spans="1:11" x14ac:dyDescent="0.25">
      <c r="A6496" t="s">
        <v>723</v>
      </c>
      <c r="B6496" t="s">
        <v>705</v>
      </c>
      <c r="C6496" t="s">
        <v>706</v>
      </c>
      <c r="D6496" t="str">
        <f>Clef_répartition[[#This Row],[Code association]]&amp;"_"&amp;Clef_répartition[[#This Row],[Nom association]]</f>
        <v>ASISEVV_Association scolaire intercommunale La Sarraz environs et Veyron-Venoge</v>
      </c>
      <c r="E6496">
        <f>COUNTIFS(D$2:D6496,Clef_répartition[[#This Row],[Code_Nom]],J$2:J6496,Clef_répartition[[#This Row],[Année]])</f>
        <v>4</v>
      </c>
      <c r="F6496">
        <f>IF(Clef_répartition[[#This Row],[Code_Nom]]=D6495,F6495-1,(COUNTIFS(Clef_répartition[Code_Nom],Clef_répartition[[#This Row],[Code_Nom]],Clef_répartition[Année],Clef_répartition[[#This Row],[Année]])))</f>
        <v>10</v>
      </c>
      <c r="G6496" t="str">
        <f>Clef_répartition[[#This Row],[Code_Nom]]&amp;"_"&amp;Clef_répartition[[#This Row],[Nombre]]&amp;"_"&amp;Clef_répartition[[#This Row],[Année]]</f>
        <v>ASISEVV_Association scolaire intercommunale La Sarraz environs et Veyron-Venoge_4_2019</v>
      </c>
      <c r="H6496">
        <v>5482</v>
      </c>
      <c r="I6496" t="s">
        <v>102</v>
      </c>
      <c r="J6496">
        <v>2019</v>
      </c>
      <c r="K6496">
        <v>0.13232268543584191</v>
      </c>
    </row>
    <row r="6497" spans="1:11" x14ac:dyDescent="0.25">
      <c r="A6497" t="s">
        <v>723</v>
      </c>
      <c r="B6497" t="s">
        <v>705</v>
      </c>
      <c r="C6497" t="s">
        <v>706</v>
      </c>
      <c r="D6497" t="str">
        <f>Clef_répartition[[#This Row],[Code association]]&amp;"_"&amp;Clef_répartition[[#This Row],[Nom association]]</f>
        <v>ASISEVV_Association scolaire intercommunale La Sarraz environs et Veyron-Venoge</v>
      </c>
      <c r="E6497">
        <f>COUNTIFS(D$2:D6497,Clef_répartition[[#This Row],[Code_Nom]],J$2:J6497,Clef_répartition[[#This Row],[Année]])</f>
        <v>5</v>
      </c>
      <c r="F6497">
        <f>IF(Clef_répartition[[#This Row],[Code_Nom]]=D6496,F6496-1,(COUNTIFS(Clef_répartition[Code_Nom],Clef_répartition[[#This Row],[Code_Nom]],Clef_répartition[Année],Clef_répartition[[#This Row],[Année]])))</f>
        <v>9</v>
      </c>
      <c r="G6497" t="str">
        <f>Clef_répartition[[#This Row],[Code_Nom]]&amp;"_"&amp;Clef_répartition[[#This Row],[Nombre]]&amp;"_"&amp;Clef_répartition[[#This Row],[Année]]</f>
        <v>ASISEVV_Association scolaire intercommunale La Sarraz environs et Veyron-Venoge_5_2019</v>
      </c>
      <c r="H6497">
        <v>5483</v>
      </c>
      <c r="I6497" t="s">
        <v>113</v>
      </c>
      <c r="J6497">
        <v>2019</v>
      </c>
      <c r="K6497">
        <v>3.4650785056848946E-2</v>
      </c>
    </row>
    <row r="6498" spans="1:11" x14ac:dyDescent="0.25">
      <c r="A6498" t="s">
        <v>723</v>
      </c>
      <c r="B6498" t="s">
        <v>705</v>
      </c>
      <c r="C6498" t="s">
        <v>706</v>
      </c>
      <c r="D6498" t="str">
        <f>Clef_répartition[[#This Row],[Code association]]&amp;"_"&amp;Clef_répartition[[#This Row],[Nom association]]</f>
        <v>ASISEVV_Association scolaire intercommunale La Sarraz environs et Veyron-Venoge</v>
      </c>
      <c r="E6498">
        <f>COUNTIFS(D$2:D6498,Clef_répartition[[#This Row],[Code_Nom]],J$2:J6498,Clef_répartition[[#This Row],[Année]])</f>
        <v>6</v>
      </c>
      <c r="F6498">
        <f>IF(Clef_répartition[[#This Row],[Code_Nom]]=D6497,F6497-1,(COUNTIFS(Clef_répartition[Code_Nom],Clef_répartition[[#This Row],[Code_Nom]],Clef_répartition[Année],Clef_répartition[[#This Row],[Année]])))</f>
        <v>8</v>
      </c>
      <c r="G6498" t="str">
        <f>Clef_répartition[[#This Row],[Code_Nom]]&amp;"_"&amp;Clef_répartition[[#This Row],[Nombre]]&amp;"_"&amp;Clef_répartition[[#This Row],[Année]]</f>
        <v>ASISEVV_Association scolaire intercommunale La Sarraz environs et Veyron-Venoge_6_2019</v>
      </c>
      <c r="H6498">
        <v>5498</v>
      </c>
      <c r="I6498" t="s">
        <v>149</v>
      </c>
      <c r="J6498">
        <v>2019</v>
      </c>
      <c r="K6498">
        <v>0.28706009745533295</v>
      </c>
    </row>
    <row r="6499" spans="1:11" x14ac:dyDescent="0.25">
      <c r="A6499" t="s">
        <v>723</v>
      </c>
      <c r="B6499" t="s">
        <v>705</v>
      </c>
      <c r="C6499" t="s">
        <v>706</v>
      </c>
      <c r="D6499" t="str">
        <f>Clef_répartition[[#This Row],[Code association]]&amp;"_"&amp;Clef_répartition[[#This Row],[Nom association]]</f>
        <v>ASISEVV_Association scolaire intercommunale La Sarraz environs et Veyron-Venoge</v>
      </c>
      <c r="E6499">
        <f>COUNTIFS(D$2:D6499,Clef_répartition[[#This Row],[Code_Nom]],J$2:J6499,Clef_répartition[[#This Row],[Année]])</f>
        <v>7</v>
      </c>
      <c r="F6499">
        <f>IF(Clef_répartition[[#This Row],[Code_Nom]]=D6498,F6498-1,(COUNTIFS(Clef_répartition[Code_Nom],Clef_répartition[[#This Row],[Code_Nom]],Clef_répartition[Année],Clef_répartition[[#This Row],[Année]])))</f>
        <v>7</v>
      </c>
      <c r="G6499" t="str">
        <f>Clef_répartition[[#This Row],[Code_Nom]]&amp;"_"&amp;Clef_répartition[[#This Row],[Nombre]]&amp;"_"&amp;Clef_répartition[[#This Row],[Année]]</f>
        <v>ASISEVV_Association scolaire intercommunale La Sarraz environs et Veyron-Venoge_7_2019</v>
      </c>
      <c r="H6499">
        <v>5486</v>
      </c>
      <c r="I6499" t="s">
        <v>145</v>
      </c>
      <c r="J6499">
        <v>2019</v>
      </c>
      <c r="K6499">
        <v>0.10947482403898214</v>
      </c>
    </row>
    <row r="6500" spans="1:11" x14ac:dyDescent="0.25">
      <c r="A6500" t="s">
        <v>723</v>
      </c>
      <c r="B6500" t="s">
        <v>705</v>
      </c>
      <c r="C6500" t="s">
        <v>706</v>
      </c>
      <c r="D6500" t="str">
        <f>Clef_répartition[[#This Row],[Code association]]&amp;"_"&amp;Clef_répartition[[#This Row],[Nom association]]</f>
        <v>ASISEVV_Association scolaire intercommunale La Sarraz environs et Veyron-Venoge</v>
      </c>
      <c r="E6500">
        <f>COUNTIFS(D$2:D6500,Clef_répartition[[#This Row],[Code_Nom]],J$2:J6500,Clef_répartition[[#This Row],[Année]])</f>
        <v>8</v>
      </c>
      <c r="F6500">
        <f>IF(Clef_répartition[[#This Row],[Code_Nom]]=D6499,F6499-1,(COUNTIFS(Clef_répartition[Code_Nom],Clef_répartition[[#This Row],[Code_Nom]],Clef_répartition[Année],Clef_répartition[[#This Row],[Année]])))</f>
        <v>6</v>
      </c>
      <c r="G6500" t="str">
        <f>Clef_répartition[[#This Row],[Code_Nom]]&amp;"_"&amp;Clef_répartition[[#This Row],[Nombre]]&amp;"_"&amp;Clef_répartition[[#This Row],[Année]]</f>
        <v>ASISEVV_Association scolaire intercommunale La Sarraz environs et Veyron-Venoge_8_2019</v>
      </c>
      <c r="H6500">
        <v>5488</v>
      </c>
      <c r="I6500" t="s">
        <v>174</v>
      </c>
      <c r="J6500">
        <v>2019</v>
      </c>
      <c r="K6500">
        <v>6.1721710882512186E-3</v>
      </c>
    </row>
    <row r="6501" spans="1:11" x14ac:dyDescent="0.25">
      <c r="A6501" t="s">
        <v>723</v>
      </c>
      <c r="B6501" t="s">
        <v>705</v>
      </c>
      <c r="C6501" t="s">
        <v>706</v>
      </c>
      <c r="D6501" t="str">
        <f>Clef_répartition[[#This Row],[Code association]]&amp;"_"&amp;Clef_répartition[[#This Row],[Nom association]]</f>
        <v>ASISEVV_Association scolaire intercommunale La Sarraz environs et Veyron-Venoge</v>
      </c>
      <c r="E6501">
        <f>COUNTIFS(D$2:D6501,Clef_répartition[[#This Row],[Code_Nom]],J$2:J6501,Clef_répartition[[#This Row],[Année]])</f>
        <v>9</v>
      </c>
      <c r="F6501">
        <f>IF(Clef_répartition[[#This Row],[Code_Nom]]=D6500,F6500-1,(COUNTIFS(Clef_répartition[Code_Nom],Clef_répartition[[#This Row],[Code_Nom]],Clef_répartition[Année],Clef_répartition[[#This Row],[Année]])))</f>
        <v>5</v>
      </c>
      <c r="G6501" t="str">
        <f>Clef_répartition[[#This Row],[Code_Nom]]&amp;"_"&amp;Clef_répartition[[#This Row],[Nombre]]&amp;"_"&amp;Clef_répartition[[#This Row],[Année]]</f>
        <v>ASISEVV_Association scolaire intercommunale La Sarraz environs et Veyron-Venoge_9_2019</v>
      </c>
      <c r="H6501">
        <v>5490</v>
      </c>
      <c r="I6501" t="s">
        <v>178</v>
      </c>
      <c r="J6501">
        <v>2019</v>
      </c>
      <c r="K6501">
        <v>3.3567948023822416E-2</v>
      </c>
    </row>
    <row r="6502" spans="1:11" x14ac:dyDescent="0.25">
      <c r="A6502" t="s">
        <v>723</v>
      </c>
      <c r="B6502" t="s">
        <v>705</v>
      </c>
      <c r="C6502" t="s">
        <v>706</v>
      </c>
      <c r="D6502" t="str">
        <f>Clef_répartition[[#This Row],[Code association]]&amp;"_"&amp;Clef_répartition[[#This Row],[Nom association]]</f>
        <v>ASISEVV_Association scolaire intercommunale La Sarraz environs et Veyron-Venoge</v>
      </c>
      <c r="E6502">
        <f>COUNTIFS(D$2:D6502,Clef_répartition[[#This Row],[Code_Nom]],J$2:J6502,Clef_répartition[[#This Row],[Année]])</f>
        <v>10</v>
      </c>
      <c r="F6502">
        <f>IF(Clef_répartition[[#This Row],[Code_Nom]]=D6501,F6501-1,(COUNTIFS(Clef_répartition[Code_Nom],Clef_répartition[[#This Row],[Code_Nom]],Clef_répartition[Année],Clef_répartition[[#This Row],[Année]])))</f>
        <v>4</v>
      </c>
      <c r="G6502" t="str">
        <f>Clef_répartition[[#This Row],[Code_Nom]]&amp;"_"&amp;Clef_répartition[[#This Row],[Nombre]]&amp;"_"&amp;Clef_répartition[[#This Row],[Année]]</f>
        <v>ASISEVV_Association scolaire intercommunale La Sarraz environs et Veyron-Venoge_10_2019</v>
      </c>
      <c r="H6502">
        <v>5491</v>
      </c>
      <c r="I6502" t="s">
        <v>181</v>
      </c>
      <c r="J6502">
        <v>2019</v>
      </c>
      <c r="K6502">
        <v>5.1759610178668113E-2</v>
      </c>
    </row>
    <row r="6503" spans="1:11" x14ac:dyDescent="0.25">
      <c r="A6503" t="s">
        <v>723</v>
      </c>
      <c r="B6503" t="s">
        <v>705</v>
      </c>
      <c r="C6503" t="s">
        <v>706</v>
      </c>
      <c r="D6503" t="str">
        <f>Clef_répartition[[#This Row],[Code association]]&amp;"_"&amp;Clef_répartition[[#This Row],[Nom association]]</f>
        <v>ASISEVV_Association scolaire intercommunale La Sarraz environs et Veyron-Venoge</v>
      </c>
      <c r="E6503">
        <f>COUNTIFS(D$2:D6503,Clef_répartition[[#This Row],[Code_Nom]],J$2:J6503,Clef_répartition[[#This Row],[Année]])</f>
        <v>11</v>
      </c>
      <c r="F6503">
        <f>IF(Clef_répartition[[#This Row],[Code_Nom]]=D6502,F6502-1,(COUNTIFS(Clef_répartition[Code_Nom],Clef_répartition[[#This Row],[Code_Nom]],Clef_répartition[Année],Clef_répartition[[#This Row],[Année]])))</f>
        <v>3</v>
      </c>
      <c r="G6503" t="str">
        <f>Clef_répartition[[#This Row],[Code_Nom]]&amp;"_"&amp;Clef_répartition[[#This Row],[Nombre]]&amp;"_"&amp;Clef_répartition[[#This Row],[Année]]</f>
        <v>ASISEVV_Association scolaire intercommunale La Sarraz environs et Veyron-Venoge_11_2019</v>
      </c>
      <c r="H6503">
        <v>5492</v>
      </c>
      <c r="I6503" t="s">
        <v>189</v>
      </c>
      <c r="J6503">
        <v>2019</v>
      </c>
      <c r="K6503">
        <v>0.10438548998375743</v>
      </c>
    </row>
    <row r="6504" spans="1:11" x14ac:dyDescent="0.25">
      <c r="A6504" t="s">
        <v>723</v>
      </c>
      <c r="B6504" t="s">
        <v>705</v>
      </c>
      <c r="C6504" t="s">
        <v>706</v>
      </c>
      <c r="D6504" t="str">
        <f>Clef_répartition[[#This Row],[Code association]]&amp;"_"&amp;Clef_répartition[[#This Row],[Nom association]]</f>
        <v>ASISEVV_Association scolaire intercommunale La Sarraz environs et Veyron-Venoge</v>
      </c>
      <c r="E6504">
        <f>COUNTIFS(D$2:D6504,Clef_répartition[[#This Row],[Code_Nom]],J$2:J6504,Clef_répartition[[#This Row],[Année]])</f>
        <v>12</v>
      </c>
      <c r="F6504">
        <f>IF(Clef_répartition[[#This Row],[Code_Nom]]=D6503,F6503-1,(COUNTIFS(Clef_répartition[Code_Nom],Clef_répartition[[#This Row],[Code_Nom]],Clef_répartition[Année],Clef_répartition[[#This Row],[Année]])))</f>
        <v>2</v>
      </c>
      <c r="G6504" t="str">
        <f>Clef_répartition[[#This Row],[Code_Nom]]&amp;"_"&amp;Clef_répartition[[#This Row],[Nombre]]&amp;"_"&amp;Clef_répartition[[#This Row],[Année]]</f>
        <v>ASISEVV_Association scolaire intercommunale La Sarraz environs et Veyron-Venoge_12_2019</v>
      </c>
      <c r="H6504">
        <v>5493</v>
      </c>
      <c r="I6504" t="s">
        <v>205</v>
      </c>
      <c r="J6504">
        <v>2019</v>
      </c>
      <c r="K6504">
        <v>4.5046020573903625E-2</v>
      </c>
    </row>
    <row r="6505" spans="1:11" x14ac:dyDescent="0.25">
      <c r="A6505" t="s">
        <v>723</v>
      </c>
      <c r="B6505" t="s">
        <v>705</v>
      </c>
      <c r="C6505" t="s">
        <v>706</v>
      </c>
      <c r="D6505" t="str">
        <f>Clef_répartition[[#This Row],[Code association]]&amp;"_"&amp;Clef_répartition[[#This Row],[Nom association]]</f>
        <v>ASISEVV_Association scolaire intercommunale La Sarraz environs et Veyron-Venoge</v>
      </c>
      <c r="E6505">
        <f>COUNTIFS(D$2:D6505,Clef_répartition[[#This Row],[Code_Nom]],J$2:J6505,Clef_répartition[[#This Row],[Année]])</f>
        <v>13</v>
      </c>
      <c r="F6505">
        <f>IF(Clef_répartition[[#This Row],[Code_Nom]]=D6504,F6504-1,(COUNTIFS(Clef_répartition[Code_Nom],Clef_répartition[[#This Row],[Code_Nom]],Clef_répartition[Année],Clef_répartition[[#This Row],[Année]])))</f>
        <v>1</v>
      </c>
      <c r="G6505" t="str">
        <f>Clef_répartition[[#This Row],[Code_Nom]]&amp;"_"&amp;Clef_répartition[[#This Row],[Nombre]]&amp;"_"&amp;Clef_répartition[[#This Row],[Année]]</f>
        <v>ASISEVV_Association scolaire intercommunale La Sarraz environs et Veyron-Venoge_13_2019</v>
      </c>
      <c r="H6505">
        <v>5497</v>
      </c>
      <c r="I6505" t="s">
        <v>217</v>
      </c>
      <c r="J6505">
        <v>2019</v>
      </c>
      <c r="K6505">
        <v>9.2149431510557669E-2</v>
      </c>
    </row>
    <row r="6506" spans="1:11" x14ac:dyDescent="0.25">
      <c r="A6506" t="s">
        <v>723</v>
      </c>
      <c r="B6506" t="s">
        <v>517</v>
      </c>
      <c r="C6506" t="s">
        <v>518</v>
      </c>
      <c r="D6506" t="str">
        <f>Clef_répartition[[#This Row],[Code association]]&amp;"_"&amp;Clef_répartition[[#This Row],[Nom association]]</f>
        <v>ASIVenoge_Association scolaire intercommunale de la Venoge</v>
      </c>
      <c r="E6506">
        <f>COUNTIFS(D$2:D6506,Clef_répartition[[#This Row],[Code_Nom]],J$2:J6506,Clef_répartition[[#This Row],[Année]])</f>
        <v>1</v>
      </c>
      <c r="F6506">
        <f>IF(Clef_répartition[[#This Row],[Code_Nom]]=D6505,F6505-1,(COUNTIFS(Clef_répartition[Code_Nom],Clef_répartition[[#This Row],[Code_Nom]],Clef_répartition[Année],Clef_répartition[[#This Row],[Année]])))</f>
        <v>6</v>
      </c>
      <c r="G6506" t="str">
        <f>Clef_répartition[[#This Row],[Code_Nom]]&amp;"_"&amp;Clef_répartition[[#This Row],[Nombre]]&amp;"_"&amp;Clef_répartition[[#This Row],[Année]]</f>
        <v>ASIVenoge_Association scolaire intercommunale de la Venoge_1_2019</v>
      </c>
      <c r="H6506">
        <v>5480</v>
      </c>
      <c r="I6506" t="s">
        <v>90</v>
      </c>
      <c r="J6506">
        <v>2019</v>
      </c>
      <c r="K6506">
        <v>0</v>
      </c>
    </row>
    <row r="6507" spans="1:11" x14ac:dyDescent="0.25">
      <c r="A6507" t="s">
        <v>723</v>
      </c>
      <c r="B6507" t="s">
        <v>517</v>
      </c>
      <c r="C6507" t="s">
        <v>518</v>
      </c>
      <c r="D6507" t="str">
        <f>Clef_répartition[[#This Row],[Code association]]&amp;"_"&amp;Clef_répartition[[#This Row],[Nom association]]</f>
        <v>ASIVenoge_Association scolaire intercommunale de la Venoge</v>
      </c>
      <c r="E6507">
        <f>COUNTIFS(D$2:D6507,Clef_répartition[[#This Row],[Code_Nom]],J$2:J6507,Clef_répartition[[#This Row],[Année]])</f>
        <v>2</v>
      </c>
      <c r="F6507">
        <f>IF(Clef_répartition[[#This Row],[Code_Nom]]=D6506,F6506-1,(COUNTIFS(Clef_répartition[Code_Nom],Clef_répartition[[#This Row],[Code_Nom]],Clef_répartition[Année],Clef_répartition[[#This Row],[Année]])))</f>
        <v>5</v>
      </c>
      <c r="G6507" t="str">
        <f>Clef_répartition[[#This Row],[Code_Nom]]&amp;"_"&amp;Clef_répartition[[#This Row],[Nombre]]&amp;"_"&amp;Clef_répartition[[#This Row],[Année]]</f>
        <v>ASIVenoge_Association scolaire intercommunale de la Venoge_2_2019</v>
      </c>
      <c r="H6507">
        <v>5487</v>
      </c>
      <c r="I6507" t="s">
        <v>167</v>
      </c>
      <c r="J6507">
        <v>2019</v>
      </c>
      <c r="K6507">
        <v>0</v>
      </c>
    </row>
    <row r="6508" spans="1:11" x14ac:dyDescent="0.25">
      <c r="A6508" t="s">
        <v>723</v>
      </c>
      <c r="B6508" t="s">
        <v>517</v>
      </c>
      <c r="C6508" t="s">
        <v>518</v>
      </c>
      <c r="D6508" t="str">
        <f>Clef_répartition[[#This Row],[Code association]]&amp;"_"&amp;Clef_répartition[[#This Row],[Nom association]]</f>
        <v>ASIVenoge_Association scolaire intercommunale de la Venoge</v>
      </c>
      <c r="E6508">
        <f>COUNTIFS(D$2:D6508,Clef_répartition[[#This Row],[Code_Nom]],J$2:J6508,Clef_répartition[[#This Row],[Année]])</f>
        <v>3</v>
      </c>
      <c r="F6508">
        <f>IF(Clef_répartition[[#This Row],[Code_Nom]]=D6507,F6507-1,(COUNTIFS(Clef_répartition[Code_Nom],Clef_répartition[[#This Row],[Code_Nom]],Clef_répartition[Année],Clef_répartition[[#This Row],[Année]])))</f>
        <v>4</v>
      </c>
      <c r="G6508" t="str">
        <f>Clef_répartition[[#This Row],[Code_Nom]]&amp;"_"&amp;Clef_répartition[[#This Row],[Nombre]]&amp;"_"&amp;Clef_répartition[[#This Row],[Année]]</f>
        <v>ASIVenoge_Association scolaire intercommunale de la Venoge_3_2019</v>
      </c>
      <c r="H6508">
        <v>5489</v>
      </c>
      <c r="I6508" t="s">
        <v>175</v>
      </c>
      <c r="J6508">
        <v>2019</v>
      </c>
      <c r="K6508">
        <v>0</v>
      </c>
    </row>
    <row r="6509" spans="1:11" x14ac:dyDescent="0.25">
      <c r="A6509" t="s">
        <v>723</v>
      </c>
      <c r="B6509" t="s">
        <v>517</v>
      </c>
      <c r="C6509" t="s">
        <v>518</v>
      </c>
      <c r="D6509" t="str">
        <f>Clef_répartition[[#This Row],[Code association]]&amp;"_"&amp;Clef_répartition[[#This Row],[Nom association]]</f>
        <v>ASIVenoge_Association scolaire intercommunale de la Venoge</v>
      </c>
      <c r="E6509">
        <f>COUNTIFS(D$2:D6509,Clef_répartition[[#This Row],[Code_Nom]],J$2:J6509,Clef_répartition[[#This Row],[Année]])</f>
        <v>4</v>
      </c>
      <c r="F6509">
        <f>IF(Clef_répartition[[#This Row],[Code_Nom]]=D6508,F6508-1,(COUNTIFS(Clef_répartition[Code_Nom],Clef_répartition[[#This Row],[Code_Nom]],Clef_répartition[Année],Clef_répartition[[#This Row],[Année]])))</f>
        <v>3</v>
      </c>
      <c r="G6509" t="str">
        <f>Clef_répartition[[#This Row],[Code_Nom]]&amp;"_"&amp;Clef_répartition[[#This Row],[Nombre]]&amp;"_"&amp;Clef_répartition[[#This Row],[Année]]</f>
        <v>ASIVenoge_Association scolaire intercommunale de la Venoge_4_2019</v>
      </c>
      <c r="H6509">
        <v>5495</v>
      </c>
      <c r="I6509" t="s">
        <v>212</v>
      </c>
      <c r="J6509">
        <v>2019</v>
      </c>
      <c r="K6509">
        <v>0</v>
      </c>
    </row>
    <row r="6510" spans="1:11" x14ac:dyDescent="0.25">
      <c r="A6510" t="s">
        <v>723</v>
      </c>
      <c r="B6510" t="s">
        <v>517</v>
      </c>
      <c r="C6510" t="s">
        <v>518</v>
      </c>
      <c r="D6510" t="str">
        <f>Clef_répartition[[#This Row],[Code association]]&amp;"_"&amp;Clef_répartition[[#This Row],[Nom association]]</f>
        <v>ASIVenoge_Association scolaire intercommunale de la Venoge</v>
      </c>
      <c r="E6510">
        <f>COUNTIFS(D$2:D6510,Clef_répartition[[#This Row],[Code_Nom]],J$2:J6510,Clef_répartition[[#This Row],[Année]])</f>
        <v>5</v>
      </c>
      <c r="F6510">
        <f>IF(Clef_répartition[[#This Row],[Code_Nom]]=D6509,F6509-1,(COUNTIFS(Clef_répartition[Code_Nom],Clef_répartition[[#This Row],[Code_Nom]],Clef_répartition[Année],Clef_répartition[[#This Row],[Année]])))</f>
        <v>2</v>
      </c>
      <c r="G6510" t="str">
        <f>Clef_répartition[[#This Row],[Code_Nom]]&amp;"_"&amp;Clef_répartition[[#This Row],[Nombre]]&amp;"_"&amp;Clef_répartition[[#This Row],[Année]]</f>
        <v>ASIVenoge_Association scolaire intercommunale de la Venoge_5_2019</v>
      </c>
      <c r="H6510">
        <v>5496</v>
      </c>
      <c r="I6510" t="s">
        <v>213</v>
      </c>
      <c r="J6510">
        <v>2019</v>
      </c>
      <c r="K6510">
        <v>0</v>
      </c>
    </row>
    <row r="6511" spans="1:11" x14ac:dyDescent="0.25">
      <c r="A6511" t="s">
        <v>723</v>
      </c>
      <c r="B6511" t="s">
        <v>517</v>
      </c>
      <c r="C6511" t="s">
        <v>518</v>
      </c>
      <c r="D6511" t="str">
        <f>Clef_répartition[[#This Row],[Code association]]&amp;"_"&amp;Clef_répartition[[#This Row],[Nom association]]</f>
        <v>ASIVenoge_Association scolaire intercommunale de la Venoge</v>
      </c>
      <c r="E6511">
        <f>COUNTIFS(D$2:D6511,Clef_répartition[[#This Row],[Code_Nom]],J$2:J6511,Clef_répartition[[#This Row],[Année]])</f>
        <v>6</v>
      </c>
      <c r="F6511">
        <f>IF(Clef_répartition[[#This Row],[Code_Nom]]=D6510,F6510-1,(COUNTIFS(Clef_répartition[Code_Nom],Clef_répartition[[#This Row],[Code_Nom]],Clef_répartition[Année],Clef_répartition[[#This Row],[Année]])))</f>
        <v>1</v>
      </c>
      <c r="G6511" t="str">
        <f>Clef_répartition[[#This Row],[Code_Nom]]&amp;"_"&amp;Clef_répartition[[#This Row],[Nombre]]&amp;"_"&amp;Clef_répartition[[#This Row],[Année]]</f>
        <v>ASIVenoge_Association scolaire intercommunale de la Venoge_6_2019</v>
      </c>
      <c r="H6511">
        <v>5503</v>
      </c>
      <c r="I6511" t="s">
        <v>290</v>
      </c>
      <c r="J6511">
        <v>2019</v>
      </c>
      <c r="K6511">
        <v>0</v>
      </c>
    </row>
    <row r="6512" spans="1:11" x14ac:dyDescent="0.25">
      <c r="A6512" t="s">
        <v>723</v>
      </c>
      <c r="B6512" t="s">
        <v>587</v>
      </c>
      <c r="C6512" t="s">
        <v>588</v>
      </c>
      <c r="D6512" t="str">
        <f>Clef_répartition[[#This Row],[Code association]]&amp;"_"&amp;Clef_répartition[[#This Row],[Nom association]]</f>
        <v>ASIVJ_Association intercommunale scolaire de la Vallée de Joux</v>
      </c>
      <c r="E6512">
        <f>COUNTIFS(D$2:D6512,Clef_répartition[[#This Row],[Code_Nom]],J$2:J6512,Clef_répartition[[#This Row],[Année]])</f>
        <v>1</v>
      </c>
      <c r="F6512">
        <f>IF(Clef_répartition[[#This Row],[Code_Nom]]=D6511,F6511-1,(COUNTIFS(Clef_répartition[Code_Nom],Clef_répartition[[#This Row],[Code_Nom]],Clef_répartition[Année],Clef_répartition[[#This Row],[Année]])))</f>
        <v>3</v>
      </c>
      <c r="G6512" t="str">
        <f>Clef_répartition[[#This Row],[Code_Nom]]&amp;"_"&amp;Clef_répartition[[#This Row],[Nombre]]&amp;"_"&amp;Clef_répartition[[#This Row],[Année]]</f>
        <v>ASIVJ_Association intercommunale scolaire de la Vallée de Joux_1_2019</v>
      </c>
      <c r="H6512">
        <v>5871</v>
      </c>
      <c r="I6512" t="s">
        <v>143</v>
      </c>
      <c r="J6512">
        <v>2019</v>
      </c>
      <c r="K6512">
        <v>0.2</v>
      </c>
    </row>
    <row r="6513" spans="1:11" x14ac:dyDescent="0.25">
      <c r="A6513" t="s">
        <v>723</v>
      </c>
      <c r="B6513" t="s">
        <v>587</v>
      </c>
      <c r="C6513" t="s">
        <v>588</v>
      </c>
      <c r="D6513" t="str">
        <f>Clef_répartition[[#This Row],[Code association]]&amp;"_"&amp;Clef_répartition[[#This Row],[Nom association]]</f>
        <v>ASIVJ_Association intercommunale scolaire de la Vallée de Joux</v>
      </c>
      <c r="E6513">
        <f>COUNTIFS(D$2:D6513,Clef_répartition[[#This Row],[Code_Nom]],J$2:J6513,Clef_répartition[[#This Row],[Année]])</f>
        <v>2</v>
      </c>
      <c r="F6513">
        <f>IF(Clef_répartition[[#This Row],[Code_Nom]]=D6512,F6512-1,(COUNTIFS(Clef_répartition[Code_Nom],Clef_répartition[[#This Row],[Code_Nom]],Clef_répartition[Année],Clef_répartition[[#This Row],[Année]])))</f>
        <v>2</v>
      </c>
      <c r="G6513" t="str">
        <f>Clef_répartition[[#This Row],[Code_Nom]]&amp;"_"&amp;Clef_répartition[[#This Row],[Nombre]]&amp;"_"&amp;Clef_répartition[[#This Row],[Année]]</f>
        <v>ASIVJ_Association intercommunale scolaire de la Vallée de Joux_2_2019</v>
      </c>
      <c r="H6513">
        <v>5872</v>
      </c>
      <c r="I6513" t="s">
        <v>154</v>
      </c>
      <c r="J6513">
        <v>2019</v>
      </c>
      <c r="K6513">
        <v>0.68</v>
      </c>
    </row>
    <row r="6514" spans="1:11" x14ac:dyDescent="0.25">
      <c r="A6514" t="s">
        <v>723</v>
      </c>
      <c r="B6514" t="s">
        <v>587</v>
      </c>
      <c r="C6514" t="s">
        <v>588</v>
      </c>
      <c r="D6514" t="str">
        <f>Clef_répartition[[#This Row],[Code association]]&amp;"_"&amp;Clef_répartition[[#This Row],[Nom association]]</f>
        <v>ASIVJ_Association intercommunale scolaire de la Vallée de Joux</v>
      </c>
      <c r="E6514">
        <f>COUNTIFS(D$2:D6514,Clef_répartition[[#This Row],[Code_Nom]],J$2:J6514,Clef_répartition[[#This Row],[Année]])</f>
        <v>3</v>
      </c>
      <c r="F6514">
        <f>IF(Clef_répartition[[#This Row],[Code_Nom]]=D6513,F6513-1,(COUNTIFS(Clef_répartition[Code_Nom],Clef_répartition[[#This Row],[Code_Nom]],Clef_répartition[Année],Clef_répartition[[#This Row],[Année]])))</f>
        <v>1</v>
      </c>
      <c r="G6514" t="str">
        <f>Clef_répartition[[#This Row],[Code_Nom]]&amp;"_"&amp;Clef_répartition[[#This Row],[Nombre]]&amp;"_"&amp;Clef_répartition[[#This Row],[Année]]</f>
        <v>ASIVJ_Association intercommunale scolaire de la Vallée de Joux_3_2019</v>
      </c>
      <c r="H6514">
        <v>5873</v>
      </c>
      <c r="I6514" t="s">
        <v>155</v>
      </c>
      <c r="J6514">
        <v>2019</v>
      </c>
      <c r="K6514">
        <v>0.12</v>
      </c>
    </row>
    <row r="6515" spans="1:11" x14ac:dyDescent="0.25">
      <c r="A6515" t="s">
        <v>723</v>
      </c>
      <c r="B6515" t="s">
        <v>446</v>
      </c>
      <c r="C6515" t="s">
        <v>447</v>
      </c>
      <c r="D6515" t="str">
        <f>Clef_répartition[[#This Row],[Code association]]&amp;"_"&amp;Clef_répartition[[#This Row],[Nom association]]</f>
        <v>ASIYE_Association Scolaire Intercommunale Yvonand et Environs</v>
      </c>
      <c r="E6515">
        <f>COUNTIFS(D$2:D6515,Clef_répartition[[#This Row],[Code_Nom]],J$2:J6515,Clef_répartition[[#This Row],[Année]])</f>
        <v>1</v>
      </c>
      <c r="F6515">
        <f>IF(Clef_répartition[[#This Row],[Code_Nom]]=D6514,F6514-1,(COUNTIFS(Clef_répartition[Code_Nom],Clef_répartition[[#This Row],[Code_Nom]],Clef_répartition[Année],Clef_répartition[[#This Row],[Année]])))</f>
        <v>10</v>
      </c>
      <c r="G6515" t="str">
        <f>Clef_répartition[[#This Row],[Code_Nom]]&amp;"_"&amp;Clef_répartition[[#This Row],[Nombre]]&amp;"_"&amp;Clef_répartition[[#This Row],[Année]]</f>
        <v>ASIYE_Association Scolaire Intercommunale Yvonand et Environs_1_2019</v>
      </c>
      <c r="H6515">
        <v>5907</v>
      </c>
      <c r="I6515" t="s">
        <v>54</v>
      </c>
      <c r="J6515">
        <v>2019</v>
      </c>
      <c r="K6515">
        <v>5.11E-2</v>
      </c>
    </row>
    <row r="6516" spans="1:11" x14ac:dyDescent="0.25">
      <c r="A6516" t="s">
        <v>723</v>
      </c>
      <c r="B6516" t="s">
        <v>446</v>
      </c>
      <c r="C6516" t="s">
        <v>447</v>
      </c>
      <c r="D6516" t="str">
        <f>Clef_répartition[[#This Row],[Code association]]&amp;"_"&amp;Clef_répartition[[#This Row],[Nom association]]</f>
        <v>ASIYE_Association Scolaire Intercommunale Yvonand et Environs</v>
      </c>
      <c r="E6516">
        <f>COUNTIFS(D$2:D6516,Clef_répartition[[#This Row],[Code_Nom]],J$2:J6516,Clef_répartition[[#This Row],[Année]])</f>
        <v>2</v>
      </c>
      <c r="F6516">
        <f>IF(Clef_répartition[[#This Row],[Code_Nom]]=D6515,F6515-1,(COUNTIFS(Clef_répartition[Code_Nom],Clef_répartition[[#This Row],[Code_Nom]],Clef_répartition[Année],Clef_répartition[[#This Row],[Année]])))</f>
        <v>9</v>
      </c>
      <c r="G6516" t="str">
        <f>Clef_répartition[[#This Row],[Code_Nom]]&amp;"_"&amp;Clef_répartition[[#This Row],[Nombre]]&amp;"_"&amp;Clef_répartition[[#This Row],[Année]]</f>
        <v>ASIYE_Association Scolaire Intercommunale Yvonand et Environs_2_2019</v>
      </c>
      <c r="H6516">
        <v>5908</v>
      </c>
      <c r="I6516" t="s">
        <v>59</v>
      </c>
      <c r="J6516">
        <v>2019</v>
      </c>
      <c r="K6516">
        <v>2.3E-2</v>
      </c>
    </row>
    <row r="6517" spans="1:11" x14ac:dyDescent="0.25">
      <c r="A6517" t="s">
        <v>723</v>
      </c>
      <c r="B6517" t="s">
        <v>446</v>
      </c>
      <c r="C6517" t="s">
        <v>447</v>
      </c>
      <c r="D6517" t="str">
        <f>Clef_répartition[[#This Row],[Code association]]&amp;"_"&amp;Clef_répartition[[#This Row],[Nom association]]</f>
        <v>ASIYE_Association Scolaire Intercommunale Yvonand et Environs</v>
      </c>
      <c r="E6517">
        <f>COUNTIFS(D$2:D6517,Clef_répartition[[#This Row],[Code_Nom]],J$2:J6517,Clef_répartition[[#This Row],[Année]])</f>
        <v>3</v>
      </c>
      <c r="F6517">
        <f>IF(Clef_répartition[[#This Row],[Code_Nom]]=D6516,F6516-1,(COUNTIFS(Clef_répartition[Code_Nom],Clef_répartition[[#This Row],[Code_Nom]],Clef_répartition[Année],Clef_répartition[[#This Row],[Année]])))</f>
        <v>8</v>
      </c>
      <c r="G6517" t="str">
        <f>Clef_répartition[[#This Row],[Code_Nom]]&amp;"_"&amp;Clef_répartition[[#This Row],[Nombre]]&amp;"_"&amp;Clef_répartition[[#This Row],[Année]]</f>
        <v>ASIYE_Association Scolaire Intercommunale Yvonand et Environs_3_2019</v>
      </c>
      <c r="H6517">
        <v>5910</v>
      </c>
      <c r="I6517" t="s">
        <v>83</v>
      </c>
      <c r="J6517">
        <v>2019</v>
      </c>
      <c r="K6517">
        <v>6.4600000000000005E-2</v>
      </c>
    </row>
    <row r="6518" spans="1:11" x14ac:dyDescent="0.25">
      <c r="A6518" t="s">
        <v>723</v>
      </c>
      <c r="B6518" t="s">
        <v>446</v>
      </c>
      <c r="C6518" t="s">
        <v>447</v>
      </c>
      <c r="D6518" t="str">
        <f>Clef_répartition[[#This Row],[Code association]]&amp;"_"&amp;Clef_répartition[[#This Row],[Nom association]]</f>
        <v>ASIYE_Association Scolaire Intercommunale Yvonand et Environs</v>
      </c>
      <c r="E6518">
        <f>COUNTIFS(D$2:D6518,Clef_répartition[[#This Row],[Code_Nom]],J$2:J6518,Clef_répartition[[#This Row],[Année]])</f>
        <v>4</v>
      </c>
      <c r="F6518">
        <f>IF(Clef_répartition[[#This Row],[Code_Nom]]=D6517,F6517-1,(COUNTIFS(Clef_répartition[Code_Nom],Clef_répartition[[#This Row],[Code_Nom]],Clef_répartition[Année],Clef_répartition[[#This Row],[Année]])))</f>
        <v>7</v>
      </c>
      <c r="G6518" t="str">
        <f>Clef_répartition[[#This Row],[Code_Nom]]&amp;"_"&amp;Clef_répartition[[#This Row],[Nombre]]&amp;"_"&amp;Clef_répartition[[#This Row],[Année]]</f>
        <v>ASIYE_Association Scolaire Intercommunale Yvonand et Environs_4_2019</v>
      </c>
      <c r="H6518">
        <v>5911</v>
      </c>
      <c r="I6518" t="s">
        <v>86</v>
      </c>
      <c r="J6518">
        <v>2019</v>
      </c>
      <c r="K6518">
        <v>3.4000000000000002E-2</v>
      </c>
    </row>
    <row r="6519" spans="1:11" x14ac:dyDescent="0.25">
      <c r="A6519" t="s">
        <v>723</v>
      </c>
      <c r="B6519" t="s">
        <v>446</v>
      </c>
      <c r="C6519" t="s">
        <v>447</v>
      </c>
      <c r="D6519" t="str">
        <f>Clef_répartition[[#This Row],[Code association]]&amp;"_"&amp;Clef_répartition[[#This Row],[Nom association]]</f>
        <v>ASIYE_Association Scolaire Intercommunale Yvonand et Environs</v>
      </c>
      <c r="E6519">
        <f>COUNTIFS(D$2:D6519,Clef_répartition[[#This Row],[Code_Nom]],J$2:J6519,Clef_répartition[[#This Row],[Année]])</f>
        <v>5</v>
      </c>
      <c r="F6519">
        <f>IF(Clef_répartition[[#This Row],[Code_Nom]]=D6518,F6518-1,(COUNTIFS(Clef_répartition[Code_Nom],Clef_répartition[[#This Row],[Code_Nom]],Clef_répartition[Année],Clef_répartition[[#This Row],[Année]])))</f>
        <v>6</v>
      </c>
      <c r="G6519" t="str">
        <f>Clef_répartition[[#This Row],[Code_Nom]]&amp;"_"&amp;Clef_répartition[[#This Row],[Nombre]]&amp;"_"&amp;Clef_répartition[[#This Row],[Année]]</f>
        <v>ASIYE_Association Scolaire Intercommunale Yvonand et Environs_5_2019</v>
      </c>
      <c r="H6519">
        <v>5912</v>
      </c>
      <c r="I6519" t="s">
        <v>91</v>
      </c>
      <c r="J6519">
        <v>2019</v>
      </c>
      <c r="K6519">
        <v>1.9800000000000002E-2</v>
      </c>
    </row>
    <row r="6520" spans="1:11" x14ac:dyDescent="0.25">
      <c r="A6520" t="s">
        <v>723</v>
      </c>
      <c r="B6520" t="s">
        <v>446</v>
      </c>
      <c r="C6520" t="s">
        <v>447</v>
      </c>
      <c r="D6520" t="str">
        <f>Clef_répartition[[#This Row],[Code association]]&amp;"_"&amp;Clef_répartition[[#This Row],[Nom association]]</f>
        <v>ASIYE_Association Scolaire Intercommunale Yvonand et Environs</v>
      </c>
      <c r="E6520">
        <f>COUNTIFS(D$2:D6520,Clef_répartition[[#This Row],[Code_Nom]],J$2:J6520,Clef_répartition[[#This Row],[Année]])</f>
        <v>6</v>
      </c>
      <c r="F6520">
        <f>IF(Clef_répartition[[#This Row],[Code_Nom]]=D6519,F6519-1,(COUNTIFS(Clef_répartition[Code_Nom],Clef_répartition[[#This Row],[Code_Nom]],Clef_répartition[Année],Clef_répartition[[#This Row],[Année]])))</f>
        <v>5</v>
      </c>
      <c r="G6520" t="str">
        <f>Clef_répartition[[#This Row],[Code_Nom]]&amp;"_"&amp;Clef_répartition[[#This Row],[Nombre]]&amp;"_"&amp;Clef_répartition[[#This Row],[Année]]</f>
        <v>ASIYE_Association Scolaire Intercommunale Yvonand et Environs_6_2019</v>
      </c>
      <c r="H6520">
        <v>5921</v>
      </c>
      <c r="I6520" t="s">
        <v>180</v>
      </c>
      <c r="J6520">
        <v>2019</v>
      </c>
      <c r="K6520">
        <v>3.3500000000000002E-2</v>
      </c>
    </row>
    <row r="6521" spans="1:11" x14ac:dyDescent="0.25">
      <c r="A6521" t="s">
        <v>723</v>
      </c>
      <c r="B6521" t="s">
        <v>446</v>
      </c>
      <c r="C6521" t="s">
        <v>447</v>
      </c>
      <c r="D6521" t="str">
        <f>Clef_répartition[[#This Row],[Code association]]&amp;"_"&amp;Clef_répartition[[#This Row],[Nom association]]</f>
        <v>ASIYE_Association Scolaire Intercommunale Yvonand et Environs</v>
      </c>
      <c r="E6521">
        <f>COUNTIFS(D$2:D6521,Clef_répartition[[#This Row],[Code_Nom]],J$2:J6521,Clef_répartition[[#This Row],[Année]])</f>
        <v>7</v>
      </c>
      <c r="F6521">
        <f>IF(Clef_répartition[[#This Row],[Code_Nom]]=D6520,F6520-1,(COUNTIFS(Clef_répartition[Code_Nom],Clef_répartition[[#This Row],[Code_Nom]],Clef_répartition[Année],Clef_répartition[[#This Row],[Année]])))</f>
        <v>4</v>
      </c>
      <c r="G6521" t="str">
        <f>Clef_répartition[[#This Row],[Code_Nom]]&amp;"_"&amp;Clef_répartition[[#This Row],[Nombre]]&amp;"_"&amp;Clef_répartition[[#This Row],[Année]]</f>
        <v>ASIYE_Association Scolaire Intercommunale Yvonand et Environs_7_2019</v>
      </c>
      <c r="H6521">
        <v>5926</v>
      </c>
      <c r="I6521" t="s">
        <v>218</v>
      </c>
      <c r="J6521">
        <v>2019</v>
      </c>
      <c r="K6521">
        <v>0.1414</v>
      </c>
    </row>
    <row r="6522" spans="1:11" x14ac:dyDescent="0.25">
      <c r="A6522" t="s">
        <v>723</v>
      </c>
      <c r="B6522" t="s">
        <v>446</v>
      </c>
      <c r="C6522" t="s">
        <v>447</v>
      </c>
      <c r="D6522" t="str">
        <f>Clef_répartition[[#This Row],[Code association]]&amp;"_"&amp;Clef_répartition[[#This Row],[Nom association]]</f>
        <v>ASIYE_Association Scolaire Intercommunale Yvonand et Environs</v>
      </c>
      <c r="E6522">
        <f>COUNTIFS(D$2:D6522,Clef_répartition[[#This Row],[Code_Nom]],J$2:J6522,Clef_répartition[[#This Row],[Année]])</f>
        <v>8</v>
      </c>
      <c r="F6522">
        <f>IF(Clef_répartition[[#This Row],[Code_Nom]]=D6521,F6521-1,(COUNTIFS(Clef_répartition[Code_Nom],Clef_répartition[[#This Row],[Code_Nom]],Clef_répartition[Année],Clef_répartition[[#This Row],[Année]])))</f>
        <v>3</v>
      </c>
      <c r="G6522" t="str">
        <f>Clef_répartition[[#This Row],[Code_Nom]]&amp;"_"&amp;Clef_répartition[[#This Row],[Nombre]]&amp;"_"&amp;Clef_répartition[[#This Row],[Année]]</f>
        <v>ASIYE_Association Scolaire Intercommunale Yvonand et Environs_8_2019</v>
      </c>
      <c r="H6522">
        <v>5928</v>
      </c>
      <c r="I6522" t="s">
        <v>240</v>
      </c>
      <c r="J6522">
        <v>2019</v>
      </c>
      <c r="K6522">
        <v>3.3799999999999997E-2</v>
      </c>
    </row>
    <row r="6523" spans="1:11" x14ac:dyDescent="0.25">
      <c r="A6523" t="s">
        <v>723</v>
      </c>
      <c r="B6523" t="s">
        <v>446</v>
      </c>
      <c r="C6523" t="s">
        <v>447</v>
      </c>
      <c r="D6523" t="str">
        <f>Clef_répartition[[#This Row],[Code association]]&amp;"_"&amp;Clef_répartition[[#This Row],[Nom association]]</f>
        <v>ASIYE_Association Scolaire Intercommunale Yvonand et Environs</v>
      </c>
      <c r="E6523">
        <f>COUNTIFS(D$2:D6523,Clef_répartition[[#This Row],[Code_Nom]],J$2:J6523,Clef_répartition[[#This Row],[Année]])</f>
        <v>9</v>
      </c>
      <c r="F6523">
        <f>IF(Clef_répartition[[#This Row],[Code_Nom]]=D6522,F6522-1,(COUNTIFS(Clef_répartition[Code_Nom],Clef_répartition[[#This Row],[Code_Nom]],Clef_répartition[Année],Clef_répartition[[#This Row],[Année]])))</f>
        <v>2</v>
      </c>
      <c r="G6523" t="str">
        <f>Clef_répartition[[#This Row],[Code_Nom]]&amp;"_"&amp;Clef_répartition[[#This Row],[Nombre]]&amp;"_"&amp;Clef_répartition[[#This Row],[Année]]</f>
        <v>ASIYE_Association Scolaire Intercommunale Yvonand et Environs_9_2019</v>
      </c>
      <c r="H6523">
        <v>5935</v>
      </c>
      <c r="I6523" t="s">
        <v>280</v>
      </c>
      <c r="J6523">
        <v>2019</v>
      </c>
      <c r="K6523">
        <v>1.6E-2</v>
      </c>
    </row>
    <row r="6524" spans="1:11" x14ac:dyDescent="0.25">
      <c r="A6524" t="s">
        <v>723</v>
      </c>
      <c r="B6524" t="s">
        <v>446</v>
      </c>
      <c r="C6524" t="s">
        <v>447</v>
      </c>
      <c r="D6524" t="str">
        <f>Clef_répartition[[#This Row],[Code association]]&amp;"_"&amp;Clef_répartition[[#This Row],[Nom association]]</f>
        <v>ASIYE_Association Scolaire Intercommunale Yvonand et Environs</v>
      </c>
      <c r="E6524">
        <f>COUNTIFS(D$2:D6524,Clef_répartition[[#This Row],[Code_Nom]],J$2:J6524,Clef_répartition[[#This Row],[Année]])</f>
        <v>10</v>
      </c>
      <c r="F6524">
        <f>IF(Clef_répartition[[#This Row],[Code_Nom]]=D6523,F6523-1,(COUNTIFS(Clef_répartition[Code_Nom],Clef_répartition[[#This Row],[Code_Nom]],Clef_répartition[Année],Clef_répartition[[#This Row],[Année]])))</f>
        <v>1</v>
      </c>
      <c r="G6524" t="str">
        <f>Clef_répartition[[#This Row],[Code_Nom]]&amp;"_"&amp;Clef_répartition[[#This Row],[Nombre]]&amp;"_"&amp;Clef_répartition[[#This Row],[Année]]</f>
        <v>ASIYE_Association Scolaire Intercommunale Yvonand et Environs_10_2019</v>
      </c>
      <c r="H6524">
        <v>5939</v>
      </c>
      <c r="I6524" t="s">
        <v>299</v>
      </c>
      <c r="J6524">
        <v>2019</v>
      </c>
      <c r="K6524">
        <v>0.58279999999999998</v>
      </c>
    </row>
    <row r="6525" spans="1:11" x14ac:dyDescent="0.25">
      <c r="A6525" t="s">
        <v>723</v>
      </c>
      <c r="B6525" t="s">
        <v>485</v>
      </c>
      <c r="C6525" t="s">
        <v>486</v>
      </c>
      <c r="D6525" t="str">
        <f>Clef_répartition[[#This Row],[Code association]]&amp;"_"&amp;Clef_répartition[[#This Row],[Nom association]]</f>
        <v>ASPIC_Association intercommunale de la piscine des Chavannes</v>
      </c>
      <c r="E6525">
        <f>COUNTIFS(D$2:D6525,Clef_répartition[[#This Row],[Code_Nom]],J$2:J6525,Clef_répartition[[#This Row],[Année]])</f>
        <v>1</v>
      </c>
      <c r="F6525">
        <f>IF(Clef_répartition[[#This Row],[Code_Nom]]=D6524,F6524-1,(COUNTIFS(Clef_répartition[Code_Nom],Clef_répartition[[#This Row],[Code_Nom]],Clef_répartition[Année],Clef_répartition[[#This Row],[Année]])))</f>
        <v>17</v>
      </c>
      <c r="G6525" t="str">
        <f>Clef_répartition[[#This Row],[Code_Nom]]&amp;"_"&amp;Clef_répartition[[#This Row],[Nombre]]&amp;"_"&amp;Clef_répartition[[#This Row],[Année]]</f>
        <v>ASPIC_Association intercommunale de la piscine des Chavannes_1_2019</v>
      </c>
      <c r="H6525">
        <v>5475</v>
      </c>
      <c r="I6525" t="s">
        <v>55</v>
      </c>
      <c r="J6525">
        <v>2019</v>
      </c>
      <c r="K6525">
        <v>4.1999999999999997E-3</v>
      </c>
    </row>
    <row r="6526" spans="1:11" x14ac:dyDescent="0.25">
      <c r="A6526" t="s">
        <v>723</v>
      </c>
      <c r="B6526" t="s">
        <v>485</v>
      </c>
      <c r="C6526" t="s">
        <v>486</v>
      </c>
      <c r="D6526" t="str">
        <f>Clef_répartition[[#This Row],[Code association]]&amp;"_"&amp;Clef_répartition[[#This Row],[Nom association]]</f>
        <v>ASPIC_Association intercommunale de la piscine des Chavannes</v>
      </c>
      <c r="E6526">
        <f>COUNTIFS(D$2:D6526,Clef_répartition[[#This Row],[Code_Nom]],J$2:J6526,Clef_répartition[[#This Row],[Année]])</f>
        <v>2</v>
      </c>
      <c r="F6526">
        <f>IF(Clef_répartition[[#This Row],[Code_Nom]]=D6525,F6525-1,(COUNTIFS(Clef_répartition[Code_Nom],Clef_répartition[[#This Row],[Code_Nom]],Clef_répartition[Année],Clef_répartition[[#This Row],[Année]])))</f>
        <v>16</v>
      </c>
      <c r="G6526" t="str">
        <f>Clef_répartition[[#This Row],[Code_Nom]]&amp;"_"&amp;Clef_répartition[[#This Row],[Nombre]]&amp;"_"&amp;Clef_répartition[[#This Row],[Année]]</f>
        <v>ASPIC_Association intercommunale de la piscine des Chavannes_2_2019</v>
      </c>
      <c r="H6526">
        <v>5477</v>
      </c>
      <c r="I6526" t="s">
        <v>79</v>
      </c>
      <c r="J6526">
        <v>2019</v>
      </c>
      <c r="K6526">
        <v>0.23799999999999999</v>
      </c>
    </row>
    <row r="6527" spans="1:11" x14ac:dyDescent="0.25">
      <c r="A6527" t="s">
        <v>723</v>
      </c>
      <c r="B6527" t="s">
        <v>485</v>
      </c>
      <c r="C6527" t="s">
        <v>486</v>
      </c>
      <c r="D6527" t="str">
        <f>Clef_répartition[[#This Row],[Code association]]&amp;"_"&amp;Clef_répartition[[#This Row],[Nom association]]</f>
        <v>ASPIC_Association intercommunale de la piscine des Chavannes</v>
      </c>
      <c r="E6527">
        <f>COUNTIFS(D$2:D6527,Clef_répartition[[#This Row],[Code_Nom]],J$2:J6527,Clef_répartition[[#This Row],[Année]])</f>
        <v>3</v>
      </c>
      <c r="F6527">
        <f>IF(Clef_répartition[[#This Row],[Code_Nom]]=D6526,F6526-1,(COUNTIFS(Clef_répartition[Code_Nom],Clef_répartition[[#This Row],[Code_Nom]],Clef_répartition[Année],Clef_répartition[[#This Row],[Année]])))</f>
        <v>15</v>
      </c>
      <c r="G6527" t="str">
        <f>Clef_répartition[[#This Row],[Code_Nom]]&amp;"_"&amp;Clef_répartition[[#This Row],[Nombre]]&amp;"_"&amp;Clef_répartition[[#This Row],[Année]]</f>
        <v>ASPIC_Association intercommunale de la piscine des Chavannes_3_2019</v>
      </c>
      <c r="H6527">
        <v>5479</v>
      </c>
      <c r="I6527" t="s">
        <v>85</v>
      </c>
      <c r="J6527">
        <v>2019</v>
      </c>
      <c r="K6527">
        <v>2.1700000000000001E-2</v>
      </c>
    </row>
    <row r="6528" spans="1:11" x14ac:dyDescent="0.25">
      <c r="A6528" t="s">
        <v>723</v>
      </c>
      <c r="B6528" t="s">
        <v>485</v>
      </c>
      <c r="C6528" t="s">
        <v>486</v>
      </c>
      <c r="D6528" t="str">
        <f>Clef_répartition[[#This Row],[Code association]]&amp;"_"&amp;Clef_répartition[[#This Row],[Nom association]]</f>
        <v>ASPIC_Association intercommunale de la piscine des Chavannes</v>
      </c>
      <c r="E6528">
        <f>COUNTIFS(D$2:D6528,Clef_répartition[[#This Row],[Code_Nom]],J$2:J6528,Clef_répartition[[#This Row],[Année]])</f>
        <v>4</v>
      </c>
      <c r="F6528">
        <f>IF(Clef_répartition[[#This Row],[Code_Nom]]=D6527,F6527-1,(COUNTIFS(Clef_répartition[Code_Nom],Clef_répartition[[#This Row],[Code_Nom]],Clef_répartition[Année],Clef_répartition[[#This Row],[Année]])))</f>
        <v>14</v>
      </c>
      <c r="G6528" t="str">
        <f>Clef_répartition[[#This Row],[Code_Nom]]&amp;"_"&amp;Clef_répartition[[#This Row],[Nombre]]&amp;"_"&amp;Clef_répartition[[#This Row],[Année]]</f>
        <v>ASPIC_Association intercommunale de la piscine des Chavannes_4_2019</v>
      </c>
      <c r="H6528">
        <v>5480</v>
      </c>
      <c r="I6528" t="s">
        <v>90</v>
      </c>
      <c r="J6528">
        <v>2019</v>
      </c>
      <c r="K6528">
        <v>6.1699999999999998E-2</v>
      </c>
    </row>
    <row r="6529" spans="1:11" x14ac:dyDescent="0.25">
      <c r="A6529" t="s">
        <v>723</v>
      </c>
      <c r="B6529" t="s">
        <v>485</v>
      </c>
      <c r="C6529" t="s">
        <v>486</v>
      </c>
      <c r="D6529" t="str">
        <f>Clef_répartition[[#This Row],[Code association]]&amp;"_"&amp;Clef_répartition[[#This Row],[Nom association]]</f>
        <v>ASPIC_Association intercommunale de la piscine des Chavannes</v>
      </c>
      <c r="E6529">
        <f>COUNTIFS(D$2:D6529,Clef_répartition[[#This Row],[Code_Nom]],J$2:J6529,Clef_répartition[[#This Row],[Année]])</f>
        <v>5</v>
      </c>
      <c r="F6529">
        <f>IF(Clef_répartition[[#This Row],[Code_Nom]]=D6528,F6528-1,(COUNTIFS(Clef_répartition[Code_Nom],Clef_répartition[[#This Row],[Code_Nom]],Clef_répartition[Année],Clef_répartition[[#This Row],[Année]])))</f>
        <v>13</v>
      </c>
      <c r="G6529" t="str">
        <f>Clef_répartition[[#This Row],[Code_Nom]]&amp;"_"&amp;Clef_répartition[[#This Row],[Nombre]]&amp;"_"&amp;Clef_répartition[[#This Row],[Année]]</f>
        <v>ASPIC_Association intercommunale de la piscine des Chavannes_5_2019</v>
      </c>
      <c r="H6529">
        <v>5481</v>
      </c>
      <c r="I6529" t="s">
        <v>94</v>
      </c>
      <c r="J6529">
        <v>2019</v>
      </c>
      <c r="K6529">
        <v>1.32E-2</v>
      </c>
    </row>
    <row r="6530" spans="1:11" x14ac:dyDescent="0.25">
      <c r="A6530" t="s">
        <v>723</v>
      </c>
      <c r="B6530" t="s">
        <v>485</v>
      </c>
      <c r="C6530" t="s">
        <v>486</v>
      </c>
      <c r="D6530" t="str">
        <f>Clef_répartition[[#This Row],[Code association]]&amp;"_"&amp;Clef_répartition[[#This Row],[Nom association]]</f>
        <v>ASPIC_Association intercommunale de la piscine des Chavannes</v>
      </c>
      <c r="E6530">
        <f>COUNTIFS(D$2:D6530,Clef_répartition[[#This Row],[Code_Nom]],J$2:J6530,Clef_répartition[[#This Row],[Année]])</f>
        <v>6</v>
      </c>
      <c r="F6530">
        <f>IF(Clef_répartition[[#This Row],[Code_Nom]]=D6529,F6529-1,(COUNTIFS(Clef_répartition[Code_Nom],Clef_répartition[[#This Row],[Code_Nom]],Clef_répartition[Année],Clef_répartition[[#This Row],[Année]])))</f>
        <v>12</v>
      </c>
      <c r="G6530" t="str">
        <f>Clef_répartition[[#This Row],[Code_Nom]]&amp;"_"&amp;Clef_répartition[[#This Row],[Nombre]]&amp;"_"&amp;Clef_répartition[[#This Row],[Année]]</f>
        <v>ASPIC_Association intercommunale de la piscine des Chavannes_6_2019</v>
      </c>
      <c r="H6530">
        <v>5484</v>
      </c>
      <c r="I6530" t="s">
        <v>127</v>
      </c>
      <c r="J6530">
        <v>2019</v>
      </c>
      <c r="K6530">
        <v>5.0500000000000003E-2</v>
      </c>
    </row>
    <row r="6531" spans="1:11" x14ac:dyDescent="0.25">
      <c r="A6531" t="s">
        <v>723</v>
      </c>
      <c r="B6531" t="s">
        <v>485</v>
      </c>
      <c r="C6531" t="s">
        <v>486</v>
      </c>
      <c r="D6531" t="str">
        <f>Clef_répartition[[#This Row],[Code association]]&amp;"_"&amp;Clef_répartition[[#This Row],[Nom association]]</f>
        <v>ASPIC_Association intercommunale de la piscine des Chavannes</v>
      </c>
      <c r="E6531">
        <f>COUNTIFS(D$2:D6531,Clef_répartition[[#This Row],[Code_Nom]],J$2:J6531,Clef_répartition[[#This Row],[Année]])</f>
        <v>7</v>
      </c>
      <c r="F6531">
        <f>IF(Clef_répartition[[#This Row],[Code_Nom]]=D6530,F6530-1,(COUNTIFS(Clef_répartition[Code_Nom],Clef_répartition[[#This Row],[Code_Nom]],Clef_répartition[Année],Clef_répartition[[#This Row],[Année]])))</f>
        <v>11</v>
      </c>
      <c r="G6531" t="str">
        <f>Clef_répartition[[#This Row],[Code_Nom]]&amp;"_"&amp;Clef_répartition[[#This Row],[Nombre]]&amp;"_"&amp;Clef_répartition[[#This Row],[Année]]</f>
        <v>ASPIC_Association intercommunale de la piscine des Chavannes_7_2019</v>
      </c>
      <c r="H6531">
        <v>5485</v>
      </c>
      <c r="I6531" t="s">
        <v>129</v>
      </c>
      <c r="J6531">
        <v>2019</v>
      </c>
      <c r="K6531">
        <v>2.7E-2</v>
      </c>
    </row>
    <row r="6532" spans="1:11" x14ac:dyDescent="0.25">
      <c r="A6532" t="s">
        <v>723</v>
      </c>
      <c r="B6532" t="s">
        <v>485</v>
      </c>
      <c r="C6532" t="s">
        <v>486</v>
      </c>
      <c r="D6532" t="str">
        <f>Clef_répartition[[#This Row],[Code association]]&amp;"_"&amp;Clef_répartition[[#This Row],[Nom association]]</f>
        <v>ASPIC_Association intercommunale de la piscine des Chavannes</v>
      </c>
      <c r="E6532">
        <f>COUNTIFS(D$2:D6532,Clef_répartition[[#This Row],[Code_Nom]],J$2:J6532,Clef_répartition[[#This Row],[Année]])</f>
        <v>8</v>
      </c>
      <c r="F6532">
        <f>IF(Clef_répartition[[#This Row],[Code_Nom]]=D6531,F6531-1,(COUNTIFS(Clef_répartition[Code_Nom],Clef_répartition[[#This Row],[Code_Nom]],Clef_répartition[Année],Clef_répartition[[#This Row],[Année]])))</f>
        <v>10</v>
      </c>
      <c r="G6532" t="str">
        <f>Clef_répartition[[#This Row],[Code_Nom]]&amp;"_"&amp;Clef_répartition[[#This Row],[Nombre]]&amp;"_"&amp;Clef_répartition[[#This Row],[Année]]</f>
        <v>ASPIC_Association intercommunale de la piscine des Chavannes_8_2019</v>
      </c>
      <c r="H6532">
        <v>5474</v>
      </c>
      <c r="I6532" t="s">
        <v>146</v>
      </c>
      <c r="J6532">
        <v>2019</v>
      </c>
      <c r="K6532">
        <v>2.7300000000000001E-2</v>
      </c>
    </row>
    <row r="6533" spans="1:11" x14ac:dyDescent="0.25">
      <c r="A6533" t="s">
        <v>723</v>
      </c>
      <c r="B6533" t="s">
        <v>485</v>
      </c>
      <c r="C6533" t="s">
        <v>486</v>
      </c>
      <c r="D6533" t="str">
        <f>Clef_répartition[[#This Row],[Code association]]&amp;"_"&amp;Clef_répartition[[#This Row],[Nom association]]</f>
        <v>ASPIC_Association intercommunale de la piscine des Chavannes</v>
      </c>
      <c r="E6533">
        <f>COUNTIFS(D$2:D6533,Clef_répartition[[#This Row],[Code_Nom]],J$2:J6533,Clef_répartition[[#This Row],[Année]])</f>
        <v>9</v>
      </c>
      <c r="F6533">
        <f>IF(Clef_répartition[[#This Row],[Code_Nom]]=D6532,F6532-1,(COUNTIFS(Clef_répartition[Code_Nom],Clef_répartition[[#This Row],[Code_Nom]],Clef_répartition[Année],Clef_répartition[[#This Row],[Année]])))</f>
        <v>9</v>
      </c>
      <c r="G6533" t="str">
        <f>Clef_répartition[[#This Row],[Code_Nom]]&amp;"_"&amp;Clef_répartition[[#This Row],[Nombre]]&amp;"_"&amp;Clef_répartition[[#This Row],[Année]]</f>
        <v>ASPIC_Association intercommunale de la piscine des Chavannes_9_2019</v>
      </c>
      <c r="H6533">
        <v>5486</v>
      </c>
      <c r="I6533" t="s">
        <v>145</v>
      </c>
      <c r="J6533">
        <v>2019</v>
      </c>
      <c r="K6533">
        <v>5.2499999999999998E-2</v>
      </c>
    </row>
    <row r="6534" spans="1:11" x14ac:dyDescent="0.25">
      <c r="A6534" t="s">
        <v>723</v>
      </c>
      <c r="B6534" t="s">
        <v>485</v>
      </c>
      <c r="C6534" t="s">
        <v>486</v>
      </c>
      <c r="D6534" t="str">
        <f>Clef_répartition[[#This Row],[Code association]]&amp;"_"&amp;Clef_répartition[[#This Row],[Nom association]]</f>
        <v>ASPIC_Association intercommunale de la piscine des Chavannes</v>
      </c>
      <c r="E6534">
        <f>COUNTIFS(D$2:D6534,Clef_répartition[[#This Row],[Code_Nom]],J$2:J6534,Clef_répartition[[#This Row],[Année]])</f>
        <v>10</v>
      </c>
      <c r="F6534">
        <f>IF(Clef_répartition[[#This Row],[Code_Nom]]=D6533,F6533-1,(COUNTIFS(Clef_répartition[Code_Nom],Clef_répartition[[#This Row],[Code_Nom]],Clef_répartition[Année],Clef_répartition[[#This Row],[Année]])))</f>
        <v>8</v>
      </c>
      <c r="G6534" t="str">
        <f>Clef_répartition[[#This Row],[Code_Nom]]&amp;"_"&amp;Clef_répartition[[#This Row],[Nombre]]&amp;"_"&amp;Clef_répartition[[#This Row],[Année]]</f>
        <v>ASPIC_Association intercommunale de la piscine des Chavannes_10_2019</v>
      </c>
      <c r="H6534">
        <v>5487</v>
      </c>
      <c r="I6534" t="s">
        <v>167</v>
      </c>
      <c r="J6534">
        <v>2019</v>
      </c>
      <c r="K6534">
        <v>2.5999999999999999E-2</v>
      </c>
    </row>
    <row r="6535" spans="1:11" x14ac:dyDescent="0.25">
      <c r="A6535" t="s">
        <v>723</v>
      </c>
      <c r="B6535" t="s">
        <v>485</v>
      </c>
      <c r="C6535" t="s">
        <v>486</v>
      </c>
      <c r="D6535" t="str">
        <f>Clef_répartition[[#This Row],[Code association]]&amp;"_"&amp;Clef_répartition[[#This Row],[Nom association]]</f>
        <v>ASPIC_Association intercommunale de la piscine des Chavannes</v>
      </c>
      <c r="E6535">
        <f>COUNTIFS(D$2:D6535,Clef_répartition[[#This Row],[Code_Nom]],J$2:J6535,Clef_répartition[[#This Row],[Année]])</f>
        <v>11</v>
      </c>
      <c r="F6535">
        <f>IF(Clef_répartition[[#This Row],[Code_Nom]]=D6534,F6534-1,(COUNTIFS(Clef_répartition[Code_Nom],Clef_répartition[[#This Row],[Code_Nom]],Clef_répartition[Année],Clef_répartition[[#This Row],[Année]])))</f>
        <v>7</v>
      </c>
      <c r="G6535" t="str">
        <f>Clef_répartition[[#This Row],[Code_Nom]]&amp;"_"&amp;Clef_répartition[[#This Row],[Nombre]]&amp;"_"&amp;Clef_répartition[[#This Row],[Année]]</f>
        <v>ASPIC_Association intercommunale de la piscine des Chavannes_11_2019</v>
      </c>
      <c r="H6535">
        <v>5488</v>
      </c>
      <c r="I6535" t="s">
        <v>174</v>
      </c>
      <c r="J6535">
        <v>2019</v>
      </c>
      <c r="K6535">
        <v>2.7000000000000001E-3</v>
      </c>
    </row>
    <row r="6536" spans="1:11" x14ac:dyDescent="0.25">
      <c r="A6536" t="s">
        <v>723</v>
      </c>
      <c r="B6536" t="s">
        <v>485</v>
      </c>
      <c r="C6536" t="s">
        <v>486</v>
      </c>
      <c r="D6536" t="str">
        <f>Clef_répartition[[#This Row],[Code association]]&amp;"_"&amp;Clef_répartition[[#This Row],[Nom association]]</f>
        <v>ASPIC_Association intercommunale de la piscine des Chavannes</v>
      </c>
      <c r="E6536">
        <f>COUNTIFS(D$2:D6536,Clef_répartition[[#This Row],[Code_Nom]],J$2:J6536,Clef_répartition[[#This Row],[Année]])</f>
        <v>12</v>
      </c>
      <c r="F6536">
        <f>IF(Clef_répartition[[#This Row],[Code_Nom]]=D6535,F6535-1,(COUNTIFS(Clef_répartition[Code_Nom],Clef_répartition[[#This Row],[Code_Nom]],Clef_répartition[Année],Clef_répartition[[#This Row],[Année]])))</f>
        <v>6</v>
      </c>
      <c r="G6536" t="str">
        <f>Clef_répartition[[#This Row],[Code_Nom]]&amp;"_"&amp;Clef_répartition[[#This Row],[Nombre]]&amp;"_"&amp;Clef_répartition[[#This Row],[Année]]</f>
        <v>ASPIC_Association intercommunale de la piscine des Chavannes_12_2019</v>
      </c>
      <c r="H6536">
        <v>5489</v>
      </c>
      <c r="I6536" t="s">
        <v>175</v>
      </c>
      <c r="J6536">
        <v>2019</v>
      </c>
      <c r="K6536">
        <v>3.95E-2</v>
      </c>
    </row>
    <row r="6537" spans="1:11" x14ac:dyDescent="0.25">
      <c r="A6537" t="s">
        <v>723</v>
      </c>
      <c r="B6537" t="s">
        <v>485</v>
      </c>
      <c r="C6537" t="s">
        <v>486</v>
      </c>
      <c r="D6537" t="str">
        <f>Clef_répartition[[#This Row],[Code association]]&amp;"_"&amp;Clef_répartition[[#This Row],[Nom association]]</f>
        <v>ASPIC_Association intercommunale de la piscine des Chavannes</v>
      </c>
      <c r="E6537">
        <f>COUNTIFS(D$2:D6537,Clef_répartition[[#This Row],[Code_Nom]],J$2:J6537,Clef_répartition[[#This Row],[Année]])</f>
        <v>13</v>
      </c>
      <c r="F6537">
        <f>IF(Clef_répartition[[#This Row],[Code_Nom]]=D6536,F6536-1,(COUNTIFS(Clef_répartition[Code_Nom],Clef_répartition[[#This Row],[Code_Nom]],Clef_répartition[Année],Clef_répartition[[#This Row],[Année]])))</f>
        <v>5</v>
      </c>
      <c r="G6537" t="str">
        <f>Clef_répartition[[#This Row],[Code_Nom]]&amp;"_"&amp;Clef_répartition[[#This Row],[Nombre]]&amp;"_"&amp;Clef_répartition[[#This Row],[Année]]</f>
        <v>ASPIC_Association intercommunale de la piscine des Chavannes_13_2019</v>
      </c>
      <c r="H6537">
        <v>5491</v>
      </c>
      <c r="I6537" t="s">
        <v>181</v>
      </c>
      <c r="J6537">
        <v>2019</v>
      </c>
      <c r="K6537">
        <v>2.52E-2</v>
      </c>
    </row>
    <row r="6538" spans="1:11" x14ac:dyDescent="0.25">
      <c r="A6538" t="s">
        <v>723</v>
      </c>
      <c r="B6538" t="s">
        <v>485</v>
      </c>
      <c r="C6538" t="s">
        <v>486</v>
      </c>
      <c r="D6538" t="str">
        <f>Clef_répartition[[#This Row],[Code association]]&amp;"_"&amp;Clef_répartition[[#This Row],[Nom association]]</f>
        <v>ASPIC_Association intercommunale de la piscine des Chavannes</v>
      </c>
      <c r="E6538">
        <f>COUNTIFS(D$2:D6538,Clef_répartition[[#This Row],[Code_Nom]],J$2:J6538,Clef_répartition[[#This Row],[Année]])</f>
        <v>14</v>
      </c>
      <c r="F6538">
        <f>IF(Clef_répartition[[#This Row],[Code_Nom]]=D6537,F6537-1,(COUNTIFS(Clef_répartition[Code_Nom],Clef_répartition[[#This Row],[Code_Nom]],Clef_répartition[Année],Clef_répartition[[#This Row],[Année]])))</f>
        <v>4</v>
      </c>
      <c r="G6538" t="str">
        <f>Clef_répartition[[#This Row],[Code_Nom]]&amp;"_"&amp;Clef_répartition[[#This Row],[Nombre]]&amp;"_"&amp;Clef_répartition[[#This Row],[Année]]</f>
        <v>ASPIC_Association intercommunale de la piscine des Chavannes_14_2019</v>
      </c>
      <c r="H6538">
        <v>5495</v>
      </c>
      <c r="I6538" t="s">
        <v>212</v>
      </c>
      <c r="J6538">
        <v>2019</v>
      </c>
      <c r="K6538">
        <v>0.18629999999999999</v>
      </c>
    </row>
    <row r="6539" spans="1:11" x14ac:dyDescent="0.25">
      <c r="A6539" t="s">
        <v>723</v>
      </c>
      <c r="B6539" t="s">
        <v>485</v>
      </c>
      <c r="C6539" t="s">
        <v>486</v>
      </c>
      <c r="D6539" t="str">
        <f>Clef_répartition[[#This Row],[Code association]]&amp;"_"&amp;Clef_répartition[[#This Row],[Nom association]]</f>
        <v>ASPIC_Association intercommunale de la piscine des Chavannes</v>
      </c>
      <c r="E6539">
        <f>COUNTIFS(D$2:D6539,Clef_répartition[[#This Row],[Code_Nom]],J$2:J6539,Clef_répartition[[#This Row],[Année]])</f>
        <v>15</v>
      </c>
      <c r="F6539">
        <f>IF(Clef_répartition[[#This Row],[Code_Nom]]=D6538,F6538-1,(COUNTIFS(Clef_répartition[Code_Nom],Clef_répartition[[#This Row],[Code_Nom]],Clef_répartition[Année],Clef_répartition[[#This Row],[Année]])))</f>
        <v>3</v>
      </c>
      <c r="G6539" t="str">
        <f>Clef_répartition[[#This Row],[Code_Nom]]&amp;"_"&amp;Clef_répartition[[#This Row],[Nombre]]&amp;"_"&amp;Clef_répartition[[#This Row],[Année]]</f>
        <v>ASPIC_Association intercommunale de la piscine des Chavannes_15_2019</v>
      </c>
      <c r="H6539">
        <v>5496</v>
      </c>
      <c r="I6539" t="s">
        <v>213</v>
      </c>
      <c r="J6539">
        <v>2019</v>
      </c>
      <c r="K6539">
        <v>0.10199999999999999</v>
      </c>
    </row>
    <row r="6540" spans="1:11" x14ac:dyDescent="0.25">
      <c r="A6540" t="s">
        <v>723</v>
      </c>
      <c r="B6540" t="s">
        <v>485</v>
      </c>
      <c r="C6540" t="s">
        <v>486</v>
      </c>
      <c r="D6540" t="str">
        <f>Clef_répartition[[#This Row],[Code association]]&amp;"_"&amp;Clef_répartition[[#This Row],[Nom association]]</f>
        <v>ASPIC_Association intercommunale de la piscine des Chavannes</v>
      </c>
      <c r="E6540">
        <f>COUNTIFS(D$2:D6540,Clef_répartition[[#This Row],[Code_Nom]],J$2:J6540,Clef_répartition[[#This Row],[Année]])</f>
        <v>16</v>
      </c>
      <c r="F6540">
        <f>IF(Clef_répartition[[#This Row],[Code_Nom]]=D6539,F6539-1,(COUNTIFS(Clef_répartition[Code_Nom],Clef_répartition[[#This Row],[Code_Nom]],Clef_répartition[Année],Clef_répartition[[#This Row],[Année]])))</f>
        <v>2</v>
      </c>
      <c r="G6540" t="str">
        <f>Clef_répartition[[#This Row],[Code_Nom]]&amp;"_"&amp;Clef_répartition[[#This Row],[Nombre]]&amp;"_"&amp;Clef_répartition[[#This Row],[Année]]</f>
        <v>ASPIC_Association intercommunale de la piscine des Chavannes_16_2019</v>
      </c>
      <c r="H6540">
        <v>5499</v>
      </c>
      <c r="I6540" t="s">
        <v>252</v>
      </c>
      <c r="J6540">
        <v>2019</v>
      </c>
      <c r="K6540">
        <v>2.9600000000000001E-2</v>
      </c>
    </row>
    <row r="6541" spans="1:11" x14ac:dyDescent="0.25">
      <c r="A6541" t="s">
        <v>723</v>
      </c>
      <c r="B6541" t="s">
        <v>485</v>
      </c>
      <c r="C6541" t="s">
        <v>486</v>
      </c>
      <c r="D6541" t="str">
        <f>Clef_répartition[[#This Row],[Code association]]&amp;"_"&amp;Clef_répartition[[#This Row],[Nom association]]</f>
        <v>ASPIC_Association intercommunale de la piscine des Chavannes</v>
      </c>
      <c r="E6541">
        <f>COUNTIFS(D$2:D6541,Clef_répartition[[#This Row],[Code_Nom]],J$2:J6541,Clef_répartition[[#This Row],[Année]])</f>
        <v>17</v>
      </c>
      <c r="F6541">
        <f>IF(Clef_répartition[[#This Row],[Code_Nom]]=D6540,F6540-1,(COUNTIFS(Clef_répartition[Code_Nom],Clef_répartition[[#This Row],[Code_Nom]],Clef_répartition[Année],Clef_répartition[[#This Row],[Année]])))</f>
        <v>1</v>
      </c>
      <c r="G6541" t="str">
        <f>Clef_répartition[[#This Row],[Code_Nom]]&amp;"_"&amp;Clef_répartition[[#This Row],[Nombre]]&amp;"_"&amp;Clef_répartition[[#This Row],[Année]]</f>
        <v>ASPIC_Association intercommunale de la piscine des Chavannes_17_2019</v>
      </c>
      <c r="H6541">
        <v>5503</v>
      </c>
      <c r="I6541" t="s">
        <v>290</v>
      </c>
      <c r="J6541">
        <v>2019</v>
      </c>
      <c r="K6541">
        <v>9.2600000000000002E-2</v>
      </c>
    </row>
    <row r="6542" spans="1:11" x14ac:dyDescent="0.25">
      <c r="A6542" t="s">
        <v>723</v>
      </c>
      <c r="B6542" t="s">
        <v>491</v>
      </c>
      <c r="C6542" t="s">
        <v>492</v>
      </c>
      <c r="D6542" t="str">
        <f>Clef_répartition[[#This Row],[Code association]]&amp;"_"&amp;Clef_répartition[[#This Row],[Nom association]]</f>
        <v xml:space="preserve">ASPIHL_Association scolaire et parascolaire intercommunale du Haut-Lac </v>
      </c>
      <c r="E6542">
        <f>COUNTIFS(D$2:D6542,Clef_répartition[[#This Row],[Code_Nom]],J$2:J6542,Clef_répartition[[#This Row],[Année]])</f>
        <v>1</v>
      </c>
      <c r="F6542">
        <f>IF(Clef_répartition[[#This Row],[Code_Nom]]=D6541,F6541-1,(COUNTIFS(Clef_répartition[Code_Nom],Clef_répartition[[#This Row],[Code_Nom]],Clef_répartition[Année],Clef_répartition[[#This Row],[Année]])))</f>
        <v>5</v>
      </c>
      <c r="G6542" t="str">
        <f>Clef_répartition[[#This Row],[Code_Nom]]&amp;"_"&amp;Clef_répartition[[#This Row],[Nombre]]&amp;"_"&amp;Clef_répartition[[#This Row],[Année]]</f>
        <v>ASPIHL_Association scolaire et parascolaire intercommunale du Haut-Lac _1_2019</v>
      </c>
      <c r="H6542">
        <v>5403</v>
      </c>
      <c r="I6542" t="s">
        <v>63</v>
      </c>
      <c r="J6542">
        <v>2019</v>
      </c>
      <c r="K6542">
        <v>0</v>
      </c>
    </row>
    <row r="6543" spans="1:11" x14ac:dyDescent="0.25">
      <c r="A6543" t="s">
        <v>723</v>
      </c>
      <c r="B6543" t="s">
        <v>491</v>
      </c>
      <c r="C6543" t="s">
        <v>492</v>
      </c>
      <c r="D6543" t="str">
        <f>Clef_répartition[[#This Row],[Code association]]&amp;"_"&amp;Clef_répartition[[#This Row],[Nom association]]</f>
        <v xml:space="preserve">ASPIHL_Association scolaire et parascolaire intercommunale du Haut-Lac </v>
      </c>
      <c r="E6543">
        <f>COUNTIFS(D$2:D6543,Clef_répartition[[#This Row],[Code_Nom]],J$2:J6543,Clef_répartition[[#This Row],[Année]])</f>
        <v>2</v>
      </c>
      <c r="F6543">
        <f>IF(Clef_répartition[[#This Row],[Code_Nom]]=D6542,F6542-1,(COUNTIFS(Clef_répartition[Code_Nom],Clef_répartition[[#This Row],[Code_Nom]],Clef_répartition[Année],Clef_répartition[[#This Row],[Année]])))</f>
        <v>4</v>
      </c>
      <c r="G6543" t="str">
        <f>Clef_répartition[[#This Row],[Code_Nom]]&amp;"_"&amp;Clef_répartition[[#This Row],[Nombre]]&amp;"_"&amp;Clef_répartition[[#This Row],[Année]]</f>
        <v>ASPIHL_Association scolaire et parascolaire intercommunale du Haut-Lac _2_2019</v>
      </c>
      <c r="H6543">
        <v>5408</v>
      </c>
      <c r="I6543" t="s">
        <v>195</v>
      </c>
      <c r="J6543">
        <v>2019</v>
      </c>
      <c r="K6543">
        <v>0</v>
      </c>
    </row>
    <row r="6544" spans="1:11" x14ac:dyDescent="0.25">
      <c r="A6544" t="s">
        <v>723</v>
      </c>
      <c r="B6544" t="s">
        <v>491</v>
      </c>
      <c r="C6544" t="s">
        <v>492</v>
      </c>
      <c r="D6544" t="str">
        <f>Clef_répartition[[#This Row],[Code association]]&amp;"_"&amp;Clef_répartition[[#This Row],[Nom association]]</f>
        <v xml:space="preserve">ASPIHL_Association scolaire et parascolaire intercommunale du Haut-Lac </v>
      </c>
      <c r="E6544">
        <f>COUNTIFS(D$2:D6544,Clef_répartition[[#This Row],[Code_Nom]],J$2:J6544,Clef_répartition[[#This Row],[Année]])</f>
        <v>3</v>
      </c>
      <c r="F6544">
        <f>IF(Clef_répartition[[#This Row],[Code_Nom]]=D6543,F6543-1,(COUNTIFS(Clef_répartition[Code_Nom],Clef_répartition[[#This Row],[Code_Nom]],Clef_répartition[Année],Clef_répartition[[#This Row],[Année]])))</f>
        <v>3</v>
      </c>
      <c r="G6544" t="str">
        <f>Clef_répartition[[#This Row],[Code_Nom]]&amp;"_"&amp;Clef_répartition[[#This Row],[Nombre]]&amp;"_"&amp;Clef_répartition[[#This Row],[Année]]</f>
        <v>ASPIHL_Association scolaire et parascolaire intercommunale du Haut-Lac _3_2019</v>
      </c>
      <c r="H6544">
        <v>5412</v>
      </c>
      <c r="I6544" t="s">
        <v>229</v>
      </c>
      <c r="J6544">
        <v>2019</v>
      </c>
      <c r="K6544">
        <v>0</v>
      </c>
    </row>
    <row r="6545" spans="1:11" x14ac:dyDescent="0.25">
      <c r="A6545" t="s">
        <v>723</v>
      </c>
      <c r="B6545" t="s">
        <v>491</v>
      </c>
      <c r="C6545" t="s">
        <v>492</v>
      </c>
      <c r="D6545" t="str">
        <f>Clef_répartition[[#This Row],[Code association]]&amp;"_"&amp;Clef_répartition[[#This Row],[Nom association]]</f>
        <v xml:space="preserve">ASPIHL_Association scolaire et parascolaire intercommunale du Haut-Lac </v>
      </c>
      <c r="E6545">
        <f>COUNTIFS(D$2:D6545,Clef_répartition[[#This Row],[Code_Nom]],J$2:J6545,Clef_répartition[[#This Row],[Année]])</f>
        <v>4</v>
      </c>
      <c r="F6545">
        <f>IF(Clef_répartition[[#This Row],[Code_Nom]]=D6544,F6544-1,(COUNTIFS(Clef_répartition[Code_Nom],Clef_répartition[[#This Row],[Code_Nom]],Clef_répartition[Année],Clef_répartition[[#This Row],[Année]])))</f>
        <v>2</v>
      </c>
      <c r="G6545" t="str">
        <f>Clef_répartition[[#This Row],[Code_Nom]]&amp;"_"&amp;Clef_répartition[[#This Row],[Nombre]]&amp;"_"&amp;Clef_répartition[[#This Row],[Année]]</f>
        <v>ASPIHL_Association scolaire et parascolaire intercommunale du Haut-Lac _4_2019</v>
      </c>
      <c r="H6545">
        <v>5413</v>
      </c>
      <c r="I6545" t="s">
        <v>231</v>
      </c>
      <c r="J6545">
        <v>2019</v>
      </c>
      <c r="K6545">
        <v>0</v>
      </c>
    </row>
    <row r="6546" spans="1:11" x14ac:dyDescent="0.25">
      <c r="A6546" t="s">
        <v>723</v>
      </c>
      <c r="B6546" t="s">
        <v>491</v>
      </c>
      <c r="C6546" t="s">
        <v>492</v>
      </c>
      <c r="D6546" t="str">
        <f>Clef_répartition[[#This Row],[Code association]]&amp;"_"&amp;Clef_répartition[[#This Row],[Nom association]]</f>
        <v xml:space="preserve">ASPIHL_Association scolaire et parascolaire intercommunale du Haut-Lac </v>
      </c>
      <c r="E6546">
        <f>COUNTIFS(D$2:D6546,Clef_répartition[[#This Row],[Code_Nom]],J$2:J6546,Clef_répartition[[#This Row],[Année]])</f>
        <v>5</v>
      </c>
      <c r="F6546">
        <f>IF(Clef_répartition[[#This Row],[Code_Nom]]=D6545,F6545-1,(COUNTIFS(Clef_répartition[Code_Nom],Clef_répartition[[#This Row],[Code_Nom]],Clef_répartition[Année],Clef_répartition[[#This Row],[Année]])))</f>
        <v>1</v>
      </c>
      <c r="G6546" t="str">
        <f>Clef_répartition[[#This Row],[Code_Nom]]&amp;"_"&amp;Clef_répartition[[#This Row],[Nombre]]&amp;"_"&amp;Clef_répartition[[#This Row],[Année]]</f>
        <v>ASPIHL_Association scolaire et parascolaire intercommunale du Haut-Lac _5_2019</v>
      </c>
      <c r="H6546">
        <v>5414</v>
      </c>
      <c r="I6546" t="s">
        <v>286</v>
      </c>
      <c r="J6546">
        <v>2019</v>
      </c>
      <c r="K6546">
        <v>0</v>
      </c>
    </row>
    <row r="6547" spans="1:11" x14ac:dyDescent="0.25">
      <c r="A6547" t="s">
        <v>723</v>
      </c>
      <c r="B6547" t="s">
        <v>549</v>
      </c>
      <c r="C6547" t="s">
        <v>550</v>
      </c>
      <c r="D6547" t="str">
        <f>Clef_répartition[[#This Row],[Code association]]&amp;"_"&amp;Clef_répartition[[#This Row],[Nom association]]</f>
        <v>ASR_Association de communes Sécurité Riviera</v>
      </c>
      <c r="E6547">
        <f>COUNTIFS(D$2:D6547,Clef_répartition[[#This Row],[Code_Nom]],J$2:J6547,Clef_répartition[[#This Row],[Année]])</f>
        <v>1</v>
      </c>
      <c r="F6547">
        <f>IF(Clef_répartition[[#This Row],[Code_Nom]]=D6546,F6546-1,(COUNTIFS(Clef_répartition[Code_Nom],Clef_répartition[[#This Row],[Code_Nom]],Clef_répartition[Année],Clef_répartition[[#This Row],[Année]])))</f>
        <v>12</v>
      </c>
      <c r="G6547" t="str">
        <f>Clef_répartition[[#This Row],[Code_Nom]]&amp;"_"&amp;Clef_répartition[[#This Row],[Nombre]]&amp;"_"&amp;Clef_répartition[[#This Row],[Année]]</f>
        <v>ASR_Association de communes Sécurité Riviera_1_2019</v>
      </c>
      <c r="H6547">
        <v>5892</v>
      </c>
      <c r="I6547" t="s">
        <v>25</v>
      </c>
      <c r="J6547">
        <v>2019</v>
      </c>
      <c r="K6547">
        <v>0.12582304602929067</v>
      </c>
    </row>
    <row r="6548" spans="1:11" x14ac:dyDescent="0.25">
      <c r="A6548" t="s">
        <v>723</v>
      </c>
      <c r="B6548" t="s">
        <v>549</v>
      </c>
      <c r="C6548" t="s">
        <v>550</v>
      </c>
      <c r="D6548" t="str">
        <f>Clef_répartition[[#This Row],[Code association]]&amp;"_"&amp;Clef_répartition[[#This Row],[Nom association]]</f>
        <v>ASR_Association de communes Sécurité Riviera</v>
      </c>
      <c r="E6548">
        <f>COUNTIFS(D$2:D6548,Clef_répartition[[#This Row],[Code_Nom]],J$2:J6548,Clef_répartition[[#This Row],[Année]])</f>
        <v>2</v>
      </c>
      <c r="F6548">
        <f>IF(Clef_répartition[[#This Row],[Code_Nom]]=D6547,F6547-1,(COUNTIFS(Clef_répartition[Code_Nom],Clef_répartition[[#This Row],[Code_Nom]],Clef_répartition[Année],Clef_répartition[[#This Row],[Année]])))</f>
        <v>11</v>
      </c>
      <c r="G6548" t="str">
        <f>Clef_répartition[[#This Row],[Code_Nom]]&amp;"_"&amp;Clef_répartition[[#This Row],[Nombre]]&amp;"_"&amp;Clef_répartition[[#This Row],[Année]]</f>
        <v>ASR_Association de communes Sécurité Riviera_2_2019</v>
      </c>
      <c r="H6548">
        <v>5882</v>
      </c>
      <c r="I6548" t="s">
        <v>50</v>
      </c>
      <c r="J6548">
        <v>2019</v>
      </c>
      <c r="K6548">
        <v>2.3601766994908881E-2</v>
      </c>
    </row>
    <row r="6549" spans="1:11" x14ac:dyDescent="0.25">
      <c r="A6549" t="s">
        <v>723</v>
      </c>
      <c r="B6549" t="s">
        <v>549</v>
      </c>
      <c r="C6549" t="s">
        <v>550</v>
      </c>
      <c r="D6549" t="str">
        <f>Clef_répartition[[#This Row],[Code association]]&amp;"_"&amp;Clef_répartition[[#This Row],[Nom association]]</f>
        <v>ASR_Association de communes Sécurité Riviera</v>
      </c>
      <c r="E6549">
        <f>COUNTIFS(D$2:D6549,Clef_répartition[[#This Row],[Code_Nom]],J$2:J6549,Clef_répartition[[#This Row],[Année]])</f>
        <v>3</v>
      </c>
      <c r="F6549">
        <f>IF(Clef_répartition[[#This Row],[Code_Nom]]=D6548,F6548-1,(COUNTIFS(Clef_répartition[Code_Nom],Clef_répartition[[#This Row],[Code_Nom]],Clef_répartition[Année],Clef_répartition[[#This Row],[Année]])))</f>
        <v>10</v>
      </c>
      <c r="G6549" t="str">
        <f>Clef_répartition[[#This Row],[Code_Nom]]&amp;"_"&amp;Clef_répartition[[#This Row],[Nombre]]&amp;"_"&amp;Clef_répartition[[#This Row],[Année]]</f>
        <v>ASR_Association de communes Sécurité Riviera_3_2019</v>
      </c>
      <c r="H6549">
        <v>5841</v>
      </c>
      <c r="I6549" t="s">
        <v>51</v>
      </c>
      <c r="J6549">
        <v>2019</v>
      </c>
      <c r="K6549">
        <v>3.2315811797410969E-3</v>
      </c>
    </row>
    <row r="6550" spans="1:11" x14ac:dyDescent="0.25">
      <c r="A6550" t="s">
        <v>723</v>
      </c>
      <c r="B6550" t="s">
        <v>549</v>
      </c>
      <c r="C6550" t="s">
        <v>550</v>
      </c>
      <c r="D6550" t="str">
        <f>Clef_répartition[[#This Row],[Code association]]&amp;"_"&amp;Clef_répartition[[#This Row],[Nom association]]</f>
        <v>ASR_Association de communes Sécurité Riviera</v>
      </c>
      <c r="E6550">
        <f>COUNTIFS(D$2:D6550,Clef_répartition[[#This Row],[Code_Nom]],J$2:J6550,Clef_répartition[[#This Row],[Année]])</f>
        <v>4</v>
      </c>
      <c r="F6550">
        <f>IF(Clef_répartition[[#This Row],[Code_Nom]]=D6549,F6549-1,(COUNTIFS(Clef_répartition[Code_Nom],Clef_répartition[[#This Row],[Code_Nom]],Clef_répartition[Année],Clef_répartition[[#This Row],[Année]])))</f>
        <v>9</v>
      </c>
      <c r="G6550" t="str">
        <f>Clef_répartition[[#This Row],[Code_Nom]]&amp;"_"&amp;Clef_répartition[[#This Row],[Nombre]]&amp;"_"&amp;Clef_répartition[[#This Row],[Année]]</f>
        <v>ASR_Association de communes Sécurité Riviera_4_2019</v>
      </c>
      <c r="H6550">
        <v>5883</v>
      </c>
      <c r="I6550" t="s">
        <v>77</v>
      </c>
      <c r="J6550">
        <v>2019</v>
      </c>
      <c r="K6550">
        <v>1.831323777027612E-2</v>
      </c>
    </row>
    <row r="6551" spans="1:11" x14ac:dyDescent="0.25">
      <c r="A6551" t="s">
        <v>723</v>
      </c>
      <c r="B6551" t="s">
        <v>549</v>
      </c>
      <c r="C6551" t="s">
        <v>550</v>
      </c>
      <c r="D6551" t="str">
        <f>Clef_répartition[[#This Row],[Code association]]&amp;"_"&amp;Clef_répartition[[#This Row],[Nom association]]</f>
        <v>ASR_Association de communes Sécurité Riviera</v>
      </c>
      <c r="E6551">
        <f>COUNTIFS(D$2:D6551,Clef_répartition[[#This Row],[Code_Nom]],J$2:J6551,Clef_répartition[[#This Row],[Année]])</f>
        <v>5</v>
      </c>
      <c r="F6551">
        <f>IF(Clef_répartition[[#This Row],[Code_Nom]]=D6550,F6550-1,(COUNTIFS(Clef_répartition[Code_Nom],Clef_répartition[[#This Row],[Code_Nom]],Clef_répartition[Année],Clef_répartition[[#This Row],[Année]])))</f>
        <v>8</v>
      </c>
      <c r="G6551" t="str">
        <f>Clef_répartition[[#This Row],[Code_Nom]]&amp;"_"&amp;Clef_répartition[[#This Row],[Nombre]]&amp;"_"&amp;Clef_répartition[[#This Row],[Année]]</f>
        <v>ASR_Association de communes Sécurité Riviera_5_2019</v>
      </c>
      <c r="H6551">
        <v>5884</v>
      </c>
      <c r="I6551" t="s">
        <v>78</v>
      </c>
      <c r="J6551">
        <v>2019</v>
      </c>
      <c r="K6551">
        <v>2.7172928610935558E-2</v>
      </c>
    </row>
    <row r="6552" spans="1:11" x14ac:dyDescent="0.25">
      <c r="A6552" t="s">
        <v>723</v>
      </c>
      <c r="B6552" t="s">
        <v>549</v>
      </c>
      <c r="C6552" t="s">
        <v>550</v>
      </c>
      <c r="D6552" t="str">
        <f>Clef_répartition[[#This Row],[Code association]]&amp;"_"&amp;Clef_répartition[[#This Row],[Nom association]]</f>
        <v>ASR_Association de communes Sécurité Riviera</v>
      </c>
      <c r="E6552">
        <f>COUNTIFS(D$2:D6552,Clef_répartition[[#This Row],[Code_Nom]],J$2:J6552,Clef_répartition[[#This Row],[Année]])</f>
        <v>6</v>
      </c>
      <c r="F6552">
        <f>IF(Clef_répartition[[#This Row],[Code_Nom]]=D6551,F6551-1,(COUNTIFS(Clef_répartition[Code_Nom],Clef_répartition[[#This Row],[Code_Nom]],Clef_répartition[Année],Clef_répartition[[#This Row],[Année]])))</f>
        <v>7</v>
      </c>
      <c r="G6552" t="str">
        <f>Clef_répartition[[#This Row],[Code_Nom]]&amp;"_"&amp;Clef_répartition[[#This Row],[Nombre]]&amp;"_"&amp;Clef_répartition[[#This Row],[Année]]</f>
        <v>ASR_Association de communes Sécurité Riviera_6_2019</v>
      </c>
      <c r="H6552">
        <v>5885</v>
      </c>
      <c r="I6552" t="s">
        <v>138</v>
      </c>
      <c r="J6552">
        <v>2019</v>
      </c>
      <c r="K6552">
        <v>1.2326526387004435E-2</v>
      </c>
    </row>
    <row r="6553" spans="1:11" x14ac:dyDescent="0.25">
      <c r="A6553" t="s">
        <v>723</v>
      </c>
      <c r="B6553" t="s">
        <v>549</v>
      </c>
      <c r="C6553" t="s">
        <v>550</v>
      </c>
      <c r="D6553" t="str">
        <f>Clef_répartition[[#This Row],[Code association]]&amp;"_"&amp;Clef_répartition[[#This Row],[Nom association]]</f>
        <v>ASR_Association de communes Sécurité Riviera</v>
      </c>
      <c r="E6553">
        <f>COUNTIFS(D$2:D6553,Clef_répartition[[#This Row],[Code_Nom]],J$2:J6553,Clef_répartition[[#This Row],[Année]])</f>
        <v>7</v>
      </c>
      <c r="F6553">
        <f>IF(Clef_répartition[[#This Row],[Code_Nom]]=D6552,F6552-1,(COUNTIFS(Clef_répartition[Code_Nom],Clef_répartition[[#This Row],[Code_Nom]],Clef_répartition[Année],Clef_répartition[[#This Row],[Année]])))</f>
        <v>6</v>
      </c>
      <c r="G6553" t="str">
        <f>Clef_répartition[[#This Row],[Code_Nom]]&amp;"_"&amp;Clef_répartition[[#This Row],[Nombre]]&amp;"_"&amp;Clef_répartition[[#This Row],[Année]]</f>
        <v>ASR_Association de communes Sécurité Riviera_7_2019</v>
      </c>
      <c r="H6553">
        <v>5889</v>
      </c>
      <c r="I6553" t="s">
        <v>150</v>
      </c>
      <c r="J6553">
        <v>2019</v>
      </c>
      <c r="K6553">
        <v>0.14219206363431411</v>
      </c>
    </row>
    <row r="6554" spans="1:11" x14ac:dyDescent="0.25">
      <c r="A6554" t="s">
        <v>723</v>
      </c>
      <c r="B6554" t="s">
        <v>549</v>
      </c>
      <c r="C6554" t="s">
        <v>550</v>
      </c>
      <c r="D6554" t="str">
        <f>Clef_répartition[[#This Row],[Code association]]&amp;"_"&amp;Clef_répartition[[#This Row],[Nom association]]</f>
        <v>ASR_Association de communes Sécurité Riviera</v>
      </c>
      <c r="E6554">
        <f>COUNTIFS(D$2:D6554,Clef_répartition[[#This Row],[Code_Nom]],J$2:J6554,Clef_répartition[[#This Row],[Année]])</f>
        <v>8</v>
      </c>
      <c r="F6554">
        <f>IF(Clef_répartition[[#This Row],[Code_Nom]]=D6553,F6553-1,(COUNTIFS(Clef_répartition[Code_Nom],Clef_répartition[[#This Row],[Code_Nom]],Clef_répartition[Année],Clef_répartition[[#This Row],[Année]])))</f>
        <v>5</v>
      </c>
      <c r="G6554" t="str">
        <f>Clef_répartition[[#This Row],[Code_Nom]]&amp;"_"&amp;Clef_répartition[[#This Row],[Nombre]]&amp;"_"&amp;Clef_répartition[[#This Row],[Année]]</f>
        <v>ASR_Association de communes Sécurité Riviera_8_2019</v>
      </c>
      <c r="H6554">
        <v>5886</v>
      </c>
      <c r="I6554" t="s">
        <v>188</v>
      </c>
      <c r="J6554">
        <v>2019</v>
      </c>
      <c r="K6554">
        <v>0.36290368459813033</v>
      </c>
    </row>
    <row r="6555" spans="1:11" x14ac:dyDescent="0.25">
      <c r="A6555" t="s">
        <v>723</v>
      </c>
      <c r="B6555" t="s">
        <v>549</v>
      </c>
      <c r="C6555" t="s">
        <v>550</v>
      </c>
      <c r="D6555" t="str">
        <f>Clef_répartition[[#This Row],[Code association]]&amp;"_"&amp;Clef_répartition[[#This Row],[Nom association]]</f>
        <v>ASR_Association de communes Sécurité Riviera</v>
      </c>
      <c r="E6555">
        <f>COUNTIFS(D$2:D6555,Clef_répartition[[#This Row],[Code_Nom]],J$2:J6555,Clef_répartition[[#This Row],[Année]])</f>
        <v>9</v>
      </c>
      <c r="F6555">
        <f>IF(Clef_répartition[[#This Row],[Code_Nom]]=D6554,F6554-1,(COUNTIFS(Clef_répartition[Code_Nom],Clef_répartition[[#This Row],[Code_Nom]],Clef_répartition[Année],Clef_répartition[[#This Row],[Année]])))</f>
        <v>4</v>
      </c>
      <c r="G6555" t="str">
        <f>Clef_répartition[[#This Row],[Code_Nom]]&amp;"_"&amp;Clef_répartition[[#This Row],[Nombre]]&amp;"_"&amp;Clef_répartition[[#This Row],[Année]]</f>
        <v>ASR_Association de communes Sécurité Riviera_9_2019</v>
      </c>
      <c r="H6555">
        <v>5842</v>
      </c>
      <c r="I6555" t="s">
        <v>238</v>
      </c>
      <c r="J6555">
        <v>2019</v>
      </c>
      <c r="K6555">
        <v>5.1182268395899458E-4</v>
      </c>
    </row>
    <row r="6556" spans="1:11" x14ac:dyDescent="0.25">
      <c r="A6556" t="s">
        <v>723</v>
      </c>
      <c r="B6556" t="s">
        <v>549</v>
      </c>
      <c r="C6556" t="s">
        <v>550</v>
      </c>
      <c r="D6556" t="str">
        <f>Clef_répartition[[#This Row],[Code association]]&amp;"_"&amp;Clef_répartition[[#This Row],[Nom association]]</f>
        <v>ASR_Association de communes Sécurité Riviera</v>
      </c>
      <c r="E6556">
        <f>COUNTIFS(D$2:D6556,Clef_répartition[[#This Row],[Code_Nom]],J$2:J6556,Clef_répartition[[#This Row],[Année]])</f>
        <v>10</v>
      </c>
      <c r="F6556">
        <f>IF(Clef_répartition[[#This Row],[Code_Nom]]=D6555,F6555-1,(COUNTIFS(Clef_répartition[Code_Nom],Clef_répartition[[#This Row],[Code_Nom]],Clef_répartition[Année],Clef_répartition[[#This Row],[Année]])))</f>
        <v>3</v>
      </c>
      <c r="G6556" t="str">
        <f>Clef_répartition[[#This Row],[Code_Nom]]&amp;"_"&amp;Clef_répartition[[#This Row],[Nombre]]&amp;"_"&amp;Clef_répartition[[#This Row],[Année]]</f>
        <v>ASR_Association de communes Sécurité Riviera_10_2019</v>
      </c>
      <c r="H6556">
        <v>5843</v>
      </c>
      <c r="I6556" t="s">
        <v>239</v>
      </c>
      <c r="J6556">
        <v>2019</v>
      </c>
      <c r="K6556">
        <v>8.2377300593400229E-4</v>
      </c>
    </row>
    <row r="6557" spans="1:11" x14ac:dyDescent="0.25">
      <c r="A6557" t="s">
        <v>723</v>
      </c>
      <c r="B6557" t="s">
        <v>549</v>
      </c>
      <c r="C6557" t="s">
        <v>550</v>
      </c>
      <c r="D6557" t="str">
        <f>Clef_répartition[[#This Row],[Code association]]&amp;"_"&amp;Clef_répartition[[#This Row],[Nom association]]</f>
        <v>ASR_Association de communes Sécurité Riviera</v>
      </c>
      <c r="E6557">
        <f>COUNTIFS(D$2:D6557,Clef_répartition[[#This Row],[Code_Nom]],J$2:J6557,Clef_répartition[[#This Row],[Année]])</f>
        <v>11</v>
      </c>
      <c r="F6557">
        <f>IF(Clef_répartition[[#This Row],[Code_Nom]]=D6556,F6556-1,(COUNTIFS(Clef_répartition[Code_Nom],Clef_répartition[[#This Row],[Code_Nom]],Clef_répartition[Année],Clef_répartition[[#This Row],[Année]])))</f>
        <v>2</v>
      </c>
      <c r="G6557" t="str">
        <f>Clef_répartition[[#This Row],[Code_Nom]]&amp;"_"&amp;Clef_répartition[[#This Row],[Nombre]]&amp;"_"&amp;Clef_répartition[[#This Row],[Année]]</f>
        <v>ASR_Association de communes Sécurité Riviera_11_2019</v>
      </c>
      <c r="H6557">
        <v>5890</v>
      </c>
      <c r="I6557" t="s">
        <v>277</v>
      </c>
      <c r="J6557">
        <v>2019</v>
      </c>
      <c r="K6557">
        <v>0.27775263163274583</v>
      </c>
    </row>
    <row r="6558" spans="1:11" x14ac:dyDescent="0.25">
      <c r="A6558" t="s">
        <v>723</v>
      </c>
      <c r="B6558" t="s">
        <v>549</v>
      </c>
      <c r="C6558" t="s">
        <v>550</v>
      </c>
      <c r="D6558" t="str">
        <f>Clef_répartition[[#This Row],[Code association]]&amp;"_"&amp;Clef_répartition[[#This Row],[Nom association]]</f>
        <v>ASR_Association de communes Sécurité Riviera</v>
      </c>
      <c r="E6558">
        <f>COUNTIFS(D$2:D6558,Clef_répartition[[#This Row],[Code_Nom]],J$2:J6558,Clef_répartition[[#This Row],[Année]])</f>
        <v>12</v>
      </c>
      <c r="F6558">
        <f>IF(Clef_répartition[[#This Row],[Code_Nom]]=D6557,F6557-1,(COUNTIFS(Clef_répartition[Code_Nom],Clef_répartition[[#This Row],[Code_Nom]],Clef_répartition[Année],Clef_répartition[[#This Row],[Année]])))</f>
        <v>1</v>
      </c>
      <c r="G6558" t="str">
        <f>Clef_répartition[[#This Row],[Code_Nom]]&amp;"_"&amp;Clef_répartition[[#This Row],[Nombre]]&amp;"_"&amp;Clef_répartition[[#This Row],[Année]]</f>
        <v>ASR_Association de communes Sécurité Riviera_12_2019</v>
      </c>
      <c r="H6558">
        <v>5891</v>
      </c>
      <c r="I6558" t="s">
        <v>278</v>
      </c>
      <c r="J6558">
        <v>2019</v>
      </c>
      <c r="K6558">
        <v>5.3469374727601474E-3</v>
      </c>
    </row>
    <row r="6559" spans="1:11" x14ac:dyDescent="0.25">
      <c r="A6559" t="s">
        <v>723</v>
      </c>
      <c r="B6559" t="s">
        <v>477</v>
      </c>
      <c r="C6559" t="s">
        <v>478</v>
      </c>
      <c r="D6559" t="str">
        <f>Clef_répartition[[#This Row],[Code association]]&amp;"_"&amp;Clef_répartition[[#This Row],[Nom association]]</f>
        <v>ASSAGIE_Association scolaire Aubonne Gimel et Etoy</v>
      </c>
      <c r="E6559">
        <f>COUNTIFS(D$2:D6559,Clef_répartition[[#This Row],[Code_Nom]],J$2:J6559,Clef_répartition[[#This Row],[Année]])</f>
        <v>1</v>
      </c>
      <c r="F6559">
        <f>IF(Clef_répartition[[#This Row],[Code_Nom]]=D6558,F6558-1,(COUNTIFS(Clef_répartition[Code_Nom],Clef_répartition[[#This Row],[Code_Nom]],Clef_répartition[Année],Clef_répartition[[#This Row],[Année]])))</f>
        <v>12</v>
      </c>
      <c r="G6559" t="str">
        <f>Clef_répartition[[#This Row],[Code_Nom]]&amp;"_"&amp;Clef_répartition[[#This Row],[Nombre]]&amp;"_"&amp;Clef_répartition[[#This Row],[Année]]</f>
        <v>ASSAGIE_Association scolaire Aubonne Gimel et Etoy_1_2019</v>
      </c>
      <c r="H6559">
        <v>5851</v>
      </c>
      <c r="I6559" t="s">
        <v>4</v>
      </c>
      <c r="J6559">
        <v>2019</v>
      </c>
      <c r="K6559">
        <v>0.03</v>
      </c>
    </row>
    <row r="6560" spans="1:11" x14ac:dyDescent="0.25">
      <c r="A6560" t="s">
        <v>723</v>
      </c>
      <c r="B6560" t="s">
        <v>477</v>
      </c>
      <c r="C6560" t="s">
        <v>478</v>
      </c>
      <c r="D6560" t="str">
        <f>Clef_répartition[[#This Row],[Code association]]&amp;"_"&amp;Clef_répartition[[#This Row],[Nom association]]</f>
        <v>ASSAGIE_Association scolaire Aubonne Gimel et Etoy</v>
      </c>
      <c r="E6560">
        <f>COUNTIFS(D$2:D6560,Clef_répartition[[#This Row],[Code_Nom]],J$2:J6560,Clef_répartition[[#This Row],[Année]])</f>
        <v>2</v>
      </c>
      <c r="F6560">
        <f>IF(Clef_répartition[[#This Row],[Code_Nom]]=D6559,F6559-1,(COUNTIFS(Clef_répartition[Code_Nom],Clef_répartition[[#This Row],[Code_Nom]],Clef_répartition[Année],Clef_répartition[[#This Row],[Année]])))</f>
        <v>11</v>
      </c>
      <c r="G6560" t="str">
        <f>Clef_répartition[[#This Row],[Code_Nom]]&amp;"_"&amp;Clef_répartition[[#This Row],[Nombre]]&amp;"_"&amp;Clef_répartition[[#This Row],[Année]]</f>
        <v>ASSAGIE_Association scolaire Aubonne Gimel et Etoy_2_2019</v>
      </c>
      <c r="H6560">
        <v>5422</v>
      </c>
      <c r="I6560" t="s">
        <v>9</v>
      </c>
      <c r="J6560">
        <v>2019</v>
      </c>
      <c r="K6560">
        <v>0.26</v>
      </c>
    </row>
    <row r="6561" spans="1:11" x14ac:dyDescent="0.25">
      <c r="A6561" t="s">
        <v>723</v>
      </c>
      <c r="B6561" t="s">
        <v>477</v>
      </c>
      <c r="C6561" t="s">
        <v>478</v>
      </c>
      <c r="D6561" t="str">
        <f>Clef_répartition[[#This Row],[Code association]]&amp;"_"&amp;Clef_répartition[[#This Row],[Nom association]]</f>
        <v>ASSAGIE_Association scolaire Aubonne Gimel et Etoy</v>
      </c>
      <c r="E6561">
        <f>COUNTIFS(D$2:D6561,Clef_répartition[[#This Row],[Code_Nom]],J$2:J6561,Clef_répartition[[#This Row],[Année]])</f>
        <v>3</v>
      </c>
      <c r="F6561">
        <f>IF(Clef_répartition[[#This Row],[Code_Nom]]=D6560,F6560-1,(COUNTIFS(Clef_répartition[Code_Nom],Clef_répartition[[#This Row],[Code_Nom]],Clef_répartition[Année],Clef_répartition[[#This Row],[Année]])))</f>
        <v>10</v>
      </c>
      <c r="G6561" t="str">
        <f>Clef_répartition[[#This Row],[Code_Nom]]&amp;"_"&amp;Clef_répartition[[#This Row],[Nombre]]&amp;"_"&amp;Clef_répartition[[#This Row],[Année]]</f>
        <v>ASSAGIE_Association scolaire Aubonne Gimel et Etoy_3_2019</v>
      </c>
      <c r="H6561">
        <v>5426</v>
      </c>
      <c r="I6561" t="s">
        <v>31</v>
      </c>
      <c r="J6561">
        <v>2019</v>
      </c>
      <c r="K6561">
        <v>0.03</v>
      </c>
    </row>
    <row r="6562" spans="1:11" x14ac:dyDescent="0.25">
      <c r="A6562" t="s">
        <v>723</v>
      </c>
      <c r="B6562" t="s">
        <v>477</v>
      </c>
      <c r="C6562" t="s">
        <v>478</v>
      </c>
      <c r="D6562" t="str">
        <f>Clef_répartition[[#This Row],[Code association]]&amp;"_"&amp;Clef_répartition[[#This Row],[Nom association]]</f>
        <v>ASSAGIE_Association scolaire Aubonne Gimel et Etoy</v>
      </c>
      <c r="E6562">
        <f>COUNTIFS(D$2:D6562,Clef_répartition[[#This Row],[Code_Nom]],J$2:J6562,Clef_répartition[[#This Row],[Année]])</f>
        <v>4</v>
      </c>
      <c r="F6562">
        <f>IF(Clef_répartition[[#This Row],[Code_Nom]]=D6561,F6561-1,(COUNTIFS(Clef_répartition[Code_Nom],Clef_répartition[[#This Row],[Code_Nom]],Clef_répartition[Année],Clef_répartition[[#This Row],[Année]])))</f>
        <v>9</v>
      </c>
      <c r="G6562" t="str">
        <f>Clef_répartition[[#This Row],[Code_Nom]]&amp;"_"&amp;Clef_répartition[[#This Row],[Nombre]]&amp;"_"&amp;Clef_répartition[[#This Row],[Année]]</f>
        <v>ASSAGIE_Association scolaire Aubonne Gimel et Etoy_4_2019</v>
      </c>
      <c r="H6562">
        <v>5623</v>
      </c>
      <c r="I6562" t="s">
        <v>39</v>
      </c>
      <c r="J6562">
        <v>2019</v>
      </c>
      <c r="K6562">
        <v>0.04</v>
      </c>
    </row>
    <row r="6563" spans="1:11" x14ac:dyDescent="0.25">
      <c r="A6563" t="s">
        <v>723</v>
      </c>
      <c r="B6563" t="s">
        <v>477</v>
      </c>
      <c r="C6563" t="s">
        <v>478</v>
      </c>
      <c r="D6563" t="str">
        <f>Clef_répartition[[#This Row],[Code association]]&amp;"_"&amp;Clef_répartition[[#This Row],[Nom association]]</f>
        <v>ASSAGIE_Association scolaire Aubonne Gimel et Etoy</v>
      </c>
      <c r="E6563">
        <f>COUNTIFS(D$2:D6563,Clef_répartition[[#This Row],[Code_Nom]],J$2:J6563,Clef_répartition[[#This Row],[Année]])</f>
        <v>5</v>
      </c>
      <c r="F6563">
        <f>IF(Clef_répartition[[#This Row],[Code_Nom]]=D6562,F6562-1,(COUNTIFS(Clef_répartition[Code_Nom],Clef_répartition[[#This Row],[Code_Nom]],Clef_répartition[Année],Clef_répartition[[#This Row],[Année]])))</f>
        <v>8</v>
      </c>
      <c r="G6563" t="str">
        <f>Clef_répartition[[#This Row],[Code_Nom]]&amp;"_"&amp;Clef_répartition[[#This Row],[Nombre]]&amp;"_"&amp;Clef_répartition[[#This Row],[Année]]</f>
        <v>ASSAGIE_Association scolaire Aubonne Gimel et Etoy_5_2019</v>
      </c>
      <c r="H6563">
        <v>5856</v>
      </c>
      <c r="I6563" t="s">
        <v>106</v>
      </c>
      <c r="J6563">
        <v>2019</v>
      </c>
      <c r="K6563">
        <v>0.03</v>
      </c>
    </row>
    <row r="6564" spans="1:11" x14ac:dyDescent="0.25">
      <c r="A6564" t="s">
        <v>723</v>
      </c>
      <c r="B6564" t="s">
        <v>477</v>
      </c>
      <c r="C6564" t="s">
        <v>478</v>
      </c>
      <c r="D6564" t="str">
        <f>Clef_répartition[[#This Row],[Code association]]&amp;"_"&amp;Clef_répartition[[#This Row],[Nom association]]</f>
        <v>ASSAGIE_Association scolaire Aubonne Gimel et Etoy</v>
      </c>
      <c r="E6564">
        <f>COUNTIFS(D$2:D6564,Clef_répartition[[#This Row],[Code_Nom]],J$2:J6564,Clef_répartition[[#This Row],[Année]])</f>
        <v>6</v>
      </c>
      <c r="F6564">
        <f>IF(Clef_répartition[[#This Row],[Code_Nom]]=D6563,F6563-1,(COUNTIFS(Clef_répartition[Code_Nom],Clef_répartition[[#This Row],[Code_Nom]],Clef_répartition[Année],Clef_répartition[[#This Row],[Année]])))</f>
        <v>7</v>
      </c>
      <c r="G6564" t="str">
        <f>Clef_répartition[[#This Row],[Code_Nom]]&amp;"_"&amp;Clef_répartition[[#This Row],[Nombre]]&amp;"_"&amp;Clef_répartition[[#This Row],[Année]]</f>
        <v>ASSAGIE_Association scolaire Aubonne Gimel et Etoy_6_2019</v>
      </c>
      <c r="H6564">
        <v>5636</v>
      </c>
      <c r="I6564" t="s">
        <v>109</v>
      </c>
      <c r="J6564">
        <v>2019</v>
      </c>
      <c r="K6564">
        <v>0.21</v>
      </c>
    </row>
    <row r="6565" spans="1:11" x14ac:dyDescent="0.25">
      <c r="A6565" t="s">
        <v>723</v>
      </c>
      <c r="B6565" t="s">
        <v>477</v>
      </c>
      <c r="C6565" t="s">
        <v>478</v>
      </c>
      <c r="D6565" t="str">
        <f>Clef_répartition[[#This Row],[Code association]]&amp;"_"&amp;Clef_répartition[[#This Row],[Nom association]]</f>
        <v>ASSAGIE_Association scolaire Aubonne Gimel et Etoy</v>
      </c>
      <c r="E6565">
        <f>COUNTIFS(D$2:D6565,Clef_répartition[[#This Row],[Code_Nom]],J$2:J6565,Clef_répartition[[#This Row],[Année]])</f>
        <v>7</v>
      </c>
      <c r="F6565">
        <f>IF(Clef_répartition[[#This Row],[Code_Nom]]=D6564,F6564-1,(COUNTIFS(Clef_répartition[Code_Nom],Clef_répartition[[#This Row],[Code_Nom]],Clef_répartition[Année],Clef_répartition[[#This Row],[Année]])))</f>
        <v>6</v>
      </c>
      <c r="G6565" t="str">
        <f>Clef_répartition[[#This Row],[Code_Nom]]&amp;"_"&amp;Clef_répartition[[#This Row],[Nombre]]&amp;"_"&amp;Clef_répartition[[#This Row],[Année]]</f>
        <v>ASSAGIE_Association scolaire Aubonne Gimel et Etoy_7_2019</v>
      </c>
      <c r="H6565">
        <v>5427</v>
      </c>
      <c r="I6565" t="s">
        <v>112</v>
      </c>
      <c r="J6565">
        <v>2019</v>
      </c>
      <c r="K6565">
        <v>0.06</v>
      </c>
    </row>
    <row r="6566" spans="1:11" x14ac:dyDescent="0.25">
      <c r="A6566" t="s">
        <v>723</v>
      </c>
      <c r="B6566" t="s">
        <v>477</v>
      </c>
      <c r="C6566" t="s">
        <v>478</v>
      </c>
      <c r="D6566" t="str">
        <f>Clef_répartition[[#This Row],[Code association]]&amp;"_"&amp;Clef_répartition[[#This Row],[Nom association]]</f>
        <v>ASSAGIE_Association scolaire Aubonne Gimel et Etoy</v>
      </c>
      <c r="E6566">
        <f>COUNTIFS(D$2:D6566,Clef_répartition[[#This Row],[Code_Nom]],J$2:J6566,Clef_répartition[[#This Row],[Année]])</f>
        <v>8</v>
      </c>
      <c r="F6566">
        <f>IF(Clef_répartition[[#This Row],[Code_Nom]]=D6565,F6565-1,(COUNTIFS(Clef_répartition[Code_Nom],Clef_répartition[[#This Row],[Code_Nom]],Clef_répartition[Année],Clef_répartition[[#This Row],[Année]])))</f>
        <v>5</v>
      </c>
      <c r="G6566" t="str">
        <f>Clef_répartition[[#This Row],[Code_Nom]]&amp;"_"&amp;Clef_répartition[[#This Row],[Nombre]]&amp;"_"&amp;Clef_répartition[[#This Row],[Année]]</f>
        <v>ASSAGIE_Association scolaire Aubonne Gimel et Etoy_8_2019</v>
      </c>
      <c r="H6566">
        <v>5428</v>
      </c>
      <c r="I6566" t="s">
        <v>123</v>
      </c>
      <c r="J6566">
        <v>2019</v>
      </c>
      <c r="K6566">
        <v>0.16</v>
      </c>
    </row>
    <row r="6567" spans="1:11" x14ac:dyDescent="0.25">
      <c r="A6567" t="s">
        <v>723</v>
      </c>
      <c r="B6567" t="s">
        <v>477</v>
      </c>
      <c r="C6567" t="s">
        <v>478</v>
      </c>
      <c r="D6567" t="str">
        <f>Clef_répartition[[#This Row],[Code association]]&amp;"_"&amp;Clef_répartition[[#This Row],[Nom association]]</f>
        <v>ASSAGIE_Association scolaire Aubonne Gimel et Etoy</v>
      </c>
      <c r="E6567">
        <f>COUNTIFS(D$2:D6567,Clef_répartition[[#This Row],[Code_Nom]],J$2:J6567,Clef_répartition[[#This Row],[Année]])</f>
        <v>9</v>
      </c>
      <c r="F6567">
        <f>IF(Clef_répartition[[#This Row],[Code_Nom]]=D6566,F6566-1,(COUNTIFS(Clef_répartition[Code_Nom],Clef_répartition[[#This Row],[Code_Nom]],Clef_répartition[Année],Clef_répartition[[#This Row],[Année]])))</f>
        <v>4</v>
      </c>
      <c r="G6567" t="str">
        <f>Clef_répartition[[#This Row],[Code_Nom]]&amp;"_"&amp;Clef_répartition[[#This Row],[Nombre]]&amp;"_"&amp;Clef_répartition[[#This Row],[Année]]</f>
        <v>ASSAGIE_Association scolaire Aubonne Gimel et Etoy_9_2019</v>
      </c>
      <c r="H6567">
        <v>5637</v>
      </c>
      <c r="I6567" t="s">
        <v>153</v>
      </c>
      <c r="J6567">
        <v>2019</v>
      </c>
      <c r="K6567">
        <v>0.08</v>
      </c>
    </row>
    <row r="6568" spans="1:11" x14ac:dyDescent="0.25">
      <c r="A6568" t="s">
        <v>723</v>
      </c>
      <c r="B6568" t="s">
        <v>477</v>
      </c>
      <c r="C6568" t="s">
        <v>478</v>
      </c>
      <c r="D6568" t="str">
        <f>Clef_répartition[[#This Row],[Code association]]&amp;"_"&amp;Clef_répartition[[#This Row],[Nom association]]</f>
        <v>ASSAGIE_Association scolaire Aubonne Gimel et Etoy</v>
      </c>
      <c r="E6568">
        <f>COUNTIFS(D$2:D6568,Clef_répartition[[#This Row],[Code_Nom]],J$2:J6568,Clef_répartition[[#This Row],[Année]])</f>
        <v>10</v>
      </c>
      <c r="F6568">
        <f>IF(Clef_répartition[[#This Row],[Code_Nom]]=D6567,F6567-1,(COUNTIFS(Clef_répartition[Code_Nom],Clef_répartition[[#This Row],[Code_Nom]],Clef_répartition[Année],Clef_répartition[[#This Row],[Année]])))</f>
        <v>3</v>
      </c>
      <c r="G6568" t="str">
        <f>Clef_répartition[[#This Row],[Code_Nom]]&amp;"_"&amp;Clef_répartition[[#This Row],[Nombre]]&amp;"_"&amp;Clef_répartition[[#This Row],[Année]]</f>
        <v>ASSAGIE_Association scolaire Aubonne Gimel et Etoy_10_2019</v>
      </c>
      <c r="H6568">
        <v>5435</v>
      </c>
      <c r="I6568" t="s">
        <v>245</v>
      </c>
      <c r="J6568">
        <v>2019</v>
      </c>
      <c r="K6568">
        <v>0.05</v>
      </c>
    </row>
    <row r="6569" spans="1:11" x14ac:dyDescent="0.25">
      <c r="A6569" t="s">
        <v>723</v>
      </c>
      <c r="B6569" t="s">
        <v>477</v>
      </c>
      <c r="C6569" t="s">
        <v>478</v>
      </c>
      <c r="D6569" t="str">
        <f>Clef_répartition[[#This Row],[Code association]]&amp;"_"&amp;Clef_répartition[[#This Row],[Nom association]]</f>
        <v>ASSAGIE_Association scolaire Aubonne Gimel et Etoy</v>
      </c>
      <c r="E6569">
        <f>COUNTIFS(D$2:D6569,Clef_répartition[[#This Row],[Code_Nom]],J$2:J6569,Clef_répartition[[#This Row],[Année]])</f>
        <v>11</v>
      </c>
      <c r="F6569">
        <f>IF(Clef_répartition[[#This Row],[Code_Nom]]=D6568,F6568-1,(COUNTIFS(Clef_répartition[Code_Nom],Clef_répartition[[#This Row],[Code_Nom]],Clef_répartition[Année],Clef_répartition[[#This Row],[Année]])))</f>
        <v>2</v>
      </c>
      <c r="G6569" t="str">
        <f>Clef_répartition[[#This Row],[Code_Nom]]&amp;"_"&amp;Clef_répartition[[#This Row],[Nombre]]&amp;"_"&amp;Clef_répartition[[#This Row],[Année]]</f>
        <v>ASSAGIE_Association scolaire Aubonne Gimel et Etoy_11_2019</v>
      </c>
      <c r="H6569">
        <v>5436</v>
      </c>
      <c r="I6569" t="s">
        <v>246</v>
      </c>
      <c r="J6569">
        <v>2019</v>
      </c>
      <c r="K6569">
        <v>0.02</v>
      </c>
    </row>
    <row r="6570" spans="1:11" x14ac:dyDescent="0.25">
      <c r="A6570" t="s">
        <v>723</v>
      </c>
      <c r="B6570" t="s">
        <v>477</v>
      </c>
      <c r="C6570" t="s">
        <v>478</v>
      </c>
      <c r="D6570" t="str">
        <f>Clef_répartition[[#This Row],[Code association]]&amp;"_"&amp;Clef_répartition[[#This Row],[Nom association]]</f>
        <v>ASSAGIE_Association scolaire Aubonne Gimel et Etoy</v>
      </c>
      <c r="E6570">
        <f>COUNTIFS(D$2:D6570,Clef_répartition[[#This Row],[Code_Nom]],J$2:J6570,Clef_répartition[[#This Row],[Année]])</f>
        <v>12</v>
      </c>
      <c r="F6570">
        <f>IF(Clef_répartition[[#This Row],[Code_Nom]]=D6569,F6569-1,(COUNTIFS(Clef_répartition[Code_Nom],Clef_répartition[[#This Row],[Code_Nom]],Clef_répartition[Année],Clef_répartition[[#This Row],[Année]])))</f>
        <v>1</v>
      </c>
      <c r="G6570" t="str">
        <f>Clef_répartition[[#This Row],[Code_Nom]]&amp;"_"&amp;Clef_répartition[[#This Row],[Nombre]]&amp;"_"&amp;Clef_répartition[[#This Row],[Année]]</f>
        <v>ASSAGIE_Association scolaire Aubonne Gimel et Etoy_12_2019</v>
      </c>
      <c r="H6570">
        <v>5437</v>
      </c>
      <c r="I6570" t="s">
        <v>250</v>
      </c>
      <c r="J6570">
        <v>2019</v>
      </c>
      <c r="K6570">
        <v>0.03</v>
      </c>
    </row>
    <row r="6571" spans="1:11" x14ac:dyDescent="0.25">
      <c r="A6571" t="s">
        <v>723</v>
      </c>
      <c r="B6571" t="s">
        <v>527</v>
      </c>
      <c r="C6571" t="s">
        <v>528</v>
      </c>
      <c r="D6571" t="str">
        <f>Clef_répartition[[#This Row],[Code association]]&amp;"_"&amp;Clef_répartition[[#This Row],[Nom association]]</f>
        <v>AVM_Association intercommunale pour l'alimentation en eau du Vallon de la Morges</v>
      </c>
      <c r="E6571">
        <f>COUNTIFS(D$2:D6571,Clef_répartition[[#This Row],[Code_Nom]],J$2:J6571,Clef_répartition[[#This Row],[Année]])</f>
        <v>1</v>
      </c>
      <c r="F6571">
        <f>IF(Clef_répartition[[#This Row],[Code_Nom]]=D6570,F6570-1,(COUNTIFS(Clef_répartition[Code_Nom],Clef_répartition[[#This Row],[Code_Nom]],Clef_répartition[Année],Clef_répartition[[#This Row],[Année]])))</f>
        <v>5</v>
      </c>
      <c r="G6571" t="str">
        <f>Clef_répartition[[#This Row],[Code_Nom]]&amp;"_"&amp;Clef_répartition[[#This Row],[Nombre]]&amp;"_"&amp;Clef_répartition[[#This Row],[Année]]</f>
        <v>AVM_Association intercommunale pour l'alimentation en eau du Vallon de la Morges_1_2019</v>
      </c>
      <c r="H6571">
        <v>5628</v>
      </c>
      <c r="I6571" t="s">
        <v>67</v>
      </c>
      <c r="J6571">
        <v>2019</v>
      </c>
      <c r="K6571">
        <v>7.0000000000000007E-2</v>
      </c>
    </row>
    <row r="6572" spans="1:11" x14ac:dyDescent="0.25">
      <c r="A6572" t="s">
        <v>723</v>
      </c>
      <c r="B6572" t="s">
        <v>527</v>
      </c>
      <c r="C6572" t="s">
        <v>528</v>
      </c>
      <c r="D6572" t="str">
        <f>Clef_répartition[[#This Row],[Code association]]&amp;"_"&amp;Clef_répartition[[#This Row],[Nom association]]</f>
        <v>AVM_Association intercommunale pour l'alimentation en eau du Vallon de la Morges</v>
      </c>
      <c r="E6572">
        <f>COUNTIFS(D$2:D6572,Clef_répartition[[#This Row],[Code_Nom]],J$2:J6572,Clef_répartition[[#This Row],[Année]])</f>
        <v>2</v>
      </c>
      <c r="F6572">
        <f>IF(Clef_répartition[[#This Row],[Code_Nom]]=D6571,F6571-1,(COUNTIFS(Clef_répartition[Code_Nom],Clef_répartition[[#This Row],[Code_Nom]],Clef_répartition[Année],Clef_répartition[[#This Row],[Année]])))</f>
        <v>4</v>
      </c>
      <c r="G6572" t="str">
        <f>Clef_répartition[[#This Row],[Code_Nom]]&amp;"_"&amp;Clef_répartition[[#This Row],[Nombre]]&amp;"_"&amp;Clef_répartition[[#This Row],[Année]]</f>
        <v>AVM_Association intercommunale pour l'alimentation en eau du Vallon de la Morges_2_2019</v>
      </c>
      <c r="H6572">
        <v>5634</v>
      </c>
      <c r="I6572" t="s">
        <v>101</v>
      </c>
      <c r="J6572">
        <v>2019</v>
      </c>
      <c r="K6572">
        <v>0.17</v>
      </c>
    </row>
    <row r="6573" spans="1:11" x14ac:dyDescent="0.25">
      <c r="A6573" t="s">
        <v>723</v>
      </c>
      <c r="B6573" t="s">
        <v>527</v>
      </c>
      <c r="C6573" t="s">
        <v>528</v>
      </c>
      <c r="D6573" t="str">
        <f>Clef_répartition[[#This Row],[Code association]]&amp;"_"&amp;Clef_répartition[[#This Row],[Nom association]]</f>
        <v>AVM_Association intercommunale pour l'alimentation en eau du Vallon de la Morges</v>
      </c>
      <c r="E6573">
        <f>COUNTIFS(D$2:D6573,Clef_répartition[[#This Row],[Code_Nom]],J$2:J6573,Clef_répartition[[#This Row],[Année]])</f>
        <v>3</v>
      </c>
      <c r="F6573">
        <f>IF(Clef_répartition[[#This Row],[Code_Nom]]=D6572,F6572-1,(COUNTIFS(Clef_répartition[Code_Nom],Clef_répartition[[#This Row],[Code_Nom]],Clef_répartition[Année],Clef_répartition[[#This Row],[Année]])))</f>
        <v>3</v>
      </c>
      <c r="G6573" t="str">
        <f>Clef_répartition[[#This Row],[Code_Nom]]&amp;"_"&amp;Clef_répartition[[#This Row],[Nombre]]&amp;"_"&amp;Clef_répartition[[#This Row],[Année]]</f>
        <v>AVM_Association intercommunale pour l'alimentation en eau du Vallon de la Morges_3_2019</v>
      </c>
      <c r="H6573">
        <v>5656</v>
      </c>
      <c r="I6573" t="s">
        <v>135</v>
      </c>
      <c r="J6573">
        <v>2019</v>
      </c>
      <c r="K6573">
        <v>0.18</v>
      </c>
    </row>
    <row r="6574" spans="1:11" x14ac:dyDescent="0.25">
      <c r="A6574" t="s">
        <v>723</v>
      </c>
      <c r="B6574" t="s">
        <v>527</v>
      </c>
      <c r="C6574" t="s">
        <v>528</v>
      </c>
      <c r="D6574" t="str">
        <f>Clef_répartition[[#This Row],[Code association]]&amp;"_"&amp;Clef_répartition[[#This Row],[Nom association]]</f>
        <v>AVM_Association intercommunale pour l'alimentation en eau du Vallon de la Morges</v>
      </c>
      <c r="E6574">
        <f>COUNTIFS(D$2:D6574,Clef_répartition[[#This Row],[Code_Nom]],J$2:J6574,Clef_répartition[[#This Row],[Année]])</f>
        <v>4</v>
      </c>
      <c r="F6574">
        <f>IF(Clef_répartition[[#This Row],[Code_Nom]]=D6573,F6573-1,(COUNTIFS(Clef_répartition[Code_Nom],Clef_répartition[[#This Row],[Code_Nom]],Clef_répartition[Année],Clef_répartition[[#This Row],[Année]])))</f>
        <v>2</v>
      </c>
      <c r="G6574" t="str">
        <f>Clef_répartition[[#This Row],[Code_Nom]]&amp;"_"&amp;Clef_répartition[[#This Row],[Nombre]]&amp;"_"&amp;Clef_répartition[[#This Row],[Année]]</f>
        <v>AVM_Association intercommunale pour l'alimentation en eau du Vallon de la Morges_4_2019</v>
      </c>
      <c r="H6574">
        <v>5650</v>
      </c>
      <c r="I6574" t="s">
        <v>276</v>
      </c>
      <c r="J6574">
        <v>2019</v>
      </c>
      <c r="K6574">
        <v>0.09</v>
      </c>
    </row>
    <row r="6575" spans="1:11" x14ac:dyDescent="0.25">
      <c r="A6575" t="s">
        <v>723</v>
      </c>
      <c r="B6575" t="s">
        <v>527</v>
      </c>
      <c r="C6575" t="s">
        <v>528</v>
      </c>
      <c r="D6575" t="str">
        <f>Clef_répartition[[#This Row],[Code association]]&amp;"_"&amp;Clef_répartition[[#This Row],[Nom association]]</f>
        <v>AVM_Association intercommunale pour l'alimentation en eau du Vallon de la Morges</v>
      </c>
      <c r="E6575">
        <f>COUNTIFS(D$2:D6575,Clef_répartition[[#This Row],[Code_Nom]],J$2:J6575,Clef_répartition[[#This Row],[Année]])</f>
        <v>5</v>
      </c>
      <c r="F6575">
        <f>IF(Clef_répartition[[#This Row],[Code_Nom]]=D6574,F6574-1,(COUNTIFS(Clef_répartition[Code_Nom],Clef_répartition[[#This Row],[Code_Nom]],Clef_répartition[Année],Clef_répartition[[#This Row],[Année]])))</f>
        <v>1</v>
      </c>
      <c r="G6575" t="str">
        <f>Clef_répartition[[#This Row],[Code_Nom]]&amp;"_"&amp;Clef_répartition[[#This Row],[Nombre]]&amp;"_"&amp;Clef_répartition[[#This Row],[Année]]</f>
        <v>AVM_Association intercommunale pour l'alimentation en eau du Vallon de la Morges_5_2019</v>
      </c>
      <c r="H6575">
        <v>5653</v>
      </c>
      <c r="I6575" t="s">
        <v>291</v>
      </c>
      <c r="J6575">
        <v>2019</v>
      </c>
      <c r="K6575">
        <v>0.49</v>
      </c>
    </row>
    <row r="6576" spans="1:11" x14ac:dyDescent="0.25">
      <c r="A6576" t="s">
        <v>723</v>
      </c>
      <c r="B6576" t="s">
        <v>616</v>
      </c>
      <c r="C6576" t="s">
        <v>617</v>
      </c>
      <c r="D6576" t="str">
        <f>Clef_répartition[[#This Row],[Code association]]&amp;"_"&amp;Clef_répartition[[#This Row],[Nom association]]</f>
        <v>CCSPA Moudon_Centre de collecte de sous-produits animaux Moudon</v>
      </c>
      <c r="E6576">
        <f>COUNTIFS(D$2:D6576,Clef_répartition[[#This Row],[Code_Nom]],J$2:J6576,Clef_répartition[[#This Row],[Année]])</f>
        <v>1</v>
      </c>
      <c r="F6576">
        <f>IF(Clef_répartition[[#This Row],[Code_Nom]]=D6575,F6575-1,(COUNTIFS(Clef_répartition[Code_Nom],Clef_répartition[[#This Row],[Code_Nom]],Clef_répartition[Année],Clef_répartition[[#This Row],[Année]])))</f>
        <v>25</v>
      </c>
      <c r="G6576" t="str">
        <f>Clef_répartition[[#This Row],[Code_Nom]]&amp;"_"&amp;Clef_répartition[[#This Row],[Nombre]]&amp;"_"&amp;Clef_répartition[[#This Row],[Année]]</f>
        <v>CCSPA Moudon_Centre de collecte de sous-produits animaux Moudon_1_2019</v>
      </c>
      <c r="H6576">
        <v>5661</v>
      </c>
      <c r="I6576" t="s">
        <v>32</v>
      </c>
      <c r="J6576">
        <v>2019</v>
      </c>
      <c r="K6576">
        <v>1.14E-2</v>
      </c>
    </row>
    <row r="6577" spans="1:11" x14ac:dyDescent="0.25">
      <c r="A6577" t="s">
        <v>723</v>
      </c>
      <c r="B6577" t="s">
        <v>616</v>
      </c>
      <c r="C6577" t="s">
        <v>617</v>
      </c>
      <c r="D6577" t="str">
        <f>Clef_répartition[[#This Row],[Code association]]&amp;"_"&amp;Clef_répartition[[#This Row],[Nom association]]</f>
        <v>CCSPA Moudon_Centre de collecte de sous-produits animaux Moudon</v>
      </c>
      <c r="E6577">
        <f>COUNTIFS(D$2:D6577,Clef_répartition[[#This Row],[Code_Nom]],J$2:J6577,Clef_répartition[[#This Row],[Année]])</f>
        <v>2</v>
      </c>
      <c r="F6577">
        <f>IF(Clef_répartition[[#This Row],[Code_Nom]]=D6576,F6576-1,(COUNTIFS(Clef_répartition[Code_Nom],Clef_répartition[[#This Row],[Code_Nom]],Clef_répartition[Année],Clef_répartition[[#This Row],[Année]])))</f>
        <v>24</v>
      </c>
      <c r="G6577" t="str">
        <f>Clef_répartition[[#This Row],[Code_Nom]]&amp;"_"&amp;Clef_répartition[[#This Row],[Nombre]]&amp;"_"&amp;Clef_répartition[[#This Row],[Année]]</f>
        <v>CCSPA Moudon_Centre de collecte de sous-produits animaux Moudon_2_2019</v>
      </c>
      <c r="H6577">
        <v>5663</v>
      </c>
      <c r="I6577" t="s">
        <v>45</v>
      </c>
      <c r="J6577">
        <v>2019</v>
      </c>
      <c r="K6577">
        <v>6.8999999999999999E-3</v>
      </c>
    </row>
    <row r="6578" spans="1:11" x14ac:dyDescent="0.25">
      <c r="A6578" t="s">
        <v>723</v>
      </c>
      <c r="B6578" t="s">
        <v>616</v>
      </c>
      <c r="C6578" t="s">
        <v>617</v>
      </c>
      <c r="D6578" t="str">
        <f>Clef_répartition[[#This Row],[Code association]]&amp;"_"&amp;Clef_répartition[[#This Row],[Nom association]]</f>
        <v>CCSPA Moudon_Centre de collecte de sous-produits animaux Moudon</v>
      </c>
      <c r="E6578">
        <f>COUNTIFS(D$2:D6578,Clef_répartition[[#This Row],[Code_Nom]],J$2:J6578,Clef_répartition[[#This Row],[Année]])</f>
        <v>3</v>
      </c>
      <c r="F6578">
        <f>IF(Clef_répartition[[#This Row],[Code_Nom]]=D6577,F6577-1,(COUNTIFS(Clef_répartition[Code_Nom],Clef_répartition[[#This Row],[Code_Nom]],Clef_répartition[Année],Clef_répartition[[#This Row],[Année]])))</f>
        <v>23</v>
      </c>
      <c r="G6578" t="str">
        <f>Clef_répartition[[#This Row],[Code_Nom]]&amp;"_"&amp;Clef_répartition[[#This Row],[Nombre]]&amp;"_"&amp;Clef_répartition[[#This Row],[Année]]</f>
        <v>CCSPA Moudon_Centre de collecte de sous-produits animaux Moudon_3_2019</v>
      </c>
      <c r="H6578">
        <v>5665</v>
      </c>
      <c r="I6578" t="s">
        <v>57</v>
      </c>
      <c r="J6578">
        <v>2019</v>
      </c>
      <c r="K6578">
        <v>6.4999999999999997E-3</v>
      </c>
    </row>
    <row r="6579" spans="1:11" x14ac:dyDescent="0.25">
      <c r="A6579" t="s">
        <v>723</v>
      </c>
      <c r="B6579" t="s">
        <v>616</v>
      </c>
      <c r="C6579" t="s">
        <v>617</v>
      </c>
      <c r="D6579" t="str">
        <f>Clef_répartition[[#This Row],[Code association]]&amp;"_"&amp;Clef_répartition[[#This Row],[Nom association]]</f>
        <v>CCSPA Moudon_Centre de collecte de sous-produits animaux Moudon</v>
      </c>
      <c r="E6579">
        <f>COUNTIFS(D$2:D6579,Clef_répartition[[#This Row],[Code_Nom]],J$2:J6579,Clef_répartition[[#This Row],[Année]])</f>
        <v>4</v>
      </c>
      <c r="F6579">
        <f>IF(Clef_répartition[[#This Row],[Code_Nom]]=D6578,F6578-1,(COUNTIFS(Clef_répartition[Code_Nom],Clef_répartition[[#This Row],[Code_Nom]],Clef_répartition[Année],Clef_répartition[[#This Row],[Année]])))</f>
        <v>22</v>
      </c>
      <c r="G6579" t="str">
        <f>Clef_répartition[[#This Row],[Code_Nom]]&amp;"_"&amp;Clef_répartition[[#This Row],[Nombre]]&amp;"_"&amp;Clef_répartition[[#This Row],[Année]]</f>
        <v>CCSPA Moudon_Centre de collecte de sous-produits animaux Moudon_4_2019</v>
      </c>
      <c r="H6579">
        <v>5785</v>
      </c>
      <c r="I6579" t="s">
        <v>74</v>
      </c>
      <c r="J6579">
        <v>2019</v>
      </c>
      <c r="K6579">
        <v>1.4500000000000001E-2</v>
      </c>
    </row>
    <row r="6580" spans="1:11" x14ac:dyDescent="0.25">
      <c r="A6580" t="s">
        <v>723</v>
      </c>
      <c r="B6580" t="s">
        <v>616</v>
      </c>
      <c r="C6580" t="s">
        <v>617</v>
      </c>
      <c r="D6580" t="str">
        <f>Clef_répartition[[#This Row],[Code association]]&amp;"_"&amp;Clef_répartition[[#This Row],[Nom association]]</f>
        <v>CCSPA Moudon_Centre de collecte de sous-produits animaux Moudon</v>
      </c>
      <c r="E6580">
        <f>COUNTIFS(D$2:D6580,Clef_répartition[[#This Row],[Code_Nom]],J$2:J6580,Clef_répartition[[#This Row],[Année]])</f>
        <v>5</v>
      </c>
      <c r="F6580">
        <f>IF(Clef_répartition[[#This Row],[Code_Nom]]=D6579,F6579-1,(COUNTIFS(Clef_répartition[Code_Nom],Clef_répartition[[#This Row],[Code_Nom]],Clef_répartition[Année],Clef_répartition[[#This Row],[Année]])))</f>
        <v>21</v>
      </c>
      <c r="G6580" t="str">
        <f>Clef_répartition[[#This Row],[Code_Nom]]&amp;"_"&amp;Clef_répartition[[#This Row],[Nombre]]&amp;"_"&amp;Clef_répartition[[#This Row],[Année]]</f>
        <v>CCSPA Moudon_Centre de collecte de sous-produits animaux Moudon_5_2019</v>
      </c>
      <c r="H6580">
        <v>5669</v>
      </c>
      <c r="I6580" t="s">
        <v>89</v>
      </c>
      <c r="J6580">
        <v>2019</v>
      </c>
      <c r="K6580">
        <v>9.7999999999999997E-3</v>
      </c>
    </row>
    <row r="6581" spans="1:11" x14ac:dyDescent="0.25">
      <c r="A6581" t="s">
        <v>723</v>
      </c>
      <c r="B6581" t="s">
        <v>616</v>
      </c>
      <c r="C6581" t="s">
        <v>617</v>
      </c>
      <c r="D6581" t="str">
        <f>Clef_répartition[[#This Row],[Code association]]&amp;"_"&amp;Clef_répartition[[#This Row],[Nom association]]</f>
        <v>CCSPA Moudon_Centre de collecte de sous-produits animaux Moudon</v>
      </c>
      <c r="E6581">
        <f>COUNTIFS(D$2:D6581,Clef_répartition[[#This Row],[Code_Nom]],J$2:J6581,Clef_répartition[[#This Row],[Année]])</f>
        <v>6</v>
      </c>
      <c r="F6581">
        <f>IF(Clef_répartition[[#This Row],[Code_Nom]]=D6580,F6580-1,(COUNTIFS(Clef_répartition[Code_Nom],Clef_répartition[[#This Row],[Code_Nom]],Clef_répartition[Année],Clef_répartition[[#This Row],[Année]])))</f>
        <v>20</v>
      </c>
      <c r="G6581" t="str">
        <f>Clef_répartition[[#This Row],[Code_Nom]]&amp;"_"&amp;Clef_répartition[[#This Row],[Nombre]]&amp;"_"&amp;Clef_répartition[[#This Row],[Année]]</f>
        <v>CCSPA Moudon_Centre de collecte de sous-produits animaux Moudon_6_2019</v>
      </c>
      <c r="H6581">
        <v>5671</v>
      </c>
      <c r="I6581" t="s">
        <v>618</v>
      </c>
      <c r="J6581">
        <v>2019</v>
      </c>
      <c r="K6581">
        <v>7.4000000000000003E-3</v>
      </c>
    </row>
    <row r="6582" spans="1:11" x14ac:dyDescent="0.25">
      <c r="A6582" t="s">
        <v>723</v>
      </c>
      <c r="B6582" t="s">
        <v>616</v>
      </c>
      <c r="C6582" t="s">
        <v>617</v>
      </c>
      <c r="D6582" t="str">
        <f>Clef_répartition[[#This Row],[Code association]]&amp;"_"&amp;Clef_répartition[[#This Row],[Nom association]]</f>
        <v>CCSPA Moudon_Centre de collecte de sous-produits animaux Moudon</v>
      </c>
      <c r="E6582">
        <f>COUNTIFS(D$2:D6582,Clef_répartition[[#This Row],[Code_Nom]],J$2:J6582,Clef_répartition[[#This Row],[Année]])</f>
        <v>7</v>
      </c>
      <c r="F6582">
        <f>IF(Clef_répartition[[#This Row],[Code_Nom]]=D6581,F6581-1,(COUNTIFS(Clef_répartition[Code_Nom],Clef_répartition[[#This Row],[Code_Nom]],Clef_répartition[Année],Clef_répartition[[#This Row],[Année]])))</f>
        <v>19</v>
      </c>
      <c r="G6582" t="str">
        <f>Clef_répartition[[#This Row],[Code_Nom]]&amp;"_"&amp;Clef_répartition[[#This Row],[Nombre]]&amp;"_"&amp;Clef_répartition[[#This Row],[Année]]</f>
        <v>CCSPA Moudon_Centre de collecte de sous-produits animaux Moudon_7_2019</v>
      </c>
      <c r="H6582">
        <v>5673</v>
      </c>
      <c r="I6582" t="s">
        <v>137</v>
      </c>
      <c r="J6582">
        <v>2019</v>
      </c>
      <c r="K6582">
        <v>1.1599999999999999E-2</v>
      </c>
    </row>
    <row r="6583" spans="1:11" x14ac:dyDescent="0.25">
      <c r="A6583" t="s">
        <v>723</v>
      </c>
      <c r="B6583" t="s">
        <v>616</v>
      </c>
      <c r="C6583" t="s">
        <v>617</v>
      </c>
      <c r="D6583" t="str">
        <f>Clef_répartition[[#This Row],[Code association]]&amp;"_"&amp;Clef_répartition[[#This Row],[Nom association]]</f>
        <v>CCSPA Moudon_Centre de collecte de sous-produits animaux Moudon</v>
      </c>
      <c r="E6583">
        <f>COUNTIFS(D$2:D6583,Clef_répartition[[#This Row],[Code_Nom]],J$2:J6583,Clef_répartition[[#This Row],[Année]])</f>
        <v>8</v>
      </c>
      <c r="F6583">
        <f>IF(Clef_répartition[[#This Row],[Code_Nom]]=D6582,F6582-1,(COUNTIFS(Clef_répartition[Code_Nom],Clef_répartition[[#This Row],[Code_Nom]],Clef_répartition[Année],Clef_répartition[[#This Row],[Année]])))</f>
        <v>18</v>
      </c>
      <c r="G6583" t="str">
        <f>Clef_répartition[[#This Row],[Code_Nom]]&amp;"_"&amp;Clef_répartition[[#This Row],[Nombre]]&amp;"_"&amp;Clef_répartition[[#This Row],[Année]]</f>
        <v>CCSPA Moudon_Centre de collecte de sous-produits animaux Moudon_8_2019</v>
      </c>
      <c r="H6583">
        <v>5804</v>
      </c>
      <c r="I6583" t="s">
        <v>139</v>
      </c>
      <c r="J6583">
        <v>2019</v>
      </c>
      <c r="K6583">
        <v>5.0299999999999997E-2</v>
      </c>
    </row>
    <row r="6584" spans="1:11" x14ac:dyDescent="0.25">
      <c r="A6584" t="s">
        <v>723</v>
      </c>
      <c r="B6584" t="s">
        <v>616</v>
      </c>
      <c r="C6584" t="s">
        <v>617</v>
      </c>
      <c r="D6584" t="str">
        <f>Clef_répartition[[#This Row],[Code association]]&amp;"_"&amp;Clef_répartition[[#This Row],[Nom association]]</f>
        <v>CCSPA Moudon_Centre de collecte de sous-produits animaux Moudon</v>
      </c>
      <c r="E6584">
        <f>COUNTIFS(D$2:D6584,Clef_répartition[[#This Row],[Code_Nom]],J$2:J6584,Clef_répartition[[#This Row],[Année]])</f>
        <v>9</v>
      </c>
      <c r="F6584">
        <f>IF(Clef_répartition[[#This Row],[Code_Nom]]=D6583,F6583-1,(COUNTIFS(Clef_répartition[Code_Nom],Clef_répartition[[#This Row],[Code_Nom]],Clef_répartition[Année],Clef_répartition[[#This Row],[Année]])))</f>
        <v>17</v>
      </c>
      <c r="G6584" t="str">
        <f>Clef_répartition[[#This Row],[Code_Nom]]&amp;"_"&amp;Clef_répartition[[#This Row],[Nombre]]&amp;"_"&amp;Clef_répartition[[#This Row],[Année]]</f>
        <v>CCSPA Moudon_Centre de collecte de sous-produits animaux Moudon_9_2019</v>
      </c>
      <c r="H6584">
        <v>5806</v>
      </c>
      <c r="I6584" t="s">
        <v>140</v>
      </c>
      <c r="J6584">
        <v>2019</v>
      </c>
      <c r="K6584">
        <v>9.3299999999999994E-2</v>
      </c>
    </row>
    <row r="6585" spans="1:11" x14ac:dyDescent="0.25">
      <c r="A6585" t="s">
        <v>723</v>
      </c>
      <c r="B6585" t="s">
        <v>616</v>
      </c>
      <c r="C6585" t="s">
        <v>617</v>
      </c>
      <c r="D6585" t="str">
        <f>Clef_répartition[[#This Row],[Code association]]&amp;"_"&amp;Clef_répartition[[#This Row],[Nom association]]</f>
        <v>CCSPA Moudon_Centre de collecte de sous-produits animaux Moudon</v>
      </c>
      <c r="E6585">
        <f>COUNTIFS(D$2:D6585,Clef_répartition[[#This Row],[Code_Nom]],J$2:J6585,Clef_répartition[[#This Row],[Année]])</f>
        <v>10</v>
      </c>
      <c r="F6585">
        <f>IF(Clef_répartition[[#This Row],[Code_Nom]]=D6584,F6584-1,(COUNTIFS(Clef_répartition[Code_Nom],Clef_répartition[[#This Row],[Code_Nom]],Clef_répartition[Année],Clef_répartition[[#This Row],[Année]])))</f>
        <v>16</v>
      </c>
      <c r="G6585" t="str">
        <f>Clef_répartition[[#This Row],[Code_Nom]]&amp;"_"&amp;Clef_répartition[[#This Row],[Nombre]]&amp;"_"&amp;Clef_répartition[[#This Row],[Année]]</f>
        <v>CCSPA Moudon_Centre de collecte de sous-produits animaux Moudon_10_2019</v>
      </c>
      <c r="H6585">
        <v>5674</v>
      </c>
      <c r="I6585" t="s">
        <v>619</v>
      </c>
      <c r="J6585">
        <v>2019</v>
      </c>
      <c r="K6585">
        <v>4.3E-3</v>
      </c>
    </row>
    <row r="6586" spans="1:11" x14ac:dyDescent="0.25">
      <c r="A6586" t="s">
        <v>723</v>
      </c>
      <c r="B6586" t="s">
        <v>616</v>
      </c>
      <c r="C6586" t="s">
        <v>617</v>
      </c>
      <c r="D6586" t="str">
        <f>Clef_répartition[[#This Row],[Code association]]&amp;"_"&amp;Clef_répartition[[#This Row],[Nom association]]</f>
        <v>CCSPA Moudon_Centre de collecte de sous-produits animaux Moudon</v>
      </c>
      <c r="E6586">
        <f>COUNTIFS(D$2:D6586,Clef_répartition[[#This Row],[Code_Nom]],J$2:J6586,Clef_répartition[[#This Row],[Année]])</f>
        <v>11</v>
      </c>
      <c r="F6586">
        <f>IF(Clef_répartition[[#This Row],[Code_Nom]]=D6585,F6585-1,(COUNTIFS(Clef_répartition[Code_Nom],Clef_répartition[[#This Row],[Code_Nom]],Clef_répartition[Année],Clef_répartition[[#This Row],[Année]])))</f>
        <v>15</v>
      </c>
      <c r="G6586" t="str">
        <f>Clef_répartition[[#This Row],[Code_Nom]]&amp;"_"&amp;Clef_répartition[[#This Row],[Nombre]]&amp;"_"&amp;Clef_répartition[[#This Row],[Année]]</f>
        <v>CCSPA Moudon_Centre de collecte de sous-produits animaux Moudon_11_2019</v>
      </c>
      <c r="H6586">
        <v>5675</v>
      </c>
      <c r="I6586" t="s">
        <v>620</v>
      </c>
      <c r="J6586">
        <v>2019</v>
      </c>
      <c r="K6586">
        <v>0.13350000000000001</v>
      </c>
    </row>
    <row r="6587" spans="1:11" x14ac:dyDescent="0.25">
      <c r="A6587" t="s">
        <v>723</v>
      </c>
      <c r="B6587" t="s">
        <v>616</v>
      </c>
      <c r="C6587" t="s">
        <v>617</v>
      </c>
      <c r="D6587" t="str">
        <f>Clef_répartition[[#This Row],[Code association]]&amp;"_"&amp;Clef_répartition[[#This Row],[Nom association]]</f>
        <v>CCSPA Moudon_Centre de collecte de sous-produits animaux Moudon</v>
      </c>
      <c r="E6587">
        <f>COUNTIFS(D$2:D6587,Clef_répartition[[#This Row],[Code_Nom]],J$2:J6587,Clef_répartition[[#This Row],[Année]])</f>
        <v>12</v>
      </c>
      <c r="F6587">
        <f>IF(Clef_répartition[[#This Row],[Code_Nom]]=D6586,F6586-1,(COUNTIFS(Clef_répartition[Code_Nom],Clef_répartition[[#This Row],[Code_Nom]],Clef_répartition[Année],Clef_répartition[[#This Row],[Année]])))</f>
        <v>14</v>
      </c>
      <c r="G6587" t="str">
        <f>Clef_répartition[[#This Row],[Code_Nom]]&amp;"_"&amp;Clef_répartition[[#This Row],[Nombre]]&amp;"_"&amp;Clef_répartition[[#This Row],[Année]]</f>
        <v>CCSPA Moudon_Centre de collecte de sous-produits animaux Moudon_12_2019</v>
      </c>
      <c r="H6587">
        <v>5790</v>
      </c>
      <c r="I6587" t="s">
        <v>170</v>
      </c>
      <c r="J6587">
        <v>2019</v>
      </c>
      <c r="K6587">
        <v>1.7000000000000001E-2</v>
      </c>
    </row>
    <row r="6588" spans="1:11" x14ac:dyDescent="0.25">
      <c r="A6588" t="s">
        <v>723</v>
      </c>
      <c r="B6588" t="s">
        <v>616</v>
      </c>
      <c r="C6588" t="s">
        <v>617</v>
      </c>
      <c r="D6588" t="str">
        <f>Clef_répartition[[#This Row],[Code association]]&amp;"_"&amp;Clef_répartition[[#This Row],[Nom association]]</f>
        <v>CCSPA Moudon_Centre de collecte de sous-produits animaux Moudon</v>
      </c>
      <c r="E6588">
        <f>COUNTIFS(D$2:D6588,Clef_répartition[[#This Row],[Code_Nom]],J$2:J6588,Clef_répartition[[#This Row],[Année]])</f>
        <v>13</v>
      </c>
      <c r="F6588">
        <f>IF(Clef_répartition[[#This Row],[Code_Nom]]=D6587,F6587-1,(COUNTIFS(Clef_répartition[Code_Nom],Clef_répartition[[#This Row],[Code_Nom]],Clef_répartition[Année],Clef_répartition[[#This Row],[Année]])))</f>
        <v>13</v>
      </c>
      <c r="G6588" t="str">
        <f>Clef_répartition[[#This Row],[Code_Nom]]&amp;"_"&amp;Clef_répartition[[#This Row],[Nombre]]&amp;"_"&amp;Clef_répartition[[#This Row],[Année]]</f>
        <v>CCSPA Moudon_Centre de collecte de sous-produits animaux Moudon_13_2019</v>
      </c>
      <c r="H6588">
        <v>5693</v>
      </c>
      <c r="I6588" t="s">
        <v>184</v>
      </c>
      <c r="J6588">
        <v>2019</v>
      </c>
      <c r="K6588">
        <v>8.5900000000000004E-2</v>
      </c>
    </row>
    <row r="6589" spans="1:11" x14ac:dyDescent="0.25">
      <c r="A6589" t="s">
        <v>723</v>
      </c>
      <c r="B6589" t="s">
        <v>616</v>
      </c>
      <c r="C6589" t="s">
        <v>617</v>
      </c>
      <c r="D6589" t="str">
        <f>Clef_répartition[[#This Row],[Code association]]&amp;"_"&amp;Clef_répartition[[#This Row],[Nom association]]</f>
        <v>CCSPA Moudon_Centre de collecte de sous-produits animaux Moudon</v>
      </c>
      <c r="E6589">
        <f>COUNTIFS(D$2:D6589,Clef_répartition[[#This Row],[Code_Nom]],J$2:J6589,Clef_répartition[[#This Row],[Année]])</f>
        <v>14</v>
      </c>
      <c r="F6589">
        <f>IF(Clef_répartition[[#This Row],[Code_Nom]]=D6588,F6588-1,(COUNTIFS(Clef_répartition[Code_Nom],Clef_répartition[[#This Row],[Code_Nom]],Clef_répartition[Année],Clef_répartition[[#This Row],[Année]])))</f>
        <v>12</v>
      </c>
      <c r="G6589" t="str">
        <f>Clef_répartition[[#This Row],[Code_Nom]]&amp;"_"&amp;Clef_répartition[[#This Row],[Nombre]]&amp;"_"&amp;Clef_répartition[[#This Row],[Année]]</f>
        <v>CCSPA Moudon_Centre de collecte de sous-produits animaux Moudon_14_2019</v>
      </c>
      <c r="H6589">
        <v>5792</v>
      </c>
      <c r="I6589" t="s">
        <v>187</v>
      </c>
      <c r="J6589">
        <v>2019</v>
      </c>
      <c r="K6589">
        <v>2.0799999999999999E-2</v>
      </c>
    </row>
    <row r="6590" spans="1:11" x14ac:dyDescent="0.25">
      <c r="A6590" t="s">
        <v>723</v>
      </c>
      <c r="B6590" t="s">
        <v>616</v>
      </c>
      <c r="C6590" t="s">
        <v>617</v>
      </c>
      <c r="D6590" t="str">
        <f>Clef_répartition[[#This Row],[Code association]]&amp;"_"&amp;Clef_répartition[[#This Row],[Nom association]]</f>
        <v>CCSPA Moudon_Centre de collecte de sous-produits animaux Moudon</v>
      </c>
      <c r="E6590">
        <f>COUNTIFS(D$2:D6590,Clef_répartition[[#This Row],[Code_Nom]],J$2:J6590,Clef_répartition[[#This Row],[Année]])</f>
        <v>15</v>
      </c>
      <c r="F6590">
        <f>IF(Clef_répartition[[#This Row],[Code_Nom]]=D6589,F6589-1,(COUNTIFS(Clef_répartition[Code_Nom],Clef_répartition[[#This Row],[Code_Nom]],Clef_répartition[Année],Clef_répartition[[#This Row],[Année]])))</f>
        <v>11</v>
      </c>
      <c r="G6590" t="str">
        <f>Clef_répartition[[#This Row],[Code_Nom]]&amp;"_"&amp;Clef_répartition[[#This Row],[Nombre]]&amp;"_"&amp;Clef_répartition[[#This Row],[Année]]</f>
        <v>CCSPA Moudon_Centre de collecte de sous-produits animaux Moudon_15_2019</v>
      </c>
      <c r="H6590">
        <v>5678</v>
      </c>
      <c r="I6590" t="s">
        <v>192</v>
      </c>
      <c r="J6590">
        <v>2019</v>
      </c>
      <c r="K6590">
        <v>0.1923</v>
      </c>
    </row>
    <row r="6591" spans="1:11" x14ac:dyDescent="0.25">
      <c r="A6591" t="s">
        <v>723</v>
      </c>
      <c r="B6591" t="s">
        <v>616</v>
      </c>
      <c r="C6591" t="s">
        <v>617</v>
      </c>
      <c r="D6591" t="str">
        <f>Clef_répartition[[#This Row],[Code association]]&amp;"_"&amp;Clef_répartition[[#This Row],[Nom association]]</f>
        <v>CCSPA Moudon_Centre de collecte de sous-produits animaux Moudon</v>
      </c>
      <c r="E6591">
        <f>COUNTIFS(D$2:D6591,Clef_répartition[[#This Row],[Code_Nom]],J$2:J6591,Clef_répartition[[#This Row],[Année]])</f>
        <v>16</v>
      </c>
      <c r="F6591">
        <f>IF(Clef_répartition[[#This Row],[Code_Nom]]=D6590,F6590-1,(COUNTIFS(Clef_répartition[Code_Nom],Clef_répartition[[#This Row],[Code_Nom]],Clef_répartition[Année],Clef_répartition[[#This Row],[Année]])))</f>
        <v>10</v>
      </c>
      <c r="G6591" t="str">
        <f>Clef_répartition[[#This Row],[Code_Nom]]&amp;"_"&amp;Clef_répartition[[#This Row],[Nombre]]&amp;"_"&amp;Clef_répartition[[#This Row],[Année]]</f>
        <v>CCSPA Moudon_Centre de collecte de sous-produits animaux Moudon_16_2019</v>
      </c>
      <c r="H6591">
        <v>5680</v>
      </c>
      <c r="I6591" t="s">
        <v>197</v>
      </c>
      <c r="J6591">
        <v>2019</v>
      </c>
      <c r="K6591">
        <v>9.4000000000000004E-3</v>
      </c>
    </row>
    <row r="6592" spans="1:11" x14ac:dyDescent="0.25">
      <c r="A6592" t="s">
        <v>723</v>
      </c>
      <c r="B6592" t="s">
        <v>616</v>
      </c>
      <c r="C6592" t="s">
        <v>617</v>
      </c>
      <c r="D6592" t="str">
        <f>Clef_répartition[[#This Row],[Code association]]&amp;"_"&amp;Clef_répartition[[#This Row],[Nom association]]</f>
        <v>CCSPA Moudon_Centre de collecte de sous-produits animaux Moudon</v>
      </c>
      <c r="E6592">
        <f>COUNTIFS(D$2:D6592,Clef_répartition[[#This Row],[Code_Nom]],J$2:J6592,Clef_répartition[[#This Row],[Année]])</f>
        <v>17</v>
      </c>
      <c r="F6592">
        <f>IF(Clef_répartition[[#This Row],[Code_Nom]]=D6591,F6591-1,(COUNTIFS(Clef_répartition[Code_Nom],Clef_répartition[[#This Row],[Code_Nom]],Clef_répartition[Année],Clef_répartition[[#This Row],[Année]])))</f>
        <v>9</v>
      </c>
      <c r="G6592" t="str">
        <f>Clef_répartition[[#This Row],[Code_Nom]]&amp;"_"&amp;Clef_répartition[[#This Row],[Nombre]]&amp;"_"&amp;Clef_répartition[[#This Row],[Année]]</f>
        <v>CCSPA Moudon_Centre de collecte de sous-produits animaux Moudon_17_2019</v>
      </c>
      <c r="H6592">
        <v>5805</v>
      </c>
      <c r="I6592" t="s">
        <v>206</v>
      </c>
      <c r="J6592">
        <v>2019</v>
      </c>
      <c r="K6592">
        <v>0.19120000000000001</v>
      </c>
    </row>
    <row r="6593" spans="1:11" x14ac:dyDescent="0.25">
      <c r="A6593" t="s">
        <v>723</v>
      </c>
      <c r="B6593" t="s">
        <v>616</v>
      </c>
      <c r="C6593" t="s">
        <v>617</v>
      </c>
      <c r="D6593" t="str">
        <f>Clef_répartition[[#This Row],[Code association]]&amp;"_"&amp;Clef_répartition[[#This Row],[Nom association]]</f>
        <v>CCSPA Moudon_Centre de collecte de sous-produits animaux Moudon</v>
      </c>
      <c r="E6593">
        <f>COUNTIFS(D$2:D6593,Clef_répartition[[#This Row],[Code_Nom]],J$2:J6593,Clef_répartition[[#This Row],[Année]])</f>
        <v>18</v>
      </c>
      <c r="F6593">
        <f>IF(Clef_répartition[[#This Row],[Code_Nom]]=D6592,F6592-1,(COUNTIFS(Clef_répartition[Code_Nom],Clef_répartition[[#This Row],[Code_Nom]],Clef_répartition[Année],Clef_répartition[[#This Row],[Année]])))</f>
        <v>8</v>
      </c>
      <c r="G6593" t="str">
        <f>Clef_répartition[[#This Row],[Code_Nom]]&amp;"_"&amp;Clef_répartition[[#This Row],[Nombre]]&amp;"_"&amp;Clef_répartition[[#This Row],[Année]]</f>
        <v>CCSPA Moudon_Centre de collecte de sous-produits animaux Moudon_18_2019</v>
      </c>
      <c r="H6593">
        <v>5683</v>
      </c>
      <c r="I6593" t="s">
        <v>222</v>
      </c>
      <c r="J6593">
        <v>2019</v>
      </c>
      <c r="K6593">
        <v>6.1000000000000004E-3</v>
      </c>
    </row>
    <row r="6594" spans="1:11" x14ac:dyDescent="0.25">
      <c r="A6594" t="s">
        <v>723</v>
      </c>
      <c r="B6594" t="s">
        <v>616</v>
      </c>
      <c r="C6594" t="s">
        <v>617</v>
      </c>
      <c r="D6594" t="str">
        <f>Clef_répartition[[#This Row],[Code association]]&amp;"_"&amp;Clef_répartition[[#This Row],[Nom association]]</f>
        <v>CCSPA Moudon_Centre de collecte de sous-produits animaux Moudon</v>
      </c>
      <c r="E6594">
        <f>COUNTIFS(D$2:D6594,Clef_répartition[[#This Row],[Code_Nom]],J$2:J6594,Clef_répartition[[#This Row],[Année]])</f>
        <v>19</v>
      </c>
      <c r="F6594">
        <f>IF(Clef_répartition[[#This Row],[Code_Nom]]=D6593,F6593-1,(COUNTIFS(Clef_répartition[Code_Nom],Clef_répartition[[#This Row],[Code_Nom]],Clef_répartition[Année],Clef_répartition[[#This Row],[Année]])))</f>
        <v>7</v>
      </c>
      <c r="G6594" t="str">
        <f>Clef_répartition[[#This Row],[Code_Nom]]&amp;"_"&amp;Clef_répartition[[#This Row],[Nombre]]&amp;"_"&amp;Clef_répartition[[#This Row],[Année]]</f>
        <v>CCSPA Moudon_Centre de collecte de sous-produits animaux Moudon_19_2019</v>
      </c>
      <c r="H6594">
        <v>5798</v>
      </c>
      <c r="I6594" t="s">
        <v>236</v>
      </c>
      <c r="J6594">
        <v>2019</v>
      </c>
      <c r="K6594">
        <v>1.54E-2</v>
      </c>
    </row>
    <row r="6595" spans="1:11" x14ac:dyDescent="0.25">
      <c r="A6595" t="s">
        <v>723</v>
      </c>
      <c r="B6595" t="s">
        <v>616</v>
      </c>
      <c r="C6595" t="s">
        <v>617</v>
      </c>
      <c r="D6595" t="str">
        <f>Clef_répartition[[#This Row],[Code association]]&amp;"_"&amp;Clef_répartition[[#This Row],[Nom association]]</f>
        <v>CCSPA Moudon_Centre de collecte de sous-produits animaux Moudon</v>
      </c>
      <c r="E6595">
        <f>COUNTIFS(D$2:D6595,Clef_répartition[[#This Row],[Code_Nom]],J$2:J6595,Clef_répartition[[#This Row],[Année]])</f>
        <v>20</v>
      </c>
      <c r="F6595">
        <f>IF(Clef_répartition[[#This Row],[Code_Nom]]=D6594,F6594-1,(COUNTIFS(Clef_répartition[Code_Nom],Clef_répartition[[#This Row],[Code_Nom]],Clef_répartition[Année],Clef_répartition[[#This Row],[Année]])))</f>
        <v>6</v>
      </c>
      <c r="G6595" t="str">
        <f>Clef_répartition[[#This Row],[Code_Nom]]&amp;"_"&amp;Clef_répartition[[#This Row],[Nombre]]&amp;"_"&amp;Clef_répartition[[#This Row],[Année]]</f>
        <v>CCSPA Moudon_Centre de collecte de sous-produits animaux Moudon_20_2019</v>
      </c>
      <c r="H6595">
        <v>5684</v>
      </c>
      <c r="I6595" t="s">
        <v>237</v>
      </c>
      <c r="J6595">
        <v>2019</v>
      </c>
      <c r="K6595">
        <v>2.7000000000000001E-3</v>
      </c>
    </row>
    <row r="6596" spans="1:11" x14ac:dyDescent="0.25">
      <c r="A6596" t="s">
        <v>723</v>
      </c>
      <c r="B6596" t="s">
        <v>616</v>
      </c>
      <c r="C6596" t="s">
        <v>617</v>
      </c>
      <c r="D6596" t="str">
        <f>Clef_répartition[[#This Row],[Code association]]&amp;"_"&amp;Clef_répartition[[#This Row],[Nom association]]</f>
        <v>CCSPA Moudon_Centre de collecte de sous-produits animaux Moudon</v>
      </c>
      <c r="E6596">
        <f>COUNTIFS(D$2:D6596,Clef_répartition[[#This Row],[Code_Nom]],J$2:J6596,Clef_répartition[[#This Row],[Année]])</f>
        <v>21</v>
      </c>
      <c r="F6596">
        <f>IF(Clef_répartition[[#This Row],[Code_Nom]]=D6595,F6595-1,(COUNTIFS(Clef_répartition[Code_Nom],Clef_répartition[[#This Row],[Code_Nom]],Clef_répartition[Année],Clef_répartition[[#This Row],[Année]])))</f>
        <v>5</v>
      </c>
      <c r="G6596" t="str">
        <f>Clef_répartition[[#This Row],[Code_Nom]]&amp;"_"&amp;Clef_répartition[[#This Row],[Nombre]]&amp;"_"&amp;Clef_répartition[[#This Row],[Année]]</f>
        <v>CCSPA Moudon_Centre de collecte de sous-produits animaux Moudon_21_2019</v>
      </c>
      <c r="H6596">
        <v>5799</v>
      </c>
      <c r="I6596" t="s">
        <v>254</v>
      </c>
      <c r="J6596">
        <v>2019</v>
      </c>
      <c r="K6596">
        <v>6.3200000000000006E-2</v>
      </c>
    </row>
    <row r="6597" spans="1:11" x14ac:dyDescent="0.25">
      <c r="A6597" t="s">
        <v>723</v>
      </c>
      <c r="B6597" t="s">
        <v>616</v>
      </c>
      <c r="C6597" t="s">
        <v>617</v>
      </c>
      <c r="D6597" t="str">
        <f>Clef_répartition[[#This Row],[Code association]]&amp;"_"&amp;Clef_répartition[[#This Row],[Nom association]]</f>
        <v>CCSPA Moudon_Centre de collecte de sous-produits animaux Moudon</v>
      </c>
      <c r="E6597">
        <f>COUNTIFS(D$2:D6597,Clef_répartition[[#This Row],[Code_Nom]],J$2:J6597,Clef_répartition[[#This Row],[Année]])</f>
        <v>22</v>
      </c>
      <c r="F6597">
        <f>IF(Clef_répartition[[#This Row],[Code_Nom]]=D6596,F6596-1,(COUNTIFS(Clef_répartition[Code_Nom],Clef_répartition[[#This Row],[Code_Nom]],Clef_répartition[Année],Clef_répartition[[#This Row],[Année]])))</f>
        <v>4</v>
      </c>
      <c r="G6597" t="str">
        <f>Clef_répartition[[#This Row],[Code_Nom]]&amp;"_"&amp;Clef_répartition[[#This Row],[Nombre]]&amp;"_"&amp;Clef_répartition[[#This Row],[Année]]</f>
        <v>CCSPA Moudon_Centre de collecte de sous-produits animaux Moudon_22_2019</v>
      </c>
      <c r="H6597">
        <v>5688</v>
      </c>
      <c r="I6597" t="s">
        <v>260</v>
      </c>
      <c r="J6597">
        <v>2019</v>
      </c>
      <c r="K6597">
        <v>4.8999999999999998E-3</v>
      </c>
    </row>
    <row r="6598" spans="1:11" x14ac:dyDescent="0.25">
      <c r="A6598" t="s">
        <v>723</v>
      </c>
      <c r="B6598" t="s">
        <v>616</v>
      </c>
      <c r="C6598" t="s">
        <v>617</v>
      </c>
      <c r="D6598" t="str">
        <f>Clef_répartition[[#This Row],[Code association]]&amp;"_"&amp;Clef_répartition[[#This Row],[Nom association]]</f>
        <v>CCSPA Moudon_Centre de collecte de sous-produits animaux Moudon</v>
      </c>
      <c r="E6598">
        <f>COUNTIFS(D$2:D6598,Clef_répartition[[#This Row],[Code_Nom]],J$2:J6598,Clef_répartition[[#This Row],[Année]])</f>
        <v>23</v>
      </c>
      <c r="F6598">
        <f>IF(Clef_répartition[[#This Row],[Code_Nom]]=D6597,F6597-1,(COUNTIFS(Clef_répartition[Code_Nom],Clef_répartition[[#This Row],[Code_Nom]],Clef_répartition[Année],Clef_répartition[[#This Row],[Année]])))</f>
        <v>3</v>
      </c>
      <c r="G6598" t="str">
        <f>Clef_répartition[[#This Row],[Code_Nom]]&amp;"_"&amp;Clef_répartition[[#This Row],[Nombre]]&amp;"_"&amp;Clef_répartition[[#This Row],[Année]]</f>
        <v>CCSPA Moudon_Centre de collecte de sous-produits animaux Moudon_23_2019</v>
      </c>
      <c r="H6598">
        <v>5690</v>
      </c>
      <c r="I6598" t="s">
        <v>281</v>
      </c>
      <c r="J6598">
        <v>2019</v>
      </c>
      <c r="K6598">
        <v>3.8999999999999998E-3</v>
      </c>
    </row>
    <row r="6599" spans="1:11" x14ac:dyDescent="0.25">
      <c r="A6599" t="s">
        <v>723</v>
      </c>
      <c r="B6599" t="s">
        <v>616</v>
      </c>
      <c r="C6599" t="s">
        <v>617</v>
      </c>
      <c r="D6599" t="str">
        <f>Clef_répartition[[#This Row],[Code association]]&amp;"_"&amp;Clef_répartition[[#This Row],[Nom association]]</f>
        <v>CCSPA Moudon_Centre de collecte de sous-produits animaux Moudon</v>
      </c>
      <c r="E6599">
        <f>COUNTIFS(D$2:D6599,Clef_répartition[[#This Row],[Code_Nom]],J$2:J6599,Clef_répartition[[#This Row],[Année]])</f>
        <v>24</v>
      </c>
      <c r="F6599">
        <f>IF(Clef_répartition[[#This Row],[Code_Nom]]=D6598,F6598-1,(COUNTIFS(Clef_répartition[Code_Nom],Clef_répartition[[#This Row],[Code_Nom]],Clef_répartition[Année],Clef_répartition[[#This Row],[Année]])))</f>
        <v>2</v>
      </c>
      <c r="G6599" t="str">
        <f>Clef_répartition[[#This Row],[Code_Nom]]&amp;"_"&amp;Clef_répartition[[#This Row],[Nombre]]&amp;"_"&amp;Clef_répartition[[#This Row],[Année]]</f>
        <v>CCSPA Moudon_Centre de collecte de sous-produits animaux Moudon_24_2019</v>
      </c>
      <c r="H6599">
        <v>5692</v>
      </c>
      <c r="I6599" t="s">
        <v>621</v>
      </c>
      <c r="J6599">
        <v>2019</v>
      </c>
      <c r="K6599">
        <v>1.83E-2</v>
      </c>
    </row>
    <row r="6600" spans="1:11" x14ac:dyDescent="0.25">
      <c r="A6600" t="s">
        <v>723</v>
      </c>
      <c r="B6600" t="s">
        <v>616</v>
      </c>
      <c r="C6600" t="s">
        <v>617</v>
      </c>
      <c r="D6600" t="str">
        <f>Clef_répartition[[#This Row],[Code association]]&amp;"_"&amp;Clef_répartition[[#This Row],[Nom association]]</f>
        <v>CCSPA Moudon_Centre de collecte de sous-produits animaux Moudon</v>
      </c>
      <c r="E6600">
        <f>COUNTIFS(D$2:D6600,Clef_répartition[[#This Row],[Code_Nom]],J$2:J6600,Clef_répartition[[#This Row],[Année]])</f>
        <v>25</v>
      </c>
      <c r="F6600">
        <f>IF(Clef_répartition[[#This Row],[Code_Nom]]=D6599,F6599-1,(COUNTIFS(Clef_répartition[Code_Nom],Clef_répartition[[#This Row],[Code_Nom]],Clef_répartition[Année],Clef_répartition[[#This Row],[Année]])))</f>
        <v>1</v>
      </c>
      <c r="G6600" t="str">
        <f>Clef_répartition[[#This Row],[Code_Nom]]&amp;"_"&amp;Clef_répartition[[#This Row],[Nombre]]&amp;"_"&amp;Clef_répartition[[#This Row],[Année]]</f>
        <v>CCSPA Moudon_Centre de collecte de sous-produits animaux Moudon_25_2019</v>
      </c>
      <c r="H6600">
        <v>5803</v>
      </c>
      <c r="I6600" t="s">
        <v>294</v>
      </c>
      <c r="J6600">
        <v>2019</v>
      </c>
      <c r="K6600">
        <v>1.9400000000000001E-2</v>
      </c>
    </row>
    <row r="6601" spans="1:11" x14ac:dyDescent="0.25">
      <c r="A6601" t="s">
        <v>713</v>
      </c>
      <c r="B6601" t="s">
        <v>718</v>
      </c>
      <c r="C6601" t="s">
        <v>719</v>
      </c>
      <c r="D660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1">
        <f>COUNTIFS(D$2:D6601,Clef_répartition[[#This Row],[Code_Nom]],J$2:J6601,Clef_répartition[[#This Row],[Année]])</f>
        <v>1</v>
      </c>
      <c r="F6601">
        <f>IF(Clef_répartition[[#This Row],[Code_Nom]]=D6600,F6600-1,(COUNTIFS(Clef_répartition[Code_Nom],Clef_répartition[[#This Row],[Code_Nom]],Clef_répartition[Année],Clef_répartition[[#This Row],[Année]])))</f>
        <v>12</v>
      </c>
      <c r="G660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carnés_1_2019</v>
      </c>
      <c r="H6601">
        <v>5451</v>
      </c>
      <c r="I6601" t="s">
        <v>10</v>
      </c>
      <c r="J6601">
        <v>2019</v>
      </c>
      <c r="K6601">
        <v>0.15702816709756429</v>
      </c>
    </row>
    <row r="6602" spans="1:11" x14ac:dyDescent="0.25">
      <c r="A6602" t="s">
        <v>713</v>
      </c>
      <c r="B6602" t="s">
        <v>718</v>
      </c>
      <c r="C6602" t="s">
        <v>719</v>
      </c>
      <c r="D660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2">
        <f>COUNTIFS(D$2:D6602,Clef_répartition[[#This Row],[Code_Nom]],J$2:J6602,Clef_répartition[[#This Row],[Année]])</f>
        <v>2</v>
      </c>
      <c r="F6602">
        <f>IF(Clef_répartition[[#This Row],[Code_Nom]]=D6601,F6601-1,(COUNTIFS(Clef_répartition[Code_Nom],Clef_répartition[[#This Row],[Code_Nom]],Clef_répartition[Année],Clef_répartition[[#This Row],[Année]])))</f>
        <v>11</v>
      </c>
      <c r="G660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carnés_2_2019</v>
      </c>
      <c r="H6602">
        <v>5816</v>
      </c>
      <c r="I6602" t="s">
        <v>76</v>
      </c>
      <c r="J6602">
        <v>2019</v>
      </c>
      <c r="K6602">
        <v>9.259763233092938E-2</v>
      </c>
    </row>
    <row r="6603" spans="1:11" x14ac:dyDescent="0.25">
      <c r="A6603" t="s">
        <v>713</v>
      </c>
      <c r="B6603" t="s">
        <v>718</v>
      </c>
      <c r="C6603" t="s">
        <v>719</v>
      </c>
      <c r="D660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3">
        <f>COUNTIFS(D$2:D6603,Clef_répartition[[#This Row],[Code_Nom]],J$2:J6603,Clef_répartition[[#This Row],[Année]])</f>
        <v>3</v>
      </c>
      <c r="F6603">
        <f>IF(Clef_répartition[[#This Row],[Code_Nom]]=D6602,F6602-1,(COUNTIFS(Clef_répartition[Code_Nom],Clef_répartition[[#This Row],[Code_Nom]],Clef_répartition[Année],Clef_répartition[[#This Row],[Année]])))</f>
        <v>10</v>
      </c>
      <c r="G660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carnés_3_2019</v>
      </c>
      <c r="H6603">
        <v>5456</v>
      </c>
      <c r="I6603" t="s">
        <v>87</v>
      </c>
      <c r="J6603">
        <v>2019</v>
      </c>
      <c r="K6603">
        <v>6.2457477207783371E-2</v>
      </c>
    </row>
    <row r="6604" spans="1:11" x14ac:dyDescent="0.25">
      <c r="A6604" t="s">
        <v>713</v>
      </c>
      <c r="B6604" t="s">
        <v>718</v>
      </c>
      <c r="C6604" t="s">
        <v>719</v>
      </c>
      <c r="D660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4">
        <f>COUNTIFS(D$2:D6604,Clef_répartition[[#This Row],[Code_Nom]],J$2:J6604,Clef_répartition[[#This Row],[Année]])</f>
        <v>4</v>
      </c>
      <c r="F6604">
        <f>IF(Clef_répartition[[#This Row],[Code_Nom]]=D6603,F6603-1,(COUNTIFS(Clef_répartition[Code_Nom],Clef_répartition[[#This Row],[Code_Nom]],Clef_répartition[Année],Clef_répartition[[#This Row],[Année]])))</f>
        <v>9</v>
      </c>
      <c r="G660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carnés_4_2019</v>
      </c>
      <c r="H6604">
        <v>5458</v>
      </c>
      <c r="I6604" t="s">
        <v>111</v>
      </c>
      <c r="J6604">
        <v>2019</v>
      </c>
      <c r="K6604">
        <v>2.9459790447679955E-2</v>
      </c>
    </row>
    <row r="6605" spans="1:11" x14ac:dyDescent="0.25">
      <c r="A6605" t="s">
        <v>713</v>
      </c>
      <c r="B6605" t="s">
        <v>718</v>
      </c>
      <c r="C6605" t="s">
        <v>719</v>
      </c>
      <c r="D660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5">
        <f>COUNTIFS(D$2:D6605,Clef_répartition[[#This Row],[Code_Nom]],J$2:J6605,Clef_répartition[[#This Row],[Année]])</f>
        <v>5</v>
      </c>
      <c r="F6605">
        <f>IF(Clef_répartition[[#This Row],[Code_Nom]]=D6604,F6604-1,(COUNTIFS(Clef_répartition[Code_Nom],Clef_répartition[[#This Row],[Code_Nom]],Clef_répartition[Année],Clef_répartition[[#This Row],[Année]])))</f>
        <v>8</v>
      </c>
      <c r="G660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carnés_5_2019</v>
      </c>
      <c r="H6605">
        <v>5817</v>
      </c>
      <c r="I6605" t="s">
        <v>130</v>
      </c>
      <c r="J6605">
        <v>2019</v>
      </c>
      <c r="K6605">
        <v>3.3575996734249561E-2</v>
      </c>
    </row>
    <row r="6606" spans="1:11" x14ac:dyDescent="0.25">
      <c r="A6606" t="s">
        <v>713</v>
      </c>
      <c r="B6606" t="s">
        <v>718</v>
      </c>
      <c r="C6606" t="s">
        <v>719</v>
      </c>
      <c r="D660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6">
        <f>COUNTIFS(D$2:D6606,Clef_répartition[[#This Row],[Code_Nom]],J$2:J6606,Clef_répartition[[#This Row],[Année]])</f>
        <v>6</v>
      </c>
      <c r="F6606">
        <f>IF(Clef_répartition[[#This Row],[Code_Nom]]=D6605,F6605-1,(COUNTIFS(Clef_répartition[Code_Nom],Clef_répartition[[#This Row],[Code_Nom]],Clef_répartition[Année],Clef_répartition[[#This Row],[Année]])))</f>
        <v>7</v>
      </c>
      <c r="G660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carnés_6_2019</v>
      </c>
      <c r="H6606">
        <v>5821</v>
      </c>
      <c r="I6606" t="s">
        <v>177</v>
      </c>
      <c r="J6606">
        <v>2019</v>
      </c>
      <c r="K6606">
        <v>1.2450673561028712E-2</v>
      </c>
    </row>
    <row r="6607" spans="1:11" x14ac:dyDescent="0.25">
      <c r="A6607" t="s">
        <v>713</v>
      </c>
      <c r="B6607" t="s">
        <v>718</v>
      </c>
      <c r="C6607" t="s">
        <v>719</v>
      </c>
      <c r="D660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7">
        <f>COUNTIFS(D$2:D6607,Clef_répartition[[#This Row],[Code_Nom]],J$2:J6607,Clef_répartition[[#This Row],[Année]])</f>
        <v>7</v>
      </c>
      <c r="F6607">
        <f>IF(Clef_répartition[[#This Row],[Code_Nom]]=D6606,F6606-1,(COUNTIFS(Clef_répartition[Code_Nom],Clef_répartition[[#This Row],[Code_Nom]],Clef_répartition[Année],Clef_répartition[[#This Row],[Année]])))</f>
        <v>6</v>
      </c>
      <c r="G660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carnés_7_2019</v>
      </c>
      <c r="H6607">
        <v>5822</v>
      </c>
      <c r="I6607" t="s">
        <v>211</v>
      </c>
      <c r="J6607">
        <v>2019</v>
      </c>
      <c r="K6607">
        <v>0.34895904204653694</v>
      </c>
    </row>
    <row r="6608" spans="1:11" x14ac:dyDescent="0.25">
      <c r="A6608" t="s">
        <v>713</v>
      </c>
      <c r="B6608" t="s">
        <v>718</v>
      </c>
      <c r="C6608" t="s">
        <v>719</v>
      </c>
      <c r="D660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8">
        <f>COUNTIFS(D$2:D6608,Clef_répartition[[#This Row],[Code_Nom]],J$2:J6608,Clef_répartition[[#This Row],[Année]])</f>
        <v>8</v>
      </c>
      <c r="F6608">
        <f>IF(Clef_répartition[[#This Row],[Code_Nom]]=D6607,F6607-1,(COUNTIFS(Clef_répartition[Code_Nom],Clef_répartition[[#This Row],[Code_Nom]],Clef_répartition[Année],Clef_répartition[[#This Row],[Année]])))</f>
        <v>5</v>
      </c>
      <c r="G660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carnés_8_2019</v>
      </c>
      <c r="H6608">
        <v>5827</v>
      </c>
      <c r="I6608" t="s">
        <v>266</v>
      </c>
      <c r="J6608">
        <v>2019</v>
      </c>
      <c r="K6608">
        <v>1.0919853041230099E-2</v>
      </c>
    </row>
    <row r="6609" spans="1:11" x14ac:dyDescent="0.25">
      <c r="A6609" t="s">
        <v>713</v>
      </c>
      <c r="B6609" t="s">
        <v>718</v>
      </c>
      <c r="C6609" t="s">
        <v>719</v>
      </c>
      <c r="D660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09">
        <f>COUNTIFS(D$2:D6609,Clef_répartition[[#This Row],[Code_Nom]],J$2:J6609,Clef_répartition[[#This Row],[Année]])</f>
        <v>9</v>
      </c>
      <c r="F6609">
        <f>IF(Clef_répartition[[#This Row],[Code_Nom]]=D6608,F6608-1,(COUNTIFS(Clef_répartition[Code_Nom],Clef_répartition[[#This Row],[Code_Nom]],Clef_répartition[Année],Clef_répartition[[#This Row],[Année]])))</f>
        <v>4</v>
      </c>
      <c r="G660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carnés_9_2019</v>
      </c>
      <c r="H6609">
        <v>5828</v>
      </c>
      <c r="I6609" t="s">
        <v>720</v>
      </c>
      <c r="J6609">
        <v>2019</v>
      </c>
      <c r="K6609">
        <v>3.7420057150632739E-3</v>
      </c>
    </row>
    <row r="6610" spans="1:11" x14ac:dyDescent="0.25">
      <c r="A6610" t="s">
        <v>713</v>
      </c>
      <c r="B6610" t="s">
        <v>718</v>
      </c>
      <c r="C6610" t="s">
        <v>719</v>
      </c>
      <c r="D661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10">
        <f>COUNTIFS(D$2:D6610,Clef_répartition[[#This Row],[Code_Nom]],J$2:J6610,Clef_répartition[[#This Row],[Année]])</f>
        <v>10</v>
      </c>
      <c r="F6610">
        <f>IF(Clef_répartition[[#This Row],[Code_Nom]]=D6609,F6609-1,(COUNTIFS(Clef_répartition[Code_Nom],Clef_répartition[[#This Row],[Code_Nom]],Clef_répartition[Année],Clef_répartition[[#This Row],[Année]])))</f>
        <v>3</v>
      </c>
      <c r="G661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carnés_10_2019</v>
      </c>
      <c r="H6610">
        <v>5831</v>
      </c>
      <c r="I6610" t="s">
        <v>270</v>
      </c>
      <c r="J6610">
        <v>2019</v>
      </c>
      <c r="K6610">
        <v>0.11392706490679004</v>
      </c>
    </row>
    <row r="6611" spans="1:11" x14ac:dyDescent="0.25">
      <c r="A6611" t="s">
        <v>713</v>
      </c>
      <c r="B6611" t="s">
        <v>718</v>
      </c>
      <c r="C6611" t="s">
        <v>719</v>
      </c>
      <c r="D661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11">
        <f>COUNTIFS(D$2:D6611,Clef_répartition[[#This Row],[Code_Nom]],J$2:J6611,Clef_répartition[[#This Row],[Année]])</f>
        <v>11</v>
      </c>
      <c r="F6611">
        <f>IF(Clef_répartition[[#This Row],[Code_Nom]]=D6610,F6610-1,(COUNTIFS(Clef_répartition[Code_Nom],Clef_répartition[[#This Row],[Code_Nom]],Clef_répartition[Année],Clef_répartition[[#This Row],[Année]])))</f>
        <v>2</v>
      </c>
      <c r="G661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carnés_11_2019</v>
      </c>
      <c r="H6611">
        <v>5830</v>
      </c>
      <c r="I6611" t="s">
        <v>285</v>
      </c>
      <c r="J6611">
        <v>2019</v>
      </c>
      <c r="K6611">
        <v>1.7009116886651247E-2</v>
      </c>
    </row>
    <row r="6612" spans="1:11" x14ac:dyDescent="0.25">
      <c r="A6612" t="s">
        <v>713</v>
      </c>
      <c r="B6612" t="s">
        <v>718</v>
      </c>
      <c r="C6612" t="s">
        <v>719</v>
      </c>
      <c r="D661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6612">
        <f>COUNTIFS(D$2:D6612,Clef_répartition[[#This Row],[Code_Nom]],J$2:J6612,Clef_répartition[[#This Row],[Année]])</f>
        <v>12</v>
      </c>
      <c r="F6612">
        <f>IF(Clef_répartition[[#This Row],[Code_Nom]]=D6611,F6611-1,(COUNTIFS(Clef_répartition[Code_Nom],Clef_répartition[[#This Row],[Code_Nom]],Clef_répartition[Année],Clef_répartition[[#This Row],[Année]])))</f>
        <v>1</v>
      </c>
      <c r="G661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carnés_12_2019</v>
      </c>
      <c r="H6612">
        <v>5464</v>
      </c>
      <c r="I6612" t="s">
        <v>296</v>
      </c>
      <c r="J6612">
        <v>2019</v>
      </c>
      <c r="K6612">
        <v>0.11787318002449312</v>
      </c>
    </row>
    <row r="6613" spans="1:11" x14ac:dyDescent="0.25">
      <c r="A6613" t="s">
        <v>723</v>
      </c>
      <c r="B6613" t="s">
        <v>591</v>
      </c>
      <c r="C6613" t="s">
        <v>592</v>
      </c>
      <c r="D661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3">
        <f>COUNTIFS(D$2:D6613,Clef_répartition[[#This Row],[Code_Nom]],J$2:J6613,Clef_répartition[[#This Row],[Année]])</f>
        <v>1</v>
      </c>
      <c r="F6613">
        <f>IF(Clef_répartition[[#This Row],[Code_Nom]]=D6612,F6612-1,(COUNTIFS(Clef_répartition[Code_Nom],Clef_répartition[[#This Row],[Code_Nom]],Clef_répartition[Année],Clef_répartition[[#This Row],[Année]])))</f>
        <v>50</v>
      </c>
      <c r="G661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région_1_2019</v>
      </c>
      <c r="H6613">
        <v>5902</v>
      </c>
      <c r="I6613" t="s">
        <v>18</v>
      </c>
      <c r="J6613">
        <v>2019</v>
      </c>
      <c r="K6613">
        <v>6.0308962492340431E-3</v>
      </c>
    </row>
    <row r="6614" spans="1:11" x14ac:dyDescent="0.25">
      <c r="A6614" t="s">
        <v>723</v>
      </c>
      <c r="B6614" t="s">
        <v>591</v>
      </c>
      <c r="C6614" t="s">
        <v>592</v>
      </c>
      <c r="D661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4">
        <f>COUNTIFS(D$2:D6614,Clef_répartition[[#This Row],[Code_Nom]],J$2:J6614,Clef_répartition[[#This Row],[Année]])</f>
        <v>2</v>
      </c>
      <c r="F6614">
        <f>IF(Clef_répartition[[#This Row],[Code_Nom]]=D6613,F6613-1,(COUNTIFS(Clef_répartition[Code_Nom],Clef_répartition[[#This Row],[Code_Nom]],Clef_répartition[Année],Clef_répartition[[#This Row],[Année]])))</f>
        <v>49</v>
      </c>
      <c r="G661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région_2_2019</v>
      </c>
      <c r="H6614">
        <v>5903</v>
      </c>
      <c r="I6614" t="s">
        <v>24</v>
      </c>
      <c r="J6614">
        <v>2019</v>
      </c>
      <c r="K6614">
        <v>3.6765891572870641E-3</v>
      </c>
    </row>
    <row r="6615" spans="1:11" x14ac:dyDescent="0.25">
      <c r="A6615" t="s">
        <v>723</v>
      </c>
      <c r="B6615" t="s">
        <v>591</v>
      </c>
      <c r="C6615" t="s">
        <v>592</v>
      </c>
      <c r="D661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5">
        <f>COUNTIFS(D$2:D6615,Clef_répartition[[#This Row],[Code_Nom]],J$2:J6615,Clef_répartition[[#This Row],[Année]])</f>
        <v>3</v>
      </c>
      <c r="F6615">
        <f>IF(Clef_répartition[[#This Row],[Code_Nom]]=D6614,F6614-1,(COUNTIFS(Clef_répartition[Code_Nom],Clef_répartition[[#This Row],[Code_Nom]],Clef_répartition[Année],Clef_répartition[[#This Row],[Année]])))</f>
        <v>48</v>
      </c>
      <c r="G661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région_3_2019</v>
      </c>
      <c r="H6615">
        <v>5551</v>
      </c>
      <c r="I6615" t="s">
        <v>28</v>
      </c>
      <c r="J6615">
        <v>2019</v>
      </c>
      <c r="K6615">
        <v>7.901441609959042E-3</v>
      </c>
    </row>
    <row r="6616" spans="1:11" x14ac:dyDescent="0.25">
      <c r="A6616" t="s">
        <v>723</v>
      </c>
      <c r="B6616" t="s">
        <v>591</v>
      </c>
      <c r="C6616" t="s">
        <v>592</v>
      </c>
      <c r="D661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6">
        <f>COUNTIFS(D$2:D6616,Clef_répartition[[#This Row],[Code_Nom]],J$2:J6616,Clef_répartition[[#This Row],[Année]])</f>
        <v>4</v>
      </c>
      <c r="F6616">
        <f>IF(Clef_répartition[[#This Row],[Code_Nom]]=D6615,F6615-1,(COUNTIFS(Clef_répartition[Code_Nom],Clef_répartition[[#This Row],[Code_Nom]],Clef_répartition[Année],Clef_répartition[[#This Row],[Année]])))</f>
        <v>47</v>
      </c>
      <c r="G661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région_4_2019</v>
      </c>
      <c r="H6616">
        <v>5552</v>
      </c>
      <c r="I6616" t="s">
        <v>40</v>
      </c>
      <c r="J6616">
        <v>2019</v>
      </c>
      <c r="K6616">
        <v>1.0594381913761408E-2</v>
      </c>
    </row>
    <row r="6617" spans="1:11" x14ac:dyDescent="0.25">
      <c r="A6617" t="s">
        <v>723</v>
      </c>
      <c r="B6617" t="s">
        <v>591</v>
      </c>
      <c r="C6617" t="s">
        <v>592</v>
      </c>
      <c r="D661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7">
        <f>COUNTIFS(D$2:D6617,Clef_répartition[[#This Row],[Code_Nom]],J$2:J6617,Clef_répartition[[#This Row],[Année]])</f>
        <v>5</v>
      </c>
      <c r="F6617">
        <f>IF(Clef_répartition[[#This Row],[Code_Nom]]=D6616,F6616-1,(COUNTIFS(Clef_répartition[Code_Nom],Clef_répartition[[#This Row],[Code_Nom]],Clef_répartition[Année],Clef_répartition[[#This Row],[Année]])))</f>
        <v>46</v>
      </c>
      <c r="G661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région_5_2019</v>
      </c>
      <c r="H6617">
        <v>5904</v>
      </c>
      <c r="I6617" t="s">
        <v>46</v>
      </c>
      <c r="J6617">
        <v>2019</v>
      </c>
      <c r="K6617">
        <v>8.7077111619956789E-3</v>
      </c>
    </row>
    <row r="6618" spans="1:11" x14ac:dyDescent="0.25">
      <c r="A6618" t="s">
        <v>723</v>
      </c>
      <c r="B6618" t="s">
        <v>591</v>
      </c>
      <c r="C6618" t="s">
        <v>592</v>
      </c>
      <c r="D661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8">
        <f>COUNTIFS(D$2:D6618,Clef_répartition[[#This Row],[Code_Nom]],J$2:J6618,Clef_répartition[[#This Row],[Année]])</f>
        <v>6</v>
      </c>
      <c r="F6618">
        <f>IF(Clef_répartition[[#This Row],[Code_Nom]]=D6617,F6617-1,(COUNTIFS(Clef_répartition[Code_Nom],Clef_répartition[[#This Row],[Code_Nom]],Clef_répartition[Année],Clef_répartition[[#This Row],[Année]])))</f>
        <v>45</v>
      </c>
      <c r="G661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région_6_2019</v>
      </c>
      <c r="H6618">
        <v>5553</v>
      </c>
      <c r="I6618" t="s">
        <v>47</v>
      </c>
      <c r="J6618">
        <v>2019</v>
      </c>
      <c r="K6618">
        <v>1.7076789112135969E-2</v>
      </c>
    </row>
    <row r="6619" spans="1:11" x14ac:dyDescent="0.25">
      <c r="A6619" t="s">
        <v>723</v>
      </c>
      <c r="B6619" t="s">
        <v>591</v>
      </c>
      <c r="C6619" t="s">
        <v>592</v>
      </c>
      <c r="D661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19">
        <f>COUNTIFS(D$2:D6619,Clef_répartition[[#This Row],[Code_Nom]],J$2:J6619,Clef_répartition[[#This Row],[Année]])</f>
        <v>7</v>
      </c>
      <c r="F6619">
        <f>IF(Clef_répartition[[#This Row],[Code_Nom]]=D6618,F6618-1,(COUNTIFS(Clef_répartition[Code_Nom],Clef_répartition[[#This Row],[Code_Nom]],Clef_répartition[Année],Clef_répartition[[#This Row],[Année]])))</f>
        <v>44</v>
      </c>
      <c r="G661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région_7_2019</v>
      </c>
      <c r="H6619">
        <v>5905</v>
      </c>
      <c r="I6619" t="s">
        <v>49</v>
      </c>
      <c r="J6619">
        <v>2019</v>
      </c>
      <c r="K6619">
        <v>1.1110394427064857E-2</v>
      </c>
    </row>
    <row r="6620" spans="1:11" x14ac:dyDescent="0.25">
      <c r="A6620" t="s">
        <v>723</v>
      </c>
      <c r="B6620" t="s">
        <v>591</v>
      </c>
      <c r="C6620" t="s">
        <v>592</v>
      </c>
      <c r="D662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0">
        <f>COUNTIFS(D$2:D6620,Clef_répartition[[#This Row],[Code_Nom]],J$2:J6620,Clef_répartition[[#This Row],[Année]])</f>
        <v>8</v>
      </c>
      <c r="F6620">
        <f>IF(Clef_répartition[[#This Row],[Code_Nom]]=D6619,F6619-1,(COUNTIFS(Clef_répartition[Code_Nom],Clef_répartition[[#This Row],[Code_Nom]],Clef_répartition[Année],Clef_répartition[[#This Row],[Année]])))</f>
        <v>43</v>
      </c>
      <c r="G662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région_8_2019</v>
      </c>
      <c r="H6620">
        <v>5907</v>
      </c>
      <c r="I6620" t="s">
        <v>54</v>
      </c>
      <c r="J6620">
        <v>2019</v>
      </c>
      <c r="K6620">
        <v>5.0149966136678811E-3</v>
      </c>
    </row>
    <row r="6621" spans="1:11" x14ac:dyDescent="0.25">
      <c r="A6621" t="s">
        <v>723</v>
      </c>
      <c r="B6621" t="s">
        <v>591</v>
      </c>
      <c r="C6621" t="s">
        <v>592</v>
      </c>
      <c r="D662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1">
        <f>COUNTIFS(D$2:D6621,Clef_répartition[[#This Row],[Code_Nom]],J$2:J6621,Clef_répartition[[#This Row],[Année]])</f>
        <v>9</v>
      </c>
      <c r="F6621">
        <f>IF(Clef_répartition[[#This Row],[Code_Nom]]=D6620,F6620-1,(COUNTIFS(Clef_répartition[Code_Nom],Clef_répartition[[#This Row],[Code_Nom]],Clef_répartition[Année],Clef_répartition[[#This Row],[Année]])))</f>
        <v>42</v>
      </c>
      <c r="G662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région_9_2019</v>
      </c>
      <c r="H6621">
        <v>5908</v>
      </c>
      <c r="I6621" t="s">
        <v>59</v>
      </c>
      <c r="J6621">
        <v>2019</v>
      </c>
      <c r="K6621">
        <v>2.4671848292321091E-3</v>
      </c>
    </row>
    <row r="6622" spans="1:11" x14ac:dyDescent="0.25">
      <c r="A6622" t="s">
        <v>723</v>
      </c>
      <c r="B6622" t="s">
        <v>591</v>
      </c>
      <c r="C6622" t="s">
        <v>592</v>
      </c>
      <c r="D662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2">
        <f>COUNTIFS(D$2:D6622,Clef_répartition[[#This Row],[Code_Nom]],J$2:J6622,Clef_répartition[[#This Row],[Année]])</f>
        <v>10</v>
      </c>
      <c r="F6622">
        <f>IF(Clef_répartition[[#This Row],[Code_Nom]]=D6621,F6621-1,(COUNTIFS(Clef_répartition[Code_Nom],Clef_répartition[[#This Row],[Code_Nom]],Clef_répartition[Année],Clef_répartition[[#This Row],[Année]])))</f>
        <v>41</v>
      </c>
      <c r="G662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région_10_2019</v>
      </c>
      <c r="H6622">
        <v>5909</v>
      </c>
      <c r="I6622" t="s">
        <v>60</v>
      </c>
      <c r="J6622">
        <v>2019</v>
      </c>
      <c r="K6622">
        <v>1.1690908504531234E-2</v>
      </c>
    </row>
    <row r="6623" spans="1:11" x14ac:dyDescent="0.25">
      <c r="A6623" t="s">
        <v>723</v>
      </c>
      <c r="B6623" t="s">
        <v>591</v>
      </c>
      <c r="C6623" t="s">
        <v>592</v>
      </c>
      <c r="D662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3">
        <f>COUNTIFS(D$2:D6623,Clef_répartition[[#This Row],[Code_Nom]],J$2:J6623,Clef_répartition[[#This Row],[Année]])</f>
        <v>11</v>
      </c>
      <c r="F6623">
        <f>IF(Clef_répartition[[#This Row],[Code_Nom]]=D6622,F6622-1,(COUNTIFS(Clef_répartition[Code_Nom],Clef_répartition[[#This Row],[Code_Nom]],Clef_répartition[Année],Clef_répartition[[#This Row],[Année]])))</f>
        <v>40</v>
      </c>
      <c r="G662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région_11_2019</v>
      </c>
      <c r="H6623">
        <v>5554</v>
      </c>
      <c r="I6623" t="s">
        <v>71</v>
      </c>
      <c r="J6623">
        <v>2019</v>
      </c>
      <c r="K6623">
        <v>1.6528525816751058E-2</v>
      </c>
    </row>
    <row r="6624" spans="1:11" x14ac:dyDescent="0.25">
      <c r="A6624" t="s">
        <v>723</v>
      </c>
      <c r="B6624" t="s">
        <v>591</v>
      </c>
      <c r="C6624" t="s">
        <v>592</v>
      </c>
      <c r="D662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4">
        <f>COUNTIFS(D$2:D6624,Clef_répartition[[#This Row],[Code_Nom]],J$2:J6624,Clef_répartition[[#This Row],[Année]])</f>
        <v>12</v>
      </c>
      <c r="F6624">
        <f>IF(Clef_répartition[[#This Row],[Code_Nom]]=D6623,F6623-1,(COUNTIFS(Clef_répartition[Code_Nom],Clef_répartition[[#This Row],[Code_Nom]],Clef_répartition[Année],Clef_répartition[[#This Row],[Année]])))</f>
        <v>39</v>
      </c>
      <c r="G662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région_12_2019</v>
      </c>
      <c r="H6624">
        <v>5555</v>
      </c>
      <c r="I6624" t="s">
        <v>75</v>
      </c>
      <c r="J6624">
        <v>2019</v>
      </c>
      <c r="K6624">
        <v>6.4662818073338282E-3</v>
      </c>
    </row>
    <row r="6625" spans="1:11" x14ac:dyDescent="0.25">
      <c r="A6625" t="s">
        <v>723</v>
      </c>
      <c r="B6625" t="s">
        <v>591</v>
      </c>
      <c r="C6625" t="s">
        <v>592</v>
      </c>
      <c r="D662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5">
        <f>COUNTIFS(D$2:D6625,Clef_répartition[[#This Row],[Code_Nom]],J$2:J6625,Clef_répartition[[#This Row],[Année]])</f>
        <v>13</v>
      </c>
      <c r="F6625">
        <f>IF(Clef_répartition[[#This Row],[Code_Nom]]=D6624,F6624-1,(COUNTIFS(Clef_répartition[Code_Nom],Clef_répartition[[#This Row],[Code_Nom]],Clef_répartition[Année],Clef_répartition[[#This Row],[Année]])))</f>
        <v>38</v>
      </c>
      <c r="G662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région_13_2019</v>
      </c>
      <c r="H6625">
        <v>5910</v>
      </c>
      <c r="I6625" t="s">
        <v>83</v>
      </c>
      <c r="J6625">
        <v>2019</v>
      </c>
      <c r="K6625">
        <v>6.3534040700486986E-3</v>
      </c>
    </row>
    <row r="6626" spans="1:11" x14ac:dyDescent="0.25">
      <c r="A6626" t="s">
        <v>723</v>
      </c>
      <c r="B6626" t="s">
        <v>591</v>
      </c>
      <c r="C6626" t="s">
        <v>592</v>
      </c>
      <c r="D662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6">
        <f>COUNTIFS(D$2:D6626,Clef_répartition[[#This Row],[Code_Nom]],J$2:J6626,Clef_répartition[[#This Row],[Année]])</f>
        <v>14</v>
      </c>
      <c r="F6626">
        <f>IF(Clef_répartition[[#This Row],[Code_Nom]]=D6625,F6625-1,(COUNTIFS(Clef_répartition[Code_Nom],Clef_répartition[[#This Row],[Code_Nom]],Clef_répartition[Année],Clef_répartition[[#This Row],[Année]])))</f>
        <v>37</v>
      </c>
      <c r="G662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région_14_2019</v>
      </c>
      <c r="H6626">
        <v>5911</v>
      </c>
      <c r="I6626" t="s">
        <v>86</v>
      </c>
      <c r="J6626">
        <v>2019</v>
      </c>
      <c r="K6626">
        <v>3.8539684587351238E-3</v>
      </c>
    </row>
    <row r="6627" spans="1:11" x14ac:dyDescent="0.25">
      <c r="A6627" t="s">
        <v>723</v>
      </c>
      <c r="B6627" t="s">
        <v>591</v>
      </c>
      <c r="C6627" t="s">
        <v>592</v>
      </c>
      <c r="D662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7">
        <f>COUNTIFS(D$2:D6627,Clef_répartition[[#This Row],[Code_Nom]],J$2:J6627,Clef_répartition[[#This Row],[Année]])</f>
        <v>15</v>
      </c>
      <c r="F6627">
        <f>IF(Clef_répartition[[#This Row],[Code_Nom]]=D6626,F6626-1,(COUNTIFS(Clef_répartition[Code_Nom],Clef_répartition[[#This Row],[Code_Nom]],Clef_répartition[Année],Clef_répartition[[#This Row],[Année]])))</f>
        <v>36</v>
      </c>
      <c r="G662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région_15_2019</v>
      </c>
      <c r="H6627">
        <v>5912</v>
      </c>
      <c r="I6627" t="s">
        <v>91</v>
      </c>
      <c r="J6627">
        <v>2019</v>
      </c>
      <c r="K6627">
        <v>2.5155610023543072E-3</v>
      </c>
    </row>
    <row r="6628" spans="1:11" x14ac:dyDescent="0.25">
      <c r="A6628" t="s">
        <v>723</v>
      </c>
      <c r="B6628" t="s">
        <v>591</v>
      </c>
      <c r="C6628" t="s">
        <v>592</v>
      </c>
      <c r="D662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8">
        <f>COUNTIFS(D$2:D6628,Clef_répartition[[#This Row],[Code_Nom]],J$2:J6628,Clef_répartition[[#This Row],[Année]])</f>
        <v>16</v>
      </c>
      <c r="F6628">
        <f>IF(Clef_répartition[[#This Row],[Code_Nom]]=D6627,F6627-1,(COUNTIFS(Clef_répartition[Code_Nom],Clef_répartition[[#This Row],[Code_Nom]],Clef_répartition[Année],Clef_répartition[[#This Row],[Année]])))</f>
        <v>35</v>
      </c>
      <c r="G662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région_16_2019</v>
      </c>
      <c r="H6628">
        <v>5913</v>
      </c>
      <c r="I6628" t="s">
        <v>96</v>
      </c>
      <c r="J6628">
        <v>2019</v>
      </c>
      <c r="K6628">
        <v>1.3271196826523043E-2</v>
      </c>
    </row>
    <row r="6629" spans="1:11" x14ac:dyDescent="0.25">
      <c r="A6629" t="s">
        <v>723</v>
      </c>
      <c r="B6629" t="s">
        <v>591</v>
      </c>
      <c r="C6629" t="s">
        <v>592</v>
      </c>
      <c r="D662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29">
        <f>COUNTIFS(D$2:D6629,Clef_répartition[[#This Row],[Code_Nom]],J$2:J6629,Clef_répartition[[#This Row],[Année]])</f>
        <v>17</v>
      </c>
      <c r="F6629">
        <f>IF(Clef_répartition[[#This Row],[Code_Nom]]=D6628,F6628-1,(COUNTIFS(Clef_répartition[Code_Nom],Clef_répartition[[#This Row],[Code_Nom]],Clef_répartition[Année],Clef_répartition[[#This Row],[Année]])))</f>
        <v>34</v>
      </c>
      <c r="G662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région_17_2019</v>
      </c>
      <c r="H6629">
        <v>5914</v>
      </c>
      <c r="I6629" t="s">
        <v>105</v>
      </c>
      <c r="J6629">
        <v>2019</v>
      </c>
      <c r="K6629">
        <v>5.7567646015415875E-3</v>
      </c>
    </row>
    <row r="6630" spans="1:11" x14ac:dyDescent="0.25">
      <c r="A6630" t="s">
        <v>723</v>
      </c>
      <c r="B6630" t="s">
        <v>591</v>
      </c>
      <c r="C6630" t="s">
        <v>592</v>
      </c>
      <c r="D663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0">
        <f>COUNTIFS(D$2:D6630,Clef_répartition[[#This Row],[Code_Nom]],J$2:J6630,Clef_répartition[[#This Row],[Année]])</f>
        <v>18</v>
      </c>
      <c r="F6630">
        <f>IF(Clef_répartition[[#This Row],[Code_Nom]]=D6629,F6629-1,(COUNTIFS(Clef_répartition[Code_Nom],Clef_répartition[[#This Row],[Code_Nom]],Clef_répartition[Année],Clef_répartition[[#This Row],[Année]])))</f>
        <v>33</v>
      </c>
      <c r="G663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région_18_2019</v>
      </c>
      <c r="H6630">
        <v>5520</v>
      </c>
      <c r="I6630" t="s">
        <v>107</v>
      </c>
      <c r="J6630">
        <v>2019</v>
      </c>
      <c r="K6630">
        <v>1.6609152771954721E-2</v>
      </c>
    </row>
    <row r="6631" spans="1:11" x14ac:dyDescent="0.25">
      <c r="A6631" t="s">
        <v>723</v>
      </c>
      <c r="B6631" t="s">
        <v>591</v>
      </c>
      <c r="C6631" t="s">
        <v>592</v>
      </c>
      <c r="D663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1">
        <f>COUNTIFS(D$2:D6631,Clef_répartition[[#This Row],[Code_Nom]],J$2:J6631,Clef_répartition[[#This Row],[Année]])</f>
        <v>19</v>
      </c>
      <c r="F6631">
        <f>IF(Clef_répartition[[#This Row],[Code_Nom]]=D6630,F6630-1,(COUNTIFS(Clef_répartition[Code_Nom],Clef_répartition[[#This Row],[Code_Nom]],Clef_répartition[Année],Clef_répartition[[#This Row],[Année]])))</f>
        <v>32</v>
      </c>
      <c r="G663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région_19_2019</v>
      </c>
      <c r="H6631">
        <v>5556</v>
      </c>
      <c r="I6631" t="s">
        <v>115</v>
      </c>
      <c r="J6631">
        <v>2019</v>
      </c>
      <c r="K6631">
        <v>7.1757990131260689E-3</v>
      </c>
    </row>
    <row r="6632" spans="1:11" x14ac:dyDescent="0.25">
      <c r="A6632" t="s">
        <v>723</v>
      </c>
      <c r="B6632" t="s">
        <v>591</v>
      </c>
      <c r="C6632" t="s">
        <v>592</v>
      </c>
      <c r="D663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2">
        <f>COUNTIFS(D$2:D6632,Clef_répartition[[#This Row],[Code_Nom]],J$2:J6632,Clef_répartition[[#This Row],[Année]])</f>
        <v>20</v>
      </c>
      <c r="F6632">
        <f>IF(Clef_répartition[[#This Row],[Code_Nom]]=D6631,F6631-1,(COUNTIFS(Clef_répartition[Code_Nom],Clef_répartition[[#This Row],[Code_Nom]],Clef_répartition[Année],Clef_répartition[[#This Row],[Année]])))</f>
        <v>31</v>
      </c>
      <c r="G663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région_20_2019</v>
      </c>
      <c r="H6632">
        <v>5557</v>
      </c>
      <c r="I6632" t="s">
        <v>116</v>
      </c>
      <c r="J6632">
        <v>2019</v>
      </c>
      <c r="K6632">
        <v>3.4669590737575382E-3</v>
      </c>
    </row>
    <row r="6633" spans="1:11" x14ac:dyDescent="0.25">
      <c r="A6633" t="s">
        <v>723</v>
      </c>
      <c r="B6633" t="s">
        <v>591</v>
      </c>
      <c r="C6633" t="s">
        <v>592</v>
      </c>
      <c r="D663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3">
        <f>COUNTIFS(D$2:D6633,Clef_répartition[[#This Row],[Code_Nom]],J$2:J6633,Clef_répartition[[#This Row],[Année]])</f>
        <v>21</v>
      </c>
      <c r="F6633">
        <f>IF(Clef_répartition[[#This Row],[Code_Nom]]=D6632,F6632-1,(COUNTIFS(Clef_répartition[Code_Nom],Clef_répartition[[#This Row],[Code_Nom]],Clef_répartition[Année],Clef_répartition[[#This Row],[Année]])))</f>
        <v>30</v>
      </c>
      <c r="G663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région_21_2019</v>
      </c>
      <c r="H6633">
        <v>5559</v>
      </c>
      <c r="I6633" t="s">
        <v>121</v>
      </c>
      <c r="J6633">
        <v>2019</v>
      </c>
      <c r="K6633">
        <v>6.6759118908633532E-3</v>
      </c>
    </row>
    <row r="6634" spans="1:11" x14ac:dyDescent="0.25">
      <c r="A6634" t="s">
        <v>723</v>
      </c>
      <c r="B6634" t="s">
        <v>591</v>
      </c>
      <c r="C6634" t="s">
        <v>592</v>
      </c>
      <c r="D663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4">
        <f>COUNTIFS(D$2:D6634,Clef_répartition[[#This Row],[Code_Nom]],J$2:J6634,Clef_répartition[[#This Row],[Année]])</f>
        <v>22</v>
      </c>
      <c r="F6634">
        <f>IF(Clef_répartition[[#This Row],[Code_Nom]]=D6633,F6633-1,(COUNTIFS(Clef_répartition[Code_Nom],Clef_répartition[[#This Row],[Code_Nom]],Clef_répartition[Année],Clef_répartition[[#This Row],[Année]])))</f>
        <v>29</v>
      </c>
      <c r="G663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région_22_2019</v>
      </c>
      <c r="H6634">
        <v>5560</v>
      </c>
      <c r="I6634" t="s">
        <v>131</v>
      </c>
      <c r="J6634">
        <v>2019</v>
      </c>
      <c r="K6634">
        <v>3.5798368110426678E-3</v>
      </c>
    </row>
    <row r="6635" spans="1:11" x14ac:dyDescent="0.25">
      <c r="A6635" t="s">
        <v>723</v>
      </c>
      <c r="B6635" t="s">
        <v>591</v>
      </c>
      <c r="C6635" t="s">
        <v>592</v>
      </c>
      <c r="D663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5">
        <f>COUNTIFS(D$2:D6635,Clef_répartition[[#This Row],[Code_Nom]],J$2:J6635,Clef_répartition[[#This Row],[Année]])</f>
        <v>23</v>
      </c>
      <c r="F6635">
        <f>IF(Clef_répartition[[#This Row],[Code_Nom]]=D6634,F6634-1,(COUNTIFS(Clef_répartition[Code_Nom],Clef_répartition[[#This Row],[Code_Nom]],Clef_répartition[Année],Clef_répartition[[#This Row],[Année]])))</f>
        <v>28</v>
      </c>
      <c r="G663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région_23_2019</v>
      </c>
      <c r="H6635">
        <v>5561</v>
      </c>
      <c r="I6635" t="s">
        <v>132</v>
      </c>
      <c r="J6635">
        <v>2019</v>
      </c>
      <c r="K6635">
        <v>5.3858806076047344E-2</v>
      </c>
    </row>
    <row r="6636" spans="1:11" x14ac:dyDescent="0.25">
      <c r="A6636" t="s">
        <v>723</v>
      </c>
      <c r="B6636" t="s">
        <v>591</v>
      </c>
      <c r="C6636" t="s">
        <v>592</v>
      </c>
      <c r="D663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6">
        <f>COUNTIFS(D$2:D6636,Clef_répartition[[#This Row],[Code_Nom]],J$2:J6636,Clef_répartition[[#This Row],[Année]])</f>
        <v>24</v>
      </c>
      <c r="F6636">
        <f>IF(Clef_répartition[[#This Row],[Code_Nom]]=D6635,F6635-1,(COUNTIFS(Clef_répartition[Code_Nom],Clef_répartition[[#This Row],[Code_Nom]],Clef_répartition[Année],Clef_répartition[[#This Row],[Année]])))</f>
        <v>27</v>
      </c>
      <c r="G663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région_24_2019</v>
      </c>
      <c r="H6636">
        <v>5755</v>
      </c>
      <c r="I6636" t="s">
        <v>160</v>
      </c>
      <c r="J6636">
        <v>2019</v>
      </c>
      <c r="K6636">
        <v>7.0467958848002051E-3</v>
      </c>
    </row>
    <row r="6637" spans="1:11" x14ac:dyDescent="0.25">
      <c r="A6637" t="s">
        <v>723</v>
      </c>
      <c r="B6637" t="s">
        <v>591</v>
      </c>
      <c r="C6637" t="s">
        <v>592</v>
      </c>
      <c r="D663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7">
        <f>COUNTIFS(D$2:D6637,Clef_répartition[[#This Row],[Code_Nom]],J$2:J6637,Clef_répartition[[#This Row],[Année]])</f>
        <v>25</v>
      </c>
      <c r="F6637">
        <f>IF(Clef_répartition[[#This Row],[Code_Nom]]=D6636,F6636-1,(COUNTIFS(Clef_répartition[Code_Nom],Clef_répartition[[#This Row],[Code_Nom]],Clef_répartition[Année],Clef_répartition[[#This Row],[Année]])))</f>
        <v>26</v>
      </c>
      <c r="G663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région_25_2019</v>
      </c>
      <c r="H6637">
        <v>5919</v>
      </c>
      <c r="I6637" t="s">
        <v>172</v>
      </c>
      <c r="J6637">
        <v>2019</v>
      </c>
      <c r="K6637">
        <v>9.6913600154803752E-3</v>
      </c>
    </row>
    <row r="6638" spans="1:11" x14ac:dyDescent="0.25">
      <c r="A6638" t="s">
        <v>723</v>
      </c>
      <c r="B6638" t="s">
        <v>591</v>
      </c>
      <c r="C6638" t="s">
        <v>592</v>
      </c>
      <c r="D663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8">
        <f>COUNTIFS(D$2:D6638,Clef_répartition[[#This Row],[Code_Nom]],J$2:J6638,Clef_répartition[[#This Row],[Année]])</f>
        <v>26</v>
      </c>
      <c r="F6638">
        <f>IF(Clef_répartition[[#This Row],[Code_Nom]]=D6637,F6637-1,(COUNTIFS(Clef_répartition[Code_Nom],Clef_répartition[[#This Row],[Code_Nom]],Clef_répartition[Année],Clef_répartition[[#This Row],[Année]])))</f>
        <v>25</v>
      </c>
      <c r="G663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région_26_2019</v>
      </c>
      <c r="H6638">
        <v>5562</v>
      </c>
      <c r="I6638" t="s">
        <v>173</v>
      </c>
      <c r="J6638">
        <v>2019</v>
      </c>
      <c r="K6638">
        <v>1.9350469248879288E-3</v>
      </c>
    </row>
    <row r="6639" spans="1:11" x14ac:dyDescent="0.25">
      <c r="A6639" t="s">
        <v>723</v>
      </c>
      <c r="B6639" t="s">
        <v>591</v>
      </c>
      <c r="C6639" t="s">
        <v>592</v>
      </c>
      <c r="D663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39">
        <f>COUNTIFS(D$2:D6639,Clef_répartition[[#This Row],[Code_Nom]],J$2:J6639,Clef_répartition[[#This Row],[Année]])</f>
        <v>27</v>
      </c>
      <c r="F6639">
        <f>IF(Clef_répartition[[#This Row],[Code_Nom]]=D6638,F6638-1,(COUNTIFS(Clef_répartition[Code_Nom],Clef_répartition[[#This Row],[Code_Nom]],Clef_répartition[Année],Clef_répartition[[#This Row],[Année]])))</f>
        <v>24</v>
      </c>
      <c r="G663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région_27_2019</v>
      </c>
      <c r="H6639">
        <v>5921</v>
      </c>
      <c r="I6639" t="s">
        <v>180</v>
      </c>
      <c r="J6639">
        <v>2019</v>
      </c>
      <c r="K6639">
        <v>3.8700938497758567E-3</v>
      </c>
    </row>
    <row r="6640" spans="1:11" x14ac:dyDescent="0.25">
      <c r="A6640" t="s">
        <v>723</v>
      </c>
      <c r="B6640" t="s">
        <v>591</v>
      </c>
      <c r="C6640" t="s">
        <v>592</v>
      </c>
      <c r="D664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0">
        <f>COUNTIFS(D$2:D6640,Clef_répartition[[#This Row],[Code_Nom]],J$2:J6640,Clef_répartition[[#This Row],[Année]])</f>
        <v>28</v>
      </c>
      <c r="F6640">
        <f>IF(Clef_répartition[[#This Row],[Code_Nom]]=D6639,F6639-1,(COUNTIFS(Clef_répartition[Code_Nom],Clef_répartition[[#This Row],[Code_Nom]],Clef_répartition[Année],Clef_répartition[[#This Row],[Année]])))</f>
        <v>23</v>
      </c>
      <c r="G664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région_28_2019</v>
      </c>
      <c r="H6640">
        <v>5922</v>
      </c>
      <c r="I6640" t="s">
        <v>183</v>
      </c>
      <c r="J6640">
        <v>2019</v>
      </c>
      <c r="K6640">
        <v>1.2045667107427356E-2</v>
      </c>
    </row>
    <row r="6641" spans="1:11" x14ac:dyDescent="0.25">
      <c r="A6641" t="s">
        <v>723</v>
      </c>
      <c r="B6641" t="s">
        <v>591</v>
      </c>
      <c r="C6641" t="s">
        <v>592</v>
      </c>
      <c r="D664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1">
        <f>COUNTIFS(D$2:D6641,Clef_répartition[[#This Row],[Code_Nom]],J$2:J6641,Clef_répartition[[#This Row],[Année]])</f>
        <v>29</v>
      </c>
      <c r="F6641">
        <f>IF(Clef_répartition[[#This Row],[Code_Nom]]=D6640,F6640-1,(COUNTIFS(Clef_répartition[Code_Nom],Clef_répartition[[#This Row],[Code_Nom]],Clef_répartition[Année],Clef_répartition[[#This Row],[Année]])))</f>
        <v>22</v>
      </c>
      <c r="G664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région_29_2019</v>
      </c>
      <c r="H6641">
        <v>5563</v>
      </c>
      <c r="I6641" t="s">
        <v>193</v>
      </c>
      <c r="J6641">
        <v>2019</v>
      </c>
      <c r="K6641">
        <v>2.4671848292321091E-3</v>
      </c>
    </row>
    <row r="6642" spans="1:11" x14ac:dyDescent="0.25">
      <c r="A6642" t="s">
        <v>723</v>
      </c>
      <c r="B6642" t="s">
        <v>591</v>
      </c>
      <c r="C6642" t="s">
        <v>592</v>
      </c>
      <c r="D664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2">
        <f>COUNTIFS(D$2:D6642,Clef_répartition[[#This Row],[Code_Nom]],J$2:J6642,Clef_répartition[[#This Row],[Année]])</f>
        <v>30</v>
      </c>
      <c r="F6642">
        <f>IF(Clef_répartition[[#This Row],[Code_Nom]]=D6641,F6641-1,(COUNTIFS(Clef_répartition[Code_Nom],Clef_répartition[[#This Row],[Code_Nom]],Clef_répartition[Année],Clef_répartition[[#This Row],[Année]])))</f>
        <v>21</v>
      </c>
      <c r="G664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région_30_2019</v>
      </c>
      <c r="H6642">
        <v>5564</v>
      </c>
      <c r="I6642" t="s">
        <v>194</v>
      </c>
      <c r="J6642">
        <v>2019</v>
      </c>
      <c r="K6642">
        <v>1.6125391040732735E-3</v>
      </c>
    </row>
    <row r="6643" spans="1:11" x14ac:dyDescent="0.25">
      <c r="A6643" t="s">
        <v>723</v>
      </c>
      <c r="B6643" t="s">
        <v>591</v>
      </c>
      <c r="C6643" t="s">
        <v>592</v>
      </c>
      <c r="D664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3">
        <f>COUNTIFS(D$2:D6643,Clef_répartition[[#This Row],[Code_Nom]],J$2:J6643,Clef_répartition[[#This Row],[Année]])</f>
        <v>31</v>
      </c>
      <c r="F6643">
        <f>IF(Clef_répartition[[#This Row],[Code_Nom]]=D6642,F6642-1,(COUNTIFS(Clef_répartition[Code_Nom],Clef_répartition[[#This Row],[Code_Nom]],Clef_répartition[Année],Clef_répartition[[#This Row],[Année]])))</f>
        <v>20</v>
      </c>
      <c r="G664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région_31_2019</v>
      </c>
      <c r="H6643">
        <v>5565</v>
      </c>
      <c r="I6643" t="s">
        <v>199</v>
      </c>
      <c r="J6643">
        <v>2019</v>
      </c>
      <c r="K6643">
        <v>8.0143193472441698E-3</v>
      </c>
    </row>
    <row r="6644" spans="1:11" x14ac:dyDescent="0.25">
      <c r="A6644" t="s">
        <v>723</v>
      </c>
      <c r="B6644" t="s">
        <v>591</v>
      </c>
      <c r="C6644" t="s">
        <v>592</v>
      </c>
      <c r="D664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4">
        <f>COUNTIFS(D$2:D6644,Clef_répartition[[#This Row],[Code_Nom]],J$2:J6644,Clef_répartition[[#This Row],[Année]])</f>
        <v>32</v>
      </c>
      <c r="F6644">
        <f>IF(Clef_répartition[[#This Row],[Code_Nom]]=D6643,F6643-1,(COUNTIFS(Clef_répartition[Code_Nom],Clef_répartition[[#This Row],[Code_Nom]],Clef_répartition[Année],Clef_répartition[[#This Row],[Année]])))</f>
        <v>19</v>
      </c>
      <c r="G664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région_32_2019</v>
      </c>
      <c r="H6644">
        <v>5923</v>
      </c>
      <c r="I6644" t="s">
        <v>200</v>
      </c>
      <c r="J6644">
        <v>2019</v>
      </c>
      <c r="K6644">
        <v>3.2573289902280132E-3</v>
      </c>
    </row>
    <row r="6645" spans="1:11" x14ac:dyDescent="0.25">
      <c r="A6645" t="s">
        <v>723</v>
      </c>
      <c r="B6645" t="s">
        <v>591</v>
      </c>
      <c r="C6645" t="s">
        <v>592</v>
      </c>
      <c r="D664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5">
        <f>COUNTIFS(D$2:D6645,Clef_répartition[[#This Row],[Code_Nom]],J$2:J6645,Clef_répartition[[#This Row],[Année]])</f>
        <v>33</v>
      </c>
      <c r="F6645">
        <f>IF(Clef_répartition[[#This Row],[Code_Nom]]=D6644,F6644-1,(COUNTIFS(Clef_répartition[Code_Nom],Clef_répartition[[#This Row],[Code_Nom]],Clef_répartition[Année],Clef_répartition[[#This Row],[Année]])))</f>
        <v>18</v>
      </c>
      <c r="G664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région_33_2019</v>
      </c>
      <c r="H6645">
        <v>5924</v>
      </c>
      <c r="I6645" t="s">
        <v>202</v>
      </c>
      <c r="J6645">
        <v>2019</v>
      </c>
      <c r="K6645">
        <v>5.3536298255232699E-3</v>
      </c>
    </row>
    <row r="6646" spans="1:11" x14ac:dyDescent="0.25">
      <c r="A6646" t="s">
        <v>723</v>
      </c>
      <c r="B6646" t="s">
        <v>591</v>
      </c>
      <c r="C6646" t="s">
        <v>592</v>
      </c>
      <c r="D664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6">
        <f>COUNTIFS(D$2:D6646,Clef_répartition[[#This Row],[Code_Nom]],J$2:J6646,Clef_répartition[[#This Row],[Année]])</f>
        <v>34</v>
      </c>
      <c r="F6646">
        <f>IF(Clef_répartition[[#This Row],[Code_Nom]]=D6645,F6645-1,(COUNTIFS(Clef_répartition[Code_Nom],Clef_répartition[[#This Row],[Code_Nom]],Clef_répartition[Année],Clef_répartition[[#This Row],[Année]])))</f>
        <v>17</v>
      </c>
      <c r="G664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région_34_2019</v>
      </c>
      <c r="H6646">
        <v>5925</v>
      </c>
      <c r="I6646" t="s">
        <v>207</v>
      </c>
      <c r="J6646">
        <v>2019</v>
      </c>
      <c r="K6646">
        <v>3.354081336472409E-3</v>
      </c>
    </row>
    <row r="6647" spans="1:11" x14ac:dyDescent="0.25">
      <c r="A6647" t="s">
        <v>723</v>
      </c>
      <c r="B6647" t="s">
        <v>591</v>
      </c>
      <c r="C6647" t="s">
        <v>592</v>
      </c>
      <c r="D664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7">
        <f>COUNTIFS(D$2:D6647,Clef_répartition[[#This Row],[Code_Nom]],J$2:J6647,Clef_répartition[[#This Row],[Année]])</f>
        <v>35</v>
      </c>
      <c r="F6647">
        <f>IF(Clef_répartition[[#This Row],[Code_Nom]]=D6646,F6646-1,(COUNTIFS(Clef_répartition[Code_Nom],Clef_répartition[[#This Row],[Code_Nom]],Clef_répartition[Année],Clef_répartition[[#This Row],[Année]])))</f>
        <v>16</v>
      </c>
      <c r="G664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région_35_2019</v>
      </c>
      <c r="H6647">
        <v>5926</v>
      </c>
      <c r="I6647" t="s">
        <v>218</v>
      </c>
      <c r="J6647">
        <v>2019</v>
      </c>
      <c r="K6647">
        <v>1.278743509530106E-2</v>
      </c>
    </row>
    <row r="6648" spans="1:11" x14ac:dyDescent="0.25">
      <c r="A6648" t="s">
        <v>723</v>
      </c>
      <c r="B6648" t="s">
        <v>591</v>
      </c>
      <c r="C6648" t="s">
        <v>592</v>
      </c>
      <c r="D664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8">
        <f>COUNTIFS(D$2:D6648,Clef_répartition[[#This Row],[Code_Nom]],J$2:J6648,Clef_répartition[[#This Row],[Année]])</f>
        <v>36</v>
      </c>
      <c r="F6648">
        <f>IF(Clef_répartition[[#This Row],[Code_Nom]]=D6647,F6647-1,(COUNTIFS(Clef_répartition[Code_Nom],Clef_répartition[[#This Row],[Code_Nom]],Clef_répartition[Année],Clef_répartition[[#This Row],[Année]])))</f>
        <v>15</v>
      </c>
      <c r="G664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région_36_2019</v>
      </c>
      <c r="H6648">
        <v>5566</v>
      </c>
      <c r="I6648" t="s">
        <v>224</v>
      </c>
      <c r="J6648">
        <v>2019</v>
      </c>
      <c r="K6648">
        <v>6.1115232044377079E-3</v>
      </c>
    </row>
    <row r="6649" spans="1:11" x14ac:dyDescent="0.25">
      <c r="A6649" t="s">
        <v>723</v>
      </c>
      <c r="B6649" t="s">
        <v>591</v>
      </c>
      <c r="C6649" t="s">
        <v>592</v>
      </c>
      <c r="D664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49">
        <f>COUNTIFS(D$2:D6649,Clef_répartition[[#This Row],[Code_Nom]],J$2:J6649,Clef_répartition[[#This Row],[Année]])</f>
        <v>37</v>
      </c>
      <c r="F6649">
        <f>IF(Clef_répartition[[#This Row],[Code_Nom]]=D6648,F6648-1,(COUNTIFS(Clef_répartition[Code_Nom],Clef_répartition[[#This Row],[Code_Nom]],Clef_répartition[Année],Clef_répartition[[#This Row],[Année]])))</f>
        <v>14</v>
      </c>
      <c r="G664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région_37_2019</v>
      </c>
      <c r="H6649">
        <v>5928</v>
      </c>
      <c r="I6649" t="s">
        <v>240</v>
      </c>
      <c r="J6649">
        <v>2019</v>
      </c>
      <c r="K6649">
        <v>2.9831973425355563E-3</v>
      </c>
    </row>
    <row r="6650" spans="1:11" x14ac:dyDescent="0.25">
      <c r="A6650" t="s">
        <v>723</v>
      </c>
      <c r="B6650" t="s">
        <v>591</v>
      </c>
      <c r="C6650" t="s">
        <v>592</v>
      </c>
      <c r="D665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0">
        <f>COUNTIFS(D$2:D6650,Clef_répartition[[#This Row],[Code_Nom]],J$2:J6650,Clef_répartition[[#This Row],[Année]])</f>
        <v>38</v>
      </c>
      <c r="F6650">
        <f>IF(Clef_répartition[[#This Row],[Code_Nom]]=D6649,F6649-1,(COUNTIFS(Clef_répartition[Code_Nom],Clef_répartition[[#This Row],[Code_Nom]],Clef_répartition[Année],Clef_répartition[[#This Row],[Année]])))</f>
        <v>13</v>
      </c>
      <c r="G665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région_38_2019</v>
      </c>
      <c r="H6650">
        <v>5568</v>
      </c>
      <c r="I6650" t="s">
        <v>249</v>
      </c>
      <c r="J6650">
        <v>2019</v>
      </c>
      <c r="K6650">
        <v>7.8820911407101638E-2</v>
      </c>
    </row>
    <row r="6651" spans="1:11" x14ac:dyDescent="0.25">
      <c r="A6651" t="s">
        <v>723</v>
      </c>
      <c r="B6651" t="s">
        <v>591</v>
      </c>
      <c r="C6651" t="s">
        <v>592</v>
      </c>
      <c r="D665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1">
        <f>COUNTIFS(D$2:D6651,Clef_répartition[[#This Row],[Code_Nom]],J$2:J6651,Clef_répartition[[#This Row],[Année]])</f>
        <v>39</v>
      </c>
      <c r="F6651">
        <f>IF(Clef_répartition[[#This Row],[Code_Nom]]=D6650,F6650-1,(COUNTIFS(Clef_répartition[Code_Nom],Clef_répartition[[#This Row],[Code_Nom]],Clef_répartition[Année],Clef_répartition[[#This Row],[Année]])))</f>
        <v>12</v>
      </c>
      <c r="G665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région_39_2019</v>
      </c>
      <c r="H6651">
        <v>5929</v>
      </c>
      <c r="I6651" t="s">
        <v>257</v>
      </c>
      <c r="J6651">
        <v>2019</v>
      </c>
      <c r="K6651">
        <v>1.0400877221272616E-2</v>
      </c>
    </row>
    <row r="6652" spans="1:11" x14ac:dyDescent="0.25">
      <c r="A6652" t="s">
        <v>723</v>
      </c>
      <c r="B6652" t="s">
        <v>591</v>
      </c>
      <c r="C6652" t="s">
        <v>592</v>
      </c>
      <c r="D665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2">
        <f>COUNTIFS(D$2:D6652,Clef_répartition[[#This Row],[Code_Nom]],J$2:J6652,Clef_répartition[[#This Row],[Année]])</f>
        <v>40</v>
      </c>
      <c r="F6652">
        <f>IF(Clef_répartition[[#This Row],[Code_Nom]]=D6651,F6651-1,(COUNTIFS(Clef_répartition[Code_Nom],Clef_répartition[[#This Row],[Code_Nom]],Clef_répartition[Année],Clef_répartition[[#This Row],[Année]])))</f>
        <v>11</v>
      </c>
      <c r="G665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région_40_2019</v>
      </c>
      <c r="H6652">
        <v>5930</v>
      </c>
      <c r="I6652" t="s">
        <v>259</v>
      </c>
      <c r="J6652">
        <v>2019</v>
      </c>
      <c r="K6652">
        <v>3.4669590737575382E-3</v>
      </c>
    </row>
    <row r="6653" spans="1:11" x14ac:dyDescent="0.25">
      <c r="A6653" t="s">
        <v>723</v>
      </c>
      <c r="B6653" t="s">
        <v>591</v>
      </c>
      <c r="C6653" t="s">
        <v>592</v>
      </c>
      <c r="D665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3">
        <f>COUNTIFS(D$2:D6653,Clef_répartition[[#This Row],[Code_Nom]],J$2:J6653,Clef_répartition[[#This Row],[Année]])</f>
        <v>41</v>
      </c>
      <c r="F6653">
        <f>IF(Clef_répartition[[#This Row],[Code_Nom]]=D6652,F6652-1,(COUNTIFS(Clef_répartition[Code_Nom],Clef_répartition[[#This Row],[Code_Nom]],Clef_répartition[Année],Clef_répartition[[#This Row],[Année]])))</f>
        <v>10</v>
      </c>
      <c r="G665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région_41_2019</v>
      </c>
      <c r="H6653">
        <v>5571</v>
      </c>
      <c r="I6653" t="s">
        <v>263</v>
      </c>
      <c r="J6653">
        <v>2019</v>
      </c>
      <c r="K6653">
        <v>7.9336923920405068E-3</v>
      </c>
    </row>
    <row r="6654" spans="1:11" x14ac:dyDescent="0.25">
      <c r="A6654" t="s">
        <v>723</v>
      </c>
      <c r="B6654" t="s">
        <v>591</v>
      </c>
      <c r="C6654" t="s">
        <v>592</v>
      </c>
      <c r="D665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4">
        <f>COUNTIFS(D$2:D6654,Clef_répartition[[#This Row],[Code_Nom]],J$2:J6654,Clef_répartition[[#This Row],[Année]])</f>
        <v>42</v>
      </c>
      <c r="F6654">
        <f>IF(Clef_répartition[[#This Row],[Code_Nom]]=D6653,F6653-1,(COUNTIFS(Clef_répartition[Code_Nom],Clef_répartition[[#This Row],[Code_Nom]],Clef_répartition[Année],Clef_répartition[[#This Row],[Année]])))</f>
        <v>9</v>
      </c>
      <c r="G665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région_42_2019</v>
      </c>
      <c r="H6654">
        <v>5931</v>
      </c>
      <c r="I6654" t="s">
        <v>267</v>
      </c>
      <c r="J6654">
        <v>2019</v>
      </c>
      <c r="K6654">
        <v>1.4448350372496532E-2</v>
      </c>
    </row>
    <row r="6655" spans="1:11" x14ac:dyDescent="0.25">
      <c r="A6655" t="s">
        <v>723</v>
      </c>
      <c r="B6655" t="s">
        <v>591</v>
      </c>
      <c r="C6655" t="s">
        <v>592</v>
      </c>
      <c r="D665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5">
        <f>COUNTIFS(D$2:D6655,Clef_répartition[[#This Row],[Code_Nom]],J$2:J6655,Clef_répartition[[#This Row],[Année]])</f>
        <v>43</v>
      </c>
      <c r="F6655">
        <f>IF(Clef_répartition[[#This Row],[Code_Nom]]=D6654,F6654-1,(COUNTIFS(Clef_répartition[Code_Nom],Clef_répartition[[#This Row],[Code_Nom]],Clef_répartition[Année],Clef_répartition[[#This Row],[Année]])))</f>
        <v>8</v>
      </c>
      <c r="G665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région_43_2019</v>
      </c>
      <c r="H6655">
        <v>5932</v>
      </c>
      <c r="I6655" t="s">
        <v>269</v>
      </c>
      <c r="J6655">
        <v>2019</v>
      </c>
      <c r="K6655">
        <v>3.6282129841648655E-3</v>
      </c>
    </row>
    <row r="6656" spans="1:11" x14ac:dyDescent="0.25">
      <c r="A6656" t="s">
        <v>723</v>
      </c>
      <c r="B6656" t="s">
        <v>591</v>
      </c>
      <c r="C6656" t="s">
        <v>592</v>
      </c>
      <c r="D665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6">
        <f>COUNTIFS(D$2:D6656,Clef_répartition[[#This Row],[Code_Nom]],J$2:J6656,Clef_répartition[[#This Row],[Année]])</f>
        <v>44</v>
      </c>
      <c r="F6656">
        <f>IF(Clef_répartition[[#This Row],[Code_Nom]]=D6655,F6655-1,(COUNTIFS(Clef_répartition[Code_Nom],Clef_répartition[[#This Row],[Code_Nom]],Clef_répartition[Année],Clef_répartition[[#This Row],[Année]])))</f>
        <v>7</v>
      </c>
      <c r="G665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région_44_2019</v>
      </c>
      <c r="H6656">
        <v>5933</v>
      </c>
      <c r="I6656" t="s">
        <v>271</v>
      </c>
      <c r="J6656">
        <v>2019</v>
      </c>
      <c r="K6656">
        <v>1.143290224787951E-2</v>
      </c>
    </row>
    <row r="6657" spans="1:11" x14ac:dyDescent="0.25">
      <c r="A6657" t="s">
        <v>723</v>
      </c>
      <c r="B6657" t="s">
        <v>591</v>
      </c>
      <c r="C6657" t="s">
        <v>592</v>
      </c>
      <c r="D665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7">
        <f>COUNTIFS(D$2:D6657,Clef_répartition[[#This Row],[Code_Nom]],J$2:J6657,Clef_répartition[[#This Row],[Année]])</f>
        <v>45</v>
      </c>
      <c r="F6657">
        <f>IF(Clef_répartition[[#This Row],[Code_Nom]]=D6656,F6656-1,(COUNTIFS(Clef_répartition[Code_Nom],Clef_répartition[[#This Row],[Code_Nom]],Clef_répartition[Année],Clef_répartition[[#This Row],[Année]])))</f>
        <v>6</v>
      </c>
      <c r="G665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région_45_2019</v>
      </c>
      <c r="H6657">
        <v>5934</v>
      </c>
      <c r="I6657" t="s">
        <v>273</v>
      </c>
      <c r="J6657">
        <v>2019</v>
      </c>
      <c r="K6657">
        <v>3.6604637662463321E-3</v>
      </c>
    </row>
    <row r="6658" spans="1:11" x14ac:dyDescent="0.25">
      <c r="A6658" t="s">
        <v>723</v>
      </c>
      <c r="B6658" t="s">
        <v>591</v>
      </c>
      <c r="C6658" t="s">
        <v>592</v>
      </c>
      <c r="D665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8">
        <f>COUNTIFS(D$2:D6658,Clef_répartition[[#This Row],[Code_Nom]],J$2:J6658,Clef_répartition[[#This Row],[Année]])</f>
        <v>46</v>
      </c>
      <c r="F6658">
        <f>IF(Clef_répartition[[#This Row],[Code_Nom]]=D6657,F6657-1,(COUNTIFS(Clef_répartition[Code_Nom],Clef_répartition[[#This Row],[Code_Nom]],Clef_répartition[Année],Clef_répartition[[#This Row],[Année]])))</f>
        <v>5</v>
      </c>
      <c r="G665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région_46_2019</v>
      </c>
      <c r="H6658">
        <v>5935</v>
      </c>
      <c r="I6658" t="s">
        <v>280</v>
      </c>
      <c r="J6658">
        <v>2019</v>
      </c>
      <c r="K6658">
        <v>1.6447898861547392E-3</v>
      </c>
    </row>
    <row r="6659" spans="1:11" x14ac:dyDescent="0.25">
      <c r="A6659" t="s">
        <v>723</v>
      </c>
      <c r="B6659" t="s">
        <v>591</v>
      </c>
      <c r="C6659" t="s">
        <v>592</v>
      </c>
      <c r="D665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59">
        <f>COUNTIFS(D$2:D6659,Clef_répartition[[#This Row],[Code_Nom]],J$2:J6659,Clef_répartition[[#This Row],[Année]])</f>
        <v>47</v>
      </c>
      <c r="F6659">
        <f>IF(Clef_répartition[[#This Row],[Code_Nom]]=D6658,F6658-1,(COUNTIFS(Clef_répartition[Code_Nom],Clef_répartition[[#This Row],[Code_Nom]],Clef_répartition[Année],Clef_répartition[[#This Row],[Année]])))</f>
        <v>4</v>
      </c>
      <c r="G665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région_47_2019</v>
      </c>
      <c r="H6659">
        <v>5937</v>
      </c>
      <c r="I6659" t="s">
        <v>593</v>
      </c>
      <c r="J6659">
        <v>2019</v>
      </c>
      <c r="K6659">
        <v>2.1769277904989197E-3</v>
      </c>
    </row>
    <row r="6660" spans="1:11" x14ac:dyDescent="0.25">
      <c r="A6660" t="s">
        <v>723</v>
      </c>
      <c r="B6660" t="s">
        <v>591</v>
      </c>
      <c r="C6660" t="s">
        <v>592</v>
      </c>
      <c r="D666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60">
        <f>COUNTIFS(D$2:D6660,Clef_répartition[[#This Row],[Code_Nom]],J$2:J6660,Clef_répartition[[#This Row],[Année]])</f>
        <v>48</v>
      </c>
      <c r="F6660">
        <f>IF(Clef_répartition[[#This Row],[Code_Nom]]=D6659,F6659-1,(COUNTIFS(Clef_répartition[Code_Nom],Clef_répartition[[#This Row],[Code_Nom]],Clef_répartition[Année],Clef_répartition[[#This Row],[Année]])))</f>
        <v>3</v>
      </c>
      <c r="G666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région_48_2019</v>
      </c>
      <c r="H6660">
        <v>5766</v>
      </c>
      <c r="I6660" t="s">
        <v>293</v>
      </c>
      <c r="J6660">
        <v>2019</v>
      </c>
      <c r="K6660">
        <v>9.2882252394620567E-3</v>
      </c>
    </row>
    <row r="6661" spans="1:11" x14ac:dyDescent="0.25">
      <c r="A6661" t="s">
        <v>723</v>
      </c>
      <c r="B6661" t="s">
        <v>591</v>
      </c>
      <c r="C6661" t="s">
        <v>592</v>
      </c>
      <c r="D666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61">
        <f>COUNTIFS(D$2:D6661,Clef_répartition[[#This Row],[Code_Nom]],J$2:J6661,Clef_répartition[[#This Row],[Année]])</f>
        <v>49</v>
      </c>
      <c r="F6661">
        <f>IF(Clef_répartition[[#This Row],[Code_Nom]]=D6660,F6660-1,(COUNTIFS(Clef_répartition[Code_Nom],Clef_répartition[[#This Row],[Code_Nom]],Clef_répartition[Année],Clef_répartition[[#This Row],[Année]])))</f>
        <v>2</v>
      </c>
      <c r="G666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région_49_2019</v>
      </c>
      <c r="H6661">
        <v>5938</v>
      </c>
      <c r="I6661" t="s">
        <v>298</v>
      </c>
      <c r="J6661">
        <v>2019</v>
      </c>
      <c r="K6661">
        <v>0.48680943012868066</v>
      </c>
    </row>
    <row r="6662" spans="1:11" x14ac:dyDescent="0.25">
      <c r="A6662" t="s">
        <v>723</v>
      </c>
      <c r="B6662" t="s">
        <v>591</v>
      </c>
      <c r="C6662" t="s">
        <v>592</v>
      </c>
      <c r="D666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6662">
        <f>COUNTIFS(D$2:D6662,Clef_répartition[[#This Row],[Code_Nom]],J$2:J6662,Clef_répartition[[#This Row],[Année]])</f>
        <v>50</v>
      </c>
      <c r="F6662">
        <f>IF(Clef_répartition[[#This Row],[Code_Nom]]=D6661,F6661-1,(COUNTIFS(Clef_répartition[Code_Nom],Clef_répartition[[#This Row],[Code_Nom]],Clef_répartition[Année],Clef_répartition[[#This Row],[Année]])))</f>
        <v>1</v>
      </c>
      <c r="G666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région_50_2019</v>
      </c>
      <c r="H6662">
        <v>5939</v>
      </c>
      <c r="I6662" t="s">
        <v>299</v>
      </c>
      <c r="J6662">
        <v>2019</v>
      </c>
      <c r="K6662">
        <v>5.5374592833876218E-2</v>
      </c>
    </row>
    <row r="6663" spans="1:11" x14ac:dyDescent="0.25">
      <c r="A6663" t="s">
        <v>723</v>
      </c>
      <c r="B6663" t="s">
        <v>529</v>
      </c>
      <c r="C6663" t="s">
        <v>530</v>
      </c>
      <c r="D6663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6663">
        <f>COUNTIFS(D$2:D6663,Clef_répartition[[#This Row],[Code_Nom]],J$2:J6663,Clef_répartition[[#This Row],[Année]])</f>
        <v>1</v>
      </c>
      <c r="F6663">
        <f>IF(Clef_répartition[[#This Row],[Code_Nom]]=D6662,F6662-1,(COUNTIFS(Clef_répartition[Code_Nom],Clef_répartition[[#This Row],[Code_Nom]],Clef_répartition[Année],Clef_répartition[[#This Row],[Année]])))</f>
        <v>3</v>
      </c>
      <c r="G6663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Corrençon-Neyruz-Oulens-Villars-le-Comte_1_2019</v>
      </c>
      <c r="H6663">
        <v>5675</v>
      </c>
      <c r="I6663" t="s">
        <v>164</v>
      </c>
      <c r="J6663">
        <v>2019</v>
      </c>
      <c r="K6663">
        <v>0.14000000000000001</v>
      </c>
    </row>
    <row r="6664" spans="1:11" x14ac:dyDescent="0.25">
      <c r="A6664" t="s">
        <v>723</v>
      </c>
      <c r="B6664" t="s">
        <v>529</v>
      </c>
      <c r="C6664" t="s">
        <v>530</v>
      </c>
      <c r="D6664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6664">
        <f>COUNTIFS(D$2:D6664,Clef_répartition[[#This Row],[Code_Nom]],J$2:J6664,Clef_répartition[[#This Row],[Année]])</f>
        <v>2</v>
      </c>
      <c r="F6664">
        <f>IF(Clef_répartition[[#This Row],[Code_Nom]]=D6663,F6663-1,(COUNTIFS(Clef_répartition[Code_Nom],Clef_répartition[[#This Row],[Code_Nom]],Clef_répartition[Année],Clef_répartition[[#This Row],[Année]])))</f>
        <v>2</v>
      </c>
      <c r="G6664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Corrençon-Neyruz-Oulens-Villars-le-Comte_2_2019</v>
      </c>
      <c r="H6664">
        <v>5693</v>
      </c>
      <c r="I6664" t="s">
        <v>184</v>
      </c>
      <c r="J6664">
        <v>2019</v>
      </c>
      <c r="K6664">
        <v>0.56999999999999995</v>
      </c>
    </row>
    <row r="6665" spans="1:11" x14ac:dyDescent="0.25">
      <c r="A6665" t="s">
        <v>723</v>
      </c>
      <c r="B6665" t="s">
        <v>529</v>
      </c>
      <c r="C6665" t="s">
        <v>530</v>
      </c>
      <c r="D6665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6665">
        <f>COUNTIFS(D$2:D6665,Clef_répartition[[#This Row],[Code_Nom]],J$2:J6665,Clef_répartition[[#This Row],[Année]])</f>
        <v>3</v>
      </c>
      <c r="F6665">
        <f>IF(Clef_répartition[[#This Row],[Code_Nom]]=D6664,F6664-1,(COUNTIFS(Clef_répartition[Code_Nom],Clef_répartition[[#This Row],[Code_Nom]],Clef_répartition[Année],Clef_répartition[[#This Row],[Année]])))</f>
        <v>1</v>
      </c>
      <c r="G6665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Corrençon-Neyruz-Oulens-Villars-le-Comte_3_2019</v>
      </c>
      <c r="H6665">
        <v>5690</v>
      </c>
      <c r="I6665" t="s">
        <v>281</v>
      </c>
      <c r="J6665">
        <v>2019</v>
      </c>
      <c r="K6665">
        <v>0.28999999999999998</v>
      </c>
    </row>
    <row r="6666" spans="1:11" x14ac:dyDescent="0.25">
      <c r="A6666" t="s">
        <v>723</v>
      </c>
      <c r="B6666" t="s">
        <v>638</v>
      </c>
      <c r="C6666" t="s">
        <v>639</v>
      </c>
      <c r="D6666" t="str">
        <f>Clef_répartition[[#This Row],[Code association]]&amp;"_"&amp;Clef_répartition[[#This Row],[Nom association]]</f>
        <v>CREB_Connexion des Réseaux d'Eau communaux de la rive droite de la Broye</v>
      </c>
      <c r="E6666">
        <f>COUNTIFS(D$2:D6666,Clef_répartition[[#This Row],[Code_Nom]],J$2:J6666,Clef_répartition[[#This Row],[Année]])</f>
        <v>1</v>
      </c>
      <c r="F6666">
        <f>IF(Clef_répartition[[#This Row],[Code_Nom]]=D6665,F6665-1,(COUNTIFS(Clef_répartition[Code_Nom],Clef_répartition[[#This Row],[Code_Nom]],Clef_répartition[Année],Clef_répartition[[#This Row],[Année]])))</f>
        <v>3</v>
      </c>
      <c r="G6666" t="str">
        <f>Clef_répartition[[#This Row],[Code_Nom]]&amp;"_"&amp;Clef_répartition[[#This Row],[Nombre]]&amp;"_"&amp;Clef_répartition[[#This Row],[Année]]</f>
        <v>CREB_Connexion des Réseaux d'Eau communaux de la rive droite de la Broye_1_2019</v>
      </c>
      <c r="H6666">
        <v>5819</v>
      </c>
      <c r="I6666" t="s">
        <v>136</v>
      </c>
      <c r="J6666">
        <v>2019</v>
      </c>
      <c r="K6666">
        <v>3.4700000000000002E-2</v>
      </c>
    </row>
    <row r="6667" spans="1:11" x14ac:dyDescent="0.25">
      <c r="A6667" t="s">
        <v>723</v>
      </c>
      <c r="B6667" t="s">
        <v>638</v>
      </c>
      <c r="C6667" t="s">
        <v>639</v>
      </c>
      <c r="D6667" t="str">
        <f>Clef_répartition[[#This Row],[Code association]]&amp;"_"&amp;Clef_répartition[[#This Row],[Nom association]]</f>
        <v>CREB_Connexion des Réseaux d'Eau communaux de la rive droite de la Broye</v>
      </c>
      <c r="E6667">
        <f>COUNTIFS(D$2:D6667,Clef_répartition[[#This Row],[Code_Nom]],J$2:J6667,Clef_répartition[[#This Row],[Année]])</f>
        <v>2</v>
      </c>
      <c r="F6667">
        <f>IF(Clef_répartition[[#This Row],[Code_Nom]]=D6666,F6666-1,(COUNTIFS(Clef_répartition[Code_Nom],Clef_répartition[[#This Row],[Code_Nom]],Clef_répartition[Année],Clef_répartition[[#This Row],[Année]])))</f>
        <v>2</v>
      </c>
      <c r="G6667" t="str">
        <f>Clef_répartition[[#This Row],[Code_Nom]]&amp;"_"&amp;Clef_répartition[[#This Row],[Nombre]]&amp;"_"&amp;Clef_répartition[[#This Row],[Année]]</f>
        <v>CREB_Connexion des Réseaux d'Eau communaux de la rive droite de la Broye_2_2019</v>
      </c>
      <c r="H6667">
        <v>5764</v>
      </c>
      <c r="I6667" t="s">
        <v>274</v>
      </c>
      <c r="J6667">
        <v>2019</v>
      </c>
      <c r="K6667">
        <v>0.32940000000000003</v>
      </c>
    </row>
    <row r="6668" spans="1:11" x14ac:dyDescent="0.25">
      <c r="A6668" t="s">
        <v>723</v>
      </c>
      <c r="B6668" t="s">
        <v>638</v>
      </c>
      <c r="C6668" t="s">
        <v>639</v>
      </c>
      <c r="D6668" t="str">
        <f>Clef_répartition[[#This Row],[Code association]]&amp;"_"&amp;Clef_répartition[[#This Row],[Nom association]]</f>
        <v>CREB_Connexion des Réseaux d'Eau communaux de la rive droite de la Broye</v>
      </c>
      <c r="E6668">
        <f>COUNTIFS(D$2:D6668,Clef_répartition[[#This Row],[Code_Nom]],J$2:J6668,Clef_répartition[[#This Row],[Année]])</f>
        <v>3</v>
      </c>
      <c r="F6668">
        <f>IF(Clef_répartition[[#This Row],[Code_Nom]]=D6667,F6667-1,(COUNTIFS(Clef_répartition[Code_Nom],Clef_répartition[[#This Row],[Code_Nom]],Clef_répartition[Année],Clef_répartition[[#This Row],[Année]])))</f>
        <v>1</v>
      </c>
      <c r="G6668" t="str">
        <f>Clef_répartition[[#This Row],[Code_Nom]]&amp;"_"&amp;Clef_répartition[[#This Row],[Nombre]]&amp;"_"&amp;Clef_répartition[[#This Row],[Année]]</f>
        <v>CREB_Connexion des Réseaux d'Eau communaux de la rive droite de la Broye_3_2019</v>
      </c>
      <c r="H6668">
        <v>5830</v>
      </c>
      <c r="I6668" t="s">
        <v>285</v>
      </c>
      <c r="J6668">
        <v>2019</v>
      </c>
      <c r="K6668">
        <v>4.1700000000000001E-2</v>
      </c>
    </row>
    <row r="6669" spans="1:11" x14ac:dyDescent="0.25">
      <c r="A6669" t="s">
        <v>723</v>
      </c>
      <c r="B6669" t="s">
        <v>604</v>
      </c>
      <c r="C6669" t="s">
        <v>605</v>
      </c>
      <c r="D6669" t="str">
        <f>Clef_répartition[[#This Row],[Code association]]&amp;"_"&amp;Clef_répartition[[#This Row],[Nom association]]</f>
        <v>EMB_Epuration Moyenne Broye</v>
      </c>
      <c r="E6669">
        <f>COUNTIFS(D$2:D6669,Clef_répartition[[#This Row],[Code_Nom]],J$2:J6669,Clef_répartition[[#This Row],[Année]])</f>
        <v>1</v>
      </c>
      <c r="F6669">
        <f>IF(Clef_répartition[[#This Row],[Code_Nom]]=D6668,F6668-1,(COUNTIFS(Clef_répartition[Code_Nom],Clef_répartition[[#This Row],[Code_Nom]],Clef_répartition[Année],Clef_répartition[[#This Row],[Année]])))</f>
        <v>22</v>
      </c>
      <c r="G6669" t="str">
        <f>Clef_répartition[[#This Row],[Code_Nom]]&amp;"_"&amp;Clef_répartition[[#This Row],[Nombre]]&amp;"_"&amp;Clef_répartition[[#This Row],[Année]]</f>
        <v>EMB_Epuration Moyenne Broye_1_2019</v>
      </c>
      <c r="H6669">
        <v>5663</v>
      </c>
      <c r="I6669" t="s">
        <v>45</v>
      </c>
      <c r="J6669">
        <v>2019</v>
      </c>
      <c r="K6669">
        <v>0</v>
      </c>
    </row>
    <row r="6670" spans="1:11" x14ac:dyDescent="0.25">
      <c r="A6670" t="s">
        <v>723</v>
      </c>
      <c r="B6670" t="s">
        <v>604</v>
      </c>
      <c r="C6670" t="s">
        <v>605</v>
      </c>
      <c r="D6670" t="str">
        <f>Clef_répartition[[#This Row],[Code association]]&amp;"_"&amp;Clef_répartition[[#This Row],[Nom association]]</f>
        <v>EMB_Epuration Moyenne Broye</v>
      </c>
      <c r="E6670">
        <f>COUNTIFS(D$2:D6670,Clef_répartition[[#This Row],[Code_Nom]],J$2:J6670,Clef_répartition[[#This Row],[Année]])</f>
        <v>2</v>
      </c>
      <c r="F6670">
        <f>IF(Clef_répartition[[#This Row],[Code_Nom]]=D6669,F6669-1,(COUNTIFS(Clef_répartition[Code_Nom],Clef_répartition[[#This Row],[Code_Nom]],Clef_répartition[Année],Clef_répartition[[#This Row],[Année]])))</f>
        <v>21</v>
      </c>
      <c r="G6670" t="str">
        <f>Clef_répartition[[#This Row],[Code_Nom]]&amp;"_"&amp;Clef_répartition[[#This Row],[Nombre]]&amp;"_"&amp;Clef_répartition[[#This Row],[Année]]</f>
        <v>EMB_Epuration Moyenne Broye_2_2019</v>
      </c>
      <c r="H6670">
        <v>5665</v>
      </c>
      <c r="I6670" t="s">
        <v>57</v>
      </c>
      <c r="J6670">
        <v>2019</v>
      </c>
      <c r="K6670">
        <v>0</v>
      </c>
    </row>
    <row r="6671" spans="1:11" x14ac:dyDescent="0.25">
      <c r="A6671" t="s">
        <v>723</v>
      </c>
      <c r="B6671" t="s">
        <v>604</v>
      </c>
      <c r="C6671" t="s">
        <v>605</v>
      </c>
      <c r="D6671" t="str">
        <f>Clef_répartition[[#This Row],[Code association]]&amp;"_"&amp;Clef_répartition[[#This Row],[Nom association]]</f>
        <v>EMB_Epuration Moyenne Broye</v>
      </c>
      <c r="E6671">
        <f>COUNTIFS(D$2:D6671,Clef_répartition[[#This Row],[Code_Nom]],J$2:J6671,Clef_répartition[[#This Row],[Année]])</f>
        <v>3</v>
      </c>
      <c r="F6671">
        <f>IF(Clef_répartition[[#This Row],[Code_Nom]]=D6670,F6670-1,(COUNTIFS(Clef_répartition[Code_Nom],Clef_répartition[[#This Row],[Code_Nom]],Clef_répartition[Année],Clef_répartition[[#This Row],[Année]])))</f>
        <v>20</v>
      </c>
      <c r="G6671" t="str">
        <f>Clef_répartition[[#This Row],[Code_Nom]]&amp;"_"&amp;Clef_répartition[[#This Row],[Nombre]]&amp;"_"&amp;Clef_répartition[[#This Row],[Année]]</f>
        <v>EMB_Epuration Moyenne Broye_3_2019</v>
      </c>
      <c r="H6671">
        <v>5785</v>
      </c>
      <c r="I6671" t="s">
        <v>74</v>
      </c>
      <c r="J6671">
        <v>2019</v>
      </c>
      <c r="K6671">
        <v>0</v>
      </c>
    </row>
    <row r="6672" spans="1:11" x14ac:dyDescent="0.25">
      <c r="A6672" t="s">
        <v>723</v>
      </c>
      <c r="B6672" t="s">
        <v>604</v>
      </c>
      <c r="C6672" t="s">
        <v>605</v>
      </c>
      <c r="D6672" t="str">
        <f>Clef_répartition[[#This Row],[Code association]]&amp;"_"&amp;Clef_répartition[[#This Row],[Nom association]]</f>
        <v>EMB_Epuration Moyenne Broye</v>
      </c>
      <c r="E6672">
        <f>COUNTIFS(D$2:D6672,Clef_répartition[[#This Row],[Code_Nom]],J$2:J6672,Clef_répartition[[#This Row],[Année]])</f>
        <v>4</v>
      </c>
      <c r="F6672">
        <f>IF(Clef_répartition[[#This Row],[Code_Nom]]=D6671,F6671-1,(COUNTIFS(Clef_répartition[Code_Nom],Clef_répartition[[#This Row],[Code_Nom]],Clef_répartition[Année],Clef_répartition[[#This Row],[Année]])))</f>
        <v>19</v>
      </c>
      <c r="G6672" t="str">
        <f>Clef_répartition[[#This Row],[Code_Nom]]&amp;"_"&amp;Clef_répartition[[#This Row],[Nombre]]&amp;"_"&amp;Clef_répartition[[#This Row],[Année]]</f>
        <v>EMB_Epuration Moyenne Broye_4_2019</v>
      </c>
      <c r="H6672">
        <v>5669</v>
      </c>
      <c r="I6672" t="s">
        <v>89</v>
      </c>
      <c r="J6672">
        <v>2019</v>
      </c>
      <c r="K6672">
        <v>0</v>
      </c>
    </row>
    <row r="6673" spans="1:11" x14ac:dyDescent="0.25">
      <c r="A6673" t="s">
        <v>723</v>
      </c>
      <c r="B6673" t="s">
        <v>604</v>
      </c>
      <c r="C6673" t="s">
        <v>605</v>
      </c>
      <c r="D6673" t="str">
        <f>Clef_répartition[[#This Row],[Code association]]&amp;"_"&amp;Clef_répartition[[#This Row],[Nom association]]</f>
        <v>EMB_Epuration Moyenne Broye</v>
      </c>
      <c r="E6673">
        <f>COUNTIFS(D$2:D6673,Clef_répartition[[#This Row],[Code_Nom]],J$2:J6673,Clef_répartition[[#This Row],[Année]])</f>
        <v>5</v>
      </c>
      <c r="F6673">
        <f>IF(Clef_répartition[[#This Row],[Code_Nom]]=D6672,F6672-1,(COUNTIFS(Clef_répartition[Code_Nom],Clef_répartition[[#This Row],[Code_Nom]],Clef_répartition[Année],Clef_répartition[[#This Row],[Année]])))</f>
        <v>18</v>
      </c>
      <c r="G6673" t="str">
        <f>Clef_répartition[[#This Row],[Code_Nom]]&amp;"_"&amp;Clef_répartition[[#This Row],[Nombre]]&amp;"_"&amp;Clef_répartition[[#This Row],[Année]]</f>
        <v>EMB_Epuration Moyenne Broye_5_2019</v>
      </c>
      <c r="H6673">
        <v>5671</v>
      </c>
      <c r="I6673" t="s">
        <v>95</v>
      </c>
      <c r="J6673">
        <v>2019</v>
      </c>
      <c r="K6673">
        <v>0</v>
      </c>
    </row>
    <row r="6674" spans="1:11" x14ac:dyDescent="0.25">
      <c r="A6674" t="s">
        <v>723</v>
      </c>
      <c r="B6674" t="s">
        <v>604</v>
      </c>
      <c r="C6674" t="s">
        <v>605</v>
      </c>
      <c r="D6674" t="str">
        <f>Clef_répartition[[#This Row],[Code association]]&amp;"_"&amp;Clef_répartition[[#This Row],[Nom association]]</f>
        <v>EMB_Epuration Moyenne Broye</v>
      </c>
      <c r="E6674">
        <f>COUNTIFS(D$2:D6674,Clef_répartition[[#This Row],[Code_Nom]],J$2:J6674,Clef_répartition[[#This Row],[Année]])</f>
        <v>6</v>
      </c>
      <c r="F6674">
        <f>IF(Clef_répartition[[#This Row],[Code_Nom]]=D6673,F6673-1,(COUNTIFS(Clef_répartition[Code_Nom],Clef_répartition[[#This Row],[Code_Nom]],Clef_répartition[Année],Clef_répartition[[#This Row],[Année]])))</f>
        <v>17</v>
      </c>
      <c r="G6674" t="str">
        <f>Clef_répartition[[#This Row],[Code_Nom]]&amp;"_"&amp;Clef_répartition[[#This Row],[Nombre]]&amp;"_"&amp;Clef_répartition[[#This Row],[Année]]</f>
        <v>EMB_Epuration Moyenne Broye_6_2019</v>
      </c>
      <c r="H6674">
        <v>5673</v>
      </c>
      <c r="I6674" t="s">
        <v>137</v>
      </c>
      <c r="J6674">
        <v>2019</v>
      </c>
      <c r="K6674">
        <v>0</v>
      </c>
    </row>
    <row r="6675" spans="1:11" x14ac:dyDescent="0.25">
      <c r="A6675" t="s">
        <v>723</v>
      </c>
      <c r="B6675" t="s">
        <v>604</v>
      </c>
      <c r="C6675" t="s">
        <v>605</v>
      </c>
      <c r="D6675" t="str">
        <f>Clef_répartition[[#This Row],[Code association]]&amp;"_"&amp;Clef_répartition[[#This Row],[Nom association]]</f>
        <v>EMB_Epuration Moyenne Broye</v>
      </c>
      <c r="E6675">
        <f>COUNTIFS(D$2:D6675,Clef_répartition[[#This Row],[Code_Nom]],J$2:J6675,Clef_répartition[[#This Row],[Année]])</f>
        <v>7</v>
      </c>
      <c r="F6675">
        <f>IF(Clef_répartition[[#This Row],[Code_Nom]]=D6674,F6674-1,(COUNTIFS(Clef_répartition[Code_Nom],Clef_répartition[[#This Row],[Code_Nom]],Clef_répartition[Année],Clef_répartition[[#This Row],[Année]])))</f>
        <v>16</v>
      </c>
      <c r="G6675" t="str">
        <f>Clef_répartition[[#This Row],[Code_Nom]]&amp;"_"&amp;Clef_répartition[[#This Row],[Nombre]]&amp;"_"&amp;Clef_répartition[[#This Row],[Année]]</f>
        <v>EMB_Epuration Moyenne Broye_7_2019</v>
      </c>
      <c r="H6675">
        <v>5806</v>
      </c>
      <c r="I6675" t="s">
        <v>140</v>
      </c>
      <c r="J6675">
        <v>2019</v>
      </c>
      <c r="K6675">
        <v>0</v>
      </c>
    </row>
    <row r="6676" spans="1:11" x14ac:dyDescent="0.25">
      <c r="A6676" t="s">
        <v>723</v>
      </c>
      <c r="B6676" t="s">
        <v>604</v>
      </c>
      <c r="C6676" t="s">
        <v>605</v>
      </c>
      <c r="D6676" t="str">
        <f>Clef_répartition[[#This Row],[Code association]]&amp;"_"&amp;Clef_répartition[[#This Row],[Nom association]]</f>
        <v>EMB_Epuration Moyenne Broye</v>
      </c>
      <c r="E6676">
        <f>COUNTIFS(D$2:D6676,Clef_répartition[[#This Row],[Code_Nom]],J$2:J6676,Clef_répartition[[#This Row],[Année]])</f>
        <v>8</v>
      </c>
      <c r="F6676">
        <f>IF(Clef_répartition[[#This Row],[Code_Nom]]=D6675,F6675-1,(COUNTIFS(Clef_répartition[Code_Nom],Clef_répartition[[#This Row],[Code_Nom]],Clef_répartition[Année],Clef_répartition[[#This Row],[Année]])))</f>
        <v>15</v>
      </c>
      <c r="G6676" t="str">
        <f>Clef_répartition[[#This Row],[Code_Nom]]&amp;"_"&amp;Clef_répartition[[#This Row],[Nombre]]&amp;"_"&amp;Clef_répartition[[#This Row],[Année]]</f>
        <v>EMB_Epuration Moyenne Broye_8_2019</v>
      </c>
      <c r="H6676">
        <v>5674</v>
      </c>
      <c r="I6676" t="s">
        <v>163</v>
      </c>
      <c r="J6676">
        <v>2019</v>
      </c>
      <c r="K6676">
        <v>0</v>
      </c>
    </row>
    <row r="6677" spans="1:11" x14ac:dyDescent="0.25">
      <c r="A6677" t="s">
        <v>723</v>
      </c>
      <c r="B6677" t="s">
        <v>604</v>
      </c>
      <c r="C6677" t="s">
        <v>605</v>
      </c>
      <c r="D6677" t="str">
        <f>Clef_répartition[[#This Row],[Code association]]&amp;"_"&amp;Clef_répartition[[#This Row],[Nom association]]</f>
        <v>EMB_Epuration Moyenne Broye</v>
      </c>
      <c r="E6677">
        <f>COUNTIFS(D$2:D6677,Clef_répartition[[#This Row],[Code_Nom]],J$2:J6677,Clef_répartition[[#This Row],[Année]])</f>
        <v>9</v>
      </c>
      <c r="F6677">
        <f>IF(Clef_répartition[[#This Row],[Code_Nom]]=D6676,F6676-1,(COUNTIFS(Clef_répartition[Code_Nom],Clef_répartition[[#This Row],[Code_Nom]],Clef_répartition[Année],Clef_répartition[[#This Row],[Année]])))</f>
        <v>14</v>
      </c>
      <c r="G6677" t="str">
        <f>Clef_répartition[[#This Row],[Code_Nom]]&amp;"_"&amp;Clef_répartition[[#This Row],[Nombre]]&amp;"_"&amp;Clef_répartition[[#This Row],[Année]]</f>
        <v>EMB_Epuration Moyenne Broye_9_2019</v>
      </c>
      <c r="H6677">
        <v>5675</v>
      </c>
      <c r="I6677" t="s">
        <v>164</v>
      </c>
      <c r="J6677">
        <v>2019</v>
      </c>
      <c r="K6677">
        <v>0</v>
      </c>
    </row>
    <row r="6678" spans="1:11" x14ac:dyDescent="0.25">
      <c r="A6678" t="s">
        <v>723</v>
      </c>
      <c r="B6678" t="s">
        <v>604</v>
      </c>
      <c r="C6678" t="s">
        <v>605</v>
      </c>
      <c r="D6678" t="str">
        <f>Clef_répartition[[#This Row],[Code association]]&amp;"_"&amp;Clef_répartition[[#This Row],[Nom association]]</f>
        <v>EMB_Epuration Moyenne Broye</v>
      </c>
      <c r="E6678">
        <f>COUNTIFS(D$2:D6678,Clef_répartition[[#This Row],[Code_Nom]],J$2:J6678,Clef_répartition[[#This Row],[Année]])</f>
        <v>10</v>
      </c>
      <c r="F6678">
        <f>IF(Clef_répartition[[#This Row],[Code_Nom]]=D6677,F6677-1,(COUNTIFS(Clef_répartition[Code_Nom],Clef_répartition[[#This Row],[Code_Nom]],Clef_répartition[Année],Clef_répartition[[#This Row],[Année]])))</f>
        <v>13</v>
      </c>
      <c r="G6678" t="str">
        <f>Clef_répartition[[#This Row],[Code_Nom]]&amp;"_"&amp;Clef_répartition[[#This Row],[Nombre]]&amp;"_"&amp;Clef_répartition[[#This Row],[Année]]</f>
        <v>EMB_Epuration Moyenne Broye_10_2019</v>
      </c>
      <c r="H6678">
        <v>5693</v>
      </c>
      <c r="I6678" t="s">
        <v>184</v>
      </c>
      <c r="J6678">
        <v>2019</v>
      </c>
      <c r="K6678">
        <v>0</v>
      </c>
    </row>
    <row r="6679" spans="1:11" x14ac:dyDescent="0.25">
      <c r="A6679" t="s">
        <v>723</v>
      </c>
      <c r="B6679" t="s">
        <v>604</v>
      </c>
      <c r="C6679" t="s">
        <v>605</v>
      </c>
      <c r="D6679" t="str">
        <f>Clef_répartition[[#This Row],[Code association]]&amp;"_"&amp;Clef_répartition[[#This Row],[Nom association]]</f>
        <v>EMB_Epuration Moyenne Broye</v>
      </c>
      <c r="E6679">
        <f>COUNTIFS(D$2:D6679,Clef_répartition[[#This Row],[Code_Nom]],J$2:J6679,Clef_répartition[[#This Row],[Année]])</f>
        <v>11</v>
      </c>
      <c r="F6679">
        <f>IF(Clef_répartition[[#This Row],[Code_Nom]]=D6678,F6678-1,(COUNTIFS(Clef_répartition[Code_Nom],Clef_répartition[[#This Row],[Code_Nom]],Clef_répartition[Année],Clef_répartition[[#This Row],[Année]])))</f>
        <v>12</v>
      </c>
      <c r="G6679" t="str">
        <f>Clef_répartition[[#This Row],[Code_Nom]]&amp;"_"&amp;Clef_répartition[[#This Row],[Nombre]]&amp;"_"&amp;Clef_répartition[[#This Row],[Année]]</f>
        <v>EMB_Epuration Moyenne Broye_11_2019</v>
      </c>
      <c r="H6679">
        <v>5792</v>
      </c>
      <c r="I6679" t="s">
        <v>187</v>
      </c>
      <c r="J6679">
        <v>2019</v>
      </c>
      <c r="K6679">
        <v>0</v>
      </c>
    </row>
    <row r="6680" spans="1:11" x14ac:dyDescent="0.25">
      <c r="A6680" t="s">
        <v>723</v>
      </c>
      <c r="B6680" t="s">
        <v>604</v>
      </c>
      <c r="C6680" t="s">
        <v>605</v>
      </c>
      <c r="D6680" t="str">
        <f>Clef_répartition[[#This Row],[Code association]]&amp;"_"&amp;Clef_répartition[[#This Row],[Nom association]]</f>
        <v>EMB_Epuration Moyenne Broye</v>
      </c>
      <c r="E6680">
        <f>COUNTIFS(D$2:D6680,Clef_répartition[[#This Row],[Code_Nom]],J$2:J6680,Clef_répartition[[#This Row],[Année]])</f>
        <v>12</v>
      </c>
      <c r="F6680">
        <f>IF(Clef_répartition[[#This Row],[Code_Nom]]=D6679,F6679-1,(COUNTIFS(Clef_répartition[Code_Nom],Clef_répartition[[#This Row],[Code_Nom]],Clef_répartition[Année],Clef_répartition[[#This Row],[Année]])))</f>
        <v>11</v>
      </c>
      <c r="G6680" t="str">
        <f>Clef_répartition[[#This Row],[Code_Nom]]&amp;"_"&amp;Clef_répartition[[#This Row],[Nombre]]&amp;"_"&amp;Clef_répartition[[#This Row],[Année]]</f>
        <v>EMB_Epuration Moyenne Broye_12_2019</v>
      </c>
      <c r="H6680">
        <v>5678</v>
      </c>
      <c r="I6680" t="s">
        <v>192</v>
      </c>
      <c r="J6680">
        <v>2019</v>
      </c>
      <c r="K6680">
        <v>0</v>
      </c>
    </row>
    <row r="6681" spans="1:11" x14ac:dyDescent="0.25">
      <c r="A6681" t="s">
        <v>723</v>
      </c>
      <c r="B6681" t="s">
        <v>604</v>
      </c>
      <c r="C6681" t="s">
        <v>605</v>
      </c>
      <c r="D6681" t="str">
        <f>Clef_répartition[[#This Row],[Code association]]&amp;"_"&amp;Clef_répartition[[#This Row],[Nom association]]</f>
        <v>EMB_Epuration Moyenne Broye</v>
      </c>
      <c r="E6681">
        <f>COUNTIFS(D$2:D6681,Clef_répartition[[#This Row],[Code_Nom]],J$2:J6681,Clef_répartition[[#This Row],[Année]])</f>
        <v>13</v>
      </c>
      <c r="F6681">
        <f>IF(Clef_répartition[[#This Row],[Code_Nom]]=D6680,F6680-1,(COUNTIFS(Clef_répartition[Code_Nom],Clef_répartition[[#This Row],[Code_Nom]],Clef_répartition[Année],Clef_répartition[[#This Row],[Année]])))</f>
        <v>10</v>
      </c>
      <c r="G6681" t="str">
        <f>Clef_répartition[[#This Row],[Code_Nom]]&amp;"_"&amp;Clef_répartition[[#This Row],[Nombre]]&amp;"_"&amp;Clef_répartition[[#This Row],[Année]]</f>
        <v>EMB_Epuration Moyenne Broye_13_2019</v>
      </c>
      <c r="H6681">
        <v>5683</v>
      </c>
      <c r="I6681" t="s">
        <v>222</v>
      </c>
      <c r="J6681">
        <v>2019</v>
      </c>
      <c r="K6681">
        <v>0</v>
      </c>
    </row>
    <row r="6682" spans="1:11" x14ac:dyDescent="0.25">
      <c r="A6682" t="s">
        <v>723</v>
      </c>
      <c r="B6682" t="s">
        <v>604</v>
      </c>
      <c r="C6682" t="s">
        <v>605</v>
      </c>
      <c r="D6682" t="str">
        <f>Clef_répartition[[#This Row],[Code association]]&amp;"_"&amp;Clef_répartition[[#This Row],[Nom association]]</f>
        <v>EMB_Epuration Moyenne Broye</v>
      </c>
      <c r="E6682">
        <f>COUNTIFS(D$2:D6682,Clef_répartition[[#This Row],[Code_Nom]],J$2:J6682,Clef_répartition[[#This Row],[Année]])</f>
        <v>14</v>
      </c>
      <c r="F6682">
        <f>IF(Clef_répartition[[#This Row],[Code_Nom]]=D6681,F6681-1,(COUNTIFS(Clef_répartition[Code_Nom],Clef_répartition[[#This Row],[Code_Nom]],Clef_répartition[Année],Clef_répartition[[#This Row],[Année]])))</f>
        <v>9</v>
      </c>
      <c r="G6682" t="str">
        <f>Clef_répartition[[#This Row],[Code_Nom]]&amp;"_"&amp;Clef_répartition[[#This Row],[Nombre]]&amp;"_"&amp;Clef_répartition[[#This Row],[Année]]</f>
        <v>EMB_Epuration Moyenne Broye_14_2019</v>
      </c>
      <c r="H6682">
        <v>5798</v>
      </c>
      <c r="I6682" t="s">
        <v>236</v>
      </c>
      <c r="J6682">
        <v>2019</v>
      </c>
      <c r="K6682">
        <v>0</v>
      </c>
    </row>
    <row r="6683" spans="1:11" x14ac:dyDescent="0.25">
      <c r="A6683" t="s">
        <v>723</v>
      </c>
      <c r="B6683" t="s">
        <v>604</v>
      </c>
      <c r="C6683" t="s">
        <v>605</v>
      </c>
      <c r="D6683" t="str">
        <f>Clef_répartition[[#This Row],[Code association]]&amp;"_"&amp;Clef_répartition[[#This Row],[Nom association]]</f>
        <v>EMB_Epuration Moyenne Broye</v>
      </c>
      <c r="E6683">
        <f>COUNTIFS(D$2:D6683,Clef_répartition[[#This Row],[Code_Nom]],J$2:J6683,Clef_répartition[[#This Row],[Année]])</f>
        <v>15</v>
      </c>
      <c r="F6683">
        <f>IF(Clef_répartition[[#This Row],[Code_Nom]]=D6682,F6682-1,(COUNTIFS(Clef_répartition[Code_Nom],Clef_répartition[[#This Row],[Code_Nom]],Clef_répartition[Année],Clef_répartition[[#This Row],[Année]])))</f>
        <v>8</v>
      </c>
      <c r="G6683" t="str">
        <f>Clef_répartition[[#This Row],[Code_Nom]]&amp;"_"&amp;Clef_répartition[[#This Row],[Nombre]]&amp;"_"&amp;Clef_répartition[[#This Row],[Année]]</f>
        <v>EMB_Epuration Moyenne Broye_15_2019</v>
      </c>
      <c r="H6683">
        <v>5684</v>
      </c>
      <c r="I6683" t="s">
        <v>237</v>
      </c>
      <c r="J6683">
        <v>2019</v>
      </c>
      <c r="K6683">
        <v>0</v>
      </c>
    </row>
    <row r="6684" spans="1:11" x14ac:dyDescent="0.25">
      <c r="A6684" t="s">
        <v>723</v>
      </c>
      <c r="B6684" t="s">
        <v>604</v>
      </c>
      <c r="C6684" t="s">
        <v>605</v>
      </c>
      <c r="D6684" t="str">
        <f>Clef_répartition[[#This Row],[Code association]]&amp;"_"&amp;Clef_répartition[[#This Row],[Nom association]]</f>
        <v>EMB_Epuration Moyenne Broye</v>
      </c>
      <c r="E6684">
        <f>COUNTIFS(D$2:D6684,Clef_répartition[[#This Row],[Code_Nom]],J$2:J6684,Clef_répartition[[#This Row],[Année]])</f>
        <v>16</v>
      </c>
      <c r="F6684">
        <f>IF(Clef_répartition[[#This Row],[Code_Nom]]=D6683,F6683-1,(COUNTIFS(Clef_répartition[Code_Nom],Clef_répartition[[#This Row],[Code_Nom]],Clef_répartition[Année],Clef_répartition[[#This Row],[Année]])))</f>
        <v>7</v>
      </c>
      <c r="G6684" t="str">
        <f>Clef_répartition[[#This Row],[Code_Nom]]&amp;"_"&amp;Clef_répartition[[#This Row],[Nombre]]&amp;"_"&amp;Clef_répartition[[#This Row],[Année]]</f>
        <v>EMB_Epuration Moyenne Broye_16_2019</v>
      </c>
      <c r="H6684">
        <v>5688</v>
      </c>
      <c r="I6684" t="s">
        <v>260</v>
      </c>
      <c r="J6684">
        <v>2019</v>
      </c>
      <c r="K6684">
        <v>0</v>
      </c>
    </row>
    <row r="6685" spans="1:11" x14ac:dyDescent="0.25">
      <c r="A6685" t="s">
        <v>723</v>
      </c>
      <c r="B6685" t="s">
        <v>604</v>
      </c>
      <c r="C6685" t="s">
        <v>605</v>
      </c>
      <c r="D6685" t="str">
        <f>Clef_répartition[[#This Row],[Code association]]&amp;"_"&amp;Clef_répartition[[#This Row],[Nom association]]</f>
        <v>EMB_Epuration Moyenne Broye</v>
      </c>
      <c r="E6685">
        <f>COUNTIFS(D$2:D6685,Clef_répartition[[#This Row],[Code_Nom]],J$2:J6685,Clef_répartition[[#This Row],[Année]])</f>
        <v>17</v>
      </c>
      <c r="F6685">
        <f>IF(Clef_répartition[[#This Row],[Code_Nom]]=D6684,F6684-1,(COUNTIFS(Clef_répartition[Code_Nom],Clef_répartition[[#This Row],[Code_Nom]],Clef_répartition[Année],Clef_répartition[[#This Row],[Année]])))</f>
        <v>6</v>
      </c>
      <c r="G6685" t="str">
        <f>Clef_répartition[[#This Row],[Code_Nom]]&amp;"_"&amp;Clef_répartition[[#This Row],[Nombre]]&amp;"_"&amp;Clef_répartition[[#This Row],[Année]]</f>
        <v>EMB_Epuration Moyenne Broye_17_2019</v>
      </c>
      <c r="H6685">
        <v>5827</v>
      </c>
      <c r="I6685" t="s">
        <v>266</v>
      </c>
      <c r="J6685">
        <v>2019</v>
      </c>
      <c r="K6685">
        <v>0</v>
      </c>
    </row>
    <row r="6686" spans="1:11" x14ac:dyDescent="0.25">
      <c r="A6686" t="s">
        <v>723</v>
      </c>
      <c r="B6686" t="s">
        <v>604</v>
      </c>
      <c r="C6686" t="s">
        <v>605</v>
      </c>
      <c r="D6686" t="str">
        <f>Clef_répartition[[#This Row],[Code association]]&amp;"_"&amp;Clef_répartition[[#This Row],[Nom association]]</f>
        <v>EMB_Epuration Moyenne Broye</v>
      </c>
      <c r="E6686">
        <f>COUNTIFS(D$2:D6686,Clef_répartition[[#This Row],[Code_Nom]],J$2:J6686,Clef_répartition[[#This Row],[Année]])</f>
        <v>18</v>
      </c>
      <c r="F6686">
        <f>IF(Clef_répartition[[#This Row],[Code_Nom]]=D6685,F6685-1,(COUNTIFS(Clef_répartition[Code_Nom],Clef_répartition[[#This Row],[Code_Nom]],Clef_répartition[Année],Clef_répartition[[#This Row],[Année]])))</f>
        <v>5</v>
      </c>
      <c r="G6686" t="str">
        <f>Clef_répartition[[#This Row],[Code_Nom]]&amp;"_"&amp;Clef_répartition[[#This Row],[Nombre]]&amp;"_"&amp;Clef_répartition[[#This Row],[Année]]</f>
        <v>EMB_Epuration Moyenne Broye_18_2019</v>
      </c>
      <c r="H6686">
        <v>5831</v>
      </c>
      <c r="I6686" t="s">
        <v>270</v>
      </c>
      <c r="J6686">
        <v>2019</v>
      </c>
      <c r="K6686">
        <v>0</v>
      </c>
    </row>
    <row r="6687" spans="1:11" x14ac:dyDescent="0.25">
      <c r="A6687" t="s">
        <v>723</v>
      </c>
      <c r="B6687" t="s">
        <v>604</v>
      </c>
      <c r="C6687" t="s">
        <v>605</v>
      </c>
      <c r="D6687" t="str">
        <f>Clef_répartition[[#This Row],[Code association]]&amp;"_"&amp;Clef_répartition[[#This Row],[Nom association]]</f>
        <v>EMB_Epuration Moyenne Broye</v>
      </c>
      <c r="E6687">
        <f>COUNTIFS(D$2:D6687,Clef_répartition[[#This Row],[Code_Nom]],J$2:J6687,Clef_répartition[[#This Row],[Année]])</f>
        <v>19</v>
      </c>
      <c r="F6687">
        <f>IF(Clef_répartition[[#This Row],[Code_Nom]]=D6686,F6686-1,(COUNTIFS(Clef_répartition[Code_Nom],Clef_répartition[[#This Row],[Code_Nom]],Clef_répartition[Année],Clef_répartition[[#This Row],[Année]])))</f>
        <v>4</v>
      </c>
      <c r="G6687" t="str">
        <f>Clef_répartition[[#This Row],[Code_Nom]]&amp;"_"&amp;Clef_répartition[[#This Row],[Nombre]]&amp;"_"&amp;Clef_répartition[[#This Row],[Année]]</f>
        <v>EMB_Epuration Moyenne Broye_19_2019</v>
      </c>
      <c r="H6687">
        <v>5690</v>
      </c>
      <c r="I6687" t="s">
        <v>281</v>
      </c>
      <c r="J6687">
        <v>2019</v>
      </c>
      <c r="K6687">
        <v>0</v>
      </c>
    </row>
    <row r="6688" spans="1:11" x14ac:dyDescent="0.25">
      <c r="A6688" t="s">
        <v>723</v>
      </c>
      <c r="B6688" t="s">
        <v>604</v>
      </c>
      <c r="C6688" t="s">
        <v>605</v>
      </c>
      <c r="D6688" t="str">
        <f>Clef_répartition[[#This Row],[Code association]]&amp;"_"&amp;Clef_répartition[[#This Row],[Nom association]]</f>
        <v>EMB_Epuration Moyenne Broye</v>
      </c>
      <c r="E6688">
        <f>COUNTIFS(D$2:D6688,Clef_répartition[[#This Row],[Code_Nom]],J$2:J6688,Clef_répartition[[#This Row],[Année]])</f>
        <v>20</v>
      </c>
      <c r="F6688">
        <f>IF(Clef_répartition[[#This Row],[Code_Nom]]=D6687,F6687-1,(COUNTIFS(Clef_répartition[Code_Nom],Clef_répartition[[#This Row],[Code_Nom]],Clef_répartition[Année],Clef_répartition[[#This Row],[Année]])))</f>
        <v>3</v>
      </c>
      <c r="G6688" t="str">
        <f>Clef_répartition[[#This Row],[Code_Nom]]&amp;"_"&amp;Clef_répartition[[#This Row],[Nombre]]&amp;"_"&amp;Clef_répartition[[#This Row],[Année]]</f>
        <v>EMB_Epuration Moyenne Broye_20_2019</v>
      </c>
      <c r="H6688">
        <v>5830</v>
      </c>
      <c r="I6688" t="s">
        <v>285</v>
      </c>
      <c r="J6688">
        <v>2019</v>
      </c>
      <c r="K6688">
        <v>0</v>
      </c>
    </row>
    <row r="6689" spans="1:11" x14ac:dyDescent="0.25">
      <c r="A6689" t="s">
        <v>723</v>
      </c>
      <c r="B6689" t="s">
        <v>604</v>
      </c>
      <c r="C6689" t="s">
        <v>605</v>
      </c>
      <c r="D6689" t="str">
        <f>Clef_répartition[[#This Row],[Code association]]&amp;"_"&amp;Clef_répartition[[#This Row],[Nom association]]</f>
        <v>EMB_Epuration Moyenne Broye</v>
      </c>
      <c r="E6689">
        <f>COUNTIFS(D$2:D6689,Clef_répartition[[#This Row],[Code_Nom]],J$2:J6689,Clef_répartition[[#This Row],[Année]])</f>
        <v>21</v>
      </c>
      <c r="F6689">
        <f>IF(Clef_répartition[[#This Row],[Code_Nom]]=D6688,F6688-1,(COUNTIFS(Clef_répartition[Code_Nom],Clef_répartition[[#This Row],[Code_Nom]],Clef_répartition[Année],Clef_répartition[[#This Row],[Année]])))</f>
        <v>2</v>
      </c>
      <c r="G6689" t="str">
        <f>Clef_répartition[[#This Row],[Code_Nom]]&amp;"_"&amp;Clef_répartition[[#This Row],[Nombre]]&amp;"_"&amp;Clef_répartition[[#This Row],[Année]]</f>
        <v>EMB_Epuration Moyenne Broye_21_2019</v>
      </c>
      <c r="H6689">
        <v>5692</v>
      </c>
      <c r="I6689" t="s">
        <v>289</v>
      </c>
      <c r="J6689">
        <v>2019</v>
      </c>
      <c r="K6689">
        <v>0</v>
      </c>
    </row>
    <row r="6690" spans="1:11" x14ac:dyDescent="0.25">
      <c r="A6690" t="s">
        <v>723</v>
      </c>
      <c r="B6690" t="s">
        <v>604</v>
      </c>
      <c r="C6690" t="s">
        <v>605</v>
      </c>
      <c r="D6690" t="str">
        <f>Clef_répartition[[#This Row],[Code association]]&amp;"_"&amp;Clef_répartition[[#This Row],[Nom association]]</f>
        <v>EMB_Epuration Moyenne Broye</v>
      </c>
      <c r="E6690">
        <f>COUNTIFS(D$2:D6690,Clef_répartition[[#This Row],[Code_Nom]],J$2:J6690,Clef_répartition[[#This Row],[Année]])</f>
        <v>22</v>
      </c>
      <c r="F6690">
        <f>IF(Clef_répartition[[#This Row],[Code_Nom]]=D6689,F6689-1,(COUNTIFS(Clef_répartition[Code_Nom],Clef_répartition[[#This Row],[Code_Nom]],Clef_répartition[Année],Clef_répartition[[#This Row],[Année]])))</f>
        <v>1</v>
      </c>
      <c r="G6690" t="str">
        <f>Clef_répartition[[#This Row],[Code_Nom]]&amp;"_"&amp;Clef_répartition[[#This Row],[Nombre]]&amp;"_"&amp;Clef_répartition[[#This Row],[Année]]</f>
        <v>EMB_Epuration Moyenne Broye_22_2019</v>
      </c>
      <c r="H6690">
        <v>5803</v>
      </c>
      <c r="I6690" t="s">
        <v>294</v>
      </c>
      <c r="J6690">
        <v>2019</v>
      </c>
      <c r="K6690">
        <v>0</v>
      </c>
    </row>
    <row r="6691" spans="1:11" x14ac:dyDescent="0.25">
      <c r="A6691" t="s">
        <v>723</v>
      </c>
      <c r="B6691" t="s">
        <v>469</v>
      </c>
      <c r="C6691" t="s">
        <v>470</v>
      </c>
      <c r="D6691" t="str">
        <f>Clef_répartition[[#This Row],[Code association]]&amp;"_"&amp;Clef_répartition[[#This Row],[Nom association]]</f>
        <v>ENJEU_Enfance et Jeunesse - Association intercommunale de Rolle et environs</v>
      </c>
      <c r="E6691">
        <f>COUNTIFS(D$2:D6691,Clef_répartition[[#This Row],[Code_Nom]],J$2:J6691,Clef_répartition[[#This Row],[Année]])</f>
        <v>1</v>
      </c>
      <c r="F6691">
        <f>IF(Clef_répartition[[#This Row],[Code_Nom]]=D6690,F6690-1,(COUNTIFS(Clef_répartition[Code_Nom],Clef_répartition[[#This Row],[Code_Nom]],Clef_répartition[Année],Clef_répartition[[#This Row],[Année]])))</f>
        <v>12</v>
      </c>
      <c r="G6691" t="str">
        <f>Clef_répartition[[#This Row],[Code_Nom]]&amp;"_"&amp;Clef_répartition[[#This Row],[Nombre]]&amp;"_"&amp;Clef_répartition[[#This Row],[Année]]</f>
        <v>ENJEU_Enfance et Jeunesse - Association intercommunale de Rolle et environs_1_2019</v>
      </c>
      <c r="H6691">
        <v>5852</v>
      </c>
      <c r="I6691" t="s">
        <v>41</v>
      </c>
      <c r="J6691">
        <v>2019</v>
      </c>
      <c r="K6691">
        <v>3.1307916781748144E-2</v>
      </c>
    </row>
    <row r="6692" spans="1:11" x14ac:dyDescent="0.25">
      <c r="A6692" t="s">
        <v>723</v>
      </c>
      <c r="B6692" t="s">
        <v>469</v>
      </c>
      <c r="C6692" t="s">
        <v>470</v>
      </c>
      <c r="D6692" t="str">
        <f>Clef_répartition[[#This Row],[Code association]]&amp;"_"&amp;Clef_répartition[[#This Row],[Nom association]]</f>
        <v>ENJEU_Enfance et Jeunesse - Association intercommunale de Rolle et environs</v>
      </c>
      <c r="E6692">
        <f>COUNTIFS(D$2:D6692,Clef_répartition[[#This Row],[Code_Nom]],J$2:J6692,Clef_répartition[[#This Row],[Année]])</f>
        <v>2</v>
      </c>
      <c r="F6692">
        <f>IF(Clef_répartition[[#This Row],[Code_Nom]]=D6691,F6691-1,(COUNTIFS(Clef_répartition[Code_Nom],Clef_répartition[[#This Row],[Code_Nom]],Clef_répartition[Année],Clef_répartition[[#This Row],[Année]])))</f>
        <v>11</v>
      </c>
      <c r="G6692" t="str">
        <f>Clef_répartition[[#This Row],[Code_Nom]]&amp;"_"&amp;Clef_répartition[[#This Row],[Nombre]]&amp;"_"&amp;Clef_répartition[[#This Row],[Année]]</f>
        <v>ENJEU_Enfance et Jeunesse - Association intercommunale de Rolle et environs_2_2019</v>
      </c>
      <c r="H6692">
        <v>5853</v>
      </c>
      <c r="I6692" t="s">
        <v>42</v>
      </c>
      <c r="J6692">
        <v>2019</v>
      </c>
      <c r="K6692">
        <v>5.1760656396622584E-2</v>
      </c>
    </row>
    <row r="6693" spans="1:11" x14ac:dyDescent="0.25">
      <c r="A6693" t="s">
        <v>723</v>
      </c>
      <c r="B6693" t="s">
        <v>469</v>
      </c>
      <c r="C6693" t="s">
        <v>470</v>
      </c>
      <c r="D6693" t="str">
        <f>Clef_répartition[[#This Row],[Code association]]&amp;"_"&amp;Clef_répartition[[#This Row],[Nom association]]</f>
        <v>ENJEU_Enfance et Jeunesse - Association intercommunale de Rolle et environs</v>
      </c>
      <c r="E6693">
        <f>COUNTIFS(D$2:D6693,Clef_répartition[[#This Row],[Code_Nom]],J$2:J6693,Clef_répartition[[#This Row],[Année]])</f>
        <v>3</v>
      </c>
      <c r="F6693">
        <f>IF(Clef_répartition[[#This Row],[Code_Nom]]=D6692,F6692-1,(COUNTIFS(Clef_répartition[Code_Nom],Clef_répartition[[#This Row],[Code_Nom]],Clef_répartition[Année],Clef_répartition[[#This Row],[Année]])))</f>
        <v>10</v>
      </c>
      <c r="G6693" t="str">
        <f>Clef_répartition[[#This Row],[Code_Nom]]&amp;"_"&amp;Clef_répartition[[#This Row],[Nombre]]&amp;"_"&amp;Clef_répartition[[#This Row],[Année]]</f>
        <v>ENJEU_Enfance et Jeunesse - Association intercommunale de Rolle et environs_3_2019</v>
      </c>
      <c r="H6693">
        <v>5855</v>
      </c>
      <c r="I6693" t="s">
        <v>98</v>
      </c>
      <c r="J6693">
        <v>2019</v>
      </c>
      <c r="K6693">
        <v>4.2295472829199349E-2</v>
      </c>
    </row>
    <row r="6694" spans="1:11" x14ac:dyDescent="0.25">
      <c r="A6694" t="s">
        <v>723</v>
      </c>
      <c r="B6694" t="s">
        <v>469</v>
      </c>
      <c r="C6694" t="s">
        <v>470</v>
      </c>
      <c r="D6694" t="str">
        <f>Clef_répartition[[#This Row],[Code association]]&amp;"_"&amp;Clef_répartition[[#This Row],[Nom association]]</f>
        <v>ENJEU_Enfance et Jeunesse - Association intercommunale de Rolle et environs</v>
      </c>
      <c r="E6694">
        <f>COUNTIFS(D$2:D6694,Clef_répartition[[#This Row],[Code_Nom]],J$2:J6694,Clef_répartition[[#This Row],[Année]])</f>
        <v>4</v>
      </c>
      <c r="F6694">
        <f>IF(Clef_répartition[[#This Row],[Code_Nom]]=D6693,F6693-1,(COUNTIFS(Clef_répartition[Code_Nom],Clef_répartition[[#This Row],[Code_Nom]],Clef_répartition[Année],Clef_répartition[[#This Row],[Année]])))</f>
        <v>9</v>
      </c>
      <c r="G6694" t="str">
        <f>Clef_répartition[[#This Row],[Code_Nom]]&amp;"_"&amp;Clef_répartition[[#This Row],[Nombre]]&amp;"_"&amp;Clef_répartition[[#This Row],[Année]]</f>
        <v>ENJEU_Enfance et Jeunesse - Association intercommunale de Rolle et environs_4_2019</v>
      </c>
      <c r="H6694">
        <v>5856</v>
      </c>
      <c r="I6694" t="s">
        <v>106</v>
      </c>
      <c r="J6694">
        <v>2019</v>
      </c>
      <c r="K6694">
        <v>1.4297061740285395E-2</v>
      </c>
    </row>
    <row r="6695" spans="1:11" x14ac:dyDescent="0.25">
      <c r="A6695" t="s">
        <v>723</v>
      </c>
      <c r="B6695" t="s">
        <v>469</v>
      </c>
      <c r="C6695" t="s">
        <v>470</v>
      </c>
      <c r="D6695" t="str">
        <f>Clef_répartition[[#This Row],[Code association]]&amp;"_"&amp;Clef_répartition[[#This Row],[Nom association]]</f>
        <v>ENJEU_Enfance et Jeunesse - Association intercommunale de Rolle et environs</v>
      </c>
      <c r="E6695">
        <f>COUNTIFS(D$2:D6695,Clef_répartition[[#This Row],[Code_Nom]],J$2:J6695,Clef_répartition[[#This Row],[Année]])</f>
        <v>5</v>
      </c>
      <c r="F6695">
        <f>IF(Clef_répartition[[#This Row],[Code_Nom]]=D6694,F6694-1,(COUNTIFS(Clef_répartition[Code_Nom],Clef_répartition[[#This Row],[Code_Nom]],Clef_répartition[Année],Clef_répartition[[#This Row],[Année]])))</f>
        <v>8</v>
      </c>
      <c r="G6695" t="str">
        <f>Clef_répartition[[#This Row],[Code_Nom]]&amp;"_"&amp;Clef_répartition[[#This Row],[Nombre]]&amp;"_"&amp;Clef_répartition[[#This Row],[Année]]</f>
        <v>ENJEU_Enfance et Jeunesse - Association intercommunale de Rolle et environs_5_2019</v>
      </c>
      <c r="H6695">
        <v>5857</v>
      </c>
      <c r="I6695" t="s">
        <v>122</v>
      </c>
      <c r="J6695">
        <v>2019</v>
      </c>
      <c r="K6695">
        <v>9.0680433597428459E-2</v>
      </c>
    </row>
    <row r="6696" spans="1:11" x14ac:dyDescent="0.25">
      <c r="A6696" t="s">
        <v>723</v>
      </c>
      <c r="B6696" t="s">
        <v>469</v>
      </c>
      <c r="C6696" t="s">
        <v>470</v>
      </c>
      <c r="D6696" t="str">
        <f>Clef_répartition[[#This Row],[Code association]]&amp;"_"&amp;Clef_répartition[[#This Row],[Nom association]]</f>
        <v>ENJEU_Enfance et Jeunesse - Association intercommunale de Rolle et environs</v>
      </c>
      <c r="E6696">
        <f>COUNTIFS(D$2:D6696,Clef_répartition[[#This Row],[Code_Nom]],J$2:J6696,Clef_répartition[[#This Row],[Année]])</f>
        <v>6</v>
      </c>
      <c r="F6696">
        <f>IF(Clef_répartition[[#This Row],[Code_Nom]]=D6695,F6695-1,(COUNTIFS(Clef_répartition[Code_Nom],Clef_répartition[[#This Row],[Code_Nom]],Clef_répartition[Année],Clef_répartition[[#This Row],[Année]])))</f>
        <v>7</v>
      </c>
      <c r="G6696" t="str">
        <f>Clef_répartition[[#This Row],[Code_Nom]]&amp;"_"&amp;Clef_répartition[[#This Row],[Nombre]]&amp;"_"&amp;Clef_répartition[[#This Row],[Année]]</f>
        <v>ENJEU_Enfance et Jeunesse - Association intercommunale de Rolle et environs_6_2019</v>
      </c>
      <c r="H6696">
        <v>5858</v>
      </c>
      <c r="I6696" t="s">
        <v>165</v>
      </c>
      <c r="J6696">
        <v>2019</v>
      </c>
      <c r="K6696">
        <v>4.11040510175089E-2</v>
      </c>
    </row>
    <row r="6697" spans="1:11" x14ac:dyDescent="0.25">
      <c r="A6697" t="s">
        <v>723</v>
      </c>
      <c r="B6697" t="s">
        <v>469</v>
      </c>
      <c r="C6697" t="s">
        <v>470</v>
      </c>
      <c r="D6697" t="str">
        <f>Clef_répartition[[#This Row],[Code association]]&amp;"_"&amp;Clef_répartition[[#This Row],[Nom association]]</f>
        <v>ENJEU_Enfance et Jeunesse - Association intercommunale de Rolle et environs</v>
      </c>
      <c r="E6697">
        <f>COUNTIFS(D$2:D6697,Clef_répartition[[#This Row],[Code_Nom]],J$2:J6697,Clef_répartition[[#This Row],[Année]])</f>
        <v>7</v>
      </c>
      <c r="F6697">
        <f>IF(Clef_répartition[[#This Row],[Code_Nom]]=D6696,F6696-1,(COUNTIFS(Clef_répartition[Code_Nom],Clef_répartition[[#This Row],[Code_Nom]],Clef_répartition[Année],Clef_répartition[[#This Row],[Année]])))</f>
        <v>6</v>
      </c>
      <c r="G6697" t="str">
        <f>Clef_répartition[[#This Row],[Code_Nom]]&amp;"_"&amp;Clef_répartition[[#This Row],[Nombre]]&amp;"_"&amp;Clef_répartition[[#This Row],[Année]]</f>
        <v>ENJEU_Enfance et Jeunesse - Association intercommunale de Rolle et environs_7_2019</v>
      </c>
      <c r="H6697">
        <v>5859</v>
      </c>
      <c r="I6697" t="s">
        <v>182</v>
      </c>
      <c r="J6697">
        <v>2019</v>
      </c>
      <c r="K6697">
        <v>0.17719089233975197</v>
      </c>
    </row>
    <row r="6698" spans="1:11" x14ac:dyDescent="0.25">
      <c r="A6698" t="s">
        <v>723</v>
      </c>
      <c r="B6698" t="s">
        <v>469</v>
      </c>
      <c r="C6698" t="s">
        <v>470</v>
      </c>
      <c r="D6698" t="str">
        <f>Clef_répartition[[#This Row],[Code association]]&amp;"_"&amp;Clef_répartition[[#This Row],[Nom association]]</f>
        <v>ENJEU_Enfance et Jeunesse - Association intercommunale de Rolle et environs</v>
      </c>
      <c r="E6698">
        <f>COUNTIFS(D$2:D6698,Clef_répartition[[#This Row],[Code_Nom]],J$2:J6698,Clef_répartition[[#This Row],[Année]])</f>
        <v>8</v>
      </c>
      <c r="F6698">
        <f>IF(Clef_répartition[[#This Row],[Code_Nom]]=D6697,F6697-1,(COUNTIFS(Clef_répartition[Code_Nom],Clef_répartition[[#This Row],[Code_Nom]],Clef_répartition[Année],Clef_répartition[[#This Row],[Année]])))</f>
        <v>5</v>
      </c>
      <c r="G6698" t="str">
        <f>Clef_répartition[[#This Row],[Code_Nom]]&amp;"_"&amp;Clef_répartition[[#This Row],[Nombre]]&amp;"_"&amp;Clef_répartition[[#This Row],[Année]]</f>
        <v>ENJEU_Enfance et Jeunesse - Association intercommunale de Rolle et environs_8_2019</v>
      </c>
      <c r="H6698">
        <v>5860</v>
      </c>
      <c r="I6698" t="s">
        <v>215</v>
      </c>
      <c r="J6698">
        <v>2019</v>
      </c>
      <c r="K6698">
        <v>9.9086576214820893E-2</v>
      </c>
    </row>
    <row r="6699" spans="1:11" x14ac:dyDescent="0.25">
      <c r="A6699" t="s">
        <v>723</v>
      </c>
      <c r="B6699" t="s">
        <v>469</v>
      </c>
      <c r="C6699" t="s">
        <v>470</v>
      </c>
      <c r="D6699" t="str">
        <f>Clef_répartition[[#This Row],[Code association]]&amp;"_"&amp;Clef_répartition[[#This Row],[Nom association]]</f>
        <v>ENJEU_Enfance et Jeunesse - Association intercommunale de Rolle et environs</v>
      </c>
      <c r="E6699">
        <f>COUNTIFS(D$2:D6699,Clef_répartition[[#This Row],[Code_Nom]],J$2:J6699,Clef_répartition[[#This Row],[Année]])</f>
        <v>9</v>
      </c>
      <c r="F6699">
        <f>IF(Clef_répartition[[#This Row],[Code_Nom]]=D6698,F6698-1,(COUNTIFS(Clef_répartition[Code_Nom],Clef_répartition[[#This Row],[Code_Nom]],Clef_répartition[Année],Clef_répartition[[#This Row],[Année]])))</f>
        <v>4</v>
      </c>
      <c r="G6699" t="str">
        <f>Clef_répartition[[#This Row],[Code_Nom]]&amp;"_"&amp;Clef_répartition[[#This Row],[Nombre]]&amp;"_"&amp;Clef_répartition[[#This Row],[Année]]</f>
        <v>ENJEU_Enfance et Jeunesse - Association intercommunale de Rolle et environs_9_2019</v>
      </c>
      <c r="H6699">
        <v>5861</v>
      </c>
      <c r="I6699" t="s">
        <v>232</v>
      </c>
      <c r="J6699">
        <v>2019</v>
      </c>
      <c r="K6699">
        <v>0.41335716188182847</v>
      </c>
    </row>
    <row r="6700" spans="1:11" x14ac:dyDescent="0.25">
      <c r="A6700" t="s">
        <v>723</v>
      </c>
      <c r="B6700" t="s">
        <v>469</v>
      </c>
      <c r="C6700" t="s">
        <v>470</v>
      </c>
      <c r="D6700" t="str">
        <f>Clef_répartition[[#This Row],[Code association]]&amp;"_"&amp;Clef_répartition[[#This Row],[Nom association]]</f>
        <v>ENJEU_Enfance et Jeunesse - Association intercommunale de Rolle et environs</v>
      </c>
      <c r="E6700">
        <f>COUNTIFS(D$2:D6700,Clef_répartition[[#This Row],[Code_Nom]],J$2:J6700,Clef_répartition[[#This Row],[Année]])</f>
        <v>10</v>
      </c>
      <c r="F6700">
        <f>IF(Clef_répartition[[#This Row],[Code_Nom]]=D6699,F6699-1,(COUNTIFS(Clef_répartition[Code_Nom],Clef_répartition[[#This Row],[Code_Nom]],Clef_répartition[Année],Clef_répartition[[#This Row],[Année]])))</f>
        <v>3</v>
      </c>
      <c r="G6700" t="str">
        <f>Clef_répartition[[#This Row],[Code_Nom]]&amp;"_"&amp;Clef_répartition[[#This Row],[Nombre]]&amp;"_"&amp;Clef_répartition[[#This Row],[Année]]</f>
        <v>ENJEU_Enfance et Jeunesse - Association intercommunale de Rolle et environs_10_2019</v>
      </c>
      <c r="H6700">
        <v>5436</v>
      </c>
      <c r="I6700" t="s">
        <v>246</v>
      </c>
      <c r="J6700">
        <v>2019</v>
      </c>
      <c r="K6700">
        <v>0</v>
      </c>
    </row>
    <row r="6701" spans="1:11" x14ac:dyDescent="0.25">
      <c r="A6701" t="s">
        <v>723</v>
      </c>
      <c r="B6701" t="s">
        <v>469</v>
      </c>
      <c r="C6701" t="s">
        <v>470</v>
      </c>
      <c r="D6701" t="str">
        <f>Clef_répartition[[#This Row],[Code association]]&amp;"_"&amp;Clef_répartition[[#This Row],[Nom association]]</f>
        <v>ENJEU_Enfance et Jeunesse - Association intercommunale de Rolle et environs</v>
      </c>
      <c r="E6701">
        <f>COUNTIFS(D$2:D6701,Clef_répartition[[#This Row],[Code_Nom]],J$2:J6701,Clef_répartition[[#This Row],[Année]])</f>
        <v>11</v>
      </c>
      <c r="F6701">
        <f>IF(Clef_répartition[[#This Row],[Code_Nom]]=D6700,F6700-1,(COUNTIFS(Clef_répartition[Code_Nom],Clef_répartition[[#This Row],[Code_Nom]],Clef_répartition[Année],Clef_répartition[[#This Row],[Année]])))</f>
        <v>2</v>
      </c>
      <c r="G6701" t="str">
        <f>Clef_répartition[[#This Row],[Code_Nom]]&amp;"_"&amp;Clef_répartition[[#This Row],[Nombre]]&amp;"_"&amp;Clef_répartition[[#This Row],[Année]]</f>
        <v>ENJEU_Enfance et Jeunesse - Association intercommunale de Rolle et environs_11_2019</v>
      </c>
      <c r="H6701">
        <v>5862</v>
      </c>
      <c r="I6701" t="s">
        <v>262</v>
      </c>
      <c r="J6701">
        <v>2019</v>
      </c>
      <c r="K6701">
        <v>1.5422292625875481E-2</v>
      </c>
    </row>
    <row r="6702" spans="1:11" x14ac:dyDescent="0.25">
      <c r="A6702" t="s">
        <v>723</v>
      </c>
      <c r="B6702" t="s">
        <v>469</v>
      </c>
      <c r="C6702" t="s">
        <v>470</v>
      </c>
      <c r="D6702" t="str">
        <f>Clef_répartition[[#This Row],[Code association]]&amp;"_"&amp;Clef_répartition[[#This Row],[Nom association]]</f>
        <v>ENJEU_Enfance et Jeunesse - Association intercommunale de Rolle et environs</v>
      </c>
      <c r="E6702">
        <f>COUNTIFS(D$2:D6702,Clef_répartition[[#This Row],[Code_Nom]],J$2:J6702,Clef_répartition[[#This Row],[Année]])</f>
        <v>12</v>
      </c>
      <c r="F6702">
        <f>IF(Clef_répartition[[#This Row],[Code_Nom]]=D6701,F6701-1,(COUNTIFS(Clef_répartition[Code_Nom],Clef_répartition[[#This Row],[Code_Nom]],Clef_répartition[Année],Clef_répartition[[#This Row],[Année]])))</f>
        <v>1</v>
      </c>
      <c r="G6702" t="str">
        <f>Clef_répartition[[#This Row],[Code_Nom]]&amp;"_"&amp;Clef_répartition[[#This Row],[Nombre]]&amp;"_"&amp;Clef_répartition[[#This Row],[Année]]</f>
        <v>ENJEU_Enfance et Jeunesse - Association intercommunale de Rolle et environs_12_2019</v>
      </c>
      <c r="H6702">
        <v>5863</v>
      </c>
      <c r="I6702" t="s">
        <v>287</v>
      </c>
      <c r="J6702">
        <v>2019</v>
      </c>
      <c r="K6702">
        <v>2.3497484574930391E-2</v>
      </c>
    </row>
    <row r="6703" spans="1:11" x14ac:dyDescent="0.25">
      <c r="A6703" t="s">
        <v>723</v>
      </c>
      <c r="B6703" t="s">
        <v>436</v>
      </c>
      <c r="C6703" t="s">
        <v>437</v>
      </c>
      <c r="D6703" t="str">
        <f>Clef_répartition[[#This Row],[Code association]]&amp;"_"&amp;Clef_répartition[[#This Row],[Nom association]]</f>
        <v>EPARSE_Association intercommunale pour l'épuration des eaux - zone Payerne</v>
      </c>
      <c r="E6703">
        <f>COUNTIFS(D$2:D6703,Clef_répartition[[#This Row],[Code_Nom]],J$2:J6703,Clef_répartition[[#This Row],[Année]])</f>
        <v>1</v>
      </c>
      <c r="F6703">
        <f>IF(Clef_répartition[[#This Row],[Code_Nom]]=D6702,F6702-1,(COUNTIFS(Clef_répartition[Code_Nom],Clef_répartition[[#This Row],[Code_Nom]],Clef_répartition[Année],Clef_répartition[[#This Row],[Année]])))</f>
        <v>7</v>
      </c>
      <c r="G6703" t="str">
        <f>Clef_répartition[[#This Row],[Code_Nom]]&amp;"_"&amp;Clef_répartition[[#This Row],[Nombre]]&amp;"_"&amp;Clef_répartition[[#This Row],[Année]]</f>
        <v>EPARSE_Association intercommunale pour l'épuration des eaux - zone Payerne_1_2019</v>
      </c>
      <c r="H6703">
        <v>5812</v>
      </c>
      <c r="I6703" t="s">
        <v>48</v>
      </c>
      <c r="J6703">
        <v>2019</v>
      </c>
      <c r="K6703">
        <v>0</v>
      </c>
    </row>
    <row r="6704" spans="1:11" x14ac:dyDescent="0.25">
      <c r="A6704" t="s">
        <v>723</v>
      </c>
      <c r="B6704" t="s">
        <v>436</v>
      </c>
      <c r="C6704" t="s">
        <v>437</v>
      </c>
      <c r="D6704" t="str">
        <f>Clef_répartition[[#This Row],[Code association]]&amp;"_"&amp;Clef_répartition[[#This Row],[Nom association]]</f>
        <v>EPARSE_Association intercommunale pour l'épuration des eaux - zone Payerne</v>
      </c>
      <c r="E6704">
        <f>COUNTIFS(D$2:D6704,Clef_répartition[[#This Row],[Code_Nom]],J$2:J6704,Clef_répartition[[#This Row],[Année]])</f>
        <v>2</v>
      </c>
      <c r="F6704">
        <f>IF(Clef_répartition[[#This Row],[Code_Nom]]=D6703,F6703-1,(COUNTIFS(Clef_répartition[Code_Nom],Clef_répartition[[#This Row],[Code_Nom]],Clef_répartition[Année],Clef_répartition[[#This Row],[Année]])))</f>
        <v>6</v>
      </c>
      <c r="G6704" t="str">
        <f>Clef_répartition[[#This Row],[Code_Nom]]&amp;"_"&amp;Clef_répartition[[#This Row],[Nombre]]&amp;"_"&amp;Clef_répartition[[#This Row],[Année]]</f>
        <v>EPARSE_Association intercommunale pour l'épuration des eaux - zone Payerne_2_2019</v>
      </c>
      <c r="H6704">
        <v>5813</v>
      </c>
      <c r="I6704" t="s">
        <v>65</v>
      </c>
      <c r="J6704">
        <v>2019</v>
      </c>
      <c r="K6704">
        <v>0</v>
      </c>
    </row>
    <row r="6705" spans="1:11" x14ac:dyDescent="0.25">
      <c r="A6705" t="s">
        <v>723</v>
      </c>
      <c r="B6705" t="s">
        <v>436</v>
      </c>
      <c r="C6705" t="s">
        <v>437</v>
      </c>
      <c r="D6705" t="str">
        <f>Clef_répartition[[#This Row],[Code association]]&amp;"_"&amp;Clef_répartition[[#This Row],[Nom association]]</f>
        <v>EPARSE_Association intercommunale pour l'épuration des eaux - zone Payerne</v>
      </c>
      <c r="E6705">
        <f>COUNTIFS(D$2:D6705,Clef_répartition[[#This Row],[Code_Nom]],J$2:J6705,Clef_répartition[[#This Row],[Année]])</f>
        <v>3</v>
      </c>
      <c r="F6705">
        <f>IF(Clef_répartition[[#This Row],[Code_Nom]]=D6704,F6704-1,(COUNTIFS(Clef_répartition[Code_Nom],Clef_répartition[[#This Row],[Code_Nom]],Clef_répartition[Année],Clef_répartition[[#This Row],[Année]])))</f>
        <v>5</v>
      </c>
      <c r="G6705" t="str">
        <f>Clef_répartition[[#This Row],[Code_Nom]]&amp;"_"&amp;Clef_répartition[[#This Row],[Nombre]]&amp;"_"&amp;Clef_répartition[[#This Row],[Année]]</f>
        <v>EPARSE_Association intercommunale pour l'épuration des eaux - zone Payerne_3_2019</v>
      </c>
      <c r="H6705">
        <v>5816</v>
      </c>
      <c r="I6705" t="s">
        <v>76</v>
      </c>
      <c r="J6705">
        <v>2019</v>
      </c>
      <c r="K6705">
        <v>0</v>
      </c>
    </row>
    <row r="6706" spans="1:11" x14ac:dyDescent="0.25">
      <c r="A6706" t="s">
        <v>723</v>
      </c>
      <c r="B6706" t="s">
        <v>436</v>
      </c>
      <c r="C6706" t="s">
        <v>437</v>
      </c>
      <c r="D6706" t="str">
        <f>Clef_répartition[[#This Row],[Code association]]&amp;"_"&amp;Clef_répartition[[#This Row],[Nom association]]</f>
        <v>EPARSE_Association intercommunale pour l'épuration des eaux - zone Payerne</v>
      </c>
      <c r="E6706">
        <f>COUNTIFS(D$2:D6706,Clef_répartition[[#This Row],[Code_Nom]],J$2:J6706,Clef_répartition[[#This Row],[Année]])</f>
        <v>4</v>
      </c>
      <c r="F6706">
        <f>IF(Clef_répartition[[#This Row],[Code_Nom]]=D6705,F6705-1,(COUNTIFS(Clef_répartition[Code_Nom],Clef_répartition[[#This Row],[Code_Nom]],Clef_répartition[Année],Clef_répartition[[#This Row],[Année]])))</f>
        <v>4</v>
      </c>
      <c r="G6706" t="str">
        <f>Clef_répartition[[#This Row],[Code_Nom]]&amp;"_"&amp;Clef_répartition[[#This Row],[Nombre]]&amp;"_"&amp;Clef_répartition[[#This Row],[Année]]</f>
        <v>EPARSE_Association intercommunale pour l'épuration des eaux - zone Payerne_4_2019</v>
      </c>
      <c r="H6706">
        <v>5817</v>
      </c>
      <c r="I6706" t="s">
        <v>130</v>
      </c>
      <c r="J6706">
        <v>2019</v>
      </c>
      <c r="K6706">
        <v>0</v>
      </c>
    </row>
    <row r="6707" spans="1:11" x14ac:dyDescent="0.25">
      <c r="A6707" t="s">
        <v>723</v>
      </c>
      <c r="B6707" t="s">
        <v>436</v>
      </c>
      <c r="C6707" t="s">
        <v>437</v>
      </c>
      <c r="D6707" t="str">
        <f>Clef_répartition[[#This Row],[Code association]]&amp;"_"&amp;Clef_répartition[[#This Row],[Nom association]]</f>
        <v>EPARSE_Association intercommunale pour l'épuration des eaux - zone Payerne</v>
      </c>
      <c r="E6707">
        <f>COUNTIFS(D$2:D6707,Clef_répartition[[#This Row],[Code_Nom]],J$2:J6707,Clef_répartition[[#This Row],[Année]])</f>
        <v>5</v>
      </c>
      <c r="F6707">
        <f>IF(Clef_répartition[[#This Row],[Code_Nom]]=D6706,F6706-1,(COUNTIFS(Clef_répartition[Code_Nom],Clef_répartition[[#This Row],[Code_Nom]],Clef_répartition[Année],Clef_répartition[[#This Row],[Année]])))</f>
        <v>3</v>
      </c>
      <c r="G6707" t="str">
        <f>Clef_répartition[[#This Row],[Code_Nom]]&amp;"_"&amp;Clef_répartition[[#This Row],[Nombre]]&amp;"_"&amp;Clef_répartition[[#This Row],[Année]]</f>
        <v>EPARSE_Association intercommunale pour l'épuration des eaux - zone Payerne_5_2019</v>
      </c>
      <c r="H6707">
        <v>5821</v>
      </c>
      <c r="I6707" t="s">
        <v>177</v>
      </c>
      <c r="J6707">
        <v>2019</v>
      </c>
      <c r="K6707">
        <v>0</v>
      </c>
    </row>
    <row r="6708" spans="1:11" x14ac:dyDescent="0.25">
      <c r="A6708" t="s">
        <v>723</v>
      </c>
      <c r="B6708" t="s">
        <v>436</v>
      </c>
      <c r="C6708" t="s">
        <v>437</v>
      </c>
      <c r="D6708" t="str">
        <f>Clef_répartition[[#This Row],[Code association]]&amp;"_"&amp;Clef_répartition[[#This Row],[Nom association]]</f>
        <v>EPARSE_Association intercommunale pour l'épuration des eaux - zone Payerne</v>
      </c>
      <c r="E6708">
        <f>COUNTIFS(D$2:D6708,Clef_répartition[[#This Row],[Code_Nom]],J$2:J6708,Clef_répartition[[#This Row],[Année]])</f>
        <v>6</v>
      </c>
      <c r="F6708">
        <f>IF(Clef_répartition[[#This Row],[Code_Nom]]=D6707,F6707-1,(COUNTIFS(Clef_répartition[Code_Nom],Clef_répartition[[#This Row],[Code_Nom]],Clef_répartition[Année],Clef_répartition[[#This Row],[Année]])))</f>
        <v>2</v>
      </c>
      <c r="G6708" t="str">
        <f>Clef_répartition[[#This Row],[Code_Nom]]&amp;"_"&amp;Clef_répartition[[#This Row],[Nombre]]&amp;"_"&amp;Clef_répartition[[#This Row],[Année]]</f>
        <v>EPARSE_Association intercommunale pour l'épuration des eaux - zone Payerne_6_2019</v>
      </c>
      <c r="H6708">
        <v>5822</v>
      </c>
      <c r="I6708" t="s">
        <v>211</v>
      </c>
      <c r="J6708">
        <v>2019</v>
      </c>
      <c r="K6708">
        <v>0</v>
      </c>
    </row>
    <row r="6709" spans="1:11" x14ac:dyDescent="0.25">
      <c r="A6709" t="s">
        <v>723</v>
      </c>
      <c r="B6709" t="s">
        <v>436</v>
      </c>
      <c r="C6709" t="s">
        <v>437</v>
      </c>
      <c r="D6709" t="str">
        <f>Clef_répartition[[#This Row],[Code association]]&amp;"_"&amp;Clef_répartition[[#This Row],[Nom association]]</f>
        <v>EPARSE_Association intercommunale pour l'épuration des eaux - zone Payerne</v>
      </c>
      <c r="E6709">
        <f>COUNTIFS(D$2:D6709,Clef_répartition[[#This Row],[Code_Nom]],J$2:J6709,Clef_répartition[[#This Row],[Année]])</f>
        <v>7</v>
      </c>
      <c r="F6709">
        <f>IF(Clef_répartition[[#This Row],[Code_Nom]]=D6708,F6708-1,(COUNTIFS(Clef_répartition[Code_Nom],Clef_répartition[[#This Row],[Code_Nom]],Clef_répartition[Année],Clef_répartition[[#This Row],[Année]])))</f>
        <v>1</v>
      </c>
      <c r="G6709" t="str">
        <f>Clef_répartition[[#This Row],[Code_Nom]]&amp;"_"&amp;Clef_répartition[[#This Row],[Nombre]]&amp;"_"&amp;Clef_répartition[[#This Row],[Année]]</f>
        <v>EPARSE_Association intercommunale pour l'épuration des eaux - zone Payerne_7_2019</v>
      </c>
      <c r="H6709">
        <v>5828</v>
      </c>
      <c r="I6709" t="s">
        <v>268</v>
      </c>
      <c r="J6709">
        <v>2019</v>
      </c>
      <c r="K6709">
        <v>0</v>
      </c>
    </row>
    <row r="6710" spans="1:11" x14ac:dyDescent="0.25">
      <c r="A6710" t="s">
        <v>723</v>
      </c>
      <c r="B6710" t="s">
        <v>666</v>
      </c>
      <c r="C6710" t="s">
        <v>667</v>
      </c>
      <c r="D6710" t="str">
        <f>Clef_répartition[[#This Row],[Code association]]&amp;"_"&amp;Clef_répartition[[#This Row],[Nom association]]</f>
        <v xml:space="preserve">EPOC_Association de communes police du Chablais vaudois </v>
      </c>
      <c r="E6710">
        <f>COUNTIFS(D$2:D6710,Clef_répartition[[#This Row],[Code_Nom]],J$2:J6710,Clef_répartition[[#This Row],[Année]])</f>
        <v>1</v>
      </c>
      <c r="F6710">
        <f>IF(Clef_répartition[[#This Row],[Code_Nom]]=D6709,F6709-1,(COUNTIFS(Clef_répartition[Code_Nom],Clef_répartition[[#This Row],[Code_Nom]],Clef_répartition[Année],Clef_répartition[[#This Row],[Année]])))</f>
        <v>3</v>
      </c>
      <c r="G6710" t="str">
        <f>Clef_répartition[[#This Row],[Code_Nom]]&amp;"_"&amp;Clef_répartition[[#This Row],[Nombre]]&amp;"_"&amp;Clef_répartition[[#This Row],[Année]]</f>
        <v>EPOC_Association de communes police du Chablais vaudois _1_2019</v>
      </c>
      <c r="H6710">
        <v>5401</v>
      </c>
      <c r="I6710" t="s">
        <v>3</v>
      </c>
      <c r="J6710">
        <v>2019</v>
      </c>
      <c r="K6710">
        <v>0.4</v>
      </c>
    </row>
    <row r="6711" spans="1:11" x14ac:dyDescent="0.25">
      <c r="A6711" t="s">
        <v>723</v>
      </c>
      <c r="B6711" t="s">
        <v>666</v>
      </c>
      <c r="C6711" t="s">
        <v>667</v>
      </c>
      <c r="D6711" t="str">
        <f>Clef_répartition[[#This Row],[Code association]]&amp;"_"&amp;Clef_répartition[[#This Row],[Nom association]]</f>
        <v xml:space="preserve">EPOC_Association de communes police du Chablais vaudois </v>
      </c>
      <c r="E6711">
        <f>COUNTIFS(D$2:D6711,Clef_répartition[[#This Row],[Code_Nom]],J$2:J6711,Clef_répartition[[#This Row],[Année]])</f>
        <v>2</v>
      </c>
      <c r="F6711">
        <f>IF(Clef_répartition[[#This Row],[Code_Nom]]=D6710,F6710-1,(COUNTIFS(Clef_répartition[Code_Nom],Clef_répartition[[#This Row],[Code_Nom]],Clef_répartition[Année],Clef_répartition[[#This Row],[Année]])))</f>
        <v>2</v>
      </c>
      <c r="G6711" t="str">
        <f>Clef_répartition[[#This Row],[Code_Nom]]&amp;"_"&amp;Clef_répartition[[#This Row],[Nombre]]&amp;"_"&amp;Clef_répartition[[#This Row],[Année]]</f>
        <v>EPOC_Association de communes police du Chablais vaudois _2_2019</v>
      </c>
      <c r="H6711">
        <v>5402</v>
      </c>
      <c r="I6711" t="s">
        <v>22</v>
      </c>
      <c r="J6711">
        <v>2019</v>
      </c>
      <c r="K6711">
        <v>0.31</v>
      </c>
    </row>
    <row r="6712" spans="1:11" x14ac:dyDescent="0.25">
      <c r="A6712" t="s">
        <v>723</v>
      </c>
      <c r="B6712" t="s">
        <v>666</v>
      </c>
      <c r="C6712" t="s">
        <v>667</v>
      </c>
      <c r="D6712" t="str">
        <f>Clef_répartition[[#This Row],[Code association]]&amp;"_"&amp;Clef_répartition[[#This Row],[Nom association]]</f>
        <v xml:space="preserve">EPOC_Association de communes police du Chablais vaudois </v>
      </c>
      <c r="E6712">
        <f>COUNTIFS(D$2:D6712,Clef_répartition[[#This Row],[Code_Nom]],J$2:J6712,Clef_répartition[[#This Row],[Année]])</f>
        <v>3</v>
      </c>
      <c r="F6712">
        <f>IF(Clef_répartition[[#This Row],[Code_Nom]]=D6711,F6711-1,(COUNTIFS(Clef_répartition[Code_Nom],Clef_répartition[[#This Row],[Code_Nom]],Clef_répartition[Année],Clef_répartition[[#This Row],[Année]])))</f>
        <v>1</v>
      </c>
      <c r="G6712" t="str">
        <f>Clef_répartition[[#This Row],[Code_Nom]]&amp;"_"&amp;Clef_répartition[[#This Row],[Nombre]]&amp;"_"&amp;Clef_répartition[[#This Row],[Année]]</f>
        <v>EPOC_Association de communes police du Chablais vaudois _3_2019</v>
      </c>
      <c r="H6712">
        <v>5409</v>
      </c>
      <c r="I6712" t="s">
        <v>198</v>
      </c>
      <c r="J6712">
        <v>2019</v>
      </c>
      <c r="K6712">
        <v>0.28999999999999998</v>
      </c>
    </row>
    <row r="6713" spans="1:11" x14ac:dyDescent="0.25">
      <c r="A6713" t="s">
        <v>723</v>
      </c>
      <c r="B6713" t="s">
        <v>489</v>
      </c>
      <c r="C6713" t="s">
        <v>490</v>
      </c>
      <c r="D6713" t="str">
        <f>Clef_répartition[[#This Row],[Code association]]&amp;"_"&amp;Clef_répartition[[#This Row],[Nom association]]</f>
        <v>EPUDEHL_Epuration et distribution d'eau du Haut-Lac</v>
      </c>
      <c r="E6713">
        <f>COUNTIFS(D$2:D6713,Clef_répartition[[#This Row],[Code_Nom]],J$2:J6713,Clef_répartition[[#This Row],[Année]])</f>
        <v>1</v>
      </c>
      <c r="F6713">
        <f>IF(Clef_répartition[[#This Row],[Code_Nom]]=D6712,F6712-1,(COUNTIFS(Clef_répartition[Code_Nom],Clef_répartition[[#This Row],[Code_Nom]],Clef_répartition[Année],Clef_répartition[[#This Row],[Année]])))</f>
        <v>5</v>
      </c>
      <c r="G6713" t="str">
        <f>Clef_répartition[[#This Row],[Code_Nom]]&amp;"_"&amp;Clef_répartition[[#This Row],[Nombre]]&amp;"_"&amp;Clef_répartition[[#This Row],[Année]]</f>
        <v>EPUDEHL_Epuration et distribution d'eau du Haut-Lac_1_2019</v>
      </c>
      <c r="H6713">
        <v>5403</v>
      </c>
      <c r="I6713" t="s">
        <v>63</v>
      </c>
      <c r="J6713">
        <v>2019</v>
      </c>
      <c r="K6713">
        <v>0.04</v>
      </c>
    </row>
    <row r="6714" spans="1:11" x14ac:dyDescent="0.25">
      <c r="A6714" t="s">
        <v>723</v>
      </c>
      <c r="B6714" t="s">
        <v>489</v>
      </c>
      <c r="C6714" t="s">
        <v>490</v>
      </c>
      <c r="D6714" t="str">
        <f>Clef_répartition[[#This Row],[Code association]]&amp;"_"&amp;Clef_répartition[[#This Row],[Nom association]]</f>
        <v>EPUDEHL_Epuration et distribution d'eau du Haut-Lac</v>
      </c>
      <c r="E6714">
        <f>COUNTIFS(D$2:D6714,Clef_répartition[[#This Row],[Code_Nom]],J$2:J6714,Clef_répartition[[#This Row],[Année]])</f>
        <v>2</v>
      </c>
      <c r="F6714">
        <f>IF(Clef_répartition[[#This Row],[Code_Nom]]=D6713,F6713-1,(COUNTIFS(Clef_répartition[Code_Nom],Clef_répartition[[#This Row],[Code_Nom]],Clef_répartition[Année],Clef_répartition[[#This Row],[Année]])))</f>
        <v>4</v>
      </c>
      <c r="G6714" t="str">
        <f>Clef_répartition[[#This Row],[Code_Nom]]&amp;"_"&amp;Clef_répartition[[#This Row],[Nombre]]&amp;"_"&amp;Clef_répartition[[#This Row],[Année]]</f>
        <v>EPUDEHL_Epuration et distribution d'eau du Haut-Lac_2_2019</v>
      </c>
      <c r="H6714">
        <v>5408</v>
      </c>
      <c r="I6714" t="s">
        <v>195</v>
      </c>
      <c r="J6714">
        <v>2019</v>
      </c>
      <c r="K6714">
        <v>0.11</v>
      </c>
    </row>
    <row r="6715" spans="1:11" x14ac:dyDescent="0.25">
      <c r="A6715" t="s">
        <v>723</v>
      </c>
      <c r="B6715" t="s">
        <v>489</v>
      </c>
      <c r="C6715" t="s">
        <v>490</v>
      </c>
      <c r="D6715" t="str">
        <f>Clef_répartition[[#This Row],[Code association]]&amp;"_"&amp;Clef_répartition[[#This Row],[Nom association]]</f>
        <v>EPUDEHL_Epuration et distribution d'eau du Haut-Lac</v>
      </c>
      <c r="E6715">
        <f>COUNTIFS(D$2:D6715,Clef_répartition[[#This Row],[Code_Nom]],J$2:J6715,Clef_répartition[[#This Row],[Année]])</f>
        <v>3</v>
      </c>
      <c r="F6715">
        <f>IF(Clef_répartition[[#This Row],[Code_Nom]]=D6714,F6714-1,(COUNTIFS(Clef_répartition[Code_Nom],Clef_répartition[[#This Row],[Code_Nom]],Clef_répartition[Année],Clef_répartition[[#This Row],[Année]])))</f>
        <v>3</v>
      </c>
      <c r="G6715" t="str">
        <f>Clef_répartition[[#This Row],[Code_Nom]]&amp;"_"&amp;Clef_répartition[[#This Row],[Nombre]]&amp;"_"&amp;Clef_répartition[[#This Row],[Année]]</f>
        <v>EPUDEHL_Epuration et distribution d'eau du Haut-Lac_3_2019</v>
      </c>
      <c r="H6715">
        <v>5412</v>
      </c>
      <c r="I6715" t="s">
        <v>229</v>
      </c>
      <c r="J6715">
        <v>2019</v>
      </c>
      <c r="K6715">
        <v>0.09</v>
      </c>
    </row>
    <row r="6716" spans="1:11" x14ac:dyDescent="0.25">
      <c r="A6716" t="s">
        <v>723</v>
      </c>
      <c r="B6716" t="s">
        <v>489</v>
      </c>
      <c r="C6716" t="s">
        <v>490</v>
      </c>
      <c r="D6716" t="str">
        <f>Clef_répartition[[#This Row],[Code association]]&amp;"_"&amp;Clef_répartition[[#This Row],[Nom association]]</f>
        <v>EPUDEHL_Epuration et distribution d'eau du Haut-Lac</v>
      </c>
      <c r="E6716">
        <f>COUNTIFS(D$2:D6716,Clef_répartition[[#This Row],[Code_Nom]],J$2:J6716,Clef_répartition[[#This Row],[Année]])</f>
        <v>4</v>
      </c>
      <c r="F6716">
        <f>IF(Clef_répartition[[#This Row],[Code_Nom]]=D6715,F6715-1,(COUNTIFS(Clef_répartition[Code_Nom],Clef_répartition[[#This Row],[Code_Nom]],Clef_répartition[Année],Clef_répartition[[#This Row],[Année]])))</f>
        <v>2</v>
      </c>
      <c r="G6716" t="str">
        <f>Clef_répartition[[#This Row],[Code_Nom]]&amp;"_"&amp;Clef_répartition[[#This Row],[Nombre]]&amp;"_"&amp;Clef_répartition[[#This Row],[Année]]</f>
        <v>EPUDEHL_Epuration et distribution d'eau du Haut-Lac_4_2019</v>
      </c>
      <c r="H6716">
        <v>5413</v>
      </c>
      <c r="I6716" t="s">
        <v>231</v>
      </c>
      <c r="J6716">
        <v>2019</v>
      </c>
      <c r="K6716">
        <v>0.17</v>
      </c>
    </row>
    <row r="6717" spans="1:11" x14ac:dyDescent="0.25">
      <c r="A6717" t="s">
        <v>723</v>
      </c>
      <c r="B6717" t="s">
        <v>489</v>
      </c>
      <c r="C6717" t="s">
        <v>490</v>
      </c>
      <c r="D6717" t="str">
        <f>Clef_répartition[[#This Row],[Code association]]&amp;"_"&amp;Clef_répartition[[#This Row],[Nom association]]</f>
        <v>EPUDEHL_Epuration et distribution d'eau du Haut-Lac</v>
      </c>
      <c r="E6717">
        <f>COUNTIFS(D$2:D6717,Clef_répartition[[#This Row],[Code_Nom]],J$2:J6717,Clef_répartition[[#This Row],[Année]])</f>
        <v>5</v>
      </c>
      <c r="F6717">
        <f>IF(Clef_répartition[[#This Row],[Code_Nom]]=D6716,F6716-1,(COUNTIFS(Clef_répartition[Code_Nom],Clef_répartition[[#This Row],[Code_Nom]],Clef_répartition[Année],Clef_répartition[[#This Row],[Année]])))</f>
        <v>1</v>
      </c>
      <c r="G6717" t="str">
        <f>Clef_répartition[[#This Row],[Code_Nom]]&amp;"_"&amp;Clef_répartition[[#This Row],[Nombre]]&amp;"_"&amp;Clef_répartition[[#This Row],[Année]]</f>
        <v>EPUDEHL_Epuration et distribution d'eau du Haut-Lac_5_2019</v>
      </c>
      <c r="H6717">
        <v>5414</v>
      </c>
      <c r="I6717" t="s">
        <v>286</v>
      </c>
      <c r="J6717">
        <v>2019</v>
      </c>
      <c r="K6717">
        <v>0.59</v>
      </c>
    </row>
    <row r="6718" spans="1:11" x14ac:dyDescent="0.25">
      <c r="A6718" t="s">
        <v>723</v>
      </c>
      <c r="B6718" t="s">
        <v>640</v>
      </c>
      <c r="C6718" t="s">
        <v>641</v>
      </c>
      <c r="D6718" t="str">
        <f>Clef_répartition[[#This Row],[Code association]]&amp;"_"&amp;Clef_répartition[[#This Row],[Nom association]]</f>
        <v>ERM_Association intercommunale pour l'épuration des eaux usées de la région morgienne</v>
      </c>
      <c r="E6718">
        <f>COUNTIFS(D$2:D6718,Clef_répartition[[#This Row],[Code_Nom]],J$2:J6718,Clef_répartition[[#This Row],[Année]])</f>
        <v>1</v>
      </c>
      <c r="F6718">
        <f>IF(Clef_répartition[[#This Row],[Code_Nom]]=D6717,F6717-1,(COUNTIFS(Clef_répartition[Code_Nom],Clef_répartition[[#This Row],[Code_Nom]],Clef_répartition[Année],Clef_répartition[[#This Row],[Année]])))</f>
        <v>15</v>
      </c>
      <c r="G6718" t="str">
        <f>Clef_répartition[[#This Row],[Code_Nom]]&amp;"_"&amp;Clef_répartition[[#This Row],[Nombre]]&amp;"_"&amp;Clef_répartition[[#This Row],[Année]]</f>
        <v>ERM_Association intercommunale pour l'épuration des eaux usées de la région morgienne_1_2019</v>
      </c>
      <c r="H6718">
        <v>5628</v>
      </c>
      <c r="I6718" t="s">
        <v>67</v>
      </c>
      <c r="J6718">
        <v>2019</v>
      </c>
      <c r="K6718">
        <v>9.2999999999999992E-3</v>
      </c>
    </row>
    <row r="6719" spans="1:11" x14ac:dyDescent="0.25">
      <c r="A6719" t="s">
        <v>723</v>
      </c>
      <c r="B6719" t="s">
        <v>640</v>
      </c>
      <c r="C6719" t="s">
        <v>641</v>
      </c>
      <c r="D6719" t="str">
        <f>Clef_répartition[[#This Row],[Code association]]&amp;"_"&amp;Clef_répartition[[#This Row],[Nom association]]</f>
        <v>ERM_Association intercommunale pour l'épuration des eaux usées de la région morgienne</v>
      </c>
      <c r="E6719">
        <f>COUNTIFS(D$2:D6719,Clef_répartition[[#This Row],[Code_Nom]],J$2:J6719,Clef_répartition[[#This Row],[Année]])</f>
        <v>2</v>
      </c>
      <c r="F6719">
        <f>IF(Clef_répartition[[#This Row],[Code_Nom]]=D6718,F6718-1,(COUNTIFS(Clef_répartition[Code_Nom],Clef_répartition[[#This Row],[Code_Nom]],Clef_répartition[Année],Clef_répartition[[#This Row],[Année]])))</f>
        <v>14</v>
      </c>
      <c r="G6719" t="str">
        <f>Clef_répartition[[#This Row],[Code_Nom]]&amp;"_"&amp;Clef_répartition[[#This Row],[Nombre]]&amp;"_"&amp;Clef_répartition[[#This Row],[Année]]</f>
        <v>ERM_Association intercommunale pour l'épuration des eaux usées de la région morgienne_2_2019</v>
      </c>
      <c r="H6719">
        <v>5629</v>
      </c>
      <c r="I6719" t="s">
        <v>68</v>
      </c>
      <c r="J6719">
        <v>2019</v>
      </c>
      <c r="K6719">
        <v>7.1000000000000004E-3</v>
      </c>
    </row>
    <row r="6720" spans="1:11" x14ac:dyDescent="0.25">
      <c r="A6720" t="s">
        <v>723</v>
      </c>
      <c r="B6720" t="s">
        <v>640</v>
      </c>
      <c r="C6720" t="s">
        <v>641</v>
      </c>
      <c r="D6720" t="str">
        <f>Clef_répartition[[#This Row],[Code association]]&amp;"_"&amp;Clef_répartition[[#This Row],[Nom association]]</f>
        <v>ERM_Association intercommunale pour l'épuration des eaux usées de la région morgienne</v>
      </c>
      <c r="E6720">
        <f>COUNTIFS(D$2:D6720,Clef_répartition[[#This Row],[Code_Nom]],J$2:J6720,Clef_répartition[[#This Row],[Année]])</f>
        <v>3</v>
      </c>
      <c r="F6720">
        <f>IF(Clef_répartition[[#This Row],[Code_Nom]]=D6719,F6719-1,(COUNTIFS(Clef_répartition[Code_Nom],Clef_répartition[[#This Row],[Code_Nom]],Clef_répartition[Année],Clef_répartition[[#This Row],[Année]])))</f>
        <v>13</v>
      </c>
      <c r="G6720" t="str">
        <f>Clef_répartition[[#This Row],[Code_Nom]]&amp;"_"&amp;Clef_répartition[[#This Row],[Nombre]]&amp;"_"&amp;Clef_répartition[[#This Row],[Année]]</f>
        <v>ERM_Association intercommunale pour l'épuration des eaux usées de la région morgienne_3_2019</v>
      </c>
      <c r="H6720">
        <v>5631</v>
      </c>
      <c r="I6720" t="s">
        <v>92</v>
      </c>
      <c r="J6720">
        <v>2019</v>
      </c>
      <c r="K6720">
        <v>2.3099999999999999E-2</v>
      </c>
    </row>
    <row r="6721" spans="1:11" x14ac:dyDescent="0.25">
      <c r="A6721" t="s">
        <v>723</v>
      </c>
      <c r="B6721" t="s">
        <v>640</v>
      </c>
      <c r="C6721" t="s">
        <v>641</v>
      </c>
      <c r="D6721" t="str">
        <f>Clef_répartition[[#This Row],[Code association]]&amp;"_"&amp;Clef_répartition[[#This Row],[Nom association]]</f>
        <v>ERM_Association intercommunale pour l'épuration des eaux usées de la région morgienne</v>
      </c>
      <c r="E6721">
        <f>COUNTIFS(D$2:D6721,Clef_répartition[[#This Row],[Code_Nom]],J$2:J6721,Clef_répartition[[#This Row],[Année]])</f>
        <v>4</v>
      </c>
      <c r="F6721">
        <f>IF(Clef_répartition[[#This Row],[Code_Nom]]=D6720,F6720-1,(COUNTIFS(Clef_répartition[Code_Nom],Clef_répartition[[#This Row],[Code_Nom]],Clef_répartition[Année],Clef_répartition[[#This Row],[Année]])))</f>
        <v>12</v>
      </c>
      <c r="G6721" t="str">
        <f>Clef_répartition[[#This Row],[Code_Nom]]&amp;"_"&amp;Clef_répartition[[#This Row],[Nombre]]&amp;"_"&amp;Clef_répartition[[#This Row],[Année]]</f>
        <v>ERM_Association intercommunale pour l'épuration des eaux usées de la région morgienne_4_2019</v>
      </c>
      <c r="H6721">
        <v>5632</v>
      </c>
      <c r="I6721" t="s">
        <v>93</v>
      </c>
      <c r="J6721">
        <v>2019</v>
      </c>
      <c r="K6721">
        <v>5.4199999999999998E-2</v>
      </c>
    </row>
    <row r="6722" spans="1:11" x14ac:dyDescent="0.25">
      <c r="A6722" t="s">
        <v>723</v>
      </c>
      <c r="B6722" t="s">
        <v>640</v>
      </c>
      <c r="C6722" t="s">
        <v>641</v>
      </c>
      <c r="D6722" t="str">
        <f>Clef_répartition[[#This Row],[Code association]]&amp;"_"&amp;Clef_répartition[[#This Row],[Nom association]]</f>
        <v>ERM_Association intercommunale pour l'épuration des eaux usées de la région morgienne</v>
      </c>
      <c r="E6722">
        <f>COUNTIFS(D$2:D6722,Clef_répartition[[#This Row],[Code_Nom]],J$2:J6722,Clef_répartition[[#This Row],[Année]])</f>
        <v>5</v>
      </c>
      <c r="F6722">
        <f>IF(Clef_répartition[[#This Row],[Code_Nom]]=D6721,F6721-1,(COUNTIFS(Clef_répartition[Code_Nom],Clef_répartition[[#This Row],[Code_Nom]],Clef_répartition[Année],Clef_répartition[[#This Row],[Année]])))</f>
        <v>11</v>
      </c>
      <c r="G6722" t="str">
        <f>Clef_répartition[[#This Row],[Code_Nom]]&amp;"_"&amp;Clef_répartition[[#This Row],[Nombre]]&amp;"_"&amp;Clef_répartition[[#This Row],[Année]]</f>
        <v>ERM_Association intercommunale pour l'épuration des eaux usées de la région morgienne_5_2019</v>
      </c>
      <c r="H6722">
        <v>5633</v>
      </c>
      <c r="I6722" t="s">
        <v>100</v>
      </c>
      <c r="J6722">
        <v>2019</v>
      </c>
      <c r="K6722">
        <v>0</v>
      </c>
    </row>
    <row r="6723" spans="1:11" x14ac:dyDescent="0.25">
      <c r="A6723" t="s">
        <v>723</v>
      </c>
      <c r="B6723" t="s">
        <v>640</v>
      </c>
      <c r="C6723" t="s">
        <v>641</v>
      </c>
      <c r="D6723" t="str">
        <f>Clef_répartition[[#This Row],[Code association]]&amp;"_"&amp;Clef_répartition[[#This Row],[Nom association]]</f>
        <v>ERM_Association intercommunale pour l'épuration des eaux usées de la région morgienne</v>
      </c>
      <c r="E6723">
        <f>COUNTIFS(D$2:D6723,Clef_répartition[[#This Row],[Code_Nom]],J$2:J6723,Clef_répartition[[#This Row],[Année]])</f>
        <v>6</v>
      </c>
      <c r="F6723">
        <f>IF(Clef_répartition[[#This Row],[Code_Nom]]=D6722,F6722-1,(COUNTIFS(Clef_répartition[Code_Nom],Clef_répartition[[#This Row],[Code_Nom]],Clef_répartition[Année],Clef_répartition[[#This Row],[Année]])))</f>
        <v>10</v>
      </c>
      <c r="G6723" t="str">
        <f>Clef_répartition[[#This Row],[Code_Nom]]&amp;"_"&amp;Clef_répartition[[#This Row],[Nombre]]&amp;"_"&amp;Clef_répartition[[#This Row],[Année]]</f>
        <v>ERM_Association intercommunale pour l'épuration des eaux usées de la région morgienne_6_2019</v>
      </c>
      <c r="H6723">
        <v>5634</v>
      </c>
      <c r="I6723" t="s">
        <v>101</v>
      </c>
      <c r="J6723">
        <v>2019</v>
      </c>
      <c r="K6723">
        <v>4.6399999999999997E-2</v>
      </c>
    </row>
    <row r="6724" spans="1:11" x14ac:dyDescent="0.25">
      <c r="A6724" t="s">
        <v>723</v>
      </c>
      <c r="B6724" t="s">
        <v>640</v>
      </c>
      <c r="C6724" t="s">
        <v>641</v>
      </c>
      <c r="D6724" t="str">
        <f>Clef_répartition[[#This Row],[Code association]]&amp;"_"&amp;Clef_répartition[[#This Row],[Nom association]]</f>
        <v>ERM_Association intercommunale pour l'épuration des eaux usées de la région morgienne</v>
      </c>
      <c r="E6724">
        <f>COUNTIFS(D$2:D6724,Clef_répartition[[#This Row],[Code_Nom]],J$2:J6724,Clef_répartition[[#This Row],[Année]])</f>
        <v>7</v>
      </c>
      <c r="F6724">
        <f>IF(Clef_répartition[[#This Row],[Code_Nom]]=D6723,F6723-1,(COUNTIFS(Clef_répartition[Code_Nom],Clef_répartition[[#This Row],[Code_Nom]],Clef_répartition[Année],Clef_répartition[[#This Row],[Année]])))</f>
        <v>9</v>
      </c>
      <c r="G6724" t="str">
        <f>Clef_répartition[[#This Row],[Code_Nom]]&amp;"_"&amp;Clef_répartition[[#This Row],[Nombre]]&amp;"_"&amp;Clef_répartition[[#This Row],[Année]]</f>
        <v>ERM_Association intercommunale pour l'épuration des eaux usées de la région morgienne_7_2019</v>
      </c>
      <c r="H6724">
        <v>5635</v>
      </c>
      <c r="I6724" t="s">
        <v>103</v>
      </c>
      <c r="J6724">
        <v>2019</v>
      </c>
      <c r="K6724">
        <v>5.4100000000000002E-2</v>
      </c>
    </row>
    <row r="6725" spans="1:11" x14ac:dyDescent="0.25">
      <c r="A6725" t="s">
        <v>723</v>
      </c>
      <c r="B6725" t="s">
        <v>640</v>
      </c>
      <c r="C6725" t="s">
        <v>641</v>
      </c>
      <c r="D6725" t="str">
        <f>Clef_répartition[[#This Row],[Code association]]&amp;"_"&amp;Clef_répartition[[#This Row],[Nom association]]</f>
        <v>ERM_Association intercommunale pour l'épuration des eaux usées de la région morgienne</v>
      </c>
      <c r="E6725">
        <f>COUNTIFS(D$2:D6725,Clef_répartition[[#This Row],[Code_Nom]],J$2:J6725,Clef_répartition[[#This Row],[Année]])</f>
        <v>8</v>
      </c>
      <c r="F6725">
        <f>IF(Clef_répartition[[#This Row],[Code_Nom]]=D6724,F6724-1,(COUNTIFS(Clef_répartition[Code_Nom],Clef_répartition[[#This Row],[Code_Nom]],Clef_répartition[Année],Clef_répartition[[#This Row],[Année]])))</f>
        <v>8</v>
      </c>
      <c r="G6725" t="str">
        <f>Clef_répartition[[#This Row],[Code_Nom]]&amp;"_"&amp;Clef_répartition[[#This Row],[Nombre]]&amp;"_"&amp;Clef_répartition[[#This Row],[Année]]</f>
        <v>ERM_Association intercommunale pour l'épuration des eaux usées de la région morgienne_8_2019</v>
      </c>
      <c r="H6725">
        <v>5656</v>
      </c>
      <c r="I6725" t="s">
        <v>135</v>
      </c>
      <c r="J6725">
        <v>2019</v>
      </c>
      <c r="K6725">
        <v>1.3899999999999999E-2</v>
      </c>
    </row>
    <row r="6726" spans="1:11" x14ac:dyDescent="0.25">
      <c r="A6726" t="s">
        <v>723</v>
      </c>
      <c r="B6726" t="s">
        <v>640</v>
      </c>
      <c r="C6726" t="s">
        <v>641</v>
      </c>
      <c r="D6726" t="str">
        <f>Clef_répartition[[#This Row],[Code association]]&amp;"_"&amp;Clef_répartition[[#This Row],[Nom association]]</f>
        <v>ERM_Association intercommunale pour l'épuration des eaux usées de la région morgienne</v>
      </c>
      <c r="E6726">
        <f>COUNTIFS(D$2:D6726,Clef_répartition[[#This Row],[Code_Nom]],J$2:J6726,Clef_répartition[[#This Row],[Année]])</f>
        <v>9</v>
      </c>
      <c r="F6726">
        <f>IF(Clef_répartition[[#This Row],[Code_Nom]]=D6725,F6725-1,(COUNTIFS(Clef_répartition[Code_Nom],Clef_répartition[[#This Row],[Code_Nom]],Clef_répartition[Année],Clef_répartition[[#This Row],[Année]])))</f>
        <v>7</v>
      </c>
      <c r="G6726" t="str">
        <f>Clef_répartition[[#This Row],[Code_Nom]]&amp;"_"&amp;Clef_répartition[[#This Row],[Nombre]]&amp;"_"&amp;Clef_répartition[[#This Row],[Année]]</f>
        <v>ERM_Association intercommunale pour l'épuration des eaux usées de la région morgienne_9_2019</v>
      </c>
      <c r="H6726">
        <v>5638</v>
      </c>
      <c r="I6726" t="s">
        <v>161</v>
      </c>
      <c r="J6726">
        <v>2019</v>
      </c>
      <c r="K6726">
        <v>7.8899999999999998E-2</v>
      </c>
    </row>
    <row r="6727" spans="1:11" x14ac:dyDescent="0.25">
      <c r="A6727" t="s">
        <v>723</v>
      </c>
      <c r="B6727" t="s">
        <v>640</v>
      </c>
      <c r="C6727" t="s">
        <v>641</v>
      </c>
      <c r="D6727" t="str">
        <f>Clef_répartition[[#This Row],[Code association]]&amp;"_"&amp;Clef_répartition[[#This Row],[Nom association]]</f>
        <v>ERM_Association intercommunale pour l'épuration des eaux usées de la région morgienne</v>
      </c>
      <c r="E6727">
        <f>COUNTIFS(D$2:D6727,Clef_répartition[[#This Row],[Code_Nom]],J$2:J6727,Clef_répartition[[#This Row],[Année]])</f>
        <v>10</v>
      </c>
      <c r="F6727">
        <f>IF(Clef_répartition[[#This Row],[Code_Nom]]=D6726,F6726-1,(COUNTIFS(Clef_répartition[Code_Nom],Clef_répartition[[#This Row],[Code_Nom]],Clef_répartition[Année],Clef_répartition[[#This Row],[Année]])))</f>
        <v>6</v>
      </c>
      <c r="G6727" t="str">
        <f>Clef_répartition[[#This Row],[Code_Nom]]&amp;"_"&amp;Clef_répartition[[#This Row],[Nombre]]&amp;"_"&amp;Clef_répartition[[#This Row],[Année]]</f>
        <v>ERM_Association intercommunale pour l'épuration des eaux usées de la région morgienne_10_2019</v>
      </c>
      <c r="H6727">
        <v>5642</v>
      </c>
      <c r="I6727" t="s">
        <v>190</v>
      </c>
      <c r="J6727">
        <v>2019</v>
      </c>
      <c r="K6727">
        <v>0.42580000000000001</v>
      </c>
    </row>
    <row r="6728" spans="1:11" x14ac:dyDescent="0.25">
      <c r="A6728" t="s">
        <v>723</v>
      </c>
      <c r="B6728" t="s">
        <v>640</v>
      </c>
      <c r="C6728" t="s">
        <v>641</v>
      </c>
      <c r="D6728" t="str">
        <f>Clef_répartition[[#This Row],[Code association]]&amp;"_"&amp;Clef_répartition[[#This Row],[Nom association]]</f>
        <v>ERM_Association intercommunale pour l'épuration des eaux usées de la région morgienne</v>
      </c>
      <c r="E6728">
        <f>COUNTIFS(D$2:D6728,Clef_répartition[[#This Row],[Code_Nom]],J$2:J6728,Clef_répartition[[#This Row],[Année]])</f>
        <v>11</v>
      </c>
      <c r="F6728">
        <f>IF(Clef_répartition[[#This Row],[Code_Nom]]=D6727,F6727-1,(COUNTIFS(Clef_répartition[Code_Nom],Clef_répartition[[#This Row],[Code_Nom]],Clef_répartition[Année],Clef_répartition[[#This Row],[Année]])))</f>
        <v>5</v>
      </c>
      <c r="G6728" t="str">
        <f>Clef_répartition[[#This Row],[Code_Nom]]&amp;"_"&amp;Clef_répartition[[#This Row],[Nombre]]&amp;"_"&amp;Clef_répartition[[#This Row],[Année]]</f>
        <v>ERM_Association intercommunale pour l'épuration des eaux usées de la région morgienne_11_2019</v>
      </c>
      <c r="H6728">
        <v>5643</v>
      </c>
      <c r="I6728" t="s">
        <v>221</v>
      </c>
      <c r="J6728">
        <v>2019</v>
      </c>
      <c r="K6728">
        <v>0.12709999999999999</v>
      </c>
    </row>
    <row r="6729" spans="1:11" x14ac:dyDescent="0.25">
      <c r="A6729" t="s">
        <v>723</v>
      </c>
      <c r="B6729" t="s">
        <v>640</v>
      </c>
      <c r="C6729" t="s">
        <v>641</v>
      </c>
      <c r="D6729" t="str">
        <f>Clef_répartition[[#This Row],[Code association]]&amp;"_"&amp;Clef_répartition[[#This Row],[Nom association]]</f>
        <v>ERM_Association intercommunale pour l'épuration des eaux usées de la région morgienne</v>
      </c>
      <c r="E6729">
        <f>COUNTIFS(D$2:D6729,Clef_répartition[[#This Row],[Code_Nom]],J$2:J6729,Clef_répartition[[#This Row],[Année]])</f>
        <v>12</v>
      </c>
      <c r="F6729">
        <f>IF(Clef_répartition[[#This Row],[Code_Nom]]=D6728,F6728-1,(COUNTIFS(Clef_répartition[Code_Nom],Clef_répartition[[#This Row],[Code_Nom]],Clef_répartition[Année],Clef_répartition[[#This Row],[Année]])))</f>
        <v>4</v>
      </c>
      <c r="G6729" t="str">
        <f>Clef_répartition[[#This Row],[Code_Nom]]&amp;"_"&amp;Clef_répartition[[#This Row],[Nombre]]&amp;"_"&amp;Clef_répartition[[#This Row],[Année]]</f>
        <v>ERM_Association intercommunale pour l'épuration des eaux usées de la région morgienne_12_2019</v>
      </c>
      <c r="H6729">
        <v>5649</v>
      </c>
      <c r="I6729" t="s">
        <v>264</v>
      </c>
      <c r="J6729">
        <v>2019</v>
      </c>
      <c r="K6729">
        <v>7.8299999999999995E-2</v>
      </c>
    </row>
    <row r="6730" spans="1:11" x14ac:dyDescent="0.25">
      <c r="A6730" t="s">
        <v>723</v>
      </c>
      <c r="B6730" t="s">
        <v>640</v>
      </c>
      <c r="C6730" t="s">
        <v>641</v>
      </c>
      <c r="D6730" t="str">
        <f>Clef_répartition[[#This Row],[Code association]]&amp;"_"&amp;Clef_répartition[[#This Row],[Nom association]]</f>
        <v>ERM_Association intercommunale pour l'épuration des eaux usées de la région morgienne</v>
      </c>
      <c r="E6730">
        <f>COUNTIFS(D$2:D6730,Clef_répartition[[#This Row],[Code_Nom]],J$2:J6730,Clef_répartition[[#This Row],[Année]])</f>
        <v>13</v>
      </c>
      <c r="F6730">
        <f>IF(Clef_répartition[[#This Row],[Code_Nom]]=D6729,F6729-1,(COUNTIFS(Clef_répartition[Code_Nom],Clef_répartition[[#This Row],[Code_Nom]],Clef_répartition[Année],Clef_répartition[[#This Row],[Année]])))</f>
        <v>3</v>
      </c>
      <c r="G6730" t="str">
        <f>Clef_répartition[[#This Row],[Code_Nom]]&amp;"_"&amp;Clef_répartition[[#This Row],[Nombre]]&amp;"_"&amp;Clef_répartition[[#This Row],[Année]]</f>
        <v>ERM_Association intercommunale pour l'épuration des eaux usées de la région morgienne_13_2019</v>
      </c>
      <c r="H6730">
        <v>5650</v>
      </c>
      <c r="I6730" t="s">
        <v>276</v>
      </c>
      <c r="J6730">
        <v>2019</v>
      </c>
      <c r="K6730">
        <v>8.6999999999999994E-3</v>
      </c>
    </row>
    <row r="6731" spans="1:11" x14ac:dyDescent="0.25">
      <c r="A6731" t="s">
        <v>723</v>
      </c>
      <c r="B6731" t="s">
        <v>640</v>
      </c>
      <c r="C6731" t="s">
        <v>641</v>
      </c>
      <c r="D6731" t="str">
        <f>Clef_répartition[[#This Row],[Code association]]&amp;"_"&amp;Clef_répartition[[#This Row],[Nom association]]</f>
        <v>ERM_Association intercommunale pour l'épuration des eaux usées de la région morgienne</v>
      </c>
      <c r="E6731">
        <f>COUNTIFS(D$2:D6731,Clef_répartition[[#This Row],[Code_Nom]],J$2:J6731,Clef_répartition[[#This Row],[Année]])</f>
        <v>14</v>
      </c>
      <c r="F6731">
        <f>IF(Clef_répartition[[#This Row],[Code_Nom]]=D6730,F6730-1,(COUNTIFS(Clef_répartition[Code_Nom],Clef_répartition[[#This Row],[Code_Nom]],Clef_répartition[Année],Clef_répartition[[#This Row],[Année]])))</f>
        <v>2</v>
      </c>
      <c r="G6731" t="str">
        <f>Clef_répartition[[#This Row],[Code_Nom]]&amp;"_"&amp;Clef_répartition[[#This Row],[Nombre]]&amp;"_"&amp;Clef_répartition[[#This Row],[Année]]</f>
        <v>ERM_Association intercommunale pour l'épuration des eaux usées de la région morgienne_14_2019</v>
      </c>
      <c r="H6731">
        <v>5653</v>
      </c>
      <c r="I6731" t="s">
        <v>291</v>
      </c>
      <c r="J6731">
        <v>2019</v>
      </c>
      <c r="K6731">
        <v>2.8899999999999999E-2</v>
      </c>
    </row>
    <row r="6732" spans="1:11" x14ac:dyDescent="0.25">
      <c r="A6732" t="s">
        <v>723</v>
      </c>
      <c r="B6732" t="s">
        <v>640</v>
      </c>
      <c r="C6732" t="s">
        <v>641</v>
      </c>
      <c r="D6732" t="str">
        <f>Clef_répartition[[#This Row],[Code association]]&amp;"_"&amp;Clef_répartition[[#This Row],[Nom association]]</f>
        <v>ERM_Association intercommunale pour l'épuration des eaux usées de la région morgienne</v>
      </c>
      <c r="E6732">
        <f>COUNTIFS(D$2:D6732,Clef_répartition[[#This Row],[Code_Nom]],J$2:J6732,Clef_répartition[[#This Row],[Année]])</f>
        <v>15</v>
      </c>
      <c r="F6732">
        <f>IF(Clef_répartition[[#This Row],[Code_Nom]]=D6731,F6731-1,(COUNTIFS(Clef_répartition[Code_Nom],Clef_répartition[[#This Row],[Code_Nom]],Clef_répartition[Année],Clef_répartition[[#This Row],[Année]])))</f>
        <v>1</v>
      </c>
      <c r="G6732" t="str">
        <f>Clef_répartition[[#This Row],[Code_Nom]]&amp;"_"&amp;Clef_répartition[[#This Row],[Nombre]]&amp;"_"&amp;Clef_répartition[[#This Row],[Année]]</f>
        <v>ERM_Association intercommunale pour l'épuration des eaux usées de la région morgienne_15_2019</v>
      </c>
      <c r="H6732">
        <v>5655</v>
      </c>
      <c r="I6732" t="s">
        <v>297</v>
      </c>
      <c r="J6732">
        <v>2019</v>
      </c>
      <c r="K6732">
        <v>4.4400000000000002E-2</v>
      </c>
    </row>
    <row r="6733" spans="1:11" x14ac:dyDescent="0.25">
      <c r="A6733" t="s">
        <v>723</v>
      </c>
      <c r="B6733" t="s">
        <v>699</v>
      </c>
      <c r="C6733" t="s">
        <v>700</v>
      </c>
      <c r="D673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3">
        <f>COUNTIFS(D$2:D6733,Clef_répartition[[#This Row],[Code_Nom]],J$2:J6733,Clef_répartition[[#This Row],[Année]])</f>
        <v>1</v>
      </c>
      <c r="F6733">
        <f>IF(Clef_répartition[[#This Row],[Code_Nom]]=D6732,F6732-1,(COUNTIFS(Clef_répartition[Code_Nom],Clef_répartition[[#This Row],[Code_Nom]],Clef_répartition[Année],Clef_répartition[[#This Row],[Année]])))</f>
        <v>15</v>
      </c>
      <c r="G673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d'Aigle_1_2019</v>
      </c>
      <c r="H6733">
        <v>5401</v>
      </c>
      <c r="I6733" t="s">
        <v>3</v>
      </c>
      <c r="J6733">
        <v>2019</v>
      </c>
      <c r="K6733">
        <v>0.22</v>
      </c>
    </row>
    <row r="6734" spans="1:11" x14ac:dyDescent="0.25">
      <c r="A6734" t="s">
        <v>723</v>
      </c>
      <c r="B6734" t="s">
        <v>699</v>
      </c>
      <c r="C6734" t="s">
        <v>700</v>
      </c>
      <c r="D673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4">
        <f>COUNTIFS(D$2:D6734,Clef_répartition[[#This Row],[Code_Nom]],J$2:J6734,Clef_répartition[[#This Row],[Année]])</f>
        <v>2</v>
      </c>
      <c r="F6734">
        <f>IF(Clef_répartition[[#This Row],[Code_Nom]]=D6733,F6733-1,(COUNTIFS(Clef_répartition[Code_Nom],Clef_répartition[[#This Row],[Code_Nom]],Clef_répartition[Année],Clef_répartition[[#This Row],[Année]])))</f>
        <v>14</v>
      </c>
      <c r="G673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d'Aigle_2_2019</v>
      </c>
      <c r="H6734">
        <v>5402</v>
      </c>
      <c r="I6734" t="s">
        <v>22</v>
      </c>
      <c r="J6734">
        <v>2019</v>
      </c>
      <c r="K6734">
        <v>0.17</v>
      </c>
    </row>
    <row r="6735" spans="1:11" x14ac:dyDescent="0.25">
      <c r="A6735" t="s">
        <v>723</v>
      </c>
      <c r="B6735" t="s">
        <v>699</v>
      </c>
      <c r="C6735" t="s">
        <v>700</v>
      </c>
      <c r="D673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5">
        <f>COUNTIFS(D$2:D6735,Clef_répartition[[#This Row],[Code_Nom]],J$2:J6735,Clef_répartition[[#This Row],[Année]])</f>
        <v>3</v>
      </c>
      <c r="F6735">
        <f>IF(Clef_répartition[[#This Row],[Code_Nom]]=D6734,F6734-1,(COUNTIFS(Clef_répartition[Code_Nom],Clef_répartition[[#This Row],[Code_Nom]],Clef_répartition[Année],Clef_répartition[[#This Row],[Année]])))</f>
        <v>13</v>
      </c>
      <c r="G673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d'Aigle_3_2019</v>
      </c>
      <c r="H6735">
        <v>5403</v>
      </c>
      <c r="I6735" t="s">
        <v>63</v>
      </c>
      <c r="J6735">
        <v>2019</v>
      </c>
      <c r="K6735">
        <v>0.01</v>
      </c>
    </row>
    <row r="6736" spans="1:11" x14ac:dyDescent="0.25">
      <c r="A6736" t="s">
        <v>723</v>
      </c>
      <c r="B6736" t="s">
        <v>699</v>
      </c>
      <c r="C6736" t="s">
        <v>700</v>
      </c>
      <c r="D673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6">
        <f>COUNTIFS(D$2:D6736,Clef_répartition[[#This Row],[Code_Nom]],J$2:J6736,Clef_répartition[[#This Row],[Année]])</f>
        <v>4</v>
      </c>
      <c r="F6736">
        <f>IF(Clef_répartition[[#This Row],[Code_Nom]]=D6735,F6735-1,(COUNTIFS(Clef_répartition[Code_Nom],Clef_répartition[[#This Row],[Code_Nom]],Clef_répartition[Année],Clef_répartition[[#This Row],[Année]])))</f>
        <v>12</v>
      </c>
      <c r="G673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d'Aigle_4_2019</v>
      </c>
      <c r="H6736">
        <v>5404</v>
      </c>
      <c r="I6736" t="s">
        <v>73</v>
      </c>
      <c r="J6736">
        <v>2019</v>
      </c>
      <c r="K6736">
        <v>0.01</v>
      </c>
    </row>
    <row r="6737" spans="1:11" x14ac:dyDescent="0.25">
      <c r="A6737" t="s">
        <v>723</v>
      </c>
      <c r="B6737" t="s">
        <v>699</v>
      </c>
      <c r="C6737" t="s">
        <v>700</v>
      </c>
      <c r="D673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7">
        <f>COUNTIFS(D$2:D6737,Clef_répartition[[#This Row],[Code_Nom]],J$2:J6737,Clef_répartition[[#This Row],[Année]])</f>
        <v>5</v>
      </c>
      <c r="F6737">
        <f>IF(Clef_répartition[[#This Row],[Code_Nom]]=D6736,F6736-1,(COUNTIFS(Clef_répartition[Code_Nom],Clef_répartition[[#This Row],[Code_Nom]],Clef_répartition[Année],Clef_répartition[[#This Row],[Année]])))</f>
        <v>11</v>
      </c>
      <c r="G673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d'Aigle_5_2019</v>
      </c>
      <c r="H6737">
        <v>5405</v>
      </c>
      <c r="I6737" t="s">
        <v>134</v>
      </c>
      <c r="J6737">
        <v>2019</v>
      </c>
      <c r="K6737">
        <v>0.03</v>
      </c>
    </row>
    <row r="6738" spans="1:11" x14ac:dyDescent="0.25">
      <c r="A6738" t="s">
        <v>723</v>
      </c>
      <c r="B6738" t="s">
        <v>699</v>
      </c>
      <c r="C6738" t="s">
        <v>700</v>
      </c>
      <c r="D673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8">
        <f>COUNTIFS(D$2:D6738,Clef_répartition[[#This Row],[Code_Nom]],J$2:J6738,Clef_répartition[[#This Row],[Année]])</f>
        <v>6</v>
      </c>
      <c r="F6738">
        <f>IF(Clef_répartition[[#This Row],[Code_Nom]]=D6737,F6737-1,(COUNTIFS(Clef_répartition[Code_Nom],Clef_répartition[[#This Row],[Code_Nom]],Clef_répartition[Année],Clef_répartition[[#This Row],[Année]])))</f>
        <v>10</v>
      </c>
      <c r="G673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d'Aigle_6_2019</v>
      </c>
      <c r="H6738">
        <v>5406</v>
      </c>
      <c r="I6738" t="s">
        <v>152</v>
      </c>
      <c r="J6738">
        <v>2019</v>
      </c>
      <c r="K6738">
        <v>0.02</v>
      </c>
    </row>
    <row r="6739" spans="1:11" x14ac:dyDescent="0.25">
      <c r="A6739" t="s">
        <v>723</v>
      </c>
      <c r="B6739" t="s">
        <v>699</v>
      </c>
      <c r="C6739" t="s">
        <v>700</v>
      </c>
      <c r="D673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39">
        <f>COUNTIFS(D$2:D6739,Clef_répartition[[#This Row],[Code_Nom]],J$2:J6739,Clef_répartition[[#This Row],[Année]])</f>
        <v>7</v>
      </c>
      <c r="F6739">
        <f>IF(Clef_répartition[[#This Row],[Code_Nom]]=D6738,F6738-1,(COUNTIFS(Clef_répartition[Code_Nom],Clef_répartition[[#This Row],[Code_Nom]],Clef_répartition[Année],Clef_répartition[[#This Row],[Année]])))</f>
        <v>9</v>
      </c>
      <c r="G673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d'Aigle_7_2019</v>
      </c>
      <c r="H6739">
        <v>5407</v>
      </c>
      <c r="I6739" t="s">
        <v>159</v>
      </c>
      <c r="J6739">
        <v>2019</v>
      </c>
      <c r="K6739">
        <v>0.09</v>
      </c>
    </row>
    <row r="6740" spans="1:11" x14ac:dyDescent="0.25">
      <c r="A6740" t="s">
        <v>723</v>
      </c>
      <c r="B6740" t="s">
        <v>699</v>
      </c>
      <c r="C6740" t="s">
        <v>700</v>
      </c>
      <c r="D674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0">
        <f>COUNTIFS(D$2:D6740,Clef_répartition[[#This Row],[Code_Nom]],J$2:J6740,Clef_répartition[[#This Row],[Année]])</f>
        <v>8</v>
      </c>
      <c r="F6740">
        <f>IF(Clef_répartition[[#This Row],[Code_Nom]]=D6739,F6739-1,(COUNTIFS(Clef_répartition[Code_Nom],Clef_répartition[[#This Row],[Code_Nom]],Clef_répartition[Année],Clef_répartition[[#This Row],[Année]])))</f>
        <v>8</v>
      </c>
      <c r="G674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d'Aigle_8_2019</v>
      </c>
      <c r="H6740">
        <v>5408</v>
      </c>
      <c r="I6740" t="s">
        <v>195</v>
      </c>
      <c r="J6740">
        <v>2019</v>
      </c>
      <c r="K6740">
        <v>0.02</v>
      </c>
    </row>
    <row r="6741" spans="1:11" x14ac:dyDescent="0.25">
      <c r="A6741" t="s">
        <v>723</v>
      </c>
      <c r="B6741" t="s">
        <v>699</v>
      </c>
      <c r="C6741" t="s">
        <v>700</v>
      </c>
      <c r="D674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1">
        <f>COUNTIFS(D$2:D6741,Clef_répartition[[#This Row],[Code_Nom]],J$2:J6741,Clef_répartition[[#This Row],[Année]])</f>
        <v>9</v>
      </c>
      <c r="F6741">
        <f>IF(Clef_répartition[[#This Row],[Code_Nom]]=D6740,F6740-1,(COUNTIFS(Clef_répartition[Code_Nom],Clef_répartition[[#This Row],[Code_Nom]],Clef_répartition[Année],Clef_répartition[[#This Row],[Année]])))</f>
        <v>7</v>
      </c>
      <c r="G674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d'Aigle_9_2019</v>
      </c>
      <c r="H6741">
        <v>5409</v>
      </c>
      <c r="I6741" t="s">
        <v>198</v>
      </c>
      <c r="J6741">
        <v>2019</v>
      </c>
      <c r="K6741">
        <v>0.17</v>
      </c>
    </row>
    <row r="6742" spans="1:11" x14ac:dyDescent="0.25">
      <c r="A6742" t="s">
        <v>723</v>
      </c>
      <c r="B6742" t="s">
        <v>699</v>
      </c>
      <c r="C6742" t="s">
        <v>700</v>
      </c>
      <c r="D674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2">
        <f>COUNTIFS(D$2:D6742,Clef_répartition[[#This Row],[Code_Nom]],J$2:J6742,Clef_répartition[[#This Row],[Année]])</f>
        <v>10</v>
      </c>
      <c r="F6742">
        <f>IF(Clef_répartition[[#This Row],[Code_Nom]]=D6741,F6741-1,(COUNTIFS(Clef_répartition[Code_Nom],Clef_répartition[[#This Row],[Code_Nom]],Clef_répartition[Année],Clef_répartition[[#This Row],[Année]])))</f>
        <v>6</v>
      </c>
      <c r="G674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d'Aigle_10_2019</v>
      </c>
      <c r="H6742">
        <v>5410</v>
      </c>
      <c r="I6742" t="s">
        <v>203</v>
      </c>
      <c r="J6742">
        <v>2019</v>
      </c>
      <c r="K6742">
        <v>0.02</v>
      </c>
    </row>
    <row r="6743" spans="1:11" x14ac:dyDescent="0.25">
      <c r="A6743" t="s">
        <v>723</v>
      </c>
      <c r="B6743" t="s">
        <v>699</v>
      </c>
      <c r="C6743" t="s">
        <v>700</v>
      </c>
      <c r="D674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3">
        <f>COUNTIFS(D$2:D6743,Clef_répartition[[#This Row],[Code_Nom]],J$2:J6743,Clef_répartition[[#This Row],[Année]])</f>
        <v>11</v>
      </c>
      <c r="F6743">
        <f>IF(Clef_répartition[[#This Row],[Code_Nom]]=D6742,F6742-1,(COUNTIFS(Clef_répartition[Code_Nom],Clef_répartition[[#This Row],[Code_Nom]],Clef_répartition[Année],Clef_répartition[[#This Row],[Année]])))</f>
        <v>5</v>
      </c>
      <c r="G674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d'Aigle_11_2019</v>
      </c>
      <c r="H6743">
        <v>5411</v>
      </c>
      <c r="I6743" t="s">
        <v>204</v>
      </c>
      <c r="J6743">
        <v>2019</v>
      </c>
      <c r="K6743">
        <v>0.03</v>
      </c>
    </row>
    <row r="6744" spans="1:11" x14ac:dyDescent="0.25">
      <c r="A6744" t="s">
        <v>723</v>
      </c>
      <c r="B6744" t="s">
        <v>699</v>
      </c>
      <c r="C6744" t="s">
        <v>700</v>
      </c>
      <c r="D674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4">
        <f>COUNTIFS(D$2:D6744,Clef_répartition[[#This Row],[Code_Nom]],J$2:J6744,Clef_répartition[[#This Row],[Année]])</f>
        <v>12</v>
      </c>
      <c r="F6744">
        <f>IF(Clef_répartition[[#This Row],[Code_Nom]]=D6743,F6743-1,(COUNTIFS(Clef_répartition[Code_Nom],Clef_répartition[[#This Row],[Code_Nom]],Clef_répartition[Année],Clef_répartition[[#This Row],[Année]])))</f>
        <v>4</v>
      </c>
      <c r="G674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d'Aigle_12_2019</v>
      </c>
      <c r="H6744">
        <v>5412</v>
      </c>
      <c r="I6744" t="s">
        <v>229</v>
      </c>
      <c r="J6744">
        <v>2019</v>
      </c>
      <c r="K6744">
        <v>0.02</v>
      </c>
    </row>
    <row r="6745" spans="1:11" x14ac:dyDescent="0.25">
      <c r="A6745" t="s">
        <v>723</v>
      </c>
      <c r="B6745" t="s">
        <v>699</v>
      </c>
      <c r="C6745" t="s">
        <v>700</v>
      </c>
      <c r="D674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5">
        <f>COUNTIFS(D$2:D6745,Clef_répartition[[#This Row],[Code_Nom]],J$2:J6745,Clef_répartition[[#This Row],[Année]])</f>
        <v>13</v>
      </c>
      <c r="F6745">
        <f>IF(Clef_répartition[[#This Row],[Code_Nom]]=D6744,F6744-1,(COUNTIFS(Clef_répartition[Code_Nom],Clef_répartition[[#This Row],[Code_Nom]],Clef_répartition[Année],Clef_répartition[[#This Row],[Année]])))</f>
        <v>3</v>
      </c>
      <c r="G674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d'Aigle_13_2019</v>
      </c>
      <c r="H6745">
        <v>5413</v>
      </c>
      <c r="I6745" t="s">
        <v>231</v>
      </c>
      <c r="J6745">
        <v>2019</v>
      </c>
      <c r="K6745">
        <v>0.04</v>
      </c>
    </row>
    <row r="6746" spans="1:11" x14ac:dyDescent="0.25">
      <c r="A6746" t="s">
        <v>723</v>
      </c>
      <c r="B6746" t="s">
        <v>699</v>
      </c>
      <c r="C6746" t="s">
        <v>700</v>
      </c>
      <c r="D674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6">
        <f>COUNTIFS(D$2:D6746,Clef_répartition[[#This Row],[Code_Nom]],J$2:J6746,Clef_répartition[[#This Row],[Année]])</f>
        <v>14</v>
      </c>
      <c r="F6746">
        <f>IF(Clef_répartition[[#This Row],[Code_Nom]]=D6745,F6745-1,(COUNTIFS(Clef_répartition[Code_Nom],Clef_répartition[[#This Row],[Code_Nom]],Clef_répartition[Année],Clef_répartition[[#This Row],[Année]])))</f>
        <v>2</v>
      </c>
      <c r="G674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d'Aigle_14_2019</v>
      </c>
      <c r="H6746">
        <v>5414</v>
      </c>
      <c r="I6746" t="s">
        <v>286</v>
      </c>
      <c r="J6746">
        <v>2019</v>
      </c>
      <c r="K6746">
        <v>0.13</v>
      </c>
    </row>
    <row r="6747" spans="1:11" x14ac:dyDescent="0.25">
      <c r="A6747" t="s">
        <v>723</v>
      </c>
      <c r="B6747" t="s">
        <v>699</v>
      </c>
      <c r="C6747" t="s">
        <v>700</v>
      </c>
      <c r="D674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6747">
        <f>COUNTIFS(D$2:D6747,Clef_répartition[[#This Row],[Code_Nom]],J$2:J6747,Clef_répartition[[#This Row],[Année]])</f>
        <v>15</v>
      </c>
      <c r="F6747">
        <f>IF(Clef_répartition[[#This Row],[Code_Nom]]=D6746,F6746-1,(COUNTIFS(Clef_répartition[Code_Nom],Clef_répartition[[#This Row],[Code_Nom]],Clef_répartition[Année],Clef_répartition[[#This Row],[Année]])))</f>
        <v>1</v>
      </c>
      <c r="G674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d'Aigle_15_2019</v>
      </c>
      <c r="H6747">
        <v>5415</v>
      </c>
      <c r="I6747" t="s">
        <v>300</v>
      </c>
      <c r="J6747">
        <v>2019</v>
      </c>
      <c r="K6747">
        <v>0.02</v>
      </c>
    </row>
    <row r="6748" spans="1:11" x14ac:dyDescent="0.25">
      <c r="A6748" t="s">
        <v>723</v>
      </c>
      <c r="B6748" t="s">
        <v>652</v>
      </c>
      <c r="C6748" t="s">
        <v>653</v>
      </c>
      <c r="D6748" t="str">
        <f>Clef_répartition[[#This Row],[Code association]]&amp;"_"&amp;Clef_répartition[[#This Row],[Nom association]]</f>
        <v>ORPC Broye-Vully_Organisation régionale de protection civile Broye-Vully</v>
      </c>
      <c r="E6748">
        <f>COUNTIFS(D$2:D6748,Clef_répartition[[#This Row],[Code_Nom]],J$2:J6748,Clef_répartition[[#This Row],[Année]])</f>
        <v>1</v>
      </c>
      <c r="F6748">
        <f>IF(Clef_répartition[[#This Row],[Code_Nom]]=D6747,F6747-1,(COUNTIFS(Clef_répartition[Code_Nom],Clef_répartition[[#This Row],[Code_Nom]],Clef_répartition[Année],Clef_répartition[[#This Row],[Année]])))</f>
        <v>31</v>
      </c>
      <c r="G6748" t="str">
        <f>Clef_répartition[[#This Row],[Code_Nom]]&amp;"_"&amp;Clef_répartition[[#This Row],[Nombre]]&amp;"_"&amp;Clef_répartition[[#This Row],[Année]]</f>
        <v>ORPC Broye-Vully_Organisation régionale de protection civile Broye-Vully_1_2019</v>
      </c>
      <c r="H6748">
        <v>5451</v>
      </c>
      <c r="I6748" t="s">
        <v>10</v>
      </c>
      <c r="J6748">
        <v>2019</v>
      </c>
      <c r="K6748">
        <v>9.9199999999999997E-2</v>
      </c>
    </row>
    <row r="6749" spans="1:11" x14ac:dyDescent="0.25">
      <c r="A6749" t="s">
        <v>723</v>
      </c>
      <c r="B6749" t="s">
        <v>652</v>
      </c>
      <c r="C6749" t="s">
        <v>653</v>
      </c>
      <c r="D6749" t="str">
        <f>Clef_répartition[[#This Row],[Code association]]&amp;"_"&amp;Clef_répartition[[#This Row],[Nom association]]</f>
        <v>ORPC Broye-Vully_Organisation régionale de protection civile Broye-Vully</v>
      </c>
      <c r="E6749">
        <f>COUNTIFS(D$2:D6749,Clef_répartition[[#This Row],[Code_Nom]],J$2:J6749,Clef_répartition[[#This Row],[Année]])</f>
        <v>2</v>
      </c>
      <c r="F6749">
        <f>IF(Clef_répartition[[#This Row],[Code_Nom]]=D6748,F6748-1,(COUNTIFS(Clef_répartition[Code_Nom],Clef_répartition[[#This Row],[Code_Nom]],Clef_répartition[Année],Clef_répartition[[#This Row],[Année]])))</f>
        <v>30</v>
      </c>
      <c r="G6749" t="str">
        <f>Clef_répartition[[#This Row],[Code_Nom]]&amp;"_"&amp;Clef_répartition[[#This Row],[Nombre]]&amp;"_"&amp;Clef_répartition[[#This Row],[Année]]</f>
        <v>ORPC Broye-Vully_Organisation régionale de protection civile Broye-Vully_2_2019</v>
      </c>
      <c r="H6749">
        <v>5663</v>
      </c>
      <c r="I6749" t="s">
        <v>45</v>
      </c>
      <c r="J6749">
        <v>2019</v>
      </c>
      <c r="K6749">
        <v>4.8999999999999998E-3</v>
      </c>
    </row>
    <row r="6750" spans="1:11" x14ac:dyDescent="0.25">
      <c r="A6750" t="s">
        <v>723</v>
      </c>
      <c r="B6750" t="s">
        <v>652</v>
      </c>
      <c r="C6750" t="s">
        <v>653</v>
      </c>
      <c r="D6750" t="str">
        <f>Clef_répartition[[#This Row],[Code association]]&amp;"_"&amp;Clef_répartition[[#This Row],[Nom association]]</f>
        <v>ORPC Broye-Vully_Organisation régionale de protection civile Broye-Vully</v>
      </c>
      <c r="E6750">
        <f>COUNTIFS(D$2:D6750,Clef_répartition[[#This Row],[Code_Nom]],J$2:J6750,Clef_répartition[[#This Row],[Année]])</f>
        <v>3</v>
      </c>
      <c r="F6750">
        <f>IF(Clef_répartition[[#This Row],[Code_Nom]]=D6749,F6749-1,(COUNTIFS(Clef_répartition[Code_Nom],Clef_répartition[[#This Row],[Code_Nom]],Clef_répartition[Année],Clef_répartition[[#This Row],[Année]])))</f>
        <v>29</v>
      </c>
      <c r="G6750" t="str">
        <f>Clef_répartition[[#This Row],[Code_Nom]]&amp;"_"&amp;Clef_répartition[[#This Row],[Nombre]]&amp;"_"&amp;Clef_répartition[[#This Row],[Année]]</f>
        <v>ORPC Broye-Vully_Organisation régionale de protection civile Broye-Vully_3_2019</v>
      </c>
      <c r="H6750">
        <v>5812</v>
      </c>
      <c r="I6750" t="s">
        <v>48</v>
      </c>
      <c r="J6750">
        <v>2019</v>
      </c>
      <c r="K6750">
        <v>2.8E-3</v>
      </c>
    </row>
    <row r="6751" spans="1:11" x14ac:dyDescent="0.25">
      <c r="A6751" t="s">
        <v>723</v>
      </c>
      <c r="B6751" t="s">
        <v>652</v>
      </c>
      <c r="C6751" t="s">
        <v>653</v>
      </c>
      <c r="D6751" t="str">
        <f>Clef_répartition[[#This Row],[Code association]]&amp;"_"&amp;Clef_répartition[[#This Row],[Nom association]]</f>
        <v>ORPC Broye-Vully_Organisation régionale de protection civile Broye-Vully</v>
      </c>
      <c r="E6751">
        <f>COUNTIFS(D$2:D6751,Clef_répartition[[#This Row],[Code_Nom]],J$2:J6751,Clef_répartition[[#This Row],[Année]])</f>
        <v>4</v>
      </c>
      <c r="F6751">
        <f>IF(Clef_répartition[[#This Row],[Code_Nom]]=D6750,F6750-1,(COUNTIFS(Clef_répartition[Code_Nom],Clef_répartition[[#This Row],[Code_Nom]],Clef_répartition[Année],Clef_répartition[[#This Row],[Année]])))</f>
        <v>28</v>
      </c>
      <c r="G6751" t="str">
        <f>Clef_répartition[[#This Row],[Code_Nom]]&amp;"_"&amp;Clef_répartition[[#This Row],[Nombre]]&amp;"_"&amp;Clef_répartition[[#This Row],[Année]]</f>
        <v>ORPC Broye-Vully_Organisation régionale de protection civile Broye-Vully_4_2019</v>
      </c>
      <c r="H6751">
        <v>5665</v>
      </c>
      <c r="I6751" t="s">
        <v>57</v>
      </c>
      <c r="J6751">
        <v>2019</v>
      </c>
      <c r="K6751">
        <v>5.0000000000000001E-3</v>
      </c>
    </row>
    <row r="6752" spans="1:11" x14ac:dyDescent="0.25">
      <c r="A6752" t="s">
        <v>723</v>
      </c>
      <c r="B6752" t="s">
        <v>652</v>
      </c>
      <c r="C6752" t="s">
        <v>653</v>
      </c>
      <c r="D6752" t="str">
        <f>Clef_répartition[[#This Row],[Code association]]&amp;"_"&amp;Clef_répartition[[#This Row],[Nom association]]</f>
        <v>ORPC Broye-Vully_Organisation régionale de protection civile Broye-Vully</v>
      </c>
      <c r="E6752">
        <f>COUNTIFS(D$2:D6752,Clef_répartition[[#This Row],[Code_Nom]],J$2:J6752,Clef_répartition[[#This Row],[Année]])</f>
        <v>5</v>
      </c>
      <c r="F6752">
        <f>IF(Clef_répartition[[#This Row],[Code_Nom]]=D6751,F6751-1,(COUNTIFS(Clef_répartition[Code_Nom],Clef_répartition[[#This Row],[Code_Nom]],Clef_répartition[Année],Clef_répartition[[#This Row],[Année]])))</f>
        <v>27</v>
      </c>
      <c r="G6752" t="str">
        <f>Clef_répartition[[#This Row],[Code_Nom]]&amp;"_"&amp;Clef_répartition[[#This Row],[Nombre]]&amp;"_"&amp;Clef_répartition[[#This Row],[Année]]</f>
        <v>ORPC Broye-Vully_Organisation régionale de protection civile Broye-Vully_5_2019</v>
      </c>
      <c r="H6752">
        <v>5813</v>
      </c>
      <c r="I6752" t="s">
        <v>65</v>
      </c>
      <c r="J6752">
        <v>2019</v>
      </c>
      <c r="K6752">
        <v>1.11E-2</v>
      </c>
    </row>
    <row r="6753" spans="1:11" x14ac:dyDescent="0.25">
      <c r="A6753" t="s">
        <v>723</v>
      </c>
      <c r="B6753" t="s">
        <v>652</v>
      </c>
      <c r="C6753" t="s">
        <v>653</v>
      </c>
      <c r="D6753" t="str">
        <f>Clef_répartition[[#This Row],[Code association]]&amp;"_"&amp;Clef_répartition[[#This Row],[Nom association]]</f>
        <v>ORPC Broye-Vully_Organisation régionale de protection civile Broye-Vully</v>
      </c>
      <c r="E6753">
        <f>COUNTIFS(D$2:D6753,Clef_répartition[[#This Row],[Code_Nom]],J$2:J6753,Clef_répartition[[#This Row],[Année]])</f>
        <v>6</v>
      </c>
      <c r="F6753">
        <f>IF(Clef_répartition[[#This Row],[Code_Nom]]=D6752,F6752-1,(COUNTIFS(Clef_répartition[Code_Nom],Clef_répartition[[#This Row],[Code_Nom]],Clef_répartition[Année],Clef_répartition[[#This Row],[Année]])))</f>
        <v>26</v>
      </c>
      <c r="G6753" t="str">
        <f>Clef_répartition[[#This Row],[Code_Nom]]&amp;"_"&amp;Clef_répartition[[#This Row],[Nombre]]&amp;"_"&amp;Clef_répartition[[#This Row],[Année]]</f>
        <v>ORPC Broye-Vully_Organisation régionale de protection civile Broye-Vully_6_2019</v>
      </c>
      <c r="H6753">
        <v>5785</v>
      </c>
      <c r="I6753" t="s">
        <v>74</v>
      </c>
      <c r="J6753">
        <v>2019</v>
      </c>
      <c r="K6753">
        <v>1.03E-2</v>
      </c>
    </row>
    <row r="6754" spans="1:11" x14ac:dyDescent="0.25">
      <c r="A6754" t="s">
        <v>723</v>
      </c>
      <c r="B6754" t="s">
        <v>652</v>
      </c>
      <c r="C6754" t="s">
        <v>653</v>
      </c>
      <c r="D6754" t="str">
        <f>Clef_répartition[[#This Row],[Code association]]&amp;"_"&amp;Clef_répartition[[#This Row],[Nom association]]</f>
        <v>ORPC Broye-Vully_Organisation régionale de protection civile Broye-Vully</v>
      </c>
      <c r="E6754">
        <f>COUNTIFS(D$2:D6754,Clef_répartition[[#This Row],[Code_Nom]],J$2:J6754,Clef_répartition[[#This Row],[Année]])</f>
        <v>7</v>
      </c>
      <c r="F6754">
        <f>IF(Clef_répartition[[#This Row],[Code_Nom]]=D6753,F6753-1,(COUNTIFS(Clef_répartition[Code_Nom],Clef_répartition[[#This Row],[Code_Nom]],Clef_répartition[Année],Clef_répartition[[#This Row],[Année]])))</f>
        <v>25</v>
      </c>
      <c r="G6754" t="str">
        <f>Clef_répartition[[#This Row],[Code_Nom]]&amp;"_"&amp;Clef_répartition[[#This Row],[Nombre]]&amp;"_"&amp;Clef_répartition[[#This Row],[Année]]</f>
        <v>ORPC Broye-Vully_Organisation régionale de protection civile Broye-Vully_7_2019</v>
      </c>
      <c r="H6754">
        <v>5816</v>
      </c>
      <c r="I6754" t="s">
        <v>76</v>
      </c>
      <c r="J6754">
        <v>2019</v>
      </c>
      <c r="K6754">
        <v>5.74E-2</v>
      </c>
    </row>
    <row r="6755" spans="1:11" x14ac:dyDescent="0.25">
      <c r="A6755" t="s">
        <v>723</v>
      </c>
      <c r="B6755" t="s">
        <v>652</v>
      </c>
      <c r="C6755" t="s">
        <v>653</v>
      </c>
      <c r="D6755" t="str">
        <f>Clef_répartition[[#This Row],[Code association]]&amp;"_"&amp;Clef_répartition[[#This Row],[Nom association]]</f>
        <v>ORPC Broye-Vully_Organisation régionale de protection civile Broye-Vully</v>
      </c>
      <c r="E6755">
        <f>COUNTIFS(D$2:D6755,Clef_répartition[[#This Row],[Code_Nom]],J$2:J6755,Clef_répartition[[#This Row],[Année]])</f>
        <v>8</v>
      </c>
      <c r="F6755">
        <f>IF(Clef_répartition[[#This Row],[Code_Nom]]=D6754,F6754-1,(COUNTIFS(Clef_répartition[Code_Nom],Clef_répartition[[#This Row],[Code_Nom]],Clef_répartition[Année],Clef_répartition[[#This Row],[Année]])))</f>
        <v>24</v>
      </c>
      <c r="G6755" t="str">
        <f>Clef_répartition[[#This Row],[Code_Nom]]&amp;"_"&amp;Clef_répartition[[#This Row],[Nombre]]&amp;"_"&amp;Clef_répartition[[#This Row],[Année]]</f>
        <v>ORPC Broye-Vully_Organisation régionale de protection civile Broye-Vully_8_2019</v>
      </c>
      <c r="H6755">
        <v>5456</v>
      </c>
      <c r="I6755" t="s">
        <v>87</v>
      </c>
      <c r="J6755">
        <v>2019</v>
      </c>
      <c r="K6755">
        <v>3.78E-2</v>
      </c>
    </row>
    <row r="6756" spans="1:11" x14ac:dyDescent="0.25">
      <c r="A6756" t="s">
        <v>723</v>
      </c>
      <c r="B6756" t="s">
        <v>652</v>
      </c>
      <c r="C6756" t="s">
        <v>653</v>
      </c>
      <c r="D6756" t="str">
        <f>Clef_répartition[[#This Row],[Code association]]&amp;"_"&amp;Clef_répartition[[#This Row],[Nom association]]</f>
        <v>ORPC Broye-Vully_Organisation régionale de protection civile Broye-Vully</v>
      </c>
      <c r="E6756">
        <f>COUNTIFS(D$2:D6756,Clef_répartition[[#This Row],[Code_Nom]],J$2:J6756,Clef_répartition[[#This Row],[Année]])</f>
        <v>9</v>
      </c>
      <c r="F6756">
        <f>IF(Clef_répartition[[#This Row],[Code_Nom]]=D6755,F6755-1,(COUNTIFS(Clef_répartition[Code_Nom],Clef_répartition[[#This Row],[Code_Nom]],Clef_répartition[Année],Clef_répartition[[#This Row],[Année]])))</f>
        <v>23</v>
      </c>
      <c r="G6756" t="str">
        <f>Clef_répartition[[#This Row],[Code_Nom]]&amp;"_"&amp;Clef_répartition[[#This Row],[Nombre]]&amp;"_"&amp;Clef_répartition[[#This Row],[Année]]</f>
        <v>ORPC Broye-Vully_Organisation régionale de protection civile Broye-Vully_9_2019</v>
      </c>
      <c r="H6756">
        <v>5669</v>
      </c>
      <c r="I6756" t="s">
        <v>89</v>
      </c>
      <c r="J6756">
        <v>2019</v>
      </c>
      <c r="K6756">
        <v>7.1999999999999998E-3</v>
      </c>
    </row>
    <row r="6757" spans="1:11" x14ac:dyDescent="0.25">
      <c r="A6757" t="s">
        <v>723</v>
      </c>
      <c r="B6757" t="s">
        <v>652</v>
      </c>
      <c r="C6757" t="s">
        <v>653</v>
      </c>
      <c r="D6757" t="str">
        <f>Clef_répartition[[#This Row],[Code association]]&amp;"_"&amp;Clef_répartition[[#This Row],[Nom association]]</f>
        <v>ORPC Broye-Vully_Organisation régionale de protection civile Broye-Vully</v>
      </c>
      <c r="E6757">
        <f>COUNTIFS(D$2:D6757,Clef_répartition[[#This Row],[Code_Nom]],J$2:J6757,Clef_répartition[[#This Row],[Année]])</f>
        <v>10</v>
      </c>
      <c r="F6757">
        <f>IF(Clef_répartition[[#This Row],[Code_Nom]]=D6756,F6756-1,(COUNTIFS(Clef_répartition[Code_Nom],Clef_répartition[[#This Row],[Code_Nom]],Clef_répartition[Année],Clef_répartition[[#This Row],[Année]])))</f>
        <v>22</v>
      </c>
      <c r="G6757" t="str">
        <f>Clef_répartition[[#This Row],[Code_Nom]]&amp;"_"&amp;Clef_répartition[[#This Row],[Nombre]]&amp;"_"&amp;Clef_répartition[[#This Row],[Année]]</f>
        <v>ORPC Broye-Vully_Organisation régionale de protection civile Broye-Vully_10_2019</v>
      </c>
      <c r="H6757">
        <v>5671</v>
      </c>
      <c r="I6757" t="s">
        <v>95</v>
      </c>
      <c r="J6757">
        <v>2019</v>
      </c>
      <c r="K6757">
        <v>5.4999999999999997E-3</v>
      </c>
    </row>
    <row r="6758" spans="1:11" x14ac:dyDescent="0.25">
      <c r="A6758" t="s">
        <v>723</v>
      </c>
      <c r="B6758" t="s">
        <v>652</v>
      </c>
      <c r="C6758" t="s">
        <v>653</v>
      </c>
      <c r="D6758" t="str">
        <f>Clef_répartition[[#This Row],[Code association]]&amp;"_"&amp;Clef_répartition[[#This Row],[Nom association]]</f>
        <v>ORPC Broye-Vully_Organisation régionale de protection civile Broye-Vully</v>
      </c>
      <c r="E6758">
        <f>COUNTIFS(D$2:D6758,Clef_répartition[[#This Row],[Code_Nom]],J$2:J6758,Clef_répartition[[#This Row],[Année]])</f>
        <v>11</v>
      </c>
      <c r="F6758">
        <f>IF(Clef_répartition[[#This Row],[Code_Nom]]=D6757,F6757-1,(COUNTIFS(Clef_répartition[Code_Nom],Clef_répartition[[#This Row],[Code_Nom]],Clef_répartition[Année],Clef_répartition[[#This Row],[Année]])))</f>
        <v>21</v>
      </c>
      <c r="G6758" t="str">
        <f>Clef_répartition[[#This Row],[Code_Nom]]&amp;"_"&amp;Clef_répartition[[#This Row],[Nombre]]&amp;"_"&amp;Clef_répartition[[#This Row],[Année]]</f>
        <v>ORPC Broye-Vully_Organisation régionale de protection civile Broye-Vully_11_2019</v>
      </c>
      <c r="H6758">
        <v>5458</v>
      </c>
      <c r="I6758" t="s">
        <v>111</v>
      </c>
      <c r="J6758">
        <v>2019</v>
      </c>
      <c r="K6758">
        <v>2.0899999999999998E-2</v>
      </c>
    </row>
    <row r="6759" spans="1:11" x14ac:dyDescent="0.25">
      <c r="A6759" t="s">
        <v>723</v>
      </c>
      <c r="B6759" t="s">
        <v>652</v>
      </c>
      <c r="C6759" t="s">
        <v>653</v>
      </c>
      <c r="D6759" t="str">
        <f>Clef_répartition[[#This Row],[Code association]]&amp;"_"&amp;Clef_répartition[[#This Row],[Nom association]]</f>
        <v>ORPC Broye-Vully_Organisation régionale de protection civile Broye-Vully</v>
      </c>
      <c r="E6759">
        <f>COUNTIFS(D$2:D6759,Clef_répartition[[#This Row],[Code_Nom]],J$2:J6759,Clef_répartition[[#This Row],[Année]])</f>
        <v>12</v>
      </c>
      <c r="F6759">
        <f>IF(Clef_répartition[[#This Row],[Code_Nom]]=D6758,F6758-1,(COUNTIFS(Clef_répartition[Code_Nom],Clef_répartition[[#This Row],[Code_Nom]],Clef_répartition[Année],Clef_répartition[[#This Row],[Année]])))</f>
        <v>20</v>
      </c>
      <c r="G6759" t="str">
        <f>Clef_répartition[[#This Row],[Code_Nom]]&amp;"_"&amp;Clef_répartition[[#This Row],[Nombre]]&amp;"_"&amp;Clef_répartition[[#This Row],[Année]]</f>
        <v>ORPC Broye-Vully_Organisation régionale de protection civile Broye-Vully_12_2019</v>
      </c>
      <c r="H6759">
        <v>5817</v>
      </c>
      <c r="I6759" t="s">
        <v>130</v>
      </c>
      <c r="J6759">
        <v>2019</v>
      </c>
      <c r="K6759">
        <v>2.1499999999999998E-2</v>
      </c>
    </row>
    <row r="6760" spans="1:11" x14ac:dyDescent="0.25">
      <c r="A6760" t="s">
        <v>723</v>
      </c>
      <c r="B6760" t="s">
        <v>652</v>
      </c>
      <c r="C6760" t="s">
        <v>653</v>
      </c>
      <c r="D6760" t="str">
        <f>Clef_répartition[[#This Row],[Code association]]&amp;"_"&amp;Clef_répartition[[#This Row],[Nom association]]</f>
        <v>ORPC Broye-Vully_Organisation régionale de protection civile Broye-Vully</v>
      </c>
      <c r="E6760">
        <f>COUNTIFS(D$2:D6760,Clef_répartition[[#This Row],[Code_Nom]],J$2:J6760,Clef_répartition[[#This Row],[Année]])</f>
        <v>13</v>
      </c>
      <c r="F6760">
        <f>IF(Clef_répartition[[#This Row],[Code_Nom]]=D6759,F6759-1,(COUNTIFS(Clef_répartition[Code_Nom],Clef_répartition[[#This Row],[Code_Nom]],Clef_répartition[Année],Clef_répartition[[#This Row],[Année]])))</f>
        <v>19</v>
      </c>
      <c r="G6760" t="str">
        <f>Clef_répartition[[#This Row],[Code_Nom]]&amp;"_"&amp;Clef_répartition[[#This Row],[Nombre]]&amp;"_"&amp;Clef_répartition[[#This Row],[Année]]</f>
        <v>ORPC Broye-Vully_Organisation régionale de protection civile Broye-Vully_13_2019</v>
      </c>
      <c r="H6760">
        <v>5819</v>
      </c>
      <c r="I6760" t="s">
        <v>136</v>
      </c>
      <c r="J6760">
        <v>2019</v>
      </c>
      <c r="K6760">
        <v>7.9000000000000008E-3</v>
      </c>
    </row>
    <row r="6761" spans="1:11" x14ac:dyDescent="0.25">
      <c r="A6761" t="s">
        <v>723</v>
      </c>
      <c r="B6761" t="s">
        <v>652</v>
      </c>
      <c r="C6761" t="s">
        <v>653</v>
      </c>
      <c r="D6761" t="str">
        <f>Clef_répartition[[#This Row],[Code association]]&amp;"_"&amp;Clef_répartition[[#This Row],[Nom association]]</f>
        <v>ORPC Broye-Vully_Organisation régionale de protection civile Broye-Vully</v>
      </c>
      <c r="E6761">
        <f>COUNTIFS(D$2:D6761,Clef_répartition[[#This Row],[Code_Nom]],J$2:J6761,Clef_répartition[[#This Row],[Année]])</f>
        <v>14</v>
      </c>
      <c r="F6761">
        <f>IF(Clef_répartition[[#This Row],[Code_Nom]]=D6760,F6760-1,(COUNTIFS(Clef_répartition[Code_Nom],Clef_répartition[[#This Row],[Code_Nom]],Clef_répartition[Année],Clef_répartition[[#This Row],[Année]])))</f>
        <v>18</v>
      </c>
      <c r="G6761" t="str">
        <f>Clef_répartition[[#This Row],[Code_Nom]]&amp;"_"&amp;Clef_répartition[[#This Row],[Nombre]]&amp;"_"&amp;Clef_répartition[[#This Row],[Année]]</f>
        <v>ORPC Broye-Vully_Organisation régionale de protection civile Broye-Vully_14_2019</v>
      </c>
      <c r="H6761">
        <v>5673</v>
      </c>
      <c r="I6761" t="s">
        <v>137</v>
      </c>
      <c r="J6761">
        <v>2019</v>
      </c>
      <c r="K6761">
        <v>8.3999999999999995E-3</v>
      </c>
    </row>
    <row r="6762" spans="1:11" x14ac:dyDescent="0.25">
      <c r="A6762" t="s">
        <v>723</v>
      </c>
      <c r="B6762" t="s">
        <v>652</v>
      </c>
      <c r="C6762" t="s">
        <v>653</v>
      </c>
      <c r="D6762" t="str">
        <f>Clef_répartition[[#This Row],[Code association]]&amp;"_"&amp;Clef_répartition[[#This Row],[Nom association]]</f>
        <v>ORPC Broye-Vully_Organisation régionale de protection civile Broye-Vully</v>
      </c>
      <c r="E6762">
        <f>COUNTIFS(D$2:D6762,Clef_répartition[[#This Row],[Code_Nom]],J$2:J6762,Clef_répartition[[#This Row],[Année]])</f>
        <v>15</v>
      </c>
      <c r="F6762">
        <f>IF(Clef_répartition[[#This Row],[Code_Nom]]=D6761,F6761-1,(COUNTIFS(Clef_répartition[Code_Nom],Clef_répartition[[#This Row],[Code_Nom]],Clef_répartition[Année],Clef_répartition[[#This Row],[Année]])))</f>
        <v>17</v>
      </c>
      <c r="G6762" t="str">
        <f>Clef_répartition[[#This Row],[Code_Nom]]&amp;"_"&amp;Clef_répartition[[#This Row],[Nombre]]&amp;"_"&amp;Clef_répartition[[#This Row],[Année]]</f>
        <v>ORPC Broye-Vully_Organisation régionale de protection civile Broye-Vully_15_2019</v>
      </c>
      <c r="H6762">
        <v>5674</v>
      </c>
      <c r="I6762" t="s">
        <v>163</v>
      </c>
      <c r="J6762">
        <v>2019</v>
      </c>
      <c r="K6762">
        <v>3.3E-3</v>
      </c>
    </row>
    <row r="6763" spans="1:11" x14ac:dyDescent="0.25">
      <c r="A6763" t="s">
        <v>723</v>
      </c>
      <c r="B6763" t="s">
        <v>652</v>
      </c>
      <c r="C6763" t="s">
        <v>653</v>
      </c>
      <c r="D6763" t="str">
        <f>Clef_répartition[[#This Row],[Code association]]&amp;"_"&amp;Clef_répartition[[#This Row],[Nom association]]</f>
        <v>ORPC Broye-Vully_Organisation régionale de protection civile Broye-Vully</v>
      </c>
      <c r="E6763">
        <f>COUNTIFS(D$2:D6763,Clef_répartition[[#This Row],[Code_Nom]],J$2:J6763,Clef_répartition[[#This Row],[Année]])</f>
        <v>16</v>
      </c>
      <c r="F6763">
        <f>IF(Clef_répartition[[#This Row],[Code_Nom]]=D6762,F6762-1,(COUNTIFS(Clef_répartition[Code_Nom],Clef_répartition[[#This Row],[Code_Nom]],Clef_répartition[Année],Clef_répartition[[#This Row],[Année]])))</f>
        <v>16</v>
      </c>
      <c r="G6763" t="str">
        <f>Clef_répartition[[#This Row],[Code_Nom]]&amp;"_"&amp;Clef_répartition[[#This Row],[Nombre]]&amp;"_"&amp;Clef_répartition[[#This Row],[Année]]</f>
        <v>ORPC Broye-Vully_Organisation régionale de protection civile Broye-Vully_16_2019</v>
      </c>
      <c r="H6763">
        <v>5675</v>
      </c>
      <c r="I6763" t="s">
        <v>164</v>
      </c>
      <c r="J6763">
        <v>2019</v>
      </c>
      <c r="K6763">
        <v>9.7299999999999998E-2</v>
      </c>
    </row>
    <row r="6764" spans="1:11" x14ac:dyDescent="0.25">
      <c r="A6764" t="s">
        <v>723</v>
      </c>
      <c r="B6764" t="s">
        <v>652</v>
      </c>
      <c r="C6764" t="s">
        <v>653</v>
      </c>
      <c r="D6764" t="str">
        <f>Clef_répartition[[#This Row],[Code association]]&amp;"_"&amp;Clef_répartition[[#This Row],[Nom association]]</f>
        <v>ORPC Broye-Vully_Organisation régionale de protection civile Broye-Vully</v>
      </c>
      <c r="E6764">
        <f>COUNTIFS(D$2:D6764,Clef_répartition[[#This Row],[Code_Nom]],J$2:J6764,Clef_répartition[[#This Row],[Année]])</f>
        <v>17</v>
      </c>
      <c r="F6764">
        <f>IF(Clef_répartition[[#This Row],[Code_Nom]]=D6763,F6763-1,(COUNTIFS(Clef_répartition[Code_Nom],Clef_répartition[[#This Row],[Code_Nom]],Clef_répartition[Année],Clef_répartition[[#This Row],[Année]])))</f>
        <v>15</v>
      </c>
      <c r="G6764" t="str">
        <f>Clef_répartition[[#This Row],[Code_Nom]]&amp;"_"&amp;Clef_répartition[[#This Row],[Nombre]]&amp;"_"&amp;Clef_répartition[[#This Row],[Année]]</f>
        <v>ORPC Broye-Vully_Organisation régionale de protection civile Broye-Vully_17_2019</v>
      </c>
      <c r="H6764">
        <v>5821</v>
      </c>
      <c r="I6764" t="s">
        <v>177</v>
      </c>
      <c r="J6764">
        <v>2019</v>
      </c>
      <c r="K6764">
        <v>8.5000000000000006E-3</v>
      </c>
    </row>
    <row r="6765" spans="1:11" x14ac:dyDescent="0.25">
      <c r="A6765" t="s">
        <v>723</v>
      </c>
      <c r="B6765" t="s">
        <v>652</v>
      </c>
      <c r="C6765" t="s">
        <v>653</v>
      </c>
      <c r="D6765" t="str">
        <f>Clef_répartition[[#This Row],[Code association]]&amp;"_"&amp;Clef_répartition[[#This Row],[Nom association]]</f>
        <v>ORPC Broye-Vully_Organisation régionale de protection civile Broye-Vully</v>
      </c>
      <c r="E6765">
        <f>COUNTIFS(D$2:D6765,Clef_répartition[[#This Row],[Code_Nom]],J$2:J6765,Clef_répartition[[#This Row],[Année]])</f>
        <v>18</v>
      </c>
      <c r="F6765">
        <f>IF(Clef_répartition[[#This Row],[Code_Nom]]=D6764,F6764-1,(COUNTIFS(Clef_répartition[Code_Nom],Clef_répartition[[#This Row],[Code_Nom]],Clef_répartition[Année],Clef_répartition[[#This Row],[Année]])))</f>
        <v>14</v>
      </c>
      <c r="G6765" t="str">
        <f>Clef_répartition[[#This Row],[Code_Nom]]&amp;"_"&amp;Clef_répartition[[#This Row],[Nombre]]&amp;"_"&amp;Clef_répartition[[#This Row],[Année]]</f>
        <v>ORPC Broye-Vully_Organisation régionale de protection civile Broye-Vully_18_2019</v>
      </c>
      <c r="H6765">
        <v>5678</v>
      </c>
      <c r="I6765" t="s">
        <v>192</v>
      </c>
      <c r="J6765">
        <v>2019</v>
      </c>
      <c r="K6765">
        <v>0.1421</v>
      </c>
    </row>
    <row r="6766" spans="1:11" x14ac:dyDescent="0.25">
      <c r="A6766" t="s">
        <v>723</v>
      </c>
      <c r="B6766" t="s">
        <v>652</v>
      </c>
      <c r="C6766" t="s">
        <v>653</v>
      </c>
      <c r="D6766" t="str">
        <f>Clef_répartition[[#This Row],[Code association]]&amp;"_"&amp;Clef_répartition[[#This Row],[Nom association]]</f>
        <v>ORPC Broye-Vully_Organisation régionale de protection civile Broye-Vully</v>
      </c>
      <c r="E6766">
        <f>COUNTIFS(D$2:D6766,Clef_répartition[[#This Row],[Code_Nom]],J$2:J6766,Clef_répartition[[#This Row],[Année]])</f>
        <v>19</v>
      </c>
      <c r="F6766">
        <f>IF(Clef_répartition[[#This Row],[Code_Nom]]=D6765,F6765-1,(COUNTIFS(Clef_répartition[Code_Nom],Clef_répartition[[#This Row],[Code_Nom]],Clef_répartition[Année],Clef_répartition[[#This Row],[Année]])))</f>
        <v>13</v>
      </c>
      <c r="G6766" t="str">
        <f>Clef_répartition[[#This Row],[Code_Nom]]&amp;"_"&amp;Clef_répartition[[#This Row],[Nombre]]&amp;"_"&amp;Clef_répartition[[#This Row],[Année]]</f>
        <v>ORPC Broye-Vully_Organisation régionale de protection civile Broye-Vully_19_2019</v>
      </c>
      <c r="H6766">
        <v>5822</v>
      </c>
      <c r="I6766" t="s">
        <v>211</v>
      </c>
      <c r="J6766">
        <v>2019</v>
      </c>
      <c r="K6766">
        <v>0.23239999999999983</v>
      </c>
    </row>
    <row r="6767" spans="1:11" x14ac:dyDescent="0.25">
      <c r="A6767" t="s">
        <v>723</v>
      </c>
      <c r="B6767" t="s">
        <v>652</v>
      </c>
      <c r="C6767" t="s">
        <v>653</v>
      </c>
      <c r="D6767" t="str">
        <f>Clef_répartition[[#This Row],[Code association]]&amp;"_"&amp;Clef_répartition[[#This Row],[Nom association]]</f>
        <v>ORPC Broye-Vully_Organisation régionale de protection civile Broye-Vully</v>
      </c>
      <c r="E6767">
        <f>COUNTIFS(D$2:D6767,Clef_répartition[[#This Row],[Code_Nom]],J$2:J6767,Clef_répartition[[#This Row],[Année]])</f>
        <v>20</v>
      </c>
      <c r="F6767">
        <f>IF(Clef_répartition[[#This Row],[Code_Nom]]=D6766,F6766-1,(COUNTIFS(Clef_répartition[Code_Nom],Clef_répartition[[#This Row],[Code_Nom]],Clef_répartition[Année],Clef_répartition[[#This Row],[Année]])))</f>
        <v>12</v>
      </c>
      <c r="G6767" t="str">
        <f>Clef_répartition[[#This Row],[Code_Nom]]&amp;"_"&amp;Clef_répartition[[#This Row],[Nombre]]&amp;"_"&amp;Clef_répartition[[#This Row],[Année]]</f>
        <v>ORPC Broye-Vully_Organisation régionale de protection civile Broye-Vully_20_2019</v>
      </c>
      <c r="H6767">
        <v>5683</v>
      </c>
      <c r="I6767" t="s">
        <v>222</v>
      </c>
      <c r="J6767">
        <v>2019</v>
      </c>
      <c r="K6767">
        <v>4.1999999999999997E-3</v>
      </c>
    </row>
    <row r="6768" spans="1:11" x14ac:dyDescent="0.25">
      <c r="A6768" t="s">
        <v>723</v>
      </c>
      <c r="B6768" t="s">
        <v>652</v>
      </c>
      <c r="C6768" t="s">
        <v>653</v>
      </c>
      <c r="D6768" t="str">
        <f>Clef_répartition[[#This Row],[Code association]]&amp;"_"&amp;Clef_répartition[[#This Row],[Nom association]]</f>
        <v>ORPC Broye-Vully_Organisation régionale de protection civile Broye-Vully</v>
      </c>
      <c r="E6768">
        <f>COUNTIFS(D$2:D6768,Clef_répartition[[#This Row],[Code_Nom]],J$2:J6768,Clef_répartition[[#This Row],[Année]])</f>
        <v>21</v>
      </c>
      <c r="F6768">
        <f>IF(Clef_répartition[[#This Row],[Code_Nom]]=D6767,F6767-1,(COUNTIFS(Clef_répartition[Code_Nom],Clef_répartition[[#This Row],[Code_Nom]],Clef_répartition[Année],Clef_répartition[[#This Row],[Année]])))</f>
        <v>11</v>
      </c>
      <c r="G6768" t="str">
        <f>Clef_répartition[[#This Row],[Code_Nom]]&amp;"_"&amp;Clef_répartition[[#This Row],[Nombre]]&amp;"_"&amp;Clef_répartition[[#This Row],[Année]]</f>
        <v>ORPC Broye-Vully_Organisation régionale de protection civile Broye-Vully_21_2019</v>
      </c>
      <c r="H6768">
        <v>5798</v>
      </c>
      <c r="I6768" t="s">
        <v>236</v>
      </c>
      <c r="J6768">
        <v>2019</v>
      </c>
      <c r="K6768">
        <v>1.14E-2</v>
      </c>
    </row>
    <row r="6769" spans="1:11" x14ac:dyDescent="0.25">
      <c r="A6769" t="s">
        <v>723</v>
      </c>
      <c r="B6769" t="s">
        <v>652</v>
      </c>
      <c r="C6769" t="s">
        <v>653</v>
      </c>
      <c r="D6769" t="str">
        <f>Clef_répartition[[#This Row],[Code association]]&amp;"_"&amp;Clef_répartition[[#This Row],[Nom association]]</f>
        <v>ORPC Broye-Vully_Organisation régionale de protection civile Broye-Vully</v>
      </c>
      <c r="E6769">
        <f>COUNTIFS(D$2:D6769,Clef_répartition[[#This Row],[Code_Nom]],J$2:J6769,Clef_répartition[[#This Row],[Année]])</f>
        <v>22</v>
      </c>
      <c r="F6769">
        <f>IF(Clef_répartition[[#This Row],[Code_Nom]]=D6768,F6768-1,(COUNTIFS(Clef_répartition[Code_Nom],Clef_répartition[[#This Row],[Code_Nom]],Clef_répartition[Année],Clef_répartition[[#This Row],[Année]])))</f>
        <v>10</v>
      </c>
      <c r="G6769" t="str">
        <f>Clef_répartition[[#This Row],[Code_Nom]]&amp;"_"&amp;Clef_répartition[[#This Row],[Nombre]]&amp;"_"&amp;Clef_répartition[[#This Row],[Année]]</f>
        <v>ORPC Broye-Vully_Organisation régionale de protection civile Broye-Vully_22_2019</v>
      </c>
      <c r="H6769">
        <v>5684</v>
      </c>
      <c r="I6769" t="s">
        <v>237</v>
      </c>
      <c r="J6769">
        <v>2019</v>
      </c>
      <c r="K6769">
        <v>1.5E-3</v>
      </c>
    </row>
    <row r="6770" spans="1:11" x14ac:dyDescent="0.25">
      <c r="A6770" t="s">
        <v>723</v>
      </c>
      <c r="B6770" t="s">
        <v>652</v>
      </c>
      <c r="C6770" t="s">
        <v>653</v>
      </c>
      <c r="D6770" t="str">
        <f>Clef_répartition[[#This Row],[Code association]]&amp;"_"&amp;Clef_répartition[[#This Row],[Nom association]]</f>
        <v>ORPC Broye-Vully_Organisation régionale de protection civile Broye-Vully</v>
      </c>
      <c r="E6770">
        <f>COUNTIFS(D$2:D6770,Clef_répartition[[#This Row],[Code_Nom]],J$2:J6770,Clef_répartition[[#This Row],[Année]])</f>
        <v>23</v>
      </c>
      <c r="F6770">
        <f>IF(Clef_répartition[[#This Row],[Code_Nom]]=D6769,F6769-1,(COUNTIFS(Clef_répartition[Code_Nom],Clef_répartition[[#This Row],[Code_Nom]],Clef_répartition[Année],Clef_répartition[[#This Row],[Année]])))</f>
        <v>9</v>
      </c>
      <c r="G6770" t="str">
        <f>Clef_répartition[[#This Row],[Code_Nom]]&amp;"_"&amp;Clef_répartition[[#This Row],[Nombre]]&amp;"_"&amp;Clef_répartition[[#This Row],[Année]]</f>
        <v>ORPC Broye-Vully_Organisation régionale de protection civile Broye-Vully_23_2019</v>
      </c>
      <c r="H6770">
        <v>5688</v>
      </c>
      <c r="I6770" t="s">
        <v>260</v>
      </c>
      <c r="J6770">
        <v>2019</v>
      </c>
      <c r="K6770">
        <v>3.5999999999999999E-3</v>
      </c>
    </row>
    <row r="6771" spans="1:11" x14ac:dyDescent="0.25">
      <c r="A6771" t="s">
        <v>723</v>
      </c>
      <c r="B6771" t="s">
        <v>652</v>
      </c>
      <c r="C6771" t="s">
        <v>653</v>
      </c>
      <c r="D6771" t="str">
        <f>Clef_répartition[[#This Row],[Code association]]&amp;"_"&amp;Clef_répartition[[#This Row],[Nom association]]</f>
        <v>ORPC Broye-Vully_Organisation régionale de protection civile Broye-Vully</v>
      </c>
      <c r="E6771">
        <f>COUNTIFS(D$2:D6771,Clef_répartition[[#This Row],[Code_Nom]],J$2:J6771,Clef_répartition[[#This Row],[Année]])</f>
        <v>24</v>
      </c>
      <c r="F6771">
        <f>IF(Clef_répartition[[#This Row],[Code_Nom]]=D6770,F6770-1,(COUNTIFS(Clef_répartition[Code_Nom],Clef_répartition[[#This Row],[Code_Nom]],Clef_répartition[Année],Clef_répartition[[#This Row],[Année]])))</f>
        <v>8</v>
      </c>
      <c r="G6771" t="str">
        <f>Clef_répartition[[#This Row],[Code_Nom]]&amp;"_"&amp;Clef_répartition[[#This Row],[Nombre]]&amp;"_"&amp;Clef_répartition[[#This Row],[Année]]</f>
        <v>ORPC Broye-Vully_Organisation régionale de protection civile Broye-Vully_24_2019</v>
      </c>
      <c r="H6771">
        <v>5827</v>
      </c>
      <c r="I6771" t="s">
        <v>266</v>
      </c>
      <c r="J6771">
        <v>2019</v>
      </c>
      <c r="K6771">
        <v>6.1000000000000004E-3</v>
      </c>
    </row>
    <row r="6772" spans="1:11" x14ac:dyDescent="0.25">
      <c r="A6772" t="s">
        <v>723</v>
      </c>
      <c r="B6772" t="s">
        <v>652</v>
      </c>
      <c r="C6772" t="s">
        <v>653</v>
      </c>
      <c r="D6772" t="str">
        <f>Clef_répartition[[#This Row],[Code association]]&amp;"_"&amp;Clef_répartition[[#This Row],[Nom association]]</f>
        <v>ORPC Broye-Vully_Organisation régionale de protection civile Broye-Vully</v>
      </c>
      <c r="E6772">
        <f>COUNTIFS(D$2:D6772,Clef_répartition[[#This Row],[Code_Nom]],J$2:J6772,Clef_répartition[[#This Row],[Année]])</f>
        <v>25</v>
      </c>
      <c r="F6772">
        <f>IF(Clef_répartition[[#This Row],[Code_Nom]]=D6771,F6771-1,(COUNTIFS(Clef_répartition[Code_Nom],Clef_répartition[[#This Row],[Code_Nom]],Clef_répartition[Année],Clef_répartition[[#This Row],[Année]])))</f>
        <v>7</v>
      </c>
      <c r="G6772" t="str">
        <f>Clef_répartition[[#This Row],[Code_Nom]]&amp;"_"&amp;Clef_répartition[[#This Row],[Nombre]]&amp;"_"&amp;Clef_répartition[[#This Row],[Année]]</f>
        <v>ORPC Broye-Vully_Organisation régionale de protection civile Broye-Vully_25_2019</v>
      </c>
      <c r="H6772">
        <v>5828</v>
      </c>
      <c r="I6772" t="s">
        <v>268</v>
      </c>
      <c r="J6772">
        <v>2019</v>
      </c>
      <c r="K6772">
        <v>2.7000000000000001E-3</v>
      </c>
    </row>
    <row r="6773" spans="1:11" x14ac:dyDescent="0.25">
      <c r="A6773" t="s">
        <v>723</v>
      </c>
      <c r="B6773" t="s">
        <v>652</v>
      </c>
      <c r="C6773" t="s">
        <v>653</v>
      </c>
      <c r="D6773" t="str">
        <f>Clef_répartition[[#This Row],[Code association]]&amp;"_"&amp;Clef_répartition[[#This Row],[Nom association]]</f>
        <v>ORPC Broye-Vully_Organisation régionale de protection civile Broye-Vully</v>
      </c>
      <c r="E6773">
        <f>COUNTIFS(D$2:D6773,Clef_répartition[[#This Row],[Code_Nom]],J$2:J6773,Clef_répartition[[#This Row],[Année]])</f>
        <v>26</v>
      </c>
      <c r="F6773">
        <f>IF(Clef_répartition[[#This Row],[Code_Nom]]=D6772,F6772-1,(COUNTIFS(Clef_répartition[Code_Nom],Clef_répartition[[#This Row],[Code_Nom]],Clef_répartition[Année],Clef_répartition[[#This Row],[Année]])))</f>
        <v>6</v>
      </c>
      <c r="G6773" t="str">
        <f>Clef_répartition[[#This Row],[Code_Nom]]&amp;"_"&amp;Clef_répartition[[#This Row],[Nombre]]&amp;"_"&amp;Clef_répartition[[#This Row],[Année]]</f>
        <v>ORPC Broye-Vully_Organisation régionale de protection civile Broye-Vully_26_2019</v>
      </c>
      <c r="H6773">
        <v>5831</v>
      </c>
      <c r="I6773" t="s">
        <v>270</v>
      </c>
      <c r="J6773">
        <v>2019</v>
      </c>
      <c r="K6773">
        <v>7.3499999999999996E-2</v>
      </c>
    </row>
    <row r="6774" spans="1:11" x14ac:dyDescent="0.25">
      <c r="A6774" t="s">
        <v>723</v>
      </c>
      <c r="B6774" t="s">
        <v>652</v>
      </c>
      <c r="C6774" t="s">
        <v>653</v>
      </c>
      <c r="D6774" t="str">
        <f>Clef_répartition[[#This Row],[Code association]]&amp;"_"&amp;Clef_répartition[[#This Row],[Nom association]]</f>
        <v>ORPC Broye-Vully_Organisation régionale de protection civile Broye-Vully</v>
      </c>
      <c r="E6774">
        <f>COUNTIFS(D$2:D6774,Clef_répartition[[#This Row],[Code_Nom]],J$2:J6774,Clef_répartition[[#This Row],[Année]])</f>
        <v>27</v>
      </c>
      <c r="F6774">
        <f>IF(Clef_répartition[[#This Row],[Code_Nom]]=D6773,F6773-1,(COUNTIFS(Clef_répartition[Code_Nom],Clef_répartition[[#This Row],[Code_Nom]],Clef_répartition[Année],Clef_répartition[[#This Row],[Année]])))</f>
        <v>5</v>
      </c>
      <c r="G6774" t="str">
        <f>Clef_répartition[[#This Row],[Code_Nom]]&amp;"_"&amp;Clef_répartition[[#This Row],[Nombre]]&amp;"_"&amp;Clef_répartition[[#This Row],[Année]]</f>
        <v>ORPC Broye-Vully_Organisation régionale de protection civile Broye-Vully_27_2019</v>
      </c>
      <c r="H6774">
        <v>5690</v>
      </c>
      <c r="I6774" t="s">
        <v>281</v>
      </c>
      <c r="J6774">
        <v>2019</v>
      </c>
      <c r="K6774">
        <v>3.0000000000000001E-3</v>
      </c>
    </row>
    <row r="6775" spans="1:11" x14ac:dyDescent="0.25">
      <c r="A6775" t="s">
        <v>723</v>
      </c>
      <c r="B6775" t="s">
        <v>652</v>
      </c>
      <c r="C6775" t="s">
        <v>653</v>
      </c>
      <c r="D6775" t="str">
        <f>Clef_répartition[[#This Row],[Code association]]&amp;"_"&amp;Clef_répartition[[#This Row],[Nom association]]</f>
        <v>ORPC Broye-Vully_Organisation régionale de protection civile Broye-Vully</v>
      </c>
      <c r="E6775">
        <f>COUNTIFS(D$2:D6775,Clef_répartition[[#This Row],[Code_Nom]],J$2:J6775,Clef_répartition[[#This Row],[Année]])</f>
        <v>28</v>
      </c>
      <c r="F6775">
        <f>IF(Clef_répartition[[#This Row],[Code_Nom]]=D6774,F6774-1,(COUNTIFS(Clef_répartition[Code_Nom],Clef_répartition[[#This Row],[Code_Nom]],Clef_répartition[Année],Clef_répartition[[#This Row],[Année]])))</f>
        <v>4</v>
      </c>
      <c r="G6775" t="str">
        <f>Clef_répartition[[#This Row],[Code_Nom]]&amp;"_"&amp;Clef_répartition[[#This Row],[Nombre]]&amp;"_"&amp;Clef_répartition[[#This Row],[Année]]</f>
        <v>ORPC Broye-Vully_Organisation régionale de protection civile Broye-Vully_28_2019</v>
      </c>
      <c r="H6775">
        <v>5830</v>
      </c>
      <c r="I6775" t="s">
        <v>285</v>
      </c>
      <c r="J6775">
        <v>2019</v>
      </c>
      <c r="K6775">
        <v>1.03E-2</v>
      </c>
    </row>
    <row r="6776" spans="1:11" x14ac:dyDescent="0.25">
      <c r="A6776" t="s">
        <v>723</v>
      </c>
      <c r="B6776" t="s">
        <v>652</v>
      </c>
      <c r="C6776" t="s">
        <v>653</v>
      </c>
      <c r="D6776" t="str">
        <f>Clef_répartition[[#This Row],[Code association]]&amp;"_"&amp;Clef_répartition[[#This Row],[Nom association]]</f>
        <v>ORPC Broye-Vully_Organisation régionale de protection civile Broye-Vully</v>
      </c>
      <c r="E6776">
        <f>COUNTIFS(D$2:D6776,Clef_répartition[[#This Row],[Code_Nom]],J$2:J6776,Clef_répartition[[#This Row],[Année]])</f>
        <v>29</v>
      </c>
      <c r="F6776">
        <f>IF(Clef_répartition[[#This Row],[Code_Nom]]=D6775,F6775-1,(COUNTIFS(Clef_répartition[Code_Nom],Clef_répartition[[#This Row],[Code_Nom]],Clef_répartition[Année],Clef_répartition[[#This Row],[Année]])))</f>
        <v>3</v>
      </c>
      <c r="G6776" t="str">
        <f>Clef_répartition[[#This Row],[Code_Nom]]&amp;"_"&amp;Clef_répartition[[#This Row],[Nombre]]&amp;"_"&amp;Clef_répartition[[#This Row],[Année]]</f>
        <v>ORPC Broye-Vully_Organisation régionale de protection civile Broye-Vully_29_2019</v>
      </c>
      <c r="H6776">
        <v>5692</v>
      </c>
      <c r="I6776" t="s">
        <v>289</v>
      </c>
      <c r="J6776">
        <v>2019</v>
      </c>
      <c r="K6776">
        <v>1.3299999999999999E-2</v>
      </c>
    </row>
    <row r="6777" spans="1:11" x14ac:dyDescent="0.25">
      <c r="A6777" t="s">
        <v>723</v>
      </c>
      <c r="B6777" t="s">
        <v>652</v>
      </c>
      <c r="C6777" t="s">
        <v>653</v>
      </c>
      <c r="D6777" t="str">
        <f>Clef_répartition[[#This Row],[Code association]]&amp;"_"&amp;Clef_répartition[[#This Row],[Nom association]]</f>
        <v>ORPC Broye-Vully_Organisation régionale de protection civile Broye-Vully</v>
      </c>
      <c r="E6777">
        <f>COUNTIFS(D$2:D6777,Clef_répartition[[#This Row],[Code_Nom]],J$2:J6777,Clef_répartition[[#This Row],[Année]])</f>
        <v>30</v>
      </c>
      <c r="F6777">
        <f>IF(Clef_répartition[[#This Row],[Code_Nom]]=D6776,F6776-1,(COUNTIFS(Clef_répartition[Code_Nom],Clef_répartition[[#This Row],[Code_Nom]],Clef_répartition[Année],Clef_répartition[[#This Row],[Année]])))</f>
        <v>2</v>
      </c>
      <c r="G6777" t="str">
        <f>Clef_répartition[[#This Row],[Code_Nom]]&amp;"_"&amp;Clef_répartition[[#This Row],[Nombre]]&amp;"_"&amp;Clef_répartition[[#This Row],[Année]]</f>
        <v>ORPC Broye-Vully_Organisation régionale de protection civile Broye-Vully_30_2019</v>
      </c>
      <c r="H6777">
        <v>5803</v>
      </c>
      <c r="I6777" t="s">
        <v>294</v>
      </c>
      <c r="J6777">
        <v>2019</v>
      </c>
      <c r="K6777">
        <v>1.37E-2</v>
      </c>
    </row>
    <row r="6778" spans="1:11" x14ac:dyDescent="0.25">
      <c r="A6778" t="s">
        <v>723</v>
      </c>
      <c r="B6778" t="s">
        <v>652</v>
      </c>
      <c r="C6778" t="s">
        <v>653</v>
      </c>
      <c r="D6778" t="str">
        <f>Clef_répartition[[#This Row],[Code association]]&amp;"_"&amp;Clef_répartition[[#This Row],[Nom association]]</f>
        <v>ORPC Broye-Vully_Organisation régionale de protection civile Broye-Vully</v>
      </c>
      <c r="E6778">
        <f>COUNTIFS(D$2:D6778,Clef_répartition[[#This Row],[Code_Nom]],J$2:J6778,Clef_répartition[[#This Row],[Année]])</f>
        <v>31</v>
      </c>
      <c r="F6778">
        <f>IF(Clef_répartition[[#This Row],[Code_Nom]]=D6777,F6777-1,(COUNTIFS(Clef_répartition[Code_Nom],Clef_répartition[[#This Row],[Code_Nom]],Clef_répartition[Année],Clef_répartition[[#This Row],[Année]])))</f>
        <v>1</v>
      </c>
      <c r="G6778" t="str">
        <f>Clef_répartition[[#This Row],[Code_Nom]]&amp;"_"&amp;Clef_répartition[[#This Row],[Nombre]]&amp;"_"&amp;Clef_répartition[[#This Row],[Année]]</f>
        <v>ORPC Broye-Vully_Organisation régionale de protection civile Broye-Vully_31_2019</v>
      </c>
      <c r="H6778">
        <v>5464</v>
      </c>
      <c r="I6778" t="s">
        <v>296</v>
      </c>
      <c r="J6778">
        <v>2019</v>
      </c>
      <c r="K6778">
        <v>7.3200000000000001E-2</v>
      </c>
    </row>
    <row r="6779" spans="1:11" x14ac:dyDescent="0.25">
      <c r="A6779" t="s">
        <v>723</v>
      </c>
      <c r="B6779" t="s">
        <v>571</v>
      </c>
      <c r="C6779" t="s">
        <v>572</v>
      </c>
      <c r="D6779" t="str">
        <f>Clef_répartition[[#This Row],[Code association]]&amp;"_"&amp;Clef_répartition[[#This Row],[Nom association]]</f>
        <v>ORPC Gros-de-Vaud_Organisation régionale de protection civile de Gros-de-Vaud</v>
      </c>
      <c r="E6779">
        <f>COUNTIFS(D$2:D6779,Clef_répartition[[#This Row],[Code_Nom]],J$2:J6779,Clef_répartition[[#This Row],[Année]])</f>
        <v>1</v>
      </c>
      <c r="F6779">
        <f>IF(Clef_répartition[[#This Row],[Code_Nom]]=D6778,F6778-1,(COUNTIFS(Clef_répartition[Code_Nom],Clef_répartition[[#This Row],[Code_Nom]],Clef_répartition[Année],Clef_répartition[[#This Row],[Année]])))</f>
        <v>36</v>
      </c>
      <c r="G6779" t="str">
        <f>Clef_répartition[[#This Row],[Code_Nom]]&amp;"_"&amp;Clef_répartition[[#This Row],[Nombre]]&amp;"_"&amp;Clef_répartition[[#This Row],[Année]]</f>
        <v>ORPC Gros-de-Vaud_Organisation régionale de protection civile de Gros-de-Vaud_1_2019</v>
      </c>
      <c r="H6779">
        <v>5511</v>
      </c>
      <c r="I6779" t="s">
        <v>8</v>
      </c>
      <c r="J6779">
        <v>2019</v>
      </c>
      <c r="K6779">
        <v>3.5193531283138915E-2</v>
      </c>
    </row>
    <row r="6780" spans="1:11" x14ac:dyDescent="0.25">
      <c r="A6780" t="s">
        <v>723</v>
      </c>
      <c r="B6780" t="s">
        <v>571</v>
      </c>
      <c r="C6780" t="s">
        <v>572</v>
      </c>
      <c r="D6780" t="str">
        <f>Clef_répartition[[#This Row],[Code association]]&amp;"_"&amp;Clef_répartition[[#This Row],[Nom association]]</f>
        <v>ORPC Gros-de-Vaud_Organisation régionale de protection civile de Gros-de-Vaud</v>
      </c>
      <c r="E6780">
        <f>COUNTIFS(D$2:D6780,Clef_répartition[[#This Row],[Code_Nom]],J$2:J6780,Clef_répartition[[#This Row],[Année]])</f>
        <v>2</v>
      </c>
      <c r="F6780">
        <f>IF(Clef_répartition[[#This Row],[Code_Nom]]=D6779,F6779-1,(COUNTIFS(Clef_répartition[Code_Nom],Clef_répartition[[#This Row],[Code_Nom]],Clef_répartition[Année],Clef_répartition[[#This Row],[Année]])))</f>
        <v>35</v>
      </c>
      <c r="G6780" t="str">
        <f>Clef_répartition[[#This Row],[Code_Nom]]&amp;"_"&amp;Clef_répartition[[#This Row],[Nombre]]&amp;"_"&amp;Clef_répartition[[#This Row],[Année]]</f>
        <v>ORPC Gros-de-Vaud_Organisation régionale de protection civile de Gros-de-Vaud_2_2019</v>
      </c>
      <c r="H6780">
        <v>5512</v>
      </c>
      <c r="I6780" t="s">
        <v>19</v>
      </c>
      <c r="J6780">
        <v>2019</v>
      </c>
      <c r="K6780">
        <v>2.7372746553552492E-2</v>
      </c>
    </row>
    <row r="6781" spans="1:11" x14ac:dyDescent="0.25">
      <c r="A6781" t="s">
        <v>723</v>
      </c>
      <c r="B6781" t="s">
        <v>571</v>
      </c>
      <c r="C6781" t="s">
        <v>572</v>
      </c>
      <c r="D6781" t="str">
        <f>Clef_répartition[[#This Row],[Code association]]&amp;"_"&amp;Clef_répartition[[#This Row],[Nom association]]</f>
        <v>ORPC Gros-de-Vaud_Organisation régionale de protection civile de Gros-de-Vaud</v>
      </c>
      <c r="E6781">
        <f>COUNTIFS(D$2:D6781,Clef_répartition[[#This Row],[Code_Nom]],J$2:J6781,Clef_répartition[[#This Row],[Année]])</f>
        <v>3</v>
      </c>
      <c r="F6781">
        <f>IF(Clef_répartition[[#This Row],[Code_Nom]]=D6780,F6780-1,(COUNTIFS(Clef_répartition[Code_Nom],Clef_répartition[[#This Row],[Code_Nom]],Clef_répartition[Année],Clef_répartition[[#This Row],[Année]])))</f>
        <v>34</v>
      </c>
      <c r="G6781" t="str">
        <f>Clef_répartition[[#This Row],[Code_Nom]]&amp;"_"&amp;Clef_répartition[[#This Row],[Nombre]]&amp;"_"&amp;Clef_répartition[[#This Row],[Année]]</f>
        <v>ORPC Gros-de-Vaud_Organisation régionale de protection civile de Gros-de-Vaud_3_2019</v>
      </c>
      <c r="H6781">
        <v>5471</v>
      </c>
      <c r="I6781" t="s">
        <v>21</v>
      </c>
      <c r="J6781">
        <v>2019</v>
      </c>
      <c r="K6781">
        <v>1.3078826440438318E-2</v>
      </c>
    </row>
    <row r="6782" spans="1:11" x14ac:dyDescent="0.25">
      <c r="A6782" t="s">
        <v>723</v>
      </c>
      <c r="B6782" t="s">
        <v>571</v>
      </c>
      <c r="C6782" t="s">
        <v>572</v>
      </c>
      <c r="D6782" t="str">
        <f>Clef_répartition[[#This Row],[Code association]]&amp;"_"&amp;Clef_répartition[[#This Row],[Nom association]]</f>
        <v>ORPC Gros-de-Vaud_Organisation régionale de protection civile de Gros-de-Vaud</v>
      </c>
      <c r="E6782">
        <f>COUNTIFS(D$2:D6782,Clef_répartition[[#This Row],[Code_Nom]],J$2:J6782,Clef_répartition[[#This Row],[Année]])</f>
        <v>4</v>
      </c>
      <c r="F6782">
        <f>IF(Clef_répartition[[#This Row],[Code_Nom]]=D6781,F6781-1,(COUNTIFS(Clef_répartition[Code_Nom],Clef_répartition[[#This Row],[Code_Nom]],Clef_répartition[Année],Clef_répartition[[#This Row],[Année]])))</f>
        <v>33</v>
      </c>
      <c r="G6782" t="str">
        <f>Clef_répartition[[#This Row],[Code_Nom]]&amp;"_"&amp;Clef_répartition[[#This Row],[Nombre]]&amp;"_"&amp;Clef_répartition[[#This Row],[Année]]</f>
        <v>ORPC Gros-de-Vaud_Organisation régionale de protection civile de Gros-de-Vaud_4_2019</v>
      </c>
      <c r="H6782">
        <v>5514</v>
      </c>
      <c r="I6782" t="s">
        <v>30</v>
      </c>
      <c r="J6782">
        <v>2019</v>
      </c>
      <c r="K6782">
        <v>2.8676210675150231E-2</v>
      </c>
    </row>
    <row r="6783" spans="1:11" x14ac:dyDescent="0.25">
      <c r="A6783" t="s">
        <v>723</v>
      </c>
      <c r="B6783" t="s">
        <v>571</v>
      </c>
      <c r="C6783" t="s">
        <v>572</v>
      </c>
      <c r="D6783" t="str">
        <f>Clef_répartition[[#This Row],[Code association]]&amp;"_"&amp;Clef_répartition[[#This Row],[Nom association]]</f>
        <v>ORPC Gros-de-Vaud_Organisation régionale de protection civile de Gros-de-Vaud</v>
      </c>
      <c r="E6783">
        <f>COUNTIFS(D$2:D6783,Clef_répartition[[#This Row],[Code_Nom]],J$2:J6783,Clef_répartition[[#This Row],[Année]])</f>
        <v>5</v>
      </c>
      <c r="F6783">
        <f>IF(Clef_répartition[[#This Row],[Code_Nom]]=D6782,F6782-1,(COUNTIFS(Clef_répartition[Code_Nom],Clef_répartition[[#This Row],[Code_Nom]],Clef_répartition[Année],Clef_répartition[[#This Row],[Année]])))</f>
        <v>32</v>
      </c>
      <c r="G6783" t="str">
        <f>Clef_répartition[[#This Row],[Code_Nom]]&amp;"_"&amp;Clef_répartition[[#This Row],[Nombre]]&amp;"_"&amp;Clef_répartition[[#This Row],[Année]]</f>
        <v>ORPC Gros-de-Vaud_Organisation régionale de protection civile de Gros-de-Vaud_5_2019</v>
      </c>
      <c r="H6783">
        <v>5661</v>
      </c>
      <c r="I6783" t="s">
        <v>32</v>
      </c>
      <c r="J6783">
        <v>2019</v>
      </c>
      <c r="K6783">
        <v>8.483563096500531E-3</v>
      </c>
    </row>
    <row r="6784" spans="1:11" x14ac:dyDescent="0.25">
      <c r="A6784" t="s">
        <v>723</v>
      </c>
      <c r="B6784" t="s">
        <v>571</v>
      </c>
      <c r="C6784" t="s">
        <v>572</v>
      </c>
      <c r="D6784" t="str">
        <f>Clef_répartition[[#This Row],[Code association]]&amp;"_"&amp;Clef_répartition[[#This Row],[Nom association]]</f>
        <v>ORPC Gros-de-Vaud_Organisation régionale de protection civile de Gros-de-Vaud</v>
      </c>
      <c r="E6784">
        <f>COUNTIFS(D$2:D6784,Clef_répartition[[#This Row],[Code_Nom]],J$2:J6784,Clef_répartition[[#This Row],[Année]])</f>
        <v>6</v>
      </c>
      <c r="F6784">
        <f>IF(Clef_répartition[[#This Row],[Code_Nom]]=D6783,F6783-1,(COUNTIFS(Clef_répartition[Code_Nom],Clef_répartition[[#This Row],[Code_Nom]],Clef_répartition[Année],Clef_répartition[[#This Row],[Année]])))</f>
        <v>31</v>
      </c>
      <c r="G6784" t="str">
        <f>Clef_répartition[[#This Row],[Code_Nom]]&amp;"_"&amp;Clef_répartition[[#This Row],[Nombre]]&amp;"_"&amp;Clef_répartition[[#This Row],[Année]]</f>
        <v>ORPC Gros-de-Vaud_Organisation régionale de protection civile de Gros-de-Vaud_6_2019</v>
      </c>
      <c r="H6784">
        <v>5472</v>
      </c>
      <c r="I6784" t="s">
        <v>34</v>
      </c>
      <c r="J6784">
        <v>2019</v>
      </c>
      <c r="K6784">
        <v>8.9254153411099327E-3</v>
      </c>
    </row>
    <row r="6785" spans="1:11" x14ac:dyDescent="0.25">
      <c r="A6785" t="s">
        <v>723</v>
      </c>
      <c r="B6785" t="s">
        <v>571</v>
      </c>
      <c r="C6785" t="s">
        <v>572</v>
      </c>
      <c r="D6785" t="str">
        <f>Clef_répartition[[#This Row],[Code association]]&amp;"_"&amp;Clef_répartition[[#This Row],[Nom association]]</f>
        <v>ORPC Gros-de-Vaud_Organisation régionale de protection civile de Gros-de-Vaud</v>
      </c>
      <c r="E6785">
        <f>COUNTIFS(D$2:D6785,Clef_répartition[[#This Row],[Code_Nom]],J$2:J6785,Clef_répartition[[#This Row],[Année]])</f>
        <v>7</v>
      </c>
      <c r="F6785">
        <f>IF(Clef_répartition[[#This Row],[Code_Nom]]=D6784,F6784-1,(COUNTIFS(Clef_répartition[Code_Nom],Clef_répartition[[#This Row],[Code_Nom]],Clef_répartition[Année],Clef_répartition[[#This Row],[Année]])))</f>
        <v>30</v>
      </c>
      <c r="G6785" t="str">
        <f>Clef_répartition[[#This Row],[Code_Nom]]&amp;"_"&amp;Clef_répartition[[#This Row],[Nombre]]&amp;"_"&amp;Clef_répartition[[#This Row],[Année]]</f>
        <v>ORPC Gros-de-Vaud_Organisation régionale de protection civile de Gros-de-Vaud_7_2019</v>
      </c>
      <c r="H6785">
        <v>5473</v>
      </c>
      <c r="I6785" t="s">
        <v>35</v>
      </c>
      <c r="J6785">
        <v>2019</v>
      </c>
      <c r="K6785">
        <v>2.138564863909509E-2</v>
      </c>
    </row>
    <row r="6786" spans="1:11" x14ac:dyDescent="0.25">
      <c r="A6786" t="s">
        <v>723</v>
      </c>
      <c r="B6786" t="s">
        <v>571</v>
      </c>
      <c r="C6786" t="s">
        <v>572</v>
      </c>
      <c r="D6786" t="str">
        <f>Clef_répartition[[#This Row],[Code association]]&amp;"_"&amp;Clef_répartition[[#This Row],[Nom association]]</f>
        <v>ORPC Gros-de-Vaud_Organisation régionale de protection civile de Gros-de-Vaud</v>
      </c>
      <c r="E6786">
        <f>COUNTIFS(D$2:D6786,Clef_répartition[[#This Row],[Code_Nom]],J$2:J6786,Clef_répartition[[#This Row],[Année]])</f>
        <v>8</v>
      </c>
      <c r="F6786">
        <f>IF(Clef_répartition[[#This Row],[Code_Nom]]=D6785,F6785-1,(COUNTIFS(Clef_répartition[Code_Nom],Clef_répartition[[#This Row],[Code_Nom]],Clef_répartition[Année],Clef_répartition[[#This Row],[Année]])))</f>
        <v>29</v>
      </c>
      <c r="G6786" t="str">
        <f>Clef_répartition[[#This Row],[Code_Nom]]&amp;"_"&amp;Clef_répartition[[#This Row],[Nombre]]&amp;"_"&amp;Clef_répartition[[#This Row],[Année]]</f>
        <v>ORPC Gros-de-Vaud_Organisation régionale de protection civile de Gros-de-Vaud_8_2019</v>
      </c>
      <c r="H6786">
        <v>5515</v>
      </c>
      <c r="I6786" t="s">
        <v>37</v>
      </c>
      <c r="J6786">
        <v>2019</v>
      </c>
      <c r="K6786">
        <v>1.862407211028632E-2</v>
      </c>
    </row>
    <row r="6787" spans="1:11" x14ac:dyDescent="0.25">
      <c r="A6787" t="s">
        <v>723</v>
      </c>
      <c r="B6787" t="s">
        <v>571</v>
      </c>
      <c r="C6787" t="s">
        <v>572</v>
      </c>
      <c r="D6787" t="str">
        <f>Clef_répartition[[#This Row],[Code association]]&amp;"_"&amp;Clef_répartition[[#This Row],[Nom association]]</f>
        <v>ORPC Gros-de-Vaud_Organisation régionale de protection civile de Gros-de-Vaud</v>
      </c>
      <c r="E6787">
        <f>COUNTIFS(D$2:D6787,Clef_répartition[[#This Row],[Code_Nom]],J$2:J6787,Clef_répartition[[#This Row],[Année]])</f>
        <v>9</v>
      </c>
      <c r="F6787">
        <f>IF(Clef_répartition[[#This Row],[Code_Nom]]=D6786,F6786-1,(COUNTIFS(Clef_répartition[Code_Nom],Clef_répartition[[#This Row],[Code_Nom]],Clef_répartition[Année],Clef_répartition[[#This Row],[Année]])))</f>
        <v>28</v>
      </c>
      <c r="G6787" t="str">
        <f>Clef_répartition[[#This Row],[Code_Nom]]&amp;"_"&amp;Clef_répartition[[#This Row],[Nombre]]&amp;"_"&amp;Clef_répartition[[#This Row],[Année]]</f>
        <v>ORPC Gros-de-Vaud_Organisation régionale de protection civile de Gros-de-Vaud_9_2019</v>
      </c>
      <c r="H6787">
        <v>5516</v>
      </c>
      <c r="I6787" t="s">
        <v>88</v>
      </c>
      <c r="J6787">
        <v>2019</v>
      </c>
      <c r="K6787">
        <v>6.0577942735949096E-2</v>
      </c>
    </row>
    <row r="6788" spans="1:11" x14ac:dyDescent="0.25">
      <c r="A6788" t="s">
        <v>723</v>
      </c>
      <c r="B6788" t="s">
        <v>571</v>
      </c>
      <c r="C6788" t="s">
        <v>572</v>
      </c>
      <c r="D6788" t="str">
        <f>Clef_répartition[[#This Row],[Code association]]&amp;"_"&amp;Clef_répartition[[#This Row],[Nom association]]</f>
        <v>ORPC Gros-de-Vaud_Organisation régionale de protection civile de Gros-de-Vaud</v>
      </c>
      <c r="E6788">
        <f>COUNTIFS(D$2:D6788,Clef_répartition[[#This Row],[Code_Nom]],J$2:J6788,Clef_répartition[[#This Row],[Année]])</f>
        <v>10</v>
      </c>
      <c r="F6788">
        <f>IF(Clef_répartition[[#This Row],[Code_Nom]]=D6787,F6787-1,(COUNTIFS(Clef_répartition[Code_Nom],Clef_répartition[[#This Row],[Code_Nom]],Clef_répartition[Année],Clef_répartition[[#This Row],[Année]])))</f>
        <v>27</v>
      </c>
      <c r="G6788" t="str">
        <f>Clef_répartition[[#This Row],[Code_Nom]]&amp;"_"&amp;Clef_répartition[[#This Row],[Nombre]]&amp;"_"&amp;Clef_répartition[[#This Row],[Année]]</f>
        <v>ORPC Gros-de-Vaud_Organisation régionale de protection civile de Gros-de-Vaud_10_2019</v>
      </c>
      <c r="H6788">
        <v>5480</v>
      </c>
      <c r="I6788" t="s">
        <v>90</v>
      </c>
      <c r="J6788">
        <v>2019</v>
      </c>
      <c r="K6788">
        <v>2.2689112760692826E-2</v>
      </c>
    </row>
    <row r="6789" spans="1:11" x14ac:dyDescent="0.25">
      <c r="A6789" t="s">
        <v>723</v>
      </c>
      <c r="B6789" t="s">
        <v>571</v>
      </c>
      <c r="C6789" t="s">
        <v>572</v>
      </c>
      <c r="D6789" t="str">
        <f>Clef_répartition[[#This Row],[Code association]]&amp;"_"&amp;Clef_répartition[[#This Row],[Nom association]]</f>
        <v>ORPC Gros-de-Vaud_Organisation régionale de protection civile de Gros-de-Vaud</v>
      </c>
      <c r="E6789">
        <f>COUNTIFS(D$2:D6789,Clef_répartition[[#This Row],[Code_Nom]],J$2:J6789,Clef_répartition[[#This Row],[Année]])</f>
        <v>11</v>
      </c>
      <c r="F6789">
        <f>IF(Clef_répartition[[#This Row],[Code_Nom]]=D6788,F6788-1,(COUNTIFS(Clef_répartition[Code_Nom],Clef_répartition[[#This Row],[Code_Nom]],Clef_répartition[Année],Clef_répartition[[#This Row],[Année]])))</f>
        <v>26</v>
      </c>
      <c r="G6789" t="str">
        <f>Clef_répartition[[#This Row],[Code_Nom]]&amp;"_"&amp;Clef_répartition[[#This Row],[Nombre]]&amp;"_"&amp;Clef_répartition[[#This Row],[Année]]</f>
        <v>ORPC Gros-de-Vaud_Organisation régionale de protection civile de Gros-de-Vaud_11_2019</v>
      </c>
      <c r="H6789">
        <v>5518</v>
      </c>
      <c r="I6789" t="s">
        <v>99</v>
      </c>
      <c r="J6789">
        <v>2019</v>
      </c>
      <c r="K6789">
        <v>0.12685577942735948</v>
      </c>
    </row>
    <row r="6790" spans="1:11" x14ac:dyDescent="0.25">
      <c r="A6790" t="s">
        <v>723</v>
      </c>
      <c r="B6790" t="s">
        <v>571</v>
      </c>
      <c r="C6790" t="s">
        <v>572</v>
      </c>
      <c r="D6790" t="str">
        <f>Clef_répartition[[#This Row],[Code association]]&amp;"_"&amp;Clef_répartition[[#This Row],[Nom association]]</f>
        <v>ORPC Gros-de-Vaud_Organisation régionale de protection civile de Gros-de-Vaud</v>
      </c>
      <c r="E6790">
        <f>COUNTIFS(D$2:D6790,Clef_répartition[[#This Row],[Code_Nom]],J$2:J6790,Clef_répartition[[#This Row],[Année]])</f>
        <v>12</v>
      </c>
      <c r="F6790">
        <f>IF(Clef_répartition[[#This Row],[Code_Nom]]=D6789,F6789-1,(COUNTIFS(Clef_répartition[Code_Nom],Clef_répartition[[#This Row],[Code_Nom]],Clef_répartition[Année],Clef_répartition[[#This Row],[Année]])))</f>
        <v>25</v>
      </c>
      <c r="G6790" t="str">
        <f>Clef_répartition[[#This Row],[Code_Nom]]&amp;"_"&amp;Clef_répartition[[#This Row],[Nombre]]&amp;"_"&amp;Clef_répartition[[#This Row],[Année]]</f>
        <v>ORPC Gros-de-Vaud_Organisation régionale de protection civile de Gros-de-Vaud_12_2019</v>
      </c>
      <c r="H6790">
        <v>5520</v>
      </c>
      <c r="I6790" t="s">
        <v>107</v>
      </c>
      <c r="J6790">
        <v>2019</v>
      </c>
      <c r="K6790">
        <v>2.2622834924001415E-2</v>
      </c>
    </row>
    <row r="6791" spans="1:11" x14ac:dyDescent="0.25">
      <c r="A6791" t="s">
        <v>723</v>
      </c>
      <c r="B6791" t="s">
        <v>571</v>
      </c>
      <c r="C6791" t="s">
        <v>572</v>
      </c>
      <c r="D6791" t="str">
        <f>Clef_répartition[[#This Row],[Code association]]&amp;"_"&amp;Clef_répartition[[#This Row],[Nom association]]</f>
        <v>ORPC Gros-de-Vaud_Organisation régionale de protection civile de Gros-de-Vaud</v>
      </c>
      <c r="E6791">
        <f>COUNTIFS(D$2:D6791,Clef_répartition[[#This Row],[Code_Nom]],J$2:J6791,Clef_répartition[[#This Row],[Année]])</f>
        <v>13</v>
      </c>
      <c r="F6791">
        <f>IF(Clef_répartition[[#This Row],[Code_Nom]]=D6790,F6790-1,(COUNTIFS(Clef_répartition[Code_Nom],Clef_répartition[[#This Row],[Code_Nom]],Clef_répartition[Année],Clef_répartition[[#This Row],[Année]])))</f>
        <v>24</v>
      </c>
      <c r="G6791" t="str">
        <f>Clef_répartition[[#This Row],[Code_Nom]]&amp;"_"&amp;Clef_répartition[[#This Row],[Nombre]]&amp;"_"&amp;Clef_répartition[[#This Row],[Année]]</f>
        <v>ORPC Gros-de-Vaud_Organisation régionale de protection civile de Gros-de-Vaud_13_2019</v>
      </c>
      <c r="H6791">
        <v>5521</v>
      </c>
      <c r="I6791" t="s">
        <v>108</v>
      </c>
      <c r="J6791">
        <v>2019</v>
      </c>
      <c r="K6791">
        <v>2.4699540473665609E-2</v>
      </c>
    </row>
    <row r="6792" spans="1:11" x14ac:dyDescent="0.25">
      <c r="A6792" t="s">
        <v>723</v>
      </c>
      <c r="B6792" t="s">
        <v>571</v>
      </c>
      <c r="C6792" t="s">
        <v>572</v>
      </c>
      <c r="D6792" t="str">
        <f>Clef_répartition[[#This Row],[Code association]]&amp;"_"&amp;Clef_répartition[[#This Row],[Nom association]]</f>
        <v>ORPC Gros-de-Vaud_Organisation régionale de protection civile de Gros-de-Vaud</v>
      </c>
      <c r="E6792">
        <f>COUNTIFS(D$2:D6792,Clef_répartition[[#This Row],[Code_Nom]],J$2:J6792,Clef_répartition[[#This Row],[Année]])</f>
        <v>14</v>
      </c>
      <c r="F6792">
        <f>IF(Clef_répartition[[#This Row],[Code_Nom]]=D6791,F6791-1,(COUNTIFS(Clef_répartition[Code_Nom],Clef_répartition[[#This Row],[Code_Nom]],Clef_répartition[Année],Clef_répartition[[#This Row],[Année]])))</f>
        <v>23</v>
      </c>
      <c r="G6792" t="str">
        <f>Clef_répartition[[#This Row],[Code_Nom]]&amp;"_"&amp;Clef_répartition[[#This Row],[Nombre]]&amp;"_"&amp;Clef_répartition[[#This Row],[Année]]</f>
        <v>ORPC Gros-de-Vaud_Organisation régionale de protection civile de Gros-de-Vaud_14_2019</v>
      </c>
      <c r="H6792">
        <v>5522</v>
      </c>
      <c r="I6792" t="s">
        <v>114</v>
      </c>
      <c r="J6792">
        <v>2019</v>
      </c>
      <c r="K6792">
        <v>1.6215977377165076E-2</v>
      </c>
    </row>
    <row r="6793" spans="1:11" x14ac:dyDescent="0.25">
      <c r="A6793" t="s">
        <v>723</v>
      </c>
      <c r="B6793" t="s">
        <v>571</v>
      </c>
      <c r="C6793" t="s">
        <v>572</v>
      </c>
      <c r="D6793" t="str">
        <f>Clef_répartition[[#This Row],[Code association]]&amp;"_"&amp;Clef_répartition[[#This Row],[Nom association]]</f>
        <v>ORPC Gros-de-Vaud_Organisation régionale de protection civile de Gros-de-Vaud</v>
      </c>
      <c r="E6793">
        <f>COUNTIFS(D$2:D6793,Clef_répartition[[#This Row],[Code_Nom]],J$2:J6793,Clef_répartition[[#This Row],[Année]])</f>
        <v>15</v>
      </c>
      <c r="F6793">
        <f>IF(Clef_répartition[[#This Row],[Code_Nom]]=D6792,F6792-1,(COUNTIFS(Clef_répartition[Code_Nom],Clef_répartition[[#This Row],[Code_Nom]],Clef_répartition[Année],Clef_répartition[[#This Row],[Année]])))</f>
        <v>22</v>
      </c>
      <c r="G6793" t="str">
        <f>Clef_répartition[[#This Row],[Code_Nom]]&amp;"_"&amp;Clef_répartition[[#This Row],[Nombre]]&amp;"_"&amp;Clef_répartition[[#This Row],[Année]]</f>
        <v>ORPC Gros-de-Vaud_Organisation régionale de protection civile de Gros-de-Vaud_15_2019</v>
      </c>
      <c r="H6793">
        <v>5523</v>
      </c>
      <c r="I6793" t="s">
        <v>119</v>
      </c>
      <c r="J6793">
        <v>2019</v>
      </c>
      <c r="K6793">
        <v>5.6910569105691054E-2</v>
      </c>
    </row>
    <row r="6794" spans="1:11" x14ac:dyDescent="0.25">
      <c r="A6794" t="s">
        <v>723</v>
      </c>
      <c r="B6794" t="s">
        <v>571</v>
      </c>
      <c r="C6794" t="s">
        <v>572</v>
      </c>
      <c r="D6794" t="str">
        <f>Clef_répartition[[#This Row],[Code association]]&amp;"_"&amp;Clef_répartition[[#This Row],[Nom association]]</f>
        <v>ORPC Gros-de-Vaud_Organisation régionale de protection civile de Gros-de-Vaud</v>
      </c>
      <c r="E6794">
        <f>COUNTIFS(D$2:D6794,Clef_répartition[[#This Row],[Code_Nom]],J$2:J6794,Clef_répartition[[#This Row],[Année]])</f>
        <v>16</v>
      </c>
      <c r="F6794">
        <f>IF(Clef_répartition[[#This Row],[Code_Nom]]=D6793,F6793-1,(COUNTIFS(Clef_répartition[Code_Nom],Clef_répartition[[#This Row],[Code_Nom]],Clef_répartition[Année],Clef_répartition[[#This Row],[Année]])))</f>
        <v>21</v>
      </c>
      <c r="G6794" t="str">
        <f>Clef_répartition[[#This Row],[Code_Nom]]&amp;"_"&amp;Clef_répartition[[#This Row],[Nombre]]&amp;"_"&amp;Clef_répartition[[#This Row],[Année]]</f>
        <v>ORPC Gros-de-Vaud_Organisation régionale de protection civile de Gros-de-Vaud_16_2019</v>
      </c>
      <c r="H6794">
        <v>5541</v>
      </c>
      <c r="I6794" t="s">
        <v>128</v>
      </c>
      <c r="J6794">
        <v>2019</v>
      </c>
      <c r="K6794">
        <v>2.4721633085896075E-2</v>
      </c>
    </row>
    <row r="6795" spans="1:11" x14ac:dyDescent="0.25">
      <c r="A6795" t="s">
        <v>723</v>
      </c>
      <c r="B6795" t="s">
        <v>571</v>
      </c>
      <c r="C6795" t="s">
        <v>572</v>
      </c>
      <c r="D6795" t="str">
        <f>Clef_répartition[[#This Row],[Code association]]&amp;"_"&amp;Clef_répartition[[#This Row],[Nom association]]</f>
        <v>ORPC Gros-de-Vaud_Organisation régionale de protection civile de Gros-de-Vaud</v>
      </c>
      <c r="E6795">
        <f>COUNTIFS(D$2:D6795,Clef_répartition[[#This Row],[Code_Nom]],J$2:J6795,Clef_répartition[[#This Row],[Année]])</f>
        <v>17</v>
      </c>
      <c r="F6795">
        <f>IF(Clef_répartition[[#This Row],[Code_Nom]]=D6794,F6794-1,(COUNTIFS(Clef_répartition[Code_Nom],Clef_répartition[[#This Row],[Code_Nom]],Clef_répartition[Année],Clef_répartition[[#This Row],[Année]])))</f>
        <v>20</v>
      </c>
      <c r="G6795" t="str">
        <f>Clef_répartition[[#This Row],[Code_Nom]]&amp;"_"&amp;Clef_répartition[[#This Row],[Nombre]]&amp;"_"&amp;Clef_répartition[[#This Row],[Année]]</f>
        <v>ORPC Gros-de-Vaud_Organisation régionale de protection civile de Gros-de-Vaud_17_2019</v>
      </c>
      <c r="H6795">
        <v>5804</v>
      </c>
      <c r="I6795" t="s">
        <v>139</v>
      </c>
      <c r="J6795">
        <v>2019</v>
      </c>
      <c r="K6795">
        <v>3.5038882997525625E-2</v>
      </c>
    </row>
    <row r="6796" spans="1:11" x14ac:dyDescent="0.25">
      <c r="A6796" t="s">
        <v>723</v>
      </c>
      <c r="B6796" t="s">
        <v>571</v>
      </c>
      <c r="C6796" t="s">
        <v>572</v>
      </c>
      <c r="D6796" t="str">
        <f>Clef_répartition[[#This Row],[Code association]]&amp;"_"&amp;Clef_répartition[[#This Row],[Nom association]]</f>
        <v>ORPC Gros-de-Vaud_Organisation régionale de protection civile de Gros-de-Vaud</v>
      </c>
      <c r="E6796">
        <f>COUNTIFS(D$2:D6796,Clef_répartition[[#This Row],[Code_Nom]],J$2:J6796,Clef_répartition[[#This Row],[Année]])</f>
        <v>18</v>
      </c>
      <c r="F6796">
        <f>IF(Clef_répartition[[#This Row],[Code_Nom]]=D6795,F6795-1,(COUNTIFS(Clef_répartition[Code_Nom],Clef_répartition[[#This Row],[Code_Nom]],Clef_répartition[Année],Clef_répartition[[#This Row],[Année]])))</f>
        <v>19</v>
      </c>
      <c r="G6796" t="str">
        <f>Clef_répartition[[#This Row],[Code_Nom]]&amp;"_"&amp;Clef_répartition[[#This Row],[Nombre]]&amp;"_"&amp;Clef_répartition[[#This Row],[Année]]</f>
        <v>ORPC Gros-de-Vaud_Organisation régionale de protection civile de Gros-de-Vaud_18_2019</v>
      </c>
      <c r="H6796">
        <v>5487</v>
      </c>
      <c r="I6796" t="s">
        <v>167</v>
      </c>
      <c r="J6796">
        <v>2019</v>
      </c>
      <c r="K6796">
        <v>1.02067868504772E-2</v>
      </c>
    </row>
    <row r="6797" spans="1:11" x14ac:dyDescent="0.25">
      <c r="A6797" t="s">
        <v>723</v>
      </c>
      <c r="B6797" t="s">
        <v>571</v>
      </c>
      <c r="C6797" t="s">
        <v>572</v>
      </c>
      <c r="D6797" t="str">
        <f>Clef_répartition[[#This Row],[Code association]]&amp;"_"&amp;Clef_répartition[[#This Row],[Nom association]]</f>
        <v>ORPC Gros-de-Vaud_Organisation régionale de protection civile de Gros-de-Vaud</v>
      </c>
      <c r="E6797">
        <f>COUNTIFS(D$2:D6797,Clef_répartition[[#This Row],[Code_Nom]],J$2:J6797,Clef_répartition[[#This Row],[Année]])</f>
        <v>19</v>
      </c>
      <c r="F6797">
        <f>IF(Clef_répartition[[#This Row],[Code_Nom]]=D6796,F6796-1,(COUNTIFS(Clef_répartition[Code_Nom],Clef_répartition[[#This Row],[Code_Nom]],Clef_répartition[Année],Clef_répartition[[#This Row],[Année]])))</f>
        <v>18</v>
      </c>
      <c r="G6797" t="str">
        <f>Clef_répartition[[#This Row],[Code_Nom]]&amp;"_"&amp;Clef_répartition[[#This Row],[Nombre]]&amp;"_"&amp;Clef_répartition[[#This Row],[Année]]</f>
        <v>ORPC Gros-de-Vaud_Organisation régionale de protection civile de Gros-de-Vaud_19_2019</v>
      </c>
      <c r="H6797">
        <v>5489</v>
      </c>
      <c r="I6797" t="s">
        <v>175</v>
      </c>
      <c r="J6797">
        <v>2019</v>
      </c>
      <c r="K6797">
        <v>1.6017143867090845E-2</v>
      </c>
    </row>
    <row r="6798" spans="1:11" x14ac:dyDescent="0.25">
      <c r="A6798" t="s">
        <v>723</v>
      </c>
      <c r="B6798" t="s">
        <v>571</v>
      </c>
      <c r="C6798" t="s">
        <v>572</v>
      </c>
      <c r="D6798" t="str">
        <f>Clef_répartition[[#This Row],[Code association]]&amp;"_"&amp;Clef_répartition[[#This Row],[Nom association]]</f>
        <v>ORPC Gros-de-Vaud_Organisation régionale de protection civile de Gros-de-Vaud</v>
      </c>
      <c r="E6798">
        <f>COUNTIFS(D$2:D6798,Clef_répartition[[#This Row],[Code_Nom]],J$2:J6798,Clef_répartition[[#This Row],[Année]])</f>
        <v>20</v>
      </c>
      <c r="F6798">
        <f>IF(Clef_répartition[[#This Row],[Code_Nom]]=D6797,F6797-1,(COUNTIFS(Clef_répartition[Code_Nom],Clef_répartition[[#This Row],[Code_Nom]],Clef_répartition[Année],Clef_répartition[[#This Row],[Année]])))</f>
        <v>17</v>
      </c>
      <c r="G6798" t="str">
        <f>Clef_répartition[[#This Row],[Code_Nom]]&amp;"_"&amp;Clef_répartition[[#This Row],[Nombre]]&amp;"_"&amp;Clef_répartition[[#This Row],[Année]]</f>
        <v>ORPC Gros-de-Vaud_Organisation régionale de protection civile de Gros-de-Vaud_20_2019</v>
      </c>
      <c r="H6798">
        <v>5693</v>
      </c>
      <c r="I6798" t="s">
        <v>184</v>
      </c>
      <c r="J6798">
        <v>2019</v>
      </c>
      <c r="K6798">
        <v>5.9318663838812298E-2</v>
      </c>
    </row>
    <row r="6799" spans="1:11" ht="15.75" customHeight="1" x14ac:dyDescent="0.25">
      <c r="A6799" t="s">
        <v>723</v>
      </c>
      <c r="B6799" t="s">
        <v>571</v>
      </c>
      <c r="C6799" t="s">
        <v>572</v>
      </c>
      <c r="D6799" t="str">
        <f>Clef_répartition[[#This Row],[Code association]]&amp;"_"&amp;Clef_répartition[[#This Row],[Nom association]]</f>
        <v>ORPC Gros-de-Vaud_Organisation régionale de protection civile de Gros-de-Vaud</v>
      </c>
      <c r="E6799">
        <f>COUNTIFS(D$2:D6799,Clef_répartition[[#This Row],[Code_Nom]],J$2:J6799,Clef_répartition[[#This Row],[Année]])</f>
        <v>21</v>
      </c>
      <c r="F6799">
        <f>IF(Clef_répartition[[#This Row],[Code_Nom]]=D6798,F6798-1,(COUNTIFS(Clef_répartition[Code_Nom],Clef_répartition[[#This Row],[Code_Nom]],Clef_répartition[Année],Clef_répartition[[#This Row],[Année]])))</f>
        <v>16</v>
      </c>
      <c r="G6799" t="str">
        <f>Clef_répartition[[#This Row],[Code_Nom]]&amp;"_"&amp;Clef_répartition[[#This Row],[Nombre]]&amp;"_"&amp;Clef_répartition[[#This Row],[Année]]</f>
        <v>ORPC Gros-de-Vaud_Organisation régionale de protection civile de Gros-de-Vaud_21_2019</v>
      </c>
      <c r="H6799">
        <v>5540</v>
      </c>
      <c r="I6799" t="s">
        <v>186</v>
      </c>
      <c r="J6799">
        <v>2019</v>
      </c>
      <c r="K6799">
        <v>3.9346942382467304E-2</v>
      </c>
    </row>
    <row r="6800" spans="1:11" x14ac:dyDescent="0.25">
      <c r="A6800" t="s">
        <v>723</v>
      </c>
      <c r="B6800" t="s">
        <v>571</v>
      </c>
      <c r="C6800" t="s">
        <v>572</v>
      </c>
      <c r="D6800" t="str">
        <f>Clef_répartition[[#This Row],[Code association]]&amp;"_"&amp;Clef_répartition[[#This Row],[Nom association]]</f>
        <v>ORPC Gros-de-Vaud_Organisation régionale de protection civile de Gros-de-Vaud</v>
      </c>
      <c r="E6800">
        <f>COUNTIFS(D$2:D6800,Clef_répartition[[#This Row],[Code_Nom]],J$2:J6800,Clef_répartition[[#This Row],[Année]])</f>
        <v>22</v>
      </c>
      <c r="F6800">
        <f>IF(Clef_répartition[[#This Row],[Code_Nom]]=D6799,F6799-1,(COUNTIFS(Clef_répartition[Code_Nom],Clef_répartition[[#This Row],[Code_Nom]],Clef_répartition[Année],Clef_répartition[[#This Row],[Année]])))</f>
        <v>15</v>
      </c>
      <c r="G6800" t="str">
        <f>Clef_répartition[[#This Row],[Code_Nom]]&amp;"_"&amp;Clef_répartition[[#This Row],[Nombre]]&amp;"_"&amp;Clef_répartition[[#This Row],[Année]]</f>
        <v>ORPC Gros-de-Vaud_Organisation régionale de protection civile de Gros-de-Vaud_22_2019</v>
      </c>
      <c r="H6800">
        <v>5527</v>
      </c>
      <c r="I6800" t="s">
        <v>191</v>
      </c>
      <c r="J6800">
        <v>2019</v>
      </c>
      <c r="K6800">
        <v>2.379374337221633E-2</v>
      </c>
    </row>
    <row r="6801" spans="1:11" x14ac:dyDescent="0.25">
      <c r="A6801" t="s">
        <v>723</v>
      </c>
      <c r="B6801" t="s">
        <v>571</v>
      </c>
      <c r="C6801" t="s">
        <v>572</v>
      </c>
      <c r="D6801" t="str">
        <f>Clef_répartition[[#This Row],[Code association]]&amp;"_"&amp;Clef_répartition[[#This Row],[Nom association]]</f>
        <v>ORPC Gros-de-Vaud_Organisation régionale de protection civile de Gros-de-Vaud</v>
      </c>
      <c r="E6801">
        <f>COUNTIFS(D$2:D6801,Clef_répartition[[#This Row],[Code_Nom]],J$2:J6801,Clef_répartition[[#This Row],[Année]])</f>
        <v>23</v>
      </c>
      <c r="F6801">
        <f>IF(Clef_répartition[[#This Row],[Code_Nom]]=D6800,F6800-1,(COUNTIFS(Clef_répartition[Code_Nom],Clef_répartition[[#This Row],[Code_Nom]],Clef_répartition[Année],Clef_répartition[[#This Row],[Année]])))</f>
        <v>14</v>
      </c>
      <c r="G6801" t="str">
        <f>Clef_répartition[[#This Row],[Code_Nom]]&amp;"_"&amp;Clef_répartition[[#This Row],[Nombre]]&amp;"_"&amp;Clef_répartition[[#This Row],[Année]]</f>
        <v>ORPC Gros-de-Vaud_Organisation régionale de protection civile de Gros-de-Vaud_23_2019</v>
      </c>
      <c r="H6801">
        <v>5680</v>
      </c>
      <c r="I6801" t="s">
        <v>197</v>
      </c>
      <c r="J6801">
        <v>2019</v>
      </c>
      <c r="K6801">
        <v>6.6056910569105695E-3</v>
      </c>
    </row>
    <row r="6802" spans="1:11" x14ac:dyDescent="0.25">
      <c r="A6802" t="s">
        <v>723</v>
      </c>
      <c r="B6802" t="s">
        <v>571</v>
      </c>
      <c r="C6802" t="s">
        <v>572</v>
      </c>
      <c r="D6802" t="str">
        <f>Clef_répartition[[#This Row],[Code association]]&amp;"_"&amp;Clef_répartition[[#This Row],[Nom association]]</f>
        <v>ORPC Gros-de-Vaud_Organisation régionale de protection civile de Gros-de-Vaud</v>
      </c>
      <c r="E6802">
        <f>COUNTIFS(D$2:D6802,Clef_répartition[[#This Row],[Code_Nom]],J$2:J6802,Clef_répartition[[#This Row],[Année]])</f>
        <v>24</v>
      </c>
      <c r="F6802">
        <f>IF(Clef_répartition[[#This Row],[Code_Nom]]=D6801,F6801-1,(COUNTIFS(Clef_répartition[Code_Nom],Clef_répartition[[#This Row],[Code_Nom]],Clef_répartition[Année],Clef_répartition[[#This Row],[Année]])))</f>
        <v>13</v>
      </c>
      <c r="G6802" t="str">
        <f>Clef_répartition[[#This Row],[Code_Nom]]&amp;"_"&amp;Clef_répartition[[#This Row],[Nombre]]&amp;"_"&amp;Clef_répartition[[#This Row],[Année]]</f>
        <v>ORPC Gros-de-Vaud_Organisation régionale de protection civile de Gros-de-Vaud_24_2019</v>
      </c>
      <c r="H6802">
        <v>5923</v>
      </c>
      <c r="I6802" t="s">
        <v>200</v>
      </c>
      <c r="J6802">
        <v>2019</v>
      </c>
      <c r="K6802">
        <v>4.330151997172146E-3</v>
      </c>
    </row>
    <row r="6803" spans="1:11" x14ac:dyDescent="0.25">
      <c r="A6803" t="s">
        <v>723</v>
      </c>
      <c r="B6803" t="s">
        <v>571</v>
      </c>
      <c r="C6803" t="s">
        <v>572</v>
      </c>
      <c r="D6803" t="str">
        <f>Clef_répartition[[#This Row],[Code association]]&amp;"_"&amp;Clef_répartition[[#This Row],[Nom association]]</f>
        <v>ORPC Gros-de-Vaud_Organisation régionale de protection civile de Gros-de-Vaud</v>
      </c>
      <c r="E6803">
        <f>COUNTIFS(D$2:D6803,Clef_répartition[[#This Row],[Code_Nom]],J$2:J6803,Clef_répartition[[#This Row],[Année]])</f>
        <v>25</v>
      </c>
      <c r="F6803">
        <f>IF(Clef_répartition[[#This Row],[Code_Nom]]=D6802,F6802-1,(COUNTIFS(Clef_répartition[Code_Nom],Clef_répartition[[#This Row],[Code_Nom]],Clef_répartition[Année],Clef_répartition[[#This Row],[Année]])))</f>
        <v>12</v>
      </c>
      <c r="G6803" t="str">
        <f>Clef_répartition[[#This Row],[Code_Nom]]&amp;"_"&amp;Clef_répartition[[#This Row],[Nombre]]&amp;"_"&amp;Clef_répartition[[#This Row],[Année]]</f>
        <v>ORPC Gros-de-Vaud_Organisation régionale de protection civile de Gros-de-Vaud_25_2019</v>
      </c>
      <c r="H6803">
        <v>5529</v>
      </c>
      <c r="I6803" t="s">
        <v>208</v>
      </c>
      <c r="J6803">
        <v>2019</v>
      </c>
      <c r="K6803">
        <v>1.349858607281725E-2</v>
      </c>
    </row>
    <row r="6804" spans="1:11" x14ac:dyDescent="0.25">
      <c r="A6804" t="s">
        <v>723</v>
      </c>
      <c r="B6804" t="s">
        <v>571</v>
      </c>
      <c r="C6804" t="s">
        <v>572</v>
      </c>
      <c r="D6804" t="str">
        <f>Clef_répartition[[#This Row],[Code association]]&amp;"_"&amp;Clef_répartition[[#This Row],[Nom association]]</f>
        <v>ORPC Gros-de-Vaud_Organisation régionale de protection civile de Gros-de-Vaud</v>
      </c>
      <c r="E6804">
        <f>COUNTIFS(D$2:D6804,Clef_répartition[[#This Row],[Code_Nom]],J$2:J6804,Clef_répartition[[#This Row],[Année]])</f>
        <v>26</v>
      </c>
      <c r="F6804">
        <f>IF(Clef_répartition[[#This Row],[Code_Nom]]=D6803,F6803-1,(COUNTIFS(Clef_répartition[Code_Nom],Clef_répartition[[#This Row],[Code_Nom]],Clef_répartition[Année],Clef_répartition[[#This Row],[Année]])))</f>
        <v>11</v>
      </c>
      <c r="G6804" t="str">
        <f>Clef_répartition[[#This Row],[Code_Nom]]&amp;"_"&amp;Clef_répartition[[#This Row],[Nombre]]&amp;"_"&amp;Clef_répartition[[#This Row],[Année]]</f>
        <v>ORPC Gros-de-Vaud_Organisation régionale de protection civile de Gros-de-Vaud_26_2019</v>
      </c>
      <c r="H6804">
        <v>5530</v>
      </c>
      <c r="I6804" t="s">
        <v>209</v>
      </c>
      <c r="J6804">
        <v>2019</v>
      </c>
      <c r="K6804">
        <v>1.2393955461293744E-2</v>
      </c>
    </row>
    <row r="6805" spans="1:11" x14ac:dyDescent="0.25">
      <c r="A6805" t="s">
        <v>723</v>
      </c>
      <c r="B6805" t="s">
        <v>571</v>
      </c>
      <c r="C6805" t="s">
        <v>572</v>
      </c>
      <c r="D6805" t="str">
        <f>Clef_répartition[[#This Row],[Code association]]&amp;"_"&amp;Clef_répartition[[#This Row],[Nom association]]</f>
        <v>ORPC Gros-de-Vaud_Organisation régionale de protection civile de Gros-de-Vaud</v>
      </c>
      <c r="E6805">
        <f>COUNTIFS(D$2:D6805,Clef_répartition[[#This Row],[Code_Nom]],J$2:J6805,Clef_répartition[[#This Row],[Année]])</f>
        <v>27</v>
      </c>
      <c r="F6805">
        <f>IF(Clef_répartition[[#This Row],[Code_Nom]]=D6804,F6804-1,(COUNTIFS(Clef_répartition[Code_Nom],Clef_répartition[[#This Row],[Code_Nom]],Clef_répartition[Année],Clef_répartition[[#This Row],[Année]])))</f>
        <v>10</v>
      </c>
      <c r="G6805" t="str">
        <f>Clef_répartition[[#This Row],[Code_Nom]]&amp;"_"&amp;Clef_répartition[[#This Row],[Nombre]]&amp;"_"&amp;Clef_répartition[[#This Row],[Année]]</f>
        <v>ORPC Gros-de-Vaud_Organisation régionale de protection civile de Gros-de-Vaud_27_2019</v>
      </c>
      <c r="H6805">
        <v>5495</v>
      </c>
      <c r="I6805" t="s">
        <v>212</v>
      </c>
      <c r="J6805">
        <v>2019</v>
      </c>
      <c r="K6805">
        <v>7.2530045952633446E-2</v>
      </c>
    </row>
    <row r="6806" spans="1:11" x14ac:dyDescent="0.25">
      <c r="A6806" t="s">
        <v>723</v>
      </c>
      <c r="B6806" t="s">
        <v>571</v>
      </c>
      <c r="C6806" t="s">
        <v>572</v>
      </c>
      <c r="D6806" t="str">
        <f>Clef_répartition[[#This Row],[Code association]]&amp;"_"&amp;Clef_répartition[[#This Row],[Nom association]]</f>
        <v>ORPC Gros-de-Vaud_Organisation régionale de protection civile de Gros-de-Vaud</v>
      </c>
      <c r="E6806">
        <f>COUNTIFS(D$2:D6806,Clef_répartition[[#This Row],[Code_Nom]],J$2:J6806,Clef_répartition[[#This Row],[Année]])</f>
        <v>28</v>
      </c>
      <c r="F6806">
        <f>IF(Clef_répartition[[#This Row],[Code_Nom]]=D6805,F6805-1,(COUNTIFS(Clef_répartition[Code_Nom],Clef_répartition[[#This Row],[Code_Nom]],Clef_répartition[Année],Clef_répartition[[#This Row],[Année]])))</f>
        <v>9</v>
      </c>
      <c r="G6806" t="str">
        <f>Clef_répartition[[#This Row],[Code_Nom]]&amp;"_"&amp;Clef_répartition[[#This Row],[Nombre]]&amp;"_"&amp;Clef_répartition[[#This Row],[Année]]</f>
        <v>ORPC Gros-de-Vaud_Organisation régionale de protection civile de Gros-de-Vaud_28_2019</v>
      </c>
      <c r="H6806">
        <v>5496</v>
      </c>
      <c r="I6806" t="s">
        <v>213</v>
      </c>
      <c r="J6806">
        <v>2019</v>
      </c>
      <c r="K6806">
        <v>3.8595793566631321E-2</v>
      </c>
    </row>
    <row r="6807" spans="1:11" x14ac:dyDescent="0.25">
      <c r="A6807" t="s">
        <v>723</v>
      </c>
      <c r="B6807" t="s">
        <v>571</v>
      </c>
      <c r="C6807" t="s">
        <v>572</v>
      </c>
      <c r="D6807" t="str">
        <f>Clef_répartition[[#This Row],[Code association]]&amp;"_"&amp;Clef_répartition[[#This Row],[Nom association]]</f>
        <v>ORPC Gros-de-Vaud_Organisation régionale de protection civile de Gros-de-Vaud</v>
      </c>
      <c r="E6807">
        <f>COUNTIFS(D$2:D6807,Clef_répartition[[#This Row],[Code_Nom]],J$2:J6807,Clef_répartition[[#This Row],[Année]])</f>
        <v>29</v>
      </c>
      <c r="F6807">
        <f>IF(Clef_répartition[[#This Row],[Code_Nom]]=D6806,F6806-1,(COUNTIFS(Clef_répartition[Code_Nom],Clef_répartition[[#This Row],[Code_Nom]],Clef_répartition[Année],Clef_répartition[[#This Row],[Année]])))</f>
        <v>8</v>
      </c>
      <c r="G6807" t="str">
        <f>Clef_répartition[[#This Row],[Code_Nom]]&amp;"_"&amp;Clef_répartition[[#This Row],[Nombre]]&amp;"_"&amp;Clef_répartition[[#This Row],[Année]]</f>
        <v>ORPC Gros-de-Vaud_Organisation régionale de protection civile de Gros-de-Vaud_29_2019</v>
      </c>
      <c r="H6807">
        <v>5531</v>
      </c>
      <c r="I6807" t="s">
        <v>214</v>
      </c>
      <c r="J6807">
        <v>2019</v>
      </c>
      <c r="K6807">
        <v>9.3009897490279256E-3</v>
      </c>
    </row>
    <row r="6808" spans="1:11" x14ac:dyDescent="0.25">
      <c r="A6808" t="s">
        <v>723</v>
      </c>
      <c r="B6808" t="s">
        <v>571</v>
      </c>
      <c r="C6808" t="s">
        <v>572</v>
      </c>
      <c r="D6808" t="str">
        <f>Clef_répartition[[#This Row],[Code association]]&amp;"_"&amp;Clef_répartition[[#This Row],[Nom association]]</f>
        <v>ORPC Gros-de-Vaud_Organisation régionale de protection civile de Gros-de-Vaud</v>
      </c>
      <c r="E6808">
        <f>COUNTIFS(D$2:D6808,Clef_répartition[[#This Row],[Code_Nom]],J$2:J6808,Clef_répartition[[#This Row],[Année]])</f>
        <v>30</v>
      </c>
      <c r="F6808">
        <f>IF(Clef_répartition[[#This Row],[Code_Nom]]=D6807,F6807-1,(COUNTIFS(Clef_répartition[Code_Nom],Clef_répartition[[#This Row],[Code_Nom]],Clef_répartition[Année],Clef_répartition[[#This Row],[Année]])))</f>
        <v>7</v>
      </c>
      <c r="G6808" t="str">
        <f>Clef_répartition[[#This Row],[Code_Nom]]&amp;"_"&amp;Clef_répartition[[#This Row],[Nombre]]&amp;"_"&amp;Clef_répartition[[#This Row],[Année]]</f>
        <v>ORPC Gros-de-Vaud_Organisation régionale de protection civile de Gros-de-Vaud_30_2019</v>
      </c>
      <c r="H6808">
        <v>5533</v>
      </c>
      <c r="I6808" t="s">
        <v>216</v>
      </c>
      <c r="J6808">
        <v>2019</v>
      </c>
      <c r="K6808">
        <v>1.8690349946977731E-2</v>
      </c>
    </row>
    <row r="6809" spans="1:11" x14ac:dyDescent="0.25">
      <c r="A6809" t="s">
        <v>723</v>
      </c>
      <c r="B6809" t="s">
        <v>571</v>
      </c>
      <c r="C6809" t="s">
        <v>572</v>
      </c>
      <c r="D6809" t="str">
        <f>Clef_répartition[[#This Row],[Code association]]&amp;"_"&amp;Clef_répartition[[#This Row],[Nom association]]</f>
        <v>ORPC Gros-de-Vaud_Organisation régionale de protection civile de Gros-de-Vaud</v>
      </c>
      <c r="E6809">
        <f>COUNTIFS(D$2:D6809,Clef_répartition[[#This Row],[Code_Nom]],J$2:J6809,Clef_répartition[[#This Row],[Année]])</f>
        <v>31</v>
      </c>
      <c r="F6809">
        <f>IF(Clef_répartition[[#This Row],[Code_Nom]]=D6808,F6808-1,(COUNTIFS(Clef_répartition[Code_Nom],Clef_répartition[[#This Row],[Code_Nom]],Clef_répartition[Année],Clef_répartition[[#This Row],[Année]])))</f>
        <v>6</v>
      </c>
      <c r="G6809" t="str">
        <f>Clef_répartition[[#This Row],[Code_Nom]]&amp;"_"&amp;Clef_répartition[[#This Row],[Nombre]]&amp;"_"&amp;Clef_répartition[[#This Row],[Année]]</f>
        <v>ORPC Gros-de-Vaud_Organisation régionale de protection civile de Gros-de-Vaud_31_2019</v>
      </c>
      <c r="H6809">
        <v>5534</v>
      </c>
      <c r="I6809" t="s">
        <v>241</v>
      </c>
      <c r="J6809">
        <v>2019</v>
      </c>
      <c r="K6809">
        <v>5.633616118769883E-3</v>
      </c>
    </row>
    <row r="6810" spans="1:11" x14ac:dyDescent="0.25">
      <c r="A6810" t="s">
        <v>723</v>
      </c>
      <c r="B6810" t="s">
        <v>571</v>
      </c>
      <c r="C6810" t="s">
        <v>572</v>
      </c>
      <c r="D6810" t="str">
        <f>Clef_répartition[[#This Row],[Code association]]&amp;"_"&amp;Clef_répartition[[#This Row],[Nom association]]</f>
        <v>ORPC Gros-de-Vaud_Organisation régionale de protection civile de Gros-de-Vaud</v>
      </c>
      <c r="E6810">
        <f>COUNTIFS(D$2:D6810,Clef_répartition[[#This Row],[Code_Nom]],J$2:J6810,Clef_répartition[[#This Row],[Année]])</f>
        <v>32</v>
      </c>
      <c r="F6810">
        <f>IF(Clef_répartition[[#This Row],[Code_Nom]]=D6809,F6809-1,(COUNTIFS(Clef_répartition[Code_Nom],Clef_répartition[[#This Row],[Code_Nom]],Clef_répartition[Année],Clef_répartition[[#This Row],[Année]])))</f>
        <v>5</v>
      </c>
      <c r="G6810" t="str">
        <f>Clef_répartition[[#This Row],[Code_Nom]]&amp;"_"&amp;Clef_répartition[[#This Row],[Nombre]]&amp;"_"&amp;Clef_répartition[[#This Row],[Année]]</f>
        <v>ORPC Gros-de-Vaud_Organisation régionale de protection civile de Gros-de-Vaud_32_2019</v>
      </c>
      <c r="H6810">
        <v>5535</v>
      </c>
      <c r="I6810" t="s">
        <v>242</v>
      </c>
      <c r="J6810">
        <v>2019</v>
      </c>
      <c r="K6810">
        <v>1.7188052315305763E-2</v>
      </c>
    </row>
    <row r="6811" spans="1:11" x14ac:dyDescent="0.25">
      <c r="A6811" t="s">
        <v>723</v>
      </c>
      <c r="B6811" t="s">
        <v>571</v>
      </c>
      <c r="C6811" t="s">
        <v>572</v>
      </c>
      <c r="D6811" t="str">
        <f>Clef_répartition[[#This Row],[Code association]]&amp;"_"&amp;Clef_répartition[[#This Row],[Nom association]]</f>
        <v>ORPC Gros-de-Vaud_Organisation régionale de protection civile de Gros-de-Vaud</v>
      </c>
      <c r="E6811">
        <f>COUNTIFS(D$2:D6811,Clef_répartition[[#This Row],[Code_Nom]],J$2:J6811,Clef_répartition[[#This Row],[Année]])</f>
        <v>33</v>
      </c>
      <c r="F6811">
        <f>IF(Clef_répartition[[#This Row],[Code_Nom]]=D6810,F6810-1,(COUNTIFS(Clef_répartition[Code_Nom],Clef_répartition[[#This Row],[Code_Nom]],Clef_répartition[Année],Clef_répartition[[#This Row],[Année]])))</f>
        <v>4</v>
      </c>
      <c r="G6811" t="str">
        <f>Clef_répartition[[#This Row],[Code_Nom]]&amp;"_"&amp;Clef_répartition[[#This Row],[Nombre]]&amp;"_"&amp;Clef_répartition[[#This Row],[Année]]</f>
        <v>ORPC Gros-de-Vaud_Organisation régionale de protection civile de Gros-de-Vaud_33_2019</v>
      </c>
      <c r="H6811">
        <v>5501</v>
      </c>
      <c r="I6811" t="s">
        <v>258</v>
      </c>
      <c r="J6811">
        <v>2019</v>
      </c>
      <c r="K6811">
        <v>2.2887946270767057E-2</v>
      </c>
    </row>
    <row r="6812" spans="1:11" x14ac:dyDescent="0.25">
      <c r="A6812" t="s">
        <v>723</v>
      </c>
      <c r="B6812" t="s">
        <v>571</v>
      </c>
      <c r="C6812" t="s">
        <v>572</v>
      </c>
      <c r="D6812" t="str">
        <f>Clef_répartition[[#This Row],[Code association]]&amp;"_"&amp;Clef_répartition[[#This Row],[Nom association]]</f>
        <v>ORPC Gros-de-Vaud_Organisation régionale de protection civile de Gros-de-Vaud</v>
      </c>
      <c r="E6812">
        <f>COUNTIFS(D$2:D6812,Clef_répartition[[#This Row],[Code_Nom]],J$2:J6812,Clef_répartition[[#This Row],[Année]])</f>
        <v>34</v>
      </c>
      <c r="F6812">
        <f>IF(Clef_répartition[[#This Row],[Code_Nom]]=D6811,F6811-1,(COUNTIFS(Clef_répartition[Code_Nom],Clef_répartition[[#This Row],[Code_Nom]],Clef_répartition[Année],Clef_répartition[[#This Row],[Année]])))</f>
        <v>3</v>
      </c>
      <c r="G6812" t="str">
        <f>Clef_répartition[[#This Row],[Code_Nom]]&amp;"_"&amp;Clef_répartition[[#This Row],[Nombre]]&amp;"_"&amp;Clef_répartition[[#This Row],[Année]]</f>
        <v>ORPC Gros-de-Vaud_Organisation régionale de protection civile de Gros-de-Vaud_34_2019</v>
      </c>
      <c r="H6812">
        <v>5537</v>
      </c>
      <c r="I6812" t="s">
        <v>282</v>
      </c>
      <c r="J6812">
        <v>2019</v>
      </c>
      <c r="K6812">
        <v>2.6798338635560269E-2</v>
      </c>
    </row>
    <row r="6813" spans="1:11" x14ac:dyDescent="0.25">
      <c r="A6813" t="s">
        <v>723</v>
      </c>
      <c r="B6813" t="s">
        <v>571</v>
      </c>
      <c r="C6813" t="s">
        <v>572</v>
      </c>
      <c r="D6813" t="str">
        <f>Clef_répartition[[#This Row],[Code association]]&amp;"_"&amp;Clef_répartition[[#This Row],[Nom association]]</f>
        <v>ORPC Gros-de-Vaud_Organisation régionale de protection civile de Gros-de-Vaud</v>
      </c>
      <c r="E6813">
        <f>COUNTIFS(D$2:D6813,Clef_répartition[[#This Row],[Code_Nom]],J$2:J6813,Clef_répartition[[#This Row],[Année]])</f>
        <v>35</v>
      </c>
      <c r="F6813">
        <f>IF(Clef_répartition[[#This Row],[Code_Nom]]=D6812,F6812-1,(COUNTIFS(Clef_répartition[Code_Nom],Clef_répartition[[#This Row],[Code_Nom]],Clef_répartition[Année],Clef_répartition[[#This Row],[Année]])))</f>
        <v>2</v>
      </c>
      <c r="G6813" t="str">
        <f>Clef_répartition[[#This Row],[Code_Nom]]&amp;"_"&amp;Clef_répartition[[#This Row],[Nombre]]&amp;"_"&amp;Clef_répartition[[#This Row],[Année]]</f>
        <v>ORPC Gros-de-Vaud_Organisation régionale de protection civile de Gros-de-Vaud_35_2019</v>
      </c>
      <c r="H6813">
        <v>5539</v>
      </c>
      <c r="I6813" t="s">
        <v>288</v>
      </c>
      <c r="J6813">
        <v>2019</v>
      </c>
      <c r="K6813">
        <v>2.2114704842700599E-2</v>
      </c>
    </row>
    <row r="6814" spans="1:11" x14ac:dyDescent="0.25">
      <c r="A6814" t="s">
        <v>723</v>
      </c>
      <c r="B6814" t="s">
        <v>571</v>
      </c>
      <c r="C6814" t="s">
        <v>572</v>
      </c>
      <c r="D6814" t="str">
        <f>Clef_répartition[[#This Row],[Code association]]&amp;"_"&amp;Clef_répartition[[#This Row],[Nom association]]</f>
        <v>ORPC Gros-de-Vaud_Organisation régionale de protection civile de Gros-de-Vaud</v>
      </c>
      <c r="E6814">
        <f>COUNTIFS(D$2:D6814,Clef_répartition[[#This Row],[Code_Nom]],J$2:J6814,Clef_répartition[[#This Row],[Année]])</f>
        <v>36</v>
      </c>
      <c r="F6814">
        <f>IF(Clef_répartition[[#This Row],[Code_Nom]]=D6813,F6813-1,(COUNTIFS(Clef_répartition[Code_Nom],Clef_répartition[[#This Row],[Code_Nom]],Clef_répartition[Année],Clef_répartition[[#This Row],[Année]])))</f>
        <v>1</v>
      </c>
      <c r="G6814" t="str">
        <f>Clef_répartition[[#This Row],[Code_Nom]]&amp;"_"&amp;Clef_répartition[[#This Row],[Nombre]]&amp;"_"&amp;Clef_répartition[[#This Row],[Année]]</f>
        <v>ORPC Gros-de-Vaud_Organisation régionale de protection civile de Gros-de-Vaud_36_2019</v>
      </c>
      <c r="H6814">
        <v>5503</v>
      </c>
      <c r="I6814" t="s">
        <v>290</v>
      </c>
      <c r="J6814">
        <v>2019</v>
      </c>
      <c r="K6814">
        <v>2.8676210675150231E-2</v>
      </c>
    </row>
    <row r="6815" spans="1:11" x14ac:dyDescent="0.25">
      <c r="A6815" t="s">
        <v>723</v>
      </c>
      <c r="B6815" t="s">
        <v>546</v>
      </c>
      <c r="C6815" t="s">
        <v>759</v>
      </c>
      <c r="D681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15">
        <f>COUNTIFS(D$2:D6815,Clef_répartition[[#This Row],[Code_Nom]],J$2:J6815,Clef_répartition[[#This Row],[Année]])</f>
        <v>1</v>
      </c>
      <c r="F6815">
        <f>IF(Clef_répartition[[#This Row],[Code_Nom]]=D6814,F6814-1,(COUNTIFS(Clef_répartition[Code_Nom],Clef_répartition[[#This Row],[Code_Nom]],Clef_répartition[Année],Clef_répartition[[#This Row],[Année]])))</f>
        <v>73</v>
      </c>
      <c r="G681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vaudois_1_2019</v>
      </c>
      <c r="H6815">
        <v>5742</v>
      </c>
      <c r="I6815" t="s">
        <v>2</v>
      </c>
      <c r="J6815">
        <v>2019</v>
      </c>
      <c r="K6815">
        <v>3.552E-3</v>
      </c>
    </row>
    <row r="6816" spans="1:11" x14ac:dyDescent="0.25">
      <c r="A6816" t="s">
        <v>723</v>
      </c>
      <c r="B6816" t="s">
        <v>546</v>
      </c>
      <c r="C6816" t="s">
        <v>759</v>
      </c>
      <c r="D681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16">
        <f>COUNTIFS(D$2:D6816,Clef_répartition[[#This Row],[Code_Nom]],J$2:J6816,Clef_répartition[[#This Row],[Année]])</f>
        <v>2</v>
      </c>
      <c r="F6816">
        <f>IF(Clef_répartition[[#This Row],[Code_Nom]]=D6815,F6815-1,(COUNTIFS(Clef_répartition[Code_Nom],Clef_répartition[[#This Row],[Code_Nom]],Clef_répartition[Année],Clef_répartition[[#This Row],[Année]])))</f>
        <v>72</v>
      </c>
      <c r="G681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vaudois_2_2019</v>
      </c>
      <c r="H6816">
        <v>5743</v>
      </c>
      <c r="I6816" t="s">
        <v>6</v>
      </c>
      <c r="J6816">
        <v>2019</v>
      </c>
      <c r="K6816">
        <v>6.8529999999999997E-3</v>
      </c>
    </row>
    <row r="6817" spans="1:11" x14ac:dyDescent="0.25">
      <c r="A6817" t="s">
        <v>723</v>
      </c>
      <c r="B6817" t="s">
        <v>546</v>
      </c>
      <c r="C6817" t="s">
        <v>759</v>
      </c>
      <c r="D681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17">
        <f>COUNTIFS(D$2:D6817,Clef_répartition[[#This Row],[Code_Nom]],J$2:J6817,Clef_répartition[[#This Row],[Année]])</f>
        <v>3</v>
      </c>
      <c r="F6817">
        <f>IF(Clef_répartition[[#This Row],[Code_Nom]]=D6816,F6816-1,(COUNTIFS(Clef_répartition[Code_Nom],Clef_répartition[[#This Row],[Code_Nom]],Clef_répartition[Année],Clef_répartition[[#This Row],[Année]])))</f>
        <v>71</v>
      </c>
      <c r="G681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vaudois_3_2019</v>
      </c>
      <c r="H6817">
        <v>5744</v>
      </c>
      <c r="I6817" t="s">
        <v>11</v>
      </c>
      <c r="J6817">
        <v>2019</v>
      </c>
      <c r="K6817">
        <v>1.1676000000000001E-2</v>
      </c>
    </row>
    <row r="6818" spans="1:11" x14ac:dyDescent="0.25">
      <c r="A6818" t="s">
        <v>723</v>
      </c>
      <c r="B6818" t="s">
        <v>546</v>
      </c>
      <c r="C6818" t="s">
        <v>759</v>
      </c>
      <c r="D681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18">
        <f>COUNTIFS(D$2:D6818,Clef_répartition[[#This Row],[Code_Nom]],J$2:J6818,Clef_répartition[[#This Row],[Année]])</f>
        <v>4</v>
      </c>
      <c r="F6818">
        <f>IF(Clef_répartition[[#This Row],[Code_Nom]]=D6817,F6817-1,(COUNTIFS(Clef_répartition[Code_Nom],Clef_répartition[[#This Row],[Code_Nom]],Clef_répartition[Année],Clef_répartition[[#This Row],[Année]])))</f>
        <v>70</v>
      </c>
      <c r="G681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vaudois_4_2019</v>
      </c>
      <c r="H6818">
        <v>5745</v>
      </c>
      <c r="I6818" t="s">
        <v>14</v>
      </c>
      <c r="J6818">
        <v>2019</v>
      </c>
      <c r="K6818">
        <v>1.1154000000000001E-2</v>
      </c>
    </row>
    <row r="6819" spans="1:11" x14ac:dyDescent="0.25">
      <c r="A6819" t="s">
        <v>723</v>
      </c>
      <c r="B6819" t="s">
        <v>546</v>
      </c>
      <c r="C6819" t="s">
        <v>759</v>
      </c>
      <c r="D681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19">
        <f>COUNTIFS(D$2:D6819,Clef_répartition[[#This Row],[Code_Nom]],J$2:J6819,Clef_répartition[[#This Row],[Année]])</f>
        <v>5</v>
      </c>
      <c r="F6819">
        <f>IF(Clef_répartition[[#This Row],[Code_Nom]]=D6818,F6818-1,(COUNTIFS(Clef_répartition[Code_Nom],Clef_répartition[[#This Row],[Code_Nom]],Clef_répartition[Année],Clef_répartition[[#This Row],[Année]])))</f>
        <v>69</v>
      </c>
      <c r="G681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vaudois_5_2019</v>
      </c>
      <c r="H6819">
        <v>5746</v>
      </c>
      <c r="I6819" t="s">
        <v>15</v>
      </c>
      <c r="J6819">
        <v>2019</v>
      </c>
      <c r="K6819">
        <v>1.0231000000000001E-2</v>
      </c>
    </row>
    <row r="6820" spans="1:11" x14ac:dyDescent="0.25">
      <c r="A6820" t="s">
        <v>723</v>
      </c>
      <c r="B6820" t="s">
        <v>546</v>
      </c>
      <c r="C6820" t="s">
        <v>759</v>
      </c>
      <c r="D682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0">
        <f>COUNTIFS(D$2:D6820,Clef_répartition[[#This Row],[Code_Nom]],J$2:J6820,Clef_répartition[[#This Row],[Année]])</f>
        <v>6</v>
      </c>
      <c r="F6820">
        <f>IF(Clef_répartition[[#This Row],[Code_Nom]]=D6819,F6819-1,(COUNTIFS(Clef_répartition[Code_Nom],Clef_répartition[[#This Row],[Code_Nom]],Clef_répartition[Année],Clef_répartition[[#This Row],[Année]])))</f>
        <v>68</v>
      </c>
      <c r="G682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vaudois_6_2019</v>
      </c>
      <c r="H6820">
        <v>5902</v>
      </c>
      <c r="I6820" t="s">
        <v>18</v>
      </c>
      <c r="J6820">
        <v>2019</v>
      </c>
      <c r="K6820">
        <v>4.1710000000000002E-3</v>
      </c>
    </row>
    <row r="6821" spans="1:11" x14ac:dyDescent="0.25">
      <c r="A6821" t="s">
        <v>723</v>
      </c>
      <c r="B6821" t="s">
        <v>546</v>
      </c>
      <c r="C6821" t="s">
        <v>759</v>
      </c>
      <c r="D682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1">
        <f>COUNTIFS(D$2:D6821,Clef_répartition[[#This Row],[Code_Nom]],J$2:J6821,Clef_répartition[[#This Row],[Année]])</f>
        <v>7</v>
      </c>
      <c r="F6821">
        <f>IF(Clef_répartition[[#This Row],[Code_Nom]]=D6820,F6820-1,(COUNTIFS(Clef_répartition[Code_Nom],Clef_répartition[[#This Row],[Code_Nom]],Clef_répartition[Année],Clef_répartition[[#This Row],[Année]])))</f>
        <v>67</v>
      </c>
      <c r="G682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vaudois_7_2019</v>
      </c>
      <c r="H6821">
        <v>5903</v>
      </c>
      <c r="I6821" t="s">
        <v>24</v>
      </c>
      <c r="J6821">
        <v>2019</v>
      </c>
      <c r="K6821">
        <v>2.444E-3</v>
      </c>
    </row>
    <row r="6822" spans="1:11" x14ac:dyDescent="0.25">
      <c r="A6822" t="s">
        <v>723</v>
      </c>
      <c r="B6822" t="s">
        <v>546</v>
      </c>
      <c r="C6822" t="s">
        <v>759</v>
      </c>
      <c r="D682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2">
        <f>COUNTIFS(D$2:D6822,Clef_répartition[[#This Row],[Code_Nom]],J$2:J6822,Clef_répartition[[#This Row],[Année]])</f>
        <v>8</v>
      </c>
      <c r="F6822">
        <f>IF(Clef_répartition[[#This Row],[Code_Nom]]=D6821,F6821-1,(COUNTIFS(Clef_répartition[Code_Nom],Clef_répartition[[#This Row],[Code_Nom]],Clef_répartition[Année],Clef_répartition[[#This Row],[Année]])))</f>
        <v>66</v>
      </c>
      <c r="G682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vaudois_8_2019</v>
      </c>
      <c r="H6822">
        <v>5747</v>
      </c>
      <c r="I6822" t="s">
        <v>26</v>
      </c>
      <c r="J6822">
        <v>2019</v>
      </c>
      <c r="K6822">
        <v>2.1289999999999998E-3</v>
      </c>
    </row>
    <row r="6823" spans="1:11" x14ac:dyDescent="0.25">
      <c r="A6823" t="s">
        <v>723</v>
      </c>
      <c r="B6823" t="s">
        <v>546</v>
      </c>
      <c r="C6823" t="s">
        <v>759</v>
      </c>
      <c r="D682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3">
        <f>COUNTIFS(D$2:D6823,Clef_répartition[[#This Row],[Code_Nom]],J$2:J6823,Clef_répartition[[#This Row],[Année]])</f>
        <v>9</v>
      </c>
      <c r="F6823">
        <f>IF(Clef_répartition[[#This Row],[Code_Nom]]=D6822,F6822-1,(COUNTIFS(Clef_répartition[Code_Nom],Clef_répartition[[#This Row],[Code_Nom]],Clef_répartition[Année],Clef_répartition[[#This Row],[Année]])))</f>
        <v>65</v>
      </c>
      <c r="G682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vaudois_9_2019</v>
      </c>
      <c r="H6823">
        <v>5551</v>
      </c>
      <c r="I6823" t="s">
        <v>28</v>
      </c>
      <c r="J6823">
        <v>2019</v>
      </c>
      <c r="K6823">
        <v>5.4850000000000003E-3</v>
      </c>
    </row>
    <row r="6824" spans="1:11" x14ac:dyDescent="0.25">
      <c r="A6824" t="s">
        <v>723</v>
      </c>
      <c r="B6824" t="s">
        <v>546</v>
      </c>
      <c r="C6824" t="s">
        <v>759</v>
      </c>
      <c r="D682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4">
        <f>COUNTIFS(D$2:D6824,Clef_répartition[[#This Row],[Code_Nom]],J$2:J6824,Clef_répartition[[#This Row],[Année]])</f>
        <v>10</v>
      </c>
      <c r="F6824">
        <f>IF(Clef_répartition[[#This Row],[Code_Nom]]=D6823,F6823-1,(COUNTIFS(Clef_répartition[Code_Nom],Clef_répartition[[#This Row],[Code_Nom]],Clef_répartition[Année],Clef_répartition[[#This Row],[Année]])))</f>
        <v>64</v>
      </c>
      <c r="G682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vaudois_10_2019</v>
      </c>
      <c r="H6824">
        <v>5748</v>
      </c>
      <c r="I6824" t="s">
        <v>38</v>
      </c>
      <c r="J6824">
        <v>2019</v>
      </c>
      <c r="K6824">
        <v>2.8779999999999999E-3</v>
      </c>
    </row>
    <row r="6825" spans="1:11" x14ac:dyDescent="0.25">
      <c r="A6825" t="s">
        <v>723</v>
      </c>
      <c r="B6825" t="s">
        <v>546</v>
      </c>
      <c r="C6825" t="s">
        <v>759</v>
      </c>
      <c r="D682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5">
        <f>COUNTIFS(D$2:D6825,Clef_répartition[[#This Row],[Code_Nom]],J$2:J6825,Clef_répartition[[#This Row],[Année]])</f>
        <v>11</v>
      </c>
      <c r="F6825">
        <f>IF(Clef_répartition[[#This Row],[Code_Nom]]=D6824,F6824-1,(COUNTIFS(Clef_répartition[Code_Nom],Clef_répartition[[#This Row],[Code_Nom]],Clef_répartition[Année],Clef_répartition[[#This Row],[Année]])))</f>
        <v>63</v>
      </c>
      <c r="G682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vaudois_11_2019</v>
      </c>
      <c r="H6825">
        <v>5552</v>
      </c>
      <c r="I6825" t="s">
        <v>40</v>
      </c>
      <c r="J6825">
        <v>2019</v>
      </c>
      <c r="K6825">
        <v>7.1139999999999997E-3</v>
      </c>
    </row>
    <row r="6826" spans="1:11" x14ac:dyDescent="0.25">
      <c r="A6826" t="s">
        <v>723</v>
      </c>
      <c r="B6826" t="s">
        <v>546</v>
      </c>
      <c r="C6826" t="s">
        <v>759</v>
      </c>
      <c r="D682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6">
        <f>COUNTIFS(D$2:D6826,Clef_répartition[[#This Row],[Code_Nom]],J$2:J6826,Clef_répartition[[#This Row],[Année]])</f>
        <v>12</v>
      </c>
      <c r="F6826">
        <f>IF(Clef_répartition[[#This Row],[Code_Nom]]=D6825,F6825-1,(COUNTIFS(Clef_répartition[Code_Nom],Clef_répartition[[#This Row],[Code_Nom]],Clef_répartition[Année],Clef_répartition[[#This Row],[Année]])))</f>
        <v>62</v>
      </c>
      <c r="G682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vaudois_12_2019</v>
      </c>
      <c r="H6826">
        <v>5904</v>
      </c>
      <c r="I6826" t="s">
        <v>46</v>
      </c>
      <c r="J6826">
        <v>2019</v>
      </c>
      <c r="K6826">
        <v>5.8869999999999999E-3</v>
      </c>
    </row>
    <row r="6827" spans="1:11" x14ac:dyDescent="0.25">
      <c r="A6827" t="s">
        <v>723</v>
      </c>
      <c r="B6827" t="s">
        <v>546</v>
      </c>
      <c r="C6827" t="s">
        <v>759</v>
      </c>
      <c r="D682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7">
        <f>COUNTIFS(D$2:D6827,Clef_répartition[[#This Row],[Code_Nom]],J$2:J6827,Clef_répartition[[#This Row],[Année]])</f>
        <v>13</v>
      </c>
      <c r="F6827">
        <f>IF(Clef_répartition[[#This Row],[Code_Nom]]=D6826,F6826-1,(COUNTIFS(Clef_répartition[Code_Nom],Clef_répartition[[#This Row],[Code_Nom]],Clef_répartition[Année],Clef_répartition[[#This Row],[Année]])))</f>
        <v>61</v>
      </c>
      <c r="G682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vaudois_13_2019</v>
      </c>
      <c r="H6827">
        <v>5553</v>
      </c>
      <c r="I6827" t="s">
        <v>47</v>
      </c>
      <c r="J6827">
        <v>2019</v>
      </c>
      <c r="K6827">
        <v>1.123E-2</v>
      </c>
    </row>
    <row r="6828" spans="1:11" x14ac:dyDescent="0.25">
      <c r="A6828" t="s">
        <v>723</v>
      </c>
      <c r="B6828" t="s">
        <v>546</v>
      </c>
      <c r="C6828" t="s">
        <v>759</v>
      </c>
      <c r="D682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8">
        <f>COUNTIFS(D$2:D6828,Clef_répartition[[#This Row],[Code_Nom]],J$2:J6828,Clef_répartition[[#This Row],[Année]])</f>
        <v>14</v>
      </c>
      <c r="F6828">
        <f>IF(Clef_répartition[[#This Row],[Code_Nom]]=D6827,F6827-1,(COUNTIFS(Clef_répartition[Code_Nom],Clef_répartition[[#This Row],[Code_Nom]],Clef_répartition[Année],Clef_répartition[[#This Row],[Année]])))</f>
        <v>60</v>
      </c>
      <c r="G682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vaudois_14_2019</v>
      </c>
      <c r="H6828">
        <v>5905</v>
      </c>
      <c r="I6828" t="s">
        <v>49</v>
      </c>
      <c r="J6828">
        <v>2019</v>
      </c>
      <c r="K6828">
        <v>7.4400000000000004E-3</v>
      </c>
    </row>
    <row r="6829" spans="1:11" x14ac:dyDescent="0.25">
      <c r="A6829" t="s">
        <v>723</v>
      </c>
      <c r="B6829" t="s">
        <v>546</v>
      </c>
      <c r="C6829" t="s">
        <v>759</v>
      </c>
      <c r="D682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29">
        <f>COUNTIFS(D$2:D6829,Clef_répartition[[#This Row],[Code_Nom]],J$2:J6829,Clef_répartition[[#This Row],[Année]])</f>
        <v>15</v>
      </c>
      <c r="F6829">
        <f>IF(Clef_répartition[[#This Row],[Code_Nom]]=D6828,F6828-1,(COUNTIFS(Clef_répartition[Code_Nom],Clef_répartition[[#This Row],[Code_Nom]],Clef_répartition[Année],Clef_répartition[[#This Row],[Année]])))</f>
        <v>59</v>
      </c>
      <c r="G682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vaudois_15_2019</v>
      </c>
      <c r="H6829">
        <v>5907</v>
      </c>
      <c r="I6829" t="s">
        <v>54</v>
      </c>
      <c r="J6829">
        <v>2019</v>
      </c>
      <c r="K6829">
        <v>3.3449999999999999E-3</v>
      </c>
    </row>
    <row r="6830" spans="1:11" x14ac:dyDescent="0.25">
      <c r="A6830" t="s">
        <v>723</v>
      </c>
      <c r="B6830" t="s">
        <v>546</v>
      </c>
      <c r="C6830" t="s">
        <v>759</v>
      </c>
      <c r="D683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0">
        <f>COUNTIFS(D$2:D6830,Clef_répartition[[#This Row],[Code_Nom]],J$2:J6830,Clef_répartition[[#This Row],[Année]])</f>
        <v>16</v>
      </c>
      <c r="F6830">
        <f>IF(Clef_répartition[[#This Row],[Code_Nom]]=D6829,F6829-1,(COUNTIFS(Clef_répartition[Code_Nom],Clef_répartition[[#This Row],[Code_Nom]],Clef_répartition[Année],Clef_répartition[[#This Row],[Année]])))</f>
        <v>58</v>
      </c>
      <c r="G683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vaudois_16_2019</v>
      </c>
      <c r="H6830">
        <v>5749</v>
      </c>
      <c r="I6830" t="s">
        <v>58</v>
      </c>
      <c r="J6830">
        <v>2019</v>
      </c>
      <c r="K6830">
        <v>5.4260999999999997E-2</v>
      </c>
    </row>
    <row r="6831" spans="1:11" x14ac:dyDescent="0.25">
      <c r="A6831" t="s">
        <v>723</v>
      </c>
      <c r="B6831" t="s">
        <v>546</v>
      </c>
      <c r="C6831" t="s">
        <v>759</v>
      </c>
      <c r="D68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1">
        <f>COUNTIFS(D$2:D6831,Clef_répartition[[#This Row],[Code_Nom]],J$2:J6831,Clef_répartition[[#This Row],[Année]])</f>
        <v>17</v>
      </c>
      <c r="F6831">
        <f>IF(Clef_répartition[[#This Row],[Code_Nom]]=D6830,F6830-1,(COUNTIFS(Clef_répartition[Code_Nom],Clef_répartition[[#This Row],[Code_Nom]],Clef_répartition[Année],Clef_répartition[[#This Row],[Année]])))</f>
        <v>57</v>
      </c>
      <c r="G68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vaudois_17_2019</v>
      </c>
      <c r="H6831">
        <v>5908</v>
      </c>
      <c r="I6831" t="s">
        <v>59</v>
      </c>
      <c r="J6831">
        <v>2019</v>
      </c>
      <c r="K6831">
        <v>1.531E-3</v>
      </c>
    </row>
    <row r="6832" spans="1:11" x14ac:dyDescent="0.25">
      <c r="A6832" t="s">
        <v>723</v>
      </c>
      <c r="B6832" t="s">
        <v>546</v>
      </c>
      <c r="C6832" t="s">
        <v>759</v>
      </c>
      <c r="D68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2">
        <f>COUNTIFS(D$2:D6832,Clef_répartition[[#This Row],[Code_Nom]],J$2:J6832,Clef_répartition[[#This Row],[Année]])</f>
        <v>18</v>
      </c>
      <c r="F6832">
        <f>IF(Clef_répartition[[#This Row],[Code_Nom]]=D6831,F6831-1,(COUNTIFS(Clef_répartition[Code_Nom],Clef_répartition[[#This Row],[Code_Nom]],Clef_répartition[Année],Clef_répartition[[#This Row],[Année]])))</f>
        <v>56</v>
      </c>
      <c r="G68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vaudois_18_2019</v>
      </c>
      <c r="H6832">
        <v>5909</v>
      </c>
      <c r="I6832" t="s">
        <v>60</v>
      </c>
      <c r="J6832">
        <v>2019</v>
      </c>
      <c r="K6832">
        <v>7.8309999999999994E-3</v>
      </c>
    </row>
    <row r="6833" spans="1:11" x14ac:dyDescent="0.25">
      <c r="A6833" t="s">
        <v>723</v>
      </c>
      <c r="B6833" t="s">
        <v>546</v>
      </c>
      <c r="C6833" t="s">
        <v>759</v>
      </c>
      <c r="D683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3">
        <f>COUNTIFS(D$2:D6833,Clef_répartition[[#This Row],[Code_Nom]],J$2:J6833,Clef_répartition[[#This Row],[Année]])</f>
        <v>19</v>
      </c>
      <c r="F6833">
        <f>IF(Clef_répartition[[#This Row],[Code_Nom]]=D6832,F6832-1,(COUNTIFS(Clef_répartition[Code_Nom],Clef_répartition[[#This Row],[Code_Nom]],Clef_répartition[Année],Clef_répartition[[#This Row],[Année]])))</f>
        <v>55</v>
      </c>
      <c r="G683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vaudois_19_2019</v>
      </c>
      <c r="H6833">
        <v>5554</v>
      </c>
      <c r="I6833" t="s">
        <v>71</v>
      </c>
      <c r="J6833">
        <v>2019</v>
      </c>
      <c r="K6833">
        <v>1.0807000000000001E-2</v>
      </c>
    </row>
    <row r="6834" spans="1:11" x14ac:dyDescent="0.25">
      <c r="A6834" t="s">
        <v>723</v>
      </c>
      <c r="B6834" t="s">
        <v>546</v>
      </c>
      <c r="C6834" t="s">
        <v>759</v>
      </c>
      <c r="D683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4">
        <f>COUNTIFS(D$2:D6834,Clef_répartition[[#This Row],[Code_Nom]],J$2:J6834,Clef_répartition[[#This Row],[Année]])</f>
        <v>20</v>
      </c>
      <c r="F6834">
        <f>IF(Clef_répartition[[#This Row],[Code_Nom]]=D6833,F6833-1,(COUNTIFS(Clef_répartition[Code_Nom],Clef_répartition[[#This Row],[Code_Nom]],Clef_répartition[Année],Clef_répartition[[#This Row],[Année]])))</f>
        <v>54</v>
      </c>
      <c r="G683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vaudois_20_2019</v>
      </c>
      <c r="H6834">
        <v>5555</v>
      </c>
      <c r="I6834" t="s">
        <v>75</v>
      </c>
      <c r="J6834">
        <v>2019</v>
      </c>
      <c r="K6834">
        <v>4.3550000000000004E-3</v>
      </c>
    </row>
    <row r="6835" spans="1:11" x14ac:dyDescent="0.25">
      <c r="A6835" t="s">
        <v>723</v>
      </c>
      <c r="B6835" t="s">
        <v>546</v>
      </c>
      <c r="C6835" t="s">
        <v>759</v>
      </c>
      <c r="D683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5">
        <f>COUNTIFS(D$2:D6835,Clef_répartition[[#This Row],[Code_Nom]],J$2:J6835,Clef_répartition[[#This Row],[Année]])</f>
        <v>21</v>
      </c>
      <c r="F6835">
        <f>IF(Clef_répartition[[#This Row],[Code_Nom]]=D6834,F6834-1,(COUNTIFS(Clef_répartition[Code_Nom],Clef_répartition[[#This Row],[Code_Nom]],Clef_répartition[Année],Clef_répartition[[#This Row],[Année]])))</f>
        <v>53</v>
      </c>
      <c r="G683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vaudois_21_2019</v>
      </c>
      <c r="H6835">
        <v>5910</v>
      </c>
      <c r="I6835" t="s">
        <v>83</v>
      </c>
      <c r="J6835">
        <v>2019</v>
      </c>
      <c r="K6835">
        <v>4.1809999999999998E-3</v>
      </c>
    </row>
    <row r="6836" spans="1:11" x14ac:dyDescent="0.25">
      <c r="A6836" t="s">
        <v>723</v>
      </c>
      <c r="B6836" t="s">
        <v>546</v>
      </c>
      <c r="C6836" t="s">
        <v>759</v>
      </c>
      <c r="D683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6">
        <f>COUNTIFS(D$2:D6836,Clef_répartition[[#This Row],[Code_Nom]],J$2:J6836,Clef_répartition[[#This Row],[Année]])</f>
        <v>22</v>
      </c>
      <c r="F6836">
        <f>IF(Clef_répartition[[#This Row],[Code_Nom]]=D6835,F6835-1,(COUNTIFS(Clef_répartition[Code_Nom],Clef_répartition[[#This Row],[Code_Nom]],Clef_répartition[Année],Clef_répartition[[#This Row],[Année]])))</f>
        <v>52</v>
      </c>
      <c r="G683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vaudois_22_2019</v>
      </c>
      <c r="H6836">
        <v>5752</v>
      </c>
      <c r="I6836" t="s">
        <v>84</v>
      </c>
      <c r="J6836">
        <v>2019</v>
      </c>
      <c r="K6836">
        <v>4.3880000000000004E-3</v>
      </c>
    </row>
    <row r="6837" spans="1:11" x14ac:dyDescent="0.25">
      <c r="A6837" t="s">
        <v>723</v>
      </c>
      <c r="B6837" t="s">
        <v>546</v>
      </c>
      <c r="C6837" t="s">
        <v>759</v>
      </c>
      <c r="D683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7">
        <f>COUNTIFS(D$2:D6837,Clef_répartition[[#This Row],[Code_Nom]],J$2:J6837,Clef_répartition[[#This Row],[Année]])</f>
        <v>23</v>
      </c>
      <c r="F6837">
        <f>IF(Clef_répartition[[#This Row],[Code_Nom]]=D6836,F6836-1,(COUNTIFS(Clef_répartition[Code_Nom],Clef_répartition[[#This Row],[Code_Nom]],Clef_répartition[Année],Clef_répartition[[#This Row],[Année]])))</f>
        <v>51</v>
      </c>
      <c r="G683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vaudois_23_2019</v>
      </c>
      <c r="H6837">
        <v>5911</v>
      </c>
      <c r="I6837" t="s">
        <v>86</v>
      </c>
      <c r="J6837">
        <v>2019</v>
      </c>
      <c r="K6837">
        <v>2.6389999999999999E-3</v>
      </c>
    </row>
    <row r="6838" spans="1:11" x14ac:dyDescent="0.25">
      <c r="A6838" t="s">
        <v>723</v>
      </c>
      <c r="B6838" t="s">
        <v>546</v>
      </c>
      <c r="C6838" t="s">
        <v>759</v>
      </c>
      <c r="D683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8">
        <f>COUNTIFS(D$2:D6838,Clef_répartition[[#This Row],[Code_Nom]],J$2:J6838,Clef_répartition[[#This Row],[Année]])</f>
        <v>24</v>
      </c>
      <c r="F6838">
        <f>IF(Clef_répartition[[#This Row],[Code_Nom]]=D6837,F6837-1,(COUNTIFS(Clef_répartition[Code_Nom],Clef_répartition[[#This Row],[Code_Nom]],Clef_répartition[Année],Clef_répartition[[#This Row],[Année]])))</f>
        <v>50</v>
      </c>
      <c r="G683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vaudois_24_2019</v>
      </c>
      <c r="H6838">
        <v>5912</v>
      </c>
      <c r="I6838" t="s">
        <v>91</v>
      </c>
      <c r="J6838">
        <v>2019</v>
      </c>
      <c r="K6838">
        <v>1.531E-3</v>
      </c>
    </row>
    <row r="6839" spans="1:11" x14ac:dyDescent="0.25">
      <c r="A6839" t="s">
        <v>723</v>
      </c>
      <c r="B6839" t="s">
        <v>546</v>
      </c>
      <c r="C6839" t="s">
        <v>759</v>
      </c>
      <c r="D683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39">
        <f>COUNTIFS(D$2:D6839,Clef_répartition[[#This Row],[Code_Nom]],J$2:J6839,Clef_répartition[[#This Row],[Année]])</f>
        <v>25</v>
      </c>
      <c r="F6839">
        <f>IF(Clef_répartition[[#This Row],[Code_Nom]]=D6838,F6838-1,(COUNTIFS(Clef_répartition[Code_Nom],Clef_répartition[[#This Row],[Code_Nom]],Clef_répartition[Année],Clef_répartition[[#This Row],[Année]])))</f>
        <v>49</v>
      </c>
      <c r="G683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vaudois_25_2019</v>
      </c>
      <c r="H6839">
        <v>5913</v>
      </c>
      <c r="I6839" t="s">
        <v>96</v>
      </c>
      <c r="J6839">
        <v>2019</v>
      </c>
      <c r="K6839">
        <v>8.7869999999999997E-3</v>
      </c>
    </row>
    <row r="6840" spans="1:11" x14ac:dyDescent="0.25">
      <c r="A6840" t="s">
        <v>723</v>
      </c>
      <c r="B6840" t="s">
        <v>546</v>
      </c>
      <c r="C6840" t="s">
        <v>759</v>
      </c>
      <c r="D684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0">
        <f>COUNTIFS(D$2:D6840,Clef_répartition[[#This Row],[Code_Nom]],J$2:J6840,Clef_répartition[[#This Row],[Année]])</f>
        <v>26</v>
      </c>
      <c r="F6840">
        <f>IF(Clef_répartition[[#This Row],[Code_Nom]]=D6839,F6839-1,(COUNTIFS(Clef_répartition[Code_Nom],Clef_répartition[[#This Row],[Code_Nom]],Clef_répartition[Année],Clef_répartition[[#This Row],[Année]])))</f>
        <v>48</v>
      </c>
      <c r="G684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vaudois_26_2019</v>
      </c>
      <c r="H6840">
        <v>5914</v>
      </c>
      <c r="I6840" t="s">
        <v>105</v>
      </c>
      <c r="J6840">
        <v>2019</v>
      </c>
      <c r="K6840">
        <v>3.9100000000000003E-3</v>
      </c>
    </row>
    <row r="6841" spans="1:11" x14ac:dyDescent="0.25">
      <c r="A6841" t="s">
        <v>723</v>
      </c>
      <c r="B6841" t="s">
        <v>546</v>
      </c>
      <c r="C6841" t="s">
        <v>759</v>
      </c>
      <c r="D684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1">
        <f>COUNTIFS(D$2:D6841,Clef_répartition[[#This Row],[Code_Nom]],J$2:J6841,Clef_répartition[[#This Row],[Année]])</f>
        <v>27</v>
      </c>
      <c r="F6841">
        <f>IF(Clef_répartition[[#This Row],[Code_Nom]]=D6840,F6840-1,(COUNTIFS(Clef_répartition[Code_Nom],Clef_répartition[[#This Row],[Code_Nom]],Clef_répartition[Année],Clef_répartition[[#This Row],[Année]])))</f>
        <v>47</v>
      </c>
      <c r="G684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vaudois_27_2019</v>
      </c>
      <c r="H6841">
        <v>5556</v>
      </c>
      <c r="I6841" t="s">
        <v>115</v>
      </c>
      <c r="J6841">
        <v>2019</v>
      </c>
      <c r="K6841">
        <v>4.8549999999999999E-3</v>
      </c>
    </row>
    <row r="6842" spans="1:11" x14ac:dyDescent="0.25">
      <c r="A6842" t="s">
        <v>723</v>
      </c>
      <c r="B6842" t="s">
        <v>546</v>
      </c>
      <c r="C6842" t="s">
        <v>759</v>
      </c>
      <c r="D684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2">
        <f>COUNTIFS(D$2:D6842,Clef_répartition[[#This Row],[Code_Nom]],J$2:J6842,Clef_répartition[[#This Row],[Année]])</f>
        <v>28</v>
      </c>
      <c r="F6842">
        <f>IF(Clef_répartition[[#This Row],[Code_Nom]]=D6841,F6841-1,(COUNTIFS(Clef_répartition[Code_Nom],Clef_répartition[[#This Row],[Code_Nom]],Clef_répartition[Année],Clef_répartition[[#This Row],[Année]])))</f>
        <v>46</v>
      </c>
      <c r="G684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vaudois_28_2019</v>
      </c>
      <c r="H6842">
        <v>5557</v>
      </c>
      <c r="I6842" t="s">
        <v>116</v>
      </c>
      <c r="J6842">
        <v>2019</v>
      </c>
      <c r="K6842">
        <v>2.3679999999999999E-3</v>
      </c>
    </row>
    <row r="6843" spans="1:11" x14ac:dyDescent="0.25">
      <c r="A6843" t="s">
        <v>723</v>
      </c>
      <c r="B6843" t="s">
        <v>546</v>
      </c>
      <c r="C6843" t="s">
        <v>759</v>
      </c>
      <c r="D684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3">
        <f>COUNTIFS(D$2:D6843,Clef_répartition[[#This Row],[Code_Nom]],J$2:J6843,Clef_répartition[[#This Row],[Année]])</f>
        <v>29</v>
      </c>
      <c r="F6843">
        <f>IF(Clef_répartition[[#This Row],[Code_Nom]]=D6842,F6842-1,(COUNTIFS(Clef_répartition[Code_Nom],Clef_répartition[[#This Row],[Code_Nom]],Clef_répartition[Année],Clef_répartition[[#This Row],[Année]])))</f>
        <v>45</v>
      </c>
      <c r="G684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vaudois_29_2019</v>
      </c>
      <c r="H6843">
        <v>5559</v>
      </c>
      <c r="I6843" t="s">
        <v>121</v>
      </c>
      <c r="J6843">
        <v>2019</v>
      </c>
      <c r="K6843">
        <v>4.4749999999999998E-3</v>
      </c>
    </row>
    <row r="6844" spans="1:11" x14ac:dyDescent="0.25">
      <c r="A6844" t="s">
        <v>723</v>
      </c>
      <c r="B6844" t="s">
        <v>546</v>
      </c>
      <c r="C6844" t="s">
        <v>759</v>
      </c>
      <c r="D684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4">
        <f>COUNTIFS(D$2:D6844,Clef_répartition[[#This Row],[Code_Nom]],J$2:J6844,Clef_répartition[[#This Row],[Année]])</f>
        <v>30</v>
      </c>
      <c r="F6844">
        <f>IF(Clef_répartition[[#This Row],[Code_Nom]]=D6843,F6843-1,(COUNTIFS(Clef_répartition[Code_Nom],Clef_répartition[[#This Row],[Code_Nom]],Clef_répartition[Année],Clef_répartition[[#This Row],[Année]])))</f>
        <v>44</v>
      </c>
      <c r="G684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vaudois_30_2019</v>
      </c>
      <c r="H6844">
        <v>5560</v>
      </c>
      <c r="I6844" t="s">
        <v>131</v>
      </c>
      <c r="J6844">
        <v>2019</v>
      </c>
      <c r="K6844">
        <v>2.5850000000000001E-3</v>
      </c>
    </row>
    <row r="6845" spans="1:11" x14ac:dyDescent="0.25">
      <c r="A6845" t="s">
        <v>723</v>
      </c>
      <c r="B6845" t="s">
        <v>546</v>
      </c>
      <c r="C6845" t="s">
        <v>759</v>
      </c>
      <c r="D684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5">
        <f>COUNTIFS(D$2:D6845,Clef_répartition[[#This Row],[Code_Nom]],J$2:J6845,Clef_répartition[[#This Row],[Année]])</f>
        <v>31</v>
      </c>
      <c r="F6845">
        <f>IF(Clef_répartition[[#This Row],[Code_Nom]]=D6844,F6844-1,(COUNTIFS(Clef_répartition[Code_Nom],Clef_répartition[[#This Row],[Code_Nom]],Clef_répartition[Année],Clef_répartition[[#This Row],[Année]])))</f>
        <v>43</v>
      </c>
      <c r="G684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vaudois_31_2019</v>
      </c>
      <c r="H6845">
        <v>5561</v>
      </c>
      <c r="I6845" t="s">
        <v>132</v>
      </c>
      <c r="J6845">
        <v>2019</v>
      </c>
      <c r="K6845">
        <v>3.6492999999999998E-2</v>
      </c>
    </row>
    <row r="6846" spans="1:11" x14ac:dyDescent="0.25">
      <c r="A6846" t="s">
        <v>723</v>
      </c>
      <c r="B6846" t="s">
        <v>546</v>
      </c>
      <c r="C6846" t="s">
        <v>759</v>
      </c>
      <c r="D684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6">
        <f>COUNTIFS(D$2:D6846,Clef_répartition[[#This Row],[Code_Nom]],J$2:J6846,Clef_répartition[[#This Row],[Année]])</f>
        <v>32</v>
      </c>
      <c r="F6846">
        <f>IF(Clef_répartition[[#This Row],[Code_Nom]]=D6845,F6845-1,(COUNTIFS(Clef_répartition[Code_Nom],Clef_répartition[[#This Row],[Code_Nom]],Clef_répartition[Année],Clef_répartition[[#This Row],[Année]])))</f>
        <v>42</v>
      </c>
      <c r="G684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vaudois_32_2019</v>
      </c>
      <c r="H6846">
        <v>5754</v>
      </c>
      <c r="I6846" t="s">
        <v>142</v>
      </c>
      <c r="J6846">
        <v>2019</v>
      </c>
      <c r="K6846">
        <v>3.3449999999999999E-3</v>
      </c>
    </row>
    <row r="6847" spans="1:11" x14ac:dyDescent="0.25">
      <c r="A6847" t="s">
        <v>723</v>
      </c>
      <c r="B6847" t="s">
        <v>546</v>
      </c>
      <c r="C6847" t="s">
        <v>759</v>
      </c>
      <c r="D684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7">
        <f>COUNTIFS(D$2:D6847,Clef_répartition[[#This Row],[Code_Nom]],J$2:J6847,Clef_répartition[[#This Row],[Année]])</f>
        <v>33</v>
      </c>
      <c r="F6847">
        <f>IF(Clef_répartition[[#This Row],[Code_Nom]]=D6846,F6846-1,(COUNTIFS(Clef_répartition[Code_Nom],Clef_répartition[[#This Row],[Code_Nom]],Clef_répartition[Année],Clef_répartition[[#This Row],[Année]])))</f>
        <v>41</v>
      </c>
      <c r="G684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vaudois_33_2019</v>
      </c>
      <c r="H6847">
        <v>5758</v>
      </c>
      <c r="I6847" t="s">
        <v>147</v>
      </c>
      <c r="J6847">
        <v>2019</v>
      </c>
      <c r="K6847">
        <v>1.792E-3</v>
      </c>
    </row>
    <row r="6848" spans="1:11" x14ac:dyDescent="0.25">
      <c r="A6848" t="s">
        <v>723</v>
      </c>
      <c r="B6848" t="s">
        <v>546</v>
      </c>
      <c r="C6848" t="s">
        <v>759</v>
      </c>
      <c r="D684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8">
        <f>COUNTIFS(D$2:D6848,Clef_répartition[[#This Row],[Code_Nom]],J$2:J6848,Clef_répartition[[#This Row],[Année]])</f>
        <v>34</v>
      </c>
      <c r="F6848">
        <f>IF(Clef_répartition[[#This Row],[Code_Nom]]=D6847,F6847-1,(COUNTIFS(Clef_répartition[Code_Nom],Clef_répartition[[#This Row],[Code_Nom]],Clef_répartition[Année],Clef_répartition[[#This Row],[Année]])))</f>
        <v>40</v>
      </c>
      <c r="G684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vaudois_34_2019</v>
      </c>
      <c r="H6848">
        <v>5871</v>
      </c>
      <c r="I6848" t="s">
        <v>143</v>
      </c>
      <c r="J6848">
        <v>2019</v>
      </c>
      <c r="K6848">
        <v>1.6084999999999999E-2</v>
      </c>
    </row>
    <row r="6849" spans="1:11" x14ac:dyDescent="0.25">
      <c r="A6849" t="s">
        <v>723</v>
      </c>
      <c r="B6849" t="s">
        <v>546</v>
      </c>
      <c r="C6849" t="s">
        <v>759</v>
      </c>
      <c r="D684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49">
        <f>COUNTIFS(D$2:D6849,Clef_répartition[[#This Row],[Code_Nom]],J$2:J6849,Clef_répartition[[#This Row],[Année]])</f>
        <v>35</v>
      </c>
      <c r="F6849">
        <f>IF(Clef_répartition[[#This Row],[Code_Nom]]=D6848,F6848-1,(COUNTIFS(Clef_répartition[Code_Nom],Clef_répartition[[#This Row],[Code_Nom]],Clef_répartition[Année],Clef_répartition[[#This Row],[Année]])))</f>
        <v>39</v>
      </c>
      <c r="G684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vaudois_35_2019</v>
      </c>
      <c r="H6849">
        <v>5741</v>
      </c>
      <c r="I6849" t="s">
        <v>144</v>
      </c>
      <c r="J6849">
        <v>2019</v>
      </c>
      <c r="K6849">
        <v>2.6940000000000002E-3</v>
      </c>
    </row>
    <row r="6850" spans="1:11" x14ac:dyDescent="0.25">
      <c r="A6850" t="s">
        <v>723</v>
      </c>
      <c r="B6850" t="s">
        <v>546</v>
      </c>
      <c r="C6850" t="s">
        <v>759</v>
      </c>
      <c r="D685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0">
        <f>COUNTIFS(D$2:D6850,Clef_répartition[[#This Row],[Code_Nom]],J$2:J6850,Clef_répartition[[#This Row],[Année]])</f>
        <v>36</v>
      </c>
      <c r="F6850">
        <f>IF(Clef_répartition[[#This Row],[Code_Nom]]=D6849,F6849-1,(COUNTIFS(Clef_répartition[Code_Nom],Clef_répartition[[#This Row],[Code_Nom]],Clef_répartition[Année],Clef_répartition[[#This Row],[Année]])))</f>
        <v>38</v>
      </c>
      <c r="G685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vaudois_36_2019</v>
      </c>
      <c r="H6850">
        <v>5872</v>
      </c>
      <c r="I6850" t="s">
        <v>154</v>
      </c>
      <c r="J6850">
        <v>2019</v>
      </c>
      <c r="K6850">
        <v>5.0014999999999997E-2</v>
      </c>
    </row>
    <row r="6851" spans="1:11" x14ac:dyDescent="0.25">
      <c r="A6851" t="s">
        <v>723</v>
      </c>
      <c r="B6851" t="s">
        <v>546</v>
      </c>
      <c r="C6851" t="s">
        <v>759</v>
      </c>
      <c r="D685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1">
        <f>COUNTIFS(D$2:D6851,Clef_répartition[[#This Row],[Code_Nom]],J$2:J6851,Clef_répartition[[#This Row],[Année]])</f>
        <v>37</v>
      </c>
      <c r="F6851">
        <f>IF(Clef_répartition[[#This Row],[Code_Nom]]=D6850,F6850-1,(COUNTIFS(Clef_répartition[Code_Nom],Clef_répartition[[#This Row],[Code_Nom]],Clef_répartition[Année],Clef_répartition[[#This Row],[Année]])))</f>
        <v>37</v>
      </c>
      <c r="G685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vaudois_37_2019</v>
      </c>
      <c r="H6851">
        <v>5873</v>
      </c>
      <c r="I6851" t="s">
        <v>155</v>
      </c>
      <c r="J6851">
        <v>2019</v>
      </c>
      <c r="K6851">
        <v>9.5029999999999993E-3</v>
      </c>
    </row>
    <row r="6852" spans="1:11" x14ac:dyDescent="0.25">
      <c r="A6852" t="s">
        <v>723</v>
      </c>
      <c r="B6852" t="s">
        <v>546</v>
      </c>
      <c r="C6852" t="s">
        <v>759</v>
      </c>
      <c r="D685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2">
        <f>COUNTIFS(D$2:D6852,Clef_répartition[[#This Row],[Code_Nom]],J$2:J6852,Clef_répartition[[#This Row],[Année]])</f>
        <v>38</v>
      </c>
      <c r="F6852">
        <f>IF(Clef_répartition[[#This Row],[Code_Nom]]=D6851,F6851-1,(COUNTIFS(Clef_répartition[Code_Nom],Clef_répartition[[#This Row],[Code_Nom]],Clef_répartition[Année],Clef_répartition[[#This Row],[Année]])))</f>
        <v>36</v>
      </c>
      <c r="G685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vaudois_38_2019</v>
      </c>
      <c r="H6852">
        <v>5750</v>
      </c>
      <c r="I6852" t="s">
        <v>158</v>
      </c>
      <c r="J6852">
        <v>2019</v>
      </c>
      <c r="K6852">
        <v>2.0089999999999999E-3</v>
      </c>
    </row>
    <row r="6853" spans="1:11" x14ac:dyDescent="0.25">
      <c r="A6853" t="s">
        <v>723</v>
      </c>
      <c r="B6853" t="s">
        <v>546</v>
      </c>
      <c r="C6853" t="s">
        <v>759</v>
      </c>
      <c r="D685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3">
        <f>COUNTIFS(D$2:D6853,Clef_répartition[[#This Row],[Code_Nom]],J$2:J6853,Clef_répartition[[#This Row],[Année]])</f>
        <v>39</v>
      </c>
      <c r="F6853">
        <f>IF(Clef_répartition[[#This Row],[Code_Nom]]=D6852,F6852-1,(COUNTIFS(Clef_répartition[Code_Nom],Clef_répartition[[#This Row],[Code_Nom]],Clef_répartition[Année],Clef_répartition[[#This Row],[Année]])))</f>
        <v>35</v>
      </c>
      <c r="G685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vaudois_39_2019</v>
      </c>
      <c r="H6853">
        <v>5755</v>
      </c>
      <c r="I6853" t="s">
        <v>160</v>
      </c>
      <c r="J6853">
        <v>2019</v>
      </c>
      <c r="K6853">
        <v>4.5830000000000003E-3</v>
      </c>
    </row>
    <row r="6854" spans="1:11" x14ac:dyDescent="0.25">
      <c r="A6854" t="s">
        <v>723</v>
      </c>
      <c r="B6854" t="s">
        <v>546</v>
      </c>
      <c r="C6854" t="s">
        <v>759</v>
      </c>
      <c r="D685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4">
        <f>COUNTIFS(D$2:D6854,Clef_répartition[[#This Row],[Code_Nom]],J$2:J6854,Clef_répartition[[#This Row],[Année]])</f>
        <v>40</v>
      </c>
      <c r="F6854">
        <f>IF(Clef_répartition[[#This Row],[Code_Nom]]=D6853,F6853-1,(COUNTIFS(Clef_répartition[Code_Nom],Clef_répartition[[#This Row],[Code_Nom]],Clef_répartition[Année],Clef_répartition[[#This Row],[Année]])))</f>
        <v>34</v>
      </c>
      <c r="G685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vaudois_40_2019</v>
      </c>
      <c r="H6854">
        <v>5919</v>
      </c>
      <c r="I6854" t="s">
        <v>172</v>
      </c>
      <c r="J6854">
        <v>2019</v>
      </c>
      <c r="K6854">
        <v>6.6360000000000004E-3</v>
      </c>
    </row>
    <row r="6855" spans="1:11" x14ac:dyDescent="0.25">
      <c r="A6855" t="s">
        <v>723</v>
      </c>
      <c r="B6855" t="s">
        <v>546</v>
      </c>
      <c r="C6855" t="s">
        <v>759</v>
      </c>
      <c r="D685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5">
        <f>COUNTIFS(D$2:D6855,Clef_répartition[[#This Row],[Code_Nom]],J$2:J6855,Clef_répartition[[#This Row],[Année]])</f>
        <v>41</v>
      </c>
      <c r="F6855">
        <f>IF(Clef_répartition[[#This Row],[Code_Nom]]=D6854,F6854-1,(COUNTIFS(Clef_répartition[Code_Nom],Clef_répartition[[#This Row],[Code_Nom]],Clef_répartition[Année],Clef_répartition[[#This Row],[Année]])))</f>
        <v>33</v>
      </c>
      <c r="G685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vaudois_41_2019</v>
      </c>
      <c r="H6855">
        <v>5562</v>
      </c>
      <c r="I6855" t="s">
        <v>173</v>
      </c>
      <c r="J6855">
        <v>2019</v>
      </c>
      <c r="K6855">
        <v>1.325E-3</v>
      </c>
    </row>
    <row r="6856" spans="1:11" x14ac:dyDescent="0.25">
      <c r="A6856" t="s">
        <v>723</v>
      </c>
      <c r="B6856" t="s">
        <v>546</v>
      </c>
      <c r="C6856" t="s">
        <v>759</v>
      </c>
      <c r="D685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6">
        <f>COUNTIFS(D$2:D6856,Clef_répartition[[#This Row],[Code_Nom]],J$2:J6856,Clef_répartition[[#This Row],[Année]])</f>
        <v>42</v>
      </c>
      <c r="F6856">
        <f>IF(Clef_répartition[[#This Row],[Code_Nom]]=D6855,F6855-1,(COUNTIFS(Clef_répartition[Code_Nom],Clef_répartition[[#This Row],[Code_Nom]],Clef_répartition[Année],Clef_répartition[[#This Row],[Année]])))</f>
        <v>32</v>
      </c>
      <c r="G685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vaudois_42_2019</v>
      </c>
      <c r="H6856">
        <v>5921</v>
      </c>
      <c r="I6856" t="s">
        <v>180</v>
      </c>
      <c r="J6856">
        <v>2019</v>
      </c>
      <c r="K6856">
        <v>2.552E-3</v>
      </c>
    </row>
    <row r="6857" spans="1:11" x14ac:dyDescent="0.25">
      <c r="A6857" t="s">
        <v>723</v>
      </c>
      <c r="B6857" t="s">
        <v>546</v>
      </c>
      <c r="C6857" t="s">
        <v>759</v>
      </c>
      <c r="D685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7">
        <f>COUNTIFS(D$2:D6857,Clef_répartition[[#This Row],[Code_Nom]],J$2:J6857,Clef_répartition[[#This Row],[Année]])</f>
        <v>43</v>
      </c>
      <c r="F6857">
        <f>IF(Clef_répartition[[#This Row],[Code_Nom]]=D6856,F6856-1,(COUNTIFS(Clef_répartition[Code_Nom],Clef_répartition[[#This Row],[Code_Nom]],Clef_répartition[Année],Clef_répartition[[#This Row],[Année]])))</f>
        <v>31</v>
      </c>
      <c r="G685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vaudois_43_2019</v>
      </c>
      <c r="H6857">
        <v>5922</v>
      </c>
      <c r="I6857" t="s">
        <v>183</v>
      </c>
      <c r="J6857">
        <v>2019</v>
      </c>
      <c r="K6857">
        <v>8.0149999999999996E-3</v>
      </c>
    </row>
    <row r="6858" spans="1:11" x14ac:dyDescent="0.25">
      <c r="A6858" t="s">
        <v>723</v>
      </c>
      <c r="B6858" t="s">
        <v>546</v>
      </c>
      <c r="C6858" t="s">
        <v>759</v>
      </c>
      <c r="D685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8">
        <f>COUNTIFS(D$2:D6858,Clef_répartition[[#This Row],[Code_Nom]],J$2:J6858,Clef_répartition[[#This Row],[Année]])</f>
        <v>44</v>
      </c>
      <c r="F6858">
        <f>IF(Clef_répartition[[#This Row],[Code_Nom]]=D6857,F6857-1,(COUNTIFS(Clef_répartition[Code_Nom],Clef_répartition[[#This Row],[Code_Nom]],Clef_répartition[Année],Clef_répartition[[#This Row],[Année]])))</f>
        <v>30</v>
      </c>
      <c r="G685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vaudois_44_2019</v>
      </c>
      <c r="H6858">
        <v>5756</v>
      </c>
      <c r="I6858" t="s">
        <v>185</v>
      </c>
      <c r="J6858">
        <v>2019</v>
      </c>
      <c r="K6858">
        <v>5.3109999999999997E-3</v>
      </c>
    </row>
    <row r="6859" spans="1:11" x14ac:dyDescent="0.25">
      <c r="A6859" t="s">
        <v>723</v>
      </c>
      <c r="B6859" t="s">
        <v>546</v>
      </c>
      <c r="C6859" t="s">
        <v>759</v>
      </c>
      <c r="D685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59">
        <f>COUNTIFS(D$2:D6859,Clef_répartition[[#This Row],[Code_Nom]],J$2:J6859,Clef_répartition[[#This Row],[Année]])</f>
        <v>45</v>
      </c>
      <c r="F6859">
        <f>IF(Clef_répartition[[#This Row],[Code_Nom]]=D6858,F6858-1,(COUNTIFS(Clef_répartition[Code_Nom],Clef_répartition[[#This Row],[Code_Nom]],Clef_répartition[Année],Clef_répartition[[#This Row],[Année]])))</f>
        <v>29</v>
      </c>
      <c r="G685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vaudois_45_2019</v>
      </c>
      <c r="H6859">
        <v>5563</v>
      </c>
      <c r="I6859" t="s">
        <v>193</v>
      </c>
      <c r="J6859">
        <v>2019</v>
      </c>
      <c r="K6859">
        <v>1.7160000000000001E-3</v>
      </c>
    </row>
    <row r="6860" spans="1:11" x14ac:dyDescent="0.25">
      <c r="A6860" t="s">
        <v>723</v>
      </c>
      <c r="B6860" t="s">
        <v>546</v>
      </c>
      <c r="C6860" t="s">
        <v>759</v>
      </c>
      <c r="D686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0">
        <f>COUNTIFS(D$2:D6860,Clef_répartition[[#This Row],[Code_Nom]],J$2:J6860,Clef_répartition[[#This Row],[Année]])</f>
        <v>46</v>
      </c>
      <c r="F6860">
        <f>IF(Clef_répartition[[#This Row],[Code_Nom]]=D6859,F6859-1,(COUNTIFS(Clef_répartition[Code_Nom],Clef_répartition[[#This Row],[Code_Nom]],Clef_répartition[Année],Clef_répartition[[#This Row],[Année]])))</f>
        <v>28</v>
      </c>
      <c r="G686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vaudois_46_2019</v>
      </c>
      <c r="H6860">
        <v>5564</v>
      </c>
      <c r="I6860" t="s">
        <v>194</v>
      </c>
      <c r="J6860">
        <v>2019</v>
      </c>
      <c r="K6860">
        <v>1.0970000000000001E-3</v>
      </c>
    </row>
    <row r="6861" spans="1:11" x14ac:dyDescent="0.25">
      <c r="A6861" t="s">
        <v>723</v>
      </c>
      <c r="B6861" t="s">
        <v>546</v>
      </c>
      <c r="C6861" t="s">
        <v>759</v>
      </c>
      <c r="D686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1">
        <f>COUNTIFS(D$2:D6861,Clef_répartition[[#This Row],[Code_Nom]],J$2:J6861,Clef_répartition[[#This Row],[Année]])</f>
        <v>47</v>
      </c>
      <c r="F6861">
        <f>IF(Clef_répartition[[#This Row],[Code_Nom]]=D6860,F6860-1,(COUNTIFS(Clef_répartition[Code_Nom],Clef_répartition[[#This Row],[Code_Nom]],Clef_répartition[Année],Clef_répartition[[#This Row],[Année]])))</f>
        <v>27</v>
      </c>
      <c r="G686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vaudois_47_2019</v>
      </c>
      <c r="H6861">
        <v>5565</v>
      </c>
      <c r="I6861" t="s">
        <v>199</v>
      </c>
      <c r="J6861">
        <v>2019</v>
      </c>
      <c r="K6861">
        <v>5.365E-3</v>
      </c>
    </row>
    <row r="6862" spans="1:11" x14ac:dyDescent="0.25">
      <c r="A6862" t="s">
        <v>723</v>
      </c>
      <c r="B6862" t="s">
        <v>546</v>
      </c>
      <c r="C6862" t="s">
        <v>759</v>
      </c>
      <c r="D686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2">
        <f>COUNTIFS(D$2:D6862,Clef_répartition[[#This Row],[Code_Nom]],J$2:J6862,Clef_répartition[[#This Row],[Année]])</f>
        <v>48</v>
      </c>
      <c r="F6862">
        <f>IF(Clef_répartition[[#This Row],[Code_Nom]]=D6861,F6861-1,(COUNTIFS(Clef_répartition[Code_Nom],Clef_répartition[[#This Row],[Code_Nom]],Clef_répartition[Année],Clef_répartition[[#This Row],[Année]])))</f>
        <v>26</v>
      </c>
      <c r="G686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vaudois_48_2019</v>
      </c>
      <c r="H6862">
        <v>5757</v>
      </c>
      <c r="I6862" t="s">
        <v>201</v>
      </c>
      <c r="J6862">
        <v>2019</v>
      </c>
      <c r="K6862">
        <v>7.5397000000000006E-2</v>
      </c>
    </row>
    <row r="6863" spans="1:11" x14ac:dyDescent="0.25">
      <c r="A6863" t="s">
        <v>723</v>
      </c>
      <c r="B6863" t="s">
        <v>546</v>
      </c>
      <c r="C6863" t="s">
        <v>759</v>
      </c>
      <c r="D686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3">
        <f>COUNTIFS(D$2:D6863,Clef_répartition[[#This Row],[Code_Nom]],J$2:J6863,Clef_répartition[[#This Row],[Année]])</f>
        <v>49</v>
      </c>
      <c r="F6863">
        <f>IF(Clef_répartition[[#This Row],[Code_Nom]]=D6862,F6862-1,(COUNTIFS(Clef_répartition[Code_Nom],Clef_répartition[[#This Row],[Code_Nom]],Clef_répartition[Année],Clef_répartition[[#This Row],[Année]])))</f>
        <v>25</v>
      </c>
      <c r="G686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vaudois_49_2019</v>
      </c>
      <c r="H6863">
        <v>5924</v>
      </c>
      <c r="I6863" t="s">
        <v>202</v>
      </c>
      <c r="J6863">
        <v>2019</v>
      </c>
      <c r="K6863">
        <v>3.6059999999999998E-3</v>
      </c>
    </row>
    <row r="6864" spans="1:11" x14ac:dyDescent="0.25">
      <c r="A6864" t="s">
        <v>723</v>
      </c>
      <c r="B6864" t="s">
        <v>546</v>
      </c>
      <c r="C6864" t="s">
        <v>759</v>
      </c>
      <c r="D686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4">
        <f>COUNTIFS(D$2:D6864,Clef_répartition[[#This Row],[Code_Nom]],J$2:J6864,Clef_répartition[[#This Row],[Année]])</f>
        <v>50</v>
      </c>
      <c r="F6864">
        <f>IF(Clef_répartition[[#This Row],[Code_Nom]]=D6863,F6863-1,(COUNTIFS(Clef_répartition[Code_Nom],Clef_répartition[[#This Row],[Code_Nom]],Clef_répartition[Année],Clef_répartition[[#This Row],[Année]])))</f>
        <v>24</v>
      </c>
      <c r="G686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vaudois_50_2019</v>
      </c>
      <c r="H6864">
        <v>5925</v>
      </c>
      <c r="I6864" t="s">
        <v>207</v>
      </c>
      <c r="J6864">
        <v>2019</v>
      </c>
      <c r="K6864">
        <v>2.1289999999999998E-3</v>
      </c>
    </row>
    <row r="6865" spans="1:11" x14ac:dyDescent="0.25">
      <c r="A6865" t="s">
        <v>723</v>
      </c>
      <c r="B6865" t="s">
        <v>546</v>
      </c>
      <c r="C6865" t="s">
        <v>759</v>
      </c>
      <c r="D686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5">
        <f>COUNTIFS(D$2:D6865,Clef_répartition[[#This Row],[Code_Nom]],J$2:J6865,Clef_répartition[[#This Row],[Année]])</f>
        <v>51</v>
      </c>
      <c r="F6865">
        <f>IF(Clef_répartition[[#This Row],[Code_Nom]]=D6864,F6864-1,(COUNTIFS(Clef_répartition[Code_Nom],Clef_répartition[[#This Row],[Code_Nom]],Clef_répartition[Année],Clef_répartition[[#This Row],[Année]])))</f>
        <v>23</v>
      </c>
      <c r="G686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vaudois_51_2019</v>
      </c>
      <c r="H6865">
        <v>5926</v>
      </c>
      <c r="I6865" t="s">
        <v>218</v>
      </c>
      <c r="J6865">
        <v>2019</v>
      </c>
      <c r="K6865">
        <v>8.4720000000000004E-3</v>
      </c>
    </row>
    <row r="6866" spans="1:11" x14ac:dyDescent="0.25">
      <c r="A6866" t="s">
        <v>723</v>
      </c>
      <c r="B6866" t="s">
        <v>546</v>
      </c>
      <c r="C6866" t="s">
        <v>759</v>
      </c>
      <c r="D686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6">
        <f>COUNTIFS(D$2:D6866,Clef_répartition[[#This Row],[Code_Nom]],J$2:J6866,Clef_répartition[[#This Row],[Année]])</f>
        <v>52</v>
      </c>
      <c r="F6866">
        <f>IF(Clef_répartition[[#This Row],[Code_Nom]]=D6865,F6865-1,(COUNTIFS(Clef_répartition[Code_Nom],Clef_répartition[[#This Row],[Code_Nom]],Clef_répartition[Année],Clef_répartition[[#This Row],[Année]])))</f>
        <v>22</v>
      </c>
      <c r="G686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vaudois_52_2019</v>
      </c>
      <c r="H6866">
        <v>5759</v>
      </c>
      <c r="I6866" t="s">
        <v>220</v>
      </c>
      <c r="J6866">
        <v>2019</v>
      </c>
      <c r="K6866">
        <v>2.313E-3</v>
      </c>
    </row>
    <row r="6867" spans="1:11" x14ac:dyDescent="0.25">
      <c r="A6867" t="s">
        <v>723</v>
      </c>
      <c r="B6867" t="s">
        <v>546</v>
      </c>
      <c r="C6867" t="s">
        <v>759</v>
      </c>
      <c r="D686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7">
        <f>COUNTIFS(D$2:D6867,Clef_répartition[[#This Row],[Code_Nom]],J$2:J6867,Clef_répartition[[#This Row],[Année]])</f>
        <v>53</v>
      </c>
      <c r="F6867">
        <f>IF(Clef_répartition[[#This Row],[Code_Nom]]=D6866,F6866-1,(COUNTIFS(Clef_répartition[Code_Nom],Clef_répartition[[#This Row],[Code_Nom]],Clef_répartition[Année],Clef_répartition[[#This Row],[Année]])))</f>
        <v>21</v>
      </c>
      <c r="G686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vaudois_53_2019</v>
      </c>
      <c r="H6867">
        <v>5566</v>
      </c>
      <c r="I6867" t="s">
        <v>224</v>
      </c>
      <c r="J6867">
        <v>2019</v>
      </c>
      <c r="K6867">
        <v>4.0509999999999999E-3</v>
      </c>
    </row>
    <row r="6868" spans="1:11" x14ac:dyDescent="0.25">
      <c r="A6868" t="s">
        <v>723</v>
      </c>
      <c r="B6868" t="s">
        <v>546</v>
      </c>
      <c r="C6868" t="s">
        <v>759</v>
      </c>
      <c r="D686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8">
        <f>COUNTIFS(D$2:D6868,Clef_répartition[[#This Row],[Code_Nom]],J$2:J6868,Clef_répartition[[#This Row],[Année]])</f>
        <v>54</v>
      </c>
      <c r="F6868">
        <f>IF(Clef_répartition[[#This Row],[Code_Nom]]=D6867,F6867-1,(COUNTIFS(Clef_répartition[Code_Nom],Clef_répartition[[#This Row],[Code_Nom]],Clef_répartition[Année],Clef_répartition[[#This Row],[Année]])))</f>
        <v>20</v>
      </c>
      <c r="G686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vaudois_54_2019</v>
      </c>
      <c r="H6868">
        <v>5760</v>
      </c>
      <c r="I6868" t="s">
        <v>227</v>
      </c>
      <c r="J6868">
        <v>2019</v>
      </c>
      <c r="K6868">
        <v>5.2350000000000001E-3</v>
      </c>
    </row>
    <row r="6869" spans="1:11" x14ac:dyDescent="0.25">
      <c r="A6869" t="s">
        <v>723</v>
      </c>
      <c r="B6869" t="s">
        <v>546</v>
      </c>
      <c r="C6869" t="s">
        <v>759</v>
      </c>
      <c r="D686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69">
        <f>COUNTIFS(D$2:D6869,Clef_répartition[[#This Row],[Code_Nom]],J$2:J6869,Clef_répartition[[#This Row],[Année]])</f>
        <v>55</v>
      </c>
      <c r="F6869">
        <f>IF(Clef_répartition[[#This Row],[Code_Nom]]=D6868,F6868-1,(COUNTIFS(Clef_répartition[Code_Nom],Clef_répartition[[#This Row],[Code_Nom]],Clef_répartition[Année],Clef_répartition[[#This Row],[Année]])))</f>
        <v>19</v>
      </c>
      <c r="G686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vaudois_55_2019</v>
      </c>
      <c r="H6869">
        <v>5761</v>
      </c>
      <c r="I6869" t="s">
        <v>233</v>
      </c>
      <c r="J6869">
        <v>2019</v>
      </c>
      <c r="K6869">
        <v>5.8650000000000004E-3</v>
      </c>
    </row>
    <row r="6870" spans="1:11" x14ac:dyDescent="0.25">
      <c r="A6870" t="s">
        <v>723</v>
      </c>
      <c r="B6870" t="s">
        <v>546</v>
      </c>
      <c r="C6870" t="s">
        <v>759</v>
      </c>
      <c r="D68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0">
        <f>COUNTIFS(D$2:D6870,Clef_répartition[[#This Row],[Code_Nom]],J$2:J6870,Clef_répartition[[#This Row],[Année]])</f>
        <v>56</v>
      </c>
      <c r="F6870">
        <f>IF(Clef_répartition[[#This Row],[Code_Nom]]=D6869,F6869-1,(COUNTIFS(Clef_répartition[Code_Nom],Clef_répartition[[#This Row],[Code_Nom]],Clef_répartition[Année],Clef_répartition[[#This Row],[Année]])))</f>
        <v>18</v>
      </c>
      <c r="G68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vaudois_56_2019</v>
      </c>
      <c r="H6870">
        <v>5928</v>
      </c>
      <c r="I6870" t="s">
        <v>240</v>
      </c>
      <c r="J6870">
        <v>2019</v>
      </c>
      <c r="K6870">
        <v>1.9550000000000001E-3</v>
      </c>
    </row>
    <row r="6871" spans="1:11" x14ac:dyDescent="0.25">
      <c r="A6871" t="s">
        <v>723</v>
      </c>
      <c r="B6871" t="s">
        <v>546</v>
      </c>
      <c r="C6871" t="s">
        <v>759</v>
      </c>
      <c r="D68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1">
        <f>COUNTIFS(D$2:D6871,Clef_répartition[[#This Row],[Code_Nom]],J$2:J6871,Clef_répartition[[#This Row],[Année]])</f>
        <v>57</v>
      </c>
      <c r="F6871">
        <f>IF(Clef_répartition[[#This Row],[Code_Nom]]=D6870,F6870-1,(COUNTIFS(Clef_répartition[Code_Nom],Clef_répartition[[#This Row],[Code_Nom]],Clef_répartition[Année],Clef_répartition[[#This Row],[Année]])))</f>
        <v>17</v>
      </c>
      <c r="G68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vaudois_57_2019</v>
      </c>
      <c r="H6871">
        <v>5568</v>
      </c>
      <c r="I6871" t="s">
        <v>249</v>
      </c>
      <c r="J6871">
        <v>2019</v>
      </c>
      <c r="K6871">
        <v>5.2621000000000001E-2</v>
      </c>
    </row>
    <row r="6872" spans="1:11" x14ac:dyDescent="0.25">
      <c r="A6872" t="s">
        <v>723</v>
      </c>
      <c r="B6872" t="s">
        <v>546</v>
      </c>
      <c r="C6872" t="s">
        <v>759</v>
      </c>
      <c r="D68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2">
        <f>COUNTIFS(D$2:D6872,Clef_répartition[[#This Row],[Code_Nom]],J$2:J6872,Clef_répartition[[#This Row],[Année]])</f>
        <v>58</v>
      </c>
      <c r="F6872">
        <f>IF(Clef_répartition[[#This Row],[Code_Nom]]=D6871,F6871-1,(COUNTIFS(Clef_répartition[Code_Nom],Clef_répartition[[#This Row],[Code_Nom]],Clef_répartition[Année],Clef_répartition[[#This Row],[Année]])))</f>
        <v>16</v>
      </c>
      <c r="G68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vaudois_58_2019</v>
      </c>
      <c r="H6872">
        <v>5762</v>
      </c>
      <c r="I6872" t="s">
        <v>253</v>
      </c>
      <c r="J6872">
        <v>2019</v>
      </c>
      <c r="K6872">
        <v>1.586E-3</v>
      </c>
    </row>
    <row r="6873" spans="1:11" x14ac:dyDescent="0.25">
      <c r="A6873" t="s">
        <v>723</v>
      </c>
      <c r="B6873" t="s">
        <v>546</v>
      </c>
      <c r="C6873" t="s">
        <v>759</v>
      </c>
      <c r="D687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3">
        <f>COUNTIFS(D$2:D6873,Clef_répartition[[#This Row],[Code_Nom]],J$2:J6873,Clef_répartition[[#This Row],[Année]])</f>
        <v>59</v>
      </c>
      <c r="F6873">
        <f>IF(Clef_répartition[[#This Row],[Code_Nom]]=D6872,F6872-1,(COUNTIFS(Clef_répartition[Code_Nom],Clef_répartition[[#This Row],[Code_Nom]],Clef_répartition[Année],Clef_répartition[[#This Row],[Année]])))</f>
        <v>15</v>
      </c>
      <c r="G687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vaudois_59_2019</v>
      </c>
      <c r="H6873">
        <v>5929</v>
      </c>
      <c r="I6873" t="s">
        <v>257</v>
      </c>
      <c r="J6873">
        <v>2019</v>
      </c>
      <c r="K6873">
        <v>6.5059999999999996E-3</v>
      </c>
    </row>
    <row r="6874" spans="1:11" x14ac:dyDescent="0.25">
      <c r="A6874" t="s">
        <v>723</v>
      </c>
      <c r="B6874" t="s">
        <v>546</v>
      </c>
      <c r="C6874" t="s">
        <v>759</v>
      </c>
      <c r="D687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4">
        <f>COUNTIFS(D$2:D6874,Clef_répartition[[#This Row],[Code_Nom]],J$2:J6874,Clef_répartition[[#This Row],[Année]])</f>
        <v>60</v>
      </c>
      <c r="F6874">
        <f>IF(Clef_répartition[[#This Row],[Code_Nom]]=D6873,F6873-1,(COUNTIFS(Clef_répartition[Code_Nom],Clef_répartition[[#This Row],[Code_Nom]],Clef_répartition[Année],Clef_répartition[[#This Row],[Année]])))</f>
        <v>14</v>
      </c>
      <c r="G687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vaudois_60_2019</v>
      </c>
      <c r="H6874">
        <v>5930</v>
      </c>
      <c r="I6874" t="s">
        <v>259</v>
      </c>
      <c r="J6874">
        <v>2019</v>
      </c>
      <c r="K6874">
        <v>2.313E-3</v>
      </c>
    </row>
    <row r="6875" spans="1:11" x14ac:dyDescent="0.25">
      <c r="A6875" t="s">
        <v>723</v>
      </c>
      <c r="B6875" t="s">
        <v>546</v>
      </c>
      <c r="C6875" t="s">
        <v>759</v>
      </c>
      <c r="D687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5">
        <f>COUNTIFS(D$2:D6875,Clef_répartition[[#This Row],[Code_Nom]],J$2:J6875,Clef_répartition[[#This Row],[Année]])</f>
        <v>61</v>
      </c>
      <c r="F6875">
        <f>IF(Clef_répartition[[#This Row],[Code_Nom]]=D6874,F6874-1,(COUNTIFS(Clef_répartition[Code_Nom],Clef_répartition[[#This Row],[Code_Nom]],Clef_répartition[Année],Clef_répartition[[#This Row],[Année]])))</f>
        <v>13</v>
      </c>
      <c r="G687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vaudois_61_2019</v>
      </c>
      <c r="H6875">
        <v>5571</v>
      </c>
      <c r="I6875" t="s">
        <v>263</v>
      </c>
      <c r="J6875">
        <v>2019</v>
      </c>
      <c r="K6875">
        <v>9.5250000000000005E-3</v>
      </c>
    </row>
    <row r="6876" spans="1:11" x14ac:dyDescent="0.25">
      <c r="A6876" t="s">
        <v>723</v>
      </c>
      <c r="B6876" t="s">
        <v>546</v>
      </c>
      <c r="C6876" t="s">
        <v>759</v>
      </c>
      <c r="D687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6">
        <f>COUNTIFS(D$2:D6876,Clef_répartition[[#This Row],[Code_Nom]],J$2:J6876,Clef_répartition[[#This Row],[Année]])</f>
        <v>62</v>
      </c>
      <c r="F6876">
        <f>IF(Clef_répartition[[#This Row],[Code_Nom]]=D6875,F6875-1,(COUNTIFS(Clef_répartition[Code_Nom],Clef_répartition[[#This Row],[Code_Nom]],Clef_répartition[Année],Clef_répartition[[#This Row],[Année]])))</f>
        <v>12</v>
      </c>
      <c r="G687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vaudois_62_2019</v>
      </c>
      <c r="H6876">
        <v>5931</v>
      </c>
      <c r="I6876" t="s">
        <v>267</v>
      </c>
      <c r="J6876">
        <v>2019</v>
      </c>
      <c r="K6876">
        <v>5.2129999999999998E-3</v>
      </c>
    </row>
    <row r="6877" spans="1:11" x14ac:dyDescent="0.25">
      <c r="A6877" t="s">
        <v>723</v>
      </c>
      <c r="B6877" t="s">
        <v>546</v>
      </c>
      <c r="C6877" t="s">
        <v>759</v>
      </c>
      <c r="D687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7">
        <f>COUNTIFS(D$2:D6877,Clef_répartition[[#This Row],[Code_Nom]],J$2:J6877,Clef_répartition[[#This Row],[Année]])</f>
        <v>63</v>
      </c>
      <c r="F6877">
        <f>IF(Clef_répartition[[#This Row],[Code_Nom]]=D6876,F6876-1,(COUNTIFS(Clef_répartition[Code_Nom],Clef_répartition[[#This Row],[Code_Nom]],Clef_répartition[Année],Clef_répartition[[#This Row],[Année]])))</f>
        <v>11</v>
      </c>
      <c r="G687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vaudois_63_2019</v>
      </c>
      <c r="H6877">
        <v>5932</v>
      </c>
      <c r="I6877" t="s">
        <v>269</v>
      </c>
      <c r="J6877">
        <v>2019</v>
      </c>
      <c r="K6877">
        <v>2.4979999999999998E-3</v>
      </c>
    </row>
    <row r="6878" spans="1:11" x14ac:dyDescent="0.25">
      <c r="A6878" t="s">
        <v>723</v>
      </c>
      <c r="B6878" t="s">
        <v>546</v>
      </c>
      <c r="C6878" t="s">
        <v>759</v>
      </c>
      <c r="D687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8">
        <f>COUNTIFS(D$2:D6878,Clef_répartition[[#This Row],[Code_Nom]],J$2:J6878,Clef_répartition[[#This Row],[Année]])</f>
        <v>64</v>
      </c>
      <c r="F6878">
        <f>IF(Clef_répartition[[#This Row],[Code_Nom]]=D6877,F6877-1,(COUNTIFS(Clef_répartition[Code_Nom],Clef_répartition[[#This Row],[Code_Nom]],Clef_répartition[Année],Clef_répartition[[#This Row],[Année]])))</f>
        <v>10</v>
      </c>
      <c r="G687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vaudois_64_2019</v>
      </c>
      <c r="H6878">
        <v>5933</v>
      </c>
      <c r="I6878" t="s">
        <v>271</v>
      </c>
      <c r="J6878">
        <v>2019</v>
      </c>
      <c r="K6878">
        <v>7.6899999999999998E-3</v>
      </c>
    </row>
    <row r="6879" spans="1:11" x14ac:dyDescent="0.25">
      <c r="A6879" t="s">
        <v>723</v>
      </c>
      <c r="B6879" t="s">
        <v>546</v>
      </c>
      <c r="C6879" t="s">
        <v>759</v>
      </c>
      <c r="D687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79">
        <f>COUNTIFS(D$2:D6879,Clef_répartition[[#This Row],[Code_Nom]],J$2:J6879,Clef_répartition[[#This Row],[Année]])</f>
        <v>65</v>
      </c>
      <c r="F6879">
        <f>IF(Clef_répartition[[#This Row],[Code_Nom]]=D6878,F6878-1,(COUNTIFS(Clef_répartition[Code_Nom],Clef_répartition[[#This Row],[Code_Nom]],Clef_répartition[Année],Clef_répartition[[#This Row],[Année]])))</f>
        <v>9</v>
      </c>
      <c r="G687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vaudois_65_2019</v>
      </c>
      <c r="H6879">
        <v>5763</v>
      </c>
      <c r="I6879" t="s">
        <v>272</v>
      </c>
      <c r="J6879">
        <v>2019</v>
      </c>
      <c r="K6879">
        <v>6.7559999999999999E-3</v>
      </c>
    </row>
    <row r="6880" spans="1:11" x14ac:dyDescent="0.25">
      <c r="A6880" t="s">
        <v>723</v>
      </c>
      <c r="B6880" t="s">
        <v>546</v>
      </c>
      <c r="C6880" t="s">
        <v>759</v>
      </c>
      <c r="D688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0">
        <f>COUNTIFS(D$2:D6880,Clef_répartition[[#This Row],[Code_Nom]],J$2:J6880,Clef_répartition[[#This Row],[Année]])</f>
        <v>66</v>
      </c>
      <c r="F6880">
        <f>IF(Clef_répartition[[#This Row],[Code_Nom]]=D6879,F6879-1,(COUNTIFS(Clef_répartition[Code_Nom],Clef_répartition[[#This Row],[Code_Nom]],Clef_répartition[Année],Clef_répartition[[#This Row],[Année]])))</f>
        <v>8</v>
      </c>
      <c r="G688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vaudois_66_2019</v>
      </c>
      <c r="H6880">
        <v>5934</v>
      </c>
      <c r="I6880" t="s">
        <v>273</v>
      </c>
      <c r="J6880">
        <v>2019</v>
      </c>
      <c r="K6880">
        <v>2.5200000000000001E-3</v>
      </c>
    </row>
    <row r="6881" spans="1:11" x14ac:dyDescent="0.25">
      <c r="A6881" t="s">
        <v>723</v>
      </c>
      <c r="B6881" t="s">
        <v>546</v>
      </c>
      <c r="C6881" t="s">
        <v>759</v>
      </c>
      <c r="D688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1">
        <f>COUNTIFS(D$2:D6881,Clef_répartition[[#This Row],[Code_Nom]],J$2:J6881,Clef_répartition[[#This Row],[Année]])</f>
        <v>67</v>
      </c>
      <c r="F6881">
        <f>IF(Clef_répartition[[#This Row],[Code_Nom]]=D6880,F6880-1,(COUNTIFS(Clef_répartition[Code_Nom],Clef_répartition[[#This Row],[Code_Nom]],Clef_répartition[Année],Clef_répartition[[#This Row],[Année]])))</f>
        <v>7</v>
      </c>
      <c r="G688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vaudois_67_2019</v>
      </c>
      <c r="H6881">
        <v>5764</v>
      </c>
      <c r="I6881" t="s">
        <v>274</v>
      </c>
      <c r="J6881">
        <v>2019</v>
      </c>
      <c r="K6881">
        <v>4.1835999999999998E-2</v>
      </c>
    </row>
    <row r="6882" spans="1:11" x14ac:dyDescent="0.25">
      <c r="A6882" t="s">
        <v>723</v>
      </c>
      <c r="B6882" t="s">
        <v>546</v>
      </c>
      <c r="C6882" t="s">
        <v>759</v>
      </c>
      <c r="D688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2">
        <f>COUNTIFS(D$2:D6882,Clef_répartition[[#This Row],[Code_Nom]],J$2:J6882,Clef_répartition[[#This Row],[Année]])</f>
        <v>68</v>
      </c>
      <c r="F6882">
        <f>IF(Clef_répartition[[#This Row],[Code_Nom]]=D6881,F6881-1,(COUNTIFS(Clef_répartition[Code_Nom],Clef_répartition[[#This Row],[Code_Nom]],Clef_répartition[Année],Clef_répartition[[#This Row],[Année]])))</f>
        <v>6</v>
      </c>
      <c r="G688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vaudois_68_2019</v>
      </c>
      <c r="H6882">
        <v>5765</v>
      </c>
      <c r="I6882" t="s">
        <v>275</v>
      </c>
      <c r="J6882">
        <v>2019</v>
      </c>
      <c r="K6882">
        <v>5.0939999999999996E-3</v>
      </c>
    </row>
    <row r="6883" spans="1:11" x14ac:dyDescent="0.25">
      <c r="A6883" t="s">
        <v>723</v>
      </c>
      <c r="B6883" t="s">
        <v>546</v>
      </c>
      <c r="C6883" t="s">
        <v>759</v>
      </c>
      <c r="D688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3">
        <f>COUNTIFS(D$2:D6883,Clef_répartition[[#This Row],[Code_Nom]],J$2:J6883,Clef_répartition[[#This Row],[Année]])</f>
        <v>69</v>
      </c>
      <c r="F6883">
        <f>IF(Clef_répartition[[#This Row],[Code_Nom]]=D6882,F6882-1,(COUNTIFS(Clef_répartition[Code_Nom],Clef_répartition[[#This Row],[Code_Nom]],Clef_répartition[Année],Clef_répartition[[#This Row],[Année]])))</f>
        <v>5</v>
      </c>
      <c r="G688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vaudois_69_2019</v>
      </c>
      <c r="H6883">
        <v>5935</v>
      </c>
      <c r="I6883" t="s">
        <v>280</v>
      </c>
      <c r="J6883">
        <v>2019</v>
      </c>
      <c r="K6883">
        <v>1.0859999999999999E-3</v>
      </c>
    </row>
    <row r="6884" spans="1:11" x14ac:dyDescent="0.25">
      <c r="A6884" t="s">
        <v>723</v>
      </c>
      <c r="B6884" t="s">
        <v>546</v>
      </c>
      <c r="C6884" t="s">
        <v>759</v>
      </c>
      <c r="D688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4">
        <f>COUNTIFS(D$2:D6884,Clef_répartition[[#This Row],[Code_Nom]],J$2:J6884,Clef_répartition[[#This Row],[Année]])</f>
        <v>70</v>
      </c>
      <c r="F6884">
        <f>IF(Clef_répartition[[#This Row],[Code_Nom]]=D6883,F6883-1,(COUNTIFS(Clef_répartition[Code_Nom],Clef_répartition[[#This Row],[Code_Nom]],Clef_répartition[Année],Clef_répartition[[#This Row],[Année]])))</f>
        <v>4</v>
      </c>
      <c r="G688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vaudois_70_2019</v>
      </c>
      <c r="H6884">
        <v>5937</v>
      </c>
      <c r="I6884" t="s">
        <v>292</v>
      </c>
      <c r="J6884">
        <v>2019</v>
      </c>
      <c r="K6884">
        <v>1.4339999999999999E-3</v>
      </c>
    </row>
    <row r="6885" spans="1:11" x14ac:dyDescent="0.25">
      <c r="A6885" t="s">
        <v>723</v>
      </c>
      <c r="B6885" t="s">
        <v>546</v>
      </c>
      <c r="C6885" t="s">
        <v>759</v>
      </c>
      <c r="D68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5">
        <f>COUNTIFS(D$2:D6885,Clef_répartition[[#This Row],[Code_Nom]],J$2:J6885,Clef_répartition[[#This Row],[Année]])</f>
        <v>71</v>
      </c>
      <c r="F6885">
        <f>IF(Clef_répartition[[#This Row],[Code_Nom]]=D6884,F6884-1,(COUNTIFS(Clef_répartition[Code_Nom],Clef_répartition[[#This Row],[Code_Nom]],Clef_répartition[Année],Clef_répartition[[#This Row],[Année]])))</f>
        <v>3</v>
      </c>
      <c r="G68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vaudois_71_2019</v>
      </c>
      <c r="H6885">
        <v>5766</v>
      </c>
      <c r="I6885" t="s">
        <v>293</v>
      </c>
      <c r="J6885">
        <v>2019</v>
      </c>
      <c r="K6885">
        <v>6.3429999999999997E-3</v>
      </c>
    </row>
    <row r="6886" spans="1:11" x14ac:dyDescent="0.25">
      <c r="A6886" t="s">
        <v>723</v>
      </c>
      <c r="B6886" t="s">
        <v>546</v>
      </c>
      <c r="C6886" t="s">
        <v>759</v>
      </c>
      <c r="D68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6">
        <f>COUNTIFS(D$2:D6886,Clef_répartition[[#This Row],[Code_Nom]],J$2:J6886,Clef_répartition[[#This Row],[Année]])</f>
        <v>72</v>
      </c>
      <c r="F6886">
        <f>IF(Clef_répartition[[#This Row],[Code_Nom]]=D6885,F6885-1,(COUNTIFS(Clef_répartition[Code_Nom],Clef_répartition[[#This Row],[Code_Nom]],Clef_répartition[Année],Clef_répartition[[#This Row],[Année]])))</f>
        <v>2</v>
      </c>
      <c r="G68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vaudois_72_2019</v>
      </c>
      <c r="H6886">
        <v>5938</v>
      </c>
      <c r="I6886" t="s">
        <v>298</v>
      </c>
      <c r="J6886">
        <v>2019</v>
      </c>
      <c r="K6886">
        <v>0.32811700000000005</v>
      </c>
    </row>
    <row r="6887" spans="1:11" x14ac:dyDescent="0.25">
      <c r="A6887" t="s">
        <v>723</v>
      </c>
      <c r="B6887" t="s">
        <v>546</v>
      </c>
      <c r="C6887" t="s">
        <v>759</v>
      </c>
      <c r="D68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6887">
        <f>COUNTIFS(D$2:D6887,Clef_répartition[[#This Row],[Code_Nom]],J$2:J6887,Clef_répartition[[#This Row],[Année]])</f>
        <v>73</v>
      </c>
      <c r="F6887">
        <f>IF(Clef_répartition[[#This Row],[Code_Nom]]=D6886,F6886-1,(COUNTIFS(Clef_répartition[Code_Nom],Clef_répartition[[#This Row],[Code_Nom]],Clef_répartition[Année],Clef_répartition[[#This Row],[Année]])))</f>
        <v>1</v>
      </c>
      <c r="G68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vaudois_73_2019</v>
      </c>
      <c r="H6887">
        <v>5939</v>
      </c>
      <c r="I6887" t="s">
        <v>299</v>
      </c>
      <c r="J6887">
        <v>2019</v>
      </c>
      <c r="K6887">
        <v>3.721E-2</v>
      </c>
    </row>
    <row r="6888" spans="1:11" x14ac:dyDescent="0.25">
      <c r="A6888" t="s">
        <v>723</v>
      </c>
      <c r="B6888" t="s">
        <v>579</v>
      </c>
      <c r="C6888" t="s">
        <v>580</v>
      </c>
      <c r="D6888" t="str">
        <f>Clef_répartition[[#This Row],[Code association]]&amp;"_"&amp;Clef_répartition[[#This Row],[Nom association]]</f>
        <v>ORPC Lavaux-Oron_Office régional de protection civile Lavaux-Oron</v>
      </c>
      <c r="E6888">
        <f>COUNTIFS(D$2:D6888,Clef_répartition[[#This Row],[Code_Nom]],J$2:J6888,Clef_répartition[[#This Row],[Année]])</f>
        <v>1</v>
      </c>
      <c r="F6888">
        <f>IF(Clef_répartition[[#This Row],[Code_Nom]]=D6887,F6887-1,(COUNTIFS(Clef_répartition[Code_Nom],Clef_répartition[[#This Row],[Code_Nom]],Clef_répartition[Année],Clef_répartition[[#This Row],[Année]])))</f>
        <v>16</v>
      </c>
      <c r="G6888" t="str">
        <f>Clef_répartition[[#This Row],[Code_Nom]]&amp;"_"&amp;Clef_répartition[[#This Row],[Nombre]]&amp;"_"&amp;Clef_répartition[[#This Row],[Année]]</f>
        <v>ORPC Lavaux-Oron_Office régional de protection civile Lavaux-Oron_1_2019</v>
      </c>
      <c r="H6888">
        <v>5581</v>
      </c>
      <c r="I6888" t="s">
        <v>17</v>
      </c>
      <c r="J6888">
        <v>2019</v>
      </c>
      <c r="K6888">
        <v>5.9929793351017363E-2</v>
      </c>
    </row>
    <row r="6889" spans="1:11" x14ac:dyDescent="0.25">
      <c r="A6889" t="s">
        <v>723</v>
      </c>
      <c r="B6889" t="s">
        <v>579</v>
      </c>
      <c r="C6889" t="s">
        <v>580</v>
      </c>
      <c r="D6889" t="str">
        <f>Clef_répartition[[#This Row],[Code association]]&amp;"_"&amp;Clef_répartition[[#This Row],[Nom association]]</f>
        <v>ORPC Lavaux-Oron_Office régional de protection civile Lavaux-Oron</v>
      </c>
      <c r="E6889">
        <f>COUNTIFS(D$2:D6889,Clef_répartition[[#This Row],[Code_Nom]],J$2:J6889,Clef_répartition[[#This Row],[Année]])</f>
        <v>2</v>
      </c>
      <c r="F6889">
        <f>IF(Clef_répartition[[#This Row],[Code_Nom]]=D6888,F6888-1,(COUNTIFS(Clef_répartition[Code_Nom],Clef_répartition[[#This Row],[Code_Nom]],Clef_répartition[Année],Clef_répartition[[#This Row],[Année]])))</f>
        <v>15</v>
      </c>
      <c r="G6889" t="str">
        <f>Clef_répartition[[#This Row],[Code_Nom]]&amp;"_"&amp;Clef_répartition[[#This Row],[Nombre]]&amp;"_"&amp;Clef_répartition[[#This Row],[Année]]</f>
        <v>ORPC Lavaux-Oron_Office régional de protection civile Lavaux-Oron_2_2019</v>
      </c>
      <c r="H6889">
        <v>5613</v>
      </c>
      <c r="I6889" t="s">
        <v>33</v>
      </c>
      <c r="J6889">
        <v>2019</v>
      </c>
      <c r="K6889">
        <v>8.4899216925838267E-2</v>
      </c>
    </row>
    <row r="6890" spans="1:11" x14ac:dyDescent="0.25">
      <c r="A6890" t="s">
        <v>723</v>
      </c>
      <c r="B6890" t="s">
        <v>579</v>
      </c>
      <c r="C6890" t="s">
        <v>580</v>
      </c>
      <c r="D6890" t="str">
        <f>Clef_répartition[[#This Row],[Code association]]&amp;"_"&amp;Clef_répartition[[#This Row],[Nom association]]</f>
        <v>ORPC Lavaux-Oron_Office régional de protection civile Lavaux-Oron</v>
      </c>
      <c r="E6890">
        <f>COUNTIFS(D$2:D6890,Clef_répartition[[#This Row],[Code_Nom]],J$2:J6890,Clef_répartition[[#This Row],[Année]])</f>
        <v>3</v>
      </c>
      <c r="F6890">
        <f>IF(Clef_répartition[[#This Row],[Code_Nom]]=D6889,F6889-1,(COUNTIFS(Clef_répartition[Code_Nom],Clef_répartition[[#This Row],[Code_Nom]],Clef_répartition[Année],Clef_répartition[[#This Row],[Année]])))</f>
        <v>14</v>
      </c>
      <c r="G6890" t="str">
        <f>Clef_répartition[[#This Row],[Code_Nom]]&amp;"_"&amp;Clef_répartition[[#This Row],[Nombre]]&amp;"_"&amp;Clef_répartition[[#This Row],[Année]]</f>
        <v>ORPC Lavaux-Oron_Office régional de protection civile Lavaux-Oron_3_2019</v>
      </c>
      <c r="H6890">
        <v>5601</v>
      </c>
      <c r="I6890" t="s">
        <v>66</v>
      </c>
      <c r="J6890">
        <v>2019</v>
      </c>
      <c r="K6890">
        <v>3.5500420922216752E-2</v>
      </c>
    </row>
    <row r="6891" spans="1:11" x14ac:dyDescent="0.25">
      <c r="A6891" t="s">
        <v>723</v>
      </c>
      <c r="B6891" t="s">
        <v>579</v>
      </c>
      <c r="C6891" t="s">
        <v>580</v>
      </c>
      <c r="D6891" t="str">
        <f>Clef_répartition[[#This Row],[Code association]]&amp;"_"&amp;Clef_répartition[[#This Row],[Nom association]]</f>
        <v>ORPC Lavaux-Oron_Office régional de protection civile Lavaux-Oron</v>
      </c>
      <c r="E6891">
        <f>COUNTIFS(D$2:D6891,Clef_répartition[[#This Row],[Code_Nom]],J$2:J6891,Clef_répartition[[#This Row],[Année]])</f>
        <v>4</v>
      </c>
      <c r="F6891">
        <f>IF(Clef_répartition[[#This Row],[Code_Nom]]=D6890,F6890-1,(COUNTIFS(Clef_répartition[Code_Nom],Clef_répartition[[#This Row],[Code_Nom]],Clef_répartition[Année],Clef_répartition[[#This Row],[Année]])))</f>
        <v>13</v>
      </c>
      <c r="G6891" t="str">
        <f>Clef_répartition[[#This Row],[Code_Nom]]&amp;"_"&amp;Clef_répartition[[#This Row],[Nombre]]&amp;"_"&amp;Clef_répartition[[#This Row],[Année]]</f>
        <v>ORPC Lavaux-Oron_Office régional de protection civile Lavaux-Oron_4_2019</v>
      </c>
      <c r="H6891">
        <v>5604</v>
      </c>
      <c r="I6891" t="s">
        <v>117</v>
      </c>
      <c r="J6891">
        <v>2019</v>
      </c>
      <c r="K6891">
        <v>3.2784281334879359E-2</v>
      </c>
    </row>
    <row r="6892" spans="1:11" x14ac:dyDescent="0.25">
      <c r="A6892" t="s">
        <v>723</v>
      </c>
      <c r="B6892" t="s">
        <v>579</v>
      </c>
      <c r="C6892" t="s">
        <v>580</v>
      </c>
      <c r="D6892" t="str">
        <f>Clef_répartition[[#This Row],[Code association]]&amp;"_"&amp;Clef_répartition[[#This Row],[Nom association]]</f>
        <v>ORPC Lavaux-Oron_Office régional de protection civile Lavaux-Oron</v>
      </c>
      <c r="E6892">
        <f>COUNTIFS(D$2:D6892,Clef_répartition[[#This Row],[Code_Nom]],J$2:J6892,Clef_répartition[[#This Row],[Année]])</f>
        <v>5</v>
      </c>
      <c r="F6892">
        <f>IF(Clef_répartition[[#This Row],[Code_Nom]]=D6891,F6891-1,(COUNTIFS(Clef_répartition[Code_Nom],Clef_répartition[[#This Row],[Code_Nom]],Clef_répartition[Année],Clef_répartition[[#This Row],[Année]])))</f>
        <v>12</v>
      </c>
      <c r="G6892" t="str">
        <f>Clef_répartition[[#This Row],[Code_Nom]]&amp;"_"&amp;Clef_répartition[[#This Row],[Nombre]]&amp;"_"&amp;Clef_répartition[[#This Row],[Année]]</f>
        <v>ORPC Lavaux-Oron_Office régional de protection civile Lavaux-Oron_5_2019</v>
      </c>
      <c r="H6892">
        <v>5806</v>
      </c>
      <c r="I6892" t="s">
        <v>140</v>
      </c>
      <c r="J6892">
        <v>2019</v>
      </c>
      <c r="K6892">
        <v>4.684149498864304E-2</v>
      </c>
    </row>
    <row r="6893" spans="1:11" x14ac:dyDescent="0.25">
      <c r="A6893" t="s">
        <v>723</v>
      </c>
      <c r="B6893" t="s">
        <v>579</v>
      </c>
      <c r="C6893" t="s">
        <v>580</v>
      </c>
      <c r="D6893" t="str">
        <f>Clef_répartition[[#This Row],[Code association]]&amp;"_"&amp;Clef_répartition[[#This Row],[Nom association]]</f>
        <v>ORPC Lavaux-Oron_Office régional de protection civile Lavaux-Oron</v>
      </c>
      <c r="E6893">
        <f>COUNTIFS(D$2:D6893,Clef_répartition[[#This Row],[Code_Nom]],J$2:J6893,Clef_répartition[[#This Row],[Année]])</f>
        <v>6</v>
      </c>
      <c r="F6893">
        <f>IF(Clef_répartition[[#This Row],[Code_Nom]]=D6892,F6892-1,(COUNTIFS(Clef_répartition[Code_Nom],Clef_répartition[[#This Row],[Code_Nom]],Clef_répartition[Année],Clef_répartition[[#This Row],[Année]])))</f>
        <v>11</v>
      </c>
      <c r="G6893" t="str">
        <f>Clef_répartition[[#This Row],[Code_Nom]]&amp;"_"&amp;Clef_répartition[[#This Row],[Nombre]]&amp;"_"&amp;Clef_répartition[[#This Row],[Année]]</f>
        <v>ORPC Lavaux-Oron_Office régional de protection civile Lavaux-Oron_6_2019</v>
      </c>
      <c r="H6893">
        <v>5606</v>
      </c>
      <c r="I6893" t="s">
        <v>169</v>
      </c>
      <c r="J6893">
        <v>2019</v>
      </c>
      <c r="K6893">
        <v>0.16450910939212479</v>
      </c>
    </row>
    <row r="6894" spans="1:11" x14ac:dyDescent="0.25">
      <c r="A6894" t="s">
        <v>723</v>
      </c>
      <c r="B6894" t="s">
        <v>579</v>
      </c>
      <c r="C6894" t="s">
        <v>580</v>
      </c>
      <c r="D6894" t="str">
        <f>Clef_répartition[[#This Row],[Code association]]&amp;"_"&amp;Clef_répartition[[#This Row],[Nom association]]</f>
        <v>ORPC Lavaux-Oron_Office régional de protection civile Lavaux-Oron</v>
      </c>
      <c r="E6894">
        <f>COUNTIFS(D$2:D6894,Clef_répartition[[#This Row],[Code_Nom]],J$2:J6894,Clef_répartition[[#This Row],[Année]])</f>
        <v>7</v>
      </c>
      <c r="F6894">
        <f>IF(Clef_répartition[[#This Row],[Code_Nom]]=D6893,F6893-1,(COUNTIFS(Clef_répartition[Code_Nom],Clef_répartition[[#This Row],[Code_Nom]],Clef_répartition[Année],Clef_répartition[[#This Row],[Année]])))</f>
        <v>10</v>
      </c>
      <c r="G6894" t="str">
        <f>Clef_répartition[[#This Row],[Code_Nom]]&amp;"_"&amp;Clef_répartition[[#This Row],[Nombre]]&amp;"_"&amp;Clef_répartition[[#This Row],[Année]]</f>
        <v>ORPC Lavaux-Oron_Office régional de protection civile Lavaux-Oron_7_2019</v>
      </c>
      <c r="H6894">
        <v>5790</v>
      </c>
      <c r="I6894" t="s">
        <v>170</v>
      </c>
      <c r="J6894">
        <v>2019</v>
      </c>
      <c r="K6894">
        <v>8.5455151929094454E-3</v>
      </c>
    </row>
    <row r="6895" spans="1:11" x14ac:dyDescent="0.25">
      <c r="A6895" t="s">
        <v>723</v>
      </c>
      <c r="B6895" t="s">
        <v>579</v>
      </c>
      <c r="C6895" t="s">
        <v>580</v>
      </c>
      <c r="D6895" t="str">
        <f>Clef_répartition[[#This Row],[Code association]]&amp;"_"&amp;Clef_répartition[[#This Row],[Nom association]]</f>
        <v>ORPC Lavaux-Oron_Office régional de protection civile Lavaux-Oron</v>
      </c>
      <c r="E6895">
        <f>COUNTIFS(D$2:D6895,Clef_répartition[[#This Row],[Code_Nom]],J$2:J6895,Clef_répartition[[#This Row],[Année]])</f>
        <v>8</v>
      </c>
      <c r="F6895">
        <f>IF(Clef_répartition[[#This Row],[Code_Nom]]=D6894,F6894-1,(COUNTIFS(Clef_répartition[Code_Nom],Clef_répartition[[#This Row],[Code_Nom]],Clef_répartition[Année],Clef_répartition[[#This Row],[Année]])))</f>
        <v>9</v>
      </c>
      <c r="G6895" t="str">
        <f>Clef_répartition[[#This Row],[Code_Nom]]&amp;"_"&amp;Clef_répartition[[#This Row],[Nombre]]&amp;"_"&amp;Clef_répartition[[#This Row],[Année]]</f>
        <v>ORPC Lavaux-Oron_Office régional de protection civile Lavaux-Oron_8_2019</v>
      </c>
      <c r="H6895">
        <v>5792</v>
      </c>
      <c r="I6895" t="s">
        <v>187</v>
      </c>
      <c r="J6895">
        <v>2019</v>
      </c>
      <c r="K6895">
        <v>1.0435694203980496E-2</v>
      </c>
    </row>
    <row r="6896" spans="1:11" x14ac:dyDescent="0.25">
      <c r="A6896" t="s">
        <v>723</v>
      </c>
      <c r="B6896" t="s">
        <v>579</v>
      </c>
      <c r="C6896" t="s">
        <v>580</v>
      </c>
      <c r="D6896" t="str">
        <f>Clef_répartition[[#This Row],[Code association]]&amp;"_"&amp;Clef_répartition[[#This Row],[Nom association]]</f>
        <v>ORPC Lavaux-Oron_Office régional de protection civile Lavaux-Oron</v>
      </c>
      <c r="E6896">
        <f>COUNTIFS(D$2:D6896,Clef_répartition[[#This Row],[Code_Nom]],J$2:J6896,Clef_répartition[[#This Row],[Année]])</f>
        <v>9</v>
      </c>
      <c r="F6896">
        <f>IF(Clef_répartition[[#This Row],[Code_Nom]]=D6895,F6895-1,(COUNTIFS(Clef_répartition[Code_Nom],Clef_répartition[[#This Row],[Code_Nom]],Clef_répartition[Année],Clef_répartition[[#This Row],[Année]])))</f>
        <v>8</v>
      </c>
      <c r="G6896" t="str">
        <f>Clef_répartition[[#This Row],[Code_Nom]]&amp;"_"&amp;Clef_répartition[[#This Row],[Nombre]]&amp;"_"&amp;Clef_répartition[[#This Row],[Année]]</f>
        <v>ORPC Lavaux-Oron_Office régional de protection civile Lavaux-Oron_9_2019</v>
      </c>
      <c r="H6896">
        <v>5805</v>
      </c>
      <c r="I6896" t="s">
        <v>206</v>
      </c>
      <c r="J6896">
        <v>2019</v>
      </c>
      <c r="K6896">
        <v>9.6081452419905636E-2</v>
      </c>
    </row>
    <row r="6897" spans="1:11" x14ac:dyDescent="0.25">
      <c r="A6897" t="s">
        <v>723</v>
      </c>
      <c r="B6897" t="s">
        <v>579</v>
      </c>
      <c r="C6897" t="s">
        <v>580</v>
      </c>
      <c r="D6897" t="str">
        <f>Clef_répartition[[#This Row],[Code association]]&amp;"_"&amp;Clef_répartition[[#This Row],[Nom association]]</f>
        <v>ORPC Lavaux-Oron_Office régional de protection civile Lavaux-Oron</v>
      </c>
      <c r="E6897">
        <f>COUNTIFS(D$2:D6897,Clef_répartition[[#This Row],[Code_Nom]],J$2:J6897,Clef_répartition[[#This Row],[Année]])</f>
        <v>10</v>
      </c>
      <c r="F6897">
        <f>IF(Clef_répartition[[#This Row],[Code_Nom]]=D6896,F6896-1,(COUNTIFS(Clef_répartition[Code_Nom],Clef_répartition[[#This Row],[Code_Nom]],Clef_répartition[Année],Clef_répartition[[#This Row],[Année]])))</f>
        <v>7</v>
      </c>
      <c r="G6897" t="str">
        <f>Clef_répartition[[#This Row],[Code_Nom]]&amp;"_"&amp;Clef_répartition[[#This Row],[Nombre]]&amp;"_"&amp;Clef_répartition[[#This Row],[Année]]</f>
        <v>ORPC Lavaux-Oron_Office régional de protection civile Lavaux-Oron_10_2019</v>
      </c>
      <c r="H6897">
        <v>5588</v>
      </c>
      <c r="I6897" t="s">
        <v>210</v>
      </c>
      <c r="J6897">
        <v>2019</v>
      </c>
      <c r="K6897">
        <v>2.4334069285385264E-2</v>
      </c>
    </row>
    <row r="6898" spans="1:11" x14ac:dyDescent="0.25">
      <c r="A6898" t="s">
        <v>723</v>
      </c>
      <c r="B6898" t="s">
        <v>579</v>
      </c>
      <c r="C6898" t="s">
        <v>580</v>
      </c>
      <c r="D6898" t="str">
        <f>Clef_répartition[[#This Row],[Code association]]&amp;"_"&amp;Clef_répartition[[#This Row],[Nom association]]</f>
        <v>ORPC Lavaux-Oron_Office régional de protection civile Lavaux-Oron</v>
      </c>
      <c r="E6898">
        <f>COUNTIFS(D$2:D6898,Clef_répartition[[#This Row],[Code_Nom]],J$2:J6898,Clef_répartition[[#This Row],[Année]])</f>
        <v>11</v>
      </c>
      <c r="F6898">
        <f>IF(Clef_répartition[[#This Row],[Code_Nom]]=D6897,F6897-1,(COUNTIFS(Clef_répartition[Code_Nom],Clef_répartition[[#This Row],[Code_Nom]],Clef_répartition[Année],Clef_répartition[[#This Row],[Année]])))</f>
        <v>6</v>
      </c>
      <c r="G6898" t="str">
        <f>Clef_répartition[[#This Row],[Code_Nom]]&amp;"_"&amp;Clef_répartition[[#This Row],[Nombre]]&amp;"_"&amp;Clef_répartition[[#This Row],[Année]]</f>
        <v>ORPC Lavaux-Oron_Office régional de protection civile Lavaux-Oron_11_2019</v>
      </c>
      <c r="H6898">
        <v>5607</v>
      </c>
      <c r="I6898" t="s">
        <v>225</v>
      </c>
      <c r="J6898">
        <v>2019</v>
      </c>
      <c r="K6898">
        <v>4.576139269660244E-2</v>
      </c>
    </row>
    <row r="6899" spans="1:11" x14ac:dyDescent="0.25">
      <c r="A6899" t="s">
        <v>723</v>
      </c>
      <c r="B6899" t="s">
        <v>579</v>
      </c>
      <c r="C6899" t="s">
        <v>580</v>
      </c>
      <c r="D6899" t="str">
        <f>Clef_répartition[[#This Row],[Code association]]&amp;"_"&amp;Clef_répartition[[#This Row],[Nom association]]</f>
        <v>ORPC Lavaux-Oron_Office régional de protection civile Lavaux-Oron</v>
      </c>
      <c r="E6899">
        <f>COUNTIFS(D$2:D6899,Clef_répartition[[#This Row],[Code_Nom]],J$2:J6899,Clef_répartition[[#This Row],[Année]])</f>
        <v>12</v>
      </c>
      <c r="F6899">
        <f>IF(Clef_répartition[[#This Row],[Code_Nom]]=D6898,F6898-1,(COUNTIFS(Clef_répartition[Code_Nom],Clef_répartition[[#This Row],[Code_Nom]],Clef_répartition[Année],Clef_répartition[[#This Row],[Année]])))</f>
        <v>5</v>
      </c>
      <c r="G6899" t="str">
        <f>Clef_répartition[[#This Row],[Code_Nom]]&amp;"_"&amp;Clef_répartition[[#This Row],[Nombre]]&amp;"_"&amp;Clef_répartition[[#This Row],[Année]]</f>
        <v>ORPC Lavaux-Oron_Office régional de protection civile Lavaux-Oron_12_2019</v>
      </c>
      <c r="H6899">
        <v>5590</v>
      </c>
      <c r="I6899" t="s">
        <v>226</v>
      </c>
      <c r="J6899">
        <v>2019</v>
      </c>
      <c r="K6899">
        <v>0.29377193957780706</v>
      </c>
    </row>
    <row r="6900" spans="1:11" x14ac:dyDescent="0.25">
      <c r="A6900" t="s">
        <v>723</v>
      </c>
      <c r="B6900" t="s">
        <v>579</v>
      </c>
      <c r="C6900" t="s">
        <v>580</v>
      </c>
      <c r="D6900" t="str">
        <f>Clef_répartition[[#This Row],[Code association]]&amp;"_"&amp;Clef_répartition[[#This Row],[Nom association]]</f>
        <v>ORPC Lavaux-Oron_Office régional de protection civile Lavaux-Oron</v>
      </c>
      <c r="E6900">
        <f>COUNTIFS(D$2:D6900,Clef_répartition[[#This Row],[Code_Nom]],J$2:J6900,Clef_répartition[[#This Row],[Année]])</f>
        <v>13</v>
      </c>
      <c r="F6900">
        <f>IF(Clef_répartition[[#This Row],[Code_Nom]]=D6899,F6899-1,(COUNTIFS(Clef_répartition[Code_Nom],Clef_répartition[[#This Row],[Code_Nom]],Clef_répartition[Année],Clef_répartition[[#This Row],[Année]])))</f>
        <v>4</v>
      </c>
      <c r="G6900" t="str">
        <f>Clef_répartition[[#This Row],[Code_Nom]]&amp;"_"&amp;Clef_répartition[[#This Row],[Nombre]]&amp;"_"&amp;Clef_répartition[[#This Row],[Année]]</f>
        <v>ORPC Lavaux-Oron_Office régional de protection civile Lavaux-Oron_13_2019</v>
      </c>
      <c r="H6900">
        <v>5609</v>
      </c>
      <c r="I6900" t="s">
        <v>230</v>
      </c>
      <c r="J6900">
        <v>2019</v>
      </c>
      <c r="K6900">
        <v>5.432279174674778E-3</v>
      </c>
    </row>
    <row r="6901" spans="1:11" x14ac:dyDescent="0.25">
      <c r="A6901" t="s">
        <v>723</v>
      </c>
      <c r="B6901" t="s">
        <v>579</v>
      </c>
      <c r="C6901" t="s">
        <v>580</v>
      </c>
      <c r="D6901" t="str">
        <f>Clef_répartition[[#This Row],[Code association]]&amp;"_"&amp;Clef_répartition[[#This Row],[Nom association]]</f>
        <v>ORPC Lavaux-Oron_Office régional de protection civile Lavaux-Oron</v>
      </c>
      <c r="E6901">
        <f>COUNTIFS(D$2:D6901,Clef_répartition[[#This Row],[Code_Nom]],J$2:J6901,Clef_répartition[[#This Row],[Année]])</f>
        <v>14</v>
      </c>
      <c r="F6901">
        <f>IF(Clef_répartition[[#This Row],[Code_Nom]]=D6900,F6900-1,(COUNTIFS(Clef_répartition[Code_Nom],Clef_répartition[[#This Row],[Code_Nom]],Clef_répartition[Année],Clef_répartition[[#This Row],[Année]])))</f>
        <v>3</v>
      </c>
      <c r="G6901" t="str">
        <f>Clef_répartition[[#This Row],[Code_Nom]]&amp;"_"&amp;Clef_répartition[[#This Row],[Nombre]]&amp;"_"&amp;Clef_répartition[[#This Row],[Année]]</f>
        <v>ORPC Lavaux-Oron_Office régional de protection civile Lavaux-Oron_14_2019</v>
      </c>
      <c r="H6901">
        <v>5611</v>
      </c>
      <c r="I6901" t="s">
        <v>251</v>
      </c>
      <c r="J6901">
        <v>2019</v>
      </c>
      <c r="K6901">
        <v>5.3353876455358419E-2</v>
      </c>
    </row>
    <row r="6902" spans="1:11" x14ac:dyDescent="0.25">
      <c r="A6902" t="s">
        <v>723</v>
      </c>
      <c r="B6902" t="s">
        <v>579</v>
      </c>
      <c r="C6902" t="s">
        <v>580</v>
      </c>
      <c r="D6902" t="str">
        <f>Clef_répartition[[#This Row],[Code association]]&amp;"_"&amp;Clef_répartition[[#This Row],[Nom association]]</f>
        <v>ORPC Lavaux-Oron_Office régional de protection civile Lavaux-Oron</v>
      </c>
      <c r="E6902">
        <f>COUNTIFS(D$2:D6902,Clef_répartition[[#This Row],[Code_Nom]],J$2:J6902,Clef_répartition[[#This Row],[Année]])</f>
        <v>15</v>
      </c>
      <c r="F6902">
        <f>IF(Clef_répartition[[#This Row],[Code_Nom]]=D6901,F6901-1,(COUNTIFS(Clef_répartition[Code_Nom],Clef_répartition[[#This Row],[Code_Nom]],Clef_répartition[Année],Clef_répartition[[#This Row],[Année]])))</f>
        <v>2</v>
      </c>
      <c r="G6902" t="str">
        <f>Clef_répartition[[#This Row],[Code_Nom]]&amp;"_"&amp;Clef_répartition[[#This Row],[Nombre]]&amp;"_"&amp;Clef_répartition[[#This Row],[Année]]</f>
        <v>ORPC Lavaux-Oron_Office régional de protection civile Lavaux-Oron_15_2019</v>
      </c>
      <c r="H6902">
        <v>5799</v>
      </c>
      <c r="I6902" t="s">
        <v>254</v>
      </c>
      <c r="J6902">
        <v>2019</v>
      </c>
      <c r="K6902">
        <v>3.1720062900074654E-2</v>
      </c>
    </row>
    <row r="6903" spans="1:11" x14ac:dyDescent="0.25">
      <c r="A6903" t="s">
        <v>723</v>
      </c>
      <c r="B6903" t="s">
        <v>579</v>
      </c>
      <c r="C6903" t="s">
        <v>580</v>
      </c>
      <c r="D6903" t="str">
        <f>Clef_répartition[[#This Row],[Code association]]&amp;"_"&amp;Clef_répartition[[#This Row],[Nom association]]</f>
        <v>ORPC Lavaux-Oron_Office régional de protection civile Lavaux-Oron</v>
      </c>
      <c r="E6903">
        <f>COUNTIFS(D$2:D6903,Clef_répartition[[#This Row],[Code_Nom]],J$2:J6903,Clef_répartition[[#This Row],[Année]])</f>
        <v>16</v>
      </c>
      <c r="F6903">
        <f>IF(Clef_répartition[[#This Row],[Code_Nom]]=D6902,F6902-1,(COUNTIFS(Clef_répartition[Code_Nom],Clef_répartition[[#This Row],[Code_Nom]],Clef_répartition[Année],Clef_répartition[[#This Row],[Année]])))</f>
        <v>1</v>
      </c>
      <c r="G6903" t="str">
        <f>Clef_répartition[[#This Row],[Code_Nom]]&amp;"_"&amp;Clef_répartition[[#This Row],[Nombre]]&amp;"_"&amp;Clef_répartition[[#This Row],[Année]]</f>
        <v>ORPC Lavaux-Oron_Office régional de protection civile Lavaux-Oron_16_2019</v>
      </c>
      <c r="H6903">
        <v>5610</v>
      </c>
      <c r="I6903" t="s">
        <v>256</v>
      </c>
      <c r="J6903">
        <v>2019</v>
      </c>
      <c r="K6903">
        <v>6.0994011785822071E-3</v>
      </c>
    </row>
    <row r="6904" spans="1:11" x14ac:dyDescent="0.25">
      <c r="A6904" t="s">
        <v>723</v>
      </c>
      <c r="B6904" t="s">
        <v>594</v>
      </c>
      <c r="C6904" t="s">
        <v>595</v>
      </c>
      <c r="D6904" t="str">
        <f>Clef_répartition[[#This Row],[Code association]]&amp;"_"&amp;Clef_répartition[[#This Row],[Nom association]]</f>
        <v>ORPC Morges_Organisations régionales de protection civile Morges</v>
      </c>
      <c r="E6904">
        <f>COUNTIFS(D$2:D6904,Clef_répartition[[#This Row],[Code_Nom]],J$2:J6904,Clef_répartition[[#This Row],[Année]])</f>
        <v>1</v>
      </c>
      <c r="F6904">
        <f>IF(Clef_répartition[[#This Row],[Code_Nom]]=D6903,F6903-1,(COUNTIFS(Clef_répartition[Code_Nom],Clef_répartition[[#This Row],[Code_Nom]],Clef_répartition[Année],Clef_répartition[[#This Row],[Année]])))</f>
        <v>64</v>
      </c>
      <c r="G6904" t="str">
        <f>Clef_répartition[[#This Row],[Code_Nom]]&amp;"_"&amp;Clef_répartition[[#This Row],[Nombre]]&amp;"_"&amp;Clef_répartition[[#This Row],[Année]]</f>
        <v>ORPC Morges_Organisations régionales de protection civile Morges_1_2019</v>
      </c>
      <c r="H6904">
        <v>5621</v>
      </c>
      <c r="I6904" t="s">
        <v>1</v>
      </c>
      <c r="J6904">
        <v>2019</v>
      </c>
      <c r="K6904">
        <v>6.452539714843236E-3</v>
      </c>
    </row>
    <row r="6905" spans="1:11" x14ac:dyDescent="0.25">
      <c r="A6905" t="s">
        <v>723</v>
      </c>
      <c r="B6905" t="s">
        <v>594</v>
      </c>
      <c r="C6905" t="s">
        <v>595</v>
      </c>
      <c r="D6905" t="str">
        <f>Clef_répartition[[#This Row],[Code association]]&amp;"_"&amp;Clef_répartition[[#This Row],[Nom association]]</f>
        <v>ORPC Morges_Organisations régionales de protection civile Morges</v>
      </c>
      <c r="E6905">
        <f>COUNTIFS(D$2:D6905,Clef_répartition[[#This Row],[Code_Nom]],J$2:J6905,Clef_répartition[[#This Row],[Année]])</f>
        <v>2</v>
      </c>
      <c r="F6905">
        <f>IF(Clef_répartition[[#This Row],[Code_Nom]]=D6904,F6904-1,(COUNTIFS(Clef_répartition[Code_Nom],Clef_répartition[[#This Row],[Code_Nom]],Clef_répartition[Année],Clef_répartition[[#This Row],[Année]])))</f>
        <v>63</v>
      </c>
      <c r="G6905" t="str">
        <f>Clef_répartition[[#This Row],[Code_Nom]]&amp;"_"&amp;Clef_répartition[[#This Row],[Nombre]]&amp;"_"&amp;Clef_répartition[[#This Row],[Année]]</f>
        <v>ORPC Morges_Organisations régionales de protection civile Morges_2_2019</v>
      </c>
      <c r="H6905">
        <v>5851</v>
      </c>
      <c r="I6905" t="s">
        <v>4</v>
      </c>
      <c r="J6905">
        <v>2019</v>
      </c>
      <c r="K6905">
        <v>5.3990638430320955E-3</v>
      </c>
    </row>
    <row r="6906" spans="1:11" x14ac:dyDescent="0.25">
      <c r="A6906" t="s">
        <v>723</v>
      </c>
      <c r="B6906" t="s">
        <v>594</v>
      </c>
      <c r="C6906" t="s">
        <v>595</v>
      </c>
      <c r="D6906" t="str">
        <f>Clef_répartition[[#This Row],[Code association]]&amp;"_"&amp;Clef_répartition[[#This Row],[Nom association]]</f>
        <v>ORPC Morges_Organisations régionales de protection civile Morges</v>
      </c>
      <c r="E6906">
        <f>COUNTIFS(D$2:D6906,Clef_répartition[[#This Row],[Code_Nom]],J$2:J6906,Clef_répartition[[#This Row],[Année]])</f>
        <v>3</v>
      </c>
      <c r="F6906">
        <f>IF(Clef_répartition[[#This Row],[Code_Nom]]=D6905,F6905-1,(COUNTIFS(Clef_répartition[Code_Nom],Clef_répartition[[#This Row],[Code_Nom]],Clef_répartition[Année],Clef_répartition[[#This Row],[Année]])))</f>
        <v>62</v>
      </c>
      <c r="G6906" t="str">
        <f>Clef_répartition[[#This Row],[Code_Nom]]&amp;"_"&amp;Clef_répartition[[#This Row],[Nombre]]&amp;"_"&amp;Clef_répartition[[#This Row],[Année]]</f>
        <v>ORPC Morges_Organisations régionales de protection civile Morges_3_2019</v>
      </c>
      <c r="H6906">
        <v>5422</v>
      </c>
      <c r="I6906" t="s">
        <v>9</v>
      </c>
      <c r="J6906">
        <v>2019</v>
      </c>
      <c r="K6906">
        <v>3.9218033591514739E-2</v>
      </c>
    </row>
    <row r="6907" spans="1:11" x14ac:dyDescent="0.25">
      <c r="A6907" t="s">
        <v>723</v>
      </c>
      <c r="B6907" t="s">
        <v>594</v>
      </c>
      <c r="C6907" t="s">
        <v>595</v>
      </c>
      <c r="D6907" t="str">
        <f>Clef_répartition[[#This Row],[Code association]]&amp;"_"&amp;Clef_répartition[[#This Row],[Nom association]]</f>
        <v>ORPC Morges_Organisations régionales de protection civile Morges</v>
      </c>
      <c r="E6907">
        <f>COUNTIFS(D$2:D6907,Clef_répartition[[#This Row],[Code_Nom]],J$2:J6907,Clef_répartition[[#This Row],[Année]])</f>
        <v>4</v>
      </c>
      <c r="F6907">
        <f>IF(Clef_répartition[[#This Row],[Code_Nom]]=D6906,F6906-1,(COUNTIFS(Clef_répartition[Code_Nom],Clef_répartition[[#This Row],[Code_Nom]],Clef_répartition[Année],Clef_répartition[[#This Row],[Année]])))</f>
        <v>61</v>
      </c>
      <c r="G6907" t="str">
        <f>Clef_répartition[[#This Row],[Code_Nom]]&amp;"_"&amp;Clef_répartition[[#This Row],[Nombre]]&amp;"_"&amp;Clef_répartition[[#This Row],[Année]]</f>
        <v>ORPC Morges_Organisations régionales de protection civile Morges_4_2019</v>
      </c>
      <c r="H6907">
        <v>5422</v>
      </c>
      <c r="I6907" t="s">
        <v>9</v>
      </c>
      <c r="J6907">
        <v>2019</v>
      </c>
      <c r="K6907">
        <v>6.4764823482934891E-3</v>
      </c>
    </row>
    <row r="6908" spans="1:11" x14ac:dyDescent="0.25">
      <c r="A6908" t="s">
        <v>723</v>
      </c>
      <c r="B6908" t="s">
        <v>594</v>
      </c>
      <c r="C6908" t="s">
        <v>595</v>
      </c>
      <c r="D6908" t="str">
        <f>Clef_répartition[[#This Row],[Code association]]&amp;"_"&amp;Clef_répartition[[#This Row],[Nom association]]</f>
        <v>ORPC Morges_Organisations régionales de protection civile Morges</v>
      </c>
      <c r="E6908">
        <f>COUNTIFS(D$2:D6908,Clef_répartition[[#This Row],[Code_Nom]],J$2:J6908,Clef_répartition[[#This Row],[Année]])</f>
        <v>5</v>
      </c>
      <c r="F6908">
        <f>IF(Clef_répartition[[#This Row],[Code_Nom]]=D6907,F6907-1,(COUNTIFS(Clef_répartition[Code_Nom],Clef_répartition[[#This Row],[Code_Nom]],Clef_répartition[Année],Clef_répartition[[#This Row],[Année]])))</f>
        <v>60</v>
      </c>
      <c r="G6908" t="str">
        <f>Clef_répartition[[#This Row],[Code_Nom]]&amp;"_"&amp;Clef_répartition[[#This Row],[Nombre]]&amp;"_"&amp;Clef_répartition[[#This Row],[Année]]</f>
        <v>ORPC Morges_Organisations régionales de protection civile Morges_5_2019</v>
      </c>
      <c r="H6908">
        <v>5422</v>
      </c>
      <c r="I6908" t="s">
        <v>9</v>
      </c>
      <c r="J6908">
        <v>2019</v>
      </c>
      <c r="K6908">
        <v>0</v>
      </c>
    </row>
    <row r="6909" spans="1:11" x14ac:dyDescent="0.25">
      <c r="A6909" t="s">
        <v>723</v>
      </c>
      <c r="B6909" t="s">
        <v>594</v>
      </c>
      <c r="C6909" t="s">
        <v>595</v>
      </c>
      <c r="D6909" t="str">
        <f>Clef_répartition[[#This Row],[Code association]]&amp;"_"&amp;Clef_répartition[[#This Row],[Nom association]]</f>
        <v>ORPC Morges_Organisations régionales de protection civile Morges</v>
      </c>
      <c r="E6909">
        <f>COUNTIFS(D$2:D6909,Clef_répartition[[#This Row],[Code_Nom]],J$2:J6909,Clef_répartition[[#This Row],[Année]])</f>
        <v>6</v>
      </c>
      <c r="F6909">
        <f>IF(Clef_répartition[[#This Row],[Code_Nom]]=D6908,F6908-1,(COUNTIFS(Clef_répartition[Code_Nom],Clef_répartition[[#This Row],[Code_Nom]],Clef_répartition[Année],Clef_répartition[[#This Row],[Année]])))</f>
        <v>59</v>
      </c>
      <c r="G6909" t="str">
        <f>Clef_répartition[[#This Row],[Code_Nom]]&amp;"_"&amp;Clef_répartition[[#This Row],[Nombre]]&amp;"_"&amp;Clef_répartition[[#This Row],[Année]]</f>
        <v>ORPC Morges_Organisations régionales de protection civile Morges_6_2019</v>
      </c>
      <c r="H6909">
        <v>5423</v>
      </c>
      <c r="I6909" t="s">
        <v>12</v>
      </c>
      <c r="J6909">
        <v>2019</v>
      </c>
      <c r="K6909">
        <v>6.5243676151939952E-3</v>
      </c>
    </row>
    <row r="6910" spans="1:11" x14ac:dyDescent="0.25">
      <c r="A6910" t="s">
        <v>723</v>
      </c>
      <c r="B6910" t="s">
        <v>594</v>
      </c>
      <c r="C6910" t="s">
        <v>595</v>
      </c>
      <c r="D6910" t="str">
        <f>Clef_répartition[[#This Row],[Code association]]&amp;"_"&amp;Clef_répartition[[#This Row],[Nom association]]</f>
        <v>ORPC Morges_Organisations régionales de protection civile Morges</v>
      </c>
      <c r="E6910">
        <f>COUNTIFS(D$2:D6910,Clef_répartition[[#This Row],[Code_Nom]],J$2:J6910,Clef_répartition[[#This Row],[Année]])</f>
        <v>7</v>
      </c>
      <c r="F6910">
        <f>IF(Clef_répartition[[#This Row],[Code_Nom]]=D6909,F6909-1,(COUNTIFS(Clef_répartition[Code_Nom],Clef_répartition[[#This Row],[Code_Nom]],Clef_répartition[Année],Clef_répartition[[#This Row],[Année]])))</f>
        <v>58</v>
      </c>
      <c r="G6910" t="str">
        <f>Clef_répartition[[#This Row],[Code_Nom]]&amp;"_"&amp;Clef_répartition[[#This Row],[Nombre]]&amp;"_"&amp;Clef_répartition[[#This Row],[Année]]</f>
        <v>ORPC Morges_Organisations régionales de protection civile Morges_7_2019</v>
      </c>
      <c r="H6910">
        <v>5424</v>
      </c>
      <c r="I6910" t="s">
        <v>20</v>
      </c>
      <c r="J6910">
        <v>2019</v>
      </c>
      <c r="K6910">
        <v>3.5913950175379791E-3</v>
      </c>
    </row>
    <row r="6911" spans="1:11" x14ac:dyDescent="0.25">
      <c r="A6911" t="s">
        <v>723</v>
      </c>
      <c r="B6911" t="s">
        <v>594</v>
      </c>
      <c r="C6911" t="s">
        <v>595</v>
      </c>
      <c r="D6911" t="str">
        <f>Clef_répartition[[#This Row],[Code association]]&amp;"_"&amp;Clef_répartition[[#This Row],[Nom association]]</f>
        <v>ORPC Morges_Organisations régionales de protection civile Morges</v>
      </c>
      <c r="E6911">
        <f>COUNTIFS(D$2:D6911,Clef_répartition[[#This Row],[Code_Nom]],J$2:J6911,Clef_répartition[[#This Row],[Année]])</f>
        <v>8</v>
      </c>
      <c r="F6911">
        <f>IF(Clef_répartition[[#This Row],[Code_Nom]]=D6910,F6910-1,(COUNTIFS(Clef_répartition[Code_Nom],Clef_répartition[[#This Row],[Code_Nom]],Clef_répartition[Année],Clef_répartition[[#This Row],[Année]])))</f>
        <v>57</v>
      </c>
      <c r="G6911" t="str">
        <f>Clef_répartition[[#This Row],[Code_Nom]]&amp;"_"&amp;Clef_répartition[[#This Row],[Nombre]]&amp;"_"&amp;Clef_répartition[[#This Row],[Année]]</f>
        <v>ORPC Morges_Organisations régionales de protection civile Morges_8_2019</v>
      </c>
      <c r="H6911">
        <v>5425</v>
      </c>
      <c r="I6911" t="s">
        <v>23</v>
      </c>
      <c r="J6911">
        <v>2019</v>
      </c>
      <c r="K6911">
        <v>1.9106221493302048E-2</v>
      </c>
    </row>
    <row r="6912" spans="1:11" x14ac:dyDescent="0.25">
      <c r="A6912" t="s">
        <v>723</v>
      </c>
      <c r="B6912" t="s">
        <v>594</v>
      </c>
      <c r="C6912" t="s">
        <v>595</v>
      </c>
      <c r="D6912" t="str">
        <f>Clef_répartition[[#This Row],[Code association]]&amp;"_"&amp;Clef_répartition[[#This Row],[Nom association]]</f>
        <v>ORPC Morges_Organisations régionales de protection civile Morges</v>
      </c>
      <c r="E6912">
        <f>COUNTIFS(D$2:D6912,Clef_répartition[[#This Row],[Code_Nom]],J$2:J6912,Clef_répartition[[#This Row],[Année]])</f>
        <v>9</v>
      </c>
      <c r="F6912">
        <f>IF(Clef_répartition[[#This Row],[Code_Nom]]=D6911,F6911-1,(COUNTIFS(Clef_répartition[Code_Nom],Clef_répartition[[#This Row],[Code_Nom]],Clef_répartition[Année],Clef_répartition[[#This Row],[Année]])))</f>
        <v>56</v>
      </c>
      <c r="G6912" t="str">
        <f>Clef_répartition[[#This Row],[Code_Nom]]&amp;"_"&amp;Clef_répartition[[#This Row],[Nombre]]&amp;"_"&amp;Clef_répartition[[#This Row],[Année]]</f>
        <v>ORPC Morges_Organisations régionales de protection civile Morges_9_2019</v>
      </c>
      <c r="H6912">
        <v>5426</v>
      </c>
      <c r="I6912" t="s">
        <v>31</v>
      </c>
      <c r="J6912">
        <v>2019</v>
      </c>
      <c r="K6912">
        <v>5.6863754444351333E-3</v>
      </c>
    </row>
    <row r="6913" spans="1:11" x14ac:dyDescent="0.25">
      <c r="A6913" t="s">
        <v>723</v>
      </c>
      <c r="B6913" t="s">
        <v>594</v>
      </c>
      <c r="C6913" t="s">
        <v>595</v>
      </c>
      <c r="D6913" t="str">
        <f>Clef_répartition[[#This Row],[Code association]]&amp;"_"&amp;Clef_répartition[[#This Row],[Nom association]]</f>
        <v>ORPC Morges_Organisations régionales de protection civile Morges</v>
      </c>
      <c r="E6913">
        <f>COUNTIFS(D$2:D6913,Clef_répartition[[#This Row],[Code_Nom]],J$2:J6913,Clef_répartition[[#This Row],[Année]])</f>
        <v>10</v>
      </c>
      <c r="F6913">
        <f>IF(Clef_répartition[[#This Row],[Code_Nom]]=D6912,F6912-1,(COUNTIFS(Clef_répartition[Code_Nom],Clef_répartition[[#This Row],[Code_Nom]],Clef_répartition[Année],Clef_répartition[[#This Row],[Année]])))</f>
        <v>55</v>
      </c>
      <c r="G6913" t="str">
        <f>Clef_répartition[[#This Row],[Code_Nom]]&amp;"_"&amp;Clef_répartition[[#This Row],[Nombre]]&amp;"_"&amp;Clef_répartition[[#This Row],[Année]]</f>
        <v>ORPC Morges_Organisations régionales de protection civile Morges_10_2019</v>
      </c>
      <c r="H6913">
        <v>5622</v>
      </c>
      <c r="I6913" t="s">
        <v>36</v>
      </c>
      <c r="J6913">
        <v>2019</v>
      </c>
      <c r="K6913">
        <v>6.9074497503980462E-3</v>
      </c>
    </row>
    <row r="6914" spans="1:11" x14ac:dyDescent="0.25">
      <c r="A6914" t="s">
        <v>723</v>
      </c>
      <c r="B6914" t="s">
        <v>594</v>
      </c>
      <c r="C6914" t="s">
        <v>595</v>
      </c>
      <c r="D6914" t="str">
        <f>Clef_répartition[[#This Row],[Code association]]&amp;"_"&amp;Clef_répartition[[#This Row],[Nom association]]</f>
        <v>ORPC Morges_Organisations régionales de protection civile Morges</v>
      </c>
      <c r="E6914">
        <f>COUNTIFS(D$2:D6914,Clef_répartition[[#This Row],[Code_Nom]],J$2:J6914,Clef_répartition[[#This Row],[Année]])</f>
        <v>11</v>
      </c>
      <c r="F6914">
        <f>IF(Clef_répartition[[#This Row],[Code_Nom]]=D6913,F6913-1,(COUNTIFS(Clef_répartition[Code_Nom],Clef_répartition[[#This Row],[Code_Nom]],Clef_répartition[Année],Clef_répartition[[#This Row],[Année]])))</f>
        <v>54</v>
      </c>
      <c r="G6914" t="str">
        <f>Clef_répartition[[#This Row],[Code_Nom]]&amp;"_"&amp;Clef_répartition[[#This Row],[Nombre]]&amp;"_"&amp;Clef_répartition[[#This Row],[Année]]</f>
        <v>ORPC Morges_Organisations régionales de protection civile Morges_11_2019</v>
      </c>
      <c r="H6914">
        <v>5623</v>
      </c>
      <c r="I6914" t="s">
        <v>39</v>
      </c>
      <c r="J6914">
        <v>2019</v>
      </c>
      <c r="K6914">
        <v>8.2123232734368449E-3</v>
      </c>
    </row>
    <row r="6915" spans="1:11" x14ac:dyDescent="0.25">
      <c r="A6915" t="s">
        <v>723</v>
      </c>
      <c r="B6915" t="s">
        <v>594</v>
      </c>
      <c r="C6915" t="s">
        <v>595</v>
      </c>
      <c r="D6915" t="str">
        <f>Clef_répartition[[#This Row],[Code association]]&amp;"_"&amp;Clef_répartition[[#This Row],[Nom association]]</f>
        <v>ORPC Morges_Organisations régionales de protection civile Morges</v>
      </c>
      <c r="E6915">
        <f>COUNTIFS(D$2:D6915,Clef_répartition[[#This Row],[Code_Nom]],J$2:J6915,Clef_répartition[[#This Row],[Année]])</f>
        <v>12</v>
      </c>
      <c r="F6915">
        <f>IF(Clef_répartition[[#This Row],[Code_Nom]]=D6914,F6914-1,(COUNTIFS(Clef_répartition[Code_Nom],Clef_répartition[[#This Row],[Code_Nom]],Clef_répartition[Année],Clef_répartition[[#This Row],[Année]])))</f>
        <v>53</v>
      </c>
      <c r="G6915" t="str">
        <f>Clef_répartition[[#This Row],[Code_Nom]]&amp;"_"&amp;Clef_répartition[[#This Row],[Nombre]]&amp;"_"&amp;Clef_répartition[[#This Row],[Année]]</f>
        <v>ORPC Morges_Organisations régionales de protection civile Morges_12_2019</v>
      </c>
      <c r="H6915">
        <v>5475</v>
      </c>
      <c r="I6915" t="s">
        <v>55</v>
      </c>
      <c r="J6915">
        <v>2019</v>
      </c>
      <c r="K6915">
        <v>1.8196401422192424E-3</v>
      </c>
    </row>
    <row r="6916" spans="1:11" x14ac:dyDescent="0.25">
      <c r="A6916" t="s">
        <v>723</v>
      </c>
      <c r="B6916" t="s">
        <v>594</v>
      </c>
      <c r="C6916" t="s">
        <v>595</v>
      </c>
      <c r="D6916" t="str">
        <f>Clef_répartition[[#This Row],[Code association]]&amp;"_"&amp;Clef_répartition[[#This Row],[Nom association]]</f>
        <v>ORPC Morges_Organisations régionales de protection civile Morges</v>
      </c>
      <c r="E6916">
        <f>COUNTIFS(D$2:D6916,Clef_répartition[[#This Row],[Code_Nom]],J$2:J6916,Clef_répartition[[#This Row],[Année]])</f>
        <v>13</v>
      </c>
      <c r="F6916">
        <f>IF(Clef_répartition[[#This Row],[Code_Nom]]=D6915,F6915-1,(COUNTIFS(Clef_répartition[Code_Nom],Clef_répartition[[#This Row],[Code_Nom]],Clef_répartition[Année],Clef_répartition[[#This Row],[Année]])))</f>
        <v>52</v>
      </c>
      <c r="G6916" t="str">
        <f>Clef_répartition[[#This Row],[Code_Nom]]&amp;"_"&amp;Clef_répartition[[#This Row],[Nombre]]&amp;"_"&amp;Clef_répartition[[#This Row],[Année]]</f>
        <v>ORPC Morges_Organisations régionales de protection civile Morges_13_2019</v>
      </c>
      <c r="H6916">
        <v>5476</v>
      </c>
      <c r="I6916" t="s">
        <v>64</v>
      </c>
      <c r="J6916">
        <v>2019</v>
      </c>
      <c r="K6916">
        <v>3.7949074018651312E-3</v>
      </c>
    </row>
    <row r="6917" spans="1:11" x14ac:dyDescent="0.25">
      <c r="A6917" t="s">
        <v>723</v>
      </c>
      <c r="B6917" t="s">
        <v>594</v>
      </c>
      <c r="C6917" t="s">
        <v>595</v>
      </c>
      <c r="D6917" t="str">
        <f>Clef_répartition[[#This Row],[Code association]]&amp;"_"&amp;Clef_répartition[[#This Row],[Nom association]]</f>
        <v>ORPC Morges_Organisations régionales de protection civile Morges</v>
      </c>
      <c r="E6917">
        <f>COUNTIFS(D$2:D6917,Clef_répartition[[#This Row],[Code_Nom]],J$2:J6917,Clef_répartition[[#This Row],[Année]])</f>
        <v>14</v>
      </c>
      <c r="F6917">
        <f>IF(Clef_répartition[[#This Row],[Code_Nom]]=D6916,F6916-1,(COUNTIFS(Clef_répartition[Code_Nom],Clef_répartition[[#This Row],[Code_Nom]],Clef_répartition[Année],Clef_répartition[[#This Row],[Année]])))</f>
        <v>51</v>
      </c>
      <c r="G6917" t="str">
        <f>Clef_répartition[[#This Row],[Code_Nom]]&amp;"_"&amp;Clef_répartition[[#This Row],[Nombre]]&amp;"_"&amp;Clef_répartition[[#This Row],[Année]]</f>
        <v>ORPC Morges_Organisations régionales de protection civile Morges_14_2019</v>
      </c>
      <c r="H6917">
        <v>5628</v>
      </c>
      <c r="I6917" t="s">
        <v>67</v>
      </c>
      <c r="J6917">
        <v>2019</v>
      </c>
      <c r="K6917">
        <v>4.57304298899836E-3</v>
      </c>
    </row>
    <row r="6918" spans="1:11" x14ac:dyDescent="0.25">
      <c r="A6918" t="s">
        <v>723</v>
      </c>
      <c r="B6918" t="s">
        <v>594</v>
      </c>
      <c r="C6918" t="s">
        <v>595</v>
      </c>
      <c r="D6918" t="str">
        <f>Clef_répartition[[#This Row],[Code association]]&amp;"_"&amp;Clef_répartition[[#This Row],[Nom association]]</f>
        <v>ORPC Morges_Organisations régionales de protection civile Morges</v>
      </c>
      <c r="E6918">
        <f>COUNTIFS(D$2:D6918,Clef_répartition[[#This Row],[Code_Nom]],J$2:J6918,Clef_répartition[[#This Row],[Année]])</f>
        <v>15</v>
      </c>
      <c r="F6918">
        <f>IF(Clef_répartition[[#This Row],[Code_Nom]]=D6917,F6917-1,(COUNTIFS(Clef_répartition[Code_Nom],Clef_répartition[[#This Row],[Code_Nom]],Clef_répartition[Année],Clef_répartition[[#This Row],[Année]])))</f>
        <v>50</v>
      </c>
      <c r="G6918" t="str">
        <f>Clef_répartition[[#This Row],[Code_Nom]]&amp;"_"&amp;Clef_répartition[[#This Row],[Nombre]]&amp;"_"&amp;Clef_répartition[[#This Row],[Année]]</f>
        <v>ORPC Morges_Organisations régionales de protection civile Morges_15_2019</v>
      </c>
      <c r="H6918">
        <v>5629</v>
      </c>
      <c r="I6918" t="s">
        <v>68</v>
      </c>
      <c r="J6918">
        <v>2019</v>
      </c>
      <c r="K6918">
        <v>2.28652149449918E-3</v>
      </c>
    </row>
    <row r="6919" spans="1:11" x14ac:dyDescent="0.25">
      <c r="A6919" t="s">
        <v>723</v>
      </c>
      <c r="B6919" t="s">
        <v>594</v>
      </c>
      <c r="C6919" t="s">
        <v>595</v>
      </c>
      <c r="D6919" t="str">
        <f>Clef_répartition[[#This Row],[Code association]]&amp;"_"&amp;Clef_répartition[[#This Row],[Nom association]]</f>
        <v>ORPC Morges_Organisations régionales de protection civile Morges</v>
      </c>
      <c r="E6919">
        <f>COUNTIFS(D$2:D6919,Clef_répartition[[#This Row],[Code_Nom]],J$2:J6919,Clef_répartition[[#This Row],[Année]])</f>
        <v>16</v>
      </c>
      <c r="F6919">
        <f>IF(Clef_répartition[[#This Row],[Code_Nom]]=D6918,F6918-1,(COUNTIFS(Clef_répartition[Code_Nom],Clef_répartition[[#This Row],[Code_Nom]],Clef_répartition[Année],Clef_répartition[[#This Row],[Année]])))</f>
        <v>49</v>
      </c>
      <c r="G6919" t="str">
        <f>Clef_répartition[[#This Row],[Code_Nom]]&amp;"_"&amp;Clef_répartition[[#This Row],[Nombre]]&amp;"_"&amp;Clef_répartition[[#This Row],[Année]]</f>
        <v>ORPC Morges_Organisations régionales de protection civile Morges_16_2019</v>
      </c>
      <c r="H6919">
        <v>5477</v>
      </c>
      <c r="I6919" t="s">
        <v>79</v>
      </c>
      <c r="J6919">
        <v>2019</v>
      </c>
      <c r="K6919">
        <v>4.8423976153137087E-2</v>
      </c>
    </row>
    <row r="6920" spans="1:11" x14ac:dyDescent="0.25">
      <c r="A6920" t="s">
        <v>723</v>
      </c>
      <c r="B6920" t="s">
        <v>594</v>
      </c>
      <c r="C6920" t="s">
        <v>595</v>
      </c>
      <c r="D6920" t="str">
        <f>Clef_répartition[[#This Row],[Code association]]&amp;"_"&amp;Clef_répartition[[#This Row],[Nom association]]</f>
        <v>ORPC Morges_Organisations régionales de protection civile Morges</v>
      </c>
      <c r="E6920">
        <f>COUNTIFS(D$2:D6920,Clef_répartition[[#This Row],[Code_Nom]],J$2:J6920,Clef_répartition[[#This Row],[Année]])</f>
        <v>17</v>
      </c>
      <c r="F6920">
        <f>IF(Clef_répartition[[#This Row],[Code_Nom]]=D6919,F6919-1,(COUNTIFS(Clef_répartition[Code_Nom],Clef_répartition[[#This Row],[Code_Nom]],Clef_répartition[Année],Clef_répartition[[#This Row],[Année]])))</f>
        <v>48</v>
      </c>
      <c r="G6920" t="str">
        <f>Clef_répartition[[#This Row],[Code_Nom]]&amp;"_"&amp;Clef_répartition[[#This Row],[Nombre]]&amp;"_"&amp;Clef_répartition[[#This Row],[Année]]</f>
        <v>ORPC Morges_Organisations régionales de protection civile Morges_17_2019</v>
      </c>
      <c r="H6920">
        <v>5479</v>
      </c>
      <c r="I6920" t="s">
        <v>85</v>
      </c>
      <c r="J6920">
        <v>2019</v>
      </c>
      <c r="K6920">
        <v>5.818059928411526E-3</v>
      </c>
    </row>
    <row r="6921" spans="1:11" x14ac:dyDescent="0.25">
      <c r="A6921" t="s">
        <v>723</v>
      </c>
      <c r="B6921" t="s">
        <v>594</v>
      </c>
      <c r="C6921" t="s">
        <v>595</v>
      </c>
      <c r="D6921" t="str">
        <f>Clef_répartition[[#This Row],[Code association]]&amp;"_"&amp;Clef_répartition[[#This Row],[Nom association]]</f>
        <v>ORPC Morges_Organisations régionales de protection civile Morges</v>
      </c>
      <c r="E6921">
        <f>COUNTIFS(D$2:D6921,Clef_répartition[[#This Row],[Code_Nom]],J$2:J6921,Clef_répartition[[#This Row],[Année]])</f>
        <v>18</v>
      </c>
      <c r="F6921">
        <f>IF(Clef_répartition[[#This Row],[Code_Nom]]=D6920,F6920-1,(COUNTIFS(Clef_répartition[Code_Nom],Clef_répartition[[#This Row],[Code_Nom]],Clef_répartition[Année],Clef_répartition[[#This Row],[Année]])))</f>
        <v>47</v>
      </c>
      <c r="G6921" t="str">
        <f>Clef_répartition[[#This Row],[Code_Nom]]&amp;"_"&amp;Clef_répartition[[#This Row],[Nombre]]&amp;"_"&amp;Clef_répartition[[#This Row],[Année]]</f>
        <v>ORPC Morges_Organisations régionales de protection civile Morges_18_2019</v>
      </c>
      <c r="H6921">
        <v>5631</v>
      </c>
      <c r="I6921" t="s">
        <v>92</v>
      </c>
      <c r="J6921">
        <v>2019</v>
      </c>
      <c r="K6921">
        <v>8.8827170100439345E-3</v>
      </c>
    </row>
    <row r="6922" spans="1:11" x14ac:dyDescent="0.25">
      <c r="A6922" t="s">
        <v>723</v>
      </c>
      <c r="B6922" t="s">
        <v>594</v>
      </c>
      <c r="C6922" t="s">
        <v>595</v>
      </c>
      <c r="D6922" t="str">
        <f>Clef_répartition[[#This Row],[Code association]]&amp;"_"&amp;Clef_répartition[[#This Row],[Nom association]]</f>
        <v>ORPC Morges_Organisations régionales de protection civile Morges</v>
      </c>
      <c r="E6922">
        <f>COUNTIFS(D$2:D6922,Clef_répartition[[#This Row],[Code_Nom]],J$2:J6922,Clef_répartition[[#This Row],[Année]])</f>
        <v>19</v>
      </c>
      <c r="F6922">
        <f>IF(Clef_répartition[[#This Row],[Code_Nom]]=D6921,F6921-1,(COUNTIFS(Clef_répartition[Code_Nom],Clef_répartition[[#This Row],[Code_Nom]],Clef_répartition[Année],Clef_répartition[[#This Row],[Année]])))</f>
        <v>46</v>
      </c>
      <c r="G6922" t="str">
        <f>Clef_répartition[[#This Row],[Code_Nom]]&amp;"_"&amp;Clef_répartition[[#This Row],[Nombre]]&amp;"_"&amp;Clef_répartition[[#This Row],[Année]]</f>
        <v>ORPC Morges_Organisations régionales de protection civile Morges_19_2019</v>
      </c>
      <c r="H6922">
        <v>5632</v>
      </c>
      <c r="I6922" t="s">
        <v>93</v>
      </c>
      <c r="J6922">
        <v>2019</v>
      </c>
      <c r="K6922">
        <v>1.9261848610728695E-2</v>
      </c>
    </row>
    <row r="6923" spans="1:11" x14ac:dyDescent="0.25">
      <c r="A6923" t="s">
        <v>723</v>
      </c>
      <c r="B6923" t="s">
        <v>594</v>
      </c>
      <c r="C6923" t="s">
        <v>595</v>
      </c>
      <c r="D6923" t="str">
        <f>Clef_répartition[[#This Row],[Code association]]&amp;"_"&amp;Clef_répartition[[#This Row],[Nom association]]</f>
        <v>ORPC Morges_Organisations régionales de protection civile Morges</v>
      </c>
      <c r="E6923">
        <f>COUNTIFS(D$2:D6923,Clef_répartition[[#This Row],[Code_Nom]],J$2:J6923,Clef_répartition[[#This Row],[Année]])</f>
        <v>20</v>
      </c>
      <c r="F6923">
        <f>IF(Clef_répartition[[#This Row],[Code_Nom]]=D6922,F6922-1,(COUNTIFS(Clef_répartition[Code_Nom],Clef_répartition[[#This Row],[Code_Nom]],Clef_répartition[Année],Clef_répartition[[#This Row],[Année]])))</f>
        <v>45</v>
      </c>
      <c r="G6923" t="str">
        <f>Clef_répartition[[#This Row],[Code_Nom]]&amp;"_"&amp;Clef_répartition[[#This Row],[Nombre]]&amp;"_"&amp;Clef_répartition[[#This Row],[Année]]</f>
        <v>ORPC Morges_Organisations régionales de protection civile Morges_20_2019</v>
      </c>
      <c r="H6923">
        <v>5481</v>
      </c>
      <c r="I6923" t="s">
        <v>94</v>
      </c>
      <c r="J6923">
        <v>2019</v>
      </c>
      <c r="K6923">
        <v>2.8012881136796237E-3</v>
      </c>
    </row>
    <row r="6924" spans="1:11" x14ac:dyDescent="0.25">
      <c r="A6924" t="s">
        <v>723</v>
      </c>
      <c r="B6924" t="s">
        <v>594</v>
      </c>
      <c r="C6924" t="s">
        <v>595</v>
      </c>
      <c r="D6924" t="str">
        <f>Clef_répartition[[#This Row],[Code association]]&amp;"_"&amp;Clef_répartition[[#This Row],[Nom association]]</f>
        <v>ORPC Morges_Organisations régionales de protection civile Morges</v>
      </c>
      <c r="E6924">
        <f>COUNTIFS(D$2:D6924,Clef_répartition[[#This Row],[Code_Nom]],J$2:J6924,Clef_répartition[[#This Row],[Année]])</f>
        <v>21</v>
      </c>
      <c r="F6924">
        <f>IF(Clef_répartition[[#This Row],[Code_Nom]]=D6923,F6923-1,(COUNTIFS(Clef_répartition[Code_Nom],Clef_répartition[[#This Row],[Code_Nom]],Clef_répartition[Année],Clef_répartition[[#This Row],[Année]])))</f>
        <v>44</v>
      </c>
      <c r="G6924" t="str">
        <f>Clef_répartition[[#This Row],[Code_Nom]]&amp;"_"&amp;Clef_répartition[[#This Row],[Nombre]]&amp;"_"&amp;Clef_répartition[[#This Row],[Année]]</f>
        <v>ORPC Morges_Organisations régionales de protection civile Morges_21_2019</v>
      </c>
      <c r="H6924">
        <v>5633</v>
      </c>
      <c r="I6924" t="s">
        <v>100</v>
      </c>
      <c r="J6924">
        <v>2019</v>
      </c>
      <c r="K6924">
        <v>3.2789436510121749E-2</v>
      </c>
    </row>
    <row r="6925" spans="1:11" x14ac:dyDescent="0.25">
      <c r="A6925" t="s">
        <v>723</v>
      </c>
      <c r="B6925" t="s">
        <v>594</v>
      </c>
      <c r="C6925" t="s">
        <v>595</v>
      </c>
      <c r="D6925" t="str">
        <f>Clef_répartition[[#This Row],[Code association]]&amp;"_"&amp;Clef_répartition[[#This Row],[Nom association]]</f>
        <v>ORPC Morges_Organisations régionales de protection civile Morges</v>
      </c>
      <c r="E6925">
        <f>COUNTIFS(D$2:D6925,Clef_répartition[[#This Row],[Code_Nom]],J$2:J6925,Clef_répartition[[#This Row],[Année]])</f>
        <v>22</v>
      </c>
      <c r="F6925">
        <f>IF(Clef_répartition[[#This Row],[Code_Nom]]=D6924,F6924-1,(COUNTIFS(Clef_répartition[Code_Nom],Clef_répartition[[#This Row],[Code_Nom]],Clef_répartition[Année],Clef_répartition[[#This Row],[Année]])))</f>
        <v>43</v>
      </c>
      <c r="G6925" t="str">
        <f>Clef_répartition[[#This Row],[Code_Nom]]&amp;"_"&amp;Clef_répartition[[#This Row],[Nombre]]&amp;"_"&amp;Clef_répartition[[#This Row],[Année]]</f>
        <v>ORPC Morges_Organisations régionales de protection civile Morges_22_2019</v>
      </c>
      <c r="H6925">
        <v>5634</v>
      </c>
      <c r="I6925" t="s">
        <v>101</v>
      </c>
      <c r="J6925">
        <v>2019</v>
      </c>
      <c r="K6925">
        <v>3.6835741563214536E-2</v>
      </c>
    </row>
    <row r="6926" spans="1:11" x14ac:dyDescent="0.25">
      <c r="A6926" t="s">
        <v>723</v>
      </c>
      <c r="B6926" t="s">
        <v>594</v>
      </c>
      <c r="C6926" t="s">
        <v>595</v>
      </c>
      <c r="D6926" t="str">
        <f>Clef_répartition[[#This Row],[Code association]]&amp;"_"&amp;Clef_répartition[[#This Row],[Nom association]]</f>
        <v>ORPC Morges_Organisations régionales de protection civile Morges</v>
      </c>
      <c r="E6926">
        <f>COUNTIFS(D$2:D6926,Clef_répartition[[#This Row],[Code_Nom]],J$2:J6926,Clef_répartition[[#This Row],[Année]])</f>
        <v>23</v>
      </c>
      <c r="F6926">
        <f>IF(Clef_répartition[[#This Row],[Code_Nom]]=D6925,F6925-1,(COUNTIFS(Clef_répartition[Code_Nom],Clef_répartition[[#This Row],[Code_Nom]],Clef_répartition[Année],Clef_répartition[[#This Row],[Année]])))</f>
        <v>42</v>
      </c>
      <c r="G6926" t="str">
        <f>Clef_répartition[[#This Row],[Code_Nom]]&amp;"_"&amp;Clef_répartition[[#This Row],[Nombre]]&amp;"_"&amp;Clef_répartition[[#This Row],[Année]]</f>
        <v>ORPC Morges_Organisations régionales de protection civile Morges_23_2019</v>
      </c>
      <c r="H6926">
        <v>5482</v>
      </c>
      <c r="I6926" t="s">
        <v>102</v>
      </c>
      <c r="J6926">
        <v>2019</v>
      </c>
      <c r="K6926">
        <v>1.46289490381047E-2</v>
      </c>
    </row>
    <row r="6927" spans="1:11" x14ac:dyDescent="0.25">
      <c r="A6927" t="s">
        <v>723</v>
      </c>
      <c r="B6927" t="s">
        <v>594</v>
      </c>
      <c r="C6927" t="s">
        <v>595</v>
      </c>
      <c r="D6927" t="str">
        <f>Clef_répartition[[#This Row],[Code association]]&amp;"_"&amp;Clef_répartition[[#This Row],[Nom association]]</f>
        <v>ORPC Morges_Organisations régionales de protection civile Morges</v>
      </c>
      <c r="E6927">
        <f>COUNTIFS(D$2:D6927,Clef_répartition[[#This Row],[Code_Nom]],J$2:J6927,Clef_répartition[[#This Row],[Année]])</f>
        <v>24</v>
      </c>
      <c r="F6927">
        <f>IF(Clef_répartition[[#This Row],[Code_Nom]]=D6926,F6926-1,(COUNTIFS(Clef_répartition[Code_Nom],Clef_répartition[[#This Row],[Code_Nom]],Clef_répartition[Année],Clef_répartition[[#This Row],[Année]])))</f>
        <v>41</v>
      </c>
      <c r="G6927" t="str">
        <f>Clef_répartition[[#This Row],[Code_Nom]]&amp;"_"&amp;Clef_répartition[[#This Row],[Nombre]]&amp;"_"&amp;Clef_répartition[[#This Row],[Année]]</f>
        <v>ORPC Morges_Organisations régionales de protection civile Morges_24_2019</v>
      </c>
      <c r="H6927">
        <v>5636</v>
      </c>
      <c r="I6927" t="s">
        <v>109</v>
      </c>
      <c r="J6927">
        <v>2019</v>
      </c>
      <c r="K6927">
        <v>3.5111871954796307E-2</v>
      </c>
    </row>
    <row r="6928" spans="1:11" x14ac:dyDescent="0.25">
      <c r="A6928" t="s">
        <v>723</v>
      </c>
      <c r="B6928" t="s">
        <v>594</v>
      </c>
      <c r="C6928" t="s">
        <v>595</v>
      </c>
      <c r="D6928" t="str">
        <f>Clef_répartition[[#This Row],[Code association]]&amp;"_"&amp;Clef_répartition[[#This Row],[Nom association]]</f>
        <v>ORPC Morges_Organisations régionales de protection civile Morges</v>
      </c>
      <c r="E6928">
        <f>COUNTIFS(D$2:D6928,Clef_répartition[[#This Row],[Code_Nom]],J$2:J6928,Clef_répartition[[#This Row],[Année]])</f>
        <v>25</v>
      </c>
      <c r="F6928">
        <f>IF(Clef_répartition[[#This Row],[Code_Nom]]=D6927,F6927-1,(COUNTIFS(Clef_répartition[Code_Nom],Clef_répartition[[#This Row],[Code_Nom]],Clef_répartition[Année],Clef_répartition[[#This Row],[Année]])))</f>
        <v>40</v>
      </c>
      <c r="G6928" t="str">
        <f>Clef_répartition[[#This Row],[Code_Nom]]&amp;"_"&amp;Clef_répartition[[#This Row],[Nombre]]&amp;"_"&amp;Clef_répartition[[#This Row],[Année]]</f>
        <v>ORPC Morges_Organisations régionales de protection civile Morges_25_2019</v>
      </c>
      <c r="H6928">
        <v>5427</v>
      </c>
      <c r="I6928" t="s">
        <v>112</v>
      </c>
      <c r="J6928">
        <v>2019</v>
      </c>
      <c r="K6928">
        <v>1.0307303700333999E-2</v>
      </c>
    </row>
    <row r="6929" spans="1:11" x14ac:dyDescent="0.25">
      <c r="A6929" t="s">
        <v>723</v>
      </c>
      <c r="B6929" t="s">
        <v>594</v>
      </c>
      <c r="C6929" t="s">
        <v>595</v>
      </c>
      <c r="D6929" t="str">
        <f>Clef_répartition[[#This Row],[Code association]]&amp;"_"&amp;Clef_répartition[[#This Row],[Nom association]]</f>
        <v>ORPC Morges_Organisations régionales de protection civile Morges</v>
      </c>
      <c r="E6929">
        <f>COUNTIFS(D$2:D6929,Clef_répartition[[#This Row],[Code_Nom]],J$2:J6929,Clef_répartition[[#This Row],[Année]])</f>
        <v>26</v>
      </c>
      <c r="F6929">
        <f>IF(Clef_répartition[[#This Row],[Code_Nom]]=D6928,F6928-1,(COUNTIFS(Clef_répartition[Code_Nom],Clef_répartition[[#This Row],[Code_Nom]],Clef_répartition[Année],Clef_répartition[[#This Row],[Année]])))</f>
        <v>39</v>
      </c>
      <c r="G6929" t="str">
        <f>Clef_répartition[[#This Row],[Code_Nom]]&amp;"_"&amp;Clef_répartition[[#This Row],[Nombre]]&amp;"_"&amp;Clef_répartition[[#This Row],[Année]]</f>
        <v>ORPC Morges_Organisations régionales de protection civile Morges_26_2019</v>
      </c>
      <c r="H6929">
        <v>5483</v>
      </c>
      <c r="I6929" t="s">
        <v>113</v>
      </c>
      <c r="J6929">
        <v>2019</v>
      </c>
      <c r="K6929">
        <v>3.8308213520405103E-3</v>
      </c>
    </row>
    <row r="6930" spans="1:11" x14ac:dyDescent="0.25">
      <c r="A6930" t="s">
        <v>723</v>
      </c>
      <c r="B6930" t="s">
        <v>594</v>
      </c>
      <c r="C6930" t="s">
        <v>595</v>
      </c>
      <c r="D6930" t="str">
        <f>Clef_répartition[[#This Row],[Code association]]&amp;"_"&amp;Clef_répartition[[#This Row],[Nom association]]</f>
        <v>ORPC Morges_Organisations régionales de protection civile Morges</v>
      </c>
      <c r="E6930">
        <f>COUNTIFS(D$2:D6930,Clef_répartition[[#This Row],[Code_Nom]],J$2:J6930,Clef_répartition[[#This Row],[Année]])</f>
        <v>27</v>
      </c>
      <c r="F6930">
        <f>IF(Clef_répartition[[#This Row],[Code_Nom]]=D6929,F6929-1,(COUNTIFS(Clef_répartition[Code_Nom],Clef_répartition[[#This Row],[Code_Nom]],Clef_répartition[Année],Clef_répartition[[#This Row],[Année]])))</f>
        <v>38</v>
      </c>
      <c r="G6930" t="str">
        <f>Clef_répartition[[#This Row],[Code_Nom]]&amp;"_"&amp;Clef_répartition[[#This Row],[Nombre]]&amp;"_"&amp;Clef_répartition[[#This Row],[Année]]</f>
        <v>ORPC Morges_Organisations régionales de protection civile Morges_27_2019</v>
      </c>
      <c r="H6930">
        <v>5428</v>
      </c>
      <c r="I6930" t="s">
        <v>123</v>
      </c>
      <c r="J6930">
        <v>2019</v>
      </c>
      <c r="K6930">
        <v>2.6791806830833324E-2</v>
      </c>
    </row>
    <row r="6931" spans="1:11" x14ac:dyDescent="0.25">
      <c r="A6931" t="s">
        <v>723</v>
      </c>
      <c r="B6931" t="s">
        <v>594</v>
      </c>
      <c r="C6931" t="s">
        <v>595</v>
      </c>
      <c r="D6931" t="str">
        <f>Clef_répartition[[#This Row],[Code association]]&amp;"_"&amp;Clef_répartition[[#This Row],[Nom association]]</f>
        <v>ORPC Morges_Organisations régionales de protection civile Morges</v>
      </c>
      <c r="E6931">
        <f>COUNTIFS(D$2:D6931,Clef_répartition[[#This Row],[Code_Nom]],J$2:J6931,Clef_répartition[[#This Row],[Année]])</f>
        <v>28</v>
      </c>
      <c r="F6931">
        <f>IF(Clef_répartition[[#This Row],[Code_Nom]]=D6930,F6930-1,(COUNTIFS(Clef_répartition[Code_Nom],Clef_répartition[[#This Row],[Code_Nom]],Clef_répartition[Année],Clef_répartition[[#This Row],[Année]])))</f>
        <v>37</v>
      </c>
      <c r="G6931" t="str">
        <f>Clef_répartition[[#This Row],[Code_Nom]]&amp;"_"&amp;Clef_répartition[[#This Row],[Nombre]]&amp;"_"&amp;Clef_répartition[[#This Row],[Année]]</f>
        <v>ORPC Morges_Organisations régionales de protection civile Morges_28_2019</v>
      </c>
      <c r="H6931">
        <v>5484</v>
      </c>
      <c r="I6931" t="s">
        <v>127</v>
      </c>
      <c r="J6931">
        <v>2019</v>
      </c>
      <c r="K6931">
        <v>1.1241066404893876E-2</v>
      </c>
    </row>
    <row r="6932" spans="1:11" x14ac:dyDescent="0.25">
      <c r="A6932" t="s">
        <v>723</v>
      </c>
      <c r="B6932" t="s">
        <v>594</v>
      </c>
      <c r="C6932" t="s">
        <v>595</v>
      </c>
      <c r="D6932" t="str">
        <f>Clef_répartition[[#This Row],[Code association]]&amp;"_"&amp;Clef_répartition[[#This Row],[Nom association]]</f>
        <v>ORPC Morges_Organisations régionales de protection civile Morges</v>
      </c>
      <c r="E6932">
        <f>COUNTIFS(D$2:D6932,Clef_répartition[[#This Row],[Code_Nom]],J$2:J6932,Clef_répartition[[#This Row],[Année]])</f>
        <v>29</v>
      </c>
      <c r="F6932">
        <f>IF(Clef_répartition[[#This Row],[Code_Nom]]=D6931,F6931-1,(COUNTIFS(Clef_répartition[Code_Nom],Clef_répartition[[#This Row],[Code_Nom]],Clef_répartition[Année],Clef_répartition[[#This Row],[Année]])))</f>
        <v>36</v>
      </c>
      <c r="G6932" t="str">
        <f>Clef_répartition[[#This Row],[Code_Nom]]&amp;"_"&amp;Clef_répartition[[#This Row],[Nombre]]&amp;"_"&amp;Clef_répartition[[#This Row],[Année]]</f>
        <v>ORPC Morges_Organisations régionales de protection civile Morges_29_2019</v>
      </c>
      <c r="H6932">
        <v>5485</v>
      </c>
      <c r="I6932" t="s">
        <v>129</v>
      </c>
      <c r="J6932">
        <v>2019</v>
      </c>
      <c r="K6932">
        <v>4.752612739875259E-3</v>
      </c>
    </row>
    <row r="6933" spans="1:11" x14ac:dyDescent="0.25">
      <c r="A6933" t="s">
        <v>723</v>
      </c>
      <c r="B6933" t="s">
        <v>594</v>
      </c>
      <c r="C6933" t="s">
        <v>595</v>
      </c>
      <c r="D6933" t="str">
        <f>Clef_répartition[[#This Row],[Code association]]&amp;"_"&amp;Clef_répartition[[#This Row],[Nom association]]</f>
        <v>ORPC Morges_Organisations régionales de protection civile Morges</v>
      </c>
      <c r="E6933">
        <f>COUNTIFS(D$2:D6933,Clef_répartition[[#This Row],[Code_Nom]],J$2:J6933,Clef_répartition[[#This Row],[Année]])</f>
        <v>30</v>
      </c>
      <c r="F6933">
        <f>IF(Clef_répartition[[#This Row],[Code_Nom]]=D6932,F6932-1,(COUNTIFS(Clef_répartition[Code_Nom],Clef_répartition[[#This Row],[Code_Nom]],Clef_répartition[Année],Clef_répartition[[#This Row],[Année]])))</f>
        <v>35</v>
      </c>
      <c r="G6933" t="str">
        <f>Clef_répartition[[#This Row],[Code_Nom]]&amp;"_"&amp;Clef_répartition[[#This Row],[Nombre]]&amp;"_"&amp;Clef_répartition[[#This Row],[Année]]</f>
        <v>ORPC Morges_Organisations régionales de protection civile Morges_30_2019</v>
      </c>
      <c r="H6933">
        <v>5656</v>
      </c>
      <c r="I6933" t="s">
        <v>135</v>
      </c>
      <c r="J6933">
        <v>2019</v>
      </c>
      <c r="K6933">
        <v>1.7478122418684832E-2</v>
      </c>
    </row>
    <row r="6934" spans="1:11" x14ac:dyDescent="0.25">
      <c r="A6934" t="s">
        <v>723</v>
      </c>
      <c r="B6934" t="s">
        <v>594</v>
      </c>
      <c r="C6934" t="s">
        <v>595</v>
      </c>
      <c r="D6934" t="str">
        <f>Clef_répartition[[#This Row],[Code association]]&amp;"_"&amp;Clef_répartition[[#This Row],[Nom association]]</f>
        <v>ORPC Morges_Organisations régionales de protection civile Morges</v>
      </c>
      <c r="E6934">
        <f>COUNTIFS(D$2:D6934,Clef_répartition[[#This Row],[Code_Nom]],J$2:J6934,Clef_répartition[[#This Row],[Année]])</f>
        <v>31</v>
      </c>
      <c r="F6934">
        <f>IF(Clef_répartition[[#This Row],[Code_Nom]]=D6933,F6933-1,(COUNTIFS(Clef_répartition[Code_Nom],Clef_répartition[[#This Row],[Code_Nom]],Clef_répartition[Année],Clef_répartition[[#This Row],[Année]])))</f>
        <v>34</v>
      </c>
      <c r="G6934" t="str">
        <f>Clef_répartition[[#This Row],[Code_Nom]]&amp;"_"&amp;Clef_répartition[[#This Row],[Nombre]]&amp;"_"&amp;Clef_répartition[[#This Row],[Année]]</f>
        <v>ORPC Morges_Organisations régionales de protection civile Morges_31_2019</v>
      </c>
      <c r="H6934">
        <v>5656</v>
      </c>
      <c r="I6934" t="s">
        <v>135</v>
      </c>
      <c r="J6934">
        <v>2019</v>
      </c>
      <c r="K6934">
        <v>4.5969856224486131E-3</v>
      </c>
    </row>
    <row r="6935" spans="1:11" x14ac:dyDescent="0.25">
      <c r="A6935" t="s">
        <v>723</v>
      </c>
      <c r="B6935" t="s">
        <v>594</v>
      </c>
      <c r="C6935" t="s">
        <v>595</v>
      </c>
      <c r="D6935" t="str">
        <f>Clef_répartition[[#This Row],[Code association]]&amp;"_"&amp;Clef_répartition[[#This Row],[Nom association]]</f>
        <v>ORPC Morges_Organisations régionales de protection civile Morges</v>
      </c>
      <c r="E6935">
        <f>COUNTIFS(D$2:D6935,Clef_répartition[[#This Row],[Code_Nom]],J$2:J6935,Clef_répartition[[#This Row],[Année]])</f>
        <v>32</v>
      </c>
      <c r="F6935">
        <f>IF(Clef_répartition[[#This Row],[Code_Nom]]=D6934,F6934-1,(COUNTIFS(Clef_répartition[Code_Nom],Clef_répartition[[#This Row],[Code_Nom]],Clef_répartition[Année],Clef_répartition[[#This Row],[Année]])))</f>
        <v>33</v>
      </c>
      <c r="G6935" t="str">
        <f>Clef_répartition[[#This Row],[Code_Nom]]&amp;"_"&amp;Clef_répartition[[#This Row],[Nombre]]&amp;"_"&amp;Clef_répartition[[#This Row],[Année]]</f>
        <v>ORPC Morges_Organisations régionales de protection civile Morges_32_2019</v>
      </c>
      <c r="H6935">
        <v>5656</v>
      </c>
      <c r="I6935" t="s">
        <v>135</v>
      </c>
      <c r="J6935">
        <v>2019</v>
      </c>
      <c r="K6935">
        <v>5.8300312451366526E-3</v>
      </c>
    </row>
    <row r="6936" spans="1:11" x14ac:dyDescent="0.25">
      <c r="A6936" t="s">
        <v>723</v>
      </c>
      <c r="B6936" t="s">
        <v>594</v>
      </c>
      <c r="C6936" t="s">
        <v>595</v>
      </c>
      <c r="D6936" t="str">
        <f>Clef_répartition[[#This Row],[Code association]]&amp;"_"&amp;Clef_répartition[[#This Row],[Nom association]]</f>
        <v>ORPC Morges_Organisations régionales de protection civile Morges</v>
      </c>
      <c r="E6936">
        <f>COUNTIFS(D$2:D6936,Clef_répartition[[#This Row],[Code_Nom]],J$2:J6936,Clef_répartition[[#This Row],[Année]])</f>
        <v>33</v>
      </c>
      <c r="F6936">
        <f>IF(Clef_répartition[[#This Row],[Code_Nom]]=D6935,F6935-1,(COUNTIFS(Clef_répartition[Code_Nom],Clef_répartition[[#This Row],[Code_Nom]],Clef_répartition[Année],Clef_répartition[[#This Row],[Année]])))</f>
        <v>32</v>
      </c>
      <c r="G6936" t="str">
        <f>Clef_répartition[[#This Row],[Code_Nom]]&amp;"_"&amp;Clef_répartition[[#This Row],[Nombre]]&amp;"_"&amp;Clef_répartition[[#This Row],[Année]]</f>
        <v>ORPC Morges_Organisations régionales de protection civile Morges_33_2019</v>
      </c>
      <c r="H6936">
        <v>5656</v>
      </c>
      <c r="I6936" t="s">
        <v>135</v>
      </c>
      <c r="J6936">
        <v>2019</v>
      </c>
      <c r="K6936">
        <v>1.3204362347814635E-2</v>
      </c>
    </row>
    <row r="6937" spans="1:11" x14ac:dyDescent="0.25">
      <c r="A6937" t="s">
        <v>723</v>
      </c>
      <c r="B6937" t="s">
        <v>594</v>
      </c>
      <c r="C6937" t="s">
        <v>595</v>
      </c>
      <c r="D6937" t="str">
        <f>Clef_répartition[[#This Row],[Code association]]&amp;"_"&amp;Clef_répartition[[#This Row],[Nom association]]</f>
        <v>ORPC Morges_Organisations régionales de protection civile Morges</v>
      </c>
      <c r="E6937">
        <f>COUNTIFS(D$2:D6937,Clef_répartition[[#This Row],[Code_Nom]],J$2:J6937,Clef_répartition[[#This Row],[Année]])</f>
        <v>34</v>
      </c>
      <c r="F6937">
        <f>IF(Clef_répartition[[#This Row],[Code_Nom]]=D6936,F6936-1,(COUNTIFS(Clef_répartition[Code_Nom],Clef_répartition[[#This Row],[Code_Nom]],Clef_répartition[Année],Clef_répartition[[#This Row],[Année]])))</f>
        <v>31</v>
      </c>
      <c r="G6937" t="str">
        <f>Clef_répartition[[#This Row],[Code_Nom]]&amp;"_"&amp;Clef_répartition[[#This Row],[Nombre]]&amp;"_"&amp;Clef_répartition[[#This Row],[Année]]</f>
        <v>ORPC Morges_Organisations régionales de protection civile Morges_34_2019</v>
      </c>
      <c r="H6937">
        <v>5656</v>
      </c>
      <c r="I6937" t="s">
        <v>135</v>
      </c>
      <c r="J6937">
        <v>2019</v>
      </c>
      <c r="K6937">
        <v>4.9441538074772844E-3</v>
      </c>
    </row>
    <row r="6938" spans="1:11" x14ac:dyDescent="0.25">
      <c r="A6938" t="s">
        <v>723</v>
      </c>
      <c r="B6938" t="s">
        <v>594</v>
      </c>
      <c r="C6938" t="s">
        <v>595</v>
      </c>
      <c r="D6938" t="str">
        <f>Clef_répartition[[#This Row],[Code association]]&amp;"_"&amp;Clef_répartition[[#This Row],[Nom association]]</f>
        <v>ORPC Morges_Organisations régionales de protection civile Morges</v>
      </c>
      <c r="E6938">
        <f>COUNTIFS(D$2:D6938,Clef_répartition[[#This Row],[Code_Nom]],J$2:J6938,Clef_répartition[[#This Row],[Année]])</f>
        <v>35</v>
      </c>
      <c r="F6938">
        <f>IF(Clef_répartition[[#This Row],[Code_Nom]]=D6937,F6937-1,(COUNTIFS(Clef_répartition[Code_Nom],Clef_répartition[[#This Row],[Code_Nom]],Clef_répartition[Année],Clef_répartition[[#This Row],[Année]])))</f>
        <v>30</v>
      </c>
      <c r="G6938" t="str">
        <f>Clef_répartition[[#This Row],[Code_Nom]]&amp;"_"&amp;Clef_répartition[[#This Row],[Nombre]]&amp;"_"&amp;Clef_répartition[[#This Row],[Année]]</f>
        <v>ORPC Morges_Organisations régionales de protection civile Morges_35_2019</v>
      </c>
      <c r="H6938">
        <v>5656</v>
      </c>
      <c r="I6938" t="s">
        <v>135</v>
      </c>
      <c r="J6938">
        <v>2019</v>
      </c>
      <c r="K6938">
        <v>2.7174888966037375E-3</v>
      </c>
    </row>
    <row r="6939" spans="1:11" x14ac:dyDescent="0.25">
      <c r="A6939" t="s">
        <v>723</v>
      </c>
      <c r="B6939" t="s">
        <v>594</v>
      </c>
      <c r="C6939" t="s">
        <v>595</v>
      </c>
      <c r="D6939" t="str">
        <f>Clef_répartition[[#This Row],[Code association]]&amp;"_"&amp;Clef_répartition[[#This Row],[Nom association]]</f>
        <v>ORPC Morges_Organisations régionales de protection civile Morges</v>
      </c>
      <c r="E6939">
        <f>COUNTIFS(D$2:D6939,Clef_répartition[[#This Row],[Code_Nom]],J$2:J6939,Clef_répartition[[#This Row],[Année]])</f>
        <v>36</v>
      </c>
      <c r="F6939">
        <f>IF(Clef_répartition[[#This Row],[Code_Nom]]=D6938,F6938-1,(COUNTIFS(Clef_répartition[Code_Nom],Clef_répartition[[#This Row],[Code_Nom]],Clef_répartition[Année],Clef_répartition[[#This Row],[Année]])))</f>
        <v>29</v>
      </c>
      <c r="G6939" t="str">
        <f>Clef_répartition[[#This Row],[Code_Nom]]&amp;"_"&amp;Clef_répartition[[#This Row],[Nombre]]&amp;"_"&amp;Clef_répartition[[#This Row],[Année]]</f>
        <v>ORPC Morges_Organisations régionales de protection civile Morges_36_2019</v>
      </c>
      <c r="H6939">
        <v>5656</v>
      </c>
      <c r="I6939" t="s">
        <v>135</v>
      </c>
      <c r="J6939">
        <v>2019</v>
      </c>
      <c r="K6939">
        <v>0</v>
      </c>
    </row>
    <row r="6940" spans="1:11" x14ac:dyDescent="0.25">
      <c r="A6940" t="s">
        <v>723</v>
      </c>
      <c r="B6940" t="s">
        <v>594</v>
      </c>
      <c r="C6940" t="s">
        <v>595</v>
      </c>
      <c r="D6940" t="str">
        <f>Clef_répartition[[#This Row],[Code association]]&amp;"_"&amp;Clef_répartition[[#This Row],[Nom association]]</f>
        <v>ORPC Morges_Organisations régionales de protection civile Morges</v>
      </c>
      <c r="E6940">
        <f>COUNTIFS(D$2:D6940,Clef_répartition[[#This Row],[Code_Nom]],J$2:J6940,Clef_répartition[[#This Row],[Année]])</f>
        <v>37</v>
      </c>
      <c r="F6940">
        <f>IF(Clef_répartition[[#This Row],[Code_Nom]]=D6939,F6939-1,(COUNTIFS(Clef_répartition[Code_Nom],Clef_répartition[[#This Row],[Code_Nom]],Clef_répartition[Année],Clef_répartition[[#This Row],[Année]])))</f>
        <v>28</v>
      </c>
      <c r="G6940" t="str">
        <f>Clef_répartition[[#This Row],[Code_Nom]]&amp;"_"&amp;Clef_répartition[[#This Row],[Nombre]]&amp;"_"&amp;Clef_répartition[[#This Row],[Année]]</f>
        <v>ORPC Morges_Organisations régionales de protection civile Morges_37_2019</v>
      </c>
      <c r="H6940">
        <v>5474</v>
      </c>
      <c r="I6940" t="s">
        <v>146</v>
      </c>
      <c r="J6940">
        <v>2019</v>
      </c>
      <c r="K6940">
        <v>4.7286701064250059E-3</v>
      </c>
    </row>
    <row r="6941" spans="1:11" x14ac:dyDescent="0.25">
      <c r="A6941" t="s">
        <v>723</v>
      </c>
      <c r="B6941" t="s">
        <v>594</v>
      </c>
      <c r="C6941" t="s">
        <v>595</v>
      </c>
      <c r="D6941" t="str">
        <f>Clef_répartition[[#This Row],[Code association]]&amp;"_"&amp;Clef_répartition[[#This Row],[Nom association]]</f>
        <v>ORPC Morges_Organisations régionales de protection civile Morges</v>
      </c>
      <c r="E6941">
        <f>COUNTIFS(D$2:D6941,Clef_répartition[[#This Row],[Code_Nom]],J$2:J6941,Clef_répartition[[#This Row],[Année]])</f>
        <v>38</v>
      </c>
      <c r="F6941">
        <f>IF(Clef_répartition[[#This Row],[Code_Nom]]=D6940,F6940-1,(COUNTIFS(Clef_répartition[Code_Nom],Clef_répartition[[#This Row],[Code_Nom]],Clef_répartition[Année],Clef_répartition[[#This Row],[Année]])))</f>
        <v>27</v>
      </c>
      <c r="G6941" t="str">
        <f>Clef_répartition[[#This Row],[Code_Nom]]&amp;"_"&amp;Clef_répartition[[#This Row],[Nombre]]&amp;"_"&amp;Clef_répartition[[#This Row],[Année]]</f>
        <v>ORPC Morges_Organisations régionales de protection civile Morges_38_2019</v>
      </c>
      <c r="H6941">
        <v>5498</v>
      </c>
      <c r="I6941" t="s">
        <v>149</v>
      </c>
      <c r="J6941">
        <v>2019</v>
      </c>
      <c r="K6941">
        <v>3.1735960638310606E-2</v>
      </c>
    </row>
    <row r="6942" spans="1:11" x14ac:dyDescent="0.25">
      <c r="A6942" t="s">
        <v>723</v>
      </c>
      <c r="B6942" t="s">
        <v>594</v>
      </c>
      <c r="C6942" t="s">
        <v>595</v>
      </c>
      <c r="D6942" t="str">
        <f>Clef_répartition[[#This Row],[Code association]]&amp;"_"&amp;Clef_répartition[[#This Row],[Nom association]]</f>
        <v>ORPC Morges_Organisations régionales de protection civile Morges</v>
      </c>
      <c r="E6942">
        <f>COUNTIFS(D$2:D6942,Clef_répartition[[#This Row],[Code_Nom]],J$2:J6942,Clef_répartition[[#This Row],[Année]])</f>
        <v>39</v>
      </c>
      <c r="F6942">
        <f>IF(Clef_répartition[[#This Row],[Code_Nom]]=D6941,F6941-1,(COUNTIFS(Clef_répartition[Code_Nom],Clef_répartition[[#This Row],[Code_Nom]],Clef_répartition[Année],Clef_répartition[[#This Row],[Année]])))</f>
        <v>26</v>
      </c>
      <c r="G6942" t="str">
        <f>Clef_répartition[[#This Row],[Code_Nom]]&amp;"_"&amp;Clef_répartition[[#This Row],[Nombre]]&amp;"_"&amp;Clef_répartition[[#This Row],[Année]]</f>
        <v>ORPC Morges_Organisations régionales de protection civile Morges_39_2019</v>
      </c>
      <c r="H6942">
        <v>5637</v>
      </c>
      <c r="I6942" t="s">
        <v>153</v>
      </c>
      <c r="J6942">
        <v>2019</v>
      </c>
      <c r="K6942">
        <v>1.1875546191325585E-2</v>
      </c>
    </row>
    <row r="6943" spans="1:11" x14ac:dyDescent="0.25">
      <c r="A6943" t="s">
        <v>723</v>
      </c>
      <c r="B6943" t="s">
        <v>594</v>
      </c>
      <c r="C6943" t="s">
        <v>595</v>
      </c>
      <c r="D6943" t="str">
        <f>Clef_répartition[[#This Row],[Code association]]&amp;"_"&amp;Clef_répartition[[#This Row],[Nom association]]</f>
        <v>ORPC Morges_Organisations régionales de protection civile Morges</v>
      </c>
      <c r="E6943">
        <f>COUNTIFS(D$2:D6943,Clef_répartition[[#This Row],[Code_Nom]],J$2:J6943,Clef_répartition[[#This Row],[Année]])</f>
        <v>40</v>
      </c>
      <c r="F6943">
        <f>IF(Clef_répartition[[#This Row],[Code_Nom]]=D6942,F6942-1,(COUNTIFS(Clef_répartition[Code_Nom],Clef_répartition[[#This Row],[Code_Nom]],Clef_répartition[Année],Clef_répartition[[#This Row],[Année]])))</f>
        <v>25</v>
      </c>
      <c r="G6943" t="str">
        <f>Clef_répartition[[#This Row],[Code_Nom]]&amp;"_"&amp;Clef_répartition[[#This Row],[Nombre]]&amp;"_"&amp;Clef_répartition[[#This Row],[Année]]</f>
        <v>ORPC Morges_Organisations régionales de protection civile Morges_40_2019</v>
      </c>
      <c r="H6943">
        <v>5486</v>
      </c>
      <c r="I6943" t="s">
        <v>145</v>
      </c>
      <c r="J6943">
        <v>2019</v>
      </c>
      <c r="K6943">
        <v>1.2103001209102989E-2</v>
      </c>
    </row>
    <row r="6944" spans="1:11" x14ac:dyDescent="0.25">
      <c r="A6944" t="s">
        <v>723</v>
      </c>
      <c r="B6944" t="s">
        <v>594</v>
      </c>
      <c r="C6944" t="s">
        <v>595</v>
      </c>
      <c r="D6944" t="str">
        <f>Clef_répartition[[#This Row],[Code association]]&amp;"_"&amp;Clef_répartition[[#This Row],[Nom association]]</f>
        <v>ORPC Morges_Organisations régionales de protection civile Morges</v>
      </c>
      <c r="E6944">
        <f>COUNTIFS(D$2:D6944,Clef_répartition[[#This Row],[Code_Nom]],J$2:J6944,Clef_répartition[[#This Row],[Année]])</f>
        <v>41</v>
      </c>
      <c r="F6944">
        <f>IF(Clef_répartition[[#This Row],[Code_Nom]]=D6943,F6943-1,(COUNTIFS(Clef_répartition[Code_Nom],Clef_répartition[[#This Row],[Code_Nom]],Clef_répartition[Année],Clef_répartition[[#This Row],[Année]])))</f>
        <v>24</v>
      </c>
      <c r="G6944" t="str">
        <f>Clef_répartition[[#This Row],[Code_Nom]]&amp;"_"&amp;Clef_répartition[[#This Row],[Nombre]]&amp;"_"&amp;Clef_répartition[[#This Row],[Année]]</f>
        <v>ORPC Morges_Organisations régionales de protection civile Morges_41_2019</v>
      </c>
      <c r="H6944">
        <v>5638</v>
      </c>
      <c r="I6944" t="s">
        <v>161</v>
      </c>
      <c r="J6944">
        <v>2019</v>
      </c>
      <c r="K6944">
        <v>3.2035243556438775E-2</v>
      </c>
    </row>
    <row r="6945" spans="1:11" x14ac:dyDescent="0.25">
      <c r="A6945" t="s">
        <v>723</v>
      </c>
      <c r="B6945" t="s">
        <v>594</v>
      </c>
      <c r="C6945" t="s">
        <v>595</v>
      </c>
      <c r="D6945" t="str">
        <f>Clef_répartition[[#This Row],[Code association]]&amp;"_"&amp;Clef_répartition[[#This Row],[Nom association]]</f>
        <v>ORPC Morges_Organisations régionales de protection civile Morges</v>
      </c>
      <c r="E6945">
        <f>COUNTIFS(D$2:D6945,Clef_répartition[[#This Row],[Code_Nom]],J$2:J6945,Clef_répartition[[#This Row],[Année]])</f>
        <v>42</v>
      </c>
      <c r="F6945">
        <f>IF(Clef_répartition[[#This Row],[Code_Nom]]=D6944,F6944-1,(COUNTIFS(Clef_répartition[Code_Nom],Clef_répartition[[#This Row],[Code_Nom]],Clef_répartition[Année],Clef_répartition[[#This Row],[Année]])))</f>
        <v>23</v>
      </c>
      <c r="G6945" t="str">
        <f>Clef_répartition[[#This Row],[Code_Nom]]&amp;"_"&amp;Clef_répartition[[#This Row],[Nombre]]&amp;"_"&amp;Clef_répartition[[#This Row],[Année]]</f>
        <v>ORPC Morges_Organisations régionales de protection civile Morges_42_2019</v>
      </c>
      <c r="H6945">
        <v>5639</v>
      </c>
      <c r="I6945" t="s">
        <v>166</v>
      </c>
      <c r="J6945">
        <v>2019</v>
      </c>
      <c r="K6945">
        <v>9.7925370811535566E-3</v>
      </c>
    </row>
    <row r="6946" spans="1:11" x14ac:dyDescent="0.25">
      <c r="A6946" t="s">
        <v>723</v>
      </c>
      <c r="B6946" t="s">
        <v>594</v>
      </c>
      <c r="C6946" t="s">
        <v>595</v>
      </c>
      <c r="D6946" t="str">
        <f>Clef_répartition[[#This Row],[Code association]]&amp;"_"&amp;Clef_répartition[[#This Row],[Nom association]]</f>
        <v>ORPC Morges_Organisations régionales de protection civile Morges</v>
      </c>
      <c r="E6946">
        <f>COUNTIFS(D$2:D6946,Clef_répartition[[#This Row],[Code_Nom]],J$2:J6946,Clef_répartition[[#This Row],[Année]])</f>
        <v>43</v>
      </c>
      <c r="F6946">
        <f>IF(Clef_répartition[[#This Row],[Code_Nom]]=D6945,F6945-1,(COUNTIFS(Clef_répartition[Code_Nom],Clef_répartition[[#This Row],[Code_Nom]],Clef_répartition[Année],Clef_répartition[[#This Row],[Année]])))</f>
        <v>22</v>
      </c>
      <c r="G6946" t="str">
        <f>Clef_répartition[[#This Row],[Code_Nom]]&amp;"_"&amp;Clef_répartition[[#This Row],[Nombre]]&amp;"_"&amp;Clef_répartition[[#This Row],[Année]]</f>
        <v>ORPC Morges_Organisations régionales de protection civile Morges_43_2019</v>
      </c>
      <c r="H6946">
        <v>5640</v>
      </c>
      <c r="I6946" t="s">
        <v>168</v>
      </c>
      <c r="J6946">
        <v>2019</v>
      </c>
      <c r="K6946">
        <v>8.332036440688112E-3</v>
      </c>
    </row>
    <row r="6947" spans="1:11" x14ac:dyDescent="0.25">
      <c r="A6947" t="s">
        <v>723</v>
      </c>
      <c r="B6947" t="s">
        <v>594</v>
      </c>
      <c r="C6947" t="s">
        <v>595</v>
      </c>
      <c r="D6947" t="str">
        <f>Clef_répartition[[#This Row],[Code association]]&amp;"_"&amp;Clef_répartition[[#This Row],[Nom association]]</f>
        <v>ORPC Morges_Organisations régionales de protection civile Morges</v>
      </c>
      <c r="E6947">
        <f>COUNTIFS(D$2:D6947,Clef_répartition[[#This Row],[Code_Nom]],J$2:J6947,Clef_répartition[[#This Row],[Année]])</f>
        <v>44</v>
      </c>
      <c r="F6947">
        <f>IF(Clef_répartition[[#This Row],[Code_Nom]]=D6946,F6946-1,(COUNTIFS(Clef_répartition[Code_Nom],Clef_répartition[[#This Row],[Code_Nom]],Clef_répartition[Année],Clef_répartition[[#This Row],[Année]])))</f>
        <v>21</v>
      </c>
      <c r="G6947" t="str">
        <f>Clef_répartition[[#This Row],[Code_Nom]]&amp;"_"&amp;Clef_répartition[[#This Row],[Nombre]]&amp;"_"&amp;Clef_répartition[[#This Row],[Année]]</f>
        <v>ORPC Morges_Organisations régionales de protection civile Morges_44_2019</v>
      </c>
      <c r="H6947">
        <v>5488</v>
      </c>
      <c r="I6947" t="s">
        <v>174</v>
      </c>
      <c r="J6947">
        <v>2019</v>
      </c>
      <c r="K6947">
        <v>6.8236505333221602E-4</v>
      </c>
    </row>
    <row r="6948" spans="1:11" x14ac:dyDescent="0.25">
      <c r="A6948" t="s">
        <v>723</v>
      </c>
      <c r="B6948" t="s">
        <v>594</v>
      </c>
      <c r="C6948" t="s">
        <v>595</v>
      </c>
      <c r="D6948" t="str">
        <f>Clef_répartition[[#This Row],[Code association]]&amp;"_"&amp;Clef_répartition[[#This Row],[Nom association]]</f>
        <v>ORPC Morges_Organisations régionales de protection civile Morges</v>
      </c>
      <c r="E6948">
        <f>COUNTIFS(D$2:D6948,Clef_répartition[[#This Row],[Code_Nom]],J$2:J6948,Clef_répartition[[#This Row],[Année]])</f>
        <v>45</v>
      </c>
      <c r="F6948">
        <f>IF(Clef_répartition[[#This Row],[Code_Nom]]=D6947,F6947-1,(COUNTIFS(Clef_répartition[Code_Nom],Clef_répartition[[#This Row],[Code_Nom]],Clef_répartition[Année],Clef_répartition[[#This Row],[Année]])))</f>
        <v>20</v>
      </c>
      <c r="G6948" t="str">
        <f>Clef_répartition[[#This Row],[Code_Nom]]&amp;"_"&amp;Clef_répartition[[#This Row],[Nombre]]&amp;"_"&amp;Clef_répartition[[#This Row],[Année]]</f>
        <v>ORPC Morges_Organisations régionales de protection civile Morges_45_2019</v>
      </c>
      <c r="H6948">
        <v>5490</v>
      </c>
      <c r="I6948" t="s">
        <v>178</v>
      </c>
      <c r="J6948">
        <v>2019</v>
      </c>
      <c r="K6948">
        <v>3.711108184789245E-3</v>
      </c>
    </row>
    <row r="6949" spans="1:11" x14ac:dyDescent="0.25">
      <c r="A6949" t="s">
        <v>723</v>
      </c>
      <c r="B6949" t="s">
        <v>594</v>
      </c>
      <c r="C6949" t="s">
        <v>595</v>
      </c>
      <c r="D6949" t="str">
        <f>Clef_répartition[[#This Row],[Code association]]&amp;"_"&amp;Clef_répartition[[#This Row],[Nom association]]</f>
        <v>ORPC Morges_Organisations régionales de protection civile Morges</v>
      </c>
      <c r="E6949">
        <f>COUNTIFS(D$2:D6949,Clef_répartition[[#This Row],[Code_Nom]],J$2:J6949,Clef_répartition[[#This Row],[Année]])</f>
        <v>46</v>
      </c>
      <c r="F6949">
        <f>IF(Clef_répartition[[#This Row],[Code_Nom]]=D6948,F6948-1,(COUNTIFS(Clef_répartition[Code_Nom],Clef_répartition[[#This Row],[Code_Nom]],Clef_répartition[Année],Clef_répartition[[#This Row],[Année]])))</f>
        <v>19</v>
      </c>
      <c r="G6949" t="str">
        <f>Clef_répartition[[#This Row],[Code_Nom]]&amp;"_"&amp;Clef_répartition[[#This Row],[Nombre]]&amp;"_"&amp;Clef_répartition[[#This Row],[Année]]</f>
        <v>ORPC Morges_Organisations régionales de protection civile Morges_46_2019</v>
      </c>
      <c r="H6949">
        <v>5431</v>
      </c>
      <c r="I6949" t="s">
        <v>179</v>
      </c>
      <c r="J6949">
        <v>2019</v>
      </c>
      <c r="K6949">
        <v>3.6871655513389919E-3</v>
      </c>
    </row>
    <row r="6950" spans="1:11" x14ac:dyDescent="0.25">
      <c r="A6950" t="s">
        <v>723</v>
      </c>
      <c r="B6950" t="s">
        <v>594</v>
      </c>
      <c r="C6950" t="s">
        <v>595</v>
      </c>
      <c r="D6950" t="str">
        <f>Clef_répartition[[#This Row],[Code association]]&amp;"_"&amp;Clef_répartition[[#This Row],[Nom association]]</f>
        <v>ORPC Morges_Organisations régionales de protection civile Morges</v>
      </c>
      <c r="E6950">
        <f>COUNTIFS(D$2:D6950,Clef_répartition[[#This Row],[Code_Nom]],J$2:J6950,Clef_répartition[[#This Row],[Année]])</f>
        <v>47</v>
      </c>
      <c r="F6950">
        <f>IF(Clef_répartition[[#This Row],[Code_Nom]]=D6949,F6949-1,(COUNTIFS(Clef_répartition[Code_Nom],Clef_répartition[[#This Row],[Code_Nom]],Clef_répartition[Année],Clef_répartition[[#This Row],[Année]])))</f>
        <v>18</v>
      </c>
      <c r="G6950" t="str">
        <f>Clef_répartition[[#This Row],[Code_Nom]]&amp;"_"&amp;Clef_répartition[[#This Row],[Nombre]]&amp;"_"&amp;Clef_répartition[[#This Row],[Année]]</f>
        <v>ORPC Morges_Organisations régionales de protection civile Morges_47_2019</v>
      </c>
      <c r="H6950">
        <v>5491</v>
      </c>
      <c r="I6950" t="s">
        <v>181</v>
      </c>
      <c r="J6950">
        <v>2019</v>
      </c>
      <c r="K6950">
        <v>5.7222893946105129E-3</v>
      </c>
    </row>
    <row r="6951" spans="1:11" x14ac:dyDescent="0.25">
      <c r="A6951" t="s">
        <v>723</v>
      </c>
      <c r="B6951" t="s">
        <v>594</v>
      </c>
      <c r="C6951" t="s">
        <v>595</v>
      </c>
      <c r="D6951" t="str">
        <f>Clef_répartition[[#This Row],[Code association]]&amp;"_"&amp;Clef_répartition[[#This Row],[Nom association]]</f>
        <v>ORPC Morges_Organisations régionales de protection civile Morges</v>
      </c>
      <c r="E6951">
        <f>COUNTIFS(D$2:D6951,Clef_répartition[[#This Row],[Code_Nom]],J$2:J6951,Clef_répartition[[#This Row],[Année]])</f>
        <v>48</v>
      </c>
      <c r="F6951">
        <f>IF(Clef_répartition[[#This Row],[Code_Nom]]=D6950,F6950-1,(COUNTIFS(Clef_répartition[Code_Nom],Clef_répartition[[#This Row],[Code_Nom]],Clef_répartition[Année],Clef_répartition[[#This Row],[Année]])))</f>
        <v>17</v>
      </c>
      <c r="G6951" t="str">
        <f>Clef_répartition[[#This Row],[Code_Nom]]&amp;"_"&amp;Clef_répartition[[#This Row],[Nombre]]&amp;"_"&amp;Clef_répartition[[#This Row],[Année]]</f>
        <v>ORPC Morges_Organisations régionales de protection civile Morges_48_2019</v>
      </c>
      <c r="H6951">
        <v>5492</v>
      </c>
      <c r="I6951" t="s">
        <v>189</v>
      </c>
      <c r="J6951">
        <v>2019</v>
      </c>
      <c r="K6951">
        <v>1.154034932302204E-2</v>
      </c>
    </row>
    <row r="6952" spans="1:11" x14ac:dyDescent="0.25">
      <c r="A6952" t="s">
        <v>723</v>
      </c>
      <c r="B6952" t="s">
        <v>594</v>
      </c>
      <c r="C6952" t="s">
        <v>595</v>
      </c>
      <c r="D6952" t="str">
        <f>Clef_répartition[[#This Row],[Code association]]&amp;"_"&amp;Clef_répartition[[#This Row],[Nom association]]</f>
        <v>ORPC Morges_Organisations régionales de protection civile Morges</v>
      </c>
      <c r="E6952">
        <f>COUNTIFS(D$2:D6952,Clef_répartition[[#This Row],[Code_Nom]],J$2:J6952,Clef_répartition[[#This Row],[Année]])</f>
        <v>49</v>
      </c>
      <c r="F6952">
        <f>IF(Clef_répartition[[#This Row],[Code_Nom]]=D6951,F6951-1,(COUNTIFS(Clef_répartition[Code_Nom],Clef_répartition[[#This Row],[Code_Nom]],Clef_répartition[Année],Clef_répartition[[#This Row],[Année]])))</f>
        <v>16</v>
      </c>
      <c r="G6952" t="str">
        <f>Clef_répartition[[#This Row],[Code_Nom]]&amp;"_"&amp;Clef_répartition[[#This Row],[Nombre]]&amp;"_"&amp;Clef_répartition[[#This Row],[Année]]</f>
        <v>ORPC Morges_Organisations régionales de protection civile Morges_49_2019</v>
      </c>
      <c r="H6952">
        <v>5642</v>
      </c>
      <c r="I6952" t="s">
        <v>190</v>
      </c>
      <c r="J6952">
        <v>2019</v>
      </c>
      <c r="K6952">
        <v>0.18988902589395809</v>
      </c>
    </row>
    <row r="6953" spans="1:11" x14ac:dyDescent="0.25">
      <c r="A6953" t="s">
        <v>723</v>
      </c>
      <c r="B6953" t="s">
        <v>594</v>
      </c>
      <c r="C6953" t="s">
        <v>595</v>
      </c>
      <c r="D6953" t="str">
        <f>Clef_répartition[[#This Row],[Code association]]&amp;"_"&amp;Clef_répartition[[#This Row],[Nom association]]</f>
        <v>ORPC Morges_Organisations régionales de protection civile Morges</v>
      </c>
      <c r="E6953">
        <f>COUNTIFS(D$2:D6953,Clef_répartition[[#This Row],[Code_Nom]],J$2:J6953,Clef_répartition[[#This Row],[Année]])</f>
        <v>50</v>
      </c>
      <c r="F6953">
        <f>IF(Clef_répartition[[#This Row],[Code_Nom]]=D6952,F6952-1,(COUNTIFS(Clef_répartition[Code_Nom],Clef_répartition[[#This Row],[Code_Nom]],Clef_répartition[Année],Clef_répartition[[#This Row],[Année]])))</f>
        <v>15</v>
      </c>
      <c r="G6953" t="str">
        <f>Clef_répartition[[#This Row],[Code_Nom]]&amp;"_"&amp;Clef_répartition[[#This Row],[Nombre]]&amp;"_"&amp;Clef_répartition[[#This Row],[Année]]</f>
        <v>ORPC Morges_Organisations régionales de protection civile Morges_50_2019</v>
      </c>
      <c r="H6953">
        <v>5493</v>
      </c>
      <c r="I6953" t="s">
        <v>205</v>
      </c>
      <c r="J6953">
        <v>2019</v>
      </c>
      <c r="K6953">
        <v>4.980067757652664E-3</v>
      </c>
    </row>
    <row r="6954" spans="1:11" x14ac:dyDescent="0.25">
      <c r="A6954" t="s">
        <v>723</v>
      </c>
      <c r="B6954" t="s">
        <v>594</v>
      </c>
      <c r="C6954" t="s">
        <v>595</v>
      </c>
      <c r="D6954" t="str">
        <f>Clef_répartition[[#This Row],[Code association]]&amp;"_"&amp;Clef_répartition[[#This Row],[Nom association]]</f>
        <v>ORPC Morges_Organisations régionales de protection civile Morges</v>
      </c>
      <c r="E6954">
        <f>COUNTIFS(D$2:D6954,Clef_répartition[[#This Row],[Code_Nom]],J$2:J6954,Clef_répartition[[#This Row],[Année]])</f>
        <v>51</v>
      </c>
      <c r="F6954">
        <f>IF(Clef_répartition[[#This Row],[Code_Nom]]=D6953,F6953-1,(COUNTIFS(Clef_répartition[Code_Nom],Clef_répartition[[#This Row],[Code_Nom]],Clef_répartition[Année],Clef_répartition[[#This Row],[Année]])))</f>
        <v>14</v>
      </c>
      <c r="G6954" t="str">
        <f>Clef_répartition[[#This Row],[Code_Nom]]&amp;"_"&amp;Clef_répartition[[#This Row],[Nombre]]&amp;"_"&amp;Clef_répartition[[#This Row],[Année]]</f>
        <v>ORPC Morges_Organisations régionales de protection civile Morges_51_2019</v>
      </c>
      <c r="H6954">
        <v>5497</v>
      </c>
      <c r="I6954" t="s">
        <v>217</v>
      </c>
      <c r="J6954">
        <v>2019</v>
      </c>
      <c r="K6954">
        <v>1.0187590533082734E-2</v>
      </c>
    </row>
    <row r="6955" spans="1:11" x14ac:dyDescent="0.25">
      <c r="A6955" t="s">
        <v>723</v>
      </c>
      <c r="B6955" t="s">
        <v>594</v>
      </c>
      <c r="C6955" t="s">
        <v>595</v>
      </c>
      <c r="D6955" t="str">
        <f>Clef_répartition[[#This Row],[Code association]]&amp;"_"&amp;Clef_répartition[[#This Row],[Nom association]]</f>
        <v>ORPC Morges_Organisations régionales de protection civile Morges</v>
      </c>
      <c r="E6955">
        <f>COUNTIFS(D$2:D6955,Clef_répartition[[#This Row],[Code_Nom]],J$2:J6955,Clef_répartition[[#This Row],[Année]])</f>
        <v>52</v>
      </c>
      <c r="F6955">
        <f>IF(Clef_répartition[[#This Row],[Code_Nom]]=D6954,F6954-1,(COUNTIFS(Clef_répartition[Code_Nom],Clef_répartition[[#This Row],[Code_Nom]],Clef_répartition[Année],Clef_répartition[[#This Row],[Année]])))</f>
        <v>13</v>
      </c>
      <c r="G6955" t="str">
        <f>Clef_répartition[[#This Row],[Code_Nom]]&amp;"_"&amp;Clef_répartition[[#This Row],[Nombre]]&amp;"_"&amp;Clef_répartition[[#This Row],[Année]]</f>
        <v>ORPC Morges_Organisations régionales de protection civile Morges_52_2019</v>
      </c>
      <c r="H6955">
        <v>5643</v>
      </c>
      <c r="I6955" t="s">
        <v>221</v>
      </c>
      <c r="J6955">
        <v>2019</v>
      </c>
      <c r="K6955">
        <v>6.2765613589838745E-2</v>
      </c>
    </row>
    <row r="6956" spans="1:11" x14ac:dyDescent="0.25">
      <c r="A6956" t="s">
        <v>723</v>
      </c>
      <c r="B6956" t="s">
        <v>594</v>
      </c>
      <c r="C6956" t="s">
        <v>595</v>
      </c>
      <c r="D6956" t="str">
        <f>Clef_répartition[[#This Row],[Code association]]&amp;"_"&amp;Clef_répartition[[#This Row],[Nom association]]</f>
        <v>ORPC Morges_Organisations régionales de protection civile Morges</v>
      </c>
      <c r="E6956">
        <f>COUNTIFS(D$2:D6956,Clef_répartition[[#This Row],[Code_Nom]],J$2:J6956,Clef_répartition[[#This Row],[Année]])</f>
        <v>53</v>
      </c>
      <c r="F6956">
        <f>IF(Clef_répartition[[#This Row],[Code_Nom]]=D6955,F6955-1,(COUNTIFS(Clef_répartition[Code_Nom],Clef_répartition[[#This Row],[Code_Nom]],Clef_répartition[Année],Clef_répartition[[#This Row],[Année]])))</f>
        <v>12</v>
      </c>
      <c r="G6956" t="str">
        <f>Clef_répartition[[#This Row],[Code_Nom]]&amp;"_"&amp;Clef_répartition[[#This Row],[Nombre]]&amp;"_"&amp;Clef_répartition[[#This Row],[Année]]</f>
        <v>ORPC Morges_Organisations régionales de protection civile Morges_53_2019</v>
      </c>
      <c r="H6956">
        <v>5645</v>
      </c>
      <c r="I6956" t="s">
        <v>235</v>
      </c>
      <c r="J6956">
        <v>2019</v>
      </c>
      <c r="K6956">
        <v>5.6265188608095006E-3</v>
      </c>
    </row>
    <row r="6957" spans="1:11" x14ac:dyDescent="0.25">
      <c r="A6957" t="s">
        <v>723</v>
      </c>
      <c r="B6957" t="s">
        <v>594</v>
      </c>
      <c r="C6957" t="s">
        <v>595</v>
      </c>
      <c r="D6957" t="str">
        <f>Clef_répartition[[#This Row],[Code association]]&amp;"_"&amp;Clef_répartition[[#This Row],[Nom association]]</f>
        <v>ORPC Morges_Organisations régionales de protection civile Morges</v>
      </c>
      <c r="E6957">
        <f>COUNTIFS(D$2:D6957,Clef_répartition[[#This Row],[Code_Nom]],J$2:J6957,Clef_répartition[[#This Row],[Année]])</f>
        <v>54</v>
      </c>
      <c r="F6957">
        <f>IF(Clef_répartition[[#This Row],[Code_Nom]]=D6956,F6956-1,(COUNTIFS(Clef_répartition[Code_Nom],Clef_répartition[[#This Row],[Code_Nom]],Clef_répartition[Année],Clef_répartition[[#This Row],[Année]])))</f>
        <v>11</v>
      </c>
      <c r="G6957" t="str">
        <f>Clef_répartition[[#This Row],[Code_Nom]]&amp;"_"&amp;Clef_répartition[[#This Row],[Nombre]]&amp;"_"&amp;Clef_répartition[[#This Row],[Année]]</f>
        <v>ORPC Morges_Organisations régionales de protection civile Morges_54_2019</v>
      </c>
      <c r="H6957">
        <v>5435</v>
      </c>
      <c r="I6957" t="s">
        <v>245</v>
      </c>
      <c r="J6957">
        <v>2019</v>
      </c>
      <c r="K6957">
        <v>8.2721798570624776E-3</v>
      </c>
    </row>
    <row r="6958" spans="1:11" x14ac:dyDescent="0.25">
      <c r="A6958" t="s">
        <v>723</v>
      </c>
      <c r="B6958" t="s">
        <v>594</v>
      </c>
      <c r="C6958" t="s">
        <v>595</v>
      </c>
      <c r="D6958" t="str">
        <f>Clef_répartition[[#This Row],[Code association]]&amp;"_"&amp;Clef_répartition[[#This Row],[Nom association]]</f>
        <v>ORPC Morges_Organisations régionales de protection civile Morges</v>
      </c>
      <c r="E6958">
        <f>COUNTIFS(D$2:D6958,Clef_répartition[[#This Row],[Code_Nom]],J$2:J6958,Clef_répartition[[#This Row],[Année]])</f>
        <v>55</v>
      </c>
      <c r="F6958">
        <f>IF(Clef_répartition[[#This Row],[Code_Nom]]=D6957,F6957-1,(COUNTIFS(Clef_répartition[Code_Nom],Clef_répartition[[#This Row],[Code_Nom]],Clef_répartition[Année],Clef_répartition[[#This Row],[Année]])))</f>
        <v>10</v>
      </c>
      <c r="G6958" t="str">
        <f>Clef_répartition[[#This Row],[Code_Nom]]&amp;"_"&amp;Clef_répartition[[#This Row],[Nombre]]&amp;"_"&amp;Clef_répartition[[#This Row],[Année]]</f>
        <v>ORPC Morges_Organisations régionales de protection civile Morges_55_2019</v>
      </c>
      <c r="H6958">
        <v>5436</v>
      </c>
      <c r="I6958" t="s">
        <v>246</v>
      </c>
      <c r="J6958">
        <v>2019</v>
      </c>
      <c r="K6958">
        <v>5.3511785761315885E-3</v>
      </c>
    </row>
    <row r="6959" spans="1:11" x14ac:dyDescent="0.25">
      <c r="A6959" t="s">
        <v>723</v>
      </c>
      <c r="B6959" t="s">
        <v>594</v>
      </c>
      <c r="C6959" t="s">
        <v>595</v>
      </c>
      <c r="D6959" t="str">
        <f>Clef_répartition[[#This Row],[Code association]]&amp;"_"&amp;Clef_répartition[[#This Row],[Nom association]]</f>
        <v>ORPC Morges_Organisations régionales de protection civile Morges</v>
      </c>
      <c r="E6959">
        <f>COUNTIFS(D$2:D6959,Clef_répartition[[#This Row],[Code_Nom]],J$2:J6959,Clef_répartition[[#This Row],[Année]])</f>
        <v>56</v>
      </c>
      <c r="F6959">
        <f>IF(Clef_répartition[[#This Row],[Code_Nom]]=D6958,F6958-1,(COUNTIFS(Clef_répartition[Code_Nom],Clef_répartition[[#This Row],[Code_Nom]],Clef_répartition[Année],Clef_répartition[[#This Row],[Année]])))</f>
        <v>9</v>
      </c>
      <c r="G6959" t="str">
        <f>Clef_répartition[[#This Row],[Code_Nom]]&amp;"_"&amp;Clef_répartition[[#This Row],[Nombre]]&amp;"_"&amp;Clef_répartition[[#This Row],[Année]]</f>
        <v>ORPC Morges_Organisations régionales de protection civile Morges_56_2019</v>
      </c>
      <c r="H6959">
        <v>5646</v>
      </c>
      <c r="I6959" t="s">
        <v>247</v>
      </c>
      <c r="J6959">
        <v>2019</v>
      </c>
      <c r="K6959">
        <v>6.9122382770880966E-2</v>
      </c>
    </row>
    <row r="6960" spans="1:11" x14ac:dyDescent="0.25">
      <c r="A6960" t="s">
        <v>723</v>
      </c>
      <c r="B6960" t="s">
        <v>594</v>
      </c>
      <c r="C6960" t="s">
        <v>595</v>
      </c>
      <c r="D6960" t="str">
        <f>Clef_répartition[[#This Row],[Code association]]&amp;"_"&amp;Clef_répartition[[#This Row],[Nom association]]</f>
        <v>ORPC Morges_Organisations régionales de protection civile Morges</v>
      </c>
      <c r="E6960">
        <f>COUNTIFS(D$2:D6960,Clef_répartition[[#This Row],[Code_Nom]],J$2:J6960,Clef_répartition[[#This Row],[Année]])</f>
        <v>57</v>
      </c>
      <c r="F6960">
        <f>IF(Clef_répartition[[#This Row],[Code_Nom]]=D6959,F6959-1,(COUNTIFS(Clef_répartition[Code_Nom],Clef_répartition[[#This Row],[Code_Nom]],Clef_répartition[Année],Clef_répartition[[#This Row],[Année]])))</f>
        <v>8</v>
      </c>
      <c r="G6960" t="str">
        <f>Clef_répartition[[#This Row],[Code_Nom]]&amp;"_"&amp;Clef_répartition[[#This Row],[Nombre]]&amp;"_"&amp;Clef_répartition[[#This Row],[Année]]</f>
        <v>ORPC Morges_Organisations régionales de protection civile Morges_57_2019</v>
      </c>
      <c r="H6960">
        <v>5437</v>
      </c>
      <c r="I6960" t="s">
        <v>250</v>
      </c>
      <c r="J6960">
        <v>2019</v>
      </c>
      <c r="K6960">
        <v>5.0638669747285507E-3</v>
      </c>
    </row>
    <row r="6961" spans="1:11" x14ac:dyDescent="0.25">
      <c r="A6961" t="s">
        <v>723</v>
      </c>
      <c r="B6961" t="s">
        <v>594</v>
      </c>
      <c r="C6961" t="s">
        <v>595</v>
      </c>
      <c r="D6961" t="str">
        <f>Clef_répartition[[#This Row],[Code association]]&amp;"_"&amp;Clef_répartition[[#This Row],[Nom association]]</f>
        <v>ORPC Morges_Organisations régionales de protection civile Morges</v>
      </c>
      <c r="E6961">
        <f>COUNTIFS(D$2:D6961,Clef_répartition[[#This Row],[Code_Nom]],J$2:J6961,Clef_répartition[[#This Row],[Année]])</f>
        <v>58</v>
      </c>
      <c r="F6961">
        <f>IF(Clef_répartition[[#This Row],[Code_Nom]]=D6960,F6960-1,(COUNTIFS(Clef_répartition[Code_Nom],Clef_répartition[[#This Row],[Code_Nom]],Clef_répartition[Année],Clef_répartition[[#This Row],[Année]])))</f>
        <v>7</v>
      </c>
      <c r="G6961" t="str">
        <f>Clef_répartition[[#This Row],[Code_Nom]]&amp;"_"&amp;Clef_répartition[[#This Row],[Nombre]]&amp;"_"&amp;Clef_répartition[[#This Row],[Année]]</f>
        <v>ORPC Morges_Organisations régionales de protection civile Morges_58_2019</v>
      </c>
      <c r="H6961">
        <v>5499</v>
      </c>
      <c r="I6961" t="s">
        <v>252</v>
      </c>
      <c r="J6961">
        <v>2019</v>
      </c>
      <c r="K6961">
        <v>5.7103180778853863E-3</v>
      </c>
    </row>
    <row r="6962" spans="1:11" x14ac:dyDescent="0.25">
      <c r="A6962" t="s">
        <v>723</v>
      </c>
      <c r="B6962" t="s">
        <v>594</v>
      </c>
      <c r="C6962" t="s">
        <v>595</v>
      </c>
      <c r="D6962" t="str">
        <f>Clef_répartition[[#This Row],[Code association]]&amp;"_"&amp;Clef_répartition[[#This Row],[Nom association]]</f>
        <v>ORPC Morges_Organisations régionales de protection civile Morges</v>
      </c>
      <c r="E6962">
        <f>COUNTIFS(D$2:D6962,Clef_répartition[[#This Row],[Code_Nom]],J$2:J6962,Clef_répartition[[#This Row],[Année]])</f>
        <v>59</v>
      </c>
      <c r="F6962">
        <f>IF(Clef_répartition[[#This Row],[Code_Nom]]=D6961,F6961-1,(COUNTIFS(Clef_répartition[Code_Nom],Clef_répartition[[#This Row],[Code_Nom]],Clef_répartition[Année],Clef_répartition[[#This Row],[Année]])))</f>
        <v>6</v>
      </c>
      <c r="G6962" t="str">
        <f>Clef_répartition[[#This Row],[Code_Nom]]&amp;"_"&amp;Clef_répartition[[#This Row],[Nombre]]&amp;"_"&amp;Clef_répartition[[#This Row],[Année]]</f>
        <v>ORPC Morges_Organisations régionales de protection civile Morges_59_2019</v>
      </c>
      <c r="H6962">
        <v>5649</v>
      </c>
      <c r="I6962" t="s">
        <v>264</v>
      </c>
      <c r="J6962">
        <v>2019</v>
      </c>
      <c r="K6962">
        <v>2.2829300994816421E-2</v>
      </c>
    </row>
    <row r="6963" spans="1:11" x14ac:dyDescent="0.25">
      <c r="A6963" t="s">
        <v>723</v>
      </c>
      <c r="B6963" t="s">
        <v>594</v>
      </c>
      <c r="C6963" t="s">
        <v>595</v>
      </c>
      <c r="D6963" t="str">
        <f>Clef_répartition[[#This Row],[Code association]]&amp;"_"&amp;Clef_répartition[[#This Row],[Nom association]]</f>
        <v>ORPC Morges_Organisations régionales de protection civile Morges</v>
      </c>
      <c r="E6963">
        <f>COUNTIFS(D$2:D6963,Clef_répartition[[#This Row],[Code_Nom]],J$2:J6963,Clef_répartition[[#This Row],[Année]])</f>
        <v>60</v>
      </c>
      <c r="F6963">
        <f>IF(Clef_répartition[[#This Row],[Code_Nom]]=D6962,F6962-1,(COUNTIFS(Clef_répartition[Code_Nom],Clef_répartition[[#This Row],[Code_Nom]],Clef_répartition[Année],Clef_répartition[[#This Row],[Année]])))</f>
        <v>5</v>
      </c>
      <c r="G6963" t="str">
        <f>Clef_répartition[[#This Row],[Code_Nom]]&amp;"_"&amp;Clef_répartition[[#This Row],[Nombre]]&amp;"_"&amp;Clef_répartition[[#This Row],[Année]]</f>
        <v>ORPC Morges_Organisations régionales de protection civile Morges_60_2019</v>
      </c>
      <c r="H6963">
        <v>5650</v>
      </c>
      <c r="I6963" t="s">
        <v>276</v>
      </c>
      <c r="J6963">
        <v>2019</v>
      </c>
      <c r="K6963">
        <v>2.3463780781248131E-3</v>
      </c>
    </row>
    <row r="6964" spans="1:11" x14ac:dyDescent="0.25">
      <c r="A6964" t="s">
        <v>723</v>
      </c>
      <c r="B6964" t="s">
        <v>594</v>
      </c>
      <c r="C6964" t="s">
        <v>595</v>
      </c>
      <c r="D6964" t="str">
        <f>Clef_répartition[[#This Row],[Code association]]&amp;"_"&amp;Clef_répartition[[#This Row],[Nom association]]</f>
        <v>ORPC Morges_Organisations régionales de protection civile Morges</v>
      </c>
      <c r="E6964">
        <f>COUNTIFS(D$2:D6964,Clef_répartition[[#This Row],[Code_Nom]],J$2:J6964,Clef_répartition[[#This Row],[Année]])</f>
        <v>61</v>
      </c>
      <c r="F6964">
        <f>IF(Clef_répartition[[#This Row],[Code_Nom]]=D6963,F6963-1,(COUNTIFS(Clef_répartition[Code_Nom],Clef_répartition[[#This Row],[Code_Nom]],Clef_répartition[Année],Clef_répartition[[#This Row],[Année]])))</f>
        <v>4</v>
      </c>
      <c r="G6964" t="str">
        <f>Clef_répartition[[#This Row],[Code_Nom]]&amp;"_"&amp;Clef_répartition[[#This Row],[Nombre]]&amp;"_"&amp;Clef_répartition[[#This Row],[Année]]</f>
        <v>ORPC Morges_Organisations régionales de protection civile Morges_61_2019</v>
      </c>
      <c r="H6964">
        <v>5652</v>
      </c>
      <c r="I6964" t="s">
        <v>284</v>
      </c>
      <c r="J6964">
        <v>2019</v>
      </c>
      <c r="K6964">
        <v>7.2187039852513379E-3</v>
      </c>
    </row>
    <row r="6965" spans="1:11" x14ac:dyDescent="0.25">
      <c r="A6965" t="s">
        <v>723</v>
      </c>
      <c r="B6965" t="s">
        <v>594</v>
      </c>
      <c r="C6965" t="s">
        <v>595</v>
      </c>
      <c r="D6965" t="str">
        <f>Clef_répartition[[#This Row],[Code association]]&amp;"_"&amp;Clef_répartition[[#This Row],[Nom association]]</f>
        <v>ORPC Morges_Organisations régionales de protection civile Morges</v>
      </c>
      <c r="E6965">
        <f>COUNTIFS(D$2:D6965,Clef_répartition[[#This Row],[Code_Nom]],J$2:J6965,Clef_répartition[[#This Row],[Année]])</f>
        <v>62</v>
      </c>
      <c r="F6965">
        <f>IF(Clef_répartition[[#This Row],[Code_Nom]]=D6964,F6964-1,(COUNTIFS(Clef_répartition[Code_Nom],Clef_répartition[[#This Row],[Code_Nom]],Clef_répartition[Année],Clef_répartition[[#This Row],[Année]])))</f>
        <v>3</v>
      </c>
      <c r="G6965" t="str">
        <f>Clef_répartition[[#This Row],[Code_Nom]]&amp;"_"&amp;Clef_répartition[[#This Row],[Nombre]]&amp;"_"&amp;Clef_répartition[[#This Row],[Année]]</f>
        <v>ORPC Morges_Organisations régionales de protection civile Morges_62_2019</v>
      </c>
      <c r="H6965">
        <v>5653</v>
      </c>
      <c r="I6965" t="s">
        <v>291</v>
      </c>
      <c r="J6965">
        <v>2019</v>
      </c>
      <c r="K6965">
        <v>1.0570672668286783E-2</v>
      </c>
    </row>
    <row r="6966" spans="1:11" x14ac:dyDescent="0.25">
      <c r="A6966" t="s">
        <v>723</v>
      </c>
      <c r="B6966" t="s">
        <v>594</v>
      </c>
      <c r="C6966" t="s">
        <v>595</v>
      </c>
      <c r="D6966" t="str">
        <f>Clef_répartition[[#This Row],[Code association]]&amp;"_"&amp;Clef_répartition[[#This Row],[Nom association]]</f>
        <v>ORPC Morges_Organisations régionales de protection civile Morges</v>
      </c>
      <c r="E6966">
        <f>COUNTIFS(D$2:D6966,Clef_répartition[[#This Row],[Code_Nom]],J$2:J6966,Clef_répartition[[#This Row],[Année]])</f>
        <v>63</v>
      </c>
      <c r="F6966">
        <f>IF(Clef_répartition[[#This Row],[Code_Nom]]=D6965,F6965-1,(COUNTIFS(Clef_répartition[Code_Nom],Clef_répartition[[#This Row],[Code_Nom]],Clef_répartition[Année],Clef_répartition[[#This Row],[Année]])))</f>
        <v>2</v>
      </c>
      <c r="G6966" t="str">
        <f>Clef_répartition[[#This Row],[Code_Nom]]&amp;"_"&amp;Clef_répartition[[#This Row],[Nombre]]&amp;"_"&amp;Clef_répartition[[#This Row],[Année]]</f>
        <v>ORPC Morges_Organisations régionales de protection civile Morges_63_2019</v>
      </c>
      <c r="H6966">
        <v>5654</v>
      </c>
      <c r="I6966" t="s">
        <v>295</v>
      </c>
      <c r="J6966">
        <v>2019</v>
      </c>
      <c r="K6966">
        <v>6.1412854799899443E-3</v>
      </c>
    </row>
    <row r="6967" spans="1:11" x14ac:dyDescent="0.25">
      <c r="A6967" t="s">
        <v>723</v>
      </c>
      <c r="B6967" t="s">
        <v>594</v>
      </c>
      <c r="C6967" t="s">
        <v>595</v>
      </c>
      <c r="D6967" t="str">
        <f>Clef_répartition[[#This Row],[Code association]]&amp;"_"&amp;Clef_répartition[[#This Row],[Nom association]]</f>
        <v>ORPC Morges_Organisations régionales de protection civile Morges</v>
      </c>
      <c r="E6967">
        <f>COUNTIFS(D$2:D6967,Clef_répartition[[#This Row],[Code_Nom]],J$2:J6967,Clef_répartition[[#This Row],[Année]])</f>
        <v>64</v>
      </c>
      <c r="F6967">
        <f>IF(Clef_répartition[[#This Row],[Code_Nom]]=D6966,F6966-1,(COUNTIFS(Clef_répartition[Code_Nom],Clef_répartition[[#This Row],[Code_Nom]],Clef_répartition[Année],Clef_répartition[[#This Row],[Année]])))</f>
        <v>1</v>
      </c>
      <c r="G6967" t="str">
        <f>Clef_répartition[[#This Row],[Code_Nom]]&amp;"_"&amp;Clef_répartition[[#This Row],[Nombre]]&amp;"_"&amp;Clef_répartition[[#This Row],[Année]]</f>
        <v>ORPC Morges_Organisations régionales de protection civile Morges_64_2019</v>
      </c>
      <c r="H6967">
        <v>5655</v>
      </c>
      <c r="I6967" t="s">
        <v>297</v>
      </c>
      <c r="J6967">
        <v>2019</v>
      </c>
      <c r="K6967">
        <v>1.7681634803011985E-2</v>
      </c>
    </row>
    <row r="6968" spans="1:11" x14ac:dyDescent="0.25">
      <c r="A6968" t="s">
        <v>723</v>
      </c>
      <c r="B6968" t="s">
        <v>683</v>
      </c>
      <c r="C6968" t="s">
        <v>684</v>
      </c>
      <c r="D6968" t="str">
        <f>Clef_répartition[[#This Row],[Code association]]&amp;"_"&amp;Clef_répartition[[#This Row],[Nom association]]</f>
        <v>ORPC Nyon_Organisation régionale de la protection civile du district de Nyon</v>
      </c>
      <c r="E6968">
        <f>COUNTIFS(D$2:D6968,Clef_répartition[[#This Row],[Code_Nom]],J$2:J6968,Clef_répartition[[#This Row],[Année]])</f>
        <v>1</v>
      </c>
      <c r="F6968">
        <f>IF(Clef_répartition[[#This Row],[Code_Nom]]=D6967,F6967-1,(COUNTIFS(Clef_répartition[Code_Nom],Clef_répartition[[#This Row],[Code_Nom]],Clef_répartition[Année],Clef_répartition[[#This Row],[Année]])))</f>
        <v>47</v>
      </c>
      <c r="G6968" t="str">
        <f>Clef_répartition[[#This Row],[Code_Nom]]&amp;"_"&amp;Clef_répartition[[#This Row],[Nombre]]&amp;"_"&amp;Clef_répartition[[#This Row],[Année]]</f>
        <v>ORPC Nyon_Organisation régionale de la protection civile du district de Nyon_1_2019</v>
      </c>
      <c r="H6968">
        <v>5701</v>
      </c>
      <c r="I6968" t="s">
        <v>5</v>
      </c>
      <c r="J6968">
        <v>2019</v>
      </c>
      <c r="K6968">
        <v>2.33E-3</v>
      </c>
    </row>
    <row r="6969" spans="1:11" x14ac:dyDescent="0.25">
      <c r="A6969" t="s">
        <v>723</v>
      </c>
      <c r="B6969" t="s">
        <v>683</v>
      </c>
      <c r="C6969" t="s">
        <v>684</v>
      </c>
      <c r="D6969" t="str">
        <f>Clef_répartition[[#This Row],[Code association]]&amp;"_"&amp;Clef_répartition[[#This Row],[Nom association]]</f>
        <v>ORPC Nyon_Organisation régionale de la protection civile du district de Nyon</v>
      </c>
      <c r="E6969">
        <f>COUNTIFS(D$2:D6969,Clef_répartition[[#This Row],[Code_Nom]],J$2:J6969,Clef_répartition[[#This Row],[Année]])</f>
        <v>2</v>
      </c>
      <c r="F6969">
        <f>IF(Clef_répartition[[#This Row],[Code_Nom]]=D6968,F6968-1,(COUNTIFS(Clef_répartition[Code_Nom],Clef_répartition[[#This Row],[Code_Nom]],Clef_répartition[Année],Clef_répartition[[#This Row],[Année]])))</f>
        <v>46</v>
      </c>
      <c r="G6969" t="str">
        <f>Clef_répartition[[#This Row],[Code_Nom]]&amp;"_"&amp;Clef_répartition[[#This Row],[Nombre]]&amp;"_"&amp;Clef_répartition[[#This Row],[Année]]</f>
        <v>ORPC Nyon_Organisation régionale de la protection civile du district de Nyon_2_2019</v>
      </c>
      <c r="H6969">
        <v>5702</v>
      </c>
      <c r="I6969" t="s">
        <v>7</v>
      </c>
      <c r="J6969">
        <v>2019</v>
      </c>
      <c r="K6969">
        <v>2.6769999999999999E-2</v>
      </c>
    </row>
    <row r="6970" spans="1:11" x14ac:dyDescent="0.25">
      <c r="A6970" t="s">
        <v>723</v>
      </c>
      <c r="B6970" t="s">
        <v>683</v>
      </c>
      <c r="C6970" t="s">
        <v>684</v>
      </c>
      <c r="D6970" t="str">
        <f>Clef_répartition[[#This Row],[Code association]]&amp;"_"&amp;Clef_répartition[[#This Row],[Nom association]]</f>
        <v>ORPC Nyon_Organisation régionale de la protection civile du district de Nyon</v>
      </c>
      <c r="E6970">
        <f>COUNTIFS(D$2:D6970,Clef_répartition[[#This Row],[Code_Nom]],J$2:J6970,Clef_répartition[[#This Row],[Année]])</f>
        <v>3</v>
      </c>
      <c r="F6970">
        <f>IF(Clef_répartition[[#This Row],[Code_Nom]]=D6969,F6969-1,(COUNTIFS(Clef_répartition[Code_Nom],Clef_répartition[[#This Row],[Code_Nom]],Clef_répartition[Année],Clef_répartition[[#This Row],[Année]])))</f>
        <v>45</v>
      </c>
      <c r="G6970" t="str">
        <f>Clef_répartition[[#This Row],[Code_Nom]]&amp;"_"&amp;Clef_répartition[[#This Row],[Nombre]]&amp;"_"&amp;Clef_répartition[[#This Row],[Année]]</f>
        <v>ORPC Nyon_Organisation régionale de la protection civile du district de Nyon_3_2019</v>
      </c>
      <c r="H6970">
        <v>5703</v>
      </c>
      <c r="I6970" t="s">
        <v>13</v>
      </c>
      <c r="J6970">
        <v>2019</v>
      </c>
      <c r="K6970">
        <v>1.337E-2</v>
      </c>
    </row>
    <row r="6971" spans="1:11" x14ac:dyDescent="0.25">
      <c r="A6971" t="s">
        <v>723</v>
      </c>
      <c r="B6971" t="s">
        <v>683</v>
      </c>
      <c r="C6971" t="s">
        <v>684</v>
      </c>
      <c r="D6971" t="str">
        <f>Clef_répartition[[#This Row],[Code association]]&amp;"_"&amp;Clef_répartition[[#This Row],[Nom association]]</f>
        <v>ORPC Nyon_Organisation régionale de la protection civile du district de Nyon</v>
      </c>
      <c r="E6971">
        <f>COUNTIFS(D$2:D6971,Clef_répartition[[#This Row],[Code_Nom]],J$2:J6971,Clef_répartition[[#This Row],[Année]])</f>
        <v>4</v>
      </c>
      <c r="F6971">
        <f>IF(Clef_répartition[[#This Row],[Code_Nom]]=D6970,F6970-1,(COUNTIFS(Clef_répartition[Code_Nom],Clef_répartition[[#This Row],[Code_Nom]],Clef_répartition[Année],Clef_répartition[[#This Row],[Année]])))</f>
        <v>44</v>
      </c>
      <c r="G6971" t="str">
        <f>Clef_répartition[[#This Row],[Code_Nom]]&amp;"_"&amp;Clef_répartition[[#This Row],[Nombre]]&amp;"_"&amp;Clef_répartition[[#This Row],[Année]]</f>
        <v>ORPC Nyon_Organisation régionale de la protection civile du district de Nyon_4_2019</v>
      </c>
      <c r="H6971">
        <v>5704</v>
      </c>
      <c r="I6971" t="s">
        <v>16</v>
      </c>
      <c r="J6971">
        <v>2019</v>
      </c>
      <c r="K6971">
        <v>1.9369999999999998E-2</v>
      </c>
    </row>
    <row r="6972" spans="1:11" x14ac:dyDescent="0.25">
      <c r="A6972" t="s">
        <v>723</v>
      </c>
      <c r="B6972" t="s">
        <v>683</v>
      </c>
      <c r="C6972" t="s">
        <v>684</v>
      </c>
      <c r="D6972" t="str">
        <f>Clef_répartition[[#This Row],[Code association]]&amp;"_"&amp;Clef_répartition[[#This Row],[Nom association]]</f>
        <v>ORPC Nyon_Organisation régionale de la protection civile du district de Nyon</v>
      </c>
      <c r="E6972">
        <f>COUNTIFS(D$2:D6972,Clef_répartition[[#This Row],[Code_Nom]],J$2:J6972,Clef_répartition[[#This Row],[Année]])</f>
        <v>5</v>
      </c>
      <c r="F6972">
        <f>IF(Clef_répartition[[#This Row],[Code_Nom]]=D6971,F6971-1,(COUNTIFS(Clef_répartition[Code_Nom],Clef_répartition[[#This Row],[Code_Nom]],Clef_répartition[Année],Clef_répartition[[#This Row],[Année]])))</f>
        <v>43</v>
      </c>
      <c r="G6972" t="str">
        <f>Clef_répartition[[#This Row],[Code_Nom]]&amp;"_"&amp;Clef_répartition[[#This Row],[Nombre]]&amp;"_"&amp;Clef_répartition[[#This Row],[Année]]</f>
        <v>ORPC Nyon_Organisation régionale de la protection civile du district de Nyon_5_2019</v>
      </c>
      <c r="H6972">
        <v>5705</v>
      </c>
      <c r="I6972" t="s">
        <v>27</v>
      </c>
      <c r="J6972">
        <v>2019</v>
      </c>
      <c r="K6972">
        <v>8.6E-3</v>
      </c>
    </row>
    <row r="6973" spans="1:11" x14ac:dyDescent="0.25">
      <c r="A6973" t="s">
        <v>723</v>
      </c>
      <c r="B6973" t="s">
        <v>683</v>
      </c>
      <c r="C6973" t="s">
        <v>684</v>
      </c>
      <c r="D6973" t="str">
        <f>Clef_répartition[[#This Row],[Code association]]&amp;"_"&amp;Clef_répartition[[#This Row],[Nom association]]</f>
        <v>ORPC Nyon_Organisation régionale de la protection civile du district de Nyon</v>
      </c>
      <c r="E6973">
        <f>COUNTIFS(D$2:D6973,Clef_répartition[[#This Row],[Code_Nom]],J$2:J6973,Clef_répartition[[#This Row],[Année]])</f>
        <v>6</v>
      </c>
      <c r="F6973">
        <f>IF(Clef_répartition[[#This Row],[Code_Nom]]=D6972,F6972-1,(COUNTIFS(Clef_répartition[Code_Nom],Clef_répartition[[#This Row],[Code_Nom]],Clef_répartition[Année],Clef_répartition[[#This Row],[Année]])))</f>
        <v>42</v>
      </c>
      <c r="G6973" t="str">
        <f>Clef_répartition[[#This Row],[Code_Nom]]&amp;"_"&amp;Clef_répartition[[#This Row],[Nombre]]&amp;"_"&amp;Clef_répartition[[#This Row],[Année]]</f>
        <v>ORPC Nyon_Organisation régionale de la protection civile du district de Nyon_6_2019</v>
      </c>
      <c r="H6973">
        <v>5706</v>
      </c>
      <c r="I6973" t="s">
        <v>29</v>
      </c>
      <c r="J6973">
        <v>2019</v>
      </c>
      <c r="K6973">
        <v>1.1310000000000001E-2</v>
      </c>
    </row>
    <row r="6974" spans="1:11" x14ac:dyDescent="0.25">
      <c r="A6974" t="s">
        <v>723</v>
      </c>
      <c r="B6974" t="s">
        <v>683</v>
      </c>
      <c r="C6974" t="s">
        <v>684</v>
      </c>
      <c r="D6974" t="str">
        <f>Clef_répartition[[#This Row],[Code association]]&amp;"_"&amp;Clef_répartition[[#This Row],[Nom association]]</f>
        <v>ORPC Nyon_Organisation régionale de la protection civile du district de Nyon</v>
      </c>
      <c r="E6974">
        <f>COUNTIFS(D$2:D6974,Clef_répartition[[#This Row],[Code_Nom]],J$2:J6974,Clef_répartition[[#This Row],[Année]])</f>
        <v>7</v>
      </c>
      <c r="F6974">
        <f>IF(Clef_répartition[[#This Row],[Code_Nom]]=D6973,F6973-1,(COUNTIFS(Clef_répartition[Code_Nom],Clef_répartition[[#This Row],[Code_Nom]],Clef_répartition[Année],Clef_répartition[[#This Row],[Année]])))</f>
        <v>41</v>
      </c>
      <c r="G6974" t="str">
        <f>Clef_répartition[[#This Row],[Code_Nom]]&amp;"_"&amp;Clef_répartition[[#This Row],[Nombre]]&amp;"_"&amp;Clef_répartition[[#This Row],[Année]]</f>
        <v>ORPC Nyon_Organisation régionale de la protection civile du district de Nyon_7_2019</v>
      </c>
      <c r="H6974">
        <v>5852</v>
      </c>
      <c r="I6974" t="s">
        <v>41</v>
      </c>
      <c r="J6974">
        <v>2019</v>
      </c>
      <c r="K6974">
        <v>4.6699999999999997E-3</v>
      </c>
    </row>
    <row r="6975" spans="1:11" x14ac:dyDescent="0.25">
      <c r="A6975" t="s">
        <v>723</v>
      </c>
      <c r="B6975" t="s">
        <v>683</v>
      </c>
      <c r="C6975" t="s">
        <v>684</v>
      </c>
      <c r="D6975" t="str">
        <f>Clef_répartition[[#This Row],[Code association]]&amp;"_"&amp;Clef_répartition[[#This Row],[Nom association]]</f>
        <v>ORPC Nyon_Organisation régionale de la protection civile du district de Nyon</v>
      </c>
      <c r="E6975">
        <f>COUNTIFS(D$2:D6975,Clef_répartition[[#This Row],[Code_Nom]],J$2:J6975,Clef_répartition[[#This Row],[Année]])</f>
        <v>8</v>
      </c>
      <c r="F6975">
        <f>IF(Clef_répartition[[#This Row],[Code_Nom]]=D6974,F6974-1,(COUNTIFS(Clef_répartition[Code_Nom],Clef_répartition[[#This Row],[Code_Nom]],Clef_répartition[Année],Clef_répartition[[#This Row],[Année]])))</f>
        <v>40</v>
      </c>
      <c r="G6975" t="str">
        <f>Clef_répartition[[#This Row],[Code_Nom]]&amp;"_"&amp;Clef_répartition[[#This Row],[Nombre]]&amp;"_"&amp;Clef_répartition[[#This Row],[Année]]</f>
        <v>ORPC Nyon_Organisation régionale de la protection civile du district de Nyon_8_2019</v>
      </c>
      <c r="H6975">
        <v>5853</v>
      </c>
      <c r="I6975" t="s">
        <v>42</v>
      </c>
      <c r="J6975">
        <v>2019</v>
      </c>
      <c r="K6975">
        <v>3.8800000000000002E-3</v>
      </c>
    </row>
    <row r="6976" spans="1:11" x14ac:dyDescent="0.25">
      <c r="A6976" t="s">
        <v>723</v>
      </c>
      <c r="B6976" t="s">
        <v>683</v>
      </c>
      <c r="C6976" t="s">
        <v>684</v>
      </c>
      <c r="D6976" t="str">
        <f>Clef_répartition[[#This Row],[Code association]]&amp;"_"&amp;Clef_répartition[[#This Row],[Nom association]]</f>
        <v>ORPC Nyon_Organisation régionale de la protection civile du district de Nyon</v>
      </c>
      <c r="E6976">
        <f>COUNTIFS(D$2:D6976,Clef_répartition[[#This Row],[Code_Nom]],J$2:J6976,Clef_répartition[[#This Row],[Année]])</f>
        <v>9</v>
      </c>
      <c r="F6976">
        <f>IF(Clef_répartition[[#This Row],[Code_Nom]]=D6975,F6975-1,(COUNTIFS(Clef_répartition[Code_Nom],Clef_répartition[[#This Row],[Code_Nom]],Clef_répartition[Année],Clef_répartition[[#This Row],[Année]])))</f>
        <v>39</v>
      </c>
      <c r="G6976" t="str">
        <f>Clef_répartition[[#This Row],[Code_Nom]]&amp;"_"&amp;Clef_répartition[[#This Row],[Nombre]]&amp;"_"&amp;Clef_répartition[[#This Row],[Année]]</f>
        <v>ORPC Nyon_Organisation régionale de la protection civile du district de Nyon_9_2019</v>
      </c>
      <c r="H6976">
        <v>5854</v>
      </c>
      <c r="I6976" t="s">
        <v>43</v>
      </c>
      <c r="J6976">
        <v>2019</v>
      </c>
      <c r="K6976">
        <v>7.4599999999999996E-3</v>
      </c>
    </row>
    <row r="6977" spans="1:11" x14ac:dyDescent="0.25">
      <c r="A6977" t="s">
        <v>723</v>
      </c>
      <c r="B6977" t="s">
        <v>683</v>
      </c>
      <c r="C6977" t="s">
        <v>684</v>
      </c>
      <c r="D6977" t="str">
        <f>Clef_répartition[[#This Row],[Code association]]&amp;"_"&amp;Clef_répartition[[#This Row],[Nom association]]</f>
        <v>ORPC Nyon_Organisation régionale de la protection civile du district de Nyon</v>
      </c>
      <c r="E6977">
        <f>COUNTIFS(D$2:D6977,Clef_répartition[[#This Row],[Code_Nom]],J$2:J6977,Clef_répartition[[#This Row],[Année]])</f>
        <v>10</v>
      </c>
      <c r="F6977">
        <f>IF(Clef_répartition[[#This Row],[Code_Nom]]=D6976,F6976-1,(COUNTIFS(Clef_répartition[Code_Nom],Clef_répartition[[#This Row],[Code_Nom]],Clef_répartition[Année],Clef_répartition[[#This Row],[Année]])))</f>
        <v>38</v>
      </c>
      <c r="G6977" t="str">
        <f>Clef_répartition[[#This Row],[Code_Nom]]&amp;"_"&amp;Clef_répartition[[#This Row],[Nombre]]&amp;"_"&amp;Clef_répartition[[#This Row],[Année]]</f>
        <v>ORPC Nyon_Organisation régionale de la protection civile du district de Nyon_10_2019</v>
      </c>
      <c r="H6977">
        <v>5707</v>
      </c>
      <c r="I6977" t="s">
        <v>52</v>
      </c>
      <c r="J6977">
        <v>2019</v>
      </c>
      <c r="K6977">
        <v>1.2710000000000001E-2</v>
      </c>
    </row>
    <row r="6978" spans="1:11" x14ac:dyDescent="0.25">
      <c r="A6978" t="s">
        <v>723</v>
      </c>
      <c r="B6978" t="s">
        <v>683</v>
      </c>
      <c r="C6978" t="s">
        <v>684</v>
      </c>
      <c r="D6978" t="str">
        <f>Clef_répartition[[#This Row],[Code association]]&amp;"_"&amp;Clef_répartition[[#This Row],[Nom association]]</f>
        <v>ORPC Nyon_Organisation régionale de la protection civile du district de Nyon</v>
      </c>
      <c r="E6978">
        <f>COUNTIFS(D$2:D6978,Clef_répartition[[#This Row],[Code_Nom]],J$2:J6978,Clef_répartition[[#This Row],[Année]])</f>
        <v>11</v>
      </c>
      <c r="F6978">
        <f>IF(Clef_répartition[[#This Row],[Code_Nom]]=D6977,F6977-1,(COUNTIFS(Clef_répartition[Code_Nom],Clef_répartition[[#This Row],[Code_Nom]],Clef_répartition[Année],Clef_répartition[[#This Row],[Année]])))</f>
        <v>37</v>
      </c>
      <c r="G6978" t="str">
        <f>Clef_répartition[[#This Row],[Code_Nom]]&amp;"_"&amp;Clef_répartition[[#This Row],[Nombre]]&amp;"_"&amp;Clef_répartition[[#This Row],[Année]]</f>
        <v>ORPC Nyon_Organisation régionale de la protection civile du district de Nyon_11_2019</v>
      </c>
      <c r="H6978">
        <v>5708</v>
      </c>
      <c r="I6978" t="s">
        <v>53</v>
      </c>
      <c r="J6978">
        <v>2019</v>
      </c>
      <c r="K6978">
        <v>9.5700000000000004E-3</v>
      </c>
    </row>
    <row r="6979" spans="1:11" x14ac:dyDescent="0.25">
      <c r="A6979" t="s">
        <v>723</v>
      </c>
      <c r="B6979" t="s">
        <v>683</v>
      </c>
      <c r="C6979" t="s">
        <v>684</v>
      </c>
      <c r="D6979" t="str">
        <f>Clef_répartition[[#This Row],[Code association]]&amp;"_"&amp;Clef_répartition[[#This Row],[Nom association]]</f>
        <v>ORPC Nyon_Organisation régionale de la protection civile du district de Nyon</v>
      </c>
      <c r="E6979">
        <f>COUNTIFS(D$2:D6979,Clef_répartition[[#This Row],[Code_Nom]],J$2:J6979,Clef_répartition[[#This Row],[Année]])</f>
        <v>12</v>
      </c>
      <c r="F6979">
        <f>IF(Clef_répartition[[#This Row],[Code_Nom]]=D6978,F6978-1,(COUNTIFS(Clef_répartition[Code_Nom],Clef_répartition[[#This Row],[Code_Nom]],Clef_répartition[Année],Clef_répartition[[#This Row],[Année]])))</f>
        <v>36</v>
      </c>
      <c r="G6979" t="str">
        <f>Clef_répartition[[#This Row],[Code_Nom]]&amp;"_"&amp;Clef_répartition[[#This Row],[Nombre]]&amp;"_"&amp;Clef_répartition[[#This Row],[Année]]</f>
        <v>ORPC Nyon_Organisation régionale de la protection civile du district de Nyon_12_2019</v>
      </c>
      <c r="H6979">
        <v>5709</v>
      </c>
      <c r="I6979" t="s">
        <v>62</v>
      </c>
      <c r="J6979">
        <v>2019</v>
      </c>
      <c r="K6979">
        <v>1.218E-2</v>
      </c>
    </row>
    <row r="6980" spans="1:11" x14ac:dyDescent="0.25">
      <c r="A6980" t="s">
        <v>723</v>
      </c>
      <c r="B6980" t="s">
        <v>683</v>
      </c>
      <c r="C6980" t="s">
        <v>684</v>
      </c>
      <c r="D6980" t="str">
        <f>Clef_répartition[[#This Row],[Code association]]&amp;"_"&amp;Clef_répartition[[#This Row],[Nom association]]</f>
        <v>ORPC Nyon_Organisation régionale de la protection civile du district de Nyon</v>
      </c>
      <c r="E6980">
        <f>COUNTIFS(D$2:D6980,Clef_répartition[[#This Row],[Code_Nom]],J$2:J6980,Clef_répartition[[#This Row],[Année]])</f>
        <v>13</v>
      </c>
      <c r="F6980">
        <f>IF(Clef_répartition[[#This Row],[Code_Nom]]=D6979,F6979-1,(COUNTIFS(Clef_répartition[Code_Nom],Clef_répartition[[#This Row],[Code_Nom]],Clef_répartition[Année],Clef_répartition[[#This Row],[Année]])))</f>
        <v>35</v>
      </c>
      <c r="G6980" t="str">
        <f>Clef_répartition[[#This Row],[Code_Nom]]&amp;"_"&amp;Clef_répartition[[#This Row],[Nombre]]&amp;"_"&amp;Clef_répartition[[#This Row],[Année]]</f>
        <v>ORPC Nyon_Organisation régionale de la protection civile du district de Nyon_13_2019</v>
      </c>
      <c r="H6980">
        <v>5710</v>
      </c>
      <c r="I6980" t="s">
        <v>69</v>
      </c>
      <c r="J6980">
        <v>2019</v>
      </c>
      <c r="K6980">
        <v>4.9500000000000004E-3</v>
      </c>
    </row>
    <row r="6981" spans="1:11" x14ac:dyDescent="0.25">
      <c r="A6981" t="s">
        <v>723</v>
      </c>
      <c r="B6981" t="s">
        <v>683</v>
      </c>
      <c r="C6981" t="s">
        <v>684</v>
      </c>
      <c r="D6981" t="str">
        <f>Clef_répartition[[#This Row],[Code association]]&amp;"_"&amp;Clef_répartition[[#This Row],[Nom association]]</f>
        <v>ORPC Nyon_Organisation régionale de la protection civile du district de Nyon</v>
      </c>
      <c r="E6981">
        <f>COUNTIFS(D$2:D6981,Clef_répartition[[#This Row],[Code_Nom]],J$2:J6981,Clef_répartition[[#This Row],[Année]])</f>
        <v>14</v>
      </c>
      <c r="F6981">
        <f>IF(Clef_répartition[[#This Row],[Code_Nom]]=D6980,F6980-1,(COUNTIFS(Clef_répartition[Code_Nom],Clef_répartition[[#This Row],[Code_Nom]],Clef_répartition[Année],Clef_répartition[[#This Row],[Année]])))</f>
        <v>34</v>
      </c>
      <c r="G6981" t="str">
        <f>Clef_répartition[[#This Row],[Code_Nom]]&amp;"_"&amp;Clef_répartition[[#This Row],[Nombre]]&amp;"_"&amp;Clef_répartition[[#This Row],[Année]]</f>
        <v>ORPC Nyon_Organisation régionale de la protection civile du district de Nyon_14_2019</v>
      </c>
      <c r="H6981">
        <v>5711</v>
      </c>
      <c r="I6981" t="s">
        <v>70</v>
      </c>
      <c r="J6981">
        <v>2019</v>
      </c>
      <c r="K6981">
        <v>2.8549999999999999E-2</v>
      </c>
    </row>
    <row r="6982" spans="1:11" x14ac:dyDescent="0.25">
      <c r="A6982" t="s">
        <v>723</v>
      </c>
      <c r="B6982" t="s">
        <v>683</v>
      </c>
      <c r="C6982" t="s">
        <v>684</v>
      </c>
      <c r="D6982" t="str">
        <f>Clef_répartition[[#This Row],[Code association]]&amp;"_"&amp;Clef_répartition[[#This Row],[Nom association]]</f>
        <v>ORPC Nyon_Organisation régionale de la protection civile du district de Nyon</v>
      </c>
      <c r="E6982">
        <f>COUNTIFS(D$2:D6982,Clef_répartition[[#This Row],[Code_Nom]],J$2:J6982,Clef_répartition[[#This Row],[Année]])</f>
        <v>15</v>
      </c>
      <c r="F6982">
        <f>IF(Clef_répartition[[#This Row],[Code_Nom]]=D6981,F6981-1,(COUNTIFS(Clef_répartition[Code_Nom],Clef_répartition[[#This Row],[Code_Nom]],Clef_répartition[Année],Clef_répartition[[#This Row],[Année]])))</f>
        <v>33</v>
      </c>
      <c r="G6982" t="str">
        <f>Clef_répartition[[#This Row],[Code_Nom]]&amp;"_"&amp;Clef_répartition[[#This Row],[Nombre]]&amp;"_"&amp;Clef_répartition[[#This Row],[Année]]</f>
        <v>ORPC Nyon_Organisation régionale de la protection civile du district de Nyon_15_2019</v>
      </c>
      <c r="H6982">
        <v>5712</v>
      </c>
      <c r="I6982" t="s">
        <v>72</v>
      </c>
      <c r="J6982">
        <v>2019</v>
      </c>
      <c r="K6982">
        <v>3.1019999999999999E-2</v>
      </c>
    </row>
    <row r="6983" spans="1:11" x14ac:dyDescent="0.25">
      <c r="A6983" t="s">
        <v>723</v>
      </c>
      <c r="B6983" t="s">
        <v>683</v>
      </c>
      <c r="C6983" t="s">
        <v>684</v>
      </c>
      <c r="D6983" t="str">
        <f>Clef_répartition[[#This Row],[Code association]]&amp;"_"&amp;Clef_répartition[[#This Row],[Nom association]]</f>
        <v>ORPC Nyon_Organisation régionale de la protection civile du district de Nyon</v>
      </c>
      <c r="E6983">
        <f>COUNTIFS(D$2:D6983,Clef_répartition[[#This Row],[Code_Nom]],J$2:J6983,Clef_répartition[[#This Row],[Année]])</f>
        <v>16</v>
      </c>
      <c r="F6983">
        <f>IF(Clef_répartition[[#This Row],[Code_Nom]]=D6982,F6982-1,(COUNTIFS(Clef_répartition[Code_Nom],Clef_répartition[[#This Row],[Code_Nom]],Clef_répartition[Année],Clef_répartition[[#This Row],[Année]])))</f>
        <v>32</v>
      </c>
      <c r="G6983" t="str">
        <f>Clef_répartition[[#This Row],[Code_Nom]]&amp;"_"&amp;Clef_répartition[[#This Row],[Nombre]]&amp;"_"&amp;Clef_répartition[[#This Row],[Année]]</f>
        <v>ORPC Nyon_Organisation régionale de la protection civile du district de Nyon_16_2019</v>
      </c>
      <c r="H6983">
        <v>5713</v>
      </c>
      <c r="I6983" t="s">
        <v>80</v>
      </c>
      <c r="J6983">
        <v>2019</v>
      </c>
      <c r="K6983">
        <v>2.1760000000000002E-2</v>
      </c>
    </row>
    <row r="6984" spans="1:11" x14ac:dyDescent="0.25">
      <c r="A6984" t="s">
        <v>723</v>
      </c>
      <c r="B6984" t="s">
        <v>683</v>
      </c>
      <c r="C6984" t="s">
        <v>684</v>
      </c>
      <c r="D6984" t="str">
        <f>Clef_répartition[[#This Row],[Code association]]&amp;"_"&amp;Clef_répartition[[#This Row],[Nom association]]</f>
        <v>ORPC Nyon_Organisation régionale de la protection civile du district de Nyon</v>
      </c>
      <c r="E6984">
        <f>COUNTIFS(D$2:D6984,Clef_répartition[[#This Row],[Code_Nom]],J$2:J6984,Clef_répartition[[#This Row],[Année]])</f>
        <v>17</v>
      </c>
      <c r="F6984">
        <f>IF(Clef_répartition[[#This Row],[Code_Nom]]=D6983,F6983-1,(COUNTIFS(Clef_répartition[Code_Nom],Clef_répartition[[#This Row],[Code_Nom]],Clef_répartition[Année],Clef_répartition[[#This Row],[Année]])))</f>
        <v>31</v>
      </c>
      <c r="G6984" t="str">
        <f>Clef_répartition[[#This Row],[Code_Nom]]&amp;"_"&amp;Clef_répartition[[#This Row],[Nombre]]&amp;"_"&amp;Clef_répartition[[#This Row],[Année]]</f>
        <v>ORPC Nyon_Organisation régionale de la protection civile du district de Nyon_17_2019</v>
      </c>
      <c r="H6984">
        <v>5714</v>
      </c>
      <c r="I6984" t="s">
        <v>81</v>
      </c>
      <c r="J6984">
        <v>2019</v>
      </c>
      <c r="K6984">
        <v>1.166E-2</v>
      </c>
    </row>
    <row r="6985" spans="1:11" x14ac:dyDescent="0.25">
      <c r="A6985" t="s">
        <v>723</v>
      </c>
      <c r="B6985" t="s">
        <v>683</v>
      </c>
      <c r="C6985" t="s">
        <v>684</v>
      </c>
      <c r="D6985" t="str">
        <f>Clef_répartition[[#This Row],[Code association]]&amp;"_"&amp;Clef_répartition[[#This Row],[Nom association]]</f>
        <v>ORPC Nyon_Organisation régionale de la protection civile du district de Nyon</v>
      </c>
      <c r="E6985">
        <f>COUNTIFS(D$2:D6985,Clef_répartition[[#This Row],[Code_Nom]],J$2:J6985,Clef_répartition[[#This Row],[Année]])</f>
        <v>18</v>
      </c>
      <c r="F6985">
        <f>IF(Clef_répartition[[#This Row],[Code_Nom]]=D6984,F6984-1,(COUNTIFS(Clef_répartition[Code_Nom],Clef_répartition[[#This Row],[Code_Nom]],Clef_répartition[Année],Clef_répartition[[#This Row],[Année]])))</f>
        <v>30</v>
      </c>
      <c r="G6985" t="str">
        <f>Clef_répartition[[#This Row],[Code_Nom]]&amp;"_"&amp;Clef_répartition[[#This Row],[Nombre]]&amp;"_"&amp;Clef_répartition[[#This Row],[Année]]</f>
        <v>ORPC Nyon_Organisation régionale de la protection civile du district de Nyon_18_2019</v>
      </c>
      <c r="H6985">
        <v>5715</v>
      </c>
      <c r="I6985" t="s">
        <v>97</v>
      </c>
      <c r="J6985">
        <v>2019</v>
      </c>
      <c r="K6985">
        <v>1.077E-2</v>
      </c>
    </row>
    <row r="6986" spans="1:11" x14ac:dyDescent="0.25">
      <c r="A6986" t="s">
        <v>723</v>
      </c>
      <c r="B6986" t="s">
        <v>683</v>
      </c>
      <c r="C6986" t="s">
        <v>684</v>
      </c>
      <c r="D6986" t="str">
        <f>Clef_répartition[[#This Row],[Code association]]&amp;"_"&amp;Clef_répartition[[#This Row],[Nom association]]</f>
        <v>ORPC Nyon_Organisation régionale de la protection civile du district de Nyon</v>
      </c>
      <c r="E6986">
        <f>COUNTIFS(D$2:D6986,Clef_répartition[[#This Row],[Code_Nom]],J$2:J6986,Clef_répartition[[#This Row],[Année]])</f>
        <v>19</v>
      </c>
      <c r="F6986">
        <f>IF(Clef_répartition[[#This Row],[Code_Nom]]=D6985,F6985-1,(COUNTIFS(Clef_répartition[Code_Nom],Clef_répartition[[#This Row],[Code_Nom]],Clef_répartition[Année],Clef_répartition[[#This Row],[Année]])))</f>
        <v>29</v>
      </c>
      <c r="G6986" t="str">
        <f>Clef_répartition[[#This Row],[Code_Nom]]&amp;"_"&amp;Clef_répartition[[#This Row],[Nombre]]&amp;"_"&amp;Clef_répartition[[#This Row],[Année]]</f>
        <v>ORPC Nyon_Organisation régionale de la protection civile du district de Nyon_19_2019</v>
      </c>
      <c r="H6986">
        <v>5855</v>
      </c>
      <c r="I6986" t="s">
        <v>98</v>
      </c>
      <c r="J6986">
        <v>2019</v>
      </c>
      <c r="K6986">
        <v>6.3E-3</v>
      </c>
    </row>
    <row r="6987" spans="1:11" x14ac:dyDescent="0.25">
      <c r="A6987" t="s">
        <v>723</v>
      </c>
      <c r="B6987" t="s">
        <v>683</v>
      </c>
      <c r="C6987" t="s">
        <v>684</v>
      </c>
      <c r="D6987" t="str">
        <f>Clef_répartition[[#This Row],[Code association]]&amp;"_"&amp;Clef_répartition[[#This Row],[Nom association]]</f>
        <v>ORPC Nyon_Organisation régionale de la protection civile du district de Nyon</v>
      </c>
      <c r="E6987">
        <f>COUNTIFS(D$2:D6987,Clef_répartition[[#This Row],[Code_Nom]],J$2:J6987,Clef_répartition[[#This Row],[Année]])</f>
        <v>20</v>
      </c>
      <c r="F6987">
        <f>IF(Clef_répartition[[#This Row],[Code_Nom]]=D6986,F6986-1,(COUNTIFS(Clef_répartition[Code_Nom],Clef_répartition[[#This Row],[Code_Nom]],Clef_répartition[Année],Clef_répartition[[#This Row],[Année]])))</f>
        <v>28</v>
      </c>
      <c r="G6987" t="str">
        <f>Clef_répartition[[#This Row],[Code_Nom]]&amp;"_"&amp;Clef_répartition[[#This Row],[Nombre]]&amp;"_"&amp;Clef_répartition[[#This Row],[Année]]</f>
        <v>ORPC Nyon_Organisation régionale de la protection civile du district de Nyon_20_2019</v>
      </c>
      <c r="H6987">
        <v>5856</v>
      </c>
      <c r="I6987" t="s">
        <v>106</v>
      </c>
      <c r="J6987">
        <v>2019</v>
      </c>
      <c r="K6987">
        <v>7.2100000000000003E-3</v>
      </c>
    </row>
    <row r="6988" spans="1:11" x14ac:dyDescent="0.25">
      <c r="A6988" t="s">
        <v>723</v>
      </c>
      <c r="B6988" t="s">
        <v>683</v>
      </c>
      <c r="C6988" t="s">
        <v>684</v>
      </c>
      <c r="D6988" t="str">
        <f>Clef_répartition[[#This Row],[Code association]]&amp;"_"&amp;Clef_répartition[[#This Row],[Nom association]]</f>
        <v>ORPC Nyon_Organisation régionale de la protection civile du district de Nyon</v>
      </c>
      <c r="E6988">
        <f>COUNTIFS(D$2:D6988,Clef_répartition[[#This Row],[Code_Nom]],J$2:J6988,Clef_répartition[[#This Row],[Année]])</f>
        <v>21</v>
      </c>
      <c r="F6988">
        <f>IF(Clef_répartition[[#This Row],[Code_Nom]]=D6987,F6987-1,(COUNTIFS(Clef_répartition[Code_Nom],Clef_répartition[[#This Row],[Code_Nom]],Clef_répartition[Année],Clef_répartition[[#This Row],[Année]])))</f>
        <v>27</v>
      </c>
      <c r="G6988" t="str">
        <f>Clef_répartition[[#This Row],[Code_Nom]]&amp;"_"&amp;Clef_répartition[[#This Row],[Nombre]]&amp;"_"&amp;Clef_répartition[[#This Row],[Année]]</f>
        <v>ORPC Nyon_Organisation régionale de la protection civile du district de Nyon_21_2019</v>
      </c>
      <c r="H6988">
        <v>5716</v>
      </c>
      <c r="I6988" t="s">
        <v>110</v>
      </c>
      <c r="J6988">
        <v>2019</v>
      </c>
      <c r="K6988">
        <v>1.6060000000000001E-2</v>
      </c>
    </row>
    <row r="6989" spans="1:11" x14ac:dyDescent="0.25">
      <c r="A6989" t="s">
        <v>723</v>
      </c>
      <c r="B6989" t="s">
        <v>683</v>
      </c>
      <c r="C6989" t="s">
        <v>684</v>
      </c>
      <c r="D6989" t="str">
        <f>Clef_répartition[[#This Row],[Code association]]&amp;"_"&amp;Clef_répartition[[#This Row],[Nom association]]</f>
        <v>ORPC Nyon_Organisation régionale de la protection civile du district de Nyon</v>
      </c>
      <c r="E6989">
        <f>COUNTIFS(D$2:D6989,Clef_répartition[[#This Row],[Code_Nom]],J$2:J6989,Clef_répartition[[#This Row],[Année]])</f>
        <v>22</v>
      </c>
      <c r="F6989">
        <f>IF(Clef_répartition[[#This Row],[Code_Nom]]=D6988,F6988-1,(COUNTIFS(Clef_répartition[Code_Nom],Clef_répartition[[#This Row],[Code_Nom]],Clef_répartition[Année],Clef_répartition[[#This Row],[Année]])))</f>
        <v>26</v>
      </c>
      <c r="G6989" t="str">
        <f>Clef_répartition[[#This Row],[Code_Nom]]&amp;"_"&amp;Clef_répartition[[#This Row],[Nombre]]&amp;"_"&amp;Clef_répartition[[#This Row],[Année]]</f>
        <v>ORPC Nyon_Organisation régionale de la protection civile du district de Nyon_22_2019</v>
      </c>
      <c r="H6989">
        <v>5717</v>
      </c>
      <c r="I6989" t="s">
        <v>118</v>
      </c>
      <c r="J6989">
        <v>2019</v>
      </c>
      <c r="K6989">
        <v>3.7609999999999998E-2</v>
      </c>
    </row>
    <row r="6990" spans="1:11" x14ac:dyDescent="0.25">
      <c r="A6990" t="s">
        <v>723</v>
      </c>
      <c r="B6990" t="s">
        <v>683</v>
      </c>
      <c r="C6990" t="s">
        <v>684</v>
      </c>
      <c r="D6990" t="str">
        <f>Clef_répartition[[#This Row],[Code association]]&amp;"_"&amp;Clef_répartition[[#This Row],[Nom association]]</f>
        <v>ORPC Nyon_Organisation régionale de la protection civile du district de Nyon</v>
      </c>
      <c r="E6990">
        <f>COUNTIFS(D$2:D6990,Clef_répartition[[#This Row],[Code_Nom]],J$2:J6990,Clef_répartition[[#This Row],[Année]])</f>
        <v>23</v>
      </c>
      <c r="F6990">
        <f>IF(Clef_répartition[[#This Row],[Code_Nom]]=D6989,F6989-1,(COUNTIFS(Clef_répartition[Code_Nom],Clef_répartition[[#This Row],[Code_Nom]],Clef_répartition[Année],Clef_répartition[[#This Row],[Année]])))</f>
        <v>25</v>
      </c>
      <c r="G6990" t="str">
        <f>Clef_répartition[[#This Row],[Code_Nom]]&amp;"_"&amp;Clef_répartition[[#This Row],[Nombre]]&amp;"_"&amp;Clef_répartition[[#This Row],[Année]]</f>
        <v>ORPC Nyon_Organisation régionale de la protection civile du district de Nyon_23_2019</v>
      </c>
      <c r="H6990">
        <v>5718</v>
      </c>
      <c r="I6990" t="s">
        <v>120</v>
      </c>
      <c r="J6990">
        <v>2019</v>
      </c>
      <c r="K6990">
        <v>1.9460000000000002E-2</v>
      </c>
    </row>
    <row r="6991" spans="1:11" x14ac:dyDescent="0.25">
      <c r="A6991" t="s">
        <v>723</v>
      </c>
      <c r="B6991" t="s">
        <v>683</v>
      </c>
      <c r="C6991" t="s">
        <v>684</v>
      </c>
      <c r="D6991" t="str">
        <f>Clef_répartition[[#This Row],[Code association]]&amp;"_"&amp;Clef_répartition[[#This Row],[Nom association]]</f>
        <v>ORPC Nyon_Organisation régionale de la protection civile du district de Nyon</v>
      </c>
      <c r="E6991">
        <f>COUNTIFS(D$2:D6991,Clef_répartition[[#This Row],[Code_Nom]],J$2:J6991,Clef_répartition[[#This Row],[Année]])</f>
        <v>24</v>
      </c>
      <c r="F6991">
        <f>IF(Clef_répartition[[#This Row],[Code_Nom]]=D6990,F6990-1,(COUNTIFS(Clef_répartition[Code_Nom],Clef_répartition[[#This Row],[Code_Nom]],Clef_répartition[Année],Clef_répartition[[#This Row],[Année]])))</f>
        <v>24</v>
      </c>
      <c r="G6991" t="str">
        <f>Clef_répartition[[#This Row],[Code_Nom]]&amp;"_"&amp;Clef_répartition[[#This Row],[Nombre]]&amp;"_"&amp;Clef_répartition[[#This Row],[Année]]</f>
        <v>ORPC Nyon_Organisation régionale de la protection civile du district de Nyon_24_2019</v>
      </c>
      <c r="H6991">
        <v>5857</v>
      </c>
      <c r="I6991" t="s">
        <v>122</v>
      </c>
      <c r="J6991">
        <v>2019</v>
      </c>
      <c r="K6991">
        <v>1.3140000000000001E-2</v>
      </c>
    </row>
    <row r="6992" spans="1:11" x14ac:dyDescent="0.25">
      <c r="A6992" t="s">
        <v>723</v>
      </c>
      <c r="B6992" t="s">
        <v>683</v>
      </c>
      <c r="C6992" t="s">
        <v>684</v>
      </c>
      <c r="D6992" t="str">
        <f>Clef_répartition[[#This Row],[Code association]]&amp;"_"&amp;Clef_répartition[[#This Row],[Nom association]]</f>
        <v>ORPC Nyon_Organisation régionale de la protection civile du district de Nyon</v>
      </c>
      <c r="E6992">
        <f>COUNTIFS(D$2:D6992,Clef_répartition[[#This Row],[Code_Nom]],J$2:J6992,Clef_répartition[[#This Row],[Année]])</f>
        <v>25</v>
      </c>
      <c r="F6992">
        <f>IF(Clef_répartition[[#This Row],[Code_Nom]]=D6991,F6991-1,(COUNTIFS(Clef_répartition[Code_Nom],Clef_répartition[[#This Row],[Code_Nom]],Clef_répartition[Année],Clef_répartition[[#This Row],[Année]])))</f>
        <v>23</v>
      </c>
      <c r="G6992" t="str">
        <f>Clef_répartition[[#This Row],[Code_Nom]]&amp;"_"&amp;Clef_répartition[[#This Row],[Nombre]]&amp;"_"&amp;Clef_répartition[[#This Row],[Année]]</f>
        <v>ORPC Nyon_Organisation régionale de la protection civile du district de Nyon_25_2019</v>
      </c>
      <c r="H6992">
        <v>5719</v>
      </c>
      <c r="I6992" t="s">
        <v>124</v>
      </c>
      <c r="J6992">
        <v>2019</v>
      </c>
      <c r="K6992">
        <v>1.217E-2</v>
      </c>
    </row>
    <row r="6993" spans="1:11" x14ac:dyDescent="0.25">
      <c r="A6993" t="s">
        <v>723</v>
      </c>
      <c r="B6993" t="s">
        <v>683</v>
      </c>
      <c r="C6993" t="s">
        <v>684</v>
      </c>
      <c r="D6993" t="str">
        <f>Clef_répartition[[#This Row],[Code association]]&amp;"_"&amp;Clef_répartition[[#This Row],[Nom association]]</f>
        <v>ORPC Nyon_Organisation régionale de la protection civile du district de Nyon</v>
      </c>
      <c r="E6993">
        <f>COUNTIFS(D$2:D6993,Clef_répartition[[#This Row],[Code_Nom]],J$2:J6993,Clef_répartition[[#This Row],[Année]])</f>
        <v>26</v>
      </c>
      <c r="F6993">
        <f>IF(Clef_répartition[[#This Row],[Code_Nom]]=D6992,F6992-1,(COUNTIFS(Clef_répartition[Code_Nom],Clef_répartition[[#This Row],[Code_Nom]],Clef_répartition[Année],Clef_répartition[[#This Row],[Année]])))</f>
        <v>22</v>
      </c>
      <c r="G6993" t="str">
        <f>Clef_répartition[[#This Row],[Code_Nom]]&amp;"_"&amp;Clef_répartition[[#This Row],[Nombre]]&amp;"_"&amp;Clef_répartition[[#This Row],[Année]]</f>
        <v>ORPC Nyon_Organisation régionale de la protection civile du district de Nyon_26_2019</v>
      </c>
      <c r="H6993">
        <v>5720</v>
      </c>
      <c r="I6993" t="s">
        <v>125</v>
      </c>
      <c r="J6993">
        <v>2019</v>
      </c>
      <c r="K6993">
        <v>1.025E-2</v>
      </c>
    </row>
    <row r="6994" spans="1:11" x14ac:dyDescent="0.25">
      <c r="A6994" t="s">
        <v>723</v>
      </c>
      <c r="B6994" t="s">
        <v>683</v>
      </c>
      <c r="C6994" t="s">
        <v>684</v>
      </c>
      <c r="D6994" t="str">
        <f>Clef_répartition[[#This Row],[Code association]]&amp;"_"&amp;Clef_répartition[[#This Row],[Nom association]]</f>
        <v>ORPC Nyon_Organisation régionale de la protection civile du district de Nyon</v>
      </c>
      <c r="E6994">
        <f>COUNTIFS(D$2:D6994,Clef_répartition[[#This Row],[Code_Nom]],J$2:J6994,Clef_répartition[[#This Row],[Année]])</f>
        <v>27</v>
      </c>
      <c r="F6994">
        <f>IF(Clef_répartition[[#This Row],[Code_Nom]]=D6993,F6993-1,(COUNTIFS(Clef_répartition[Code_Nom],Clef_répartition[[#This Row],[Code_Nom]],Clef_répartition[Année],Clef_répartition[[#This Row],[Année]])))</f>
        <v>21</v>
      </c>
      <c r="G6994" t="str">
        <f>Clef_répartition[[#This Row],[Code_Nom]]&amp;"_"&amp;Clef_répartition[[#This Row],[Nombre]]&amp;"_"&amp;Clef_répartition[[#This Row],[Année]]</f>
        <v>ORPC Nyon_Organisation régionale de la protection civile du district de Nyon_27_2019</v>
      </c>
      <c r="H6994">
        <v>5721</v>
      </c>
      <c r="I6994" t="s">
        <v>126</v>
      </c>
      <c r="J6994">
        <v>2019</v>
      </c>
      <c r="K6994">
        <v>0.13002</v>
      </c>
    </row>
    <row r="6995" spans="1:11" x14ac:dyDescent="0.25">
      <c r="A6995" t="s">
        <v>723</v>
      </c>
      <c r="B6995" t="s">
        <v>683</v>
      </c>
      <c r="C6995" t="s">
        <v>684</v>
      </c>
      <c r="D6995" t="str">
        <f>Clef_répartition[[#This Row],[Code association]]&amp;"_"&amp;Clef_répartition[[#This Row],[Nom association]]</f>
        <v>ORPC Nyon_Organisation régionale de la protection civile du district de Nyon</v>
      </c>
      <c r="E6995">
        <f>COUNTIFS(D$2:D6995,Clef_répartition[[#This Row],[Code_Nom]],J$2:J6995,Clef_répartition[[#This Row],[Année]])</f>
        <v>28</v>
      </c>
      <c r="F6995">
        <f>IF(Clef_répartition[[#This Row],[Code_Nom]]=D6994,F6994-1,(COUNTIFS(Clef_répartition[Code_Nom],Clef_répartition[[#This Row],[Code_Nom]],Clef_répartition[Année],Clef_répartition[[#This Row],[Année]])))</f>
        <v>20</v>
      </c>
      <c r="G6995" t="str">
        <f>Clef_répartition[[#This Row],[Code_Nom]]&amp;"_"&amp;Clef_répartition[[#This Row],[Nombre]]&amp;"_"&amp;Clef_répartition[[#This Row],[Année]]</f>
        <v>ORPC Nyon_Organisation régionale de la protection civile du district de Nyon_28_2019</v>
      </c>
      <c r="H6995">
        <v>5722</v>
      </c>
      <c r="I6995" t="s">
        <v>133</v>
      </c>
      <c r="J6995">
        <v>2019</v>
      </c>
      <c r="K6995">
        <v>3.3800000000000002E-3</v>
      </c>
    </row>
    <row r="6996" spans="1:11" x14ac:dyDescent="0.25">
      <c r="A6996" t="s">
        <v>723</v>
      </c>
      <c r="B6996" t="s">
        <v>683</v>
      </c>
      <c r="C6996" t="s">
        <v>684</v>
      </c>
      <c r="D6996" t="str">
        <f>Clef_répartition[[#This Row],[Code association]]&amp;"_"&amp;Clef_répartition[[#This Row],[Nom association]]</f>
        <v>ORPC Nyon_Organisation régionale de la protection civile du district de Nyon</v>
      </c>
      <c r="E6996">
        <f>COUNTIFS(D$2:D6996,Clef_répartition[[#This Row],[Code_Nom]],J$2:J6996,Clef_répartition[[#This Row],[Année]])</f>
        <v>29</v>
      </c>
      <c r="F6996">
        <f>IF(Clef_répartition[[#This Row],[Code_Nom]]=D6995,F6995-1,(COUNTIFS(Clef_répartition[Code_Nom],Clef_répartition[[#This Row],[Code_Nom]],Clef_répartition[Année],Clef_répartition[[#This Row],[Année]])))</f>
        <v>19</v>
      </c>
      <c r="G6996" t="str">
        <f>Clef_répartition[[#This Row],[Code_Nom]]&amp;"_"&amp;Clef_répartition[[#This Row],[Nombre]]&amp;"_"&amp;Clef_répartition[[#This Row],[Année]]</f>
        <v>ORPC Nyon_Organisation régionale de la protection civile du district de Nyon_29_2019</v>
      </c>
      <c r="H6996">
        <v>5726</v>
      </c>
      <c r="I6996" t="s">
        <v>148</v>
      </c>
      <c r="J6996">
        <v>2019</v>
      </c>
      <c r="K6996">
        <v>1.1520000000000001E-2</v>
      </c>
    </row>
    <row r="6997" spans="1:11" x14ac:dyDescent="0.25">
      <c r="A6997" t="s">
        <v>723</v>
      </c>
      <c r="B6997" t="s">
        <v>683</v>
      </c>
      <c r="C6997" t="s">
        <v>684</v>
      </c>
      <c r="D6997" t="str">
        <f>Clef_répartition[[#This Row],[Code association]]&amp;"_"&amp;Clef_répartition[[#This Row],[Nom association]]</f>
        <v>ORPC Nyon_Organisation régionale de la protection civile du district de Nyon</v>
      </c>
      <c r="E6997">
        <f>COUNTIFS(D$2:D6997,Clef_répartition[[#This Row],[Code_Nom]],J$2:J6997,Clef_répartition[[#This Row],[Année]])</f>
        <v>30</v>
      </c>
      <c r="F6997">
        <f>IF(Clef_répartition[[#This Row],[Code_Nom]]=D6996,F6996-1,(COUNTIFS(Clef_répartition[Code_Nom],Clef_répartition[[#This Row],[Code_Nom]],Clef_répartition[Année],Clef_répartition[[#This Row],[Année]])))</f>
        <v>18</v>
      </c>
      <c r="G6997" t="str">
        <f>Clef_répartition[[#This Row],[Code_Nom]]&amp;"_"&amp;Clef_répartition[[#This Row],[Nombre]]&amp;"_"&amp;Clef_répartition[[#This Row],[Année]]</f>
        <v>ORPC Nyon_Organisation régionale de la protection civile du district de Nyon_30_2019</v>
      </c>
      <c r="H6997">
        <v>5731</v>
      </c>
      <c r="I6997" t="s">
        <v>157</v>
      </c>
      <c r="J6997">
        <v>2019</v>
      </c>
      <c r="K6997">
        <v>1.3089999999999999E-2</v>
      </c>
    </row>
    <row r="6998" spans="1:11" x14ac:dyDescent="0.25">
      <c r="A6998" t="s">
        <v>723</v>
      </c>
      <c r="B6998" t="s">
        <v>683</v>
      </c>
      <c r="C6998" t="s">
        <v>684</v>
      </c>
      <c r="D6998" t="str">
        <f>Clef_répartition[[#This Row],[Code association]]&amp;"_"&amp;Clef_répartition[[#This Row],[Nom association]]</f>
        <v>ORPC Nyon_Organisation régionale de la protection civile du district de Nyon</v>
      </c>
      <c r="E6998">
        <f>COUNTIFS(D$2:D6998,Clef_répartition[[#This Row],[Code_Nom]],J$2:J6998,Clef_répartition[[#This Row],[Année]])</f>
        <v>31</v>
      </c>
      <c r="F6998">
        <f>IF(Clef_répartition[[#This Row],[Code_Nom]]=D6997,F6997-1,(COUNTIFS(Clef_répartition[Code_Nom],Clef_répartition[[#This Row],[Code_Nom]],Clef_répartition[Année],Clef_répartition[[#This Row],[Année]])))</f>
        <v>17</v>
      </c>
      <c r="G6998" t="str">
        <f>Clef_répartition[[#This Row],[Code_Nom]]&amp;"_"&amp;Clef_répartition[[#This Row],[Nombre]]&amp;"_"&amp;Clef_répartition[[#This Row],[Année]]</f>
        <v>ORPC Nyon_Organisation régionale de la protection civile du district de Nyon_31_2019</v>
      </c>
      <c r="H6998">
        <v>5429</v>
      </c>
      <c r="I6998" t="s">
        <v>162</v>
      </c>
      <c r="J6998">
        <v>2019</v>
      </c>
      <c r="K6998">
        <v>4.7400000000000003E-3</v>
      </c>
    </row>
    <row r="6999" spans="1:11" x14ac:dyDescent="0.25">
      <c r="A6999" t="s">
        <v>723</v>
      </c>
      <c r="B6999" t="s">
        <v>683</v>
      </c>
      <c r="C6999" t="s">
        <v>684</v>
      </c>
      <c r="D6999" t="str">
        <f>Clef_répartition[[#This Row],[Code association]]&amp;"_"&amp;Clef_répartition[[#This Row],[Nom association]]</f>
        <v>ORPC Nyon_Organisation régionale de la protection civile du district de Nyon</v>
      </c>
      <c r="E6999">
        <f>COUNTIFS(D$2:D6999,Clef_répartition[[#This Row],[Code_Nom]],J$2:J6999,Clef_répartition[[#This Row],[Année]])</f>
        <v>32</v>
      </c>
      <c r="F6999">
        <f>IF(Clef_répartition[[#This Row],[Code_Nom]]=D6998,F6998-1,(COUNTIFS(Clef_répartition[Code_Nom],Clef_répartition[[#This Row],[Code_Nom]],Clef_répartition[Année],Clef_répartition[[#This Row],[Année]])))</f>
        <v>16</v>
      </c>
      <c r="G6999" t="str">
        <f>Clef_répartition[[#This Row],[Code_Nom]]&amp;"_"&amp;Clef_répartition[[#This Row],[Nombre]]&amp;"_"&amp;Clef_répartition[[#This Row],[Année]]</f>
        <v>ORPC Nyon_Organisation régionale de la protection civile du district de Nyon_32_2019</v>
      </c>
      <c r="H6999">
        <v>5858</v>
      </c>
      <c r="I6999" t="s">
        <v>165</v>
      </c>
      <c r="J6999">
        <v>2019</v>
      </c>
      <c r="K6999">
        <v>6.0800000000000003E-3</v>
      </c>
    </row>
    <row r="7000" spans="1:11" x14ac:dyDescent="0.25">
      <c r="A7000" t="s">
        <v>723</v>
      </c>
      <c r="B7000" t="s">
        <v>683</v>
      </c>
      <c r="C7000" t="s">
        <v>684</v>
      </c>
      <c r="D7000" t="str">
        <f>Clef_répartition[[#This Row],[Code association]]&amp;"_"&amp;Clef_répartition[[#This Row],[Nom association]]</f>
        <v>ORPC Nyon_Organisation régionale de la protection civile du district de Nyon</v>
      </c>
      <c r="E7000">
        <f>COUNTIFS(D$2:D7000,Clef_répartition[[#This Row],[Code_Nom]],J$2:J7000,Clef_répartition[[#This Row],[Année]])</f>
        <v>33</v>
      </c>
      <c r="F7000">
        <f>IF(Clef_répartition[[#This Row],[Code_Nom]]=D6999,F6999-1,(COUNTIFS(Clef_répartition[Code_Nom],Clef_répartition[[#This Row],[Code_Nom]],Clef_répartition[Année],Clef_répartition[[#This Row],[Année]])))</f>
        <v>15</v>
      </c>
      <c r="G7000" t="str">
        <f>Clef_répartition[[#This Row],[Code_Nom]]&amp;"_"&amp;Clef_répartition[[#This Row],[Nombre]]&amp;"_"&amp;Clef_répartition[[#This Row],[Année]]</f>
        <v>ORPC Nyon_Organisation régionale de la protection civile du district de Nyon_33_2019</v>
      </c>
      <c r="H7000">
        <v>5430</v>
      </c>
      <c r="I7000" t="s">
        <v>171</v>
      </c>
      <c r="J7000">
        <v>2019</v>
      </c>
      <c r="K7000">
        <v>4.5999999999999999E-3</v>
      </c>
    </row>
    <row r="7001" spans="1:11" x14ac:dyDescent="0.25">
      <c r="A7001" t="s">
        <v>723</v>
      </c>
      <c r="B7001" t="s">
        <v>683</v>
      </c>
      <c r="C7001" t="s">
        <v>684</v>
      </c>
      <c r="D7001" t="str">
        <f>Clef_répartition[[#This Row],[Code association]]&amp;"_"&amp;Clef_répartition[[#This Row],[Nom association]]</f>
        <v>ORPC Nyon_Organisation régionale de la protection civile du district de Nyon</v>
      </c>
      <c r="E7001">
        <f>COUNTIFS(D$2:D7001,Clef_répartition[[#This Row],[Code_Nom]],J$2:J7001,Clef_répartition[[#This Row],[Année]])</f>
        <v>34</v>
      </c>
      <c r="F7001">
        <f>IF(Clef_répartition[[#This Row],[Code_Nom]]=D7000,F7000-1,(COUNTIFS(Clef_répartition[Code_Nom],Clef_répartition[[#This Row],[Code_Nom]],Clef_répartition[Année],Clef_répartition[[#This Row],[Année]])))</f>
        <v>14</v>
      </c>
      <c r="G7001" t="str">
        <f>Clef_répartition[[#This Row],[Code_Nom]]&amp;"_"&amp;Clef_répartition[[#This Row],[Nombre]]&amp;"_"&amp;Clef_répartition[[#This Row],[Année]]</f>
        <v>ORPC Nyon_Organisation régionale de la protection civile du district de Nyon_34_2019</v>
      </c>
      <c r="H7001">
        <v>5723</v>
      </c>
      <c r="I7001" t="s">
        <v>176</v>
      </c>
      <c r="J7001">
        <v>2019</v>
      </c>
      <c r="K7001">
        <v>2.0590000000000001E-2</v>
      </c>
    </row>
    <row r="7002" spans="1:11" x14ac:dyDescent="0.25">
      <c r="A7002" t="s">
        <v>723</v>
      </c>
      <c r="B7002" t="s">
        <v>683</v>
      </c>
      <c r="C7002" t="s">
        <v>684</v>
      </c>
      <c r="D7002" t="str">
        <f>Clef_répartition[[#This Row],[Code association]]&amp;"_"&amp;Clef_répartition[[#This Row],[Nom association]]</f>
        <v>ORPC Nyon_Organisation régionale de la protection civile du district de Nyon</v>
      </c>
      <c r="E7002">
        <f>COUNTIFS(D$2:D7002,Clef_répartition[[#This Row],[Code_Nom]],J$2:J7002,Clef_répartition[[#This Row],[Année]])</f>
        <v>35</v>
      </c>
      <c r="F7002">
        <f>IF(Clef_répartition[[#This Row],[Code_Nom]]=D7001,F7001-1,(COUNTIFS(Clef_répartition[Code_Nom],Clef_répartition[[#This Row],[Code_Nom]],Clef_répartition[Année],Clef_répartition[[#This Row],[Année]])))</f>
        <v>13</v>
      </c>
      <c r="G7002" t="str">
        <f>Clef_répartition[[#This Row],[Code_Nom]]&amp;"_"&amp;Clef_répartition[[#This Row],[Nombre]]&amp;"_"&amp;Clef_répartition[[#This Row],[Année]]</f>
        <v>ORPC Nyon_Organisation régionale de la protection civile du district de Nyon_35_2019</v>
      </c>
      <c r="H7002">
        <v>5859</v>
      </c>
      <c r="I7002" t="s">
        <v>182</v>
      </c>
      <c r="J7002">
        <v>2019</v>
      </c>
      <c r="K7002">
        <v>2.631E-2</v>
      </c>
    </row>
    <row r="7003" spans="1:11" x14ac:dyDescent="0.25">
      <c r="A7003" t="s">
        <v>723</v>
      </c>
      <c r="B7003" t="s">
        <v>683</v>
      </c>
      <c r="C7003" t="s">
        <v>684</v>
      </c>
      <c r="D7003" t="str">
        <f>Clef_répartition[[#This Row],[Code association]]&amp;"_"&amp;Clef_répartition[[#This Row],[Nom association]]</f>
        <v>ORPC Nyon_Organisation régionale de la protection civile du district de Nyon</v>
      </c>
      <c r="E7003">
        <f>COUNTIFS(D$2:D7003,Clef_répartition[[#This Row],[Code_Nom]],J$2:J7003,Clef_répartition[[#This Row],[Année]])</f>
        <v>36</v>
      </c>
      <c r="F7003">
        <f>IF(Clef_répartition[[#This Row],[Code_Nom]]=D7002,F7002-1,(COUNTIFS(Clef_répartition[Code_Nom],Clef_répartition[[#This Row],[Code_Nom]],Clef_répartition[Année],Clef_répartition[[#This Row],[Année]])))</f>
        <v>12</v>
      </c>
      <c r="G7003" t="str">
        <f>Clef_répartition[[#This Row],[Code_Nom]]&amp;"_"&amp;Clef_répartition[[#This Row],[Nombre]]&amp;"_"&amp;Clef_répartition[[#This Row],[Année]]</f>
        <v>ORPC Nyon_Organisation régionale de la protection civile du district de Nyon_36_2019</v>
      </c>
      <c r="H7003">
        <v>5724</v>
      </c>
      <c r="I7003" t="s">
        <v>196</v>
      </c>
      <c r="J7003">
        <v>2019</v>
      </c>
      <c r="K7003">
        <v>0.21079000000000001</v>
      </c>
    </row>
    <row r="7004" spans="1:11" x14ac:dyDescent="0.25">
      <c r="A7004" t="s">
        <v>723</v>
      </c>
      <c r="B7004" t="s">
        <v>683</v>
      </c>
      <c r="C7004" t="s">
        <v>684</v>
      </c>
      <c r="D7004" t="str">
        <f>Clef_répartition[[#This Row],[Code association]]&amp;"_"&amp;Clef_répartition[[#This Row],[Nom association]]</f>
        <v>ORPC Nyon_Organisation régionale de la protection civile du district de Nyon</v>
      </c>
      <c r="E7004">
        <f>COUNTIFS(D$2:D7004,Clef_répartition[[#This Row],[Code_Nom]],J$2:J7004,Clef_répartition[[#This Row],[Année]])</f>
        <v>37</v>
      </c>
      <c r="F7004">
        <f>IF(Clef_répartition[[#This Row],[Code_Nom]]=D7003,F7003-1,(COUNTIFS(Clef_répartition[Code_Nom],Clef_répartition[[#This Row],[Code_Nom]],Clef_répartition[Année],Clef_répartition[[#This Row],[Année]])))</f>
        <v>11</v>
      </c>
      <c r="G7004" t="str">
        <f>Clef_répartition[[#This Row],[Code_Nom]]&amp;"_"&amp;Clef_répartition[[#This Row],[Nombre]]&amp;"_"&amp;Clef_répartition[[#This Row],[Année]]</f>
        <v>ORPC Nyon_Organisation régionale de la protection civile du district de Nyon_37_2019</v>
      </c>
      <c r="H7004">
        <v>5860</v>
      </c>
      <c r="I7004" t="s">
        <v>215</v>
      </c>
      <c r="J7004">
        <v>2019</v>
      </c>
      <c r="K7004">
        <v>1.5299999999999999E-2</v>
      </c>
    </row>
    <row r="7005" spans="1:11" x14ac:dyDescent="0.25">
      <c r="A7005" t="s">
        <v>723</v>
      </c>
      <c r="B7005" t="s">
        <v>683</v>
      </c>
      <c r="C7005" t="s">
        <v>684</v>
      </c>
      <c r="D7005" t="str">
        <f>Clef_répartition[[#This Row],[Code association]]&amp;"_"&amp;Clef_répartition[[#This Row],[Nom association]]</f>
        <v>ORPC Nyon_Organisation régionale de la protection civile du district de Nyon</v>
      </c>
      <c r="E7005">
        <f>COUNTIFS(D$2:D7005,Clef_répartition[[#This Row],[Code_Nom]],J$2:J7005,Clef_répartition[[#This Row],[Année]])</f>
        <v>38</v>
      </c>
      <c r="F7005">
        <f>IF(Clef_répartition[[#This Row],[Code_Nom]]=D7004,F7004-1,(COUNTIFS(Clef_répartition[Code_Nom],Clef_répartition[[#This Row],[Code_Nom]],Clef_répartition[Année],Clef_répartition[[#This Row],[Année]])))</f>
        <v>10</v>
      </c>
      <c r="G7005" t="str">
        <f>Clef_répartition[[#This Row],[Code_Nom]]&amp;"_"&amp;Clef_répartition[[#This Row],[Nombre]]&amp;"_"&amp;Clef_répartition[[#This Row],[Année]]</f>
        <v>ORPC Nyon_Organisation régionale de la protection civile du district de Nyon_38_2019</v>
      </c>
      <c r="H7005">
        <v>5725</v>
      </c>
      <c r="I7005" t="s">
        <v>219</v>
      </c>
      <c r="J7005">
        <v>2019</v>
      </c>
      <c r="K7005">
        <v>4.0090000000000001E-2</v>
      </c>
    </row>
    <row r="7006" spans="1:11" x14ac:dyDescent="0.25">
      <c r="A7006" t="s">
        <v>723</v>
      </c>
      <c r="B7006" t="s">
        <v>683</v>
      </c>
      <c r="C7006" t="s">
        <v>684</v>
      </c>
      <c r="D7006" t="str">
        <f>Clef_répartition[[#This Row],[Code association]]&amp;"_"&amp;Clef_répartition[[#This Row],[Nom association]]</f>
        <v>ORPC Nyon_Organisation régionale de la protection civile du district de Nyon</v>
      </c>
      <c r="E7006">
        <f>COUNTIFS(D$2:D7006,Clef_répartition[[#This Row],[Code_Nom]],J$2:J7006,Clef_répartition[[#This Row],[Année]])</f>
        <v>39</v>
      </c>
      <c r="F7006">
        <f>IF(Clef_répartition[[#This Row],[Code_Nom]]=D7005,F7005-1,(COUNTIFS(Clef_répartition[Code_Nom],Clef_répartition[[#This Row],[Code_Nom]],Clef_répartition[Année],Clef_répartition[[#This Row],[Année]])))</f>
        <v>9</v>
      </c>
      <c r="G7006" t="str">
        <f>Clef_répartition[[#This Row],[Code_Nom]]&amp;"_"&amp;Clef_répartition[[#This Row],[Nombre]]&amp;"_"&amp;Clef_répartition[[#This Row],[Année]]</f>
        <v>ORPC Nyon_Organisation régionale de la protection civile du district de Nyon_39_2019</v>
      </c>
      <c r="H7006">
        <v>5861</v>
      </c>
      <c r="I7006" t="s">
        <v>232</v>
      </c>
      <c r="J7006">
        <v>2019</v>
      </c>
      <c r="K7006">
        <v>6.1990000000000003E-2</v>
      </c>
    </row>
    <row r="7007" spans="1:11" x14ac:dyDescent="0.25">
      <c r="A7007" t="s">
        <v>723</v>
      </c>
      <c r="B7007" t="s">
        <v>683</v>
      </c>
      <c r="C7007" t="s">
        <v>684</v>
      </c>
      <c r="D7007" t="str">
        <f>Clef_répartition[[#This Row],[Code association]]&amp;"_"&amp;Clef_répartition[[#This Row],[Nom association]]</f>
        <v>ORPC Nyon_Organisation régionale de la protection civile du district de Nyon</v>
      </c>
      <c r="E7007">
        <f>COUNTIFS(D$2:D7007,Clef_répartition[[#This Row],[Code_Nom]],J$2:J7007,Clef_répartition[[#This Row],[Année]])</f>
        <v>40</v>
      </c>
      <c r="F7007">
        <f>IF(Clef_répartition[[#This Row],[Code_Nom]]=D7006,F7006-1,(COUNTIFS(Clef_répartition[Code_Nom],Clef_répartition[[#This Row],[Code_Nom]],Clef_répartition[Année],Clef_répartition[[#This Row],[Année]])))</f>
        <v>8</v>
      </c>
      <c r="G7007" t="str">
        <f>Clef_répartition[[#This Row],[Code_Nom]]&amp;"_"&amp;Clef_répartition[[#This Row],[Nombre]]&amp;"_"&amp;Clef_répartition[[#This Row],[Année]]</f>
        <v>ORPC Nyon_Organisation régionale de la protection civile du district de Nyon_40_2019</v>
      </c>
      <c r="H7007">
        <v>5727</v>
      </c>
      <c r="I7007" t="s">
        <v>243</v>
      </c>
      <c r="J7007">
        <v>2019</v>
      </c>
      <c r="K7007">
        <v>2.563E-2</v>
      </c>
    </row>
    <row r="7008" spans="1:11" x14ac:dyDescent="0.25">
      <c r="A7008" t="s">
        <v>723</v>
      </c>
      <c r="B7008" t="s">
        <v>683</v>
      </c>
      <c r="C7008" t="s">
        <v>684</v>
      </c>
      <c r="D7008" t="str">
        <f>Clef_répartition[[#This Row],[Code association]]&amp;"_"&amp;Clef_répartition[[#This Row],[Nom association]]</f>
        <v>ORPC Nyon_Organisation régionale de la protection civile du district de Nyon</v>
      </c>
      <c r="E7008">
        <f>COUNTIFS(D$2:D7008,Clef_répartition[[#This Row],[Code_Nom]],J$2:J7008,Clef_répartition[[#This Row],[Année]])</f>
        <v>41</v>
      </c>
      <c r="F7008">
        <f>IF(Clef_répartition[[#This Row],[Code_Nom]]=D7007,F7007-1,(COUNTIFS(Clef_répartition[Code_Nom],Clef_répartition[[#This Row],[Code_Nom]],Clef_répartition[Année],Clef_répartition[[#This Row],[Année]])))</f>
        <v>7</v>
      </c>
      <c r="G7008" t="str">
        <f>Clef_répartition[[#This Row],[Code_Nom]]&amp;"_"&amp;Clef_répartition[[#This Row],[Nombre]]&amp;"_"&amp;Clef_répartition[[#This Row],[Année]]</f>
        <v>ORPC Nyon_Organisation régionale de la protection civile du district de Nyon_41_2019</v>
      </c>
      <c r="H7008">
        <v>5434</v>
      </c>
      <c r="I7008" t="s">
        <v>244</v>
      </c>
      <c r="J7008">
        <v>2019</v>
      </c>
      <c r="K7008">
        <v>1.023E-2</v>
      </c>
    </row>
    <row r="7009" spans="1:11" x14ac:dyDescent="0.25">
      <c r="A7009" t="s">
        <v>723</v>
      </c>
      <c r="B7009" t="s">
        <v>683</v>
      </c>
      <c r="C7009" t="s">
        <v>684</v>
      </c>
      <c r="D7009" t="str">
        <f>Clef_répartition[[#This Row],[Code association]]&amp;"_"&amp;Clef_répartition[[#This Row],[Nom association]]</f>
        <v>ORPC Nyon_Organisation régionale de la protection civile du district de Nyon</v>
      </c>
      <c r="E7009">
        <f>COUNTIFS(D$2:D7009,Clef_répartition[[#This Row],[Code_Nom]],J$2:J7009,Clef_répartition[[#This Row],[Année]])</f>
        <v>42</v>
      </c>
      <c r="F7009">
        <f>IF(Clef_répartition[[#This Row],[Code_Nom]]=D7008,F7008-1,(COUNTIFS(Clef_répartition[Code_Nom],Clef_répartition[[#This Row],[Code_Nom]],Clef_répartition[Année],Clef_répartition[[#This Row],[Année]])))</f>
        <v>6</v>
      </c>
      <c r="G7009" t="str">
        <f>Clef_répartition[[#This Row],[Code_Nom]]&amp;"_"&amp;Clef_répartition[[#This Row],[Nombre]]&amp;"_"&amp;Clef_répartition[[#This Row],[Année]]</f>
        <v>ORPC Nyon_Organisation régionale de la protection civile du district de Nyon_42_2019</v>
      </c>
      <c r="H7009">
        <v>5728</v>
      </c>
      <c r="I7009" t="s">
        <v>255</v>
      </c>
      <c r="J7009">
        <v>2019</v>
      </c>
      <c r="K7009">
        <v>5.8799999999999998E-3</v>
      </c>
    </row>
    <row r="7010" spans="1:11" x14ac:dyDescent="0.25">
      <c r="A7010" t="s">
        <v>723</v>
      </c>
      <c r="B7010" t="s">
        <v>683</v>
      </c>
      <c r="C7010" t="s">
        <v>684</v>
      </c>
      <c r="D7010" t="str">
        <f>Clef_répartition[[#This Row],[Code association]]&amp;"_"&amp;Clef_répartition[[#This Row],[Nom association]]</f>
        <v>ORPC Nyon_Organisation régionale de la protection civile du district de Nyon</v>
      </c>
      <c r="E7010">
        <f>COUNTIFS(D$2:D7010,Clef_répartition[[#This Row],[Code_Nom]],J$2:J7010,Clef_répartition[[#This Row],[Année]])</f>
        <v>43</v>
      </c>
      <c r="F7010">
        <f>IF(Clef_répartition[[#This Row],[Code_Nom]]=D7009,F7009-1,(COUNTIFS(Clef_répartition[Code_Nom],Clef_répartition[[#This Row],[Code_Nom]],Clef_répartition[Année],Clef_répartition[[#This Row],[Année]])))</f>
        <v>5</v>
      </c>
      <c r="G7010" t="str">
        <f>Clef_répartition[[#This Row],[Code_Nom]]&amp;"_"&amp;Clef_répartition[[#This Row],[Nombre]]&amp;"_"&amp;Clef_répartition[[#This Row],[Année]]</f>
        <v>ORPC Nyon_Organisation régionale de la protection civile du district de Nyon_43_2019</v>
      </c>
      <c r="H7010">
        <v>5729</v>
      </c>
      <c r="I7010" t="s">
        <v>261</v>
      </c>
      <c r="J7010">
        <v>2019</v>
      </c>
      <c r="K7010">
        <v>1.5810000000000001E-2</v>
      </c>
    </row>
    <row r="7011" spans="1:11" x14ac:dyDescent="0.25">
      <c r="A7011" t="s">
        <v>723</v>
      </c>
      <c r="B7011" t="s">
        <v>683</v>
      </c>
      <c r="C7011" t="s">
        <v>684</v>
      </c>
      <c r="D7011" t="str">
        <f>Clef_répartition[[#This Row],[Code association]]&amp;"_"&amp;Clef_répartition[[#This Row],[Nom association]]</f>
        <v>ORPC Nyon_Organisation régionale de la protection civile du district de Nyon</v>
      </c>
      <c r="E7011">
        <f>COUNTIFS(D$2:D7011,Clef_répartition[[#This Row],[Code_Nom]],J$2:J7011,Clef_répartition[[#This Row],[Année]])</f>
        <v>44</v>
      </c>
      <c r="F7011">
        <f>IF(Clef_répartition[[#This Row],[Code_Nom]]=D7010,F7010-1,(COUNTIFS(Clef_répartition[Code_Nom],Clef_répartition[[#This Row],[Code_Nom]],Clef_répartition[Année],Clef_répartition[[#This Row],[Année]])))</f>
        <v>4</v>
      </c>
      <c r="G7011" t="str">
        <f>Clef_répartition[[#This Row],[Code_Nom]]&amp;"_"&amp;Clef_répartition[[#This Row],[Nombre]]&amp;"_"&amp;Clef_répartition[[#This Row],[Année]]</f>
        <v>ORPC Nyon_Organisation régionale de la protection civile du district de Nyon_44_2019</v>
      </c>
      <c r="H7011">
        <v>5862</v>
      </c>
      <c r="I7011" t="s">
        <v>262</v>
      </c>
      <c r="J7011">
        <v>2019</v>
      </c>
      <c r="K7011">
        <v>2.4399999999999999E-3</v>
      </c>
    </row>
    <row r="7012" spans="1:11" x14ac:dyDescent="0.25">
      <c r="A7012" t="s">
        <v>723</v>
      </c>
      <c r="B7012" t="s">
        <v>683</v>
      </c>
      <c r="C7012" t="s">
        <v>684</v>
      </c>
      <c r="D7012" t="str">
        <f>Clef_répartition[[#This Row],[Code association]]&amp;"_"&amp;Clef_répartition[[#This Row],[Nom association]]</f>
        <v>ORPC Nyon_Organisation régionale de la protection civile du district de Nyon</v>
      </c>
      <c r="E7012">
        <f>COUNTIFS(D$2:D7012,Clef_répartition[[#This Row],[Code_Nom]],J$2:J7012,Clef_répartition[[#This Row],[Année]])</f>
        <v>45</v>
      </c>
      <c r="F7012">
        <f>IF(Clef_répartition[[#This Row],[Code_Nom]]=D7011,F7011-1,(COUNTIFS(Clef_répartition[Code_Nom],Clef_répartition[[#This Row],[Code_Nom]],Clef_répartition[Année],Clef_répartition[[#This Row],[Année]])))</f>
        <v>3</v>
      </c>
      <c r="G7012" t="str">
        <f>Clef_répartition[[#This Row],[Code_Nom]]&amp;"_"&amp;Clef_répartition[[#This Row],[Nombre]]&amp;"_"&amp;Clef_répartition[[#This Row],[Année]]</f>
        <v>ORPC Nyon_Organisation régionale de la protection civile du district de Nyon_45_2019</v>
      </c>
      <c r="H7012">
        <v>5730</v>
      </c>
      <c r="I7012" t="s">
        <v>265</v>
      </c>
      <c r="J7012">
        <v>2019</v>
      </c>
      <c r="K7012">
        <v>1.397E-2</v>
      </c>
    </row>
    <row r="7013" spans="1:11" x14ac:dyDescent="0.25">
      <c r="A7013" t="s">
        <v>723</v>
      </c>
      <c r="B7013" t="s">
        <v>683</v>
      </c>
      <c r="C7013" t="s">
        <v>684</v>
      </c>
      <c r="D7013" t="str">
        <f>Clef_répartition[[#This Row],[Code association]]&amp;"_"&amp;Clef_répartition[[#This Row],[Nom association]]</f>
        <v>ORPC Nyon_Organisation régionale de la protection civile du district de Nyon</v>
      </c>
      <c r="E7013">
        <f>COUNTIFS(D$2:D7013,Clef_répartition[[#This Row],[Code_Nom]],J$2:J7013,Clef_répartition[[#This Row],[Année]])</f>
        <v>46</v>
      </c>
      <c r="F7013">
        <f>IF(Clef_répartition[[#This Row],[Code_Nom]]=D7012,F7012-1,(COUNTIFS(Clef_répartition[Code_Nom],Clef_répartition[[#This Row],[Code_Nom]],Clef_répartition[Année],Clef_répartition[[#This Row],[Année]])))</f>
        <v>2</v>
      </c>
      <c r="G7013" t="str">
        <f>Clef_répartition[[#This Row],[Code_Nom]]&amp;"_"&amp;Clef_répartition[[#This Row],[Nombre]]&amp;"_"&amp;Clef_répartition[[#This Row],[Année]]</f>
        <v>ORPC Nyon_Organisation régionale de la protection civile du district de Nyon_46_2019</v>
      </c>
      <c r="H7013">
        <v>5732</v>
      </c>
      <c r="I7013" t="s">
        <v>279</v>
      </c>
      <c r="J7013">
        <v>2019</v>
      </c>
      <c r="K7013">
        <v>1.031E-2</v>
      </c>
    </row>
    <row r="7014" spans="1:11" x14ac:dyDescent="0.25">
      <c r="A7014" t="s">
        <v>723</v>
      </c>
      <c r="B7014" t="s">
        <v>683</v>
      </c>
      <c r="C7014" t="s">
        <v>684</v>
      </c>
      <c r="D7014" t="str">
        <f>Clef_répartition[[#This Row],[Code association]]&amp;"_"&amp;Clef_répartition[[#This Row],[Nom association]]</f>
        <v>ORPC Nyon_Organisation régionale de la protection civile du district de Nyon</v>
      </c>
      <c r="E7014">
        <f>COUNTIFS(D$2:D7014,Clef_répartition[[#This Row],[Code_Nom]],J$2:J7014,Clef_répartition[[#This Row],[Année]])</f>
        <v>47</v>
      </c>
      <c r="F7014">
        <f>IF(Clef_répartition[[#This Row],[Code_Nom]]=D7013,F7013-1,(COUNTIFS(Clef_répartition[Code_Nom],Clef_répartition[[#This Row],[Code_Nom]],Clef_répartition[Année],Clef_répartition[[#This Row],[Année]])))</f>
        <v>1</v>
      </c>
      <c r="G7014" t="str">
        <f>Clef_répartition[[#This Row],[Code_Nom]]&amp;"_"&amp;Clef_répartition[[#This Row],[Nombre]]&amp;"_"&amp;Clef_répartition[[#This Row],[Année]]</f>
        <v>ORPC Nyon_Organisation régionale de la protection civile du district de Nyon_47_2019</v>
      </c>
      <c r="H7014">
        <v>5863</v>
      </c>
      <c r="I7014" t="s">
        <v>287</v>
      </c>
      <c r="J7014">
        <v>2019</v>
      </c>
      <c r="K7014">
        <v>3.5500000000000002E-3</v>
      </c>
    </row>
    <row r="7015" spans="1:11" x14ac:dyDescent="0.25">
      <c r="A7015" t="s">
        <v>723</v>
      </c>
      <c r="B7015" t="s">
        <v>563</v>
      </c>
      <c r="C7015" t="s">
        <v>564</v>
      </c>
      <c r="D7015" t="str">
        <f>Clef_répartition[[#This Row],[Code association]]&amp;"_"&amp;Clef_répartition[[#This Row],[Nom association]]</f>
        <v>ORPC Orbe_Organisation régionale de protection civile d'Orbe</v>
      </c>
      <c r="E7015">
        <f>COUNTIFS(D$2:D7015,Clef_répartition[[#This Row],[Code_Nom]],J$2:J7015,Clef_répartition[[#This Row],[Année]])</f>
        <v>1</v>
      </c>
      <c r="F7015">
        <f>IF(Clef_répartition[[#This Row],[Code_Nom]]=D7014,F7014-1,(COUNTIFS(Clef_répartition[Code_Nom],Clef_répartition[[#This Row],[Code_Nom]],Clef_répartition[Année],Clef_répartition[[#This Row],[Année]])))</f>
        <v>73</v>
      </c>
      <c r="G7015" t="str">
        <f>Clef_répartition[[#This Row],[Code_Nom]]&amp;"_"&amp;Clef_répartition[[#This Row],[Nombre]]&amp;"_"&amp;Clef_répartition[[#This Row],[Année]]</f>
        <v>ORPC Orbe_Organisation régionale de protection civile d'Orbe_1_2019</v>
      </c>
      <c r="H7015">
        <v>5742</v>
      </c>
      <c r="I7015" t="s">
        <v>2</v>
      </c>
      <c r="J7015">
        <v>2019</v>
      </c>
      <c r="K7015">
        <v>0</v>
      </c>
    </row>
    <row r="7016" spans="1:11" x14ac:dyDescent="0.25">
      <c r="A7016" t="s">
        <v>723</v>
      </c>
      <c r="B7016" t="s">
        <v>563</v>
      </c>
      <c r="C7016" t="s">
        <v>564</v>
      </c>
      <c r="D7016" t="str">
        <f>Clef_répartition[[#This Row],[Code association]]&amp;"_"&amp;Clef_répartition[[#This Row],[Nom association]]</f>
        <v>ORPC Orbe_Organisation régionale de protection civile d'Orbe</v>
      </c>
      <c r="E7016">
        <f>COUNTIFS(D$2:D7016,Clef_répartition[[#This Row],[Code_Nom]],J$2:J7016,Clef_répartition[[#This Row],[Année]])</f>
        <v>2</v>
      </c>
      <c r="F7016">
        <f>IF(Clef_répartition[[#This Row],[Code_Nom]]=D7015,F7015-1,(COUNTIFS(Clef_répartition[Code_Nom],Clef_répartition[[#This Row],[Code_Nom]],Clef_répartition[Année],Clef_répartition[[#This Row],[Année]])))</f>
        <v>72</v>
      </c>
      <c r="G7016" t="str">
        <f>Clef_répartition[[#This Row],[Code_Nom]]&amp;"_"&amp;Clef_répartition[[#This Row],[Nombre]]&amp;"_"&amp;Clef_répartition[[#This Row],[Année]]</f>
        <v>ORPC Orbe_Organisation régionale de protection civile d'Orbe_2_2019</v>
      </c>
      <c r="H7016">
        <v>5743</v>
      </c>
      <c r="I7016" t="s">
        <v>6</v>
      </c>
      <c r="J7016">
        <v>2019</v>
      </c>
      <c r="K7016">
        <v>0</v>
      </c>
    </row>
    <row r="7017" spans="1:11" x14ac:dyDescent="0.25">
      <c r="A7017" t="s">
        <v>723</v>
      </c>
      <c r="B7017" t="s">
        <v>563</v>
      </c>
      <c r="C7017" t="s">
        <v>564</v>
      </c>
      <c r="D7017" t="str">
        <f>Clef_répartition[[#This Row],[Code association]]&amp;"_"&amp;Clef_répartition[[#This Row],[Nom association]]</f>
        <v>ORPC Orbe_Organisation régionale de protection civile d'Orbe</v>
      </c>
      <c r="E7017">
        <f>COUNTIFS(D$2:D7017,Clef_répartition[[#This Row],[Code_Nom]],J$2:J7017,Clef_répartition[[#This Row],[Année]])</f>
        <v>3</v>
      </c>
      <c r="F7017">
        <f>IF(Clef_répartition[[#This Row],[Code_Nom]]=D7016,F7016-1,(COUNTIFS(Clef_répartition[Code_Nom],Clef_répartition[[#This Row],[Code_Nom]],Clef_répartition[Année],Clef_répartition[[#This Row],[Année]])))</f>
        <v>71</v>
      </c>
      <c r="G7017" t="str">
        <f>Clef_répartition[[#This Row],[Code_Nom]]&amp;"_"&amp;Clef_répartition[[#This Row],[Nombre]]&amp;"_"&amp;Clef_répartition[[#This Row],[Année]]</f>
        <v>ORPC Orbe_Organisation régionale de protection civile d'Orbe_3_2019</v>
      </c>
      <c r="H7017">
        <v>5744</v>
      </c>
      <c r="I7017" t="s">
        <v>11</v>
      </c>
      <c r="J7017">
        <v>2019</v>
      </c>
      <c r="K7017">
        <v>0</v>
      </c>
    </row>
    <row r="7018" spans="1:11" x14ac:dyDescent="0.25">
      <c r="A7018" t="s">
        <v>723</v>
      </c>
      <c r="B7018" t="s">
        <v>563</v>
      </c>
      <c r="C7018" t="s">
        <v>564</v>
      </c>
      <c r="D7018" t="str">
        <f>Clef_répartition[[#This Row],[Code association]]&amp;"_"&amp;Clef_répartition[[#This Row],[Nom association]]</f>
        <v>ORPC Orbe_Organisation régionale de protection civile d'Orbe</v>
      </c>
      <c r="E7018">
        <f>COUNTIFS(D$2:D7018,Clef_répartition[[#This Row],[Code_Nom]],J$2:J7018,Clef_répartition[[#This Row],[Année]])</f>
        <v>4</v>
      </c>
      <c r="F7018">
        <f>IF(Clef_répartition[[#This Row],[Code_Nom]]=D7017,F7017-1,(COUNTIFS(Clef_répartition[Code_Nom],Clef_répartition[[#This Row],[Code_Nom]],Clef_répartition[Année],Clef_répartition[[#This Row],[Année]])))</f>
        <v>70</v>
      </c>
      <c r="G7018" t="str">
        <f>Clef_répartition[[#This Row],[Code_Nom]]&amp;"_"&amp;Clef_répartition[[#This Row],[Nombre]]&amp;"_"&amp;Clef_répartition[[#This Row],[Année]]</f>
        <v>ORPC Orbe_Organisation régionale de protection civile d'Orbe_4_2019</v>
      </c>
      <c r="H7018">
        <v>5745</v>
      </c>
      <c r="I7018" t="s">
        <v>14</v>
      </c>
      <c r="J7018">
        <v>2019</v>
      </c>
      <c r="K7018">
        <v>0</v>
      </c>
    </row>
    <row r="7019" spans="1:11" x14ac:dyDescent="0.25">
      <c r="A7019" t="s">
        <v>723</v>
      </c>
      <c r="B7019" t="s">
        <v>563</v>
      </c>
      <c r="C7019" t="s">
        <v>564</v>
      </c>
      <c r="D7019" t="str">
        <f>Clef_répartition[[#This Row],[Code association]]&amp;"_"&amp;Clef_répartition[[#This Row],[Nom association]]</f>
        <v>ORPC Orbe_Organisation régionale de protection civile d'Orbe</v>
      </c>
      <c r="E7019">
        <f>COUNTIFS(D$2:D7019,Clef_répartition[[#This Row],[Code_Nom]],J$2:J7019,Clef_répartition[[#This Row],[Année]])</f>
        <v>5</v>
      </c>
      <c r="F7019">
        <f>IF(Clef_répartition[[#This Row],[Code_Nom]]=D7018,F7018-1,(COUNTIFS(Clef_répartition[Code_Nom],Clef_répartition[[#This Row],[Code_Nom]],Clef_répartition[Année],Clef_répartition[[#This Row],[Année]])))</f>
        <v>69</v>
      </c>
      <c r="G7019" t="str">
        <f>Clef_répartition[[#This Row],[Code_Nom]]&amp;"_"&amp;Clef_répartition[[#This Row],[Nombre]]&amp;"_"&amp;Clef_répartition[[#This Row],[Année]]</f>
        <v>ORPC Orbe_Organisation régionale de protection civile d'Orbe_5_2019</v>
      </c>
      <c r="H7019">
        <v>5746</v>
      </c>
      <c r="I7019" t="s">
        <v>15</v>
      </c>
      <c r="J7019">
        <v>2019</v>
      </c>
      <c r="K7019">
        <v>0</v>
      </c>
    </row>
    <row r="7020" spans="1:11" x14ac:dyDescent="0.25">
      <c r="A7020" t="s">
        <v>723</v>
      </c>
      <c r="B7020" t="s">
        <v>563</v>
      </c>
      <c r="C7020" t="s">
        <v>564</v>
      </c>
      <c r="D7020" t="str">
        <f>Clef_répartition[[#This Row],[Code association]]&amp;"_"&amp;Clef_répartition[[#This Row],[Nom association]]</f>
        <v>ORPC Orbe_Organisation régionale de protection civile d'Orbe</v>
      </c>
      <c r="E7020">
        <f>COUNTIFS(D$2:D7020,Clef_répartition[[#This Row],[Code_Nom]],J$2:J7020,Clef_répartition[[#This Row],[Année]])</f>
        <v>6</v>
      </c>
      <c r="F7020">
        <f>IF(Clef_répartition[[#This Row],[Code_Nom]]=D7019,F7019-1,(COUNTIFS(Clef_répartition[Code_Nom],Clef_répartition[[#This Row],[Code_Nom]],Clef_répartition[Année],Clef_répartition[[#This Row],[Année]])))</f>
        <v>68</v>
      </c>
      <c r="G7020" t="str">
        <f>Clef_répartition[[#This Row],[Code_Nom]]&amp;"_"&amp;Clef_répartition[[#This Row],[Nombre]]&amp;"_"&amp;Clef_répartition[[#This Row],[Année]]</f>
        <v>ORPC Orbe_Organisation régionale de protection civile d'Orbe_6_2019</v>
      </c>
      <c r="H7020">
        <v>5902</v>
      </c>
      <c r="I7020" t="s">
        <v>18</v>
      </c>
      <c r="J7020">
        <v>2019</v>
      </c>
      <c r="K7020">
        <v>0</v>
      </c>
    </row>
    <row r="7021" spans="1:11" x14ac:dyDescent="0.25">
      <c r="A7021" t="s">
        <v>723</v>
      </c>
      <c r="B7021" t="s">
        <v>563</v>
      </c>
      <c r="C7021" t="s">
        <v>564</v>
      </c>
      <c r="D7021" t="str">
        <f>Clef_répartition[[#This Row],[Code association]]&amp;"_"&amp;Clef_répartition[[#This Row],[Nom association]]</f>
        <v>ORPC Orbe_Organisation régionale de protection civile d'Orbe</v>
      </c>
      <c r="E7021">
        <f>COUNTIFS(D$2:D7021,Clef_répartition[[#This Row],[Code_Nom]],J$2:J7021,Clef_répartition[[#This Row],[Année]])</f>
        <v>7</v>
      </c>
      <c r="F7021">
        <f>IF(Clef_répartition[[#This Row],[Code_Nom]]=D7020,F7020-1,(COUNTIFS(Clef_répartition[Code_Nom],Clef_répartition[[#This Row],[Code_Nom]],Clef_répartition[Année],Clef_répartition[[#This Row],[Année]])))</f>
        <v>67</v>
      </c>
      <c r="G7021" t="str">
        <f>Clef_répartition[[#This Row],[Code_Nom]]&amp;"_"&amp;Clef_répartition[[#This Row],[Nombre]]&amp;"_"&amp;Clef_répartition[[#This Row],[Année]]</f>
        <v>ORPC Orbe_Organisation régionale de protection civile d'Orbe_7_2019</v>
      </c>
      <c r="H7021">
        <v>5903</v>
      </c>
      <c r="I7021" t="s">
        <v>24</v>
      </c>
      <c r="J7021">
        <v>2019</v>
      </c>
      <c r="K7021">
        <v>0</v>
      </c>
    </row>
    <row r="7022" spans="1:11" x14ac:dyDescent="0.25">
      <c r="A7022" t="s">
        <v>723</v>
      </c>
      <c r="B7022" t="s">
        <v>563</v>
      </c>
      <c r="C7022" t="s">
        <v>564</v>
      </c>
      <c r="D7022" t="str">
        <f>Clef_répartition[[#This Row],[Code association]]&amp;"_"&amp;Clef_répartition[[#This Row],[Nom association]]</f>
        <v>ORPC Orbe_Organisation régionale de protection civile d'Orbe</v>
      </c>
      <c r="E7022">
        <f>COUNTIFS(D$2:D7022,Clef_répartition[[#This Row],[Code_Nom]],J$2:J7022,Clef_répartition[[#This Row],[Année]])</f>
        <v>8</v>
      </c>
      <c r="F7022">
        <f>IF(Clef_répartition[[#This Row],[Code_Nom]]=D7021,F7021-1,(COUNTIFS(Clef_répartition[Code_Nom],Clef_répartition[[#This Row],[Code_Nom]],Clef_répartition[Année],Clef_répartition[[#This Row],[Année]])))</f>
        <v>66</v>
      </c>
      <c r="G7022" t="str">
        <f>Clef_répartition[[#This Row],[Code_Nom]]&amp;"_"&amp;Clef_répartition[[#This Row],[Nombre]]&amp;"_"&amp;Clef_répartition[[#This Row],[Année]]</f>
        <v>ORPC Orbe_Organisation régionale de protection civile d'Orbe_8_2019</v>
      </c>
      <c r="H7022">
        <v>5747</v>
      </c>
      <c r="I7022" t="s">
        <v>26</v>
      </c>
      <c r="J7022">
        <v>2019</v>
      </c>
      <c r="K7022">
        <v>0</v>
      </c>
    </row>
    <row r="7023" spans="1:11" x14ac:dyDescent="0.25">
      <c r="A7023" t="s">
        <v>723</v>
      </c>
      <c r="B7023" t="s">
        <v>563</v>
      </c>
      <c r="C7023" t="s">
        <v>564</v>
      </c>
      <c r="D7023" t="str">
        <f>Clef_répartition[[#This Row],[Code association]]&amp;"_"&amp;Clef_répartition[[#This Row],[Nom association]]</f>
        <v>ORPC Orbe_Organisation régionale de protection civile d'Orbe</v>
      </c>
      <c r="E7023">
        <f>COUNTIFS(D$2:D7023,Clef_répartition[[#This Row],[Code_Nom]],J$2:J7023,Clef_répartition[[#This Row],[Année]])</f>
        <v>9</v>
      </c>
      <c r="F7023">
        <f>IF(Clef_répartition[[#This Row],[Code_Nom]]=D7022,F7022-1,(COUNTIFS(Clef_répartition[Code_Nom],Clef_répartition[[#This Row],[Code_Nom]],Clef_répartition[Année],Clef_répartition[[#This Row],[Année]])))</f>
        <v>65</v>
      </c>
      <c r="G7023" t="str">
        <f>Clef_répartition[[#This Row],[Code_Nom]]&amp;"_"&amp;Clef_répartition[[#This Row],[Nombre]]&amp;"_"&amp;Clef_répartition[[#This Row],[Année]]</f>
        <v>ORPC Orbe_Organisation régionale de protection civile d'Orbe_9_2019</v>
      </c>
      <c r="H7023">
        <v>5551</v>
      </c>
      <c r="I7023" t="s">
        <v>28</v>
      </c>
      <c r="J7023">
        <v>2019</v>
      </c>
      <c r="K7023">
        <v>0</v>
      </c>
    </row>
    <row r="7024" spans="1:11" x14ac:dyDescent="0.25">
      <c r="A7024" t="s">
        <v>723</v>
      </c>
      <c r="B7024" t="s">
        <v>563</v>
      </c>
      <c r="C7024" t="s">
        <v>564</v>
      </c>
      <c r="D7024" t="str">
        <f>Clef_répartition[[#This Row],[Code association]]&amp;"_"&amp;Clef_répartition[[#This Row],[Nom association]]</f>
        <v>ORPC Orbe_Organisation régionale de protection civile d'Orbe</v>
      </c>
      <c r="E7024">
        <f>COUNTIFS(D$2:D7024,Clef_répartition[[#This Row],[Code_Nom]],J$2:J7024,Clef_répartition[[#This Row],[Année]])</f>
        <v>10</v>
      </c>
      <c r="F7024">
        <f>IF(Clef_répartition[[#This Row],[Code_Nom]]=D7023,F7023-1,(COUNTIFS(Clef_répartition[Code_Nom],Clef_répartition[[#This Row],[Code_Nom]],Clef_répartition[Année],Clef_répartition[[#This Row],[Année]])))</f>
        <v>64</v>
      </c>
      <c r="G7024" t="str">
        <f>Clef_répartition[[#This Row],[Code_Nom]]&amp;"_"&amp;Clef_répartition[[#This Row],[Nombre]]&amp;"_"&amp;Clef_répartition[[#This Row],[Année]]</f>
        <v>ORPC Orbe_Organisation régionale de protection civile d'Orbe_10_2019</v>
      </c>
      <c r="H7024">
        <v>5748</v>
      </c>
      <c r="I7024" t="s">
        <v>38</v>
      </c>
      <c r="J7024">
        <v>2019</v>
      </c>
      <c r="K7024">
        <v>0</v>
      </c>
    </row>
    <row r="7025" spans="1:11" x14ac:dyDescent="0.25">
      <c r="A7025" t="s">
        <v>723</v>
      </c>
      <c r="B7025" t="s">
        <v>563</v>
      </c>
      <c r="C7025" t="s">
        <v>564</v>
      </c>
      <c r="D7025" t="str">
        <f>Clef_répartition[[#This Row],[Code association]]&amp;"_"&amp;Clef_répartition[[#This Row],[Nom association]]</f>
        <v>ORPC Orbe_Organisation régionale de protection civile d'Orbe</v>
      </c>
      <c r="E7025">
        <f>COUNTIFS(D$2:D7025,Clef_répartition[[#This Row],[Code_Nom]],J$2:J7025,Clef_répartition[[#This Row],[Année]])</f>
        <v>11</v>
      </c>
      <c r="F7025">
        <f>IF(Clef_répartition[[#This Row],[Code_Nom]]=D7024,F7024-1,(COUNTIFS(Clef_répartition[Code_Nom],Clef_répartition[[#This Row],[Code_Nom]],Clef_répartition[Année],Clef_répartition[[#This Row],[Année]])))</f>
        <v>63</v>
      </c>
      <c r="G7025" t="str">
        <f>Clef_répartition[[#This Row],[Code_Nom]]&amp;"_"&amp;Clef_répartition[[#This Row],[Nombre]]&amp;"_"&amp;Clef_répartition[[#This Row],[Année]]</f>
        <v>ORPC Orbe_Organisation régionale de protection civile d'Orbe_11_2019</v>
      </c>
      <c r="H7025">
        <v>5552</v>
      </c>
      <c r="I7025" t="s">
        <v>40</v>
      </c>
      <c r="J7025">
        <v>2019</v>
      </c>
      <c r="K7025">
        <v>0</v>
      </c>
    </row>
    <row r="7026" spans="1:11" x14ac:dyDescent="0.25">
      <c r="A7026" t="s">
        <v>723</v>
      </c>
      <c r="B7026" t="s">
        <v>563</v>
      </c>
      <c r="C7026" t="s">
        <v>564</v>
      </c>
      <c r="D7026" t="str">
        <f>Clef_répartition[[#This Row],[Code association]]&amp;"_"&amp;Clef_répartition[[#This Row],[Nom association]]</f>
        <v>ORPC Orbe_Organisation régionale de protection civile d'Orbe</v>
      </c>
      <c r="E7026">
        <f>COUNTIFS(D$2:D7026,Clef_répartition[[#This Row],[Code_Nom]],J$2:J7026,Clef_répartition[[#This Row],[Année]])</f>
        <v>12</v>
      </c>
      <c r="F7026">
        <f>IF(Clef_répartition[[#This Row],[Code_Nom]]=D7025,F7025-1,(COUNTIFS(Clef_répartition[Code_Nom],Clef_répartition[[#This Row],[Code_Nom]],Clef_répartition[Année],Clef_répartition[[#This Row],[Année]])))</f>
        <v>62</v>
      </c>
      <c r="G7026" t="str">
        <f>Clef_répartition[[#This Row],[Code_Nom]]&amp;"_"&amp;Clef_répartition[[#This Row],[Nombre]]&amp;"_"&amp;Clef_répartition[[#This Row],[Année]]</f>
        <v>ORPC Orbe_Organisation régionale de protection civile d'Orbe_12_2019</v>
      </c>
      <c r="H7026">
        <v>5904</v>
      </c>
      <c r="I7026" t="s">
        <v>46</v>
      </c>
      <c r="J7026">
        <v>2019</v>
      </c>
      <c r="K7026">
        <v>0</v>
      </c>
    </row>
    <row r="7027" spans="1:11" x14ac:dyDescent="0.25">
      <c r="A7027" t="s">
        <v>723</v>
      </c>
      <c r="B7027" t="s">
        <v>563</v>
      </c>
      <c r="C7027" t="s">
        <v>564</v>
      </c>
      <c r="D7027" t="str">
        <f>Clef_répartition[[#This Row],[Code association]]&amp;"_"&amp;Clef_répartition[[#This Row],[Nom association]]</f>
        <v>ORPC Orbe_Organisation régionale de protection civile d'Orbe</v>
      </c>
      <c r="E7027">
        <f>COUNTIFS(D$2:D7027,Clef_répartition[[#This Row],[Code_Nom]],J$2:J7027,Clef_répartition[[#This Row],[Année]])</f>
        <v>13</v>
      </c>
      <c r="F7027">
        <f>IF(Clef_répartition[[#This Row],[Code_Nom]]=D7026,F7026-1,(COUNTIFS(Clef_répartition[Code_Nom],Clef_répartition[[#This Row],[Code_Nom]],Clef_répartition[Année],Clef_répartition[[#This Row],[Année]])))</f>
        <v>61</v>
      </c>
      <c r="G7027" t="str">
        <f>Clef_répartition[[#This Row],[Code_Nom]]&amp;"_"&amp;Clef_répartition[[#This Row],[Nombre]]&amp;"_"&amp;Clef_répartition[[#This Row],[Année]]</f>
        <v>ORPC Orbe_Organisation régionale de protection civile d'Orbe_13_2019</v>
      </c>
      <c r="H7027">
        <v>5553</v>
      </c>
      <c r="I7027" t="s">
        <v>47</v>
      </c>
      <c r="J7027">
        <v>2019</v>
      </c>
      <c r="K7027">
        <v>0</v>
      </c>
    </row>
    <row r="7028" spans="1:11" x14ac:dyDescent="0.25">
      <c r="A7028" t="s">
        <v>723</v>
      </c>
      <c r="B7028" t="s">
        <v>563</v>
      </c>
      <c r="C7028" t="s">
        <v>564</v>
      </c>
      <c r="D7028" t="str">
        <f>Clef_répartition[[#This Row],[Code association]]&amp;"_"&amp;Clef_répartition[[#This Row],[Nom association]]</f>
        <v>ORPC Orbe_Organisation régionale de protection civile d'Orbe</v>
      </c>
      <c r="E7028">
        <f>COUNTIFS(D$2:D7028,Clef_répartition[[#This Row],[Code_Nom]],J$2:J7028,Clef_répartition[[#This Row],[Année]])</f>
        <v>14</v>
      </c>
      <c r="F7028">
        <f>IF(Clef_répartition[[#This Row],[Code_Nom]]=D7027,F7027-1,(COUNTIFS(Clef_répartition[Code_Nom],Clef_répartition[[#This Row],[Code_Nom]],Clef_répartition[Année],Clef_répartition[[#This Row],[Année]])))</f>
        <v>60</v>
      </c>
      <c r="G7028" t="str">
        <f>Clef_répartition[[#This Row],[Code_Nom]]&amp;"_"&amp;Clef_répartition[[#This Row],[Nombre]]&amp;"_"&amp;Clef_répartition[[#This Row],[Année]]</f>
        <v>ORPC Orbe_Organisation régionale de protection civile d'Orbe_14_2019</v>
      </c>
      <c r="H7028">
        <v>5905</v>
      </c>
      <c r="I7028" t="s">
        <v>49</v>
      </c>
      <c r="J7028">
        <v>2019</v>
      </c>
      <c r="K7028">
        <v>0</v>
      </c>
    </row>
    <row r="7029" spans="1:11" x14ac:dyDescent="0.25">
      <c r="A7029" t="s">
        <v>723</v>
      </c>
      <c r="B7029" t="s">
        <v>563</v>
      </c>
      <c r="C7029" t="s">
        <v>564</v>
      </c>
      <c r="D7029" t="str">
        <f>Clef_répartition[[#This Row],[Code association]]&amp;"_"&amp;Clef_répartition[[#This Row],[Nom association]]</f>
        <v>ORPC Orbe_Organisation régionale de protection civile d'Orbe</v>
      </c>
      <c r="E7029">
        <f>COUNTIFS(D$2:D7029,Clef_répartition[[#This Row],[Code_Nom]],J$2:J7029,Clef_répartition[[#This Row],[Année]])</f>
        <v>15</v>
      </c>
      <c r="F7029">
        <f>IF(Clef_répartition[[#This Row],[Code_Nom]]=D7028,F7028-1,(COUNTIFS(Clef_répartition[Code_Nom],Clef_répartition[[#This Row],[Code_Nom]],Clef_répartition[Année],Clef_répartition[[#This Row],[Année]])))</f>
        <v>59</v>
      </c>
      <c r="G7029" t="str">
        <f>Clef_répartition[[#This Row],[Code_Nom]]&amp;"_"&amp;Clef_répartition[[#This Row],[Nombre]]&amp;"_"&amp;Clef_répartition[[#This Row],[Année]]</f>
        <v>ORPC Orbe_Organisation régionale de protection civile d'Orbe_15_2019</v>
      </c>
      <c r="H7029">
        <v>5907</v>
      </c>
      <c r="I7029" t="s">
        <v>54</v>
      </c>
      <c r="J7029">
        <v>2019</v>
      </c>
      <c r="K7029">
        <v>0</v>
      </c>
    </row>
    <row r="7030" spans="1:11" x14ac:dyDescent="0.25">
      <c r="A7030" t="s">
        <v>723</v>
      </c>
      <c r="B7030" t="s">
        <v>563</v>
      </c>
      <c r="C7030" t="s">
        <v>564</v>
      </c>
      <c r="D7030" t="str">
        <f>Clef_répartition[[#This Row],[Code association]]&amp;"_"&amp;Clef_répartition[[#This Row],[Nom association]]</f>
        <v>ORPC Orbe_Organisation régionale de protection civile d'Orbe</v>
      </c>
      <c r="E7030">
        <f>COUNTIFS(D$2:D7030,Clef_répartition[[#This Row],[Code_Nom]],J$2:J7030,Clef_répartition[[#This Row],[Année]])</f>
        <v>16</v>
      </c>
      <c r="F7030">
        <f>IF(Clef_répartition[[#This Row],[Code_Nom]]=D7029,F7029-1,(COUNTIFS(Clef_répartition[Code_Nom],Clef_répartition[[#This Row],[Code_Nom]],Clef_répartition[Année],Clef_répartition[[#This Row],[Année]])))</f>
        <v>58</v>
      </c>
      <c r="G7030" t="str">
        <f>Clef_répartition[[#This Row],[Code_Nom]]&amp;"_"&amp;Clef_répartition[[#This Row],[Nombre]]&amp;"_"&amp;Clef_répartition[[#This Row],[Année]]</f>
        <v>ORPC Orbe_Organisation régionale de protection civile d'Orbe_16_2019</v>
      </c>
      <c r="H7030">
        <v>5749</v>
      </c>
      <c r="I7030" t="s">
        <v>58</v>
      </c>
      <c r="J7030">
        <v>2019</v>
      </c>
      <c r="K7030">
        <v>0</v>
      </c>
    </row>
    <row r="7031" spans="1:11" x14ac:dyDescent="0.25">
      <c r="A7031" t="s">
        <v>723</v>
      </c>
      <c r="B7031" t="s">
        <v>563</v>
      </c>
      <c r="C7031" t="s">
        <v>564</v>
      </c>
      <c r="D7031" t="str">
        <f>Clef_répartition[[#This Row],[Code association]]&amp;"_"&amp;Clef_répartition[[#This Row],[Nom association]]</f>
        <v>ORPC Orbe_Organisation régionale de protection civile d'Orbe</v>
      </c>
      <c r="E7031">
        <f>COUNTIFS(D$2:D7031,Clef_répartition[[#This Row],[Code_Nom]],J$2:J7031,Clef_répartition[[#This Row],[Année]])</f>
        <v>17</v>
      </c>
      <c r="F7031">
        <f>IF(Clef_répartition[[#This Row],[Code_Nom]]=D7030,F7030-1,(COUNTIFS(Clef_répartition[Code_Nom],Clef_répartition[[#This Row],[Code_Nom]],Clef_répartition[Année],Clef_répartition[[#This Row],[Année]])))</f>
        <v>57</v>
      </c>
      <c r="G7031" t="str">
        <f>Clef_répartition[[#This Row],[Code_Nom]]&amp;"_"&amp;Clef_répartition[[#This Row],[Nombre]]&amp;"_"&amp;Clef_répartition[[#This Row],[Année]]</f>
        <v>ORPC Orbe_Organisation régionale de protection civile d'Orbe_17_2019</v>
      </c>
      <c r="H7031">
        <v>5908</v>
      </c>
      <c r="I7031" t="s">
        <v>59</v>
      </c>
      <c r="J7031">
        <v>2019</v>
      </c>
      <c r="K7031">
        <v>0</v>
      </c>
    </row>
    <row r="7032" spans="1:11" x14ac:dyDescent="0.25">
      <c r="A7032" t="s">
        <v>723</v>
      </c>
      <c r="B7032" t="s">
        <v>563</v>
      </c>
      <c r="C7032" t="s">
        <v>564</v>
      </c>
      <c r="D7032" t="str">
        <f>Clef_répartition[[#This Row],[Code association]]&amp;"_"&amp;Clef_répartition[[#This Row],[Nom association]]</f>
        <v>ORPC Orbe_Organisation régionale de protection civile d'Orbe</v>
      </c>
      <c r="E7032">
        <f>COUNTIFS(D$2:D7032,Clef_répartition[[#This Row],[Code_Nom]],J$2:J7032,Clef_répartition[[#This Row],[Année]])</f>
        <v>18</v>
      </c>
      <c r="F7032">
        <f>IF(Clef_répartition[[#This Row],[Code_Nom]]=D7031,F7031-1,(COUNTIFS(Clef_répartition[Code_Nom],Clef_répartition[[#This Row],[Code_Nom]],Clef_répartition[Année],Clef_répartition[[#This Row],[Année]])))</f>
        <v>56</v>
      </c>
      <c r="G7032" t="str">
        <f>Clef_répartition[[#This Row],[Code_Nom]]&amp;"_"&amp;Clef_répartition[[#This Row],[Nombre]]&amp;"_"&amp;Clef_répartition[[#This Row],[Année]]</f>
        <v>ORPC Orbe_Organisation régionale de protection civile d'Orbe_18_2019</v>
      </c>
      <c r="H7032">
        <v>5909</v>
      </c>
      <c r="I7032" t="s">
        <v>60</v>
      </c>
      <c r="J7032">
        <v>2019</v>
      </c>
      <c r="K7032">
        <v>0</v>
      </c>
    </row>
    <row r="7033" spans="1:11" x14ac:dyDescent="0.25">
      <c r="A7033" t="s">
        <v>723</v>
      </c>
      <c r="B7033" t="s">
        <v>563</v>
      </c>
      <c r="C7033" t="s">
        <v>564</v>
      </c>
      <c r="D7033" t="str">
        <f>Clef_répartition[[#This Row],[Code association]]&amp;"_"&amp;Clef_répartition[[#This Row],[Nom association]]</f>
        <v>ORPC Orbe_Organisation régionale de protection civile d'Orbe</v>
      </c>
      <c r="E7033">
        <f>COUNTIFS(D$2:D7033,Clef_répartition[[#This Row],[Code_Nom]],J$2:J7033,Clef_répartition[[#This Row],[Année]])</f>
        <v>19</v>
      </c>
      <c r="F7033">
        <f>IF(Clef_répartition[[#This Row],[Code_Nom]]=D7032,F7032-1,(COUNTIFS(Clef_répartition[Code_Nom],Clef_répartition[[#This Row],[Code_Nom]],Clef_répartition[Année],Clef_répartition[[#This Row],[Année]])))</f>
        <v>55</v>
      </c>
      <c r="G7033" t="str">
        <f>Clef_répartition[[#This Row],[Code_Nom]]&amp;"_"&amp;Clef_répartition[[#This Row],[Nombre]]&amp;"_"&amp;Clef_répartition[[#This Row],[Année]]</f>
        <v>ORPC Orbe_Organisation régionale de protection civile d'Orbe_19_2019</v>
      </c>
      <c r="H7033">
        <v>5554</v>
      </c>
      <c r="I7033" t="s">
        <v>71</v>
      </c>
      <c r="J7033">
        <v>2019</v>
      </c>
      <c r="K7033">
        <v>0</v>
      </c>
    </row>
    <row r="7034" spans="1:11" x14ac:dyDescent="0.25">
      <c r="A7034" t="s">
        <v>723</v>
      </c>
      <c r="B7034" t="s">
        <v>563</v>
      </c>
      <c r="C7034" t="s">
        <v>564</v>
      </c>
      <c r="D7034" t="str">
        <f>Clef_répartition[[#This Row],[Code association]]&amp;"_"&amp;Clef_répartition[[#This Row],[Nom association]]</f>
        <v>ORPC Orbe_Organisation régionale de protection civile d'Orbe</v>
      </c>
      <c r="E7034">
        <f>COUNTIFS(D$2:D7034,Clef_répartition[[#This Row],[Code_Nom]],J$2:J7034,Clef_répartition[[#This Row],[Année]])</f>
        <v>20</v>
      </c>
      <c r="F7034">
        <f>IF(Clef_répartition[[#This Row],[Code_Nom]]=D7033,F7033-1,(COUNTIFS(Clef_répartition[Code_Nom],Clef_répartition[[#This Row],[Code_Nom]],Clef_répartition[Année],Clef_répartition[[#This Row],[Année]])))</f>
        <v>54</v>
      </c>
      <c r="G7034" t="str">
        <f>Clef_répartition[[#This Row],[Code_Nom]]&amp;"_"&amp;Clef_répartition[[#This Row],[Nombre]]&amp;"_"&amp;Clef_répartition[[#This Row],[Année]]</f>
        <v>ORPC Orbe_Organisation régionale de protection civile d'Orbe_20_2019</v>
      </c>
      <c r="H7034">
        <v>5555</v>
      </c>
      <c r="I7034" t="s">
        <v>75</v>
      </c>
      <c r="J7034">
        <v>2019</v>
      </c>
      <c r="K7034">
        <v>0</v>
      </c>
    </row>
    <row r="7035" spans="1:11" x14ac:dyDescent="0.25">
      <c r="A7035" t="s">
        <v>723</v>
      </c>
      <c r="B7035" t="s">
        <v>563</v>
      </c>
      <c r="C7035" t="s">
        <v>564</v>
      </c>
      <c r="D7035" t="str">
        <f>Clef_répartition[[#This Row],[Code association]]&amp;"_"&amp;Clef_répartition[[#This Row],[Nom association]]</f>
        <v>ORPC Orbe_Organisation régionale de protection civile d'Orbe</v>
      </c>
      <c r="E7035">
        <f>COUNTIFS(D$2:D7035,Clef_répartition[[#This Row],[Code_Nom]],J$2:J7035,Clef_répartition[[#This Row],[Année]])</f>
        <v>21</v>
      </c>
      <c r="F7035">
        <f>IF(Clef_répartition[[#This Row],[Code_Nom]]=D7034,F7034-1,(COUNTIFS(Clef_répartition[Code_Nom],Clef_répartition[[#This Row],[Code_Nom]],Clef_répartition[Année],Clef_répartition[[#This Row],[Année]])))</f>
        <v>53</v>
      </c>
      <c r="G7035" t="str">
        <f>Clef_répartition[[#This Row],[Code_Nom]]&amp;"_"&amp;Clef_répartition[[#This Row],[Nombre]]&amp;"_"&amp;Clef_répartition[[#This Row],[Année]]</f>
        <v>ORPC Orbe_Organisation régionale de protection civile d'Orbe_21_2019</v>
      </c>
      <c r="H7035">
        <v>5910</v>
      </c>
      <c r="I7035" t="s">
        <v>83</v>
      </c>
      <c r="J7035">
        <v>2019</v>
      </c>
      <c r="K7035">
        <v>0</v>
      </c>
    </row>
    <row r="7036" spans="1:11" x14ac:dyDescent="0.25">
      <c r="A7036" t="s">
        <v>723</v>
      </c>
      <c r="B7036" t="s">
        <v>563</v>
      </c>
      <c r="C7036" t="s">
        <v>564</v>
      </c>
      <c r="D7036" t="str">
        <f>Clef_répartition[[#This Row],[Code association]]&amp;"_"&amp;Clef_répartition[[#This Row],[Nom association]]</f>
        <v>ORPC Orbe_Organisation régionale de protection civile d'Orbe</v>
      </c>
      <c r="E7036">
        <f>COUNTIFS(D$2:D7036,Clef_répartition[[#This Row],[Code_Nom]],J$2:J7036,Clef_répartition[[#This Row],[Année]])</f>
        <v>22</v>
      </c>
      <c r="F7036">
        <f>IF(Clef_répartition[[#This Row],[Code_Nom]]=D7035,F7035-1,(COUNTIFS(Clef_répartition[Code_Nom],Clef_répartition[[#This Row],[Code_Nom]],Clef_répartition[Année],Clef_répartition[[#This Row],[Année]])))</f>
        <v>52</v>
      </c>
      <c r="G7036" t="str">
        <f>Clef_répartition[[#This Row],[Code_Nom]]&amp;"_"&amp;Clef_répartition[[#This Row],[Nombre]]&amp;"_"&amp;Clef_répartition[[#This Row],[Année]]</f>
        <v>ORPC Orbe_Organisation régionale de protection civile d'Orbe_22_2019</v>
      </c>
      <c r="H7036">
        <v>5752</v>
      </c>
      <c r="I7036" t="s">
        <v>84</v>
      </c>
      <c r="J7036">
        <v>2019</v>
      </c>
      <c r="K7036">
        <v>0</v>
      </c>
    </row>
    <row r="7037" spans="1:11" x14ac:dyDescent="0.25">
      <c r="A7037" t="s">
        <v>723</v>
      </c>
      <c r="B7037" t="s">
        <v>563</v>
      </c>
      <c r="C7037" t="s">
        <v>564</v>
      </c>
      <c r="D7037" t="str">
        <f>Clef_répartition[[#This Row],[Code association]]&amp;"_"&amp;Clef_répartition[[#This Row],[Nom association]]</f>
        <v>ORPC Orbe_Organisation régionale de protection civile d'Orbe</v>
      </c>
      <c r="E7037">
        <f>COUNTIFS(D$2:D7037,Clef_répartition[[#This Row],[Code_Nom]],J$2:J7037,Clef_répartition[[#This Row],[Année]])</f>
        <v>23</v>
      </c>
      <c r="F7037">
        <f>IF(Clef_répartition[[#This Row],[Code_Nom]]=D7036,F7036-1,(COUNTIFS(Clef_répartition[Code_Nom],Clef_répartition[[#This Row],[Code_Nom]],Clef_répartition[Année],Clef_répartition[[#This Row],[Année]])))</f>
        <v>51</v>
      </c>
      <c r="G7037" t="str">
        <f>Clef_répartition[[#This Row],[Code_Nom]]&amp;"_"&amp;Clef_répartition[[#This Row],[Nombre]]&amp;"_"&amp;Clef_répartition[[#This Row],[Année]]</f>
        <v>ORPC Orbe_Organisation régionale de protection civile d'Orbe_23_2019</v>
      </c>
      <c r="H7037">
        <v>5911</v>
      </c>
      <c r="I7037" t="s">
        <v>86</v>
      </c>
      <c r="J7037">
        <v>2019</v>
      </c>
      <c r="K7037">
        <v>0</v>
      </c>
    </row>
    <row r="7038" spans="1:11" x14ac:dyDescent="0.25">
      <c r="A7038" t="s">
        <v>723</v>
      </c>
      <c r="B7038" t="s">
        <v>563</v>
      </c>
      <c r="C7038" t="s">
        <v>564</v>
      </c>
      <c r="D7038" t="str">
        <f>Clef_répartition[[#This Row],[Code association]]&amp;"_"&amp;Clef_répartition[[#This Row],[Nom association]]</f>
        <v>ORPC Orbe_Organisation régionale de protection civile d'Orbe</v>
      </c>
      <c r="E7038">
        <f>COUNTIFS(D$2:D7038,Clef_répartition[[#This Row],[Code_Nom]],J$2:J7038,Clef_répartition[[#This Row],[Année]])</f>
        <v>24</v>
      </c>
      <c r="F7038">
        <f>IF(Clef_répartition[[#This Row],[Code_Nom]]=D7037,F7037-1,(COUNTIFS(Clef_répartition[Code_Nom],Clef_répartition[[#This Row],[Code_Nom]],Clef_répartition[Année],Clef_répartition[[#This Row],[Année]])))</f>
        <v>50</v>
      </c>
      <c r="G7038" t="str">
        <f>Clef_répartition[[#This Row],[Code_Nom]]&amp;"_"&amp;Clef_répartition[[#This Row],[Nombre]]&amp;"_"&amp;Clef_répartition[[#This Row],[Année]]</f>
        <v>ORPC Orbe_Organisation régionale de protection civile d'Orbe_24_2019</v>
      </c>
      <c r="H7038">
        <v>5912</v>
      </c>
      <c r="I7038" t="s">
        <v>91</v>
      </c>
      <c r="J7038">
        <v>2019</v>
      </c>
      <c r="K7038">
        <v>0</v>
      </c>
    </row>
    <row r="7039" spans="1:11" x14ac:dyDescent="0.25">
      <c r="A7039" t="s">
        <v>723</v>
      </c>
      <c r="B7039" t="s">
        <v>563</v>
      </c>
      <c r="C7039" t="s">
        <v>564</v>
      </c>
      <c r="D7039" t="str">
        <f>Clef_répartition[[#This Row],[Code association]]&amp;"_"&amp;Clef_répartition[[#This Row],[Nom association]]</f>
        <v>ORPC Orbe_Organisation régionale de protection civile d'Orbe</v>
      </c>
      <c r="E7039">
        <f>COUNTIFS(D$2:D7039,Clef_répartition[[#This Row],[Code_Nom]],J$2:J7039,Clef_répartition[[#This Row],[Année]])</f>
        <v>25</v>
      </c>
      <c r="F7039">
        <f>IF(Clef_répartition[[#This Row],[Code_Nom]]=D7038,F7038-1,(COUNTIFS(Clef_répartition[Code_Nom],Clef_répartition[[#This Row],[Code_Nom]],Clef_répartition[Année],Clef_répartition[[#This Row],[Année]])))</f>
        <v>49</v>
      </c>
      <c r="G7039" t="str">
        <f>Clef_répartition[[#This Row],[Code_Nom]]&amp;"_"&amp;Clef_répartition[[#This Row],[Nombre]]&amp;"_"&amp;Clef_répartition[[#This Row],[Année]]</f>
        <v>ORPC Orbe_Organisation régionale de protection civile d'Orbe_25_2019</v>
      </c>
      <c r="H7039">
        <v>5913</v>
      </c>
      <c r="I7039" t="s">
        <v>96</v>
      </c>
      <c r="J7039">
        <v>2019</v>
      </c>
      <c r="K7039">
        <v>0</v>
      </c>
    </row>
    <row r="7040" spans="1:11" x14ac:dyDescent="0.25">
      <c r="A7040" t="s">
        <v>723</v>
      </c>
      <c r="B7040" t="s">
        <v>563</v>
      </c>
      <c r="C7040" t="s">
        <v>564</v>
      </c>
      <c r="D7040" t="str">
        <f>Clef_répartition[[#This Row],[Code association]]&amp;"_"&amp;Clef_répartition[[#This Row],[Nom association]]</f>
        <v>ORPC Orbe_Organisation régionale de protection civile d'Orbe</v>
      </c>
      <c r="E7040">
        <f>COUNTIFS(D$2:D7040,Clef_répartition[[#This Row],[Code_Nom]],J$2:J7040,Clef_répartition[[#This Row],[Année]])</f>
        <v>26</v>
      </c>
      <c r="F7040">
        <f>IF(Clef_répartition[[#This Row],[Code_Nom]]=D7039,F7039-1,(COUNTIFS(Clef_répartition[Code_Nom],Clef_répartition[[#This Row],[Code_Nom]],Clef_répartition[Année],Clef_répartition[[#This Row],[Année]])))</f>
        <v>48</v>
      </c>
      <c r="G7040" t="str">
        <f>Clef_répartition[[#This Row],[Code_Nom]]&amp;"_"&amp;Clef_répartition[[#This Row],[Nombre]]&amp;"_"&amp;Clef_répartition[[#This Row],[Année]]</f>
        <v>ORPC Orbe_Organisation régionale de protection civile d'Orbe_26_2019</v>
      </c>
      <c r="H7040">
        <v>5914</v>
      </c>
      <c r="I7040" t="s">
        <v>105</v>
      </c>
      <c r="J7040">
        <v>2019</v>
      </c>
      <c r="K7040">
        <v>0</v>
      </c>
    </row>
    <row r="7041" spans="1:11" x14ac:dyDescent="0.25">
      <c r="A7041" t="s">
        <v>723</v>
      </c>
      <c r="B7041" t="s">
        <v>563</v>
      </c>
      <c r="C7041" t="s">
        <v>564</v>
      </c>
      <c r="D7041" t="str">
        <f>Clef_répartition[[#This Row],[Code association]]&amp;"_"&amp;Clef_répartition[[#This Row],[Nom association]]</f>
        <v>ORPC Orbe_Organisation régionale de protection civile d'Orbe</v>
      </c>
      <c r="E7041">
        <f>COUNTIFS(D$2:D7041,Clef_répartition[[#This Row],[Code_Nom]],J$2:J7041,Clef_répartition[[#This Row],[Année]])</f>
        <v>27</v>
      </c>
      <c r="F7041">
        <f>IF(Clef_répartition[[#This Row],[Code_Nom]]=D7040,F7040-1,(COUNTIFS(Clef_répartition[Code_Nom],Clef_répartition[[#This Row],[Code_Nom]],Clef_répartition[Année],Clef_répartition[[#This Row],[Année]])))</f>
        <v>47</v>
      </c>
      <c r="G7041" t="str">
        <f>Clef_répartition[[#This Row],[Code_Nom]]&amp;"_"&amp;Clef_répartition[[#This Row],[Nombre]]&amp;"_"&amp;Clef_répartition[[#This Row],[Année]]</f>
        <v>ORPC Orbe_Organisation régionale de protection civile d'Orbe_27_2019</v>
      </c>
      <c r="H7041">
        <v>5556</v>
      </c>
      <c r="I7041" t="s">
        <v>115</v>
      </c>
      <c r="J7041">
        <v>2019</v>
      </c>
      <c r="K7041">
        <v>0</v>
      </c>
    </row>
    <row r="7042" spans="1:11" x14ac:dyDescent="0.25">
      <c r="A7042" t="s">
        <v>723</v>
      </c>
      <c r="B7042" t="s">
        <v>563</v>
      </c>
      <c r="C7042" t="s">
        <v>564</v>
      </c>
      <c r="D7042" t="str">
        <f>Clef_répartition[[#This Row],[Code association]]&amp;"_"&amp;Clef_répartition[[#This Row],[Nom association]]</f>
        <v>ORPC Orbe_Organisation régionale de protection civile d'Orbe</v>
      </c>
      <c r="E7042">
        <f>COUNTIFS(D$2:D7042,Clef_répartition[[#This Row],[Code_Nom]],J$2:J7042,Clef_répartition[[#This Row],[Année]])</f>
        <v>28</v>
      </c>
      <c r="F7042">
        <f>IF(Clef_répartition[[#This Row],[Code_Nom]]=D7041,F7041-1,(COUNTIFS(Clef_répartition[Code_Nom],Clef_répartition[[#This Row],[Code_Nom]],Clef_répartition[Année],Clef_répartition[[#This Row],[Année]])))</f>
        <v>46</v>
      </c>
      <c r="G7042" t="str">
        <f>Clef_répartition[[#This Row],[Code_Nom]]&amp;"_"&amp;Clef_répartition[[#This Row],[Nombre]]&amp;"_"&amp;Clef_répartition[[#This Row],[Année]]</f>
        <v>ORPC Orbe_Organisation régionale de protection civile d'Orbe_28_2019</v>
      </c>
      <c r="H7042">
        <v>5557</v>
      </c>
      <c r="I7042" t="s">
        <v>116</v>
      </c>
      <c r="J7042">
        <v>2019</v>
      </c>
      <c r="K7042">
        <v>0</v>
      </c>
    </row>
    <row r="7043" spans="1:11" x14ac:dyDescent="0.25">
      <c r="A7043" t="s">
        <v>723</v>
      </c>
      <c r="B7043" t="s">
        <v>563</v>
      </c>
      <c r="C7043" t="s">
        <v>564</v>
      </c>
      <c r="D7043" t="str">
        <f>Clef_répartition[[#This Row],[Code association]]&amp;"_"&amp;Clef_répartition[[#This Row],[Nom association]]</f>
        <v>ORPC Orbe_Organisation régionale de protection civile d'Orbe</v>
      </c>
      <c r="E7043">
        <f>COUNTIFS(D$2:D7043,Clef_répartition[[#This Row],[Code_Nom]],J$2:J7043,Clef_répartition[[#This Row],[Année]])</f>
        <v>29</v>
      </c>
      <c r="F7043">
        <f>IF(Clef_répartition[[#This Row],[Code_Nom]]=D7042,F7042-1,(COUNTIFS(Clef_répartition[Code_Nom],Clef_répartition[[#This Row],[Code_Nom]],Clef_répartition[Année],Clef_répartition[[#This Row],[Année]])))</f>
        <v>45</v>
      </c>
      <c r="G7043" t="str">
        <f>Clef_répartition[[#This Row],[Code_Nom]]&amp;"_"&amp;Clef_répartition[[#This Row],[Nombre]]&amp;"_"&amp;Clef_répartition[[#This Row],[Année]]</f>
        <v>ORPC Orbe_Organisation régionale de protection civile d'Orbe_29_2019</v>
      </c>
      <c r="H7043">
        <v>5559</v>
      </c>
      <c r="I7043" t="s">
        <v>121</v>
      </c>
      <c r="J7043">
        <v>2019</v>
      </c>
      <c r="K7043">
        <v>0</v>
      </c>
    </row>
    <row r="7044" spans="1:11" x14ac:dyDescent="0.25">
      <c r="A7044" t="s">
        <v>723</v>
      </c>
      <c r="B7044" t="s">
        <v>563</v>
      </c>
      <c r="C7044" t="s">
        <v>564</v>
      </c>
      <c r="D7044" t="str">
        <f>Clef_répartition[[#This Row],[Code association]]&amp;"_"&amp;Clef_répartition[[#This Row],[Nom association]]</f>
        <v>ORPC Orbe_Organisation régionale de protection civile d'Orbe</v>
      </c>
      <c r="E7044">
        <f>COUNTIFS(D$2:D7044,Clef_répartition[[#This Row],[Code_Nom]],J$2:J7044,Clef_répartition[[#This Row],[Année]])</f>
        <v>30</v>
      </c>
      <c r="F7044">
        <f>IF(Clef_répartition[[#This Row],[Code_Nom]]=D7043,F7043-1,(COUNTIFS(Clef_répartition[Code_Nom],Clef_répartition[[#This Row],[Code_Nom]],Clef_répartition[Année],Clef_répartition[[#This Row],[Année]])))</f>
        <v>44</v>
      </c>
      <c r="G7044" t="str">
        <f>Clef_répartition[[#This Row],[Code_Nom]]&amp;"_"&amp;Clef_répartition[[#This Row],[Nombre]]&amp;"_"&amp;Clef_répartition[[#This Row],[Année]]</f>
        <v>ORPC Orbe_Organisation régionale de protection civile d'Orbe_30_2019</v>
      </c>
      <c r="H7044">
        <v>5560</v>
      </c>
      <c r="I7044" t="s">
        <v>131</v>
      </c>
      <c r="J7044">
        <v>2019</v>
      </c>
      <c r="K7044">
        <v>0</v>
      </c>
    </row>
    <row r="7045" spans="1:11" x14ac:dyDescent="0.25">
      <c r="A7045" t="s">
        <v>723</v>
      </c>
      <c r="B7045" t="s">
        <v>563</v>
      </c>
      <c r="C7045" t="s">
        <v>564</v>
      </c>
      <c r="D7045" t="str">
        <f>Clef_répartition[[#This Row],[Code association]]&amp;"_"&amp;Clef_répartition[[#This Row],[Nom association]]</f>
        <v>ORPC Orbe_Organisation régionale de protection civile d'Orbe</v>
      </c>
      <c r="E7045">
        <f>COUNTIFS(D$2:D7045,Clef_répartition[[#This Row],[Code_Nom]],J$2:J7045,Clef_répartition[[#This Row],[Année]])</f>
        <v>31</v>
      </c>
      <c r="F7045">
        <f>IF(Clef_répartition[[#This Row],[Code_Nom]]=D7044,F7044-1,(COUNTIFS(Clef_répartition[Code_Nom],Clef_répartition[[#This Row],[Code_Nom]],Clef_répartition[Année],Clef_répartition[[#This Row],[Année]])))</f>
        <v>43</v>
      </c>
      <c r="G7045" t="str">
        <f>Clef_répartition[[#This Row],[Code_Nom]]&amp;"_"&amp;Clef_répartition[[#This Row],[Nombre]]&amp;"_"&amp;Clef_répartition[[#This Row],[Année]]</f>
        <v>ORPC Orbe_Organisation régionale de protection civile d'Orbe_31_2019</v>
      </c>
      <c r="H7045">
        <v>5561</v>
      </c>
      <c r="I7045" t="s">
        <v>132</v>
      </c>
      <c r="J7045">
        <v>2019</v>
      </c>
      <c r="K7045">
        <v>0</v>
      </c>
    </row>
    <row r="7046" spans="1:11" x14ac:dyDescent="0.25">
      <c r="A7046" t="s">
        <v>723</v>
      </c>
      <c r="B7046" t="s">
        <v>563</v>
      </c>
      <c r="C7046" t="s">
        <v>564</v>
      </c>
      <c r="D7046" t="str">
        <f>Clef_répartition[[#This Row],[Code association]]&amp;"_"&amp;Clef_répartition[[#This Row],[Nom association]]</f>
        <v>ORPC Orbe_Organisation régionale de protection civile d'Orbe</v>
      </c>
      <c r="E7046">
        <f>COUNTIFS(D$2:D7046,Clef_répartition[[#This Row],[Code_Nom]],J$2:J7046,Clef_répartition[[#This Row],[Année]])</f>
        <v>32</v>
      </c>
      <c r="F7046">
        <f>IF(Clef_répartition[[#This Row],[Code_Nom]]=D7045,F7045-1,(COUNTIFS(Clef_répartition[Code_Nom],Clef_répartition[[#This Row],[Code_Nom]],Clef_répartition[Année],Clef_répartition[[#This Row],[Année]])))</f>
        <v>42</v>
      </c>
      <c r="G7046" t="str">
        <f>Clef_répartition[[#This Row],[Code_Nom]]&amp;"_"&amp;Clef_répartition[[#This Row],[Nombre]]&amp;"_"&amp;Clef_répartition[[#This Row],[Année]]</f>
        <v>ORPC Orbe_Organisation régionale de protection civile d'Orbe_32_2019</v>
      </c>
      <c r="H7046">
        <v>5754</v>
      </c>
      <c r="I7046" t="s">
        <v>142</v>
      </c>
      <c r="J7046">
        <v>2019</v>
      </c>
      <c r="K7046">
        <v>0</v>
      </c>
    </row>
    <row r="7047" spans="1:11" x14ac:dyDescent="0.25">
      <c r="A7047" t="s">
        <v>723</v>
      </c>
      <c r="B7047" t="s">
        <v>563</v>
      </c>
      <c r="C7047" t="s">
        <v>564</v>
      </c>
      <c r="D7047" t="str">
        <f>Clef_répartition[[#This Row],[Code association]]&amp;"_"&amp;Clef_répartition[[#This Row],[Nom association]]</f>
        <v>ORPC Orbe_Organisation régionale de protection civile d'Orbe</v>
      </c>
      <c r="E7047">
        <f>COUNTIFS(D$2:D7047,Clef_répartition[[#This Row],[Code_Nom]],J$2:J7047,Clef_répartition[[#This Row],[Année]])</f>
        <v>33</v>
      </c>
      <c r="F7047">
        <f>IF(Clef_répartition[[#This Row],[Code_Nom]]=D7046,F7046-1,(COUNTIFS(Clef_répartition[Code_Nom],Clef_répartition[[#This Row],[Code_Nom]],Clef_répartition[Année],Clef_répartition[[#This Row],[Année]])))</f>
        <v>41</v>
      </c>
      <c r="G7047" t="str">
        <f>Clef_répartition[[#This Row],[Code_Nom]]&amp;"_"&amp;Clef_répartition[[#This Row],[Nombre]]&amp;"_"&amp;Clef_répartition[[#This Row],[Année]]</f>
        <v>ORPC Orbe_Organisation régionale de protection civile d'Orbe_33_2019</v>
      </c>
      <c r="H7047">
        <v>5758</v>
      </c>
      <c r="I7047" t="s">
        <v>147</v>
      </c>
      <c r="J7047">
        <v>2019</v>
      </c>
      <c r="K7047">
        <v>0</v>
      </c>
    </row>
    <row r="7048" spans="1:11" x14ac:dyDescent="0.25">
      <c r="A7048" t="s">
        <v>723</v>
      </c>
      <c r="B7048" t="s">
        <v>563</v>
      </c>
      <c r="C7048" t="s">
        <v>564</v>
      </c>
      <c r="D7048" t="str">
        <f>Clef_répartition[[#This Row],[Code association]]&amp;"_"&amp;Clef_répartition[[#This Row],[Nom association]]</f>
        <v>ORPC Orbe_Organisation régionale de protection civile d'Orbe</v>
      </c>
      <c r="E7048">
        <f>COUNTIFS(D$2:D7048,Clef_répartition[[#This Row],[Code_Nom]],J$2:J7048,Clef_répartition[[#This Row],[Année]])</f>
        <v>34</v>
      </c>
      <c r="F7048">
        <f>IF(Clef_répartition[[#This Row],[Code_Nom]]=D7047,F7047-1,(COUNTIFS(Clef_répartition[Code_Nom],Clef_répartition[[#This Row],[Code_Nom]],Clef_répartition[Année],Clef_répartition[[#This Row],[Année]])))</f>
        <v>40</v>
      </c>
      <c r="G7048" t="str">
        <f>Clef_répartition[[#This Row],[Code_Nom]]&amp;"_"&amp;Clef_répartition[[#This Row],[Nombre]]&amp;"_"&amp;Clef_répartition[[#This Row],[Année]]</f>
        <v>ORPC Orbe_Organisation régionale de protection civile d'Orbe_34_2019</v>
      </c>
      <c r="H7048">
        <v>5871</v>
      </c>
      <c r="I7048" t="s">
        <v>143</v>
      </c>
      <c r="J7048">
        <v>2019</v>
      </c>
      <c r="K7048">
        <v>0</v>
      </c>
    </row>
    <row r="7049" spans="1:11" x14ac:dyDescent="0.25">
      <c r="A7049" t="s">
        <v>723</v>
      </c>
      <c r="B7049" t="s">
        <v>563</v>
      </c>
      <c r="C7049" t="s">
        <v>564</v>
      </c>
      <c r="D7049" t="str">
        <f>Clef_répartition[[#This Row],[Code association]]&amp;"_"&amp;Clef_répartition[[#This Row],[Nom association]]</f>
        <v>ORPC Orbe_Organisation régionale de protection civile d'Orbe</v>
      </c>
      <c r="E7049">
        <f>COUNTIFS(D$2:D7049,Clef_répartition[[#This Row],[Code_Nom]],J$2:J7049,Clef_répartition[[#This Row],[Année]])</f>
        <v>35</v>
      </c>
      <c r="F7049">
        <f>IF(Clef_répartition[[#This Row],[Code_Nom]]=D7048,F7048-1,(COUNTIFS(Clef_répartition[Code_Nom],Clef_répartition[[#This Row],[Code_Nom]],Clef_répartition[Année],Clef_répartition[[#This Row],[Année]])))</f>
        <v>39</v>
      </c>
      <c r="G7049" t="str">
        <f>Clef_répartition[[#This Row],[Code_Nom]]&amp;"_"&amp;Clef_répartition[[#This Row],[Nombre]]&amp;"_"&amp;Clef_répartition[[#This Row],[Année]]</f>
        <v>ORPC Orbe_Organisation régionale de protection civile d'Orbe_35_2019</v>
      </c>
      <c r="H7049">
        <v>5741</v>
      </c>
      <c r="I7049" t="s">
        <v>144</v>
      </c>
      <c r="J7049">
        <v>2019</v>
      </c>
      <c r="K7049">
        <v>0</v>
      </c>
    </row>
    <row r="7050" spans="1:11" x14ac:dyDescent="0.25">
      <c r="A7050" t="s">
        <v>723</v>
      </c>
      <c r="B7050" t="s">
        <v>563</v>
      </c>
      <c r="C7050" t="s">
        <v>564</v>
      </c>
      <c r="D7050" t="str">
        <f>Clef_répartition[[#This Row],[Code association]]&amp;"_"&amp;Clef_répartition[[#This Row],[Nom association]]</f>
        <v>ORPC Orbe_Organisation régionale de protection civile d'Orbe</v>
      </c>
      <c r="E7050">
        <f>COUNTIFS(D$2:D7050,Clef_répartition[[#This Row],[Code_Nom]],J$2:J7050,Clef_répartition[[#This Row],[Année]])</f>
        <v>36</v>
      </c>
      <c r="F7050">
        <f>IF(Clef_répartition[[#This Row],[Code_Nom]]=D7049,F7049-1,(COUNTIFS(Clef_répartition[Code_Nom],Clef_répartition[[#This Row],[Code_Nom]],Clef_répartition[Année],Clef_répartition[[#This Row],[Année]])))</f>
        <v>38</v>
      </c>
      <c r="G7050" t="str">
        <f>Clef_répartition[[#This Row],[Code_Nom]]&amp;"_"&amp;Clef_répartition[[#This Row],[Nombre]]&amp;"_"&amp;Clef_répartition[[#This Row],[Année]]</f>
        <v>ORPC Orbe_Organisation régionale de protection civile d'Orbe_36_2019</v>
      </c>
      <c r="H7050">
        <v>5872</v>
      </c>
      <c r="I7050" t="s">
        <v>154</v>
      </c>
      <c r="J7050">
        <v>2019</v>
      </c>
      <c r="K7050">
        <v>0</v>
      </c>
    </row>
    <row r="7051" spans="1:11" x14ac:dyDescent="0.25">
      <c r="A7051" t="s">
        <v>723</v>
      </c>
      <c r="B7051" t="s">
        <v>563</v>
      </c>
      <c r="C7051" t="s">
        <v>564</v>
      </c>
      <c r="D7051" t="str">
        <f>Clef_répartition[[#This Row],[Code association]]&amp;"_"&amp;Clef_répartition[[#This Row],[Nom association]]</f>
        <v>ORPC Orbe_Organisation régionale de protection civile d'Orbe</v>
      </c>
      <c r="E7051">
        <f>COUNTIFS(D$2:D7051,Clef_répartition[[#This Row],[Code_Nom]],J$2:J7051,Clef_répartition[[#This Row],[Année]])</f>
        <v>37</v>
      </c>
      <c r="F7051">
        <f>IF(Clef_répartition[[#This Row],[Code_Nom]]=D7050,F7050-1,(COUNTIFS(Clef_répartition[Code_Nom],Clef_répartition[[#This Row],[Code_Nom]],Clef_répartition[Année],Clef_répartition[[#This Row],[Année]])))</f>
        <v>37</v>
      </c>
      <c r="G7051" t="str">
        <f>Clef_répartition[[#This Row],[Code_Nom]]&amp;"_"&amp;Clef_répartition[[#This Row],[Nombre]]&amp;"_"&amp;Clef_répartition[[#This Row],[Année]]</f>
        <v>ORPC Orbe_Organisation régionale de protection civile d'Orbe_37_2019</v>
      </c>
      <c r="H7051">
        <v>5873</v>
      </c>
      <c r="I7051" t="s">
        <v>155</v>
      </c>
      <c r="J7051">
        <v>2019</v>
      </c>
      <c r="K7051">
        <v>0</v>
      </c>
    </row>
    <row r="7052" spans="1:11" x14ac:dyDescent="0.25">
      <c r="A7052" t="s">
        <v>723</v>
      </c>
      <c r="B7052" t="s">
        <v>563</v>
      </c>
      <c r="C7052" t="s">
        <v>564</v>
      </c>
      <c r="D7052" t="str">
        <f>Clef_répartition[[#This Row],[Code association]]&amp;"_"&amp;Clef_répartition[[#This Row],[Nom association]]</f>
        <v>ORPC Orbe_Organisation régionale de protection civile d'Orbe</v>
      </c>
      <c r="E7052">
        <f>COUNTIFS(D$2:D7052,Clef_répartition[[#This Row],[Code_Nom]],J$2:J7052,Clef_répartition[[#This Row],[Année]])</f>
        <v>38</v>
      </c>
      <c r="F7052">
        <f>IF(Clef_répartition[[#This Row],[Code_Nom]]=D7051,F7051-1,(COUNTIFS(Clef_répartition[Code_Nom],Clef_répartition[[#This Row],[Code_Nom]],Clef_répartition[Année],Clef_répartition[[#This Row],[Année]])))</f>
        <v>36</v>
      </c>
      <c r="G7052" t="str">
        <f>Clef_répartition[[#This Row],[Code_Nom]]&amp;"_"&amp;Clef_répartition[[#This Row],[Nombre]]&amp;"_"&amp;Clef_répartition[[#This Row],[Année]]</f>
        <v>ORPC Orbe_Organisation régionale de protection civile d'Orbe_38_2019</v>
      </c>
      <c r="H7052">
        <v>5750</v>
      </c>
      <c r="I7052" t="s">
        <v>158</v>
      </c>
      <c r="J7052">
        <v>2019</v>
      </c>
      <c r="K7052">
        <v>0</v>
      </c>
    </row>
    <row r="7053" spans="1:11" x14ac:dyDescent="0.25">
      <c r="A7053" t="s">
        <v>723</v>
      </c>
      <c r="B7053" t="s">
        <v>563</v>
      </c>
      <c r="C7053" t="s">
        <v>564</v>
      </c>
      <c r="D7053" t="str">
        <f>Clef_répartition[[#This Row],[Code association]]&amp;"_"&amp;Clef_répartition[[#This Row],[Nom association]]</f>
        <v>ORPC Orbe_Organisation régionale de protection civile d'Orbe</v>
      </c>
      <c r="E7053">
        <f>COUNTIFS(D$2:D7053,Clef_répartition[[#This Row],[Code_Nom]],J$2:J7053,Clef_répartition[[#This Row],[Année]])</f>
        <v>39</v>
      </c>
      <c r="F7053">
        <f>IF(Clef_répartition[[#This Row],[Code_Nom]]=D7052,F7052-1,(COUNTIFS(Clef_répartition[Code_Nom],Clef_répartition[[#This Row],[Code_Nom]],Clef_répartition[Année],Clef_répartition[[#This Row],[Année]])))</f>
        <v>35</v>
      </c>
      <c r="G7053" t="str">
        <f>Clef_répartition[[#This Row],[Code_Nom]]&amp;"_"&amp;Clef_répartition[[#This Row],[Nombre]]&amp;"_"&amp;Clef_répartition[[#This Row],[Année]]</f>
        <v>ORPC Orbe_Organisation régionale de protection civile d'Orbe_39_2019</v>
      </c>
      <c r="H7053">
        <v>5755</v>
      </c>
      <c r="I7053" t="s">
        <v>160</v>
      </c>
      <c r="J7053">
        <v>2019</v>
      </c>
      <c r="K7053">
        <v>0</v>
      </c>
    </row>
    <row r="7054" spans="1:11" x14ac:dyDescent="0.25">
      <c r="A7054" t="s">
        <v>723</v>
      </c>
      <c r="B7054" t="s">
        <v>563</v>
      </c>
      <c r="C7054" t="s">
        <v>564</v>
      </c>
      <c r="D7054" t="str">
        <f>Clef_répartition[[#This Row],[Code association]]&amp;"_"&amp;Clef_répartition[[#This Row],[Nom association]]</f>
        <v>ORPC Orbe_Organisation régionale de protection civile d'Orbe</v>
      </c>
      <c r="E7054">
        <f>COUNTIFS(D$2:D7054,Clef_répartition[[#This Row],[Code_Nom]],J$2:J7054,Clef_répartition[[#This Row],[Année]])</f>
        <v>40</v>
      </c>
      <c r="F7054">
        <f>IF(Clef_répartition[[#This Row],[Code_Nom]]=D7053,F7053-1,(COUNTIFS(Clef_répartition[Code_Nom],Clef_répartition[[#This Row],[Code_Nom]],Clef_répartition[Année],Clef_répartition[[#This Row],[Année]])))</f>
        <v>34</v>
      </c>
      <c r="G7054" t="str">
        <f>Clef_répartition[[#This Row],[Code_Nom]]&amp;"_"&amp;Clef_répartition[[#This Row],[Nombre]]&amp;"_"&amp;Clef_répartition[[#This Row],[Année]]</f>
        <v>ORPC Orbe_Organisation régionale de protection civile d'Orbe_40_2019</v>
      </c>
      <c r="H7054">
        <v>5919</v>
      </c>
      <c r="I7054" t="s">
        <v>172</v>
      </c>
      <c r="J7054">
        <v>2019</v>
      </c>
      <c r="K7054">
        <v>0</v>
      </c>
    </row>
    <row r="7055" spans="1:11" x14ac:dyDescent="0.25">
      <c r="A7055" t="s">
        <v>723</v>
      </c>
      <c r="B7055" t="s">
        <v>563</v>
      </c>
      <c r="C7055" t="s">
        <v>564</v>
      </c>
      <c r="D7055" t="str">
        <f>Clef_répartition[[#This Row],[Code association]]&amp;"_"&amp;Clef_répartition[[#This Row],[Nom association]]</f>
        <v>ORPC Orbe_Organisation régionale de protection civile d'Orbe</v>
      </c>
      <c r="E7055">
        <f>COUNTIFS(D$2:D7055,Clef_répartition[[#This Row],[Code_Nom]],J$2:J7055,Clef_répartition[[#This Row],[Année]])</f>
        <v>41</v>
      </c>
      <c r="F7055">
        <f>IF(Clef_répartition[[#This Row],[Code_Nom]]=D7054,F7054-1,(COUNTIFS(Clef_répartition[Code_Nom],Clef_répartition[[#This Row],[Code_Nom]],Clef_répartition[Année],Clef_répartition[[#This Row],[Année]])))</f>
        <v>33</v>
      </c>
      <c r="G7055" t="str">
        <f>Clef_répartition[[#This Row],[Code_Nom]]&amp;"_"&amp;Clef_répartition[[#This Row],[Nombre]]&amp;"_"&amp;Clef_répartition[[#This Row],[Année]]</f>
        <v>ORPC Orbe_Organisation régionale de protection civile d'Orbe_41_2019</v>
      </c>
      <c r="H7055">
        <v>5562</v>
      </c>
      <c r="I7055" t="s">
        <v>173</v>
      </c>
      <c r="J7055">
        <v>2019</v>
      </c>
      <c r="K7055">
        <v>0</v>
      </c>
    </row>
    <row r="7056" spans="1:11" x14ac:dyDescent="0.25">
      <c r="A7056" t="s">
        <v>723</v>
      </c>
      <c r="B7056" t="s">
        <v>563</v>
      </c>
      <c r="C7056" t="s">
        <v>564</v>
      </c>
      <c r="D7056" t="str">
        <f>Clef_répartition[[#This Row],[Code association]]&amp;"_"&amp;Clef_répartition[[#This Row],[Nom association]]</f>
        <v>ORPC Orbe_Organisation régionale de protection civile d'Orbe</v>
      </c>
      <c r="E7056">
        <f>COUNTIFS(D$2:D7056,Clef_répartition[[#This Row],[Code_Nom]],J$2:J7056,Clef_répartition[[#This Row],[Année]])</f>
        <v>42</v>
      </c>
      <c r="F7056">
        <f>IF(Clef_répartition[[#This Row],[Code_Nom]]=D7055,F7055-1,(COUNTIFS(Clef_répartition[Code_Nom],Clef_répartition[[#This Row],[Code_Nom]],Clef_répartition[Année],Clef_répartition[[#This Row],[Année]])))</f>
        <v>32</v>
      </c>
      <c r="G7056" t="str">
        <f>Clef_répartition[[#This Row],[Code_Nom]]&amp;"_"&amp;Clef_répartition[[#This Row],[Nombre]]&amp;"_"&amp;Clef_répartition[[#This Row],[Année]]</f>
        <v>ORPC Orbe_Organisation régionale de protection civile d'Orbe_42_2019</v>
      </c>
      <c r="H7056">
        <v>5921</v>
      </c>
      <c r="I7056" t="s">
        <v>180</v>
      </c>
      <c r="J7056">
        <v>2019</v>
      </c>
      <c r="K7056">
        <v>0</v>
      </c>
    </row>
    <row r="7057" spans="1:11" x14ac:dyDescent="0.25">
      <c r="A7057" t="s">
        <v>723</v>
      </c>
      <c r="B7057" t="s">
        <v>563</v>
      </c>
      <c r="C7057" t="s">
        <v>564</v>
      </c>
      <c r="D7057" t="str">
        <f>Clef_répartition[[#This Row],[Code association]]&amp;"_"&amp;Clef_répartition[[#This Row],[Nom association]]</f>
        <v>ORPC Orbe_Organisation régionale de protection civile d'Orbe</v>
      </c>
      <c r="E7057">
        <f>COUNTIFS(D$2:D7057,Clef_répartition[[#This Row],[Code_Nom]],J$2:J7057,Clef_répartition[[#This Row],[Année]])</f>
        <v>43</v>
      </c>
      <c r="F7057">
        <f>IF(Clef_répartition[[#This Row],[Code_Nom]]=D7056,F7056-1,(COUNTIFS(Clef_répartition[Code_Nom],Clef_répartition[[#This Row],[Code_Nom]],Clef_répartition[Année],Clef_répartition[[#This Row],[Année]])))</f>
        <v>31</v>
      </c>
      <c r="G7057" t="str">
        <f>Clef_répartition[[#This Row],[Code_Nom]]&amp;"_"&amp;Clef_répartition[[#This Row],[Nombre]]&amp;"_"&amp;Clef_répartition[[#This Row],[Année]]</f>
        <v>ORPC Orbe_Organisation régionale de protection civile d'Orbe_43_2019</v>
      </c>
      <c r="H7057">
        <v>5922</v>
      </c>
      <c r="I7057" t="s">
        <v>183</v>
      </c>
      <c r="J7057">
        <v>2019</v>
      </c>
      <c r="K7057">
        <v>0</v>
      </c>
    </row>
    <row r="7058" spans="1:11" x14ac:dyDescent="0.25">
      <c r="A7058" t="s">
        <v>723</v>
      </c>
      <c r="B7058" t="s">
        <v>563</v>
      </c>
      <c r="C7058" t="s">
        <v>564</v>
      </c>
      <c r="D7058" t="str">
        <f>Clef_répartition[[#This Row],[Code association]]&amp;"_"&amp;Clef_répartition[[#This Row],[Nom association]]</f>
        <v>ORPC Orbe_Organisation régionale de protection civile d'Orbe</v>
      </c>
      <c r="E7058">
        <f>COUNTIFS(D$2:D7058,Clef_répartition[[#This Row],[Code_Nom]],J$2:J7058,Clef_répartition[[#This Row],[Année]])</f>
        <v>44</v>
      </c>
      <c r="F7058">
        <f>IF(Clef_répartition[[#This Row],[Code_Nom]]=D7057,F7057-1,(COUNTIFS(Clef_répartition[Code_Nom],Clef_répartition[[#This Row],[Code_Nom]],Clef_répartition[Année],Clef_répartition[[#This Row],[Année]])))</f>
        <v>30</v>
      </c>
      <c r="G7058" t="str">
        <f>Clef_répartition[[#This Row],[Code_Nom]]&amp;"_"&amp;Clef_répartition[[#This Row],[Nombre]]&amp;"_"&amp;Clef_répartition[[#This Row],[Année]]</f>
        <v>ORPC Orbe_Organisation régionale de protection civile d'Orbe_44_2019</v>
      </c>
      <c r="H7058">
        <v>5756</v>
      </c>
      <c r="I7058" t="s">
        <v>185</v>
      </c>
      <c r="J7058">
        <v>2019</v>
      </c>
      <c r="K7058">
        <v>0</v>
      </c>
    </row>
    <row r="7059" spans="1:11" x14ac:dyDescent="0.25">
      <c r="A7059" t="s">
        <v>723</v>
      </c>
      <c r="B7059" t="s">
        <v>563</v>
      </c>
      <c r="C7059" t="s">
        <v>564</v>
      </c>
      <c r="D7059" t="str">
        <f>Clef_répartition[[#This Row],[Code association]]&amp;"_"&amp;Clef_répartition[[#This Row],[Nom association]]</f>
        <v>ORPC Orbe_Organisation régionale de protection civile d'Orbe</v>
      </c>
      <c r="E7059">
        <f>COUNTIFS(D$2:D7059,Clef_répartition[[#This Row],[Code_Nom]],J$2:J7059,Clef_répartition[[#This Row],[Année]])</f>
        <v>45</v>
      </c>
      <c r="F7059">
        <f>IF(Clef_répartition[[#This Row],[Code_Nom]]=D7058,F7058-1,(COUNTIFS(Clef_répartition[Code_Nom],Clef_répartition[[#This Row],[Code_Nom]],Clef_répartition[Année],Clef_répartition[[#This Row],[Année]])))</f>
        <v>29</v>
      </c>
      <c r="G7059" t="str">
        <f>Clef_répartition[[#This Row],[Code_Nom]]&amp;"_"&amp;Clef_répartition[[#This Row],[Nombre]]&amp;"_"&amp;Clef_répartition[[#This Row],[Année]]</f>
        <v>ORPC Orbe_Organisation régionale de protection civile d'Orbe_45_2019</v>
      </c>
      <c r="H7059">
        <v>5563</v>
      </c>
      <c r="I7059" t="s">
        <v>193</v>
      </c>
      <c r="J7059">
        <v>2019</v>
      </c>
      <c r="K7059">
        <v>0</v>
      </c>
    </row>
    <row r="7060" spans="1:11" x14ac:dyDescent="0.25">
      <c r="A7060" t="s">
        <v>723</v>
      </c>
      <c r="B7060" t="s">
        <v>563</v>
      </c>
      <c r="C7060" t="s">
        <v>564</v>
      </c>
      <c r="D7060" t="str">
        <f>Clef_répartition[[#This Row],[Code association]]&amp;"_"&amp;Clef_répartition[[#This Row],[Nom association]]</f>
        <v>ORPC Orbe_Organisation régionale de protection civile d'Orbe</v>
      </c>
      <c r="E7060">
        <f>COUNTIFS(D$2:D7060,Clef_répartition[[#This Row],[Code_Nom]],J$2:J7060,Clef_répartition[[#This Row],[Année]])</f>
        <v>46</v>
      </c>
      <c r="F7060">
        <f>IF(Clef_répartition[[#This Row],[Code_Nom]]=D7059,F7059-1,(COUNTIFS(Clef_répartition[Code_Nom],Clef_répartition[[#This Row],[Code_Nom]],Clef_répartition[Année],Clef_répartition[[#This Row],[Année]])))</f>
        <v>28</v>
      </c>
      <c r="G7060" t="str">
        <f>Clef_répartition[[#This Row],[Code_Nom]]&amp;"_"&amp;Clef_répartition[[#This Row],[Nombre]]&amp;"_"&amp;Clef_répartition[[#This Row],[Année]]</f>
        <v>ORPC Orbe_Organisation régionale de protection civile d'Orbe_46_2019</v>
      </c>
      <c r="H7060">
        <v>5564</v>
      </c>
      <c r="I7060" t="s">
        <v>194</v>
      </c>
      <c r="J7060">
        <v>2019</v>
      </c>
      <c r="K7060">
        <v>0</v>
      </c>
    </row>
    <row r="7061" spans="1:11" x14ac:dyDescent="0.25">
      <c r="A7061" t="s">
        <v>723</v>
      </c>
      <c r="B7061" t="s">
        <v>563</v>
      </c>
      <c r="C7061" t="s">
        <v>564</v>
      </c>
      <c r="D7061" t="str">
        <f>Clef_répartition[[#This Row],[Code association]]&amp;"_"&amp;Clef_répartition[[#This Row],[Nom association]]</f>
        <v>ORPC Orbe_Organisation régionale de protection civile d'Orbe</v>
      </c>
      <c r="E7061">
        <f>COUNTIFS(D$2:D7061,Clef_répartition[[#This Row],[Code_Nom]],J$2:J7061,Clef_répartition[[#This Row],[Année]])</f>
        <v>47</v>
      </c>
      <c r="F7061">
        <f>IF(Clef_répartition[[#This Row],[Code_Nom]]=D7060,F7060-1,(COUNTIFS(Clef_répartition[Code_Nom],Clef_répartition[[#This Row],[Code_Nom]],Clef_répartition[Année],Clef_répartition[[#This Row],[Année]])))</f>
        <v>27</v>
      </c>
      <c r="G7061" t="str">
        <f>Clef_répartition[[#This Row],[Code_Nom]]&amp;"_"&amp;Clef_répartition[[#This Row],[Nombre]]&amp;"_"&amp;Clef_répartition[[#This Row],[Année]]</f>
        <v>ORPC Orbe_Organisation régionale de protection civile d'Orbe_47_2019</v>
      </c>
      <c r="H7061">
        <v>5565</v>
      </c>
      <c r="I7061" t="s">
        <v>199</v>
      </c>
      <c r="J7061">
        <v>2019</v>
      </c>
      <c r="K7061">
        <v>0</v>
      </c>
    </row>
    <row r="7062" spans="1:11" x14ac:dyDescent="0.25">
      <c r="A7062" t="s">
        <v>723</v>
      </c>
      <c r="B7062" t="s">
        <v>563</v>
      </c>
      <c r="C7062" t="s">
        <v>564</v>
      </c>
      <c r="D7062" t="str">
        <f>Clef_répartition[[#This Row],[Code association]]&amp;"_"&amp;Clef_répartition[[#This Row],[Nom association]]</f>
        <v>ORPC Orbe_Organisation régionale de protection civile d'Orbe</v>
      </c>
      <c r="E7062">
        <f>COUNTIFS(D$2:D7062,Clef_répartition[[#This Row],[Code_Nom]],J$2:J7062,Clef_répartition[[#This Row],[Année]])</f>
        <v>48</v>
      </c>
      <c r="F7062">
        <f>IF(Clef_répartition[[#This Row],[Code_Nom]]=D7061,F7061-1,(COUNTIFS(Clef_répartition[Code_Nom],Clef_répartition[[#This Row],[Code_Nom]],Clef_répartition[Année],Clef_répartition[[#This Row],[Année]])))</f>
        <v>26</v>
      </c>
      <c r="G7062" t="str">
        <f>Clef_répartition[[#This Row],[Code_Nom]]&amp;"_"&amp;Clef_répartition[[#This Row],[Nombre]]&amp;"_"&amp;Clef_répartition[[#This Row],[Année]]</f>
        <v>ORPC Orbe_Organisation régionale de protection civile d'Orbe_48_2019</v>
      </c>
      <c r="H7062">
        <v>5757</v>
      </c>
      <c r="I7062" t="s">
        <v>201</v>
      </c>
      <c r="J7062">
        <v>2019</v>
      </c>
      <c r="K7062">
        <v>0</v>
      </c>
    </row>
    <row r="7063" spans="1:11" x14ac:dyDescent="0.25">
      <c r="A7063" t="s">
        <v>723</v>
      </c>
      <c r="B7063" t="s">
        <v>563</v>
      </c>
      <c r="C7063" t="s">
        <v>564</v>
      </c>
      <c r="D7063" t="str">
        <f>Clef_répartition[[#This Row],[Code association]]&amp;"_"&amp;Clef_répartition[[#This Row],[Nom association]]</f>
        <v>ORPC Orbe_Organisation régionale de protection civile d'Orbe</v>
      </c>
      <c r="E7063">
        <f>COUNTIFS(D$2:D7063,Clef_répartition[[#This Row],[Code_Nom]],J$2:J7063,Clef_répartition[[#This Row],[Année]])</f>
        <v>49</v>
      </c>
      <c r="F7063">
        <f>IF(Clef_répartition[[#This Row],[Code_Nom]]=D7062,F7062-1,(COUNTIFS(Clef_répartition[Code_Nom],Clef_répartition[[#This Row],[Code_Nom]],Clef_répartition[Année],Clef_répartition[[#This Row],[Année]])))</f>
        <v>25</v>
      </c>
      <c r="G7063" t="str">
        <f>Clef_répartition[[#This Row],[Code_Nom]]&amp;"_"&amp;Clef_répartition[[#This Row],[Nombre]]&amp;"_"&amp;Clef_répartition[[#This Row],[Année]]</f>
        <v>ORPC Orbe_Organisation régionale de protection civile d'Orbe_49_2019</v>
      </c>
      <c r="H7063">
        <v>5924</v>
      </c>
      <c r="I7063" t="s">
        <v>202</v>
      </c>
      <c r="J7063">
        <v>2019</v>
      </c>
      <c r="K7063">
        <v>0</v>
      </c>
    </row>
    <row r="7064" spans="1:11" x14ac:dyDescent="0.25">
      <c r="A7064" t="s">
        <v>723</v>
      </c>
      <c r="B7064" t="s">
        <v>563</v>
      </c>
      <c r="C7064" t="s">
        <v>564</v>
      </c>
      <c r="D7064" t="str">
        <f>Clef_répartition[[#This Row],[Code association]]&amp;"_"&amp;Clef_répartition[[#This Row],[Nom association]]</f>
        <v>ORPC Orbe_Organisation régionale de protection civile d'Orbe</v>
      </c>
      <c r="E7064">
        <f>COUNTIFS(D$2:D7064,Clef_répartition[[#This Row],[Code_Nom]],J$2:J7064,Clef_répartition[[#This Row],[Année]])</f>
        <v>50</v>
      </c>
      <c r="F7064">
        <f>IF(Clef_répartition[[#This Row],[Code_Nom]]=D7063,F7063-1,(COUNTIFS(Clef_répartition[Code_Nom],Clef_répartition[[#This Row],[Code_Nom]],Clef_répartition[Année],Clef_répartition[[#This Row],[Année]])))</f>
        <v>24</v>
      </c>
      <c r="G7064" t="str">
        <f>Clef_répartition[[#This Row],[Code_Nom]]&amp;"_"&amp;Clef_répartition[[#This Row],[Nombre]]&amp;"_"&amp;Clef_répartition[[#This Row],[Année]]</f>
        <v>ORPC Orbe_Organisation régionale de protection civile d'Orbe_50_2019</v>
      </c>
      <c r="H7064">
        <v>5925</v>
      </c>
      <c r="I7064" t="s">
        <v>207</v>
      </c>
      <c r="J7064">
        <v>2019</v>
      </c>
      <c r="K7064">
        <v>0</v>
      </c>
    </row>
    <row r="7065" spans="1:11" x14ac:dyDescent="0.25">
      <c r="A7065" t="s">
        <v>723</v>
      </c>
      <c r="B7065" t="s">
        <v>563</v>
      </c>
      <c r="C7065" t="s">
        <v>564</v>
      </c>
      <c r="D7065" t="str">
        <f>Clef_répartition[[#This Row],[Code association]]&amp;"_"&amp;Clef_répartition[[#This Row],[Nom association]]</f>
        <v>ORPC Orbe_Organisation régionale de protection civile d'Orbe</v>
      </c>
      <c r="E7065">
        <f>COUNTIFS(D$2:D7065,Clef_répartition[[#This Row],[Code_Nom]],J$2:J7065,Clef_répartition[[#This Row],[Année]])</f>
        <v>51</v>
      </c>
      <c r="F7065">
        <f>IF(Clef_répartition[[#This Row],[Code_Nom]]=D7064,F7064-1,(COUNTIFS(Clef_répartition[Code_Nom],Clef_répartition[[#This Row],[Code_Nom]],Clef_répartition[Année],Clef_répartition[[#This Row],[Année]])))</f>
        <v>23</v>
      </c>
      <c r="G7065" t="str">
        <f>Clef_répartition[[#This Row],[Code_Nom]]&amp;"_"&amp;Clef_répartition[[#This Row],[Nombre]]&amp;"_"&amp;Clef_répartition[[#This Row],[Année]]</f>
        <v>ORPC Orbe_Organisation régionale de protection civile d'Orbe_51_2019</v>
      </c>
      <c r="H7065">
        <v>5926</v>
      </c>
      <c r="I7065" t="s">
        <v>218</v>
      </c>
      <c r="J7065">
        <v>2019</v>
      </c>
      <c r="K7065">
        <v>0</v>
      </c>
    </row>
    <row r="7066" spans="1:11" x14ac:dyDescent="0.25">
      <c r="A7066" t="s">
        <v>723</v>
      </c>
      <c r="B7066" t="s">
        <v>563</v>
      </c>
      <c r="C7066" t="s">
        <v>564</v>
      </c>
      <c r="D7066" t="str">
        <f>Clef_répartition[[#This Row],[Code association]]&amp;"_"&amp;Clef_répartition[[#This Row],[Nom association]]</f>
        <v>ORPC Orbe_Organisation régionale de protection civile d'Orbe</v>
      </c>
      <c r="E7066">
        <f>COUNTIFS(D$2:D7066,Clef_répartition[[#This Row],[Code_Nom]],J$2:J7066,Clef_répartition[[#This Row],[Année]])</f>
        <v>52</v>
      </c>
      <c r="F7066">
        <f>IF(Clef_répartition[[#This Row],[Code_Nom]]=D7065,F7065-1,(COUNTIFS(Clef_répartition[Code_Nom],Clef_répartition[[#This Row],[Code_Nom]],Clef_répartition[Année],Clef_répartition[[#This Row],[Année]])))</f>
        <v>22</v>
      </c>
      <c r="G7066" t="str">
        <f>Clef_répartition[[#This Row],[Code_Nom]]&amp;"_"&amp;Clef_répartition[[#This Row],[Nombre]]&amp;"_"&amp;Clef_répartition[[#This Row],[Année]]</f>
        <v>ORPC Orbe_Organisation régionale de protection civile d'Orbe_52_2019</v>
      </c>
      <c r="H7066">
        <v>5759</v>
      </c>
      <c r="I7066" t="s">
        <v>220</v>
      </c>
      <c r="J7066">
        <v>2019</v>
      </c>
      <c r="K7066">
        <v>0</v>
      </c>
    </row>
    <row r="7067" spans="1:11" x14ac:dyDescent="0.25">
      <c r="A7067" t="s">
        <v>723</v>
      </c>
      <c r="B7067" t="s">
        <v>563</v>
      </c>
      <c r="C7067" t="s">
        <v>564</v>
      </c>
      <c r="D7067" t="str">
        <f>Clef_répartition[[#This Row],[Code association]]&amp;"_"&amp;Clef_répartition[[#This Row],[Nom association]]</f>
        <v>ORPC Orbe_Organisation régionale de protection civile d'Orbe</v>
      </c>
      <c r="E7067">
        <f>COUNTIFS(D$2:D7067,Clef_répartition[[#This Row],[Code_Nom]],J$2:J7067,Clef_répartition[[#This Row],[Année]])</f>
        <v>53</v>
      </c>
      <c r="F7067">
        <f>IF(Clef_répartition[[#This Row],[Code_Nom]]=D7066,F7066-1,(COUNTIFS(Clef_répartition[Code_Nom],Clef_répartition[[#This Row],[Code_Nom]],Clef_répartition[Année],Clef_répartition[[#This Row],[Année]])))</f>
        <v>21</v>
      </c>
      <c r="G7067" t="str">
        <f>Clef_répartition[[#This Row],[Code_Nom]]&amp;"_"&amp;Clef_répartition[[#This Row],[Nombre]]&amp;"_"&amp;Clef_répartition[[#This Row],[Année]]</f>
        <v>ORPC Orbe_Organisation régionale de protection civile d'Orbe_53_2019</v>
      </c>
      <c r="H7067">
        <v>5566</v>
      </c>
      <c r="I7067" t="s">
        <v>224</v>
      </c>
      <c r="J7067">
        <v>2019</v>
      </c>
      <c r="K7067">
        <v>0</v>
      </c>
    </row>
    <row r="7068" spans="1:11" x14ac:dyDescent="0.25">
      <c r="A7068" t="s">
        <v>723</v>
      </c>
      <c r="B7068" t="s">
        <v>563</v>
      </c>
      <c r="C7068" t="s">
        <v>564</v>
      </c>
      <c r="D7068" t="str">
        <f>Clef_répartition[[#This Row],[Code association]]&amp;"_"&amp;Clef_répartition[[#This Row],[Nom association]]</f>
        <v>ORPC Orbe_Organisation régionale de protection civile d'Orbe</v>
      </c>
      <c r="E7068">
        <f>COUNTIFS(D$2:D7068,Clef_répartition[[#This Row],[Code_Nom]],J$2:J7068,Clef_répartition[[#This Row],[Année]])</f>
        <v>54</v>
      </c>
      <c r="F7068">
        <f>IF(Clef_répartition[[#This Row],[Code_Nom]]=D7067,F7067-1,(COUNTIFS(Clef_répartition[Code_Nom],Clef_répartition[[#This Row],[Code_Nom]],Clef_répartition[Année],Clef_répartition[[#This Row],[Année]])))</f>
        <v>20</v>
      </c>
      <c r="G7068" t="str">
        <f>Clef_répartition[[#This Row],[Code_Nom]]&amp;"_"&amp;Clef_répartition[[#This Row],[Nombre]]&amp;"_"&amp;Clef_répartition[[#This Row],[Année]]</f>
        <v>ORPC Orbe_Organisation régionale de protection civile d'Orbe_54_2019</v>
      </c>
      <c r="H7068">
        <v>5760</v>
      </c>
      <c r="I7068" t="s">
        <v>227</v>
      </c>
      <c r="J7068">
        <v>2019</v>
      </c>
      <c r="K7068">
        <v>0</v>
      </c>
    </row>
    <row r="7069" spans="1:11" x14ac:dyDescent="0.25">
      <c r="A7069" t="s">
        <v>723</v>
      </c>
      <c r="B7069" t="s">
        <v>563</v>
      </c>
      <c r="C7069" t="s">
        <v>564</v>
      </c>
      <c r="D7069" t="str">
        <f>Clef_répartition[[#This Row],[Code association]]&amp;"_"&amp;Clef_répartition[[#This Row],[Nom association]]</f>
        <v>ORPC Orbe_Organisation régionale de protection civile d'Orbe</v>
      </c>
      <c r="E7069">
        <f>COUNTIFS(D$2:D7069,Clef_répartition[[#This Row],[Code_Nom]],J$2:J7069,Clef_répartition[[#This Row],[Année]])</f>
        <v>55</v>
      </c>
      <c r="F7069">
        <f>IF(Clef_répartition[[#This Row],[Code_Nom]]=D7068,F7068-1,(COUNTIFS(Clef_répartition[Code_Nom],Clef_répartition[[#This Row],[Code_Nom]],Clef_répartition[Année],Clef_répartition[[#This Row],[Année]])))</f>
        <v>19</v>
      </c>
      <c r="G7069" t="str">
        <f>Clef_répartition[[#This Row],[Code_Nom]]&amp;"_"&amp;Clef_répartition[[#This Row],[Nombre]]&amp;"_"&amp;Clef_répartition[[#This Row],[Année]]</f>
        <v>ORPC Orbe_Organisation régionale de protection civile d'Orbe_55_2019</v>
      </c>
      <c r="H7069">
        <v>5761</v>
      </c>
      <c r="I7069" t="s">
        <v>233</v>
      </c>
      <c r="J7069">
        <v>2019</v>
      </c>
      <c r="K7069">
        <v>0</v>
      </c>
    </row>
    <row r="7070" spans="1:11" x14ac:dyDescent="0.25">
      <c r="A7070" t="s">
        <v>723</v>
      </c>
      <c r="B7070" t="s">
        <v>563</v>
      </c>
      <c r="C7070" t="s">
        <v>564</v>
      </c>
      <c r="D7070" t="str">
        <f>Clef_répartition[[#This Row],[Code association]]&amp;"_"&amp;Clef_répartition[[#This Row],[Nom association]]</f>
        <v>ORPC Orbe_Organisation régionale de protection civile d'Orbe</v>
      </c>
      <c r="E7070">
        <f>COUNTIFS(D$2:D7070,Clef_répartition[[#This Row],[Code_Nom]],J$2:J7070,Clef_répartition[[#This Row],[Année]])</f>
        <v>56</v>
      </c>
      <c r="F7070">
        <f>IF(Clef_répartition[[#This Row],[Code_Nom]]=D7069,F7069-1,(COUNTIFS(Clef_répartition[Code_Nom],Clef_répartition[[#This Row],[Code_Nom]],Clef_répartition[Année],Clef_répartition[[#This Row],[Année]])))</f>
        <v>18</v>
      </c>
      <c r="G7070" t="str">
        <f>Clef_répartition[[#This Row],[Code_Nom]]&amp;"_"&amp;Clef_répartition[[#This Row],[Nombre]]&amp;"_"&amp;Clef_répartition[[#This Row],[Année]]</f>
        <v>ORPC Orbe_Organisation régionale de protection civile d'Orbe_56_2019</v>
      </c>
      <c r="H7070">
        <v>5928</v>
      </c>
      <c r="I7070" t="s">
        <v>240</v>
      </c>
      <c r="J7070">
        <v>2019</v>
      </c>
      <c r="K7070">
        <v>0</v>
      </c>
    </row>
    <row r="7071" spans="1:11" x14ac:dyDescent="0.25">
      <c r="A7071" t="s">
        <v>723</v>
      </c>
      <c r="B7071" t="s">
        <v>563</v>
      </c>
      <c r="C7071" t="s">
        <v>564</v>
      </c>
      <c r="D7071" t="str">
        <f>Clef_répartition[[#This Row],[Code association]]&amp;"_"&amp;Clef_répartition[[#This Row],[Nom association]]</f>
        <v>ORPC Orbe_Organisation régionale de protection civile d'Orbe</v>
      </c>
      <c r="E7071">
        <f>COUNTIFS(D$2:D7071,Clef_répartition[[#This Row],[Code_Nom]],J$2:J7071,Clef_répartition[[#This Row],[Année]])</f>
        <v>57</v>
      </c>
      <c r="F7071">
        <f>IF(Clef_répartition[[#This Row],[Code_Nom]]=D7070,F7070-1,(COUNTIFS(Clef_répartition[Code_Nom],Clef_répartition[[#This Row],[Code_Nom]],Clef_répartition[Année],Clef_répartition[[#This Row],[Année]])))</f>
        <v>17</v>
      </c>
      <c r="G7071" t="str">
        <f>Clef_répartition[[#This Row],[Code_Nom]]&amp;"_"&amp;Clef_répartition[[#This Row],[Nombre]]&amp;"_"&amp;Clef_répartition[[#This Row],[Année]]</f>
        <v>ORPC Orbe_Organisation régionale de protection civile d'Orbe_57_2019</v>
      </c>
      <c r="H7071">
        <v>5568</v>
      </c>
      <c r="I7071" t="s">
        <v>249</v>
      </c>
      <c r="J7071">
        <v>2019</v>
      </c>
      <c r="K7071">
        <v>0</v>
      </c>
    </row>
    <row r="7072" spans="1:11" x14ac:dyDescent="0.25">
      <c r="A7072" t="s">
        <v>723</v>
      </c>
      <c r="B7072" t="s">
        <v>563</v>
      </c>
      <c r="C7072" t="s">
        <v>564</v>
      </c>
      <c r="D7072" t="str">
        <f>Clef_répartition[[#This Row],[Code association]]&amp;"_"&amp;Clef_répartition[[#This Row],[Nom association]]</f>
        <v>ORPC Orbe_Organisation régionale de protection civile d'Orbe</v>
      </c>
      <c r="E7072">
        <f>COUNTIFS(D$2:D7072,Clef_répartition[[#This Row],[Code_Nom]],J$2:J7072,Clef_répartition[[#This Row],[Année]])</f>
        <v>58</v>
      </c>
      <c r="F7072">
        <f>IF(Clef_répartition[[#This Row],[Code_Nom]]=D7071,F7071-1,(COUNTIFS(Clef_répartition[Code_Nom],Clef_répartition[[#This Row],[Code_Nom]],Clef_répartition[Année],Clef_répartition[[#This Row],[Année]])))</f>
        <v>16</v>
      </c>
      <c r="G7072" t="str">
        <f>Clef_répartition[[#This Row],[Code_Nom]]&amp;"_"&amp;Clef_répartition[[#This Row],[Nombre]]&amp;"_"&amp;Clef_répartition[[#This Row],[Année]]</f>
        <v>ORPC Orbe_Organisation régionale de protection civile d'Orbe_58_2019</v>
      </c>
      <c r="H7072">
        <v>5762</v>
      </c>
      <c r="I7072" t="s">
        <v>253</v>
      </c>
      <c r="J7072">
        <v>2019</v>
      </c>
      <c r="K7072">
        <v>0</v>
      </c>
    </row>
    <row r="7073" spans="1:11" x14ac:dyDescent="0.25">
      <c r="A7073" t="s">
        <v>723</v>
      </c>
      <c r="B7073" t="s">
        <v>563</v>
      </c>
      <c r="C7073" t="s">
        <v>564</v>
      </c>
      <c r="D7073" t="str">
        <f>Clef_répartition[[#This Row],[Code association]]&amp;"_"&amp;Clef_répartition[[#This Row],[Nom association]]</f>
        <v>ORPC Orbe_Organisation régionale de protection civile d'Orbe</v>
      </c>
      <c r="E7073">
        <f>COUNTIFS(D$2:D7073,Clef_répartition[[#This Row],[Code_Nom]],J$2:J7073,Clef_répartition[[#This Row],[Année]])</f>
        <v>59</v>
      </c>
      <c r="F7073">
        <f>IF(Clef_répartition[[#This Row],[Code_Nom]]=D7072,F7072-1,(COUNTIFS(Clef_répartition[Code_Nom],Clef_répartition[[#This Row],[Code_Nom]],Clef_répartition[Année],Clef_répartition[[#This Row],[Année]])))</f>
        <v>15</v>
      </c>
      <c r="G7073" t="str">
        <f>Clef_répartition[[#This Row],[Code_Nom]]&amp;"_"&amp;Clef_répartition[[#This Row],[Nombre]]&amp;"_"&amp;Clef_répartition[[#This Row],[Année]]</f>
        <v>ORPC Orbe_Organisation régionale de protection civile d'Orbe_59_2019</v>
      </c>
      <c r="H7073">
        <v>5929</v>
      </c>
      <c r="I7073" t="s">
        <v>257</v>
      </c>
      <c r="J7073">
        <v>2019</v>
      </c>
      <c r="K7073">
        <v>0</v>
      </c>
    </row>
    <row r="7074" spans="1:11" x14ac:dyDescent="0.25">
      <c r="A7074" t="s">
        <v>723</v>
      </c>
      <c r="B7074" t="s">
        <v>563</v>
      </c>
      <c r="C7074" t="s">
        <v>564</v>
      </c>
      <c r="D7074" t="str">
        <f>Clef_répartition[[#This Row],[Code association]]&amp;"_"&amp;Clef_répartition[[#This Row],[Nom association]]</f>
        <v>ORPC Orbe_Organisation régionale de protection civile d'Orbe</v>
      </c>
      <c r="E7074">
        <f>COUNTIFS(D$2:D7074,Clef_répartition[[#This Row],[Code_Nom]],J$2:J7074,Clef_répartition[[#This Row],[Année]])</f>
        <v>60</v>
      </c>
      <c r="F7074">
        <f>IF(Clef_répartition[[#This Row],[Code_Nom]]=D7073,F7073-1,(COUNTIFS(Clef_répartition[Code_Nom],Clef_répartition[[#This Row],[Code_Nom]],Clef_répartition[Année],Clef_répartition[[#This Row],[Année]])))</f>
        <v>14</v>
      </c>
      <c r="G7074" t="str">
        <f>Clef_répartition[[#This Row],[Code_Nom]]&amp;"_"&amp;Clef_répartition[[#This Row],[Nombre]]&amp;"_"&amp;Clef_répartition[[#This Row],[Année]]</f>
        <v>ORPC Orbe_Organisation régionale de protection civile d'Orbe_60_2019</v>
      </c>
      <c r="H7074">
        <v>5930</v>
      </c>
      <c r="I7074" t="s">
        <v>259</v>
      </c>
      <c r="J7074">
        <v>2019</v>
      </c>
      <c r="K7074">
        <v>0</v>
      </c>
    </row>
    <row r="7075" spans="1:11" x14ac:dyDescent="0.25">
      <c r="A7075" t="s">
        <v>723</v>
      </c>
      <c r="B7075" t="s">
        <v>563</v>
      </c>
      <c r="C7075" t="s">
        <v>564</v>
      </c>
      <c r="D7075" t="str">
        <f>Clef_répartition[[#This Row],[Code association]]&amp;"_"&amp;Clef_répartition[[#This Row],[Nom association]]</f>
        <v>ORPC Orbe_Organisation régionale de protection civile d'Orbe</v>
      </c>
      <c r="E7075">
        <f>COUNTIFS(D$2:D7075,Clef_répartition[[#This Row],[Code_Nom]],J$2:J7075,Clef_répartition[[#This Row],[Année]])</f>
        <v>61</v>
      </c>
      <c r="F7075">
        <f>IF(Clef_répartition[[#This Row],[Code_Nom]]=D7074,F7074-1,(COUNTIFS(Clef_répartition[Code_Nom],Clef_répartition[[#This Row],[Code_Nom]],Clef_répartition[Année],Clef_répartition[[#This Row],[Année]])))</f>
        <v>13</v>
      </c>
      <c r="G7075" t="str">
        <f>Clef_répartition[[#This Row],[Code_Nom]]&amp;"_"&amp;Clef_répartition[[#This Row],[Nombre]]&amp;"_"&amp;Clef_répartition[[#This Row],[Année]]</f>
        <v>ORPC Orbe_Organisation régionale de protection civile d'Orbe_61_2019</v>
      </c>
      <c r="H7075">
        <v>5571</v>
      </c>
      <c r="I7075" t="s">
        <v>263</v>
      </c>
      <c r="J7075">
        <v>2019</v>
      </c>
      <c r="K7075">
        <v>0</v>
      </c>
    </row>
    <row r="7076" spans="1:11" x14ac:dyDescent="0.25">
      <c r="A7076" t="s">
        <v>723</v>
      </c>
      <c r="B7076" t="s">
        <v>563</v>
      </c>
      <c r="C7076" t="s">
        <v>564</v>
      </c>
      <c r="D7076" t="str">
        <f>Clef_répartition[[#This Row],[Code association]]&amp;"_"&amp;Clef_répartition[[#This Row],[Nom association]]</f>
        <v>ORPC Orbe_Organisation régionale de protection civile d'Orbe</v>
      </c>
      <c r="E7076">
        <f>COUNTIFS(D$2:D7076,Clef_répartition[[#This Row],[Code_Nom]],J$2:J7076,Clef_répartition[[#This Row],[Année]])</f>
        <v>62</v>
      </c>
      <c r="F7076">
        <f>IF(Clef_répartition[[#This Row],[Code_Nom]]=D7075,F7075-1,(COUNTIFS(Clef_répartition[Code_Nom],Clef_répartition[[#This Row],[Code_Nom]],Clef_répartition[Année],Clef_répartition[[#This Row],[Année]])))</f>
        <v>12</v>
      </c>
      <c r="G7076" t="str">
        <f>Clef_répartition[[#This Row],[Code_Nom]]&amp;"_"&amp;Clef_répartition[[#This Row],[Nombre]]&amp;"_"&amp;Clef_répartition[[#This Row],[Année]]</f>
        <v>ORPC Orbe_Organisation régionale de protection civile d'Orbe_62_2019</v>
      </c>
      <c r="H7076">
        <v>5931</v>
      </c>
      <c r="I7076" t="s">
        <v>267</v>
      </c>
      <c r="J7076">
        <v>2019</v>
      </c>
      <c r="K7076">
        <v>0</v>
      </c>
    </row>
    <row r="7077" spans="1:11" x14ac:dyDescent="0.25">
      <c r="A7077" t="s">
        <v>723</v>
      </c>
      <c r="B7077" t="s">
        <v>563</v>
      </c>
      <c r="C7077" t="s">
        <v>564</v>
      </c>
      <c r="D7077" t="str">
        <f>Clef_répartition[[#This Row],[Code association]]&amp;"_"&amp;Clef_répartition[[#This Row],[Nom association]]</f>
        <v>ORPC Orbe_Organisation régionale de protection civile d'Orbe</v>
      </c>
      <c r="E7077">
        <f>COUNTIFS(D$2:D7077,Clef_répartition[[#This Row],[Code_Nom]],J$2:J7077,Clef_répartition[[#This Row],[Année]])</f>
        <v>63</v>
      </c>
      <c r="F7077">
        <f>IF(Clef_répartition[[#This Row],[Code_Nom]]=D7076,F7076-1,(COUNTIFS(Clef_répartition[Code_Nom],Clef_répartition[[#This Row],[Code_Nom]],Clef_répartition[Année],Clef_répartition[[#This Row],[Année]])))</f>
        <v>11</v>
      </c>
      <c r="G7077" t="str">
        <f>Clef_répartition[[#This Row],[Code_Nom]]&amp;"_"&amp;Clef_répartition[[#This Row],[Nombre]]&amp;"_"&amp;Clef_répartition[[#This Row],[Année]]</f>
        <v>ORPC Orbe_Organisation régionale de protection civile d'Orbe_63_2019</v>
      </c>
      <c r="H7077">
        <v>5932</v>
      </c>
      <c r="I7077" t="s">
        <v>269</v>
      </c>
      <c r="J7077">
        <v>2019</v>
      </c>
      <c r="K7077">
        <v>0</v>
      </c>
    </row>
    <row r="7078" spans="1:11" x14ac:dyDescent="0.25">
      <c r="A7078" t="s">
        <v>723</v>
      </c>
      <c r="B7078" t="s">
        <v>563</v>
      </c>
      <c r="C7078" t="s">
        <v>564</v>
      </c>
      <c r="D7078" t="str">
        <f>Clef_répartition[[#This Row],[Code association]]&amp;"_"&amp;Clef_répartition[[#This Row],[Nom association]]</f>
        <v>ORPC Orbe_Organisation régionale de protection civile d'Orbe</v>
      </c>
      <c r="E7078">
        <f>COUNTIFS(D$2:D7078,Clef_répartition[[#This Row],[Code_Nom]],J$2:J7078,Clef_répartition[[#This Row],[Année]])</f>
        <v>64</v>
      </c>
      <c r="F7078">
        <f>IF(Clef_répartition[[#This Row],[Code_Nom]]=D7077,F7077-1,(COUNTIFS(Clef_répartition[Code_Nom],Clef_répartition[[#This Row],[Code_Nom]],Clef_répartition[Année],Clef_répartition[[#This Row],[Année]])))</f>
        <v>10</v>
      </c>
      <c r="G7078" t="str">
        <f>Clef_répartition[[#This Row],[Code_Nom]]&amp;"_"&amp;Clef_répartition[[#This Row],[Nombre]]&amp;"_"&amp;Clef_répartition[[#This Row],[Année]]</f>
        <v>ORPC Orbe_Organisation régionale de protection civile d'Orbe_64_2019</v>
      </c>
      <c r="H7078">
        <v>5933</v>
      </c>
      <c r="I7078" t="s">
        <v>271</v>
      </c>
      <c r="J7078">
        <v>2019</v>
      </c>
      <c r="K7078">
        <v>0</v>
      </c>
    </row>
    <row r="7079" spans="1:11" x14ac:dyDescent="0.25">
      <c r="A7079" t="s">
        <v>723</v>
      </c>
      <c r="B7079" t="s">
        <v>563</v>
      </c>
      <c r="C7079" t="s">
        <v>564</v>
      </c>
      <c r="D7079" t="str">
        <f>Clef_répartition[[#This Row],[Code association]]&amp;"_"&amp;Clef_répartition[[#This Row],[Nom association]]</f>
        <v>ORPC Orbe_Organisation régionale de protection civile d'Orbe</v>
      </c>
      <c r="E7079">
        <f>COUNTIFS(D$2:D7079,Clef_répartition[[#This Row],[Code_Nom]],J$2:J7079,Clef_répartition[[#This Row],[Année]])</f>
        <v>65</v>
      </c>
      <c r="F7079">
        <f>IF(Clef_répartition[[#This Row],[Code_Nom]]=D7078,F7078-1,(COUNTIFS(Clef_répartition[Code_Nom],Clef_répartition[[#This Row],[Code_Nom]],Clef_répartition[Année],Clef_répartition[[#This Row],[Année]])))</f>
        <v>9</v>
      </c>
      <c r="G7079" t="str">
        <f>Clef_répartition[[#This Row],[Code_Nom]]&amp;"_"&amp;Clef_répartition[[#This Row],[Nombre]]&amp;"_"&amp;Clef_répartition[[#This Row],[Année]]</f>
        <v>ORPC Orbe_Organisation régionale de protection civile d'Orbe_65_2019</v>
      </c>
      <c r="H7079">
        <v>5763</v>
      </c>
      <c r="I7079" t="s">
        <v>272</v>
      </c>
      <c r="J7079">
        <v>2019</v>
      </c>
      <c r="K7079">
        <v>0</v>
      </c>
    </row>
    <row r="7080" spans="1:11" x14ac:dyDescent="0.25">
      <c r="A7080" t="s">
        <v>723</v>
      </c>
      <c r="B7080" t="s">
        <v>563</v>
      </c>
      <c r="C7080" t="s">
        <v>564</v>
      </c>
      <c r="D7080" t="str">
        <f>Clef_répartition[[#This Row],[Code association]]&amp;"_"&amp;Clef_répartition[[#This Row],[Nom association]]</f>
        <v>ORPC Orbe_Organisation régionale de protection civile d'Orbe</v>
      </c>
      <c r="E7080">
        <f>COUNTIFS(D$2:D7080,Clef_répartition[[#This Row],[Code_Nom]],J$2:J7080,Clef_répartition[[#This Row],[Année]])</f>
        <v>66</v>
      </c>
      <c r="F7080">
        <f>IF(Clef_répartition[[#This Row],[Code_Nom]]=D7079,F7079-1,(COUNTIFS(Clef_répartition[Code_Nom],Clef_répartition[[#This Row],[Code_Nom]],Clef_répartition[Année],Clef_répartition[[#This Row],[Année]])))</f>
        <v>8</v>
      </c>
      <c r="G7080" t="str">
        <f>Clef_répartition[[#This Row],[Code_Nom]]&amp;"_"&amp;Clef_répartition[[#This Row],[Nombre]]&amp;"_"&amp;Clef_répartition[[#This Row],[Année]]</f>
        <v>ORPC Orbe_Organisation régionale de protection civile d'Orbe_66_2019</v>
      </c>
      <c r="H7080">
        <v>5934</v>
      </c>
      <c r="I7080" t="s">
        <v>273</v>
      </c>
      <c r="J7080">
        <v>2019</v>
      </c>
      <c r="K7080">
        <v>0</v>
      </c>
    </row>
    <row r="7081" spans="1:11" x14ac:dyDescent="0.25">
      <c r="A7081" t="s">
        <v>723</v>
      </c>
      <c r="B7081" t="s">
        <v>563</v>
      </c>
      <c r="C7081" t="s">
        <v>564</v>
      </c>
      <c r="D7081" t="str">
        <f>Clef_répartition[[#This Row],[Code association]]&amp;"_"&amp;Clef_répartition[[#This Row],[Nom association]]</f>
        <v>ORPC Orbe_Organisation régionale de protection civile d'Orbe</v>
      </c>
      <c r="E7081">
        <f>COUNTIFS(D$2:D7081,Clef_répartition[[#This Row],[Code_Nom]],J$2:J7081,Clef_répartition[[#This Row],[Année]])</f>
        <v>67</v>
      </c>
      <c r="F7081">
        <f>IF(Clef_répartition[[#This Row],[Code_Nom]]=D7080,F7080-1,(COUNTIFS(Clef_répartition[Code_Nom],Clef_répartition[[#This Row],[Code_Nom]],Clef_répartition[Année],Clef_répartition[[#This Row],[Année]])))</f>
        <v>7</v>
      </c>
      <c r="G7081" t="str">
        <f>Clef_répartition[[#This Row],[Code_Nom]]&amp;"_"&amp;Clef_répartition[[#This Row],[Nombre]]&amp;"_"&amp;Clef_répartition[[#This Row],[Année]]</f>
        <v>ORPC Orbe_Organisation régionale de protection civile d'Orbe_67_2019</v>
      </c>
      <c r="H7081">
        <v>5764</v>
      </c>
      <c r="I7081" t="s">
        <v>274</v>
      </c>
      <c r="J7081">
        <v>2019</v>
      </c>
      <c r="K7081">
        <v>0</v>
      </c>
    </row>
    <row r="7082" spans="1:11" x14ac:dyDescent="0.25">
      <c r="A7082" t="s">
        <v>723</v>
      </c>
      <c r="B7082" t="s">
        <v>563</v>
      </c>
      <c r="C7082" t="s">
        <v>564</v>
      </c>
      <c r="D7082" t="str">
        <f>Clef_répartition[[#This Row],[Code association]]&amp;"_"&amp;Clef_répartition[[#This Row],[Nom association]]</f>
        <v>ORPC Orbe_Organisation régionale de protection civile d'Orbe</v>
      </c>
      <c r="E7082">
        <f>COUNTIFS(D$2:D7082,Clef_répartition[[#This Row],[Code_Nom]],J$2:J7082,Clef_répartition[[#This Row],[Année]])</f>
        <v>68</v>
      </c>
      <c r="F7082">
        <f>IF(Clef_répartition[[#This Row],[Code_Nom]]=D7081,F7081-1,(COUNTIFS(Clef_répartition[Code_Nom],Clef_répartition[[#This Row],[Code_Nom]],Clef_répartition[Année],Clef_répartition[[#This Row],[Année]])))</f>
        <v>6</v>
      </c>
      <c r="G7082" t="str">
        <f>Clef_répartition[[#This Row],[Code_Nom]]&amp;"_"&amp;Clef_répartition[[#This Row],[Nombre]]&amp;"_"&amp;Clef_répartition[[#This Row],[Année]]</f>
        <v>ORPC Orbe_Organisation régionale de protection civile d'Orbe_68_2019</v>
      </c>
      <c r="H7082">
        <v>5765</v>
      </c>
      <c r="I7082" t="s">
        <v>275</v>
      </c>
      <c r="J7082">
        <v>2019</v>
      </c>
      <c r="K7082">
        <v>0</v>
      </c>
    </row>
    <row r="7083" spans="1:11" x14ac:dyDescent="0.25">
      <c r="A7083" t="s">
        <v>723</v>
      </c>
      <c r="B7083" t="s">
        <v>563</v>
      </c>
      <c r="C7083" t="s">
        <v>564</v>
      </c>
      <c r="D7083" t="str">
        <f>Clef_répartition[[#This Row],[Code association]]&amp;"_"&amp;Clef_répartition[[#This Row],[Nom association]]</f>
        <v>ORPC Orbe_Organisation régionale de protection civile d'Orbe</v>
      </c>
      <c r="E7083">
        <f>COUNTIFS(D$2:D7083,Clef_répartition[[#This Row],[Code_Nom]],J$2:J7083,Clef_répartition[[#This Row],[Année]])</f>
        <v>69</v>
      </c>
      <c r="F7083">
        <f>IF(Clef_répartition[[#This Row],[Code_Nom]]=D7082,F7082-1,(COUNTIFS(Clef_répartition[Code_Nom],Clef_répartition[[#This Row],[Code_Nom]],Clef_répartition[Année],Clef_répartition[[#This Row],[Année]])))</f>
        <v>5</v>
      </c>
      <c r="G7083" t="str">
        <f>Clef_répartition[[#This Row],[Code_Nom]]&amp;"_"&amp;Clef_répartition[[#This Row],[Nombre]]&amp;"_"&amp;Clef_répartition[[#This Row],[Année]]</f>
        <v>ORPC Orbe_Organisation régionale de protection civile d'Orbe_69_2019</v>
      </c>
      <c r="H7083">
        <v>5935</v>
      </c>
      <c r="I7083" t="s">
        <v>280</v>
      </c>
      <c r="J7083">
        <v>2019</v>
      </c>
      <c r="K7083">
        <v>0</v>
      </c>
    </row>
    <row r="7084" spans="1:11" x14ac:dyDescent="0.25">
      <c r="A7084" t="s">
        <v>723</v>
      </c>
      <c r="B7084" t="s">
        <v>563</v>
      </c>
      <c r="C7084" t="s">
        <v>564</v>
      </c>
      <c r="D7084" t="str">
        <f>Clef_répartition[[#This Row],[Code association]]&amp;"_"&amp;Clef_répartition[[#This Row],[Nom association]]</f>
        <v>ORPC Orbe_Organisation régionale de protection civile d'Orbe</v>
      </c>
      <c r="E7084">
        <f>COUNTIFS(D$2:D7084,Clef_répartition[[#This Row],[Code_Nom]],J$2:J7084,Clef_répartition[[#This Row],[Année]])</f>
        <v>70</v>
      </c>
      <c r="F7084">
        <f>IF(Clef_répartition[[#This Row],[Code_Nom]]=D7083,F7083-1,(COUNTIFS(Clef_répartition[Code_Nom],Clef_répartition[[#This Row],[Code_Nom]],Clef_répartition[Année],Clef_répartition[[#This Row],[Année]])))</f>
        <v>4</v>
      </c>
      <c r="G7084" t="str">
        <f>Clef_répartition[[#This Row],[Code_Nom]]&amp;"_"&amp;Clef_répartition[[#This Row],[Nombre]]&amp;"_"&amp;Clef_répartition[[#This Row],[Année]]</f>
        <v>ORPC Orbe_Organisation régionale de protection civile d'Orbe_70_2019</v>
      </c>
      <c r="H7084">
        <v>5937</v>
      </c>
      <c r="I7084" t="s">
        <v>292</v>
      </c>
      <c r="J7084">
        <v>2019</v>
      </c>
      <c r="K7084">
        <v>0</v>
      </c>
    </row>
    <row r="7085" spans="1:11" x14ac:dyDescent="0.25">
      <c r="A7085" t="s">
        <v>723</v>
      </c>
      <c r="B7085" t="s">
        <v>563</v>
      </c>
      <c r="C7085" t="s">
        <v>564</v>
      </c>
      <c r="D7085" t="str">
        <f>Clef_répartition[[#This Row],[Code association]]&amp;"_"&amp;Clef_répartition[[#This Row],[Nom association]]</f>
        <v>ORPC Orbe_Organisation régionale de protection civile d'Orbe</v>
      </c>
      <c r="E7085">
        <f>COUNTIFS(D$2:D7085,Clef_répartition[[#This Row],[Code_Nom]],J$2:J7085,Clef_répartition[[#This Row],[Année]])</f>
        <v>71</v>
      </c>
      <c r="F7085">
        <f>IF(Clef_répartition[[#This Row],[Code_Nom]]=D7084,F7084-1,(COUNTIFS(Clef_répartition[Code_Nom],Clef_répartition[[#This Row],[Code_Nom]],Clef_répartition[Année],Clef_répartition[[#This Row],[Année]])))</f>
        <v>3</v>
      </c>
      <c r="G7085" t="str">
        <f>Clef_répartition[[#This Row],[Code_Nom]]&amp;"_"&amp;Clef_répartition[[#This Row],[Nombre]]&amp;"_"&amp;Clef_répartition[[#This Row],[Année]]</f>
        <v>ORPC Orbe_Organisation régionale de protection civile d'Orbe_71_2019</v>
      </c>
      <c r="H7085">
        <v>5766</v>
      </c>
      <c r="I7085" t="s">
        <v>293</v>
      </c>
      <c r="J7085">
        <v>2019</v>
      </c>
      <c r="K7085">
        <v>0</v>
      </c>
    </row>
    <row r="7086" spans="1:11" x14ac:dyDescent="0.25">
      <c r="A7086" t="s">
        <v>723</v>
      </c>
      <c r="B7086" t="s">
        <v>563</v>
      </c>
      <c r="C7086" t="s">
        <v>564</v>
      </c>
      <c r="D7086" t="str">
        <f>Clef_répartition[[#This Row],[Code association]]&amp;"_"&amp;Clef_répartition[[#This Row],[Nom association]]</f>
        <v>ORPC Orbe_Organisation régionale de protection civile d'Orbe</v>
      </c>
      <c r="E7086">
        <f>COUNTIFS(D$2:D7086,Clef_répartition[[#This Row],[Code_Nom]],J$2:J7086,Clef_répartition[[#This Row],[Année]])</f>
        <v>72</v>
      </c>
      <c r="F7086">
        <f>IF(Clef_répartition[[#This Row],[Code_Nom]]=D7085,F7085-1,(COUNTIFS(Clef_répartition[Code_Nom],Clef_répartition[[#This Row],[Code_Nom]],Clef_répartition[Année],Clef_répartition[[#This Row],[Année]])))</f>
        <v>2</v>
      </c>
      <c r="G7086" t="str">
        <f>Clef_répartition[[#This Row],[Code_Nom]]&amp;"_"&amp;Clef_répartition[[#This Row],[Nombre]]&amp;"_"&amp;Clef_répartition[[#This Row],[Année]]</f>
        <v>ORPC Orbe_Organisation régionale de protection civile d'Orbe_72_2019</v>
      </c>
      <c r="H7086">
        <v>5938</v>
      </c>
      <c r="I7086" t="s">
        <v>298</v>
      </c>
      <c r="J7086">
        <v>2019</v>
      </c>
      <c r="K7086">
        <v>0</v>
      </c>
    </row>
    <row r="7087" spans="1:11" x14ac:dyDescent="0.25">
      <c r="A7087" t="s">
        <v>723</v>
      </c>
      <c r="B7087" t="s">
        <v>563</v>
      </c>
      <c r="C7087" t="s">
        <v>564</v>
      </c>
      <c r="D7087" t="str">
        <f>Clef_répartition[[#This Row],[Code association]]&amp;"_"&amp;Clef_répartition[[#This Row],[Nom association]]</f>
        <v>ORPC Orbe_Organisation régionale de protection civile d'Orbe</v>
      </c>
      <c r="E7087">
        <f>COUNTIFS(D$2:D7087,Clef_répartition[[#This Row],[Code_Nom]],J$2:J7087,Clef_répartition[[#This Row],[Année]])</f>
        <v>73</v>
      </c>
      <c r="F7087">
        <f>IF(Clef_répartition[[#This Row],[Code_Nom]]=D7086,F7086-1,(COUNTIFS(Clef_répartition[Code_Nom],Clef_répartition[[#This Row],[Code_Nom]],Clef_répartition[Année],Clef_répartition[[#This Row],[Année]])))</f>
        <v>1</v>
      </c>
      <c r="G7087" t="str">
        <f>Clef_répartition[[#This Row],[Code_Nom]]&amp;"_"&amp;Clef_répartition[[#This Row],[Nombre]]&amp;"_"&amp;Clef_répartition[[#This Row],[Année]]</f>
        <v>ORPC Orbe_Organisation régionale de protection civile d'Orbe_73_2019</v>
      </c>
      <c r="H7087">
        <v>5939</v>
      </c>
      <c r="I7087" t="s">
        <v>299</v>
      </c>
      <c r="J7087">
        <v>2019</v>
      </c>
      <c r="K7087">
        <v>0</v>
      </c>
    </row>
    <row r="7088" spans="1:11" x14ac:dyDescent="0.25">
      <c r="A7088" t="s">
        <v>723</v>
      </c>
      <c r="B7088" t="s">
        <v>493</v>
      </c>
      <c r="C7088" t="s">
        <v>494</v>
      </c>
      <c r="D708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88">
        <f>COUNTIFS(D$2:D7088,Clef_répartition[[#This Row],[Code_Nom]],J$2:J7088,Clef_répartition[[#This Row],[Année]])</f>
        <v>1</v>
      </c>
      <c r="F7088">
        <f>IF(Clef_répartition[[#This Row],[Code_Nom]]=D7087,F7087-1,(COUNTIFS(Clef_répartition[Code_Nom],Clef_répartition[[#This Row],[Code_Nom]],Clef_répartition[Année],Clef_répartition[[#This Row],[Année]])))</f>
        <v>8</v>
      </c>
      <c r="G708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Lausannois_1_2019</v>
      </c>
      <c r="H7088">
        <v>5624</v>
      </c>
      <c r="I7088" t="s">
        <v>44</v>
      </c>
      <c r="J7088">
        <v>2019</v>
      </c>
      <c r="K7088">
        <v>0.11474269738917152</v>
      </c>
    </row>
    <row r="7089" spans="1:11" x14ac:dyDescent="0.25">
      <c r="A7089" t="s">
        <v>723</v>
      </c>
      <c r="B7089" t="s">
        <v>493</v>
      </c>
      <c r="C7089" t="s">
        <v>494</v>
      </c>
      <c r="D708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89">
        <f>COUNTIFS(D$2:D7089,Clef_répartition[[#This Row],[Code_Nom]],J$2:J7089,Clef_répartition[[#This Row],[Année]])</f>
        <v>2</v>
      </c>
      <c r="F7089">
        <f>IF(Clef_répartition[[#This Row],[Code_Nom]]=D7088,F7088-1,(COUNTIFS(Clef_répartition[Code_Nom],Clef_répartition[[#This Row],[Code_Nom]],Clef_répartition[Année],Clef_répartition[[#This Row],[Année]])))</f>
        <v>7</v>
      </c>
      <c r="G708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Lausannois_2_2019</v>
      </c>
      <c r="H7089">
        <v>5627</v>
      </c>
      <c r="I7089" t="s">
        <v>56</v>
      </c>
      <c r="J7089">
        <v>2019</v>
      </c>
      <c r="K7089">
        <v>0.10140694614260716</v>
      </c>
    </row>
    <row r="7090" spans="1:11" x14ac:dyDescent="0.25">
      <c r="A7090" t="s">
        <v>723</v>
      </c>
      <c r="B7090" t="s">
        <v>493</v>
      </c>
      <c r="C7090" t="s">
        <v>494</v>
      </c>
      <c r="D709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90">
        <f>COUNTIFS(D$2:D7090,Clef_répartition[[#This Row],[Code_Nom]],J$2:J7090,Clef_répartition[[#This Row],[Année]])</f>
        <v>3</v>
      </c>
      <c r="F7090">
        <f>IF(Clef_répartition[[#This Row],[Code_Nom]]=D7089,F7089-1,(COUNTIFS(Clef_répartition[Code_Nom],Clef_répartition[[#This Row],[Code_Nom]],Clef_répartition[Année],Clef_répartition[[#This Row],[Année]])))</f>
        <v>6</v>
      </c>
      <c r="G709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Lausannois_3_2019</v>
      </c>
      <c r="H7090">
        <v>5583</v>
      </c>
      <c r="I7090" t="s">
        <v>82</v>
      </c>
      <c r="J7090">
        <v>2019</v>
      </c>
      <c r="K7090">
        <v>0.1035553301563055</v>
      </c>
    </row>
    <row r="7091" spans="1:11" x14ac:dyDescent="0.25">
      <c r="A7091" t="s">
        <v>723</v>
      </c>
      <c r="B7091" t="s">
        <v>493</v>
      </c>
      <c r="C7091" t="s">
        <v>494</v>
      </c>
      <c r="D7091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91">
        <f>COUNTIFS(D$2:D7091,Clef_répartition[[#This Row],[Code_Nom]],J$2:J7091,Clef_répartition[[#This Row],[Année]])</f>
        <v>4</v>
      </c>
      <c r="F7091">
        <f>IF(Clef_répartition[[#This Row],[Code_Nom]]=D7090,F7090-1,(COUNTIFS(Clef_répartition[Code_Nom],Clef_répartition[[#This Row],[Code_Nom]],Clef_répartition[Année],Clef_répartition[[#This Row],[Année]])))</f>
        <v>5</v>
      </c>
      <c r="G7091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Lausannois_4_2019</v>
      </c>
      <c r="H7091">
        <v>5635</v>
      </c>
      <c r="I7091" t="s">
        <v>103</v>
      </c>
      <c r="J7091">
        <v>2019</v>
      </c>
      <c r="K7091">
        <v>0.16950063182041755</v>
      </c>
    </row>
    <row r="7092" spans="1:11" x14ac:dyDescent="0.25">
      <c r="A7092" t="s">
        <v>723</v>
      </c>
      <c r="B7092" t="s">
        <v>493</v>
      </c>
      <c r="C7092" t="s">
        <v>494</v>
      </c>
      <c r="D7092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92">
        <f>COUNTIFS(D$2:D7092,Clef_répartition[[#This Row],[Code_Nom]],J$2:J7092,Clef_répartition[[#This Row],[Année]])</f>
        <v>5</v>
      </c>
      <c r="F7092">
        <f>IF(Clef_répartition[[#This Row],[Code_Nom]]=D7091,F7091-1,(COUNTIFS(Clef_répartition[Code_Nom],Clef_répartition[[#This Row],[Code_Nom]],Clef_répartition[Année],Clef_répartition[[#This Row],[Année]])))</f>
        <v>4</v>
      </c>
      <c r="G7092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Lausannois_5_2019</v>
      </c>
      <c r="H7092">
        <v>5589</v>
      </c>
      <c r="I7092" t="s">
        <v>223</v>
      </c>
      <c r="J7092">
        <v>2019</v>
      </c>
      <c r="K7092">
        <v>0.16233495416964372</v>
      </c>
    </row>
    <row r="7093" spans="1:11" x14ac:dyDescent="0.25">
      <c r="A7093" t="s">
        <v>723</v>
      </c>
      <c r="B7093" t="s">
        <v>493</v>
      </c>
      <c r="C7093" t="s">
        <v>494</v>
      </c>
      <c r="D709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93">
        <f>COUNTIFS(D$2:D7093,Clef_répartition[[#This Row],[Code_Nom]],J$2:J7093,Clef_répartition[[#This Row],[Année]])</f>
        <v>6</v>
      </c>
      <c r="F7093">
        <f>IF(Clef_répartition[[#This Row],[Code_Nom]]=D7092,F7092-1,(COUNTIFS(Clef_répartition[Code_Nom],Clef_répartition[[#This Row],[Code_Nom]],Clef_répartition[Année],Clef_répartition[[#This Row],[Année]])))</f>
        <v>3</v>
      </c>
      <c r="G709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Lausannois_6_2019</v>
      </c>
      <c r="H7093">
        <v>5591</v>
      </c>
      <c r="I7093" t="s">
        <v>228</v>
      </c>
      <c r="J7093">
        <v>2019</v>
      </c>
      <c r="K7093">
        <v>0.27468035210172925</v>
      </c>
    </row>
    <row r="7094" spans="1:11" x14ac:dyDescent="0.25">
      <c r="A7094" t="s">
        <v>723</v>
      </c>
      <c r="B7094" t="s">
        <v>493</v>
      </c>
      <c r="C7094" t="s">
        <v>494</v>
      </c>
      <c r="D709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94">
        <f>COUNTIFS(D$2:D7094,Clef_répartition[[#This Row],[Code_Nom]],J$2:J7094,Clef_répartition[[#This Row],[Année]])</f>
        <v>7</v>
      </c>
      <c r="F7094">
        <f>IF(Clef_répartition[[#This Row],[Code_Nom]]=D7093,F7093-1,(COUNTIFS(Clef_répartition[Code_Nom],Clef_répartition[[#This Row],[Code_Nom]],Clef_répartition[Année],Clef_répartition[[#This Row],[Année]])))</f>
        <v>2</v>
      </c>
      <c r="G709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Lausannois_7_2019</v>
      </c>
      <c r="H7094">
        <v>5648</v>
      </c>
      <c r="I7094" t="s">
        <v>248</v>
      </c>
      <c r="J7094">
        <v>2019</v>
      </c>
      <c r="K7094">
        <v>6.1163788373653383E-2</v>
      </c>
    </row>
    <row r="7095" spans="1:11" x14ac:dyDescent="0.25">
      <c r="A7095" t="s">
        <v>723</v>
      </c>
      <c r="B7095" t="s">
        <v>493</v>
      </c>
      <c r="C7095" t="s">
        <v>494</v>
      </c>
      <c r="D709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7095">
        <f>COUNTIFS(D$2:D7095,Clef_répartition[[#This Row],[Code_Nom]],J$2:J7095,Clef_répartition[[#This Row],[Année]])</f>
        <v>8</v>
      </c>
      <c r="F7095">
        <f>IF(Clef_répartition[[#This Row],[Code_Nom]]=D7094,F7094-1,(COUNTIFS(Clef_répartition[Code_Nom],Clef_répartition[[#This Row],[Code_Nom]],Clef_répartition[Année],Clef_répartition[[#This Row],[Année]])))</f>
        <v>1</v>
      </c>
      <c r="G709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Lausannois_8_2019</v>
      </c>
      <c r="H7095">
        <v>5651</v>
      </c>
      <c r="I7095" t="s">
        <v>283</v>
      </c>
      <c r="J7095">
        <v>2019</v>
      </c>
      <c r="K7095">
        <v>1.261529984647191E-2</v>
      </c>
    </row>
    <row r="7096" spans="1:11" x14ac:dyDescent="0.25">
      <c r="A7096" t="s">
        <v>723</v>
      </c>
      <c r="B7096" t="s">
        <v>703</v>
      </c>
      <c r="C7096" t="s">
        <v>704</v>
      </c>
      <c r="D7096" t="str">
        <f>Clef_répartition[[#This Row],[Code association]]&amp;"_"&amp;Clef_répartition[[#This Row],[Nom association]]</f>
        <v>ORPC Yverdon_Organisation régionale de protection civile d'Yverdon</v>
      </c>
      <c r="E7096">
        <f>COUNTIFS(D$2:D7096,Clef_répartition[[#This Row],[Code_Nom]],J$2:J7096,Clef_répartition[[#This Row],[Année]])</f>
        <v>1</v>
      </c>
      <c r="F7096">
        <f>IF(Clef_répartition[[#This Row],[Code_Nom]]=D7095,F7095-1,(COUNTIFS(Clef_répartition[Code_Nom],Clef_répartition[[#This Row],[Code_Nom]],Clef_répartition[Année],Clef_répartition[[#This Row],[Année]])))</f>
        <v>73</v>
      </c>
      <c r="G7096" t="str">
        <f>Clef_répartition[[#This Row],[Code_Nom]]&amp;"_"&amp;Clef_répartition[[#This Row],[Nombre]]&amp;"_"&amp;Clef_répartition[[#This Row],[Année]]</f>
        <v>ORPC Yverdon_Organisation régionale de protection civile d'Yverdon_1_2019</v>
      </c>
      <c r="H7096">
        <v>5742</v>
      </c>
      <c r="I7096" t="s">
        <v>2</v>
      </c>
      <c r="J7096">
        <v>2019</v>
      </c>
      <c r="K7096">
        <v>0</v>
      </c>
    </row>
    <row r="7097" spans="1:11" x14ac:dyDescent="0.25">
      <c r="A7097" t="s">
        <v>723</v>
      </c>
      <c r="B7097" t="s">
        <v>703</v>
      </c>
      <c r="C7097" t="s">
        <v>704</v>
      </c>
      <c r="D7097" t="str">
        <f>Clef_répartition[[#This Row],[Code association]]&amp;"_"&amp;Clef_répartition[[#This Row],[Nom association]]</f>
        <v>ORPC Yverdon_Organisation régionale de protection civile d'Yverdon</v>
      </c>
      <c r="E7097">
        <f>COUNTIFS(D$2:D7097,Clef_répartition[[#This Row],[Code_Nom]],J$2:J7097,Clef_répartition[[#This Row],[Année]])</f>
        <v>2</v>
      </c>
      <c r="F7097">
        <f>IF(Clef_répartition[[#This Row],[Code_Nom]]=D7096,F7096-1,(COUNTIFS(Clef_répartition[Code_Nom],Clef_répartition[[#This Row],[Code_Nom]],Clef_répartition[Année],Clef_répartition[[#This Row],[Année]])))</f>
        <v>72</v>
      </c>
      <c r="G7097" t="str">
        <f>Clef_répartition[[#This Row],[Code_Nom]]&amp;"_"&amp;Clef_répartition[[#This Row],[Nombre]]&amp;"_"&amp;Clef_répartition[[#This Row],[Année]]</f>
        <v>ORPC Yverdon_Organisation régionale de protection civile d'Yverdon_2_2019</v>
      </c>
      <c r="H7097">
        <v>5743</v>
      </c>
      <c r="I7097" t="s">
        <v>6</v>
      </c>
      <c r="J7097">
        <v>2019</v>
      </c>
      <c r="K7097">
        <v>0</v>
      </c>
    </row>
    <row r="7098" spans="1:11" x14ac:dyDescent="0.25">
      <c r="A7098" t="s">
        <v>723</v>
      </c>
      <c r="B7098" t="s">
        <v>703</v>
      </c>
      <c r="C7098" t="s">
        <v>704</v>
      </c>
      <c r="D7098" t="str">
        <f>Clef_répartition[[#This Row],[Code association]]&amp;"_"&amp;Clef_répartition[[#This Row],[Nom association]]</f>
        <v>ORPC Yverdon_Organisation régionale de protection civile d'Yverdon</v>
      </c>
      <c r="E7098">
        <f>COUNTIFS(D$2:D7098,Clef_répartition[[#This Row],[Code_Nom]],J$2:J7098,Clef_répartition[[#This Row],[Année]])</f>
        <v>3</v>
      </c>
      <c r="F7098">
        <f>IF(Clef_répartition[[#This Row],[Code_Nom]]=D7097,F7097-1,(COUNTIFS(Clef_répartition[Code_Nom],Clef_répartition[[#This Row],[Code_Nom]],Clef_répartition[Année],Clef_répartition[[#This Row],[Année]])))</f>
        <v>71</v>
      </c>
      <c r="G7098" t="str">
        <f>Clef_répartition[[#This Row],[Code_Nom]]&amp;"_"&amp;Clef_répartition[[#This Row],[Nombre]]&amp;"_"&amp;Clef_répartition[[#This Row],[Année]]</f>
        <v>ORPC Yverdon_Organisation régionale de protection civile d'Yverdon_3_2019</v>
      </c>
      <c r="H7098">
        <v>5744</v>
      </c>
      <c r="I7098" t="s">
        <v>11</v>
      </c>
      <c r="J7098">
        <v>2019</v>
      </c>
      <c r="K7098">
        <v>0</v>
      </c>
    </row>
    <row r="7099" spans="1:11" x14ac:dyDescent="0.25">
      <c r="A7099" t="s">
        <v>723</v>
      </c>
      <c r="B7099" t="s">
        <v>703</v>
      </c>
      <c r="C7099" t="s">
        <v>704</v>
      </c>
      <c r="D7099" t="str">
        <f>Clef_répartition[[#This Row],[Code association]]&amp;"_"&amp;Clef_répartition[[#This Row],[Nom association]]</f>
        <v>ORPC Yverdon_Organisation régionale de protection civile d'Yverdon</v>
      </c>
      <c r="E7099">
        <f>COUNTIFS(D$2:D7099,Clef_répartition[[#This Row],[Code_Nom]],J$2:J7099,Clef_répartition[[#This Row],[Année]])</f>
        <v>4</v>
      </c>
      <c r="F7099">
        <f>IF(Clef_répartition[[#This Row],[Code_Nom]]=D7098,F7098-1,(COUNTIFS(Clef_répartition[Code_Nom],Clef_répartition[[#This Row],[Code_Nom]],Clef_répartition[Année],Clef_répartition[[#This Row],[Année]])))</f>
        <v>70</v>
      </c>
      <c r="G7099" t="str">
        <f>Clef_répartition[[#This Row],[Code_Nom]]&amp;"_"&amp;Clef_répartition[[#This Row],[Nombre]]&amp;"_"&amp;Clef_répartition[[#This Row],[Année]]</f>
        <v>ORPC Yverdon_Organisation régionale de protection civile d'Yverdon_4_2019</v>
      </c>
      <c r="H7099">
        <v>5745</v>
      </c>
      <c r="I7099" t="s">
        <v>14</v>
      </c>
      <c r="J7099">
        <v>2019</v>
      </c>
      <c r="K7099">
        <v>0</v>
      </c>
    </row>
    <row r="7100" spans="1:11" x14ac:dyDescent="0.25">
      <c r="A7100" t="s">
        <v>723</v>
      </c>
      <c r="B7100" t="s">
        <v>703</v>
      </c>
      <c r="C7100" t="s">
        <v>704</v>
      </c>
      <c r="D7100" t="str">
        <f>Clef_répartition[[#This Row],[Code association]]&amp;"_"&amp;Clef_répartition[[#This Row],[Nom association]]</f>
        <v>ORPC Yverdon_Organisation régionale de protection civile d'Yverdon</v>
      </c>
      <c r="E7100">
        <f>COUNTIFS(D$2:D7100,Clef_répartition[[#This Row],[Code_Nom]],J$2:J7100,Clef_répartition[[#This Row],[Année]])</f>
        <v>5</v>
      </c>
      <c r="F7100">
        <f>IF(Clef_répartition[[#This Row],[Code_Nom]]=D7099,F7099-1,(COUNTIFS(Clef_répartition[Code_Nom],Clef_répartition[[#This Row],[Code_Nom]],Clef_répartition[Année],Clef_répartition[[#This Row],[Année]])))</f>
        <v>69</v>
      </c>
      <c r="G7100" t="str">
        <f>Clef_répartition[[#This Row],[Code_Nom]]&amp;"_"&amp;Clef_répartition[[#This Row],[Nombre]]&amp;"_"&amp;Clef_répartition[[#This Row],[Année]]</f>
        <v>ORPC Yverdon_Organisation régionale de protection civile d'Yverdon_5_2019</v>
      </c>
      <c r="H7100">
        <v>5746</v>
      </c>
      <c r="I7100" t="s">
        <v>15</v>
      </c>
      <c r="J7100">
        <v>2019</v>
      </c>
      <c r="K7100">
        <v>0</v>
      </c>
    </row>
    <row r="7101" spans="1:11" x14ac:dyDescent="0.25">
      <c r="A7101" t="s">
        <v>723</v>
      </c>
      <c r="B7101" t="s">
        <v>703</v>
      </c>
      <c r="C7101" t="s">
        <v>704</v>
      </c>
      <c r="D7101" t="str">
        <f>Clef_répartition[[#This Row],[Code association]]&amp;"_"&amp;Clef_répartition[[#This Row],[Nom association]]</f>
        <v>ORPC Yverdon_Organisation régionale de protection civile d'Yverdon</v>
      </c>
      <c r="E7101">
        <f>COUNTIFS(D$2:D7101,Clef_répartition[[#This Row],[Code_Nom]],J$2:J7101,Clef_répartition[[#This Row],[Année]])</f>
        <v>6</v>
      </c>
      <c r="F7101">
        <f>IF(Clef_répartition[[#This Row],[Code_Nom]]=D7100,F7100-1,(COUNTIFS(Clef_répartition[Code_Nom],Clef_répartition[[#This Row],[Code_Nom]],Clef_répartition[Année],Clef_répartition[[#This Row],[Année]])))</f>
        <v>68</v>
      </c>
      <c r="G7101" t="str">
        <f>Clef_répartition[[#This Row],[Code_Nom]]&amp;"_"&amp;Clef_répartition[[#This Row],[Nombre]]&amp;"_"&amp;Clef_répartition[[#This Row],[Année]]</f>
        <v>ORPC Yverdon_Organisation régionale de protection civile d'Yverdon_6_2019</v>
      </c>
      <c r="H7101">
        <v>5902</v>
      </c>
      <c r="I7101" t="s">
        <v>18</v>
      </c>
      <c r="J7101">
        <v>2019</v>
      </c>
      <c r="K7101">
        <v>0</v>
      </c>
    </row>
    <row r="7102" spans="1:11" x14ac:dyDescent="0.25">
      <c r="A7102" t="s">
        <v>723</v>
      </c>
      <c r="B7102" t="s">
        <v>703</v>
      </c>
      <c r="C7102" t="s">
        <v>704</v>
      </c>
      <c r="D7102" t="str">
        <f>Clef_répartition[[#This Row],[Code association]]&amp;"_"&amp;Clef_répartition[[#This Row],[Nom association]]</f>
        <v>ORPC Yverdon_Organisation régionale de protection civile d'Yverdon</v>
      </c>
      <c r="E7102">
        <f>COUNTIFS(D$2:D7102,Clef_répartition[[#This Row],[Code_Nom]],J$2:J7102,Clef_répartition[[#This Row],[Année]])</f>
        <v>7</v>
      </c>
      <c r="F7102">
        <f>IF(Clef_répartition[[#This Row],[Code_Nom]]=D7101,F7101-1,(COUNTIFS(Clef_répartition[Code_Nom],Clef_répartition[[#This Row],[Code_Nom]],Clef_répartition[Année],Clef_répartition[[#This Row],[Année]])))</f>
        <v>67</v>
      </c>
      <c r="G7102" t="str">
        <f>Clef_répartition[[#This Row],[Code_Nom]]&amp;"_"&amp;Clef_répartition[[#This Row],[Nombre]]&amp;"_"&amp;Clef_répartition[[#This Row],[Année]]</f>
        <v>ORPC Yverdon_Organisation régionale de protection civile d'Yverdon_7_2019</v>
      </c>
      <c r="H7102">
        <v>5903</v>
      </c>
      <c r="I7102" t="s">
        <v>24</v>
      </c>
      <c r="J7102">
        <v>2019</v>
      </c>
      <c r="K7102">
        <v>0</v>
      </c>
    </row>
    <row r="7103" spans="1:11" x14ac:dyDescent="0.25">
      <c r="A7103" t="s">
        <v>723</v>
      </c>
      <c r="B7103" t="s">
        <v>703</v>
      </c>
      <c r="C7103" t="s">
        <v>704</v>
      </c>
      <c r="D7103" t="str">
        <f>Clef_répartition[[#This Row],[Code association]]&amp;"_"&amp;Clef_répartition[[#This Row],[Nom association]]</f>
        <v>ORPC Yverdon_Organisation régionale de protection civile d'Yverdon</v>
      </c>
      <c r="E7103">
        <f>COUNTIFS(D$2:D7103,Clef_répartition[[#This Row],[Code_Nom]],J$2:J7103,Clef_répartition[[#This Row],[Année]])</f>
        <v>8</v>
      </c>
      <c r="F7103">
        <f>IF(Clef_répartition[[#This Row],[Code_Nom]]=D7102,F7102-1,(COUNTIFS(Clef_répartition[Code_Nom],Clef_répartition[[#This Row],[Code_Nom]],Clef_répartition[Année],Clef_répartition[[#This Row],[Année]])))</f>
        <v>66</v>
      </c>
      <c r="G7103" t="str">
        <f>Clef_répartition[[#This Row],[Code_Nom]]&amp;"_"&amp;Clef_répartition[[#This Row],[Nombre]]&amp;"_"&amp;Clef_répartition[[#This Row],[Année]]</f>
        <v>ORPC Yverdon_Organisation régionale de protection civile d'Yverdon_8_2019</v>
      </c>
      <c r="H7103">
        <v>5747</v>
      </c>
      <c r="I7103" t="s">
        <v>26</v>
      </c>
      <c r="J7103">
        <v>2019</v>
      </c>
      <c r="K7103">
        <v>0</v>
      </c>
    </row>
    <row r="7104" spans="1:11" x14ac:dyDescent="0.25">
      <c r="A7104" t="s">
        <v>723</v>
      </c>
      <c r="B7104" t="s">
        <v>703</v>
      </c>
      <c r="C7104" t="s">
        <v>704</v>
      </c>
      <c r="D7104" t="str">
        <f>Clef_répartition[[#This Row],[Code association]]&amp;"_"&amp;Clef_répartition[[#This Row],[Nom association]]</f>
        <v>ORPC Yverdon_Organisation régionale de protection civile d'Yverdon</v>
      </c>
      <c r="E7104">
        <f>COUNTIFS(D$2:D7104,Clef_répartition[[#This Row],[Code_Nom]],J$2:J7104,Clef_répartition[[#This Row],[Année]])</f>
        <v>9</v>
      </c>
      <c r="F7104">
        <f>IF(Clef_répartition[[#This Row],[Code_Nom]]=D7103,F7103-1,(COUNTIFS(Clef_répartition[Code_Nom],Clef_répartition[[#This Row],[Code_Nom]],Clef_répartition[Année],Clef_répartition[[#This Row],[Année]])))</f>
        <v>65</v>
      </c>
      <c r="G7104" t="str">
        <f>Clef_répartition[[#This Row],[Code_Nom]]&amp;"_"&amp;Clef_répartition[[#This Row],[Nombre]]&amp;"_"&amp;Clef_répartition[[#This Row],[Année]]</f>
        <v>ORPC Yverdon_Organisation régionale de protection civile d'Yverdon_9_2019</v>
      </c>
      <c r="H7104">
        <v>5551</v>
      </c>
      <c r="I7104" t="s">
        <v>28</v>
      </c>
      <c r="J7104">
        <v>2019</v>
      </c>
      <c r="K7104">
        <v>0</v>
      </c>
    </row>
    <row r="7105" spans="1:11" x14ac:dyDescent="0.25">
      <c r="A7105" t="s">
        <v>723</v>
      </c>
      <c r="B7105" t="s">
        <v>703</v>
      </c>
      <c r="C7105" t="s">
        <v>704</v>
      </c>
      <c r="D7105" t="str">
        <f>Clef_répartition[[#This Row],[Code association]]&amp;"_"&amp;Clef_répartition[[#This Row],[Nom association]]</f>
        <v>ORPC Yverdon_Organisation régionale de protection civile d'Yverdon</v>
      </c>
      <c r="E7105">
        <f>COUNTIFS(D$2:D7105,Clef_répartition[[#This Row],[Code_Nom]],J$2:J7105,Clef_répartition[[#This Row],[Année]])</f>
        <v>10</v>
      </c>
      <c r="F7105">
        <f>IF(Clef_répartition[[#This Row],[Code_Nom]]=D7104,F7104-1,(COUNTIFS(Clef_répartition[Code_Nom],Clef_répartition[[#This Row],[Code_Nom]],Clef_répartition[Année],Clef_répartition[[#This Row],[Année]])))</f>
        <v>64</v>
      </c>
      <c r="G7105" t="str">
        <f>Clef_répartition[[#This Row],[Code_Nom]]&amp;"_"&amp;Clef_répartition[[#This Row],[Nombre]]&amp;"_"&amp;Clef_répartition[[#This Row],[Année]]</f>
        <v>ORPC Yverdon_Organisation régionale de protection civile d'Yverdon_10_2019</v>
      </c>
      <c r="H7105">
        <v>5748</v>
      </c>
      <c r="I7105" t="s">
        <v>38</v>
      </c>
      <c r="J7105">
        <v>2019</v>
      </c>
      <c r="K7105">
        <v>0</v>
      </c>
    </row>
    <row r="7106" spans="1:11" x14ac:dyDescent="0.25">
      <c r="A7106" t="s">
        <v>723</v>
      </c>
      <c r="B7106" t="s">
        <v>703</v>
      </c>
      <c r="C7106" t="s">
        <v>704</v>
      </c>
      <c r="D7106" t="str">
        <f>Clef_répartition[[#This Row],[Code association]]&amp;"_"&amp;Clef_répartition[[#This Row],[Nom association]]</f>
        <v>ORPC Yverdon_Organisation régionale de protection civile d'Yverdon</v>
      </c>
      <c r="E7106">
        <f>COUNTIFS(D$2:D7106,Clef_répartition[[#This Row],[Code_Nom]],J$2:J7106,Clef_répartition[[#This Row],[Année]])</f>
        <v>11</v>
      </c>
      <c r="F7106">
        <f>IF(Clef_répartition[[#This Row],[Code_Nom]]=D7105,F7105-1,(COUNTIFS(Clef_répartition[Code_Nom],Clef_répartition[[#This Row],[Code_Nom]],Clef_répartition[Année],Clef_répartition[[#This Row],[Année]])))</f>
        <v>63</v>
      </c>
      <c r="G7106" t="str">
        <f>Clef_répartition[[#This Row],[Code_Nom]]&amp;"_"&amp;Clef_répartition[[#This Row],[Nombre]]&amp;"_"&amp;Clef_répartition[[#This Row],[Année]]</f>
        <v>ORPC Yverdon_Organisation régionale de protection civile d'Yverdon_11_2019</v>
      </c>
      <c r="H7106">
        <v>5552</v>
      </c>
      <c r="I7106" t="s">
        <v>40</v>
      </c>
      <c r="J7106">
        <v>2019</v>
      </c>
      <c r="K7106">
        <v>0</v>
      </c>
    </row>
    <row r="7107" spans="1:11" x14ac:dyDescent="0.25">
      <c r="A7107" t="s">
        <v>723</v>
      </c>
      <c r="B7107" t="s">
        <v>703</v>
      </c>
      <c r="C7107" t="s">
        <v>704</v>
      </c>
      <c r="D7107" t="str">
        <f>Clef_répartition[[#This Row],[Code association]]&amp;"_"&amp;Clef_répartition[[#This Row],[Nom association]]</f>
        <v>ORPC Yverdon_Organisation régionale de protection civile d'Yverdon</v>
      </c>
      <c r="E7107">
        <f>COUNTIFS(D$2:D7107,Clef_répartition[[#This Row],[Code_Nom]],J$2:J7107,Clef_répartition[[#This Row],[Année]])</f>
        <v>12</v>
      </c>
      <c r="F7107">
        <f>IF(Clef_répartition[[#This Row],[Code_Nom]]=D7106,F7106-1,(COUNTIFS(Clef_répartition[Code_Nom],Clef_répartition[[#This Row],[Code_Nom]],Clef_répartition[Année],Clef_répartition[[#This Row],[Année]])))</f>
        <v>62</v>
      </c>
      <c r="G7107" t="str">
        <f>Clef_répartition[[#This Row],[Code_Nom]]&amp;"_"&amp;Clef_répartition[[#This Row],[Nombre]]&amp;"_"&amp;Clef_répartition[[#This Row],[Année]]</f>
        <v>ORPC Yverdon_Organisation régionale de protection civile d'Yverdon_12_2019</v>
      </c>
      <c r="H7107">
        <v>5904</v>
      </c>
      <c r="I7107" t="s">
        <v>46</v>
      </c>
      <c r="J7107">
        <v>2019</v>
      </c>
      <c r="K7107">
        <v>0</v>
      </c>
    </row>
    <row r="7108" spans="1:11" x14ac:dyDescent="0.25">
      <c r="A7108" t="s">
        <v>723</v>
      </c>
      <c r="B7108" t="s">
        <v>703</v>
      </c>
      <c r="C7108" t="s">
        <v>704</v>
      </c>
      <c r="D7108" t="str">
        <f>Clef_répartition[[#This Row],[Code association]]&amp;"_"&amp;Clef_répartition[[#This Row],[Nom association]]</f>
        <v>ORPC Yverdon_Organisation régionale de protection civile d'Yverdon</v>
      </c>
      <c r="E7108">
        <f>COUNTIFS(D$2:D7108,Clef_répartition[[#This Row],[Code_Nom]],J$2:J7108,Clef_répartition[[#This Row],[Année]])</f>
        <v>13</v>
      </c>
      <c r="F7108">
        <f>IF(Clef_répartition[[#This Row],[Code_Nom]]=D7107,F7107-1,(COUNTIFS(Clef_répartition[Code_Nom],Clef_répartition[[#This Row],[Code_Nom]],Clef_répartition[Année],Clef_répartition[[#This Row],[Année]])))</f>
        <v>61</v>
      </c>
      <c r="G7108" t="str">
        <f>Clef_répartition[[#This Row],[Code_Nom]]&amp;"_"&amp;Clef_répartition[[#This Row],[Nombre]]&amp;"_"&amp;Clef_répartition[[#This Row],[Année]]</f>
        <v>ORPC Yverdon_Organisation régionale de protection civile d'Yverdon_13_2019</v>
      </c>
      <c r="H7108">
        <v>5553</v>
      </c>
      <c r="I7108" t="s">
        <v>47</v>
      </c>
      <c r="J7108">
        <v>2019</v>
      </c>
      <c r="K7108">
        <v>0</v>
      </c>
    </row>
    <row r="7109" spans="1:11" x14ac:dyDescent="0.25">
      <c r="A7109" t="s">
        <v>723</v>
      </c>
      <c r="B7109" t="s">
        <v>703</v>
      </c>
      <c r="C7109" t="s">
        <v>704</v>
      </c>
      <c r="D7109" t="str">
        <f>Clef_répartition[[#This Row],[Code association]]&amp;"_"&amp;Clef_répartition[[#This Row],[Nom association]]</f>
        <v>ORPC Yverdon_Organisation régionale de protection civile d'Yverdon</v>
      </c>
      <c r="E7109">
        <f>COUNTIFS(D$2:D7109,Clef_répartition[[#This Row],[Code_Nom]],J$2:J7109,Clef_répartition[[#This Row],[Année]])</f>
        <v>14</v>
      </c>
      <c r="F7109">
        <f>IF(Clef_répartition[[#This Row],[Code_Nom]]=D7108,F7108-1,(COUNTIFS(Clef_répartition[Code_Nom],Clef_répartition[[#This Row],[Code_Nom]],Clef_répartition[Année],Clef_répartition[[#This Row],[Année]])))</f>
        <v>60</v>
      </c>
      <c r="G7109" t="str">
        <f>Clef_répartition[[#This Row],[Code_Nom]]&amp;"_"&amp;Clef_répartition[[#This Row],[Nombre]]&amp;"_"&amp;Clef_répartition[[#This Row],[Année]]</f>
        <v>ORPC Yverdon_Organisation régionale de protection civile d'Yverdon_14_2019</v>
      </c>
      <c r="H7109">
        <v>5905</v>
      </c>
      <c r="I7109" t="s">
        <v>49</v>
      </c>
      <c r="J7109">
        <v>2019</v>
      </c>
      <c r="K7109">
        <v>0</v>
      </c>
    </row>
    <row r="7110" spans="1:11" x14ac:dyDescent="0.25">
      <c r="A7110" t="s">
        <v>723</v>
      </c>
      <c r="B7110" t="s">
        <v>703</v>
      </c>
      <c r="C7110" t="s">
        <v>704</v>
      </c>
      <c r="D7110" t="str">
        <f>Clef_répartition[[#This Row],[Code association]]&amp;"_"&amp;Clef_répartition[[#This Row],[Nom association]]</f>
        <v>ORPC Yverdon_Organisation régionale de protection civile d'Yverdon</v>
      </c>
      <c r="E7110">
        <f>COUNTIFS(D$2:D7110,Clef_répartition[[#This Row],[Code_Nom]],J$2:J7110,Clef_répartition[[#This Row],[Année]])</f>
        <v>15</v>
      </c>
      <c r="F7110">
        <f>IF(Clef_répartition[[#This Row],[Code_Nom]]=D7109,F7109-1,(COUNTIFS(Clef_répartition[Code_Nom],Clef_répartition[[#This Row],[Code_Nom]],Clef_répartition[Année],Clef_répartition[[#This Row],[Année]])))</f>
        <v>59</v>
      </c>
      <c r="G7110" t="str">
        <f>Clef_répartition[[#This Row],[Code_Nom]]&amp;"_"&amp;Clef_répartition[[#This Row],[Nombre]]&amp;"_"&amp;Clef_répartition[[#This Row],[Année]]</f>
        <v>ORPC Yverdon_Organisation régionale de protection civile d'Yverdon_15_2019</v>
      </c>
      <c r="H7110">
        <v>5907</v>
      </c>
      <c r="I7110" t="s">
        <v>54</v>
      </c>
      <c r="J7110">
        <v>2019</v>
      </c>
      <c r="K7110">
        <v>0</v>
      </c>
    </row>
    <row r="7111" spans="1:11" x14ac:dyDescent="0.25">
      <c r="A7111" t="s">
        <v>723</v>
      </c>
      <c r="B7111" t="s">
        <v>703</v>
      </c>
      <c r="C7111" t="s">
        <v>704</v>
      </c>
      <c r="D7111" t="str">
        <f>Clef_répartition[[#This Row],[Code association]]&amp;"_"&amp;Clef_répartition[[#This Row],[Nom association]]</f>
        <v>ORPC Yverdon_Organisation régionale de protection civile d'Yverdon</v>
      </c>
      <c r="E7111">
        <f>COUNTIFS(D$2:D7111,Clef_répartition[[#This Row],[Code_Nom]],J$2:J7111,Clef_répartition[[#This Row],[Année]])</f>
        <v>16</v>
      </c>
      <c r="F7111">
        <f>IF(Clef_répartition[[#This Row],[Code_Nom]]=D7110,F7110-1,(COUNTIFS(Clef_répartition[Code_Nom],Clef_répartition[[#This Row],[Code_Nom]],Clef_répartition[Année],Clef_répartition[[#This Row],[Année]])))</f>
        <v>58</v>
      </c>
      <c r="G7111" t="str">
        <f>Clef_répartition[[#This Row],[Code_Nom]]&amp;"_"&amp;Clef_répartition[[#This Row],[Nombre]]&amp;"_"&amp;Clef_répartition[[#This Row],[Année]]</f>
        <v>ORPC Yverdon_Organisation régionale de protection civile d'Yverdon_16_2019</v>
      </c>
      <c r="H7111">
        <v>5749</v>
      </c>
      <c r="I7111" t="s">
        <v>58</v>
      </c>
      <c r="J7111">
        <v>2019</v>
      </c>
      <c r="K7111">
        <v>0</v>
      </c>
    </row>
    <row r="7112" spans="1:11" x14ac:dyDescent="0.25">
      <c r="A7112" t="s">
        <v>723</v>
      </c>
      <c r="B7112" t="s">
        <v>703</v>
      </c>
      <c r="C7112" t="s">
        <v>704</v>
      </c>
      <c r="D7112" t="str">
        <f>Clef_répartition[[#This Row],[Code association]]&amp;"_"&amp;Clef_répartition[[#This Row],[Nom association]]</f>
        <v>ORPC Yverdon_Organisation régionale de protection civile d'Yverdon</v>
      </c>
      <c r="E7112">
        <f>COUNTIFS(D$2:D7112,Clef_répartition[[#This Row],[Code_Nom]],J$2:J7112,Clef_répartition[[#This Row],[Année]])</f>
        <v>17</v>
      </c>
      <c r="F7112">
        <f>IF(Clef_répartition[[#This Row],[Code_Nom]]=D7111,F7111-1,(COUNTIFS(Clef_répartition[Code_Nom],Clef_répartition[[#This Row],[Code_Nom]],Clef_répartition[Année],Clef_répartition[[#This Row],[Année]])))</f>
        <v>57</v>
      </c>
      <c r="G7112" t="str">
        <f>Clef_répartition[[#This Row],[Code_Nom]]&amp;"_"&amp;Clef_répartition[[#This Row],[Nombre]]&amp;"_"&amp;Clef_répartition[[#This Row],[Année]]</f>
        <v>ORPC Yverdon_Organisation régionale de protection civile d'Yverdon_17_2019</v>
      </c>
      <c r="H7112">
        <v>5908</v>
      </c>
      <c r="I7112" t="s">
        <v>59</v>
      </c>
      <c r="J7112">
        <v>2019</v>
      </c>
      <c r="K7112">
        <v>0</v>
      </c>
    </row>
    <row r="7113" spans="1:11" x14ac:dyDescent="0.25">
      <c r="A7113" t="s">
        <v>723</v>
      </c>
      <c r="B7113" t="s">
        <v>703</v>
      </c>
      <c r="C7113" t="s">
        <v>704</v>
      </c>
      <c r="D7113" t="str">
        <f>Clef_répartition[[#This Row],[Code association]]&amp;"_"&amp;Clef_répartition[[#This Row],[Nom association]]</f>
        <v>ORPC Yverdon_Organisation régionale de protection civile d'Yverdon</v>
      </c>
      <c r="E7113">
        <f>COUNTIFS(D$2:D7113,Clef_répartition[[#This Row],[Code_Nom]],J$2:J7113,Clef_répartition[[#This Row],[Année]])</f>
        <v>18</v>
      </c>
      <c r="F7113">
        <f>IF(Clef_répartition[[#This Row],[Code_Nom]]=D7112,F7112-1,(COUNTIFS(Clef_répartition[Code_Nom],Clef_répartition[[#This Row],[Code_Nom]],Clef_répartition[Année],Clef_répartition[[#This Row],[Année]])))</f>
        <v>56</v>
      </c>
      <c r="G7113" t="str">
        <f>Clef_répartition[[#This Row],[Code_Nom]]&amp;"_"&amp;Clef_répartition[[#This Row],[Nombre]]&amp;"_"&amp;Clef_répartition[[#This Row],[Année]]</f>
        <v>ORPC Yverdon_Organisation régionale de protection civile d'Yverdon_18_2019</v>
      </c>
      <c r="H7113">
        <v>5909</v>
      </c>
      <c r="I7113" t="s">
        <v>60</v>
      </c>
      <c r="J7113">
        <v>2019</v>
      </c>
      <c r="K7113">
        <v>0</v>
      </c>
    </row>
    <row r="7114" spans="1:11" x14ac:dyDescent="0.25">
      <c r="A7114" t="s">
        <v>723</v>
      </c>
      <c r="B7114" t="s">
        <v>703</v>
      </c>
      <c r="C7114" t="s">
        <v>704</v>
      </c>
      <c r="D7114" t="str">
        <f>Clef_répartition[[#This Row],[Code association]]&amp;"_"&amp;Clef_répartition[[#This Row],[Nom association]]</f>
        <v>ORPC Yverdon_Organisation régionale de protection civile d'Yverdon</v>
      </c>
      <c r="E7114">
        <f>COUNTIFS(D$2:D7114,Clef_répartition[[#This Row],[Code_Nom]],J$2:J7114,Clef_répartition[[#This Row],[Année]])</f>
        <v>19</v>
      </c>
      <c r="F7114">
        <f>IF(Clef_répartition[[#This Row],[Code_Nom]]=D7113,F7113-1,(COUNTIFS(Clef_répartition[Code_Nom],Clef_répartition[[#This Row],[Code_Nom]],Clef_répartition[Année],Clef_répartition[[#This Row],[Année]])))</f>
        <v>55</v>
      </c>
      <c r="G7114" t="str">
        <f>Clef_répartition[[#This Row],[Code_Nom]]&amp;"_"&amp;Clef_répartition[[#This Row],[Nombre]]&amp;"_"&amp;Clef_répartition[[#This Row],[Année]]</f>
        <v>ORPC Yverdon_Organisation régionale de protection civile d'Yverdon_19_2019</v>
      </c>
      <c r="H7114">
        <v>5554</v>
      </c>
      <c r="I7114" t="s">
        <v>71</v>
      </c>
      <c r="J7114">
        <v>2019</v>
      </c>
      <c r="K7114">
        <v>0</v>
      </c>
    </row>
    <row r="7115" spans="1:11" x14ac:dyDescent="0.25">
      <c r="A7115" t="s">
        <v>723</v>
      </c>
      <c r="B7115" t="s">
        <v>703</v>
      </c>
      <c r="C7115" t="s">
        <v>704</v>
      </c>
      <c r="D7115" t="str">
        <f>Clef_répartition[[#This Row],[Code association]]&amp;"_"&amp;Clef_répartition[[#This Row],[Nom association]]</f>
        <v>ORPC Yverdon_Organisation régionale de protection civile d'Yverdon</v>
      </c>
      <c r="E7115">
        <f>COUNTIFS(D$2:D7115,Clef_répartition[[#This Row],[Code_Nom]],J$2:J7115,Clef_répartition[[#This Row],[Année]])</f>
        <v>20</v>
      </c>
      <c r="F7115">
        <f>IF(Clef_répartition[[#This Row],[Code_Nom]]=D7114,F7114-1,(COUNTIFS(Clef_répartition[Code_Nom],Clef_répartition[[#This Row],[Code_Nom]],Clef_répartition[Année],Clef_répartition[[#This Row],[Année]])))</f>
        <v>54</v>
      </c>
      <c r="G7115" t="str">
        <f>Clef_répartition[[#This Row],[Code_Nom]]&amp;"_"&amp;Clef_répartition[[#This Row],[Nombre]]&amp;"_"&amp;Clef_répartition[[#This Row],[Année]]</f>
        <v>ORPC Yverdon_Organisation régionale de protection civile d'Yverdon_20_2019</v>
      </c>
      <c r="H7115">
        <v>5555</v>
      </c>
      <c r="I7115" t="s">
        <v>75</v>
      </c>
      <c r="J7115">
        <v>2019</v>
      </c>
      <c r="K7115">
        <v>0</v>
      </c>
    </row>
    <row r="7116" spans="1:11" x14ac:dyDescent="0.25">
      <c r="A7116" t="s">
        <v>723</v>
      </c>
      <c r="B7116" t="s">
        <v>703</v>
      </c>
      <c r="C7116" t="s">
        <v>704</v>
      </c>
      <c r="D7116" t="str">
        <f>Clef_répartition[[#This Row],[Code association]]&amp;"_"&amp;Clef_répartition[[#This Row],[Nom association]]</f>
        <v>ORPC Yverdon_Organisation régionale de protection civile d'Yverdon</v>
      </c>
      <c r="E7116">
        <f>COUNTIFS(D$2:D7116,Clef_répartition[[#This Row],[Code_Nom]],J$2:J7116,Clef_répartition[[#This Row],[Année]])</f>
        <v>21</v>
      </c>
      <c r="F7116">
        <f>IF(Clef_répartition[[#This Row],[Code_Nom]]=D7115,F7115-1,(COUNTIFS(Clef_répartition[Code_Nom],Clef_répartition[[#This Row],[Code_Nom]],Clef_répartition[Année],Clef_répartition[[#This Row],[Année]])))</f>
        <v>53</v>
      </c>
      <c r="G7116" t="str">
        <f>Clef_répartition[[#This Row],[Code_Nom]]&amp;"_"&amp;Clef_répartition[[#This Row],[Nombre]]&amp;"_"&amp;Clef_répartition[[#This Row],[Année]]</f>
        <v>ORPC Yverdon_Organisation régionale de protection civile d'Yverdon_21_2019</v>
      </c>
      <c r="H7116">
        <v>5910</v>
      </c>
      <c r="I7116" t="s">
        <v>83</v>
      </c>
      <c r="J7116">
        <v>2019</v>
      </c>
      <c r="K7116">
        <v>0</v>
      </c>
    </row>
    <row r="7117" spans="1:11" x14ac:dyDescent="0.25">
      <c r="A7117" t="s">
        <v>723</v>
      </c>
      <c r="B7117" t="s">
        <v>703</v>
      </c>
      <c r="C7117" t="s">
        <v>704</v>
      </c>
      <c r="D7117" t="str">
        <f>Clef_répartition[[#This Row],[Code association]]&amp;"_"&amp;Clef_répartition[[#This Row],[Nom association]]</f>
        <v>ORPC Yverdon_Organisation régionale de protection civile d'Yverdon</v>
      </c>
      <c r="E7117">
        <f>COUNTIFS(D$2:D7117,Clef_répartition[[#This Row],[Code_Nom]],J$2:J7117,Clef_répartition[[#This Row],[Année]])</f>
        <v>22</v>
      </c>
      <c r="F7117">
        <f>IF(Clef_répartition[[#This Row],[Code_Nom]]=D7116,F7116-1,(COUNTIFS(Clef_répartition[Code_Nom],Clef_répartition[[#This Row],[Code_Nom]],Clef_répartition[Année],Clef_répartition[[#This Row],[Année]])))</f>
        <v>52</v>
      </c>
      <c r="G7117" t="str">
        <f>Clef_répartition[[#This Row],[Code_Nom]]&amp;"_"&amp;Clef_répartition[[#This Row],[Nombre]]&amp;"_"&amp;Clef_répartition[[#This Row],[Année]]</f>
        <v>ORPC Yverdon_Organisation régionale de protection civile d'Yverdon_22_2019</v>
      </c>
      <c r="H7117">
        <v>5752</v>
      </c>
      <c r="I7117" t="s">
        <v>84</v>
      </c>
      <c r="J7117">
        <v>2019</v>
      </c>
      <c r="K7117">
        <v>0</v>
      </c>
    </row>
    <row r="7118" spans="1:11" x14ac:dyDescent="0.25">
      <c r="A7118" t="s">
        <v>723</v>
      </c>
      <c r="B7118" t="s">
        <v>703</v>
      </c>
      <c r="C7118" t="s">
        <v>704</v>
      </c>
      <c r="D7118" t="str">
        <f>Clef_répartition[[#This Row],[Code association]]&amp;"_"&amp;Clef_répartition[[#This Row],[Nom association]]</f>
        <v>ORPC Yverdon_Organisation régionale de protection civile d'Yverdon</v>
      </c>
      <c r="E7118">
        <f>COUNTIFS(D$2:D7118,Clef_répartition[[#This Row],[Code_Nom]],J$2:J7118,Clef_répartition[[#This Row],[Année]])</f>
        <v>23</v>
      </c>
      <c r="F7118">
        <f>IF(Clef_répartition[[#This Row],[Code_Nom]]=D7117,F7117-1,(COUNTIFS(Clef_répartition[Code_Nom],Clef_répartition[[#This Row],[Code_Nom]],Clef_répartition[Année],Clef_répartition[[#This Row],[Année]])))</f>
        <v>51</v>
      </c>
      <c r="G7118" t="str">
        <f>Clef_répartition[[#This Row],[Code_Nom]]&amp;"_"&amp;Clef_répartition[[#This Row],[Nombre]]&amp;"_"&amp;Clef_répartition[[#This Row],[Année]]</f>
        <v>ORPC Yverdon_Organisation régionale de protection civile d'Yverdon_23_2019</v>
      </c>
      <c r="H7118">
        <v>5911</v>
      </c>
      <c r="I7118" t="s">
        <v>86</v>
      </c>
      <c r="J7118">
        <v>2019</v>
      </c>
      <c r="K7118">
        <v>0</v>
      </c>
    </row>
    <row r="7119" spans="1:11" x14ac:dyDescent="0.25">
      <c r="A7119" t="s">
        <v>723</v>
      </c>
      <c r="B7119" t="s">
        <v>703</v>
      </c>
      <c r="C7119" t="s">
        <v>704</v>
      </c>
      <c r="D7119" t="str">
        <f>Clef_répartition[[#This Row],[Code association]]&amp;"_"&amp;Clef_répartition[[#This Row],[Nom association]]</f>
        <v>ORPC Yverdon_Organisation régionale de protection civile d'Yverdon</v>
      </c>
      <c r="E7119">
        <f>COUNTIFS(D$2:D7119,Clef_répartition[[#This Row],[Code_Nom]],J$2:J7119,Clef_répartition[[#This Row],[Année]])</f>
        <v>24</v>
      </c>
      <c r="F7119">
        <f>IF(Clef_répartition[[#This Row],[Code_Nom]]=D7118,F7118-1,(COUNTIFS(Clef_répartition[Code_Nom],Clef_répartition[[#This Row],[Code_Nom]],Clef_répartition[Année],Clef_répartition[[#This Row],[Année]])))</f>
        <v>50</v>
      </c>
      <c r="G7119" t="str">
        <f>Clef_répartition[[#This Row],[Code_Nom]]&amp;"_"&amp;Clef_répartition[[#This Row],[Nombre]]&amp;"_"&amp;Clef_répartition[[#This Row],[Année]]</f>
        <v>ORPC Yverdon_Organisation régionale de protection civile d'Yverdon_24_2019</v>
      </c>
      <c r="H7119">
        <v>5912</v>
      </c>
      <c r="I7119" t="s">
        <v>91</v>
      </c>
      <c r="J7119">
        <v>2019</v>
      </c>
      <c r="K7119">
        <v>0</v>
      </c>
    </row>
    <row r="7120" spans="1:11" x14ac:dyDescent="0.25">
      <c r="A7120" t="s">
        <v>723</v>
      </c>
      <c r="B7120" t="s">
        <v>703</v>
      </c>
      <c r="C7120" t="s">
        <v>704</v>
      </c>
      <c r="D7120" t="str">
        <f>Clef_répartition[[#This Row],[Code association]]&amp;"_"&amp;Clef_répartition[[#This Row],[Nom association]]</f>
        <v>ORPC Yverdon_Organisation régionale de protection civile d'Yverdon</v>
      </c>
      <c r="E7120">
        <f>COUNTIFS(D$2:D7120,Clef_répartition[[#This Row],[Code_Nom]],J$2:J7120,Clef_répartition[[#This Row],[Année]])</f>
        <v>25</v>
      </c>
      <c r="F7120">
        <f>IF(Clef_répartition[[#This Row],[Code_Nom]]=D7119,F7119-1,(COUNTIFS(Clef_répartition[Code_Nom],Clef_répartition[[#This Row],[Code_Nom]],Clef_répartition[Année],Clef_répartition[[#This Row],[Année]])))</f>
        <v>49</v>
      </c>
      <c r="G7120" t="str">
        <f>Clef_répartition[[#This Row],[Code_Nom]]&amp;"_"&amp;Clef_répartition[[#This Row],[Nombre]]&amp;"_"&amp;Clef_répartition[[#This Row],[Année]]</f>
        <v>ORPC Yverdon_Organisation régionale de protection civile d'Yverdon_25_2019</v>
      </c>
      <c r="H7120">
        <v>5913</v>
      </c>
      <c r="I7120" t="s">
        <v>96</v>
      </c>
      <c r="J7120">
        <v>2019</v>
      </c>
      <c r="K7120">
        <v>0</v>
      </c>
    </row>
    <row r="7121" spans="1:11" x14ac:dyDescent="0.25">
      <c r="A7121" t="s">
        <v>723</v>
      </c>
      <c r="B7121" t="s">
        <v>703</v>
      </c>
      <c r="C7121" t="s">
        <v>704</v>
      </c>
      <c r="D7121" t="str">
        <f>Clef_répartition[[#This Row],[Code association]]&amp;"_"&amp;Clef_répartition[[#This Row],[Nom association]]</f>
        <v>ORPC Yverdon_Organisation régionale de protection civile d'Yverdon</v>
      </c>
      <c r="E7121">
        <f>COUNTIFS(D$2:D7121,Clef_répartition[[#This Row],[Code_Nom]],J$2:J7121,Clef_répartition[[#This Row],[Année]])</f>
        <v>26</v>
      </c>
      <c r="F7121">
        <f>IF(Clef_répartition[[#This Row],[Code_Nom]]=D7120,F7120-1,(COUNTIFS(Clef_répartition[Code_Nom],Clef_répartition[[#This Row],[Code_Nom]],Clef_répartition[Année],Clef_répartition[[#This Row],[Année]])))</f>
        <v>48</v>
      </c>
      <c r="G7121" t="str">
        <f>Clef_répartition[[#This Row],[Code_Nom]]&amp;"_"&amp;Clef_répartition[[#This Row],[Nombre]]&amp;"_"&amp;Clef_répartition[[#This Row],[Année]]</f>
        <v>ORPC Yverdon_Organisation régionale de protection civile d'Yverdon_26_2019</v>
      </c>
      <c r="H7121">
        <v>5914</v>
      </c>
      <c r="I7121" t="s">
        <v>105</v>
      </c>
      <c r="J7121">
        <v>2019</v>
      </c>
      <c r="K7121">
        <v>0</v>
      </c>
    </row>
    <row r="7122" spans="1:11" x14ac:dyDescent="0.25">
      <c r="A7122" t="s">
        <v>723</v>
      </c>
      <c r="B7122" t="s">
        <v>703</v>
      </c>
      <c r="C7122" t="s">
        <v>704</v>
      </c>
      <c r="D7122" t="str">
        <f>Clef_répartition[[#This Row],[Code association]]&amp;"_"&amp;Clef_répartition[[#This Row],[Nom association]]</f>
        <v>ORPC Yverdon_Organisation régionale de protection civile d'Yverdon</v>
      </c>
      <c r="E7122">
        <f>COUNTIFS(D$2:D7122,Clef_répartition[[#This Row],[Code_Nom]],J$2:J7122,Clef_répartition[[#This Row],[Année]])</f>
        <v>27</v>
      </c>
      <c r="F7122">
        <f>IF(Clef_répartition[[#This Row],[Code_Nom]]=D7121,F7121-1,(COUNTIFS(Clef_répartition[Code_Nom],Clef_répartition[[#This Row],[Code_Nom]],Clef_répartition[Année],Clef_répartition[[#This Row],[Année]])))</f>
        <v>47</v>
      </c>
      <c r="G7122" t="str">
        <f>Clef_répartition[[#This Row],[Code_Nom]]&amp;"_"&amp;Clef_répartition[[#This Row],[Nombre]]&amp;"_"&amp;Clef_répartition[[#This Row],[Année]]</f>
        <v>ORPC Yverdon_Organisation régionale de protection civile d'Yverdon_27_2019</v>
      </c>
      <c r="H7122">
        <v>5556</v>
      </c>
      <c r="I7122" t="s">
        <v>115</v>
      </c>
      <c r="J7122">
        <v>2019</v>
      </c>
      <c r="K7122">
        <v>0</v>
      </c>
    </row>
    <row r="7123" spans="1:11" x14ac:dyDescent="0.25">
      <c r="A7123" t="s">
        <v>723</v>
      </c>
      <c r="B7123" t="s">
        <v>703</v>
      </c>
      <c r="C7123" t="s">
        <v>704</v>
      </c>
      <c r="D7123" t="str">
        <f>Clef_répartition[[#This Row],[Code association]]&amp;"_"&amp;Clef_répartition[[#This Row],[Nom association]]</f>
        <v>ORPC Yverdon_Organisation régionale de protection civile d'Yverdon</v>
      </c>
      <c r="E7123">
        <f>COUNTIFS(D$2:D7123,Clef_répartition[[#This Row],[Code_Nom]],J$2:J7123,Clef_répartition[[#This Row],[Année]])</f>
        <v>28</v>
      </c>
      <c r="F7123">
        <f>IF(Clef_répartition[[#This Row],[Code_Nom]]=D7122,F7122-1,(COUNTIFS(Clef_répartition[Code_Nom],Clef_répartition[[#This Row],[Code_Nom]],Clef_répartition[Année],Clef_répartition[[#This Row],[Année]])))</f>
        <v>46</v>
      </c>
      <c r="G7123" t="str">
        <f>Clef_répartition[[#This Row],[Code_Nom]]&amp;"_"&amp;Clef_répartition[[#This Row],[Nombre]]&amp;"_"&amp;Clef_répartition[[#This Row],[Année]]</f>
        <v>ORPC Yverdon_Organisation régionale de protection civile d'Yverdon_28_2019</v>
      </c>
      <c r="H7123">
        <v>5557</v>
      </c>
      <c r="I7123" t="s">
        <v>116</v>
      </c>
      <c r="J7123">
        <v>2019</v>
      </c>
      <c r="K7123">
        <v>0</v>
      </c>
    </row>
    <row r="7124" spans="1:11" x14ac:dyDescent="0.25">
      <c r="A7124" t="s">
        <v>723</v>
      </c>
      <c r="B7124" t="s">
        <v>703</v>
      </c>
      <c r="C7124" t="s">
        <v>704</v>
      </c>
      <c r="D7124" t="str">
        <f>Clef_répartition[[#This Row],[Code association]]&amp;"_"&amp;Clef_répartition[[#This Row],[Nom association]]</f>
        <v>ORPC Yverdon_Organisation régionale de protection civile d'Yverdon</v>
      </c>
      <c r="E7124">
        <f>COUNTIFS(D$2:D7124,Clef_répartition[[#This Row],[Code_Nom]],J$2:J7124,Clef_répartition[[#This Row],[Année]])</f>
        <v>29</v>
      </c>
      <c r="F7124">
        <f>IF(Clef_répartition[[#This Row],[Code_Nom]]=D7123,F7123-1,(COUNTIFS(Clef_répartition[Code_Nom],Clef_répartition[[#This Row],[Code_Nom]],Clef_répartition[Année],Clef_répartition[[#This Row],[Année]])))</f>
        <v>45</v>
      </c>
      <c r="G7124" t="str">
        <f>Clef_répartition[[#This Row],[Code_Nom]]&amp;"_"&amp;Clef_répartition[[#This Row],[Nombre]]&amp;"_"&amp;Clef_répartition[[#This Row],[Année]]</f>
        <v>ORPC Yverdon_Organisation régionale de protection civile d'Yverdon_29_2019</v>
      </c>
      <c r="H7124">
        <v>5559</v>
      </c>
      <c r="I7124" t="s">
        <v>121</v>
      </c>
      <c r="J7124">
        <v>2019</v>
      </c>
      <c r="K7124">
        <v>0</v>
      </c>
    </row>
    <row r="7125" spans="1:11" x14ac:dyDescent="0.25">
      <c r="A7125" t="s">
        <v>723</v>
      </c>
      <c r="B7125" t="s">
        <v>703</v>
      </c>
      <c r="C7125" t="s">
        <v>704</v>
      </c>
      <c r="D7125" t="str">
        <f>Clef_répartition[[#This Row],[Code association]]&amp;"_"&amp;Clef_répartition[[#This Row],[Nom association]]</f>
        <v>ORPC Yverdon_Organisation régionale de protection civile d'Yverdon</v>
      </c>
      <c r="E7125">
        <f>COUNTIFS(D$2:D7125,Clef_répartition[[#This Row],[Code_Nom]],J$2:J7125,Clef_répartition[[#This Row],[Année]])</f>
        <v>30</v>
      </c>
      <c r="F7125">
        <f>IF(Clef_répartition[[#This Row],[Code_Nom]]=D7124,F7124-1,(COUNTIFS(Clef_répartition[Code_Nom],Clef_répartition[[#This Row],[Code_Nom]],Clef_répartition[Année],Clef_répartition[[#This Row],[Année]])))</f>
        <v>44</v>
      </c>
      <c r="G7125" t="str">
        <f>Clef_répartition[[#This Row],[Code_Nom]]&amp;"_"&amp;Clef_répartition[[#This Row],[Nombre]]&amp;"_"&amp;Clef_répartition[[#This Row],[Année]]</f>
        <v>ORPC Yverdon_Organisation régionale de protection civile d'Yverdon_30_2019</v>
      </c>
      <c r="H7125">
        <v>5560</v>
      </c>
      <c r="I7125" t="s">
        <v>131</v>
      </c>
      <c r="J7125">
        <v>2019</v>
      </c>
      <c r="K7125">
        <v>0</v>
      </c>
    </row>
    <row r="7126" spans="1:11" x14ac:dyDescent="0.25">
      <c r="A7126" t="s">
        <v>723</v>
      </c>
      <c r="B7126" t="s">
        <v>703</v>
      </c>
      <c r="C7126" t="s">
        <v>704</v>
      </c>
      <c r="D7126" t="str">
        <f>Clef_répartition[[#This Row],[Code association]]&amp;"_"&amp;Clef_répartition[[#This Row],[Nom association]]</f>
        <v>ORPC Yverdon_Organisation régionale de protection civile d'Yverdon</v>
      </c>
      <c r="E7126">
        <f>COUNTIFS(D$2:D7126,Clef_répartition[[#This Row],[Code_Nom]],J$2:J7126,Clef_répartition[[#This Row],[Année]])</f>
        <v>31</v>
      </c>
      <c r="F7126">
        <f>IF(Clef_répartition[[#This Row],[Code_Nom]]=D7125,F7125-1,(COUNTIFS(Clef_répartition[Code_Nom],Clef_répartition[[#This Row],[Code_Nom]],Clef_répartition[Année],Clef_répartition[[#This Row],[Année]])))</f>
        <v>43</v>
      </c>
      <c r="G7126" t="str">
        <f>Clef_répartition[[#This Row],[Code_Nom]]&amp;"_"&amp;Clef_répartition[[#This Row],[Nombre]]&amp;"_"&amp;Clef_répartition[[#This Row],[Année]]</f>
        <v>ORPC Yverdon_Organisation régionale de protection civile d'Yverdon_31_2019</v>
      </c>
      <c r="H7126">
        <v>5561</v>
      </c>
      <c r="I7126" t="s">
        <v>132</v>
      </c>
      <c r="J7126">
        <v>2019</v>
      </c>
      <c r="K7126">
        <v>0</v>
      </c>
    </row>
    <row r="7127" spans="1:11" x14ac:dyDescent="0.25">
      <c r="A7127" t="s">
        <v>723</v>
      </c>
      <c r="B7127" t="s">
        <v>703</v>
      </c>
      <c r="C7127" t="s">
        <v>704</v>
      </c>
      <c r="D7127" t="str">
        <f>Clef_répartition[[#This Row],[Code association]]&amp;"_"&amp;Clef_répartition[[#This Row],[Nom association]]</f>
        <v>ORPC Yverdon_Organisation régionale de protection civile d'Yverdon</v>
      </c>
      <c r="E7127">
        <f>COUNTIFS(D$2:D7127,Clef_répartition[[#This Row],[Code_Nom]],J$2:J7127,Clef_répartition[[#This Row],[Année]])</f>
        <v>32</v>
      </c>
      <c r="F7127">
        <f>IF(Clef_répartition[[#This Row],[Code_Nom]]=D7126,F7126-1,(COUNTIFS(Clef_répartition[Code_Nom],Clef_répartition[[#This Row],[Code_Nom]],Clef_répartition[Année],Clef_répartition[[#This Row],[Année]])))</f>
        <v>42</v>
      </c>
      <c r="G7127" t="str">
        <f>Clef_répartition[[#This Row],[Code_Nom]]&amp;"_"&amp;Clef_répartition[[#This Row],[Nombre]]&amp;"_"&amp;Clef_répartition[[#This Row],[Année]]</f>
        <v>ORPC Yverdon_Organisation régionale de protection civile d'Yverdon_32_2019</v>
      </c>
      <c r="H7127">
        <v>5754</v>
      </c>
      <c r="I7127" t="s">
        <v>142</v>
      </c>
      <c r="J7127">
        <v>2019</v>
      </c>
      <c r="K7127">
        <v>0</v>
      </c>
    </row>
    <row r="7128" spans="1:11" x14ac:dyDescent="0.25">
      <c r="A7128" t="s">
        <v>723</v>
      </c>
      <c r="B7128" t="s">
        <v>703</v>
      </c>
      <c r="C7128" t="s">
        <v>704</v>
      </c>
      <c r="D7128" t="str">
        <f>Clef_répartition[[#This Row],[Code association]]&amp;"_"&amp;Clef_répartition[[#This Row],[Nom association]]</f>
        <v>ORPC Yverdon_Organisation régionale de protection civile d'Yverdon</v>
      </c>
      <c r="E7128">
        <f>COUNTIFS(D$2:D7128,Clef_répartition[[#This Row],[Code_Nom]],J$2:J7128,Clef_répartition[[#This Row],[Année]])</f>
        <v>33</v>
      </c>
      <c r="F7128">
        <f>IF(Clef_répartition[[#This Row],[Code_Nom]]=D7127,F7127-1,(COUNTIFS(Clef_répartition[Code_Nom],Clef_répartition[[#This Row],[Code_Nom]],Clef_répartition[Année],Clef_répartition[[#This Row],[Année]])))</f>
        <v>41</v>
      </c>
      <c r="G7128" t="str">
        <f>Clef_répartition[[#This Row],[Code_Nom]]&amp;"_"&amp;Clef_répartition[[#This Row],[Nombre]]&amp;"_"&amp;Clef_répartition[[#This Row],[Année]]</f>
        <v>ORPC Yverdon_Organisation régionale de protection civile d'Yverdon_33_2019</v>
      </c>
      <c r="H7128">
        <v>5758</v>
      </c>
      <c r="I7128" t="s">
        <v>147</v>
      </c>
      <c r="J7128">
        <v>2019</v>
      </c>
      <c r="K7128">
        <v>0</v>
      </c>
    </row>
    <row r="7129" spans="1:11" x14ac:dyDescent="0.25">
      <c r="A7129" t="s">
        <v>723</v>
      </c>
      <c r="B7129" t="s">
        <v>703</v>
      </c>
      <c r="C7129" t="s">
        <v>704</v>
      </c>
      <c r="D7129" t="str">
        <f>Clef_répartition[[#This Row],[Code association]]&amp;"_"&amp;Clef_répartition[[#This Row],[Nom association]]</f>
        <v>ORPC Yverdon_Organisation régionale de protection civile d'Yverdon</v>
      </c>
      <c r="E7129">
        <f>COUNTIFS(D$2:D7129,Clef_répartition[[#This Row],[Code_Nom]],J$2:J7129,Clef_répartition[[#This Row],[Année]])</f>
        <v>34</v>
      </c>
      <c r="F7129">
        <f>IF(Clef_répartition[[#This Row],[Code_Nom]]=D7128,F7128-1,(COUNTIFS(Clef_répartition[Code_Nom],Clef_répartition[[#This Row],[Code_Nom]],Clef_répartition[Année],Clef_répartition[[#This Row],[Année]])))</f>
        <v>40</v>
      </c>
      <c r="G7129" t="str">
        <f>Clef_répartition[[#This Row],[Code_Nom]]&amp;"_"&amp;Clef_répartition[[#This Row],[Nombre]]&amp;"_"&amp;Clef_répartition[[#This Row],[Année]]</f>
        <v>ORPC Yverdon_Organisation régionale de protection civile d'Yverdon_34_2019</v>
      </c>
      <c r="H7129">
        <v>5871</v>
      </c>
      <c r="I7129" t="s">
        <v>143</v>
      </c>
      <c r="J7129">
        <v>2019</v>
      </c>
      <c r="K7129">
        <v>0</v>
      </c>
    </row>
    <row r="7130" spans="1:11" x14ac:dyDescent="0.25">
      <c r="A7130" t="s">
        <v>723</v>
      </c>
      <c r="B7130" t="s">
        <v>703</v>
      </c>
      <c r="C7130" t="s">
        <v>704</v>
      </c>
      <c r="D7130" t="str">
        <f>Clef_répartition[[#This Row],[Code association]]&amp;"_"&amp;Clef_répartition[[#This Row],[Nom association]]</f>
        <v>ORPC Yverdon_Organisation régionale de protection civile d'Yverdon</v>
      </c>
      <c r="E7130">
        <f>COUNTIFS(D$2:D7130,Clef_répartition[[#This Row],[Code_Nom]],J$2:J7130,Clef_répartition[[#This Row],[Année]])</f>
        <v>35</v>
      </c>
      <c r="F7130">
        <f>IF(Clef_répartition[[#This Row],[Code_Nom]]=D7129,F7129-1,(COUNTIFS(Clef_répartition[Code_Nom],Clef_répartition[[#This Row],[Code_Nom]],Clef_répartition[Année],Clef_répartition[[#This Row],[Année]])))</f>
        <v>39</v>
      </c>
      <c r="G7130" t="str">
        <f>Clef_répartition[[#This Row],[Code_Nom]]&amp;"_"&amp;Clef_répartition[[#This Row],[Nombre]]&amp;"_"&amp;Clef_répartition[[#This Row],[Année]]</f>
        <v>ORPC Yverdon_Organisation régionale de protection civile d'Yverdon_35_2019</v>
      </c>
      <c r="H7130">
        <v>5741</v>
      </c>
      <c r="I7130" t="s">
        <v>144</v>
      </c>
      <c r="J7130">
        <v>2019</v>
      </c>
      <c r="K7130">
        <v>0</v>
      </c>
    </row>
    <row r="7131" spans="1:11" x14ac:dyDescent="0.25">
      <c r="A7131" t="s">
        <v>723</v>
      </c>
      <c r="B7131" t="s">
        <v>703</v>
      </c>
      <c r="C7131" t="s">
        <v>704</v>
      </c>
      <c r="D7131" t="str">
        <f>Clef_répartition[[#This Row],[Code association]]&amp;"_"&amp;Clef_répartition[[#This Row],[Nom association]]</f>
        <v>ORPC Yverdon_Organisation régionale de protection civile d'Yverdon</v>
      </c>
      <c r="E7131">
        <f>COUNTIFS(D$2:D7131,Clef_répartition[[#This Row],[Code_Nom]],J$2:J7131,Clef_répartition[[#This Row],[Année]])</f>
        <v>36</v>
      </c>
      <c r="F7131">
        <f>IF(Clef_répartition[[#This Row],[Code_Nom]]=D7130,F7130-1,(COUNTIFS(Clef_répartition[Code_Nom],Clef_répartition[[#This Row],[Code_Nom]],Clef_répartition[Année],Clef_répartition[[#This Row],[Année]])))</f>
        <v>38</v>
      </c>
      <c r="G7131" t="str">
        <f>Clef_répartition[[#This Row],[Code_Nom]]&amp;"_"&amp;Clef_répartition[[#This Row],[Nombre]]&amp;"_"&amp;Clef_répartition[[#This Row],[Année]]</f>
        <v>ORPC Yverdon_Organisation régionale de protection civile d'Yverdon_36_2019</v>
      </c>
      <c r="H7131">
        <v>5872</v>
      </c>
      <c r="I7131" t="s">
        <v>154</v>
      </c>
      <c r="J7131">
        <v>2019</v>
      </c>
      <c r="K7131">
        <v>0</v>
      </c>
    </row>
    <row r="7132" spans="1:11" x14ac:dyDescent="0.25">
      <c r="A7132" t="s">
        <v>723</v>
      </c>
      <c r="B7132" t="s">
        <v>703</v>
      </c>
      <c r="C7132" t="s">
        <v>704</v>
      </c>
      <c r="D7132" t="str">
        <f>Clef_répartition[[#This Row],[Code association]]&amp;"_"&amp;Clef_répartition[[#This Row],[Nom association]]</f>
        <v>ORPC Yverdon_Organisation régionale de protection civile d'Yverdon</v>
      </c>
      <c r="E7132">
        <f>COUNTIFS(D$2:D7132,Clef_répartition[[#This Row],[Code_Nom]],J$2:J7132,Clef_répartition[[#This Row],[Année]])</f>
        <v>37</v>
      </c>
      <c r="F7132">
        <f>IF(Clef_répartition[[#This Row],[Code_Nom]]=D7131,F7131-1,(COUNTIFS(Clef_répartition[Code_Nom],Clef_répartition[[#This Row],[Code_Nom]],Clef_répartition[Année],Clef_répartition[[#This Row],[Année]])))</f>
        <v>37</v>
      </c>
      <c r="G7132" t="str">
        <f>Clef_répartition[[#This Row],[Code_Nom]]&amp;"_"&amp;Clef_répartition[[#This Row],[Nombre]]&amp;"_"&amp;Clef_répartition[[#This Row],[Année]]</f>
        <v>ORPC Yverdon_Organisation régionale de protection civile d'Yverdon_37_2019</v>
      </c>
      <c r="H7132">
        <v>5873</v>
      </c>
      <c r="I7132" t="s">
        <v>155</v>
      </c>
      <c r="J7132">
        <v>2019</v>
      </c>
      <c r="K7132">
        <v>0</v>
      </c>
    </row>
    <row r="7133" spans="1:11" x14ac:dyDescent="0.25">
      <c r="A7133" t="s">
        <v>723</v>
      </c>
      <c r="B7133" t="s">
        <v>703</v>
      </c>
      <c r="C7133" t="s">
        <v>704</v>
      </c>
      <c r="D7133" t="str">
        <f>Clef_répartition[[#This Row],[Code association]]&amp;"_"&amp;Clef_répartition[[#This Row],[Nom association]]</f>
        <v>ORPC Yverdon_Organisation régionale de protection civile d'Yverdon</v>
      </c>
      <c r="E7133">
        <f>COUNTIFS(D$2:D7133,Clef_répartition[[#This Row],[Code_Nom]],J$2:J7133,Clef_répartition[[#This Row],[Année]])</f>
        <v>38</v>
      </c>
      <c r="F7133">
        <f>IF(Clef_répartition[[#This Row],[Code_Nom]]=D7132,F7132-1,(COUNTIFS(Clef_répartition[Code_Nom],Clef_répartition[[#This Row],[Code_Nom]],Clef_répartition[Année],Clef_répartition[[#This Row],[Année]])))</f>
        <v>36</v>
      </c>
      <c r="G7133" t="str">
        <f>Clef_répartition[[#This Row],[Code_Nom]]&amp;"_"&amp;Clef_répartition[[#This Row],[Nombre]]&amp;"_"&amp;Clef_répartition[[#This Row],[Année]]</f>
        <v>ORPC Yverdon_Organisation régionale de protection civile d'Yverdon_38_2019</v>
      </c>
      <c r="H7133">
        <v>5750</v>
      </c>
      <c r="I7133" t="s">
        <v>158</v>
      </c>
      <c r="J7133">
        <v>2019</v>
      </c>
      <c r="K7133">
        <v>0</v>
      </c>
    </row>
    <row r="7134" spans="1:11" x14ac:dyDescent="0.25">
      <c r="A7134" t="s">
        <v>723</v>
      </c>
      <c r="B7134" t="s">
        <v>703</v>
      </c>
      <c r="C7134" t="s">
        <v>704</v>
      </c>
      <c r="D7134" t="str">
        <f>Clef_répartition[[#This Row],[Code association]]&amp;"_"&amp;Clef_répartition[[#This Row],[Nom association]]</f>
        <v>ORPC Yverdon_Organisation régionale de protection civile d'Yverdon</v>
      </c>
      <c r="E7134">
        <f>COUNTIFS(D$2:D7134,Clef_répartition[[#This Row],[Code_Nom]],J$2:J7134,Clef_répartition[[#This Row],[Année]])</f>
        <v>39</v>
      </c>
      <c r="F7134">
        <f>IF(Clef_répartition[[#This Row],[Code_Nom]]=D7133,F7133-1,(COUNTIFS(Clef_répartition[Code_Nom],Clef_répartition[[#This Row],[Code_Nom]],Clef_répartition[Année],Clef_répartition[[#This Row],[Année]])))</f>
        <v>35</v>
      </c>
      <c r="G7134" t="str">
        <f>Clef_répartition[[#This Row],[Code_Nom]]&amp;"_"&amp;Clef_répartition[[#This Row],[Nombre]]&amp;"_"&amp;Clef_répartition[[#This Row],[Année]]</f>
        <v>ORPC Yverdon_Organisation régionale de protection civile d'Yverdon_39_2019</v>
      </c>
      <c r="H7134">
        <v>5755</v>
      </c>
      <c r="I7134" t="s">
        <v>160</v>
      </c>
      <c r="J7134">
        <v>2019</v>
      </c>
      <c r="K7134">
        <v>0</v>
      </c>
    </row>
    <row r="7135" spans="1:11" x14ac:dyDescent="0.25">
      <c r="A7135" t="s">
        <v>723</v>
      </c>
      <c r="B7135" t="s">
        <v>703</v>
      </c>
      <c r="C7135" t="s">
        <v>704</v>
      </c>
      <c r="D7135" t="str">
        <f>Clef_répartition[[#This Row],[Code association]]&amp;"_"&amp;Clef_répartition[[#This Row],[Nom association]]</f>
        <v>ORPC Yverdon_Organisation régionale de protection civile d'Yverdon</v>
      </c>
      <c r="E7135">
        <f>COUNTIFS(D$2:D7135,Clef_répartition[[#This Row],[Code_Nom]],J$2:J7135,Clef_répartition[[#This Row],[Année]])</f>
        <v>40</v>
      </c>
      <c r="F7135">
        <f>IF(Clef_répartition[[#This Row],[Code_Nom]]=D7134,F7134-1,(COUNTIFS(Clef_répartition[Code_Nom],Clef_répartition[[#This Row],[Code_Nom]],Clef_répartition[Année],Clef_répartition[[#This Row],[Année]])))</f>
        <v>34</v>
      </c>
      <c r="G7135" t="str">
        <f>Clef_répartition[[#This Row],[Code_Nom]]&amp;"_"&amp;Clef_répartition[[#This Row],[Nombre]]&amp;"_"&amp;Clef_répartition[[#This Row],[Année]]</f>
        <v>ORPC Yverdon_Organisation régionale de protection civile d'Yverdon_40_2019</v>
      </c>
      <c r="H7135">
        <v>5919</v>
      </c>
      <c r="I7135" t="s">
        <v>172</v>
      </c>
      <c r="J7135">
        <v>2019</v>
      </c>
      <c r="K7135">
        <v>0</v>
      </c>
    </row>
    <row r="7136" spans="1:11" x14ac:dyDescent="0.25">
      <c r="A7136" t="s">
        <v>723</v>
      </c>
      <c r="B7136" t="s">
        <v>703</v>
      </c>
      <c r="C7136" t="s">
        <v>704</v>
      </c>
      <c r="D7136" t="str">
        <f>Clef_répartition[[#This Row],[Code association]]&amp;"_"&amp;Clef_répartition[[#This Row],[Nom association]]</f>
        <v>ORPC Yverdon_Organisation régionale de protection civile d'Yverdon</v>
      </c>
      <c r="E7136">
        <f>COUNTIFS(D$2:D7136,Clef_répartition[[#This Row],[Code_Nom]],J$2:J7136,Clef_répartition[[#This Row],[Année]])</f>
        <v>41</v>
      </c>
      <c r="F7136">
        <f>IF(Clef_répartition[[#This Row],[Code_Nom]]=D7135,F7135-1,(COUNTIFS(Clef_répartition[Code_Nom],Clef_répartition[[#This Row],[Code_Nom]],Clef_répartition[Année],Clef_répartition[[#This Row],[Année]])))</f>
        <v>33</v>
      </c>
      <c r="G7136" t="str">
        <f>Clef_répartition[[#This Row],[Code_Nom]]&amp;"_"&amp;Clef_répartition[[#This Row],[Nombre]]&amp;"_"&amp;Clef_répartition[[#This Row],[Année]]</f>
        <v>ORPC Yverdon_Organisation régionale de protection civile d'Yverdon_41_2019</v>
      </c>
      <c r="H7136">
        <v>5562</v>
      </c>
      <c r="I7136" t="s">
        <v>173</v>
      </c>
      <c r="J7136">
        <v>2019</v>
      </c>
      <c r="K7136">
        <v>0</v>
      </c>
    </row>
    <row r="7137" spans="1:11" x14ac:dyDescent="0.25">
      <c r="A7137" t="s">
        <v>723</v>
      </c>
      <c r="B7137" t="s">
        <v>703</v>
      </c>
      <c r="C7137" t="s">
        <v>704</v>
      </c>
      <c r="D7137" t="str">
        <f>Clef_répartition[[#This Row],[Code association]]&amp;"_"&amp;Clef_répartition[[#This Row],[Nom association]]</f>
        <v>ORPC Yverdon_Organisation régionale de protection civile d'Yverdon</v>
      </c>
      <c r="E7137">
        <f>COUNTIFS(D$2:D7137,Clef_répartition[[#This Row],[Code_Nom]],J$2:J7137,Clef_répartition[[#This Row],[Année]])</f>
        <v>42</v>
      </c>
      <c r="F7137">
        <f>IF(Clef_répartition[[#This Row],[Code_Nom]]=D7136,F7136-1,(COUNTIFS(Clef_répartition[Code_Nom],Clef_répartition[[#This Row],[Code_Nom]],Clef_répartition[Année],Clef_répartition[[#This Row],[Année]])))</f>
        <v>32</v>
      </c>
      <c r="G7137" t="str">
        <f>Clef_répartition[[#This Row],[Code_Nom]]&amp;"_"&amp;Clef_répartition[[#This Row],[Nombre]]&amp;"_"&amp;Clef_répartition[[#This Row],[Année]]</f>
        <v>ORPC Yverdon_Organisation régionale de protection civile d'Yverdon_42_2019</v>
      </c>
      <c r="H7137">
        <v>5921</v>
      </c>
      <c r="I7137" t="s">
        <v>180</v>
      </c>
      <c r="J7137">
        <v>2019</v>
      </c>
      <c r="K7137">
        <v>0</v>
      </c>
    </row>
    <row r="7138" spans="1:11" x14ac:dyDescent="0.25">
      <c r="A7138" t="s">
        <v>723</v>
      </c>
      <c r="B7138" t="s">
        <v>703</v>
      </c>
      <c r="C7138" t="s">
        <v>704</v>
      </c>
      <c r="D7138" t="str">
        <f>Clef_répartition[[#This Row],[Code association]]&amp;"_"&amp;Clef_répartition[[#This Row],[Nom association]]</f>
        <v>ORPC Yverdon_Organisation régionale de protection civile d'Yverdon</v>
      </c>
      <c r="E7138">
        <f>COUNTIFS(D$2:D7138,Clef_répartition[[#This Row],[Code_Nom]],J$2:J7138,Clef_répartition[[#This Row],[Année]])</f>
        <v>43</v>
      </c>
      <c r="F7138">
        <f>IF(Clef_répartition[[#This Row],[Code_Nom]]=D7137,F7137-1,(COUNTIFS(Clef_répartition[Code_Nom],Clef_répartition[[#This Row],[Code_Nom]],Clef_répartition[Année],Clef_répartition[[#This Row],[Année]])))</f>
        <v>31</v>
      </c>
      <c r="G7138" t="str">
        <f>Clef_répartition[[#This Row],[Code_Nom]]&amp;"_"&amp;Clef_répartition[[#This Row],[Nombre]]&amp;"_"&amp;Clef_répartition[[#This Row],[Année]]</f>
        <v>ORPC Yverdon_Organisation régionale de protection civile d'Yverdon_43_2019</v>
      </c>
      <c r="H7138">
        <v>5922</v>
      </c>
      <c r="I7138" t="s">
        <v>183</v>
      </c>
      <c r="J7138">
        <v>2019</v>
      </c>
      <c r="K7138">
        <v>0</v>
      </c>
    </row>
    <row r="7139" spans="1:11" x14ac:dyDescent="0.25">
      <c r="A7139" t="s">
        <v>723</v>
      </c>
      <c r="B7139" t="s">
        <v>703</v>
      </c>
      <c r="C7139" t="s">
        <v>704</v>
      </c>
      <c r="D7139" t="str">
        <f>Clef_répartition[[#This Row],[Code association]]&amp;"_"&amp;Clef_répartition[[#This Row],[Nom association]]</f>
        <v>ORPC Yverdon_Organisation régionale de protection civile d'Yverdon</v>
      </c>
      <c r="E7139">
        <f>COUNTIFS(D$2:D7139,Clef_répartition[[#This Row],[Code_Nom]],J$2:J7139,Clef_répartition[[#This Row],[Année]])</f>
        <v>44</v>
      </c>
      <c r="F7139">
        <f>IF(Clef_répartition[[#This Row],[Code_Nom]]=D7138,F7138-1,(COUNTIFS(Clef_répartition[Code_Nom],Clef_répartition[[#This Row],[Code_Nom]],Clef_répartition[Année],Clef_répartition[[#This Row],[Année]])))</f>
        <v>30</v>
      </c>
      <c r="G7139" t="str">
        <f>Clef_répartition[[#This Row],[Code_Nom]]&amp;"_"&amp;Clef_répartition[[#This Row],[Nombre]]&amp;"_"&amp;Clef_répartition[[#This Row],[Année]]</f>
        <v>ORPC Yverdon_Organisation régionale de protection civile d'Yverdon_44_2019</v>
      </c>
      <c r="H7139">
        <v>5756</v>
      </c>
      <c r="I7139" t="s">
        <v>185</v>
      </c>
      <c r="J7139">
        <v>2019</v>
      </c>
      <c r="K7139">
        <v>0</v>
      </c>
    </row>
    <row r="7140" spans="1:11" x14ac:dyDescent="0.25">
      <c r="A7140" t="s">
        <v>723</v>
      </c>
      <c r="B7140" t="s">
        <v>703</v>
      </c>
      <c r="C7140" t="s">
        <v>704</v>
      </c>
      <c r="D7140" t="str">
        <f>Clef_répartition[[#This Row],[Code association]]&amp;"_"&amp;Clef_répartition[[#This Row],[Nom association]]</f>
        <v>ORPC Yverdon_Organisation régionale de protection civile d'Yverdon</v>
      </c>
      <c r="E7140">
        <f>COUNTIFS(D$2:D7140,Clef_répartition[[#This Row],[Code_Nom]],J$2:J7140,Clef_répartition[[#This Row],[Année]])</f>
        <v>45</v>
      </c>
      <c r="F7140">
        <f>IF(Clef_répartition[[#This Row],[Code_Nom]]=D7139,F7139-1,(COUNTIFS(Clef_répartition[Code_Nom],Clef_répartition[[#This Row],[Code_Nom]],Clef_répartition[Année],Clef_répartition[[#This Row],[Année]])))</f>
        <v>29</v>
      </c>
      <c r="G7140" t="str">
        <f>Clef_répartition[[#This Row],[Code_Nom]]&amp;"_"&amp;Clef_répartition[[#This Row],[Nombre]]&amp;"_"&amp;Clef_répartition[[#This Row],[Année]]</f>
        <v>ORPC Yverdon_Organisation régionale de protection civile d'Yverdon_45_2019</v>
      </c>
      <c r="H7140">
        <v>5563</v>
      </c>
      <c r="I7140" t="s">
        <v>193</v>
      </c>
      <c r="J7140">
        <v>2019</v>
      </c>
      <c r="K7140">
        <v>0</v>
      </c>
    </row>
    <row r="7141" spans="1:11" x14ac:dyDescent="0.25">
      <c r="A7141" t="s">
        <v>723</v>
      </c>
      <c r="B7141" t="s">
        <v>703</v>
      </c>
      <c r="C7141" t="s">
        <v>704</v>
      </c>
      <c r="D7141" t="str">
        <f>Clef_répartition[[#This Row],[Code association]]&amp;"_"&amp;Clef_répartition[[#This Row],[Nom association]]</f>
        <v>ORPC Yverdon_Organisation régionale de protection civile d'Yverdon</v>
      </c>
      <c r="E7141">
        <f>COUNTIFS(D$2:D7141,Clef_répartition[[#This Row],[Code_Nom]],J$2:J7141,Clef_répartition[[#This Row],[Année]])</f>
        <v>46</v>
      </c>
      <c r="F7141">
        <f>IF(Clef_répartition[[#This Row],[Code_Nom]]=D7140,F7140-1,(COUNTIFS(Clef_répartition[Code_Nom],Clef_répartition[[#This Row],[Code_Nom]],Clef_répartition[Année],Clef_répartition[[#This Row],[Année]])))</f>
        <v>28</v>
      </c>
      <c r="G7141" t="str">
        <f>Clef_répartition[[#This Row],[Code_Nom]]&amp;"_"&amp;Clef_répartition[[#This Row],[Nombre]]&amp;"_"&amp;Clef_répartition[[#This Row],[Année]]</f>
        <v>ORPC Yverdon_Organisation régionale de protection civile d'Yverdon_46_2019</v>
      </c>
      <c r="H7141">
        <v>5564</v>
      </c>
      <c r="I7141" t="s">
        <v>194</v>
      </c>
      <c r="J7141">
        <v>2019</v>
      </c>
      <c r="K7141">
        <v>0</v>
      </c>
    </row>
    <row r="7142" spans="1:11" x14ac:dyDescent="0.25">
      <c r="A7142" t="s">
        <v>723</v>
      </c>
      <c r="B7142" t="s">
        <v>703</v>
      </c>
      <c r="C7142" t="s">
        <v>704</v>
      </c>
      <c r="D7142" t="str">
        <f>Clef_répartition[[#This Row],[Code association]]&amp;"_"&amp;Clef_répartition[[#This Row],[Nom association]]</f>
        <v>ORPC Yverdon_Organisation régionale de protection civile d'Yverdon</v>
      </c>
      <c r="E7142">
        <f>COUNTIFS(D$2:D7142,Clef_répartition[[#This Row],[Code_Nom]],J$2:J7142,Clef_répartition[[#This Row],[Année]])</f>
        <v>47</v>
      </c>
      <c r="F7142">
        <f>IF(Clef_répartition[[#This Row],[Code_Nom]]=D7141,F7141-1,(COUNTIFS(Clef_répartition[Code_Nom],Clef_répartition[[#This Row],[Code_Nom]],Clef_répartition[Année],Clef_répartition[[#This Row],[Année]])))</f>
        <v>27</v>
      </c>
      <c r="G7142" t="str">
        <f>Clef_répartition[[#This Row],[Code_Nom]]&amp;"_"&amp;Clef_répartition[[#This Row],[Nombre]]&amp;"_"&amp;Clef_répartition[[#This Row],[Année]]</f>
        <v>ORPC Yverdon_Organisation régionale de protection civile d'Yverdon_47_2019</v>
      </c>
      <c r="H7142">
        <v>5565</v>
      </c>
      <c r="I7142" t="s">
        <v>199</v>
      </c>
      <c r="J7142">
        <v>2019</v>
      </c>
      <c r="K7142">
        <v>0</v>
      </c>
    </row>
    <row r="7143" spans="1:11" x14ac:dyDescent="0.25">
      <c r="A7143" t="s">
        <v>723</v>
      </c>
      <c r="B7143" t="s">
        <v>703</v>
      </c>
      <c r="C7143" t="s">
        <v>704</v>
      </c>
      <c r="D7143" t="str">
        <f>Clef_répartition[[#This Row],[Code association]]&amp;"_"&amp;Clef_répartition[[#This Row],[Nom association]]</f>
        <v>ORPC Yverdon_Organisation régionale de protection civile d'Yverdon</v>
      </c>
      <c r="E7143">
        <f>COUNTIFS(D$2:D7143,Clef_répartition[[#This Row],[Code_Nom]],J$2:J7143,Clef_répartition[[#This Row],[Année]])</f>
        <v>48</v>
      </c>
      <c r="F7143">
        <f>IF(Clef_répartition[[#This Row],[Code_Nom]]=D7142,F7142-1,(COUNTIFS(Clef_répartition[Code_Nom],Clef_répartition[[#This Row],[Code_Nom]],Clef_répartition[Année],Clef_répartition[[#This Row],[Année]])))</f>
        <v>26</v>
      </c>
      <c r="G7143" t="str">
        <f>Clef_répartition[[#This Row],[Code_Nom]]&amp;"_"&amp;Clef_répartition[[#This Row],[Nombre]]&amp;"_"&amp;Clef_répartition[[#This Row],[Année]]</f>
        <v>ORPC Yverdon_Organisation régionale de protection civile d'Yverdon_48_2019</v>
      </c>
      <c r="H7143">
        <v>5757</v>
      </c>
      <c r="I7143" t="s">
        <v>201</v>
      </c>
      <c r="J7143">
        <v>2019</v>
      </c>
      <c r="K7143">
        <v>0</v>
      </c>
    </row>
    <row r="7144" spans="1:11" x14ac:dyDescent="0.25">
      <c r="A7144" t="s">
        <v>723</v>
      </c>
      <c r="B7144" t="s">
        <v>703</v>
      </c>
      <c r="C7144" t="s">
        <v>704</v>
      </c>
      <c r="D7144" t="str">
        <f>Clef_répartition[[#This Row],[Code association]]&amp;"_"&amp;Clef_répartition[[#This Row],[Nom association]]</f>
        <v>ORPC Yverdon_Organisation régionale de protection civile d'Yverdon</v>
      </c>
      <c r="E7144">
        <f>COUNTIFS(D$2:D7144,Clef_répartition[[#This Row],[Code_Nom]],J$2:J7144,Clef_répartition[[#This Row],[Année]])</f>
        <v>49</v>
      </c>
      <c r="F7144">
        <f>IF(Clef_répartition[[#This Row],[Code_Nom]]=D7143,F7143-1,(COUNTIFS(Clef_répartition[Code_Nom],Clef_répartition[[#This Row],[Code_Nom]],Clef_répartition[Année],Clef_répartition[[#This Row],[Année]])))</f>
        <v>25</v>
      </c>
      <c r="G7144" t="str">
        <f>Clef_répartition[[#This Row],[Code_Nom]]&amp;"_"&amp;Clef_répartition[[#This Row],[Nombre]]&amp;"_"&amp;Clef_répartition[[#This Row],[Année]]</f>
        <v>ORPC Yverdon_Organisation régionale de protection civile d'Yverdon_49_2019</v>
      </c>
      <c r="H7144">
        <v>5924</v>
      </c>
      <c r="I7144" t="s">
        <v>202</v>
      </c>
      <c r="J7144">
        <v>2019</v>
      </c>
      <c r="K7144">
        <v>0</v>
      </c>
    </row>
    <row r="7145" spans="1:11" x14ac:dyDescent="0.25">
      <c r="A7145" t="s">
        <v>723</v>
      </c>
      <c r="B7145" t="s">
        <v>703</v>
      </c>
      <c r="C7145" t="s">
        <v>704</v>
      </c>
      <c r="D7145" t="str">
        <f>Clef_répartition[[#This Row],[Code association]]&amp;"_"&amp;Clef_répartition[[#This Row],[Nom association]]</f>
        <v>ORPC Yverdon_Organisation régionale de protection civile d'Yverdon</v>
      </c>
      <c r="E7145">
        <f>COUNTIFS(D$2:D7145,Clef_répartition[[#This Row],[Code_Nom]],J$2:J7145,Clef_répartition[[#This Row],[Année]])</f>
        <v>50</v>
      </c>
      <c r="F7145">
        <f>IF(Clef_répartition[[#This Row],[Code_Nom]]=D7144,F7144-1,(COUNTIFS(Clef_répartition[Code_Nom],Clef_répartition[[#This Row],[Code_Nom]],Clef_répartition[Année],Clef_répartition[[#This Row],[Année]])))</f>
        <v>24</v>
      </c>
      <c r="G7145" t="str">
        <f>Clef_répartition[[#This Row],[Code_Nom]]&amp;"_"&amp;Clef_répartition[[#This Row],[Nombre]]&amp;"_"&amp;Clef_répartition[[#This Row],[Année]]</f>
        <v>ORPC Yverdon_Organisation régionale de protection civile d'Yverdon_50_2019</v>
      </c>
      <c r="H7145">
        <v>5925</v>
      </c>
      <c r="I7145" t="s">
        <v>207</v>
      </c>
      <c r="J7145">
        <v>2019</v>
      </c>
      <c r="K7145">
        <v>0</v>
      </c>
    </row>
    <row r="7146" spans="1:11" x14ac:dyDescent="0.25">
      <c r="A7146" t="s">
        <v>723</v>
      </c>
      <c r="B7146" t="s">
        <v>703</v>
      </c>
      <c r="C7146" t="s">
        <v>704</v>
      </c>
      <c r="D7146" t="str">
        <f>Clef_répartition[[#This Row],[Code association]]&amp;"_"&amp;Clef_répartition[[#This Row],[Nom association]]</f>
        <v>ORPC Yverdon_Organisation régionale de protection civile d'Yverdon</v>
      </c>
      <c r="E7146">
        <f>COUNTIFS(D$2:D7146,Clef_répartition[[#This Row],[Code_Nom]],J$2:J7146,Clef_répartition[[#This Row],[Année]])</f>
        <v>51</v>
      </c>
      <c r="F7146">
        <f>IF(Clef_répartition[[#This Row],[Code_Nom]]=D7145,F7145-1,(COUNTIFS(Clef_répartition[Code_Nom],Clef_répartition[[#This Row],[Code_Nom]],Clef_répartition[Année],Clef_répartition[[#This Row],[Année]])))</f>
        <v>23</v>
      </c>
      <c r="G7146" t="str">
        <f>Clef_répartition[[#This Row],[Code_Nom]]&amp;"_"&amp;Clef_répartition[[#This Row],[Nombre]]&amp;"_"&amp;Clef_répartition[[#This Row],[Année]]</f>
        <v>ORPC Yverdon_Organisation régionale de protection civile d'Yverdon_51_2019</v>
      </c>
      <c r="H7146">
        <v>5926</v>
      </c>
      <c r="I7146" t="s">
        <v>218</v>
      </c>
      <c r="J7146">
        <v>2019</v>
      </c>
      <c r="K7146">
        <v>0</v>
      </c>
    </row>
    <row r="7147" spans="1:11" x14ac:dyDescent="0.25">
      <c r="A7147" t="s">
        <v>723</v>
      </c>
      <c r="B7147" t="s">
        <v>703</v>
      </c>
      <c r="C7147" t="s">
        <v>704</v>
      </c>
      <c r="D7147" t="str">
        <f>Clef_répartition[[#This Row],[Code association]]&amp;"_"&amp;Clef_répartition[[#This Row],[Nom association]]</f>
        <v>ORPC Yverdon_Organisation régionale de protection civile d'Yverdon</v>
      </c>
      <c r="E7147">
        <f>COUNTIFS(D$2:D7147,Clef_répartition[[#This Row],[Code_Nom]],J$2:J7147,Clef_répartition[[#This Row],[Année]])</f>
        <v>52</v>
      </c>
      <c r="F7147">
        <f>IF(Clef_répartition[[#This Row],[Code_Nom]]=D7146,F7146-1,(COUNTIFS(Clef_répartition[Code_Nom],Clef_répartition[[#This Row],[Code_Nom]],Clef_répartition[Année],Clef_répartition[[#This Row],[Année]])))</f>
        <v>22</v>
      </c>
      <c r="G7147" t="str">
        <f>Clef_répartition[[#This Row],[Code_Nom]]&amp;"_"&amp;Clef_répartition[[#This Row],[Nombre]]&amp;"_"&amp;Clef_répartition[[#This Row],[Année]]</f>
        <v>ORPC Yverdon_Organisation régionale de protection civile d'Yverdon_52_2019</v>
      </c>
      <c r="H7147">
        <v>5759</v>
      </c>
      <c r="I7147" t="s">
        <v>220</v>
      </c>
      <c r="J7147">
        <v>2019</v>
      </c>
      <c r="K7147">
        <v>0</v>
      </c>
    </row>
    <row r="7148" spans="1:11" x14ac:dyDescent="0.25">
      <c r="A7148" t="s">
        <v>723</v>
      </c>
      <c r="B7148" t="s">
        <v>703</v>
      </c>
      <c r="C7148" t="s">
        <v>704</v>
      </c>
      <c r="D7148" t="str">
        <f>Clef_répartition[[#This Row],[Code association]]&amp;"_"&amp;Clef_répartition[[#This Row],[Nom association]]</f>
        <v>ORPC Yverdon_Organisation régionale de protection civile d'Yverdon</v>
      </c>
      <c r="E7148">
        <f>COUNTIFS(D$2:D7148,Clef_répartition[[#This Row],[Code_Nom]],J$2:J7148,Clef_répartition[[#This Row],[Année]])</f>
        <v>53</v>
      </c>
      <c r="F7148">
        <f>IF(Clef_répartition[[#This Row],[Code_Nom]]=D7147,F7147-1,(COUNTIFS(Clef_répartition[Code_Nom],Clef_répartition[[#This Row],[Code_Nom]],Clef_répartition[Année],Clef_répartition[[#This Row],[Année]])))</f>
        <v>21</v>
      </c>
      <c r="G7148" t="str">
        <f>Clef_répartition[[#This Row],[Code_Nom]]&amp;"_"&amp;Clef_répartition[[#This Row],[Nombre]]&amp;"_"&amp;Clef_répartition[[#This Row],[Année]]</f>
        <v>ORPC Yverdon_Organisation régionale de protection civile d'Yverdon_53_2019</v>
      </c>
      <c r="H7148">
        <v>5566</v>
      </c>
      <c r="I7148" t="s">
        <v>224</v>
      </c>
      <c r="J7148">
        <v>2019</v>
      </c>
      <c r="K7148">
        <v>0</v>
      </c>
    </row>
    <row r="7149" spans="1:11" x14ac:dyDescent="0.25">
      <c r="A7149" t="s">
        <v>723</v>
      </c>
      <c r="B7149" t="s">
        <v>703</v>
      </c>
      <c r="C7149" t="s">
        <v>704</v>
      </c>
      <c r="D7149" t="str">
        <f>Clef_répartition[[#This Row],[Code association]]&amp;"_"&amp;Clef_répartition[[#This Row],[Nom association]]</f>
        <v>ORPC Yverdon_Organisation régionale de protection civile d'Yverdon</v>
      </c>
      <c r="E7149">
        <f>COUNTIFS(D$2:D7149,Clef_répartition[[#This Row],[Code_Nom]],J$2:J7149,Clef_répartition[[#This Row],[Année]])</f>
        <v>54</v>
      </c>
      <c r="F7149">
        <f>IF(Clef_répartition[[#This Row],[Code_Nom]]=D7148,F7148-1,(COUNTIFS(Clef_répartition[Code_Nom],Clef_répartition[[#This Row],[Code_Nom]],Clef_répartition[Année],Clef_répartition[[#This Row],[Année]])))</f>
        <v>20</v>
      </c>
      <c r="G7149" t="str">
        <f>Clef_répartition[[#This Row],[Code_Nom]]&amp;"_"&amp;Clef_répartition[[#This Row],[Nombre]]&amp;"_"&amp;Clef_répartition[[#This Row],[Année]]</f>
        <v>ORPC Yverdon_Organisation régionale de protection civile d'Yverdon_54_2019</v>
      </c>
      <c r="H7149">
        <v>5760</v>
      </c>
      <c r="I7149" t="s">
        <v>227</v>
      </c>
      <c r="J7149">
        <v>2019</v>
      </c>
      <c r="K7149">
        <v>0</v>
      </c>
    </row>
    <row r="7150" spans="1:11" x14ac:dyDescent="0.25">
      <c r="A7150" t="s">
        <v>723</v>
      </c>
      <c r="B7150" t="s">
        <v>703</v>
      </c>
      <c r="C7150" t="s">
        <v>704</v>
      </c>
      <c r="D7150" t="str">
        <f>Clef_répartition[[#This Row],[Code association]]&amp;"_"&amp;Clef_répartition[[#This Row],[Nom association]]</f>
        <v>ORPC Yverdon_Organisation régionale de protection civile d'Yverdon</v>
      </c>
      <c r="E7150">
        <f>COUNTIFS(D$2:D7150,Clef_répartition[[#This Row],[Code_Nom]],J$2:J7150,Clef_répartition[[#This Row],[Année]])</f>
        <v>55</v>
      </c>
      <c r="F7150">
        <f>IF(Clef_répartition[[#This Row],[Code_Nom]]=D7149,F7149-1,(COUNTIFS(Clef_répartition[Code_Nom],Clef_répartition[[#This Row],[Code_Nom]],Clef_répartition[Année],Clef_répartition[[#This Row],[Année]])))</f>
        <v>19</v>
      </c>
      <c r="G7150" t="str">
        <f>Clef_répartition[[#This Row],[Code_Nom]]&amp;"_"&amp;Clef_répartition[[#This Row],[Nombre]]&amp;"_"&amp;Clef_répartition[[#This Row],[Année]]</f>
        <v>ORPC Yverdon_Organisation régionale de protection civile d'Yverdon_55_2019</v>
      </c>
      <c r="H7150">
        <v>5761</v>
      </c>
      <c r="I7150" t="s">
        <v>233</v>
      </c>
      <c r="J7150">
        <v>2019</v>
      </c>
      <c r="K7150">
        <v>0</v>
      </c>
    </row>
    <row r="7151" spans="1:11" x14ac:dyDescent="0.25">
      <c r="A7151" t="s">
        <v>723</v>
      </c>
      <c r="B7151" t="s">
        <v>703</v>
      </c>
      <c r="C7151" t="s">
        <v>704</v>
      </c>
      <c r="D7151" t="str">
        <f>Clef_répartition[[#This Row],[Code association]]&amp;"_"&amp;Clef_répartition[[#This Row],[Nom association]]</f>
        <v>ORPC Yverdon_Organisation régionale de protection civile d'Yverdon</v>
      </c>
      <c r="E7151">
        <f>COUNTIFS(D$2:D7151,Clef_répartition[[#This Row],[Code_Nom]],J$2:J7151,Clef_répartition[[#This Row],[Année]])</f>
        <v>56</v>
      </c>
      <c r="F7151">
        <f>IF(Clef_répartition[[#This Row],[Code_Nom]]=D7150,F7150-1,(COUNTIFS(Clef_répartition[Code_Nom],Clef_répartition[[#This Row],[Code_Nom]],Clef_répartition[Année],Clef_répartition[[#This Row],[Année]])))</f>
        <v>18</v>
      </c>
      <c r="G7151" t="str">
        <f>Clef_répartition[[#This Row],[Code_Nom]]&amp;"_"&amp;Clef_répartition[[#This Row],[Nombre]]&amp;"_"&amp;Clef_répartition[[#This Row],[Année]]</f>
        <v>ORPC Yverdon_Organisation régionale de protection civile d'Yverdon_56_2019</v>
      </c>
      <c r="H7151">
        <v>5928</v>
      </c>
      <c r="I7151" t="s">
        <v>240</v>
      </c>
      <c r="J7151">
        <v>2019</v>
      </c>
      <c r="K7151">
        <v>0</v>
      </c>
    </row>
    <row r="7152" spans="1:11" x14ac:dyDescent="0.25">
      <c r="A7152" t="s">
        <v>723</v>
      </c>
      <c r="B7152" t="s">
        <v>703</v>
      </c>
      <c r="C7152" t="s">
        <v>704</v>
      </c>
      <c r="D7152" t="str">
        <f>Clef_répartition[[#This Row],[Code association]]&amp;"_"&amp;Clef_répartition[[#This Row],[Nom association]]</f>
        <v>ORPC Yverdon_Organisation régionale de protection civile d'Yverdon</v>
      </c>
      <c r="E7152">
        <f>COUNTIFS(D$2:D7152,Clef_répartition[[#This Row],[Code_Nom]],J$2:J7152,Clef_répartition[[#This Row],[Année]])</f>
        <v>57</v>
      </c>
      <c r="F7152">
        <f>IF(Clef_répartition[[#This Row],[Code_Nom]]=D7151,F7151-1,(COUNTIFS(Clef_répartition[Code_Nom],Clef_répartition[[#This Row],[Code_Nom]],Clef_répartition[Année],Clef_répartition[[#This Row],[Année]])))</f>
        <v>17</v>
      </c>
      <c r="G7152" t="str">
        <f>Clef_répartition[[#This Row],[Code_Nom]]&amp;"_"&amp;Clef_répartition[[#This Row],[Nombre]]&amp;"_"&amp;Clef_répartition[[#This Row],[Année]]</f>
        <v>ORPC Yverdon_Organisation régionale de protection civile d'Yverdon_57_2019</v>
      </c>
      <c r="H7152">
        <v>5568</v>
      </c>
      <c r="I7152" t="s">
        <v>249</v>
      </c>
      <c r="J7152">
        <v>2019</v>
      </c>
      <c r="K7152">
        <v>0</v>
      </c>
    </row>
    <row r="7153" spans="1:11" x14ac:dyDescent="0.25">
      <c r="A7153" t="s">
        <v>723</v>
      </c>
      <c r="B7153" t="s">
        <v>703</v>
      </c>
      <c r="C7153" t="s">
        <v>704</v>
      </c>
      <c r="D7153" t="str">
        <f>Clef_répartition[[#This Row],[Code association]]&amp;"_"&amp;Clef_répartition[[#This Row],[Nom association]]</f>
        <v>ORPC Yverdon_Organisation régionale de protection civile d'Yverdon</v>
      </c>
      <c r="E7153">
        <f>COUNTIFS(D$2:D7153,Clef_répartition[[#This Row],[Code_Nom]],J$2:J7153,Clef_répartition[[#This Row],[Année]])</f>
        <v>58</v>
      </c>
      <c r="F7153">
        <f>IF(Clef_répartition[[#This Row],[Code_Nom]]=D7152,F7152-1,(COUNTIFS(Clef_répartition[Code_Nom],Clef_répartition[[#This Row],[Code_Nom]],Clef_répartition[Année],Clef_répartition[[#This Row],[Année]])))</f>
        <v>16</v>
      </c>
      <c r="G7153" t="str">
        <f>Clef_répartition[[#This Row],[Code_Nom]]&amp;"_"&amp;Clef_répartition[[#This Row],[Nombre]]&amp;"_"&amp;Clef_répartition[[#This Row],[Année]]</f>
        <v>ORPC Yverdon_Organisation régionale de protection civile d'Yverdon_58_2019</v>
      </c>
      <c r="H7153">
        <v>5762</v>
      </c>
      <c r="I7153" t="s">
        <v>253</v>
      </c>
      <c r="J7153">
        <v>2019</v>
      </c>
      <c r="K7153">
        <v>0</v>
      </c>
    </row>
    <row r="7154" spans="1:11" x14ac:dyDescent="0.25">
      <c r="A7154" t="s">
        <v>723</v>
      </c>
      <c r="B7154" t="s">
        <v>703</v>
      </c>
      <c r="C7154" t="s">
        <v>704</v>
      </c>
      <c r="D7154" t="str">
        <f>Clef_répartition[[#This Row],[Code association]]&amp;"_"&amp;Clef_répartition[[#This Row],[Nom association]]</f>
        <v>ORPC Yverdon_Organisation régionale de protection civile d'Yverdon</v>
      </c>
      <c r="E7154">
        <f>COUNTIFS(D$2:D7154,Clef_répartition[[#This Row],[Code_Nom]],J$2:J7154,Clef_répartition[[#This Row],[Année]])</f>
        <v>59</v>
      </c>
      <c r="F7154">
        <f>IF(Clef_répartition[[#This Row],[Code_Nom]]=D7153,F7153-1,(COUNTIFS(Clef_répartition[Code_Nom],Clef_répartition[[#This Row],[Code_Nom]],Clef_répartition[Année],Clef_répartition[[#This Row],[Année]])))</f>
        <v>15</v>
      </c>
      <c r="G7154" t="str">
        <f>Clef_répartition[[#This Row],[Code_Nom]]&amp;"_"&amp;Clef_répartition[[#This Row],[Nombre]]&amp;"_"&amp;Clef_répartition[[#This Row],[Année]]</f>
        <v>ORPC Yverdon_Organisation régionale de protection civile d'Yverdon_59_2019</v>
      </c>
      <c r="H7154">
        <v>5929</v>
      </c>
      <c r="I7154" t="s">
        <v>257</v>
      </c>
      <c r="J7154">
        <v>2019</v>
      </c>
      <c r="K7154">
        <v>0</v>
      </c>
    </row>
    <row r="7155" spans="1:11" x14ac:dyDescent="0.25">
      <c r="A7155" t="s">
        <v>723</v>
      </c>
      <c r="B7155" t="s">
        <v>703</v>
      </c>
      <c r="C7155" t="s">
        <v>704</v>
      </c>
      <c r="D7155" t="str">
        <f>Clef_répartition[[#This Row],[Code association]]&amp;"_"&amp;Clef_répartition[[#This Row],[Nom association]]</f>
        <v>ORPC Yverdon_Organisation régionale de protection civile d'Yverdon</v>
      </c>
      <c r="E7155">
        <f>COUNTIFS(D$2:D7155,Clef_répartition[[#This Row],[Code_Nom]],J$2:J7155,Clef_répartition[[#This Row],[Année]])</f>
        <v>60</v>
      </c>
      <c r="F7155">
        <f>IF(Clef_répartition[[#This Row],[Code_Nom]]=D7154,F7154-1,(COUNTIFS(Clef_répartition[Code_Nom],Clef_répartition[[#This Row],[Code_Nom]],Clef_répartition[Année],Clef_répartition[[#This Row],[Année]])))</f>
        <v>14</v>
      </c>
      <c r="G7155" t="str">
        <f>Clef_répartition[[#This Row],[Code_Nom]]&amp;"_"&amp;Clef_répartition[[#This Row],[Nombre]]&amp;"_"&amp;Clef_répartition[[#This Row],[Année]]</f>
        <v>ORPC Yverdon_Organisation régionale de protection civile d'Yverdon_60_2019</v>
      </c>
      <c r="H7155">
        <v>5930</v>
      </c>
      <c r="I7155" t="s">
        <v>259</v>
      </c>
      <c r="J7155">
        <v>2019</v>
      </c>
      <c r="K7155">
        <v>0</v>
      </c>
    </row>
    <row r="7156" spans="1:11" x14ac:dyDescent="0.25">
      <c r="A7156" t="s">
        <v>723</v>
      </c>
      <c r="B7156" t="s">
        <v>703</v>
      </c>
      <c r="C7156" t="s">
        <v>704</v>
      </c>
      <c r="D7156" t="str">
        <f>Clef_répartition[[#This Row],[Code association]]&amp;"_"&amp;Clef_répartition[[#This Row],[Nom association]]</f>
        <v>ORPC Yverdon_Organisation régionale de protection civile d'Yverdon</v>
      </c>
      <c r="E7156">
        <f>COUNTIFS(D$2:D7156,Clef_répartition[[#This Row],[Code_Nom]],J$2:J7156,Clef_répartition[[#This Row],[Année]])</f>
        <v>61</v>
      </c>
      <c r="F7156">
        <f>IF(Clef_répartition[[#This Row],[Code_Nom]]=D7155,F7155-1,(COUNTIFS(Clef_répartition[Code_Nom],Clef_répartition[[#This Row],[Code_Nom]],Clef_répartition[Année],Clef_répartition[[#This Row],[Année]])))</f>
        <v>13</v>
      </c>
      <c r="G7156" t="str">
        <f>Clef_répartition[[#This Row],[Code_Nom]]&amp;"_"&amp;Clef_répartition[[#This Row],[Nombre]]&amp;"_"&amp;Clef_répartition[[#This Row],[Année]]</f>
        <v>ORPC Yverdon_Organisation régionale de protection civile d'Yverdon_61_2019</v>
      </c>
      <c r="H7156">
        <v>5571</v>
      </c>
      <c r="I7156" t="s">
        <v>263</v>
      </c>
      <c r="J7156">
        <v>2019</v>
      </c>
      <c r="K7156">
        <v>0</v>
      </c>
    </row>
    <row r="7157" spans="1:11" x14ac:dyDescent="0.25">
      <c r="A7157" t="s">
        <v>723</v>
      </c>
      <c r="B7157" t="s">
        <v>703</v>
      </c>
      <c r="C7157" t="s">
        <v>704</v>
      </c>
      <c r="D7157" t="str">
        <f>Clef_répartition[[#This Row],[Code association]]&amp;"_"&amp;Clef_répartition[[#This Row],[Nom association]]</f>
        <v>ORPC Yverdon_Organisation régionale de protection civile d'Yverdon</v>
      </c>
      <c r="E7157">
        <f>COUNTIFS(D$2:D7157,Clef_répartition[[#This Row],[Code_Nom]],J$2:J7157,Clef_répartition[[#This Row],[Année]])</f>
        <v>62</v>
      </c>
      <c r="F7157">
        <f>IF(Clef_répartition[[#This Row],[Code_Nom]]=D7156,F7156-1,(COUNTIFS(Clef_répartition[Code_Nom],Clef_répartition[[#This Row],[Code_Nom]],Clef_répartition[Année],Clef_répartition[[#This Row],[Année]])))</f>
        <v>12</v>
      </c>
      <c r="G7157" t="str">
        <f>Clef_répartition[[#This Row],[Code_Nom]]&amp;"_"&amp;Clef_répartition[[#This Row],[Nombre]]&amp;"_"&amp;Clef_répartition[[#This Row],[Année]]</f>
        <v>ORPC Yverdon_Organisation régionale de protection civile d'Yverdon_62_2019</v>
      </c>
      <c r="H7157">
        <v>5931</v>
      </c>
      <c r="I7157" t="s">
        <v>267</v>
      </c>
      <c r="J7157">
        <v>2019</v>
      </c>
      <c r="K7157">
        <v>0</v>
      </c>
    </row>
    <row r="7158" spans="1:11" x14ac:dyDescent="0.25">
      <c r="A7158" t="s">
        <v>723</v>
      </c>
      <c r="B7158" t="s">
        <v>703</v>
      </c>
      <c r="C7158" t="s">
        <v>704</v>
      </c>
      <c r="D7158" t="str">
        <f>Clef_répartition[[#This Row],[Code association]]&amp;"_"&amp;Clef_répartition[[#This Row],[Nom association]]</f>
        <v>ORPC Yverdon_Organisation régionale de protection civile d'Yverdon</v>
      </c>
      <c r="E7158">
        <f>COUNTIFS(D$2:D7158,Clef_répartition[[#This Row],[Code_Nom]],J$2:J7158,Clef_répartition[[#This Row],[Année]])</f>
        <v>63</v>
      </c>
      <c r="F7158">
        <f>IF(Clef_répartition[[#This Row],[Code_Nom]]=D7157,F7157-1,(COUNTIFS(Clef_répartition[Code_Nom],Clef_répartition[[#This Row],[Code_Nom]],Clef_répartition[Année],Clef_répartition[[#This Row],[Année]])))</f>
        <v>11</v>
      </c>
      <c r="G7158" t="str">
        <f>Clef_répartition[[#This Row],[Code_Nom]]&amp;"_"&amp;Clef_répartition[[#This Row],[Nombre]]&amp;"_"&amp;Clef_répartition[[#This Row],[Année]]</f>
        <v>ORPC Yverdon_Organisation régionale de protection civile d'Yverdon_63_2019</v>
      </c>
      <c r="H7158">
        <v>5932</v>
      </c>
      <c r="I7158" t="s">
        <v>269</v>
      </c>
      <c r="J7158">
        <v>2019</v>
      </c>
      <c r="K7158">
        <v>0</v>
      </c>
    </row>
    <row r="7159" spans="1:11" x14ac:dyDescent="0.25">
      <c r="A7159" t="s">
        <v>723</v>
      </c>
      <c r="B7159" t="s">
        <v>703</v>
      </c>
      <c r="C7159" t="s">
        <v>704</v>
      </c>
      <c r="D7159" t="str">
        <f>Clef_répartition[[#This Row],[Code association]]&amp;"_"&amp;Clef_répartition[[#This Row],[Nom association]]</f>
        <v>ORPC Yverdon_Organisation régionale de protection civile d'Yverdon</v>
      </c>
      <c r="E7159">
        <f>COUNTIFS(D$2:D7159,Clef_répartition[[#This Row],[Code_Nom]],J$2:J7159,Clef_répartition[[#This Row],[Année]])</f>
        <v>64</v>
      </c>
      <c r="F7159">
        <f>IF(Clef_répartition[[#This Row],[Code_Nom]]=D7158,F7158-1,(COUNTIFS(Clef_répartition[Code_Nom],Clef_répartition[[#This Row],[Code_Nom]],Clef_répartition[Année],Clef_répartition[[#This Row],[Année]])))</f>
        <v>10</v>
      </c>
      <c r="G7159" t="str">
        <f>Clef_répartition[[#This Row],[Code_Nom]]&amp;"_"&amp;Clef_répartition[[#This Row],[Nombre]]&amp;"_"&amp;Clef_répartition[[#This Row],[Année]]</f>
        <v>ORPC Yverdon_Organisation régionale de protection civile d'Yverdon_64_2019</v>
      </c>
      <c r="H7159">
        <v>5933</v>
      </c>
      <c r="I7159" t="s">
        <v>271</v>
      </c>
      <c r="J7159">
        <v>2019</v>
      </c>
      <c r="K7159">
        <v>0</v>
      </c>
    </row>
    <row r="7160" spans="1:11" x14ac:dyDescent="0.25">
      <c r="A7160" t="s">
        <v>723</v>
      </c>
      <c r="B7160" t="s">
        <v>703</v>
      </c>
      <c r="C7160" t="s">
        <v>704</v>
      </c>
      <c r="D7160" t="str">
        <f>Clef_répartition[[#This Row],[Code association]]&amp;"_"&amp;Clef_répartition[[#This Row],[Nom association]]</f>
        <v>ORPC Yverdon_Organisation régionale de protection civile d'Yverdon</v>
      </c>
      <c r="E7160">
        <f>COUNTIFS(D$2:D7160,Clef_répartition[[#This Row],[Code_Nom]],J$2:J7160,Clef_répartition[[#This Row],[Année]])</f>
        <v>65</v>
      </c>
      <c r="F7160">
        <f>IF(Clef_répartition[[#This Row],[Code_Nom]]=D7159,F7159-1,(COUNTIFS(Clef_répartition[Code_Nom],Clef_répartition[[#This Row],[Code_Nom]],Clef_répartition[Année],Clef_répartition[[#This Row],[Année]])))</f>
        <v>9</v>
      </c>
      <c r="G7160" t="str">
        <f>Clef_répartition[[#This Row],[Code_Nom]]&amp;"_"&amp;Clef_répartition[[#This Row],[Nombre]]&amp;"_"&amp;Clef_répartition[[#This Row],[Année]]</f>
        <v>ORPC Yverdon_Organisation régionale de protection civile d'Yverdon_65_2019</v>
      </c>
      <c r="H7160">
        <v>5763</v>
      </c>
      <c r="I7160" t="s">
        <v>272</v>
      </c>
      <c r="J7160">
        <v>2019</v>
      </c>
      <c r="K7160">
        <v>0</v>
      </c>
    </row>
    <row r="7161" spans="1:11" x14ac:dyDescent="0.25">
      <c r="A7161" t="s">
        <v>723</v>
      </c>
      <c r="B7161" t="s">
        <v>703</v>
      </c>
      <c r="C7161" t="s">
        <v>704</v>
      </c>
      <c r="D7161" t="str">
        <f>Clef_répartition[[#This Row],[Code association]]&amp;"_"&amp;Clef_répartition[[#This Row],[Nom association]]</f>
        <v>ORPC Yverdon_Organisation régionale de protection civile d'Yverdon</v>
      </c>
      <c r="E7161">
        <f>COUNTIFS(D$2:D7161,Clef_répartition[[#This Row],[Code_Nom]],J$2:J7161,Clef_répartition[[#This Row],[Année]])</f>
        <v>66</v>
      </c>
      <c r="F7161">
        <f>IF(Clef_répartition[[#This Row],[Code_Nom]]=D7160,F7160-1,(COUNTIFS(Clef_répartition[Code_Nom],Clef_répartition[[#This Row],[Code_Nom]],Clef_répartition[Année],Clef_répartition[[#This Row],[Année]])))</f>
        <v>8</v>
      </c>
      <c r="G7161" t="str">
        <f>Clef_répartition[[#This Row],[Code_Nom]]&amp;"_"&amp;Clef_répartition[[#This Row],[Nombre]]&amp;"_"&amp;Clef_répartition[[#This Row],[Année]]</f>
        <v>ORPC Yverdon_Organisation régionale de protection civile d'Yverdon_66_2019</v>
      </c>
      <c r="H7161">
        <v>5934</v>
      </c>
      <c r="I7161" t="s">
        <v>273</v>
      </c>
      <c r="J7161">
        <v>2019</v>
      </c>
      <c r="K7161">
        <v>0</v>
      </c>
    </row>
    <row r="7162" spans="1:11" x14ac:dyDescent="0.25">
      <c r="A7162" t="s">
        <v>723</v>
      </c>
      <c r="B7162" t="s">
        <v>703</v>
      </c>
      <c r="C7162" t="s">
        <v>704</v>
      </c>
      <c r="D7162" t="str">
        <f>Clef_répartition[[#This Row],[Code association]]&amp;"_"&amp;Clef_répartition[[#This Row],[Nom association]]</f>
        <v>ORPC Yverdon_Organisation régionale de protection civile d'Yverdon</v>
      </c>
      <c r="E7162">
        <f>COUNTIFS(D$2:D7162,Clef_répartition[[#This Row],[Code_Nom]],J$2:J7162,Clef_répartition[[#This Row],[Année]])</f>
        <v>67</v>
      </c>
      <c r="F7162">
        <f>IF(Clef_répartition[[#This Row],[Code_Nom]]=D7161,F7161-1,(COUNTIFS(Clef_répartition[Code_Nom],Clef_répartition[[#This Row],[Code_Nom]],Clef_répartition[Année],Clef_répartition[[#This Row],[Année]])))</f>
        <v>7</v>
      </c>
      <c r="G7162" t="str">
        <f>Clef_répartition[[#This Row],[Code_Nom]]&amp;"_"&amp;Clef_répartition[[#This Row],[Nombre]]&amp;"_"&amp;Clef_répartition[[#This Row],[Année]]</f>
        <v>ORPC Yverdon_Organisation régionale de protection civile d'Yverdon_67_2019</v>
      </c>
      <c r="H7162">
        <v>5764</v>
      </c>
      <c r="I7162" t="s">
        <v>274</v>
      </c>
      <c r="J7162">
        <v>2019</v>
      </c>
      <c r="K7162">
        <v>0</v>
      </c>
    </row>
    <row r="7163" spans="1:11" x14ac:dyDescent="0.25">
      <c r="A7163" t="s">
        <v>723</v>
      </c>
      <c r="B7163" t="s">
        <v>703</v>
      </c>
      <c r="C7163" t="s">
        <v>704</v>
      </c>
      <c r="D7163" t="str">
        <f>Clef_répartition[[#This Row],[Code association]]&amp;"_"&amp;Clef_répartition[[#This Row],[Nom association]]</f>
        <v>ORPC Yverdon_Organisation régionale de protection civile d'Yverdon</v>
      </c>
      <c r="E7163">
        <f>COUNTIFS(D$2:D7163,Clef_répartition[[#This Row],[Code_Nom]],J$2:J7163,Clef_répartition[[#This Row],[Année]])</f>
        <v>68</v>
      </c>
      <c r="F7163">
        <f>IF(Clef_répartition[[#This Row],[Code_Nom]]=D7162,F7162-1,(COUNTIFS(Clef_répartition[Code_Nom],Clef_répartition[[#This Row],[Code_Nom]],Clef_répartition[Année],Clef_répartition[[#This Row],[Année]])))</f>
        <v>6</v>
      </c>
      <c r="G7163" t="str">
        <f>Clef_répartition[[#This Row],[Code_Nom]]&amp;"_"&amp;Clef_répartition[[#This Row],[Nombre]]&amp;"_"&amp;Clef_répartition[[#This Row],[Année]]</f>
        <v>ORPC Yverdon_Organisation régionale de protection civile d'Yverdon_68_2019</v>
      </c>
      <c r="H7163">
        <v>5765</v>
      </c>
      <c r="I7163" t="s">
        <v>275</v>
      </c>
      <c r="J7163">
        <v>2019</v>
      </c>
      <c r="K7163">
        <v>0</v>
      </c>
    </row>
    <row r="7164" spans="1:11" x14ac:dyDescent="0.25">
      <c r="A7164" t="s">
        <v>723</v>
      </c>
      <c r="B7164" t="s">
        <v>703</v>
      </c>
      <c r="C7164" t="s">
        <v>704</v>
      </c>
      <c r="D7164" t="str">
        <f>Clef_répartition[[#This Row],[Code association]]&amp;"_"&amp;Clef_répartition[[#This Row],[Nom association]]</f>
        <v>ORPC Yverdon_Organisation régionale de protection civile d'Yverdon</v>
      </c>
      <c r="E7164">
        <f>COUNTIFS(D$2:D7164,Clef_répartition[[#This Row],[Code_Nom]],J$2:J7164,Clef_répartition[[#This Row],[Année]])</f>
        <v>69</v>
      </c>
      <c r="F7164">
        <f>IF(Clef_répartition[[#This Row],[Code_Nom]]=D7163,F7163-1,(COUNTIFS(Clef_répartition[Code_Nom],Clef_répartition[[#This Row],[Code_Nom]],Clef_répartition[Année],Clef_répartition[[#This Row],[Année]])))</f>
        <v>5</v>
      </c>
      <c r="G7164" t="str">
        <f>Clef_répartition[[#This Row],[Code_Nom]]&amp;"_"&amp;Clef_répartition[[#This Row],[Nombre]]&amp;"_"&amp;Clef_répartition[[#This Row],[Année]]</f>
        <v>ORPC Yverdon_Organisation régionale de protection civile d'Yverdon_69_2019</v>
      </c>
      <c r="H7164">
        <v>5935</v>
      </c>
      <c r="I7164" t="s">
        <v>280</v>
      </c>
      <c r="J7164">
        <v>2019</v>
      </c>
      <c r="K7164">
        <v>0</v>
      </c>
    </row>
    <row r="7165" spans="1:11" x14ac:dyDescent="0.25">
      <c r="A7165" t="s">
        <v>723</v>
      </c>
      <c r="B7165" t="s">
        <v>703</v>
      </c>
      <c r="C7165" t="s">
        <v>704</v>
      </c>
      <c r="D7165" t="str">
        <f>Clef_répartition[[#This Row],[Code association]]&amp;"_"&amp;Clef_répartition[[#This Row],[Nom association]]</f>
        <v>ORPC Yverdon_Organisation régionale de protection civile d'Yverdon</v>
      </c>
      <c r="E7165">
        <f>COUNTIFS(D$2:D7165,Clef_répartition[[#This Row],[Code_Nom]],J$2:J7165,Clef_répartition[[#This Row],[Année]])</f>
        <v>70</v>
      </c>
      <c r="F7165">
        <f>IF(Clef_répartition[[#This Row],[Code_Nom]]=D7164,F7164-1,(COUNTIFS(Clef_répartition[Code_Nom],Clef_répartition[[#This Row],[Code_Nom]],Clef_répartition[Année],Clef_répartition[[#This Row],[Année]])))</f>
        <v>4</v>
      </c>
      <c r="G7165" t="str">
        <f>Clef_répartition[[#This Row],[Code_Nom]]&amp;"_"&amp;Clef_répartition[[#This Row],[Nombre]]&amp;"_"&amp;Clef_répartition[[#This Row],[Année]]</f>
        <v>ORPC Yverdon_Organisation régionale de protection civile d'Yverdon_70_2019</v>
      </c>
      <c r="H7165">
        <v>5937</v>
      </c>
      <c r="I7165" t="s">
        <v>292</v>
      </c>
      <c r="J7165">
        <v>2019</v>
      </c>
      <c r="K7165">
        <v>0</v>
      </c>
    </row>
    <row r="7166" spans="1:11" x14ac:dyDescent="0.25">
      <c r="A7166" t="s">
        <v>723</v>
      </c>
      <c r="B7166" t="s">
        <v>703</v>
      </c>
      <c r="C7166" t="s">
        <v>704</v>
      </c>
      <c r="D7166" t="str">
        <f>Clef_répartition[[#This Row],[Code association]]&amp;"_"&amp;Clef_répartition[[#This Row],[Nom association]]</f>
        <v>ORPC Yverdon_Organisation régionale de protection civile d'Yverdon</v>
      </c>
      <c r="E7166">
        <f>COUNTIFS(D$2:D7166,Clef_répartition[[#This Row],[Code_Nom]],J$2:J7166,Clef_répartition[[#This Row],[Année]])</f>
        <v>71</v>
      </c>
      <c r="F7166">
        <f>IF(Clef_répartition[[#This Row],[Code_Nom]]=D7165,F7165-1,(COUNTIFS(Clef_répartition[Code_Nom],Clef_répartition[[#This Row],[Code_Nom]],Clef_répartition[Année],Clef_répartition[[#This Row],[Année]])))</f>
        <v>3</v>
      </c>
      <c r="G7166" t="str">
        <f>Clef_répartition[[#This Row],[Code_Nom]]&amp;"_"&amp;Clef_répartition[[#This Row],[Nombre]]&amp;"_"&amp;Clef_répartition[[#This Row],[Année]]</f>
        <v>ORPC Yverdon_Organisation régionale de protection civile d'Yverdon_71_2019</v>
      </c>
      <c r="H7166">
        <v>5766</v>
      </c>
      <c r="I7166" t="s">
        <v>293</v>
      </c>
      <c r="J7166">
        <v>2019</v>
      </c>
      <c r="K7166">
        <v>0</v>
      </c>
    </row>
    <row r="7167" spans="1:11" x14ac:dyDescent="0.25">
      <c r="A7167" t="s">
        <v>723</v>
      </c>
      <c r="B7167" t="s">
        <v>703</v>
      </c>
      <c r="C7167" t="s">
        <v>704</v>
      </c>
      <c r="D7167" t="str">
        <f>Clef_répartition[[#This Row],[Code association]]&amp;"_"&amp;Clef_répartition[[#This Row],[Nom association]]</f>
        <v>ORPC Yverdon_Organisation régionale de protection civile d'Yverdon</v>
      </c>
      <c r="E7167">
        <f>COUNTIFS(D$2:D7167,Clef_répartition[[#This Row],[Code_Nom]],J$2:J7167,Clef_répartition[[#This Row],[Année]])</f>
        <v>72</v>
      </c>
      <c r="F7167">
        <f>IF(Clef_répartition[[#This Row],[Code_Nom]]=D7166,F7166-1,(COUNTIFS(Clef_répartition[Code_Nom],Clef_répartition[[#This Row],[Code_Nom]],Clef_répartition[Année],Clef_répartition[[#This Row],[Année]])))</f>
        <v>2</v>
      </c>
      <c r="G7167" t="str">
        <f>Clef_répartition[[#This Row],[Code_Nom]]&amp;"_"&amp;Clef_répartition[[#This Row],[Nombre]]&amp;"_"&amp;Clef_répartition[[#This Row],[Année]]</f>
        <v>ORPC Yverdon_Organisation régionale de protection civile d'Yverdon_72_2019</v>
      </c>
      <c r="H7167">
        <v>5938</v>
      </c>
      <c r="I7167" t="s">
        <v>298</v>
      </c>
      <c r="J7167">
        <v>2019</v>
      </c>
      <c r="K7167">
        <v>0</v>
      </c>
    </row>
    <row r="7168" spans="1:11" x14ac:dyDescent="0.25">
      <c r="A7168" t="s">
        <v>723</v>
      </c>
      <c r="B7168" t="s">
        <v>703</v>
      </c>
      <c r="C7168" t="s">
        <v>704</v>
      </c>
      <c r="D7168" t="str">
        <f>Clef_répartition[[#This Row],[Code association]]&amp;"_"&amp;Clef_répartition[[#This Row],[Nom association]]</f>
        <v>ORPC Yverdon_Organisation régionale de protection civile d'Yverdon</v>
      </c>
      <c r="E7168">
        <f>COUNTIFS(D$2:D7168,Clef_répartition[[#This Row],[Code_Nom]],J$2:J7168,Clef_répartition[[#This Row],[Année]])</f>
        <v>73</v>
      </c>
      <c r="F7168">
        <f>IF(Clef_répartition[[#This Row],[Code_Nom]]=D7167,F7167-1,(COUNTIFS(Clef_répartition[Code_Nom],Clef_répartition[[#This Row],[Code_Nom]],Clef_répartition[Année],Clef_répartition[[#This Row],[Année]])))</f>
        <v>1</v>
      </c>
      <c r="G7168" t="str">
        <f>Clef_répartition[[#This Row],[Code_Nom]]&amp;"_"&amp;Clef_répartition[[#This Row],[Nombre]]&amp;"_"&amp;Clef_répartition[[#This Row],[Année]]</f>
        <v>ORPC Yverdon_Organisation régionale de protection civile d'Yverdon_73_2019</v>
      </c>
      <c r="H7168">
        <v>5939</v>
      </c>
      <c r="I7168" t="s">
        <v>299</v>
      </c>
      <c r="J7168">
        <v>2019</v>
      </c>
      <c r="K7168">
        <v>0</v>
      </c>
    </row>
    <row r="7169" spans="1:11" x14ac:dyDescent="0.25">
      <c r="A7169" t="s">
        <v>723</v>
      </c>
      <c r="B7169" t="s">
        <v>495</v>
      </c>
      <c r="C7169" t="s">
        <v>496</v>
      </c>
      <c r="D7169" t="str">
        <f>Clef_répartition[[#This Row],[Code association]]&amp;"_"&amp;Clef_répartition[[#This Row],[Nom association]]</f>
        <v>PNR_Association intercommunale Police Nyon Région</v>
      </c>
      <c r="E7169">
        <f>COUNTIFS(D$2:D7169,Clef_répartition[[#This Row],[Code_Nom]],J$2:J7169,Clef_répartition[[#This Row],[Année]])</f>
        <v>1</v>
      </c>
      <c r="F7169">
        <f>IF(Clef_répartition[[#This Row],[Code_Nom]]=D7168,F7168-1,(COUNTIFS(Clef_répartition[Code_Nom],Clef_répartition[[#This Row],[Code_Nom]],Clef_répartition[Année],Clef_répartition[[#This Row],[Année]])))</f>
        <v>3</v>
      </c>
      <c r="G7169" t="str">
        <f>Clef_répartition[[#This Row],[Code_Nom]]&amp;"_"&amp;Clef_répartition[[#This Row],[Nombre]]&amp;"_"&amp;Clef_répartition[[#This Row],[Année]]</f>
        <v>PNR_Association intercommunale Police Nyon Région_1_2019</v>
      </c>
      <c r="H7169">
        <v>5713</v>
      </c>
      <c r="I7169" t="s">
        <v>80</v>
      </c>
      <c r="J7169">
        <v>2019</v>
      </c>
      <c r="K7169">
        <v>4.3499999999999997E-2</v>
      </c>
    </row>
    <row r="7170" spans="1:11" x14ac:dyDescent="0.25">
      <c r="A7170" t="s">
        <v>723</v>
      </c>
      <c r="B7170" t="s">
        <v>495</v>
      </c>
      <c r="C7170" t="s">
        <v>496</v>
      </c>
      <c r="D7170" t="str">
        <f>Clef_répartition[[#This Row],[Code association]]&amp;"_"&amp;Clef_répartition[[#This Row],[Nom association]]</f>
        <v>PNR_Association intercommunale Police Nyon Région</v>
      </c>
      <c r="E7170">
        <f>COUNTIFS(D$2:D7170,Clef_répartition[[#This Row],[Code_Nom]],J$2:J7170,Clef_répartition[[#This Row],[Année]])</f>
        <v>2</v>
      </c>
      <c r="F7170">
        <f>IF(Clef_répartition[[#This Row],[Code_Nom]]=D7169,F7169-1,(COUNTIFS(Clef_répartition[Code_Nom],Clef_répartition[[#This Row],[Code_Nom]],Clef_répartition[Année],Clef_répartition[[#This Row],[Année]])))</f>
        <v>2</v>
      </c>
      <c r="G7170" t="str">
        <f>Clef_répartition[[#This Row],[Code_Nom]]&amp;"_"&amp;Clef_répartition[[#This Row],[Nombre]]&amp;"_"&amp;Clef_répartition[[#This Row],[Année]]</f>
        <v>PNR_Association intercommunale Police Nyon Région_2_2019</v>
      </c>
      <c r="H7170">
        <v>5724</v>
      </c>
      <c r="I7170" t="s">
        <v>196</v>
      </c>
      <c r="J7170">
        <v>2019</v>
      </c>
      <c r="K7170">
        <v>0.84389999999999998</v>
      </c>
    </row>
    <row r="7171" spans="1:11" x14ac:dyDescent="0.25">
      <c r="A7171" t="s">
        <v>723</v>
      </c>
      <c r="B7171" t="s">
        <v>495</v>
      </c>
      <c r="C7171" t="s">
        <v>496</v>
      </c>
      <c r="D7171" t="str">
        <f>Clef_répartition[[#This Row],[Code association]]&amp;"_"&amp;Clef_répartition[[#This Row],[Nom association]]</f>
        <v>PNR_Association intercommunale Police Nyon Région</v>
      </c>
      <c r="E7171">
        <f>COUNTIFS(D$2:D7171,Clef_répartition[[#This Row],[Code_Nom]],J$2:J7171,Clef_répartition[[#This Row],[Année]])</f>
        <v>3</v>
      </c>
      <c r="F7171">
        <f>IF(Clef_répartition[[#This Row],[Code_Nom]]=D7170,F7170-1,(COUNTIFS(Clef_répartition[Code_Nom],Clef_répartition[[#This Row],[Code_Nom]],Clef_répartition[Année],Clef_répartition[[#This Row],[Année]])))</f>
        <v>1</v>
      </c>
      <c r="G7171" t="str">
        <f>Clef_répartition[[#This Row],[Code_Nom]]&amp;"_"&amp;Clef_répartition[[#This Row],[Nombre]]&amp;"_"&amp;Clef_répartition[[#This Row],[Année]]</f>
        <v>PNR_Association intercommunale Police Nyon Région_3_2019</v>
      </c>
      <c r="H7171">
        <v>5725</v>
      </c>
      <c r="I7171" t="s">
        <v>219</v>
      </c>
      <c r="J7171">
        <v>2019</v>
      </c>
      <c r="K7171">
        <v>0.11260000000000001</v>
      </c>
    </row>
    <row r="7172" spans="1:11" x14ac:dyDescent="0.25">
      <c r="A7172" t="s">
        <v>723</v>
      </c>
      <c r="B7172" t="s">
        <v>559</v>
      </c>
      <c r="C7172" t="s">
        <v>560</v>
      </c>
      <c r="D7172" t="str">
        <f>Clef_répartition[[#This Row],[Code association]]&amp;"_"&amp;Clef_répartition[[#This Row],[Nom association]]</f>
        <v>PNV_Association intercommunale de la Police Nord vaudois</v>
      </c>
      <c r="E7172">
        <f>COUNTIFS(D$2:D7172,Clef_répartition[[#This Row],[Code_Nom]],J$2:J7172,Clef_répartition[[#This Row],[Année]])</f>
        <v>1</v>
      </c>
      <c r="F7172">
        <f>IF(Clef_répartition[[#This Row],[Code_Nom]]=D7171,F7171-1,(COUNTIFS(Clef_répartition[Code_Nom],Clef_répartition[[#This Row],[Code_Nom]],Clef_répartition[Année],Clef_répartition[[#This Row],[Année]])))</f>
        <v>11</v>
      </c>
      <c r="G7172" t="str">
        <f>Clef_répartition[[#This Row],[Code_Nom]]&amp;"_"&amp;Clef_répartition[[#This Row],[Nombre]]&amp;"_"&amp;Clef_répartition[[#This Row],[Année]]</f>
        <v>PNV_Association intercommunale de la Police Nord vaudois_1_2019</v>
      </c>
      <c r="H7172">
        <v>5904</v>
      </c>
      <c r="I7172" t="s">
        <v>46</v>
      </c>
      <c r="J7172">
        <v>2019</v>
      </c>
      <c r="K7172">
        <v>4.1960000000000001E-3</v>
      </c>
    </row>
    <row r="7173" spans="1:11" x14ac:dyDescent="0.25">
      <c r="A7173" t="s">
        <v>723</v>
      </c>
      <c r="B7173" t="s">
        <v>559</v>
      </c>
      <c r="C7173" t="s">
        <v>560</v>
      </c>
      <c r="D7173" t="str">
        <f>Clef_répartition[[#This Row],[Code association]]&amp;"_"&amp;Clef_répartition[[#This Row],[Nom association]]</f>
        <v>PNV_Association intercommunale de la Police Nord vaudois</v>
      </c>
      <c r="E7173">
        <f>COUNTIFS(D$2:D7173,Clef_répartition[[#This Row],[Code_Nom]],J$2:J7173,Clef_répartition[[#This Row],[Année]])</f>
        <v>2</v>
      </c>
      <c r="F7173">
        <f>IF(Clef_répartition[[#This Row],[Code_Nom]]=D7172,F7172-1,(COUNTIFS(Clef_répartition[Code_Nom],Clef_répartition[[#This Row],[Code_Nom]],Clef_répartition[Année],Clef_répartition[[#This Row],[Année]])))</f>
        <v>10</v>
      </c>
      <c r="G7173" t="str">
        <f>Clef_répartition[[#This Row],[Code_Nom]]&amp;"_"&amp;Clef_répartition[[#This Row],[Nombre]]&amp;"_"&amp;Clef_répartition[[#This Row],[Année]]</f>
        <v>PNV_Association intercommunale de la Police Nord vaudois_2_2019</v>
      </c>
      <c r="H7173">
        <v>5909</v>
      </c>
      <c r="I7173" t="s">
        <v>60</v>
      </c>
      <c r="J7173">
        <v>2019</v>
      </c>
      <c r="K7173">
        <v>6.9810000000000002E-3</v>
      </c>
    </row>
    <row r="7174" spans="1:11" x14ac:dyDescent="0.25">
      <c r="A7174" t="s">
        <v>723</v>
      </c>
      <c r="B7174" t="s">
        <v>559</v>
      </c>
      <c r="C7174" t="s">
        <v>560</v>
      </c>
      <c r="D7174" t="str">
        <f>Clef_répartition[[#This Row],[Code association]]&amp;"_"&amp;Clef_répartition[[#This Row],[Nom association]]</f>
        <v>PNV_Association intercommunale de la Police Nord vaudois</v>
      </c>
      <c r="E7174">
        <f>COUNTIFS(D$2:D7174,Clef_répartition[[#This Row],[Code_Nom]],J$2:J7174,Clef_répartition[[#This Row],[Année]])</f>
        <v>3</v>
      </c>
      <c r="F7174">
        <f>IF(Clef_répartition[[#This Row],[Code_Nom]]=D7173,F7173-1,(COUNTIFS(Clef_répartition[Code_Nom],Clef_répartition[[#This Row],[Code_Nom]],Clef_répartition[Année],Clef_répartition[[#This Row],[Année]])))</f>
        <v>9</v>
      </c>
      <c r="G7174" t="str">
        <f>Clef_répartition[[#This Row],[Code_Nom]]&amp;"_"&amp;Clef_répartition[[#This Row],[Nombre]]&amp;"_"&amp;Clef_répartition[[#This Row],[Année]]</f>
        <v>PNV_Association intercommunale de la Police Nord vaudois_3_2019</v>
      </c>
      <c r="H7174">
        <v>5914</v>
      </c>
      <c r="I7174" t="s">
        <v>105</v>
      </c>
      <c r="J7174">
        <v>2019</v>
      </c>
      <c r="K7174">
        <v>1.8600000000000001E-3</v>
      </c>
    </row>
    <row r="7175" spans="1:11" x14ac:dyDescent="0.25">
      <c r="A7175" t="s">
        <v>723</v>
      </c>
      <c r="B7175" t="s">
        <v>559</v>
      </c>
      <c r="C7175" t="s">
        <v>560</v>
      </c>
      <c r="D7175" t="str">
        <f>Clef_répartition[[#This Row],[Code association]]&amp;"_"&amp;Clef_répartition[[#This Row],[Nom association]]</f>
        <v>PNV_Association intercommunale de la Police Nord vaudois</v>
      </c>
      <c r="E7175">
        <f>COUNTIFS(D$2:D7175,Clef_répartition[[#This Row],[Code_Nom]],J$2:J7175,Clef_répartition[[#This Row],[Année]])</f>
        <v>4</v>
      </c>
      <c r="F7175">
        <f>IF(Clef_répartition[[#This Row],[Code_Nom]]=D7174,F7174-1,(COUNTIFS(Clef_répartition[Code_Nom],Clef_répartition[[#This Row],[Code_Nom]],Clef_répartition[Année],Clef_répartition[[#This Row],[Année]])))</f>
        <v>8</v>
      </c>
      <c r="G7175" t="str">
        <f>Clef_répartition[[#This Row],[Code_Nom]]&amp;"_"&amp;Clef_répartition[[#This Row],[Nombre]]&amp;"_"&amp;Clef_répartition[[#This Row],[Année]]</f>
        <v>PNV_Association intercommunale de la Police Nord vaudois_4_2019</v>
      </c>
      <c r="H7175">
        <v>5919</v>
      </c>
      <c r="I7175" t="s">
        <v>172</v>
      </c>
      <c r="J7175">
        <v>2019</v>
      </c>
      <c r="K7175">
        <v>3.5349999999999999E-3</v>
      </c>
    </row>
    <row r="7176" spans="1:11" x14ac:dyDescent="0.25">
      <c r="A7176" t="s">
        <v>723</v>
      </c>
      <c r="B7176" t="s">
        <v>559</v>
      </c>
      <c r="C7176" t="s">
        <v>560</v>
      </c>
      <c r="D7176" t="str">
        <f>Clef_répartition[[#This Row],[Code association]]&amp;"_"&amp;Clef_répartition[[#This Row],[Nom association]]</f>
        <v>PNV_Association intercommunale de la Police Nord vaudois</v>
      </c>
      <c r="E7176">
        <f>COUNTIFS(D$2:D7176,Clef_répartition[[#This Row],[Code_Nom]],J$2:J7176,Clef_répartition[[#This Row],[Année]])</f>
        <v>5</v>
      </c>
      <c r="F7176">
        <f>IF(Clef_répartition[[#This Row],[Code_Nom]]=D7175,F7175-1,(COUNTIFS(Clef_répartition[Code_Nom],Clef_répartition[[#This Row],[Code_Nom]],Clef_répartition[Année],Clef_répartition[[#This Row],[Année]])))</f>
        <v>7</v>
      </c>
      <c r="G7176" t="str">
        <f>Clef_répartition[[#This Row],[Code_Nom]]&amp;"_"&amp;Clef_répartition[[#This Row],[Nombre]]&amp;"_"&amp;Clef_répartition[[#This Row],[Année]]</f>
        <v>PNV_Association intercommunale de la Police Nord vaudois_5_2019</v>
      </c>
      <c r="H7176">
        <v>5756</v>
      </c>
      <c r="I7176" t="s">
        <v>185</v>
      </c>
      <c r="J7176">
        <v>2019</v>
      </c>
      <c r="K7176">
        <v>3.356E-3</v>
      </c>
    </row>
    <row r="7177" spans="1:11" x14ac:dyDescent="0.25">
      <c r="A7177" t="s">
        <v>723</v>
      </c>
      <c r="B7177" t="s">
        <v>559</v>
      </c>
      <c r="C7177" t="s">
        <v>560</v>
      </c>
      <c r="D7177" t="str">
        <f>Clef_répartition[[#This Row],[Code association]]&amp;"_"&amp;Clef_répartition[[#This Row],[Nom association]]</f>
        <v>PNV_Association intercommunale de la Police Nord vaudois</v>
      </c>
      <c r="E7177">
        <f>COUNTIFS(D$2:D7177,Clef_répartition[[#This Row],[Code_Nom]],J$2:J7177,Clef_répartition[[#This Row],[Année]])</f>
        <v>6</v>
      </c>
      <c r="F7177">
        <f>IF(Clef_répartition[[#This Row],[Code_Nom]]=D7176,F7176-1,(COUNTIFS(Clef_répartition[Code_Nom],Clef_répartition[[#This Row],[Code_Nom]],Clef_répartition[Année],Clef_répartition[[#This Row],[Année]])))</f>
        <v>6</v>
      </c>
      <c r="G7177" t="str">
        <f>Clef_répartition[[#This Row],[Code_Nom]]&amp;"_"&amp;Clef_répartition[[#This Row],[Nombre]]&amp;"_"&amp;Clef_répartition[[#This Row],[Année]]</f>
        <v>PNV_Association intercommunale de la Police Nord vaudois_6_2019</v>
      </c>
      <c r="H7177">
        <v>5757</v>
      </c>
      <c r="I7177" t="s">
        <v>201</v>
      </c>
      <c r="J7177">
        <v>2019</v>
      </c>
      <c r="K7177">
        <v>0.16511300000000001</v>
      </c>
    </row>
    <row r="7178" spans="1:11" x14ac:dyDescent="0.25">
      <c r="A7178" t="s">
        <v>723</v>
      </c>
      <c r="B7178" t="s">
        <v>559</v>
      </c>
      <c r="C7178" t="s">
        <v>560</v>
      </c>
      <c r="D7178" t="str">
        <f>Clef_répartition[[#This Row],[Code association]]&amp;"_"&amp;Clef_répartition[[#This Row],[Nom association]]</f>
        <v>PNV_Association intercommunale de la Police Nord vaudois</v>
      </c>
      <c r="E7178">
        <f>COUNTIFS(D$2:D7178,Clef_répartition[[#This Row],[Code_Nom]],J$2:J7178,Clef_répartition[[#This Row],[Année]])</f>
        <v>7</v>
      </c>
      <c r="F7178">
        <f>IF(Clef_répartition[[#This Row],[Code_Nom]]=D7177,F7177-1,(COUNTIFS(Clef_répartition[Code_Nom],Clef_répartition[[#This Row],[Code_Nom]],Clef_répartition[Année],Clef_répartition[[#This Row],[Année]])))</f>
        <v>5</v>
      </c>
      <c r="G7178" t="str">
        <f>Clef_répartition[[#This Row],[Code_Nom]]&amp;"_"&amp;Clef_répartition[[#This Row],[Nombre]]&amp;"_"&amp;Clef_répartition[[#This Row],[Année]]</f>
        <v>PNV_Association intercommunale de la Police Nord vaudois_7_2019</v>
      </c>
      <c r="H7178">
        <v>5926</v>
      </c>
      <c r="I7178" t="s">
        <v>218</v>
      </c>
      <c r="J7178">
        <v>2019</v>
      </c>
      <c r="K7178">
        <v>5.274E-3</v>
      </c>
    </row>
    <row r="7179" spans="1:11" x14ac:dyDescent="0.25">
      <c r="A7179" t="s">
        <v>723</v>
      </c>
      <c r="B7179" t="s">
        <v>559</v>
      </c>
      <c r="C7179" t="s">
        <v>560</v>
      </c>
      <c r="D7179" t="str">
        <f>Clef_répartition[[#This Row],[Code association]]&amp;"_"&amp;Clef_répartition[[#This Row],[Nom association]]</f>
        <v>PNV_Association intercommunale de la Police Nord vaudois</v>
      </c>
      <c r="E7179">
        <f>COUNTIFS(D$2:D7179,Clef_répartition[[#This Row],[Code_Nom]],J$2:J7179,Clef_répartition[[#This Row],[Année]])</f>
        <v>8</v>
      </c>
      <c r="F7179">
        <f>IF(Clef_répartition[[#This Row],[Code_Nom]]=D7178,F7178-1,(COUNTIFS(Clef_répartition[Code_Nom],Clef_répartition[[#This Row],[Code_Nom]],Clef_répartition[Année],Clef_répartition[[#This Row],[Année]])))</f>
        <v>4</v>
      </c>
      <c r="G7179" t="str">
        <f>Clef_répartition[[#This Row],[Code_Nom]]&amp;"_"&amp;Clef_répartition[[#This Row],[Nombre]]&amp;"_"&amp;Clef_répartition[[#This Row],[Année]]</f>
        <v>PNV_Association intercommunale de la Police Nord vaudois_8_2019</v>
      </c>
      <c r="H7179">
        <v>5929</v>
      </c>
      <c r="I7179" t="s">
        <v>257</v>
      </c>
      <c r="J7179">
        <v>2019</v>
      </c>
      <c r="K7179">
        <v>3.8349999999999999E-3</v>
      </c>
    </row>
    <row r="7180" spans="1:11" x14ac:dyDescent="0.25">
      <c r="A7180" t="s">
        <v>723</v>
      </c>
      <c r="B7180" t="s">
        <v>559</v>
      </c>
      <c r="C7180" t="s">
        <v>560</v>
      </c>
      <c r="D7180" t="str">
        <f>Clef_répartition[[#This Row],[Code association]]&amp;"_"&amp;Clef_répartition[[#This Row],[Nom association]]</f>
        <v>PNV_Association intercommunale de la Police Nord vaudois</v>
      </c>
      <c r="E7180">
        <f>COUNTIFS(D$2:D7180,Clef_répartition[[#This Row],[Code_Nom]],J$2:J7180,Clef_répartition[[#This Row],[Année]])</f>
        <v>9</v>
      </c>
      <c r="F7180">
        <f>IF(Clef_répartition[[#This Row],[Code_Nom]]=D7179,F7179-1,(COUNTIFS(Clef_répartition[Code_Nom],Clef_répartition[[#This Row],[Code_Nom]],Clef_répartition[Année],Clef_répartition[[#This Row],[Année]])))</f>
        <v>3</v>
      </c>
      <c r="G7180" t="str">
        <f>Clef_répartition[[#This Row],[Code_Nom]]&amp;"_"&amp;Clef_répartition[[#This Row],[Nombre]]&amp;"_"&amp;Clef_répartition[[#This Row],[Année]]</f>
        <v>PNV_Association intercommunale de la Police Nord vaudois_9_2019</v>
      </c>
      <c r="H7180">
        <v>5930</v>
      </c>
      <c r="I7180" t="s">
        <v>259</v>
      </c>
      <c r="J7180">
        <v>2019</v>
      </c>
      <c r="K7180">
        <v>1.2600000000000001E-3</v>
      </c>
    </row>
    <row r="7181" spans="1:11" x14ac:dyDescent="0.25">
      <c r="A7181" t="s">
        <v>723</v>
      </c>
      <c r="B7181" t="s">
        <v>559</v>
      </c>
      <c r="C7181" t="s">
        <v>560</v>
      </c>
      <c r="D7181" t="str">
        <f>Clef_répartition[[#This Row],[Code association]]&amp;"_"&amp;Clef_répartition[[#This Row],[Nom association]]</f>
        <v>PNV_Association intercommunale de la Police Nord vaudois</v>
      </c>
      <c r="E7181">
        <f>COUNTIFS(D$2:D7181,Clef_répartition[[#This Row],[Code_Nom]],J$2:J7181,Clef_répartition[[#This Row],[Année]])</f>
        <v>10</v>
      </c>
      <c r="F7181">
        <f>IF(Clef_répartition[[#This Row],[Code_Nom]]=D7180,F7180-1,(COUNTIFS(Clef_répartition[Code_Nom],Clef_répartition[[#This Row],[Code_Nom]],Clef_répartition[Année],Clef_répartition[[#This Row],[Année]])))</f>
        <v>2</v>
      </c>
      <c r="G7181" t="str">
        <f>Clef_répartition[[#This Row],[Code_Nom]]&amp;"_"&amp;Clef_répartition[[#This Row],[Nombre]]&amp;"_"&amp;Clef_répartition[[#This Row],[Année]]</f>
        <v>PNV_Association intercommunale de la Police Nord vaudois_10_2019</v>
      </c>
      <c r="H7181">
        <v>5931</v>
      </c>
      <c r="I7181" t="s">
        <v>267</v>
      </c>
      <c r="J7181">
        <v>2019</v>
      </c>
      <c r="K7181">
        <v>2.8890000000000001E-3</v>
      </c>
    </row>
    <row r="7182" spans="1:11" x14ac:dyDescent="0.25">
      <c r="A7182" t="s">
        <v>723</v>
      </c>
      <c r="B7182" t="s">
        <v>559</v>
      </c>
      <c r="C7182" t="s">
        <v>560</v>
      </c>
      <c r="D7182" t="str">
        <f>Clef_répartition[[#This Row],[Code association]]&amp;"_"&amp;Clef_répartition[[#This Row],[Nom association]]</f>
        <v>PNV_Association intercommunale de la Police Nord vaudois</v>
      </c>
      <c r="E7182">
        <f>COUNTIFS(D$2:D7182,Clef_répartition[[#This Row],[Code_Nom]],J$2:J7182,Clef_répartition[[#This Row],[Année]])</f>
        <v>11</v>
      </c>
      <c r="F7182">
        <f>IF(Clef_répartition[[#This Row],[Code_Nom]]=D7181,F7181-1,(COUNTIFS(Clef_répartition[Code_Nom],Clef_répartition[[#This Row],[Code_Nom]],Clef_répartition[Année],Clef_répartition[[#This Row],[Année]])))</f>
        <v>1</v>
      </c>
      <c r="G7182" t="str">
        <f>Clef_répartition[[#This Row],[Code_Nom]]&amp;"_"&amp;Clef_répartition[[#This Row],[Nombre]]&amp;"_"&amp;Clef_répartition[[#This Row],[Année]]</f>
        <v>PNV_Association intercommunale de la Police Nord vaudois_11_2019</v>
      </c>
      <c r="H7182">
        <v>5938</v>
      </c>
      <c r="I7182" t="s">
        <v>298</v>
      </c>
      <c r="J7182">
        <v>2019</v>
      </c>
      <c r="K7182">
        <v>0.801701</v>
      </c>
    </row>
    <row r="7183" spans="1:11" x14ac:dyDescent="0.25">
      <c r="A7183" t="s">
        <v>723</v>
      </c>
      <c r="B7183" t="s">
        <v>644</v>
      </c>
      <c r="C7183" t="s">
        <v>645</v>
      </c>
      <c r="D7183" t="str">
        <f>Clef_répartition[[#This Row],[Code association]]&amp;"_"&amp;Clef_répartition[[#This Row],[Nom association]]</f>
        <v>POLOUEST_Association de communes Sécurité dans l'Ouest lausannois</v>
      </c>
      <c r="E7183">
        <f>COUNTIFS(D$2:D7183,Clef_répartition[[#This Row],[Code_Nom]],J$2:J7183,Clef_répartition[[#This Row],[Année]])</f>
        <v>1</v>
      </c>
      <c r="F7183">
        <f>IF(Clef_répartition[[#This Row],[Code_Nom]]=D7182,F7182-1,(COUNTIFS(Clef_répartition[Code_Nom],Clef_répartition[[#This Row],[Code_Nom]],Clef_répartition[Année],Clef_répartition[[#This Row],[Année]])))</f>
        <v>7</v>
      </c>
      <c r="G7183" t="str">
        <f>Clef_répartition[[#This Row],[Code_Nom]]&amp;"_"&amp;Clef_répartition[[#This Row],[Nombre]]&amp;"_"&amp;Clef_répartition[[#This Row],[Année]]</f>
        <v>POLOUEST_Association de communes Sécurité dans l'Ouest lausannois_1_2019</v>
      </c>
      <c r="H7183">
        <v>5624</v>
      </c>
      <c r="I7183" t="s">
        <v>44</v>
      </c>
      <c r="J7183">
        <v>2019</v>
      </c>
      <c r="K7183">
        <v>0</v>
      </c>
    </row>
    <row r="7184" spans="1:11" x14ac:dyDescent="0.25">
      <c r="A7184" t="s">
        <v>723</v>
      </c>
      <c r="B7184" t="s">
        <v>644</v>
      </c>
      <c r="C7184" t="s">
        <v>645</v>
      </c>
      <c r="D7184" t="str">
        <f>Clef_répartition[[#This Row],[Code association]]&amp;"_"&amp;Clef_répartition[[#This Row],[Nom association]]</f>
        <v>POLOUEST_Association de communes Sécurité dans l'Ouest lausannois</v>
      </c>
      <c r="E7184">
        <f>COUNTIFS(D$2:D7184,Clef_répartition[[#This Row],[Code_Nom]],J$2:J7184,Clef_répartition[[#This Row],[Année]])</f>
        <v>2</v>
      </c>
      <c r="F7184">
        <f>IF(Clef_répartition[[#This Row],[Code_Nom]]=D7183,F7183-1,(COUNTIFS(Clef_répartition[Code_Nom],Clef_répartition[[#This Row],[Code_Nom]],Clef_répartition[Année],Clef_répartition[[#This Row],[Année]])))</f>
        <v>6</v>
      </c>
      <c r="G7184" t="str">
        <f>Clef_répartition[[#This Row],[Code_Nom]]&amp;"_"&amp;Clef_répartition[[#This Row],[Nombre]]&amp;"_"&amp;Clef_répartition[[#This Row],[Année]]</f>
        <v>POLOUEST_Association de communes Sécurité dans l'Ouest lausannois_2_2019</v>
      </c>
      <c r="H7184">
        <v>5627</v>
      </c>
      <c r="I7184" t="s">
        <v>56</v>
      </c>
      <c r="J7184">
        <v>2019</v>
      </c>
      <c r="K7184">
        <v>0</v>
      </c>
    </row>
    <row r="7185" spans="1:11" x14ac:dyDescent="0.25">
      <c r="A7185" t="s">
        <v>723</v>
      </c>
      <c r="B7185" t="s">
        <v>644</v>
      </c>
      <c r="C7185" t="s">
        <v>645</v>
      </c>
      <c r="D7185" t="str">
        <f>Clef_répartition[[#This Row],[Code association]]&amp;"_"&amp;Clef_répartition[[#This Row],[Nom association]]</f>
        <v>POLOUEST_Association de communes Sécurité dans l'Ouest lausannois</v>
      </c>
      <c r="E7185">
        <f>COUNTIFS(D$2:D7185,Clef_répartition[[#This Row],[Code_Nom]],J$2:J7185,Clef_répartition[[#This Row],[Année]])</f>
        <v>3</v>
      </c>
      <c r="F7185">
        <f>IF(Clef_répartition[[#This Row],[Code_Nom]]=D7184,F7184-1,(COUNTIFS(Clef_répartition[Code_Nom],Clef_répartition[[#This Row],[Code_Nom]],Clef_répartition[Année],Clef_répartition[[#This Row],[Année]])))</f>
        <v>5</v>
      </c>
      <c r="G7185" t="str">
        <f>Clef_répartition[[#This Row],[Code_Nom]]&amp;"_"&amp;Clef_répartition[[#This Row],[Nombre]]&amp;"_"&amp;Clef_répartition[[#This Row],[Année]]</f>
        <v>POLOUEST_Association de communes Sécurité dans l'Ouest lausannois_3_2019</v>
      </c>
      <c r="H7185">
        <v>5583</v>
      </c>
      <c r="I7185" t="s">
        <v>82</v>
      </c>
      <c r="J7185">
        <v>2019</v>
      </c>
      <c r="K7185">
        <v>0</v>
      </c>
    </row>
    <row r="7186" spans="1:11" x14ac:dyDescent="0.25">
      <c r="A7186" t="s">
        <v>723</v>
      </c>
      <c r="B7186" t="s">
        <v>644</v>
      </c>
      <c r="C7186" t="s">
        <v>645</v>
      </c>
      <c r="D7186" t="str">
        <f>Clef_répartition[[#This Row],[Code association]]&amp;"_"&amp;Clef_répartition[[#This Row],[Nom association]]</f>
        <v>POLOUEST_Association de communes Sécurité dans l'Ouest lausannois</v>
      </c>
      <c r="E7186">
        <f>COUNTIFS(D$2:D7186,Clef_répartition[[#This Row],[Code_Nom]],J$2:J7186,Clef_répartition[[#This Row],[Année]])</f>
        <v>4</v>
      </c>
      <c r="F7186">
        <f>IF(Clef_répartition[[#This Row],[Code_Nom]]=D7185,F7185-1,(COUNTIFS(Clef_répartition[Code_Nom],Clef_répartition[[#This Row],[Code_Nom]],Clef_répartition[Année],Clef_répartition[[#This Row],[Année]])))</f>
        <v>4</v>
      </c>
      <c r="G7186" t="str">
        <f>Clef_répartition[[#This Row],[Code_Nom]]&amp;"_"&amp;Clef_répartition[[#This Row],[Nombre]]&amp;"_"&amp;Clef_répartition[[#This Row],[Année]]</f>
        <v>POLOUEST_Association de communes Sécurité dans l'Ouest lausannois_4_2019</v>
      </c>
      <c r="H7186">
        <v>5635</v>
      </c>
      <c r="I7186" t="s">
        <v>103</v>
      </c>
      <c r="J7186">
        <v>2019</v>
      </c>
      <c r="K7186">
        <v>0</v>
      </c>
    </row>
    <row r="7187" spans="1:11" x14ac:dyDescent="0.25">
      <c r="A7187" t="s">
        <v>723</v>
      </c>
      <c r="B7187" t="s">
        <v>644</v>
      </c>
      <c r="C7187" t="s">
        <v>645</v>
      </c>
      <c r="D7187" t="str">
        <f>Clef_répartition[[#This Row],[Code association]]&amp;"_"&amp;Clef_répartition[[#This Row],[Nom association]]</f>
        <v>POLOUEST_Association de communes Sécurité dans l'Ouest lausannois</v>
      </c>
      <c r="E7187">
        <f>COUNTIFS(D$2:D7187,Clef_répartition[[#This Row],[Code_Nom]],J$2:J7187,Clef_répartition[[#This Row],[Année]])</f>
        <v>5</v>
      </c>
      <c r="F7187">
        <f>IF(Clef_répartition[[#This Row],[Code_Nom]]=D7186,F7186-1,(COUNTIFS(Clef_répartition[Code_Nom],Clef_répartition[[#This Row],[Code_Nom]],Clef_répartition[Année],Clef_répartition[[#This Row],[Année]])))</f>
        <v>3</v>
      </c>
      <c r="G7187" t="str">
        <f>Clef_répartition[[#This Row],[Code_Nom]]&amp;"_"&amp;Clef_répartition[[#This Row],[Nombre]]&amp;"_"&amp;Clef_répartition[[#This Row],[Année]]</f>
        <v>POLOUEST_Association de communes Sécurité dans l'Ouest lausannois_5_2019</v>
      </c>
      <c r="H7187">
        <v>5589</v>
      </c>
      <c r="I7187" t="s">
        <v>223</v>
      </c>
      <c r="J7187">
        <v>2019</v>
      </c>
      <c r="K7187">
        <v>0</v>
      </c>
    </row>
    <row r="7188" spans="1:11" x14ac:dyDescent="0.25">
      <c r="A7188" t="s">
        <v>723</v>
      </c>
      <c r="B7188" t="s">
        <v>644</v>
      </c>
      <c r="C7188" t="s">
        <v>645</v>
      </c>
      <c r="D7188" t="str">
        <f>Clef_répartition[[#This Row],[Code association]]&amp;"_"&amp;Clef_répartition[[#This Row],[Nom association]]</f>
        <v>POLOUEST_Association de communes Sécurité dans l'Ouest lausannois</v>
      </c>
      <c r="E7188">
        <f>COUNTIFS(D$2:D7188,Clef_répartition[[#This Row],[Code_Nom]],J$2:J7188,Clef_répartition[[#This Row],[Année]])</f>
        <v>6</v>
      </c>
      <c r="F7188">
        <f>IF(Clef_répartition[[#This Row],[Code_Nom]]=D7187,F7187-1,(COUNTIFS(Clef_répartition[Code_Nom],Clef_répartition[[#This Row],[Code_Nom]],Clef_répartition[Année],Clef_répartition[[#This Row],[Année]])))</f>
        <v>2</v>
      </c>
      <c r="G7188" t="str">
        <f>Clef_répartition[[#This Row],[Code_Nom]]&amp;"_"&amp;Clef_répartition[[#This Row],[Nombre]]&amp;"_"&amp;Clef_répartition[[#This Row],[Année]]</f>
        <v>POLOUEST_Association de communes Sécurité dans l'Ouest lausannois_6_2019</v>
      </c>
      <c r="H7188">
        <v>5648</v>
      </c>
      <c r="I7188" t="s">
        <v>248</v>
      </c>
      <c r="J7188">
        <v>2019</v>
      </c>
      <c r="K7188">
        <v>0</v>
      </c>
    </row>
    <row r="7189" spans="1:11" x14ac:dyDescent="0.25">
      <c r="A7189" t="s">
        <v>723</v>
      </c>
      <c r="B7189" t="s">
        <v>644</v>
      </c>
      <c r="C7189" t="s">
        <v>645</v>
      </c>
      <c r="D7189" t="str">
        <f>Clef_répartition[[#This Row],[Code association]]&amp;"_"&amp;Clef_répartition[[#This Row],[Nom association]]</f>
        <v>POLOUEST_Association de communes Sécurité dans l'Ouest lausannois</v>
      </c>
      <c r="E7189">
        <f>COUNTIFS(D$2:D7189,Clef_répartition[[#This Row],[Code_Nom]],J$2:J7189,Clef_répartition[[#This Row],[Année]])</f>
        <v>7</v>
      </c>
      <c r="F7189">
        <f>IF(Clef_répartition[[#This Row],[Code_Nom]]=D7188,F7188-1,(COUNTIFS(Clef_répartition[Code_Nom],Clef_répartition[[#This Row],[Code_Nom]],Clef_répartition[Année],Clef_répartition[[#This Row],[Année]])))</f>
        <v>1</v>
      </c>
      <c r="G7189" t="str">
        <f>Clef_répartition[[#This Row],[Code_Nom]]&amp;"_"&amp;Clef_répartition[[#This Row],[Nombre]]&amp;"_"&amp;Clef_répartition[[#This Row],[Année]]</f>
        <v>POLOUEST_Association de communes Sécurité dans l'Ouest lausannois_7_2019</v>
      </c>
      <c r="H7189">
        <v>5651</v>
      </c>
      <c r="I7189" t="s">
        <v>283</v>
      </c>
      <c r="J7189">
        <v>2019</v>
      </c>
      <c r="K7189">
        <v>0</v>
      </c>
    </row>
    <row r="7190" spans="1:11" x14ac:dyDescent="0.25">
      <c r="A7190" t="s">
        <v>723</v>
      </c>
      <c r="B7190" t="s">
        <v>440</v>
      </c>
      <c r="C7190" t="s">
        <v>441</v>
      </c>
      <c r="D7190" t="str">
        <f>Clef_répartition[[#This Row],[Code association]]&amp;"_"&amp;Clef_répartition[[#This Row],[Nom association]]</f>
        <v>PRM_Police Région Morges</v>
      </c>
      <c r="E7190">
        <f>COUNTIFS(D$2:D7190,Clef_répartition[[#This Row],[Code_Nom]],J$2:J7190,Clef_répartition[[#This Row],[Année]])</f>
        <v>1</v>
      </c>
      <c r="F7190">
        <f>IF(Clef_répartition[[#This Row],[Code_Nom]]=D7189,F7189-1,(COUNTIFS(Clef_répartition[Code_Nom],Clef_répartition[[#This Row],[Code_Nom]],Clef_répartition[Année],Clef_répartition[[#This Row],[Année]])))</f>
        <v>6</v>
      </c>
      <c r="G7190" t="str">
        <f>Clef_répartition[[#This Row],[Code_Nom]]&amp;"_"&amp;Clef_répartition[[#This Row],[Nombre]]&amp;"_"&amp;Clef_répartition[[#This Row],[Année]]</f>
        <v>PRM_Police Région Morges_1_2019</v>
      </c>
      <c r="H7190">
        <v>5623</v>
      </c>
      <c r="I7190" t="s">
        <v>39</v>
      </c>
      <c r="J7190">
        <v>2019</v>
      </c>
      <c r="K7190">
        <v>9.2899999999999996E-3</v>
      </c>
    </row>
    <row r="7191" spans="1:11" x14ac:dyDescent="0.25">
      <c r="A7191" t="s">
        <v>723</v>
      </c>
      <c r="B7191" t="s">
        <v>440</v>
      </c>
      <c r="C7191" t="s">
        <v>441</v>
      </c>
      <c r="D7191" t="str">
        <f>Clef_répartition[[#This Row],[Code association]]&amp;"_"&amp;Clef_répartition[[#This Row],[Nom association]]</f>
        <v>PRM_Police Région Morges</v>
      </c>
      <c r="E7191">
        <f>COUNTIFS(D$2:D7191,Clef_répartition[[#This Row],[Code_Nom]],J$2:J7191,Clef_répartition[[#This Row],[Année]])</f>
        <v>2</v>
      </c>
      <c r="F7191">
        <f>IF(Clef_répartition[[#This Row],[Code_Nom]]=D7190,F7190-1,(COUNTIFS(Clef_répartition[Code_Nom],Clef_répartition[[#This Row],[Code_Nom]],Clef_répartition[Année],Clef_répartition[[#This Row],[Année]])))</f>
        <v>5</v>
      </c>
      <c r="G7191" t="str">
        <f>Clef_répartition[[#This Row],[Code_Nom]]&amp;"_"&amp;Clef_répartition[[#This Row],[Nombre]]&amp;"_"&amp;Clef_répartition[[#This Row],[Année]]</f>
        <v>PRM_Police Région Morges_2_2019</v>
      </c>
      <c r="H7191">
        <v>5640</v>
      </c>
      <c r="I7191" t="s">
        <v>168</v>
      </c>
      <c r="J7191">
        <v>2019</v>
      </c>
      <c r="K7191">
        <v>9.4199999999999996E-3</v>
      </c>
    </row>
    <row r="7192" spans="1:11" x14ac:dyDescent="0.25">
      <c r="A7192" t="s">
        <v>723</v>
      </c>
      <c r="B7192" t="s">
        <v>440</v>
      </c>
      <c r="C7192" t="s">
        <v>441</v>
      </c>
      <c r="D7192" t="str">
        <f>Clef_répartition[[#This Row],[Code association]]&amp;"_"&amp;Clef_répartition[[#This Row],[Nom association]]</f>
        <v>PRM_Police Région Morges</v>
      </c>
      <c r="E7192">
        <f>COUNTIFS(D$2:D7192,Clef_répartition[[#This Row],[Code_Nom]],J$2:J7192,Clef_répartition[[#This Row],[Année]])</f>
        <v>3</v>
      </c>
      <c r="F7192">
        <f>IF(Clef_répartition[[#This Row],[Code_Nom]]=D7191,F7191-1,(COUNTIFS(Clef_répartition[Code_Nom],Clef_répartition[[#This Row],[Code_Nom]],Clef_répartition[Année],Clef_répartition[[#This Row],[Année]])))</f>
        <v>4</v>
      </c>
      <c r="G7192" t="str">
        <f>Clef_répartition[[#This Row],[Code_Nom]]&amp;"_"&amp;Clef_répartition[[#This Row],[Nombre]]&amp;"_"&amp;Clef_répartition[[#This Row],[Année]]</f>
        <v>PRM_Police Région Morges_3_2019</v>
      </c>
      <c r="H7192">
        <v>5642</v>
      </c>
      <c r="I7192" t="s">
        <v>190</v>
      </c>
      <c r="J7192">
        <v>2019</v>
      </c>
      <c r="K7192">
        <v>0.64424999999999999</v>
      </c>
    </row>
    <row r="7193" spans="1:11" x14ac:dyDescent="0.25">
      <c r="A7193" t="s">
        <v>723</v>
      </c>
      <c r="B7193" t="s">
        <v>440</v>
      </c>
      <c r="C7193" t="s">
        <v>441</v>
      </c>
      <c r="D7193" t="str">
        <f>Clef_répartition[[#This Row],[Code association]]&amp;"_"&amp;Clef_répartition[[#This Row],[Nom association]]</f>
        <v>PRM_Police Région Morges</v>
      </c>
      <c r="E7193">
        <f>COUNTIFS(D$2:D7193,Clef_répartition[[#This Row],[Code_Nom]],J$2:J7193,Clef_répartition[[#This Row],[Année]])</f>
        <v>4</v>
      </c>
      <c r="F7193">
        <f>IF(Clef_répartition[[#This Row],[Code_Nom]]=D7192,F7192-1,(COUNTIFS(Clef_répartition[Code_Nom],Clef_répartition[[#This Row],[Code_Nom]],Clef_répartition[Année],Clef_répartition[[#This Row],[Année]])))</f>
        <v>3</v>
      </c>
      <c r="G7193" t="str">
        <f>Clef_répartition[[#This Row],[Code_Nom]]&amp;"_"&amp;Clef_répartition[[#This Row],[Nombre]]&amp;"_"&amp;Clef_répartition[[#This Row],[Année]]</f>
        <v>PRM_Police Région Morges_4_2019</v>
      </c>
      <c r="H7193">
        <v>5643</v>
      </c>
      <c r="I7193" t="s">
        <v>221</v>
      </c>
      <c r="J7193">
        <v>2019</v>
      </c>
      <c r="K7193">
        <v>0.14197000000000001</v>
      </c>
    </row>
    <row r="7194" spans="1:11" x14ac:dyDescent="0.25">
      <c r="A7194" t="s">
        <v>723</v>
      </c>
      <c r="B7194" t="s">
        <v>440</v>
      </c>
      <c r="C7194" t="s">
        <v>441</v>
      </c>
      <c r="D7194" t="str">
        <f>Clef_répartition[[#This Row],[Code association]]&amp;"_"&amp;Clef_répartition[[#This Row],[Nom association]]</f>
        <v>PRM_Police Région Morges</v>
      </c>
      <c r="E7194">
        <f>COUNTIFS(D$2:D7194,Clef_répartition[[#This Row],[Code_Nom]],J$2:J7194,Clef_répartition[[#This Row],[Année]])</f>
        <v>5</v>
      </c>
      <c r="F7194">
        <f>IF(Clef_répartition[[#This Row],[Code_Nom]]=D7193,F7193-1,(COUNTIFS(Clef_répartition[Code_Nom],Clef_répartition[[#This Row],[Code_Nom]],Clef_répartition[Année],Clef_répartition[[#This Row],[Année]])))</f>
        <v>2</v>
      </c>
      <c r="G7194" t="str">
        <f>Clef_répartition[[#This Row],[Code_Nom]]&amp;"_"&amp;Clef_répartition[[#This Row],[Nombre]]&amp;"_"&amp;Clef_répartition[[#This Row],[Année]]</f>
        <v>PRM_Police Région Morges_5_2019</v>
      </c>
      <c r="H7194">
        <v>5646</v>
      </c>
      <c r="I7194" t="s">
        <v>247</v>
      </c>
      <c r="J7194">
        <v>2019</v>
      </c>
      <c r="K7194">
        <v>0.15634000000000001</v>
      </c>
    </row>
    <row r="7195" spans="1:11" x14ac:dyDescent="0.25">
      <c r="A7195" t="s">
        <v>723</v>
      </c>
      <c r="B7195" t="s">
        <v>440</v>
      </c>
      <c r="C7195" t="s">
        <v>441</v>
      </c>
      <c r="D7195" t="str">
        <f>Clef_répartition[[#This Row],[Code association]]&amp;"_"&amp;Clef_répartition[[#This Row],[Nom association]]</f>
        <v>PRM_Police Région Morges</v>
      </c>
      <c r="E7195">
        <f>COUNTIFS(D$2:D7195,Clef_répartition[[#This Row],[Code_Nom]],J$2:J7195,Clef_répartition[[#This Row],[Année]])</f>
        <v>6</v>
      </c>
      <c r="F7195">
        <f>IF(Clef_répartition[[#This Row],[Code_Nom]]=D7194,F7194-1,(COUNTIFS(Clef_répartition[Code_Nom],Clef_répartition[[#This Row],[Code_Nom]],Clef_répartition[Année],Clef_répartition[[#This Row],[Année]])))</f>
        <v>1</v>
      </c>
      <c r="G7195" t="str">
        <f>Clef_répartition[[#This Row],[Code_Nom]]&amp;"_"&amp;Clef_répartition[[#This Row],[Nombre]]&amp;"_"&amp;Clef_répartition[[#This Row],[Année]]</f>
        <v>PRM_Police Région Morges_6_2019</v>
      </c>
      <c r="H7195">
        <v>5649</v>
      </c>
      <c r="I7195" t="s">
        <v>264</v>
      </c>
      <c r="J7195">
        <v>2019</v>
      </c>
      <c r="K7195">
        <v>3.8730000000000001E-2</v>
      </c>
    </row>
    <row r="7196" spans="1:11" x14ac:dyDescent="0.25">
      <c r="A7196" t="s">
        <v>723</v>
      </c>
      <c r="B7196" t="s">
        <v>483</v>
      </c>
      <c r="C7196" t="s">
        <v>484</v>
      </c>
      <c r="D7196" t="str">
        <f>Clef_répartition[[#This Row],[Code association]]&amp;"_"&amp;Clef_répartition[[#This Row],[Nom association]]</f>
        <v>RAT_ Association intercommunale d’accueil de jour des enfants des Toblerones</v>
      </c>
      <c r="E7196">
        <f>COUNTIFS(D$2:D7196,Clef_répartition[[#This Row],[Code_Nom]],J$2:J7196,Clef_répartition[[#This Row],[Année]])</f>
        <v>1</v>
      </c>
      <c r="F7196">
        <f>IF(Clef_répartition[[#This Row],[Code_Nom]]=D7195,F7195-1,(COUNTIFS(Clef_répartition[Code_Nom],Clef_répartition[[#This Row],[Code_Nom]],Clef_répartition[Année],Clef_répartition[[#This Row],[Année]])))</f>
        <v>16</v>
      </c>
      <c r="G7196" t="str">
        <f>Clef_répartition[[#This Row],[Code_Nom]]&amp;"_"&amp;Clef_répartition[[#This Row],[Nombre]]&amp;"_"&amp;Clef_répartition[[#This Row],[Année]]</f>
        <v>RAT_ Association intercommunale d’accueil de jour des enfants des Toblerones_1_2019</v>
      </c>
      <c r="H7196">
        <v>5702</v>
      </c>
      <c r="I7196" t="s">
        <v>7</v>
      </c>
      <c r="J7196">
        <v>2019</v>
      </c>
      <c r="K7196">
        <v>7.6881943406434949E-2</v>
      </c>
    </row>
    <row r="7197" spans="1:11" x14ac:dyDescent="0.25">
      <c r="A7197" t="s">
        <v>723</v>
      </c>
      <c r="B7197" t="s">
        <v>483</v>
      </c>
      <c r="C7197" t="s">
        <v>484</v>
      </c>
      <c r="D7197" t="str">
        <f>Clef_répartition[[#This Row],[Code association]]&amp;"_"&amp;Clef_répartition[[#This Row],[Nom association]]</f>
        <v>RAT_ Association intercommunale d’accueil de jour des enfants des Toblerones</v>
      </c>
      <c r="E7197">
        <f>COUNTIFS(D$2:D7197,Clef_répartition[[#This Row],[Code_Nom]],J$2:J7197,Clef_répartition[[#This Row],[Année]])</f>
        <v>2</v>
      </c>
      <c r="F7197">
        <f>IF(Clef_répartition[[#This Row],[Code_Nom]]=D7196,F7196-1,(COUNTIFS(Clef_répartition[Code_Nom],Clef_répartition[[#This Row],[Code_Nom]],Clef_répartition[Année],Clef_répartition[[#This Row],[Année]])))</f>
        <v>15</v>
      </c>
      <c r="G7197" t="str">
        <f>Clef_répartition[[#This Row],[Code_Nom]]&amp;"_"&amp;Clef_répartition[[#This Row],[Nombre]]&amp;"_"&amp;Clef_répartition[[#This Row],[Année]]</f>
        <v>RAT_ Association intercommunale d’accueil de jour des enfants des Toblerones_2_2019</v>
      </c>
      <c r="H7197">
        <v>5704</v>
      </c>
      <c r="I7197" t="s">
        <v>16</v>
      </c>
      <c r="J7197">
        <v>2019</v>
      </c>
      <c r="K7197">
        <v>5.5646198639581805E-2</v>
      </c>
    </row>
    <row r="7198" spans="1:11" x14ac:dyDescent="0.25">
      <c r="A7198" t="s">
        <v>723</v>
      </c>
      <c r="B7198" t="s">
        <v>483</v>
      </c>
      <c r="C7198" t="s">
        <v>484</v>
      </c>
      <c r="D7198" t="str">
        <f>Clef_répartition[[#This Row],[Code association]]&amp;"_"&amp;Clef_répartition[[#This Row],[Nom association]]</f>
        <v>RAT_ Association intercommunale d’accueil de jour des enfants des Toblerones</v>
      </c>
      <c r="E7198">
        <f>COUNTIFS(D$2:D7198,Clef_répartition[[#This Row],[Code_Nom]],J$2:J7198,Clef_répartition[[#This Row],[Année]])</f>
        <v>3</v>
      </c>
      <c r="F7198">
        <f>IF(Clef_répartition[[#This Row],[Code_Nom]]=D7197,F7197-1,(COUNTIFS(Clef_répartition[Code_Nom],Clef_répartition[[#This Row],[Code_Nom]],Clef_répartition[Année],Clef_répartition[[#This Row],[Année]])))</f>
        <v>14</v>
      </c>
      <c r="G7198" t="str">
        <f>Clef_répartition[[#This Row],[Code_Nom]]&amp;"_"&amp;Clef_répartition[[#This Row],[Nombre]]&amp;"_"&amp;Clef_répartition[[#This Row],[Année]]</f>
        <v>RAT_ Association intercommunale d’accueil de jour des enfants des Toblerones_3_2019</v>
      </c>
      <c r="H7198">
        <v>5854</v>
      </c>
      <c r="I7198" t="s">
        <v>43</v>
      </c>
      <c r="J7198">
        <v>2019</v>
      </c>
      <c r="K7198">
        <v>1.1147344952957994E-2</v>
      </c>
    </row>
    <row r="7199" spans="1:11" x14ac:dyDescent="0.25">
      <c r="A7199" t="s">
        <v>723</v>
      </c>
      <c r="B7199" t="s">
        <v>483</v>
      </c>
      <c r="C7199" t="s">
        <v>484</v>
      </c>
      <c r="D7199" t="str">
        <f>Clef_répartition[[#This Row],[Code association]]&amp;"_"&amp;Clef_répartition[[#This Row],[Nom association]]</f>
        <v>RAT_ Association intercommunale d’accueil de jour des enfants des Toblerones</v>
      </c>
      <c r="E7199">
        <f>COUNTIFS(D$2:D7199,Clef_répartition[[#This Row],[Code_Nom]],J$2:J7199,Clef_répartition[[#This Row],[Année]])</f>
        <v>4</v>
      </c>
      <c r="F7199">
        <f>IF(Clef_répartition[[#This Row],[Code_Nom]]=D7198,F7198-1,(COUNTIFS(Clef_répartition[Code_Nom],Clef_répartition[[#This Row],[Code_Nom]],Clef_répartition[Année],Clef_répartition[[#This Row],[Année]])))</f>
        <v>13</v>
      </c>
      <c r="G7199" t="str">
        <f>Clef_répartition[[#This Row],[Code_Nom]]&amp;"_"&amp;Clef_répartition[[#This Row],[Nombre]]&amp;"_"&amp;Clef_répartition[[#This Row],[Année]]</f>
        <v>RAT_ Association intercommunale d’accueil de jour des enfants des Toblerones_4_2019</v>
      </c>
      <c r="H7199">
        <v>5710</v>
      </c>
      <c r="I7199" t="s">
        <v>69</v>
      </c>
      <c r="J7199">
        <v>2019</v>
      </c>
      <c r="K7199">
        <v>1.4225233210035349E-2</v>
      </c>
    </row>
    <row r="7200" spans="1:11" x14ac:dyDescent="0.25">
      <c r="A7200" t="s">
        <v>723</v>
      </c>
      <c r="B7200" t="s">
        <v>483</v>
      </c>
      <c r="C7200" t="s">
        <v>484</v>
      </c>
      <c r="D7200" t="str">
        <f>Clef_répartition[[#This Row],[Code association]]&amp;"_"&amp;Clef_répartition[[#This Row],[Nom association]]</f>
        <v>RAT_ Association intercommunale d’accueil de jour des enfants des Toblerones</v>
      </c>
      <c r="E7200">
        <f>COUNTIFS(D$2:D7200,Clef_répartition[[#This Row],[Code_Nom]],J$2:J7200,Clef_répartition[[#This Row],[Année]])</f>
        <v>5</v>
      </c>
      <c r="F7200">
        <f>IF(Clef_répartition[[#This Row],[Code_Nom]]=D7199,F7199-1,(COUNTIFS(Clef_répartition[Code_Nom],Clef_répartition[[#This Row],[Code_Nom]],Clef_répartition[Année],Clef_répartition[[#This Row],[Année]])))</f>
        <v>12</v>
      </c>
      <c r="G7200" t="str">
        <f>Clef_répartition[[#This Row],[Code_Nom]]&amp;"_"&amp;Clef_répartition[[#This Row],[Nombre]]&amp;"_"&amp;Clef_répartition[[#This Row],[Année]]</f>
        <v>RAT_ Association intercommunale d’accueil de jour des enfants des Toblerones_5_2019</v>
      </c>
      <c r="H7200">
        <v>5715</v>
      </c>
      <c r="I7200" t="s">
        <v>97</v>
      </c>
      <c r="J7200">
        <v>2019</v>
      </c>
      <c r="K7200">
        <v>3.0930461199029053E-2</v>
      </c>
    </row>
    <row r="7201" spans="1:11" x14ac:dyDescent="0.25">
      <c r="A7201" t="s">
        <v>723</v>
      </c>
      <c r="B7201" t="s">
        <v>483</v>
      </c>
      <c r="C7201" t="s">
        <v>484</v>
      </c>
      <c r="D7201" t="str">
        <f>Clef_répartition[[#This Row],[Code association]]&amp;"_"&amp;Clef_répartition[[#This Row],[Nom association]]</f>
        <v>RAT_ Association intercommunale d’accueil de jour des enfants des Toblerones</v>
      </c>
      <c r="E7201">
        <f>COUNTIFS(D$2:D7201,Clef_répartition[[#This Row],[Code_Nom]],J$2:J7201,Clef_répartition[[#This Row],[Année]])</f>
        <v>6</v>
      </c>
      <c r="F7201">
        <f>IF(Clef_répartition[[#This Row],[Code_Nom]]=D7200,F7200-1,(COUNTIFS(Clef_répartition[Code_Nom],Clef_répartition[[#This Row],[Code_Nom]],Clef_répartition[Année],Clef_répartition[[#This Row],[Année]])))</f>
        <v>11</v>
      </c>
      <c r="G7201" t="str">
        <f>Clef_répartition[[#This Row],[Code_Nom]]&amp;"_"&amp;Clef_répartition[[#This Row],[Nombre]]&amp;"_"&amp;Clef_répartition[[#This Row],[Année]]</f>
        <v>RAT_ Association intercommunale d’accueil de jour des enfants des Toblerones_6_2019</v>
      </c>
      <c r="H7201">
        <v>5718</v>
      </c>
      <c r="I7201" t="s">
        <v>120</v>
      </c>
      <c r="J7201">
        <v>2019</v>
      </c>
      <c r="K7201">
        <v>5.5900934945400112E-2</v>
      </c>
    </row>
    <row r="7202" spans="1:11" x14ac:dyDescent="0.25">
      <c r="A7202" t="s">
        <v>723</v>
      </c>
      <c r="B7202" t="s">
        <v>483</v>
      </c>
      <c r="C7202" t="s">
        <v>484</v>
      </c>
      <c r="D7202" t="str">
        <f>Clef_répartition[[#This Row],[Code association]]&amp;"_"&amp;Clef_répartition[[#This Row],[Nom association]]</f>
        <v>RAT_ Association intercommunale d’accueil de jour des enfants des Toblerones</v>
      </c>
      <c r="E7202">
        <f>COUNTIFS(D$2:D7202,Clef_répartition[[#This Row],[Code_Nom]],J$2:J7202,Clef_répartition[[#This Row],[Année]])</f>
        <v>7</v>
      </c>
      <c r="F7202">
        <f>IF(Clef_répartition[[#This Row],[Code_Nom]]=D7201,F7201-1,(COUNTIFS(Clef_répartition[Code_Nom],Clef_répartition[[#This Row],[Code_Nom]],Clef_répartition[Année],Clef_répartition[[#This Row],[Année]])))</f>
        <v>10</v>
      </c>
      <c r="G7202" t="str">
        <f>Clef_répartition[[#This Row],[Code_Nom]]&amp;"_"&amp;Clef_répartition[[#This Row],[Nombre]]&amp;"_"&amp;Clef_répartition[[#This Row],[Année]]</f>
        <v>RAT_ Association intercommunale d’accueil de jour des enfants des Toblerones_7_2019</v>
      </c>
      <c r="H7202">
        <v>5720</v>
      </c>
      <c r="I7202" t="s">
        <v>125</v>
      </c>
      <c r="J7202">
        <v>2019</v>
      </c>
      <c r="K7202">
        <v>2.9448359056086199E-2</v>
      </c>
    </row>
    <row r="7203" spans="1:11" x14ac:dyDescent="0.25">
      <c r="A7203" t="s">
        <v>723</v>
      </c>
      <c r="B7203" t="s">
        <v>483</v>
      </c>
      <c r="C7203" t="s">
        <v>484</v>
      </c>
      <c r="D7203" t="str">
        <f>Clef_répartition[[#This Row],[Code association]]&amp;"_"&amp;Clef_répartition[[#This Row],[Nom association]]</f>
        <v>RAT_ Association intercommunale d’accueil de jour des enfants des Toblerones</v>
      </c>
      <c r="E7203">
        <f>COUNTIFS(D$2:D7203,Clef_répartition[[#This Row],[Code_Nom]],J$2:J7203,Clef_répartition[[#This Row],[Année]])</f>
        <v>8</v>
      </c>
      <c r="F7203">
        <f>IF(Clef_répartition[[#This Row],[Code_Nom]]=D7202,F7202-1,(COUNTIFS(Clef_répartition[Code_Nom],Clef_répartition[[#This Row],[Code_Nom]],Clef_répartition[Année],Clef_répartition[[#This Row],[Année]])))</f>
        <v>9</v>
      </c>
      <c r="G7203" t="str">
        <f>Clef_répartition[[#This Row],[Code_Nom]]&amp;"_"&amp;Clef_répartition[[#This Row],[Nombre]]&amp;"_"&amp;Clef_répartition[[#This Row],[Année]]</f>
        <v>RAT_ Association intercommunale d’accueil de jour des enfants des Toblerones_8_2019</v>
      </c>
      <c r="H7203">
        <v>5721</v>
      </c>
      <c r="I7203" t="s">
        <v>126</v>
      </c>
      <c r="J7203">
        <v>2019</v>
      </c>
      <c r="K7203">
        <v>0.37344552958835869</v>
      </c>
    </row>
    <row r="7204" spans="1:11" x14ac:dyDescent="0.25">
      <c r="A7204" t="s">
        <v>723</v>
      </c>
      <c r="B7204" t="s">
        <v>483</v>
      </c>
      <c r="C7204" t="s">
        <v>484</v>
      </c>
      <c r="D7204" t="str">
        <f>Clef_répartition[[#This Row],[Code association]]&amp;"_"&amp;Clef_répartition[[#This Row],[Nom association]]</f>
        <v>RAT_ Association intercommunale d’accueil de jour des enfants des Toblerones</v>
      </c>
      <c r="E7204">
        <f>COUNTIFS(D$2:D7204,Clef_répartition[[#This Row],[Code_Nom]],J$2:J7204,Clef_répartition[[#This Row],[Année]])</f>
        <v>9</v>
      </c>
      <c r="F7204">
        <f>IF(Clef_répartition[[#This Row],[Code_Nom]]=D7203,F7203-1,(COUNTIFS(Clef_répartition[Code_Nom],Clef_répartition[[#This Row],[Code_Nom]],Clef_répartition[Année],Clef_répartition[[#This Row],[Année]])))</f>
        <v>8</v>
      </c>
      <c r="G7204" t="str">
        <f>Clef_répartition[[#This Row],[Code_Nom]]&amp;"_"&amp;Clef_répartition[[#This Row],[Nombre]]&amp;"_"&amp;Clef_répartition[[#This Row],[Année]]</f>
        <v>RAT_ Association intercommunale d’accueil de jour des enfants des Toblerones_9_2019</v>
      </c>
      <c r="H7204">
        <v>5731</v>
      </c>
      <c r="I7204" t="s">
        <v>157</v>
      </c>
      <c r="J7204">
        <v>2019</v>
      </c>
      <c r="K7204">
        <v>3.7599920842271914E-2</v>
      </c>
    </row>
    <row r="7205" spans="1:11" x14ac:dyDescent="0.25">
      <c r="A7205" t="s">
        <v>723</v>
      </c>
      <c r="B7205" t="s">
        <v>483</v>
      </c>
      <c r="C7205" t="s">
        <v>484</v>
      </c>
      <c r="D7205" t="str">
        <f>Clef_répartition[[#This Row],[Code association]]&amp;"_"&amp;Clef_répartition[[#This Row],[Nom association]]</f>
        <v>RAT_ Association intercommunale d’accueil de jour des enfants des Toblerones</v>
      </c>
      <c r="E7205">
        <f>COUNTIFS(D$2:D7205,Clef_répartition[[#This Row],[Code_Nom]],J$2:J7205,Clef_répartition[[#This Row],[Année]])</f>
        <v>10</v>
      </c>
      <c r="F7205">
        <f>IF(Clef_répartition[[#This Row],[Code_Nom]]=D7204,F7204-1,(COUNTIFS(Clef_répartition[Code_Nom],Clef_répartition[[#This Row],[Code_Nom]],Clef_répartition[Année],Clef_répartition[[#This Row],[Année]])))</f>
        <v>7</v>
      </c>
      <c r="G7205" t="str">
        <f>Clef_répartition[[#This Row],[Code_Nom]]&amp;"_"&amp;Clef_répartition[[#This Row],[Nombre]]&amp;"_"&amp;Clef_répartition[[#This Row],[Année]]</f>
        <v>RAT_ Association intercommunale d’accueil de jour des enfants des Toblerones_10_2019</v>
      </c>
      <c r="H7205">
        <v>5429</v>
      </c>
      <c r="I7205" t="s">
        <v>162</v>
      </c>
      <c r="J7205">
        <v>2019</v>
      </c>
      <c r="K7205">
        <v>1.3627339731916354E-2</v>
      </c>
    </row>
    <row r="7206" spans="1:11" x14ac:dyDescent="0.25">
      <c r="A7206" t="s">
        <v>723</v>
      </c>
      <c r="B7206" t="s">
        <v>483</v>
      </c>
      <c r="C7206" t="s">
        <v>484</v>
      </c>
      <c r="D7206" t="str">
        <f>Clef_répartition[[#This Row],[Code association]]&amp;"_"&amp;Clef_répartition[[#This Row],[Nom association]]</f>
        <v>RAT_ Association intercommunale d’accueil de jour des enfants des Toblerones</v>
      </c>
      <c r="E7206">
        <f>COUNTIFS(D$2:D7206,Clef_répartition[[#This Row],[Code_Nom]],J$2:J7206,Clef_répartition[[#This Row],[Année]])</f>
        <v>11</v>
      </c>
      <c r="F7206">
        <f>IF(Clef_répartition[[#This Row],[Code_Nom]]=D7205,F7205-1,(COUNTIFS(Clef_répartition[Code_Nom],Clef_répartition[[#This Row],[Code_Nom]],Clef_répartition[Année],Clef_répartition[[#This Row],[Année]])))</f>
        <v>6</v>
      </c>
      <c r="G7206" t="str">
        <f>Clef_répartition[[#This Row],[Code_Nom]]&amp;"_"&amp;Clef_répartition[[#This Row],[Nombre]]&amp;"_"&amp;Clef_répartition[[#This Row],[Année]]</f>
        <v>RAT_ Association intercommunale d’accueil de jour des enfants des Toblerones_11_2019</v>
      </c>
      <c r="H7206">
        <v>5430</v>
      </c>
      <c r="I7206" t="s">
        <v>171</v>
      </c>
      <c r="J7206">
        <v>2019</v>
      </c>
      <c r="K7206">
        <v>1.3199972210584819E-2</v>
      </c>
    </row>
    <row r="7207" spans="1:11" x14ac:dyDescent="0.25">
      <c r="A7207" t="s">
        <v>723</v>
      </c>
      <c r="B7207" t="s">
        <v>483</v>
      </c>
      <c r="C7207" t="s">
        <v>484</v>
      </c>
      <c r="D7207" t="str">
        <f>Clef_répartition[[#This Row],[Code association]]&amp;"_"&amp;Clef_répartition[[#This Row],[Nom association]]</f>
        <v>RAT_ Association intercommunale d’accueil de jour des enfants des Toblerones</v>
      </c>
      <c r="E7207">
        <f>COUNTIFS(D$2:D7207,Clef_répartition[[#This Row],[Code_Nom]],J$2:J7207,Clef_répartition[[#This Row],[Année]])</f>
        <v>12</v>
      </c>
      <c r="F7207">
        <f>IF(Clef_répartition[[#This Row],[Code_Nom]]=D7206,F7206-1,(COUNTIFS(Clef_répartition[Code_Nom],Clef_répartition[[#This Row],[Code_Nom]],Clef_répartition[Année],Clef_répartition[[#This Row],[Année]])))</f>
        <v>5</v>
      </c>
      <c r="G7207" t="str">
        <f>Clef_répartition[[#This Row],[Code_Nom]]&amp;"_"&amp;Clef_répartition[[#This Row],[Nombre]]&amp;"_"&amp;Clef_répartition[[#This Row],[Année]]</f>
        <v>RAT_ Association intercommunale d’accueil de jour des enfants des Toblerones_12_2019</v>
      </c>
      <c r="H7207">
        <v>5725</v>
      </c>
      <c r="I7207" t="s">
        <v>219</v>
      </c>
      <c r="J7207">
        <v>2019</v>
      </c>
      <c r="K7207">
        <v>0.11516607333458244</v>
      </c>
    </row>
    <row r="7208" spans="1:11" x14ac:dyDescent="0.25">
      <c r="A7208" t="s">
        <v>723</v>
      </c>
      <c r="B7208" t="s">
        <v>483</v>
      </c>
      <c r="C7208" t="s">
        <v>484</v>
      </c>
      <c r="D7208" t="str">
        <f>Clef_répartition[[#This Row],[Code association]]&amp;"_"&amp;Clef_répartition[[#This Row],[Nom association]]</f>
        <v>RAT_ Association intercommunale d’accueil de jour des enfants des Toblerones</v>
      </c>
      <c r="E7208">
        <f>COUNTIFS(D$2:D7208,Clef_répartition[[#This Row],[Code_Nom]],J$2:J7208,Clef_répartition[[#This Row],[Année]])</f>
        <v>13</v>
      </c>
      <c r="F7208">
        <f>IF(Clef_répartition[[#This Row],[Code_Nom]]=D7207,F7207-1,(COUNTIFS(Clef_répartition[Code_Nom],Clef_répartition[[#This Row],[Code_Nom]],Clef_répartition[Année],Clef_répartition[[#This Row],[Année]])))</f>
        <v>4</v>
      </c>
      <c r="G7208" t="str">
        <f>Clef_répartition[[#This Row],[Code_Nom]]&amp;"_"&amp;Clef_répartition[[#This Row],[Nombre]]&amp;"_"&amp;Clef_répartition[[#This Row],[Année]]</f>
        <v>RAT_ Association intercommunale d’accueil de jour des enfants des Toblerones_13_2019</v>
      </c>
      <c r="H7208">
        <v>5727</v>
      </c>
      <c r="I7208" t="s">
        <v>243</v>
      </c>
      <c r="J7208">
        <v>2019</v>
      </c>
      <c r="K7208">
        <v>7.3633529192570116E-2</v>
      </c>
    </row>
    <row r="7209" spans="1:11" x14ac:dyDescent="0.25">
      <c r="A7209" t="s">
        <v>723</v>
      </c>
      <c r="B7209" t="s">
        <v>483</v>
      </c>
      <c r="C7209" t="s">
        <v>484</v>
      </c>
      <c r="D7209" t="str">
        <f>Clef_répartition[[#This Row],[Code association]]&amp;"_"&amp;Clef_répartition[[#This Row],[Nom association]]</f>
        <v>RAT_ Association intercommunale d’accueil de jour des enfants des Toblerones</v>
      </c>
      <c r="E7209">
        <f>COUNTIFS(D$2:D7209,Clef_répartition[[#This Row],[Code_Nom]],J$2:J7209,Clef_répartition[[#This Row],[Année]])</f>
        <v>14</v>
      </c>
      <c r="F7209">
        <f>IF(Clef_répartition[[#This Row],[Code_Nom]]=D7208,F7208-1,(COUNTIFS(Clef_répartition[Code_Nom],Clef_répartition[[#This Row],[Code_Nom]],Clef_répartition[Année],Clef_répartition[[#This Row],[Année]])))</f>
        <v>3</v>
      </c>
      <c r="G7209" t="str">
        <f>Clef_répartition[[#This Row],[Code_Nom]]&amp;"_"&amp;Clef_répartition[[#This Row],[Nombre]]&amp;"_"&amp;Clef_répartition[[#This Row],[Année]]</f>
        <v>RAT_ Association intercommunale d’accueil de jour des enfants des Toblerones_14_2019</v>
      </c>
      <c r="H7209">
        <v>5434</v>
      </c>
      <c r="I7209" t="s">
        <v>244</v>
      </c>
      <c r="J7209">
        <v>2019</v>
      </c>
      <c r="K7209">
        <v>2.9391517070490376E-2</v>
      </c>
    </row>
    <row r="7210" spans="1:11" x14ac:dyDescent="0.25">
      <c r="A7210" t="s">
        <v>723</v>
      </c>
      <c r="B7210" t="s">
        <v>483</v>
      </c>
      <c r="C7210" t="s">
        <v>484</v>
      </c>
      <c r="D7210" t="str">
        <f>Clef_répartition[[#This Row],[Code association]]&amp;"_"&amp;Clef_répartition[[#This Row],[Nom association]]</f>
        <v>RAT_ Association intercommunale d’accueil de jour des enfants des Toblerones</v>
      </c>
      <c r="E7210">
        <f>COUNTIFS(D$2:D7210,Clef_répartition[[#This Row],[Code_Nom]],J$2:J7210,Clef_répartition[[#This Row],[Année]])</f>
        <v>15</v>
      </c>
      <c r="F7210">
        <f>IF(Clef_répartition[[#This Row],[Code_Nom]]=D7209,F7209-1,(COUNTIFS(Clef_répartition[Code_Nom],Clef_répartition[[#This Row],[Code_Nom]],Clef_répartition[Année],Clef_répartition[[#This Row],[Année]])))</f>
        <v>2</v>
      </c>
      <c r="G7210" t="str">
        <f>Clef_répartition[[#This Row],[Code_Nom]]&amp;"_"&amp;Clef_répartition[[#This Row],[Nombre]]&amp;"_"&amp;Clef_répartition[[#This Row],[Année]]</f>
        <v>RAT_ Association intercommunale d’accueil de jour des enfants des Toblerones_15_2019</v>
      </c>
      <c r="H7210">
        <v>5730</v>
      </c>
      <c r="I7210" t="s">
        <v>265</v>
      </c>
      <c r="J7210">
        <v>2019</v>
      </c>
      <c r="K7210">
        <v>4.0136757606826091E-2</v>
      </c>
    </row>
    <row r="7211" spans="1:11" x14ac:dyDescent="0.25">
      <c r="A7211" t="s">
        <v>723</v>
      </c>
      <c r="B7211" t="s">
        <v>483</v>
      </c>
      <c r="C7211" t="s">
        <v>484</v>
      </c>
      <c r="D7211" t="str">
        <f>Clef_répartition[[#This Row],[Code association]]&amp;"_"&amp;Clef_répartition[[#This Row],[Nom association]]</f>
        <v>RAT_ Association intercommunale d’accueil de jour des enfants des Toblerones</v>
      </c>
      <c r="E7211">
        <f>COUNTIFS(D$2:D7211,Clef_répartition[[#This Row],[Code_Nom]],J$2:J7211,Clef_répartition[[#This Row],[Année]])</f>
        <v>16</v>
      </c>
      <c r="F7211">
        <f>IF(Clef_répartition[[#This Row],[Code_Nom]]=D7210,F7210-1,(COUNTIFS(Clef_répartition[Code_Nom],Clef_répartition[[#This Row],[Code_Nom]],Clef_répartition[Année],Clef_répartition[[#This Row],[Année]])))</f>
        <v>1</v>
      </c>
      <c r="G7211" t="str">
        <f>Clef_répartition[[#This Row],[Code_Nom]]&amp;"_"&amp;Clef_répartition[[#This Row],[Nombre]]&amp;"_"&amp;Clef_répartition[[#This Row],[Année]]</f>
        <v>RAT_ Association intercommunale d’accueil de jour des enfants des Toblerones_16_2019</v>
      </c>
      <c r="H7211">
        <v>5732</v>
      </c>
      <c r="I7211" t="s">
        <v>279</v>
      </c>
      <c r="J7211">
        <v>2019</v>
      </c>
      <c r="K7211">
        <v>2.9618885012873655E-2</v>
      </c>
    </row>
    <row r="7212" spans="1:11" x14ac:dyDescent="0.25">
      <c r="A7212" t="s">
        <v>723</v>
      </c>
      <c r="B7212" t="s">
        <v>622</v>
      </c>
      <c r="C7212" t="s">
        <v>622</v>
      </c>
      <c r="D7212" t="str">
        <f>Clef_répartition[[#This Row],[Code association]]&amp;"_"&amp;Clef_répartition[[#This Row],[Nom association]]</f>
        <v>Région de Nyon_Région de Nyon</v>
      </c>
      <c r="E7212">
        <f>COUNTIFS(D$2:D7212,Clef_répartition[[#This Row],[Code_Nom]],J$2:J7212,Clef_répartition[[#This Row],[Année]])</f>
        <v>1</v>
      </c>
      <c r="F7212">
        <f>IF(Clef_répartition[[#This Row],[Code_Nom]]=D7211,F7211-1,(COUNTIFS(Clef_répartition[Code_Nom],Clef_répartition[[#This Row],[Code_Nom]],Clef_répartition[Année],Clef_répartition[[#This Row],[Année]])))</f>
        <v>41</v>
      </c>
      <c r="G7212" t="str">
        <f>Clef_répartition[[#This Row],[Code_Nom]]&amp;"_"&amp;Clef_répartition[[#This Row],[Nombre]]&amp;"_"&amp;Clef_répartition[[#This Row],[Année]]</f>
        <v>Région de Nyon_Région de Nyon_1_2019</v>
      </c>
      <c r="H7212">
        <v>5701</v>
      </c>
      <c r="I7212" t="s">
        <v>5</v>
      </c>
      <c r="J7212">
        <v>2019</v>
      </c>
      <c r="K7212">
        <v>2.5261439350483168E-3</v>
      </c>
    </row>
    <row r="7213" spans="1:11" x14ac:dyDescent="0.25">
      <c r="A7213" t="s">
        <v>723</v>
      </c>
      <c r="B7213" t="s">
        <v>622</v>
      </c>
      <c r="C7213" t="s">
        <v>622</v>
      </c>
      <c r="D7213" t="str">
        <f>Clef_répartition[[#This Row],[Code association]]&amp;"_"&amp;Clef_répartition[[#This Row],[Nom association]]</f>
        <v>Région de Nyon_Région de Nyon</v>
      </c>
      <c r="E7213">
        <f>COUNTIFS(D$2:D7213,Clef_répartition[[#This Row],[Code_Nom]],J$2:J7213,Clef_répartition[[#This Row],[Année]])</f>
        <v>2</v>
      </c>
      <c r="F7213">
        <f>IF(Clef_répartition[[#This Row],[Code_Nom]]=D7212,F7212-1,(COUNTIFS(Clef_répartition[Code_Nom],Clef_répartition[[#This Row],[Code_Nom]],Clef_répartition[Année],Clef_répartition[[#This Row],[Année]])))</f>
        <v>40</v>
      </c>
      <c r="G7213" t="str">
        <f>Clef_répartition[[#This Row],[Code_Nom]]&amp;"_"&amp;Clef_répartition[[#This Row],[Nombre]]&amp;"_"&amp;Clef_répartition[[#This Row],[Année]]</f>
        <v>Région de Nyon_Région de Nyon_2_2019</v>
      </c>
      <c r="H7213">
        <v>5702</v>
      </c>
      <c r="I7213" t="s">
        <v>7</v>
      </c>
      <c r="J7213">
        <v>2019</v>
      </c>
      <c r="K7213">
        <v>3.0898380620394475E-2</v>
      </c>
    </row>
    <row r="7214" spans="1:11" x14ac:dyDescent="0.25">
      <c r="A7214" t="s">
        <v>723</v>
      </c>
      <c r="B7214" t="s">
        <v>622</v>
      </c>
      <c r="C7214" t="s">
        <v>622</v>
      </c>
      <c r="D7214" t="str">
        <f>Clef_répartition[[#This Row],[Code association]]&amp;"_"&amp;Clef_répartition[[#This Row],[Nom association]]</f>
        <v>Région de Nyon_Région de Nyon</v>
      </c>
      <c r="E7214">
        <f>COUNTIFS(D$2:D7214,Clef_répartition[[#This Row],[Code_Nom]],J$2:J7214,Clef_répartition[[#This Row],[Année]])</f>
        <v>3</v>
      </c>
      <c r="F7214">
        <f>IF(Clef_répartition[[#This Row],[Code_Nom]]=D7213,F7213-1,(COUNTIFS(Clef_répartition[Code_Nom],Clef_répartition[[#This Row],[Code_Nom]],Clef_répartition[Année],Clef_répartition[[#This Row],[Année]])))</f>
        <v>39</v>
      </c>
      <c r="G7214" t="str">
        <f>Clef_répartition[[#This Row],[Code_Nom]]&amp;"_"&amp;Clef_répartition[[#This Row],[Nombre]]&amp;"_"&amp;Clef_répartition[[#This Row],[Année]]</f>
        <v>Région de Nyon_Région de Nyon_3_2019</v>
      </c>
      <c r="H7214">
        <v>5704</v>
      </c>
      <c r="I7214" t="s">
        <v>16</v>
      </c>
      <c r="J7214">
        <v>2019</v>
      </c>
      <c r="K7214">
        <v>2.1301239906455455E-2</v>
      </c>
    </row>
    <row r="7215" spans="1:11" x14ac:dyDescent="0.25">
      <c r="A7215" t="s">
        <v>723</v>
      </c>
      <c r="B7215" t="s">
        <v>622</v>
      </c>
      <c r="C7215" t="s">
        <v>622</v>
      </c>
      <c r="D7215" t="str">
        <f>Clef_répartition[[#This Row],[Code association]]&amp;"_"&amp;Clef_répartition[[#This Row],[Nom association]]</f>
        <v>Région de Nyon_Région de Nyon</v>
      </c>
      <c r="E7215">
        <f>COUNTIFS(D$2:D7215,Clef_répartition[[#This Row],[Code_Nom]],J$2:J7215,Clef_répartition[[#This Row],[Année]])</f>
        <v>4</v>
      </c>
      <c r="F7215">
        <f>IF(Clef_répartition[[#This Row],[Code_Nom]]=D7214,F7214-1,(COUNTIFS(Clef_répartition[Code_Nom],Clef_répartition[[#This Row],[Code_Nom]],Clef_répartition[Année],Clef_répartition[[#This Row],[Année]])))</f>
        <v>38</v>
      </c>
      <c r="G7215" t="str">
        <f>Clef_répartition[[#This Row],[Code_Nom]]&amp;"_"&amp;Clef_répartition[[#This Row],[Nombre]]&amp;"_"&amp;Clef_répartition[[#This Row],[Année]]</f>
        <v>Région de Nyon_Région de Nyon_4_2019</v>
      </c>
      <c r="H7215">
        <v>5706</v>
      </c>
      <c r="I7215" t="s">
        <v>29</v>
      </c>
      <c r="J7215">
        <v>2019</v>
      </c>
      <c r="K7215">
        <v>1.2487314124343644E-2</v>
      </c>
    </row>
    <row r="7216" spans="1:11" x14ac:dyDescent="0.25">
      <c r="A7216" t="s">
        <v>723</v>
      </c>
      <c r="B7216" t="s">
        <v>622</v>
      </c>
      <c r="C7216" t="s">
        <v>622</v>
      </c>
      <c r="D7216" t="str">
        <f>Clef_répartition[[#This Row],[Code association]]&amp;"_"&amp;Clef_répartition[[#This Row],[Nom association]]</f>
        <v>Région de Nyon_Région de Nyon</v>
      </c>
      <c r="E7216">
        <f>COUNTIFS(D$2:D7216,Clef_répartition[[#This Row],[Code_Nom]],J$2:J7216,Clef_répartition[[#This Row],[Année]])</f>
        <v>5</v>
      </c>
      <c r="F7216">
        <f>IF(Clef_répartition[[#This Row],[Code_Nom]]=D7215,F7215-1,(COUNTIFS(Clef_répartition[Code_Nom],Clef_répartition[[#This Row],[Code_Nom]],Clef_répartition[Année],Clef_répartition[[#This Row],[Année]])))</f>
        <v>37</v>
      </c>
      <c r="G7216" t="str">
        <f>Clef_répartition[[#This Row],[Code_Nom]]&amp;"_"&amp;Clef_répartition[[#This Row],[Nombre]]&amp;"_"&amp;Clef_répartition[[#This Row],[Année]]</f>
        <v>Région de Nyon_Région de Nyon_5_2019</v>
      </c>
      <c r="H7216">
        <v>5852</v>
      </c>
      <c r="I7216" t="s">
        <v>41</v>
      </c>
      <c r="J7216">
        <v>2019</v>
      </c>
      <c r="K7216">
        <v>5.2177558134404098E-3</v>
      </c>
    </row>
    <row r="7217" spans="1:11" x14ac:dyDescent="0.25">
      <c r="A7217" t="s">
        <v>723</v>
      </c>
      <c r="B7217" t="s">
        <v>622</v>
      </c>
      <c r="C7217" t="s">
        <v>622</v>
      </c>
      <c r="D7217" t="str">
        <f>Clef_répartition[[#This Row],[Code association]]&amp;"_"&amp;Clef_répartition[[#This Row],[Nom association]]</f>
        <v>Région de Nyon_Région de Nyon</v>
      </c>
      <c r="E7217">
        <f>COUNTIFS(D$2:D7217,Clef_répartition[[#This Row],[Code_Nom]],J$2:J7217,Clef_répartition[[#This Row],[Année]])</f>
        <v>6</v>
      </c>
      <c r="F7217">
        <f>IF(Clef_répartition[[#This Row],[Code_Nom]]=D7216,F7216-1,(COUNTIFS(Clef_répartition[Code_Nom],Clef_répartition[[#This Row],[Code_Nom]],Clef_répartition[Année],Clef_répartition[[#This Row],[Année]])))</f>
        <v>36</v>
      </c>
      <c r="G7217" t="str">
        <f>Clef_répartition[[#This Row],[Code_Nom]]&amp;"_"&amp;Clef_répartition[[#This Row],[Nombre]]&amp;"_"&amp;Clef_répartition[[#This Row],[Année]]</f>
        <v>Région de Nyon_Région de Nyon_6_2019</v>
      </c>
      <c r="H7217">
        <v>5853</v>
      </c>
      <c r="I7217" t="s">
        <v>42</v>
      </c>
      <c r="J7217">
        <v>2019</v>
      </c>
      <c r="K7217">
        <v>8.6263954463221999E-3</v>
      </c>
    </row>
    <row r="7218" spans="1:11" x14ac:dyDescent="0.25">
      <c r="A7218" t="s">
        <v>723</v>
      </c>
      <c r="B7218" t="s">
        <v>622</v>
      </c>
      <c r="C7218" t="s">
        <v>622</v>
      </c>
      <c r="D7218" t="str">
        <f>Clef_répartition[[#This Row],[Code association]]&amp;"_"&amp;Clef_répartition[[#This Row],[Nom association]]</f>
        <v>Région de Nyon_Région de Nyon</v>
      </c>
      <c r="E7218">
        <f>COUNTIFS(D$2:D7218,Clef_répartition[[#This Row],[Code_Nom]],J$2:J7218,Clef_répartition[[#This Row],[Année]])</f>
        <v>7</v>
      </c>
      <c r="F7218">
        <f>IF(Clef_répartition[[#This Row],[Code_Nom]]=D7217,F7217-1,(COUNTIFS(Clef_répartition[Code_Nom],Clef_répartition[[#This Row],[Code_Nom]],Clef_répartition[Année],Clef_répartition[[#This Row],[Année]])))</f>
        <v>35</v>
      </c>
      <c r="G7218" t="str">
        <f>Clef_répartition[[#This Row],[Code_Nom]]&amp;"_"&amp;Clef_répartition[[#This Row],[Nombre]]&amp;"_"&amp;Clef_répartition[[#This Row],[Année]]</f>
        <v>Région de Nyon_Région de Nyon_7_2019</v>
      </c>
      <c r="H7218">
        <v>5854</v>
      </c>
      <c r="I7218" t="s">
        <v>43</v>
      </c>
      <c r="J7218">
        <v>2019</v>
      </c>
      <c r="K7218">
        <v>4.3021665269381811E-3</v>
      </c>
    </row>
    <row r="7219" spans="1:11" x14ac:dyDescent="0.25">
      <c r="A7219" t="s">
        <v>723</v>
      </c>
      <c r="B7219" t="s">
        <v>622</v>
      </c>
      <c r="C7219" t="s">
        <v>622</v>
      </c>
      <c r="D7219" t="str">
        <f>Clef_répartition[[#This Row],[Code association]]&amp;"_"&amp;Clef_répartition[[#This Row],[Nom association]]</f>
        <v>Région de Nyon_Région de Nyon</v>
      </c>
      <c r="E7219">
        <f>COUNTIFS(D$2:D7219,Clef_répartition[[#This Row],[Code_Nom]],J$2:J7219,Clef_répartition[[#This Row],[Année]])</f>
        <v>8</v>
      </c>
      <c r="F7219">
        <f>IF(Clef_répartition[[#This Row],[Code_Nom]]=D7218,F7218-1,(COUNTIFS(Clef_répartition[Code_Nom],Clef_répartition[[#This Row],[Code_Nom]],Clef_répartition[Année],Clef_répartition[[#This Row],[Année]])))</f>
        <v>34</v>
      </c>
      <c r="G7219" t="str">
        <f>Clef_répartition[[#This Row],[Code_Nom]]&amp;"_"&amp;Clef_répartition[[#This Row],[Nombre]]&amp;"_"&amp;Clef_répartition[[#This Row],[Année]]</f>
        <v>Région de Nyon_Région de Nyon_8_2019</v>
      </c>
      <c r="H7219">
        <v>5707</v>
      </c>
      <c r="I7219" t="s">
        <v>52</v>
      </c>
      <c r="J7219">
        <v>2019</v>
      </c>
      <c r="K7219">
        <v>1.4969333274500288E-2</v>
      </c>
    </row>
    <row r="7220" spans="1:11" x14ac:dyDescent="0.25">
      <c r="A7220" t="s">
        <v>723</v>
      </c>
      <c r="B7220" t="s">
        <v>622</v>
      </c>
      <c r="C7220" t="s">
        <v>622</v>
      </c>
      <c r="D7220" t="str">
        <f>Clef_répartition[[#This Row],[Code association]]&amp;"_"&amp;Clef_répartition[[#This Row],[Nom association]]</f>
        <v>Région de Nyon_Région de Nyon</v>
      </c>
      <c r="E7220">
        <f>COUNTIFS(D$2:D7220,Clef_répartition[[#This Row],[Code_Nom]],J$2:J7220,Clef_répartition[[#This Row],[Année]])</f>
        <v>9</v>
      </c>
      <c r="F7220">
        <f>IF(Clef_répartition[[#This Row],[Code_Nom]]=D7219,F7219-1,(COUNTIFS(Clef_répartition[Code_Nom],Clef_répartition[[#This Row],[Code_Nom]],Clef_répartition[Année],Clef_répartition[[#This Row],[Année]])))</f>
        <v>33</v>
      </c>
      <c r="G7220" t="str">
        <f>Clef_répartition[[#This Row],[Code_Nom]]&amp;"_"&amp;Clef_répartition[[#This Row],[Nombre]]&amp;"_"&amp;Clef_répartition[[#This Row],[Année]]</f>
        <v>Région de Nyon_Région de Nyon_9_2019</v>
      </c>
      <c r="H7220">
        <v>5708</v>
      </c>
      <c r="I7220" t="s">
        <v>53</v>
      </c>
      <c r="J7220">
        <v>2019</v>
      </c>
      <c r="K7220">
        <v>1.0589948374001675E-2</v>
      </c>
    </row>
    <row r="7221" spans="1:11" x14ac:dyDescent="0.25">
      <c r="A7221" t="s">
        <v>723</v>
      </c>
      <c r="B7221" t="s">
        <v>622</v>
      </c>
      <c r="C7221" t="s">
        <v>622</v>
      </c>
      <c r="D7221" t="str">
        <f>Clef_répartition[[#This Row],[Code association]]&amp;"_"&amp;Clef_répartition[[#This Row],[Nom association]]</f>
        <v>Région de Nyon_Région de Nyon</v>
      </c>
      <c r="E7221">
        <f>COUNTIFS(D$2:D7221,Clef_répartition[[#This Row],[Code_Nom]],J$2:J7221,Clef_répartition[[#This Row],[Année]])</f>
        <v>10</v>
      </c>
      <c r="F7221">
        <f>IF(Clef_répartition[[#This Row],[Code_Nom]]=D7220,F7220-1,(COUNTIFS(Clef_répartition[Code_Nom],Clef_répartition[[#This Row],[Code_Nom]],Clef_répartition[Année],Clef_répartition[[#This Row],[Année]])))</f>
        <v>32</v>
      </c>
      <c r="G7221" t="str">
        <f>Clef_répartition[[#This Row],[Code_Nom]]&amp;"_"&amp;Clef_répartition[[#This Row],[Nombre]]&amp;"_"&amp;Clef_répartition[[#This Row],[Année]]</f>
        <v>Région de Nyon_Région de Nyon_10_2019</v>
      </c>
      <c r="H7221">
        <v>5710</v>
      </c>
      <c r="I7221" t="s">
        <v>69</v>
      </c>
      <c r="J7221">
        <v>2019</v>
      </c>
      <c r="K7221">
        <v>5.4494109341216958E-3</v>
      </c>
    </row>
    <row r="7222" spans="1:11" x14ac:dyDescent="0.25">
      <c r="A7222" t="s">
        <v>723</v>
      </c>
      <c r="B7222" t="s">
        <v>622</v>
      </c>
      <c r="C7222" t="s">
        <v>622</v>
      </c>
      <c r="D7222" t="str">
        <f>Clef_répartition[[#This Row],[Code association]]&amp;"_"&amp;Clef_répartition[[#This Row],[Nom association]]</f>
        <v>Région de Nyon_Région de Nyon</v>
      </c>
      <c r="E7222">
        <f>COUNTIFS(D$2:D7222,Clef_répartition[[#This Row],[Code_Nom]],J$2:J7222,Clef_répartition[[#This Row],[Année]])</f>
        <v>11</v>
      </c>
      <c r="F7222">
        <f>IF(Clef_répartition[[#This Row],[Code_Nom]]=D7221,F7221-1,(COUNTIFS(Clef_répartition[Code_Nom],Clef_répartition[[#This Row],[Code_Nom]],Clef_répartition[Année],Clef_répartition[[#This Row],[Année]])))</f>
        <v>31</v>
      </c>
      <c r="G7222" t="str">
        <f>Clef_répartition[[#This Row],[Code_Nom]]&amp;"_"&amp;Clef_répartition[[#This Row],[Nombre]]&amp;"_"&amp;Clef_répartition[[#This Row],[Année]]</f>
        <v>Région de Nyon_Région de Nyon_11_2019</v>
      </c>
      <c r="H7222">
        <v>5712</v>
      </c>
      <c r="I7222" t="s">
        <v>72</v>
      </c>
      <c r="J7222">
        <v>2019</v>
      </c>
      <c r="K7222">
        <v>3.5421171071791026E-2</v>
      </c>
    </row>
    <row r="7223" spans="1:11" x14ac:dyDescent="0.25">
      <c r="A7223" t="s">
        <v>723</v>
      </c>
      <c r="B7223" t="s">
        <v>622</v>
      </c>
      <c r="C7223" t="s">
        <v>622</v>
      </c>
      <c r="D7223" t="str">
        <f>Clef_répartition[[#This Row],[Code association]]&amp;"_"&amp;Clef_répartition[[#This Row],[Nom association]]</f>
        <v>Région de Nyon_Région de Nyon</v>
      </c>
      <c r="E7223">
        <f>COUNTIFS(D$2:D7223,Clef_répartition[[#This Row],[Code_Nom]],J$2:J7223,Clef_répartition[[#This Row],[Année]])</f>
        <v>12</v>
      </c>
      <c r="F7223">
        <f>IF(Clef_répartition[[#This Row],[Code_Nom]]=D7222,F7222-1,(COUNTIFS(Clef_répartition[Code_Nom],Clef_répartition[[#This Row],[Code_Nom]],Clef_répartition[Année],Clef_répartition[[#This Row],[Année]])))</f>
        <v>30</v>
      </c>
      <c r="G7223" t="str">
        <f>Clef_répartition[[#This Row],[Code_Nom]]&amp;"_"&amp;Clef_répartition[[#This Row],[Nombre]]&amp;"_"&amp;Clef_répartition[[#This Row],[Année]]</f>
        <v>Région de Nyon_Région de Nyon_12_2019</v>
      </c>
      <c r="H7223">
        <v>5713</v>
      </c>
      <c r="I7223" t="s">
        <v>80</v>
      </c>
      <c r="J7223">
        <v>2019</v>
      </c>
      <c r="K7223">
        <v>2.5217314565591491E-2</v>
      </c>
    </row>
    <row r="7224" spans="1:11" x14ac:dyDescent="0.25">
      <c r="A7224" t="s">
        <v>723</v>
      </c>
      <c r="B7224" t="s">
        <v>622</v>
      </c>
      <c r="C7224" t="s">
        <v>622</v>
      </c>
      <c r="D7224" t="str">
        <f>Clef_répartition[[#This Row],[Code association]]&amp;"_"&amp;Clef_répartition[[#This Row],[Nom association]]</f>
        <v>Région de Nyon_Région de Nyon</v>
      </c>
      <c r="E7224">
        <f>COUNTIFS(D$2:D7224,Clef_répartition[[#This Row],[Code_Nom]],J$2:J7224,Clef_répartition[[#This Row],[Année]])</f>
        <v>13</v>
      </c>
      <c r="F7224">
        <f>IF(Clef_répartition[[#This Row],[Code_Nom]]=D7223,F7223-1,(COUNTIFS(Clef_répartition[Code_Nom],Clef_répartition[[#This Row],[Code_Nom]],Clef_répartition[Année],Clef_répartition[[#This Row],[Année]])))</f>
        <v>29</v>
      </c>
      <c r="G7224" t="str">
        <f>Clef_répartition[[#This Row],[Code_Nom]]&amp;"_"&amp;Clef_répartition[[#This Row],[Nombre]]&amp;"_"&amp;Clef_répartition[[#This Row],[Année]]</f>
        <v>Région de Nyon_Région de Nyon_13_2019</v>
      </c>
      <c r="H7224">
        <v>5714</v>
      </c>
      <c r="I7224" t="s">
        <v>81</v>
      </c>
      <c r="J7224">
        <v>2019</v>
      </c>
      <c r="K7224">
        <v>1.2895468384591624E-2</v>
      </c>
    </row>
    <row r="7225" spans="1:11" x14ac:dyDescent="0.25">
      <c r="A7225" t="s">
        <v>723</v>
      </c>
      <c r="B7225" t="s">
        <v>622</v>
      </c>
      <c r="C7225" t="s">
        <v>622</v>
      </c>
      <c r="D7225" t="str">
        <f>Clef_répartition[[#This Row],[Code association]]&amp;"_"&amp;Clef_répartition[[#This Row],[Nom association]]</f>
        <v>Région de Nyon_Région de Nyon</v>
      </c>
      <c r="E7225">
        <f>COUNTIFS(D$2:D7225,Clef_répartition[[#This Row],[Code_Nom]],J$2:J7225,Clef_répartition[[#This Row],[Année]])</f>
        <v>14</v>
      </c>
      <c r="F7225">
        <f>IF(Clef_répartition[[#This Row],[Code_Nom]]=D7224,F7224-1,(COUNTIFS(Clef_répartition[Code_Nom],Clef_répartition[[#This Row],[Code_Nom]],Clef_répartition[Année],Clef_répartition[[#This Row],[Année]])))</f>
        <v>28</v>
      </c>
      <c r="G7225" t="str">
        <f>Clef_répartition[[#This Row],[Code_Nom]]&amp;"_"&amp;Clef_répartition[[#This Row],[Nombre]]&amp;"_"&amp;Clef_répartition[[#This Row],[Année]]</f>
        <v>Région de Nyon_Région de Nyon_14_2019</v>
      </c>
      <c r="H7225">
        <v>5715</v>
      </c>
      <c r="I7225" t="s">
        <v>97</v>
      </c>
      <c r="J7225">
        <v>2019</v>
      </c>
      <c r="K7225">
        <v>1.202400388298107E-2</v>
      </c>
    </row>
    <row r="7226" spans="1:11" x14ac:dyDescent="0.25">
      <c r="A7226" t="s">
        <v>723</v>
      </c>
      <c r="B7226" t="s">
        <v>622</v>
      </c>
      <c r="C7226" t="s">
        <v>622</v>
      </c>
      <c r="D7226" t="str">
        <f>Clef_répartition[[#This Row],[Code association]]&amp;"_"&amp;Clef_répartition[[#This Row],[Nom association]]</f>
        <v>Région de Nyon_Région de Nyon</v>
      </c>
      <c r="E7226">
        <f>COUNTIFS(D$2:D7226,Clef_répartition[[#This Row],[Code_Nom]],J$2:J7226,Clef_répartition[[#This Row],[Année]])</f>
        <v>15</v>
      </c>
      <c r="F7226">
        <f>IF(Clef_répartition[[#This Row],[Code_Nom]]=D7225,F7225-1,(COUNTIFS(Clef_répartition[Code_Nom],Clef_répartition[[#This Row],[Code_Nom]],Clef_répartition[Année],Clef_répartition[[#This Row],[Année]])))</f>
        <v>27</v>
      </c>
      <c r="G7226" t="str">
        <f>Clef_répartition[[#This Row],[Code_Nom]]&amp;"_"&amp;Clef_répartition[[#This Row],[Nombre]]&amp;"_"&amp;Clef_répartition[[#This Row],[Année]]</f>
        <v>Région de Nyon_Région de Nyon_15_2019</v>
      </c>
      <c r="H7226">
        <v>5855</v>
      </c>
      <c r="I7226" t="s">
        <v>98</v>
      </c>
      <c r="J7226">
        <v>2019</v>
      </c>
      <c r="K7226">
        <v>7.0489343864448663E-3</v>
      </c>
    </row>
    <row r="7227" spans="1:11" x14ac:dyDescent="0.25">
      <c r="A7227" t="s">
        <v>723</v>
      </c>
      <c r="B7227" t="s">
        <v>622</v>
      </c>
      <c r="C7227" t="s">
        <v>622</v>
      </c>
      <c r="D7227" t="str">
        <f>Clef_répartition[[#This Row],[Code association]]&amp;"_"&amp;Clef_répartition[[#This Row],[Nom association]]</f>
        <v>Région de Nyon_Région de Nyon</v>
      </c>
      <c r="E7227">
        <f>COUNTIFS(D$2:D7227,Clef_répartition[[#This Row],[Code_Nom]],J$2:J7227,Clef_répartition[[#This Row],[Année]])</f>
        <v>16</v>
      </c>
      <c r="F7227">
        <f>IF(Clef_répartition[[#This Row],[Code_Nom]]=D7226,F7226-1,(COUNTIFS(Clef_répartition[Code_Nom],Clef_répartition[[#This Row],[Code_Nom]],Clef_répartition[Année],Clef_répartition[[#This Row],[Année]])))</f>
        <v>26</v>
      </c>
      <c r="G7227" t="str">
        <f>Clef_répartition[[#This Row],[Code_Nom]]&amp;"_"&amp;Clef_répartition[[#This Row],[Nombre]]&amp;"_"&amp;Clef_répartition[[#This Row],[Année]]</f>
        <v>Région de Nyon_Région de Nyon_16_2019</v>
      </c>
      <c r="H7227">
        <v>5716</v>
      </c>
      <c r="I7227" t="s">
        <v>110</v>
      </c>
      <c r="J7227">
        <v>2019</v>
      </c>
      <c r="K7227">
        <v>1.9161187839209285E-2</v>
      </c>
    </row>
    <row r="7228" spans="1:11" x14ac:dyDescent="0.25">
      <c r="A7228" t="s">
        <v>723</v>
      </c>
      <c r="B7228" t="s">
        <v>622</v>
      </c>
      <c r="C7228" t="s">
        <v>622</v>
      </c>
      <c r="D7228" t="str">
        <f>Clef_répartition[[#This Row],[Code association]]&amp;"_"&amp;Clef_répartition[[#This Row],[Nom association]]</f>
        <v>Région de Nyon_Région de Nyon</v>
      </c>
      <c r="E7228">
        <f>COUNTIFS(D$2:D7228,Clef_répartition[[#This Row],[Code_Nom]],J$2:J7228,Clef_répartition[[#This Row],[Année]])</f>
        <v>17</v>
      </c>
      <c r="F7228">
        <f>IF(Clef_répartition[[#This Row],[Code_Nom]]=D7227,F7227-1,(COUNTIFS(Clef_répartition[Code_Nom],Clef_répartition[[#This Row],[Code_Nom]],Clef_répartition[Année],Clef_répartition[[#This Row],[Année]])))</f>
        <v>25</v>
      </c>
      <c r="G7228" t="str">
        <f>Clef_répartition[[#This Row],[Code_Nom]]&amp;"_"&amp;Clef_répartition[[#This Row],[Nombre]]&amp;"_"&amp;Clef_répartition[[#This Row],[Année]]</f>
        <v>Région de Nyon_Région de Nyon_17_2019</v>
      </c>
      <c r="H7228">
        <v>5717</v>
      </c>
      <c r="I7228" t="s">
        <v>118</v>
      </c>
      <c r="J7228">
        <v>2019</v>
      </c>
      <c r="K7228">
        <v>4.1609672152848255E-2</v>
      </c>
    </row>
    <row r="7229" spans="1:11" x14ac:dyDescent="0.25">
      <c r="A7229" t="s">
        <v>723</v>
      </c>
      <c r="B7229" t="s">
        <v>622</v>
      </c>
      <c r="C7229" t="s">
        <v>622</v>
      </c>
      <c r="D7229" t="str">
        <f>Clef_répartition[[#This Row],[Code association]]&amp;"_"&amp;Clef_répartition[[#This Row],[Nom association]]</f>
        <v>Région de Nyon_Région de Nyon</v>
      </c>
      <c r="E7229">
        <f>COUNTIFS(D$2:D7229,Clef_répartition[[#This Row],[Code_Nom]],J$2:J7229,Clef_répartition[[#This Row],[Année]])</f>
        <v>18</v>
      </c>
      <c r="F7229">
        <f>IF(Clef_répartition[[#This Row],[Code_Nom]]=D7228,F7228-1,(COUNTIFS(Clef_répartition[Code_Nom],Clef_répartition[[#This Row],[Code_Nom]],Clef_répartition[Année],Clef_répartition[[#This Row],[Année]])))</f>
        <v>24</v>
      </c>
      <c r="G7229" t="str">
        <f>Clef_répartition[[#This Row],[Code_Nom]]&amp;"_"&amp;Clef_répartition[[#This Row],[Nombre]]&amp;"_"&amp;Clef_répartition[[#This Row],[Année]]</f>
        <v>Région de Nyon_Région de Nyon_18_2019</v>
      </c>
      <c r="H7229">
        <v>5718</v>
      </c>
      <c r="I7229" t="s">
        <v>120</v>
      </c>
      <c r="J7229">
        <v>2019</v>
      </c>
      <c r="K7229">
        <v>2.2062392445836822E-2</v>
      </c>
    </row>
    <row r="7230" spans="1:11" x14ac:dyDescent="0.25">
      <c r="A7230" t="s">
        <v>723</v>
      </c>
      <c r="B7230" t="s">
        <v>622</v>
      </c>
      <c r="C7230" t="s">
        <v>622</v>
      </c>
      <c r="D7230" t="str">
        <f>Clef_répartition[[#This Row],[Code association]]&amp;"_"&amp;Clef_répartition[[#This Row],[Nom association]]</f>
        <v>Région de Nyon_Région de Nyon</v>
      </c>
      <c r="E7230">
        <f>COUNTIFS(D$2:D7230,Clef_répartition[[#This Row],[Code_Nom]],J$2:J7230,Clef_répartition[[#This Row],[Année]])</f>
        <v>19</v>
      </c>
      <c r="F7230">
        <f>IF(Clef_répartition[[#This Row],[Code_Nom]]=D7229,F7229-1,(COUNTIFS(Clef_répartition[Code_Nom],Clef_répartition[[#This Row],[Code_Nom]],Clef_répartition[Année],Clef_répartition[[#This Row],[Année]])))</f>
        <v>23</v>
      </c>
      <c r="G7230" t="str">
        <f>Clef_répartition[[#This Row],[Code_Nom]]&amp;"_"&amp;Clef_répartition[[#This Row],[Nombre]]&amp;"_"&amp;Clef_répartition[[#This Row],[Année]]</f>
        <v>Région de Nyon_Région de Nyon_19_2019</v>
      </c>
      <c r="H7230">
        <v>5857</v>
      </c>
      <c r="I7230" t="s">
        <v>122</v>
      </c>
      <c r="J7230">
        <v>2019</v>
      </c>
      <c r="K7230">
        <v>1.5112738825398226E-2</v>
      </c>
    </row>
    <row r="7231" spans="1:11" x14ac:dyDescent="0.25">
      <c r="A7231" t="s">
        <v>723</v>
      </c>
      <c r="B7231" t="s">
        <v>622</v>
      </c>
      <c r="C7231" t="s">
        <v>622</v>
      </c>
      <c r="D7231" t="str">
        <f>Clef_répartition[[#This Row],[Code association]]&amp;"_"&amp;Clef_répartition[[#This Row],[Nom association]]</f>
        <v>Région de Nyon_Région de Nyon</v>
      </c>
      <c r="E7231">
        <f>COUNTIFS(D$2:D7231,Clef_répartition[[#This Row],[Code_Nom]],J$2:J7231,Clef_répartition[[#This Row],[Année]])</f>
        <v>20</v>
      </c>
      <c r="F7231">
        <f>IF(Clef_répartition[[#This Row],[Code_Nom]]=D7230,F7230-1,(COUNTIFS(Clef_répartition[Code_Nom],Clef_répartition[[#This Row],[Code_Nom]],Clef_répartition[Année],Clef_répartition[[#This Row],[Année]])))</f>
        <v>22</v>
      </c>
      <c r="G7231" t="str">
        <f>Clef_répartition[[#This Row],[Code_Nom]]&amp;"_"&amp;Clef_répartition[[#This Row],[Nombre]]&amp;"_"&amp;Clef_répartition[[#This Row],[Année]]</f>
        <v>Région de Nyon_Région de Nyon_20_2019</v>
      </c>
      <c r="H7231">
        <v>5719</v>
      </c>
      <c r="I7231" t="s">
        <v>124</v>
      </c>
      <c r="J7231">
        <v>2019</v>
      </c>
      <c r="K7231">
        <v>1.3667652120195916E-2</v>
      </c>
    </row>
    <row r="7232" spans="1:11" x14ac:dyDescent="0.25">
      <c r="A7232" t="s">
        <v>723</v>
      </c>
      <c r="B7232" t="s">
        <v>622</v>
      </c>
      <c r="C7232" t="s">
        <v>622</v>
      </c>
      <c r="D7232" t="str">
        <f>Clef_répartition[[#This Row],[Code association]]&amp;"_"&amp;Clef_répartition[[#This Row],[Nom association]]</f>
        <v>Région de Nyon_Région de Nyon</v>
      </c>
      <c r="E7232">
        <f>COUNTIFS(D$2:D7232,Clef_répartition[[#This Row],[Code_Nom]],J$2:J7232,Clef_répartition[[#This Row],[Année]])</f>
        <v>21</v>
      </c>
      <c r="F7232">
        <f>IF(Clef_répartition[[#This Row],[Code_Nom]]=D7231,F7231-1,(COUNTIFS(Clef_répartition[Code_Nom],Clef_répartition[[#This Row],[Code_Nom]],Clef_répartition[Année],Clef_répartition[[#This Row],[Année]])))</f>
        <v>21</v>
      </c>
      <c r="G7232" t="str">
        <f>Clef_répartition[[#This Row],[Code_Nom]]&amp;"_"&amp;Clef_répartition[[#This Row],[Nombre]]&amp;"_"&amp;Clef_répartition[[#This Row],[Année]]</f>
        <v>Région de Nyon_Région de Nyon_21_2019</v>
      </c>
      <c r="H7232">
        <v>5720</v>
      </c>
      <c r="I7232" t="s">
        <v>125</v>
      </c>
      <c r="J7232">
        <v>2019</v>
      </c>
      <c r="K7232">
        <v>1.1384194502051803E-2</v>
      </c>
    </row>
    <row r="7233" spans="1:11" x14ac:dyDescent="0.25">
      <c r="A7233" t="s">
        <v>723</v>
      </c>
      <c r="B7233" t="s">
        <v>622</v>
      </c>
      <c r="C7233" t="s">
        <v>622</v>
      </c>
      <c r="D7233" t="str">
        <f>Clef_répartition[[#This Row],[Code association]]&amp;"_"&amp;Clef_répartition[[#This Row],[Nom association]]</f>
        <v>Région de Nyon_Région de Nyon</v>
      </c>
      <c r="E7233">
        <f>COUNTIFS(D$2:D7233,Clef_répartition[[#This Row],[Code_Nom]],J$2:J7233,Clef_répartition[[#This Row],[Année]])</f>
        <v>22</v>
      </c>
      <c r="F7233">
        <f>IF(Clef_répartition[[#This Row],[Code_Nom]]=D7232,F7232-1,(COUNTIFS(Clef_répartition[Code_Nom],Clef_répartition[[#This Row],[Code_Nom]],Clef_répartition[Année],Clef_répartition[[#This Row],[Année]])))</f>
        <v>20</v>
      </c>
      <c r="G7233" t="str">
        <f>Clef_répartition[[#This Row],[Code_Nom]]&amp;"_"&amp;Clef_répartition[[#This Row],[Nombre]]&amp;"_"&amp;Clef_répartition[[#This Row],[Année]]</f>
        <v>Région de Nyon_Région de Nyon_22_2019</v>
      </c>
      <c r="H7233">
        <v>5721</v>
      </c>
      <c r="I7233" t="s">
        <v>126</v>
      </c>
      <c r="J7233">
        <v>2019</v>
      </c>
      <c r="K7233">
        <v>0.14554560296518554</v>
      </c>
    </row>
    <row r="7234" spans="1:11" x14ac:dyDescent="0.25">
      <c r="A7234" t="s">
        <v>723</v>
      </c>
      <c r="B7234" t="s">
        <v>622</v>
      </c>
      <c r="C7234" t="s">
        <v>622</v>
      </c>
      <c r="D7234" t="str">
        <f>Clef_répartition[[#This Row],[Code association]]&amp;"_"&amp;Clef_répartition[[#This Row],[Nom association]]</f>
        <v>Région de Nyon_Région de Nyon</v>
      </c>
      <c r="E7234">
        <f>COUNTIFS(D$2:D7234,Clef_répartition[[#This Row],[Code_Nom]],J$2:J7234,Clef_répartition[[#This Row],[Année]])</f>
        <v>23</v>
      </c>
      <c r="F7234">
        <f>IF(Clef_répartition[[#This Row],[Code_Nom]]=D7233,F7233-1,(COUNTIFS(Clef_répartition[Code_Nom],Clef_répartition[[#This Row],[Code_Nom]],Clef_répartition[Année],Clef_répartition[[#This Row],[Année]])))</f>
        <v>19</v>
      </c>
      <c r="G7234" t="str">
        <f>Clef_répartition[[#This Row],[Code_Nom]]&amp;"_"&amp;Clef_répartition[[#This Row],[Nombre]]&amp;"_"&amp;Clef_répartition[[#This Row],[Année]]</f>
        <v>Région de Nyon_Région de Nyon_23_2019</v>
      </c>
      <c r="H7234">
        <v>5722</v>
      </c>
      <c r="I7234" t="s">
        <v>133</v>
      </c>
      <c r="J7234">
        <v>2019</v>
      </c>
      <c r="K7234">
        <v>4.2249481533777524E-3</v>
      </c>
    </row>
    <row r="7235" spans="1:11" x14ac:dyDescent="0.25">
      <c r="A7235" t="s">
        <v>723</v>
      </c>
      <c r="B7235" t="s">
        <v>622</v>
      </c>
      <c r="C7235" t="s">
        <v>622</v>
      </c>
      <c r="D7235" t="str">
        <f>Clef_répartition[[#This Row],[Code association]]&amp;"_"&amp;Clef_répartition[[#This Row],[Nom association]]</f>
        <v>Région de Nyon_Région de Nyon</v>
      </c>
      <c r="E7235">
        <f>COUNTIFS(D$2:D7235,Clef_répartition[[#This Row],[Code_Nom]],J$2:J7235,Clef_répartition[[#This Row],[Année]])</f>
        <v>24</v>
      </c>
      <c r="F7235">
        <f>IF(Clef_répartition[[#This Row],[Code_Nom]]=D7234,F7234-1,(COUNTIFS(Clef_répartition[Code_Nom],Clef_répartition[[#This Row],[Code_Nom]],Clef_répartition[Année],Clef_répartition[[#This Row],[Année]])))</f>
        <v>18</v>
      </c>
      <c r="G7235" t="str">
        <f>Clef_répartition[[#This Row],[Code_Nom]]&amp;"_"&amp;Clef_répartition[[#This Row],[Nombre]]&amp;"_"&amp;Clef_répartition[[#This Row],[Année]]</f>
        <v>Région de Nyon_Région de Nyon_24_2019</v>
      </c>
      <c r="H7235">
        <v>5726</v>
      </c>
      <c r="I7235" t="s">
        <v>148</v>
      </c>
      <c r="J7235">
        <v>2019</v>
      </c>
      <c r="K7235">
        <v>1.2531438909235318E-2</v>
      </c>
    </row>
    <row r="7236" spans="1:11" x14ac:dyDescent="0.25">
      <c r="A7236" t="s">
        <v>723</v>
      </c>
      <c r="B7236" t="s">
        <v>622</v>
      </c>
      <c r="C7236" t="s">
        <v>622</v>
      </c>
      <c r="D7236" t="str">
        <f>Clef_répartition[[#This Row],[Code association]]&amp;"_"&amp;Clef_répartition[[#This Row],[Nom association]]</f>
        <v>Région de Nyon_Région de Nyon</v>
      </c>
      <c r="E7236">
        <f>COUNTIFS(D$2:D7236,Clef_répartition[[#This Row],[Code_Nom]],J$2:J7236,Clef_répartition[[#This Row],[Année]])</f>
        <v>25</v>
      </c>
      <c r="F7236">
        <f>IF(Clef_répartition[[#This Row],[Code_Nom]]=D7235,F7235-1,(COUNTIFS(Clef_répartition[Code_Nom],Clef_répartition[[#This Row],[Code_Nom]],Clef_répartition[Année],Clef_répartition[[#This Row],[Année]])))</f>
        <v>17</v>
      </c>
      <c r="G7236" t="str">
        <f>Clef_répartition[[#This Row],[Code_Nom]]&amp;"_"&amp;Clef_répartition[[#This Row],[Nombre]]&amp;"_"&amp;Clef_répartition[[#This Row],[Année]]</f>
        <v>Région de Nyon_Région de Nyon_25_2019</v>
      </c>
      <c r="H7236">
        <v>5731</v>
      </c>
      <c r="I7236" t="s">
        <v>157</v>
      </c>
      <c r="J7236">
        <v>2019</v>
      </c>
      <c r="K7236">
        <v>1.5024489255614878E-2</v>
      </c>
    </row>
    <row r="7237" spans="1:11" x14ac:dyDescent="0.25">
      <c r="A7237" t="s">
        <v>723</v>
      </c>
      <c r="B7237" t="s">
        <v>622</v>
      </c>
      <c r="C7237" t="s">
        <v>622</v>
      </c>
      <c r="D7237" t="str">
        <f>Clef_répartition[[#This Row],[Code association]]&amp;"_"&amp;Clef_répartition[[#This Row],[Nom association]]</f>
        <v>Région de Nyon_Région de Nyon</v>
      </c>
      <c r="E7237">
        <f>COUNTIFS(D$2:D7237,Clef_répartition[[#This Row],[Code_Nom]],J$2:J7237,Clef_répartition[[#This Row],[Année]])</f>
        <v>26</v>
      </c>
      <c r="F7237">
        <f>IF(Clef_répartition[[#This Row],[Code_Nom]]=D7236,F7236-1,(COUNTIFS(Clef_répartition[Code_Nom],Clef_répartition[[#This Row],[Code_Nom]],Clef_répartition[Année],Clef_répartition[[#This Row],[Année]])))</f>
        <v>16</v>
      </c>
      <c r="G7237" t="str">
        <f>Clef_répartition[[#This Row],[Code_Nom]]&amp;"_"&amp;Clef_répartition[[#This Row],[Nombre]]&amp;"_"&amp;Clef_répartition[[#This Row],[Année]]</f>
        <v>Région de Nyon_Région de Nyon_26_2019</v>
      </c>
      <c r="H7237">
        <v>5429</v>
      </c>
      <c r="I7237" t="s">
        <v>162</v>
      </c>
      <c r="J7237">
        <v>2019</v>
      </c>
      <c r="K7237">
        <v>5.3170365794466753E-3</v>
      </c>
    </row>
    <row r="7238" spans="1:11" x14ac:dyDescent="0.25">
      <c r="A7238" t="s">
        <v>723</v>
      </c>
      <c r="B7238" t="s">
        <v>622</v>
      </c>
      <c r="C7238" t="s">
        <v>622</v>
      </c>
      <c r="D7238" t="str">
        <f>Clef_répartition[[#This Row],[Code association]]&amp;"_"&amp;Clef_répartition[[#This Row],[Nom association]]</f>
        <v>Région de Nyon_Région de Nyon</v>
      </c>
      <c r="E7238">
        <f>COUNTIFS(D$2:D7238,Clef_répartition[[#This Row],[Code_Nom]],J$2:J7238,Clef_répartition[[#This Row],[Année]])</f>
        <v>27</v>
      </c>
      <c r="F7238">
        <f>IF(Clef_répartition[[#This Row],[Code_Nom]]=D7237,F7237-1,(COUNTIFS(Clef_répartition[Code_Nom],Clef_répartition[[#This Row],[Code_Nom]],Clef_répartition[Année],Clef_répartition[[#This Row],[Année]])))</f>
        <v>15</v>
      </c>
      <c r="G7238" t="str">
        <f>Clef_répartition[[#This Row],[Code_Nom]]&amp;"_"&amp;Clef_répartition[[#This Row],[Nombre]]&amp;"_"&amp;Clef_répartition[[#This Row],[Année]]</f>
        <v>Région de Nyon_Région de Nyon_27_2019</v>
      </c>
      <c r="H7238">
        <v>5858</v>
      </c>
      <c r="I7238" t="s">
        <v>165</v>
      </c>
      <c r="J7238">
        <v>2019</v>
      </c>
      <c r="K7238">
        <v>6.8503728544323343E-3</v>
      </c>
    </row>
    <row r="7239" spans="1:11" x14ac:dyDescent="0.25">
      <c r="A7239" t="s">
        <v>723</v>
      </c>
      <c r="B7239" t="s">
        <v>622</v>
      </c>
      <c r="C7239" t="s">
        <v>622</v>
      </c>
      <c r="D7239" t="str">
        <f>Clef_répartition[[#This Row],[Code association]]&amp;"_"&amp;Clef_répartition[[#This Row],[Nom association]]</f>
        <v>Région de Nyon_Région de Nyon</v>
      </c>
      <c r="E7239">
        <f>COUNTIFS(D$2:D7239,Clef_répartition[[#This Row],[Code_Nom]],J$2:J7239,Clef_répartition[[#This Row],[Année]])</f>
        <v>28</v>
      </c>
      <c r="F7239">
        <f>IF(Clef_répartition[[#This Row],[Code_Nom]]=D7238,F7238-1,(COUNTIFS(Clef_répartition[Code_Nom],Clef_répartition[[#This Row],[Code_Nom]],Clef_répartition[Année],Clef_répartition[[#This Row],[Année]])))</f>
        <v>14</v>
      </c>
      <c r="G7239" t="str">
        <f>Clef_répartition[[#This Row],[Code_Nom]]&amp;"_"&amp;Clef_répartition[[#This Row],[Nombre]]&amp;"_"&amp;Clef_répartition[[#This Row],[Année]]</f>
        <v>Région de Nyon_Région de Nyon_28_2019</v>
      </c>
      <c r="H7239">
        <v>5430</v>
      </c>
      <c r="I7239" t="s">
        <v>171</v>
      </c>
      <c r="J7239">
        <v>2019</v>
      </c>
      <c r="K7239">
        <v>5.2067246172174909E-3</v>
      </c>
    </row>
    <row r="7240" spans="1:11" x14ac:dyDescent="0.25">
      <c r="A7240" t="s">
        <v>723</v>
      </c>
      <c r="B7240" t="s">
        <v>622</v>
      </c>
      <c r="C7240" t="s">
        <v>622</v>
      </c>
      <c r="D7240" t="str">
        <f>Clef_répartition[[#This Row],[Code association]]&amp;"_"&amp;Clef_répartition[[#This Row],[Nom association]]</f>
        <v>Région de Nyon_Région de Nyon</v>
      </c>
      <c r="E7240">
        <f>COUNTIFS(D$2:D7240,Clef_répartition[[#This Row],[Code_Nom]],J$2:J7240,Clef_répartition[[#This Row],[Année]])</f>
        <v>29</v>
      </c>
      <c r="F7240">
        <f>IF(Clef_répartition[[#This Row],[Code_Nom]]=D7239,F7239-1,(COUNTIFS(Clef_répartition[Code_Nom],Clef_répartition[[#This Row],[Code_Nom]],Clef_répartition[Année],Clef_répartition[[#This Row],[Année]])))</f>
        <v>13</v>
      </c>
      <c r="G7240" t="str">
        <f>Clef_répartition[[#This Row],[Code_Nom]]&amp;"_"&amp;Clef_répartition[[#This Row],[Nombre]]&amp;"_"&amp;Clef_répartition[[#This Row],[Année]]</f>
        <v>Région de Nyon_Région de Nyon_29_2019</v>
      </c>
      <c r="H7240">
        <v>5723</v>
      </c>
      <c r="I7240" t="s">
        <v>176</v>
      </c>
      <c r="J7240">
        <v>2019</v>
      </c>
      <c r="K7240">
        <v>2.3342011207695364E-2</v>
      </c>
    </row>
    <row r="7241" spans="1:11" x14ac:dyDescent="0.25">
      <c r="A7241" t="s">
        <v>723</v>
      </c>
      <c r="B7241" t="s">
        <v>622</v>
      </c>
      <c r="C7241" t="s">
        <v>622</v>
      </c>
      <c r="D7241" t="str">
        <f>Clef_répartition[[#This Row],[Code association]]&amp;"_"&amp;Clef_répartition[[#This Row],[Nom association]]</f>
        <v>Région de Nyon_Région de Nyon</v>
      </c>
      <c r="E7241">
        <f>COUNTIFS(D$2:D7241,Clef_répartition[[#This Row],[Code_Nom]],J$2:J7241,Clef_répartition[[#This Row],[Année]])</f>
        <v>30</v>
      </c>
      <c r="F7241">
        <f>IF(Clef_répartition[[#This Row],[Code_Nom]]=D7240,F7240-1,(COUNTIFS(Clef_répartition[Code_Nom],Clef_répartition[[#This Row],[Code_Nom]],Clef_répartition[Année],Clef_répartition[[#This Row],[Année]])))</f>
        <v>12</v>
      </c>
      <c r="G7241" t="str">
        <f>Clef_répartition[[#This Row],[Code_Nom]]&amp;"_"&amp;Clef_répartition[[#This Row],[Nombre]]&amp;"_"&amp;Clef_répartition[[#This Row],[Année]]</f>
        <v>Région de Nyon_Région de Nyon_30_2019</v>
      </c>
      <c r="H7241">
        <v>5859</v>
      </c>
      <c r="I7241" t="s">
        <v>182</v>
      </c>
      <c r="J7241">
        <v>2019</v>
      </c>
      <c r="K7241">
        <v>2.9530512288752593E-2</v>
      </c>
    </row>
    <row r="7242" spans="1:11" x14ac:dyDescent="0.25">
      <c r="A7242" t="s">
        <v>723</v>
      </c>
      <c r="B7242" t="s">
        <v>622</v>
      </c>
      <c r="C7242" t="s">
        <v>622</v>
      </c>
      <c r="D7242" t="str">
        <f>Clef_répartition[[#This Row],[Code association]]&amp;"_"&amp;Clef_répartition[[#This Row],[Nom association]]</f>
        <v>Région de Nyon_Région de Nyon</v>
      </c>
      <c r="E7242">
        <f>COUNTIFS(D$2:D7242,Clef_répartition[[#This Row],[Code_Nom]],J$2:J7242,Clef_répartition[[#This Row],[Année]])</f>
        <v>31</v>
      </c>
      <c r="F7242">
        <f>IF(Clef_répartition[[#This Row],[Code_Nom]]=D7241,F7241-1,(COUNTIFS(Clef_répartition[Code_Nom],Clef_répartition[[#This Row],[Code_Nom]],Clef_répartition[Année],Clef_répartition[[#This Row],[Année]])))</f>
        <v>11</v>
      </c>
      <c r="G7242" t="str">
        <f>Clef_répartition[[#This Row],[Code_Nom]]&amp;"_"&amp;Clef_répartition[[#This Row],[Nombre]]&amp;"_"&amp;Clef_répartition[[#This Row],[Année]]</f>
        <v>Région de Nyon_Région de Nyon_31_2019</v>
      </c>
      <c r="H7242">
        <v>5724</v>
      </c>
      <c r="I7242" t="s">
        <v>196</v>
      </c>
      <c r="J7242">
        <v>2019</v>
      </c>
      <c r="K7242">
        <v>0.23624409831002072</v>
      </c>
    </row>
    <row r="7243" spans="1:11" x14ac:dyDescent="0.25">
      <c r="A7243" t="s">
        <v>723</v>
      </c>
      <c r="B7243" t="s">
        <v>622</v>
      </c>
      <c r="C7243" t="s">
        <v>622</v>
      </c>
      <c r="D7243" t="str">
        <f>Clef_répartition[[#This Row],[Code association]]&amp;"_"&amp;Clef_répartition[[#This Row],[Nom association]]</f>
        <v>Région de Nyon_Région de Nyon</v>
      </c>
      <c r="E7243">
        <f>COUNTIFS(D$2:D7243,Clef_répartition[[#This Row],[Code_Nom]],J$2:J7243,Clef_répartition[[#This Row],[Année]])</f>
        <v>32</v>
      </c>
      <c r="F7243">
        <f>IF(Clef_répartition[[#This Row],[Code_Nom]]=D7242,F7242-1,(COUNTIFS(Clef_répartition[Code_Nom],Clef_répartition[[#This Row],[Code_Nom]],Clef_répartition[Année],Clef_répartition[[#This Row],[Année]])))</f>
        <v>10</v>
      </c>
      <c r="G7243" t="str">
        <f>Clef_répartition[[#This Row],[Code_Nom]]&amp;"_"&amp;Clef_répartition[[#This Row],[Nombre]]&amp;"_"&amp;Clef_répartition[[#This Row],[Année]]</f>
        <v>Région de Nyon_Région de Nyon_32_2019</v>
      </c>
      <c r="H7243">
        <v>5860</v>
      </c>
      <c r="I7243" t="s">
        <v>215</v>
      </c>
      <c r="J7243">
        <v>2019</v>
      </c>
      <c r="K7243">
        <v>1.6513700745708865E-2</v>
      </c>
    </row>
    <row r="7244" spans="1:11" x14ac:dyDescent="0.25">
      <c r="A7244" t="s">
        <v>723</v>
      </c>
      <c r="B7244" t="s">
        <v>622</v>
      </c>
      <c r="C7244" t="s">
        <v>622</v>
      </c>
      <c r="D7244" t="str">
        <f>Clef_répartition[[#This Row],[Code association]]&amp;"_"&amp;Clef_répartition[[#This Row],[Nom association]]</f>
        <v>Région de Nyon_Région de Nyon</v>
      </c>
      <c r="E7244">
        <f>COUNTIFS(D$2:D7244,Clef_répartition[[#This Row],[Code_Nom]],J$2:J7244,Clef_répartition[[#This Row],[Année]])</f>
        <v>33</v>
      </c>
      <c r="F7244">
        <f>IF(Clef_répartition[[#This Row],[Code_Nom]]=D7243,F7243-1,(COUNTIFS(Clef_répartition[Code_Nom],Clef_répartition[[#This Row],[Code_Nom]],Clef_répartition[Année],Clef_répartition[[#This Row],[Année]])))</f>
        <v>9</v>
      </c>
      <c r="G7244" t="str">
        <f>Clef_répartition[[#This Row],[Code_Nom]]&amp;"_"&amp;Clef_répartition[[#This Row],[Nombre]]&amp;"_"&amp;Clef_répartition[[#This Row],[Année]]</f>
        <v>Région de Nyon_Région de Nyon_33_2019</v>
      </c>
      <c r="H7244">
        <v>5861</v>
      </c>
      <c r="I7244" t="s">
        <v>232</v>
      </c>
      <c r="J7244">
        <v>2019</v>
      </c>
      <c r="K7244">
        <v>6.8889820412125491E-2</v>
      </c>
    </row>
    <row r="7245" spans="1:11" x14ac:dyDescent="0.25">
      <c r="A7245" t="s">
        <v>723</v>
      </c>
      <c r="B7245" t="s">
        <v>622</v>
      </c>
      <c r="C7245" t="s">
        <v>622</v>
      </c>
      <c r="D7245" t="str">
        <f>Clef_répartition[[#This Row],[Code association]]&amp;"_"&amp;Clef_répartition[[#This Row],[Nom association]]</f>
        <v>Région de Nyon_Région de Nyon</v>
      </c>
      <c r="E7245">
        <f>COUNTIFS(D$2:D7245,Clef_répartition[[#This Row],[Code_Nom]],J$2:J7245,Clef_répartition[[#This Row],[Année]])</f>
        <v>34</v>
      </c>
      <c r="F7245">
        <f>IF(Clef_répartition[[#This Row],[Code_Nom]]=D7244,F7244-1,(COUNTIFS(Clef_répartition[Code_Nom],Clef_répartition[[#This Row],[Code_Nom]],Clef_répartition[Année],Clef_répartition[[#This Row],[Année]])))</f>
        <v>8</v>
      </c>
      <c r="G7245" t="str">
        <f>Clef_répartition[[#This Row],[Code_Nom]]&amp;"_"&amp;Clef_répartition[[#This Row],[Nombre]]&amp;"_"&amp;Clef_répartition[[#This Row],[Année]]</f>
        <v>Région de Nyon_Région de Nyon_34_2019</v>
      </c>
      <c r="H7245">
        <v>5727</v>
      </c>
      <c r="I7245" t="s">
        <v>243</v>
      </c>
      <c r="J7245">
        <v>2019</v>
      </c>
      <c r="K7245">
        <v>2.8714203768256629E-2</v>
      </c>
    </row>
    <row r="7246" spans="1:11" x14ac:dyDescent="0.25">
      <c r="A7246" t="s">
        <v>723</v>
      </c>
      <c r="B7246" t="s">
        <v>622</v>
      </c>
      <c r="C7246" t="s">
        <v>622</v>
      </c>
      <c r="D7246" t="str">
        <f>Clef_répartition[[#This Row],[Code association]]&amp;"_"&amp;Clef_répartition[[#This Row],[Nom association]]</f>
        <v>Région de Nyon_Région de Nyon</v>
      </c>
      <c r="E7246">
        <f>COUNTIFS(D$2:D7246,Clef_répartition[[#This Row],[Code_Nom]],J$2:J7246,Clef_répartition[[#This Row],[Année]])</f>
        <v>35</v>
      </c>
      <c r="F7246">
        <f>IF(Clef_répartition[[#This Row],[Code_Nom]]=D7245,F7245-1,(COUNTIFS(Clef_répartition[Code_Nom],Clef_répartition[[#This Row],[Code_Nom]],Clef_répartition[Année],Clef_répartition[[#This Row],[Année]])))</f>
        <v>7</v>
      </c>
      <c r="G7246" t="str">
        <f>Clef_répartition[[#This Row],[Code_Nom]]&amp;"_"&amp;Clef_répartition[[#This Row],[Nombre]]&amp;"_"&amp;Clef_répartition[[#This Row],[Année]]</f>
        <v>Région de Nyon_Région de Nyon_35_2019</v>
      </c>
      <c r="H7246">
        <v>5434</v>
      </c>
      <c r="I7246" t="s">
        <v>244</v>
      </c>
      <c r="J7246">
        <v>2019</v>
      </c>
      <c r="K7246">
        <v>1.1726161584962274E-2</v>
      </c>
    </row>
    <row r="7247" spans="1:11" x14ac:dyDescent="0.25">
      <c r="A7247" t="s">
        <v>723</v>
      </c>
      <c r="B7247" t="s">
        <v>622</v>
      </c>
      <c r="C7247" t="s">
        <v>622</v>
      </c>
      <c r="D7247" t="str">
        <f>Clef_répartition[[#This Row],[Code association]]&amp;"_"&amp;Clef_répartition[[#This Row],[Nom association]]</f>
        <v>Région de Nyon_Région de Nyon</v>
      </c>
      <c r="E7247">
        <f>COUNTIFS(D$2:D7247,Clef_répartition[[#This Row],[Code_Nom]],J$2:J7247,Clef_répartition[[#This Row],[Année]])</f>
        <v>36</v>
      </c>
      <c r="F7247">
        <f>IF(Clef_répartition[[#This Row],[Code_Nom]]=D7246,F7246-1,(COUNTIFS(Clef_répartition[Code_Nom],Clef_répartition[[#This Row],[Code_Nom]],Clef_répartition[Année],Clef_répartition[[#This Row],[Année]])))</f>
        <v>6</v>
      </c>
      <c r="G7247" t="str">
        <f>Clef_répartition[[#This Row],[Code_Nom]]&amp;"_"&amp;Clef_répartition[[#This Row],[Nombre]]&amp;"_"&amp;Clef_répartition[[#This Row],[Année]]</f>
        <v>Région de Nyon_Région de Nyon_36_2019</v>
      </c>
      <c r="H7247">
        <v>5728</v>
      </c>
      <c r="I7247" t="s">
        <v>255</v>
      </c>
      <c r="J7247">
        <v>2019</v>
      </c>
      <c r="K7247">
        <v>6.4642809866301901E-3</v>
      </c>
    </row>
    <row r="7248" spans="1:11" x14ac:dyDescent="0.25">
      <c r="A7248" t="s">
        <v>723</v>
      </c>
      <c r="B7248" t="s">
        <v>622</v>
      </c>
      <c r="C7248" t="s">
        <v>622</v>
      </c>
      <c r="D7248" t="str">
        <f>Clef_répartition[[#This Row],[Code association]]&amp;"_"&amp;Clef_répartition[[#This Row],[Nom association]]</f>
        <v>Région de Nyon_Région de Nyon</v>
      </c>
      <c r="E7248">
        <f>COUNTIFS(D$2:D7248,Clef_répartition[[#This Row],[Code_Nom]],J$2:J7248,Clef_répartition[[#This Row],[Année]])</f>
        <v>37</v>
      </c>
      <c r="F7248">
        <f>IF(Clef_répartition[[#This Row],[Code_Nom]]=D7247,F7247-1,(COUNTIFS(Clef_répartition[Code_Nom],Clef_répartition[[#This Row],[Code_Nom]],Clef_répartition[Année],Clef_répartition[[#This Row],[Année]])))</f>
        <v>5</v>
      </c>
      <c r="G7248" t="str">
        <f>Clef_répartition[[#This Row],[Code_Nom]]&amp;"_"&amp;Clef_répartition[[#This Row],[Nombre]]&amp;"_"&amp;Clef_répartition[[#This Row],[Année]]</f>
        <v>Région de Nyon_Région de Nyon_37_2019</v>
      </c>
      <c r="H7248">
        <v>5729</v>
      </c>
      <c r="I7248" t="s">
        <v>261</v>
      </c>
      <c r="J7248">
        <v>2019</v>
      </c>
      <c r="K7248">
        <v>1.7649913956669462E-2</v>
      </c>
    </row>
    <row r="7249" spans="1:11" x14ac:dyDescent="0.25">
      <c r="A7249" t="s">
        <v>723</v>
      </c>
      <c r="B7249" t="s">
        <v>622</v>
      </c>
      <c r="C7249" t="s">
        <v>622</v>
      </c>
      <c r="D7249" t="str">
        <f>Clef_répartition[[#This Row],[Code association]]&amp;"_"&amp;Clef_répartition[[#This Row],[Nom association]]</f>
        <v>Région de Nyon_Région de Nyon</v>
      </c>
      <c r="E7249">
        <f>COUNTIFS(D$2:D7249,Clef_répartition[[#This Row],[Code_Nom]],J$2:J7249,Clef_répartition[[#This Row],[Année]])</f>
        <v>38</v>
      </c>
      <c r="F7249">
        <f>IF(Clef_répartition[[#This Row],[Code_Nom]]=D7248,F7248-1,(COUNTIFS(Clef_répartition[Code_Nom],Clef_répartition[[#This Row],[Code_Nom]],Clef_répartition[Année],Clef_répartition[[#This Row],[Année]])))</f>
        <v>4</v>
      </c>
      <c r="G7249" t="str">
        <f>Clef_répartition[[#This Row],[Code_Nom]]&amp;"_"&amp;Clef_répartition[[#This Row],[Nombre]]&amp;"_"&amp;Clef_répartition[[#This Row],[Année]]</f>
        <v>Région de Nyon_Région de Nyon_38_2019</v>
      </c>
      <c r="H7249">
        <v>5862</v>
      </c>
      <c r="I7249" t="s">
        <v>262</v>
      </c>
      <c r="J7249">
        <v>2019</v>
      </c>
      <c r="K7249">
        <v>2.5702687199399901E-3</v>
      </c>
    </row>
    <row r="7250" spans="1:11" x14ac:dyDescent="0.25">
      <c r="A7250" t="s">
        <v>723</v>
      </c>
      <c r="B7250" t="s">
        <v>622</v>
      </c>
      <c r="C7250" t="s">
        <v>622</v>
      </c>
      <c r="D7250" t="str">
        <f>Clef_répartition[[#This Row],[Code association]]&amp;"_"&amp;Clef_répartition[[#This Row],[Nom association]]</f>
        <v>Région de Nyon_Région de Nyon</v>
      </c>
      <c r="E7250">
        <f>COUNTIFS(D$2:D7250,Clef_répartition[[#This Row],[Code_Nom]],J$2:J7250,Clef_répartition[[#This Row],[Année]])</f>
        <v>39</v>
      </c>
      <c r="F7250">
        <f>IF(Clef_répartition[[#This Row],[Code_Nom]]=D7249,F7249-1,(COUNTIFS(Clef_répartition[Code_Nom],Clef_répartition[[#This Row],[Code_Nom]],Clef_répartition[Année],Clef_répartition[[#This Row],[Année]])))</f>
        <v>3</v>
      </c>
      <c r="G7250" t="str">
        <f>Clef_répartition[[#This Row],[Code_Nom]]&amp;"_"&amp;Clef_répartition[[#This Row],[Nombre]]&amp;"_"&amp;Clef_répartition[[#This Row],[Année]]</f>
        <v>Région de Nyon_Région de Nyon_39_2019</v>
      </c>
      <c r="H7250">
        <v>5730</v>
      </c>
      <c r="I7250" t="s">
        <v>265</v>
      </c>
      <c r="J7250">
        <v>2019</v>
      </c>
      <c r="K7250">
        <v>1.5818735383665003E-2</v>
      </c>
    </row>
    <row r="7251" spans="1:11" x14ac:dyDescent="0.25">
      <c r="A7251" t="s">
        <v>723</v>
      </c>
      <c r="B7251" t="s">
        <v>622</v>
      </c>
      <c r="C7251" t="s">
        <v>622</v>
      </c>
      <c r="D7251" t="str">
        <f>Clef_répartition[[#This Row],[Code association]]&amp;"_"&amp;Clef_répartition[[#This Row],[Nom association]]</f>
        <v>Région de Nyon_Région de Nyon</v>
      </c>
      <c r="E7251">
        <f>COUNTIFS(D$2:D7251,Clef_répartition[[#This Row],[Code_Nom]],J$2:J7251,Clef_répartition[[#This Row],[Année]])</f>
        <v>40</v>
      </c>
      <c r="F7251">
        <f>IF(Clef_répartition[[#This Row],[Code_Nom]]=D7250,F7250-1,(COUNTIFS(Clef_répartition[Code_Nom],Clef_répartition[[#This Row],[Code_Nom]],Clef_répartition[Année],Clef_répartition[[#This Row],[Année]])))</f>
        <v>2</v>
      </c>
      <c r="G7251" t="str">
        <f>Clef_répartition[[#This Row],[Code_Nom]]&amp;"_"&amp;Clef_répartition[[#This Row],[Nombre]]&amp;"_"&amp;Clef_répartition[[#This Row],[Année]]</f>
        <v>Région de Nyon_Région de Nyon_40_2019</v>
      </c>
      <c r="H7251">
        <v>5732</v>
      </c>
      <c r="I7251" t="s">
        <v>279</v>
      </c>
      <c r="J7251">
        <v>2019</v>
      </c>
      <c r="K7251">
        <v>1.1946785509420641E-2</v>
      </c>
    </row>
    <row r="7252" spans="1:11" x14ac:dyDescent="0.25">
      <c r="A7252" t="s">
        <v>723</v>
      </c>
      <c r="B7252" t="s">
        <v>622</v>
      </c>
      <c r="C7252" t="s">
        <v>622</v>
      </c>
      <c r="D7252" t="str">
        <f>Clef_répartition[[#This Row],[Code association]]&amp;"_"&amp;Clef_répartition[[#This Row],[Nom association]]</f>
        <v>Région de Nyon_Région de Nyon</v>
      </c>
      <c r="E7252">
        <f>COUNTIFS(D$2:D7252,Clef_répartition[[#This Row],[Code_Nom]],J$2:J7252,Clef_répartition[[#This Row],[Année]])</f>
        <v>41</v>
      </c>
      <c r="F7252">
        <f>IF(Clef_répartition[[#This Row],[Code_Nom]]=D7251,F7251-1,(COUNTIFS(Clef_répartition[Code_Nom],Clef_répartition[[#This Row],[Code_Nom]],Clef_répartition[Année],Clef_répartition[[#This Row],[Année]])))</f>
        <v>1</v>
      </c>
      <c r="G7252" t="str">
        <f>Clef_répartition[[#This Row],[Code_Nom]]&amp;"_"&amp;Clef_répartition[[#This Row],[Nombre]]&amp;"_"&amp;Clef_répartition[[#This Row],[Année]]</f>
        <v>Région de Nyon_Région de Nyon_41_2019</v>
      </c>
      <c r="H7252">
        <v>5863</v>
      </c>
      <c r="I7252" t="s">
        <v>287</v>
      </c>
      <c r="J7252">
        <v>2019</v>
      </c>
      <c r="K7252">
        <v>3.9160746591360368E-3</v>
      </c>
    </row>
    <row r="7253" spans="1:11" x14ac:dyDescent="0.25">
      <c r="A7253" t="s">
        <v>723</v>
      </c>
      <c r="B7253" t="s">
        <v>473</v>
      </c>
      <c r="C7253" t="s">
        <v>474</v>
      </c>
      <c r="D7253" t="str">
        <f>Clef_répartition[[#This Row],[Code association]]&amp;"_"&amp;Clef_répartition[[#This Row],[Nom association]]</f>
        <v>SDIS Broye-Vully_Association de communes Service de Défense Incendie et de Secours Broye-Vully</v>
      </c>
      <c r="E7253">
        <f>COUNTIFS(D$2:D7253,Clef_répartition[[#This Row],[Code_Nom]],J$2:J7253,Clef_répartition[[#This Row],[Année]])</f>
        <v>1</v>
      </c>
      <c r="F7253">
        <f>IF(Clef_répartition[[#This Row],[Code_Nom]]=D7252,F7252-1,(COUNTIFS(Clef_répartition[Code_Nom],Clef_répartition[[#This Row],[Code_Nom]],Clef_répartition[Année],Clef_répartition[[#This Row],[Année]])))</f>
        <v>17</v>
      </c>
      <c r="G725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Broye-Vully_1_2019</v>
      </c>
      <c r="H7253">
        <v>5451</v>
      </c>
      <c r="I7253" t="s">
        <v>10</v>
      </c>
      <c r="J7253">
        <v>2019</v>
      </c>
      <c r="K7253">
        <v>0.14714270987251296</v>
      </c>
    </row>
    <row r="7254" spans="1:11" x14ac:dyDescent="0.25">
      <c r="A7254" t="s">
        <v>723</v>
      </c>
      <c r="B7254" t="s">
        <v>473</v>
      </c>
      <c r="C7254" t="s">
        <v>474</v>
      </c>
      <c r="D7254" t="str">
        <f>Clef_répartition[[#This Row],[Code association]]&amp;"_"&amp;Clef_répartition[[#This Row],[Nom association]]</f>
        <v>SDIS Broye-Vully_Association de communes Service de Défense Incendie et de Secours Broye-Vully</v>
      </c>
      <c r="E7254">
        <f>COUNTIFS(D$2:D7254,Clef_répartition[[#This Row],[Code_Nom]],J$2:J7254,Clef_répartition[[#This Row],[Année]])</f>
        <v>2</v>
      </c>
      <c r="F7254">
        <f>IF(Clef_répartition[[#This Row],[Code_Nom]]=D7253,F7253-1,(COUNTIFS(Clef_répartition[Code_Nom],Clef_répartition[[#This Row],[Code_Nom]],Clef_répartition[Année],Clef_répartition[[#This Row],[Année]])))</f>
        <v>16</v>
      </c>
      <c r="G725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Broye-Vully_2_2019</v>
      </c>
      <c r="H7254">
        <v>5812</v>
      </c>
      <c r="I7254" t="s">
        <v>48</v>
      </c>
      <c r="J7254">
        <v>2019</v>
      </c>
      <c r="K7254">
        <v>4.1922957973952787E-3</v>
      </c>
    </row>
    <row r="7255" spans="1:11" x14ac:dyDescent="0.25">
      <c r="A7255" t="s">
        <v>723</v>
      </c>
      <c r="B7255" t="s">
        <v>473</v>
      </c>
      <c r="C7255" t="s">
        <v>474</v>
      </c>
      <c r="D7255" t="str">
        <f>Clef_répartition[[#This Row],[Code association]]&amp;"_"&amp;Clef_répartition[[#This Row],[Nom association]]</f>
        <v>SDIS Broye-Vully_Association de communes Service de Défense Incendie et de Secours Broye-Vully</v>
      </c>
      <c r="E7255">
        <f>COUNTIFS(D$2:D7255,Clef_répartition[[#This Row],[Code_Nom]],J$2:J7255,Clef_répartition[[#This Row],[Année]])</f>
        <v>3</v>
      </c>
      <c r="F7255">
        <f>IF(Clef_répartition[[#This Row],[Code_Nom]]=D7254,F7254-1,(COUNTIFS(Clef_répartition[Code_Nom],Clef_répartition[[#This Row],[Code_Nom]],Clef_répartition[Année],Clef_répartition[[#This Row],[Année]])))</f>
        <v>15</v>
      </c>
      <c r="G725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Broye-Vully_3_2019</v>
      </c>
      <c r="H7255">
        <v>5813</v>
      </c>
      <c r="I7255" t="s">
        <v>65</v>
      </c>
      <c r="J7255">
        <v>2019</v>
      </c>
      <c r="K7255">
        <v>1.6494278547128965E-2</v>
      </c>
    </row>
    <row r="7256" spans="1:11" x14ac:dyDescent="0.25">
      <c r="A7256" t="s">
        <v>723</v>
      </c>
      <c r="B7256" t="s">
        <v>473</v>
      </c>
      <c r="C7256" t="s">
        <v>474</v>
      </c>
      <c r="D7256" t="str">
        <f>Clef_répartition[[#This Row],[Code association]]&amp;"_"&amp;Clef_répartition[[#This Row],[Nom association]]</f>
        <v>SDIS Broye-Vully_Association de communes Service de Défense Incendie et de Secours Broye-Vully</v>
      </c>
      <c r="E7256">
        <f>COUNTIFS(D$2:D7256,Clef_répartition[[#This Row],[Code_Nom]],J$2:J7256,Clef_répartition[[#This Row],[Année]])</f>
        <v>4</v>
      </c>
      <c r="F7256">
        <f>IF(Clef_répartition[[#This Row],[Code_Nom]]=D7255,F7255-1,(COUNTIFS(Clef_répartition[Code_Nom],Clef_répartition[[#This Row],[Code_Nom]],Clef_répartition[Année],Clef_répartition[[#This Row],[Année]])))</f>
        <v>14</v>
      </c>
      <c r="G725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Broye-Vully_4_2019</v>
      </c>
      <c r="H7256">
        <v>5816</v>
      </c>
      <c r="I7256" t="s">
        <v>76</v>
      </c>
      <c r="J7256">
        <v>2019</v>
      </c>
      <c r="K7256">
        <v>8.5186076079859799E-2</v>
      </c>
    </row>
    <row r="7257" spans="1:11" x14ac:dyDescent="0.25">
      <c r="A7257" t="s">
        <v>723</v>
      </c>
      <c r="B7257" t="s">
        <v>473</v>
      </c>
      <c r="C7257" t="s">
        <v>474</v>
      </c>
      <c r="D7257" t="str">
        <f>Clef_répartition[[#This Row],[Code association]]&amp;"_"&amp;Clef_répartition[[#This Row],[Nom association]]</f>
        <v>SDIS Broye-Vully_Association de communes Service de Défense Incendie et de Secours Broye-Vully</v>
      </c>
      <c r="E7257">
        <f>COUNTIFS(D$2:D7257,Clef_répartition[[#This Row],[Code_Nom]],J$2:J7257,Clef_répartition[[#This Row],[Année]])</f>
        <v>5</v>
      </c>
      <c r="F7257">
        <f>IF(Clef_répartition[[#This Row],[Code_Nom]]=D7256,F7256-1,(COUNTIFS(Clef_répartition[Code_Nom],Clef_répartition[[#This Row],[Code_Nom]],Clef_répartition[Année],Clef_répartition[[#This Row],[Année]])))</f>
        <v>13</v>
      </c>
      <c r="G725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Broye-Vully_5_2019</v>
      </c>
      <c r="H7257">
        <v>5456</v>
      </c>
      <c r="I7257" t="s">
        <v>87</v>
      </c>
      <c r="J7257">
        <v>2019</v>
      </c>
      <c r="K7257">
        <v>5.6114910140544989E-2</v>
      </c>
    </row>
    <row r="7258" spans="1:11" x14ac:dyDescent="0.25">
      <c r="A7258" t="s">
        <v>723</v>
      </c>
      <c r="B7258" t="s">
        <v>473</v>
      </c>
      <c r="C7258" t="s">
        <v>474</v>
      </c>
      <c r="D7258" t="str">
        <f>Clef_répartition[[#This Row],[Code association]]&amp;"_"&amp;Clef_répartition[[#This Row],[Nom association]]</f>
        <v>SDIS Broye-Vully_Association de communes Service de Défense Incendie et de Secours Broye-Vully</v>
      </c>
      <c r="E7258">
        <f>COUNTIFS(D$2:D7258,Clef_répartition[[#This Row],[Code_Nom]],J$2:J7258,Clef_répartition[[#This Row],[Année]])</f>
        <v>6</v>
      </c>
      <c r="F7258">
        <f>IF(Clef_répartition[[#This Row],[Code_Nom]]=D7257,F7257-1,(COUNTIFS(Clef_répartition[Code_Nom],Clef_répartition[[#This Row],[Code_Nom]],Clef_répartition[Année],Clef_répartition[[#This Row],[Année]])))</f>
        <v>12</v>
      </c>
      <c r="G725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Broye-Vully_6_2019</v>
      </c>
      <c r="H7258">
        <v>5671</v>
      </c>
      <c r="I7258" t="s">
        <v>95</v>
      </c>
      <c r="J7258">
        <v>2019</v>
      </c>
      <c r="K7258">
        <v>8.2127761932579632E-3</v>
      </c>
    </row>
    <row r="7259" spans="1:11" x14ac:dyDescent="0.25">
      <c r="A7259" t="s">
        <v>723</v>
      </c>
      <c r="B7259" t="s">
        <v>473</v>
      </c>
      <c r="C7259" t="s">
        <v>474</v>
      </c>
      <c r="D7259" t="str">
        <f>Clef_répartition[[#This Row],[Code association]]&amp;"_"&amp;Clef_répartition[[#This Row],[Nom association]]</f>
        <v>SDIS Broye-Vully_Association de communes Service de Défense Incendie et de Secours Broye-Vully</v>
      </c>
      <c r="E7259">
        <f>COUNTIFS(D$2:D7259,Clef_répartition[[#This Row],[Code_Nom]],J$2:J7259,Clef_répartition[[#This Row],[Année]])</f>
        <v>7</v>
      </c>
      <c r="F7259">
        <f>IF(Clef_répartition[[#This Row],[Code_Nom]]=D7258,F7258-1,(COUNTIFS(Clef_répartition[Code_Nom],Clef_répartition[[#This Row],[Code_Nom]],Clef_répartition[Année],Clef_répartition[[#This Row],[Année]])))</f>
        <v>11</v>
      </c>
      <c r="G725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Broye-Vully_7_2019</v>
      </c>
      <c r="H7259">
        <v>5458</v>
      </c>
      <c r="I7259" t="s">
        <v>111</v>
      </c>
      <c r="J7259">
        <v>2019</v>
      </c>
      <c r="K7259">
        <v>3.1064224597092883E-2</v>
      </c>
    </row>
    <row r="7260" spans="1:11" x14ac:dyDescent="0.25">
      <c r="A7260" t="s">
        <v>723</v>
      </c>
      <c r="B7260" t="s">
        <v>473</v>
      </c>
      <c r="C7260" t="s">
        <v>474</v>
      </c>
      <c r="D7260" t="str">
        <f>Clef_répartition[[#This Row],[Code association]]&amp;"_"&amp;Clef_répartition[[#This Row],[Nom association]]</f>
        <v>SDIS Broye-Vully_Association de communes Service de Défense Incendie et de Secours Broye-Vully</v>
      </c>
      <c r="E7260">
        <f>COUNTIFS(D$2:D7260,Clef_répartition[[#This Row],[Code_Nom]],J$2:J7260,Clef_répartition[[#This Row],[Année]])</f>
        <v>8</v>
      </c>
      <c r="F7260">
        <f>IF(Clef_répartition[[#This Row],[Code_Nom]]=D7259,F7259-1,(COUNTIFS(Clef_répartition[Code_Nom],Clef_répartition[[#This Row],[Code_Nom]],Clef_répartition[Année],Clef_répartition[[#This Row],[Année]])))</f>
        <v>10</v>
      </c>
      <c r="G726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Broye-Vully_8_2019</v>
      </c>
      <c r="H7260">
        <v>5817</v>
      </c>
      <c r="I7260" t="s">
        <v>130</v>
      </c>
      <c r="J7260">
        <v>2019</v>
      </c>
      <c r="K7260">
        <v>3.1923301604755851E-2</v>
      </c>
    </row>
    <row r="7261" spans="1:11" x14ac:dyDescent="0.25">
      <c r="A7261" t="s">
        <v>723</v>
      </c>
      <c r="B7261" t="s">
        <v>473</v>
      </c>
      <c r="C7261" t="s">
        <v>474</v>
      </c>
      <c r="D7261" t="str">
        <f>Clef_répartition[[#This Row],[Code association]]&amp;"_"&amp;Clef_répartition[[#This Row],[Nom association]]</f>
        <v>SDIS Broye-Vully_Association de communes Service de Défense Incendie et de Secours Broye-Vully</v>
      </c>
      <c r="E7261">
        <f>COUNTIFS(D$2:D7261,Clef_répartition[[#This Row],[Code_Nom]],J$2:J7261,Clef_répartition[[#This Row],[Année]])</f>
        <v>9</v>
      </c>
      <c r="F7261">
        <f>IF(Clef_répartition[[#This Row],[Code_Nom]]=D7260,F7260-1,(COUNTIFS(Clef_répartition[Code_Nom],Clef_répartition[[#This Row],[Code_Nom]],Clef_répartition[Année],Clef_répartition[[#This Row],[Année]])))</f>
        <v>9</v>
      </c>
      <c r="G726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Broye-Vully_9_2019</v>
      </c>
      <c r="H7261">
        <v>5819</v>
      </c>
      <c r="I7261" t="s">
        <v>136</v>
      </c>
      <c r="J7261">
        <v>2019</v>
      </c>
      <c r="K7261">
        <v>1.1717810384522869E-2</v>
      </c>
    </row>
    <row r="7262" spans="1:11" x14ac:dyDescent="0.25">
      <c r="A7262" t="s">
        <v>723</v>
      </c>
      <c r="B7262" t="s">
        <v>473</v>
      </c>
      <c r="C7262" t="s">
        <v>474</v>
      </c>
      <c r="D7262" t="str">
        <f>Clef_répartition[[#This Row],[Code association]]&amp;"_"&amp;Clef_répartition[[#This Row],[Nom association]]</f>
        <v>SDIS Broye-Vully_Association de communes Service de Défense Incendie et de Secours Broye-Vully</v>
      </c>
      <c r="E7262">
        <f>COUNTIFS(D$2:D7262,Clef_répartition[[#This Row],[Code_Nom]],J$2:J7262,Clef_répartition[[#This Row],[Année]])</f>
        <v>10</v>
      </c>
      <c r="F7262">
        <f>IF(Clef_répartition[[#This Row],[Code_Nom]]=D7261,F7261-1,(COUNTIFS(Clef_répartition[Code_Nom],Clef_répartition[[#This Row],[Code_Nom]],Clef_répartition[Année],Clef_répartition[[#This Row],[Année]])))</f>
        <v>8</v>
      </c>
      <c r="G726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Broye-Vully_10_2019</v>
      </c>
      <c r="H7262">
        <v>5821</v>
      </c>
      <c r="I7262" t="s">
        <v>177</v>
      </c>
      <c r="J7262">
        <v>2019</v>
      </c>
      <c r="K7262">
        <v>1.2645613552798873E-2</v>
      </c>
    </row>
    <row r="7263" spans="1:11" x14ac:dyDescent="0.25">
      <c r="A7263" t="s">
        <v>723</v>
      </c>
      <c r="B7263" t="s">
        <v>473</v>
      </c>
      <c r="C7263" t="s">
        <v>474</v>
      </c>
      <c r="D7263" t="str">
        <f>Clef_répartition[[#This Row],[Code association]]&amp;"_"&amp;Clef_répartition[[#This Row],[Nom association]]</f>
        <v>SDIS Broye-Vully_Association de communes Service de Défense Incendie et de Secours Broye-Vully</v>
      </c>
      <c r="E7263">
        <f>COUNTIFS(D$2:D7263,Clef_répartition[[#This Row],[Code_Nom]],J$2:J7263,Clef_répartition[[#This Row],[Année]])</f>
        <v>11</v>
      </c>
      <c r="F7263">
        <f>IF(Clef_répartition[[#This Row],[Code_Nom]]=D7262,F7262-1,(COUNTIFS(Clef_répartition[Code_Nom],Clef_répartition[[#This Row],[Code_Nom]],Clef_répartition[Année],Clef_répartition[[#This Row],[Année]])))</f>
        <v>7</v>
      </c>
      <c r="G726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Broye-Vully_11_2019</v>
      </c>
      <c r="H7263">
        <v>5822</v>
      </c>
      <c r="I7263" t="s">
        <v>211</v>
      </c>
      <c r="J7263">
        <v>2019</v>
      </c>
      <c r="K7263">
        <v>0.34263427373629773</v>
      </c>
    </row>
    <row r="7264" spans="1:11" x14ac:dyDescent="0.25">
      <c r="A7264" t="s">
        <v>723</v>
      </c>
      <c r="B7264" t="s">
        <v>473</v>
      </c>
      <c r="C7264" t="s">
        <v>474</v>
      </c>
      <c r="D7264" t="str">
        <f>Clef_répartition[[#This Row],[Code association]]&amp;"_"&amp;Clef_répartition[[#This Row],[Nom association]]</f>
        <v>SDIS Broye-Vully_Association de communes Service de Défense Incendie et de Secours Broye-Vully</v>
      </c>
      <c r="E7264">
        <f>COUNTIFS(D$2:D7264,Clef_répartition[[#This Row],[Code_Nom]],J$2:J7264,Clef_répartition[[#This Row],[Année]])</f>
        <v>12</v>
      </c>
      <c r="F7264">
        <f>IF(Clef_répartition[[#This Row],[Code_Nom]]=D7263,F7263-1,(COUNTIFS(Clef_répartition[Code_Nom],Clef_répartition[[#This Row],[Code_Nom]],Clef_répartition[Année],Clef_répartition[[#This Row],[Année]])))</f>
        <v>6</v>
      </c>
      <c r="G726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Broye-Vully_12_2019</v>
      </c>
      <c r="H7264">
        <v>5683</v>
      </c>
      <c r="I7264" t="s">
        <v>222</v>
      </c>
      <c r="J7264">
        <v>2019</v>
      </c>
      <c r="K7264">
        <v>6.3228067763994363E-3</v>
      </c>
    </row>
    <row r="7265" spans="1:11" x14ac:dyDescent="0.25">
      <c r="A7265" t="s">
        <v>723</v>
      </c>
      <c r="B7265" t="s">
        <v>473</v>
      </c>
      <c r="C7265" t="s">
        <v>474</v>
      </c>
      <c r="D7265" t="str">
        <f>Clef_répartition[[#This Row],[Code association]]&amp;"_"&amp;Clef_répartition[[#This Row],[Nom association]]</f>
        <v>SDIS Broye-Vully_Association de communes Service de Défense Incendie et de Secours Broye-Vully</v>
      </c>
      <c r="E7265">
        <f>COUNTIFS(D$2:D7265,Clef_répartition[[#This Row],[Code_Nom]],J$2:J7265,Clef_répartition[[#This Row],[Année]])</f>
        <v>13</v>
      </c>
      <c r="F7265">
        <f>IF(Clef_répartition[[#This Row],[Code_Nom]]=D7264,F7264-1,(COUNTIFS(Clef_répartition[Code_Nom],Clef_répartition[[#This Row],[Code_Nom]],Clef_répartition[Année],Clef_répartition[[#This Row],[Année]])))</f>
        <v>5</v>
      </c>
      <c r="G726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Broye-Vully_13_2019</v>
      </c>
      <c r="H7265">
        <v>5827</v>
      </c>
      <c r="I7265" t="s">
        <v>266</v>
      </c>
      <c r="J7265">
        <v>2019</v>
      </c>
      <c r="K7265">
        <v>9.1749424418404862E-3</v>
      </c>
    </row>
    <row r="7266" spans="1:11" x14ac:dyDescent="0.25">
      <c r="A7266" t="s">
        <v>723</v>
      </c>
      <c r="B7266" t="s">
        <v>473</v>
      </c>
      <c r="C7266" t="s">
        <v>474</v>
      </c>
      <c r="D7266" t="str">
        <f>Clef_répartition[[#This Row],[Code association]]&amp;"_"&amp;Clef_répartition[[#This Row],[Nom association]]</f>
        <v>SDIS Broye-Vully_Association de communes Service de Défense Incendie et de Secours Broye-Vully</v>
      </c>
      <c r="E7266">
        <f>COUNTIFS(D$2:D7266,Clef_répartition[[#This Row],[Code_Nom]],J$2:J7266,Clef_répartition[[#This Row],[Année]])</f>
        <v>14</v>
      </c>
      <c r="F7266">
        <f>IF(Clef_répartition[[#This Row],[Code_Nom]]=D7265,F7265-1,(COUNTIFS(Clef_répartition[Code_Nom],Clef_répartition[[#This Row],[Code_Nom]],Clef_répartition[Année],Clef_répartition[[#This Row],[Année]])))</f>
        <v>4</v>
      </c>
      <c r="G726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Broye-Vully_14_2019</v>
      </c>
      <c r="H7266">
        <v>5828</v>
      </c>
      <c r="I7266" t="s">
        <v>268</v>
      </c>
      <c r="J7266">
        <v>2019</v>
      </c>
      <c r="K7266">
        <v>4.0892065564757229E-3</v>
      </c>
    </row>
    <row r="7267" spans="1:11" x14ac:dyDescent="0.25">
      <c r="A7267" t="s">
        <v>723</v>
      </c>
      <c r="B7267" t="s">
        <v>473</v>
      </c>
      <c r="C7267" t="s">
        <v>474</v>
      </c>
      <c r="D7267" t="str">
        <f>Clef_répartition[[#This Row],[Code association]]&amp;"_"&amp;Clef_répartition[[#This Row],[Nom association]]</f>
        <v>SDIS Broye-Vully_Association de communes Service de Défense Incendie et de Secours Broye-Vully</v>
      </c>
      <c r="E7267">
        <f>COUNTIFS(D$2:D7267,Clef_répartition[[#This Row],[Code_Nom]],J$2:J7267,Clef_répartition[[#This Row],[Année]])</f>
        <v>15</v>
      </c>
      <c r="F7267">
        <f>IF(Clef_répartition[[#This Row],[Code_Nom]]=D7266,F7266-1,(COUNTIFS(Clef_répartition[Code_Nom],Clef_répartition[[#This Row],[Code_Nom]],Clef_répartition[Année],Clef_répartition[[#This Row],[Année]])))</f>
        <v>3</v>
      </c>
      <c r="G726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Broye-Vully_15_2019</v>
      </c>
      <c r="H7267">
        <v>5831</v>
      </c>
      <c r="I7267" t="s">
        <v>270</v>
      </c>
      <c r="J7267">
        <v>2019</v>
      </c>
      <c r="K7267">
        <v>0.10906841689289028</v>
      </c>
    </row>
    <row r="7268" spans="1:11" x14ac:dyDescent="0.25">
      <c r="A7268" t="s">
        <v>723</v>
      </c>
      <c r="B7268" t="s">
        <v>473</v>
      </c>
      <c r="C7268" t="s">
        <v>474</v>
      </c>
      <c r="D7268" t="str">
        <f>Clef_répartition[[#This Row],[Code association]]&amp;"_"&amp;Clef_répartition[[#This Row],[Nom association]]</f>
        <v>SDIS Broye-Vully_Association de communes Service de Défense Incendie et de Secours Broye-Vully</v>
      </c>
      <c r="E7268">
        <f>COUNTIFS(D$2:D7268,Clef_répartition[[#This Row],[Code_Nom]],J$2:J7268,Clef_répartition[[#This Row],[Année]])</f>
        <v>16</v>
      </c>
      <c r="F7268">
        <f>IF(Clef_répartition[[#This Row],[Code_Nom]]=D7267,F7267-1,(COUNTIFS(Clef_répartition[Code_Nom],Clef_répartition[[#This Row],[Code_Nom]],Clef_répartition[Année],Clef_répartition[[#This Row],[Année]])))</f>
        <v>2</v>
      </c>
      <c r="G726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Broye-Vully_16_2019</v>
      </c>
      <c r="H7268">
        <v>5830</v>
      </c>
      <c r="I7268" t="s">
        <v>285</v>
      </c>
      <c r="J7268">
        <v>2019</v>
      </c>
      <c r="K7268">
        <v>1.532593381670733E-2</v>
      </c>
    </row>
    <row r="7269" spans="1:11" x14ac:dyDescent="0.25">
      <c r="A7269" t="s">
        <v>723</v>
      </c>
      <c r="B7269" t="s">
        <v>473</v>
      </c>
      <c r="C7269" t="s">
        <v>474</v>
      </c>
      <c r="D7269" t="str">
        <f>Clef_répartition[[#This Row],[Code association]]&amp;"_"&amp;Clef_répartition[[#This Row],[Nom association]]</f>
        <v>SDIS Broye-Vully_Association de communes Service de Défense Incendie et de Secours Broye-Vully</v>
      </c>
      <c r="E7269">
        <f>COUNTIFS(D$2:D7269,Clef_répartition[[#This Row],[Code_Nom]],J$2:J7269,Clef_répartition[[#This Row],[Année]])</f>
        <v>17</v>
      </c>
      <c r="F7269">
        <f>IF(Clef_répartition[[#This Row],[Code_Nom]]=D7268,F7268-1,(COUNTIFS(Clef_répartition[Code_Nom],Clef_répartition[[#This Row],[Code_Nom]],Clef_répartition[Année],Clef_répartition[[#This Row],[Année]])))</f>
        <v>1</v>
      </c>
      <c r="G726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Broye-Vully_17_2019</v>
      </c>
      <c r="H7269">
        <v>5464</v>
      </c>
      <c r="I7269" t="s">
        <v>296</v>
      </c>
      <c r="J7269">
        <v>2019</v>
      </c>
      <c r="K7269">
        <v>0.10869042300951856</v>
      </c>
    </row>
    <row r="7270" spans="1:11" x14ac:dyDescent="0.25">
      <c r="A7270" t="s">
        <v>723</v>
      </c>
      <c r="B7270" t="s">
        <v>555</v>
      </c>
      <c r="C7270" t="s">
        <v>556</v>
      </c>
      <c r="D7270" t="str">
        <f>Clef_répartition[[#This Row],[Code association]]&amp;"_"&amp;Clef_répartition[[#This Row],[Nom association]]</f>
        <v>SDIS Etraz-Région_Association de communes Service de Défense Incendie et de Secours Etraz-Région</v>
      </c>
      <c r="E7270">
        <f>COUNTIFS(D$2:D7270,Clef_répartition[[#This Row],[Code_Nom]],J$2:J7270,Clef_répartition[[#This Row],[Année]])</f>
        <v>1</v>
      </c>
      <c r="F7270">
        <f>IF(Clef_répartition[[#This Row],[Code_Nom]]=D7269,F7269-1,(COUNTIFS(Clef_répartition[Code_Nom],Clef_répartition[[#This Row],[Code_Nom]],Clef_répartition[Année],Clef_répartition[[#This Row],[Année]])))</f>
        <v>28</v>
      </c>
      <c r="G727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Etraz-Région_1_2019</v>
      </c>
      <c r="H7270" s="60">
        <v>5851</v>
      </c>
      <c r="I7270" s="60" t="s">
        <v>4</v>
      </c>
      <c r="J7270" s="60">
        <v>2019</v>
      </c>
      <c r="K7270" s="60">
        <v>1.41E-2</v>
      </c>
    </row>
    <row r="7271" spans="1:11" x14ac:dyDescent="0.25">
      <c r="A7271" t="s">
        <v>723</v>
      </c>
      <c r="B7271" t="s">
        <v>555</v>
      </c>
      <c r="C7271" t="s">
        <v>556</v>
      </c>
      <c r="D7271" t="str">
        <f>Clef_répartition[[#This Row],[Code association]]&amp;"_"&amp;Clef_répartition[[#This Row],[Nom association]]</f>
        <v>SDIS Etraz-Région_Association de communes Service de Défense Incendie et de Secours Etraz-Région</v>
      </c>
      <c r="E7271">
        <f>COUNTIFS(D$2:D7271,Clef_répartition[[#This Row],[Code_Nom]],J$2:J7271,Clef_répartition[[#This Row],[Année]])</f>
        <v>2</v>
      </c>
      <c r="F7271">
        <f>IF(Clef_répartition[[#This Row],[Code_Nom]]=D7270,F7270-1,(COUNTIFS(Clef_répartition[Code_Nom],Clef_répartition[[#This Row],[Code_Nom]],Clef_répartition[Année],Clef_répartition[[#This Row],[Année]])))</f>
        <v>27</v>
      </c>
      <c r="G727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Etraz-Région_2_2019</v>
      </c>
      <c r="H7271" s="60">
        <v>5422</v>
      </c>
      <c r="I7271" s="60" t="s">
        <v>9</v>
      </c>
      <c r="J7271" s="60">
        <v>2019</v>
      </c>
      <c r="K7271" s="60">
        <v>0.1216</v>
      </c>
    </row>
    <row r="7272" spans="1:11" x14ac:dyDescent="0.25">
      <c r="A7272" t="s">
        <v>723</v>
      </c>
      <c r="B7272" t="s">
        <v>555</v>
      </c>
      <c r="C7272" t="s">
        <v>556</v>
      </c>
      <c r="D7272" t="str">
        <f>Clef_répartition[[#This Row],[Code association]]&amp;"_"&amp;Clef_répartition[[#This Row],[Nom association]]</f>
        <v>SDIS Etraz-Région_Association de communes Service de Défense Incendie et de Secours Etraz-Région</v>
      </c>
      <c r="E7272">
        <f>COUNTIFS(D$2:D7272,Clef_répartition[[#This Row],[Code_Nom]],J$2:J7272,Clef_répartition[[#This Row],[Année]])</f>
        <v>3</v>
      </c>
      <c r="F7272">
        <f>IF(Clef_répartition[[#This Row],[Code_Nom]]=D7271,F7271-1,(COUNTIFS(Clef_répartition[Code_Nom],Clef_répartition[[#This Row],[Code_Nom]],Clef_répartition[Année],Clef_répartition[[#This Row],[Année]])))</f>
        <v>26</v>
      </c>
      <c r="G727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Etraz-Région_3_2019</v>
      </c>
      <c r="H7272" s="60">
        <v>5423</v>
      </c>
      <c r="I7272" s="60" t="s">
        <v>12</v>
      </c>
      <c r="J7272" s="60">
        <v>2019</v>
      </c>
      <c r="K7272" s="60">
        <v>1.6799999999999999E-2</v>
      </c>
    </row>
    <row r="7273" spans="1:11" x14ac:dyDescent="0.25">
      <c r="A7273" t="s">
        <v>723</v>
      </c>
      <c r="B7273" t="s">
        <v>555</v>
      </c>
      <c r="C7273" t="s">
        <v>556</v>
      </c>
      <c r="D7273" t="str">
        <f>Clef_répartition[[#This Row],[Code association]]&amp;"_"&amp;Clef_répartition[[#This Row],[Nom association]]</f>
        <v>SDIS Etraz-Région_Association de communes Service de Défense Incendie et de Secours Etraz-Région</v>
      </c>
      <c r="E7273">
        <f>COUNTIFS(D$2:D7273,Clef_répartition[[#This Row],[Code_Nom]],J$2:J7273,Clef_répartition[[#This Row],[Année]])</f>
        <v>4</v>
      </c>
      <c r="F7273">
        <f>IF(Clef_répartition[[#This Row],[Code_Nom]]=D7272,F7272-1,(COUNTIFS(Clef_répartition[Code_Nom],Clef_répartition[[#This Row],[Code_Nom]],Clef_répartition[Année],Clef_répartition[[#This Row],[Année]])))</f>
        <v>25</v>
      </c>
      <c r="G727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Etraz-Région_4_2019</v>
      </c>
      <c r="H7273" s="60">
        <v>5424</v>
      </c>
      <c r="I7273" s="60" t="s">
        <v>20</v>
      </c>
      <c r="J7273" s="60">
        <v>2019</v>
      </c>
      <c r="K7273" s="60">
        <v>9.5999999999999992E-3</v>
      </c>
    </row>
    <row r="7274" spans="1:11" x14ac:dyDescent="0.25">
      <c r="A7274" t="s">
        <v>723</v>
      </c>
      <c r="B7274" t="s">
        <v>555</v>
      </c>
      <c r="C7274" t="s">
        <v>556</v>
      </c>
      <c r="D7274" t="str">
        <f>Clef_répartition[[#This Row],[Code association]]&amp;"_"&amp;Clef_répartition[[#This Row],[Nom association]]</f>
        <v>SDIS Etraz-Région_Association de communes Service de Défense Incendie et de Secours Etraz-Région</v>
      </c>
      <c r="E7274">
        <f>COUNTIFS(D$2:D7274,Clef_répartition[[#This Row],[Code_Nom]],J$2:J7274,Clef_répartition[[#This Row],[Année]])</f>
        <v>5</v>
      </c>
      <c r="F7274">
        <f>IF(Clef_répartition[[#This Row],[Code_Nom]]=D7273,F7273-1,(COUNTIFS(Clef_répartition[Code_Nom],Clef_répartition[[#This Row],[Code_Nom]],Clef_répartition[Année],Clef_répartition[[#This Row],[Année]])))</f>
        <v>24</v>
      </c>
      <c r="G727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Etraz-Région_5_2019</v>
      </c>
      <c r="H7274" s="60">
        <v>5425</v>
      </c>
      <c r="I7274" s="60" t="s">
        <v>23</v>
      </c>
      <c r="J7274" s="60">
        <v>2019</v>
      </c>
      <c r="K7274" s="60">
        <v>5.04E-2</v>
      </c>
    </row>
    <row r="7275" spans="1:11" x14ac:dyDescent="0.25">
      <c r="A7275" t="s">
        <v>723</v>
      </c>
      <c r="B7275" t="s">
        <v>555</v>
      </c>
      <c r="C7275" t="s">
        <v>556</v>
      </c>
      <c r="D7275" t="str">
        <f>Clef_répartition[[#This Row],[Code association]]&amp;"_"&amp;Clef_répartition[[#This Row],[Nom association]]</f>
        <v>SDIS Etraz-Région_Association de communes Service de Défense Incendie et de Secours Etraz-Région</v>
      </c>
      <c r="E7275">
        <f>COUNTIFS(D$2:D7275,Clef_répartition[[#This Row],[Code_Nom]],J$2:J7275,Clef_répartition[[#This Row],[Année]])</f>
        <v>6</v>
      </c>
      <c r="F7275">
        <f>IF(Clef_répartition[[#This Row],[Code_Nom]]=D7274,F7274-1,(COUNTIFS(Clef_répartition[Code_Nom],Clef_répartition[[#This Row],[Code_Nom]],Clef_répartition[Année],Clef_répartition[[#This Row],[Année]])))</f>
        <v>23</v>
      </c>
      <c r="G727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Etraz-Région_6_2019</v>
      </c>
      <c r="H7275" s="60">
        <v>5426</v>
      </c>
      <c r="I7275" s="60" t="s">
        <v>31</v>
      </c>
      <c r="J7275" s="60">
        <v>2019</v>
      </c>
      <c r="K7275" s="60">
        <v>1.54E-2</v>
      </c>
    </row>
    <row r="7276" spans="1:11" x14ac:dyDescent="0.25">
      <c r="A7276" t="s">
        <v>723</v>
      </c>
      <c r="B7276" t="s">
        <v>555</v>
      </c>
      <c r="C7276" t="s">
        <v>556</v>
      </c>
      <c r="D7276" t="str">
        <f>Clef_répartition[[#This Row],[Code association]]&amp;"_"&amp;Clef_répartition[[#This Row],[Nom association]]</f>
        <v>SDIS Etraz-Région_Association de communes Service de Défense Incendie et de Secours Etraz-Région</v>
      </c>
      <c r="E7276">
        <f>COUNTIFS(D$2:D7276,Clef_répartition[[#This Row],[Code_Nom]],J$2:J7276,Clef_répartition[[#This Row],[Année]])</f>
        <v>7</v>
      </c>
      <c r="F7276">
        <f>IF(Clef_répartition[[#This Row],[Code_Nom]]=D7275,F7275-1,(COUNTIFS(Clef_répartition[Code_Nom],Clef_répartition[[#This Row],[Code_Nom]],Clef_répartition[Année],Clef_répartition[[#This Row],[Année]])))</f>
        <v>22</v>
      </c>
      <c r="G727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Etraz-Région_7_2019</v>
      </c>
      <c r="H7276" s="60">
        <v>5852</v>
      </c>
      <c r="I7276" s="60" t="s">
        <v>41</v>
      </c>
      <c r="J7276" s="60">
        <v>2019</v>
      </c>
      <c r="K7276" s="60">
        <v>1.5599999999999999E-2</v>
      </c>
    </row>
    <row r="7277" spans="1:11" x14ac:dyDescent="0.25">
      <c r="A7277" t="s">
        <v>723</v>
      </c>
      <c r="B7277" t="s">
        <v>555</v>
      </c>
      <c r="C7277" t="s">
        <v>556</v>
      </c>
      <c r="D7277" t="str">
        <f>Clef_répartition[[#This Row],[Code association]]&amp;"_"&amp;Clef_répartition[[#This Row],[Nom association]]</f>
        <v>SDIS Etraz-Région_Association de communes Service de Défense Incendie et de Secours Etraz-Région</v>
      </c>
      <c r="E7277">
        <f>COUNTIFS(D$2:D7277,Clef_répartition[[#This Row],[Code_Nom]],J$2:J7277,Clef_répartition[[#This Row],[Année]])</f>
        <v>8</v>
      </c>
      <c r="F7277">
        <f>IF(Clef_répartition[[#This Row],[Code_Nom]]=D7276,F7276-1,(COUNTIFS(Clef_répartition[Code_Nom],Clef_répartition[[#This Row],[Code_Nom]],Clef_répartition[Année],Clef_répartition[[#This Row],[Année]])))</f>
        <v>21</v>
      </c>
      <c r="G727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Etraz-Région_8_2019</v>
      </c>
      <c r="H7277" s="60">
        <v>5853</v>
      </c>
      <c r="I7277" s="60" t="s">
        <v>42</v>
      </c>
      <c r="J7277" s="60">
        <v>2019</v>
      </c>
      <c r="K7277" s="60">
        <v>2.3800000000000002E-2</v>
      </c>
    </row>
    <row r="7278" spans="1:11" x14ac:dyDescent="0.25">
      <c r="A7278" t="s">
        <v>723</v>
      </c>
      <c r="B7278" t="s">
        <v>555</v>
      </c>
      <c r="C7278" t="s">
        <v>556</v>
      </c>
      <c r="D7278" t="str">
        <f>Clef_répartition[[#This Row],[Code association]]&amp;"_"&amp;Clef_répartition[[#This Row],[Nom association]]</f>
        <v>SDIS Etraz-Région_Association de communes Service de Défense Incendie et de Secours Etraz-Région</v>
      </c>
      <c r="E7278">
        <f>COUNTIFS(D$2:D7278,Clef_répartition[[#This Row],[Code_Nom]],J$2:J7278,Clef_répartition[[#This Row],[Année]])</f>
        <v>9</v>
      </c>
      <c r="F7278">
        <f>IF(Clef_répartition[[#This Row],[Code_Nom]]=D7277,F7277-1,(COUNTIFS(Clef_répartition[Code_Nom],Clef_répartition[[#This Row],[Code_Nom]],Clef_répartition[Année],Clef_répartition[[#This Row],[Année]])))</f>
        <v>20</v>
      </c>
      <c r="G727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Etraz-Région_9_2019</v>
      </c>
      <c r="H7278" s="60">
        <v>5855</v>
      </c>
      <c r="I7278" s="60" t="s">
        <v>98</v>
      </c>
      <c r="J7278" s="60">
        <v>2019</v>
      </c>
      <c r="K7278" s="60">
        <v>2.0500000000000001E-2</v>
      </c>
    </row>
    <row r="7279" spans="1:11" x14ac:dyDescent="0.25">
      <c r="A7279" t="s">
        <v>723</v>
      </c>
      <c r="B7279" t="s">
        <v>555</v>
      </c>
      <c r="C7279" t="s">
        <v>556</v>
      </c>
      <c r="D7279" t="str">
        <f>Clef_répartition[[#This Row],[Code association]]&amp;"_"&amp;Clef_répartition[[#This Row],[Nom association]]</f>
        <v>SDIS Etraz-Région_Association de communes Service de Défense Incendie et de Secours Etraz-Région</v>
      </c>
      <c r="E7279">
        <f>COUNTIFS(D$2:D7279,Clef_répartition[[#This Row],[Code_Nom]],J$2:J7279,Clef_répartition[[#This Row],[Année]])</f>
        <v>10</v>
      </c>
      <c r="F7279">
        <f>IF(Clef_répartition[[#This Row],[Code_Nom]]=D7278,F7278-1,(COUNTIFS(Clef_répartition[Code_Nom],Clef_répartition[[#This Row],[Code_Nom]],Clef_répartition[Année],Clef_répartition[[#This Row],[Année]])))</f>
        <v>19</v>
      </c>
      <c r="G727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Etraz-Région_10_2019</v>
      </c>
      <c r="H7279" s="60">
        <v>5856</v>
      </c>
      <c r="I7279" s="60" t="s">
        <v>106</v>
      </c>
      <c r="J7279" s="60">
        <v>2019</v>
      </c>
      <c r="K7279" s="60">
        <v>2.23E-2</v>
      </c>
    </row>
    <row r="7280" spans="1:11" x14ac:dyDescent="0.25">
      <c r="A7280" t="s">
        <v>723</v>
      </c>
      <c r="B7280" t="s">
        <v>555</v>
      </c>
      <c r="C7280" t="s">
        <v>556</v>
      </c>
      <c r="D7280" t="str">
        <f>Clef_répartition[[#This Row],[Code association]]&amp;"_"&amp;Clef_répartition[[#This Row],[Nom association]]</f>
        <v>SDIS Etraz-Région_Association de communes Service de Défense Incendie et de Secours Etraz-Région</v>
      </c>
      <c r="E7280">
        <f>COUNTIFS(D$2:D7280,Clef_répartition[[#This Row],[Code_Nom]],J$2:J7280,Clef_répartition[[#This Row],[Année]])</f>
        <v>11</v>
      </c>
      <c r="F7280">
        <f>IF(Clef_répartition[[#This Row],[Code_Nom]]=D7279,F7279-1,(COUNTIFS(Clef_répartition[Code_Nom],Clef_répartition[[#This Row],[Code_Nom]],Clef_répartition[Année],Clef_répartition[[#This Row],[Année]])))</f>
        <v>18</v>
      </c>
      <c r="G728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Etraz-Région_11_2019</v>
      </c>
      <c r="H7280" s="60">
        <v>5427</v>
      </c>
      <c r="I7280" s="60" t="s">
        <v>112</v>
      </c>
      <c r="J7280" s="60">
        <v>2019</v>
      </c>
      <c r="K7280" s="60">
        <v>2.86E-2</v>
      </c>
    </row>
    <row r="7281" spans="1:11" x14ac:dyDescent="0.25">
      <c r="A7281" t="s">
        <v>723</v>
      </c>
      <c r="B7281" t="s">
        <v>555</v>
      </c>
      <c r="C7281" t="s">
        <v>556</v>
      </c>
      <c r="D7281" t="str">
        <f>Clef_répartition[[#This Row],[Code association]]&amp;"_"&amp;Clef_répartition[[#This Row],[Nom association]]</f>
        <v>SDIS Etraz-Région_Association de communes Service de Défense Incendie et de Secours Etraz-Région</v>
      </c>
      <c r="E7281">
        <f>COUNTIFS(D$2:D7281,Clef_répartition[[#This Row],[Code_Nom]],J$2:J7281,Clef_répartition[[#This Row],[Année]])</f>
        <v>12</v>
      </c>
      <c r="F7281">
        <f>IF(Clef_répartition[[#This Row],[Code_Nom]]=D7280,F7280-1,(COUNTIFS(Clef_répartition[Code_Nom],Clef_répartition[[#This Row],[Code_Nom]],Clef_répartition[Année],Clef_répartition[[#This Row],[Année]])))</f>
        <v>17</v>
      </c>
      <c r="G728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Etraz-Région_12_2019</v>
      </c>
      <c r="H7281" s="60">
        <v>5857</v>
      </c>
      <c r="I7281" s="60" t="s">
        <v>122</v>
      </c>
      <c r="J7281" s="60">
        <v>2019</v>
      </c>
      <c r="K7281" s="60">
        <v>4.1399999999999999E-2</v>
      </c>
    </row>
    <row r="7282" spans="1:11" x14ac:dyDescent="0.25">
      <c r="A7282" t="s">
        <v>723</v>
      </c>
      <c r="B7282" t="s">
        <v>555</v>
      </c>
      <c r="C7282" t="s">
        <v>556</v>
      </c>
      <c r="D7282" t="str">
        <f>Clef_répartition[[#This Row],[Code association]]&amp;"_"&amp;Clef_répartition[[#This Row],[Nom association]]</f>
        <v>SDIS Etraz-Région_Association de communes Service de Défense Incendie et de Secours Etraz-Région</v>
      </c>
      <c r="E7282">
        <f>COUNTIFS(D$2:D7282,Clef_répartition[[#This Row],[Code_Nom]],J$2:J7282,Clef_répartition[[#This Row],[Année]])</f>
        <v>13</v>
      </c>
      <c r="F7282">
        <f>IF(Clef_répartition[[#This Row],[Code_Nom]]=D7281,F7281-1,(COUNTIFS(Clef_répartition[Code_Nom],Clef_répartition[[#This Row],[Code_Nom]],Clef_répartition[Année],Clef_répartition[[#This Row],[Année]])))</f>
        <v>16</v>
      </c>
      <c r="G728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Etraz-Région_13_2019</v>
      </c>
      <c r="H7282" s="60">
        <v>5428</v>
      </c>
      <c r="I7282" s="60" t="s">
        <v>123</v>
      </c>
      <c r="J7282" s="60">
        <v>2019</v>
      </c>
      <c r="K7282" s="60">
        <v>6.4500000000000002E-2</v>
      </c>
    </row>
    <row r="7283" spans="1:11" x14ac:dyDescent="0.25">
      <c r="A7283" t="s">
        <v>723</v>
      </c>
      <c r="B7283" t="s">
        <v>555</v>
      </c>
      <c r="C7283" t="s">
        <v>556</v>
      </c>
      <c r="D7283" t="str">
        <f>Clef_répartition[[#This Row],[Code association]]&amp;"_"&amp;Clef_répartition[[#This Row],[Nom association]]</f>
        <v>SDIS Etraz-Région_Association de communes Service de Défense Incendie et de Secours Etraz-Région</v>
      </c>
      <c r="E7283">
        <f>COUNTIFS(D$2:D7283,Clef_répartition[[#This Row],[Code_Nom]],J$2:J7283,Clef_répartition[[#This Row],[Année]])</f>
        <v>14</v>
      </c>
      <c r="F7283">
        <f>IF(Clef_répartition[[#This Row],[Code_Nom]]=D7282,F7282-1,(COUNTIFS(Clef_répartition[Code_Nom],Clef_répartition[[#This Row],[Code_Nom]],Clef_répartition[Année],Clef_répartition[[#This Row],[Année]])))</f>
        <v>15</v>
      </c>
      <c r="G728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Etraz-Région_14_2019</v>
      </c>
      <c r="H7283" s="60">
        <v>5637</v>
      </c>
      <c r="I7283" s="60" t="s">
        <v>153</v>
      </c>
      <c r="J7283" s="60">
        <v>2019</v>
      </c>
      <c r="K7283" s="60">
        <v>3.2199999999999999E-2</v>
      </c>
    </row>
    <row r="7284" spans="1:11" x14ac:dyDescent="0.25">
      <c r="A7284" t="s">
        <v>723</v>
      </c>
      <c r="B7284" t="s">
        <v>555</v>
      </c>
      <c r="C7284" t="s">
        <v>556</v>
      </c>
      <c r="D7284" t="str">
        <f>Clef_répartition[[#This Row],[Code association]]&amp;"_"&amp;Clef_répartition[[#This Row],[Nom association]]</f>
        <v>SDIS Etraz-Région_Association de communes Service de Défense Incendie et de Secours Etraz-Région</v>
      </c>
      <c r="E7284">
        <f>COUNTIFS(D$2:D7284,Clef_répartition[[#This Row],[Code_Nom]],J$2:J7284,Clef_répartition[[#This Row],[Année]])</f>
        <v>15</v>
      </c>
      <c r="F7284">
        <f>IF(Clef_répartition[[#This Row],[Code_Nom]]=D7283,F7283-1,(COUNTIFS(Clef_répartition[Code_Nom],Clef_répartition[[#This Row],[Code_Nom]],Clef_répartition[Année],Clef_répartition[[#This Row],[Année]])))</f>
        <v>14</v>
      </c>
      <c r="G728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Etraz-Région_15_2019</v>
      </c>
      <c r="H7284" s="60">
        <v>5429</v>
      </c>
      <c r="I7284" s="60" t="s">
        <v>162</v>
      </c>
      <c r="J7284" s="60">
        <v>2019</v>
      </c>
      <c r="K7284" s="60">
        <v>1.4999999999999999E-2</v>
      </c>
    </row>
    <row r="7285" spans="1:11" x14ac:dyDescent="0.25">
      <c r="A7285" t="s">
        <v>723</v>
      </c>
      <c r="B7285" t="s">
        <v>555</v>
      </c>
      <c r="C7285" t="s">
        <v>556</v>
      </c>
      <c r="D7285" t="str">
        <f>Clef_répartition[[#This Row],[Code association]]&amp;"_"&amp;Clef_répartition[[#This Row],[Nom association]]</f>
        <v>SDIS Etraz-Région_Association de communes Service de Défense Incendie et de Secours Etraz-Région</v>
      </c>
      <c r="E7285">
        <f>COUNTIFS(D$2:D7285,Clef_répartition[[#This Row],[Code_Nom]],J$2:J7285,Clef_répartition[[#This Row],[Année]])</f>
        <v>16</v>
      </c>
      <c r="F7285">
        <f>IF(Clef_répartition[[#This Row],[Code_Nom]]=D7284,F7284-1,(COUNTIFS(Clef_répartition[Code_Nom],Clef_répartition[[#This Row],[Code_Nom]],Clef_répartition[Année],Clef_répartition[[#This Row],[Année]])))</f>
        <v>13</v>
      </c>
      <c r="G728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Etraz-Région_16_2019</v>
      </c>
      <c r="H7285" s="60">
        <v>5858</v>
      </c>
      <c r="I7285" s="60" t="s">
        <v>165</v>
      </c>
      <c r="J7285" s="60">
        <v>2019</v>
      </c>
      <c r="K7285" s="60">
        <v>1.9400000000000001E-2</v>
      </c>
    </row>
    <row r="7286" spans="1:11" x14ac:dyDescent="0.25">
      <c r="A7286" t="s">
        <v>723</v>
      </c>
      <c r="B7286" t="s">
        <v>555</v>
      </c>
      <c r="C7286" t="s">
        <v>556</v>
      </c>
      <c r="D7286" t="str">
        <f>Clef_répartition[[#This Row],[Code association]]&amp;"_"&amp;Clef_répartition[[#This Row],[Nom association]]</f>
        <v>SDIS Etraz-Région_Association de communes Service de Défense Incendie et de Secours Etraz-Région</v>
      </c>
      <c r="E7286">
        <f>COUNTIFS(D$2:D7286,Clef_répartition[[#This Row],[Code_Nom]],J$2:J7286,Clef_répartition[[#This Row],[Année]])</f>
        <v>17</v>
      </c>
      <c r="F7286">
        <f>IF(Clef_répartition[[#This Row],[Code_Nom]]=D7285,F7285-1,(COUNTIFS(Clef_répartition[Code_Nom],Clef_répartition[[#This Row],[Code_Nom]],Clef_répartition[Année],Clef_répartition[[#This Row],[Année]])))</f>
        <v>12</v>
      </c>
      <c r="G728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Etraz-Région_17_2019</v>
      </c>
      <c r="H7286" s="60">
        <v>5430</v>
      </c>
      <c r="I7286" s="60" t="s">
        <v>171</v>
      </c>
      <c r="J7286" s="60">
        <v>2019</v>
      </c>
      <c r="K7286" s="60">
        <v>1.4500000000000001E-2</v>
      </c>
    </row>
    <row r="7287" spans="1:11" x14ac:dyDescent="0.25">
      <c r="A7287" t="s">
        <v>723</v>
      </c>
      <c r="B7287" t="s">
        <v>555</v>
      </c>
      <c r="C7287" t="s">
        <v>556</v>
      </c>
      <c r="D7287" t="str">
        <f>Clef_répartition[[#This Row],[Code association]]&amp;"_"&amp;Clef_répartition[[#This Row],[Nom association]]</f>
        <v>SDIS Etraz-Région_Association de communes Service de Défense Incendie et de Secours Etraz-Région</v>
      </c>
      <c r="E7287">
        <f>COUNTIFS(D$2:D7287,Clef_répartition[[#This Row],[Code_Nom]],J$2:J7287,Clef_répartition[[#This Row],[Année]])</f>
        <v>18</v>
      </c>
      <c r="F7287">
        <f>IF(Clef_répartition[[#This Row],[Code_Nom]]=D7286,F7286-1,(COUNTIFS(Clef_répartition[Code_Nom],Clef_répartition[[#This Row],[Code_Nom]],Clef_répartition[Année],Clef_répartition[[#This Row],[Année]])))</f>
        <v>11</v>
      </c>
      <c r="G728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Etraz-Région_18_2019</v>
      </c>
      <c r="H7287" s="60">
        <v>5431</v>
      </c>
      <c r="I7287" s="60" t="s">
        <v>179</v>
      </c>
      <c r="J7287" s="60">
        <v>2019</v>
      </c>
      <c r="K7287" s="60">
        <v>9.5999999999999992E-3</v>
      </c>
    </row>
    <row r="7288" spans="1:11" x14ac:dyDescent="0.25">
      <c r="A7288" t="s">
        <v>723</v>
      </c>
      <c r="B7288" t="s">
        <v>555</v>
      </c>
      <c r="C7288" t="s">
        <v>556</v>
      </c>
      <c r="D7288" t="str">
        <f>Clef_répartition[[#This Row],[Code association]]&amp;"_"&amp;Clef_répartition[[#This Row],[Nom association]]</f>
        <v>SDIS Etraz-Région_Association de communes Service de Défense Incendie et de Secours Etraz-Région</v>
      </c>
      <c r="E7288">
        <f>COUNTIFS(D$2:D7288,Clef_répartition[[#This Row],[Code_Nom]],J$2:J7288,Clef_répartition[[#This Row],[Année]])</f>
        <v>19</v>
      </c>
      <c r="F7288">
        <f>IF(Clef_répartition[[#This Row],[Code_Nom]]=D7287,F7287-1,(COUNTIFS(Clef_répartition[Code_Nom],Clef_répartition[[#This Row],[Code_Nom]],Clef_répartition[Année],Clef_répartition[[#This Row],[Année]])))</f>
        <v>10</v>
      </c>
      <c r="G728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Etraz-Région_19_2019</v>
      </c>
      <c r="H7288" s="60">
        <v>5492</v>
      </c>
      <c r="I7288" s="60" t="s">
        <v>189</v>
      </c>
      <c r="J7288" s="60">
        <v>2019</v>
      </c>
      <c r="K7288" s="60">
        <v>3.15E-2</v>
      </c>
    </row>
    <row r="7289" spans="1:11" x14ac:dyDescent="0.25">
      <c r="A7289" t="s">
        <v>723</v>
      </c>
      <c r="B7289" t="s">
        <v>555</v>
      </c>
      <c r="C7289" t="s">
        <v>556</v>
      </c>
      <c r="D7289" t="str">
        <f>Clef_répartition[[#This Row],[Code association]]&amp;"_"&amp;Clef_répartition[[#This Row],[Nom association]]</f>
        <v>SDIS Etraz-Région_Association de communes Service de Défense Incendie et de Secours Etraz-Région</v>
      </c>
      <c r="E7289">
        <f>COUNTIFS(D$2:D7289,Clef_répartition[[#This Row],[Code_Nom]],J$2:J7289,Clef_répartition[[#This Row],[Année]])</f>
        <v>20</v>
      </c>
      <c r="F7289">
        <f>IF(Clef_répartition[[#This Row],[Code_Nom]]=D7288,F7288-1,(COUNTIFS(Clef_répartition[Code_Nom],Clef_répartition[[#This Row],[Code_Nom]],Clef_répartition[Année],Clef_répartition[[#This Row],[Année]])))</f>
        <v>9</v>
      </c>
      <c r="G728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Etraz-Région_20_2019</v>
      </c>
      <c r="H7289" s="60">
        <v>5859</v>
      </c>
      <c r="I7289" s="60" t="s">
        <v>182</v>
      </c>
      <c r="J7289" s="60">
        <v>2019</v>
      </c>
      <c r="K7289" s="60">
        <v>8.6400000000000005E-2</v>
      </c>
    </row>
    <row r="7290" spans="1:11" x14ac:dyDescent="0.25">
      <c r="A7290" t="s">
        <v>723</v>
      </c>
      <c r="B7290" t="s">
        <v>555</v>
      </c>
      <c r="C7290" t="s">
        <v>556</v>
      </c>
      <c r="D7290" t="str">
        <f>Clef_répartition[[#This Row],[Code association]]&amp;"_"&amp;Clef_répartition[[#This Row],[Nom association]]</f>
        <v>SDIS Etraz-Région_Association de communes Service de Défense Incendie et de Secours Etraz-Région</v>
      </c>
      <c r="E7290">
        <f>COUNTIFS(D$2:D7290,Clef_répartition[[#This Row],[Code_Nom]],J$2:J7290,Clef_répartition[[#This Row],[Année]])</f>
        <v>21</v>
      </c>
      <c r="F7290">
        <f>IF(Clef_répartition[[#This Row],[Code_Nom]]=D7289,F7289-1,(COUNTIFS(Clef_répartition[Code_Nom],Clef_répartition[[#This Row],[Code_Nom]],Clef_répartition[Année],Clef_répartition[[#This Row],[Année]])))</f>
        <v>8</v>
      </c>
      <c r="G729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Etraz-Région_21_2019</v>
      </c>
      <c r="H7290" s="60">
        <v>5860</v>
      </c>
      <c r="I7290" s="60" t="s">
        <v>215</v>
      </c>
      <c r="J7290" s="60">
        <v>2019</v>
      </c>
      <c r="K7290" s="60">
        <v>4.8399999999999999E-2</v>
      </c>
    </row>
    <row r="7291" spans="1:11" x14ac:dyDescent="0.25">
      <c r="A7291" t="s">
        <v>723</v>
      </c>
      <c r="B7291" t="s">
        <v>555</v>
      </c>
      <c r="C7291" t="s">
        <v>556</v>
      </c>
      <c r="D7291" t="str">
        <f>Clef_répartition[[#This Row],[Code association]]&amp;"_"&amp;Clef_répartition[[#This Row],[Nom association]]</f>
        <v>SDIS Etraz-Région_Association de communes Service de Défense Incendie et de Secours Etraz-Région</v>
      </c>
      <c r="E7291">
        <f>COUNTIFS(D$2:D7291,Clef_répartition[[#This Row],[Code_Nom]],J$2:J7291,Clef_répartition[[#This Row],[Année]])</f>
        <v>22</v>
      </c>
      <c r="F7291">
        <f>IF(Clef_répartition[[#This Row],[Code_Nom]]=D7290,F7290-1,(COUNTIFS(Clef_répartition[Code_Nom],Clef_répartition[[#This Row],[Code_Nom]],Clef_répartition[Année],Clef_répartition[[#This Row],[Année]])))</f>
        <v>7</v>
      </c>
      <c r="G729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Etraz-Région_22_2019</v>
      </c>
      <c r="H7291" s="60">
        <v>5861</v>
      </c>
      <c r="I7291" s="60" t="s">
        <v>232</v>
      </c>
      <c r="J7291" s="60">
        <v>2019</v>
      </c>
      <c r="K7291" s="60">
        <v>0.19900000000000001</v>
      </c>
    </row>
    <row r="7292" spans="1:11" x14ac:dyDescent="0.25">
      <c r="A7292" t="s">
        <v>723</v>
      </c>
      <c r="B7292" t="s">
        <v>555</v>
      </c>
      <c r="C7292" t="s">
        <v>556</v>
      </c>
      <c r="D7292" t="str">
        <f>Clef_répartition[[#This Row],[Code association]]&amp;"_"&amp;Clef_répartition[[#This Row],[Nom association]]</f>
        <v>SDIS Etraz-Région_Association de communes Service de Défense Incendie et de Secours Etraz-Région</v>
      </c>
      <c r="E7292">
        <f>COUNTIFS(D$2:D7292,Clef_répartition[[#This Row],[Code_Nom]],J$2:J7292,Clef_répartition[[#This Row],[Année]])</f>
        <v>23</v>
      </c>
      <c r="F7292">
        <f>IF(Clef_répartition[[#This Row],[Code_Nom]]=D7291,F7291-1,(COUNTIFS(Clef_répartition[Code_Nom],Clef_répartition[[#This Row],[Code_Nom]],Clef_répartition[Année],Clef_répartition[[#This Row],[Année]])))</f>
        <v>6</v>
      </c>
      <c r="G729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Etraz-Région_23_2019</v>
      </c>
      <c r="H7292" s="60">
        <v>5434</v>
      </c>
      <c r="I7292" s="60" t="s">
        <v>244</v>
      </c>
      <c r="J7292" s="60">
        <v>2019</v>
      </c>
      <c r="K7292" s="60">
        <v>3.3000000000000002E-2</v>
      </c>
    </row>
    <row r="7293" spans="1:11" x14ac:dyDescent="0.25">
      <c r="A7293" t="s">
        <v>723</v>
      </c>
      <c r="B7293" t="s">
        <v>555</v>
      </c>
      <c r="C7293" t="s">
        <v>556</v>
      </c>
      <c r="D7293" t="str">
        <f>Clef_répartition[[#This Row],[Code association]]&amp;"_"&amp;Clef_répartition[[#This Row],[Nom association]]</f>
        <v>SDIS Etraz-Région_Association de communes Service de Défense Incendie et de Secours Etraz-Région</v>
      </c>
      <c r="E7293">
        <f>COUNTIFS(D$2:D7293,Clef_répartition[[#This Row],[Code_Nom]],J$2:J7293,Clef_répartition[[#This Row],[Année]])</f>
        <v>24</v>
      </c>
      <c r="F7293">
        <f>IF(Clef_répartition[[#This Row],[Code_Nom]]=D7292,F7292-1,(COUNTIFS(Clef_répartition[Code_Nom],Clef_répartition[[#This Row],[Code_Nom]],Clef_répartition[Année],Clef_répartition[[#This Row],[Année]])))</f>
        <v>5</v>
      </c>
      <c r="G729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Etraz-Région_24_2019</v>
      </c>
      <c r="H7293" s="60">
        <v>5435</v>
      </c>
      <c r="I7293" s="60" t="s">
        <v>245</v>
      </c>
      <c r="J7293" s="60">
        <v>2019</v>
      </c>
      <c r="K7293" s="60">
        <v>2.18E-2</v>
      </c>
    </row>
    <row r="7294" spans="1:11" x14ac:dyDescent="0.25">
      <c r="A7294" t="s">
        <v>723</v>
      </c>
      <c r="B7294" t="s">
        <v>555</v>
      </c>
      <c r="C7294" t="s">
        <v>556</v>
      </c>
      <c r="D7294" t="str">
        <f>Clef_répartition[[#This Row],[Code association]]&amp;"_"&amp;Clef_répartition[[#This Row],[Nom association]]</f>
        <v>SDIS Etraz-Région_Association de communes Service de Défense Incendie et de Secours Etraz-Région</v>
      </c>
      <c r="E7294">
        <f>COUNTIFS(D$2:D7294,Clef_répartition[[#This Row],[Code_Nom]],J$2:J7294,Clef_répartition[[#This Row],[Année]])</f>
        <v>25</v>
      </c>
      <c r="F7294">
        <f>IF(Clef_répartition[[#This Row],[Code_Nom]]=D7293,F7293-1,(COUNTIFS(Clef_répartition[Code_Nom],Clef_répartition[[#This Row],[Code_Nom]],Clef_répartition[Année],Clef_répartition[[#This Row],[Année]])))</f>
        <v>4</v>
      </c>
      <c r="G729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Etraz-Région_25_2019</v>
      </c>
      <c r="H7294" s="60">
        <v>5436</v>
      </c>
      <c r="I7294" s="60" t="s">
        <v>246</v>
      </c>
      <c r="J7294" s="60">
        <v>2019</v>
      </c>
      <c r="K7294" s="60">
        <v>1.17E-2</v>
      </c>
    </row>
    <row r="7295" spans="1:11" x14ac:dyDescent="0.25">
      <c r="A7295" t="s">
        <v>723</v>
      </c>
      <c r="B7295" t="s">
        <v>555</v>
      </c>
      <c r="C7295" t="s">
        <v>556</v>
      </c>
      <c r="D7295" t="str">
        <f>Clef_répartition[[#This Row],[Code association]]&amp;"_"&amp;Clef_répartition[[#This Row],[Nom association]]</f>
        <v>SDIS Etraz-Région_Association de communes Service de Défense Incendie et de Secours Etraz-Région</v>
      </c>
      <c r="E7295">
        <f>COUNTIFS(D$2:D7295,Clef_répartition[[#This Row],[Code_Nom]],J$2:J7295,Clef_répartition[[#This Row],[Année]])</f>
        <v>26</v>
      </c>
      <c r="F7295">
        <f>IF(Clef_répartition[[#This Row],[Code_Nom]]=D7294,F7294-1,(COUNTIFS(Clef_répartition[Code_Nom],Clef_répartition[[#This Row],[Code_Nom]],Clef_répartition[Année],Clef_répartition[[#This Row],[Année]])))</f>
        <v>3</v>
      </c>
      <c r="G729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Etraz-Région_26_2019</v>
      </c>
      <c r="H7295" s="60">
        <v>5437</v>
      </c>
      <c r="I7295" s="60" t="s">
        <v>250</v>
      </c>
      <c r="J7295" s="60">
        <v>2019</v>
      </c>
      <c r="K7295" s="60">
        <v>1.34E-2</v>
      </c>
    </row>
    <row r="7296" spans="1:11" x14ac:dyDescent="0.25">
      <c r="A7296" t="s">
        <v>723</v>
      </c>
      <c r="B7296" t="s">
        <v>555</v>
      </c>
      <c r="C7296" t="s">
        <v>556</v>
      </c>
      <c r="D7296" t="str">
        <f>Clef_répartition[[#This Row],[Code association]]&amp;"_"&amp;Clef_répartition[[#This Row],[Nom association]]</f>
        <v>SDIS Etraz-Région_Association de communes Service de Défense Incendie et de Secours Etraz-Région</v>
      </c>
      <c r="E7296">
        <f>COUNTIFS(D$2:D7296,Clef_répartition[[#This Row],[Code_Nom]],J$2:J7296,Clef_répartition[[#This Row],[Année]])</f>
        <v>27</v>
      </c>
      <c r="F7296">
        <f>IF(Clef_répartition[[#This Row],[Code_Nom]]=D7295,F7295-1,(COUNTIFS(Clef_répartition[Code_Nom],Clef_répartition[[#This Row],[Code_Nom]],Clef_répartition[Année],Clef_répartition[[#This Row],[Année]])))</f>
        <v>2</v>
      </c>
      <c r="G729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Etraz-Région_27_2019</v>
      </c>
      <c r="H7296" s="60">
        <v>5862</v>
      </c>
      <c r="I7296" s="60" t="s">
        <v>262</v>
      </c>
      <c r="J7296" s="60">
        <v>2019</v>
      </c>
      <c r="K7296" s="60">
        <v>7.4999999999999997E-3</v>
      </c>
    </row>
    <row r="7297" spans="1:11" x14ac:dyDescent="0.25">
      <c r="A7297" t="s">
        <v>723</v>
      </c>
      <c r="B7297" t="s">
        <v>555</v>
      </c>
      <c r="C7297" t="s">
        <v>556</v>
      </c>
      <c r="D7297" t="str">
        <f>Clef_répartition[[#This Row],[Code association]]&amp;"_"&amp;Clef_répartition[[#This Row],[Nom association]]</f>
        <v>SDIS Etraz-Région_Association de communes Service de Défense Incendie et de Secours Etraz-Région</v>
      </c>
      <c r="E7297">
        <f>COUNTIFS(D$2:D7297,Clef_répartition[[#This Row],[Code_Nom]],J$2:J7297,Clef_répartition[[#This Row],[Année]])</f>
        <v>28</v>
      </c>
      <c r="F7297">
        <f>IF(Clef_répartition[[#This Row],[Code_Nom]]=D7296,F7296-1,(COUNTIFS(Clef_répartition[Code_Nom],Clef_répartition[[#This Row],[Code_Nom]],Clef_répartition[Année],Clef_répartition[[#This Row],[Année]])))</f>
        <v>1</v>
      </c>
      <c r="G729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Etraz-Région_28_2019</v>
      </c>
      <c r="H7297" s="60">
        <v>5863</v>
      </c>
      <c r="I7297" s="60" t="s">
        <v>287</v>
      </c>
      <c r="J7297" s="60">
        <v>2019</v>
      </c>
      <c r="K7297" s="60">
        <v>1.2E-2</v>
      </c>
    </row>
    <row r="7298" spans="1:11" x14ac:dyDescent="0.25">
      <c r="A7298" t="s">
        <v>723</v>
      </c>
      <c r="B7298" t="s">
        <v>523</v>
      </c>
      <c r="C7298" t="s">
        <v>524</v>
      </c>
      <c r="D7298" t="str">
        <f>Clef_répartition[[#This Row],[Code association]]&amp;"_"&amp;Clef_répartition[[#This Row],[Nom association]]</f>
        <v>SDIS Gland-Serine_Association de communes Service de Défense Incendie et de Secours</v>
      </c>
      <c r="E7298">
        <f>COUNTIFS(D$2:D7298,Clef_répartition[[#This Row],[Code_Nom]],J$2:J7298,Clef_répartition[[#This Row],[Année]])</f>
        <v>1</v>
      </c>
      <c r="F7298">
        <f>IF(Clef_répartition[[#This Row],[Code_Nom]]=D7297,F7297-1,(COUNTIFS(Clef_répartition[Code_Nom],Clef_répartition[[#This Row],[Code_Nom]],Clef_répartition[Année],Clef_répartition[[#This Row],[Année]])))</f>
        <v>7</v>
      </c>
      <c r="G7298" t="str">
        <f>Clef_répartition[[#This Row],[Code_Nom]]&amp;"_"&amp;Clef_répartition[[#This Row],[Nombre]]&amp;"_"&amp;Clef_répartition[[#This Row],[Année]]</f>
        <v>SDIS Gland-Serine_Association de communes Service de Défense Incendie et de Secours_1_2019</v>
      </c>
      <c r="H7298">
        <v>5703</v>
      </c>
      <c r="I7298" t="s">
        <v>13</v>
      </c>
      <c r="J7298">
        <v>2019</v>
      </c>
      <c r="K7298">
        <v>7.3899999999999993E-2</v>
      </c>
    </row>
    <row r="7299" spans="1:11" x14ac:dyDescent="0.25">
      <c r="A7299" t="s">
        <v>723</v>
      </c>
      <c r="B7299" t="s">
        <v>523</v>
      </c>
      <c r="C7299" t="s">
        <v>524</v>
      </c>
      <c r="D7299" t="str">
        <f>Clef_répartition[[#This Row],[Code association]]&amp;"_"&amp;Clef_répartition[[#This Row],[Nom association]]</f>
        <v>SDIS Gland-Serine_Association de communes Service de Défense Incendie et de Secours</v>
      </c>
      <c r="E7299">
        <f>COUNTIFS(D$2:D7299,Clef_répartition[[#This Row],[Code_Nom]],J$2:J7299,Clef_répartition[[#This Row],[Année]])</f>
        <v>2</v>
      </c>
      <c r="F7299">
        <f>IF(Clef_répartition[[#This Row],[Code_Nom]]=D7298,F7298-1,(COUNTIFS(Clef_répartition[Code_Nom],Clef_répartition[[#This Row],[Code_Nom]],Clef_répartition[Année],Clef_répartition[[#This Row],[Année]])))</f>
        <v>6</v>
      </c>
      <c r="G7299" t="str">
        <f>Clef_répartition[[#This Row],[Code_Nom]]&amp;"_"&amp;Clef_répartition[[#This Row],[Nombre]]&amp;"_"&amp;Clef_répartition[[#This Row],[Année]]</f>
        <v>SDIS Gland-Serine_Association de communes Service de Défense Incendie et de Secours_2_2019</v>
      </c>
      <c r="H7299">
        <v>5704</v>
      </c>
      <c r="I7299" t="s">
        <v>16</v>
      </c>
      <c r="J7299">
        <v>2019</v>
      </c>
      <c r="K7299">
        <v>0.1095</v>
      </c>
    </row>
    <row r="7300" spans="1:11" x14ac:dyDescent="0.25">
      <c r="A7300" t="s">
        <v>723</v>
      </c>
      <c r="B7300" t="s">
        <v>523</v>
      </c>
      <c r="C7300" t="s">
        <v>524</v>
      </c>
      <c r="D7300" t="str">
        <f>Clef_répartition[[#This Row],[Code association]]&amp;"_"&amp;Clef_répartition[[#This Row],[Nom association]]</f>
        <v>SDIS Gland-Serine_Association de communes Service de Défense Incendie et de Secours</v>
      </c>
      <c r="E7300">
        <f>COUNTIFS(D$2:D7300,Clef_répartition[[#This Row],[Code_Nom]],J$2:J7300,Clef_répartition[[#This Row],[Année]])</f>
        <v>3</v>
      </c>
      <c r="F7300">
        <f>IF(Clef_répartition[[#This Row],[Code_Nom]]=D7299,F7299-1,(COUNTIFS(Clef_répartition[Code_Nom],Clef_répartition[[#This Row],[Code_Nom]],Clef_répartition[Année],Clef_répartition[[#This Row],[Année]])))</f>
        <v>5</v>
      </c>
      <c r="G7300" t="str">
        <f>Clef_répartition[[#This Row],[Code_Nom]]&amp;"_"&amp;Clef_répartition[[#This Row],[Nombre]]&amp;"_"&amp;Clef_répartition[[#This Row],[Année]]</f>
        <v>SDIS Gland-Serine_Association de communes Service de Défense Incendie et de Secours_3_2019</v>
      </c>
      <c r="H7300">
        <v>5854</v>
      </c>
      <c r="I7300" t="s">
        <v>43</v>
      </c>
      <c r="J7300">
        <v>2019</v>
      </c>
      <c r="K7300">
        <v>2.29E-2</v>
      </c>
    </row>
    <row r="7301" spans="1:11" x14ac:dyDescent="0.25">
      <c r="A7301" t="s">
        <v>723</v>
      </c>
      <c r="B7301" t="s">
        <v>523</v>
      </c>
      <c r="C7301" t="s">
        <v>524</v>
      </c>
      <c r="D7301" t="str">
        <f>Clef_répartition[[#This Row],[Code association]]&amp;"_"&amp;Clef_répartition[[#This Row],[Nom association]]</f>
        <v>SDIS Gland-Serine_Association de communes Service de Défense Incendie et de Secours</v>
      </c>
      <c r="E7301">
        <f>COUNTIFS(D$2:D7301,Clef_répartition[[#This Row],[Code_Nom]],J$2:J7301,Clef_répartition[[#This Row],[Année]])</f>
        <v>4</v>
      </c>
      <c r="F7301">
        <f>IF(Clef_répartition[[#This Row],[Code_Nom]]=D7300,F7300-1,(COUNTIFS(Clef_répartition[Code_Nom],Clef_répartition[[#This Row],[Code_Nom]],Clef_répartition[Année],Clef_répartition[[#This Row],[Année]])))</f>
        <v>4</v>
      </c>
      <c r="G7301" t="str">
        <f>Clef_répartition[[#This Row],[Code_Nom]]&amp;"_"&amp;Clef_répartition[[#This Row],[Nombre]]&amp;"_"&amp;Clef_répartition[[#This Row],[Année]]</f>
        <v>SDIS Gland-Serine_Association de communes Service de Défense Incendie et de Secours_4_2019</v>
      </c>
      <c r="H7301">
        <v>5710</v>
      </c>
      <c r="I7301" t="s">
        <v>69</v>
      </c>
      <c r="J7301">
        <v>2019</v>
      </c>
      <c r="K7301">
        <v>3.1600000000000003E-2</v>
      </c>
    </row>
    <row r="7302" spans="1:11" x14ac:dyDescent="0.25">
      <c r="A7302" t="s">
        <v>723</v>
      </c>
      <c r="B7302" t="s">
        <v>523</v>
      </c>
      <c r="C7302" t="s">
        <v>524</v>
      </c>
      <c r="D7302" t="str">
        <f>Clef_répartition[[#This Row],[Code association]]&amp;"_"&amp;Clef_répartition[[#This Row],[Nom association]]</f>
        <v>SDIS Gland-Serine_Association de communes Service de Défense Incendie et de Secours</v>
      </c>
      <c r="E7302">
        <f>COUNTIFS(D$2:D7302,Clef_répartition[[#This Row],[Code_Nom]],J$2:J7302,Clef_répartition[[#This Row],[Année]])</f>
        <v>5</v>
      </c>
      <c r="F7302">
        <f>IF(Clef_répartition[[#This Row],[Code_Nom]]=D7301,F7301-1,(COUNTIFS(Clef_répartition[Code_Nom],Clef_répartition[[#This Row],[Code_Nom]],Clef_répartition[Année],Clef_répartition[[#This Row],[Année]])))</f>
        <v>3</v>
      </c>
      <c r="G7302" t="str">
        <f>Clef_répartition[[#This Row],[Code_Nom]]&amp;"_"&amp;Clef_répartition[[#This Row],[Nombre]]&amp;"_"&amp;Clef_répartition[[#This Row],[Année]]</f>
        <v>SDIS Gland-Serine_Association de communes Service de Défense Incendie et de Secours_5_2019</v>
      </c>
      <c r="H7302">
        <v>5721</v>
      </c>
      <c r="I7302" t="s">
        <v>126</v>
      </c>
      <c r="J7302">
        <v>2019</v>
      </c>
      <c r="K7302">
        <v>0.63660000000000005</v>
      </c>
    </row>
    <row r="7303" spans="1:11" x14ac:dyDescent="0.25">
      <c r="A7303" t="s">
        <v>723</v>
      </c>
      <c r="B7303" t="s">
        <v>523</v>
      </c>
      <c r="C7303" t="s">
        <v>524</v>
      </c>
      <c r="D7303" t="str">
        <f>Clef_répartition[[#This Row],[Code association]]&amp;"_"&amp;Clef_répartition[[#This Row],[Nom association]]</f>
        <v>SDIS Gland-Serine_Association de communes Service de Défense Incendie et de Secours</v>
      </c>
      <c r="E7303">
        <f>COUNTIFS(D$2:D7303,Clef_répartition[[#This Row],[Code_Nom]],J$2:J7303,Clef_répartition[[#This Row],[Année]])</f>
        <v>6</v>
      </c>
      <c r="F7303">
        <f>IF(Clef_répartition[[#This Row],[Code_Nom]]=D7302,F7302-1,(COUNTIFS(Clef_répartition[Code_Nom],Clef_répartition[[#This Row],[Code_Nom]],Clef_répartition[Année],Clef_répartition[[#This Row],[Année]])))</f>
        <v>2</v>
      </c>
      <c r="G7303" t="str">
        <f>Clef_répartition[[#This Row],[Code_Nom]]&amp;"_"&amp;Clef_répartition[[#This Row],[Nombre]]&amp;"_"&amp;Clef_répartition[[#This Row],[Année]]</f>
        <v>SDIS Gland-Serine_Association de communes Service de Défense Incendie et de Secours_6_2019</v>
      </c>
      <c r="H7303">
        <v>5731</v>
      </c>
      <c r="I7303" t="s">
        <v>157</v>
      </c>
      <c r="J7303">
        <v>2019</v>
      </c>
      <c r="K7303">
        <v>6.5799999999999997E-2</v>
      </c>
    </row>
    <row r="7304" spans="1:11" x14ac:dyDescent="0.25">
      <c r="A7304" t="s">
        <v>723</v>
      </c>
      <c r="B7304" t="s">
        <v>523</v>
      </c>
      <c r="C7304" t="s">
        <v>524</v>
      </c>
      <c r="D7304" t="str">
        <f>Clef_répartition[[#This Row],[Code association]]&amp;"_"&amp;Clef_répartition[[#This Row],[Nom association]]</f>
        <v>SDIS Gland-Serine_Association de communes Service de Défense Incendie et de Secours</v>
      </c>
      <c r="E7304">
        <f>COUNTIFS(D$2:D7304,Clef_répartition[[#This Row],[Code_Nom]],J$2:J7304,Clef_répartition[[#This Row],[Année]])</f>
        <v>7</v>
      </c>
      <c r="F7304">
        <f>IF(Clef_répartition[[#This Row],[Code_Nom]]=D7303,F7303-1,(COUNTIFS(Clef_répartition[Code_Nom],Clef_répartition[[#This Row],[Code_Nom]],Clef_répartition[Année],Clef_répartition[[#This Row],[Année]])))</f>
        <v>1</v>
      </c>
      <c r="G7304" t="str">
        <f>Clef_répartition[[#This Row],[Code_Nom]]&amp;"_"&amp;Clef_répartition[[#This Row],[Nombre]]&amp;"_"&amp;Clef_répartition[[#This Row],[Année]]</f>
        <v>SDIS Gland-Serine_Association de communes Service de Défense Incendie et de Secours_7_2019</v>
      </c>
      <c r="H7304">
        <v>5732</v>
      </c>
      <c r="I7304" t="s">
        <v>279</v>
      </c>
      <c r="J7304">
        <v>2019</v>
      </c>
      <c r="K7304">
        <v>5.9700000000000003E-2</v>
      </c>
    </row>
    <row r="7305" spans="1:11" x14ac:dyDescent="0.25">
      <c r="A7305" t="s">
        <v>723</v>
      </c>
      <c r="B7305" t="s">
        <v>573</v>
      </c>
      <c r="C7305" t="s">
        <v>574</v>
      </c>
      <c r="D7305" t="str">
        <f>Clef_répartition[[#This Row],[Code association]]&amp;"_"&amp;Clef_répartition[[#This Row],[Nom association]]</f>
        <v>SDIS Gros-de-Vaud_Association de communes Service de Défense Incendie et de Secours Gros-de-Vaud</v>
      </c>
      <c r="E7305">
        <f>COUNTIFS(D$2:D7305,Clef_répartition[[#This Row],[Code_Nom]],J$2:J7305,Clef_répartition[[#This Row],[Année]])</f>
        <v>1</v>
      </c>
      <c r="F7305">
        <f>IF(Clef_répartition[[#This Row],[Code_Nom]]=D7304,F7304-1,(COUNTIFS(Clef_répartition[Code_Nom],Clef_répartition[[#This Row],[Code_Nom]],Clef_répartition[Année],Clef_répartition[[#This Row],[Année]])))</f>
        <v>20</v>
      </c>
      <c r="G730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Gros-de-Vaud_1_2019</v>
      </c>
      <c r="H7305" s="60">
        <v>5511</v>
      </c>
      <c r="I7305" s="60" t="s">
        <v>8</v>
      </c>
      <c r="J7305" s="60">
        <v>2019</v>
      </c>
      <c r="K7305" s="60">
        <v>7.0468017340529057E-2</v>
      </c>
    </row>
    <row r="7306" spans="1:11" x14ac:dyDescent="0.25">
      <c r="A7306" t="s">
        <v>723</v>
      </c>
      <c r="B7306" t="s">
        <v>573</v>
      </c>
      <c r="C7306" t="s">
        <v>574</v>
      </c>
      <c r="D7306" t="str">
        <f>Clef_répartition[[#This Row],[Code association]]&amp;"_"&amp;Clef_répartition[[#This Row],[Nom association]]</f>
        <v>SDIS Gros-de-Vaud_Association de communes Service de Défense Incendie et de Secours Gros-de-Vaud</v>
      </c>
      <c r="E7306">
        <f>COUNTIFS(D$2:D7306,Clef_répartition[[#This Row],[Code_Nom]],J$2:J7306,Clef_répartition[[#This Row],[Année]])</f>
        <v>2</v>
      </c>
      <c r="F7306">
        <f>IF(Clef_répartition[[#This Row],[Code_Nom]]=D7305,F7305-1,(COUNTIFS(Clef_répartition[Code_Nom],Clef_répartition[[#This Row],[Code_Nom]],Clef_répartition[Année],Clef_répartition[[#This Row],[Année]])))</f>
        <v>19</v>
      </c>
      <c r="G730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Gros-de-Vaud_2_2019</v>
      </c>
      <c r="H7306" s="60">
        <v>5512</v>
      </c>
      <c r="I7306" s="60" t="s">
        <v>19</v>
      </c>
      <c r="J7306" s="60">
        <v>2019</v>
      </c>
      <c r="K7306" s="60">
        <v>5.4808457931522607E-2</v>
      </c>
    </row>
    <row r="7307" spans="1:11" x14ac:dyDescent="0.25">
      <c r="A7307" t="s">
        <v>723</v>
      </c>
      <c r="B7307" t="s">
        <v>573</v>
      </c>
      <c r="C7307" t="s">
        <v>574</v>
      </c>
      <c r="D7307" t="str">
        <f>Clef_répartition[[#This Row],[Code association]]&amp;"_"&amp;Clef_répartition[[#This Row],[Nom association]]</f>
        <v>SDIS Gros-de-Vaud_Association de communes Service de Défense Incendie et de Secours Gros-de-Vaud</v>
      </c>
      <c r="E7307">
        <f>COUNTIFS(D$2:D7307,Clef_répartition[[#This Row],[Code_Nom]],J$2:J7307,Clef_répartition[[#This Row],[Année]])</f>
        <v>3</v>
      </c>
      <c r="F7307">
        <f>IF(Clef_répartition[[#This Row],[Code_Nom]]=D7306,F7306-1,(COUNTIFS(Clef_répartition[Code_Nom],Clef_répartition[[#This Row],[Code_Nom]],Clef_répartition[Année],Clef_répartition[[#This Row],[Année]])))</f>
        <v>18</v>
      </c>
      <c r="G730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Gros-de-Vaud_3_2019</v>
      </c>
      <c r="H7307" s="60">
        <v>5471</v>
      </c>
      <c r="I7307" s="60" t="s">
        <v>21</v>
      </c>
      <c r="J7307" s="60">
        <v>2019</v>
      </c>
      <c r="K7307" s="60">
        <v>2.6187737768733964E-2</v>
      </c>
    </row>
    <row r="7308" spans="1:11" x14ac:dyDescent="0.25">
      <c r="A7308" t="s">
        <v>723</v>
      </c>
      <c r="B7308" t="s">
        <v>573</v>
      </c>
      <c r="C7308" t="s">
        <v>574</v>
      </c>
      <c r="D7308" t="str">
        <f>Clef_répartition[[#This Row],[Code association]]&amp;"_"&amp;Clef_répartition[[#This Row],[Nom association]]</f>
        <v>SDIS Gros-de-Vaud_Association de communes Service de Défense Incendie et de Secours Gros-de-Vaud</v>
      </c>
      <c r="E7308">
        <f>COUNTIFS(D$2:D7308,Clef_répartition[[#This Row],[Code_Nom]],J$2:J7308,Clef_répartition[[#This Row],[Année]])</f>
        <v>4</v>
      </c>
      <c r="F7308">
        <f>IF(Clef_répartition[[#This Row],[Code_Nom]]=D7307,F7307-1,(COUNTIFS(Clef_répartition[Code_Nom],Clef_répartition[[#This Row],[Code_Nom]],Clef_répartition[Année],Clef_répartition[[#This Row],[Année]])))</f>
        <v>17</v>
      </c>
      <c r="G730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Gros-de-Vaud_4_2019</v>
      </c>
      <c r="H7308" s="60">
        <v>5518</v>
      </c>
      <c r="I7308" s="60" t="s">
        <v>99</v>
      </c>
      <c r="J7308" s="60">
        <v>2019</v>
      </c>
      <c r="K7308" s="60">
        <v>0.25400336193930817</v>
      </c>
    </row>
    <row r="7309" spans="1:11" x14ac:dyDescent="0.25">
      <c r="A7309" t="s">
        <v>723</v>
      </c>
      <c r="B7309" t="s">
        <v>573</v>
      </c>
      <c r="C7309" t="s">
        <v>574</v>
      </c>
      <c r="D7309" t="str">
        <f>Clef_répartition[[#This Row],[Code association]]&amp;"_"&amp;Clef_répartition[[#This Row],[Nom association]]</f>
        <v>SDIS Gros-de-Vaud_Association de communes Service de Défense Incendie et de Secours Gros-de-Vaud</v>
      </c>
      <c r="E7309">
        <f>COUNTIFS(D$2:D7309,Clef_répartition[[#This Row],[Code_Nom]],J$2:J7309,Clef_répartition[[#This Row],[Année]])</f>
        <v>5</v>
      </c>
      <c r="F7309">
        <f>IF(Clef_répartition[[#This Row],[Code_Nom]]=D7308,F7308-1,(COUNTIFS(Clef_répartition[Code_Nom],Clef_répartition[[#This Row],[Code_Nom]],Clef_répartition[Année],Clef_répartition[[#This Row],[Année]])))</f>
        <v>16</v>
      </c>
      <c r="G730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Gros-de-Vaud_5_2019</v>
      </c>
      <c r="H7309" s="60">
        <v>5520</v>
      </c>
      <c r="I7309" s="60" t="s">
        <v>107</v>
      </c>
      <c r="J7309" s="60">
        <v>2019</v>
      </c>
      <c r="K7309" s="60">
        <v>4.5297708572945239E-2</v>
      </c>
    </row>
    <row r="7310" spans="1:11" x14ac:dyDescent="0.25">
      <c r="A7310" t="s">
        <v>723</v>
      </c>
      <c r="B7310" t="s">
        <v>573</v>
      </c>
      <c r="C7310" t="s">
        <v>574</v>
      </c>
      <c r="D7310" t="str">
        <f>Clef_répartition[[#This Row],[Code association]]&amp;"_"&amp;Clef_répartition[[#This Row],[Nom association]]</f>
        <v>SDIS Gros-de-Vaud_Association de communes Service de Défense Incendie et de Secours Gros-de-Vaud</v>
      </c>
      <c r="E7310">
        <f>COUNTIFS(D$2:D7310,Clef_répartition[[#This Row],[Code_Nom]],J$2:J7310,Clef_répartition[[#This Row],[Année]])</f>
        <v>6</v>
      </c>
      <c r="F7310">
        <f>IF(Clef_répartition[[#This Row],[Code_Nom]]=D7309,F7309-1,(COUNTIFS(Clef_répartition[Code_Nom],Clef_répartition[[#This Row],[Code_Nom]],Clef_répartition[Année],Clef_répartition[[#This Row],[Année]])))</f>
        <v>15</v>
      </c>
      <c r="G731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Gros-de-Vaud_6_2019</v>
      </c>
      <c r="H7310" s="60">
        <v>5521</v>
      </c>
      <c r="I7310" s="60" t="s">
        <v>108</v>
      </c>
      <c r="J7310" s="60">
        <v>2019</v>
      </c>
      <c r="K7310" s="60">
        <v>4.9455896664602317E-2</v>
      </c>
    </row>
    <row r="7311" spans="1:11" x14ac:dyDescent="0.25">
      <c r="A7311" t="s">
        <v>723</v>
      </c>
      <c r="B7311" t="s">
        <v>573</v>
      </c>
      <c r="C7311" t="s">
        <v>574</v>
      </c>
      <c r="D7311" t="str">
        <f>Clef_répartition[[#This Row],[Code association]]&amp;"_"&amp;Clef_répartition[[#This Row],[Nom association]]</f>
        <v>SDIS Gros-de-Vaud_Association de communes Service de Défense Incendie et de Secours Gros-de-Vaud</v>
      </c>
      <c r="E7311">
        <f>COUNTIFS(D$2:D7311,Clef_répartition[[#This Row],[Code_Nom]],J$2:J7311,Clef_répartition[[#This Row],[Année]])</f>
        <v>7</v>
      </c>
      <c r="F7311">
        <f>IF(Clef_répartition[[#This Row],[Code_Nom]]=D7310,F7310-1,(COUNTIFS(Clef_répartition[Code_Nom],Clef_répartition[[#This Row],[Code_Nom]],Clef_répartition[Année],Clef_répartition[[#This Row],[Année]])))</f>
        <v>14</v>
      </c>
      <c r="G731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Gros-de-Vaud_7_2019</v>
      </c>
      <c r="H7311" s="60">
        <v>5522</v>
      </c>
      <c r="I7311" s="60" t="s">
        <v>114</v>
      </c>
      <c r="J7311" s="60">
        <v>2019</v>
      </c>
      <c r="K7311" s="60">
        <v>3.2469255949747852E-2</v>
      </c>
    </row>
    <row r="7312" spans="1:11" x14ac:dyDescent="0.25">
      <c r="A7312" t="s">
        <v>723</v>
      </c>
      <c r="B7312" t="s">
        <v>573</v>
      </c>
      <c r="C7312" t="s">
        <v>574</v>
      </c>
      <c r="D7312" t="str">
        <f>Clef_répartition[[#This Row],[Code association]]&amp;"_"&amp;Clef_répartition[[#This Row],[Nom association]]</f>
        <v>SDIS Gros-de-Vaud_Association de communes Service de Défense Incendie et de Secours Gros-de-Vaud</v>
      </c>
      <c r="E7312">
        <f>COUNTIFS(D$2:D7312,Clef_répartition[[#This Row],[Code_Nom]],J$2:J7312,Clef_répartition[[#This Row],[Année]])</f>
        <v>8</v>
      </c>
      <c r="F7312">
        <f>IF(Clef_répartition[[#This Row],[Code_Nom]]=D7311,F7311-1,(COUNTIFS(Clef_répartition[Code_Nom],Clef_répartition[[#This Row],[Code_Nom]],Clef_répartition[Année],Clef_répartition[[#This Row],[Année]])))</f>
        <v>13</v>
      </c>
      <c r="G731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Gros-de-Vaud_8_2019</v>
      </c>
      <c r="H7312" s="60">
        <v>5541</v>
      </c>
      <c r="I7312" s="60" t="s">
        <v>128</v>
      </c>
      <c r="J7312" s="60">
        <v>2019</v>
      </c>
      <c r="K7312" s="60">
        <v>4.9500132708130584E-2</v>
      </c>
    </row>
    <row r="7313" spans="1:11" x14ac:dyDescent="0.25">
      <c r="A7313" t="s">
        <v>723</v>
      </c>
      <c r="B7313" t="s">
        <v>573</v>
      </c>
      <c r="C7313" t="s">
        <v>574</v>
      </c>
      <c r="D7313" t="str">
        <f>Clef_répartition[[#This Row],[Code association]]&amp;"_"&amp;Clef_répartition[[#This Row],[Nom association]]</f>
        <v>SDIS Gros-de-Vaud_Association de communes Service de Défense Incendie et de Secours Gros-de-Vaud</v>
      </c>
      <c r="E7313">
        <f>COUNTIFS(D$2:D7313,Clef_répartition[[#This Row],[Code_Nom]],J$2:J7313,Clef_répartition[[#This Row],[Année]])</f>
        <v>9</v>
      </c>
      <c r="F7313">
        <f>IF(Clef_répartition[[#This Row],[Code_Nom]]=D7312,F7312-1,(COUNTIFS(Clef_répartition[Code_Nom],Clef_répartition[[#This Row],[Code_Nom]],Clef_répartition[Année],Clef_répartition[[#This Row],[Année]])))</f>
        <v>12</v>
      </c>
      <c r="G731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Gros-de-Vaud_9_2019</v>
      </c>
      <c r="H7313" s="60">
        <v>5804</v>
      </c>
      <c r="I7313" s="60" t="s">
        <v>139</v>
      </c>
      <c r="J7313" s="60">
        <v>2019</v>
      </c>
      <c r="K7313" s="60">
        <v>7.0158365035831199E-2</v>
      </c>
    </row>
    <row r="7314" spans="1:11" x14ac:dyDescent="0.25">
      <c r="A7314" t="s">
        <v>723</v>
      </c>
      <c r="B7314" t="s">
        <v>573</v>
      </c>
      <c r="C7314" t="s">
        <v>574</v>
      </c>
      <c r="D7314" t="str">
        <f>Clef_répartition[[#This Row],[Code association]]&amp;"_"&amp;Clef_répartition[[#This Row],[Nom association]]</f>
        <v>SDIS Gros-de-Vaud_Association de communes Service de Défense Incendie et de Secours Gros-de-Vaud</v>
      </c>
      <c r="E7314">
        <f>COUNTIFS(D$2:D7314,Clef_répartition[[#This Row],[Code_Nom]],J$2:J7314,Clef_répartition[[#This Row],[Année]])</f>
        <v>10</v>
      </c>
      <c r="F7314">
        <f>IF(Clef_répartition[[#This Row],[Code_Nom]]=D7313,F7313-1,(COUNTIFS(Clef_répartition[Code_Nom],Clef_répartition[[#This Row],[Code_Nom]],Clef_répartition[Année],Clef_répartition[[#This Row],[Année]])))</f>
        <v>11</v>
      </c>
      <c r="G731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Gros-de-Vaud_10_2019</v>
      </c>
      <c r="H7314" s="60">
        <v>5540</v>
      </c>
      <c r="I7314" s="60" t="s">
        <v>186</v>
      </c>
      <c r="J7314" s="60">
        <v>2019</v>
      </c>
      <c r="K7314" s="60">
        <v>7.8784393523843227E-2</v>
      </c>
    </row>
    <row r="7315" spans="1:11" x14ac:dyDescent="0.25">
      <c r="A7315" t="s">
        <v>723</v>
      </c>
      <c r="B7315" t="s">
        <v>573</v>
      </c>
      <c r="C7315" t="s">
        <v>574</v>
      </c>
      <c r="D7315" t="str">
        <f>Clef_répartition[[#This Row],[Code association]]&amp;"_"&amp;Clef_répartition[[#This Row],[Nom association]]</f>
        <v>SDIS Gros-de-Vaud_Association de communes Service de Défense Incendie et de Secours Gros-de-Vaud</v>
      </c>
      <c r="E7315">
        <f>COUNTIFS(D$2:D7315,Clef_répartition[[#This Row],[Code_Nom]],J$2:J7315,Clef_répartition[[#This Row],[Année]])</f>
        <v>11</v>
      </c>
      <c r="F7315">
        <f>IF(Clef_répartition[[#This Row],[Code_Nom]]=D7314,F7314-1,(COUNTIFS(Clef_répartition[Code_Nom],Clef_répartition[[#This Row],[Code_Nom]],Clef_répartition[Année],Clef_répartition[[#This Row],[Année]])))</f>
        <v>10</v>
      </c>
      <c r="G731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Gros-de-Vaud_11_2019</v>
      </c>
      <c r="H7315" s="60">
        <v>5923</v>
      </c>
      <c r="I7315" s="60" t="s">
        <v>200</v>
      </c>
      <c r="J7315" s="60">
        <v>2019</v>
      </c>
      <c r="K7315" s="60">
        <v>8.6702645315402983E-3</v>
      </c>
    </row>
    <row r="7316" spans="1:11" x14ac:dyDescent="0.25">
      <c r="A7316" t="s">
        <v>723</v>
      </c>
      <c r="B7316" t="s">
        <v>573</v>
      </c>
      <c r="C7316" t="s">
        <v>574</v>
      </c>
      <c r="D7316" t="str">
        <f>Clef_répartition[[#This Row],[Code association]]&amp;"_"&amp;Clef_répartition[[#This Row],[Nom association]]</f>
        <v>SDIS Gros-de-Vaud_Association de communes Service de Défense Incendie et de Secours Gros-de-Vaud</v>
      </c>
      <c r="E7316">
        <f>COUNTIFS(D$2:D7316,Clef_répartition[[#This Row],[Code_Nom]],J$2:J7316,Clef_répartition[[#This Row],[Année]])</f>
        <v>12</v>
      </c>
      <c r="F7316">
        <f>IF(Clef_répartition[[#This Row],[Code_Nom]]=D7315,F7315-1,(COUNTIFS(Clef_répartition[Code_Nom],Clef_répartition[[#This Row],[Code_Nom]],Clef_répartition[Année],Clef_répartition[[#This Row],[Année]])))</f>
        <v>9</v>
      </c>
      <c r="G731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Gros-de-Vaud_12_2019</v>
      </c>
      <c r="H7316" s="60">
        <v>5925</v>
      </c>
      <c r="I7316" s="60" t="s">
        <v>207</v>
      </c>
      <c r="J7316" s="60">
        <v>2019</v>
      </c>
      <c r="K7316" s="60">
        <v>8.6702645315402983E-3</v>
      </c>
    </row>
    <row r="7317" spans="1:11" x14ac:dyDescent="0.25">
      <c r="A7317" t="s">
        <v>723</v>
      </c>
      <c r="B7317" t="s">
        <v>573</v>
      </c>
      <c r="C7317" t="s">
        <v>574</v>
      </c>
      <c r="D7317" t="str">
        <f>Clef_répartition[[#This Row],[Code association]]&amp;"_"&amp;Clef_répartition[[#This Row],[Nom association]]</f>
        <v>SDIS Gros-de-Vaud_Association de communes Service de Défense Incendie et de Secours Gros-de-Vaud</v>
      </c>
      <c r="E7317">
        <f>COUNTIFS(D$2:D7317,Clef_répartition[[#This Row],[Code_Nom]],J$2:J7317,Clef_répartition[[#This Row],[Année]])</f>
        <v>13</v>
      </c>
      <c r="F7317">
        <f>IF(Clef_répartition[[#This Row],[Code_Nom]]=D7316,F7316-1,(COUNTIFS(Clef_répartition[Code_Nom],Clef_répartition[[#This Row],[Code_Nom]],Clef_répartition[Année],Clef_répartition[[#This Row],[Année]])))</f>
        <v>8</v>
      </c>
      <c r="G731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Gros-de-Vaud_13_2019</v>
      </c>
      <c r="H7317" s="60">
        <v>5529</v>
      </c>
      <c r="I7317" s="60" t="s">
        <v>208</v>
      </c>
      <c r="J7317" s="60">
        <v>2019</v>
      </c>
      <c r="K7317" s="60">
        <v>2.7028222595771031E-2</v>
      </c>
    </row>
    <row r="7318" spans="1:11" x14ac:dyDescent="0.25">
      <c r="A7318" t="s">
        <v>723</v>
      </c>
      <c r="B7318" t="s">
        <v>573</v>
      </c>
      <c r="C7318" t="s">
        <v>574</v>
      </c>
      <c r="D7318" t="str">
        <f>Clef_répartition[[#This Row],[Code association]]&amp;"_"&amp;Clef_répartition[[#This Row],[Nom association]]</f>
        <v>SDIS Gros-de-Vaud_Association de communes Service de Défense Incendie et de Secours Gros-de-Vaud</v>
      </c>
      <c r="E7318">
        <f>COUNTIFS(D$2:D7318,Clef_répartition[[#This Row],[Code_Nom]],J$2:J7318,Clef_répartition[[#This Row],[Année]])</f>
        <v>14</v>
      </c>
      <c r="F7318">
        <f>IF(Clef_répartition[[#This Row],[Code_Nom]]=D7317,F7317-1,(COUNTIFS(Clef_répartition[Code_Nom],Clef_répartition[[#This Row],[Code_Nom]],Clef_répartition[Année],Clef_répartition[[#This Row],[Année]])))</f>
        <v>7</v>
      </c>
      <c r="G731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Gros-de-Vaud_14_2019</v>
      </c>
      <c r="H7318" s="60">
        <v>5530</v>
      </c>
      <c r="I7318" s="60" t="s">
        <v>209</v>
      </c>
      <c r="J7318" s="60">
        <v>2019</v>
      </c>
      <c r="K7318" s="60">
        <v>2.4816420419357693E-2</v>
      </c>
    </row>
    <row r="7319" spans="1:11" x14ac:dyDescent="0.25">
      <c r="A7319" t="s">
        <v>723</v>
      </c>
      <c r="B7319" t="s">
        <v>573</v>
      </c>
      <c r="C7319" t="s">
        <v>574</v>
      </c>
      <c r="D7319" t="str">
        <f>Clef_répartition[[#This Row],[Code association]]&amp;"_"&amp;Clef_répartition[[#This Row],[Nom association]]</f>
        <v>SDIS Gros-de-Vaud_Association de communes Service de Défense Incendie et de Secours Gros-de-Vaud</v>
      </c>
      <c r="E7319">
        <f>COUNTIFS(D$2:D7319,Clef_répartition[[#This Row],[Code_Nom]],J$2:J7319,Clef_répartition[[#This Row],[Année]])</f>
        <v>15</v>
      </c>
      <c r="F7319">
        <f>IF(Clef_répartition[[#This Row],[Code_Nom]]=D7318,F7318-1,(COUNTIFS(Clef_répartition[Code_Nom],Clef_répartition[[#This Row],[Code_Nom]],Clef_répartition[Année],Clef_répartition[[#This Row],[Année]])))</f>
        <v>6</v>
      </c>
      <c r="G731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Gros-de-Vaud_15_2019</v>
      </c>
      <c r="H7319" s="60">
        <v>5531</v>
      </c>
      <c r="I7319" s="60" t="s">
        <v>214</v>
      </c>
      <c r="J7319" s="60">
        <v>2019</v>
      </c>
      <c r="K7319" s="60">
        <v>1.8623374325400337E-2</v>
      </c>
    </row>
    <row r="7320" spans="1:11" x14ac:dyDescent="0.25">
      <c r="A7320" t="s">
        <v>723</v>
      </c>
      <c r="B7320" t="s">
        <v>573</v>
      </c>
      <c r="C7320" t="s">
        <v>574</v>
      </c>
      <c r="D7320" t="str">
        <f>Clef_répartition[[#This Row],[Code association]]&amp;"_"&amp;Clef_répartition[[#This Row],[Nom association]]</f>
        <v>SDIS Gros-de-Vaud_Association de communes Service de Défense Incendie et de Secours Gros-de-Vaud</v>
      </c>
      <c r="E7320">
        <f>COUNTIFS(D$2:D7320,Clef_répartition[[#This Row],[Code_Nom]],J$2:J7320,Clef_répartition[[#This Row],[Année]])</f>
        <v>16</v>
      </c>
      <c r="F7320">
        <f>IF(Clef_répartition[[#This Row],[Code_Nom]]=D7319,F7319-1,(COUNTIFS(Clef_répartition[Code_Nom],Clef_répartition[[#This Row],[Code_Nom]],Clef_répartition[Année],Clef_répartition[[#This Row],[Année]])))</f>
        <v>5</v>
      </c>
      <c r="G732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Gros-de-Vaud_16_2019</v>
      </c>
      <c r="H7320" s="60">
        <v>5533</v>
      </c>
      <c r="I7320" s="60" t="s">
        <v>216</v>
      </c>
      <c r="J7320" s="60">
        <v>2019</v>
      </c>
      <c r="K7320" s="60">
        <v>3.7423692824913743E-2</v>
      </c>
    </row>
    <row r="7321" spans="1:11" x14ac:dyDescent="0.25">
      <c r="A7321" t="s">
        <v>723</v>
      </c>
      <c r="B7321" t="s">
        <v>573</v>
      </c>
      <c r="C7321" t="s">
        <v>574</v>
      </c>
      <c r="D7321" t="str">
        <f>Clef_répartition[[#This Row],[Code association]]&amp;"_"&amp;Clef_répartition[[#This Row],[Nom association]]</f>
        <v>SDIS Gros-de-Vaud_Association de communes Service de Défense Incendie et de Secours Gros-de-Vaud</v>
      </c>
      <c r="E7321">
        <f>COUNTIFS(D$2:D7321,Clef_répartition[[#This Row],[Code_Nom]],J$2:J7321,Clef_répartition[[#This Row],[Année]])</f>
        <v>17</v>
      </c>
      <c r="F7321">
        <f>IF(Clef_répartition[[#This Row],[Code_Nom]]=D7320,F7320-1,(COUNTIFS(Clef_répartition[Code_Nom],Clef_répartition[[#This Row],[Code_Nom]],Clef_répartition[Année],Clef_répartition[[#This Row],[Année]])))</f>
        <v>4</v>
      </c>
      <c r="G732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Gros-de-Vaud_17_2019</v>
      </c>
      <c r="H7321" s="60">
        <v>5534</v>
      </c>
      <c r="I7321" s="60" t="s">
        <v>241</v>
      </c>
      <c r="J7321" s="60">
        <v>2019</v>
      </c>
      <c r="K7321" s="60">
        <v>1.1280191099708042E-2</v>
      </c>
    </row>
    <row r="7322" spans="1:11" x14ac:dyDescent="0.25">
      <c r="A7322" t="s">
        <v>723</v>
      </c>
      <c r="B7322" t="s">
        <v>573</v>
      </c>
      <c r="C7322" t="s">
        <v>574</v>
      </c>
      <c r="D7322" t="str">
        <f>Clef_répartition[[#This Row],[Code association]]&amp;"_"&amp;Clef_répartition[[#This Row],[Nom association]]</f>
        <v>SDIS Gros-de-Vaud_Association de communes Service de Défense Incendie et de Secours Gros-de-Vaud</v>
      </c>
      <c r="E7322">
        <f>COUNTIFS(D$2:D7322,Clef_répartition[[#This Row],[Code_Nom]],J$2:J7322,Clef_répartition[[#This Row],[Année]])</f>
        <v>18</v>
      </c>
      <c r="F7322">
        <f>IF(Clef_répartition[[#This Row],[Code_Nom]]=D7321,F7321-1,(COUNTIFS(Clef_répartition[Code_Nom],Clef_répartition[[#This Row],[Code_Nom]],Clef_répartition[Année],Clef_répartition[[#This Row],[Année]])))</f>
        <v>3</v>
      </c>
      <c r="G732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Gros-de-Vaud_18_2019</v>
      </c>
      <c r="H7322" s="60">
        <v>5535</v>
      </c>
      <c r="I7322" s="60" t="s">
        <v>242</v>
      </c>
      <c r="J7322" s="60">
        <v>2019</v>
      </c>
      <c r="K7322" s="60">
        <v>3.4415641864991596E-2</v>
      </c>
    </row>
    <row r="7323" spans="1:11" x14ac:dyDescent="0.25">
      <c r="A7323" t="s">
        <v>723</v>
      </c>
      <c r="B7323" t="s">
        <v>573</v>
      </c>
      <c r="C7323" t="s">
        <v>574</v>
      </c>
      <c r="D7323" t="str">
        <f>Clef_répartition[[#This Row],[Code association]]&amp;"_"&amp;Clef_répartition[[#This Row],[Nom association]]</f>
        <v>SDIS Gros-de-Vaud_Association de communes Service de Défense Incendie et de Secours Gros-de-Vaud</v>
      </c>
      <c r="E7323">
        <f>COUNTIFS(D$2:D7323,Clef_répartition[[#This Row],[Code_Nom]],J$2:J7323,Clef_répartition[[#This Row],[Année]])</f>
        <v>19</v>
      </c>
      <c r="F7323">
        <f>IF(Clef_répartition[[#This Row],[Code_Nom]]=D7322,F7322-1,(COUNTIFS(Clef_répartition[Code_Nom],Clef_répartition[[#This Row],[Code_Nom]],Clef_répartition[Année],Clef_répartition[[#This Row],[Année]])))</f>
        <v>2</v>
      </c>
      <c r="G732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Gros-de-Vaud_19_2019</v>
      </c>
      <c r="H7323" s="60">
        <v>5537</v>
      </c>
      <c r="I7323" s="60" t="s">
        <v>282</v>
      </c>
      <c r="J7323" s="60">
        <v>2019</v>
      </c>
      <c r="K7323" s="60">
        <v>5.3658320799787669E-2</v>
      </c>
    </row>
    <row r="7324" spans="1:11" x14ac:dyDescent="0.25">
      <c r="A7324" t="s">
        <v>723</v>
      </c>
      <c r="B7324" t="s">
        <v>573</v>
      </c>
      <c r="C7324" t="s">
        <v>574</v>
      </c>
      <c r="D7324" t="str">
        <f>Clef_répartition[[#This Row],[Code association]]&amp;"_"&amp;Clef_répartition[[#This Row],[Nom association]]</f>
        <v>SDIS Gros-de-Vaud_Association de communes Service de Défense Incendie et de Secours Gros-de-Vaud</v>
      </c>
      <c r="E7324">
        <f>COUNTIFS(D$2:D7324,Clef_répartition[[#This Row],[Code_Nom]],J$2:J7324,Clef_répartition[[#This Row],[Année]])</f>
        <v>20</v>
      </c>
      <c r="F7324">
        <f>IF(Clef_répartition[[#This Row],[Code_Nom]]=D7323,F7323-1,(COUNTIFS(Clef_répartition[Code_Nom],Clef_répartition[[#This Row],[Code_Nom]],Clef_répartition[Année],Clef_répartition[[#This Row],[Année]])))</f>
        <v>1</v>
      </c>
      <c r="G732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Gros-de-Vaud_20_2019</v>
      </c>
      <c r="H7324" s="60">
        <v>5539</v>
      </c>
      <c r="I7324" s="60" t="s">
        <v>288</v>
      </c>
      <c r="J7324" s="60">
        <v>2019</v>
      </c>
      <c r="K7324" s="60">
        <v>4.4280279571795096E-2</v>
      </c>
    </row>
    <row r="7325" spans="1:11" x14ac:dyDescent="0.25">
      <c r="A7325" s="60" t="s">
        <v>723</v>
      </c>
      <c r="B7325" t="s">
        <v>632</v>
      </c>
      <c r="C7325" t="s">
        <v>633</v>
      </c>
      <c r="D7325" t="str">
        <f>Clef_répartition[[#This Row],[Code association]]&amp;"_"&amp;Clef_répartition[[#This Row],[Nom association]]</f>
        <v>SDIS Haute-Broye_Association de communes Service de Défense Incendie et de Secours Haute-Broye</v>
      </c>
      <c r="E7325">
        <f>COUNTIFS(D$2:D7325,Clef_répartition[[#This Row],[Code_Nom]],J$2:J7325,Clef_répartition[[#This Row],[Année]])</f>
        <v>1</v>
      </c>
      <c r="F7325">
        <f>IF(Clef_répartition[[#This Row],[Code_Nom]]=D7324,F7324-1,(COUNTIFS(Clef_répartition[Code_Nom],Clef_répartition[[#This Row],[Code_Nom]],Clef_répartition[Année],Clef_répartition[[#This Row],[Année]])))</f>
        <v>13</v>
      </c>
      <c r="G732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Haute-Broye_1_2019</v>
      </c>
      <c r="H7325" s="60">
        <v>5661</v>
      </c>
      <c r="I7325" s="60" t="s">
        <v>32</v>
      </c>
      <c r="J7325" s="60">
        <v>2019</v>
      </c>
      <c r="K7325" s="60">
        <v>2.3520979932238728E-2</v>
      </c>
    </row>
    <row r="7326" spans="1:11" x14ac:dyDescent="0.25">
      <c r="A7326" s="60" t="s">
        <v>723</v>
      </c>
      <c r="B7326" t="s">
        <v>632</v>
      </c>
      <c r="C7326" t="s">
        <v>633</v>
      </c>
      <c r="D7326" t="str">
        <f>Clef_répartition[[#This Row],[Code association]]&amp;"_"&amp;Clef_répartition[[#This Row],[Nom association]]</f>
        <v>SDIS Haute-Broye_Association de communes Service de Défense Incendie et de Secours Haute-Broye</v>
      </c>
      <c r="E7326">
        <f>COUNTIFS(D$2:D7326,Clef_répartition[[#This Row],[Code_Nom]],J$2:J7326,Clef_répartition[[#This Row],[Année]])</f>
        <v>2</v>
      </c>
      <c r="F7326">
        <f>IF(Clef_répartition[[#This Row],[Code_Nom]]=D7325,F7325-1,(COUNTIFS(Clef_répartition[Code_Nom],Clef_répartition[[#This Row],[Code_Nom]],Clef_répartition[Année],Clef_répartition[[#This Row],[Année]])))</f>
        <v>12</v>
      </c>
      <c r="G732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Haute-Broye_2_2019</v>
      </c>
      <c r="H7326" s="60">
        <v>5663</v>
      </c>
      <c r="I7326" s="60" t="s">
        <v>45</v>
      </c>
      <c r="J7326" s="60">
        <v>2019</v>
      </c>
      <c r="K7326" s="60">
        <v>1.420380505603336E-2</v>
      </c>
    </row>
    <row r="7327" spans="1:11" x14ac:dyDescent="0.25">
      <c r="A7327" s="60" t="s">
        <v>723</v>
      </c>
      <c r="B7327" t="s">
        <v>632</v>
      </c>
      <c r="C7327" t="s">
        <v>633</v>
      </c>
      <c r="D7327" t="str">
        <f>Clef_répartition[[#This Row],[Code association]]&amp;"_"&amp;Clef_répartition[[#This Row],[Nom association]]</f>
        <v>SDIS Haute-Broye_Association de communes Service de Défense Incendie et de Secours Haute-Broye</v>
      </c>
      <c r="E7327">
        <f>COUNTIFS(D$2:D7327,Clef_répartition[[#This Row],[Code_Nom]],J$2:J7327,Clef_répartition[[#This Row],[Année]])</f>
        <v>3</v>
      </c>
      <c r="F7327">
        <f>IF(Clef_répartition[[#This Row],[Code_Nom]]=D7326,F7326-1,(COUNTIFS(Clef_répartition[Code_Nom],Clef_répartition[[#This Row],[Code_Nom]],Clef_répartition[Année],Clef_répartition[[#This Row],[Année]])))</f>
        <v>11</v>
      </c>
      <c r="G732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Haute-Broye_3_2019</v>
      </c>
      <c r="H7327" s="60">
        <v>5665</v>
      </c>
      <c r="I7327" s="60" t="s">
        <v>57</v>
      </c>
      <c r="J7327" s="60">
        <v>2019</v>
      </c>
      <c r="K7327" s="60">
        <v>1.3682564503518374E-2</v>
      </c>
    </row>
    <row r="7328" spans="1:11" x14ac:dyDescent="0.25">
      <c r="A7328" s="60" t="s">
        <v>723</v>
      </c>
      <c r="B7328" t="s">
        <v>632</v>
      </c>
      <c r="C7328" t="s">
        <v>633</v>
      </c>
      <c r="D7328" t="str">
        <f>Clef_répartition[[#This Row],[Code association]]&amp;"_"&amp;Clef_répartition[[#This Row],[Nom association]]</f>
        <v>SDIS Haute-Broye_Association de communes Service de Défense Incendie et de Secours Haute-Broye</v>
      </c>
      <c r="E7328">
        <f>COUNTIFS(D$2:D7328,Clef_répartition[[#This Row],[Code_Nom]],J$2:J7328,Clef_répartition[[#This Row],[Année]])</f>
        <v>4</v>
      </c>
      <c r="F7328">
        <f>IF(Clef_répartition[[#This Row],[Code_Nom]]=D7327,F7327-1,(COUNTIFS(Clef_répartition[Code_Nom],Clef_répartition[[#This Row],[Code_Nom]],Clef_répartition[Année],Clef_répartition[[#This Row],[Année]])))</f>
        <v>10</v>
      </c>
      <c r="G732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Haute-Broye_4_2019</v>
      </c>
      <c r="H7328" s="60">
        <v>5669</v>
      </c>
      <c r="I7328" s="60" t="s">
        <v>89</v>
      </c>
      <c r="J7328" s="60">
        <v>2019</v>
      </c>
      <c r="K7328" s="60">
        <v>2.0198071409955696E-2</v>
      </c>
    </row>
    <row r="7329" spans="1:11" x14ac:dyDescent="0.25">
      <c r="A7329" s="60" t="s">
        <v>723</v>
      </c>
      <c r="B7329" t="s">
        <v>632</v>
      </c>
      <c r="C7329" t="s">
        <v>633</v>
      </c>
      <c r="D7329" t="str">
        <f>Clef_répartition[[#This Row],[Code association]]&amp;"_"&amp;Clef_répartition[[#This Row],[Nom association]]</f>
        <v>SDIS Haute-Broye_Association de communes Service de Défense Incendie et de Secours Haute-Broye</v>
      </c>
      <c r="E7329">
        <f>COUNTIFS(D$2:D7329,Clef_répartition[[#This Row],[Code_Nom]],J$2:J7329,Clef_répartition[[#This Row],[Année]])</f>
        <v>5</v>
      </c>
      <c r="F7329">
        <f>IF(Clef_répartition[[#This Row],[Code_Nom]]=D7328,F7328-1,(COUNTIFS(Clef_répartition[Code_Nom],Clef_répartition[[#This Row],[Code_Nom]],Clef_répartition[Année],Clef_répartition[[#This Row],[Année]])))</f>
        <v>9</v>
      </c>
      <c r="G732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Haute-Broye_5_2019</v>
      </c>
      <c r="H7329" s="60">
        <v>5673</v>
      </c>
      <c r="I7329" s="60" t="s">
        <v>137</v>
      </c>
      <c r="J7329" s="60">
        <v>2019</v>
      </c>
      <c r="K7329" s="60">
        <v>2.3911910346624966E-2</v>
      </c>
    </row>
    <row r="7330" spans="1:11" x14ac:dyDescent="0.25">
      <c r="A7330" s="60" t="s">
        <v>723</v>
      </c>
      <c r="B7330" t="s">
        <v>632</v>
      </c>
      <c r="C7330" t="s">
        <v>633</v>
      </c>
      <c r="D7330" t="str">
        <f>Clef_répartition[[#This Row],[Code association]]&amp;"_"&amp;Clef_répartition[[#This Row],[Nom association]]</f>
        <v>SDIS Haute-Broye_Association de communes Service de Défense Incendie et de Secours Haute-Broye</v>
      </c>
      <c r="E7330">
        <f>COUNTIFS(D$2:D7330,Clef_répartition[[#This Row],[Code_Nom]],J$2:J7330,Clef_répartition[[#This Row],[Année]])</f>
        <v>6</v>
      </c>
      <c r="F7330">
        <f>IF(Clef_répartition[[#This Row],[Code_Nom]]=D7329,F7329-1,(COUNTIFS(Clef_répartition[Code_Nom],Clef_répartition[[#This Row],[Code_Nom]],Clef_répartition[Année],Clef_répartition[[#This Row],[Année]])))</f>
        <v>8</v>
      </c>
      <c r="G733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Haute-Broye_6_2019</v>
      </c>
      <c r="H7330" s="60">
        <v>5674</v>
      </c>
      <c r="I7330" s="60" t="s">
        <v>163</v>
      </c>
      <c r="J7330" s="60">
        <v>2019</v>
      </c>
      <c r="K7330" s="60">
        <v>8.8610893927547566E-3</v>
      </c>
    </row>
    <row r="7331" spans="1:11" x14ac:dyDescent="0.25">
      <c r="A7331" s="60" t="s">
        <v>723</v>
      </c>
      <c r="B7331" t="s">
        <v>632</v>
      </c>
      <c r="C7331" t="s">
        <v>633</v>
      </c>
      <c r="D7331" t="str">
        <f>Clef_répartition[[#This Row],[Code association]]&amp;"_"&amp;Clef_répartition[[#This Row],[Nom association]]</f>
        <v>SDIS Haute-Broye_Association de communes Service de Défense Incendie et de Secours Haute-Broye</v>
      </c>
      <c r="E7331">
        <f>COUNTIFS(D$2:D7331,Clef_répartition[[#This Row],[Code_Nom]],J$2:J7331,Clef_répartition[[#This Row],[Année]])</f>
        <v>7</v>
      </c>
      <c r="F7331">
        <f>IF(Clef_répartition[[#This Row],[Code_Nom]]=D7330,F7330-1,(COUNTIFS(Clef_répartition[Code_Nom],Clef_répartition[[#This Row],[Code_Nom]],Clef_répartition[Année],Clef_répartition[[#This Row],[Année]])))</f>
        <v>7</v>
      </c>
      <c r="G733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Haute-Broye_7_2019</v>
      </c>
      <c r="H7331" s="60">
        <v>5675</v>
      </c>
      <c r="I7331" s="60" t="s">
        <v>164</v>
      </c>
      <c r="J7331" s="60">
        <v>2019</v>
      </c>
      <c r="K7331" s="60">
        <v>0.27495439145165496</v>
      </c>
    </row>
    <row r="7332" spans="1:11" x14ac:dyDescent="0.25">
      <c r="A7332" s="60" t="s">
        <v>723</v>
      </c>
      <c r="B7332" t="s">
        <v>632</v>
      </c>
      <c r="C7332" t="s">
        <v>633</v>
      </c>
      <c r="D7332" t="str">
        <f>Clef_répartition[[#This Row],[Code association]]&amp;"_"&amp;Clef_répartition[[#This Row],[Nom association]]</f>
        <v>SDIS Haute-Broye_Association de communes Service de Défense Incendie et de Secours Haute-Broye</v>
      </c>
      <c r="E7332">
        <f>COUNTIFS(D$2:D7332,Clef_répartition[[#This Row],[Code_Nom]],J$2:J7332,Clef_répartition[[#This Row],[Année]])</f>
        <v>8</v>
      </c>
      <c r="F7332">
        <f>IF(Clef_répartition[[#This Row],[Code_Nom]]=D7331,F7331-1,(COUNTIFS(Clef_répartition[Code_Nom],Clef_répartition[[#This Row],[Code_Nom]],Clef_répartition[Année],Clef_répartition[[#This Row],[Année]])))</f>
        <v>6</v>
      </c>
      <c r="G733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Haute-Broye_8_2019</v>
      </c>
      <c r="H7332" s="60">
        <v>5693</v>
      </c>
      <c r="I7332" s="60" t="s">
        <v>184</v>
      </c>
      <c r="J7332" s="60">
        <v>2019</v>
      </c>
      <c r="K7332" s="60">
        <v>0.177026322647902</v>
      </c>
    </row>
    <row r="7333" spans="1:11" x14ac:dyDescent="0.25">
      <c r="A7333" s="60" t="s">
        <v>723</v>
      </c>
      <c r="B7333" t="s">
        <v>632</v>
      </c>
      <c r="C7333" t="s">
        <v>633</v>
      </c>
      <c r="D7333" t="str">
        <f>Clef_répartition[[#This Row],[Code association]]&amp;"_"&amp;Clef_répartition[[#This Row],[Nom association]]</f>
        <v>SDIS Haute-Broye_Association de communes Service de Défense Incendie et de Secours Haute-Broye</v>
      </c>
      <c r="E7333">
        <f>COUNTIFS(D$2:D7333,Clef_répartition[[#This Row],[Code_Nom]],J$2:J7333,Clef_répartition[[#This Row],[Année]])</f>
        <v>9</v>
      </c>
      <c r="F7333">
        <f>IF(Clef_répartition[[#This Row],[Code_Nom]]=D7332,F7332-1,(COUNTIFS(Clef_répartition[Code_Nom],Clef_répartition[[#This Row],[Code_Nom]],Clef_répartition[Année],Clef_répartition[[#This Row],[Année]])))</f>
        <v>5</v>
      </c>
      <c r="G733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Haute-Broye_9_2019</v>
      </c>
      <c r="H7333" s="60">
        <v>5678</v>
      </c>
      <c r="I7333" s="60" t="s">
        <v>192</v>
      </c>
      <c r="J7333" s="60">
        <v>2019</v>
      </c>
      <c r="K7333" s="60">
        <v>0.39614281991138911</v>
      </c>
    </row>
    <row r="7334" spans="1:11" x14ac:dyDescent="0.25">
      <c r="A7334" s="60" t="s">
        <v>723</v>
      </c>
      <c r="B7334" t="s">
        <v>632</v>
      </c>
      <c r="C7334" t="s">
        <v>633</v>
      </c>
      <c r="D7334" t="str">
        <f>Clef_répartition[[#This Row],[Code association]]&amp;"_"&amp;Clef_répartition[[#This Row],[Nom association]]</f>
        <v>SDIS Haute-Broye_Association de communes Service de Défense Incendie et de Secours Haute-Broye</v>
      </c>
      <c r="E7334">
        <f>COUNTIFS(D$2:D7334,Clef_répartition[[#This Row],[Code_Nom]],J$2:J7334,Clef_répartition[[#This Row],[Année]])</f>
        <v>10</v>
      </c>
      <c r="F7334">
        <f>IF(Clef_répartition[[#This Row],[Code_Nom]]=D7333,F7333-1,(COUNTIFS(Clef_répartition[Code_Nom],Clef_répartition[[#This Row],[Code_Nom]],Clef_répartition[Année],Clef_répartition[[#This Row],[Année]])))</f>
        <v>4</v>
      </c>
      <c r="G733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Haute-Broye_10_2019</v>
      </c>
      <c r="H7334" s="60">
        <v>5680</v>
      </c>
      <c r="I7334" s="60" t="s">
        <v>197</v>
      </c>
      <c r="J7334" s="60">
        <v>2019</v>
      </c>
      <c r="K7334" s="60">
        <v>1.928590044305447E-2</v>
      </c>
    </row>
    <row r="7335" spans="1:11" x14ac:dyDescent="0.25">
      <c r="A7335" s="60" t="s">
        <v>723</v>
      </c>
      <c r="B7335" t="s">
        <v>632</v>
      </c>
      <c r="C7335" t="s">
        <v>633</v>
      </c>
      <c r="D7335" t="str">
        <f>Clef_répartition[[#This Row],[Code association]]&amp;"_"&amp;Clef_répartition[[#This Row],[Nom association]]</f>
        <v>SDIS Haute-Broye_Association de communes Service de Défense Incendie et de Secours Haute-Broye</v>
      </c>
      <c r="E7335">
        <f>COUNTIFS(D$2:D7335,Clef_répartition[[#This Row],[Code_Nom]],J$2:J7335,Clef_répartition[[#This Row],[Année]])</f>
        <v>11</v>
      </c>
      <c r="F7335">
        <f>IF(Clef_répartition[[#This Row],[Code_Nom]]=D7334,F7334-1,(COUNTIFS(Clef_répartition[Code_Nom],Clef_répartition[[#This Row],[Code_Nom]],Clef_répartition[Année],Clef_répartition[[#This Row],[Année]])))</f>
        <v>3</v>
      </c>
      <c r="G733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Haute-Broye_11_2019</v>
      </c>
      <c r="H7335" s="60">
        <v>5684</v>
      </c>
      <c r="I7335" s="60" t="s">
        <v>237</v>
      </c>
      <c r="J7335" s="60">
        <v>2019</v>
      </c>
      <c r="K7335" s="60">
        <v>5.4730258014073496E-3</v>
      </c>
    </row>
    <row r="7336" spans="1:11" x14ac:dyDescent="0.25">
      <c r="A7336" s="60" t="s">
        <v>723</v>
      </c>
      <c r="B7336" t="s">
        <v>632</v>
      </c>
      <c r="C7336" t="s">
        <v>633</v>
      </c>
      <c r="D7336" t="str">
        <f>Clef_répartition[[#This Row],[Code association]]&amp;"_"&amp;Clef_répartition[[#This Row],[Nom association]]</f>
        <v>SDIS Haute-Broye_Association de communes Service de Défense Incendie et de Secours Haute-Broye</v>
      </c>
      <c r="E7336">
        <f>COUNTIFS(D$2:D7336,Clef_répartition[[#This Row],[Code_Nom]],J$2:J7336,Clef_répartition[[#This Row],[Année]])</f>
        <v>12</v>
      </c>
      <c r="F7336">
        <f>IF(Clef_répartition[[#This Row],[Code_Nom]]=D7335,F7335-1,(COUNTIFS(Clef_répartition[Code_Nom],Clef_répartition[[#This Row],[Code_Nom]],Clef_répartition[Année],Clef_répartition[[#This Row],[Année]])))</f>
        <v>2</v>
      </c>
      <c r="G733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Haute-Broye_12_2019</v>
      </c>
      <c r="H7336" s="60">
        <v>5688</v>
      </c>
      <c r="I7336" s="60" t="s">
        <v>260</v>
      </c>
      <c r="J7336" s="60">
        <v>2019</v>
      </c>
      <c r="K7336" s="60">
        <v>1.0099035704977848E-2</v>
      </c>
    </row>
    <row r="7337" spans="1:11" x14ac:dyDescent="0.25">
      <c r="A7337" s="60" t="s">
        <v>723</v>
      </c>
      <c r="B7337" t="s">
        <v>632</v>
      </c>
      <c r="C7337" t="s">
        <v>633</v>
      </c>
      <c r="D7337" t="str">
        <f>Clef_répartition[[#This Row],[Code association]]&amp;"_"&amp;Clef_répartition[[#This Row],[Nom association]]</f>
        <v>SDIS Haute-Broye_Association de communes Service de Défense Incendie et de Secours Haute-Broye</v>
      </c>
      <c r="E7337">
        <f>COUNTIFS(D$2:D7337,Clef_répartition[[#This Row],[Code_Nom]],J$2:J7337,Clef_répartition[[#This Row],[Année]])</f>
        <v>13</v>
      </c>
      <c r="F7337">
        <f>IF(Clef_répartition[[#This Row],[Code_Nom]]=D7336,F7336-1,(COUNTIFS(Clef_répartition[Code_Nom],Clef_répartition[[#This Row],[Code_Nom]],Clef_répartition[Année],Clef_répartition[[#This Row],[Année]])))</f>
        <v>1</v>
      </c>
      <c r="G733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Haute-Broye_13_2019</v>
      </c>
      <c r="H7337" s="60">
        <v>5690</v>
      </c>
      <c r="I7337" s="60" t="s">
        <v>281</v>
      </c>
      <c r="J7337" s="60">
        <v>2019</v>
      </c>
      <c r="K7337" s="60">
        <v>7.9489184258535323E-3</v>
      </c>
    </row>
    <row r="7338" spans="1:11" x14ac:dyDescent="0.25">
      <c r="A7338" s="60" t="s">
        <v>723</v>
      </c>
      <c r="B7338" t="s">
        <v>557</v>
      </c>
      <c r="C7338" t="s">
        <v>558</v>
      </c>
      <c r="D7338" t="str">
        <f>Clef_répartition[[#This Row],[Code association]]&amp;"_"&amp;Clef_répartition[[#This Row],[Nom association]]</f>
        <v>SDIS Haut-Talent_Association de communes Service de Défense Incendie et de Secours Haut-Talent</v>
      </c>
      <c r="E7338">
        <f>COUNTIFS(D$2:D7338,Clef_répartition[[#This Row],[Code_Nom]],J$2:J7338,Clef_répartition[[#This Row],[Année]])</f>
        <v>1</v>
      </c>
      <c r="F7338">
        <f>IF(Clef_répartition[[#This Row],[Code_Nom]]=D7337,F7337-1,(COUNTIFS(Clef_répartition[Code_Nom],Clef_répartition[[#This Row],[Code_Nom]],Clef_répartition[Année],Clef_répartition[[#This Row],[Année]])))</f>
        <v>5</v>
      </c>
      <c r="G7338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Haut-Talent_1_2019</v>
      </c>
      <c r="H7338" s="60">
        <v>5514</v>
      </c>
      <c r="I7338" s="60" t="s">
        <v>30</v>
      </c>
      <c r="J7338" s="60">
        <v>2019</v>
      </c>
      <c r="K7338" s="60">
        <v>0.14885091337654685</v>
      </c>
    </row>
    <row r="7339" spans="1:11" x14ac:dyDescent="0.25">
      <c r="A7339" s="60" t="s">
        <v>723</v>
      </c>
      <c r="B7339" t="s">
        <v>557</v>
      </c>
      <c r="C7339" t="s">
        <v>558</v>
      </c>
      <c r="D7339" t="str">
        <f>Clef_répartition[[#This Row],[Code association]]&amp;"_"&amp;Clef_répartition[[#This Row],[Nom association]]</f>
        <v>SDIS Haut-Talent_Association de communes Service de Défense Incendie et de Secours Haut-Talent</v>
      </c>
      <c r="E7339">
        <f>COUNTIFS(D$2:D7339,Clef_répartition[[#This Row],[Code_Nom]],J$2:J7339,Clef_répartition[[#This Row],[Année]])</f>
        <v>2</v>
      </c>
      <c r="F7339">
        <f>IF(Clef_répartition[[#This Row],[Code_Nom]]=D7338,F7338-1,(COUNTIFS(Clef_répartition[Code_Nom],Clef_répartition[[#This Row],[Code_Nom]],Clef_répartition[Année],Clef_répartition[[#This Row],[Année]])))</f>
        <v>4</v>
      </c>
      <c r="G7339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Haut-Talent_2_2019</v>
      </c>
      <c r="H7339" s="60">
        <v>5515</v>
      </c>
      <c r="I7339" s="60" t="s">
        <v>37</v>
      </c>
      <c r="J7339" s="60">
        <v>2019</v>
      </c>
      <c r="K7339" s="60">
        <v>9.7230406599882149E-2</v>
      </c>
    </row>
    <row r="7340" spans="1:11" x14ac:dyDescent="0.25">
      <c r="A7340" s="60" t="s">
        <v>723</v>
      </c>
      <c r="B7340" t="s">
        <v>557</v>
      </c>
      <c r="C7340" t="s">
        <v>558</v>
      </c>
      <c r="D7340" t="str">
        <f>Clef_répartition[[#This Row],[Code association]]&amp;"_"&amp;Clef_répartition[[#This Row],[Nom association]]</f>
        <v>SDIS Haut-Talent_Association de communes Service de Défense Incendie et de Secours Haut-Talent</v>
      </c>
      <c r="E7340">
        <f>COUNTIFS(D$2:D7340,Clef_répartition[[#This Row],[Code_Nom]],J$2:J7340,Clef_répartition[[#This Row],[Année]])</f>
        <v>3</v>
      </c>
      <c r="F7340">
        <f>IF(Clef_répartition[[#This Row],[Code_Nom]]=D7339,F7339-1,(COUNTIFS(Clef_répartition[Code_Nom],Clef_répartition[[#This Row],[Code_Nom]],Clef_répartition[Année],Clef_répartition[[#This Row],[Année]])))</f>
        <v>3</v>
      </c>
      <c r="G7340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Haut-Talent_3_2019</v>
      </c>
      <c r="H7340" s="60">
        <v>5516</v>
      </c>
      <c r="I7340" s="60" t="s">
        <v>88</v>
      </c>
      <c r="J7340" s="60">
        <v>2019</v>
      </c>
      <c r="K7340" s="60">
        <v>0.32339422510312316</v>
      </c>
    </row>
    <row r="7341" spans="1:11" x14ac:dyDescent="0.25">
      <c r="A7341" s="60" t="s">
        <v>723</v>
      </c>
      <c r="B7341" t="s">
        <v>557</v>
      </c>
      <c r="C7341" t="s">
        <v>558</v>
      </c>
      <c r="D7341" t="str">
        <f>Clef_répartition[[#This Row],[Code association]]&amp;"_"&amp;Clef_répartition[[#This Row],[Nom association]]</f>
        <v>SDIS Haut-Talent_Association de communes Service de Défense Incendie et de Secours Haut-Talent</v>
      </c>
      <c r="E7341">
        <f>COUNTIFS(D$2:D7341,Clef_répartition[[#This Row],[Code_Nom]],J$2:J7341,Clef_répartition[[#This Row],[Année]])</f>
        <v>4</v>
      </c>
      <c r="F7341">
        <f>IF(Clef_répartition[[#This Row],[Code_Nom]]=D7340,F7340-1,(COUNTIFS(Clef_répartition[Code_Nom],Clef_répartition[[#This Row],[Code_Nom]],Clef_répartition[Année],Clef_répartition[[#This Row],[Année]])))</f>
        <v>2</v>
      </c>
      <c r="G7341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Haut-Talent_4_2019</v>
      </c>
      <c r="H7341" s="60">
        <v>5523</v>
      </c>
      <c r="I7341" s="60" t="s">
        <v>119</v>
      </c>
      <c r="J7341" s="60">
        <v>2019</v>
      </c>
      <c r="K7341" s="60">
        <v>0.30182675309369478</v>
      </c>
    </row>
    <row r="7342" spans="1:11" x14ac:dyDescent="0.25">
      <c r="A7342" s="60" t="s">
        <v>723</v>
      </c>
      <c r="B7342" t="s">
        <v>557</v>
      </c>
      <c r="C7342" t="s">
        <v>558</v>
      </c>
      <c r="D7342" t="str">
        <f>Clef_répartition[[#This Row],[Code association]]&amp;"_"&amp;Clef_répartition[[#This Row],[Nom association]]</f>
        <v>SDIS Haut-Talent_Association de communes Service de Défense Incendie et de Secours Haut-Talent</v>
      </c>
      <c r="E7342">
        <f>COUNTIFS(D$2:D7342,Clef_répartition[[#This Row],[Code_Nom]],J$2:J7342,Clef_répartition[[#This Row],[Année]])</f>
        <v>5</v>
      </c>
      <c r="F7342">
        <f>IF(Clef_répartition[[#This Row],[Code_Nom]]=D7341,F7341-1,(COUNTIFS(Clef_répartition[Code_Nom],Clef_répartition[[#This Row],[Code_Nom]],Clef_répartition[Année],Clef_répartition[[#This Row],[Année]])))</f>
        <v>1</v>
      </c>
      <c r="G7342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Haut-Talent_5_2019</v>
      </c>
      <c r="H7342" s="60">
        <v>5527</v>
      </c>
      <c r="I7342" s="60" t="s">
        <v>191</v>
      </c>
      <c r="J7342" s="60">
        <v>2019</v>
      </c>
      <c r="K7342" s="60">
        <v>0.12869770182675308</v>
      </c>
    </row>
    <row r="7343" spans="1:11" x14ac:dyDescent="0.25">
      <c r="A7343" s="60" t="s">
        <v>723</v>
      </c>
      <c r="B7343" t="s">
        <v>521</v>
      </c>
      <c r="C7343" t="s">
        <v>522</v>
      </c>
      <c r="D7343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7343">
        <f>COUNTIFS(D$2:D7343,Clef_répartition[[#This Row],[Code_Nom]],J$2:J7343,Clef_répartition[[#This Row],[Année]])</f>
        <v>1</v>
      </c>
      <c r="F7343">
        <f>IF(Clef_répartition[[#This Row],[Code_Nom]]=D7342,F7342-1,(COUNTIFS(Clef_répartition[Code_Nom],Clef_répartition[[#This Row],[Code_Nom]],Clef_répartition[Année],Clef_répartition[[#This Row],[Année]])))</f>
        <v>1</v>
      </c>
      <c r="G7343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St-Maurice_1_2019</v>
      </c>
      <c r="H7343" s="60">
        <v>5406</v>
      </c>
      <c r="I7343" s="60" t="s">
        <v>152</v>
      </c>
      <c r="J7343" s="60">
        <v>2019</v>
      </c>
      <c r="K7343" s="60">
        <v>0.25</v>
      </c>
    </row>
    <row r="7344" spans="1:11" x14ac:dyDescent="0.25">
      <c r="A7344" s="60" t="s">
        <v>723</v>
      </c>
      <c r="B7344" t="s">
        <v>646</v>
      </c>
      <c r="C7344" t="s">
        <v>647</v>
      </c>
      <c r="D7344" t="str">
        <f>Clef_répartition[[#This Row],[Code association]]&amp;"_"&amp;Clef_répartition[[#This Row],[Nom association]]</f>
        <v>SDIS Morget_Association de communes Service de Défense Incendie et de Secours Morget</v>
      </c>
      <c r="E7344">
        <f>COUNTIFS(D$2:D7344,Clef_répartition[[#This Row],[Code_Nom]],J$2:J7344,Clef_répartition[[#This Row],[Année]])</f>
        <v>1</v>
      </c>
      <c r="F7344">
        <f>IF(Clef_répartition[[#This Row],[Code_Nom]]=D7343,F7343-1,(COUNTIFS(Clef_répartition[Code_Nom],Clef_répartition[[#This Row],[Code_Nom]],Clef_répartition[Année],Clef_répartition[[#This Row],[Année]])))</f>
        <v>24</v>
      </c>
      <c r="G7344" t="str">
        <f>Clef_répartition[[#This Row],[Code_Nom]]&amp;"_"&amp;Clef_répartition[[#This Row],[Nombre]]&amp;"_"&amp;Clef_répartition[[#This Row],[Année]]</f>
        <v>SDIS Morget_Association de communes Service de Défense Incendie et de Secours Morget_1_2019</v>
      </c>
      <c r="H7344" s="60">
        <v>5621</v>
      </c>
      <c r="I7344" s="60" t="s">
        <v>1</v>
      </c>
      <c r="J7344" s="60">
        <v>2019</v>
      </c>
      <c r="K7344" s="60">
        <v>1.23E-2</v>
      </c>
    </row>
    <row r="7345" spans="1:11" x14ac:dyDescent="0.25">
      <c r="A7345" s="60" t="s">
        <v>723</v>
      </c>
      <c r="B7345" t="s">
        <v>646</v>
      </c>
      <c r="C7345" t="s">
        <v>647</v>
      </c>
      <c r="D7345" t="str">
        <f>Clef_répartition[[#This Row],[Code association]]&amp;"_"&amp;Clef_répartition[[#This Row],[Nom association]]</f>
        <v>SDIS Morget_Association de communes Service de Défense Incendie et de Secours Morget</v>
      </c>
      <c r="E7345">
        <f>COUNTIFS(D$2:D7345,Clef_répartition[[#This Row],[Code_Nom]],J$2:J7345,Clef_répartition[[#This Row],[Année]])</f>
        <v>2</v>
      </c>
      <c r="F7345">
        <f>IF(Clef_répartition[[#This Row],[Code_Nom]]=D7344,F7344-1,(COUNTIFS(Clef_répartition[Code_Nom],Clef_répartition[[#This Row],[Code_Nom]],Clef_répartition[Année],Clef_répartition[[#This Row],[Année]])))</f>
        <v>23</v>
      </c>
      <c r="G7345" t="str">
        <f>Clef_répartition[[#This Row],[Code_Nom]]&amp;"_"&amp;Clef_répartition[[#This Row],[Nombre]]&amp;"_"&amp;Clef_répartition[[#This Row],[Année]]</f>
        <v>SDIS Morget_Association de communes Service de Défense Incendie et de Secours Morget_2_2019</v>
      </c>
      <c r="H7345" s="60">
        <v>5622</v>
      </c>
      <c r="I7345" s="60" t="s">
        <v>36</v>
      </c>
      <c r="J7345" s="60">
        <v>2019</v>
      </c>
      <c r="K7345" s="60">
        <v>1.03E-2</v>
      </c>
    </row>
    <row r="7346" spans="1:11" x14ac:dyDescent="0.25">
      <c r="A7346" s="60" t="s">
        <v>723</v>
      </c>
      <c r="B7346" t="s">
        <v>646</v>
      </c>
      <c r="C7346" t="s">
        <v>647</v>
      </c>
      <c r="D7346" t="str">
        <f>Clef_répartition[[#This Row],[Code association]]&amp;"_"&amp;Clef_répartition[[#This Row],[Nom association]]</f>
        <v>SDIS Morget_Association de communes Service de Défense Incendie et de Secours Morget</v>
      </c>
      <c r="E7346">
        <f>COUNTIFS(D$2:D7346,Clef_répartition[[#This Row],[Code_Nom]],J$2:J7346,Clef_répartition[[#This Row],[Année]])</f>
        <v>3</v>
      </c>
      <c r="F7346">
        <f>IF(Clef_répartition[[#This Row],[Code_Nom]]=D7345,F7345-1,(COUNTIFS(Clef_répartition[Code_Nom],Clef_répartition[[#This Row],[Code_Nom]],Clef_répartition[Année],Clef_répartition[[#This Row],[Année]])))</f>
        <v>22</v>
      </c>
      <c r="G7346" t="str">
        <f>Clef_répartition[[#This Row],[Code_Nom]]&amp;"_"&amp;Clef_répartition[[#This Row],[Nombre]]&amp;"_"&amp;Clef_répartition[[#This Row],[Année]]</f>
        <v>SDIS Morget_Association de communes Service de Défense Incendie et de Secours Morget_3_2019</v>
      </c>
      <c r="H7346" s="60">
        <v>5623</v>
      </c>
      <c r="I7346" s="60" t="s">
        <v>39</v>
      </c>
      <c r="J7346" s="60">
        <v>2019</v>
      </c>
      <c r="K7346" s="60">
        <v>1.3100000000000001E-2</v>
      </c>
    </row>
    <row r="7347" spans="1:11" x14ac:dyDescent="0.25">
      <c r="A7347" s="60" t="s">
        <v>723</v>
      </c>
      <c r="B7347" t="s">
        <v>646</v>
      </c>
      <c r="C7347" t="s">
        <v>647</v>
      </c>
      <c r="D7347" t="str">
        <f>Clef_répartition[[#This Row],[Code association]]&amp;"_"&amp;Clef_répartition[[#This Row],[Nom association]]</f>
        <v>SDIS Morget_Association de communes Service de Défense Incendie et de Secours Morget</v>
      </c>
      <c r="E7347">
        <f>COUNTIFS(D$2:D7347,Clef_répartition[[#This Row],[Code_Nom]],J$2:J7347,Clef_répartition[[#This Row],[Année]])</f>
        <v>4</v>
      </c>
      <c r="F7347">
        <f>IF(Clef_répartition[[#This Row],[Code_Nom]]=D7346,F7346-1,(COUNTIFS(Clef_répartition[Code_Nom],Clef_répartition[[#This Row],[Code_Nom]],Clef_répartition[Année],Clef_répartition[[#This Row],[Année]])))</f>
        <v>21</v>
      </c>
      <c r="G7347" t="str">
        <f>Clef_répartition[[#This Row],[Code_Nom]]&amp;"_"&amp;Clef_répartition[[#This Row],[Nombre]]&amp;"_"&amp;Clef_répartition[[#This Row],[Année]]</f>
        <v>SDIS Morget_Association de communes Service de Défense Incendie et de Secours Morget_4_2019</v>
      </c>
      <c r="H7347" s="60">
        <v>5628</v>
      </c>
      <c r="I7347" s="60" t="s">
        <v>67</v>
      </c>
      <c r="J7347" s="60">
        <v>2019</v>
      </c>
      <c r="K7347" s="60">
        <v>6.3E-3</v>
      </c>
    </row>
    <row r="7348" spans="1:11" x14ac:dyDescent="0.25">
      <c r="A7348" s="60" t="s">
        <v>723</v>
      </c>
      <c r="B7348" t="s">
        <v>646</v>
      </c>
      <c r="C7348" t="s">
        <v>647</v>
      </c>
      <c r="D7348" t="str">
        <f>Clef_répartition[[#This Row],[Code association]]&amp;"_"&amp;Clef_répartition[[#This Row],[Nom association]]</f>
        <v>SDIS Morget_Association de communes Service de Défense Incendie et de Secours Morget</v>
      </c>
      <c r="E7348">
        <f>COUNTIFS(D$2:D7348,Clef_répartition[[#This Row],[Code_Nom]],J$2:J7348,Clef_répartition[[#This Row],[Année]])</f>
        <v>5</v>
      </c>
      <c r="F7348">
        <f>IF(Clef_répartition[[#This Row],[Code_Nom]]=D7347,F7347-1,(COUNTIFS(Clef_répartition[Code_Nom],Clef_répartition[[#This Row],[Code_Nom]],Clef_répartition[Année],Clef_répartition[[#This Row],[Année]])))</f>
        <v>20</v>
      </c>
      <c r="G7348" t="str">
        <f>Clef_répartition[[#This Row],[Code_Nom]]&amp;"_"&amp;Clef_répartition[[#This Row],[Nombre]]&amp;"_"&amp;Clef_répartition[[#This Row],[Année]]</f>
        <v>SDIS Morget_Association de communes Service de Défense Incendie et de Secours Morget_5_2019</v>
      </c>
      <c r="H7348" s="60">
        <v>5629</v>
      </c>
      <c r="I7348" s="60" t="s">
        <v>68</v>
      </c>
      <c r="J7348" s="60">
        <v>2019</v>
      </c>
      <c r="K7348" s="60">
        <v>3.5000000000000001E-3</v>
      </c>
    </row>
    <row r="7349" spans="1:11" x14ac:dyDescent="0.25">
      <c r="A7349" s="60" t="s">
        <v>723</v>
      </c>
      <c r="B7349" t="s">
        <v>646</v>
      </c>
      <c r="C7349" t="s">
        <v>647</v>
      </c>
      <c r="D7349" t="str">
        <f>Clef_répartition[[#This Row],[Code association]]&amp;"_"&amp;Clef_répartition[[#This Row],[Nom association]]</f>
        <v>SDIS Morget_Association de communes Service de Défense Incendie et de Secours Morget</v>
      </c>
      <c r="E7349">
        <f>COUNTIFS(D$2:D7349,Clef_répartition[[#This Row],[Code_Nom]],J$2:J7349,Clef_répartition[[#This Row],[Année]])</f>
        <v>6</v>
      </c>
      <c r="F7349">
        <f>IF(Clef_répartition[[#This Row],[Code_Nom]]=D7348,F7348-1,(COUNTIFS(Clef_répartition[Code_Nom],Clef_répartition[[#This Row],[Code_Nom]],Clef_répartition[Année],Clef_répartition[[#This Row],[Année]])))</f>
        <v>19</v>
      </c>
      <c r="G7349" t="str">
        <f>Clef_répartition[[#This Row],[Code_Nom]]&amp;"_"&amp;Clef_répartition[[#This Row],[Nombre]]&amp;"_"&amp;Clef_répartition[[#This Row],[Année]]</f>
        <v>SDIS Morget_Association de communes Service de Défense Incendie et de Secours Morget_6_2019</v>
      </c>
      <c r="H7349" s="60">
        <v>5631</v>
      </c>
      <c r="I7349" s="60" t="s">
        <v>92</v>
      </c>
      <c r="J7349" s="60">
        <v>2019</v>
      </c>
      <c r="K7349" s="60">
        <v>1.4500000000000001E-2</v>
      </c>
    </row>
    <row r="7350" spans="1:11" x14ac:dyDescent="0.25">
      <c r="A7350" s="60" t="s">
        <v>723</v>
      </c>
      <c r="B7350" t="s">
        <v>646</v>
      </c>
      <c r="C7350" t="s">
        <v>647</v>
      </c>
      <c r="D7350" t="str">
        <f>Clef_répartition[[#This Row],[Code association]]&amp;"_"&amp;Clef_répartition[[#This Row],[Nom association]]</f>
        <v>SDIS Morget_Association de communes Service de Défense Incendie et de Secours Morget</v>
      </c>
      <c r="E7350">
        <f>COUNTIFS(D$2:D7350,Clef_répartition[[#This Row],[Code_Nom]],J$2:J7350,Clef_répartition[[#This Row],[Année]])</f>
        <v>7</v>
      </c>
      <c r="F7350">
        <f>IF(Clef_répartition[[#This Row],[Code_Nom]]=D7349,F7349-1,(COUNTIFS(Clef_répartition[Code_Nom],Clef_répartition[[#This Row],[Code_Nom]],Clef_répartition[Année],Clef_répartition[[#This Row],[Année]])))</f>
        <v>18</v>
      </c>
      <c r="G7350" t="str">
        <f>Clef_répartition[[#This Row],[Code_Nom]]&amp;"_"&amp;Clef_répartition[[#This Row],[Nombre]]&amp;"_"&amp;Clef_répartition[[#This Row],[Année]]</f>
        <v>SDIS Morget_Association de communes Service de Défense Incendie et de Secours Morget_7_2019</v>
      </c>
      <c r="H7350" s="60">
        <v>5632</v>
      </c>
      <c r="I7350" s="60" t="s">
        <v>93</v>
      </c>
      <c r="J7350" s="60">
        <v>2019</v>
      </c>
      <c r="K7350" s="60">
        <v>2.93E-2</v>
      </c>
    </row>
    <row r="7351" spans="1:11" x14ac:dyDescent="0.25">
      <c r="A7351" s="60" t="s">
        <v>723</v>
      </c>
      <c r="B7351" t="s">
        <v>646</v>
      </c>
      <c r="C7351" t="s">
        <v>647</v>
      </c>
      <c r="D7351" t="str">
        <f>Clef_répartition[[#This Row],[Code association]]&amp;"_"&amp;Clef_répartition[[#This Row],[Nom association]]</f>
        <v>SDIS Morget_Association de communes Service de Défense Incendie et de Secours Morget</v>
      </c>
      <c r="E7351">
        <f>COUNTIFS(D$2:D7351,Clef_répartition[[#This Row],[Code_Nom]],J$2:J7351,Clef_répartition[[#This Row],[Année]])</f>
        <v>8</v>
      </c>
      <c r="F7351">
        <f>IF(Clef_répartition[[#This Row],[Code_Nom]]=D7350,F7350-1,(COUNTIFS(Clef_répartition[Code_Nom],Clef_répartition[[#This Row],[Code_Nom]],Clef_répartition[Année],Clef_répartition[[#This Row],[Année]])))</f>
        <v>17</v>
      </c>
      <c r="G7351" t="str">
        <f>Clef_répartition[[#This Row],[Code_Nom]]&amp;"_"&amp;Clef_répartition[[#This Row],[Nombre]]&amp;"_"&amp;Clef_répartition[[#This Row],[Année]]</f>
        <v>SDIS Morget_Association de communes Service de Défense Incendie et de Secours Morget_8_2019</v>
      </c>
      <c r="H7351" s="60">
        <v>5633</v>
      </c>
      <c r="I7351" s="60" t="s">
        <v>100</v>
      </c>
      <c r="J7351" s="60">
        <v>2019</v>
      </c>
      <c r="K7351" s="60">
        <v>5.04E-2</v>
      </c>
    </row>
    <row r="7352" spans="1:11" x14ac:dyDescent="0.25">
      <c r="A7352" s="60" t="s">
        <v>723</v>
      </c>
      <c r="B7352" t="s">
        <v>646</v>
      </c>
      <c r="C7352" t="s">
        <v>647</v>
      </c>
      <c r="D7352" t="str">
        <f>Clef_répartition[[#This Row],[Code association]]&amp;"_"&amp;Clef_répartition[[#This Row],[Nom association]]</f>
        <v>SDIS Morget_Association de communes Service de Défense Incendie et de Secours Morget</v>
      </c>
      <c r="E7352">
        <f>COUNTIFS(D$2:D7352,Clef_répartition[[#This Row],[Code_Nom]],J$2:J7352,Clef_répartition[[#This Row],[Année]])</f>
        <v>9</v>
      </c>
      <c r="F7352">
        <f>IF(Clef_répartition[[#This Row],[Code_Nom]]=D7351,F7351-1,(COUNTIFS(Clef_répartition[Code_Nom],Clef_répartition[[#This Row],[Code_Nom]],Clef_répartition[Année],Clef_répartition[[#This Row],[Année]])))</f>
        <v>16</v>
      </c>
      <c r="G7352" t="str">
        <f>Clef_répartition[[#This Row],[Code_Nom]]&amp;"_"&amp;Clef_répartition[[#This Row],[Nombre]]&amp;"_"&amp;Clef_répartition[[#This Row],[Année]]</f>
        <v>SDIS Morget_Association de communes Service de Défense Incendie et de Secours Morget_9_2019</v>
      </c>
      <c r="H7352" s="60">
        <v>5634</v>
      </c>
      <c r="I7352" s="60" t="s">
        <v>101</v>
      </c>
      <c r="J7352" s="60">
        <v>2019</v>
      </c>
      <c r="K7352" s="60">
        <v>5.0700000000000002E-2</v>
      </c>
    </row>
    <row r="7353" spans="1:11" x14ac:dyDescent="0.25">
      <c r="A7353" s="60" t="s">
        <v>723</v>
      </c>
      <c r="B7353" t="s">
        <v>646</v>
      </c>
      <c r="C7353" t="s">
        <v>647</v>
      </c>
      <c r="D7353" t="str">
        <f>Clef_répartition[[#This Row],[Code association]]&amp;"_"&amp;Clef_répartition[[#This Row],[Nom association]]</f>
        <v>SDIS Morget_Association de communes Service de Défense Incendie et de Secours Morget</v>
      </c>
      <c r="E7353">
        <f>COUNTIFS(D$2:D7353,Clef_répartition[[#This Row],[Code_Nom]],J$2:J7353,Clef_répartition[[#This Row],[Année]])</f>
        <v>10</v>
      </c>
      <c r="F7353">
        <f>IF(Clef_répartition[[#This Row],[Code_Nom]]=D7352,F7352-1,(COUNTIFS(Clef_répartition[Code_Nom],Clef_répartition[[#This Row],[Code_Nom]],Clef_répartition[Année],Clef_répartition[[#This Row],[Année]])))</f>
        <v>15</v>
      </c>
      <c r="G7353" t="str">
        <f>Clef_répartition[[#This Row],[Code_Nom]]&amp;"_"&amp;Clef_répartition[[#This Row],[Nombre]]&amp;"_"&amp;Clef_répartition[[#This Row],[Année]]</f>
        <v>SDIS Morget_Association de communes Service de Défense Incendie et de Secours Morget_10_2019</v>
      </c>
      <c r="H7353" s="60">
        <v>5636</v>
      </c>
      <c r="I7353" s="60" t="s">
        <v>109</v>
      </c>
      <c r="J7353" s="60">
        <v>2019</v>
      </c>
      <c r="K7353" s="60">
        <v>5.8999999999999997E-2</v>
      </c>
    </row>
    <row r="7354" spans="1:11" x14ac:dyDescent="0.25">
      <c r="A7354" s="60" t="s">
        <v>723</v>
      </c>
      <c r="B7354" t="s">
        <v>646</v>
      </c>
      <c r="C7354" t="s">
        <v>647</v>
      </c>
      <c r="D7354" t="str">
        <f>Clef_répartition[[#This Row],[Code association]]&amp;"_"&amp;Clef_répartition[[#This Row],[Nom association]]</f>
        <v>SDIS Morget_Association de communes Service de Défense Incendie et de Secours Morget</v>
      </c>
      <c r="E7354">
        <f>COUNTIFS(D$2:D7354,Clef_répartition[[#This Row],[Code_Nom]],J$2:J7354,Clef_répartition[[#This Row],[Année]])</f>
        <v>11</v>
      </c>
      <c r="F7354">
        <f>IF(Clef_répartition[[#This Row],[Code_Nom]]=D7353,F7353-1,(COUNTIFS(Clef_répartition[Code_Nom],Clef_répartition[[#This Row],[Code_Nom]],Clef_répartition[Année],Clef_répartition[[#This Row],[Année]])))</f>
        <v>14</v>
      </c>
      <c r="G7354" t="str">
        <f>Clef_répartition[[#This Row],[Code_Nom]]&amp;"_"&amp;Clef_répartition[[#This Row],[Nombre]]&amp;"_"&amp;Clef_répartition[[#This Row],[Année]]</f>
        <v>SDIS Morget_Association de communes Service de Défense Incendie et de Secours Morget_11_2019</v>
      </c>
      <c r="H7354" s="60">
        <v>5656</v>
      </c>
      <c r="I7354" s="60" t="s">
        <v>135</v>
      </c>
      <c r="J7354" s="60">
        <v>2019</v>
      </c>
      <c r="K7354" s="60">
        <v>7.5700000000000003E-2</v>
      </c>
    </row>
    <row r="7355" spans="1:11" x14ac:dyDescent="0.25">
      <c r="A7355" s="60" t="s">
        <v>723</v>
      </c>
      <c r="B7355" t="s">
        <v>646</v>
      </c>
      <c r="C7355" t="s">
        <v>647</v>
      </c>
      <c r="D7355" t="str">
        <f>Clef_répartition[[#This Row],[Code association]]&amp;"_"&amp;Clef_répartition[[#This Row],[Nom association]]</f>
        <v>SDIS Morget_Association de communes Service de Défense Incendie et de Secours Morget</v>
      </c>
      <c r="E7355">
        <f>COUNTIFS(D$2:D7355,Clef_répartition[[#This Row],[Code_Nom]],J$2:J7355,Clef_répartition[[#This Row],[Année]])</f>
        <v>12</v>
      </c>
      <c r="F7355">
        <f>IF(Clef_répartition[[#This Row],[Code_Nom]]=D7354,F7354-1,(COUNTIFS(Clef_répartition[Code_Nom],Clef_répartition[[#This Row],[Code_Nom]],Clef_répartition[Année],Clef_répartition[[#This Row],[Année]])))</f>
        <v>13</v>
      </c>
      <c r="G7355" t="str">
        <f>Clef_répartition[[#This Row],[Code_Nom]]&amp;"_"&amp;Clef_répartition[[#This Row],[Nombre]]&amp;"_"&amp;Clef_répartition[[#This Row],[Année]]</f>
        <v>SDIS Morget_Association de communes Service de Défense Incendie et de Secours Morget_12_2019</v>
      </c>
      <c r="H7355" s="60">
        <v>5638</v>
      </c>
      <c r="I7355" s="60" t="s">
        <v>161</v>
      </c>
      <c r="J7355" s="60">
        <v>2019</v>
      </c>
      <c r="K7355" s="60">
        <v>4.6800000000000001E-2</v>
      </c>
    </row>
    <row r="7356" spans="1:11" x14ac:dyDescent="0.25">
      <c r="A7356" s="60" t="s">
        <v>723</v>
      </c>
      <c r="B7356" t="s">
        <v>646</v>
      </c>
      <c r="C7356" t="s">
        <v>647</v>
      </c>
      <c r="D7356" t="str">
        <f>Clef_répartition[[#This Row],[Code association]]&amp;"_"&amp;Clef_répartition[[#This Row],[Nom association]]</f>
        <v>SDIS Morget_Association de communes Service de Défense Incendie et de Secours Morget</v>
      </c>
      <c r="E7356">
        <f>COUNTIFS(D$2:D7356,Clef_répartition[[#This Row],[Code_Nom]],J$2:J7356,Clef_répartition[[#This Row],[Année]])</f>
        <v>13</v>
      </c>
      <c r="F7356">
        <f>IF(Clef_répartition[[#This Row],[Code_Nom]]=D7355,F7355-1,(COUNTIFS(Clef_répartition[Code_Nom],Clef_répartition[[#This Row],[Code_Nom]],Clef_répartition[Année],Clef_répartition[[#This Row],[Année]])))</f>
        <v>12</v>
      </c>
      <c r="G7356" t="str">
        <f>Clef_répartition[[#This Row],[Code_Nom]]&amp;"_"&amp;Clef_répartition[[#This Row],[Nombre]]&amp;"_"&amp;Clef_répartition[[#This Row],[Année]]</f>
        <v>SDIS Morget_Association de communes Service de Défense Incendie et de Secours Morget_13_2019</v>
      </c>
      <c r="H7356" s="60">
        <v>5639</v>
      </c>
      <c r="I7356" s="60" t="s">
        <v>166</v>
      </c>
      <c r="J7356" s="60">
        <v>2019</v>
      </c>
      <c r="K7356" s="60">
        <v>1.47E-2</v>
      </c>
    </row>
    <row r="7357" spans="1:11" x14ac:dyDescent="0.25">
      <c r="A7357" s="60" t="s">
        <v>723</v>
      </c>
      <c r="B7357" t="s">
        <v>646</v>
      </c>
      <c r="C7357" t="s">
        <v>647</v>
      </c>
      <c r="D7357" t="str">
        <f>Clef_répartition[[#This Row],[Code association]]&amp;"_"&amp;Clef_répartition[[#This Row],[Nom association]]</f>
        <v>SDIS Morget_Association de communes Service de Défense Incendie et de Secours Morget</v>
      </c>
      <c r="E7357">
        <f>COUNTIFS(D$2:D7357,Clef_répartition[[#This Row],[Code_Nom]],J$2:J7357,Clef_répartition[[#This Row],[Année]])</f>
        <v>14</v>
      </c>
      <c r="F7357">
        <f>IF(Clef_répartition[[#This Row],[Code_Nom]]=D7356,F7356-1,(COUNTIFS(Clef_répartition[Code_Nom],Clef_répartition[[#This Row],[Code_Nom]],Clef_répartition[Année],Clef_répartition[[#This Row],[Année]])))</f>
        <v>11</v>
      </c>
      <c r="G7357" t="str">
        <f>Clef_répartition[[#This Row],[Code_Nom]]&amp;"_"&amp;Clef_répartition[[#This Row],[Nombre]]&amp;"_"&amp;Clef_répartition[[#This Row],[Année]]</f>
        <v>SDIS Morget_Association de communes Service de Défense Incendie et de Secours Morget_14_2019</v>
      </c>
      <c r="H7357" s="60">
        <v>5640</v>
      </c>
      <c r="I7357" s="60" t="s">
        <v>168</v>
      </c>
      <c r="J7357" s="60">
        <v>2019</v>
      </c>
      <c r="K7357" s="60">
        <v>1.26E-2</v>
      </c>
    </row>
    <row r="7358" spans="1:11" x14ac:dyDescent="0.25">
      <c r="A7358" s="60" t="s">
        <v>723</v>
      </c>
      <c r="B7358" t="s">
        <v>646</v>
      </c>
      <c r="C7358" t="s">
        <v>647</v>
      </c>
      <c r="D7358" t="str">
        <f>Clef_répartition[[#This Row],[Code association]]&amp;"_"&amp;Clef_répartition[[#This Row],[Nom association]]</f>
        <v>SDIS Morget_Association de communes Service de Défense Incendie et de Secours Morget</v>
      </c>
      <c r="E7358">
        <f>COUNTIFS(D$2:D7358,Clef_répartition[[#This Row],[Code_Nom]],J$2:J7358,Clef_répartition[[#This Row],[Année]])</f>
        <v>15</v>
      </c>
      <c r="F7358">
        <f>IF(Clef_répartition[[#This Row],[Code_Nom]]=D7357,F7357-1,(COUNTIFS(Clef_répartition[Code_Nom],Clef_répartition[[#This Row],[Code_Nom]],Clef_répartition[Année],Clef_répartition[[#This Row],[Année]])))</f>
        <v>10</v>
      </c>
      <c r="G7358" t="str">
        <f>Clef_répartition[[#This Row],[Code_Nom]]&amp;"_"&amp;Clef_répartition[[#This Row],[Nombre]]&amp;"_"&amp;Clef_répartition[[#This Row],[Année]]</f>
        <v>SDIS Morget_Association de communes Service de Défense Incendie et de Secours Morget_15_2019</v>
      </c>
      <c r="H7358" s="60">
        <v>5642</v>
      </c>
      <c r="I7358" s="60" t="s">
        <v>190</v>
      </c>
      <c r="J7358" s="60">
        <v>2019</v>
      </c>
      <c r="K7358" s="60">
        <v>0.28710000000000002</v>
      </c>
    </row>
    <row r="7359" spans="1:11" x14ac:dyDescent="0.25">
      <c r="A7359" s="60" t="s">
        <v>723</v>
      </c>
      <c r="B7359" t="s">
        <v>646</v>
      </c>
      <c r="C7359" t="s">
        <v>647</v>
      </c>
      <c r="D7359" t="str">
        <f>Clef_répartition[[#This Row],[Code association]]&amp;"_"&amp;Clef_répartition[[#This Row],[Nom association]]</f>
        <v>SDIS Morget_Association de communes Service de Défense Incendie et de Secours Morget</v>
      </c>
      <c r="E7359">
        <f>COUNTIFS(D$2:D7359,Clef_répartition[[#This Row],[Code_Nom]],J$2:J7359,Clef_répartition[[#This Row],[Année]])</f>
        <v>16</v>
      </c>
      <c r="F7359">
        <f>IF(Clef_répartition[[#This Row],[Code_Nom]]=D7358,F7358-1,(COUNTIFS(Clef_répartition[Code_Nom],Clef_répartition[[#This Row],[Code_Nom]],Clef_répartition[Année],Clef_répartition[[#This Row],[Année]])))</f>
        <v>9</v>
      </c>
      <c r="G7359" t="str">
        <f>Clef_répartition[[#This Row],[Code_Nom]]&amp;"_"&amp;Clef_répartition[[#This Row],[Nombre]]&amp;"_"&amp;Clef_répartition[[#This Row],[Année]]</f>
        <v>SDIS Morget_Association de communes Service de Défense Incendie et de Secours Morget_16_2019</v>
      </c>
      <c r="H7359" s="60">
        <v>5643</v>
      </c>
      <c r="I7359" s="60" t="s">
        <v>221</v>
      </c>
      <c r="J7359" s="60">
        <v>2019</v>
      </c>
      <c r="K7359" s="60">
        <v>9.3299999999999994E-2</v>
      </c>
    </row>
    <row r="7360" spans="1:11" x14ac:dyDescent="0.25">
      <c r="A7360" s="60" t="s">
        <v>723</v>
      </c>
      <c r="B7360" t="s">
        <v>646</v>
      </c>
      <c r="C7360" t="s">
        <v>647</v>
      </c>
      <c r="D7360" t="str">
        <f>Clef_répartition[[#This Row],[Code association]]&amp;"_"&amp;Clef_répartition[[#This Row],[Nom association]]</f>
        <v>SDIS Morget_Association de communes Service de Défense Incendie et de Secours Morget</v>
      </c>
      <c r="E7360">
        <f>COUNTIFS(D$2:D7360,Clef_répartition[[#This Row],[Code_Nom]],J$2:J7360,Clef_répartition[[#This Row],[Année]])</f>
        <v>17</v>
      </c>
      <c r="F7360">
        <f>IF(Clef_répartition[[#This Row],[Code_Nom]]=D7359,F7359-1,(COUNTIFS(Clef_répartition[Code_Nom],Clef_répartition[[#This Row],[Code_Nom]],Clef_répartition[Année],Clef_répartition[[#This Row],[Année]])))</f>
        <v>8</v>
      </c>
      <c r="G7360" t="str">
        <f>Clef_répartition[[#This Row],[Code_Nom]]&amp;"_"&amp;Clef_répartition[[#This Row],[Nombre]]&amp;"_"&amp;Clef_répartition[[#This Row],[Année]]</f>
        <v>SDIS Morget_Association de communes Service de Défense Incendie et de Secours Morget_17_2019</v>
      </c>
      <c r="H7360" s="60">
        <v>5645</v>
      </c>
      <c r="I7360" s="60" t="s">
        <v>235</v>
      </c>
      <c r="J7360" s="60">
        <v>2019</v>
      </c>
      <c r="K7360" s="60">
        <v>9.4000000000000004E-3</v>
      </c>
    </row>
    <row r="7361" spans="1:11" x14ac:dyDescent="0.25">
      <c r="A7361" s="60" t="s">
        <v>723</v>
      </c>
      <c r="B7361" t="s">
        <v>646</v>
      </c>
      <c r="C7361" t="s">
        <v>647</v>
      </c>
      <c r="D7361" t="str">
        <f>Clef_répartition[[#This Row],[Code association]]&amp;"_"&amp;Clef_répartition[[#This Row],[Nom association]]</f>
        <v>SDIS Morget_Association de communes Service de Défense Incendie et de Secours Morget</v>
      </c>
      <c r="E7361">
        <f>COUNTIFS(D$2:D7361,Clef_répartition[[#This Row],[Code_Nom]],J$2:J7361,Clef_répartition[[#This Row],[Année]])</f>
        <v>18</v>
      </c>
      <c r="F7361">
        <f>IF(Clef_répartition[[#This Row],[Code_Nom]]=D7360,F7360-1,(COUNTIFS(Clef_répartition[Code_Nom],Clef_répartition[[#This Row],[Code_Nom]],Clef_répartition[Année],Clef_répartition[[#This Row],[Année]])))</f>
        <v>7</v>
      </c>
      <c r="G7361" t="str">
        <f>Clef_répartition[[#This Row],[Code_Nom]]&amp;"_"&amp;Clef_répartition[[#This Row],[Nombre]]&amp;"_"&amp;Clef_répartition[[#This Row],[Année]]</f>
        <v>SDIS Morget_Association de communes Service de Défense Incendie et de Secours Morget_18_2019</v>
      </c>
      <c r="H7361" s="60">
        <v>5646</v>
      </c>
      <c r="I7361" s="60" t="s">
        <v>247</v>
      </c>
      <c r="J7361" s="60">
        <v>2019</v>
      </c>
      <c r="K7361" s="60">
        <v>0.1056</v>
      </c>
    </row>
    <row r="7362" spans="1:11" x14ac:dyDescent="0.25">
      <c r="A7362" s="60" t="s">
        <v>723</v>
      </c>
      <c r="B7362" t="s">
        <v>646</v>
      </c>
      <c r="C7362" t="s">
        <v>647</v>
      </c>
      <c r="D7362" t="str">
        <f>Clef_répartition[[#This Row],[Code association]]&amp;"_"&amp;Clef_répartition[[#This Row],[Nom association]]</f>
        <v>SDIS Morget_Association de communes Service de Défense Incendie et de Secours Morget</v>
      </c>
      <c r="E7362">
        <f>COUNTIFS(D$2:D7362,Clef_répartition[[#This Row],[Code_Nom]],J$2:J7362,Clef_répartition[[#This Row],[Année]])</f>
        <v>19</v>
      </c>
      <c r="F7362">
        <f>IF(Clef_répartition[[#This Row],[Code_Nom]]=D7361,F7361-1,(COUNTIFS(Clef_répartition[Code_Nom],Clef_répartition[[#This Row],[Code_Nom]],Clef_répartition[Année],Clef_répartition[[#This Row],[Année]])))</f>
        <v>6</v>
      </c>
      <c r="G7362" t="str">
        <f>Clef_répartition[[#This Row],[Code_Nom]]&amp;"_"&amp;Clef_répartition[[#This Row],[Nombre]]&amp;"_"&amp;Clef_répartition[[#This Row],[Année]]</f>
        <v>SDIS Morget_Association de communes Service de Défense Incendie et de Secours Morget_19_2019</v>
      </c>
      <c r="H7362" s="60">
        <v>5649</v>
      </c>
      <c r="I7362" s="60" t="s">
        <v>264</v>
      </c>
      <c r="J7362" s="60">
        <v>2019</v>
      </c>
      <c r="K7362" s="60">
        <v>3.6999999999999998E-2</v>
      </c>
    </row>
    <row r="7363" spans="1:11" x14ac:dyDescent="0.25">
      <c r="A7363" s="60" t="s">
        <v>723</v>
      </c>
      <c r="B7363" t="s">
        <v>646</v>
      </c>
      <c r="C7363" t="s">
        <v>647</v>
      </c>
      <c r="D7363" t="str">
        <f>Clef_répartition[[#This Row],[Code association]]&amp;"_"&amp;Clef_répartition[[#This Row],[Nom association]]</f>
        <v>SDIS Morget_Association de communes Service de Défense Incendie et de Secours Morget</v>
      </c>
      <c r="E7363">
        <f>COUNTIFS(D$2:D7363,Clef_répartition[[#This Row],[Code_Nom]],J$2:J7363,Clef_répartition[[#This Row],[Année]])</f>
        <v>20</v>
      </c>
      <c r="F7363">
        <f>IF(Clef_répartition[[#This Row],[Code_Nom]]=D7362,F7362-1,(COUNTIFS(Clef_répartition[Code_Nom],Clef_répartition[[#This Row],[Code_Nom]],Clef_répartition[Année],Clef_répartition[[#This Row],[Année]])))</f>
        <v>5</v>
      </c>
      <c r="G7363" t="str">
        <f>Clef_répartition[[#This Row],[Code_Nom]]&amp;"_"&amp;Clef_répartition[[#This Row],[Nombre]]&amp;"_"&amp;Clef_répartition[[#This Row],[Année]]</f>
        <v>SDIS Morget_Association de communes Service de Défense Incendie et de Secours Morget_20_2019</v>
      </c>
      <c r="H7363" s="60">
        <v>5650</v>
      </c>
      <c r="I7363" s="60" t="s">
        <v>276</v>
      </c>
      <c r="J7363" s="60">
        <v>2019</v>
      </c>
      <c r="K7363" s="60">
        <v>3.8999999999999998E-3</v>
      </c>
    </row>
    <row r="7364" spans="1:11" x14ac:dyDescent="0.25">
      <c r="A7364" s="60" t="s">
        <v>723</v>
      </c>
      <c r="B7364" t="s">
        <v>646</v>
      </c>
      <c r="C7364" t="s">
        <v>647</v>
      </c>
      <c r="D7364" t="str">
        <f>Clef_répartition[[#This Row],[Code association]]&amp;"_"&amp;Clef_répartition[[#This Row],[Nom association]]</f>
        <v>SDIS Morget_Association de communes Service de Défense Incendie et de Secours Morget</v>
      </c>
      <c r="E7364">
        <f>COUNTIFS(D$2:D7364,Clef_répartition[[#This Row],[Code_Nom]],J$2:J7364,Clef_répartition[[#This Row],[Année]])</f>
        <v>21</v>
      </c>
      <c r="F7364">
        <f>IF(Clef_répartition[[#This Row],[Code_Nom]]=D7363,F7363-1,(COUNTIFS(Clef_répartition[Code_Nom],Clef_répartition[[#This Row],[Code_Nom]],Clef_répartition[Année],Clef_répartition[[#This Row],[Année]])))</f>
        <v>4</v>
      </c>
      <c r="G7364" t="str">
        <f>Clef_répartition[[#This Row],[Code_Nom]]&amp;"_"&amp;Clef_répartition[[#This Row],[Nombre]]&amp;"_"&amp;Clef_répartition[[#This Row],[Année]]</f>
        <v>SDIS Morget_Association de communes Service de Défense Incendie et de Secours Morget_21_2019</v>
      </c>
      <c r="H7364" s="60">
        <v>5652</v>
      </c>
      <c r="I7364" s="60" t="s">
        <v>284</v>
      </c>
      <c r="J7364" s="60">
        <v>2019</v>
      </c>
      <c r="K7364" s="60">
        <v>1.12E-2</v>
      </c>
    </row>
    <row r="7365" spans="1:11" x14ac:dyDescent="0.25">
      <c r="A7365" s="60" t="s">
        <v>723</v>
      </c>
      <c r="B7365" t="s">
        <v>646</v>
      </c>
      <c r="C7365" t="s">
        <v>647</v>
      </c>
      <c r="D7365" t="str">
        <f>Clef_répartition[[#This Row],[Code association]]&amp;"_"&amp;Clef_répartition[[#This Row],[Nom association]]</f>
        <v>SDIS Morget_Association de communes Service de Défense Incendie et de Secours Morget</v>
      </c>
      <c r="E7365">
        <f>COUNTIFS(D$2:D7365,Clef_répartition[[#This Row],[Code_Nom]],J$2:J7365,Clef_répartition[[#This Row],[Année]])</f>
        <v>22</v>
      </c>
      <c r="F7365">
        <f>IF(Clef_répartition[[#This Row],[Code_Nom]]=D7364,F7364-1,(COUNTIFS(Clef_répartition[Code_Nom],Clef_répartition[[#This Row],[Code_Nom]],Clef_répartition[Année],Clef_répartition[[#This Row],[Année]])))</f>
        <v>3</v>
      </c>
      <c r="G7365" t="str">
        <f>Clef_répartition[[#This Row],[Code_Nom]]&amp;"_"&amp;Clef_répartition[[#This Row],[Nombre]]&amp;"_"&amp;Clef_répartition[[#This Row],[Année]]</f>
        <v>SDIS Morget_Association de communes Service de Défense Incendie et de Secours Morget_22_2019</v>
      </c>
      <c r="H7365" s="60">
        <v>5653</v>
      </c>
      <c r="I7365" s="60" t="s">
        <v>291</v>
      </c>
      <c r="J7365" s="60">
        <v>2019</v>
      </c>
      <c r="K7365" s="60">
        <v>1.66E-2</v>
      </c>
    </row>
    <row r="7366" spans="1:11" x14ac:dyDescent="0.25">
      <c r="A7366" s="60" t="s">
        <v>723</v>
      </c>
      <c r="B7366" t="s">
        <v>646</v>
      </c>
      <c r="C7366" t="s">
        <v>647</v>
      </c>
      <c r="D7366" t="str">
        <f>Clef_répartition[[#This Row],[Code association]]&amp;"_"&amp;Clef_répartition[[#This Row],[Nom association]]</f>
        <v>SDIS Morget_Association de communes Service de Défense Incendie et de Secours Morget</v>
      </c>
      <c r="E7366">
        <f>COUNTIFS(D$2:D7366,Clef_répartition[[#This Row],[Code_Nom]],J$2:J7366,Clef_répartition[[#This Row],[Année]])</f>
        <v>23</v>
      </c>
      <c r="F7366">
        <f>IF(Clef_répartition[[#This Row],[Code_Nom]]=D7365,F7365-1,(COUNTIFS(Clef_répartition[Code_Nom],Clef_répartition[[#This Row],[Code_Nom]],Clef_répartition[Année],Clef_répartition[[#This Row],[Année]])))</f>
        <v>2</v>
      </c>
      <c r="G7366" t="str">
        <f>Clef_répartition[[#This Row],[Code_Nom]]&amp;"_"&amp;Clef_répartition[[#This Row],[Nombre]]&amp;"_"&amp;Clef_répartition[[#This Row],[Année]]</f>
        <v>SDIS Morget_Association de communes Service de Défense Incendie et de Secours Morget_23_2019</v>
      </c>
      <c r="H7366" s="60">
        <v>5654</v>
      </c>
      <c r="I7366" s="60" t="s">
        <v>295</v>
      </c>
      <c r="J7366" s="60">
        <v>2019</v>
      </c>
      <c r="K7366" s="60">
        <v>9.7999999999999997E-3</v>
      </c>
    </row>
    <row r="7367" spans="1:11" x14ac:dyDescent="0.25">
      <c r="A7367" s="60" t="s">
        <v>723</v>
      </c>
      <c r="B7367" t="s">
        <v>646</v>
      </c>
      <c r="C7367" t="s">
        <v>647</v>
      </c>
      <c r="D7367" t="str">
        <f>Clef_répartition[[#This Row],[Code association]]&amp;"_"&amp;Clef_répartition[[#This Row],[Nom association]]</f>
        <v>SDIS Morget_Association de communes Service de Défense Incendie et de Secours Morget</v>
      </c>
      <c r="E7367">
        <f>COUNTIFS(D$2:D7367,Clef_répartition[[#This Row],[Code_Nom]],J$2:J7367,Clef_répartition[[#This Row],[Année]])</f>
        <v>24</v>
      </c>
      <c r="F7367">
        <f>IF(Clef_répartition[[#This Row],[Code_Nom]]=D7366,F7366-1,(COUNTIFS(Clef_répartition[Code_Nom],Clef_répartition[[#This Row],[Code_Nom]],Clef_répartition[Année],Clef_répartition[[#This Row],[Année]])))</f>
        <v>1</v>
      </c>
      <c r="G7367" t="str">
        <f>Clef_répartition[[#This Row],[Code_Nom]]&amp;"_"&amp;Clef_répartition[[#This Row],[Nombre]]&amp;"_"&amp;Clef_répartition[[#This Row],[Année]]</f>
        <v>SDIS Morget_Association de communes Service de Défense Incendie et de Secours Morget_24_2019</v>
      </c>
      <c r="H7367" s="60">
        <v>5655</v>
      </c>
      <c r="I7367" s="60" t="s">
        <v>297</v>
      </c>
      <c r="J7367" s="60">
        <v>2019</v>
      </c>
      <c r="K7367" s="60">
        <v>2.69E-2</v>
      </c>
    </row>
    <row r="7368" spans="1:11" x14ac:dyDescent="0.25">
      <c r="A7368" s="60" t="s">
        <v>723</v>
      </c>
      <c r="B7368" t="s">
        <v>531</v>
      </c>
      <c r="C7368" t="s">
        <v>532</v>
      </c>
      <c r="D736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68">
        <f>COUNTIFS(D$2:D7368,Clef_répartition[[#This Row],[Code_Nom]],J$2:J7368,Clef_répartition[[#This Row],[Année]])</f>
        <v>1</v>
      </c>
      <c r="F7368">
        <f>IF(Clef_répartition[[#This Row],[Code_Nom]]=D7367,F7367-1,(COUNTIFS(Clef_répartition[Code_Nom],Clef_répartition[[#This Row],[Code_Nom]],Clef_répartition[Année],Clef_répartition[[#This Row],[Année]])))</f>
        <v>41</v>
      </c>
      <c r="G736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vaudois_1_2019</v>
      </c>
      <c r="H7368" s="60">
        <v>5902</v>
      </c>
      <c r="I7368" s="60" t="s">
        <v>18</v>
      </c>
      <c r="J7368" s="60">
        <v>2019</v>
      </c>
      <c r="K7368" s="60">
        <v>6.2777832835226163E-3</v>
      </c>
    </row>
    <row r="7369" spans="1:11" x14ac:dyDescent="0.25">
      <c r="A7369" s="60" t="s">
        <v>723</v>
      </c>
      <c r="B7369" t="s">
        <v>531</v>
      </c>
      <c r="C7369" t="s">
        <v>532</v>
      </c>
      <c r="D736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69">
        <f>COUNTIFS(D$2:D7369,Clef_répartition[[#This Row],[Code_Nom]],J$2:J7369,Clef_répartition[[#This Row],[Année]])</f>
        <v>2</v>
      </c>
      <c r="F7369">
        <f>IF(Clef_répartition[[#This Row],[Code_Nom]]=D7368,F7368-1,(COUNTIFS(Clef_répartition[Code_Nom],Clef_répartition[[#This Row],[Code_Nom]],Clef_répartition[Année],Clef_répartition[[#This Row],[Année]])))</f>
        <v>40</v>
      </c>
      <c r="G736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vaudois_2_2019</v>
      </c>
      <c r="H7369" s="60">
        <v>5903</v>
      </c>
      <c r="I7369" s="60" t="s">
        <v>24</v>
      </c>
      <c r="J7369" s="60">
        <v>2019</v>
      </c>
      <c r="K7369" s="60">
        <v>3.8797659930569239E-3</v>
      </c>
    </row>
    <row r="7370" spans="1:11" x14ac:dyDescent="0.25">
      <c r="A7370" s="60" t="s">
        <v>723</v>
      </c>
      <c r="B7370" t="s">
        <v>531</v>
      </c>
      <c r="C7370" t="s">
        <v>532</v>
      </c>
      <c r="D737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0">
        <f>COUNTIFS(D$2:D7370,Clef_répartition[[#This Row],[Code_Nom]],J$2:J7370,Clef_répartition[[#This Row],[Année]])</f>
        <v>3</v>
      </c>
      <c r="F7370">
        <f>IF(Clef_répartition[[#This Row],[Code_Nom]]=D7369,F7369-1,(COUNTIFS(Clef_répartition[Code_Nom],Clef_répartition[[#This Row],[Code_Nom]],Clef_répartition[Année],Clef_répartition[[#This Row],[Année]])))</f>
        <v>39</v>
      </c>
      <c r="G737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vaudois_3_2019</v>
      </c>
      <c r="H7370" s="60">
        <v>5551</v>
      </c>
      <c r="I7370" s="60" t="s">
        <v>28</v>
      </c>
      <c r="J7370" s="60">
        <v>2019</v>
      </c>
      <c r="K7370" s="60">
        <v>8.7160720968788678E-3</v>
      </c>
    </row>
    <row r="7371" spans="1:11" x14ac:dyDescent="0.25">
      <c r="A7371" s="60" t="s">
        <v>723</v>
      </c>
      <c r="B7371" t="s">
        <v>531</v>
      </c>
      <c r="C7371" t="s">
        <v>532</v>
      </c>
      <c r="D737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1">
        <f>COUNTIFS(D$2:D7371,Clef_répartition[[#This Row],[Code_Nom]],J$2:J7371,Clef_répartition[[#This Row],[Année]])</f>
        <v>4</v>
      </c>
      <c r="F7371">
        <f>IF(Clef_répartition[[#This Row],[Code_Nom]]=D7370,F7370-1,(COUNTIFS(Clef_répartition[Code_Nom],Clef_répartition[[#This Row],[Code_Nom]],Clef_répartition[Année],Clef_répartition[[#This Row],[Année]])))</f>
        <v>38</v>
      </c>
      <c r="G737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vaudois_4_2019</v>
      </c>
      <c r="H7371" s="60">
        <v>5904</v>
      </c>
      <c r="I7371" s="60" t="s">
        <v>46</v>
      </c>
      <c r="J7371" s="60">
        <v>2019</v>
      </c>
      <c r="K7371" s="60">
        <v>8.9827026419272097E-3</v>
      </c>
    </row>
    <row r="7372" spans="1:11" x14ac:dyDescent="0.25">
      <c r="A7372" s="60" t="s">
        <v>723</v>
      </c>
      <c r="B7372" t="s">
        <v>531</v>
      </c>
      <c r="C7372" t="s">
        <v>532</v>
      </c>
      <c r="D737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2">
        <f>COUNTIFS(D$2:D7372,Clef_répartition[[#This Row],[Code_Nom]],J$2:J7372,Clef_répartition[[#This Row],[Année]])</f>
        <v>5</v>
      </c>
      <c r="F7372">
        <f>IF(Clef_répartition[[#This Row],[Code_Nom]]=D7371,F7371-1,(COUNTIFS(Clef_répartition[Code_Nom],Clef_répartition[[#This Row],[Code_Nom]],Clef_répartition[Année],Clef_répartition[[#This Row],[Année]])))</f>
        <v>37</v>
      </c>
      <c r="G737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vaudois_5_2019</v>
      </c>
      <c r="H7372" s="60">
        <v>5553</v>
      </c>
      <c r="I7372" s="60" t="s">
        <v>47</v>
      </c>
      <c r="J7372" s="60">
        <v>2019</v>
      </c>
      <c r="K7372" s="60">
        <v>1.7161560419411432E-2</v>
      </c>
    </row>
    <row r="7373" spans="1:11" x14ac:dyDescent="0.25">
      <c r="A7373" s="60" t="s">
        <v>723</v>
      </c>
      <c r="B7373" t="s">
        <v>531</v>
      </c>
      <c r="C7373" t="s">
        <v>532</v>
      </c>
      <c r="D737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3">
        <f>COUNTIFS(D$2:D7373,Clef_répartition[[#This Row],[Code_Nom]],J$2:J7373,Clef_répartition[[#This Row],[Année]])</f>
        <v>6</v>
      </c>
      <c r="F7373">
        <f>IF(Clef_répartition[[#This Row],[Code_Nom]]=D7372,F7372-1,(COUNTIFS(Clef_répartition[Code_Nom],Clef_répartition[[#This Row],[Code_Nom]],Clef_répartition[Année],Clef_répartition[[#This Row],[Année]])))</f>
        <v>36</v>
      </c>
      <c r="G737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vaudois_6_2019</v>
      </c>
      <c r="H7373" s="60">
        <v>5905</v>
      </c>
      <c r="I7373" s="60" t="s">
        <v>49</v>
      </c>
      <c r="J7373" s="60">
        <v>2019</v>
      </c>
      <c r="K7373" s="60">
        <v>1.1295528450609507E-2</v>
      </c>
    </row>
    <row r="7374" spans="1:11" x14ac:dyDescent="0.25">
      <c r="A7374" s="60" t="s">
        <v>723</v>
      </c>
      <c r="B7374" t="s">
        <v>531</v>
      </c>
      <c r="C7374" t="s">
        <v>532</v>
      </c>
      <c r="D737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4">
        <f>COUNTIFS(D$2:D7374,Clef_répartition[[#This Row],[Code_Nom]],J$2:J7374,Clef_répartition[[#This Row],[Année]])</f>
        <v>7</v>
      </c>
      <c r="F7374">
        <f>IF(Clef_répartition[[#This Row],[Code_Nom]]=D7373,F7373-1,(COUNTIFS(Clef_répartition[Code_Nom],Clef_répartition[[#This Row],[Code_Nom]],Clef_répartition[Année],Clef_répartition[[#This Row],[Année]])))</f>
        <v>35</v>
      </c>
      <c r="G737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vaudois_7_2019</v>
      </c>
      <c r="H7374" s="60">
        <v>5907</v>
      </c>
      <c r="I7374" s="60" t="s">
        <v>54</v>
      </c>
      <c r="J7374" s="60">
        <v>2019</v>
      </c>
      <c r="K7374" s="60">
        <v>5.0507962850031988E-3</v>
      </c>
    </row>
    <row r="7375" spans="1:11" x14ac:dyDescent="0.25">
      <c r="A7375" s="60" t="s">
        <v>723</v>
      </c>
      <c r="B7375" t="s">
        <v>531</v>
      </c>
      <c r="C7375" t="s">
        <v>532</v>
      </c>
      <c r="D737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5">
        <f>COUNTIFS(D$2:D7375,Clef_répartition[[#This Row],[Code_Nom]],J$2:J7375,Clef_répartition[[#This Row],[Année]])</f>
        <v>8</v>
      </c>
      <c r="F7375">
        <f>IF(Clef_répartition[[#This Row],[Code_Nom]]=D7374,F7374-1,(COUNTIFS(Clef_répartition[Code_Nom],Clef_répartition[[#This Row],[Code_Nom]],Clef_répartition[Année],Clef_répartition[[#This Row],[Année]])))</f>
        <v>34</v>
      </c>
      <c r="G737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vaudois_8_2019</v>
      </c>
      <c r="H7375" s="60">
        <v>5749</v>
      </c>
      <c r="I7375" s="60" t="s">
        <v>58</v>
      </c>
      <c r="J7375" s="60">
        <v>2019</v>
      </c>
      <c r="K7375" s="60">
        <v>0</v>
      </c>
    </row>
    <row r="7376" spans="1:11" x14ac:dyDescent="0.25">
      <c r="A7376" s="60" t="s">
        <v>723</v>
      </c>
      <c r="B7376" t="s">
        <v>531</v>
      </c>
      <c r="C7376" t="s">
        <v>532</v>
      </c>
      <c r="D737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6">
        <f>COUNTIFS(D$2:D7376,Clef_répartition[[#This Row],[Code_Nom]],J$2:J7376,Clef_répartition[[#This Row],[Année]])</f>
        <v>9</v>
      </c>
      <c r="F7376">
        <f>IF(Clef_répartition[[#This Row],[Code_Nom]]=D7375,F7375-1,(COUNTIFS(Clef_répartition[Code_Nom],Clef_répartition[[#This Row],[Code_Nom]],Clef_répartition[Année],Clef_répartition[[#This Row],[Année]])))</f>
        <v>33</v>
      </c>
      <c r="G737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vaudois_9_2019</v>
      </c>
      <c r="H7376" s="60">
        <v>5908</v>
      </c>
      <c r="I7376" s="60" t="s">
        <v>59</v>
      </c>
      <c r="J7376" s="60">
        <v>2019</v>
      </c>
      <c r="K7376" s="60">
        <v>2.3491543077303421E-3</v>
      </c>
    </row>
    <row r="7377" spans="1:11" x14ac:dyDescent="0.25">
      <c r="A7377" s="60" t="s">
        <v>723</v>
      </c>
      <c r="B7377" t="s">
        <v>531</v>
      </c>
      <c r="C7377" t="s">
        <v>532</v>
      </c>
      <c r="D737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7">
        <f>COUNTIFS(D$2:D7377,Clef_répartition[[#This Row],[Code_Nom]],J$2:J7377,Clef_répartition[[#This Row],[Année]])</f>
        <v>10</v>
      </c>
      <c r="F7377">
        <f>IF(Clef_répartition[[#This Row],[Code_Nom]]=D7376,F7376-1,(COUNTIFS(Clef_répartition[Code_Nom],Clef_répartition[[#This Row],[Code_Nom]],Clef_répartition[Année],Clef_répartition[[#This Row],[Année]])))</f>
        <v>32</v>
      </c>
      <c r="G737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vaudois_10_2019</v>
      </c>
      <c r="H7377" s="60">
        <v>5909</v>
      </c>
      <c r="I7377" s="60" t="s">
        <v>60</v>
      </c>
      <c r="J7377" s="60">
        <v>2019</v>
      </c>
      <c r="K7377" s="60">
        <v>1.2026655767575899E-2</v>
      </c>
    </row>
    <row r="7378" spans="1:11" x14ac:dyDescent="0.25">
      <c r="A7378" s="60" t="s">
        <v>723</v>
      </c>
      <c r="B7378" t="s">
        <v>531</v>
      </c>
      <c r="C7378" t="s">
        <v>532</v>
      </c>
      <c r="D737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8">
        <f>COUNTIFS(D$2:D7378,Clef_répartition[[#This Row],[Code_Nom]],J$2:J7378,Clef_répartition[[#This Row],[Année]])</f>
        <v>11</v>
      </c>
      <c r="F7378">
        <f>IF(Clef_répartition[[#This Row],[Code_Nom]]=D7377,F7377-1,(COUNTIFS(Clef_répartition[Code_Nom],Clef_répartition[[#This Row],[Code_Nom]],Clef_répartition[Année],Clef_répartition[[#This Row],[Année]])))</f>
        <v>31</v>
      </c>
      <c r="G737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vaudois_11_2019</v>
      </c>
      <c r="H7378" s="60">
        <v>5554</v>
      </c>
      <c r="I7378" s="60" t="s">
        <v>71</v>
      </c>
      <c r="J7378" s="60">
        <v>2019</v>
      </c>
      <c r="K7378" s="60">
        <v>1.6248113252921061E-2</v>
      </c>
    </row>
    <row r="7379" spans="1:11" x14ac:dyDescent="0.25">
      <c r="A7379" s="60" t="s">
        <v>723</v>
      </c>
      <c r="B7379" t="s">
        <v>531</v>
      </c>
      <c r="C7379" t="s">
        <v>532</v>
      </c>
      <c r="D737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79">
        <f>COUNTIFS(D$2:D7379,Clef_répartition[[#This Row],[Code_Nom]],J$2:J7379,Clef_répartition[[#This Row],[Année]])</f>
        <v>12</v>
      </c>
      <c r="F7379">
        <f>IF(Clef_répartition[[#This Row],[Code_Nom]]=D7378,F7378-1,(COUNTIFS(Clef_répartition[Code_Nom],Clef_répartition[[#This Row],[Code_Nom]],Clef_répartition[Année],Clef_répartition[[#This Row],[Année]])))</f>
        <v>30</v>
      </c>
      <c r="G737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vaudois_12_2019</v>
      </c>
      <c r="H7379" s="60">
        <v>5555</v>
      </c>
      <c r="I7379" s="60" t="s">
        <v>75</v>
      </c>
      <c r="J7379" s="60">
        <v>2019</v>
      </c>
      <c r="K7379" s="60">
        <v>6.3838297922908715E-3</v>
      </c>
    </row>
    <row r="7380" spans="1:11" x14ac:dyDescent="0.25">
      <c r="A7380" s="60" t="s">
        <v>723</v>
      </c>
      <c r="B7380" t="s">
        <v>531</v>
      </c>
      <c r="C7380" t="s">
        <v>532</v>
      </c>
      <c r="D738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0">
        <f>COUNTIFS(D$2:D7380,Clef_répartition[[#This Row],[Code_Nom]],J$2:J7380,Clef_répartition[[#This Row],[Année]])</f>
        <v>13</v>
      </c>
      <c r="F7380">
        <f>IF(Clef_répartition[[#This Row],[Code_Nom]]=D7379,F7379-1,(COUNTIFS(Clef_répartition[Code_Nom],Clef_répartition[[#This Row],[Code_Nom]],Clef_répartition[Année],Clef_répartition[[#This Row],[Année]])))</f>
        <v>29</v>
      </c>
      <c r="G738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vaudois_13_2019</v>
      </c>
      <c r="H7380" s="60">
        <v>5910</v>
      </c>
      <c r="I7380" s="60" t="s">
        <v>83</v>
      </c>
      <c r="J7380" s="60">
        <v>2019</v>
      </c>
      <c r="K7380" s="60">
        <v>6.4421695645411154E-3</v>
      </c>
    </row>
    <row r="7381" spans="1:11" x14ac:dyDescent="0.25">
      <c r="A7381" s="60" t="s">
        <v>723</v>
      </c>
      <c r="B7381" t="s">
        <v>531</v>
      </c>
      <c r="C7381" t="s">
        <v>532</v>
      </c>
      <c r="D738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1">
        <f>COUNTIFS(D$2:D7381,Clef_répartition[[#This Row],[Code_Nom]],J$2:J7381,Clef_répartition[[#This Row],[Année]])</f>
        <v>14</v>
      </c>
      <c r="F7381">
        <f>IF(Clef_répartition[[#This Row],[Code_Nom]]=D7380,F7380-1,(COUNTIFS(Clef_répartition[Code_Nom],Clef_répartition[[#This Row],[Code_Nom]],Clef_répartition[Année],Clef_répartition[[#This Row],[Année]])))</f>
        <v>28</v>
      </c>
      <c r="G738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vaudois_14_2019</v>
      </c>
      <c r="H7381" s="60">
        <v>5911</v>
      </c>
      <c r="I7381" s="60" t="s">
        <v>86</v>
      </c>
      <c r="J7381" s="60">
        <v>2019</v>
      </c>
      <c r="K7381" s="60">
        <v>4.0764817181266405E-3</v>
      </c>
    </row>
    <row r="7382" spans="1:11" x14ac:dyDescent="0.25">
      <c r="A7382" s="60" t="s">
        <v>723</v>
      </c>
      <c r="B7382" t="s">
        <v>531</v>
      </c>
      <c r="C7382" t="s">
        <v>532</v>
      </c>
      <c r="D738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2">
        <f>COUNTIFS(D$2:D7382,Clef_répartition[[#This Row],[Code_Nom]],J$2:J7382,Clef_répartition[[#This Row],[Année]])</f>
        <v>15</v>
      </c>
      <c r="F7382">
        <f>IF(Clef_répartition[[#This Row],[Code_Nom]]=D7381,F7381-1,(COUNTIFS(Clef_répartition[Code_Nom],Clef_répartition[[#This Row],[Code_Nom]],Clef_répartition[Année],Clef_répartition[[#This Row],[Année]])))</f>
        <v>27</v>
      </c>
      <c r="G738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vaudois_15_2019</v>
      </c>
      <c r="H7382" s="60">
        <v>5912</v>
      </c>
      <c r="I7382" s="60" t="s">
        <v>91</v>
      </c>
      <c r="J7382" s="60">
        <v>2019</v>
      </c>
      <c r="K7382" s="60">
        <v>2.5846062420780925E-3</v>
      </c>
    </row>
    <row r="7383" spans="1:11" x14ac:dyDescent="0.25">
      <c r="A7383" s="60" t="s">
        <v>723</v>
      </c>
      <c r="B7383" t="s">
        <v>531</v>
      </c>
      <c r="C7383" t="s">
        <v>532</v>
      </c>
      <c r="D738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3">
        <f>COUNTIFS(D$2:D7383,Clef_répartition[[#This Row],[Code_Nom]],J$2:J7383,Clef_répartition[[#This Row],[Année]])</f>
        <v>16</v>
      </c>
      <c r="F7383">
        <f>IF(Clef_répartition[[#This Row],[Code_Nom]]=D7382,F7382-1,(COUNTIFS(Clef_répartition[Code_Nom],Clef_répartition[[#This Row],[Code_Nom]],Clef_répartition[Année],Clef_répartition[[#This Row],[Année]])))</f>
        <v>26</v>
      </c>
      <c r="G738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vaudois_16_2019</v>
      </c>
      <c r="H7383" s="60">
        <v>5913</v>
      </c>
      <c r="I7383" s="60" t="s">
        <v>96</v>
      </c>
      <c r="J7383" s="60">
        <v>2019</v>
      </c>
      <c r="K7383" s="60">
        <v>1.364930872118383E-2</v>
      </c>
    </row>
    <row r="7384" spans="1:11" x14ac:dyDescent="0.25">
      <c r="A7384" s="60" t="s">
        <v>723</v>
      </c>
      <c r="B7384" t="s">
        <v>531</v>
      </c>
      <c r="C7384" t="s">
        <v>532</v>
      </c>
      <c r="D738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4">
        <f>COUNTIFS(D$2:D7384,Clef_répartition[[#This Row],[Code_Nom]],J$2:J7384,Clef_répartition[[#This Row],[Année]])</f>
        <v>17</v>
      </c>
      <c r="F7384">
        <f>IF(Clef_répartition[[#This Row],[Code_Nom]]=D7383,F7383-1,(COUNTIFS(Clef_répartition[Code_Nom],Clef_répartition[[#This Row],[Code_Nom]],Clef_répartition[Année],Clef_répartition[[#This Row],[Année]])))</f>
        <v>25</v>
      </c>
      <c r="G738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vaudois_17_2019</v>
      </c>
      <c r="H7384" s="60">
        <v>5914</v>
      </c>
      <c r="I7384" s="60" t="s">
        <v>105</v>
      </c>
      <c r="J7384" s="60">
        <v>2019</v>
      </c>
      <c r="K7384" s="60">
        <v>6.0718645125016398E-3</v>
      </c>
    </row>
    <row r="7385" spans="1:11" x14ac:dyDescent="0.25">
      <c r="A7385" s="60" t="s">
        <v>723</v>
      </c>
      <c r="B7385" t="s">
        <v>531</v>
      </c>
      <c r="C7385" t="s">
        <v>532</v>
      </c>
      <c r="D738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5">
        <f>COUNTIFS(D$2:D7385,Clef_répartition[[#This Row],[Code_Nom]],J$2:J7385,Clef_répartition[[#This Row],[Année]])</f>
        <v>18</v>
      </c>
      <c r="F7385">
        <f>IF(Clef_répartition[[#This Row],[Code_Nom]]=D7384,F7384-1,(COUNTIFS(Clef_répartition[Code_Nom],Clef_répartition[[#This Row],[Code_Nom]],Clef_répartition[Année],Clef_répartition[[#This Row],[Année]])))</f>
        <v>24</v>
      </c>
      <c r="G738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vaudois_18_2019</v>
      </c>
      <c r="H7385" s="60">
        <v>5556</v>
      </c>
      <c r="I7385" s="60" t="s">
        <v>115</v>
      </c>
      <c r="J7385" s="60">
        <v>2019</v>
      </c>
      <c r="K7385" s="60">
        <v>7.0759503734774592E-3</v>
      </c>
    </row>
    <row r="7386" spans="1:11" x14ac:dyDescent="0.25">
      <c r="A7386" s="60" t="s">
        <v>723</v>
      </c>
      <c r="B7386" t="s">
        <v>531</v>
      </c>
      <c r="C7386" t="s">
        <v>532</v>
      </c>
      <c r="D738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6">
        <f>COUNTIFS(D$2:D7386,Clef_répartition[[#This Row],[Code_Nom]],J$2:J7386,Clef_répartition[[#This Row],[Année]])</f>
        <v>19</v>
      </c>
      <c r="F7386">
        <f>IF(Clef_répartition[[#This Row],[Code_Nom]]=D7385,F7385-1,(COUNTIFS(Clef_répartition[Code_Nom],Clef_répartition[[#This Row],[Code_Nom]],Clef_répartition[Année],Clef_répartition[[#This Row],[Année]])))</f>
        <v>23</v>
      </c>
      <c r="G738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vaudois_19_2019</v>
      </c>
      <c r="H7386" s="60">
        <v>5557</v>
      </c>
      <c r="I7386" s="60" t="s">
        <v>116</v>
      </c>
      <c r="J7386" s="60">
        <v>2019</v>
      </c>
      <c r="K7386" s="60">
        <v>3.5656890650807892E-3</v>
      </c>
    </row>
    <row r="7387" spans="1:11" x14ac:dyDescent="0.25">
      <c r="A7387" s="60" t="s">
        <v>723</v>
      </c>
      <c r="B7387" t="s">
        <v>531</v>
      </c>
      <c r="C7387" t="s">
        <v>532</v>
      </c>
      <c r="D738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7">
        <f>COUNTIFS(D$2:D7387,Clef_répartition[[#This Row],[Code_Nom]],J$2:J7387,Clef_répartition[[#This Row],[Année]])</f>
        <v>20</v>
      </c>
      <c r="F7387">
        <f>IF(Clef_répartition[[#This Row],[Code_Nom]]=D7386,F7386-1,(COUNTIFS(Clef_répartition[Code_Nom],Clef_répartition[[#This Row],[Code_Nom]],Clef_répartition[Année],Clef_répartition[[#This Row],[Année]])))</f>
        <v>22</v>
      </c>
      <c r="G738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vaudois_20_2019</v>
      </c>
      <c r="H7387" s="60">
        <v>5559</v>
      </c>
      <c r="I7387" s="60" t="s">
        <v>121</v>
      </c>
      <c r="J7387" s="60">
        <v>2019</v>
      </c>
      <c r="K7387" s="60">
        <v>7.1441720801060926E-3</v>
      </c>
    </row>
    <row r="7388" spans="1:11" x14ac:dyDescent="0.25">
      <c r="A7388" s="60" t="s">
        <v>723</v>
      </c>
      <c r="B7388" t="s">
        <v>531</v>
      </c>
      <c r="C7388" t="s">
        <v>532</v>
      </c>
      <c r="D738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8">
        <f>COUNTIFS(D$2:D7388,Clef_répartition[[#This Row],[Code_Nom]],J$2:J7388,Clef_répartition[[#This Row],[Année]])</f>
        <v>21</v>
      </c>
      <c r="F7388">
        <f>IF(Clef_répartition[[#This Row],[Code_Nom]]=D7387,F7387-1,(COUNTIFS(Clef_répartition[Code_Nom],Clef_répartition[[#This Row],[Code_Nom]],Clef_répartition[Année],Clef_répartition[[#This Row],[Année]])))</f>
        <v>21</v>
      </c>
      <c r="G738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vaudois_21_2019</v>
      </c>
      <c r="H7388" s="60">
        <v>5561</v>
      </c>
      <c r="I7388" s="60" t="s">
        <v>132</v>
      </c>
      <c r="J7388" s="60">
        <v>2019</v>
      </c>
      <c r="K7388" s="60">
        <v>5.4524829591376507E-2</v>
      </c>
    </row>
    <row r="7389" spans="1:11" x14ac:dyDescent="0.25">
      <c r="A7389" s="60" t="s">
        <v>723</v>
      </c>
      <c r="B7389" t="s">
        <v>531</v>
      </c>
      <c r="C7389" t="s">
        <v>532</v>
      </c>
      <c r="D738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89">
        <f>COUNTIFS(D$2:D7389,Clef_répartition[[#This Row],[Code_Nom]],J$2:J7389,Clef_répartition[[#This Row],[Année]])</f>
        <v>22</v>
      </c>
      <c r="F7389">
        <f>IF(Clef_répartition[[#This Row],[Code_Nom]]=D7388,F7388-1,(COUNTIFS(Clef_répartition[Code_Nom],Clef_répartition[[#This Row],[Code_Nom]],Clef_répartition[Année],Clef_répartition[[#This Row],[Année]])))</f>
        <v>20</v>
      </c>
      <c r="G738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vaudois_22_2019</v>
      </c>
      <c r="H7389" s="60">
        <v>5919</v>
      </c>
      <c r="I7389" s="60" t="s">
        <v>172</v>
      </c>
      <c r="J7389" s="60">
        <v>2019</v>
      </c>
      <c r="K7389" s="60">
        <v>1.039662776158473E-2</v>
      </c>
    </row>
    <row r="7390" spans="1:11" x14ac:dyDescent="0.25">
      <c r="A7390" s="60" t="s">
        <v>723</v>
      </c>
      <c r="B7390" t="s">
        <v>531</v>
      </c>
      <c r="C7390" t="s">
        <v>532</v>
      </c>
      <c r="D739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0">
        <f>COUNTIFS(D$2:D7390,Clef_répartition[[#This Row],[Code_Nom]],J$2:J7390,Clef_répartition[[#This Row],[Année]])</f>
        <v>23</v>
      </c>
      <c r="F7390">
        <f>IF(Clef_répartition[[#This Row],[Code_Nom]]=D7389,F7389-1,(COUNTIFS(Clef_répartition[Code_Nom],Clef_répartition[[#This Row],[Code_Nom]],Clef_répartition[Année],Clef_répartition[[#This Row],[Année]])))</f>
        <v>19</v>
      </c>
      <c r="G739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vaudois_23_2019</v>
      </c>
      <c r="H7390" s="60">
        <v>5921</v>
      </c>
      <c r="I7390" s="60" t="s">
        <v>180</v>
      </c>
      <c r="J7390" s="60">
        <v>2019</v>
      </c>
      <c r="K7390" s="60">
        <v>3.999850999746141E-3</v>
      </c>
    </row>
    <row r="7391" spans="1:11" x14ac:dyDescent="0.25">
      <c r="A7391" s="60" t="s">
        <v>723</v>
      </c>
      <c r="B7391" t="s">
        <v>531</v>
      </c>
      <c r="C7391" t="s">
        <v>532</v>
      </c>
      <c r="D739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1">
        <f>COUNTIFS(D$2:D7391,Clef_répartition[[#This Row],[Code_Nom]],J$2:J7391,Clef_répartition[[#This Row],[Année]])</f>
        <v>24</v>
      </c>
      <c r="F7391">
        <f>IF(Clef_répartition[[#This Row],[Code_Nom]]=D7390,F7390-1,(COUNTIFS(Clef_répartition[Code_Nom],Clef_répartition[[#This Row],[Code_Nom]],Clef_répartition[Année],Clef_répartition[[#This Row],[Année]])))</f>
        <v>18</v>
      </c>
      <c r="G739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vaudois_24_2019</v>
      </c>
      <c r="H7391" s="60">
        <v>5922</v>
      </c>
      <c r="I7391" s="60" t="s">
        <v>183</v>
      </c>
      <c r="J7391" s="60">
        <v>2019</v>
      </c>
      <c r="K7391" s="60">
        <v>1.3157937203035618E-2</v>
      </c>
    </row>
    <row r="7392" spans="1:11" x14ac:dyDescent="0.25">
      <c r="A7392" s="60" t="s">
        <v>723</v>
      </c>
      <c r="B7392" t="s">
        <v>531</v>
      </c>
      <c r="C7392" t="s">
        <v>532</v>
      </c>
      <c r="D739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2">
        <f>COUNTIFS(D$2:D7392,Clef_répartition[[#This Row],[Code_Nom]],J$2:J7392,Clef_répartition[[#This Row],[Année]])</f>
        <v>25</v>
      </c>
      <c r="F7392">
        <f>IF(Clef_répartition[[#This Row],[Code_Nom]]=D7391,F7391-1,(COUNTIFS(Clef_répartition[Code_Nom],Clef_répartition[[#This Row],[Code_Nom]],Clef_répartition[Année],Clef_répartition[[#This Row],[Année]])))</f>
        <v>17</v>
      </c>
      <c r="G739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vaudois_25_2019</v>
      </c>
      <c r="H7392" s="60">
        <v>5563</v>
      </c>
      <c r="I7392" s="60" t="s">
        <v>193</v>
      </c>
      <c r="J7392" s="60">
        <v>2019</v>
      </c>
      <c r="K7392" s="60">
        <v>2.7095784044242665E-3</v>
      </c>
    </row>
    <row r="7393" spans="1:11" x14ac:dyDescent="0.25">
      <c r="A7393" s="60" t="s">
        <v>723</v>
      </c>
      <c r="B7393" t="s">
        <v>531</v>
      </c>
      <c r="C7393" t="s">
        <v>532</v>
      </c>
      <c r="D739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3">
        <f>COUNTIFS(D$2:D7393,Clef_répartition[[#This Row],[Code_Nom]],J$2:J7393,Clef_répartition[[#This Row],[Année]])</f>
        <v>26</v>
      </c>
      <c r="F7393">
        <f>IF(Clef_répartition[[#This Row],[Code_Nom]]=D7392,F7392-1,(COUNTIFS(Clef_répartition[Code_Nom],Clef_répartition[[#This Row],[Code_Nom]],Clef_répartition[Année],Clef_répartition[[#This Row],[Année]])))</f>
        <v>16</v>
      </c>
      <c r="G739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vaudois_26_2019</v>
      </c>
      <c r="H7393" s="60">
        <v>5564</v>
      </c>
      <c r="I7393" s="60" t="s">
        <v>194</v>
      </c>
      <c r="J7393" s="60">
        <v>2019</v>
      </c>
      <c r="K7393" s="60">
        <v>1.7220189110732035E-3</v>
      </c>
    </row>
    <row r="7394" spans="1:11" x14ac:dyDescent="0.25">
      <c r="A7394" s="60" t="s">
        <v>723</v>
      </c>
      <c r="B7394" t="s">
        <v>531</v>
      </c>
      <c r="C7394" t="s">
        <v>532</v>
      </c>
      <c r="D739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4">
        <f>COUNTIFS(D$2:D7394,Clef_répartition[[#This Row],[Code_Nom]],J$2:J7394,Clef_répartition[[#This Row],[Année]])</f>
        <v>27</v>
      </c>
      <c r="F7394">
        <f>IF(Clef_répartition[[#This Row],[Code_Nom]]=D7393,F7393-1,(COUNTIFS(Clef_répartition[Code_Nom],Clef_répartition[[#This Row],[Code_Nom]],Clef_répartition[Année],Clef_répartition[[#This Row],[Année]])))</f>
        <v>15</v>
      </c>
      <c r="G739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vaudois_27_2019</v>
      </c>
      <c r="H7394" s="60">
        <v>5565</v>
      </c>
      <c r="I7394" s="60" t="s">
        <v>199</v>
      </c>
      <c r="J7394" s="60">
        <v>2019</v>
      </c>
      <c r="K7394" s="60">
        <v>8.4252015725222017E-3</v>
      </c>
    </row>
    <row r="7395" spans="1:11" x14ac:dyDescent="0.25">
      <c r="A7395" s="60" t="s">
        <v>723</v>
      </c>
      <c r="B7395" t="s">
        <v>531</v>
      </c>
      <c r="C7395" t="s">
        <v>532</v>
      </c>
      <c r="D739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5">
        <f>COUNTIFS(D$2:D7395,Clef_répartition[[#This Row],[Code_Nom]],J$2:J7395,Clef_répartition[[#This Row],[Année]])</f>
        <v>28</v>
      </c>
      <c r="F7395">
        <f>IF(Clef_répartition[[#This Row],[Code_Nom]]=D7394,F7394-1,(COUNTIFS(Clef_répartition[Code_Nom],Clef_répartition[[#This Row],[Code_Nom]],Clef_répartition[Année],Clef_répartition[[#This Row],[Année]])))</f>
        <v>14</v>
      </c>
      <c r="G739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vaudois_28_2019</v>
      </c>
      <c r="H7395" s="60">
        <v>5924</v>
      </c>
      <c r="I7395" s="60" t="s">
        <v>202</v>
      </c>
      <c r="J7395" s="60">
        <v>2019</v>
      </c>
      <c r="K7395" s="60">
        <v>5.5918462395436871E-3</v>
      </c>
    </row>
    <row r="7396" spans="1:11" x14ac:dyDescent="0.25">
      <c r="A7396" s="60" t="s">
        <v>723</v>
      </c>
      <c r="B7396" t="s">
        <v>531</v>
      </c>
      <c r="C7396" t="s">
        <v>532</v>
      </c>
      <c r="D739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6">
        <f>COUNTIFS(D$2:D7396,Clef_répartition[[#This Row],[Code_Nom]],J$2:J7396,Clef_répartition[[#This Row],[Année]])</f>
        <v>29</v>
      </c>
      <c r="F7396">
        <f>IF(Clef_répartition[[#This Row],[Code_Nom]]=D7395,F7395-1,(COUNTIFS(Clef_répartition[Code_Nom],Clef_répartition[[#This Row],[Code_Nom]],Clef_répartition[Année],Clef_répartition[[#This Row],[Année]])))</f>
        <v>13</v>
      </c>
      <c r="G739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vaudois_29_2019</v>
      </c>
      <c r="H7396" s="60">
        <v>5926</v>
      </c>
      <c r="I7396" s="60" t="s">
        <v>218</v>
      </c>
      <c r="J7396" s="60">
        <v>2019</v>
      </c>
      <c r="K7396" s="60">
        <v>1.3076112445504792E-2</v>
      </c>
    </row>
    <row r="7397" spans="1:11" x14ac:dyDescent="0.25">
      <c r="A7397" s="60" t="s">
        <v>723</v>
      </c>
      <c r="B7397" t="s">
        <v>531</v>
      </c>
      <c r="C7397" t="s">
        <v>532</v>
      </c>
      <c r="D739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7">
        <f>COUNTIFS(D$2:D7397,Clef_répartition[[#This Row],[Code_Nom]],J$2:J7397,Clef_répartition[[#This Row],[Année]])</f>
        <v>30</v>
      </c>
      <c r="F7397">
        <f>IF(Clef_répartition[[#This Row],[Code_Nom]]=D7396,F7396-1,(COUNTIFS(Clef_répartition[Code_Nom],Clef_répartition[[#This Row],[Code_Nom]],Clef_répartition[Année],Clef_répartition[[#This Row],[Année]])))</f>
        <v>12</v>
      </c>
      <c r="G739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vaudois_30_2019</v>
      </c>
      <c r="H7397" s="60">
        <v>5566</v>
      </c>
      <c r="I7397" s="60" t="s">
        <v>224</v>
      </c>
      <c r="J7397" s="60">
        <v>2019</v>
      </c>
      <c r="K7397" s="60">
        <v>6.8342799050670668E-3</v>
      </c>
    </row>
    <row r="7398" spans="1:11" x14ac:dyDescent="0.25">
      <c r="A7398" s="60" t="s">
        <v>723</v>
      </c>
      <c r="B7398" t="s">
        <v>531</v>
      </c>
      <c r="C7398" t="s">
        <v>532</v>
      </c>
      <c r="D739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8">
        <f>COUNTIFS(D$2:D7398,Clef_répartition[[#This Row],[Code_Nom]],J$2:J7398,Clef_répartition[[#This Row],[Année]])</f>
        <v>31</v>
      </c>
      <c r="F7398">
        <f>IF(Clef_répartition[[#This Row],[Code_Nom]]=D7397,F7397-1,(COUNTIFS(Clef_répartition[Code_Nom],Clef_répartition[[#This Row],[Code_Nom]],Clef_répartition[Année],Clef_répartition[[#This Row],[Année]])))</f>
        <v>11</v>
      </c>
      <c r="G739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vaudois_31_2019</v>
      </c>
      <c r="H7398" s="60">
        <v>5928</v>
      </c>
      <c r="I7398" s="60" t="s">
        <v>240</v>
      </c>
      <c r="J7398" s="60">
        <v>2019</v>
      </c>
      <c r="K7398" s="60">
        <v>3.2032021724378995E-3</v>
      </c>
    </row>
    <row r="7399" spans="1:11" x14ac:dyDescent="0.25">
      <c r="A7399" s="60" t="s">
        <v>723</v>
      </c>
      <c r="B7399" t="s">
        <v>531</v>
      </c>
      <c r="C7399" t="s">
        <v>532</v>
      </c>
      <c r="D739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399">
        <f>COUNTIFS(D$2:D7399,Clef_répartition[[#This Row],[Code_Nom]],J$2:J7399,Clef_répartition[[#This Row],[Année]])</f>
        <v>32</v>
      </c>
      <c r="F7399">
        <f>IF(Clef_répartition[[#This Row],[Code_Nom]]=D7398,F7398-1,(COUNTIFS(Clef_répartition[Code_Nom],Clef_répartition[[#This Row],[Code_Nom]],Clef_répartition[Année],Clef_répartition[[#This Row],[Année]])))</f>
        <v>10</v>
      </c>
      <c r="G739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vaudois_32_2019</v>
      </c>
      <c r="H7399" s="60">
        <v>5929</v>
      </c>
      <c r="I7399" s="60" t="s">
        <v>257</v>
      </c>
      <c r="J7399" s="60">
        <v>2019</v>
      </c>
      <c r="K7399" s="60">
        <v>1.0088613034999108E-2</v>
      </c>
    </row>
    <row r="7400" spans="1:11" x14ac:dyDescent="0.25">
      <c r="A7400" s="60" t="s">
        <v>723</v>
      </c>
      <c r="B7400" t="s">
        <v>531</v>
      </c>
      <c r="C7400" t="s">
        <v>532</v>
      </c>
      <c r="D740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0">
        <f>COUNTIFS(D$2:D7400,Clef_répartition[[#This Row],[Code_Nom]],J$2:J7400,Clef_répartition[[#This Row],[Année]])</f>
        <v>33</v>
      </c>
      <c r="F7400">
        <f>IF(Clef_répartition[[#This Row],[Code_Nom]]=D7399,F7399-1,(COUNTIFS(Clef_répartition[Code_Nom],Clef_répartition[[#This Row],[Code_Nom]],Clef_répartition[Année],Clef_répartition[[#This Row],[Année]])))</f>
        <v>9</v>
      </c>
      <c r="G740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vaudois_33_2019</v>
      </c>
      <c r="H7400" s="60">
        <v>5930</v>
      </c>
      <c r="I7400" s="60" t="s">
        <v>259</v>
      </c>
      <c r="J7400" s="60">
        <v>2019</v>
      </c>
      <c r="K7400" s="60">
        <v>3.3745069536810068E-3</v>
      </c>
    </row>
    <row r="7401" spans="1:11" x14ac:dyDescent="0.25">
      <c r="A7401" s="60" t="s">
        <v>723</v>
      </c>
      <c r="B7401" t="s">
        <v>531</v>
      </c>
      <c r="C7401" t="s">
        <v>532</v>
      </c>
      <c r="D740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1">
        <f>COUNTIFS(D$2:D7401,Clef_répartition[[#This Row],[Code_Nom]],J$2:J7401,Clef_répartition[[#This Row],[Année]])</f>
        <v>34</v>
      </c>
      <c r="F7401">
        <f>IF(Clef_répartition[[#This Row],[Code_Nom]]=D7400,F7400-1,(COUNTIFS(Clef_répartition[Code_Nom],Clef_répartition[[#This Row],[Code_Nom]],Clef_répartition[Année],Clef_répartition[[#This Row],[Année]])))</f>
        <v>8</v>
      </c>
      <c r="G740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vaudois_34_2019</v>
      </c>
      <c r="H7401" s="60">
        <v>5931</v>
      </c>
      <c r="I7401" s="60" t="s">
        <v>267</v>
      </c>
      <c r="J7401" s="60">
        <v>2019</v>
      </c>
      <c r="K7401" s="60">
        <v>7.4338314931651885E-3</v>
      </c>
    </row>
    <row r="7402" spans="1:11" x14ac:dyDescent="0.25">
      <c r="A7402" s="60" t="s">
        <v>723</v>
      </c>
      <c r="B7402" t="s">
        <v>531</v>
      </c>
      <c r="C7402" t="s">
        <v>532</v>
      </c>
      <c r="D740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2">
        <f>COUNTIFS(D$2:D7402,Clef_répartition[[#This Row],[Code_Nom]],J$2:J7402,Clef_répartition[[#This Row],[Année]])</f>
        <v>35</v>
      </c>
      <c r="F7402">
        <f>IF(Clef_répartition[[#This Row],[Code_Nom]]=D7401,F7401-1,(COUNTIFS(Clef_répartition[Code_Nom],Clef_répartition[[#This Row],[Code_Nom]],Clef_répartition[Année],Clef_répartition[[#This Row],[Année]])))</f>
        <v>7</v>
      </c>
      <c r="G740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vaudois_35_2019</v>
      </c>
      <c r="H7402" s="60">
        <v>5932</v>
      </c>
      <c r="I7402" s="60" t="s">
        <v>269</v>
      </c>
      <c r="J7402" s="60">
        <v>2019</v>
      </c>
      <c r="K7402" s="60">
        <v>3.6731754459267702E-3</v>
      </c>
    </row>
    <row r="7403" spans="1:11" x14ac:dyDescent="0.25">
      <c r="A7403" s="60" t="s">
        <v>723</v>
      </c>
      <c r="B7403" t="s">
        <v>531</v>
      </c>
      <c r="C7403" t="s">
        <v>532</v>
      </c>
      <c r="D740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3">
        <f>COUNTIFS(D$2:D7403,Clef_répartition[[#This Row],[Code_Nom]],J$2:J7403,Clef_répartition[[#This Row],[Année]])</f>
        <v>36</v>
      </c>
      <c r="F7403">
        <f>IF(Clef_répartition[[#This Row],[Code_Nom]]=D7402,F7402-1,(COUNTIFS(Clef_répartition[Code_Nom],Clef_répartition[[#This Row],[Code_Nom]],Clef_répartition[Année],Clef_répartition[[#This Row],[Année]])))</f>
        <v>6</v>
      </c>
      <c r="G740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vaudois_36_2019</v>
      </c>
      <c r="H7403" s="60">
        <v>5933</v>
      </c>
      <c r="I7403" s="60" t="s">
        <v>271</v>
      </c>
      <c r="J7403" s="60">
        <v>2019</v>
      </c>
      <c r="K7403" s="60">
        <v>1.1488340181064764E-2</v>
      </c>
    </row>
    <row r="7404" spans="1:11" x14ac:dyDescent="0.25">
      <c r="A7404" s="60" t="s">
        <v>723</v>
      </c>
      <c r="B7404" t="s">
        <v>531</v>
      </c>
      <c r="C7404" t="s">
        <v>532</v>
      </c>
      <c r="D740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4">
        <f>COUNTIFS(D$2:D7404,Clef_répartition[[#This Row],[Code_Nom]],J$2:J7404,Clef_répartition[[#This Row],[Année]])</f>
        <v>37</v>
      </c>
      <c r="F7404">
        <f>IF(Clef_répartition[[#This Row],[Code_Nom]]=D7403,F7403-1,(COUNTIFS(Clef_répartition[Code_Nom],Clef_répartition[[#This Row],[Code_Nom]],Clef_répartition[Année],Clef_répartition[[#This Row],[Année]])))</f>
        <v>5</v>
      </c>
      <c r="G740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vaudois_37_2019</v>
      </c>
      <c r="H7404" s="60">
        <v>5934</v>
      </c>
      <c r="I7404" s="60" t="s">
        <v>273</v>
      </c>
      <c r="J7404" s="60">
        <v>2019</v>
      </c>
      <c r="K7404" s="60">
        <v>3.9638244903635739E-3</v>
      </c>
    </row>
    <row r="7405" spans="1:11" x14ac:dyDescent="0.25">
      <c r="A7405" s="60" t="s">
        <v>723</v>
      </c>
      <c r="B7405" t="s">
        <v>531</v>
      </c>
      <c r="C7405" t="s">
        <v>532</v>
      </c>
      <c r="D740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5">
        <f>COUNTIFS(D$2:D7405,Clef_répartition[[#This Row],[Code_Nom]],J$2:J7405,Clef_répartition[[#This Row],[Année]])</f>
        <v>38</v>
      </c>
      <c r="F7405">
        <f>IF(Clef_répartition[[#This Row],[Code_Nom]]=D7404,F7404-1,(COUNTIFS(Clef_répartition[Code_Nom],Clef_répartition[[#This Row],[Code_Nom]],Clef_répartition[Année],Clef_répartition[[#This Row],[Année]])))</f>
        <v>4</v>
      </c>
      <c r="G740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vaudois_38_2019</v>
      </c>
      <c r="H7405" s="60">
        <v>5935</v>
      </c>
      <c r="I7405" s="60" t="s">
        <v>280</v>
      </c>
      <c r="J7405" s="60">
        <v>2019</v>
      </c>
      <c r="K7405" s="60">
        <v>1.7863730560590942E-3</v>
      </c>
    </row>
    <row r="7406" spans="1:11" x14ac:dyDescent="0.25">
      <c r="A7406" s="60" t="s">
        <v>723</v>
      </c>
      <c r="B7406" t="s">
        <v>531</v>
      </c>
      <c r="C7406" t="s">
        <v>532</v>
      </c>
      <c r="D740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6">
        <f>COUNTIFS(D$2:D7406,Clef_répartition[[#This Row],[Code_Nom]],J$2:J7406,Clef_répartition[[#This Row],[Année]])</f>
        <v>39</v>
      </c>
      <c r="F7406">
        <f>IF(Clef_répartition[[#This Row],[Code_Nom]]=D7405,F7405-1,(COUNTIFS(Clef_répartition[Code_Nom],Clef_répartition[[#This Row],[Code_Nom]],Clef_répartition[Année],Clef_répartition[[#This Row],[Année]])))</f>
        <v>3</v>
      </c>
      <c r="G740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vaudois_39_2019</v>
      </c>
      <c r="H7406" s="60">
        <v>5937</v>
      </c>
      <c r="I7406" s="60" t="s">
        <v>292</v>
      </c>
      <c r="J7406" s="60">
        <v>2019</v>
      </c>
      <c r="K7406" s="60">
        <v>2.0815253356619235E-3</v>
      </c>
    </row>
    <row r="7407" spans="1:11" x14ac:dyDescent="0.25">
      <c r="A7407" s="60" t="s">
        <v>723</v>
      </c>
      <c r="B7407" t="s">
        <v>531</v>
      </c>
      <c r="C7407" t="s">
        <v>532</v>
      </c>
      <c r="D740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7">
        <f>COUNTIFS(D$2:D7407,Clef_répartition[[#This Row],[Code_Nom]],J$2:J7407,Clef_répartition[[#This Row],[Année]])</f>
        <v>40</v>
      </c>
      <c r="F7407">
        <f>IF(Clef_répartition[[#This Row],[Code_Nom]]=D7406,F7406-1,(COUNTIFS(Clef_répartition[Code_Nom],Clef_répartition[[#This Row],[Code_Nom]],Clef_répartition[Année],Clef_répartition[[#This Row],[Année]])))</f>
        <v>2</v>
      </c>
      <c r="G740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vaudois_40_2019</v>
      </c>
      <c r="H7407" s="60">
        <v>5938</v>
      </c>
      <c r="I7407" s="60" t="s">
        <v>298</v>
      </c>
      <c r="J7407" s="60">
        <v>2019</v>
      </c>
      <c r="K7407" s="60">
        <v>0.62836689540766655</v>
      </c>
    </row>
    <row r="7408" spans="1:11" x14ac:dyDescent="0.25">
      <c r="A7408" s="60" t="s">
        <v>723</v>
      </c>
      <c r="B7408" t="s">
        <v>531</v>
      </c>
      <c r="C7408" t="s">
        <v>532</v>
      </c>
      <c r="D740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7408">
        <f>COUNTIFS(D$2:D7408,Clef_répartition[[#This Row],[Code_Nom]],J$2:J7408,Clef_répartition[[#This Row],[Année]])</f>
        <v>41</v>
      </c>
      <c r="F7408">
        <f>IF(Clef_répartition[[#This Row],[Code_Nom]]=D7407,F7407-1,(COUNTIFS(Clef_répartition[Code_Nom],Clef_répartition[[#This Row],[Code_Nom]],Clef_répartition[Année],Clef_répartition[[#This Row],[Année]])))</f>
        <v>1</v>
      </c>
      <c r="G740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vaudois_41_2019</v>
      </c>
      <c r="H7408" s="60">
        <v>5939</v>
      </c>
      <c r="I7408" s="60" t="s">
        <v>299</v>
      </c>
      <c r="J7408" s="60">
        <v>2019</v>
      </c>
      <c r="K7408" s="60">
        <v>5.5119224827072495E-2</v>
      </c>
    </row>
    <row r="7409" spans="1:11" x14ac:dyDescent="0.25">
      <c r="A7409" s="60" t="s">
        <v>723</v>
      </c>
      <c r="B7409" t="s">
        <v>662</v>
      </c>
      <c r="C7409" t="s">
        <v>663</v>
      </c>
      <c r="D7409" t="str">
        <f>Clef_répartition[[#This Row],[Code association]]&amp;"_"&amp;Clef_répartition[[#This Row],[Nom association]]</f>
        <v>SDIS Nyon-Dôle_Association de communes Service de Défense Incendie et de Secours Nyon-Dôle</v>
      </c>
      <c r="E7409">
        <f>COUNTIFS(D$2:D7409,Clef_répartition[[#This Row],[Code_Nom]],J$2:J7409,Clef_répartition[[#This Row],[Année]])</f>
        <v>1</v>
      </c>
      <c r="F7409">
        <f>IF(Clef_répartition[[#This Row],[Code_Nom]]=D7408,F7408-1,(COUNTIFS(Clef_répartition[Code_Nom],Clef_répartition[[#This Row],[Code_Nom]],Clef_répartition[Année],Clef_répartition[[#This Row],[Année]])))</f>
        <v>18</v>
      </c>
      <c r="G7409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Nyon-Dôle_1_2019</v>
      </c>
      <c r="H7409" s="60">
        <v>5701</v>
      </c>
      <c r="I7409" s="60" t="s">
        <v>5</v>
      </c>
      <c r="J7409" s="60">
        <v>2019</v>
      </c>
      <c r="K7409" s="60">
        <v>4.9995722386606207E-3</v>
      </c>
    </row>
    <row r="7410" spans="1:11" x14ac:dyDescent="0.25">
      <c r="A7410" s="60" t="s">
        <v>723</v>
      </c>
      <c r="B7410" t="s">
        <v>662</v>
      </c>
      <c r="C7410" t="s">
        <v>663</v>
      </c>
      <c r="D7410" t="str">
        <f>Clef_répartition[[#This Row],[Code association]]&amp;"_"&amp;Clef_répartition[[#This Row],[Nom association]]</f>
        <v>SDIS Nyon-Dôle_Association de communes Service de Défense Incendie et de Secours Nyon-Dôle</v>
      </c>
      <c r="E7410">
        <f>COUNTIFS(D$2:D7410,Clef_répartition[[#This Row],[Code_Nom]],J$2:J7410,Clef_répartition[[#This Row],[Année]])</f>
        <v>2</v>
      </c>
      <c r="F7410">
        <f>IF(Clef_répartition[[#This Row],[Code_Nom]]=D7409,F7409-1,(COUNTIFS(Clef_répartition[Code_Nom],Clef_répartition[[#This Row],[Code_Nom]],Clef_répartition[Année],Clef_répartition[[#This Row],[Année]])))</f>
        <v>17</v>
      </c>
      <c r="G7410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Nyon-Dôle_2_2019</v>
      </c>
      <c r="H7410" s="60">
        <v>5702</v>
      </c>
      <c r="I7410" s="60" t="s">
        <v>7</v>
      </c>
      <c r="J7410" s="60">
        <v>2019</v>
      </c>
      <c r="K7410" s="60">
        <v>5.7378094438584139E-2</v>
      </c>
    </row>
    <row r="7411" spans="1:11" x14ac:dyDescent="0.25">
      <c r="A7411" s="60" t="s">
        <v>723</v>
      </c>
      <c r="B7411" t="s">
        <v>662</v>
      </c>
      <c r="C7411" t="s">
        <v>663</v>
      </c>
      <c r="D7411" t="str">
        <f>Clef_répartition[[#This Row],[Code association]]&amp;"_"&amp;Clef_répartition[[#This Row],[Nom association]]</f>
        <v>SDIS Nyon-Dôle_Association de communes Service de Défense Incendie et de Secours Nyon-Dôle</v>
      </c>
      <c r="E7411">
        <f>COUNTIFS(D$2:D7411,Clef_répartition[[#This Row],[Code_Nom]],J$2:J7411,Clef_répartition[[#This Row],[Année]])</f>
        <v>3</v>
      </c>
      <c r="F7411">
        <f>IF(Clef_répartition[[#This Row],[Code_Nom]]=D7410,F7410-1,(COUNTIFS(Clef_répartition[Code_Nom],Clef_répartition[[#This Row],[Code_Nom]],Clef_répartition[Année],Clef_répartition[[#This Row],[Année]])))</f>
        <v>16</v>
      </c>
      <c r="G7411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Nyon-Dôle_3_2019</v>
      </c>
      <c r="H7411" s="60">
        <v>5706</v>
      </c>
      <c r="I7411" s="60" t="s">
        <v>29</v>
      </c>
      <c r="J7411" s="60">
        <v>2019</v>
      </c>
      <c r="K7411" s="60">
        <v>2.4253255686809153E-2</v>
      </c>
    </row>
    <row r="7412" spans="1:11" x14ac:dyDescent="0.25">
      <c r="A7412" s="60" t="s">
        <v>723</v>
      </c>
      <c r="B7412" t="s">
        <v>662</v>
      </c>
      <c r="C7412" t="s">
        <v>663</v>
      </c>
      <c r="D7412" t="str">
        <f>Clef_répartition[[#This Row],[Code association]]&amp;"_"&amp;Clef_répartition[[#This Row],[Nom association]]</f>
        <v>SDIS Nyon-Dôle_Association de communes Service de Défense Incendie et de Secours Nyon-Dôle</v>
      </c>
      <c r="E7412">
        <f>COUNTIFS(D$2:D7412,Clef_répartition[[#This Row],[Code_Nom]],J$2:J7412,Clef_répartition[[#This Row],[Année]])</f>
        <v>4</v>
      </c>
      <c r="F7412">
        <f>IF(Clef_répartition[[#This Row],[Code_Nom]]=D7411,F7411-1,(COUNTIFS(Clef_répartition[Code_Nom],Clef_répartition[[#This Row],[Code_Nom]],Clef_répartition[Année],Clef_répartition[[#This Row],[Année]])))</f>
        <v>15</v>
      </c>
      <c r="G7412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Nyon-Dôle_4_2019</v>
      </c>
      <c r="H7412" s="60">
        <v>5709</v>
      </c>
      <c r="I7412" s="60" t="s">
        <v>62</v>
      </c>
      <c r="J7412" s="60">
        <v>2019</v>
      </c>
      <c r="K7412" s="60">
        <v>2.6104159191834148E-2</v>
      </c>
    </row>
    <row r="7413" spans="1:11" x14ac:dyDescent="0.25">
      <c r="A7413" s="60" t="s">
        <v>723</v>
      </c>
      <c r="B7413" t="s">
        <v>662</v>
      </c>
      <c r="C7413" t="s">
        <v>663</v>
      </c>
      <c r="D7413" t="str">
        <f>Clef_répartition[[#This Row],[Code association]]&amp;"_"&amp;Clef_répartition[[#This Row],[Nom association]]</f>
        <v>SDIS Nyon-Dôle_Association de communes Service de Défense Incendie et de Secours Nyon-Dôle</v>
      </c>
      <c r="E7413">
        <f>COUNTIFS(D$2:D7413,Clef_répartition[[#This Row],[Code_Nom]],J$2:J7413,Clef_répartition[[#This Row],[Année]])</f>
        <v>5</v>
      </c>
      <c r="F7413">
        <f>IF(Clef_répartition[[#This Row],[Code_Nom]]=D7412,F7412-1,(COUNTIFS(Clef_répartition[Code_Nom],Clef_répartition[[#This Row],[Code_Nom]],Clef_répartition[Année],Clef_répartition[[#This Row],[Année]])))</f>
        <v>14</v>
      </c>
      <c r="G7413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Nyon-Dôle_5_2019</v>
      </c>
      <c r="H7413" s="60">
        <v>5713</v>
      </c>
      <c r="I7413" s="60" t="s">
        <v>80</v>
      </c>
      <c r="J7413" s="60">
        <v>2019</v>
      </c>
      <c r="K7413" s="60">
        <v>4.6655602507167729E-2</v>
      </c>
    </row>
    <row r="7414" spans="1:11" x14ac:dyDescent="0.25">
      <c r="A7414" s="60" t="s">
        <v>723</v>
      </c>
      <c r="B7414" t="s">
        <v>662</v>
      </c>
      <c r="C7414" t="s">
        <v>663</v>
      </c>
      <c r="D7414" t="str">
        <f>Clef_répartition[[#This Row],[Code association]]&amp;"_"&amp;Clef_répartition[[#This Row],[Nom association]]</f>
        <v>SDIS Nyon-Dôle_Association de communes Service de Défense Incendie et de Secours Nyon-Dôle</v>
      </c>
      <c r="E7414">
        <f>COUNTIFS(D$2:D7414,Clef_répartition[[#This Row],[Code_Nom]],J$2:J7414,Clef_répartition[[#This Row],[Année]])</f>
        <v>6</v>
      </c>
      <c r="F7414">
        <f>IF(Clef_répartition[[#This Row],[Code_Nom]]=D7413,F7413-1,(COUNTIFS(Clef_répartition[Code_Nom],Clef_répartition[[#This Row],[Code_Nom]],Clef_répartition[Année],Clef_répartition[[#This Row],[Année]])))</f>
        <v>13</v>
      </c>
      <c r="G7414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Nyon-Dôle_6_2019</v>
      </c>
      <c r="H7414" s="60">
        <v>5714</v>
      </c>
      <c r="I7414" s="60" t="s">
        <v>81</v>
      </c>
      <c r="J7414" s="60">
        <v>2019</v>
      </c>
      <c r="K7414" s="60">
        <v>2.4997871916154251E-2</v>
      </c>
    </row>
    <row r="7415" spans="1:11" x14ac:dyDescent="0.25">
      <c r="A7415" s="60" t="s">
        <v>723</v>
      </c>
      <c r="B7415" t="s">
        <v>662</v>
      </c>
      <c r="C7415" t="s">
        <v>663</v>
      </c>
      <c r="D7415" t="str">
        <f>Clef_répartition[[#This Row],[Code association]]&amp;"_"&amp;Clef_répartition[[#This Row],[Nom association]]</f>
        <v>SDIS Nyon-Dôle_Association de communes Service de Défense Incendie et de Secours Nyon-Dôle</v>
      </c>
      <c r="E7415">
        <f>COUNTIFS(D$2:D7415,Clef_répartition[[#This Row],[Code_Nom]],J$2:J7415,Clef_répartition[[#This Row],[Année]])</f>
        <v>7</v>
      </c>
      <c r="F7415">
        <f>IF(Clef_répartition[[#This Row],[Code_Nom]]=D7414,F7414-1,(COUNTIFS(Clef_répartition[Code_Nom],Clef_répartition[[#This Row],[Code_Nom]],Clef_répartition[Année],Clef_répartition[[#This Row],[Année]])))</f>
        <v>12</v>
      </c>
      <c r="G7415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Nyon-Dôle_7_2019</v>
      </c>
      <c r="H7415" s="60">
        <v>5715</v>
      </c>
      <c r="I7415" s="60" t="s">
        <v>97</v>
      </c>
      <c r="J7415" s="60">
        <v>2019</v>
      </c>
      <c r="K7415" s="60">
        <v>2.3083140639677154E-2</v>
      </c>
    </row>
    <row r="7416" spans="1:11" x14ac:dyDescent="0.25">
      <c r="A7416" s="60" t="s">
        <v>723</v>
      </c>
      <c r="B7416" t="s">
        <v>662</v>
      </c>
      <c r="C7416" t="s">
        <v>663</v>
      </c>
      <c r="D7416" t="str">
        <f>Clef_répartition[[#This Row],[Code association]]&amp;"_"&amp;Clef_répartition[[#This Row],[Nom association]]</f>
        <v>SDIS Nyon-Dôle_Association de communes Service de Défense Incendie et de Secours Nyon-Dôle</v>
      </c>
      <c r="E7416">
        <f>COUNTIFS(D$2:D7416,Clef_répartition[[#This Row],[Code_Nom]],J$2:J7416,Clef_répartition[[#This Row],[Année]])</f>
        <v>8</v>
      </c>
      <c r="F7416">
        <f>IF(Clef_répartition[[#This Row],[Code_Nom]]=D7415,F7415-1,(COUNTIFS(Clef_répartition[Code_Nom],Clef_répartition[[#This Row],[Code_Nom]],Clef_répartition[Année],Clef_répartition[[#This Row],[Année]])))</f>
        <v>11</v>
      </c>
      <c r="G7416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Nyon-Dôle_8_2019</v>
      </c>
      <c r="H7416" s="60">
        <v>5716</v>
      </c>
      <c r="I7416" s="60" t="s">
        <v>110</v>
      </c>
      <c r="J7416" s="60">
        <v>2019</v>
      </c>
      <c r="K7416" s="60">
        <v>3.4422603980385609E-2</v>
      </c>
    </row>
    <row r="7417" spans="1:11" x14ac:dyDescent="0.25">
      <c r="A7417" s="60" t="s">
        <v>723</v>
      </c>
      <c r="B7417" t="s">
        <v>662</v>
      </c>
      <c r="C7417" t="s">
        <v>663</v>
      </c>
      <c r="D7417" t="str">
        <f>Clef_répartition[[#This Row],[Code association]]&amp;"_"&amp;Clef_répartition[[#This Row],[Nom association]]</f>
        <v>SDIS Nyon-Dôle_Association de communes Service de Défense Incendie et de Secours Nyon-Dôle</v>
      </c>
      <c r="E7417">
        <f>COUNTIFS(D$2:D7417,Clef_répartition[[#This Row],[Code_Nom]],J$2:J7417,Clef_répartition[[#This Row],[Année]])</f>
        <v>9</v>
      </c>
      <c r="F7417">
        <f>IF(Clef_répartition[[#This Row],[Code_Nom]]=D7416,F7416-1,(COUNTIFS(Clef_répartition[Code_Nom],Clef_répartition[[#This Row],[Code_Nom]],Clef_répartition[Année],Clef_répartition[[#This Row],[Année]])))</f>
        <v>10</v>
      </c>
      <c r="G7417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Nyon-Dôle_9_2019</v>
      </c>
      <c r="H7417" s="60">
        <v>5718</v>
      </c>
      <c r="I7417" s="60" t="s">
        <v>120</v>
      </c>
      <c r="J7417" s="60">
        <v>2019</v>
      </c>
      <c r="K7417" s="60">
        <v>4.1719852678533634E-2</v>
      </c>
    </row>
    <row r="7418" spans="1:11" x14ac:dyDescent="0.25">
      <c r="A7418" s="60" t="s">
        <v>723</v>
      </c>
      <c r="B7418" t="s">
        <v>662</v>
      </c>
      <c r="C7418" t="s">
        <v>663</v>
      </c>
      <c r="D7418" t="str">
        <f>Clef_répartition[[#This Row],[Code association]]&amp;"_"&amp;Clef_répartition[[#This Row],[Nom association]]</f>
        <v>SDIS Nyon-Dôle_Association de communes Service de Défense Incendie et de Secours Nyon-Dôle</v>
      </c>
      <c r="E7418">
        <f>COUNTIFS(D$2:D7418,Clef_répartition[[#This Row],[Code_Nom]],J$2:J7418,Clef_répartition[[#This Row],[Année]])</f>
        <v>10</v>
      </c>
      <c r="F7418">
        <f>IF(Clef_répartition[[#This Row],[Code_Nom]]=D7417,F7417-1,(COUNTIFS(Clef_répartition[Code_Nom],Clef_répartition[[#This Row],[Code_Nom]],Clef_répartition[Année],Clef_répartition[[#This Row],[Année]])))</f>
        <v>9</v>
      </c>
      <c r="G7418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Nyon-Dôle_10_2019</v>
      </c>
      <c r="H7418" s="60">
        <v>5719</v>
      </c>
      <c r="I7418" s="60" t="s">
        <v>124</v>
      </c>
      <c r="J7418" s="60">
        <v>2019</v>
      </c>
      <c r="K7418" s="60">
        <v>2.6082885055158642E-2</v>
      </c>
    </row>
    <row r="7419" spans="1:11" x14ac:dyDescent="0.25">
      <c r="A7419" s="60" t="s">
        <v>723</v>
      </c>
      <c r="B7419" t="s">
        <v>662</v>
      </c>
      <c r="C7419" t="s">
        <v>663</v>
      </c>
      <c r="D7419" t="str">
        <f>Clef_répartition[[#This Row],[Code association]]&amp;"_"&amp;Clef_répartition[[#This Row],[Nom association]]</f>
        <v>SDIS Nyon-Dôle_Association de communes Service de Défense Incendie et de Secours Nyon-Dôle</v>
      </c>
      <c r="E7419">
        <f>COUNTIFS(D$2:D7419,Clef_répartition[[#This Row],[Code_Nom]],J$2:J7419,Clef_répartition[[#This Row],[Année]])</f>
        <v>11</v>
      </c>
      <c r="F7419">
        <f>IF(Clef_répartition[[#This Row],[Code_Nom]]=D7418,F7418-1,(COUNTIFS(Clef_répartition[Code_Nom],Clef_répartition[[#This Row],[Code_Nom]],Clef_répartition[Année],Clef_répartition[[#This Row],[Année]])))</f>
        <v>8</v>
      </c>
      <c r="G7419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Nyon-Dôle_11_2019</v>
      </c>
      <c r="H7419" s="60">
        <v>5720</v>
      </c>
      <c r="I7419" s="60" t="s">
        <v>125</v>
      </c>
      <c r="J7419" s="60">
        <v>2019</v>
      </c>
      <c r="K7419" s="60">
        <v>2.1976853363997257E-2</v>
      </c>
    </row>
    <row r="7420" spans="1:11" x14ac:dyDescent="0.25">
      <c r="A7420" s="60" t="s">
        <v>723</v>
      </c>
      <c r="B7420" t="s">
        <v>662</v>
      </c>
      <c r="C7420" t="s">
        <v>663</v>
      </c>
      <c r="D7420" t="str">
        <f>Clef_répartition[[#This Row],[Code association]]&amp;"_"&amp;Clef_répartition[[#This Row],[Nom association]]</f>
        <v>SDIS Nyon-Dôle_Association de communes Service de Défense Incendie et de Secours Nyon-Dôle</v>
      </c>
      <c r="E7420">
        <f>COUNTIFS(D$2:D7420,Clef_répartition[[#This Row],[Code_Nom]],J$2:J7420,Clef_répartition[[#This Row],[Année]])</f>
        <v>12</v>
      </c>
      <c r="F7420">
        <f>IF(Clef_répartition[[#This Row],[Code_Nom]]=D7419,F7419-1,(COUNTIFS(Clef_répartition[Code_Nom],Clef_répartition[[#This Row],[Code_Nom]],Clef_répartition[Année],Clef_répartition[[#This Row],[Année]])))</f>
        <v>7</v>
      </c>
      <c r="G7420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Nyon-Dôle_12_2019</v>
      </c>
      <c r="H7420" s="60">
        <v>5722</v>
      </c>
      <c r="I7420" s="60" t="s">
        <v>133</v>
      </c>
      <c r="J7420" s="60">
        <v>2019</v>
      </c>
      <c r="K7420" s="60">
        <v>8.3184394271258871E-3</v>
      </c>
    </row>
    <row r="7421" spans="1:11" x14ac:dyDescent="0.25">
      <c r="A7421" s="60" t="s">
        <v>723</v>
      </c>
      <c r="B7421" t="s">
        <v>662</v>
      </c>
      <c r="C7421" t="s">
        <v>663</v>
      </c>
      <c r="D7421" t="str">
        <f>Clef_répartition[[#This Row],[Code association]]&amp;"_"&amp;Clef_répartition[[#This Row],[Nom association]]</f>
        <v>SDIS Nyon-Dôle_Association de communes Service de Défense Incendie et de Secours Nyon-Dôle</v>
      </c>
      <c r="E7421">
        <f>COUNTIFS(D$2:D7421,Clef_répartition[[#This Row],[Code_Nom]],J$2:J7421,Clef_répartition[[#This Row],[Année]])</f>
        <v>13</v>
      </c>
      <c r="F7421">
        <f>IF(Clef_répartition[[#This Row],[Code_Nom]]=D7420,F7420-1,(COUNTIFS(Clef_répartition[Code_Nom],Clef_répartition[[#This Row],[Code_Nom]],Clef_répartition[Année],Clef_répartition[[#This Row],[Année]])))</f>
        <v>6</v>
      </c>
      <c r="G7421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Nyon-Dôle_13_2019</v>
      </c>
      <c r="H7421" s="60">
        <v>5726</v>
      </c>
      <c r="I7421" s="60" t="s">
        <v>148</v>
      </c>
      <c r="J7421" s="60">
        <v>2019</v>
      </c>
      <c r="K7421" s="60">
        <v>2.4700023279845981E-2</v>
      </c>
    </row>
    <row r="7422" spans="1:11" x14ac:dyDescent="0.25">
      <c r="A7422" s="60" t="s">
        <v>723</v>
      </c>
      <c r="B7422" t="s">
        <v>662</v>
      </c>
      <c r="C7422" t="s">
        <v>663</v>
      </c>
      <c r="D7422" t="str">
        <f>Clef_répartition[[#This Row],[Code association]]&amp;"_"&amp;Clef_répartition[[#This Row],[Nom association]]</f>
        <v>SDIS Nyon-Dôle_Association de communes Service de Défense Incendie et de Secours Nyon-Dôle</v>
      </c>
      <c r="E7422">
        <f>COUNTIFS(D$2:D7422,Clef_répartition[[#This Row],[Code_Nom]],J$2:J7422,Clef_répartition[[#This Row],[Année]])</f>
        <v>14</v>
      </c>
      <c r="F7422">
        <f>IF(Clef_répartition[[#This Row],[Code_Nom]]=D7421,F7421-1,(COUNTIFS(Clef_répartition[Code_Nom],Clef_répartition[[#This Row],[Code_Nom]],Clef_répartition[Année],Clef_répartition[[#This Row],[Année]])))</f>
        <v>5</v>
      </c>
      <c r="G7422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Nyon-Dôle_14_2019</v>
      </c>
      <c r="H7422" s="60">
        <v>5724</v>
      </c>
      <c r="I7422" s="60" t="s">
        <v>196</v>
      </c>
      <c r="J7422" s="60">
        <v>2019</v>
      </c>
      <c r="K7422" s="60">
        <v>0.4518551677148549</v>
      </c>
    </row>
    <row r="7423" spans="1:11" x14ac:dyDescent="0.25">
      <c r="A7423" s="60" t="s">
        <v>723</v>
      </c>
      <c r="B7423" t="s">
        <v>662</v>
      </c>
      <c r="C7423" t="s">
        <v>663</v>
      </c>
      <c r="D7423" t="str">
        <f>Clef_répartition[[#This Row],[Code association]]&amp;"_"&amp;Clef_répartition[[#This Row],[Nom association]]</f>
        <v>SDIS Nyon-Dôle_Association de communes Service de Défense Incendie et de Secours Nyon-Dôle</v>
      </c>
      <c r="E7423">
        <f>COUNTIFS(D$2:D7423,Clef_répartition[[#This Row],[Code_Nom]],J$2:J7423,Clef_répartition[[#This Row],[Année]])</f>
        <v>15</v>
      </c>
      <c r="F7423">
        <f>IF(Clef_répartition[[#This Row],[Code_Nom]]=D7422,F7422-1,(COUNTIFS(Clef_répartition[Code_Nom],Clef_répartition[[#This Row],[Code_Nom]],Clef_répartition[Année],Clef_répartition[[#This Row],[Année]])))</f>
        <v>4</v>
      </c>
      <c r="G7423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Nyon-Dôle_15_2019</v>
      </c>
      <c r="H7423" s="60">
        <v>5725</v>
      </c>
      <c r="I7423" s="60" t="s">
        <v>219</v>
      </c>
      <c r="J7423" s="60">
        <v>2019</v>
      </c>
      <c r="K7423" s="60">
        <v>8.5950133906160908E-2</v>
      </c>
    </row>
    <row r="7424" spans="1:11" x14ac:dyDescent="0.25">
      <c r="A7424" s="60" t="s">
        <v>723</v>
      </c>
      <c r="B7424" t="s">
        <v>662</v>
      </c>
      <c r="C7424" t="s">
        <v>663</v>
      </c>
      <c r="D7424" t="str">
        <f>Clef_répartition[[#This Row],[Code association]]&amp;"_"&amp;Clef_répartition[[#This Row],[Nom association]]</f>
        <v>SDIS Nyon-Dôle_Association de communes Service de Défense Incendie et de Secours Nyon-Dôle</v>
      </c>
      <c r="E7424">
        <f>COUNTIFS(D$2:D7424,Clef_répartition[[#This Row],[Code_Nom]],J$2:J7424,Clef_répartition[[#This Row],[Année]])</f>
        <v>16</v>
      </c>
      <c r="F7424">
        <f>IF(Clef_répartition[[#This Row],[Code_Nom]]=D7423,F7423-1,(COUNTIFS(Clef_répartition[Code_Nom],Clef_répartition[[#This Row],[Code_Nom]],Clef_répartition[Année],Clef_répartition[[#This Row],[Année]])))</f>
        <v>3</v>
      </c>
      <c r="G7424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Nyon-Dôle_16_2019</v>
      </c>
      <c r="H7424" s="60">
        <v>5727</v>
      </c>
      <c r="I7424" s="60" t="s">
        <v>243</v>
      </c>
      <c r="J7424" s="60">
        <v>2019</v>
      </c>
      <c r="K7424" s="60">
        <v>1.2594674934542489E-2</v>
      </c>
    </row>
    <row r="7425" spans="1:11" x14ac:dyDescent="0.25">
      <c r="A7425" s="60" t="s">
        <v>723</v>
      </c>
      <c r="B7425" t="s">
        <v>662</v>
      </c>
      <c r="C7425" t="s">
        <v>663</v>
      </c>
      <c r="D7425" t="str">
        <f>Clef_répartition[[#This Row],[Code association]]&amp;"_"&amp;Clef_répartition[[#This Row],[Nom association]]</f>
        <v>SDIS Nyon-Dôle_Association de communes Service de Défense Incendie et de Secours Nyon-Dôle</v>
      </c>
      <c r="E7425">
        <f>COUNTIFS(D$2:D7425,Clef_répartition[[#This Row],[Code_Nom]],J$2:J7425,Clef_répartition[[#This Row],[Année]])</f>
        <v>17</v>
      </c>
      <c r="F7425">
        <f>IF(Clef_répartition[[#This Row],[Code_Nom]]=D7424,F7424-1,(COUNTIFS(Clef_répartition[Code_Nom],Clef_répartition[[#This Row],[Code_Nom]],Clef_répartition[Année],Clef_répartition[[#This Row],[Année]])))</f>
        <v>2</v>
      </c>
      <c r="G7425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Nyon-Dôle_17_2019</v>
      </c>
      <c r="H7425" s="60">
        <v>5728</v>
      </c>
      <c r="I7425" s="60" t="s">
        <v>255</v>
      </c>
      <c r="J7425" s="60">
        <v>2019</v>
      </c>
      <c r="K7425" s="60">
        <v>5.4952773159043677E-2</v>
      </c>
    </row>
    <row r="7426" spans="1:11" x14ac:dyDescent="0.25">
      <c r="A7426" s="60" t="s">
        <v>723</v>
      </c>
      <c r="B7426" t="s">
        <v>662</v>
      </c>
      <c r="C7426" t="s">
        <v>663</v>
      </c>
      <c r="D7426" t="str">
        <f>Clef_répartition[[#This Row],[Code association]]&amp;"_"&amp;Clef_répartition[[#This Row],[Nom association]]</f>
        <v>SDIS Nyon-Dôle_Association de communes Service de Défense Incendie et de Secours Nyon-Dôle</v>
      </c>
      <c r="E7426">
        <f>COUNTIFS(D$2:D7426,Clef_répartition[[#This Row],[Code_Nom]],J$2:J7426,Clef_répartition[[#This Row],[Année]])</f>
        <v>18</v>
      </c>
      <c r="F7426">
        <f>IF(Clef_répartition[[#This Row],[Code_Nom]]=D7425,F7425-1,(COUNTIFS(Clef_répartition[Code_Nom],Clef_répartition[[#This Row],[Code_Nom]],Clef_répartition[Année],Clef_répartition[[#This Row],[Année]])))</f>
        <v>1</v>
      </c>
      <c r="G7426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Nyon-Dôle_18_2019</v>
      </c>
      <c r="H7426" s="60">
        <v>5730</v>
      </c>
      <c r="I7426" s="60" t="s">
        <v>265</v>
      </c>
      <c r="J7426" s="60">
        <v>2019</v>
      </c>
      <c r="K7426" s="60">
        <v>2.9954895881463856E-2</v>
      </c>
    </row>
    <row r="7427" spans="1:11" x14ac:dyDescent="0.25">
      <c r="A7427" s="60" t="s">
        <v>723</v>
      </c>
      <c r="B7427" t="s">
        <v>577</v>
      </c>
      <c r="C7427" t="s">
        <v>578</v>
      </c>
      <c r="D7427" t="str">
        <f>Clef_répartition[[#This Row],[Code association]]&amp;"_"&amp;Clef_répartition[[#This Row],[Nom association]]</f>
        <v>SDIS Oron-Jorat_Association de communes Service de Défense Incendie et de Secours Oron-Jorat</v>
      </c>
      <c r="E7427">
        <f>COUNTIFS(D$2:D7427,Clef_répartition[[#This Row],[Code_Nom]],J$2:J7427,Clef_répartition[[#This Row],[Année]])</f>
        <v>1</v>
      </c>
      <c r="F7427">
        <f>IF(Clef_répartition[[#This Row],[Code_Nom]]=D7426,F7426-1,(COUNTIFS(Clef_répartition[Code_Nom],Clef_répartition[[#This Row],[Code_Nom]],Clef_répartition[Année],Clef_répartition[[#This Row],[Année]])))</f>
        <v>9</v>
      </c>
      <c r="G7427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Oron-Jorat_1_2019</v>
      </c>
      <c r="H7427" s="60">
        <v>5785</v>
      </c>
      <c r="I7427" s="60" t="s">
        <v>74</v>
      </c>
      <c r="J7427" s="60">
        <v>2019</v>
      </c>
      <c r="K7427" s="60">
        <v>3.1960921144452197E-2</v>
      </c>
    </row>
    <row r="7428" spans="1:11" x14ac:dyDescent="0.25">
      <c r="A7428" s="60" t="s">
        <v>723</v>
      </c>
      <c r="B7428" t="s">
        <v>577</v>
      </c>
      <c r="C7428" t="s">
        <v>578</v>
      </c>
      <c r="D7428" t="str">
        <f>Clef_répartition[[#This Row],[Code association]]&amp;"_"&amp;Clef_répartition[[#This Row],[Nom association]]</f>
        <v>SDIS Oron-Jorat_Association de communes Service de Défense Incendie et de Secours Oron-Jorat</v>
      </c>
      <c r="E7428">
        <f>COUNTIFS(D$2:D7428,Clef_répartition[[#This Row],[Code_Nom]],J$2:J7428,Clef_répartition[[#This Row],[Année]])</f>
        <v>2</v>
      </c>
      <c r="F7428">
        <f>IF(Clef_répartition[[#This Row],[Code_Nom]]=D7427,F7427-1,(COUNTIFS(Clef_répartition[Code_Nom],Clef_répartition[[#This Row],[Code_Nom]],Clef_répartition[Année],Clef_répartition[[#This Row],[Année]])))</f>
        <v>8</v>
      </c>
      <c r="G7428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Oron-Jorat_2_2019</v>
      </c>
      <c r="H7428" s="60">
        <v>5806</v>
      </c>
      <c r="I7428" s="60" t="s">
        <v>140</v>
      </c>
      <c r="J7428" s="60">
        <v>2019</v>
      </c>
      <c r="K7428" s="60">
        <v>0.20579204466154921</v>
      </c>
    </row>
    <row r="7429" spans="1:11" x14ac:dyDescent="0.25">
      <c r="A7429" s="60" t="s">
        <v>723</v>
      </c>
      <c r="B7429" t="s">
        <v>577</v>
      </c>
      <c r="C7429" t="s">
        <v>578</v>
      </c>
      <c r="D7429" t="str">
        <f>Clef_répartition[[#This Row],[Code association]]&amp;"_"&amp;Clef_répartition[[#This Row],[Nom association]]</f>
        <v>SDIS Oron-Jorat_Association de communes Service de Défense Incendie et de Secours Oron-Jorat</v>
      </c>
      <c r="E7429">
        <f>COUNTIFS(D$2:D7429,Clef_répartition[[#This Row],[Code_Nom]],J$2:J7429,Clef_répartition[[#This Row],[Année]])</f>
        <v>3</v>
      </c>
      <c r="F7429">
        <f>IF(Clef_répartition[[#This Row],[Code_Nom]]=D7428,F7428-1,(COUNTIFS(Clef_répartition[Code_Nom],Clef_répartition[[#This Row],[Code_Nom]],Clef_répartition[Année],Clef_répartition[[#This Row],[Année]])))</f>
        <v>7</v>
      </c>
      <c r="G7429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Oron-Jorat_3_2019</v>
      </c>
      <c r="H7429" s="60">
        <v>5790</v>
      </c>
      <c r="I7429" s="60" t="s">
        <v>170</v>
      </c>
      <c r="J7429" s="60">
        <v>2019</v>
      </c>
      <c r="K7429" s="60">
        <v>3.7543614794138175E-2</v>
      </c>
    </row>
    <row r="7430" spans="1:11" x14ac:dyDescent="0.25">
      <c r="A7430" s="60" t="s">
        <v>723</v>
      </c>
      <c r="B7430" t="s">
        <v>577</v>
      </c>
      <c r="C7430" t="s">
        <v>578</v>
      </c>
      <c r="D7430" t="str">
        <f>Clef_répartition[[#This Row],[Code association]]&amp;"_"&amp;Clef_répartition[[#This Row],[Nom association]]</f>
        <v>SDIS Oron-Jorat_Association de communes Service de Défense Incendie et de Secours Oron-Jorat</v>
      </c>
      <c r="E7430">
        <f>COUNTIFS(D$2:D7430,Clef_répartition[[#This Row],[Code_Nom]],J$2:J7430,Clef_répartition[[#This Row],[Année]])</f>
        <v>4</v>
      </c>
      <c r="F7430">
        <f>IF(Clef_répartition[[#This Row],[Code_Nom]]=D7429,F7429-1,(COUNTIFS(Clef_répartition[Code_Nom],Clef_répartition[[#This Row],[Code_Nom]],Clef_répartition[Année],Clef_répartition[[#This Row],[Année]])))</f>
        <v>6</v>
      </c>
      <c r="G7430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Oron-Jorat_4_2019</v>
      </c>
      <c r="H7430" s="60">
        <v>5792</v>
      </c>
      <c r="I7430" s="60" t="s">
        <v>187</v>
      </c>
      <c r="J7430" s="60">
        <v>2019</v>
      </c>
      <c r="K7430" s="60">
        <v>4.5847871598046055E-2</v>
      </c>
    </row>
    <row r="7431" spans="1:11" x14ac:dyDescent="0.25">
      <c r="A7431" s="60" t="s">
        <v>723</v>
      </c>
      <c r="B7431" t="s">
        <v>577</v>
      </c>
      <c r="C7431" t="s">
        <v>578</v>
      </c>
      <c r="D7431" t="str">
        <f>Clef_répartition[[#This Row],[Code association]]&amp;"_"&amp;Clef_répartition[[#This Row],[Nom association]]</f>
        <v>SDIS Oron-Jorat_Association de communes Service de Défense Incendie et de Secours Oron-Jorat</v>
      </c>
      <c r="E7431">
        <f>COUNTIFS(D$2:D7431,Clef_répartition[[#This Row],[Code_Nom]],J$2:J7431,Clef_répartition[[#This Row],[Année]])</f>
        <v>5</v>
      </c>
      <c r="F7431">
        <f>IF(Clef_répartition[[#This Row],[Code_Nom]]=D7430,F7430-1,(COUNTIFS(Clef_répartition[Code_Nom],Clef_répartition[[#This Row],[Code_Nom]],Clef_répartition[Année],Clef_répartition[[#This Row],[Année]])))</f>
        <v>5</v>
      </c>
      <c r="G7431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Oron-Jorat_5_2019</v>
      </c>
      <c r="H7431" s="60">
        <v>5805</v>
      </c>
      <c r="I7431" s="60" t="s">
        <v>206</v>
      </c>
      <c r="J7431" s="60">
        <v>2019</v>
      </c>
      <c r="K7431" s="60">
        <v>0.42212142358688065</v>
      </c>
    </row>
    <row r="7432" spans="1:11" x14ac:dyDescent="0.25">
      <c r="A7432" s="60" t="s">
        <v>723</v>
      </c>
      <c r="B7432" t="s">
        <v>577</v>
      </c>
      <c r="C7432" t="s">
        <v>578</v>
      </c>
      <c r="D7432" t="str">
        <f>Clef_répartition[[#This Row],[Code association]]&amp;"_"&amp;Clef_répartition[[#This Row],[Nom association]]</f>
        <v>SDIS Oron-Jorat_Association de communes Service de Défense Incendie et de Secours Oron-Jorat</v>
      </c>
      <c r="E7432">
        <f>COUNTIFS(D$2:D7432,Clef_répartition[[#This Row],[Code_Nom]],J$2:J7432,Clef_répartition[[#This Row],[Année]])</f>
        <v>6</v>
      </c>
      <c r="F7432">
        <f>IF(Clef_répartition[[#This Row],[Code_Nom]]=D7431,F7431-1,(COUNTIFS(Clef_répartition[Code_Nom],Clef_répartition[[#This Row],[Code_Nom]],Clef_répartition[Année],Clef_répartition[[#This Row],[Année]])))</f>
        <v>4</v>
      </c>
      <c r="G7432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Oron-Jorat_6_2019</v>
      </c>
      <c r="H7432" s="60">
        <v>5798</v>
      </c>
      <c r="I7432" s="60" t="s">
        <v>236</v>
      </c>
      <c r="J7432" s="60">
        <v>2019</v>
      </c>
      <c r="K7432" s="60">
        <v>3.4054431263084439E-2</v>
      </c>
    </row>
    <row r="7433" spans="1:11" x14ac:dyDescent="0.25">
      <c r="A7433" s="60" t="s">
        <v>723</v>
      </c>
      <c r="B7433" t="s">
        <v>577</v>
      </c>
      <c r="C7433" t="s">
        <v>578</v>
      </c>
      <c r="D7433" t="str">
        <f>Clef_répartition[[#This Row],[Code association]]&amp;"_"&amp;Clef_répartition[[#This Row],[Nom association]]</f>
        <v>SDIS Oron-Jorat_Association de communes Service de Défense Incendie et de Secours Oron-Jorat</v>
      </c>
      <c r="E7433">
        <f>COUNTIFS(D$2:D7433,Clef_répartition[[#This Row],[Code_Nom]],J$2:J7433,Clef_répartition[[#This Row],[Année]])</f>
        <v>7</v>
      </c>
      <c r="F7433">
        <f>IF(Clef_répartition[[#This Row],[Code_Nom]]=D7432,F7432-1,(COUNTIFS(Clef_répartition[Code_Nom],Clef_répartition[[#This Row],[Code_Nom]],Clef_répartition[Année],Clef_répartition[[#This Row],[Année]])))</f>
        <v>3</v>
      </c>
      <c r="G7433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Oron-Jorat_7_2019</v>
      </c>
      <c r="H7433" s="60">
        <v>5799</v>
      </c>
      <c r="I7433" s="60" t="s">
        <v>254</v>
      </c>
      <c r="J7433" s="60">
        <v>2019</v>
      </c>
      <c r="K7433" s="60">
        <v>0.13935799023028611</v>
      </c>
    </row>
    <row r="7434" spans="1:11" x14ac:dyDescent="0.25">
      <c r="A7434" s="60" t="s">
        <v>723</v>
      </c>
      <c r="B7434" t="s">
        <v>577</v>
      </c>
      <c r="C7434" t="s">
        <v>578</v>
      </c>
      <c r="D7434" t="str">
        <f>Clef_répartition[[#This Row],[Code association]]&amp;"_"&amp;Clef_répartition[[#This Row],[Nom association]]</f>
        <v>SDIS Oron-Jorat_Association de communes Service de Défense Incendie et de Secours Oron-Jorat</v>
      </c>
      <c r="E7434">
        <f>COUNTIFS(D$2:D7434,Clef_répartition[[#This Row],[Code_Nom]],J$2:J7434,Clef_répartition[[#This Row],[Année]])</f>
        <v>8</v>
      </c>
      <c r="F7434">
        <f>IF(Clef_répartition[[#This Row],[Code_Nom]]=D7433,F7433-1,(COUNTIFS(Clef_répartition[Code_Nom],Clef_répartition[[#This Row],[Code_Nom]],Clef_répartition[Année],Clef_répartition[[#This Row],[Année]])))</f>
        <v>2</v>
      </c>
      <c r="G7434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Oron-Jorat_8_2019</v>
      </c>
      <c r="H7434" s="60">
        <v>5692</v>
      </c>
      <c r="I7434" s="60" t="s">
        <v>289</v>
      </c>
      <c r="J7434" s="60">
        <v>2019</v>
      </c>
      <c r="K7434" s="60">
        <v>4.0474528960223306E-2</v>
      </c>
    </row>
    <row r="7435" spans="1:11" x14ac:dyDescent="0.25">
      <c r="A7435" s="60" t="s">
        <v>723</v>
      </c>
      <c r="B7435" t="s">
        <v>577</v>
      </c>
      <c r="C7435" t="s">
        <v>578</v>
      </c>
      <c r="D7435" t="str">
        <f>Clef_répartition[[#This Row],[Code association]]&amp;"_"&amp;Clef_répartition[[#This Row],[Nom association]]</f>
        <v>SDIS Oron-Jorat_Association de communes Service de Défense Incendie et de Secours Oron-Jorat</v>
      </c>
      <c r="E7435">
        <f>COUNTIFS(D$2:D7435,Clef_répartition[[#This Row],[Code_Nom]],J$2:J7435,Clef_répartition[[#This Row],[Année]])</f>
        <v>9</v>
      </c>
      <c r="F7435">
        <f>IF(Clef_répartition[[#This Row],[Code_Nom]]=D7434,F7434-1,(COUNTIFS(Clef_répartition[Code_Nom],Clef_répartition[[#This Row],[Code_Nom]],Clef_répartition[Année],Clef_répartition[[#This Row],[Année]])))</f>
        <v>1</v>
      </c>
      <c r="G7435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Oron-Jorat_9_2019</v>
      </c>
      <c r="H7435" s="60">
        <v>5803</v>
      </c>
      <c r="I7435" s="60" t="s">
        <v>294</v>
      </c>
      <c r="J7435" s="60">
        <v>2019</v>
      </c>
      <c r="K7435" s="60">
        <v>4.2847173761339848E-2</v>
      </c>
    </row>
    <row r="7436" spans="1:11" x14ac:dyDescent="0.25">
      <c r="A7436" s="60" t="s">
        <v>723</v>
      </c>
      <c r="B7436" t="s">
        <v>471</v>
      </c>
      <c r="C7436" t="s">
        <v>472</v>
      </c>
      <c r="D7436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36">
        <f>COUNTIFS(D$2:D7436,Clef_répartition[[#This Row],[Code_Nom]],J$2:J7436,Clef_répartition[[#This Row],[Année]])</f>
        <v>1</v>
      </c>
      <c r="F7436">
        <f>IF(Clef_répartition[[#This Row],[Code_Nom]]=D7435,F7435-1,(COUNTIFS(Clef_répartition[Code_Nom],Clef_répartition[[#This Row],[Code_Nom]],Clef_répartition[Année],Clef_répartition[[#This Row],[Année]])))</f>
        <v>27</v>
      </c>
      <c r="G743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Venoge_1_2019</v>
      </c>
      <c r="H7436" s="60">
        <v>5472</v>
      </c>
      <c r="I7436" s="60" t="s">
        <v>34</v>
      </c>
      <c r="J7436" s="60">
        <v>2019</v>
      </c>
      <c r="K7436" s="60">
        <v>1.6400450818079358E-2</v>
      </c>
    </row>
    <row r="7437" spans="1:11" x14ac:dyDescent="0.25">
      <c r="A7437" s="60" t="s">
        <v>723</v>
      </c>
      <c r="B7437" t="s">
        <v>471</v>
      </c>
      <c r="C7437" t="s">
        <v>472</v>
      </c>
      <c r="D7437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37">
        <f>COUNTIFS(D$2:D7437,Clef_répartition[[#This Row],[Code_Nom]],J$2:J7437,Clef_répartition[[#This Row],[Année]])</f>
        <v>2</v>
      </c>
      <c r="F7437">
        <f>IF(Clef_répartition[[#This Row],[Code_Nom]]=D7436,F7436-1,(COUNTIFS(Clef_répartition[Code_Nom],Clef_répartition[[#This Row],[Code_Nom]],Clef_répartition[Année],Clef_répartition[[#This Row],[Année]])))</f>
        <v>26</v>
      </c>
      <c r="G743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Venoge_2_2019</v>
      </c>
      <c r="H7437" s="60">
        <v>5473</v>
      </c>
      <c r="I7437" s="60" t="s">
        <v>35</v>
      </c>
      <c r="J7437" s="60">
        <v>2019</v>
      </c>
      <c r="K7437" s="60">
        <v>3.8591582138276785E-2</v>
      </c>
    </row>
    <row r="7438" spans="1:11" x14ac:dyDescent="0.25">
      <c r="A7438" s="60" t="s">
        <v>723</v>
      </c>
      <c r="B7438" t="s">
        <v>471</v>
      </c>
      <c r="C7438" t="s">
        <v>472</v>
      </c>
      <c r="D7438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38">
        <f>COUNTIFS(D$2:D7438,Clef_répartition[[#This Row],[Code_Nom]],J$2:J7438,Clef_répartition[[#This Row],[Année]])</f>
        <v>3</v>
      </c>
      <c r="F7438">
        <f>IF(Clef_répartition[[#This Row],[Code_Nom]]=D7437,F7437-1,(COUNTIFS(Clef_répartition[Code_Nom],Clef_répartition[[#This Row],[Code_Nom]],Clef_répartition[Année],Clef_répartition[[#This Row],[Année]])))</f>
        <v>25</v>
      </c>
      <c r="G743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Venoge_3_2019</v>
      </c>
      <c r="H7438" s="60">
        <v>5475</v>
      </c>
      <c r="I7438" s="60" t="s">
        <v>55</v>
      </c>
      <c r="J7438" s="60">
        <v>2019</v>
      </c>
      <c r="K7438" s="60">
        <v>5.907271384711049E-3</v>
      </c>
    </row>
    <row r="7439" spans="1:11" x14ac:dyDescent="0.25">
      <c r="A7439" s="60" t="s">
        <v>723</v>
      </c>
      <c r="B7439" t="s">
        <v>471</v>
      </c>
      <c r="C7439" t="s">
        <v>472</v>
      </c>
      <c r="D7439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39">
        <f>COUNTIFS(D$2:D7439,Clef_répartition[[#This Row],[Code_Nom]],J$2:J7439,Clef_répartition[[#This Row],[Année]])</f>
        <v>4</v>
      </c>
      <c r="F7439">
        <f>IF(Clef_répartition[[#This Row],[Code_Nom]]=D7438,F7438-1,(COUNTIFS(Clef_répartition[Code_Nom],Clef_répartition[[#This Row],[Code_Nom]],Clef_répartition[Année],Clef_répartition[[#This Row],[Année]])))</f>
        <v>24</v>
      </c>
      <c r="G743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Venoge_4_2019</v>
      </c>
      <c r="H7439" s="60">
        <v>5476</v>
      </c>
      <c r="I7439" s="60" t="s">
        <v>64</v>
      </c>
      <c r="J7439" s="60">
        <v>2019</v>
      </c>
      <c r="K7439" s="60">
        <v>1.2319769927325017E-2</v>
      </c>
    </row>
    <row r="7440" spans="1:11" x14ac:dyDescent="0.25">
      <c r="A7440" s="60" t="s">
        <v>723</v>
      </c>
      <c r="B7440" t="s">
        <v>471</v>
      </c>
      <c r="C7440" t="s">
        <v>472</v>
      </c>
      <c r="D7440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0">
        <f>COUNTIFS(D$2:D7440,Clef_répartition[[#This Row],[Code_Nom]],J$2:J7440,Clef_répartition[[#This Row],[Année]])</f>
        <v>5</v>
      </c>
      <c r="F7440">
        <f>IF(Clef_répartition[[#This Row],[Code_Nom]]=D7439,F7439-1,(COUNTIFS(Clef_répartition[Code_Nom],Clef_répartition[[#This Row],[Code_Nom]],Clef_répartition[Année],Clef_répartition[[#This Row],[Année]])))</f>
        <v>23</v>
      </c>
      <c r="G744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Venoge_5_2019</v>
      </c>
      <c r="H7440" s="60">
        <v>5477</v>
      </c>
      <c r="I7440" s="60" t="s">
        <v>79</v>
      </c>
      <c r="J7440" s="60">
        <v>2019</v>
      </c>
      <c r="K7440" s="60">
        <v>0.15720337336286969</v>
      </c>
    </row>
    <row r="7441" spans="1:11" x14ac:dyDescent="0.25">
      <c r="A7441" s="60" t="s">
        <v>723</v>
      </c>
      <c r="B7441" t="s">
        <v>471</v>
      </c>
      <c r="C7441" t="s">
        <v>472</v>
      </c>
      <c r="D7441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1">
        <f>COUNTIFS(D$2:D7441,Clef_répartition[[#This Row],[Code_Nom]],J$2:J7441,Clef_répartition[[#This Row],[Année]])</f>
        <v>6</v>
      </c>
      <c r="F7441">
        <f>IF(Clef_répartition[[#This Row],[Code_Nom]]=D7440,F7440-1,(COUNTIFS(Clef_répartition[Code_Nom],Clef_répartition[[#This Row],[Code_Nom]],Clef_répartition[Année],Clef_répartition[[#This Row],[Année]])))</f>
        <v>22</v>
      </c>
      <c r="G744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Venoge_6_2019</v>
      </c>
      <c r="H7441" s="60">
        <v>5479</v>
      </c>
      <c r="I7441" s="60" t="s">
        <v>85</v>
      </c>
      <c r="J7441" s="60">
        <v>2019</v>
      </c>
      <c r="K7441" s="60">
        <v>1.888772298006296E-2</v>
      </c>
    </row>
    <row r="7442" spans="1:11" x14ac:dyDescent="0.25">
      <c r="A7442" s="60" t="s">
        <v>723</v>
      </c>
      <c r="B7442" t="s">
        <v>471</v>
      </c>
      <c r="C7442" t="s">
        <v>472</v>
      </c>
      <c r="D7442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2">
        <f>COUNTIFS(D$2:D7442,Clef_répartition[[#This Row],[Code_Nom]],J$2:J7442,Clef_répartition[[#This Row],[Année]])</f>
        <v>7</v>
      </c>
      <c r="F7442">
        <f>IF(Clef_répartition[[#This Row],[Code_Nom]]=D7441,F7441-1,(COUNTIFS(Clef_répartition[Code_Nom],Clef_répartition[[#This Row],[Code_Nom]],Clef_répartition[Année],Clef_répartition[[#This Row],[Année]])))</f>
        <v>21</v>
      </c>
      <c r="G744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Venoge_7_2019</v>
      </c>
      <c r="H7442" s="60">
        <v>5480</v>
      </c>
      <c r="I7442" s="60" t="s">
        <v>90</v>
      </c>
      <c r="J7442" s="60">
        <v>2019</v>
      </c>
      <c r="K7442" s="60">
        <v>4.0184990867047528E-2</v>
      </c>
    </row>
    <row r="7443" spans="1:11" x14ac:dyDescent="0.25">
      <c r="A7443" s="60" t="s">
        <v>723</v>
      </c>
      <c r="B7443" t="s">
        <v>471</v>
      </c>
      <c r="C7443" t="s">
        <v>472</v>
      </c>
      <c r="D7443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3">
        <f>COUNTIFS(D$2:D7443,Clef_répartition[[#This Row],[Code_Nom]],J$2:J7443,Clef_répartition[[#This Row],[Année]])</f>
        <v>8</v>
      </c>
      <c r="F7443">
        <f>IF(Clef_répartition[[#This Row],[Code_Nom]]=D7442,F7442-1,(COUNTIFS(Clef_répartition[Code_Nom],Clef_répartition[[#This Row],[Code_Nom]],Clef_répartition[Année],Clef_répartition[[#This Row],[Année]])))</f>
        <v>20</v>
      </c>
      <c r="G744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Venoge_8_2019</v>
      </c>
      <c r="H7443" s="60">
        <v>5481</v>
      </c>
      <c r="I7443" s="60" t="s">
        <v>94</v>
      </c>
      <c r="J7443" s="60">
        <v>2019</v>
      </c>
      <c r="K7443" s="60">
        <v>9.0940888422525352E-3</v>
      </c>
    </row>
    <row r="7444" spans="1:11" x14ac:dyDescent="0.25">
      <c r="A7444" s="60" t="s">
        <v>723</v>
      </c>
      <c r="B7444" t="s">
        <v>471</v>
      </c>
      <c r="C7444" t="s">
        <v>472</v>
      </c>
      <c r="D7444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4">
        <f>COUNTIFS(D$2:D7444,Clef_répartition[[#This Row],[Code_Nom]],J$2:J7444,Clef_répartition[[#This Row],[Année]])</f>
        <v>9</v>
      </c>
      <c r="F7444">
        <f>IF(Clef_répartition[[#This Row],[Code_Nom]]=D7443,F7443-1,(COUNTIFS(Clef_répartition[Code_Nom],Clef_répartition[[#This Row],[Code_Nom]],Clef_répartition[Année],Clef_répartition[[#This Row],[Année]])))</f>
        <v>19</v>
      </c>
      <c r="G744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Venoge_9_2019</v>
      </c>
      <c r="H7444" s="60">
        <v>5482</v>
      </c>
      <c r="I7444" s="60" t="s">
        <v>102</v>
      </c>
      <c r="J7444" s="60">
        <v>2019</v>
      </c>
      <c r="K7444" s="60">
        <v>4.7491352842874354E-2</v>
      </c>
    </row>
    <row r="7445" spans="1:11" x14ac:dyDescent="0.25">
      <c r="A7445" s="60" t="s">
        <v>723</v>
      </c>
      <c r="B7445" t="s">
        <v>471</v>
      </c>
      <c r="C7445" t="s">
        <v>472</v>
      </c>
      <c r="D7445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5">
        <f>COUNTIFS(D$2:D7445,Clef_répartition[[#This Row],[Code_Nom]],J$2:J7445,Clef_répartition[[#This Row],[Année]])</f>
        <v>10</v>
      </c>
      <c r="F7445">
        <f>IF(Clef_répartition[[#This Row],[Code_Nom]]=D7444,F7444-1,(COUNTIFS(Clef_répartition[Code_Nom],Clef_répartition[[#This Row],[Code_Nom]],Clef_répartition[Année],Clef_répartition[[#This Row],[Année]])))</f>
        <v>18</v>
      </c>
      <c r="G744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Venoge_10_2019</v>
      </c>
      <c r="H7445" s="60">
        <v>5483</v>
      </c>
      <c r="I7445" s="60" t="s">
        <v>113</v>
      </c>
      <c r="J7445" s="60">
        <v>2019</v>
      </c>
      <c r="K7445" s="60">
        <v>1.2436360809917998E-2</v>
      </c>
    </row>
    <row r="7446" spans="1:11" x14ac:dyDescent="0.25">
      <c r="A7446" s="60" t="s">
        <v>723</v>
      </c>
      <c r="B7446" t="s">
        <v>471</v>
      </c>
      <c r="C7446" t="s">
        <v>472</v>
      </c>
      <c r="D7446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6">
        <f>COUNTIFS(D$2:D7446,Clef_répartition[[#This Row],[Code_Nom]],J$2:J7446,Clef_répartition[[#This Row],[Année]])</f>
        <v>11</v>
      </c>
      <c r="F7446">
        <f>IF(Clef_répartition[[#This Row],[Code_Nom]]=D7445,F7445-1,(COUNTIFS(Clef_répartition[Code_Nom],Clef_répartition[[#This Row],[Code_Nom]],Clef_répartition[Année],Clef_répartition[[#This Row],[Année]])))</f>
        <v>17</v>
      </c>
      <c r="G744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Venoge_11_2019</v>
      </c>
      <c r="H7446" s="60">
        <v>5484</v>
      </c>
      <c r="I7446" s="60" t="s">
        <v>127</v>
      </c>
      <c r="J7446" s="60">
        <v>2019</v>
      </c>
      <c r="K7446" s="60">
        <v>3.6492946251603126E-2</v>
      </c>
    </row>
    <row r="7447" spans="1:11" x14ac:dyDescent="0.25">
      <c r="A7447" s="60" t="s">
        <v>723</v>
      </c>
      <c r="B7447" t="s">
        <v>471</v>
      </c>
      <c r="C7447" t="s">
        <v>472</v>
      </c>
      <c r="D7447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7">
        <f>COUNTIFS(D$2:D7447,Clef_répartition[[#This Row],[Code_Nom]],J$2:J7447,Clef_répartition[[#This Row],[Année]])</f>
        <v>12</v>
      </c>
      <c r="F7447">
        <f>IF(Clef_répartition[[#This Row],[Code_Nom]]=D7446,F7446-1,(COUNTIFS(Clef_répartition[Code_Nom],Clef_répartition[[#This Row],[Code_Nom]],Clef_répartition[Année],Clef_répartition[[#This Row],[Année]])))</f>
        <v>16</v>
      </c>
      <c r="G744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Venoge_12_2019</v>
      </c>
      <c r="H7447" s="60">
        <v>5485</v>
      </c>
      <c r="I7447" s="60" t="s">
        <v>129</v>
      </c>
      <c r="J7447" s="60">
        <v>2019</v>
      </c>
      <c r="K7447" s="60">
        <v>1.5428860129804515E-2</v>
      </c>
    </row>
    <row r="7448" spans="1:11" x14ac:dyDescent="0.25">
      <c r="A7448" s="60" t="s">
        <v>723</v>
      </c>
      <c r="B7448" t="s">
        <v>471</v>
      </c>
      <c r="C7448" t="s">
        <v>472</v>
      </c>
      <c r="D7448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8">
        <f>COUNTIFS(D$2:D7448,Clef_répartition[[#This Row],[Code_Nom]],J$2:J7448,Clef_répartition[[#This Row],[Année]])</f>
        <v>13</v>
      </c>
      <c r="F7448">
        <f>IF(Clef_répartition[[#This Row],[Code_Nom]]=D7447,F7447-1,(COUNTIFS(Clef_répartition[Code_Nom],Clef_répartition[[#This Row],[Code_Nom]],Clef_répartition[Année],Clef_répartition[[#This Row],[Année]])))</f>
        <v>15</v>
      </c>
      <c r="G744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Venoge_13_2019</v>
      </c>
      <c r="H7448" s="60">
        <v>5474</v>
      </c>
      <c r="I7448" s="60" t="s">
        <v>146</v>
      </c>
      <c r="J7448" s="60">
        <v>2019</v>
      </c>
      <c r="K7448" s="60">
        <v>1.5351132874742528E-2</v>
      </c>
    </row>
    <row r="7449" spans="1:11" x14ac:dyDescent="0.25">
      <c r="A7449" s="60" t="s">
        <v>723</v>
      </c>
      <c r="B7449" t="s">
        <v>471</v>
      </c>
      <c r="C7449" t="s">
        <v>472</v>
      </c>
      <c r="D7449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49">
        <f>COUNTIFS(D$2:D7449,Clef_répartition[[#This Row],[Code_Nom]],J$2:J7449,Clef_répartition[[#This Row],[Année]])</f>
        <v>14</v>
      </c>
      <c r="F7449">
        <f>IF(Clef_répartition[[#This Row],[Code_Nom]]=D7448,F7448-1,(COUNTIFS(Clef_répartition[Code_Nom],Clef_répartition[[#This Row],[Code_Nom]],Clef_répartition[Année],Clef_répartition[[#This Row],[Année]])))</f>
        <v>14</v>
      </c>
      <c r="G744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Venoge_14_2019</v>
      </c>
      <c r="H7449" s="60">
        <v>5498</v>
      </c>
      <c r="I7449" s="60" t="s">
        <v>149</v>
      </c>
      <c r="J7449" s="60">
        <v>2019</v>
      </c>
      <c r="K7449" s="60">
        <v>0.10302747658466439</v>
      </c>
    </row>
    <row r="7450" spans="1:11" x14ac:dyDescent="0.25">
      <c r="A7450" s="60" t="s">
        <v>723</v>
      </c>
      <c r="B7450" t="s">
        <v>471</v>
      </c>
      <c r="C7450" t="s">
        <v>472</v>
      </c>
      <c r="D7450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0">
        <f>COUNTIFS(D$2:D7450,Clef_répartition[[#This Row],[Code_Nom]],J$2:J7450,Clef_répartition[[#This Row],[Année]])</f>
        <v>15</v>
      </c>
      <c r="F7450">
        <f>IF(Clef_répartition[[#This Row],[Code_Nom]]=D7449,F7449-1,(COUNTIFS(Clef_répartition[Code_Nom],Clef_répartition[[#This Row],[Code_Nom]],Clef_répartition[Année],Clef_répartition[[#This Row],[Année]])))</f>
        <v>13</v>
      </c>
      <c r="G745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Venoge_15_2019</v>
      </c>
      <c r="H7450" s="60">
        <v>5486</v>
      </c>
      <c r="I7450" s="60" t="s">
        <v>145</v>
      </c>
      <c r="J7450" s="60">
        <v>2019</v>
      </c>
      <c r="K7450" s="60">
        <v>3.9291127433834672E-2</v>
      </c>
    </row>
    <row r="7451" spans="1:11" x14ac:dyDescent="0.25">
      <c r="A7451" s="60" t="s">
        <v>723</v>
      </c>
      <c r="B7451" t="s">
        <v>471</v>
      </c>
      <c r="C7451" t="s">
        <v>472</v>
      </c>
      <c r="D7451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1">
        <f>COUNTIFS(D$2:D7451,Clef_répartition[[#This Row],[Code_Nom]],J$2:J7451,Clef_répartition[[#This Row],[Année]])</f>
        <v>16</v>
      </c>
      <c r="F7451">
        <f>IF(Clef_répartition[[#This Row],[Code_Nom]]=D7450,F7450-1,(COUNTIFS(Clef_répartition[Code_Nom],Clef_répartition[[#This Row],[Code_Nom]],Clef_répartition[Année],Clef_répartition[[#This Row],[Année]])))</f>
        <v>12</v>
      </c>
      <c r="G745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Venoge_16_2019</v>
      </c>
      <c r="H7451" s="60">
        <v>5487</v>
      </c>
      <c r="I7451" s="60" t="s">
        <v>167</v>
      </c>
      <c r="J7451" s="60">
        <v>2019</v>
      </c>
      <c r="K7451" s="60">
        <v>1.7838405036726127E-2</v>
      </c>
    </row>
    <row r="7452" spans="1:11" x14ac:dyDescent="0.25">
      <c r="A7452" s="60" t="s">
        <v>723</v>
      </c>
      <c r="B7452" t="s">
        <v>471</v>
      </c>
      <c r="C7452" t="s">
        <v>472</v>
      </c>
      <c r="D7452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2">
        <f>COUNTIFS(D$2:D7452,Clef_répartition[[#This Row],[Code_Nom]],J$2:J7452,Clef_répartition[[#This Row],[Année]])</f>
        <v>17</v>
      </c>
      <c r="F7452">
        <f>IF(Clef_répartition[[#This Row],[Code_Nom]]=D7451,F7451-1,(COUNTIFS(Clef_répartition[Code_Nom],Clef_répartition[[#This Row],[Code_Nom]],Clef_répartition[Année],Clef_répartition[[#This Row],[Année]])))</f>
        <v>11</v>
      </c>
      <c r="G745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Venoge_17_2019</v>
      </c>
      <c r="H7452" s="60">
        <v>5488</v>
      </c>
      <c r="I7452" s="60" t="s">
        <v>174</v>
      </c>
      <c r="J7452" s="60">
        <v>2019</v>
      </c>
      <c r="K7452" s="60">
        <v>2.2152267692666433E-3</v>
      </c>
    </row>
    <row r="7453" spans="1:11" x14ac:dyDescent="0.25">
      <c r="A7453" s="60" t="s">
        <v>723</v>
      </c>
      <c r="B7453" t="s">
        <v>471</v>
      </c>
      <c r="C7453" t="s">
        <v>472</v>
      </c>
      <c r="D7453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3">
        <f>COUNTIFS(D$2:D7453,Clef_répartition[[#This Row],[Code_Nom]],J$2:J7453,Clef_répartition[[#This Row],[Année]])</f>
        <v>18</v>
      </c>
      <c r="F7453">
        <f>IF(Clef_répartition[[#This Row],[Code_Nom]]=D7452,F7452-1,(COUNTIFS(Clef_répartition[Code_Nom],Clef_répartition[[#This Row],[Code_Nom]],Clef_répartition[Année],Clef_répartition[[#This Row],[Année]])))</f>
        <v>10</v>
      </c>
      <c r="G745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Venoge_18_2019</v>
      </c>
      <c r="H7453" s="60">
        <v>5489</v>
      </c>
      <c r="I7453" s="60" t="s">
        <v>175</v>
      </c>
      <c r="J7453" s="60">
        <v>2019</v>
      </c>
      <c r="K7453" s="60">
        <v>2.7904084567253507E-2</v>
      </c>
    </row>
    <row r="7454" spans="1:11" x14ac:dyDescent="0.25">
      <c r="A7454" s="60" t="s">
        <v>723</v>
      </c>
      <c r="B7454" t="s">
        <v>471</v>
      </c>
      <c r="C7454" t="s">
        <v>472</v>
      </c>
      <c r="D7454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4">
        <f>COUNTIFS(D$2:D7454,Clef_répartition[[#This Row],[Code_Nom]],J$2:J7454,Clef_répartition[[#This Row],[Année]])</f>
        <v>19</v>
      </c>
      <c r="F7454">
        <f>IF(Clef_répartition[[#This Row],[Code_Nom]]=D7453,F7453-1,(COUNTIFS(Clef_répartition[Code_Nom],Clef_répartition[[#This Row],[Code_Nom]],Clef_répartition[Année],Clef_répartition[[#This Row],[Année]])))</f>
        <v>9</v>
      </c>
      <c r="G745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Venoge_19_2019</v>
      </c>
      <c r="H7454" s="60">
        <v>5490</v>
      </c>
      <c r="I7454" s="60" t="s">
        <v>178</v>
      </c>
      <c r="J7454" s="60">
        <v>2019</v>
      </c>
      <c r="K7454" s="60">
        <v>1.204772453460806E-2</v>
      </c>
    </row>
    <row r="7455" spans="1:11" x14ac:dyDescent="0.25">
      <c r="A7455" s="60" t="s">
        <v>723</v>
      </c>
      <c r="B7455" t="s">
        <v>471</v>
      </c>
      <c r="C7455" t="s">
        <v>472</v>
      </c>
      <c r="D7455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5">
        <f>COUNTIFS(D$2:D7455,Clef_répartition[[#This Row],[Code_Nom]],J$2:J7455,Clef_répartition[[#This Row],[Année]])</f>
        <v>20</v>
      </c>
      <c r="F7455">
        <f>IF(Clef_répartition[[#This Row],[Code_Nom]]=D7454,F7454-1,(COUNTIFS(Clef_répartition[Code_Nom],Clef_répartition[[#This Row],[Code_Nom]],Clef_répartition[Année],Clef_répartition[[#This Row],[Année]])))</f>
        <v>8</v>
      </c>
      <c r="G745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Venoge_20_2019</v>
      </c>
      <c r="H7455" s="60">
        <v>5491</v>
      </c>
      <c r="I7455" s="60" t="s">
        <v>181</v>
      </c>
      <c r="J7455" s="60">
        <v>2019</v>
      </c>
      <c r="K7455" s="60">
        <v>1.857681395981501E-2</v>
      </c>
    </row>
    <row r="7456" spans="1:11" x14ac:dyDescent="0.25">
      <c r="A7456" s="60" t="s">
        <v>723</v>
      </c>
      <c r="B7456" t="s">
        <v>471</v>
      </c>
      <c r="C7456" t="s">
        <v>472</v>
      </c>
      <c r="D7456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6">
        <f>COUNTIFS(D$2:D7456,Clef_répartition[[#This Row],[Code_Nom]],J$2:J7456,Clef_répartition[[#This Row],[Année]])</f>
        <v>21</v>
      </c>
      <c r="F7456">
        <f>IF(Clef_répartition[[#This Row],[Code_Nom]]=D7455,F7455-1,(COUNTIFS(Clef_répartition[Code_Nom],Clef_répartition[[#This Row],[Code_Nom]],Clef_répartition[Année],Clef_répartition[[#This Row],[Année]])))</f>
        <v>7</v>
      </c>
      <c r="G745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Venoge_21_2019</v>
      </c>
      <c r="H7456" s="60">
        <v>5493</v>
      </c>
      <c r="I7456" s="60" t="s">
        <v>205</v>
      </c>
      <c r="J7456" s="60">
        <v>2019</v>
      </c>
      <c r="K7456" s="60">
        <v>1.6167269052893396E-2</v>
      </c>
    </row>
    <row r="7457" spans="1:11" x14ac:dyDescent="0.25">
      <c r="A7457" s="60" t="s">
        <v>723</v>
      </c>
      <c r="B7457" t="s">
        <v>471</v>
      </c>
      <c r="C7457" t="s">
        <v>472</v>
      </c>
      <c r="D7457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7">
        <f>COUNTIFS(D$2:D7457,Clef_répartition[[#This Row],[Code_Nom]],J$2:J7457,Clef_répartition[[#This Row],[Année]])</f>
        <v>22</v>
      </c>
      <c r="F7457">
        <f>IF(Clef_répartition[[#This Row],[Code_Nom]]=D7456,F7456-1,(COUNTIFS(Clef_répartition[Code_Nom],Clef_répartition[[#This Row],[Code_Nom]],Clef_répartition[Année],Clef_répartition[[#This Row],[Année]])))</f>
        <v>6</v>
      </c>
      <c r="G745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Venoge_22_2019</v>
      </c>
      <c r="H7457" s="60">
        <v>5495</v>
      </c>
      <c r="I7457" s="60" t="s">
        <v>212</v>
      </c>
      <c r="J7457" s="60">
        <v>2019</v>
      </c>
      <c r="K7457" s="60">
        <v>0.12657883486844662</v>
      </c>
    </row>
    <row r="7458" spans="1:11" x14ac:dyDescent="0.25">
      <c r="A7458" s="60" t="s">
        <v>723</v>
      </c>
      <c r="B7458" t="s">
        <v>471</v>
      </c>
      <c r="C7458" t="s">
        <v>472</v>
      </c>
      <c r="D7458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8">
        <f>COUNTIFS(D$2:D7458,Clef_répartition[[#This Row],[Code_Nom]],J$2:J7458,Clef_répartition[[#This Row],[Année]])</f>
        <v>23</v>
      </c>
      <c r="F7458">
        <f>IF(Clef_répartition[[#This Row],[Code_Nom]]=D7457,F7457-1,(COUNTIFS(Clef_répartition[Code_Nom],Clef_répartition[[#This Row],[Code_Nom]],Clef_répartition[Année],Clef_répartition[[#This Row],[Année]])))</f>
        <v>5</v>
      </c>
      <c r="G745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Venoge_23_2019</v>
      </c>
      <c r="H7458" s="60">
        <v>5496</v>
      </c>
      <c r="I7458" s="60" t="s">
        <v>213</v>
      </c>
      <c r="J7458" s="60">
        <v>2019</v>
      </c>
      <c r="K7458" s="60">
        <v>6.8399984454548993E-2</v>
      </c>
    </row>
    <row r="7459" spans="1:11" x14ac:dyDescent="0.25">
      <c r="A7459" s="60" t="s">
        <v>723</v>
      </c>
      <c r="B7459" t="s">
        <v>471</v>
      </c>
      <c r="C7459" t="s">
        <v>472</v>
      </c>
      <c r="D7459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59">
        <f>COUNTIFS(D$2:D7459,Clef_répartition[[#This Row],[Code_Nom]],J$2:J7459,Clef_répartition[[#This Row],[Année]])</f>
        <v>24</v>
      </c>
      <c r="F7459">
        <f>IF(Clef_répartition[[#This Row],[Code_Nom]]=D7458,F7458-1,(COUNTIFS(Clef_répartition[Code_Nom],Clef_répartition[[#This Row],[Code_Nom]],Clef_répartition[Année],Clef_répartition[[#This Row],[Année]])))</f>
        <v>4</v>
      </c>
      <c r="G745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Venoge_24_2019</v>
      </c>
      <c r="H7459" s="60">
        <v>5497</v>
      </c>
      <c r="I7459" s="60" t="s">
        <v>217</v>
      </c>
      <c r="J7459" s="60">
        <v>2019</v>
      </c>
      <c r="K7459" s="60">
        <v>3.3072947028875678E-2</v>
      </c>
    </row>
    <row r="7460" spans="1:11" x14ac:dyDescent="0.25">
      <c r="A7460" s="60" t="s">
        <v>723</v>
      </c>
      <c r="B7460" t="s">
        <v>471</v>
      </c>
      <c r="C7460" t="s">
        <v>472</v>
      </c>
      <c r="D7460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60">
        <f>COUNTIFS(D$2:D7460,Clef_répartition[[#This Row],[Code_Nom]],J$2:J7460,Clef_répartition[[#This Row],[Année]])</f>
        <v>25</v>
      </c>
      <c r="F7460">
        <f>IF(Clef_répartition[[#This Row],[Code_Nom]]=D7459,F7459-1,(COUNTIFS(Clef_répartition[Code_Nom],Clef_répartition[[#This Row],[Code_Nom]],Clef_répartition[Année],Clef_répartition[[#This Row],[Année]])))</f>
        <v>3</v>
      </c>
      <c r="G746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Venoge_25_2019</v>
      </c>
      <c r="H7460" s="60">
        <v>5499</v>
      </c>
      <c r="I7460" s="60" t="s">
        <v>252</v>
      </c>
      <c r="J7460" s="60">
        <v>2019</v>
      </c>
      <c r="K7460" s="60">
        <v>1.8537950332284017E-2</v>
      </c>
    </row>
    <row r="7461" spans="1:11" x14ac:dyDescent="0.25">
      <c r="A7461" s="60" t="s">
        <v>723</v>
      </c>
      <c r="B7461" t="s">
        <v>471</v>
      </c>
      <c r="C7461" t="s">
        <v>472</v>
      </c>
      <c r="D7461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61">
        <f>COUNTIFS(D$2:D7461,Clef_répartition[[#This Row],[Code_Nom]],J$2:J7461,Clef_répartition[[#This Row],[Année]])</f>
        <v>26</v>
      </c>
      <c r="F7461">
        <f>IF(Clef_répartition[[#This Row],[Code_Nom]]=D7460,F7460-1,(COUNTIFS(Clef_répartition[Code_Nom],Clef_répartition[[#This Row],[Code_Nom]],Clef_répartition[Année],Clef_répartition[[#This Row],[Année]])))</f>
        <v>2</v>
      </c>
      <c r="G746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Venoge_26_2019</v>
      </c>
      <c r="H7461" s="60">
        <v>5501</v>
      </c>
      <c r="I7461" s="60" t="s">
        <v>258</v>
      </c>
      <c r="J7461" s="60">
        <v>2019</v>
      </c>
      <c r="K7461" s="60">
        <v>4.0223854494578527E-2</v>
      </c>
    </row>
    <row r="7462" spans="1:11" x14ac:dyDescent="0.25">
      <c r="A7462" s="60" t="s">
        <v>723</v>
      </c>
      <c r="B7462" t="s">
        <v>471</v>
      </c>
      <c r="C7462" t="s">
        <v>472</v>
      </c>
      <c r="D7462" t="str">
        <f>Clef_répartition[[#This Row],[Code association]]&amp;"_"&amp;Clef_répartition[[#This Row],[Nom association]]</f>
        <v>SDIS Région Venoge_Association de communes Service de Défense Incendie et de Secours Région Venoge</v>
      </c>
      <c r="E7462">
        <f>COUNTIFS(D$2:D7462,Clef_répartition[[#This Row],[Code_Nom]],J$2:J7462,Clef_répartition[[#This Row],[Année]])</f>
        <v>27</v>
      </c>
      <c r="F7462">
        <f>IF(Clef_répartition[[#This Row],[Code_Nom]]=D7461,F7461-1,(COUNTIFS(Clef_répartition[Code_Nom],Clef_répartition[[#This Row],[Code_Nom]],Clef_répartition[Année],Clef_répartition[[#This Row],[Année]])))</f>
        <v>1</v>
      </c>
      <c r="G746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Venoge_27_2019</v>
      </c>
      <c r="H7462" s="60">
        <v>5503</v>
      </c>
      <c r="I7462" s="60" t="s">
        <v>290</v>
      </c>
      <c r="J7462" s="60">
        <v>2019</v>
      </c>
      <c r="K7462" s="60">
        <v>5.03283976526369E-2</v>
      </c>
    </row>
    <row r="7463" spans="1:11" x14ac:dyDescent="0.25">
      <c r="A7463" s="60" t="s">
        <v>723</v>
      </c>
      <c r="B7463" t="s">
        <v>648</v>
      </c>
      <c r="C7463" t="s">
        <v>649</v>
      </c>
      <c r="D7463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3">
        <f>COUNTIFS(D$2:D7463,Clef_répartition[[#This Row],[Code_Nom]],J$2:J7463,Clef_répartition[[#This Row],[Année]])</f>
        <v>1</v>
      </c>
      <c r="F7463">
        <f>IF(Clef_répartition[[#This Row],[Code_Nom]]=D7462,F7462-1,(COUNTIFS(Clef_répartition[Code_Nom],Clef_répartition[[#This Row],[Code_Nom]],Clef_répartition[Année],Clef_répartition[[#This Row],[Année]])))</f>
        <v>8</v>
      </c>
      <c r="G746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Région_1_2019</v>
      </c>
      <c r="H7463" s="60">
        <v>5744</v>
      </c>
      <c r="I7463" s="60" t="s">
        <v>11</v>
      </c>
      <c r="J7463" s="60">
        <v>2019</v>
      </c>
      <c r="K7463" s="60">
        <v>0.16</v>
      </c>
    </row>
    <row r="7464" spans="1:11" x14ac:dyDescent="0.25">
      <c r="A7464" s="60" t="s">
        <v>723</v>
      </c>
      <c r="B7464" t="s">
        <v>648</v>
      </c>
      <c r="C7464" t="s">
        <v>649</v>
      </c>
      <c r="D7464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4">
        <f>COUNTIFS(D$2:D7464,Clef_répartition[[#This Row],[Code_Nom]],J$2:J7464,Clef_répartition[[#This Row],[Année]])</f>
        <v>2</v>
      </c>
      <c r="F7464">
        <f>IF(Clef_répartition[[#This Row],[Code_Nom]]=D7463,F7463-1,(COUNTIFS(Clef_répartition[Code_Nom],Clef_répartition[[#This Row],[Code_Nom]],Clef_répartition[Année],Clef_répartition[[#This Row],[Année]])))</f>
        <v>7</v>
      </c>
      <c r="G746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Région_2_2019</v>
      </c>
      <c r="H7464" s="60">
        <v>5748</v>
      </c>
      <c r="I7464" s="60" t="s">
        <v>38</v>
      </c>
      <c r="J7464" s="60">
        <v>2019</v>
      </c>
      <c r="K7464" s="60">
        <v>0.04</v>
      </c>
    </row>
    <row r="7465" spans="1:11" x14ac:dyDescent="0.25">
      <c r="A7465" s="60" t="s">
        <v>723</v>
      </c>
      <c r="B7465" t="s">
        <v>648</v>
      </c>
      <c r="C7465" t="s">
        <v>649</v>
      </c>
      <c r="D7465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5">
        <f>COUNTIFS(D$2:D7465,Clef_répartition[[#This Row],[Code_Nom]],J$2:J7465,Clef_répartition[[#This Row],[Année]])</f>
        <v>3</v>
      </c>
      <c r="F7465">
        <f>IF(Clef_répartition[[#This Row],[Code_Nom]]=D7464,F7464-1,(COUNTIFS(Clef_répartition[Code_Nom],Clef_répartition[[#This Row],[Code_Nom]],Clef_répartition[Année],Clef_répartition[[#This Row],[Année]])))</f>
        <v>6</v>
      </c>
      <c r="G746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Région_3_2019</v>
      </c>
      <c r="H7465" s="60">
        <v>5741</v>
      </c>
      <c r="I7465" s="60" t="s">
        <v>144</v>
      </c>
      <c r="J7465" s="60">
        <v>2019</v>
      </c>
      <c r="K7465" s="60">
        <v>0.04</v>
      </c>
    </row>
    <row r="7466" spans="1:11" x14ac:dyDescent="0.25">
      <c r="A7466" s="60" t="s">
        <v>723</v>
      </c>
      <c r="B7466" t="s">
        <v>648</v>
      </c>
      <c r="C7466" t="s">
        <v>649</v>
      </c>
      <c r="D7466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6">
        <f>COUNTIFS(D$2:D7466,Clef_répartition[[#This Row],[Code_Nom]],J$2:J7466,Clef_répartition[[#This Row],[Année]])</f>
        <v>4</v>
      </c>
      <c r="F7466">
        <f>IF(Clef_répartition[[#This Row],[Code_Nom]]=D7465,F7465-1,(COUNTIFS(Clef_répartition[Code_Nom],Clef_répartition[[#This Row],[Code_Nom]],Clef_répartition[Année],Clef_répartition[[#This Row],[Année]])))</f>
        <v>5</v>
      </c>
      <c r="G7466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Région_4_2019</v>
      </c>
      <c r="H7466" s="60">
        <v>5750</v>
      </c>
      <c r="I7466" s="60" t="s">
        <v>158</v>
      </c>
      <c r="J7466" s="60">
        <v>2019</v>
      </c>
      <c r="K7466" s="60">
        <v>0.03</v>
      </c>
    </row>
    <row r="7467" spans="1:11" x14ac:dyDescent="0.25">
      <c r="A7467" s="60" t="s">
        <v>723</v>
      </c>
      <c r="B7467" t="s">
        <v>648</v>
      </c>
      <c r="C7467" t="s">
        <v>649</v>
      </c>
      <c r="D7467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7">
        <f>COUNTIFS(D$2:D7467,Clef_répartition[[#This Row],[Code_Nom]],J$2:J7467,Clef_répartition[[#This Row],[Année]])</f>
        <v>5</v>
      </c>
      <c r="F7467">
        <f>IF(Clef_répartition[[#This Row],[Code_Nom]]=D7466,F7466-1,(COUNTIFS(Clef_répartition[Code_Nom],Clef_répartition[[#This Row],[Code_Nom]],Clef_répartition[Année],Clef_répartition[[#This Row],[Année]])))</f>
        <v>4</v>
      </c>
      <c r="G7467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Région_5_2019</v>
      </c>
      <c r="H7467" s="60">
        <v>5755</v>
      </c>
      <c r="I7467" s="60" t="s">
        <v>160</v>
      </c>
      <c r="J7467" s="60">
        <v>2019</v>
      </c>
      <c r="K7467" s="60">
        <v>0.06</v>
      </c>
    </row>
    <row r="7468" spans="1:11" x14ac:dyDescent="0.25">
      <c r="A7468" s="60" t="s">
        <v>723</v>
      </c>
      <c r="B7468" t="s">
        <v>648</v>
      </c>
      <c r="C7468" t="s">
        <v>649</v>
      </c>
      <c r="D7468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8">
        <f>COUNTIFS(D$2:D7468,Clef_répartition[[#This Row],[Code_Nom]],J$2:J7468,Clef_répartition[[#This Row],[Année]])</f>
        <v>6</v>
      </c>
      <c r="F7468">
        <f>IF(Clef_répartition[[#This Row],[Code_Nom]]=D7467,F7467-1,(COUNTIFS(Clef_répartition[Code_Nom],Clef_répartition[[#This Row],[Code_Nom]],Clef_répartition[Année],Clef_répartition[[#This Row],[Année]])))</f>
        <v>3</v>
      </c>
      <c r="G746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Région_6_2019</v>
      </c>
      <c r="H7468" s="60">
        <v>5759</v>
      </c>
      <c r="I7468" s="60" t="s">
        <v>220</v>
      </c>
      <c r="J7468" s="60">
        <v>2019</v>
      </c>
      <c r="K7468" s="60">
        <v>0.03</v>
      </c>
    </row>
    <row r="7469" spans="1:11" x14ac:dyDescent="0.25">
      <c r="A7469" s="60" t="s">
        <v>723</v>
      </c>
      <c r="B7469" t="s">
        <v>648</v>
      </c>
      <c r="C7469" t="s">
        <v>649</v>
      </c>
      <c r="D7469" t="str">
        <f>Clef_répartition[[#This Row],[Code association]]&amp;"_"&amp;Clef_répartition[[#This Row],[Nom association]]</f>
        <v>SDIS Vallorbe_Association de communes Service de Défense Incendie et de Secours de Vallorbe Région</v>
      </c>
      <c r="E7469">
        <f>COUNTIFS(D$2:D7469,Clef_répartition[[#This Row],[Code_Nom]],J$2:J7469,Clef_répartition[[#This Row],[Année]])</f>
        <v>7</v>
      </c>
      <c r="F7469">
        <f>IF(Clef_répartition[[#This Row],[Code_Nom]]=D7468,F7468-1,(COUNTIFS(Clef_répartition[Code_Nom],Clef_répartition[[#This Row],[Code_Nom]],Clef_répartition[Année],Clef_répartition[[#This Row],[Année]])))</f>
        <v>2</v>
      </c>
      <c r="G746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Région_7_2019</v>
      </c>
      <c r="H7469" s="60">
        <v>5764</v>
      </c>
      <c r="I7469" s="60" t="s">
        <v>274</v>
      </c>
      <c r="J7469" s="60">
        <v>2019</v>
      </c>
      <c r="K7469" s="60">
        <v>0.56999999999999995</v>
      </c>
    </row>
    <row r="7470" spans="1:11" x14ac:dyDescent="0.25">
      <c r="A7470" s="60" t="s">
        <v>723</v>
      </c>
      <c r="B7470" t="s">
        <v>648</v>
      </c>
      <c r="C7470" t="s">
        <v>649</v>
      </c>
      <c r="D7470" t="str">
        <f>Clef_répartition[[#This Row],[Code association]]&amp;"_"&amp;Clef_répartition[[#This Row],[Nom association]]</f>
        <v>SDIS Vallorbe_Association de communes Service de Défense Incendie et de Secours de Vallorbe Région</v>
      </c>
      <c r="E7470">
        <f>COUNTIFS(D$2:D7470,Clef_répartition[[#This Row],[Code_Nom]],J$2:J7470,Clef_répartition[[#This Row],[Année]])</f>
        <v>8</v>
      </c>
      <c r="F7470">
        <f>IF(Clef_répartition[[#This Row],[Code_Nom]]=D7469,F7469-1,(COUNTIFS(Clef_répartition[Code_Nom],Clef_répartition[[#This Row],[Code_Nom]],Clef_répartition[Année],Clef_répartition[[#This Row],[Année]])))</f>
        <v>1</v>
      </c>
      <c r="G747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Région_8_2019</v>
      </c>
      <c r="H7470" s="60">
        <v>5765</v>
      </c>
      <c r="I7470" s="60" t="s">
        <v>275</v>
      </c>
      <c r="J7470" s="60">
        <v>2019</v>
      </c>
      <c r="K7470" s="60">
        <v>7.0000000000000007E-2</v>
      </c>
    </row>
    <row r="7471" spans="1:11" x14ac:dyDescent="0.25">
      <c r="A7471" s="60" t="s">
        <v>723</v>
      </c>
      <c r="B7471" t="s">
        <v>687</v>
      </c>
      <c r="C7471" t="s">
        <v>688</v>
      </c>
      <c r="D7471" t="str">
        <f>Clef_répartition[[#This Row],[Code association]]&amp;"_"&amp;Clef_répartition[[#This Row],[Nom association]]</f>
        <v>SDISPO_Service Défense Incendie et Secours de la Plaine de l'Orbe</v>
      </c>
      <c r="E7471">
        <f>COUNTIFS(D$2:D7471,Clef_répartition[[#This Row],[Code_Nom]],J$2:J7471,Clef_répartition[[#This Row],[Année]])</f>
        <v>1</v>
      </c>
      <c r="F7471">
        <f>IF(Clef_répartition[[#This Row],[Code_Nom]]=D7470,F7470-1,(COUNTIFS(Clef_répartition[Code_Nom],Clef_répartition[[#This Row],[Code_Nom]],Clef_répartition[Année],Clef_répartition[[#This Row],[Année]])))</f>
        <v>16</v>
      </c>
      <c r="G7471" t="str">
        <f>Clef_répartition[[#This Row],[Code_Nom]]&amp;"_"&amp;Clef_répartition[[#This Row],[Nombre]]&amp;"_"&amp;Clef_répartition[[#This Row],[Année]]</f>
        <v>SDISPO_Service Défense Incendie et Secours de la Plaine de l'Orbe_1_2019</v>
      </c>
      <c r="H7471" s="60">
        <v>5742</v>
      </c>
      <c r="I7471" s="60" t="s">
        <v>2</v>
      </c>
      <c r="J7471" s="60">
        <v>2019</v>
      </c>
      <c r="K7471" s="60">
        <v>1.8512707875745216E-2</v>
      </c>
    </row>
    <row r="7472" spans="1:11" x14ac:dyDescent="0.25">
      <c r="A7472" s="60" t="s">
        <v>723</v>
      </c>
      <c r="B7472" t="s">
        <v>687</v>
      </c>
      <c r="C7472" t="s">
        <v>688</v>
      </c>
      <c r="D7472" t="str">
        <f>Clef_répartition[[#This Row],[Code association]]&amp;"_"&amp;Clef_répartition[[#This Row],[Nom association]]</f>
        <v>SDISPO_Service Défense Incendie et Secours de la Plaine de l'Orbe</v>
      </c>
      <c r="E7472">
        <f>COUNTIFS(D$2:D7472,Clef_répartition[[#This Row],[Code_Nom]],J$2:J7472,Clef_répartition[[#This Row],[Année]])</f>
        <v>2</v>
      </c>
      <c r="F7472">
        <f>IF(Clef_répartition[[#This Row],[Code_Nom]]=D7471,F7471-1,(COUNTIFS(Clef_répartition[Code_Nom],Clef_répartition[[#This Row],[Code_Nom]],Clef_répartition[Année],Clef_répartition[[#This Row],[Année]])))</f>
        <v>15</v>
      </c>
      <c r="G7472" t="str">
        <f>Clef_répartition[[#This Row],[Code_Nom]]&amp;"_"&amp;Clef_répartition[[#This Row],[Nombre]]&amp;"_"&amp;Clef_répartition[[#This Row],[Année]]</f>
        <v>SDISPO_Service Défense Incendie et Secours de la Plaine de l'Orbe_2_2019</v>
      </c>
      <c r="H7472" s="60">
        <v>5743</v>
      </c>
      <c r="I7472" s="60" t="s">
        <v>6</v>
      </c>
      <c r="J7472" s="60">
        <v>2019</v>
      </c>
      <c r="K7472" s="60">
        <v>3.310323187951051E-2</v>
      </c>
    </row>
    <row r="7473" spans="1:11" x14ac:dyDescent="0.25">
      <c r="A7473" s="60" t="s">
        <v>723</v>
      </c>
      <c r="B7473" t="s">
        <v>687</v>
      </c>
      <c r="C7473" t="s">
        <v>688</v>
      </c>
      <c r="D7473" t="str">
        <f>Clef_répartition[[#This Row],[Code association]]&amp;"_"&amp;Clef_répartition[[#This Row],[Nom association]]</f>
        <v>SDISPO_Service Défense Incendie et Secours de la Plaine de l'Orbe</v>
      </c>
      <c r="E7473">
        <f>COUNTIFS(D$2:D7473,Clef_répartition[[#This Row],[Code_Nom]],J$2:J7473,Clef_répartition[[#This Row],[Année]])</f>
        <v>3</v>
      </c>
      <c r="F7473">
        <f>IF(Clef_répartition[[#This Row],[Code_Nom]]=D7472,F7472-1,(COUNTIFS(Clef_répartition[Code_Nom],Clef_répartition[[#This Row],[Code_Nom]],Clef_répartition[Année],Clef_répartition[[#This Row],[Année]])))</f>
        <v>14</v>
      </c>
      <c r="G7473" t="str">
        <f>Clef_répartition[[#This Row],[Code_Nom]]&amp;"_"&amp;Clef_répartition[[#This Row],[Nombre]]&amp;"_"&amp;Clef_répartition[[#This Row],[Année]]</f>
        <v>SDISPO_Service Défense Incendie et Secours de la Plaine de l'Orbe_3_2019</v>
      </c>
      <c r="H7473" s="60">
        <v>5745</v>
      </c>
      <c r="I7473" s="60" t="s">
        <v>14</v>
      </c>
      <c r="J7473" s="60">
        <v>2019</v>
      </c>
      <c r="K7473" s="60">
        <v>5.4492207928040999E-2</v>
      </c>
    </row>
    <row r="7474" spans="1:11" x14ac:dyDescent="0.25">
      <c r="A7474" s="60" t="s">
        <v>723</v>
      </c>
      <c r="B7474" t="s">
        <v>687</v>
      </c>
      <c r="C7474" t="s">
        <v>688</v>
      </c>
      <c r="D7474" t="str">
        <f>Clef_répartition[[#This Row],[Code association]]&amp;"_"&amp;Clef_répartition[[#This Row],[Nom association]]</f>
        <v>SDISPO_Service Défense Incendie et Secours de la Plaine de l'Orbe</v>
      </c>
      <c r="E7474">
        <f>COUNTIFS(D$2:D7474,Clef_répartition[[#This Row],[Code_Nom]],J$2:J7474,Clef_répartition[[#This Row],[Année]])</f>
        <v>4</v>
      </c>
      <c r="F7474">
        <f>IF(Clef_répartition[[#This Row],[Code_Nom]]=D7473,F7473-1,(COUNTIFS(Clef_répartition[Code_Nom],Clef_répartition[[#This Row],[Code_Nom]],Clef_répartition[Année],Clef_répartition[[#This Row],[Année]])))</f>
        <v>13</v>
      </c>
      <c r="G7474" t="str">
        <f>Clef_répartition[[#This Row],[Code_Nom]]&amp;"_"&amp;Clef_répartition[[#This Row],[Nombre]]&amp;"_"&amp;Clef_répartition[[#This Row],[Année]]</f>
        <v>SDISPO_Service Défense Incendie et Secours de la Plaine de l'Orbe_4_2019</v>
      </c>
      <c r="H7474" s="60">
        <v>5746</v>
      </c>
      <c r="I7474" s="60" t="s">
        <v>15</v>
      </c>
      <c r="J7474" s="60">
        <v>2019</v>
      </c>
      <c r="K7474" s="60">
        <v>4.97855872816651E-2</v>
      </c>
    </row>
    <row r="7475" spans="1:11" x14ac:dyDescent="0.25">
      <c r="A7475" s="60" t="s">
        <v>723</v>
      </c>
      <c r="B7475" t="s">
        <v>687</v>
      </c>
      <c r="C7475" t="s">
        <v>688</v>
      </c>
      <c r="D7475" t="str">
        <f>Clef_répartition[[#This Row],[Code association]]&amp;"_"&amp;Clef_répartition[[#This Row],[Nom association]]</f>
        <v>SDISPO_Service Défense Incendie et Secours de la Plaine de l'Orbe</v>
      </c>
      <c r="E7475">
        <f>COUNTIFS(D$2:D7475,Clef_répartition[[#This Row],[Code_Nom]],J$2:J7475,Clef_répartition[[#This Row],[Année]])</f>
        <v>5</v>
      </c>
      <c r="F7475">
        <f>IF(Clef_répartition[[#This Row],[Code_Nom]]=D7474,F7474-1,(COUNTIFS(Clef_répartition[Code_Nom],Clef_répartition[[#This Row],[Code_Nom]],Clef_répartition[Année],Clef_répartition[[#This Row],[Année]])))</f>
        <v>12</v>
      </c>
      <c r="G7475" t="str">
        <f>Clef_répartition[[#This Row],[Code_Nom]]&amp;"_"&amp;Clef_répartition[[#This Row],[Nombre]]&amp;"_"&amp;Clef_répartition[[#This Row],[Année]]</f>
        <v>SDISPO_Service Défense Incendie et Secours de la Plaine de l'Orbe_5_2019</v>
      </c>
      <c r="H7475" s="60">
        <v>5747</v>
      </c>
      <c r="I7475" s="60" t="s">
        <v>26</v>
      </c>
      <c r="J7475" s="60">
        <v>2019</v>
      </c>
      <c r="K7475" s="60">
        <v>1.0145382282188056E-2</v>
      </c>
    </row>
    <row r="7476" spans="1:11" x14ac:dyDescent="0.25">
      <c r="A7476" s="60" t="s">
        <v>723</v>
      </c>
      <c r="B7476" t="s">
        <v>687</v>
      </c>
      <c r="C7476" t="s">
        <v>688</v>
      </c>
      <c r="D7476" t="str">
        <f>Clef_répartition[[#This Row],[Code association]]&amp;"_"&amp;Clef_répartition[[#This Row],[Nom association]]</f>
        <v>SDISPO_Service Défense Incendie et Secours de la Plaine de l'Orbe</v>
      </c>
      <c r="E7476">
        <f>COUNTIFS(D$2:D7476,Clef_répartition[[#This Row],[Code_Nom]],J$2:J7476,Clef_répartition[[#This Row],[Année]])</f>
        <v>6</v>
      </c>
      <c r="F7476">
        <f>IF(Clef_répartition[[#This Row],[Code_Nom]]=D7475,F7475-1,(COUNTIFS(Clef_répartition[Code_Nom],Clef_répartition[[#This Row],[Code_Nom]],Clef_répartition[Année],Clef_répartition[[#This Row],[Année]])))</f>
        <v>11</v>
      </c>
      <c r="G7476" t="str">
        <f>Clef_répartition[[#This Row],[Code_Nom]]&amp;"_"&amp;Clef_répartition[[#This Row],[Nombre]]&amp;"_"&amp;Clef_répartition[[#This Row],[Année]]</f>
        <v>SDISPO_Service Défense Incendie et Secours de la Plaine de l'Orbe_6_2019</v>
      </c>
      <c r="H7476" s="60">
        <v>5749</v>
      </c>
      <c r="I7476" s="60" t="s">
        <v>58</v>
      </c>
      <c r="J7476" s="60">
        <v>2019</v>
      </c>
      <c r="K7476" s="60">
        <v>0.26853885576822506</v>
      </c>
    </row>
    <row r="7477" spans="1:11" x14ac:dyDescent="0.25">
      <c r="A7477" s="60" t="s">
        <v>723</v>
      </c>
      <c r="B7477" t="s">
        <v>687</v>
      </c>
      <c r="C7477" t="s">
        <v>688</v>
      </c>
      <c r="D7477" t="str">
        <f>Clef_répartition[[#This Row],[Code association]]&amp;"_"&amp;Clef_répartition[[#This Row],[Nom association]]</f>
        <v>SDISPO_Service Défense Incendie et Secours de la Plaine de l'Orbe</v>
      </c>
      <c r="E7477">
        <f>COUNTIFS(D$2:D7477,Clef_répartition[[#This Row],[Code_Nom]],J$2:J7477,Clef_répartition[[#This Row],[Année]])</f>
        <v>7</v>
      </c>
      <c r="F7477">
        <f>IF(Clef_répartition[[#This Row],[Code_Nom]]=D7476,F7476-1,(COUNTIFS(Clef_répartition[Code_Nom],Clef_répartition[[#This Row],[Code_Nom]],Clef_répartition[Année],Clef_répartition[[#This Row],[Année]])))</f>
        <v>10</v>
      </c>
      <c r="G7477" t="str">
        <f>Clef_répartition[[#This Row],[Code_Nom]]&amp;"_"&amp;Clef_répartition[[#This Row],[Nombre]]&amp;"_"&amp;Clef_répartition[[#This Row],[Année]]</f>
        <v>SDISPO_Service Défense Incendie et Secours de la Plaine de l'Orbe_7_2019</v>
      </c>
      <c r="H7477" s="60">
        <v>5752</v>
      </c>
      <c r="I7477" s="60" t="s">
        <v>84</v>
      </c>
      <c r="J7477" s="60">
        <v>2019</v>
      </c>
      <c r="K7477" s="60">
        <v>2.1075201338772095E-2</v>
      </c>
    </row>
    <row r="7478" spans="1:11" x14ac:dyDescent="0.25">
      <c r="A7478" s="60" t="s">
        <v>723</v>
      </c>
      <c r="B7478" t="s">
        <v>687</v>
      </c>
      <c r="C7478" t="s">
        <v>688</v>
      </c>
      <c r="D7478" t="str">
        <f>Clef_répartition[[#This Row],[Code association]]&amp;"_"&amp;Clef_répartition[[#This Row],[Nom association]]</f>
        <v>SDISPO_Service Défense Incendie et Secours de la Plaine de l'Orbe</v>
      </c>
      <c r="E7478">
        <f>COUNTIFS(D$2:D7478,Clef_répartition[[#This Row],[Code_Nom]],J$2:J7478,Clef_répartition[[#This Row],[Année]])</f>
        <v>8</v>
      </c>
      <c r="F7478">
        <f>IF(Clef_répartition[[#This Row],[Code_Nom]]=D7477,F7477-1,(COUNTIFS(Clef_répartition[Code_Nom],Clef_répartition[[#This Row],[Code_Nom]],Clef_répartition[Année],Clef_répartition[[#This Row],[Année]])))</f>
        <v>9</v>
      </c>
      <c r="G7478" t="str">
        <f>Clef_répartition[[#This Row],[Code_Nom]]&amp;"_"&amp;Clef_répartition[[#This Row],[Nombre]]&amp;"_"&amp;Clef_répartition[[#This Row],[Année]]</f>
        <v>SDISPO_Service Défense Incendie et Secours de la Plaine de l'Orbe_8_2019</v>
      </c>
      <c r="H7478" s="60">
        <v>5754</v>
      </c>
      <c r="I7478" s="60" t="s">
        <v>142</v>
      </c>
      <c r="J7478" s="60">
        <v>2019</v>
      </c>
      <c r="K7478" s="60">
        <v>1.7153017466792177E-2</v>
      </c>
    </row>
    <row r="7479" spans="1:11" x14ac:dyDescent="0.25">
      <c r="A7479" s="60" t="s">
        <v>723</v>
      </c>
      <c r="B7479" t="s">
        <v>687</v>
      </c>
      <c r="C7479" t="s">
        <v>688</v>
      </c>
      <c r="D7479" t="str">
        <f>Clef_répartition[[#This Row],[Code association]]&amp;"_"&amp;Clef_répartition[[#This Row],[Nom association]]</f>
        <v>SDISPO_Service Défense Incendie et Secours de la Plaine de l'Orbe</v>
      </c>
      <c r="E7479">
        <f>COUNTIFS(D$2:D7479,Clef_répartition[[#This Row],[Code_Nom]],J$2:J7479,Clef_répartition[[#This Row],[Année]])</f>
        <v>9</v>
      </c>
      <c r="F7479">
        <f>IF(Clef_répartition[[#This Row],[Code_Nom]]=D7478,F7478-1,(COUNTIFS(Clef_répartition[Code_Nom],Clef_répartition[[#This Row],[Code_Nom]],Clef_répartition[Année],Clef_répartition[[#This Row],[Année]])))</f>
        <v>8</v>
      </c>
      <c r="G7479" t="str">
        <f>Clef_répartition[[#This Row],[Code_Nom]]&amp;"_"&amp;Clef_répartition[[#This Row],[Nombre]]&amp;"_"&amp;Clef_répartition[[#This Row],[Année]]</f>
        <v>SDISPO_Service Défense Incendie et Secours de la Plaine de l'Orbe_9_2019</v>
      </c>
      <c r="H7479" s="60">
        <v>5758</v>
      </c>
      <c r="I7479" s="60" t="s">
        <v>147</v>
      </c>
      <c r="J7479" s="60">
        <v>2019</v>
      </c>
      <c r="K7479" s="60">
        <v>8.6288045183558204E-3</v>
      </c>
    </row>
    <row r="7480" spans="1:11" x14ac:dyDescent="0.25">
      <c r="A7480" s="60" t="s">
        <v>723</v>
      </c>
      <c r="B7480" t="s">
        <v>687</v>
      </c>
      <c r="C7480" t="s">
        <v>688</v>
      </c>
      <c r="D7480" t="str">
        <f>Clef_répartition[[#This Row],[Code association]]&amp;"_"&amp;Clef_répartition[[#This Row],[Nom association]]</f>
        <v>SDISPO_Service Défense Incendie et Secours de la Plaine de l'Orbe</v>
      </c>
      <c r="E7480">
        <f>COUNTIFS(D$2:D7480,Clef_répartition[[#This Row],[Code_Nom]],J$2:J7480,Clef_répartition[[#This Row],[Année]])</f>
        <v>10</v>
      </c>
      <c r="F7480">
        <f>IF(Clef_répartition[[#This Row],[Code_Nom]]=D7479,F7479-1,(COUNTIFS(Clef_répartition[Code_Nom],Clef_répartition[[#This Row],[Code_Nom]],Clef_répartition[Année],Clef_répartition[[#This Row],[Année]])))</f>
        <v>7</v>
      </c>
      <c r="G7480" t="str">
        <f>Clef_répartition[[#This Row],[Code_Nom]]&amp;"_"&amp;Clef_répartition[[#This Row],[Nombre]]&amp;"_"&amp;Clef_répartition[[#This Row],[Année]]</f>
        <v>SDISPO_Service Défense Incendie et Secours de la Plaine de l'Orbe_10_2019</v>
      </c>
      <c r="H7480" s="60">
        <v>5756</v>
      </c>
      <c r="I7480" s="60" t="s">
        <v>185</v>
      </c>
      <c r="J7480" s="60">
        <v>2019</v>
      </c>
      <c r="K7480" s="60">
        <v>2.6409371404664785E-2</v>
      </c>
    </row>
    <row r="7481" spans="1:11" x14ac:dyDescent="0.25">
      <c r="A7481" s="60" t="s">
        <v>723</v>
      </c>
      <c r="B7481" t="s">
        <v>687</v>
      </c>
      <c r="C7481" t="s">
        <v>688</v>
      </c>
      <c r="D7481" t="str">
        <f>Clef_répartition[[#This Row],[Code association]]&amp;"_"&amp;Clef_répartition[[#This Row],[Nom association]]</f>
        <v>SDISPO_Service Défense Incendie et Secours de la Plaine de l'Orbe</v>
      </c>
      <c r="E7481">
        <f>COUNTIFS(D$2:D7481,Clef_répartition[[#This Row],[Code_Nom]],J$2:J7481,Clef_répartition[[#This Row],[Année]])</f>
        <v>11</v>
      </c>
      <c r="F7481">
        <f>IF(Clef_répartition[[#This Row],[Code_Nom]]=D7480,F7480-1,(COUNTIFS(Clef_répartition[Code_Nom],Clef_répartition[[#This Row],[Code_Nom]],Clef_répartition[Année],Clef_répartition[[#This Row],[Année]])))</f>
        <v>6</v>
      </c>
      <c r="G7481" t="str">
        <f>Clef_répartition[[#This Row],[Code_Nom]]&amp;"_"&amp;Clef_répartition[[#This Row],[Nombre]]&amp;"_"&amp;Clef_répartition[[#This Row],[Année]]</f>
        <v>SDISPO_Service Défense Incendie et Secours de la Plaine de l'Orbe_11_2019</v>
      </c>
      <c r="H7481" s="60">
        <v>5757</v>
      </c>
      <c r="I7481" s="60" t="s">
        <v>201</v>
      </c>
      <c r="J7481" s="60">
        <v>2019</v>
      </c>
      <c r="K7481" s="60">
        <v>0.36763936826691768</v>
      </c>
    </row>
    <row r="7482" spans="1:11" x14ac:dyDescent="0.25">
      <c r="A7482" s="60" t="s">
        <v>723</v>
      </c>
      <c r="B7482" t="s">
        <v>687</v>
      </c>
      <c r="C7482" t="s">
        <v>688</v>
      </c>
      <c r="D7482" t="str">
        <f>Clef_répartition[[#This Row],[Code association]]&amp;"_"&amp;Clef_répartition[[#This Row],[Nom association]]</f>
        <v>SDISPO_Service Défense Incendie et Secours de la Plaine de l'Orbe</v>
      </c>
      <c r="E7482">
        <f>COUNTIFS(D$2:D7482,Clef_répartition[[#This Row],[Code_Nom]],J$2:J7482,Clef_répartition[[#This Row],[Année]])</f>
        <v>12</v>
      </c>
      <c r="F7482">
        <f>IF(Clef_répartition[[#This Row],[Code_Nom]]=D7481,F7481-1,(COUNTIFS(Clef_répartition[Code_Nom],Clef_répartition[[#This Row],[Code_Nom]],Clef_répartition[Année],Clef_répartition[[#This Row],[Année]])))</f>
        <v>5</v>
      </c>
      <c r="G7482" t="str">
        <f>Clef_répartition[[#This Row],[Code_Nom]]&amp;"_"&amp;Clef_répartition[[#This Row],[Nombre]]&amp;"_"&amp;Clef_répartition[[#This Row],[Année]]</f>
        <v>SDISPO_Service Défense Incendie et Secours de la Plaine de l'Orbe_12_2019</v>
      </c>
      <c r="H7482" s="60">
        <v>5760</v>
      </c>
      <c r="I7482" s="60" t="s">
        <v>227</v>
      </c>
      <c r="J7482" s="60">
        <v>2019</v>
      </c>
      <c r="K7482" s="60">
        <v>2.6409371404664785E-2</v>
      </c>
    </row>
    <row r="7483" spans="1:11" x14ac:dyDescent="0.25">
      <c r="A7483" s="60" t="s">
        <v>723</v>
      </c>
      <c r="B7483" t="s">
        <v>687</v>
      </c>
      <c r="C7483" t="s">
        <v>688</v>
      </c>
      <c r="D7483" t="str">
        <f>Clef_répartition[[#This Row],[Code association]]&amp;"_"&amp;Clef_répartition[[#This Row],[Nom association]]</f>
        <v>SDISPO_Service Défense Incendie et Secours de la Plaine de l'Orbe</v>
      </c>
      <c r="E7483">
        <f>COUNTIFS(D$2:D7483,Clef_répartition[[#This Row],[Code_Nom]],J$2:J7483,Clef_répartition[[#This Row],[Année]])</f>
        <v>13</v>
      </c>
      <c r="F7483">
        <f>IF(Clef_répartition[[#This Row],[Code_Nom]]=D7482,F7482-1,(COUNTIFS(Clef_répartition[Code_Nom],Clef_répartition[[#This Row],[Code_Nom]],Clef_répartition[Année],Clef_répartition[[#This Row],[Année]])))</f>
        <v>4</v>
      </c>
      <c r="G7483" t="str">
        <f>Clef_répartition[[#This Row],[Code_Nom]]&amp;"_"&amp;Clef_répartition[[#This Row],[Nombre]]&amp;"_"&amp;Clef_répartition[[#This Row],[Année]]</f>
        <v>SDISPO_Service Défense Incendie et Secours de la Plaine de l'Orbe_13_2019</v>
      </c>
      <c r="H7483" s="60">
        <v>5761</v>
      </c>
      <c r="I7483" s="60" t="s">
        <v>233</v>
      </c>
      <c r="J7483" s="60">
        <v>2019</v>
      </c>
      <c r="K7483" s="60">
        <v>2.797824495345675E-2</v>
      </c>
    </row>
    <row r="7484" spans="1:11" x14ac:dyDescent="0.25">
      <c r="A7484" s="60" t="s">
        <v>723</v>
      </c>
      <c r="B7484" t="s">
        <v>687</v>
      </c>
      <c r="C7484" t="s">
        <v>688</v>
      </c>
      <c r="D7484" t="str">
        <f>Clef_répartition[[#This Row],[Code association]]&amp;"_"&amp;Clef_répartition[[#This Row],[Nom association]]</f>
        <v>SDISPO_Service Défense Incendie et Secours de la Plaine de l'Orbe</v>
      </c>
      <c r="E7484">
        <f>COUNTIFS(D$2:D7484,Clef_répartition[[#This Row],[Code_Nom]],J$2:J7484,Clef_répartition[[#This Row],[Année]])</f>
        <v>14</v>
      </c>
      <c r="F7484">
        <f>IF(Clef_répartition[[#This Row],[Code_Nom]]=D7483,F7483-1,(COUNTIFS(Clef_répartition[Code_Nom],Clef_répartition[[#This Row],[Code_Nom]],Clef_répartition[Année],Clef_répartition[[#This Row],[Année]])))</f>
        <v>3</v>
      </c>
      <c r="G7484" t="str">
        <f>Clef_répartition[[#This Row],[Code_Nom]]&amp;"_"&amp;Clef_répartition[[#This Row],[Nombre]]&amp;"_"&amp;Clef_répartition[[#This Row],[Année]]</f>
        <v>SDISPO_Service Défense Incendie et Secours de la Plaine de l'Orbe_14_2019</v>
      </c>
      <c r="H7484" s="60">
        <v>5762</v>
      </c>
      <c r="I7484" s="60" t="s">
        <v>253</v>
      </c>
      <c r="J7484" s="60">
        <v>2019</v>
      </c>
      <c r="K7484" s="60">
        <v>7.5828888191611758E-3</v>
      </c>
    </row>
    <row r="7485" spans="1:11" x14ac:dyDescent="0.25">
      <c r="A7485" s="60" t="s">
        <v>723</v>
      </c>
      <c r="B7485" t="s">
        <v>687</v>
      </c>
      <c r="C7485" t="s">
        <v>688</v>
      </c>
      <c r="D7485" t="str">
        <f>Clef_répartition[[#This Row],[Code association]]&amp;"_"&amp;Clef_répartition[[#This Row],[Nom association]]</f>
        <v>SDISPO_Service Défense Incendie et Secours de la Plaine de l'Orbe</v>
      </c>
      <c r="E7485">
        <f>COUNTIFS(D$2:D7485,Clef_répartition[[#This Row],[Code_Nom]],J$2:J7485,Clef_répartition[[#This Row],[Année]])</f>
        <v>15</v>
      </c>
      <c r="F7485">
        <f>IF(Clef_répartition[[#This Row],[Code_Nom]]=D7484,F7484-1,(COUNTIFS(Clef_répartition[Code_Nom],Clef_répartition[[#This Row],[Code_Nom]],Clef_répartition[Année],Clef_répartition[[#This Row],[Année]])))</f>
        <v>2</v>
      </c>
      <c r="G7485" t="str">
        <f>Clef_répartition[[#This Row],[Code_Nom]]&amp;"_"&amp;Clef_répartition[[#This Row],[Nombre]]&amp;"_"&amp;Clef_répartition[[#This Row],[Année]]</f>
        <v>SDISPO_Service Défense Incendie et Secours de la Plaine de l'Orbe_15_2019</v>
      </c>
      <c r="H7485" s="60">
        <v>5763</v>
      </c>
      <c r="I7485" s="60" t="s">
        <v>272</v>
      </c>
      <c r="J7485" s="60">
        <v>2019</v>
      </c>
      <c r="K7485" s="60">
        <v>3.2423386675033992E-2</v>
      </c>
    </row>
    <row r="7486" spans="1:11" x14ac:dyDescent="0.25">
      <c r="A7486" s="60" t="s">
        <v>723</v>
      </c>
      <c r="B7486" t="s">
        <v>687</v>
      </c>
      <c r="C7486" t="s">
        <v>688</v>
      </c>
      <c r="D7486" t="str">
        <f>Clef_répartition[[#This Row],[Code association]]&amp;"_"&amp;Clef_répartition[[#This Row],[Nom association]]</f>
        <v>SDISPO_Service Défense Incendie et Secours de la Plaine de l'Orbe</v>
      </c>
      <c r="E7486">
        <f>COUNTIFS(D$2:D7486,Clef_répartition[[#This Row],[Code_Nom]],J$2:J7486,Clef_répartition[[#This Row],[Année]])</f>
        <v>16</v>
      </c>
      <c r="F7486">
        <f>IF(Clef_répartition[[#This Row],[Code_Nom]]=D7485,F7485-1,(COUNTIFS(Clef_répartition[Code_Nom],Clef_répartition[[#This Row],[Code_Nom]],Clef_répartition[Année],Clef_répartition[[#This Row],[Année]])))</f>
        <v>1</v>
      </c>
      <c r="G7486" t="str">
        <f>Clef_répartition[[#This Row],[Code_Nom]]&amp;"_"&amp;Clef_répartition[[#This Row],[Nombre]]&amp;"_"&amp;Clef_répartition[[#This Row],[Année]]</f>
        <v>SDISPO_Service Défense Incendie et Secours de la Plaine de l'Orbe_16_2019</v>
      </c>
      <c r="H7486" s="60">
        <v>5766</v>
      </c>
      <c r="I7486" s="60" t="s">
        <v>293</v>
      </c>
      <c r="J7486" s="60">
        <v>2019</v>
      </c>
      <c r="K7486" s="60">
        <v>3.0122372136805773E-2</v>
      </c>
    </row>
    <row r="7487" spans="1:11" x14ac:dyDescent="0.25">
      <c r="A7487" s="60" t="s">
        <v>723</v>
      </c>
      <c r="B7487" t="s">
        <v>501</v>
      </c>
      <c r="C7487" t="s">
        <v>502</v>
      </c>
      <c r="D7487" t="str">
        <f>Clef_répartition[[#This Row],[Code association]]&amp;"_"&amp;Clef_répartition[[#This Row],[Nom association]]</f>
        <v>SIDERE_Service intercommunal de distribution d'eau potable de Rolle et environs</v>
      </c>
      <c r="E7487">
        <f>COUNTIFS(D$2:D7487,Clef_répartition[[#This Row],[Code_Nom]],J$2:J7487,Clef_répartition[[#This Row],[Année]])</f>
        <v>1</v>
      </c>
      <c r="F7487">
        <f>IF(Clef_répartition[[#This Row],[Code_Nom]]=D7486,F7486-1,(COUNTIFS(Clef_répartition[Code_Nom],Clef_répartition[[#This Row],[Code_Nom]],Clef_répartition[Année],Clef_répartition[[#This Row],[Année]])))</f>
        <v>12</v>
      </c>
      <c r="G7487" t="str">
        <f>Clef_répartition[[#This Row],[Code_Nom]]&amp;"_"&amp;Clef_répartition[[#This Row],[Nombre]]&amp;"_"&amp;Clef_répartition[[#This Row],[Année]]</f>
        <v>SIDERE_Service intercommunal de distribution d'eau potable de Rolle et environs_1_2019</v>
      </c>
      <c r="H7487" s="60">
        <v>5851</v>
      </c>
      <c r="I7487" s="60" t="s">
        <v>4</v>
      </c>
      <c r="J7487" s="60">
        <v>2019</v>
      </c>
      <c r="K7487" s="60">
        <v>2.8899999999999999E-2</v>
      </c>
    </row>
    <row r="7488" spans="1:11" x14ac:dyDescent="0.25">
      <c r="A7488" s="60" t="s">
        <v>723</v>
      </c>
      <c r="B7488" t="s">
        <v>501</v>
      </c>
      <c r="C7488" t="s">
        <v>502</v>
      </c>
      <c r="D7488" t="str">
        <f>Clef_répartition[[#This Row],[Code association]]&amp;"_"&amp;Clef_répartition[[#This Row],[Nom association]]</f>
        <v>SIDERE_Service intercommunal de distribution d'eau potable de Rolle et environs</v>
      </c>
      <c r="E7488">
        <f>COUNTIFS(D$2:D7488,Clef_répartition[[#This Row],[Code_Nom]],J$2:J7488,Clef_répartition[[#This Row],[Année]])</f>
        <v>2</v>
      </c>
      <c r="F7488">
        <f>IF(Clef_répartition[[#This Row],[Code_Nom]]=D7487,F7487-1,(COUNTIFS(Clef_répartition[Code_Nom],Clef_répartition[[#This Row],[Code_Nom]],Clef_répartition[Année],Clef_répartition[[#This Row],[Année]])))</f>
        <v>11</v>
      </c>
      <c r="G7488" t="str">
        <f>Clef_répartition[[#This Row],[Code_Nom]]&amp;"_"&amp;Clef_répartition[[#This Row],[Nombre]]&amp;"_"&amp;Clef_répartition[[#This Row],[Année]]</f>
        <v>SIDERE_Service intercommunal de distribution d'eau potable de Rolle et environs_2_2019</v>
      </c>
      <c r="H7488" s="60">
        <v>5426</v>
      </c>
      <c r="I7488" s="60" t="s">
        <v>31</v>
      </c>
      <c r="J7488" s="60">
        <v>2019</v>
      </c>
      <c r="K7488" s="60">
        <v>5.2400000000000002E-2</v>
      </c>
    </row>
    <row r="7489" spans="1:11" x14ac:dyDescent="0.25">
      <c r="A7489" s="60" t="s">
        <v>723</v>
      </c>
      <c r="B7489" t="s">
        <v>501</v>
      </c>
      <c r="C7489" t="s">
        <v>502</v>
      </c>
      <c r="D7489" t="str">
        <f>Clef_répartition[[#This Row],[Code association]]&amp;"_"&amp;Clef_répartition[[#This Row],[Nom association]]</f>
        <v>SIDERE_Service intercommunal de distribution d'eau potable de Rolle et environs</v>
      </c>
      <c r="E7489">
        <f>COUNTIFS(D$2:D7489,Clef_répartition[[#This Row],[Code_Nom]],J$2:J7489,Clef_répartition[[#This Row],[Année]])</f>
        <v>3</v>
      </c>
      <c r="F7489">
        <f>IF(Clef_répartition[[#This Row],[Code_Nom]]=D7488,F7488-1,(COUNTIFS(Clef_répartition[Code_Nom],Clef_répartition[[#This Row],[Code_Nom]],Clef_répartition[Année],Clef_répartition[[#This Row],[Année]])))</f>
        <v>10</v>
      </c>
      <c r="G7489" t="str">
        <f>Clef_répartition[[#This Row],[Code_Nom]]&amp;"_"&amp;Clef_répartition[[#This Row],[Nombre]]&amp;"_"&amp;Clef_répartition[[#This Row],[Année]]</f>
        <v>SIDERE_Service intercommunal de distribution d'eau potable de Rolle et environs_3_2019</v>
      </c>
      <c r="H7489" s="60">
        <v>5852</v>
      </c>
      <c r="I7489" s="60" t="s">
        <v>41</v>
      </c>
      <c r="J7489" s="60">
        <v>2019</v>
      </c>
      <c r="K7489" s="60">
        <v>2.7400000000000001E-2</v>
      </c>
    </row>
    <row r="7490" spans="1:11" x14ac:dyDescent="0.25">
      <c r="A7490" s="60" t="s">
        <v>723</v>
      </c>
      <c r="B7490" t="s">
        <v>501</v>
      </c>
      <c r="C7490" t="s">
        <v>502</v>
      </c>
      <c r="D7490" t="str">
        <f>Clef_répartition[[#This Row],[Code association]]&amp;"_"&amp;Clef_répartition[[#This Row],[Nom association]]</f>
        <v>SIDERE_Service intercommunal de distribution d'eau potable de Rolle et environs</v>
      </c>
      <c r="E7490">
        <f>COUNTIFS(D$2:D7490,Clef_répartition[[#This Row],[Code_Nom]],J$2:J7490,Clef_répartition[[#This Row],[Année]])</f>
        <v>4</v>
      </c>
      <c r="F7490">
        <f>IF(Clef_répartition[[#This Row],[Code_Nom]]=D7489,F7489-1,(COUNTIFS(Clef_répartition[Code_Nom],Clef_répartition[[#This Row],[Code_Nom]],Clef_répartition[Année],Clef_répartition[[#This Row],[Année]])))</f>
        <v>9</v>
      </c>
      <c r="G7490" t="str">
        <f>Clef_répartition[[#This Row],[Code_Nom]]&amp;"_"&amp;Clef_répartition[[#This Row],[Nombre]]&amp;"_"&amp;Clef_répartition[[#This Row],[Année]]</f>
        <v>SIDERE_Service intercommunal de distribution d'eau potable de Rolle et environs_4_2019</v>
      </c>
      <c r="H7490" s="60">
        <v>5853</v>
      </c>
      <c r="I7490" s="60" t="s">
        <v>42</v>
      </c>
      <c r="J7490" s="60">
        <v>2019</v>
      </c>
      <c r="K7490" s="60">
        <v>2.8799999999999999E-2</v>
      </c>
    </row>
    <row r="7491" spans="1:11" x14ac:dyDescent="0.25">
      <c r="A7491" s="60" t="s">
        <v>723</v>
      </c>
      <c r="B7491" t="s">
        <v>501</v>
      </c>
      <c r="C7491" t="s">
        <v>502</v>
      </c>
      <c r="D7491" t="str">
        <f>Clef_répartition[[#This Row],[Code association]]&amp;"_"&amp;Clef_répartition[[#This Row],[Nom association]]</f>
        <v>SIDERE_Service intercommunal de distribution d'eau potable de Rolle et environs</v>
      </c>
      <c r="E7491">
        <f>COUNTIFS(D$2:D7491,Clef_répartition[[#This Row],[Code_Nom]],J$2:J7491,Clef_répartition[[#This Row],[Année]])</f>
        <v>5</v>
      </c>
      <c r="F7491">
        <f>IF(Clef_répartition[[#This Row],[Code_Nom]]=D7490,F7490-1,(COUNTIFS(Clef_répartition[Code_Nom],Clef_répartition[[#This Row],[Code_Nom]],Clef_répartition[Année],Clef_répartition[[#This Row],[Année]])))</f>
        <v>8</v>
      </c>
      <c r="G7491" t="str">
        <f>Clef_répartition[[#This Row],[Code_Nom]]&amp;"_"&amp;Clef_répartition[[#This Row],[Nombre]]&amp;"_"&amp;Clef_répartition[[#This Row],[Année]]</f>
        <v>SIDERE_Service intercommunal de distribution d'eau potable de Rolle et environs_5_2019</v>
      </c>
      <c r="H7491" s="60">
        <v>5855</v>
      </c>
      <c r="I7491" s="60" t="s">
        <v>98</v>
      </c>
      <c r="J7491" s="60">
        <v>2019</v>
      </c>
      <c r="K7491" s="60">
        <v>4.7500000000000001E-2</v>
      </c>
    </row>
    <row r="7492" spans="1:11" x14ac:dyDescent="0.25">
      <c r="A7492" s="60" t="s">
        <v>723</v>
      </c>
      <c r="B7492" t="s">
        <v>501</v>
      </c>
      <c r="C7492" t="s">
        <v>502</v>
      </c>
      <c r="D7492" t="str">
        <f>Clef_répartition[[#This Row],[Code association]]&amp;"_"&amp;Clef_répartition[[#This Row],[Nom association]]</f>
        <v>SIDERE_Service intercommunal de distribution d'eau potable de Rolle et environs</v>
      </c>
      <c r="E7492">
        <f>COUNTIFS(D$2:D7492,Clef_répartition[[#This Row],[Code_Nom]],J$2:J7492,Clef_répartition[[#This Row],[Année]])</f>
        <v>6</v>
      </c>
      <c r="F7492">
        <f>IF(Clef_répartition[[#This Row],[Code_Nom]]=D7491,F7491-1,(COUNTIFS(Clef_répartition[Code_Nom],Clef_répartition[[#This Row],[Code_Nom]],Clef_répartition[Année],Clef_répartition[[#This Row],[Année]])))</f>
        <v>7</v>
      </c>
      <c r="G7492" t="str">
        <f>Clef_répartition[[#This Row],[Code_Nom]]&amp;"_"&amp;Clef_répartition[[#This Row],[Nombre]]&amp;"_"&amp;Clef_répartition[[#This Row],[Année]]</f>
        <v>SIDERE_Service intercommunal de distribution d'eau potable de Rolle et environs_6_2019</v>
      </c>
      <c r="H7492" s="60">
        <v>5427</v>
      </c>
      <c r="I7492" s="60" t="s">
        <v>112</v>
      </c>
      <c r="J7492" s="60">
        <v>2019</v>
      </c>
      <c r="K7492" s="60">
        <v>3.8899999999999997E-2</v>
      </c>
    </row>
    <row r="7493" spans="1:11" x14ac:dyDescent="0.25">
      <c r="A7493" s="60" t="s">
        <v>723</v>
      </c>
      <c r="B7493" t="s">
        <v>501</v>
      </c>
      <c r="C7493" t="s">
        <v>502</v>
      </c>
      <c r="D7493" t="str">
        <f>Clef_répartition[[#This Row],[Code association]]&amp;"_"&amp;Clef_répartition[[#This Row],[Nom association]]</f>
        <v>SIDERE_Service intercommunal de distribution d'eau potable de Rolle et environs</v>
      </c>
      <c r="E7493">
        <f>COUNTIFS(D$2:D7493,Clef_répartition[[#This Row],[Code_Nom]],J$2:J7493,Clef_répartition[[#This Row],[Année]])</f>
        <v>7</v>
      </c>
      <c r="F7493">
        <f>IF(Clef_répartition[[#This Row],[Code_Nom]]=D7492,F7492-1,(COUNTIFS(Clef_répartition[Code_Nom],Clef_répartition[[#This Row],[Code_Nom]],Clef_répartition[Année],Clef_répartition[[#This Row],[Année]])))</f>
        <v>6</v>
      </c>
      <c r="G7493" t="str">
        <f>Clef_répartition[[#This Row],[Code_Nom]]&amp;"_"&amp;Clef_répartition[[#This Row],[Nombre]]&amp;"_"&amp;Clef_répartition[[#This Row],[Année]]</f>
        <v>SIDERE_Service intercommunal de distribution d'eau potable de Rolle et environs_7_2019</v>
      </c>
      <c r="H7493" s="60">
        <v>5857</v>
      </c>
      <c r="I7493" s="60" t="s">
        <v>122</v>
      </c>
      <c r="J7493" s="60">
        <v>2019</v>
      </c>
      <c r="K7493" s="60">
        <v>8.3299999999999999E-2</v>
      </c>
    </row>
    <row r="7494" spans="1:11" x14ac:dyDescent="0.25">
      <c r="A7494" s="60" t="s">
        <v>723</v>
      </c>
      <c r="B7494" t="s">
        <v>501</v>
      </c>
      <c r="C7494" t="s">
        <v>502</v>
      </c>
      <c r="D7494" t="str">
        <f>Clef_répartition[[#This Row],[Code association]]&amp;"_"&amp;Clef_répartition[[#This Row],[Nom association]]</f>
        <v>SIDERE_Service intercommunal de distribution d'eau potable de Rolle et environs</v>
      </c>
      <c r="E7494">
        <f>COUNTIFS(D$2:D7494,Clef_répartition[[#This Row],[Code_Nom]],J$2:J7494,Clef_répartition[[#This Row],[Année]])</f>
        <v>8</v>
      </c>
      <c r="F7494">
        <f>IF(Clef_répartition[[#This Row],[Code_Nom]]=D7493,F7493-1,(COUNTIFS(Clef_répartition[Code_Nom],Clef_répartition[[#This Row],[Code_Nom]],Clef_répartition[Année],Clef_répartition[[#This Row],[Année]])))</f>
        <v>5</v>
      </c>
      <c r="G7494" t="str">
        <f>Clef_répartition[[#This Row],[Code_Nom]]&amp;"_"&amp;Clef_répartition[[#This Row],[Nombre]]&amp;"_"&amp;Clef_répartition[[#This Row],[Année]]</f>
        <v>SIDERE_Service intercommunal de distribution d'eau potable de Rolle et environs_8_2019</v>
      </c>
      <c r="H7494" s="60">
        <v>5858</v>
      </c>
      <c r="I7494" s="60" t="s">
        <v>165</v>
      </c>
      <c r="J7494" s="60">
        <v>2019</v>
      </c>
      <c r="K7494" s="60">
        <v>3.78E-2</v>
      </c>
    </row>
    <row r="7495" spans="1:11" x14ac:dyDescent="0.25">
      <c r="A7495" s="60" t="s">
        <v>723</v>
      </c>
      <c r="B7495" t="s">
        <v>501</v>
      </c>
      <c r="C7495" t="s">
        <v>502</v>
      </c>
      <c r="D7495" t="str">
        <f>Clef_répartition[[#This Row],[Code association]]&amp;"_"&amp;Clef_répartition[[#This Row],[Nom association]]</f>
        <v>SIDERE_Service intercommunal de distribution d'eau potable de Rolle et environs</v>
      </c>
      <c r="E7495">
        <f>COUNTIFS(D$2:D7495,Clef_répartition[[#This Row],[Code_Nom]],J$2:J7495,Clef_répartition[[#This Row],[Année]])</f>
        <v>9</v>
      </c>
      <c r="F7495">
        <f>IF(Clef_répartition[[#This Row],[Code_Nom]]=D7494,F7494-1,(COUNTIFS(Clef_répartition[Code_Nom],Clef_répartition[[#This Row],[Code_Nom]],Clef_répartition[Année],Clef_répartition[[#This Row],[Année]])))</f>
        <v>4</v>
      </c>
      <c r="G7495" t="str">
        <f>Clef_répartition[[#This Row],[Code_Nom]]&amp;"_"&amp;Clef_répartition[[#This Row],[Nombre]]&amp;"_"&amp;Clef_répartition[[#This Row],[Année]]</f>
        <v>SIDERE_Service intercommunal de distribution d'eau potable de Rolle et environs_9_2019</v>
      </c>
      <c r="H7495" s="60">
        <v>5859</v>
      </c>
      <c r="I7495" s="60" t="s">
        <v>182</v>
      </c>
      <c r="J7495" s="60">
        <v>2019</v>
      </c>
      <c r="K7495" s="60">
        <v>0.16270000000000001</v>
      </c>
    </row>
    <row r="7496" spans="1:11" x14ac:dyDescent="0.25">
      <c r="A7496" s="60" t="s">
        <v>723</v>
      </c>
      <c r="B7496" t="s">
        <v>501</v>
      </c>
      <c r="C7496" t="s">
        <v>502</v>
      </c>
      <c r="D7496" t="str">
        <f>Clef_répartition[[#This Row],[Code association]]&amp;"_"&amp;Clef_répartition[[#This Row],[Nom association]]</f>
        <v>SIDERE_Service intercommunal de distribution d'eau potable de Rolle et environs</v>
      </c>
      <c r="E7496">
        <f>COUNTIFS(D$2:D7496,Clef_répartition[[#This Row],[Code_Nom]],J$2:J7496,Clef_répartition[[#This Row],[Année]])</f>
        <v>10</v>
      </c>
      <c r="F7496">
        <f>IF(Clef_répartition[[#This Row],[Code_Nom]]=D7495,F7495-1,(COUNTIFS(Clef_répartition[Code_Nom],Clef_répartition[[#This Row],[Code_Nom]],Clef_répartition[Année],Clef_répartition[[#This Row],[Année]])))</f>
        <v>3</v>
      </c>
      <c r="G7496" t="str">
        <f>Clef_répartition[[#This Row],[Code_Nom]]&amp;"_"&amp;Clef_répartition[[#This Row],[Nombre]]&amp;"_"&amp;Clef_répartition[[#This Row],[Année]]</f>
        <v>SIDERE_Service intercommunal de distribution d'eau potable de Rolle et environs_10_2019</v>
      </c>
      <c r="H7496" s="60">
        <v>5860</v>
      </c>
      <c r="I7496" s="60" t="s">
        <v>215</v>
      </c>
      <c r="J7496" s="60">
        <v>2019</v>
      </c>
      <c r="K7496" s="60">
        <v>9.0999999999999998E-2</v>
      </c>
    </row>
    <row r="7497" spans="1:11" x14ac:dyDescent="0.25">
      <c r="A7497" s="60" t="s">
        <v>723</v>
      </c>
      <c r="B7497" t="s">
        <v>501</v>
      </c>
      <c r="C7497" t="s">
        <v>502</v>
      </c>
      <c r="D7497" t="str">
        <f>Clef_répartition[[#This Row],[Code association]]&amp;"_"&amp;Clef_répartition[[#This Row],[Nom association]]</f>
        <v>SIDERE_Service intercommunal de distribution d'eau potable de Rolle et environs</v>
      </c>
      <c r="E7497">
        <f>COUNTIFS(D$2:D7497,Clef_répartition[[#This Row],[Code_Nom]],J$2:J7497,Clef_répartition[[#This Row],[Année]])</f>
        <v>11</v>
      </c>
      <c r="F7497">
        <f>IF(Clef_répartition[[#This Row],[Code_Nom]]=D7496,F7496-1,(COUNTIFS(Clef_répartition[Code_Nom],Clef_répartition[[#This Row],[Code_Nom]],Clef_répartition[Année],Clef_répartition[[#This Row],[Année]])))</f>
        <v>2</v>
      </c>
      <c r="G7497" t="str">
        <f>Clef_répartition[[#This Row],[Code_Nom]]&amp;"_"&amp;Clef_répartition[[#This Row],[Nombre]]&amp;"_"&amp;Clef_répartition[[#This Row],[Année]]</f>
        <v>SIDERE_Service intercommunal de distribution d'eau potable de Rolle et environs_11_2019</v>
      </c>
      <c r="H7497" s="60">
        <v>5861</v>
      </c>
      <c r="I7497" s="60" t="s">
        <v>232</v>
      </c>
      <c r="J7497" s="60">
        <v>2019</v>
      </c>
      <c r="K7497" s="60">
        <v>0.37969999999999998</v>
      </c>
    </row>
    <row r="7498" spans="1:11" x14ac:dyDescent="0.25">
      <c r="A7498" s="60" t="s">
        <v>723</v>
      </c>
      <c r="B7498" t="s">
        <v>501</v>
      </c>
      <c r="C7498" t="s">
        <v>502</v>
      </c>
      <c r="D7498" t="str">
        <f>Clef_répartition[[#This Row],[Code association]]&amp;"_"&amp;Clef_répartition[[#This Row],[Nom association]]</f>
        <v>SIDERE_Service intercommunal de distribution d'eau potable de Rolle et environs</v>
      </c>
      <c r="E7498">
        <f>COUNTIFS(D$2:D7498,Clef_répartition[[#This Row],[Code_Nom]],J$2:J7498,Clef_répartition[[#This Row],[Année]])</f>
        <v>12</v>
      </c>
      <c r="F7498">
        <f>IF(Clef_répartition[[#This Row],[Code_Nom]]=D7497,F7497-1,(COUNTIFS(Clef_répartition[Code_Nom],Clef_répartition[[#This Row],[Code_Nom]],Clef_répartition[Année],Clef_répartition[[#This Row],[Année]])))</f>
        <v>1</v>
      </c>
      <c r="G7498" t="str">
        <f>Clef_répartition[[#This Row],[Code_Nom]]&amp;"_"&amp;Clef_répartition[[#This Row],[Nombre]]&amp;"_"&amp;Clef_répartition[[#This Row],[Année]]</f>
        <v>SIDERE_Service intercommunal de distribution d'eau potable de Rolle et environs_12_2019</v>
      </c>
      <c r="H7498" s="60">
        <v>5863</v>
      </c>
      <c r="I7498" s="60" t="s">
        <v>287</v>
      </c>
      <c r="J7498" s="60">
        <v>2019</v>
      </c>
      <c r="K7498" s="60">
        <v>2.1600000000000001E-2</v>
      </c>
    </row>
    <row r="7499" spans="1:11" x14ac:dyDescent="0.25">
      <c r="A7499" s="60" t="s">
        <v>723</v>
      </c>
      <c r="B7499" t="s">
        <v>679</v>
      </c>
      <c r="C7499" t="s">
        <v>680</v>
      </c>
      <c r="D7499" t="str">
        <f>Clef_répartition[[#This Row],[Code association]]&amp;"_"&amp;Clef_répartition[[#This Row],[Nom association]]</f>
        <v>SIECGE_Service intercommunal des eaux de Chéserex-Grens-Eysins</v>
      </c>
      <c r="E7499">
        <f>COUNTIFS(D$2:D7499,Clef_répartition[[#This Row],[Code_Nom]],J$2:J7499,Clef_répartition[[#This Row],[Année]])</f>
        <v>1</v>
      </c>
      <c r="F7499">
        <f>IF(Clef_répartition[[#This Row],[Code_Nom]]=D7498,F7498-1,(COUNTIFS(Clef_répartition[Code_Nom],Clef_répartition[[#This Row],[Code_Nom]],Clef_répartition[Année],Clef_répartition[[#This Row],[Année]])))</f>
        <v>3</v>
      </c>
      <c r="G7499" t="str">
        <f>Clef_répartition[[#This Row],[Code_Nom]]&amp;"_"&amp;Clef_répartition[[#This Row],[Nombre]]&amp;"_"&amp;Clef_répartition[[#This Row],[Année]]</f>
        <v>SIECGE_Service intercommunal des eaux de Chéserex-Grens-Eysins_1_2019</v>
      </c>
      <c r="H7499" s="60">
        <v>5709</v>
      </c>
      <c r="I7499" s="60" t="s">
        <v>62</v>
      </c>
      <c r="J7499" s="60">
        <v>2019</v>
      </c>
      <c r="K7499" s="60">
        <v>0.42</v>
      </c>
    </row>
    <row r="7500" spans="1:11" x14ac:dyDescent="0.25">
      <c r="A7500" s="60" t="s">
        <v>723</v>
      </c>
      <c r="B7500" t="s">
        <v>679</v>
      </c>
      <c r="C7500" t="s">
        <v>680</v>
      </c>
      <c r="D7500" t="str">
        <f>Clef_répartition[[#This Row],[Code association]]&amp;"_"&amp;Clef_répartition[[#This Row],[Nom association]]</f>
        <v>SIECGE_Service intercommunal des eaux de Chéserex-Grens-Eysins</v>
      </c>
      <c r="E7500">
        <f>COUNTIFS(D$2:D7500,Clef_répartition[[#This Row],[Code_Nom]],J$2:J7500,Clef_répartition[[#This Row],[Année]])</f>
        <v>2</v>
      </c>
      <c r="F7500">
        <f>IF(Clef_répartition[[#This Row],[Code_Nom]]=D7499,F7499-1,(COUNTIFS(Clef_répartition[Code_Nom],Clef_répartition[[#This Row],[Code_Nom]],Clef_répartition[Année],Clef_répartition[[#This Row],[Année]])))</f>
        <v>2</v>
      </c>
      <c r="G7500" t="str">
        <f>Clef_répartition[[#This Row],[Code_Nom]]&amp;"_"&amp;Clef_répartition[[#This Row],[Nombre]]&amp;"_"&amp;Clef_répartition[[#This Row],[Année]]</f>
        <v>SIECGE_Service intercommunal des eaux de Chéserex-Grens-Eysins_2_2019</v>
      </c>
      <c r="H7500" s="60">
        <v>5716</v>
      </c>
      <c r="I7500" s="60" t="s">
        <v>110</v>
      </c>
      <c r="J7500" s="60">
        <v>2019</v>
      </c>
      <c r="K7500" s="60">
        <v>0.45</v>
      </c>
    </row>
    <row r="7501" spans="1:11" x14ac:dyDescent="0.25">
      <c r="A7501" s="60" t="s">
        <v>723</v>
      </c>
      <c r="B7501" t="s">
        <v>679</v>
      </c>
      <c r="C7501" t="s">
        <v>680</v>
      </c>
      <c r="D7501" t="str">
        <f>Clef_répartition[[#This Row],[Code association]]&amp;"_"&amp;Clef_répartition[[#This Row],[Nom association]]</f>
        <v>SIECGE_Service intercommunal des eaux de Chéserex-Grens-Eysins</v>
      </c>
      <c r="E7501">
        <f>COUNTIFS(D$2:D7501,Clef_répartition[[#This Row],[Code_Nom]],J$2:J7501,Clef_répartition[[#This Row],[Année]])</f>
        <v>3</v>
      </c>
      <c r="F7501">
        <f>IF(Clef_répartition[[#This Row],[Code_Nom]]=D7500,F7500-1,(COUNTIFS(Clef_répartition[Code_Nom],Clef_répartition[[#This Row],[Code_Nom]],Clef_répartition[Année],Clef_répartition[[#This Row],[Année]])))</f>
        <v>1</v>
      </c>
      <c r="G7501" t="str">
        <f>Clef_répartition[[#This Row],[Code_Nom]]&amp;"_"&amp;Clef_répartition[[#This Row],[Nombre]]&amp;"_"&amp;Clef_répartition[[#This Row],[Année]]</f>
        <v>SIECGE_Service intercommunal des eaux de Chéserex-Grens-Eysins_3_2019</v>
      </c>
      <c r="H7501" s="60">
        <v>5722</v>
      </c>
      <c r="I7501" s="60" t="s">
        <v>133</v>
      </c>
      <c r="J7501" s="60">
        <v>2019</v>
      </c>
      <c r="K7501" s="60">
        <v>0.13</v>
      </c>
    </row>
    <row r="7502" spans="1:11" x14ac:dyDescent="0.25">
      <c r="A7502" s="60" t="s">
        <v>723</v>
      </c>
      <c r="B7502" t="s">
        <v>567</v>
      </c>
      <c r="C7502" t="s">
        <v>568</v>
      </c>
      <c r="D7502" t="str">
        <f>Clef_répartition[[#This Row],[Code association]]&amp;"_"&amp;Clef_répartition[[#This Row],[Nom association]]</f>
        <v>SIEMV_Service intercommunal d'épuration des eaux usées de Mézières et environs</v>
      </c>
      <c r="E7502">
        <f>COUNTIFS(D$2:D7502,Clef_répartition[[#This Row],[Code_Nom]],J$2:J7502,Clef_répartition[[#This Row],[Année]])</f>
        <v>1</v>
      </c>
      <c r="F7502">
        <f>IF(Clef_répartition[[#This Row],[Code_Nom]]=D7501,F7501-1,(COUNTIFS(Clef_répartition[Code_Nom],Clef_répartition[[#This Row],[Code_Nom]],Clef_répartition[Année],Clef_répartition[[#This Row],[Année]])))</f>
        <v>6</v>
      </c>
      <c r="G7502" t="str">
        <f>Clef_répartition[[#This Row],[Code_Nom]]&amp;"_"&amp;Clef_répartition[[#This Row],[Nombre]]&amp;"_"&amp;Clef_répartition[[#This Row],[Année]]</f>
        <v>SIEMV_Service intercommunal d'épuration des eaux usées de Mézières et environs_1_2019</v>
      </c>
      <c r="H7502" s="60">
        <v>5785</v>
      </c>
      <c r="I7502" s="60" t="s">
        <v>74</v>
      </c>
      <c r="J7502" s="60">
        <v>2019</v>
      </c>
      <c r="K7502" s="60">
        <v>0.1</v>
      </c>
    </row>
    <row r="7503" spans="1:11" x14ac:dyDescent="0.25">
      <c r="A7503" s="60" t="s">
        <v>723</v>
      </c>
      <c r="B7503" t="s">
        <v>567</v>
      </c>
      <c r="C7503" t="s">
        <v>568</v>
      </c>
      <c r="D7503" t="str">
        <f>Clef_répartition[[#This Row],[Code association]]&amp;"_"&amp;Clef_répartition[[#This Row],[Nom association]]</f>
        <v>SIEMV_Service intercommunal d'épuration des eaux usées de Mézières et environs</v>
      </c>
      <c r="E7503">
        <f>COUNTIFS(D$2:D7503,Clef_répartition[[#This Row],[Code_Nom]],J$2:J7503,Clef_répartition[[#This Row],[Année]])</f>
        <v>2</v>
      </c>
      <c r="F7503">
        <f>IF(Clef_répartition[[#This Row],[Code_Nom]]=D7502,F7502-1,(COUNTIFS(Clef_répartition[Code_Nom],Clef_répartition[[#This Row],[Code_Nom]],Clef_répartition[Année],Clef_répartition[[#This Row],[Année]])))</f>
        <v>5</v>
      </c>
      <c r="G7503" t="str">
        <f>Clef_répartition[[#This Row],[Code_Nom]]&amp;"_"&amp;Clef_répartition[[#This Row],[Nombre]]&amp;"_"&amp;Clef_répartition[[#This Row],[Année]]</f>
        <v>SIEMV_Service intercommunal d'épuration des eaux usées de Mézières et environs_2_2019</v>
      </c>
      <c r="H7503" s="60">
        <v>5806</v>
      </c>
      <c r="I7503" s="60" t="s">
        <v>140</v>
      </c>
      <c r="J7503" s="60">
        <v>2019</v>
      </c>
      <c r="K7503" s="60">
        <v>0.53</v>
      </c>
    </row>
    <row r="7504" spans="1:11" x14ac:dyDescent="0.25">
      <c r="A7504" s="60" t="s">
        <v>723</v>
      </c>
      <c r="B7504" t="s">
        <v>567</v>
      </c>
      <c r="C7504" t="s">
        <v>568</v>
      </c>
      <c r="D7504" t="str">
        <f>Clef_répartition[[#This Row],[Code association]]&amp;"_"&amp;Clef_répartition[[#This Row],[Nom association]]</f>
        <v>SIEMV_Service intercommunal d'épuration des eaux usées de Mézières et environs</v>
      </c>
      <c r="E7504">
        <f>COUNTIFS(D$2:D7504,Clef_répartition[[#This Row],[Code_Nom]],J$2:J7504,Clef_répartition[[#This Row],[Année]])</f>
        <v>3</v>
      </c>
      <c r="F7504">
        <f>IF(Clef_répartition[[#This Row],[Code_Nom]]=D7503,F7503-1,(COUNTIFS(Clef_répartition[Code_Nom],Clef_répartition[[#This Row],[Code_Nom]],Clef_répartition[Année],Clef_répartition[[#This Row],[Année]])))</f>
        <v>4</v>
      </c>
      <c r="G7504" t="str">
        <f>Clef_répartition[[#This Row],[Code_Nom]]&amp;"_"&amp;Clef_répartition[[#This Row],[Nombre]]&amp;"_"&amp;Clef_répartition[[#This Row],[Année]]</f>
        <v>SIEMV_Service intercommunal d'épuration des eaux usées de Mézières et environs_3_2019</v>
      </c>
      <c r="H7504" s="60">
        <v>5792</v>
      </c>
      <c r="I7504" s="60" t="s">
        <v>187</v>
      </c>
      <c r="J7504" s="60">
        <v>2019</v>
      </c>
      <c r="K7504" s="60">
        <v>0.11</v>
      </c>
    </row>
    <row r="7505" spans="1:11" x14ac:dyDescent="0.25">
      <c r="A7505" s="60" t="s">
        <v>723</v>
      </c>
      <c r="B7505" t="s">
        <v>567</v>
      </c>
      <c r="C7505" t="s">
        <v>568</v>
      </c>
      <c r="D7505" t="str">
        <f>Clef_répartition[[#This Row],[Code association]]&amp;"_"&amp;Clef_répartition[[#This Row],[Nom association]]</f>
        <v>SIEMV_Service intercommunal d'épuration des eaux usées de Mézières et environs</v>
      </c>
      <c r="E7505">
        <f>COUNTIFS(D$2:D7505,Clef_répartition[[#This Row],[Code_Nom]],J$2:J7505,Clef_répartition[[#This Row],[Année]])</f>
        <v>4</v>
      </c>
      <c r="F7505">
        <f>IF(Clef_répartition[[#This Row],[Code_Nom]]=D7504,F7504-1,(COUNTIFS(Clef_répartition[Code_Nom],Clef_répartition[[#This Row],[Code_Nom]],Clef_répartition[Année],Clef_répartition[[#This Row],[Année]])))</f>
        <v>3</v>
      </c>
      <c r="G7505" t="str">
        <f>Clef_répartition[[#This Row],[Code_Nom]]&amp;"_"&amp;Clef_répartition[[#This Row],[Nombre]]&amp;"_"&amp;Clef_répartition[[#This Row],[Année]]</f>
        <v>SIEMV_Service intercommunal d'épuration des eaux usées de Mézières et environs_4_2019</v>
      </c>
      <c r="H7505" s="60">
        <v>5798</v>
      </c>
      <c r="I7505" s="60" t="s">
        <v>236</v>
      </c>
      <c r="J7505" s="60">
        <v>2019</v>
      </c>
      <c r="K7505" s="60">
        <v>0.09</v>
      </c>
    </row>
    <row r="7506" spans="1:11" x14ac:dyDescent="0.25">
      <c r="A7506" s="60" t="s">
        <v>723</v>
      </c>
      <c r="B7506" t="s">
        <v>567</v>
      </c>
      <c r="C7506" t="s">
        <v>568</v>
      </c>
      <c r="D7506" t="str">
        <f>Clef_répartition[[#This Row],[Code association]]&amp;"_"&amp;Clef_répartition[[#This Row],[Nom association]]</f>
        <v>SIEMV_Service intercommunal d'épuration des eaux usées de Mézières et environs</v>
      </c>
      <c r="E7506">
        <f>COUNTIFS(D$2:D7506,Clef_répartition[[#This Row],[Code_Nom]],J$2:J7506,Clef_répartition[[#This Row],[Année]])</f>
        <v>5</v>
      </c>
      <c r="F7506">
        <f>IF(Clef_répartition[[#This Row],[Code_Nom]]=D7505,F7505-1,(COUNTIFS(Clef_répartition[Code_Nom],Clef_répartition[[#This Row],[Code_Nom]],Clef_répartition[Année],Clef_répartition[[#This Row],[Année]])))</f>
        <v>2</v>
      </c>
      <c r="G7506" t="str">
        <f>Clef_répartition[[#This Row],[Code_Nom]]&amp;"_"&amp;Clef_répartition[[#This Row],[Nombre]]&amp;"_"&amp;Clef_répartition[[#This Row],[Année]]</f>
        <v>SIEMV_Service intercommunal d'épuration des eaux usées de Mézières et environs_5_2019</v>
      </c>
      <c r="H7506" s="60">
        <v>5692</v>
      </c>
      <c r="I7506" s="60" t="s">
        <v>289</v>
      </c>
      <c r="J7506" s="60">
        <v>2019</v>
      </c>
      <c r="K7506" s="60">
        <v>0.11</v>
      </c>
    </row>
    <row r="7507" spans="1:11" x14ac:dyDescent="0.25">
      <c r="A7507" s="60" t="s">
        <v>723</v>
      </c>
      <c r="B7507" t="s">
        <v>567</v>
      </c>
      <c r="C7507" t="s">
        <v>568</v>
      </c>
      <c r="D7507" t="str">
        <f>Clef_répartition[[#This Row],[Code association]]&amp;"_"&amp;Clef_répartition[[#This Row],[Nom association]]</f>
        <v>SIEMV_Service intercommunal d'épuration des eaux usées de Mézières et environs</v>
      </c>
      <c r="E7507">
        <f>COUNTIFS(D$2:D7507,Clef_répartition[[#This Row],[Code_Nom]],J$2:J7507,Clef_répartition[[#This Row],[Année]])</f>
        <v>6</v>
      </c>
      <c r="F7507">
        <f>IF(Clef_répartition[[#This Row],[Code_Nom]]=D7506,F7506-1,(COUNTIFS(Clef_répartition[Code_Nom],Clef_répartition[[#This Row],[Code_Nom]],Clef_répartition[Année],Clef_répartition[[#This Row],[Année]])))</f>
        <v>1</v>
      </c>
      <c r="G7507" t="str">
        <f>Clef_répartition[[#This Row],[Code_Nom]]&amp;"_"&amp;Clef_répartition[[#This Row],[Nombre]]&amp;"_"&amp;Clef_répartition[[#This Row],[Année]]</f>
        <v>SIEMV_Service intercommunal d'épuration des eaux usées de Mézières et environs_6_2019</v>
      </c>
      <c r="H7507" s="60">
        <v>5803</v>
      </c>
      <c r="I7507" s="60" t="s">
        <v>294</v>
      </c>
      <c r="J7507" s="60">
        <v>2019</v>
      </c>
      <c r="K7507" s="60">
        <v>0.06</v>
      </c>
    </row>
    <row r="7508" spans="1:11" x14ac:dyDescent="0.25">
      <c r="A7508" s="60" t="s">
        <v>723</v>
      </c>
      <c r="B7508" t="s">
        <v>642</v>
      </c>
      <c r="C7508" t="s">
        <v>643</v>
      </c>
      <c r="D7508" t="str">
        <f>Clef_répartition[[#This Row],[Code association]]&amp;"_"&amp;Clef_répartition[[#This Row],[Nom association]]</f>
        <v>SIGE_Service intercommunal de gestion</v>
      </c>
      <c r="E7508">
        <f>COUNTIFS(D$2:D7508,Clef_répartition[[#This Row],[Code_Nom]],J$2:J7508,Clef_répartition[[#This Row],[Année]])</f>
        <v>1</v>
      </c>
      <c r="F7508">
        <f>IF(Clef_répartition[[#This Row],[Code_Nom]]=D7507,F7507-1,(COUNTIFS(Clef_répartition[Code_Nom],Clef_répartition[[#This Row],[Code_Nom]],Clef_répartition[Année],Clef_répartition[[#This Row],[Année]])))</f>
        <v>8</v>
      </c>
      <c r="G7508" t="str">
        <f>Clef_répartition[[#This Row],[Code_Nom]]&amp;"_"&amp;Clef_répartition[[#This Row],[Nombre]]&amp;"_"&amp;Clef_répartition[[#This Row],[Année]]</f>
        <v>SIGE_Service intercommunal de gestion_1_2019</v>
      </c>
      <c r="H7508" s="60">
        <v>5882</v>
      </c>
      <c r="I7508" s="60" t="s">
        <v>50</v>
      </c>
      <c r="J7508" s="60">
        <v>2019</v>
      </c>
      <c r="K7508" s="60">
        <v>0.05</v>
      </c>
    </row>
    <row r="7509" spans="1:11" x14ac:dyDescent="0.25">
      <c r="A7509" s="60" t="s">
        <v>723</v>
      </c>
      <c r="B7509" t="s">
        <v>642</v>
      </c>
      <c r="C7509" t="s">
        <v>643</v>
      </c>
      <c r="D7509" t="str">
        <f>Clef_répartition[[#This Row],[Code association]]&amp;"_"&amp;Clef_répartition[[#This Row],[Nom association]]</f>
        <v>SIGE_Service intercommunal de gestion</v>
      </c>
      <c r="E7509">
        <f>COUNTIFS(D$2:D7509,Clef_répartition[[#This Row],[Code_Nom]],J$2:J7509,Clef_répartition[[#This Row],[Année]])</f>
        <v>2</v>
      </c>
      <c r="F7509">
        <f>IF(Clef_répartition[[#This Row],[Code_Nom]]=D7508,F7508-1,(COUNTIFS(Clef_répartition[Code_Nom],Clef_répartition[[#This Row],[Code_Nom]],Clef_répartition[Année],Clef_répartition[[#This Row],[Année]])))</f>
        <v>7</v>
      </c>
      <c r="G7509" t="str">
        <f>Clef_répartition[[#This Row],[Code_Nom]]&amp;"_"&amp;Clef_répartition[[#This Row],[Nombre]]&amp;"_"&amp;Clef_répartition[[#This Row],[Année]]</f>
        <v>SIGE_Service intercommunal de gestion_2_2019</v>
      </c>
      <c r="H7509" s="60">
        <v>5883</v>
      </c>
      <c r="I7509" s="60" t="s">
        <v>77</v>
      </c>
      <c r="J7509" s="60">
        <v>2019</v>
      </c>
      <c r="K7509" s="60">
        <v>0.03</v>
      </c>
    </row>
    <row r="7510" spans="1:11" x14ac:dyDescent="0.25">
      <c r="A7510" s="60" t="s">
        <v>723</v>
      </c>
      <c r="B7510" t="s">
        <v>642</v>
      </c>
      <c r="C7510" t="s">
        <v>643</v>
      </c>
      <c r="D7510" t="str">
        <f>Clef_répartition[[#This Row],[Code association]]&amp;"_"&amp;Clef_répartition[[#This Row],[Nom association]]</f>
        <v>SIGE_Service intercommunal de gestion</v>
      </c>
      <c r="E7510">
        <f>COUNTIFS(D$2:D7510,Clef_répartition[[#This Row],[Code_Nom]],J$2:J7510,Clef_répartition[[#This Row],[Année]])</f>
        <v>3</v>
      </c>
      <c r="F7510">
        <f>IF(Clef_répartition[[#This Row],[Code_Nom]]=D7509,F7509-1,(COUNTIFS(Clef_répartition[Code_Nom],Clef_répartition[[#This Row],[Code_Nom]],Clef_répartition[Année],Clef_répartition[[#This Row],[Année]])))</f>
        <v>6</v>
      </c>
      <c r="G7510" t="str">
        <f>Clef_répartition[[#This Row],[Code_Nom]]&amp;"_"&amp;Clef_répartition[[#This Row],[Nombre]]&amp;"_"&amp;Clef_répartition[[#This Row],[Année]]</f>
        <v>SIGE_Service intercommunal de gestion_3_2019</v>
      </c>
      <c r="H7510" s="60">
        <v>5884</v>
      </c>
      <c r="I7510" s="60" t="s">
        <v>78</v>
      </c>
      <c r="J7510" s="60">
        <v>2019</v>
      </c>
      <c r="K7510" s="60">
        <v>0.05</v>
      </c>
    </row>
    <row r="7511" spans="1:11" x14ac:dyDescent="0.25">
      <c r="A7511" s="60" t="s">
        <v>723</v>
      </c>
      <c r="B7511" t="s">
        <v>642</v>
      </c>
      <c r="C7511" t="s">
        <v>643</v>
      </c>
      <c r="D7511" t="str">
        <f>Clef_répartition[[#This Row],[Code association]]&amp;"_"&amp;Clef_répartition[[#This Row],[Nom association]]</f>
        <v>SIGE_Service intercommunal de gestion</v>
      </c>
      <c r="E7511">
        <f>COUNTIFS(D$2:D7511,Clef_répartition[[#This Row],[Code_Nom]],J$2:J7511,Clef_répartition[[#This Row],[Année]])</f>
        <v>4</v>
      </c>
      <c r="F7511">
        <f>IF(Clef_répartition[[#This Row],[Code_Nom]]=D7510,F7510-1,(COUNTIFS(Clef_répartition[Code_Nom],Clef_répartition[[#This Row],[Code_Nom]],Clef_répartition[Année],Clef_répartition[[#This Row],[Année]])))</f>
        <v>5</v>
      </c>
      <c r="G7511" t="str">
        <f>Clef_répartition[[#This Row],[Code_Nom]]&amp;"_"&amp;Clef_répartition[[#This Row],[Nombre]]&amp;"_"&amp;Clef_répartition[[#This Row],[Année]]</f>
        <v>SIGE_Service intercommunal de gestion_4_2019</v>
      </c>
      <c r="H7511" s="60">
        <v>5885</v>
      </c>
      <c r="I7511" s="60" t="s">
        <v>138</v>
      </c>
      <c r="J7511" s="60">
        <v>2019</v>
      </c>
      <c r="K7511" s="60">
        <v>0.02</v>
      </c>
    </row>
    <row r="7512" spans="1:11" x14ac:dyDescent="0.25">
      <c r="A7512" s="60" t="s">
        <v>723</v>
      </c>
      <c r="B7512" t="s">
        <v>642</v>
      </c>
      <c r="C7512" t="s">
        <v>643</v>
      </c>
      <c r="D7512" t="str">
        <f>Clef_répartition[[#This Row],[Code association]]&amp;"_"&amp;Clef_répartition[[#This Row],[Nom association]]</f>
        <v>SIGE_Service intercommunal de gestion</v>
      </c>
      <c r="E7512">
        <f>COUNTIFS(D$2:D7512,Clef_répartition[[#This Row],[Code_Nom]],J$2:J7512,Clef_répartition[[#This Row],[Année]])</f>
        <v>5</v>
      </c>
      <c r="F7512">
        <f>IF(Clef_répartition[[#This Row],[Code_Nom]]=D7511,F7511-1,(COUNTIFS(Clef_répartition[Code_Nom],Clef_répartition[[#This Row],[Code_Nom]],Clef_répartition[Année],Clef_répartition[[#This Row],[Année]])))</f>
        <v>4</v>
      </c>
      <c r="G7512" t="str">
        <f>Clef_répartition[[#This Row],[Code_Nom]]&amp;"_"&amp;Clef_répartition[[#This Row],[Nombre]]&amp;"_"&amp;Clef_répartition[[#This Row],[Année]]</f>
        <v>SIGE_Service intercommunal de gestion_5_2019</v>
      </c>
      <c r="H7512" s="60">
        <v>5889</v>
      </c>
      <c r="I7512" s="60" t="s">
        <v>150</v>
      </c>
      <c r="J7512" s="60">
        <v>2019</v>
      </c>
      <c r="K7512" s="60">
        <v>0.17</v>
      </c>
    </row>
    <row r="7513" spans="1:11" x14ac:dyDescent="0.25">
      <c r="A7513" s="60" t="s">
        <v>723</v>
      </c>
      <c r="B7513" t="s">
        <v>642</v>
      </c>
      <c r="C7513" t="s">
        <v>643</v>
      </c>
      <c r="D7513" t="str">
        <f>Clef_répartition[[#This Row],[Code association]]&amp;"_"&amp;Clef_répartition[[#This Row],[Nom association]]</f>
        <v>SIGE_Service intercommunal de gestion</v>
      </c>
      <c r="E7513">
        <f>COUNTIFS(D$2:D7513,Clef_répartition[[#This Row],[Code_Nom]],J$2:J7513,Clef_répartition[[#This Row],[Année]])</f>
        <v>6</v>
      </c>
      <c r="F7513">
        <f>IF(Clef_répartition[[#This Row],[Code_Nom]]=D7512,F7512-1,(COUNTIFS(Clef_répartition[Code_Nom],Clef_répartition[[#This Row],[Code_Nom]],Clef_répartition[Année],Clef_répartition[[#This Row],[Année]])))</f>
        <v>3</v>
      </c>
      <c r="G7513" t="str">
        <f>Clef_répartition[[#This Row],[Code_Nom]]&amp;"_"&amp;Clef_répartition[[#This Row],[Nombre]]&amp;"_"&amp;Clef_répartition[[#This Row],[Année]]</f>
        <v>SIGE_Service intercommunal de gestion_6_2019</v>
      </c>
      <c r="H7513" s="60">
        <v>5886</v>
      </c>
      <c r="I7513" s="60" t="s">
        <v>188</v>
      </c>
      <c r="J7513" s="60">
        <v>2019</v>
      </c>
      <c r="K7513" s="60">
        <v>0.38</v>
      </c>
    </row>
    <row r="7514" spans="1:11" x14ac:dyDescent="0.25">
      <c r="A7514" s="60" t="s">
        <v>723</v>
      </c>
      <c r="B7514" t="s">
        <v>642</v>
      </c>
      <c r="C7514" t="s">
        <v>643</v>
      </c>
      <c r="D7514" t="str">
        <f>Clef_répartition[[#This Row],[Code association]]&amp;"_"&amp;Clef_répartition[[#This Row],[Nom association]]</f>
        <v>SIGE_Service intercommunal de gestion</v>
      </c>
      <c r="E7514">
        <f>COUNTIFS(D$2:D7514,Clef_répartition[[#This Row],[Code_Nom]],J$2:J7514,Clef_répartition[[#This Row],[Année]])</f>
        <v>7</v>
      </c>
      <c r="F7514">
        <f>IF(Clef_répartition[[#This Row],[Code_Nom]]=D7513,F7513-1,(COUNTIFS(Clef_répartition[Code_Nom],Clef_répartition[[#This Row],[Code_Nom]],Clef_répartition[Année],Clef_répartition[[#This Row],[Année]])))</f>
        <v>2</v>
      </c>
      <c r="G7514" t="str">
        <f>Clef_répartition[[#This Row],[Code_Nom]]&amp;"_"&amp;Clef_répartition[[#This Row],[Nombre]]&amp;"_"&amp;Clef_répartition[[#This Row],[Année]]</f>
        <v>SIGE_Service intercommunal de gestion_7_2019</v>
      </c>
      <c r="H7514" s="60">
        <v>5890</v>
      </c>
      <c r="I7514" s="60" t="s">
        <v>277</v>
      </c>
      <c r="J7514" s="60">
        <v>2019</v>
      </c>
      <c r="K7514" s="60">
        <v>0.28999999999999998</v>
      </c>
    </row>
    <row r="7515" spans="1:11" x14ac:dyDescent="0.25">
      <c r="A7515" s="60" t="s">
        <v>723</v>
      </c>
      <c r="B7515" t="s">
        <v>642</v>
      </c>
      <c r="C7515" t="s">
        <v>643</v>
      </c>
      <c r="D7515" t="str">
        <f>Clef_répartition[[#This Row],[Code association]]&amp;"_"&amp;Clef_répartition[[#This Row],[Nom association]]</f>
        <v>SIGE_Service intercommunal de gestion</v>
      </c>
      <c r="E7515">
        <f>COUNTIFS(D$2:D7515,Clef_répartition[[#This Row],[Code_Nom]],J$2:J7515,Clef_répartition[[#This Row],[Année]])</f>
        <v>8</v>
      </c>
      <c r="F7515">
        <f>IF(Clef_répartition[[#This Row],[Code_Nom]]=D7514,F7514-1,(COUNTIFS(Clef_répartition[Code_Nom],Clef_répartition[[#This Row],[Code_Nom]],Clef_répartition[Année],Clef_répartition[[#This Row],[Année]])))</f>
        <v>1</v>
      </c>
      <c r="G7515" t="str">
        <f>Clef_répartition[[#This Row],[Code_Nom]]&amp;"_"&amp;Clef_répartition[[#This Row],[Nombre]]&amp;"_"&amp;Clef_répartition[[#This Row],[Année]]</f>
        <v>SIGE_Service intercommunal de gestion_8_2019</v>
      </c>
      <c r="H7515" s="60">
        <v>5891</v>
      </c>
      <c r="I7515" s="60" t="s">
        <v>278</v>
      </c>
      <c r="J7515" s="60">
        <v>2019</v>
      </c>
      <c r="K7515" s="60">
        <v>0.01</v>
      </c>
    </row>
    <row r="7516" spans="1:11" x14ac:dyDescent="0.25">
      <c r="A7516" t="s">
        <v>723</v>
      </c>
      <c r="B7516" t="s">
        <v>672</v>
      </c>
      <c r="C7516" t="s">
        <v>673</v>
      </c>
      <c r="D7516" t="str">
        <f>Clef_répartition[[#This Row],[Code association]]&amp;"_"&amp;Clef_répartition[[#This Row],[Nom association]]</f>
        <v>SIT_Association de communes de la région lausannoise pour la réglementation du service des taxis</v>
      </c>
      <c r="E7516">
        <f>COUNTIFS(D$2:D7516,Clef_répartition[[#This Row],[Code_Nom]],J$2:J7516,Clef_répartition[[#This Row],[Année]])</f>
        <v>1</v>
      </c>
      <c r="F7516">
        <f>IF(Clef_répartition[[#This Row],[Code_Nom]]=D7515,F7515-1,(COUNTIFS(Clef_répartition[Code_Nom],Clef_répartition[[#This Row],[Code_Nom]],Clef_répartition[Année],Clef_répartition[[#This Row],[Année]])))</f>
        <v>12</v>
      </c>
      <c r="G751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taxis_1_2019</v>
      </c>
      <c r="H7516">
        <v>5581</v>
      </c>
      <c r="I7516" t="s">
        <v>17</v>
      </c>
      <c r="J7516">
        <v>2019</v>
      </c>
      <c r="K7516">
        <v>1.4801359567540128E-2</v>
      </c>
    </row>
    <row r="7517" spans="1:11" x14ac:dyDescent="0.25">
      <c r="A7517" t="s">
        <v>723</v>
      </c>
      <c r="B7517" t="s">
        <v>672</v>
      </c>
      <c r="C7517" t="s">
        <v>673</v>
      </c>
      <c r="D7517" t="str">
        <f>Clef_répartition[[#This Row],[Code association]]&amp;"_"&amp;Clef_répartition[[#This Row],[Nom association]]</f>
        <v>SIT_Association de communes de la région lausannoise pour la réglementation du service des taxis</v>
      </c>
      <c r="E7517">
        <f>COUNTIFS(D$2:D7517,Clef_répartition[[#This Row],[Code_Nom]],J$2:J7517,Clef_répartition[[#This Row],[Année]])</f>
        <v>2</v>
      </c>
      <c r="F7517">
        <f>IF(Clef_répartition[[#This Row],[Code_Nom]]=D7516,F7516-1,(COUNTIFS(Clef_répartition[Code_Nom],Clef_répartition[[#This Row],[Code_Nom]],Clef_répartition[Année],Clef_répartition[[#This Row],[Année]])))</f>
        <v>11</v>
      </c>
      <c r="G751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taxis_2_2019</v>
      </c>
      <c r="H7517">
        <v>5624</v>
      </c>
      <c r="I7517" t="s">
        <v>44</v>
      </c>
      <c r="J7517">
        <v>2019</v>
      </c>
      <c r="K7517">
        <v>3.4738775040751332E-2</v>
      </c>
    </row>
    <row r="7518" spans="1:11" x14ac:dyDescent="0.25">
      <c r="A7518" t="s">
        <v>723</v>
      </c>
      <c r="B7518" t="s">
        <v>672</v>
      </c>
      <c r="C7518" t="s">
        <v>673</v>
      </c>
      <c r="D7518" t="str">
        <f>Clef_répartition[[#This Row],[Code association]]&amp;"_"&amp;Clef_répartition[[#This Row],[Nom association]]</f>
        <v>SIT_Association de communes de la région lausannoise pour la réglementation du service des taxis</v>
      </c>
      <c r="E7518">
        <f>COUNTIFS(D$2:D7518,Clef_répartition[[#This Row],[Code_Nom]],J$2:J7518,Clef_répartition[[#This Row],[Année]])</f>
        <v>3</v>
      </c>
      <c r="F7518">
        <f>IF(Clef_répartition[[#This Row],[Code_Nom]]=D7517,F7517-1,(COUNTIFS(Clef_répartition[Code_Nom],Clef_répartition[[#This Row],[Code_Nom]],Clef_répartition[Année],Clef_répartition[[#This Row],[Année]])))</f>
        <v>10</v>
      </c>
      <c r="G751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taxis_3_2019</v>
      </c>
      <c r="H7518">
        <v>5627</v>
      </c>
      <c r="I7518" t="s">
        <v>56</v>
      </c>
      <c r="J7518">
        <v>2019</v>
      </c>
      <c r="K7518">
        <v>3.0701319510270129E-2</v>
      </c>
    </row>
    <row r="7519" spans="1:11" x14ac:dyDescent="0.25">
      <c r="A7519" t="s">
        <v>723</v>
      </c>
      <c r="B7519" t="s">
        <v>672</v>
      </c>
      <c r="C7519" t="s">
        <v>673</v>
      </c>
      <c r="D7519" t="str">
        <f>Clef_répartition[[#This Row],[Code association]]&amp;"_"&amp;Clef_répartition[[#This Row],[Nom association]]</f>
        <v>SIT_Association de communes de la région lausannoise pour la réglementation du service des taxis</v>
      </c>
      <c r="E7519">
        <f>COUNTIFS(D$2:D7519,Clef_répartition[[#This Row],[Code_Nom]],J$2:J7519,Clef_répartition[[#This Row],[Année]])</f>
        <v>4</v>
      </c>
      <c r="F7519">
        <f>IF(Clef_répartition[[#This Row],[Code_Nom]]=D7518,F7518-1,(COUNTIFS(Clef_répartition[Code_Nom],Clef_répartition[[#This Row],[Code_Nom]],Clef_répartition[Année],Clef_répartition[[#This Row],[Année]])))</f>
        <v>9</v>
      </c>
      <c r="G751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taxis_4_2019</v>
      </c>
      <c r="H7519">
        <v>5583</v>
      </c>
      <c r="I7519" t="s">
        <v>82</v>
      </c>
      <c r="J7519">
        <v>2019</v>
      </c>
      <c r="K7519">
        <v>3.1351754389443917E-2</v>
      </c>
    </row>
    <row r="7520" spans="1:11" x14ac:dyDescent="0.25">
      <c r="A7520" t="s">
        <v>723</v>
      </c>
      <c r="B7520" t="s">
        <v>672</v>
      </c>
      <c r="C7520" t="s">
        <v>673</v>
      </c>
      <c r="D7520" t="str">
        <f>Clef_répartition[[#This Row],[Code association]]&amp;"_"&amp;Clef_répartition[[#This Row],[Nom association]]</f>
        <v>SIT_Association de communes de la région lausannoise pour la réglementation du service des taxis</v>
      </c>
      <c r="E7520">
        <f>COUNTIFS(D$2:D7520,Clef_répartition[[#This Row],[Code_Nom]],J$2:J7520,Clef_répartition[[#This Row],[Année]])</f>
        <v>5</v>
      </c>
      <c r="F7520">
        <f>IF(Clef_répartition[[#This Row],[Code_Nom]]=D7519,F7519-1,(COUNTIFS(Clef_répartition[Code_Nom],Clef_répartition[[#This Row],[Code_Nom]],Clef_répartition[Année],Clef_répartition[[#This Row],[Année]])))</f>
        <v>8</v>
      </c>
      <c r="G752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taxis_5_2019</v>
      </c>
      <c r="H7520">
        <v>5635</v>
      </c>
      <c r="I7520" t="s">
        <v>103</v>
      </c>
      <c r="J7520">
        <v>2019</v>
      </c>
      <c r="K7520">
        <v>5.1316932327010102E-2</v>
      </c>
    </row>
    <row r="7521" spans="1:11" x14ac:dyDescent="0.25">
      <c r="A7521" t="s">
        <v>723</v>
      </c>
      <c r="B7521" t="s">
        <v>672</v>
      </c>
      <c r="C7521" t="s">
        <v>673</v>
      </c>
      <c r="D7521" t="str">
        <f>Clef_répartition[[#This Row],[Code association]]&amp;"_"&amp;Clef_répartition[[#This Row],[Nom association]]</f>
        <v>SIT_Association de communes de la région lausannoise pour la réglementation du service des taxis</v>
      </c>
      <c r="E7521">
        <f>COUNTIFS(D$2:D7521,Clef_répartition[[#This Row],[Code_Nom]],J$2:J7521,Clef_répartition[[#This Row],[Année]])</f>
        <v>6</v>
      </c>
      <c r="F7521">
        <f>IF(Clef_répartition[[#This Row],[Code_Nom]]=D7520,F7520-1,(COUNTIFS(Clef_répartition[Code_Nom],Clef_répartition[[#This Row],[Code_Nom]],Clef_répartition[Année],Clef_répartition[[#This Row],[Année]])))</f>
        <v>7</v>
      </c>
      <c r="G752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taxis_6_2019</v>
      </c>
      <c r="H7521">
        <v>5584</v>
      </c>
      <c r="I7521" t="s">
        <v>104</v>
      </c>
      <c r="J7521">
        <v>2019</v>
      </c>
      <c r="K7521">
        <v>3.8169422421759427E-2</v>
      </c>
    </row>
    <row r="7522" spans="1:11" x14ac:dyDescent="0.25">
      <c r="A7522" t="s">
        <v>723</v>
      </c>
      <c r="B7522" t="s">
        <v>672</v>
      </c>
      <c r="C7522" t="s">
        <v>673</v>
      </c>
      <c r="D7522" t="str">
        <f>Clef_répartition[[#This Row],[Code association]]&amp;"_"&amp;Clef_répartition[[#This Row],[Nom association]]</f>
        <v>SIT_Association de communes de la région lausannoise pour la réglementation du service des taxis</v>
      </c>
      <c r="E7522">
        <f>COUNTIFS(D$2:D7522,Clef_répartition[[#This Row],[Code_Nom]],J$2:J7522,Clef_répartition[[#This Row],[Année]])</f>
        <v>7</v>
      </c>
      <c r="F7522">
        <f>IF(Clef_répartition[[#This Row],[Code_Nom]]=D7521,F7521-1,(COUNTIFS(Clef_répartition[Code_Nom],Clef_répartition[[#This Row],[Code_Nom]],Clef_répartition[Année],Clef_répartition[[#This Row],[Année]])))</f>
        <v>6</v>
      </c>
      <c r="G752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taxis_7_2019</v>
      </c>
      <c r="H7522">
        <v>5586</v>
      </c>
      <c r="I7522" t="s">
        <v>674</v>
      </c>
      <c r="J7522">
        <v>2019</v>
      </c>
      <c r="K7522">
        <v>0.5541387885253769</v>
      </c>
    </row>
    <row r="7523" spans="1:11" x14ac:dyDescent="0.25">
      <c r="A7523" t="s">
        <v>723</v>
      </c>
      <c r="B7523" t="s">
        <v>672</v>
      </c>
      <c r="C7523" t="s">
        <v>673</v>
      </c>
      <c r="D7523" t="str">
        <f>Clef_répartition[[#This Row],[Code association]]&amp;"_"&amp;Clef_répartition[[#This Row],[Nom association]]</f>
        <v>SIT_Association de communes de la région lausannoise pour la réglementation du service des taxis</v>
      </c>
      <c r="E7523">
        <f>COUNTIFS(D$2:D7523,Clef_répartition[[#This Row],[Code_Nom]],J$2:J7523,Clef_répartition[[#This Row],[Année]])</f>
        <v>8</v>
      </c>
      <c r="F7523">
        <f>IF(Clef_répartition[[#This Row],[Code_Nom]]=D7522,F7522-1,(COUNTIFS(Clef_répartition[Code_Nom],Clef_répartition[[#This Row],[Code_Nom]],Clef_répartition[Année],Clef_répartition[[#This Row],[Année]])))</f>
        <v>5</v>
      </c>
      <c r="G752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taxis_8_2019</v>
      </c>
      <c r="H7523">
        <v>5587</v>
      </c>
      <c r="I7523" t="s">
        <v>156</v>
      </c>
      <c r="J7523">
        <v>2019</v>
      </c>
      <c r="K7523">
        <v>3.3775020920999925E-2</v>
      </c>
    </row>
    <row r="7524" spans="1:11" x14ac:dyDescent="0.25">
      <c r="A7524" t="s">
        <v>723</v>
      </c>
      <c r="B7524" t="s">
        <v>672</v>
      </c>
      <c r="C7524" t="s">
        <v>673</v>
      </c>
      <c r="D7524" t="str">
        <f>Clef_répartition[[#This Row],[Code association]]&amp;"_"&amp;Clef_répartition[[#This Row],[Nom association]]</f>
        <v>SIT_Association de communes de la région lausannoise pour la réglementation du service des taxis</v>
      </c>
      <c r="E7524">
        <f>COUNTIFS(D$2:D7524,Clef_répartition[[#This Row],[Code_Nom]],J$2:J7524,Clef_répartition[[#This Row],[Année]])</f>
        <v>9</v>
      </c>
      <c r="F7524">
        <f>IF(Clef_répartition[[#This Row],[Code_Nom]]=D7523,F7523-1,(COUNTIFS(Clef_répartition[Code_Nom],Clef_répartition[[#This Row],[Code_Nom]],Clef_répartition[Année],Clef_répartition[[#This Row],[Année]])))</f>
        <v>4</v>
      </c>
      <c r="G752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taxis_9_2019</v>
      </c>
      <c r="H7524">
        <v>5588</v>
      </c>
      <c r="I7524" t="s">
        <v>210</v>
      </c>
      <c r="J7524">
        <v>2019</v>
      </c>
      <c r="K7524">
        <v>5.9768619689932936E-3</v>
      </c>
    </row>
    <row r="7525" spans="1:11" x14ac:dyDescent="0.25">
      <c r="A7525" t="s">
        <v>723</v>
      </c>
      <c r="B7525" t="s">
        <v>672</v>
      </c>
      <c r="C7525" t="s">
        <v>673</v>
      </c>
      <c r="D7525" t="str">
        <f>Clef_répartition[[#This Row],[Code association]]&amp;"_"&amp;Clef_répartition[[#This Row],[Nom association]]</f>
        <v>SIT_Association de communes de la région lausannoise pour la réglementation du service des taxis</v>
      </c>
      <c r="E7525">
        <f>COUNTIFS(D$2:D7525,Clef_répartition[[#This Row],[Code_Nom]],J$2:J7525,Clef_répartition[[#This Row],[Année]])</f>
        <v>10</v>
      </c>
      <c r="F7525">
        <f>IF(Clef_répartition[[#This Row],[Code_Nom]]=D7524,F7524-1,(COUNTIFS(Clef_répartition[Code_Nom],Clef_répartition[[#This Row],[Code_Nom]],Clef_répartition[Année],Clef_répartition[[#This Row],[Année]])))</f>
        <v>3</v>
      </c>
      <c r="G752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taxis_10_2019</v>
      </c>
      <c r="H7525">
        <v>5589</v>
      </c>
      <c r="I7525" t="s">
        <v>223</v>
      </c>
      <c r="J7525">
        <v>2019</v>
      </c>
      <c r="K7525">
        <v>4.9147494040985333E-2</v>
      </c>
    </row>
    <row r="7526" spans="1:11" x14ac:dyDescent="0.25">
      <c r="A7526" t="s">
        <v>723</v>
      </c>
      <c r="B7526" t="s">
        <v>672</v>
      </c>
      <c r="C7526" t="s">
        <v>673</v>
      </c>
      <c r="D7526" t="str">
        <f>Clef_répartition[[#This Row],[Code association]]&amp;"_"&amp;Clef_répartition[[#This Row],[Nom association]]</f>
        <v>SIT_Association de communes de la région lausannoise pour la réglementation du service des taxis</v>
      </c>
      <c r="E7526">
        <f>COUNTIFS(D$2:D7526,Clef_répartition[[#This Row],[Code_Nom]],J$2:J7526,Clef_répartition[[#This Row],[Année]])</f>
        <v>11</v>
      </c>
      <c r="F7526">
        <f>IF(Clef_répartition[[#This Row],[Code_Nom]]=D7525,F7525-1,(COUNTIFS(Clef_répartition[Code_Nom],Clef_répartition[[#This Row],[Code_Nom]],Clef_répartition[Année],Clef_répartition[[#This Row],[Année]])))</f>
        <v>2</v>
      </c>
      <c r="G752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taxis_11_2019</v>
      </c>
      <c r="H7526">
        <v>5590</v>
      </c>
      <c r="I7526" t="s">
        <v>226</v>
      </c>
      <c r="J7526">
        <v>2019</v>
      </c>
      <c r="K7526">
        <v>7.2721792344698763E-2</v>
      </c>
    </row>
    <row r="7527" spans="1:11" x14ac:dyDescent="0.25">
      <c r="A7527" t="s">
        <v>723</v>
      </c>
      <c r="B7527" t="s">
        <v>672</v>
      </c>
      <c r="C7527" t="s">
        <v>673</v>
      </c>
      <c r="D7527" t="str">
        <f>Clef_répartition[[#This Row],[Code association]]&amp;"_"&amp;Clef_répartition[[#This Row],[Nom association]]</f>
        <v>SIT_Association de communes de la région lausannoise pour la réglementation du service des taxis</v>
      </c>
      <c r="E7527">
        <f>COUNTIFS(D$2:D7527,Clef_répartition[[#This Row],[Code_Nom]],J$2:J7527,Clef_répartition[[#This Row],[Année]])</f>
        <v>12</v>
      </c>
      <c r="F7527">
        <f>IF(Clef_répartition[[#This Row],[Code_Nom]]=D7526,F7526-1,(COUNTIFS(Clef_répartition[Code_Nom],Clef_répartition[[#This Row],[Code_Nom]],Clef_répartition[Année],Clef_répartition[[#This Row],[Année]])))</f>
        <v>1</v>
      </c>
      <c r="G752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taxis_12_2019</v>
      </c>
      <c r="H7527">
        <v>5591</v>
      </c>
      <c r="I7527" t="s">
        <v>228</v>
      </c>
      <c r="J7527">
        <v>2019</v>
      </c>
      <c r="K7527">
        <v>8.3160478942170796E-2</v>
      </c>
    </row>
    <row r="7528" spans="1:11" x14ac:dyDescent="0.25">
      <c r="A7528" t="s">
        <v>723</v>
      </c>
      <c r="B7528" t="s">
        <v>452</v>
      </c>
      <c r="C7528" t="s">
        <v>453</v>
      </c>
      <c r="D7528" t="str">
        <f>Clef_répartition[[#This Row],[Code association]]&amp;"_"&amp;Clef_répartition[[#This Row],[Nom association]]</f>
        <v>SITSE_Services industriels de Terre Sainte et environs</v>
      </c>
      <c r="E7528">
        <f>COUNTIFS(D$2:D7528,Clef_répartition[[#This Row],[Code_Nom]],J$2:J7528,Clef_répartition[[#This Row],[Année]])</f>
        <v>1</v>
      </c>
      <c r="F7528">
        <f>IF(Clef_répartition[[#This Row],[Code_Nom]]=D7527,F7527-1,(COUNTIFS(Clef_répartition[Code_Nom],Clef_répartition[[#This Row],[Code_Nom]],Clef_répartition[Année],Clef_répartition[[#This Row],[Année]])))</f>
        <v>11</v>
      </c>
      <c r="G7528" t="str">
        <f>Clef_répartition[[#This Row],[Code_Nom]]&amp;"_"&amp;Clef_répartition[[#This Row],[Nombre]]&amp;"_"&amp;Clef_répartition[[#This Row],[Année]]</f>
        <v>SITSE_Services industriels de Terre Sainte et environs_1_2019</v>
      </c>
      <c r="H7528">
        <v>5705</v>
      </c>
      <c r="I7528" t="s">
        <v>27</v>
      </c>
      <c r="J7528">
        <v>2019</v>
      </c>
      <c r="K7528">
        <v>0.04</v>
      </c>
    </row>
    <row r="7529" spans="1:11" x14ac:dyDescent="0.25">
      <c r="A7529" t="s">
        <v>723</v>
      </c>
      <c r="B7529" t="s">
        <v>452</v>
      </c>
      <c r="C7529" t="s">
        <v>453</v>
      </c>
      <c r="D7529" t="str">
        <f>Clef_répartition[[#This Row],[Code association]]&amp;"_"&amp;Clef_répartition[[#This Row],[Nom association]]</f>
        <v>SITSE_Services industriels de Terre Sainte et environs</v>
      </c>
      <c r="E7529">
        <f>COUNTIFS(D$2:D7529,Clef_répartition[[#This Row],[Code_Nom]],J$2:J7529,Clef_répartition[[#This Row],[Année]])</f>
        <v>2</v>
      </c>
      <c r="F7529">
        <f>IF(Clef_répartition[[#This Row],[Code_Nom]]=D7528,F7528-1,(COUNTIFS(Clef_répartition[Code_Nom],Clef_répartition[[#This Row],[Code_Nom]],Clef_répartition[Année],Clef_répartition[[#This Row],[Année]])))</f>
        <v>10</v>
      </c>
      <c r="G7529" t="str">
        <f>Clef_répartition[[#This Row],[Code_Nom]]&amp;"_"&amp;Clef_répartition[[#This Row],[Nombre]]&amp;"_"&amp;Clef_répartition[[#This Row],[Année]]</f>
        <v>SITSE_Services industriels de Terre Sainte et environs_2_2019</v>
      </c>
      <c r="H7529">
        <v>5707</v>
      </c>
      <c r="I7529" t="s">
        <v>52</v>
      </c>
      <c r="J7529">
        <v>2019</v>
      </c>
      <c r="K7529">
        <v>0.06</v>
      </c>
    </row>
    <row r="7530" spans="1:11" x14ac:dyDescent="0.25">
      <c r="A7530" t="s">
        <v>723</v>
      </c>
      <c r="B7530" t="s">
        <v>452</v>
      </c>
      <c r="C7530" t="s">
        <v>453</v>
      </c>
      <c r="D7530" t="str">
        <f>Clef_répartition[[#This Row],[Code association]]&amp;"_"&amp;Clef_répartition[[#This Row],[Nom association]]</f>
        <v>SITSE_Services industriels de Terre Sainte et environs</v>
      </c>
      <c r="E7530">
        <f>COUNTIFS(D$2:D7530,Clef_répartition[[#This Row],[Code_Nom]],J$2:J7530,Clef_répartition[[#This Row],[Année]])</f>
        <v>3</v>
      </c>
      <c r="F7530">
        <f>IF(Clef_répartition[[#This Row],[Code_Nom]]=D7529,F7529-1,(COUNTIFS(Clef_répartition[Code_Nom],Clef_répartition[[#This Row],[Code_Nom]],Clef_répartition[Année],Clef_répartition[[#This Row],[Année]])))</f>
        <v>9</v>
      </c>
      <c r="G7530" t="str">
        <f>Clef_répartition[[#This Row],[Code_Nom]]&amp;"_"&amp;Clef_répartition[[#This Row],[Nombre]]&amp;"_"&amp;Clef_répartition[[#This Row],[Année]]</f>
        <v>SITSE_Services industriels de Terre Sainte et environs_3_2019</v>
      </c>
      <c r="H7530">
        <v>5708</v>
      </c>
      <c r="I7530" t="s">
        <v>53</v>
      </c>
      <c r="J7530">
        <v>2019</v>
      </c>
      <c r="K7530">
        <v>0.05</v>
      </c>
    </row>
    <row r="7531" spans="1:11" x14ac:dyDescent="0.25">
      <c r="A7531" t="s">
        <v>723</v>
      </c>
      <c r="B7531" t="s">
        <v>452</v>
      </c>
      <c r="C7531" t="s">
        <v>453</v>
      </c>
      <c r="D7531" t="str">
        <f>Clef_répartition[[#This Row],[Code association]]&amp;"_"&amp;Clef_répartition[[#This Row],[Nom association]]</f>
        <v>SITSE_Services industriels de Terre Sainte et environs</v>
      </c>
      <c r="E7531">
        <f>COUNTIFS(D$2:D7531,Clef_répartition[[#This Row],[Code_Nom]],J$2:J7531,Clef_répartition[[#This Row],[Année]])</f>
        <v>4</v>
      </c>
      <c r="F7531">
        <f>IF(Clef_répartition[[#This Row],[Code_Nom]]=D7530,F7530-1,(COUNTIFS(Clef_répartition[Code_Nom],Clef_répartition[[#This Row],[Code_Nom]],Clef_répartition[Année],Clef_répartition[[#This Row],[Année]])))</f>
        <v>8</v>
      </c>
      <c r="G7531" t="str">
        <f>Clef_répartition[[#This Row],[Code_Nom]]&amp;"_"&amp;Clef_répartition[[#This Row],[Nombre]]&amp;"_"&amp;Clef_répartition[[#This Row],[Année]]</f>
        <v>SITSE_Services industriels de Terre Sainte et environs_4_2019</v>
      </c>
      <c r="H7531">
        <v>5711</v>
      </c>
      <c r="I7531" t="s">
        <v>70</v>
      </c>
      <c r="J7531">
        <v>2019</v>
      </c>
      <c r="K7531">
        <v>0.14000000000000001</v>
      </c>
    </row>
    <row r="7532" spans="1:11" x14ac:dyDescent="0.25">
      <c r="A7532" t="s">
        <v>723</v>
      </c>
      <c r="B7532" t="s">
        <v>452</v>
      </c>
      <c r="C7532" t="s">
        <v>453</v>
      </c>
      <c r="D7532" t="str">
        <f>Clef_répartition[[#This Row],[Code association]]&amp;"_"&amp;Clef_répartition[[#This Row],[Nom association]]</f>
        <v>SITSE_Services industriels de Terre Sainte et environs</v>
      </c>
      <c r="E7532">
        <f>COUNTIFS(D$2:D7532,Clef_répartition[[#This Row],[Code_Nom]],J$2:J7532,Clef_répartition[[#This Row],[Année]])</f>
        <v>5</v>
      </c>
      <c r="F7532">
        <f>IF(Clef_répartition[[#This Row],[Code_Nom]]=D7531,F7531-1,(COUNTIFS(Clef_répartition[Code_Nom],Clef_répartition[[#This Row],[Code_Nom]],Clef_répartition[Année],Clef_répartition[[#This Row],[Année]])))</f>
        <v>7</v>
      </c>
      <c r="G7532" t="str">
        <f>Clef_répartition[[#This Row],[Code_Nom]]&amp;"_"&amp;Clef_répartition[[#This Row],[Nombre]]&amp;"_"&amp;Clef_répartition[[#This Row],[Année]]</f>
        <v>SITSE_Services industriels de Terre Sainte et environs_5_2019</v>
      </c>
      <c r="H7532">
        <v>5712</v>
      </c>
      <c r="I7532" t="s">
        <v>72</v>
      </c>
      <c r="J7532">
        <v>2019</v>
      </c>
      <c r="K7532">
        <v>0.16</v>
      </c>
    </row>
    <row r="7533" spans="1:11" x14ac:dyDescent="0.25">
      <c r="A7533" t="s">
        <v>723</v>
      </c>
      <c r="B7533" t="s">
        <v>452</v>
      </c>
      <c r="C7533" t="s">
        <v>453</v>
      </c>
      <c r="D7533" t="str">
        <f>Clef_répartition[[#This Row],[Code association]]&amp;"_"&amp;Clef_répartition[[#This Row],[Nom association]]</f>
        <v>SITSE_Services industriels de Terre Sainte et environs</v>
      </c>
      <c r="E7533">
        <f>COUNTIFS(D$2:D7533,Clef_répartition[[#This Row],[Code_Nom]],J$2:J7533,Clef_répartition[[#This Row],[Année]])</f>
        <v>6</v>
      </c>
      <c r="F7533">
        <f>IF(Clef_répartition[[#This Row],[Code_Nom]]=D7532,F7532-1,(COUNTIFS(Clef_répartition[Code_Nom],Clef_répartition[[#This Row],[Code_Nom]],Clef_répartition[Année],Clef_répartition[[#This Row],[Année]])))</f>
        <v>6</v>
      </c>
      <c r="G7533" t="str">
        <f>Clef_répartition[[#This Row],[Code_Nom]]&amp;"_"&amp;Clef_répartition[[#This Row],[Nombre]]&amp;"_"&amp;Clef_répartition[[#This Row],[Année]]</f>
        <v>SITSE_Services industriels de Terre Sainte et environs_6_2019</v>
      </c>
      <c r="H7533">
        <v>5713</v>
      </c>
      <c r="I7533" t="s">
        <v>80</v>
      </c>
      <c r="J7533">
        <v>2019</v>
      </c>
      <c r="K7533">
        <v>0.08</v>
      </c>
    </row>
    <row r="7534" spans="1:11" x14ac:dyDescent="0.25">
      <c r="A7534" t="s">
        <v>723</v>
      </c>
      <c r="B7534" t="s">
        <v>452</v>
      </c>
      <c r="C7534" t="s">
        <v>453</v>
      </c>
      <c r="D7534" t="str">
        <f>Clef_répartition[[#This Row],[Code association]]&amp;"_"&amp;Clef_répartition[[#This Row],[Nom association]]</f>
        <v>SITSE_Services industriels de Terre Sainte et environs</v>
      </c>
      <c r="E7534">
        <f>COUNTIFS(D$2:D7534,Clef_répartition[[#This Row],[Code_Nom]],J$2:J7534,Clef_répartition[[#This Row],[Année]])</f>
        <v>7</v>
      </c>
      <c r="F7534">
        <f>IF(Clef_répartition[[#This Row],[Code_Nom]]=D7533,F7533-1,(COUNTIFS(Clef_répartition[Code_Nom],Clef_répartition[[#This Row],[Code_Nom]],Clef_répartition[Année],Clef_répartition[[#This Row],[Année]])))</f>
        <v>5</v>
      </c>
      <c r="G7534" t="str">
        <f>Clef_répartition[[#This Row],[Code_Nom]]&amp;"_"&amp;Clef_répartition[[#This Row],[Nombre]]&amp;"_"&amp;Clef_répartition[[#This Row],[Année]]</f>
        <v>SITSE_Services industriels de Terre Sainte et environs_7_2019</v>
      </c>
      <c r="H7534">
        <v>5714</v>
      </c>
      <c r="I7534" t="s">
        <v>81</v>
      </c>
      <c r="J7534">
        <v>2019</v>
      </c>
      <c r="K7534">
        <v>0.06</v>
      </c>
    </row>
    <row r="7535" spans="1:11" x14ac:dyDescent="0.25">
      <c r="A7535" t="s">
        <v>723</v>
      </c>
      <c r="B7535" t="s">
        <v>452</v>
      </c>
      <c r="C7535" t="s">
        <v>453</v>
      </c>
      <c r="D7535" t="str">
        <f>Clef_répartition[[#This Row],[Code association]]&amp;"_"&amp;Clef_répartition[[#This Row],[Nom association]]</f>
        <v>SITSE_Services industriels de Terre Sainte et environs</v>
      </c>
      <c r="E7535">
        <f>COUNTIFS(D$2:D7535,Clef_répartition[[#This Row],[Code_Nom]],J$2:J7535,Clef_répartition[[#This Row],[Année]])</f>
        <v>8</v>
      </c>
      <c r="F7535">
        <f>IF(Clef_répartition[[#This Row],[Code_Nom]]=D7534,F7534-1,(COUNTIFS(Clef_répartition[Code_Nom],Clef_répartition[[#This Row],[Code_Nom]],Clef_répartition[Année],Clef_répartition[[#This Row],[Année]])))</f>
        <v>4</v>
      </c>
      <c r="G7535" t="str">
        <f>Clef_répartition[[#This Row],[Code_Nom]]&amp;"_"&amp;Clef_répartition[[#This Row],[Nombre]]&amp;"_"&amp;Clef_répartition[[#This Row],[Année]]</f>
        <v>SITSE_Services industriels de Terre Sainte et environs_8_2019</v>
      </c>
      <c r="H7535">
        <v>5717</v>
      </c>
      <c r="I7535" t="s">
        <v>118</v>
      </c>
      <c r="J7535">
        <v>2019</v>
      </c>
      <c r="K7535">
        <v>0.19</v>
      </c>
    </row>
    <row r="7536" spans="1:11" x14ac:dyDescent="0.25">
      <c r="A7536" t="s">
        <v>723</v>
      </c>
      <c r="B7536" t="s">
        <v>452</v>
      </c>
      <c r="C7536" t="s">
        <v>453</v>
      </c>
      <c r="D7536" t="str">
        <f>Clef_répartition[[#This Row],[Code association]]&amp;"_"&amp;Clef_répartition[[#This Row],[Nom association]]</f>
        <v>SITSE_Services industriels de Terre Sainte et environs</v>
      </c>
      <c r="E7536">
        <f>COUNTIFS(D$2:D7536,Clef_répartition[[#This Row],[Code_Nom]],J$2:J7536,Clef_répartition[[#This Row],[Année]])</f>
        <v>9</v>
      </c>
      <c r="F7536">
        <f>IF(Clef_répartition[[#This Row],[Code_Nom]]=D7535,F7535-1,(COUNTIFS(Clef_répartition[Code_Nom],Clef_répartition[[#This Row],[Code_Nom]],Clef_répartition[Année],Clef_répartition[[#This Row],[Année]])))</f>
        <v>3</v>
      </c>
      <c r="G7536" t="str">
        <f>Clef_répartition[[#This Row],[Code_Nom]]&amp;"_"&amp;Clef_répartition[[#This Row],[Nombre]]&amp;"_"&amp;Clef_répartition[[#This Row],[Année]]</f>
        <v>SITSE_Services industriels de Terre Sainte et environs_9_2019</v>
      </c>
      <c r="H7536">
        <v>5726</v>
      </c>
      <c r="I7536" t="s">
        <v>148</v>
      </c>
      <c r="J7536">
        <v>2019</v>
      </c>
      <c r="K7536">
        <v>0.04</v>
      </c>
    </row>
    <row r="7537" spans="1:11" x14ac:dyDescent="0.25">
      <c r="A7537" t="s">
        <v>723</v>
      </c>
      <c r="B7537" t="s">
        <v>452</v>
      </c>
      <c r="C7537" t="s">
        <v>453</v>
      </c>
      <c r="D7537" t="str">
        <f>Clef_répartition[[#This Row],[Code association]]&amp;"_"&amp;Clef_répartition[[#This Row],[Nom association]]</f>
        <v>SITSE_Services industriels de Terre Sainte et environs</v>
      </c>
      <c r="E7537">
        <f>COUNTIFS(D$2:D7537,Clef_répartition[[#This Row],[Code_Nom]],J$2:J7537,Clef_répartition[[#This Row],[Année]])</f>
        <v>10</v>
      </c>
      <c r="F7537">
        <f>IF(Clef_répartition[[#This Row],[Code_Nom]]=D7536,F7536-1,(COUNTIFS(Clef_répartition[Code_Nom],Clef_répartition[[#This Row],[Code_Nom]],Clef_répartition[Année],Clef_répartition[[#This Row],[Année]])))</f>
        <v>2</v>
      </c>
      <c r="G7537" t="str">
        <f>Clef_répartition[[#This Row],[Code_Nom]]&amp;"_"&amp;Clef_répartition[[#This Row],[Nombre]]&amp;"_"&amp;Clef_répartition[[#This Row],[Année]]</f>
        <v>SITSE_Services industriels de Terre Sainte et environs_10_2019</v>
      </c>
      <c r="H7537">
        <v>5723</v>
      </c>
      <c r="I7537" t="s">
        <v>176</v>
      </c>
      <c r="J7537">
        <v>2019</v>
      </c>
      <c r="K7537">
        <v>0.1</v>
      </c>
    </row>
    <row r="7538" spans="1:11" x14ac:dyDescent="0.25">
      <c r="A7538" t="s">
        <v>723</v>
      </c>
      <c r="B7538" t="s">
        <v>452</v>
      </c>
      <c r="C7538" t="s">
        <v>453</v>
      </c>
      <c r="D7538" t="str">
        <f>Clef_répartition[[#This Row],[Code association]]&amp;"_"&amp;Clef_répartition[[#This Row],[Nom association]]</f>
        <v>SITSE_Services industriels de Terre Sainte et environs</v>
      </c>
      <c r="E7538">
        <f>COUNTIFS(D$2:D7538,Clef_répartition[[#This Row],[Code_Nom]],J$2:J7538,Clef_répartition[[#This Row],[Année]])</f>
        <v>11</v>
      </c>
      <c r="F7538">
        <f>IF(Clef_répartition[[#This Row],[Code_Nom]]=D7537,F7537-1,(COUNTIFS(Clef_répartition[Code_Nom],Clef_répartition[[#This Row],[Code_Nom]],Clef_répartition[Année],Clef_répartition[[#This Row],[Année]])))</f>
        <v>1</v>
      </c>
      <c r="G7538" t="str">
        <f>Clef_répartition[[#This Row],[Code_Nom]]&amp;"_"&amp;Clef_répartition[[#This Row],[Nombre]]&amp;"_"&amp;Clef_répartition[[#This Row],[Année]]</f>
        <v>SITSE_Services industriels de Terre Sainte et environs_11_2019</v>
      </c>
      <c r="H7538">
        <v>5729</v>
      </c>
      <c r="I7538" t="s">
        <v>261</v>
      </c>
      <c r="J7538">
        <v>2019</v>
      </c>
      <c r="K7538">
        <v>0.08</v>
      </c>
    </row>
    <row r="7539" spans="1:11" x14ac:dyDescent="0.25">
      <c r="A7539" t="s">
        <v>723</v>
      </c>
      <c r="B7539" t="s">
        <v>711</v>
      </c>
      <c r="C7539" t="s">
        <v>712</v>
      </c>
      <c r="D7539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7539">
        <f>COUNTIFS(D$2:D7539,Clef_répartition[[#This Row],[Code_Nom]],J$2:J7539,Clef_répartition[[#This Row],[Année]])</f>
        <v>1</v>
      </c>
      <c r="F7539">
        <f>IF(Clef_répartition[[#This Row],[Code_Nom]]=D7538,F7538-1,(COUNTIFS(Clef_répartition[Code_Nom],Clef_répartition[[#This Row],[Code_Nom]],Clef_répartition[Année],Clef_répartition[[#This Row],[Année]])))</f>
        <v>3</v>
      </c>
      <c r="G7539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Joux_1_2019</v>
      </c>
      <c r="H7539">
        <v>5871</v>
      </c>
      <c r="I7539" t="s">
        <v>143</v>
      </c>
      <c r="J7539">
        <v>2019</v>
      </c>
      <c r="K7539">
        <v>0.21042909917590225</v>
      </c>
    </row>
    <row r="7540" spans="1:11" x14ac:dyDescent="0.25">
      <c r="A7540" t="s">
        <v>723</v>
      </c>
      <c r="B7540" t="s">
        <v>711</v>
      </c>
      <c r="C7540" t="s">
        <v>712</v>
      </c>
      <c r="D7540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7540">
        <f>COUNTIFS(D$2:D7540,Clef_répartition[[#This Row],[Code_Nom]],J$2:J7540,Clef_répartition[[#This Row],[Année]])</f>
        <v>2</v>
      </c>
      <c r="F7540">
        <f>IF(Clef_répartition[[#This Row],[Code_Nom]]=D7539,F7539-1,(COUNTIFS(Clef_répartition[Code_Nom],Clef_répartition[[#This Row],[Code_Nom]],Clef_répartition[Année],Clef_répartition[[#This Row],[Année]])))</f>
        <v>2</v>
      </c>
      <c r="G7540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Joux_2_2019</v>
      </c>
      <c r="H7540">
        <v>5872</v>
      </c>
      <c r="I7540" t="s">
        <v>154</v>
      </c>
      <c r="J7540">
        <v>2019</v>
      </c>
      <c r="K7540">
        <v>0.66169366297243537</v>
      </c>
    </row>
    <row r="7541" spans="1:11" x14ac:dyDescent="0.25">
      <c r="A7541" t="s">
        <v>723</v>
      </c>
      <c r="B7541" t="s">
        <v>711</v>
      </c>
      <c r="C7541" t="s">
        <v>712</v>
      </c>
      <c r="D7541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7541">
        <f>COUNTIFS(D$2:D7541,Clef_répartition[[#This Row],[Code_Nom]],J$2:J7541,Clef_répartition[[#This Row],[Année]])</f>
        <v>3</v>
      </c>
      <c r="F7541">
        <f>IF(Clef_répartition[[#This Row],[Code_Nom]]=D7540,F7540-1,(COUNTIFS(Clef_répartition[Code_Nom],Clef_répartition[[#This Row],[Code_Nom]],Clef_répartition[Année],Clef_répartition[[#This Row],[Année]])))</f>
        <v>1</v>
      </c>
      <c r="G7541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Joux_3_2019</v>
      </c>
      <c r="H7541">
        <v>5873</v>
      </c>
      <c r="I7541" t="s">
        <v>155</v>
      </c>
      <c r="J7541">
        <v>2019</v>
      </c>
      <c r="K7541">
        <v>0.12787723785166241</v>
      </c>
    </row>
    <row r="7542" spans="1:11" x14ac:dyDescent="0.25">
      <c r="A7542" t="s">
        <v>724</v>
      </c>
      <c r="B7542" t="s">
        <v>575</v>
      </c>
      <c r="C7542" t="s">
        <v>576</v>
      </c>
      <c r="D7542" t="str">
        <f>Clef_répartition[[#This Row],[Code association]]&amp;"_"&amp;Clef_répartition[[#This Row],[Nom association]]</f>
        <v>A3C_Association du Collège des Côtes de Chalamont</v>
      </c>
      <c r="E7542">
        <f>COUNTIFS(D$2:D7542,Clef_répartition[[#This Row],[Code_Nom]],J$2:J7542,Clef_répartition[[#This Row],[Année]])</f>
        <v>1</v>
      </c>
      <c r="F7542">
        <f>IF(Clef_répartition[[#This Row],[Code_Nom]]=D7541,F7541-1,(COUNTIFS(Clef_répartition[Code_Nom],Clef_répartition[[#This Row],[Code_Nom]],Clef_répartition[Année],Clef_répartition[[#This Row],[Année]])))</f>
        <v>3</v>
      </c>
      <c r="G7542" t="str">
        <f>Clef_répartition[[#This Row],[Code_Nom]]&amp;"_"&amp;Clef_répartition[[#This Row],[Nombre]]&amp;"_"&amp;Clef_répartition[[#This Row],[Année]]</f>
        <v>A3C_Association du Collège des Côtes de Chalamont_1_2020</v>
      </c>
      <c r="H7542">
        <v>5902</v>
      </c>
      <c r="I7542" t="s">
        <v>18</v>
      </c>
      <c r="J7542">
        <v>2020</v>
      </c>
      <c r="K7542">
        <v>0.26</v>
      </c>
    </row>
    <row r="7543" spans="1:11" x14ac:dyDescent="0.25">
      <c r="A7543" t="s">
        <v>724</v>
      </c>
      <c r="B7543" t="s">
        <v>575</v>
      </c>
      <c r="C7543" t="s">
        <v>576</v>
      </c>
      <c r="D7543" t="str">
        <f>Clef_répartition[[#This Row],[Code association]]&amp;"_"&amp;Clef_répartition[[#This Row],[Nom association]]</f>
        <v>A3C_Association du Collège des Côtes de Chalamont</v>
      </c>
      <c r="E7543">
        <f>COUNTIFS(D$2:D7543,Clef_répartition[[#This Row],[Code_Nom]],J$2:J7543,Clef_répartition[[#This Row],[Année]])</f>
        <v>2</v>
      </c>
      <c r="F7543">
        <f>IF(Clef_répartition[[#This Row],[Code_Nom]]=D7542,F7542-1,(COUNTIFS(Clef_répartition[Code_Nom],Clef_répartition[[#This Row],[Code_Nom]],Clef_répartition[Année],Clef_répartition[[#This Row],[Année]])))</f>
        <v>2</v>
      </c>
      <c r="G7543" t="str">
        <f>Clef_répartition[[#This Row],[Code_Nom]]&amp;"_"&amp;Clef_répartition[[#This Row],[Nombre]]&amp;"_"&amp;Clef_répartition[[#This Row],[Année]]</f>
        <v>A3C_Association du Collège des Côtes de Chalamont_2_2020</v>
      </c>
      <c r="H7543">
        <v>5914</v>
      </c>
      <c r="I7543" t="s">
        <v>105</v>
      </c>
      <c r="J7543">
        <v>2020</v>
      </c>
      <c r="K7543">
        <v>0.27</v>
      </c>
    </row>
    <row r="7544" spans="1:11" x14ac:dyDescent="0.25">
      <c r="A7544" t="s">
        <v>724</v>
      </c>
      <c r="B7544" t="s">
        <v>575</v>
      </c>
      <c r="C7544" t="s">
        <v>576</v>
      </c>
      <c r="D7544" t="str">
        <f>Clef_répartition[[#This Row],[Code association]]&amp;"_"&amp;Clef_répartition[[#This Row],[Nom association]]</f>
        <v>A3C_Association du Collège des Côtes de Chalamont</v>
      </c>
      <c r="E7544">
        <f>COUNTIFS(D$2:D7544,Clef_répartition[[#This Row],[Code_Nom]],J$2:J7544,Clef_répartition[[#This Row],[Année]])</f>
        <v>3</v>
      </c>
      <c r="F7544">
        <f>IF(Clef_répartition[[#This Row],[Code_Nom]]=D7543,F7543-1,(COUNTIFS(Clef_répartition[Code_Nom],Clef_répartition[[#This Row],[Code_Nom]],Clef_répartition[Année],Clef_répartition[[#This Row],[Année]])))</f>
        <v>1</v>
      </c>
      <c r="G7544" t="str">
        <f>Clef_répartition[[#This Row],[Code_Nom]]&amp;"_"&amp;Clef_répartition[[#This Row],[Nombre]]&amp;"_"&amp;Clef_répartition[[#This Row],[Année]]</f>
        <v>A3C_Association du Collège des Côtes de Chalamont_3_2020</v>
      </c>
      <c r="H7544">
        <v>5929</v>
      </c>
      <c r="I7544" t="s">
        <v>257</v>
      </c>
      <c r="J7544">
        <v>2020</v>
      </c>
      <c r="K7544">
        <v>0.47</v>
      </c>
    </row>
    <row r="7545" spans="1:11" x14ac:dyDescent="0.25">
      <c r="A7545" t="s">
        <v>713</v>
      </c>
      <c r="B7545" t="s">
        <v>716</v>
      </c>
      <c r="C7545" t="s">
        <v>717</v>
      </c>
      <c r="D7545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45">
        <f>COUNTIFS(D$2:D7545,Clef_répartition[[#This Row],[Code_Nom]],J$2:J7545,Clef_répartition[[#This Row],[Année]])</f>
        <v>1</v>
      </c>
      <c r="F7545">
        <f>IF(Clef_répartition[[#This Row],[Code_Nom]]=D7544,F7544-1,(COUNTIFS(Clef_répartition[Code_Nom],Clef_répartition[[#This Row],[Code_Nom]],Clef_répartition[Année],Clef_répartition[[#This Row],[Année]])))</f>
        <v>15</v>
      </c>
      <c r="G754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énergie_1_2020</v>
      </c>
      <c r="H7545">
        <v>5702</v>
      </c>
      <c r="I7545" t="s">
        <v>7</v>
      </c>
      <c r="J7545">
        <v>2020</v>
      </c>
      <c r="K7545">
        <v>2.7400000000000001E-2</v>
      </c>
    </row>
    <row r="7546" spans="1:11" x14ac:dyDescent="0.25">
      <c r="A7546" t="s">
        <v>713</v>
      </c>
      <c r="B7546" t="s">
        <v>716</v>
      </c>
      <c r="C7546" t="s">
        <v>717</v>
      </c>
      <c r="D7546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46">
        <f>COUNTIFS(D$2:D7546,Clef_répartition[[#This Row],[Code_Nom]],J$2:J7546,Clef_répartition[[#This Row],[Année]])</f>
        <v>2</v>
      </c>
      <c r="F7546">
        <f>IF(Clef_répartition[[#This Row],[Code_Nom]]=D7545,F7545-1,(COUNTIFS(Clef_répartition[Code_Nom],Clef_répartition[[#This Row],[Code_Nom]],Clef_répartition[Année],Clef_répartition[[#This Row],[Année]])))</f>
        <v>14</v>
      </c>
      <c r="G754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énergie_2_2020</v>
      </c>
      <c r="H7546">
        <v>5705</v>
      </c>
      <c r="I7546" t="s">
        <v>27</v>
      </c>
      <c r="J7546">
        <v>2020</v>
      </c>
      <c r="K7546">
        <v>2.7400000000000001E-2</v>
      </c>
    </row>
    <row r="7547" spans="1:11" x14ac:dyDescent="0.25">
      <c r="A7547" t="s">
        <v>713</v>
      </c>
      <c r="B7547" t="s">
        <v>716</v>
      </c>
      <c r="C7547" t="s">
        <v>717</v>
      </c>
      <c r="D7547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47">
        <f>COUNTIFS(D$2:D7547,Clef_répartition[[#This Row],[Code_Nom]],J$2:J7547,Clef_répartition[[#This Row],[Année]])</f>
        <v>3</v>
      </c>
      <c r="F7547">
        <f>IF(Clef_répartition[[#This Row],[Code_Nom]]=D7546,F7546-1,(COUNTIFS(Clef_répartition[Code_Nom],Clef_répartition[[#This Row],[Code_Nom]],Clef_répartition[Année],Clef_répartition[[#This Row],[Année]])))</f>
        <v>13</v>
      </c>
      <c r="G754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énergie_3_2020</v>
      </c>
      <c r="H7547">
        <v>5706</v>
      </c>
      <c r="I7547" t="s">
        <v>29</v>
      </c>
      <c r="J7547">
        <v>2020</v>
      </c>
      <c r="K7547">
        <v>2.7400000000000001E-2</v>
      </c>
    </row>
    <row r="7548" spans="1:11" x14ac:dyDescent="0.25">
      <c r="A7548" t="s">
        <v>713</v>
      </c>
      <c r="B7548" t="s">
        <v>716</v>
      </c>
      <c r="C7548" t="s">
        <v>717</v>
      </c>
      <c r="D7548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48">
        <f>COUNTIFS(D$2:D7548,Clef_répartition[[#This Row],[Code_Nom]],J$2:J7548,Clef_répartition[[#This Row],[Année]])</f>
        <v>4</v>
      </c>
      <c r="F7548">
        <f>IF(Clef_répartition[[#This Row],[Code_Nom]]=D7547,F7547-1,(COUNTIFS(Clef_répartition[Code_Nom],Clef_répartition[[#This Row],[Code_Nom]],Clef_répartition[Année],Clef_répartition[[#This Row],[Année]])))</f>
        <v>12</v>
      </c>
      <c r="G754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énergie_4_2020</v>
      </c>
      <c r="H7548">
        <v>5707</v>
      </c>
      <c r="I7548" t="s">
        <v>52</v>
      </c>
      <c r="J7548">
        <v>2020</v>
      </c>
      <c r="K7548">
        <v>2.7400000000000001E-2</v>
      </c>
    </row>
    <row r="7549" spans="1:11" x14ac:dyDescent="0.25">
      <c r="A7549" t="s">
        <v>713</v>
      </c>
      <c r="B7549" t="s">
        <v>716</v>
      </c>
      <c r="C7549" t="s">
        <v>717</v>
      </c>
      <c r="D7549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49">
        <f>COUNTIFS(D$2:D7549,Clef_répartition[[#This Row],[Code_Nom]],J$2:J7549,Clef_répartition[[#This Row],[Année]])</f>
        <v>5</v>
      </c>
      <c r="F7549">
        <f>IF(Clef_répartition[[#This Row],[Code_Nom]]=D7548,F7548-1,(COUNTIFS(Clef_répartition[Code_Nom],Clef_répartition[[#This Row],[Code_Nom]],Clef_répartition[Année],Clef_répartition[[#This Row],[Année]])))</f>
        <v>11</v>
      </c>
      <c r="G754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énergie_5_2020</v>
      </c>
      <c r="H7549">
        <v>5709</v>
      </c>
      <c r="I7549" t="s">
        <v>62</v>
      </c>
      <c r="J7549">
        <v>2020</v>
      </c>
      <c r="K7549">
        <v>0.13700000000000001</v>
      </c>
    </row>
    <row r="7550" spans="1:11" x14ac:dyDescent="0.25">
      <c r="A7550" t="s">
        <v>713</v>
      </c>
      <c r="B7550" t="s">
        <v>716</v>
      </c>
      <c r="C7550" t="s">
        <v>717</v>
      </c>
      <c r="D7550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0">
        <f>COUNTIFS(D$2:D7550,Clef_répartition[[#This Row],[Code_Nom]],J$2:J7550,Clef_répartition[[#This Row],[Année]])</f>
        <v>6</v>
      </c>
      <c r="F7550">
        <f>IF(Clef_répartition[[#This Row],[Code_Nom]]=D7549,F7549-1,(COUNTIFS(Clef_répartition[Code_Nom],Clef_répartition[[#This Row],[Code_Nom]],Clef_répartition[Année],Clef_répartition[[#This Row],[Année]])))</f>
        <v>10</v>
      </c>
      <c r="G755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énergie_6_2020</v>
      </c>
      <c r="H7550">
        <v>5713</v>
      </c>
      <c r="I7550" t="s">
        <v>80</v>
      </c>
      <c r="J7550">
        <v>2020</v>
      </c>
      <c r="K7550">
        <v>2.0500000000000001E-2</v>
      </c>
    </row>
    <row r="7551" spans="1:11" x14ac:dyDescent="0.25">
      <c r="A7551" t="s">
        <v>713</v>
      </c>
      <c r="B7551" t="s">
        <v>716</v>
      </c>
      <c r="C7551" t="s">
        <v>717</v>
      </c>
      <c r="D7551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1">
        <f>COUNTIFS(D$2:D7551,Clef_répartition[[#This Row],[Code_Nom]],J$2:J7551,Clef_répartition[[#This Row],[Année]])</f>
        <v>7</v>
      </c>
      <c r="F7551">
        <f>IF(Clef_répartition[[#This Row],[Code_Nom]]=D7550,F7550-1,(COUNTIFS(Clef_répartition[Code_Nom],Clef_répartition[[#This Row],[Code_Nom]],Clef_répartition[Année],Clef_répartition[[#This Row],[Année]])))</f>
        <v>9</v>
      </c>
      <c r="G755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énergie_7_2020</v>
      </c>
      <c r="H7551">
        <v>5714</v>
      </c>
      <c r="I7551" t="s">
        <v>81</v>
      </c>
      <c r="J7551">
        <v>2020</v>
      </c>
      <c r="K7551">
        <v>0</v>
      </c>
    </row>
    <row r="7552" spans="1:11" x14ac:dyDescent="0.25">
      <c r="A7552" t="s">
        <v>713</v>
      </c>
      <c r="B7552" t="s">
        <v>716</v>
      </c>
      <c r="C7552" t="s">
        <v>717</v>
      </c>
      <c r="D7552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2">
        <f>COUNTIFS(D$2:D7552,Clef_répartition[[#This Row],[Code_Nom]],J$2:J7552,Clef_répartition[[#This Row],[Année]])</f>
        <v>8</v>
      </c>
      <c r="F7552">
        <f>IF(Clef_répartition[[#This Row],[Code_Nom]]=D7551,F7551-1,(COUNTIFS(Clef_répartition[Code_Nom],Clef_répartition[[#This Row],[Code_Nom]],Clef_répartition[Année],Clef_répartition[[#This Row],[Année]])))</f>
        <v>8</v>
      </c>
      <c r="G755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énergie_8_2020</v>
      </c>
      <c r="H7552">
        <v>5717</v>
      </c>
      <c r="I7552" t="s">
        <v>118</v>
      </c>
      <c r="J7552">
        <v>2020</v>
      </c>
      <c r="K7552">
        <v>2.0500000000000001E-2</v>
      </c>
    </row>
    <row r="7553" spans="1:11" x14ac:dyDescent="0.25">
      <c r="A7553" t="s">
        <v>713</v>
      </c>
      <c r="B7553" t="s">
        <v>716</v>
      </c>
      <c r="C7553" t="s">
        <v>717</v>
      </c>
      <c r="D7553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3">
        <f>COUNTIFS(D$2:D7553,Clef_répartition[[#This Row],[Code_Nom]],J$2:J7553,Clef_répartition[[#This Row],[Année]])</f>
        <v>9</v>
      </c>
      <c r="F7553">
        <f>IF(Clef_répartition[[#This Row],[Code_Nom]]=D7552,F7552-1,(COUNTIFS(Clef_répartition[Code_Nom],Clef_répartition[[#This Row],[Code_Nom]],Clef_répartition[Année],Clef_répartition[[#This Row],[Année]])))</f>
        <v>7</v>
      </c>
      <c r="G755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énergie_9_2020</v>
      </c>
      <c r="H7553">
        <v>5718</v>
      </c>
      <c r="I7553" t="s">
        <v>120</v>
      </c>
      <c r="J7553">
        <v>2020</v>
      </c>
      <c r="K7553">
        <v>0.13700000000000001</v>
      </c>
    </row>
    <row r="7554" spans="1:11" x14ac:dyDescent="0.25">
      <c r="A7554" t="s">
        <v>713</v>
      </c>
      <c r="B7554" t="s">
        <v>716</v>
      </c>
      <c r="C7554" t="s">
        <v>717</v>
      </c>
      <c r="D7554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4">
        <f>COUNTIFS(D$2:D7554,Clef_répartition[[#This Row],[Code_Nom]],J$2:J7554,Clef_répartition[[#This Row],[Année]])</f>
        <v>10</v>
      </c>
      <c r="F7554">
        <f>IF(Clef_répartition[[#This Row],[Code_Nom]]=D7553,F7553-1,(COUNTIFS(Clef_répartition[Code_Nom],Clef_répartition[[#This Row],[Code_Nom]],Clef_répartition[Année],Clef_répartition[[#This Row],[Année]])))</f>
        <v>6</v>
      </c>
      <c r="G755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énergie_10_2020</v>
      </c>
      <c r="H7554">
        <v>5719</v>
      </c>
      <c r="I7554" t="s">
        <v>124</v>
      </c>
      <c r="J7554">
        <v>2020</v>
      </c>
      <c r="K7554">
        <v>5.4800000000000001E-2</v>
      </c>
    </row>
    <row r="7555" spans="1:11" x14ac:dyDescent="0.25">
      <c r="A7555" t="s">
        <v>713</v>
      </c>
      <c r="B7555" t="s">
        <v>716</v>
      </c>
      <c r="C7555" t="s">
        <v>717</v>
      </c>
      <c r="D7555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5">
        <f>COUNTIFS(D$2:D7555,Clef_répartition[[#This Row],[Code_Nom]],J$2:J7555,Clef_répartition[[#This Row],[Année]])</f>
        <v>11</v>
      </c>
      <c r="F7555">
        <f>IF(Clef_répartition[[#This Row],[Code_Nom]]=D7554,F7554-1,(COUNTIFS(Clef_répartition[Code_Nom],Clef_répartition[[#This Row],[Code_Nom]],Clef_répartition[Année],Clef_répartition[[#This Row],[Année]])))</f>
        <v>5</v>
      </c>
      <c r="G755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énergie_11_2020</v>
      </c>
      <c r="H7555">
        <v>5720</v>
      </c>
      <c r="I7555" t="s">
        <v>125</v>
      </c>
      <c r="J7555">
        <v>2020</v>
      </c>
      <c r="K7555">
        <v>8.2199999999999995E-2</v>
      </c>
    </row>
    <row r="7556" spans="1:11" x14ac:dyDescent="0.25">
      <c r="A7556" t="s">
        <v>713</v>
      </c>
      <c r="B7556" t="s">
        <v>716</v>
      </c>
      <c r="C7556" t="s">
        <v>717</v>
      </c>
      <c r="D7556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6">
        <f>COUNTIFS(D$2:D7556,Clef_répartition[[#This Row],[Code_Nom]],J$2:J7556,Clef_répartition[[#This Row],[Année]])</f>
        <v>12</v>
      </c>
      <c r="F7556">
        <f>IF(Clef_répartition[[#This Row],[Code_Nom]]=D7555,F7555-1,(COUNTIFS(Clef_répartition[Code_Nom],Clef_répartition[[#This Row],[Code_Nom]],Clef_répartition[Année],Clef_répartition[[#This Row],[Année]])))</f>
        <v>4</v>
      </c>
      <c r="G755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énergie_12_2020</v>
      </c>
      <c r="H7556">
        <v>5722</v>
      </c>
      <c r="I7556" t="s">
        <v>133</v>
      </c>
      <c r="J7556">
        <v>2020</v>
      </c>
      <c r="K7556">
        <v>1.37E-2</v>
      </c>
    </row>
    <row r="7557" spans="1:11" x14ac:dyDescent="0.25">
      <c r="A7557" t="s">
        <v>713</v>
      </c>
      <c r="B7557" t="s">
        <v>716</v>
      </c>
      <c r="C7557" t="s">
        <v>717</v>
      </c>
      <c r="D7557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7">
        <f>COUNTIFS(D$2:D7557,Clef_répartition[[#This Row],[Code_Nom]],J$2:J7557,Clef_répartition[[#This Row],[Année]])</f>
        <v>13</v>
      </c>
      <c r="F7557">
        <f>IF(Clef_répartition[[#This Row],[Code_Nom]]=D7556,F7556-1,(COUNTIFS(Clef_répartition[Code_Nom],Clef_répartition[[#This Row],[Code_Nom]],Clef_répartition[Année],Clef_répartition[[#This Row],[Année]])))</f>
        <v>3</v>
      </c>
      <c r="G755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énergie_13_2020</v>
      </c>
      <c r="H7557">
        <v>5724</v>
      </c>
      <c r="I7557" t="s">
        <v>196</v>
      </c>
      <c r="J7557">
        <v>2020</v>
      </c>
      <c r="K7557">
        <v>6.8500000000000005E-2</v>
      </c>
    </row>
    <row r="7558" spans="1:11" x14ac:dyDescent="0.25">
      <c r="A7558" t="s">
        <v>713</v>
      </c>
      <c r="B7558" t="s">
        <v>716</v>
      </c>
      <c r="C7558" t="s">
        <v>717</v>
      </c>
      <c r="D7558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8">
        <f>COUNTIFS(D$2:D7558,Clef_répartition[[#This Row],[Code_Nom]],J$2:J7558,Clef_répartition[[#This Row],[Année]])</f>
        <v>14</v>
      </c>
      <c r="F7558">
        <f>IF(Clef_répartition[[#This Row],[Code_Nom]]=D7557,F7557-1,(COUNTIFS(Clef_répartition[Code_Nom],Clef_répartition[[#This Row],[Code_Nom]],Clef_répartition[Année],Clef_répartition[[#This Row],[Année]])))</f>
        <v>2</v>
      </c>
      <c r="G755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énergie_14_2020</v>
      </c>
      <c r="H7558">
        <v>5727</v>
      </c>
      <c r="I7558" t="s">
        <v>243</v>
      </c>
      <c r="J7558">
        <v>2020</v>
      </c>
      <c r="K7558">
        <v>4.1099999999999998E-2</v>
      </c>
    </row>
    <row r="7559" spans="1:11" x14ac:dyDescent="0.25">
      <c r="A7559" t="s">
        <v>713</v>
      </c>
      <c r="B7559" t="s">
        <v>716</v>
      </c>
      <c r="C7559" t="s">
        <v>717</v>
      </c>
      <c r="D7559" t="str">
        <f>Clef_répartition[[#This Row],[Code association]]&amp;"_"&amp;Clef_répartition[[#This Row],[Nom association]]</f>
        <v>ACP_Association de communes pour l'exploitation d'un couvert régional à plaquettes et bois énergie</v>
      </c>
      <c r="E7559">
        <f>COUNTIFS(D$2:D7559,Clef_répartition[[#This Row],[Code_Nom]],J$2:J7559,Clef_répartition[[#This Row],[Année]])</f>
        <v>15</v>
      </c>
      <c r="F7559">
        <f>IF(Clef_répartition[[#This Row],[Code_Nom]]=D7558,F7558-1,(COUNTIFS(Clef_répartition[Code_Nom],Clef_répartition[[#This Row],[Code_Nom]],Clef_répartition[Année],Clef_répartition[[#This Row],[Année]])))</f>
        <v>1</v>
      </c>
      <c r="G755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énergie_15_2020</v>
      </c>
      <c r="H7559">
        <v>5730</v>
      </c>
      <c r="I7559" t="s">
        <v>265</v>
      </c>
      <c r="J7559">
        <v>2020</v>
      </c>
      <c r="K7559">
        <v>0.13700000000000001</v>
      </c>
    </row>
    <row r="7560" spans="1:11" x14ac:dyDescent="0.25">
      <c r="A7560" t="s">
        <v>724</v>
      </c>
      <c r="B7560" t="s">
        <v>606</v>
      </c>
      <c r="C7560" t="s">
        <v>607</v>
      </c>
      <c r="D7560" t="str">
        <f>Clef_répartition[[#This Row],[Code association]]&amp;"_"&amp;Clef_répartition[[#This Row],[Nom association]]</f>
        <v xml:space="preserve">ACPRS_Association intercommunale pour l'épuration des eaux usées et la gestion </v>
      </c>
      <c r="E7560">
        <f>COUNTIFS(D$2:D7560,Clef_répartition[[#This Row],[Code_Nom]],J$2:J7560,Clef_répartition[[#This Row],[Année]])</f>
        <v>1</v>
      </c>
      <c r="F7560">
        <f>IF(Clef_répartition[[#This Row],[Code_Nom]]=D7559,F7559-1,(COUNTIFS(Clef_répartition[Code_Nom],Clef_répartition[[#This Row],[Code_Nom]],Clef_répartition[Année],Clef_répartition[[#This Row],[Année]])))</f>
        <v>4</v>
      </c>
      <c r="G7560" t="str">
        <f>Clef_répartition[[#This Row],[Code_Nom]]&amp;"_"&amp;Clef_répartition[[#This Row],[Nombre]]&amp;"_"&amp;Clef_répartition[[#This Row],[Année]]</f>
        <v>ACPRS_Association intercommunale pour l'épuration des eaux usées et la gestion _1_2020</v>
      </c>
      <c r="H7560">
        <v>5601</v>
      </c>
      <c r="I7560" t="s">
        <v>66</v>
      </c>
      <c r="J7560">
        <v>2020</v>
      </c>
      <c r="K7560">
        <v>0.38</v>
      </c>
    </row>
    <row r="7561" spans="1:11" x14ac:dyDescent="0.25">
      <c r="A7561" t="s">
        <v>724</v>
      </c>
      <c r="B7561" t="s">
        <v>606</v>
      </c>
      <c r="C7561" t="s">
        <v>607</v>
      </c>
      <c r="D7561" t="str">
        <f>Clef_répartition[[#This Row],[Code association]]&amp;"_"&amp;Clef_répartition[[#This Row],[Nom association]]</f>
        <v xml:space="preserve">ACPRS_Association intercommunale pour l'épuration des eaux usées et la gestion </v>
      </c>
      <c r="E7561">
        <f>COUNTIFS(D$2:D7561,Clef_répartition[[#This Row],[Code_Nom]],J$2:J7561,Clef_répartition[[#This Row],[Année]])</f>
        <v>2</v>
      </c>
      <c r="F7561">
        <f>IF(Clef_répartition[[#This Row],[Code_Nom]]=D7560,F7560-1,(COUNTIFS(Clef_répartition[Code_Nom],Clef_répartition[[#This Row],[Code_Nom]],Clef_répartition[Année],Clef_répartition[[#This Row],[Année]])))</f>
        <v>3</v>
      </c>
      <c r="G7561" t="str">
        <f>Clef_répartition[[#This Row],[Code_Nom]]&amp;"_"&amp;Clef_répartition[[#This Row],[Nombre]]&amp;"_"&amp;Clef_répartition[[#This Row],[Année]]</f>
        <v>ACPRS_Association intercommunale pour l'épuration des eaux usées et la gestion _2_2020</v>
      </c>
      <c r="H7561">
        <v>5607</v>
      </c>
      <c r="I7561" t="s">
        <v>225</v>
      </c>
      <c r="J7561">
        <v>2020</v>
      </c>
      <c r="K7561">
        <v>0.49</v>
      </c>
    </row>
    <row r="7562" spans="1:11" x14ac:dyDescent="0.25">
      <c r="A7562" t="s">
        <v>724</v>
      </c>
      <c r="B7562" t="s">
        <v>606</v>
      </c>
      <c r="C7562" t="s">
        <v>607</v>
      </c>
      <c r="D7562" t="str">
        <f>Clef_répartition[[#This Row],[Code association]]&amp;"_"&amp;Clef_répartition[[#This Row],[Nom association]]</f>
        <v xml:space="preserve">ACPRS_Association intercommunale pour l'épuration des eaux usées et la gestion </v>
      </c>
      <c r="E7562">
        <f>COUNTIFS(D$2:D7562,Clef_répartition[[#This Row],[Code_Nom]],J$2:J7562,Clef_répartition[[#This Row],[Année]])</f>
        <v>3</v>
      </c>
      <c r="F7562">
        <f>IF(Clef_répartition[[#This Row],[Code_Nom]]=D7561,F7561-1,(COUNTIFS(Clef_répartition[Code_Nom],Clef_répartition[[#This Row],[Code_Nom]],Clef_répartition[Année],Clef_répartition[[#This Row],[Année]])))</f>
        <v>2</v>
      </c>
      <c r="G7562" t="str">
        <f>Clef_répartition[[#This Row],[Code_Nom]]&amp;"_"&amp;Clef_répartition[[#This Row],[Nombre]]&amp;"_"&amp;Clef_répartition[[#This Row],[Année]]</f>
        <v>ACPRS_Association intercommunale pour l'épuration des eaux usées et la gestion _3_2020</v>
      </c>
      <c r="H7562">
        <v>5609</v>
      </c>
      <c r="I7562" t="s">
        <v>230</v>
      </c>
      <c r="J7562">
        <v>2020</v>
      </c>
      <c r="K7562">
        <v>0.06</v>
      </c>
    </row>
    <row r="7563" spans="1:11" x14ac:dyDescent="0.25">
      <c r="A7563" t="s">
        <v>724</v>
      </c>
      <c r="B7563" t="s">
        <v>606</v>
      </c>
      <c r="C7563" t="s">
        <v>607</v>
      </c>
      <c r="D7563" t="str">
        <f>Clef_répartition[[#This Row],[Code association]]&amp;"_"&amp;Clef_répartition[[#This Row],[Nom association]]</f>
        <v xml:space="preserve">ACPRS_Association intercommunale pour l'épuration des eaux usées et la gestion </v>
      </c>
      <c r="E7563">
        <f>COUNTIFS(D$2:D7563,Clef_répartition[[#This Row],[Code_Nom]],J$2:J7563,Clef_répartition[[#This Row],[Année]])</f>
        <v>4</v>
      </c>
      <c r="F7563">
        <f>IF(Clef_répartition[[#This Row],[Code_Nom]]=D7562,F7562-1,(COUNTIFS(Clef_répartition[Code_Nom],Clef_répartition[[#This Row],[Code_Nom]],Clef_répartition[Année],Clef_répartition[[#This Row],[Année]])))</f>
        <v>1</v>
      </c>
      <c r="G7563" t="str">
        <f>Clef_répartition[[#This Row],[Code_Nom]]&amp;"_"&amp;Clef_répartition[[#This Row],[Nombre]]&amp;"_"&amp;Clef_répartition[[#This Row],[Année]]</f>
        <v>ACPRS_Association intercommunale pour l'épuration des eaux usées et la gestion _4_2020</v>
      </c>
      <c r="H7563">
        <v>5610</v>
      </c>
      <c r="I7563" t="s">
        <v>256</v>
      </c>
      <c r="J7563">
        <v>2020</v>
      </c>
      <c r="K7563">
        <v>7.0000000000000007E-2</v>
      </c>
    </row>
    <row r="7564" spans="1:11" x14ac:dyDescent="0.25">
      <c r="A7564" t="s">
        <v>724</v>
      </c>
      <c r="B7564" t="s">
        <v>608</v>
      </c>
      <c r="C7564" t="s">
        <v>609</v>
      </c>
      <c r="D7564" t="str">
        <f>Clef_répartition[[#This Row],[Code association]]&amp;"_"&amp;Clef_répartition[[#This Row],[Nom association]]</f>
        <v>ACRG_Association à buts multiples des communes de la région de Grandson</v>
      </c>
      <c r="E7564">
        <f>COUNTIFS(D$2:D7564,Clef_répartition[[#This Row],[Code_Nom]],J$2:J7564,Clef_répartition[[#This Row],[Année]])</f>
        <v>1</v>
      </c>
      <c r="F7564">
        <f>IF(Clef_répartition[[#This Row],[Code_Nom]]=D7563,F7563-1,(COUNTIFS(Clef_répartition[Code_Nom],Clef_répartition[[#This Row],[Code_Nom]],Clef_répartition[Année],Clef_répartition[[#This Row],[Année]])))</f>
        <v>17</v>
      </c>
      <c r="G7564" t="str">
        <f>Clef_répartition[[#This Row],[Code_Nom]]&amp;"_"&amp;Clef_répartition[[#This Row],[Nombre]]&amp;"_"&amp;Clef_répartition[[#This Row],[Année]]</f>
        <v>ACRG_Association à buts multiples des communes de la région de Grandson_1_2020</v>
      </c>
      <c r="H7564">
        <v>5551</v>
      </c>
      <c r="I7564" t="s">
        <v>28</v>
      </c>
      <c r="J7564">
        <v>2020</v>
      </c>
      <c r="K7564">
        <v>2.8060218128904087E-2</v>
      </c>
    </row>
    <row r="7565" spans="1:11" x14ac:dyDescent="0.25">
      <c r="A7565" t="s">
        <v>724</v>
      </c>
      <c r="B7565" t="s">
        <v>608</v>
      </c>
      <c r="C7565" t="s">
        <v>609</v>
      </c>
      <c r="D7565" t="str">
        <f>Clef_répartition[[#This Row],[Code association]]&amp;"_"&amp;Clef_répartition[[#This Row],[Nom association]]</f>
        <v>ACRG_Association à buts multiples des communes de la région de Grandson</v>
      </c>
      <c r="E7565">
        <f>COUNTIFS(D$2:D7565,Clef_répartition[[#This Row],[Code_Nom]],J$2:J7565,Clef_répartition[[#This Row],[Année]])</f>
        <v>2</v>
      </c>
      <c r="F7565">
        <f>IF(Clef_répartition[[#This Row],[Code_Nom]]=D7564,F7564-1,(COUNTIFS(Clef_répartition[Code_Nom],Clef_répartition[[#This Row],[Code_Nom]],Clef_répartition[Année],Clef_répartition[[#This Row],[Année]])))</f>
        <v>16</v>
      </c>
      <c r="G7565" t="str">
        <f>Clef_répartition[[#This Row],[Code_Nom]]&amp;"_"&amp;Clef_répartition[[#This Row],[Nombre]]&amp;"_"&amp;Clef_répartition[[#This Row],[Année]]</f>
        <v>ACRG_Association à buts multiples des communes de la région de Grandson_2_2020</v>
      </c>
      <c r="H7565">
        <v>5552</v>
      </c>
      <c r="I7565" t="s">
        <v>40</v>
      </c>
      <c r="J7565">
        <v>2020</v>
      </c>
      <c r="K7565">
        <v>3.351737779167123E-2</v>
      </c>
    </row>
    <row r="7566" spans="1:11" x14ac:dyDescent="0.25">
      <c r="A7566" t="s">
        <v>724</v>
      </c>
      <c r="B7566" t="s">
        <v>608</v>
      </c>
      <c r="C7566" t="s">
        <v>609</v>
      </c>
      <c r="D7566" t="str">
        <f>Clef_répartition[[#This Row],[Code association]]&amp;"_"&amp;Clef_répartition[[#This Row],[Nom association]]</f>
        <v>ACRG_Association à buts multiples des communes de la région de Grandson</v>
      </c>
      <c r="E7566">
        <f>COUNTIFS(D$2:D7566,Clef_répartition[[#This Row],[Code_Nom]],J$2:J7566,Clef_répartition[[#This Row],[Année]])</f>
        <v>3</v>
      </c>
      <c r="F7566">
        <f>IF(Clef_répartition[[#This Row],[Code_Nom]]=D7565,F7565-1,(COUNTIFS(Clef_répartition[Code_Nom],Clef_répartition[[#This Row],[Code_Nom]],Clef_répartition[Année],Clef_répartition[[#This Row],[Année]])))</f>
        <v>15</v>
      </c>
      <c r="G7566" t="str">
        <f>Clef_répartition[[#This Row],[Code_Nom]]&amp;"_"&amp;Clef_répartition[[#This Row],[Nombre]]&amp;"_"&amp;Clef_répartition[[#This Row],[Année]]</f>
        <v>ACRG_Association à buts multiples des communes de la région de Grandson_3_2020</v>
      </c>
      <c r="H7566">
        <v>5553</v>
      </c>
      <c r="I7566" t="s">
        <v>47</v>
      </c>
      <c r="J7566">
        <v>2020</v>
      </c>
      <c r="K7566">
        <v>6.4726063262264141E-2</v>
      </c>
    </row>
    <row r="7567" spans="1:11" x14ac:dyDescent="0.25">
      <c r="A7567" t="s">
        <v>724</v>
      </c>
      <c r="B7567" t="s">
        <v>608</v>
      </c>
      <c r="C7567" t="s">
        <v>609</v>
      </c>
      <c r="D7567" t="str">
        <f>Clef_répartition[[#This Row],[Code association]]&amp;"_"&amp;Clef_répartition[[#This Row],[Nom association]]</f>
        <v>ACRG_Association à buts multiples des communes de la région de Grandson</v>
      </c>
      <c r="E7567">
        <f>COUNTIFS(D$2:D7567,Clef_répartition[[#This Row],[Code_Nom]],J$2:J7567,Clef_répartition[[#This Row],[Année]])</f>
        <v>4</v>
      </c>
      <c r="F7567">
        <f>IF(Clef_répartition[[#This Row],[Code_Nom]]=D7566,F7566-1,(COUNTIFS(Clef_répartition[Code_Nom],Clef_répartition[[#This Row],[Code_Nom]],Clef_répartition[Année],Clef_répartition[[#This Row],[Année]])))</f>
        <v>14</v>
      </c>
      <c r="G7567" t="str">
        <f>Clef_répartition[[#This Row],[Code_Nom]]&amp;"_"&amp;Clef_répartition[[#This Row],[Nombre]]&amp;"_"&amp;Clef_répartition[[#This Row],[Année]]</f>
        <v>ACRG_Association à buts multiples des communes de la région de Grandson_4_2020</v>
      </c>
      <c r="H7567">
        <v>5554</v>
      </c>
      <c r="I7567" t="s">
        <v>71</v>
      </c>
      <c r="J7567">
        <v>2020</v>
      </c>
      <c r="K7567">
        <v>9.3735506695758919E-2</v>
      </c>
    </row>
    <row r="7568" spans="1:11" x14ac:dyDescent="0.25">
      <c r="A7568" t="s">
        <v>724</v>
      </c>
      <c r="B7568" t="s">
        <v>608</v>
      </c>
      <c r="C7568" t="s">
        <v>609</v>
      </c>
      <c r="D7568" t="str">
        <f>Clef_répartition[[#This Row],[Code association]]&amp;"_"&amp;Clef_répartition[[#This Row],[Nom association]]</f>
        <v>ACRG_Association à buts multiples des communes de la région de Grandson</v>
      </c>
      <c r="E7568">
        <f>COUNTIFS(D$2:D7568,Clef_répartition[[#This Row],[Code_Nom]],J$2:J7568,Clef_répartition[[#This Row],[Année]])</f>
        <v>5</v>
      </c>
      <c r="F7568">
        <f>IF(Clef_répartition[[#This Row],[Code_Nom]]=D7567,F7567-1,(COUNTIFS(Clef_répartition[Code_Nom],Clef_répartition[[#This Row],[Code_Nom]],Clef_répartition[Année],Clef_répartition[[#This Row],[Année]])))</f>
        <v>13</v>
      </c>
      <c r="G7568" t="str">
        <f>Clef_répartition[[#This Row],[Code_Nom]]&amp;"_"&amp;Clef_répartition[[#This Row],[Nombre]]&amp;"_"&amp;Clef_répartition[[#This Row],[Année]]</f>
        <v>ACRG_Association à buts multiples des communes de la région de Grandson_5_2020</v>
      </c>
      <c r="H7568">
        <v>5555</v>
      </c>
      <c r="I7568" t="s">
        <v>75</v>
      </c>
      <c r="J7568">
        <v>2020</v>
      </c>
      <c r="K7568">
        <v>1.9127815096737513E-2</v>
      </c>
    </row>
    <row r="7569" spans="1:11" x14ac:dyDescent="0.25">
      <c r="A7569" t="s">
        <v>724</v>
      </c>
      <c r="B7569" t="s">
        <v>608</v>
      </c>
      <c r="C7569" t="s">
        <v>609</v>
      </c>
      <c r="D7569" t="str">
        <f>Clef_répartition[[#This Row],[Code association]]&amp;"_"&amp;Clef_répartition[[#This Row],[Nom association]]</f>
        <v>ACRG_Association à buts multiples des communes de la région de Grandson</v>
      </c>
      <c r="E7569">
        <f>COUNTIFS(D$2:D7569,Clef_répartition[[#This Row],[Code_Nom]],J$2:J7569,Clef_répartition[[#This Row],[Année]])</f>
        <v>6</v>
      </c>
      <c r="F7569">
        <f>IF(Clef_répartition[[#This Row],[Code_Nom]]=D7568,F7568-1,(COUNTIFS(Clef_répartition[Code_Nom],Clef_répartition[[#This Row],[Code_Nom]],Clef_répartition[Année],Clef_répartition[[#This Row],[Année]])))</f>
        <v>12</v>
      </c>
      <c r="G7569" t="str">
        <f>Clef_répartition[[#This Row],[Code_Nom]]&amp;"_"&amp;Clef_répartition[[#This Row],[Nombre]]&amp;"_"&amp;Clef_répartition[[#This Row],[Année]]</f>
        <v>ACRG_Association à buts multiples des communes de la région de Grandson_6_2020</v>
      </c>
      <c r="H7569">
        <v>5556</v>
      </c>
      <c r="I7569" t="s">
        <v>115</v>
      </c>
      <c r="J7569">
        <v>2020</v>
      </c>
      <c r="K7569">
        <v>1.4541533233122021E-2</v>
      </c>
    </row>
    <row r="7570" spans="1:11" x14ac:dyDescent="0.25">
      <c r="A7570" t="s">
        <v>724</v>
      </c>
      <c r="B7570" t="s">
        <v>608</v>
      </c>
      <c r="C7570" t="s">
        <v>609</v>
      </c>
      <c r="D7570" t="str">
        <f>Clef_répartition[[#This Row],[Code association]]&amp;"_"&amp;Clef_répartition[[#This Row],[Nom association]]</f>
        <v>ACRG_Association à buts multiples des communes de la région de Grandson</v>
      </c>
      <c r="E7570">
        <f>COUNTIFS(D$2:D7570,Clef_répartition[[#This Row],[Code_Nom]],J$2:J7570,Clef_répartition[[#This Row],[Année]])</f>
        <v>7</v>
      </c>
      <c r="F7570">
        <f>IF(Clef_répartition[[#This Row],[Code_Nom]]=D7569,F7569-1,(COUNTIFS(Clef_répartition[Code_Nom],Clef_répartition[[#This Row],[Code_Nom]],Clef_répartition[Année],Clef_répartition[[#This Row],[Année]])))</f>
        <v>11</v>
      </c>
      <c r="G7570" t="str">
        <f>Clef_répartition[[#This Row],[Code_Nom]]&amp;"_"&amp;Clef_répartition[[#This Row],[Nombre]]&amp;"_"&amp;Clef_répartition[[#This Row],[Année]]</f>
        <v>ACRG_Association à buts multiples des communes de la région de Grandson_7_2020</v>
      </c>
      <c r="H7570">
        <v>5557</v>
      </c>
      <c r="I7570" t="s">
        <v>116</v>
      </c>
      <c r="J7570">
        <v>2020</v>
      </c>
      <c r="K7570">
        <v>7.0256845957780535E-3</v>
      </c>
    </row>
    <row r="7571" spans="1:11" x14ac:dyDescent="0.25">
      <c r="A7571" t="s">
        <v>724</v>
      </c>
      <c r="B7571" t="s">
        <v>608</v>
      </c>
      <c r="C7571" t="s">
        <v>609</v>
      </c>
      <c r="D7571" t="str">
        <f>Clef_répartition[[#This Row],[Code association]]&amp;"_"&amp;Clef_répartition[[#This Row],[Nom association]]</f>
        <v>ACRG_Association à buts multiples des communes de la région de Grandson</v>
      </c>
      <c r="E7571">
        <f>COUNTIFS(D$2:D7571,Clef_répartition[[#This Row],[Code_Nom]],J$2:J7571,Clef_répartition[[#This Row],[Année]])</f>
        <v>8</v>
      </c>
      <c r="F7571">
        <f>IF(Clef_répartition[[#This Row],[Code_Nom]]=D7570,F7570-1,(COUNTIFS(Clef_répartition[Code_Nom],Clef_répartition[[#This Row],[Code_Nom]],Clef_répartition[Année],Clef_répartition[[#This Row],[Année]])))</f>
        <v>10</v>
      </c>
      <c r="G7571" t="str">
        <f>Clef_répartition[[#This Row],[Code_Nom]]&amp;"_"&amp;Clef_répartition[[#This Row],[Nombre]]&amp;"_"&amp;Clef_répartition[[#This Row],[Année]]</f>
        <v>ACRG_Association à buts multiples des communes de la région de Grandson_8_2020</v>
      </c>
      <c r="H7571">
        <v>5559</v>
      </c>
      <c r="I7571" t="s">
        <v>121</v>
      </c>
      <c r="J7571">
        <v>2020</v>
      </c>
      <c r="K7571">
        <v>3.7624913089387813E-2</v>
      </c>
    </row>
    <row r="7572" spans="1:11" x14ac:dyDescent="0.25">
      <c r="A7572" t="s">
        <v>724</v>
      </c>
      <c r="B7572" t="s">
        <v>608</v>
      </c>
      <c r="C7572" t="s">
        <v>609</v>
      </c>
      <c r="D7572" t="str">
        <f>Clef_répartition[[#This Row],[Code association]]&amp;"_"&amp;Clef_répartition[[#This Row],[Nom association]]</f>
        <v>ACRG_Association à buts multiples des communes de la région de Grandson</v>
      </c>
      <c r="E7572">
        <f>COUNTIFS(D$2:D7572,Clef_répartition[[#This Row],[Code_Nom]],J$2:J7572,Clef_répartition[[#This Row],[Année]])</f>
        <v>9</v>
      </c>
      <c r="F7572">
        <f>IF(Clef_répartition[[#This Row],[Code_Nom]]=D7571,F7571-1,(COUNTIFS(Clef_répartition[Code_Nom],Clef_répartition[[#This Row],[Code_Nom]],Clef_répartition[Année],Clef_répartition[[#This Row],[Année]])))</f>
        <v>9</v>
      </c>
      <c r="G7572" t="str">
        <f>Clef_répartition[[#This Row],[Code_Nom]]&amp;"_"&amp;Clef_répartition[[#This Row],[Nombre]]&amp;"_"&amp;Clef_répartition[[#This Row],[Année]]</f>
        <v>ACRG_Association à buts multiples des communes de la région de Grandson_9_2020</v>
      </c>
      <c r="H7572">
        <v>5560</v>
      </c>
      <c r="I7572" t="s">
        <v>131</v>
      </c>
      <c r="J7572">
        <v>2020</v>
      </c>
      <c r="K7572">
        <v>1.3278524200717647E-2</v>
      </c>
    </row>
    <row r="7573" spans="1:11" x14ac:dyDescent="0.25">
      <c r="A7573" t="s">
        <v>724</v>
      </c>
      <c r="B7573" t="s">
        <v>608</v>
      </c>
      <c r="C7573" t="s">
        <v>609</v>
      </c>
      <c r="D7573" t="str">
        <f>Clef_répartition[[#This Row],[Code association]]&amp;"_"&amp;Clef_répartition[[#This Row],[Nom association]]</f>
        <v>ACRG_Association à buts multiples des communes de la région de Grandson</v>
      </c>
      <c r="E7573">
        <f>COUNTIFS(D$2:D7573,Clef_répartition[[#This Row],[Code_Nom]],J$2:J7573,Clef_répartition[[#This Row],[Année]])</f>
        <v>10</v>
      </c>
      <c r="F7573">
        <f>IF(Clef_répartition[[#This Row],[Code_Nom]]=D7572,F7572-1,(COUNTIFS(Clef_répartition[Code_Nom],Clef_répartition[[#This Row],[Code_Nom]],Clef_répartition[Année],Clef_répartition[[#This Row],[Année]])))</f>
        <v>8</v>
      </c>
      <c r="G7573" t="str">
        <f>Clef_répartition[[#This Row],[Code_Nom]]&amp;"_"&amp;Clef_répartition[[#This Row],[Nombre]]&amp;"_"&amp;Clef_répartition[[#This Row],[Année]]</f>
        <v>ACRG_Association à buts multiples des communes de la région de Grandson_10_2020</v>
      </c>
      <c r="H7573">
        <v>5561</v>
      </c>
      <c r="I7573" t="s">
        <v>132</v>
      </c>
      <c r="J7573">
        <v>2020</v>
      </c>
      <c r="K7573">
        <v>0.19348054265293313</v>
      </c>
    </row>
    <row r="7574" spans="1:11" x14ac:dyDescent="0.25">
      <c r="A7574" t="s">
        <v>724</v>
      </c>
      <c r="B7574" t="s">
        <v>608</v>
      </c>
      <c r="C7574" t="s">
        <v>609</v>
      </c>
      <c r="D7574" t="str">
        <f>Clef_répartition[[#This Row],[Code association]]&amp;"_"&amp;Clef_répartition[[#This Row],[Nom association]]</f>
        <v>ACRG_Association à buts multiples des communes de la région de Grandson</v>
      </c>
      <c r="E7574">
        <f>COUNTIFS(D$2:D7574,Clef_répartition[[#This Row],[Code_Nom]],J$2:J7574,Clef_répartition[[#This Row],[Année]])</f>
        <v>11</v>
      </c>
      <c r="F7574">
        <f>IF(Clef_répartition[[#This Row],[Code_Nom]]=D7573,F7573-1,(COUNTIFS(Clef_répartition[Code_Nom],Clef_répartition[[#This Row],[Code_Nom]],Clef_répartition[Année],Clef_répartition[[#This Row],[Année]])))</f>
        <v>7</v>
      </c>
      <c r="G7574" t="str">
        <f>Clef_répartition[[#This Row],[Code_Nom]]&amp;"_"&amp;Clef_répartition[[#This Row],[Nombre]]&amp;"_"&amp;Clef_répartition[[#This Row],[Année]]</f>
        <v>ACRG_Association à buts multiples des communes de la région de Grandson_11_2020</v>
      </c>
      <c r="H7574">
        <v>5562</v>
      </c>
      <c r="I7574" t="s">
        <v>173</v>
      </c>
      <c r="J7574">
        <v>2020</v>
      </c>
      <c r="K7574">
        <v>2.1993601489153792E-2</v>
      </c>
    </row>
    <row r="7575" spans="1:11" x14ac:dyDescent="0.25">
      <c r="A7575" t="s">
        <v>724</v>
      </c>
      <c r="B7575" t="s">
        <v>608</v>
      </c>
      <c r="C7575" t="s">
        <v>609</v>
      </c>
      <c r="D7575" t="str">
        <f>Clef_répartition[[#This Row],[Code association]]&amp;"_"&amp;Clef_répartition[[#This Row],[Nom association]]</f>
        <v>ACRG_Association à buts multiples des communes de la région de Grandson</v>
      </c>
      <c r="E7575">
        <f>COUNTIFS(D$2:D7575,Clef_répartition[[#This Row],[Code_Nom]],J$2:J7575,Clef_répartition[[#This Row],[Année]])</f>
        <v>12</v>
      </c>
      <c r="F7575">
        <f>IF(Clef_répartition[[#This Row],[Code_Nom]]=D7574,F7574-1,(COUNTIFS(Clef_répartition[Code_Nom],Clef_répartition[[#This Row],[Code_Nom]],Clef_répartition[Année],Clef_répartition[[#This Row],[Année]])))</f>
        <v>6</v>
      </c>
      <c r="G7575" t="str">
        <f>Clef_répartition[[#This Row],[Code_Nom]]&amp;"_"&amp;Clef_répartition[[#This Row],[Nombre]]&amp;"_"&amp;Clef_répartition[[#This Row],[Année]]</f>
        <v>ACRG_Association à buts multiples des communes de la région de Grandson_12_2020</v>
      </c>
      <c r="H7575">
        <v>5563</v>
      </c>
      <c r="I7575" t="s">
        <v>193</v>
      </c>
      <c r="J7575">
        <v>2020</v>
      </c>
      <c r="K7575">
        <v>4.9996732239722891E-3</v>
      </c>
    </row>
    <row r="7576" spans="1:11" x14ac:dyDescent="0.25">
      <c r="A7576" t="s">
        <v>724</v>
      </c>
      <c r="B7576" t="s">
        <v>608</v>
      </c>
      <c r="C7576" t="s">
        <v>609</v>
      </c>
      <c r="D7576" t="str">
        <f>Clef_répartition[[#This Row],[Code association]]&amp;"_"&amp;Clef_répartition[[#This Row],[Nom association]]</f>
        <v>ACRG_Association à buts multiples des communes de la région de Grandson</v>
      </c>
      <c r="E7576">
        <f>COUNTIFS(D$2:D7576,Clef_répartition[[#This Row],[Code_Nom]],J$2:J7576,Clef_répartition[[#This Row],[Année]])</f>
        <v>13</v>
      </c>
      <c r="F7576">
        <f>IF(Clef_répartition[[#This Row],[Code_Nom]]=D7575,F7575-1,(COUNTIFS(Clef_répartition[Code_Nom],Clef_répartition[[#This Row],[Code_Nom]],Clef_répartition[Année],Clef_répartition[[#This Row],[Année]])))</f>
        <v>5</v>
      </c>
      <c r="G7576" t="str">
        <f>Clef_répartition[[#This Row],[Code_Nom]]&amp;"_"&amp;Clef_répartition[[#This Row],[Nombre]]&amp;"_"&amp;Clef_répartition[[#This Row],[Année]]</f>
        <v>ACRG_Association à buts multiples des communes de la région de Grandson_13_2020</v>
      </c>
      <c r="H7576">
        <v>5564</v>
      </c>
      <c r="I7576" t="s">
        <v>194</v>
      </c>
      <c r="J7576">
        <v>2020</v>
      </c>
      <c r="K7576">
        <v>3.2677602771060714E-3</v>
      </c>
    </row>
    <row r="7577" spans="1:11" x14ac:dyDescent="0.25">
      <c r="A7577" t="s">
        <v>724</v>
      </c>
      <c r="B7577" t="s">
        <v>608</v>
      </c>
      <c r="C7577" t="s">
        <v>609</v>
      </c>
      <c r="D7577" t="str">
        <f>Clef_répartition[[#This Row],[Code association]]&amp;"_"&amp;Clef_répartition[[#This Row],[Nom association]]</f>
        <v>ACRG_Association à buts multiples des communes de la région de Grandson</v>
      </c>
      <c r="E7577">
        <f>COUNTIFS(D$2:D7577,Clef_répartition[[#This Row],[Code_Nom]],J$2:J7577,Clef_répartition[[#This Row],[Année]])</f>
        <v>14</v>
      </c>
      <c r="F7577">
        <f>IF(Clef_répartition[[#This Row],[Code_Nom]]=D7576,F7576-1,(COUNTIFS(Clef_répartition[Code_Nom],Clef_répartition[[#This Row],[Code_Nom]],Clef_répartition[Année],Clef_répartition[[#This Row],[Année]])))</f>
        <v>4</v>
      </c>
      <c r="G7577" t="str">
        <f>Clef_répartition[[#This Row],[Code_Nom]]&amp;"_"&amp;Clef_répartition[[#This Row],[Nombre]]&amp;"_"&amp;Clef_répartition[[#This Row],[Année]]</f>
        <v>ACRG_Association à buts multiples des communes de la région de Grandson_14_2020</v>
      </c>
      <c r="H7577">
        <v>5565</v>
      </c>
      <c r="I7577" t="s">
        <v>199</v>
      </c>
      <c r="J7577">
        <v>2020</v>
      </c>
      <c r="K7577">
        <v>2.2264864962759347E-2</v>
      </c>
    </row>
    <row r="7578" spans="1:11" x14ac:dyDescent="0.25">
      <c r="A7578" t="s">
        <v>724</v>
      </c>
      <c r="B7578" t="s">
        <v>608</v>
      </c>
      <c r="C7578" t="s">
        <v>609</v>
      </c>
      <c r="D7578" t="str">
        <f>Clef_répartition[[#This Row],[Code association]]&amp;"_"&amp;Clef_répartition[[#This Row],[Nom association]]</f>
        <v>ACRG_Association à buts multiples des communes de la région de Grandson</v>
      </c>
      <c r="E7578">
        <f>COUNTIFS(D$2:D7578,Clef_répartition[[#This Row],[Code_Nom]],J$2:J7578,Clef_répartition[[#This Row],[Année]])</f>
        <v>15</v>
      </c>
      <c r="F7578">
        <f>IF(Clef_répartition[[#This Row],[Code_Nom]]=D7577,F7577-1,(COUNTIFS(Clef_répartition[Code_Nom],Clef_répartition[[#This Row],[Code_Nom]],Clef_répartition[Année],Clef_répartition[[#This Row],[Année]])))</f>
        <v>3</v>
      </c>
      <c r="G7578" t="str">
        <f>Clef_répartition[[#This Row],[Code_Nom]]&amp;"_"&amp;Clef_répartition[[#This Row],[Nombre]]&amp;"_"&amp;Clef_répartition[[#This Row],[Année]]</f>
        <v>ACRG_Association à buts multiples des communes de la région de Grandson_15_2020</v>
      </c>
      <c r="H7578">
        <v>5566</v>
      </c>
      <c r="I7578" t="s">
        <v>224</v>
      </c>
      <c r="J7578">
        <v>2020</v>
      </c>
      <c r="K7578">
        <v>3.0457100606858516E-2</v>
      </c>
    </row>
    <row r="7579" spans="1:11" x14ac:dyDescent="0.25">
      <c r="A7579" t="s">
        <v>724</v>
      </c>
      <c r="B7579" t="s">
        <v>608</v>
      </c>
      <c r="C7579" t="s">
        <v>609</v>
      </c>
      <c r="D7579" t="str">
        <f>Clef_répartition[[#This Row],[Code association]]&amp;"_"&amp;Clef_répartition[[#This Row],[Nom association]]</f>
        <v>ACRG_Association à buts multiples des communes de la région de Grandson</v>
      </c>
      <c r="E7579">
        <f>COUNTIFS(D$2:D7579,Clef_répartition[[#This Row],[Code_Nom]],J$2:J7579,Clef_répartition[[#This Row],[Année]])</f>
        <v>16</v>
      </c>
      <c r="F7579">
        <f>IF(Clef_répartition[[#This Row],[Code_Nom]]=D7578,F7578-1,(COUNTIFS(Clef_répartition[Code_Nom],Clef_répartition[[#This Row],[Code_Nom]],Clef_répartition[Année],Clef_répartition[[#This Row],[Année]])))</f>
        <v>2</v>
      </c>
      <c r="G7579" t="str">
        <f>Clef_répartition[[#This Row],[Code_Nom]]&amp;"_"&amp;Clef_répartition[[#This Row],[Nombre]]&amp;"_"&amp;Clef_répartition[[#This Row],[Année]]</f>
        <v>ACRG_Association à buts multiples des communes de la région de Grandson_16_2020</v>
      </c>
      <c r="H7579">
        <v>5568</v>
      </c>
      <c r="I7579" t="s">
        <v>249</v>
      </c>
      <c r="J7579">
        <v>2020</v>
      </c>
      <c r="K7579">
        <v>0.37659559222446282</v>
      </c>
    </row>
    <row r="7580" spans="1:11" x14ac:dyDescent="0.25">
      <c r="A7580" t="s">
        <v>724</v>
      </c>
      <c r="B7580" t="s">
        <v>608</v>
      </c>
      <c r="C7580" t="s">
        <v>609</v>
      </c>
      <c r="D7580" t="str">
        <f>Clef_répartition[[#This Row],[Code association]]&amp;"_"&amp;Clef_répartition[[#This Row],[Nom association]]</f>
        <v>ACRG_Association à buts multiples des communes de la région de Grandson</v>
      </c>
      <c r="E7580">
        <f>COUNTIFS(D$2:D7580,Clef_répartition[[#This Row],[Code_Nom]],J$2:J7580,Clef_répartition[[#This Row],[Année]])</f>
        <v>17</v>
      </c>
      <c r="F7580">
        <f>IF(Clef_répartition[[#This Row],[Code_Nom]]=D7579,F7579-1,(COUNTIFS(Clef_répartition[Code_Nom],Clef_répartition[[#This Row],[Code_Nom]],Clef_répartition[Année],Clef_répartition[[#This Row],[Année]])))</f>
        <v>1</v>
      </c>
      <c r="G7580" t="str">
        <f>Clef_répartition[[#This Row],[Code_Nom]]&amp;"_"&amp;Clef_répartition[[#This Row],[Nombre]]&amp;"_"&amp;Clef_répartition[[#This Row],[Année]]</f>
        <v>ACRG_Association à buts multiples des communes de la région de Grandson_17_2020</v>
      </c>
      <c r="H7580">
        <v>5571</v>
      </c>
      <c r="I7580" t="s">
        <v>263</v>
      </c>
      <c r="J7580">
        <v>2020</v>
      </c>
      <c r="K7580">
        <v>3.5303228468412572E-2</v>
      </c>
    </row>
    <row r="7581" spans="1:11" x14ac:dyDescent="0.25">
      <c r="A7581" t="s">
        <v>724</v>
      </c>
      <c r="B7581" t="s">
        <v>623</v>
      </c>
      <c r="C7581" t="s">
        <v>624</v>
      </c>
      <c r="D7581" t="str">
        <f>Clef_répartition[[#This Row],[Code association]]&amp;"_"&amp;Clef_répartition[[#This Row],[Nom association]]</f>
        <v>AEB_Association intercommunale pour l'épuration des eaux usées du Boiron</v>
      </c>
      <c r="E7581">
        <f>COUNTIFS(D$2:D7581,Clef_répartition[[#This Row],[Code_Nom]],J$2:J7581,Clef_répartition[[#This Row],[Année]])</f>
        <v>1</v>
      </c>
      <c r="F7581">
        <f>IF(Clef_répartition[[#This Row],[Code_Nom]]=D7580,F7580-1,(COUNTIFS(Clef_répartition[Code_Nom],Clef_répartition[[#This Row],[Code_Nom]],Clef_répartition[Année],Clef_répartition[[#This Row],[Année]])))</f>
        <v>5</v>
      </c>
      <c r="G7581" t="str">
        <f>Clef_répartition[[#This Row],[Code_Nom]]&amp;"_"&amp;Clef_répartition[[#This Row],[Nombre]]&amp;"_"&amp;Clef_répartition[[#This Row],[Année]]</f>
        <v>AEB_Association intercommunale pour l'épuration des eaux usées du Boiron_1_2020</v>
      </c>
      <c r="H7581">
        <v>5701</v>
      </c>
      <c r="I7581" t="s">
        <v>5</v>
      </c>
      <c r="J7581">
        <v>2020</v>
      </c>
      <c r="K7581">
        <v>0.04</v>
      </c>
    </row>
    <row r="7582" spans="1:11" x14ac:dyDescent="0.25">
      <c r="A7582" t="s">
        <v>724</v>
      </c>
      <c r="B7582" t="s">
        <v>623</v>
      </c>
      <c r="C7582" t="s">
        <v>624</v>
      </c>
      <c r="D7582" t="str">
        <f>Clef_répartition[[#This Row],[Code association]]&amp;"_"&amp;Clef_répartition[[#This Row],[Nom association]]</f>
        <v>AEB_Association intercommunale pour l'épuration des eaux usées du Boiron</v>
      </c>
      <c r="E7582">
        <f>COUNTIFS(D$2:D7582,Clef_répartition[[#This Row],[Code_Nom]],J$2:J7582,Clef_répartition[[#This Row],[Année]])</f>
        <v>2</v>
      </c>
      <c r="F7582">
        <f>IF(Clef_répartition[[#This Row],[Code_Nom]]=D7581,F7581-1,(COUNTIFS(Clef_répartition[Code_Nom],Clef_répartition[[#This Row],[Code_Nom]],Clef_répartition[Année],Clef_répartition[[#This Row],[Année]])))</f>
        <v>4</v>
      </c>
      <c r="G7582" t="str">
        <f>Clef_répartition[[#This Row],[Code_Nom]]&amp;"_"&amp;Clef_répartition[[#This Row],[Nombre]]&amp;"_"&amp;Clef_répartition[[#This Row],[Année]]</f>
        <v>AEB_Association intercommunale pour l'épuration des eaux usées du Boiron_2_2020</v>
      </c>
      <c r="H7582">
        <v>5706</v>
      </c>
      <c r="I7582" t="s">
        <v>29</v>
      </c>
      <c r="J7582">
        <v>2020</v>
      </c>
      <c r="K7582">
        <v>0.22</v>
      </c>
    </row>
    <row r="7583" spans="1:11" x14ac:dyDescent="0.25">
      <c r="A7583" t="s">
        <v>724</v>
      </c>
      <c r="B7583" t="s">
        <v>623</v>
      </c>
      <c r="C7583" t="s">
        <v>624</v>
      </c>
      <c r="D7583" t="str">
        <f>Clef_répartition[[#This Row],[Code association]]&amp;"_"&amp;Clef_répartition[[#This Row],[Nom association]]</f>
        <v>AEB_Association intercommunale pour l'épuration des eaux usées du Boiron</v>
      </c>
      <c r="E7583">
        <f>COUNTIFS(D$2:D7583,Clef_répartition[[#This Row],[Code_Nom]],J$2:J7583,Clef_répartition[[#This Row],[Année]])</f>
        <v>3</v>
      </c>
      <c r="F7583">
        <f>IF(Clef_répartition[[#This Row],[Code_Nom]]=D7582,F7582-1,(COUNTIFS(Clef_répartition[Code_Nom],Clef_répartition[[#This Row],[Code_Nom]],Clef_répartition[Année],Clef_répartition[[#This Row],[Année]])))</f>
        <v>3</v>
      </c>
      <c r="G7583" t="str">
        <f>Clef_répartition[[#This Row],[Code_Nom]]&amp;"_"&amp;Clef_répartition[[#This Row],[Nombre]]&amp;"_"&amp;Clef_répartition[[#This Row],[Année]]</f>
        <v>AEB_Association intercommunale pour l'épuration des eaux usées du Boiron_3_2020</v>
      </c>
      <c r="H7583">
        <v>5716</v>
      </c>
      <c r="I7583" t="s">
        <v>110</v>
      </c>
      <c r="J7583">
        <v>2020</v>
      </c>
      <c r="K7583">
        <v>0.47</v>
      </c>
    </row>
    <row r="7584" spans="1:11" x14ac:dyDescent="0.25">
      <c r="A7584" t="s">
        <v>724</v>
      </c>
      <c r="B7584" t="s">
        <v>623</v>
      </c>
      <c r="C7584" t="s">
        <v>624</v>
      </c>
      <c r="D7584" t="str">
        <f>Clef_répartition[[#This Row],[Code association]]&amp;"_"&amp;Clef_répartition[[#This Row],[Nom association]]</f>
        <v>AEB_Association intercommunale pour l'épuration des eaux usées du Boiron</v>
      </c>
      <c r="E7584">
        <f>COUNTIFS(D$2:D7584,Clef_répartition[[#This Row],[Code_Nom]],J$2:J7584,Clef_répartition[[#This Row],[Année]])</f>
        <v>4</v>
      </c>
      <c r="F7584">
        <f>IF(Clef_répartition[[#This Row],[Code_Nom]]=D7583,F7583-1,(COUNTIFS(Clef_répartition[Code_Nom],Clef_répartition[[#This Row],[Code_Nom]],Clef_répartition[Année],Clef_répartition[[#This Row],[Année]])))</f>
        <v>2</v>
      </c>
      <c r="G7584" t="str">
        <f>Clef_répartition[[#This Row],[Code_Nom]]&amp;"_"&amp;Clef_répartition[[#This Row],[Nombre]]&amp;"_"&amp;Clef_répartition[[#This Row],[Année]]</f>
        <v>AEB_Association intercommunale pour l'épuration des eaux usées du Boiron_4_2020</v>
      </c>
      <c r="H7584">
        <v>5722</v>
      </c>
      <c r="I7584" t="s">
        <v>133</v>
      </c>
      <c r="J7584">
        <v>2020</v>
      </c>
      <c r="K7584">
        <v>7.0000000000000007E-2</v>
      </c>
    </row>
    <row r="7585" spans="1:11" x14ac:dyDescent="0.25">
      <c r="A7585" t="s">
        <v>724</v>
      </c>
      <c r="B7585" t="s">
        <v>623</v>
      </c>
      <c r="C7585" t="s">
        <v>624</v>
      </c>
      <c r="D7585" t="str">
        <f>Clef_répartition[[#This Row],[Code association]]&amp;"_"&amp;Clef_répartition[[#This Row],[Nom association]]</f>
        <v>AEB_Association intercommunale pour l'épuration des eaux usées du Boiron</v>
      </c>
      <c r="E7585">
        <f>COUNTIFS(D$2:D7585,Clef_répartition[[#This Row],[Code_Nom]],J$2:J7585,Clef_répartition[[#This Row],[Année]])</f>
        <v>5</v>
      </c>
      <c r="F7585">
        <f>IF(Clef_répartition[[#This Row],[Code_Nom]]=D7584,F7584-1,(COUNTIFS(Clef_répartition[Code_Nom],Clef_répartition[[#This Row],[Code_Nom]],Clef_répartition[Année],Clef_répartition[[#This Row],[Année]])))</f>
        <v>1</v>
      </c>
      <c r="G7585" t="str">
        <f>Clef_répartition[[#This Row],[Code_Nom]]&amp;"_"&amp;Clef_répartition[[#This Row],[Nombre]]&amp;"_"&amp;Clef_répartition[[#This Row],[Année]]</f>
        <v>AEB_Association intercommunale pour l'épuration des eaux usées du Boiron_5_2020</v>
      </c>
      <c r="H7585">
        <v>5728</v>
      </c>
      <c r="I7585" t="s">
        <v>255</v>
      </c>
      <c r="J7585">
        <v>2020</v>
      </c>
      <c r="K7585">
        <v>0.2</v>
      </c>
    </row>
    <row r="7586" spans="1:11" x14ac:dyDescent="0.25">
      <c r="A7586" t="s">
        <v>724</v>
      </c>
      <c r="B7586" t="s">
        <v>701</v>
      </c>
      <c r="C7586" t="s">
        <v>702</v>
      </c>
      <c r="D7586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7586">
        <f>COUNTIFS(D$2:D7586,Clef_répartition[[#This Row],[Code_Nom]],J$2:J7586,Clef_répartition[[#This Row],[Année]])</f>
        <v>1</v>
      </c>
      <c r="F7586">
        <f>IF(Clef_répartition[[#This Row],[Code_Nom]]=D7585,F7585-1,(COUNTIFS(Clef_répartition[Code_Nom],Clef_répartition[[#This Row],[Code_Nom]],Clef_répartition[Année],Clef_répartition[[#This Row],[Année]])))</f>
        <v>2</v>
      </c>
      <c r="G7586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Sarzens_1_2020</v>
      </c>
      <c r="H7586">
        <v>5665</v>
      </c>
      <c r="I7586" t="s">
        <v>57</v>
      </c>
      <c r="J7586">
        <v>2020</v>
      </c>
      <c r="K7586">
        <v>0</v>
      </c>
    </row>
    <row r="7587" spans="1:11" x14ac:dyDescent="0.25">
      <c r="A7587" t="s">
        <v>724</v>
      </c>
      <c r="B7587" t="s">
        <v>701</v>
      </c>
      <c r="C7587" t="s">
        <v>702</v>
      </c>
      <c r="D7587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7587">
        <f>COUNTIFS(D$2:D7587,Clef_répartition[[#This Row],[Code_Nom]],J$2:J7587,Clef_répartition[[#This Row],[Année]])</f>
        <v>2</v>
      </c>
      <c r="F7587">
        <f>IF(Clef_répartition[[#This Row],[Code_Nom]]=D7586,F7586-1,(COUNTIFS(Clef_répartition[Code_Nom],Clef_répartition[[#This Row],[Code_Nom]],Clef_répartition[Année],Clef_répartition[[#This Row],[Année]])))</f>
        <v>1</v>
      </c>
      <c r="G7587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Sarzens_2_2020</v>
      </c>
      <c r="H7587">
        <v>5675</v>
      </c>
      <c r="I7587" t="s">
        <v>164</v>
      </c>
      <c r="J7587">
        <v>2020</v>
      </c>
      <c r="K7587">
        <v>0</v>
      </c>
    </row>
    <row r="7588" spans="1:11" x14ac:dyDescent="0.25">
      <c r="A7588" t="s">
        <v>724</v>
      </c>
      <c r="B7588" t="s">
        <v>689</v>
      </c>
      <c r="C7588" t="s">
        <v>690</v>
      </c>
      <c r="D7588" t="str">
        <f>Clef_répartition[[#This Row],[Code association]]&amp;"_"&amp;Clef_répartition[[#This Row],[Nom association]]</f>
        <v>AECLC_Association intercommunale des eaux de Chavannes-sur-Moudon, Lucens et Curtilles</v>
      </c>
      <c r="E7588">
        <f>COUNTIFS(D$2:D7588,Clef_répartition[[#This Row],[Code_Nom]],J$2:J7588,Clef_répartition[[#This Row],[Année]])</f>
        <v>1</v>
      </c>
      <c r="F7588">
        <f>IF(Clef_répartition[[#This Row],[Code_Nom]]=D7587,F7587-1,(COUNTIFS(Clef_répartition[Code_Nom],Clef_répartition[[#This Row],[Code_Nom]],Clef_répartition[Année],Clef_répartition[[#This Row],[Année]])))</f>
        <v>3</v>
      </c>
      <c r="G7588" t="str">
        <f>Clef_répartition[[#This Row],[Code_Nom]]&amp;"_"&amp;Clef_répartition[[#This Row],[Nombre]]&amp;"_"&amp;Clef_répartition[[#This Row],[Année]]</f>
        <v>AECLC_Association intercommunale des eaux de Chavannes-sur-Moudon, Lucens et Curtilles_1_2020</v>
      </c>
      <c r="H7588">
        <v>5665</v>
      </c>
      <c r="I7588" t="s">
        <v>57</v>
      </c>
      <c r="J7588">
        <v>2020</v>
      </c>
      <c r="K7588">
        <v>0.22839506172839505</v>
      </c>
    </row>
    <row r="7589" spans="1:11" x14ac:dyDescent="0.25">
      <c r="A7589" t="s">
        <v>724</v>
      </c>
      <c r="B7589" t="s">
        <v>689</v>
      </c>
      <c r="C7589" t="s">
        <v>690</v>
      </c>
      <c r="D7589" t="str">
        <f>Clef_répartition[[#This Row],[Code association]]&amp;"_"&amp;Clef_répartition[[#This Row],[Nom association]]</f>
        <v>AECLC_Association intercommunale des eaux de Chavannes-sur-Moudon, Lucens et Curtilles</v>
      </c>
      <c r="E7589">
        <f>COUNTIFS(D$2:D7589,Clef_répartition[[#This Row],[Code_Nom]],J$2:J7589,Clef_répartition[[#This Row],[Année]])</f>
        <v>2</v>
      </c>
      <c r="F7589">
        <f>IF(Clef_répartition[[#This Row],[Code_Nom]]=D7588,F7588-1,(COUNTIFS(Clef_répartition[Code_Nom],Clef_répartition[[#This Row],[Code_Nom]],Clef_répartition[Année],Clef_répartition[[#This Row],[Année]])))</f>
        <v>2</v>
      </c>
      <c r="G7589" t="str">
        <f>Clef_répartition[[#This Row],[Code_Nom]]&amp;"_"&amp;Clef_répartition[[#This Row],[Nombre]]&amp;"_"&amp;Clef_répartition[[#This Row],[Année]]</f>
        <v>AECLC_Association intercommunale des eaux de Chavannes-sur-Moudon, Lucens et Curtilles_2_2020</v>
      </c>
      <c r="H7589">
        <v>5669</v>
      </c>
      <c r="I7589" t="s">
        <v>89</v>
      </c>
      <c r="J7589">
        <v>2020</v>
      </c>
      <c r="K7589">
        <v>0.30452674897119342</v>
      </c>
    </row>
    <row r="7590" spans="1:11" x14ac:dyDescent="0.25">
      <c r="A7590" t="s">
        <v>724</v>
      </c>
      <c r="B7590" t="s">
        <v>689</v>
      </c>
      <c r="C7590" t="s">
        <v>690</v>
      </c>
      <c r="D7590" t="str">
        <f>Clef_répartition[[#This Row],[Code association]]&amp;"_"&amp;Clef_répartition[[#This Row],[Nom association]]</f>
        <v>AECLC_Association intercommunale des eaux de Chavannes-sur-Moudon, Lucens et Curtilles</v>
      </c>
      <c r="E7590">
        <f>COUNTIFS(D$2:D7590,Clef_répartition[[#This Row],[Code_Nom]],J$2:J7590,Clef_répartition[[#This Row],[Année]])</f>
        <v>3</v>
      </c>
      <c r="F7590">
        <f>IF(Clef_répartition[[#This Row],[Code_Nom]]=D7589,F7589-1,(COUNTIFS(Clef_répartition[Code_Nom],Clef_répartition[[#This Row],[Code_Nom]],Clef_répartition[Année],Clef_répartition[[#This Row],[Année]])))</f>
        <v>1</v>
      </c>
      <c r="G7590" t="str">
        <f>Clef_répartition[[#This Row],[Code_Nom]]&amp;"_"&amp;Clef_répartition[[#This Row],[Nombre]]&amp;"_"&amp;Clef_répartition[[#This Row],[Année]]</f>
        <v>AECLC_Association intercommunale des eaux de Chavannes-sur-Moudon, Lucens et Curtilles_3_2020</v>
      </c>
      <c r="H7590">
        <v>5675</v>
      </c>
      <c r="I7590" t="s">
        <v>164</v>
      </c>
      <c r="J7590">
        <v>2020</v>
      </c>
      <c r="K7590">
        <v>0.46707818930041151</v>
      </c>
    </row>
    <row r="7591" spans="1:11" x14ac:dyDescent="0.25">
      <c r="A7591" t="s">
        <v>724</v>
      </c>
      <c r="B7591" t="s">
        <v>691</v>
      </c>
      <c r="C7591" t="s">
        <v>692</v>
      </c>
      <c r="D7591" t="str">
        <f>Clef_répartition[[#This Row],[Code association]]&amp;"_"&amp;Clef_répartition[[#This Row],[Nom association]]</f>
        <v>AECM_Association intercommunale pour l'épuration des eaux usées de la région Coruz-Menthue</v>
      </c>
      <c r="E7591">
        <f>COUNTIFS(D$2:D7591,Clef_répartition[[#This Row],[Code_Nom]],J$2:J7591,Clef_répartition[[#This Row],[Année]])</f>
        <v>1</v>
      </c>
      <c r="F7591">
        <f>IF(Clef_répartition[[#This Row],[Code_Nom]]=D7590,F7590-1,(COUNTIFS(Clef_répartition[Code_Nom],Clef_répartition[[#This Row],[Code_Nom]],Clef_répartition[Année],Clef_répartition[[#This Row],[Année]])))</f>
        <v>2</v>
      </c>
      <c r="G7591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Coruz-Menthue_1_2020</v>
      </c>
      <c r="H7591">
        <v>5693</v>
      </c>
      <c r="I7591" t="s">
        <v>184</v>
      </c>
      <c r="J7591">
        <v>2020</v>
      </c>
      <c r="K7591">
        <v>8.9898501691638474E-2</v>
      </c>
    </row>
    <row r="7592" spans="1:11" x14ac:dyDescent="0.25">
      <c r="A7592" t="s">
        <v>724</v>
      </c>
      <c r="B7592" t="s">
        <v>691</v>
      </c>
      <c r="C7592" t="s">
        <v>692</v>
      </c>
      <c r="D7592" t="str">
        <f>Clef_répartition[[#This Row],[Code association]]&amp;"_"&amp;Clef_répartition[[#This Row],[Nom association]]</f>
        <v>AECM_Association intercommunale pour l'épuration des eaux usées de la région Coruz-Menthue</v>
      </c>
      <c r="E7592">
        <f>COUNTIFS(D$2:D7592,Clef_répartition[[#This Row],[Code_Nom]],J$2:J7592,Clef_répartition[[#This Row],[Année]])</f>
        <v>2</v>
      </c>
      <c r="F7592">
        <f>IF(Clef_répartition[[#This Row],[Code_Nom]]=D7591,F7591-1,(COUNTIFS(Clef_répartition[Code_Nom],Clef_répartition[[#This Row],[Code_Nom]],Clef_répartition[Année],Clef_répartition[[#This Row],[Année]])))</f>
        <v>1</v>
      </c>
      <c r="G7592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Coruz-Menthue_2_2020</v>
      </c>
      <c r="H7592">
        <v>5540</v>
      </c>
      <c r="I7592" t="s">
        <v>186</v>
      </c>
      <c r="J7592">
        <v>2020</v>
      </c>
      <c r="K7592">
        <v>0.9101014983083614</v>
      </c>
    </row>
    <row r="7593" spans="1:11" x14ac:dyDescent="0.25">
      <c r="A7593" t="s">
        <v>724</v>
      </c>
      <c r="B7593" t="s">
        <v>479</v>
      </c>
      <c r="C7593" t="s">
        <v>480</v>
      </c>
      <c r="D7593" t="str">
        <f>Clef_répartition[[#This Row],[Code association]]&amp;"_"&amp;Clef_répartition[[#This Row],[Nom association]]</f>
        <v>AEE_Association intercommunale Enfance et Ecole Asse et Boiron</v>
      </c>
      <c r="E7593">
        <f>COUNTIFS(D$2:D7593,Clef_répartition[[#This Row],[Code_Nom]],J$2:J7593,Clef_répartition[[#This Row],[Année]])</f>
        <v>1</v>
      </c>
      <c r="F7593">
        <f>IF(Clef_répartition[[#This Row],[Code_Nom]]=D7592,F7592-1,(COUNTIFS(Clef_répartition[Code_Nom],Clef_répartition[[#This Row],[Code_Nom]],Clef_répartition[Année],Clef_répartition[[#This Row],[Année]])))</f>
        <v>9</v>
      </c>
      <c r="G7593" t="str">
        <f>Clef_répartition[[#This Row],[Code_Nom]]&amp;"_"&amp;Clef_répartition[[#This Row],[Nombre]]&amp;"_"&amp;Clef_répartition[[#This Row],[Année]]</f>
        <v>AEE_Association intercommunale Enfance et Ecole Asse et Boiron_1_2020</v>
      </c>
      <c r="H7593">
        <v>5701</v>
      </c>
      <c r="I7593" t="s">
        <v>5</v>
      </c>
      <c r="J7593">
        <v>2020</v>
      </c>
      <c r="K7593">
        <v>0.03</v>
      </c>
    </row>
    <row r="7594" spans="1:11" x14ac:dyDescent="0.25">
      <c r="A7594" t="s">
        <v>724</v>
      </c>
      <c r="B7594" t="s">
        <v>479</v>
      </c>
      <c r="C7594" t="s">
        <v>480</v>
      </c>
      <c r="D7594" t="str">
        <f>Clef_répartition[[#This Row],[Code association]]&amp;"_"&amp;Clef_répartition[[#This Row],[Nom association]]</f>
        <v>AEE_Association intercommunale Enfance et Ecole Asse et Boiron</v>
      </c>
      <c r="E7594">
        <f>COUNTIFS(D$2:D7594,Clef_répartition[[#This Row],[Code_Nom]],J$2:J7594,Clef_répartition[[#This Row],[Année]])</f>
        <v>2</v>
      </c>
      <c r="F7594">
        <f>IF(Clef_répartition[[#This Row],[Code_Nom]]=D7593,F7593-1,(COUNTIFS(Clef_répartition[Code_Nom],Clef_répartition[[#This Row],[Code_Nom]],Clef_répartition[Année],Clef_répartition[[#This Row],[Année]])))</f>
        <v>8</v>
      </c>
      <c r="G7594" t="str">
        <f>Clef_répartition[[#This Row],[Code_Nom]]&amp;"_"&amp;Clef_répartition[[#This Row],[Nombre]]&amp;"_"&amp;Clef_répartition[[#This Row],[Année]]</f>
        <v>AEE_Association intercommunale Enfance et Ecole Asse et Boiron_2_2020</v>
      </c>
      <c r="H7594">
        <v>5706</v>
      </c>
      <c r="I7594" t="s">
        <v>29</v>
      </c>
      <c r="J7594">
        <v>2020</v>
      </c>
      <c r="K7594">
        <v>0.13</v>
      </c>
    </row>
    <row r="7595" spans="1:11" x14ac:dyDescent="0.25">
      <c r="A7595" t="s">
        <v>724</v>
      </c>
      <c r="B7595" t="s">
        <v>479</v>
      </c>
      <c r="C7595" t="s">
        <v>480</v>
      </c>
      <c r="D7595" t="str">
        <f>Clef_répartition[[#This Row],[Code association]]&amp;"_"&amp;Clef_répartition[[#This Row],[Nom association]]</f>
        <v>AEE_Association intercommunale Enfance et Ecole Asse et Boiron</v>
      </c>
      <c r="E7595">
        <f>COUNTIFS(D$2:D7595,Clef_répartition[[#This Row],[Code_Nom]],J$2:J7595,Clef_répartition[[#This Row],[Année]])</f>
        <v>3</v>
      </c>
      <c r="F7595">
        <f>IF(Clef_répartition[[#This Row],[Code_Nom]]=D7594,F7594-1,(COUNTIFS(Clef_répartition[Code_Nom],Clef_répartition[[#This Row],[Code_Nom]],Clef_répartition[Année],Clef_répartition[[#This Row],[Année]])))</f>
        <v>7</v>
      </c>
      <c r="G7595" t="str">
        <f>Clef_répartition[[#This Row],[Code_Nom]]&amp;"_"&amp;Clef_répartition[[#This Row],[Nombre]]&amp;"_"&amp;Clef_répartition[[#This Row],[Année]]</f>
        <v>AEE_Association intercommunale Enfance et Ecole Asse et Boiron_3_2020</v>
      </c>
      <c r="H7595">
        <v>5709</v>
      </c>
      <c r="I7595" t="s">
        <v>62</v>
      </c>
      <c r="J7595">
        <v>2020</v>
      </c>
      <c r="K7595">
        <v>0.13</v>
      </c>
    </row>
    <row r="7596" spans="1:11" x14ac:dyDescent="0.25">
      <c r="A7596" t="s">
        <v>724</v>
      </c>
      <c r="B7596" t="s">
        <v>479</v>
      </c>
      <c r="C7596" t="s">
        <v>480</v>
      </c>
      <c r="D7596" t="str">
        <f>Clef_répartition[[#This Row],[Code association]]&amp;"_"&amp;Clef_répartition[[#This Row],[Nom association]]</f>
        <v>AEE_Association intercommunale Enfance et Ecole Asse et Boiron</v>
      </c>
      <c r="E7596">
        <f>COUNTIFS(D$2:D7596,Clef_répartition[[#This Row],[Code_Nom]],J$2:J7596,Clef_répartition[[#This Row],[Année]])</f>
        <v>4</v>
      </c>
      <c r="F7596">
        <f>IF(Clef_répartition[[#This Row],[Code_Nom]]=D7595,F7595-1,(COUNTIFS(Clef_répartition[Code_Nom],Clef_répartition[[#This Row],[Code_Nom]],Clef_répartition[Année],Clef_répartition[[#This Row],[Année]])))</f>
        <v>6</v>
      </c>
      <c r="G7596" t="str">
        <f>Clef_répartition[[#This Row],[Code_Nom]]&amp;"_"&amp;Clef_répartition[[#This Row],[Nombre]]&amp;"_"&amp;Clef_répartition[[#This Row],[Année]]</f>
        <v>AEE_Association intercommunale Enfance et Ecole Asse et Boiron_4_2020</v>
      </c>
      <c r="H7596">
        <v>5714</v>
      </c>
      <c r="I7596" t="s">
        <v>81</v>
      </c>
      <c r="J7596">
        <v>2020</v>
      </c>
      <c r="K7596">
        <v>0.14000000000000001</v>
      </c>
    </row>
    <row r="7597" spans="1:11" x14ac:dyDescent="0.25">
      <c r="A7597" t="s">
        <v>724</v>
      </c>
      <c r="B7597" t="s">
        <v>479</v>
      </c>
      <c r="C7597" t="s">
        <v>480</v>
      </c>
      <c r="D7597" t="str">
        <f>Clef_répartition[[#This Row],[Code association]]&amp;"_"&amp;Clef_répartition[[#This Row],[Nom association]]</f>
        <v>AEE_Association intercommunale Enfance et Ecole Asse et Boiron</v>
      </c>
      <c r="E7597">
        <f>COUNTIFS(D$2:D7597,Clef_répartition[[#This Row],[Code_Nom]],J$2:J7597,Clef_répartition[[#This Row],[Année]])</f>
        <v>5</v>
      </c>
      <c r="F7597">
        <f>IF(Clef_répartition[[#This Row],[Code_Nom]]=D7596,F7596-1,(COUNTIFS(Clef_répartition[Code_Nom],Clef_répartition[[#This Row],[Code_Nom]],Clef_répartition[Année],Clef_répartition[[#This Row],[Année]])))</f>
        <v>5</v>
      </c>
      <c r="G7597" t="str">
        <f>Clef_répartition[[#This Row],[Code_Nom]]&amp;"_"&amp;Clef_répartition[[#This Row],[Nombre]]&amp;"_"&amp;Clef_répartition[[#This Row],[Année]]</f>
        <v>AEE_Association intercommunale Enfance et Ecole Asse et Boiron_5_2020</v>
      </c>
      <c r="H7597">
        <v>5716</v>
      </c>
      <c r="I7597" t="s">
        <v>110</v>
      </c>
      <c r="J7597">
        <v>2020</v>
      </c>
      <c r="K7597">
        <v>0.21</v>
      </c>
    </row>
    <row r="7598" spans="1:11" x14ac:dyDescent="0.25">
      <c r="A7598" t="s">
        <v>724</v>
      </c>
      <c r="B7598" t="s">
        <v>479</v>
      </c>
      <c r="C7598" t="s">
        <v>480</v>
      </c>
      <c r="D7598" t="str">
        <f>Clef_répartition[[#This Row],[Code association]]&amp;"_"&amp;Clef_répartition[[#This Row],[Nom association]]</f>
        <v>AEE_Association intercommunale Enfance et Ecole Asse et Boiron</v>
      </c>
      <c r="E7598">
        <f>COUNTIFS(D$2:D7598,Clef_répartition[[#This Row],[Code_Nom]],J$2:J7598,Clef_répartition[[#This Row],[Année]])</f>
        <v>6</v>
      </c>
      <c r="F7598">
        <f>IF(Clef_répartition[[#This Row],[Code_Nom]]=D7597,F7597-1,(COUNTIFS(Clef_répartition[Code_Nom],Clef_répartition[[#This Row],[Code_Nom]],Clef_répartition[Année],Clef_répartition[[#This Row],[Année]])))</f>
        <v>4</v>
      </c>
      <c r="G7598" t="str">
        <f>Clef_répartition[[#This Row],[Code_Nom]]&amp;"_"&amp;Clef_répartition[[#This Row],[Nombre]]&amp;"_"&amp;Clef_répartition[[#This Row],[Année]]</f>
        <v>AEE_Association intercommunale Enfance et Ecole Asse et Boiron_6_2020</v>
      </c>
      <c r="H7598">
        <v>5719</v>
      </c>
      <c r="I7598" t="s">
        <v>124</v>
      </c>
      <c r="J7598">
        <v>2020</v>
      </c>
      <c r="K7598">
        <v>0.13</v>
      </c>
    </row>
    <row r="7599" spans="1:11" x14ac:dyDescent="0.25">
      <c r="A7599" t="s">
        <v>724</v>
      </c>
      <c r="B7599" t="s">
        <v>479</v>
      </c>
      <c r="C7599" t="s">
        <v>480</v>
      </c>
      <c r="D7599" t="str">
        <f>Clef_répartition[[#This Row],[Code association]]&amp;"_"&amp;Clef_répartition[[#This Row],[Nom association]]</f>
        <v>AEE_Association intercommunale Enfance et Ecole Asse et Boiron</v>
      </c>
      <c r="E7599">
        <f>COUNTIFS(D$2:D7599,Clef_répartition[[#This Row],[Code_Nom]],J$2:J7599,Clef_répartition[[#This Row],[Année]])</f>
        <v>7</v>
      </c>
      <c r="F7599">
        <f>IF(Clef_répartition[[#This Row],[Code_Nom]]=D7598,F7598-1,(COUNTIFS(Clef_répartition[Code_Nom],Clef_répartition[[#This Row],[Code_Nom]],Clef_répartition[Année],Clef_répartition[[#This Row],[Année]])))</f>
        <v>3</v>
      </c>
      <c r="G7599" t="str">
        <f>Clef_répartition[[#This Row],[Code_Nom]]&amp;"_"&amp;Clef_répartition[[#This Row],[Nombre]]&amp;"_"&amp;Clef_répartition[[#This Row],[Année]]</f>
        <v>AEE_Association intercommunale Enfance et Ecole Asse et Boiron_7_2020</v>
      </c>
      <c r="H7599">
        <v>5722</v>
      </c>
      <c r="I7599" t="s">
        <v>133</v>
      </c>
      <c r="J7599">
        <v>2020</v>
      </c>
      <c r="K7599">
        <v>0.04</v>
      </c>
    </row>
    <row r="7600" spans="1:11" x14ac:dyDescent="0.25">
      <c r="A7600" t="s">
        <v>724</v>
      </c>
      <c r="B7600" t="s">
        <v>479</v>
      </c>
      <c r="C7600" t="s">
        <v>480</v>
      </c>
      <c r="D7600" t="str">
        <f>Clef_répartition[[#This Row],[Code association]]&amp;"_"&amp;Clef_répartition[[#This Row],[Nom association]]</f>
        <v>AEE_Association intercommunale Enfance et Ecole Asse et Boiron</v>
      </c>
      <c r="E7600">
        <f>COUNTIFS(D$2:D7600,Clef_répartition[[#This Row],[Code_Nom]],J$2:J7600,Clef_répartition[[#This Row],[Année]])</f>
        <v>8</v>
      </c>
      <c r="F7600">
        <f>IF(Clef_répartition[[#This Row],[Code_Nom]]=D7599,F7599-1,(COUNTIFS(Clef_répartition[Code_Nom],Clef_répartition[[#This Row],[Code_Nom]],Clef_répartition[Année],Clef_répartition[[#This Row],[Année]])))</f>
        <v>2</v>
      </c>
      <c r="G7600" t="str">
        <f>Clef_répartition[[#This Row],[Code_Nom]]&amp;"_"&amp;Clef_répartition[[#This Row],[Nombre]]&amp;"_"&amp;Clef_répartition[[#This Row],[Année]]</f>
        <v>AEE_Association intercommunale Enfance et Ecole Asse et Boiron_8_2020</v>
      </c>
      <c r="H7600">
        <v>5726</v>
      </c>
      <c r="I7600" t="s">
        <v>148</v>
      </c>
      <c r="J7600">
        <v>2020</v>
      </c>
      <c r="K7600">
        <v>0.12</v>
      </c>
    </row>
    <row r="7601" spans="1:11" x14ac:dyDescent="0.25">
      <c r="A7601" t="s">
        <v>724</v>
      </c>
      <c r="B7601" t="s">
        <v>479</v>
      </c>
      <c r="C7601" t="s">
        <v>480</v>
      </c>
      <c r="D7601" t="str">
        <f>Clef_répartition[[#This Row],[Code association]]&amp;"_"&amp;Clef_répartition[[#This Row],[Nom association]]</f>
        <v>AEE_Association intercommunale Enfance et Ecole Asse et Boiron</v>
      </c>
      <c r="E7601">
        <f>COUNTIFS(D$2:D7601,Clef_répartition[[#This Row],[Code_Nom]],J$2:J7601,Clef_répartition[[#This Row],[Année]])</f>
        <v>9</v>
      </c>
      <c r="F7601">
        <f>IF(Clef_répartition[[#This Row],[Code_Nom]]=D7600,F7600-1,(COUNTIFS(Clef_répartition[Code_Nom],Clef_répartition[[#This Row],[Code_Nom]],Clef_répartition[Année],Clef_répartition[[#This Row],[Année]])))</f>
        <v>1</v>
      </c>
      <c r="G7601" t="str">
        <f>Clef_répartition[[#This Row],[Code_Nom]]&amp;"_"&amp;Clef_répartition[[#This Row],[Nombre]]&amp;"_"&amp;Clef_répartition[[#This Row],[Année]]</f>
        <v>AEE_Association intercommunale Enfance et Ecole Asse et Boiron_9_2020</v>
      </c>
      <c r="H7601">
        <v>5728</v>
      </c>
      <c r="I7601" t="s">
        <v>255</v>
      </c>
      <c r="J7601">
        <v>2020</v>
      </c>
      <c r="K7601">
        <v>7.0000000000000007E-2</v>
      </c>
    </row>
    <row r="7602" spans="1:11" x14ac:dyDescent="0.25">
      <c r="A7602" t="s">
        <v>724</v>
      </c>
      <c r="B7602" t="s">
        <v>677</v>
      </c>
      <c r="C7602" t="s">
        <v>678</v>
      </c>
      <c r="D7602" t="str">
        <f>Clef_répartition[[#This Row],[Code association]]&amp;"_"&amp;Clef_répartition[[#This Row],[Nom association]]</f>
        <v>AEGE_Association pour l'Epuration Granges et Environs</v>
      </c>
      <c r="E7602">
        <f>COUNTIFS(D$2:D7602,Clef_répartition[[#This Row],[Code_Nom]],J$2:J7602,Clef_répartition[[#This Row],[Année]])</f>
        <v>1</v>
      </c>
      <c r="F7602">
        <f>IF(Clef_répartition[[#This Row],[Code_Nom]]=D7601,F7601-1,(COUNTIFS(Clef_répartition[Code_Nom],Clef_répartition[[#This Row],[Code_Nom]],Clef_répartition[Année],Clef_répartition[[#This Row],[Année]])))</f>
        <v>2</v>
      </c>
      <c r="G7602" t="str">
        <f>Clef_répartition[[#This Row],[Code_Nom]]&amp;"_"&amp;Clef_répartition[[#This Row],[Nombre]]&amp;"_"&amp;Clef_répartition[[#This Row],[Année]]</f>
        <v>AEGE_Association pour l'Epuration Granges et Environs_1_2020</v>
      </c>
      <c r="H7602">
        <v>5831</v>
      </c>
      <c r="I7602" t="s">
        <v>270</v>
      </c>
      <c r="J7602">
        <v>2020</v>
      </c>
      <c r="K7602">
        <v>0.7</v>
      </c>
    </row>
    <row r="7603" spans="1:11" x14ac:dyDescent="0.25">
      <c r="A7603" t="s">
        <v>724</v>
      </c>
      <c r="B7603" t="s">
        <v>677</v>
      </c>
      <c r="C7603" t="s">
        <v>678</v>
      </c>
      <c r="D7603" t="str">
        <f>Clef_répartition[[#This Row],[Code association]]&amp;"_"&amp;Clef_répartition[[#This Row],[Nom association]]</f>
        <v>AEGE_Association pour l'Epuration Granges et Environs</v>
      </c>
      <c r="E7603">
        <f>COUNTIFS(D$2:D7603,Clef_répartition[[#This Row],[Code_Nom]],J$2:J7603,Clef_répartition[[#This Row],[Année]])</f>
        <v>2</v>
      </c>
      <c r="F7603">
        <f>IF(Clef_répartition[[#This Row],[Code_Nom]]=D7602,F7602-1,(COUNTIFS(Clef_répartition[Code_Nom],Clef_répartition[[#This Row],[Code_Nom]],Clef_répartition[Année],Clef_répartition[[#This Row],[Année]])))</f>
        <v>1</v>
      </c>
      <c r="G7603" t="str">
        <f>Clef_répartition[[#This Row],[Code_Nom]]&amp;"_"&amp;Clef_répartition[[#This Row],[Nombre]]&amp;"_"&amp;Clef_répartition[[#This Row],[Année]]</f>
        <v>AEGE_Association pour l'Epuration Granges et Environs_2_2020</v>
      </c>
      <c r="H7603">
        <v>5830</v>
      </c>
      <c r="I7603" t="s">
        <v>285</v>
      </c>
      <c r="J7603">
        <v>2020</v>
      </c>
      <c r="K7603">
        <v>7.0000000000000007E-2</v>
      </c>
    </row>
    <row r="7604" spans="1:11" x14ac:dyDescent="0.25">
      <c r="A7604" t="s">
        <v>724</v>
      </c>
      <c r="B7604" t="s">
        <v>693</v>
      </c>
      <c r="C7604" t="s">
        <v>694</v>
      </c>
      <c r="D7604" t="str">
        <f>Clef_répartition[[#This Row],[Code association]]&amp;"_"&amp;Clef_répartition[[#This Row],[Nom association]]</f>
        <v>AEM_Association intercommunale pour l'épuration des eaux usées de la région Mortigue</v>
      </c>
      <c r="E7604">
        <f>COUNTIFS(D$2:D7604,Clef_répartition[[#This Row],[Code_Nom]],J$2:J7604,Clef_répartition[[#This Row],[Année]])</f>
        <v>1</v>
      </c>
      <c r="F7604">
        <f>IF(Clef_répartition[[#This Row],[Code_Nom]]=D7603,F7603-1,(COUNTIFS(Clef_répartition[Code_Nom],Clef_répartition[[#This Row],[Code_Nom]],Clef_répartition[Année],Clef_répartition[[#This Row],[Année]])))</f>
        <v>3</v>
      </c>
      <c r="G7604" t="str">
        <f>Clef_répartition[[#This Row],[Code_Nom]]&amp;"_"&amp;Clef_répartition[[#This Row],[Nombre]]&amp;"_"&amp;Clef_répartition[[#This Row],[Année]]</f>
        <v>AEM_Association intercommunale pour l'épuration des eaux usées de la région Mortigue_1_2020</v>
      </c>
      <c r="H7604">
        <v>5511</v>
      </c>
      <c r="I7604" t="s">
        <v>8</v>
      </c>
      <c r="J7604">
        <v>2020</v>
      </c>
      <c r="K7604">
        <v>0.46303501945525294</v>
      </c>
    </row>
    <row r="7605" spans="1:11" x14ac:dyDescent="0.25">
      <c r="A7605" t="s">
        <v>724</v>
      </c>
      <c r="B7605" t="s">
        <v>693</v>
      </c>
      <c r="C7605" t="s">
        <v>694</v>
      </c>
      <c r="D7605" t="str">
        <f>Clef_répartition[[#This Row],[Code association]]&amp;"_"&amp;Clef_répartition[[#This Row],[Nom association]]</f>
        <v>AEM_Association intercommunale pour l'épuration des eaux usées de la région Mortigue</v>
      </c>
      <c r="E7605">
        <f>COUNTIFS(D$2:D7605,Clef_répartition[[#This Row],[Code_Nom]],J$2:J7605,Clef_répartition[[#This Row],[Année]])</f>
        <v>2</v>
      </c>
      <c r="F7605">
        <f>IF(Clef_répartition[[#This Row],[Code_Nom]]=D7604,F7604-1,(COUNTIFS(Clef_répartition[Code_Nom],Clef_répartition[[#This Row],[Code_Nom]],Clef_répartition[Année],Clef_répartition[[#This Row],[Année]])))</f>
        <v>2</v>
      </c>
      <c r="G7605" t="str">
        <f>Clef_répartition[[#This Row],[Code_Nom]]&amp;"_"&amp;Clef_répartition[[#This Row],[Nombre]]&amp;"_"&amp;Clef_répartition[[#This Row],[Année]]</f>
        <v>AEM_Association intercommunale pour l'épuration des eaux usées de la région Mortigue_2_2020</v>
      </c>
      <c r="H7605">
        <v>5521</v>
      </c>
      <c r="I7605" t="s">
        <v>108</v>
      </c>
      <c r="J7605">
        <v>2020</v>
      </c>
      <c r="K7605">
        <v>0.31906614785992216</v>
      </c>
    </row>
    <row r="7606" spans="1:11" x14ac:dyDescent="0.25">
      <c r="A7606" t="s">
        <v>724</v>
      </c>
      <c r="B7606" t="s">
        <v>693</v>
      </c>
      <c r="C7606" t="s">
        <v>694</v>
      </c>
      <c r="D7606" t="str">
        <f>Clef_répartition[[#This Row],[Code association]]&amp;"_"&amp;Clef_répartition[[#This Row],[Nom association]]</f>
        <v>AEM_Association intercommunale pour l'épuration des eaux usées de la région Mortigue</v>
      </c>
      <c r="E7606">
        <f>COUNTIFS(D$2:D7606,Clef_répartition[[#This Row],[Code_Nom]],J$2:J7606,Clef_répartition[[#This Row],[Année]])</f>
        <v>3</v>
      </c>
      <c r="F7606">
        <f>IF(Clef_répartition[[#This Row],[Code_Nom]]=D7605,F7605-1,(COUNTIFS(Clef_répartition[Code_Nom],Clef_répartition[[#This Row],[Code_Nom]],Clef_répartition[Année],Clef_répartition[[#This Row],[Année]])))</f>
        <v>1</v>
      </c>
      <c r="G7606" t="str">
        <f>Clef_répartition[[#This Row],[Code_Nom]]&amp;"_"&amp;Clef_répartition[[#This Row],[Nombre]]&amp;"_"&amp;Clef_répartition[[#This Row],[Année]]</f>
        <v>AEM_Association intercommunale pour l'épuration des eaux usées de la région Mortigue_3_2020</v>
      </c>
      <c r="H7606">
        <v>5535</v>
      </c>
      <c r="I7606" t="s">
        <v>242</v>
      </c>
      <c r="J7606">
        <v>2020</v>
      </c>
      <c r="K7606">
        <v>0.21789883268482493</v>
      </c>
    </row>
    <row r="7607" spans="1:11" x14ac:dyDescent="0.25">
      <c r="A7607" t="s">
        <v>724</v>
      </c>
      <c r="B7607" t="s">
        <v>670</v>
      </c>
      <c r="C7607" t="s">
        <v>671</v>
      </c>
      <c r="D7607" t="str">
        <f>Clef_répartition[[#This Row],[Code association]]&amp;"_"&amp;Clef_répartition[[#This Row],[Nom association]]</f>
        <v>AERA_Association intercommunale pour l'épuration des eaux usées de la région d'Aigle</v>
      </c>
      <c r="E7607">
        <f>COUNTIFS(D$2:D7607,Clef_répartition[[#This Row],[Code_Nom]],J$2:J7607,Clef_répartition[[#This Row],[Année]])</f>
        <v>1</v>
      </c>
      <c r="F7607">
        <f>IF(Clef_répartition[[#This Row],[Code_Nom]]=D7606,F7606-1,(COUNTIFS(Clef_répartition[Code_Nom],Clef_répartition[[#This Row],[Code_Nom]],Clef_répartition[Année],Clef_répartition[[#This Row],[Année]])))</f>
        <v>5</v>
      </c>
      <c r="G7607" t="str">
        <f>Clef_répartition[[#This Row],[Code_Nom]]&amp;"_"&amp;Clef_répartition[[#This Row],[Nombre]]&amp;"_"&amp;Clef_répartition[[#This Row],[Année]]</f>
        <v>AERA_Association intercommunale pour l'épuration des eaux usées de la région d'Aigle_1_2020</v>
      </c>
      <c r="H7607">
        <v>5401</v>
      </c>
      <c r="I7607" t="s">
        <v>3</v>
      </c>
      <c r="J7607">
        <v>2020</v>
      </c>
      <c r="K7607">
        <v>0.43</v>
      </c>
    </row>
    <row r="7608" spans="1:11" x14ac:dyDescent="0.25">
      <c r="A7608" t="s">
        <v>724</v>
      </c>
      <c r="B7608" t="s">
        <v>670</v>
      </c>
      <c r="C7608" t="s">
        <v>671</v>
      </c>
      <c r="D7608" t="str">
        <f>Clef_répartition[[#This Row],[Code association]]&amp;"_"&amp;Clef_répartition[[#This Row],[Nom association]]</f>
        <v>AERA_Association intercommunale pour l'épuration des eaux usées de la région d'Aigle</v>
      </c>
      <c r="E7608">
        <f>COUNTIFS(D$2:D7608,Clef_répartition[[#This Row],[Code_Nom]],J$2:J7608,Clef_répartition[[#This Row],[Année]])</f>
        <v>2</v>
      </c>
      <c r="F7608">
        <f>IF(Clef_répartition[[#This Row],[Code_Nom]]=D7607,F7607-1,(COUNTIFS(Clef_répartition[Code_Nom],Clef_répartition[[#This Row],[Code_Nom]],Clef_répartition[Année],Clef_répartition[[#This Row],[Année]])))</f>
        <v>4</v>
      </c>
      <c r="G7608" t="str">
        <f>Clef_répartition[[#This Row],[Code_Nom]]&amp;"_"&amp;Clef_répartition[[#This Row],[Nombre]]&amp;"_"&amp;Clef_répartition[[#This Row],[Année]]</f>
        <v>AERA_Association intercommunale pour l'épuration des eaux usées de la région d'Aigle_2_2020</v>
      </c>
      <c r="H7608">
        <v>5404</v>
      </c>
      <c r="I7608" t="s">
        <v>73</v>
      </c>
      <c r="J7608">
        <v>2020</v>
      </c>
      <c r="K7608">
        <v>0.02</v>
      </c>
    </row>
    <row r="7609" spans="1:11" x14ac:dyDescent="0.25">
      <c r="A7609" t="s">
        <v>724</v>
      </c>
      <c r="B7609" t="s">
        <v>670</v>
      </c>
      <c r="C7609" t="s">
        <v>671</v>
      </c>
      <c r="D7609" t="str">
        <f>Clef_répartition[[#This Row],[Code association]]&amp;"_"&amp;Clef_répartition[[#This Row],[Nom association]]</f>
        <v>AERA_Association intercommunale pour l'épuration des eaux usées de la région d'Aigle</v>
      </c>
      <c r="E7609">
        <f>COUNTIFS(D$2:D7609,Clef_répartition[[#This Row],[Code_Nom]],J$2:J7609,Clef_répartition[[#This Row],[Année]])</f>
        <v>3</v>
      </c>
      <c r="F7609">
        <f>IF(Clef_répartition[[#This Row],[Code_Nom]]=D7608,F7608-1,(COUNTIFS(Clef_répartition[Code_Nom],Clef_répartition[[#This Row],[Code_Nom]],Clef_répartition[Année],Clef_répartition[[#This Row],[Année]])))</f>
        <v>3</v>
      </c>
      <c r="G7609" t="str">
        <f>Clef_répartition[[#This Row],[Code_Nom]]&amp;"_"&amp;Clef_répartition[[#This Row],[Nombre]]&amp;"_"&amp;Clef_répartition[[#This Row],[Année]]</f>
        <v>AERA_Association intercommunale pour l'épuration des eaux usées de la région d'Aigle_3_2020</v>
      </c>
      <c r="H7609">
        <v>5407</v>
      </c>
      <c r="I7609" t="s">
        <v>159</v>
      </c>
      <c r="J7609">
        <v>2020</v>
      </c>
      <c r="K7609">
        <v>0.17</v>
      </c>
    </row>
    <row r="7610" spans="1:11" x14ac:dyDescent="0.25">
      <c r="A7610" t="s">
        <v>724</v>
      </c>
      <c r="B7610" t="s">
        <v>670</v>
      </c>
      <c r="C7610" t="s">
        <v>671</v>
      </c>
      <c r="D7610" t="str">
        <f>Clef_répartition[[#This Row],[Code association]]&amp;"_"&amp;Clef_répartition[[#This Row],[Nom association]]</f>
        <v>AERA_Association intercommunale pour l'épuration des eaux usées de la région d'Aigle</v>
      </c>
      <c r="E7610">
        <f>COUNTIFS(D$2:D7610,Clef_répartition[[#This Row],[Code_Nom]],J$2:J7610,Clef_répartition[[#This Row],[Année]])</f>
        <v>4</v>
      </c>
      <c r="F7610">
        <f>IF(Clef_répartition[[#This Row],[Code_Nom]]=D7609,F7609-1,(COUNTIFS(Clef_répartition[Code_Nom],Clef_répartition[[#This Row],[Code_Nom]],Clef_répartition[Année],Clef_répartition[[#This Row],[Année]])))</f>
        <v>2</v>
      </c>
      <c r="G7610" t="str">
        <f>Clef_répartition[[#This Row],[Code_Nom]]&amp;"_"&amp;Clef_répartition[[#This Row],[Nombre]]&amp;"_"&amp;Clef_répartition[[#This Row],[Année]]</f>
        <v>AERA_Association intercommunale pour l'épuration des eaux usées de la région d'Aigle_4_2020</v>
      </c>
      <c r="H7610">
        <v>5409</v>
      </c>
      <c r="I7610" t="s">
        <v>198</v>
      </c>
      <c r="J7610">
        <v>2020</v>
      </c>
      <c r="K7610">
        <v>0.32</v>
      </c>
    </row>
    <row r="7611" spans="1:11" x14ac:dyDescent="0.25">
      <c r="A7611" t="s">
        <v>724</v>
      </c>
      <c r="B7611" t="s">
        <v>670</v>
      </c>
      <c r="C7611" t="s">
        <v>671</v>
      </c>
      <c r="D7611" t="str">
        <f>Clef_répartition[[#This Row],[Code association]]&amp;"_"&amp;Clef_répartition[[#This Row],[Nom association]]</f>
        <v>AERA_Association intercommunale pour l'épuration des eaux usées de la région d'Aigle</v>
      </c>
      <c r="E7611">
        <f>COUNTIFS(D$2:D7611,Clef_répartition[[#This Row],[Code_Nom]],J$2:J7611,Clef_répartition[[#This Row],[Année]])</f>
        <v>5</v>
      </c>
      <c r="F7611">
        <f>IF(Clef_répartition[[#This Row],[Code_Nom]]=D7610,F7610-1,(COUNTIFS(Clef_répartition[Code_Nom],Clef_répartition[[#This Row],[Code_Nom]],Clef_répartition[Année],Clef_répartition[[#This Row],[Année]])))</f>
        <v>1</v>
      </c>
      <c r="G7611" t="str">
        <f>Clef_répartition[[#This Row],[Code_Nom]]&amp;"_"&amp;Clef_répartition[[#This Row],[Nombre]]&amp;"_"&amp;Clef_répartition[[#This Row],[Année]]</f>
        <v>AERA_Association intercommunale pour l'épuration des eaux usées de la région d'Aigle_5_2020</v>
      </c>
      <c r="H7611">
        <v>5415</v>
      </c>
      <c r="I7611" t="s">
        <v>300</v>
      </c>
      <c r="J7611">
        <v>2020</v>
      </c>
      <c r="K7611">
        <v>0.06</v>
      </c>
    </row>
    <row r="7612" spans="1:11" x14ac:dyDescent="0.25">
      <c r="A7612" t="s">
        <v>724</v>
      </c>
      <c r="B7612" t="s">
        <v>697</v>
      </c>
      <c r="C7612" t="s">
        <v>698</v>
      </c>
      <c r="D7612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7612">
        <f>COUNTIFS(D$2:D7612,Clef_répartition[[#This Row],[Code_Nom]],J$2:J7612,Clef_répartition[[#This Row],[Année]])</f>
        <v>1</v>
      </c>
      <c r="F7612">
        <f>IF(Clef_répartition[[#This Row],[Code_Nom]]=D7611,F7611-1,(COUNTIFS(Clef_répartition[Code_Nom],Clef_répartition[[#This Row],[Code_Nom]],Clef_répartition[Année],Clef_répartition[[#This Row],[Année]])))</f>
        <v>3</v>
      </c>
      <c r="G7612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Talent_1_2020</v>
      </c>
      <c r="H7612">
        <v>5515</v>
      </c>
      <c r="I7612" t="s">
        <v>37</v>
      </c>
      <c r="J7612">
        <v>2020</v>
      </c>
      <c r="K7612">
        <v>0.13606843022334864</v>
      </c>
    </row>
    <row r="7613" spans="1:11" x14ac:dyDescent="0.25">
      <c r="A7613" t="s">
        <v>724</v>
      </c>
      <c r="B7613" t="s">
        <v>697</v>
      </c>
      <c r="C7613" t="s">
        <v>698</v>
      </c>
      <c r="D7613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7613">
        <f>COUNTIFS(D$2:D7613,Clef_répartition[[#This Row],[Code_Nom]],J$2:J7613,Clef_répartition[[#This Row],[Année]])</f>
        <v>2</v>
      </c>
      <c r="F7613">
        <f>IF(Clef_répartition[[#This Row],[Code_Nom]]=D7612,F7612-1,(COUNTIFS(Clef_répartition[Code_Nom],Clef_répartition[[#This Row],[Code_Nom]],Clef_répartition[Année],Clef_répartition[[#This Row],[Année]])))</f>
        <v>2</v>
      </c>
      <c r="G7613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Talent_2_2020</v>
      </c>
      <c r="H7613">
        <v>5516</v>
      </c>
      <c r="I7613" t="s">
        <v>88</v>
      </c>
      <c r="J7613">
        <v>2020</v>
      </c>
      <c r="K7613">
        <v>0.43719309361634717</v>
      </c>
    </row>
    <row r="7614" spans="1:11" x14ac:dyDescent="0.25">
      <c r="A7614" t="s">
        <v>724</v>
      </c>
      <c r="B7614" t="s">
        <v>697</v>
      </c>
      <c r="C7614" t="s">
        <v>698</v>
      </c>
      <c r="D7614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7614">
        <f>COUNTIFS(D$2:D7614,Clef_répartition[[#This Row],[Code_Nom]],J$2:J7614,Clef_répartition[[#This Row],[Année]])</f>
        <v>3</v>
      </c>
      <c r="F7614">
        <f>IF(Clef_répartition[[#This Row],[Code_Nom]]=D7613,F7613-1,(COUNTIFS(Clef_répartition[Code_Nom],Clef_répartition[[#This Row],[Code_Nom]],Clef_répartition[Année],Clef_répartition[[#This Row],[Année]])))</f>
        <v>1</v>
      </c>
      <c r="G7614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Talent_3_2020</v>
      </c>
      <c r="H7614">
        <v>5523</v>
      </c>
      <c r="I7614" t="s">
        <v>119</v>
      </c>
      <c r="J7614">
        <v>2020</v>
      </c>
      <c r="K7614">
        <v>0.42673847616030414</v>
      </c>
    </row>
    <row r="7615" spans="1:11" x14ac:dyDescent="0.25">
      <c r="A7615" t="s">
        <v>724</v>
      </c>
      <c r="B7615" t="s">
        <v>600</v>
      </c>
      <c r="C7615" t="s">
        <v>601</v>
      </c>
      <c r="D7615" t="str">
        <f>Clef_répartition[[#This Row],[Code association]]&amp;"_"&amp;Clef_répartition[[#This Row],[Nom association]]</f>
        <v>AGMV_Association intercommunale pour l'épuration des eaux usées de de Grandcour - Missy - Vallon</v>
      </c>
      <c r="E7615">
        <f>COUNTIFS(D$2:D7615,Clef_répartition[[#This Row],[Code_Nom]],J$2:J7615,Clef_répartition[[#This Row],[Année]])</f>
        <v>1</v>
      </c>
      <c r="F7615">
        <f>IF(Clef_répartition[[#This Row],[Code_Nom]]=D7614,F7614-1,(COUNTIFS(Clef_répartition[Code_Nom],Clef_répartition[[#This Row],[Code_Nom]],Clef_répartition[Année],Clef_répartition[[#This Row],[Année]])))</f>
        <v>2</v>
      </c>
      <c r="G7615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Vallon_1_2020</v>
      </c>
      <c r="H7615">
        <v>5817</v>
      </c>
      <c r="I7615" t="s">
        <v>130</v>
      </c>
      <c r="J7615">
        <v>2020</v>
      </c>
      <c r="K7615">
        <v>0.56940000000000002</v>
      </c>
    </row>
    <row r="7616" spans="1:11" x14ac:dyDescent="0.25">
      <c r="A7616" t="s">
        <v>724</v>
      </c>
      <c r="B7616" t="s">
        <v>600</v>
      </c>
      <c r="C7616" t="s">
        <v>601</v>
      </c>
      <c r="D7616" t="str">
        <f>Clef_répartition[[#This Row],[Code association]]&amp;"_"&amp;Clef_répartition[[#This Row],[Nom association]]</f>
        <v>AGMV_Association intercommunale pour l'épuration des eaux usées de de Grandcour - Missy - Vallon</v>
      </c>
      <c r="E7616">
        <f>COUNTIFS(D$2:D7616,Clef_répartition[[#This Row],[Code_Nom]],J$2:J7616,Clef_répartition[[#This Row],[Année]])</f>
        <v>2</v>
      </c>
      <c r="F7616">
        <f>IF(Clef_répartition[[#This Row],[Code_Nom]]=D7615,F7615-1,(COUNTIFS(Clef_répartition[Code_Nom],Clef_répartition[[#This Row],[Code_Nom]],Clef_répartition[Année],Clef_répartition[[#This Row],[Année]])))</f>
        <v>1</v>
      </c>
      <c r="G7616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Vallon_2_2020</v>
      </c>
      <c r="H7616">
        <v>5821</v>
      </c>
      <c r="I7616" t="s">
        <v>177</v>
      </c>
      <c r="J7616">
        <v>2020</v>
      </c>
      <c r="K7616">
        <v>0.19189999999999999</v>
      </c>
    </row>
    <row r="7617" spans="1:11" x14ac:dyDescent="0.25">
      <c r="A7617" t="s">
        <v>724</v>
      </c>
      <c r="B7617" t="s">
        <v>456</v>
      </c>
      <c r="C7617" t="s">
        <v>457</v>
      </c>
      <c r="D7617" t="str">
        <f>Clef_répartition[[#This Row],[Code association]]&amp;"_"&amp;Clef_répartition[[#This Row],[Nom association]]</f>
        <v>AIAB_Association intercommunale Asse et Boiron</v>
      </c>
      <c r="E7617">
        <f>COUNTIFS(D$2:D7617,Clef_répartition[[#This Row],[Code_Nom]],J$2:J7617,Clef_répartition[[#This Row],[Année]])</f>
        <v>1</v>
      </c>
      <c r="F7617">
        <f>IF(Clef_répartition[[#This Row],[Code_Nom]]=D7616,F7616-1,(COUNTIFS(Clef_répartition[Code_Nom],Clef_répartition[[#This Row],[Code_Nom]],Clef_répartition[Année],Clef_répartition[[#This Row],[Année]])))</f>
        <v>9</v>
      </c>
      <c r="G7617" t="str">
        <f>Clef_répartition[[#This Row],[Code_Nom]]&amp;"_"&amp;Clef_répartition[[#This Row],[Nombre]]&amp;"_"&amp;Clef_répartition[[#This Row],[Année]]</f>
        <v>AIAB_Association intercommunale Asse et Boiron_1_2020</v>
      </c>
      <c r="H7617">
        <v>5701</v>
      </c>
      <c r="I7617" t="s">
        <v>5</v>
      </c>
      <c r="J7617">
        <v>2020</v>
      </c>
      <c r="K7617">
        <v>2.5899999999999999E-2</v>
      </c>
    </row>
    <row r="7618" spans="1:11" x14ac:dyDescent="0.25">
      <c r="A7618" t="s">
        <v>724</v>
      </c>
      <c r="B7618" t="s">
        <v>456</v>
      </c>
      <c r="C7618" t="s">
        <v>457</v>
      </c>
      <c r="D7618" t="str">
        <f>Clef_répartition[[#This Row],[Code association]]&amp;"_"&amp;Clef_répartition[[#This Row],[Nom association]]</f>
        <v>AIAB_Association intercommunale Asse et Boiron</v>
      </c>
      <c r="E7618">
        <f>COUNTIFS(D$2:D7618,Clef_répartition[[#This Row],[Code_Nom]],J$2:J7618,Clef_répartition[[#This Row],[Année]])</f>
        <v>2</v>
      </c>
      <c r="F7618">
        <f>IF(Clef_répartition[[#This Row],[Code_Nom]]=D7617,F7617-1,(COUNTIFS(Clef_répartition[Code_Nom],Clef_répartition[[#This Row],[Code_Nom]],Clef_répartition[Année],Clef_répartition[[#This Row],[Année]])))</f>
        <v>8</v>
      </c>
      <c r="G7618" t="str">
        <f>Clef_répartition[[#This Row],[Code_Nom]]&amp;"_"&amp;Clef_répartition[[#This Row],[Nombre]]&amp;"_"&amp;Clef_répartition[[#This Row],[Année]]</f>
        <v>AIAB_Association intercommunale Asse et Boiron_2_2020</v>
      </c>
      <c r="H7618">
        <v>5706</v>
      </c>
      <c r="I7618" t="s">
        <v>29</v>
      </c>
      <c r="J7618">
        <v>2020</v>
      </c>
      <c r="K7618">
        <v>0.12790000000000001</v>
      </c>
    </row>
    <row r="7619" spans="1:11" x14ac:dyDescent="0.25">
      <c r="A7619" t="s">
        <v>724</v>
      </c>
      <c r="B7619" t="s">
        <v>456</v>
      </c>
      <c r="C7619" t="s">
        <v>457</v>
      </c>
      <c r="D7619" t="str">
        <f>Clef_répartition[[#This Row],[Code association]]&amp;"_"&amp;Clef_répartition[[#This Row],[Nom association]]</f>
        <v>AIAB_Association intercommunale Asse et Boiron</v>
      </c>
      <c r="E7619">
        <f>COUNTIFS(D$2:D7619,Clef_répartition[[#This Row],[Code_Nom]],J$2:J7619,Clef_répartition[[#This Row],[Année]])</f>
        <v>3</v>
      </c>
      <c r="F7619">
        <f>IF(Clef_répartition[[#This Row],[Code_Nom]]=D7618,F7618-1,(COUNTIFS(Clef_répartition[Code_Nom],Clef_répartition[[#This Row],[Code_Nom]],Clef_répartition[Année],Clef_répartition[[#This Row],[Année]])))</f>
        <v>7</v>
      </c>
      <c r="G7619" t="str">
        <f>Clef_répartition[[#This Row],[Code_Nom]]&amp;"_"&amp;Clef_répartition[[#This Row],[Nombre]]&amp;"_"&amp;Clef_répartition[[#This Row],[Année]]</f>
        <v>AIAB_Association intercommunale Asse et Boiron_3_2020</v>
      </c>
      <c r="H7619">
        <v>5709</v>
      </c>
      <c r="I7619" t="s">
        <v>62</v>
      </c>
      <c r="J7619">
        <v>2020</v>
      </c>
      <c r="K7619">
        <v>0.1399</v>
      </c>
    </row>
    <row r="7620" spans="1:11" x14ac:dyDescent="0.25">
      <c r="A7620" t="s">
        <v>724</v>
      </c>
      <c r="B7620" t="s">
        <v>456</v>
      </c>
      <c r="C7620" t="s">
        <v>457</v>
      </c>
      <c r="D7620" t="str">
        <f>Clef_répartition[[#This Row],[Code association]]&amp;"_"&amp;Clef_répartition[[#This Row],[Nom association]]</f>
        <v>AIAB_Association intercommunale Asse et Boiron</v>
      </c>
      <c r="E7620">
        <f>COUNTIFS(D$2:D7620,Clef_répartition[[#This Row],[Code_Nom]],J$2:J7620,Clef_répartition[[#This Row],[Année]])</f>
        <v>4</v>
      </c>
      <c r="F7620">
        <f>IF(Clef_répartition[[#This Row],[Code_Nom]]=D7619,F7619-1,(COUNTIFS(Clef_répartition[Code_Nom],Clef_répartition[[#This Row],[Code_Nom]],Clef_répartition[Année],Clef_répartition[[#This Row],[Année]])))</f>
        <v>6</v>
      </c>
      <c r="G7620" t="str">
        <f>Clef_répartition[[#This Row],[Code_Nom]]&amp;"_"&amp;Clef_répartition[[#This Row],[Nombre]]&amp;"_"&amp;Clef_répartition[[#This Row],[Année]]</f>
        <v>AIAB_Association intercommunale Asse et Boiron_4_2020</v>
      </c>
      <c r="H7620">
        <v>5714</v>
      </c>
      <c r="I7620" t="s">
        <v>81</v>
      </c>
      <c r="J7620">
        <v>2020</v>
      </c>
      <c r="K7620">
        <v>0.1321</v>
      </c>
    </row>
    <row r="7621" spans="1:11" x14ac:dyDescent="0.25">
      <c r="A7621" t="s">
        <v>724</v>
      </c>
      <c r="B7621" t="s">
        <v>456</v>
      </c>
      <c r="C7621" t="s">
        <v>457</v>
      </c>
      <c r="D7621" t="str">
        <f>Clef_répartition[[#This Row],[Code association]]&amp;"_"&amp;Clef_répartition[[#This Row],[Nom association]]</f>
        <v>AIAB_Association intercommunale Asse et Boiron</v>
      </c>
      <c r="E7621">
        <f>COUNTIFS(D$2:D7621,Clef_répartition[[#This Row],[Code_Nom]],J$2:J7621,Clef_répartition[[#This Row],[Année]])</f>
        <v>5</v>
      </c>
      <c r="F7621">
        <f>IF(Clef_répartition[[#This Row],[Code_Nom]]=D7620,F7620-1,(COUNTIFS(Clef_répartition[Code_Nom],Clef_répartition[[#This Row],[Code_Nom]],Clef_répartition[Année],Clef_répartition[[#This Row],[Année]])))</f>
        <v>5</v>
      </c>
      <c r="G7621" t="str">
        <f>Clef_répartition[[#This Row],[Code_Nom]]&amp;"_"&amp;Clef_répartition[[#This Row],[Nombre]]&amp;"_"&amp;Clef_répartition[[#This Row],[Année]]</f>
        <v>AIAB_Association intercommunale Asse et Boiron_5_2020</v>
      </c>
      <c r="H7621">
        <v>5716</v>
      </c>
      <c r="I7621" t="s">
        <v>110</v>
      </c>
      <c r="J7621">
        <v>2020</v>
      </c>
      <c r="K7621">
        <v>0.1963</v>
      </c>
    </row>
    <row r="7622" spans="1:11" x14ac:dyDescent="0.25">
      <c r="A7622" t="s">
        <v>724</v>
      </c>
      <c r="B7622" t="s">
        <v>456</v>
      </c>
      <c r="C7622" t="s">
        <v>457</v>
      </c>
      <c r="D7622" t="str">
        <f>Clef_répartition[[#This Row],[Code association]]&amp;"_"&amp;Clef_répartition[[#This Row],[Nom association]]</f>
        <v>AIAB_Association intercommunale Asse et Boiron</v>
      </c>
      <c r="E7622">
        <f>COUNTIFS(D$2:D7622,Clef_répartition[[#This Row],[Code_Nom]],J$2:J7622,Clef_répartition[[#This Row],[Année]])</f>
        <v>6</v>
      </c>
      <c r="F7622">
        <f>IF(Clef_répartition[[#This Row],[Code_Nom]]=D7621,F7621-1,(COUNTIFS(Clef_répartition[Code_Nom],Clef_répartition[[#This Row],[Code_Nom]],Clef_répartition[Année],Clef_répartition[[#This Row],[Année]])))</f>
        <v>4</v>
      </c>
      <c r="G7622" t="str">
        <f>Clef_répartition[[#This Row],[Code_Nom]]&amp;"_"&amp;Clef_répartition[[#This Row],[Nombre]]&amp;"_"&amp;Clef_répartition[[#This Row],[Année]]</f>
        <v>AIAB_Association intercommunale Asse et Boiron_6_2020</v>
      </c>
      <c r="H7622">
        <v>5719</v>
      </c>
      <c r="I7622" t="s">
        <v>124</v>
      </c>
      <c r="J7622">
        <v>2020</v>
      </c>
      <c r="K7622">
        <v>0.14000000000000001</v>
      </c>
    </row>
    <row r="7623" spans="1:11" x14ac:dyDescent="0.25">
      <c r="A7623" t="s">
        <v>724</v>
      </c>
      <c r="B7623" t="s">
        <v>456</v>
      </c>
      <c r="C7623" t="s">
        <v>457</v>
      </c>
      <c r="D7623" t="str">
        <f>Clef_répartition[[#This Row],[Code association]]&amp;"_"&amp;Clef_répartition[[#This Row],[Nom association]]</f>
        <v>AIAB_Association intercommunale Asse et Boiron</v>
      </c>
      <c r="E7623">
        <f>COUNTIFS(D$2:D7623,Clef_répartition[[#This Row],[Code_Nom]],J$2:J7623,Clef_répartition[[#This Row],[Année]])</f>
        <v>7</v>
      </c>
      <c r="F7623">
        <f>IF(Clef_répartition[[#This Row],[Code_Nom]]=D7622,F7622-1,(COUNTIFS(Clef_répartition[Code_Nom],Clef_répartition[[#This Row],[Code_Nom]],Clef_répartition[Année],Clef_répartition[[#This Row],[Année]])))</f>
        <v>3</v>
      </c>
      <c r="G7623" t="str">
        <f>Clef_répartition[[#This Row],[Code_Nom]]&amp;"_"&amp;Clef_répartition[[#This Row],[Nombre]]&amp;"_"&amp;Clef_répartition[[#This Row],[Année]]</f>
        <v>AIAB_Association intercommunale Asse et Boiron_7_2020</v>
      </c>
      <c r="H7623">
        <v>5722</v>
      </c>
      <c r="I7623" t="s">
        <v>133</v>
      </c>
      <c r="J7623">
        <v>2020</v>
      </c>
      <c r="K7623">
        <v>4.3299999999999998E-2</v>
      </c>
    </row>
    <row r="7624" spans="1:11" x14ac:dyDescent="0.25">
      <c r="A7624" t="s">
        <v>724</v>
      </c>
      <c r="B7624" t="s">
        <v>456</v>
      </c>
      <c r="C7624" t="s">
        <v>457</v>
      </c>
      <c r="D7624" t="str">
        <f>Clef_répartition[[#This Row],[Code association]]&amp;"_"&amp;Clef_répartition[[#This Row],[Nom association]]</f>
        <v>AIAB_Association intercommunale Asse et Boiron</v>
      </c>
      <c r="E7624">
        <f>COUNTIFS(D$2:D7624,Clef_répartition[[#This Row],[Code_Nom]],J$2:J7624,Clef_répartition[[#This Row],[Année]])</f>
        <v>8</v>
      </c>
      <c r="F7624">
        <f>IF(Clef_répartition[[#This Row],[Code_Nom]]=D7623,F7623-1,(COUNTIFS(Clef_répartition[Code_Nom],Clef_répartition[[#This Row],[Code_Nom]],Clef_répartition[Année],Clef_répartition[[#This Row],[Année]])))</f>
        <v>2</v>
      </c>
      <c r="G7624" t="str">
        <f>Clef_répartition[[#This Row],[Code_Nom]]&amp;"_"&amp;Clef_répartition[[#This Row],[Nombre]]&amp;"_"&amp;Clef_répartition[[#This Row],[Année]]</f>
        <v>AIAB_Association intercommunale Asse et Boiron_8_2020</v>
      </c>
      <c r="H7624">
        <v>5726</v>
      </c>
      <c r="I7624" t="s">
        <v>148</v>
      </c>
      <c r="J7624">
        <v>2020</v>
      </c>
      <c r="K7624">
        <v>0.12839999999999999</v>
      </c>
    </row>
    <row r="7625" spans="1:11" x14ac:dyDescent="0.25">
      <c r="A7625" t="s">
        <v>724</v>
      </c>
      <c r="B7625" t="s">
        <v>456</v>
      </c>
      <c r="C7625" t="s">
        <v>457</v>
      </c>
      <c r="D7625" t="str">
        <f>Clef_répartition[[#This Row],[Code association]]&amp;"_"&amp;Clef_répartition[[#This Row],[Nom association]]</f>
        <v>AIAB_Association intercommunale Asse et Boiron</v>
      </c>
      <c r="E7625">
        <f>COUNTIFS(D$2:D7625,Clef_répartition[[#This Row],[Code_Nom]],J$2:J7625,Clef_répartition[[#This Row],[Année]])</f>
        <v>9</v>
      </c>
      <c r="F7625">
        <f>IF(Clef_répartition[[#This Row],[Code_Nom]]=D7624,F7624-1,(COUNTIFS(Clef_répartition[Code_Nom],Clef_répartition[[#This Row],[Code_Nom]],Clef_répartition[Année],Clef_répartition[[#This Row],[Année]])))</f>
        <v>1</v>
      </c>
      <c r="G7625" t="str">
        <f>Clef_répartition[[#This Row],[Code_Nom]]&amp;"_"&amp;Clef_répartition[[#This Row],[Nombre]]&amp;"_"&amp;Clef_répartition[[#This Row],[Année]]</f>
        <v>AIAB_Association intercommunale Asse et Boiron_9_2020</v>
      </c>
      <c r="H7625">
        <v>5728</v>
      </c>
      <c r="I7625" t="s">
        <v>255</v>
      </c>
      <c r="J7625">
        <v>2020</v>
      </c>
      <c r="K7625">
        <v>6.6199999999999995E-2</v>
      </c>
    </row>
    <row r="7626" spans="1:11" x14ac:dyDescent="0.25">
      <c r="A7626" t="s">
        <v>724</v>
      </c>
      <c r="B7626" t="s">
        <v>509</v>
      </c>
      <c r="C7626" t="s">
        <v>510</v>
      </c>
      <c r="D762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26">
        <f>COUNTIFS(D$2:D7626,Clef_répartition[[#This Row],[Code_Nom]],J$2:J7626,Clef_répartition[[#This Row],[Année]])</f>
        <v>1</v>
      </c>
      <c r="F7626">
        <f>IF(Clef_répartition[[#This Row],[Code_Nom]]=D7625,F7625-1,(COUNTIFS(Clef_répartition[Code_Nom],Clef_répartition[[#This Row],[Code_Nom]],Clef_répartition[Année],Clef_répartition[[#This Row],[Année]])))</f>
        <v>13</v>
      </c>
      <c r="G762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_1_2020</v>
      </c>
      <c r="H7626">
        <v>5514</v>
      </c>
      <c r="I7626" t="s">
        <v>30</v>
      </c>
      <c r="J7626">
        <v>2020</v>
      </c>
      <c r="K7626">
        <v>0.08</v>
      </c>
    </row>
    <row r="7627" spans="1:11" x14ac:dyDescent="0.25">
      <c r="A7627" t="s">
        <v>724</v>
      </c>
      <c r="B7627" t="s">
        <v>509</v>
      </c>
      <c r="C7627" t="s">
        <v>510</v>
      </c>
      <c r="D762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27">
        <f>COUNTIFS(D$2:D7627,Clef_répartition[[#This Row],[Code_Nom]],J$2:J7627,Clef_répartition[[#This Row],[Année]])</f>
        <v>2</v>
      </c>
      <c r="F7627">
        <f>IF(Clef_répartition[[#This Row],[Code_Nom]]=D7626,F7626-1,(COUNTIFS(Clef_répartition[Code_Nom],Clef_répartition[[#This Row],[Code_Nom]],Clef_répartition[Année],Clef_répartition[[#This Row],[Année]])))</f>
        <v>12</v>
      </c>
      <c r="G762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_2_2020</v>
      </c>
      <c r="H7627">
        <v>5749</v>
      </c>
      <c r="I7627" t="s">
        <v>58</v>
      </c>
      <c r="J7627">
        <v>2020</v>
      </c>
      <c r="K7627">
        <v>0.02</v>
      </c>
    </row>
    <row r="7628" spans="1:11" x14ac:dyDescent="0.25">
      <c r="A7628" t="s">
        <v>724</v>
      </c>
      <c r="B7628" t="s">
        <v>509</v>
      </c>
      <c r="C7628" t="s">
        <v>510</v>
      </c>
      <c r="D762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28">
        <f>COUNTIFS(D$2:D7628,Clef_répartition[[#This Row],[Code_Nom]],J$2:J7628,Clef_répartition[[#This Row],[Année]])</f>
        <v>3</v>
      </c>
      <c r="F7628">
        <f>IF(Clef_répartition[[#This Row],[Code_Nom]]=D7627,F7627-1,(COUNTIFS(Clef_répartition[Code_Nom],Clef_répartition[[#This Row],[Code_Nom]],Clef_répartition[Année],Clef_répartition[[#This Row],[Année]])))</f>
        <v>11</v>
      </c>
      <c r="G762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_3_2020</v>
      </c>
      <c r="H7628">
        <v>5518</v>
      </c>
      <c r="I7628" t="s">
        <v>99</v>
      </c>
      <c r="J7628">
        <v>2020</v>
      </c>
      <c r="K7628">
        <v>0.36</v>
      </c>
    </row>
    <row r="7629" spans="1:11" x14ac:dyDescent="0.25">
      <c r="A7629" t="s">
        <v>724</v>
      </c>
      <c r="B7629" t="s">
        <v>509</v>
      </c>
      <c r="C7629" t="s">
        <v>510</v>
      </c>
      <c r="D762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29">
        <f>COUNTIFS(D$2:D7629,Clef_répartition[[#This Row],[Code_Nom]],J$2:J7629,Clef_répartition[[#This Row],[Année]])</f>
        <v>4</v>
      </c>
      <c r="F7629">
        <f>IF(Clef_répartition[[#This Row],[Code_Nom]]=D7628,F7628-1,(COUNTIFS(Clef_répartition[Code_Nom],Clef_répartition[[#This Row],[Code_Nom]],Clef_répartition[Année],Clef_répartition[[#This Row],[Année]])))</f>
        <v>10</v>
      </c>
      <c r="G762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_4_2020</v>
      </c>
      <c r="H7629">
        <v>5522</v>
      </c>
      <c r="I7629" t="s">
        <v>114</v>
      </c>
      <c r="J7629">
        <v>2020</v>
      </c>
      <c r="K7629">
        <v>0.05</v>
      </c>
    </row>
    <row r="7630" spans="1:11" x14ac:dyDescent="0.25">
      <c r="A7630" t="s">
        <v>724</v>
      </c>
      <c r="B7630" t="s">
        <v>509</v>
      </c>
      <c r="C7630" t="s">
        <v>510</v>
      </c>
      <c r="D763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0">
        <f>COUNTIFS(D$2:D7630,Clef_répartition[[#This Row],[Code_Nom]],J$2:J7630,Clef_répartition[[#This Row],[Année]])</f>
        <v>5</v>
      </c>
      <c r="F7630">
        <f>IF(Clef_répartition[[#This Row],[Code_Nom]]=D7629,F7629-1,(COUNTIFS(Clef_répartition[Code_Nom],Clef_répartition[[#This Row],[Code_Nom]],Clef_répartition[Année],Clef_répartition[[#This Row],[Année]])))</f>
        <v>9</v>
      </c>
      <c r="G763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_5_2020</v>
      </c>
      <c r="H7630">
        <v>5541</v>
      </c>
      <c r="I7630" t="s">
        <v>128</v>
      </c>
      <c r="J7630">
        <v>2020</v>
      </c>
      <c r="K7630">
        <v>7.0000000000000007E-2</v>
      </c>
    </row>
    <row r="7631" spans="1:11" x14ac:dyDescent="0.25">
      <c r="A7631" t="s">
        <v>724</v>
      </c>
      <c r="B7631" t="s">
        <v>509</v>
      </c>
      <c r="C7631" t="s">
        <v>510</v>
      </c>
      <c r="D763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1">
        <f>COUNTIFS(D$2:D7631,Clef_répartition[[#This Row],[Code_Nom]],J$2:J7631,Clef_répartition[[#This Row],[Année]])</f>
        <v>6</v>
      </c>
      <c r="F7631">
        <f>IF(Clef_répartition[[#This Row],[Code_Nom]]=D7630,F7630-1,(COUNTIFS(Clef_répartition[Code_Nom],Clef_répartition[[#This Row],[Code_Nom]],Clef_répartition[Année],Clef_répartition[[#This Row],[Année]])))</f>
        <v>8</v>
      </c>
      <c r="G763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_6_2020</v>
      </c>
      <c r="H7631">
        <v>5540</v>
      </c>
      <c r="I7631" t="s">
        <v>186</v>
      </c>
      <c r="J7631">
        <v>2020</v>
      </c>
      <c r="K7631">
        <v>0.1</v>
      </c>
    </row>
    <row r="7632" spans="1:11" x14ac:dyDescent="0.25">
      <c r="A7632" t="s">
        <v>724</v>
      </c>
      <c r="B7632" t="s">
        <v>509</v>
      </c>
      <c r="C7632" t="s">
        <v>510</v>
      </c>
      <c r="D763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2">
        <f>COUNTIFS(D$2:D7632,Clef_répartition[[#This Row],[Code_Nom]],J$2:J7632,Clef_répartition[[#This Row],[Année]])</f>
        <v>7</v>
      </c>
      <c r="F7632">
        <f>IF(Clef_répartition[[#This Row],[Code_Nom]]=D7631,F7631-1,(COUNTIFS(Clef_répartition[Code_Nom],Clef_répartition[[#This Row],[Code_Nom]],Clef_répartition[Année],Clef_répartition[[#This Row],[Année]])))</f>
        <v>7</v>
      </c>
      <c r="G763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_7_2020</v>
      </c>
      <c r="H7632">
        <v>5923</v>
      </c>
      <c r="I7632" t="s">
        <v>200</v>
      </c>
      <c r="J7632">
        <v>2020</v>
      </c>
      <c r="K7632">
        <v>0.01</v>
      </c>
    </row>
    <row r="7633" spans="1:11" x14ac:dyDescent="0.25">
      <c r="A7633" t="s">
        <v>724</v>
      </c>
      <c r="B7633" t="s">
        <v>509</v>
      </c>
      <c r="C7633" t="s">
        <v>510</v>
      </c>
      <c r="D763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3">
        <f>COUNTIFS(D$2:D7633,Clef_répartition[[#This Row],[Code_Nom]],J$2:J7633,Clef_répartition[[#This Row],[Année]])</f>
        <v>8</v>
      </c>
      <c r="F7633">
        <f>IF(Clef_répartition[[#This Row],[Code_Nom]]=D7632,F7632-1,(COUNTIFS(Clef_répartition[Code_Nom],Clef_répartition[[#This Row],[Code_Nom]],Clef_répartition[Année],Clef_répartition[[#This Row],[Année]])))</f>
        <v>6</v>
      </c>
      <c r="G763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_8_2020</v>
      </c>
      <c r="H7633">
        <v>5529</v>
      </c>
      <c r="I7633" t="s">
        <v>208</v>
      </c>
      <c r="J7633">
        <v>2020</v>
      </c>
      <c r="K7633">
        <v>0.04</v>
      </c>
    </row>
    <row r="7634" spans="1:11" x14ac:dyDescent="0.25">
      <c r="A7634" t="s">
        <v>724</v>
      </c>
      <c r="B7634" t="s">
        <v>509</v>
      </c>
      <c r="C7634" t="s">
        <v>510</v>
      </c>
      <c r="D763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4">
        <f>COUNTIFS(D$2:D7634,Clef_répartition[[#This Row],[Code_Nom]],J$2:J7634,Clef_répartition[[#This Row],[Année]])</f>
        <v>9</v>
      </c>
      <c r="F7634">
        <f>IF(Clef_répartition[[#This Row],[Code_Nom]]=D7633,F7633-1,(COUNTIFS(Clef_répartition[Code_Nom],Clef_répartition[[#This Row],[Code_Nom]],Clef_répartition[Année],Clef_répartition[[#This Row],[Année]])))</f>
        <v>5</v>
      </c>
      <c r="G763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_9_2020</v>
      </c>
      <c r="H7634">
        <v>5530</v>
      </c>
      <c r="I7634" t="s">
        <v>209</v>
      </c>
      <c r="J7634">
        <v>2020</v>
      </c>
      <c r="K7634">
        <v>0.04</v>
      </c>
    </row>
    <row r="7635" spans="1:11" x14ac:dyDescent="0.25">
      <c r="A7635" t="s">
        <v>724</v>
      </c>
      <c r="B7635" t="s">
        <v>509</v>
      </c>
      <c r="C7635" t="s">
        <v>510</v>
      </c>
      <c r="D763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5">
        <f>COUNTIFS(D$2:D7635,Clef_répartition[[#This Row],[Code_Nom]],J$2:J7635,Clef_répartition[[#This Row],[Année]])</f>
        <v>10</v>
      </c>
      <c r="F7635">
        <f>IF(Clef_répartition[[#This Row],[Code_Nom]]=D7634,F7634-1,(COUNTIFS(Clef_répartition[Code_Nom],Clef_répartition[[#This Row],[Code_Nom]],Clef_répartition[Année],Clef_répartition[[#This Row],[Année]])))</f>
        <v>4</v>
      </c>
      <c r="G763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_10_2020</v>
      </c>
      <c r="H7635">
        <v>5531</v>
      </c>
      <c r="I7635" t="s">
        <v>214</v>
      </c>
      <c r="J7635">
        <v>2020</v>
      </c>
      <c r="K7635">
        <v>0.03</v>
      </c>
    </row>
    <row r="7636" spans="1:11" x14ac:dyDescent="0.25">
      <c r="A7636" t="s">
        <v>724</v>
      </c>
      <c r="B7636" t="s">
        <v>509</v>
      </c>
      <c r="C7636" t="s">
        <v>510</v>
      </c>
      <c r="D763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6">
        <f>COUNTIFS(D$2:D7636,Clef_répartition[[#This Row],[Code_Nom]],J$2:J7636,Clef_répartition[[#This Row],[Année]])</f>
        <v>11</v>
      </c>
      <c r="F7636">
        <f>IF(Clef_répartition[[#This Row],[Code_Nom]]=D7635,F7635-1,(COUNTIFS(Clef_répartition[Code_Nom],Clef_répartition[[#This Row],[Code_Nom]],Clef_répartition[Année],Clef_répartition[[#This Row],[Année]])))</f>
        <v>3</v>
      </c>
      <c r="G763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_11_2020</v>
      </c>
      <c r="H7636">
        <v>5535</v>
      </c>
      <c r="I7636" t="s">
        <v>242</v>
      </c>
      <c r="J7636">
        <v>2020</v>
      </c>
      <c r="K7636">
        <v>0.05</v>
      </c>
    </row>
    <row r="7637" spans="1:11" x14ac:dyDescent="0.25">
      <c r="A7637" t="s">
        <v>724</v>
      </c>
      <c r="B7637" t="s">
        <v>509</v>
      </c>
      <c r="C7637" t="s">
        <v>510</v>
      </c>
      <c r="D763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7">
        <f>COUNTIFS(D$2:D7637,Clef_répartition[[#This Row],[Code_Nom]],J$2:J7637,Clef_répartition[[#This Row],[Année]])</f>
        <v>12</v>
      </c>
      <c r="F7637">
        <f>IF(Clef_répartition[[#This Row],[Code_Nom]]=D7636,F7636-1,(COUNTIFS(Clef_répartition[Code_Nom],Clef_répartition[[#This Row],[Code_Nom]],Clef_répartition[Année],Clef_répartition[[#This Row],[Année]])))</f>
        <v>2</v>
      </c>
      <c r="G763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_12_2020</v>
      </c>
      <c r="H7637">
        <v>5537</v>
      </c>
      <c r="I7637" t="s">
        <v>282</v>
      </c>
      <c r="J7637">
        <v>2020</v>
      </c>
      <c r="K7637">
        <v>0.08</v>
      </c>
    </row>
    <row r="7638" spans="1:11" x14ac:dyDescent="0.25">
      <c r="A7638" t="s">
        <v>724</v>
      </c>
      <c r="B7638" t="s">
        <v>509</v>
      </c>
      <c r="C7638" t="s">
        <v>510</v>
      </c>
      <c r="D763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7638">
        <f>COUNTIFS(D$2:D7638,Clef_répartition[[#This Row],[Code_Nom]],J$2:J7638,Clef_répartition[[#This Row],[Année]])</f>
        <v>13</v>
      </c>
      <c r="F7638">
        <f>IF(Clef_répartition[[#This Row],[Code_Nom]]=D7637,F7637-1,(COUNTIFS(Clef_répartition[Code_Nom],Clef_répartition[[#This Row],[Code_Nom]],Clef_répartition[Année],Clef_répartition[[#This Row],[Année]])))</f>
        <v>1</v>
      </c>
      <c r="G763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_13_2020</v>
      </c>
      <c r="H7638">
        <v>5539</v>
      </c>
      <c r="I7638" t="s">
        <v>288</v>
      </c>
      <c r="J7638">
        <v>2020</v>
      </c>
      <c r="K7638">
        <v>7.0000000000000007E-2</v>
      </c>
    </row>
    <row r="7639" spans="1:11" x14ac:dyDescent="0.25">
      <c r="A7639" t="s">
        <v>724</v>
      </c>
      <c r="B7639" t="s">
        <v>685</v>
      </c>
      <c r="C7639" t="s">
        <v>686</v>
      </c>
      <c r="D7639" t="str">
        <f>Clef_répartition[[#This Row],[Code association]]&amp;"_"&amp;Clef_répartition[[#This Row],[Nom association]]</f>
        <v>AIAELM_Association intercommunale d'amenée d'eau "La Menthue"</v>
      </c>
      <c r="E7639">
        <f>COUNTIFS(D$2:D7639,Clef_répartition[[#This Row],[Code_Nom]],J$2:J7639,Clef_répartition[[#This Row],[Année]])</f>
        <v>1</v>
      </c>
      <c r="F7639">
        <f>IF(Clef_répartition[[#This Row],[Code_Nom]]=D7638,F7638-1,(COUNTIFS(Clef_répartition[Code_Nom],Clef_répartition[[#This Row],[Code_Nom]],Clef_répartition[Année],Clef_répartition[[#This Row],[Année]])))</f>
        <v>9</v>
      </c>
      <c r="G7639" t="str">
        <f>Clef_répartition[[#This Row],[Code_Nom]]&amp;"_"&amp;Clef_répartition[[#This Row],[Nombre]]&amp;"_"&amp;Clef_répartition[[#This Row],[Année]]</f>
        <v>AIAELM_Association intercommunale d'amenée d'eau "La Menthue"_1_2020</v>
      </c>
      <c r="H7639">
        <v>5902</v>
      </c>
      <c r="I7639" t="s">
        <v>18</v>
      </c>
      <c r="J7639">
        <v>2020</v>
      </c>
      <c r="K7639">
        <v>9.1369440774988986E-2</v>
      </c>
    </row>
    <row r="7640" spans="1:11" x14ac:dyDescent="0.25">
      <c r="A7640" t="s">
        <v>724</v>
      </c>
      <c r="B7640" t="s">
        <v>685</v>
      </c>
      <c r="C7640" t="s">
        <v>686</v>
      </c>
      <c r="D7640" t="str">
        <f>Clef_répartition[[#This Row],[Code association]]&amp;"_"&amp;Clef_répartition[[#This Row],[Nom association]]</f>
        <v>AIAELM_Association intercommunale d'amenée d'eau "La Menthue"</v>
      </c>
      <c r="E7640">
        <f>COUNTIFS(D$2:D7640,Clef_répartition[[#This Row],[Code_Nom]],J$2:J7640,Clef_répartition[[#This Row],[Année]])</f>
        <v>2</v>
      </c>
      <c r="F7640">
        <f>IF(Clef_répartition[[#This Row],[Code_Nom]]=D7639,F7639-1,(COUNTIFS(Clef_répartition[Code_Nom],Clef_répartition[[#This Row],[Code_Nom]],Clef_répartition[Année],Clef_répartition[[#This Row],[Année]])))</f>
        <v>8</v>
      </c>
      <c r="G7640" t="str">
        <f>Clef_répartition[[#This Row],[Code_Nom]]&amp;"_"&amp;Clef_répartition[[#This Row],[Nombre]]&amp;"_"&amp;Clef_répartition[[#This Row],[Année]]</f>
        <v>AIAELM_Association intercommunale d'amenée d'eau "La Menthue"_2_2020</v>
      </c>
      <c r="H7640">
        <v>5910</v>
      </c>
      <c r="I7640" t="s">
        <v>83</v>
      </c>
      <c r="J7640">
        <v>2020</v>
      </c>
      <c r="K7640">
        <v>8.8727432848965213E-2</v>
      </c>
    </row>
    <row r="7641" spans="1:11" x14ac:dyDescent="0.25">
      <c r="A7641" t="s">
        <v>724</v>
      </c>
      <c r="B7641" t="s">
        <v>685</v>
      </c>
      <c r="C7641" t="s">
        <v>686</v>
      </c>
      <c r="D7641" t="str">
        <f>Clef_répartition[[#This Row],[Code association]]&amp;"_"&amp;Clef_répartition[[#This Row],[Nom association]]</f>
        <v>AIAELM_Association intercommunale d'amenée d'eau "La Menthue"</v>
      </c>
      <c r="E7641">
        <f>COUNTIFS(D$2:D7641,Clef_répartition[[#This Row],[Code_Nom]],J$2:J7641,Clef_répartition[[#This Row],[Année]])</f>
        <v>3</v>
      </c>
      <c r="F7641">
        <f>IF(Clef_répartition[[#This Row],[Code_Nom]]=D7640,F7640-1,(COUNTIFS(Clef_répartition[Code_Nom],Clef_répartition[[#This Row],[Code_Nom]],Clef_répartition[Année],Clef_répartition[[#This Row],[Année]])))</f>
        <v>7</v>
      </c>
      <c r="G7641" t="str">
        <f>Clef_répartition[[#This Row],[Code_Nom]]&amp;"_"&amp;Clef_répartition[[#This Row],[Nombre]]&amp;"_"&amp;Clef_répartition[[#This Row],[Année]]</f>
        <v>AIAELM_Association intercommunale d'amenée d'eau "La Menthue"_3_2020</v>
      </c>
      <c r="H7641">
        <v>5912</v>
      </c>
      <c r="I7641" t="s">
        <v>91</v>
      </c>
      <c r="J7641">
        <v>2020</v>
      </c>
      <c r="K7641">
        <v>3.6107441655658302E-2</v>
      </c>
    </row>
    <row r="7642" spans="1:11" x14ac:dyDescent="0.25">
      <c r="A7642" t="s">
        <v>724</v>
      </c>
      <c r="B7642" t="s">
        <v>685</v>
      </c>
      <c r="C7642" t="s">
        <v>686</v>
      </c>
      <c r="D7642" t="str">
        <f>Clef_répartition[[#This Row],[Code association]]&amp;"_"&amp;Clef_répartition[[#This Row],[Nom association]]</f>
        <v>AIAELM_Association intercommunale d'amenée d'eau "La Menthue"</v>
      </c>
      <c r="E7642">
        <f>COUNTIFS(D$2:D7642,Clef_répartition[[#This Row],[Code_Nom]],J$2:J7642,Clef_répartition[[#This Row],[Année]])</f>
        <v>4</v>
      </c>
      <c r="F7642">
        <f>IF(Clef_répartition[[#This Row],[Code_Nom]]=D7641,F7641-1,(COUNTIFS(Clef_répartition[Code_Nom],Clef_répartition[[#This Row],[Code_Nom]],Clef_répartition[Année],Clef_répartition[[#This Row],[Année]])))</f>
        <v>6</v>
      </c>
      <c r="G7642" t="str">
        <f>Clef_répartition[[#This Row],[Code_Nom]]&amp;"_"&amp;Clef_répartition[[#This Row],[Nombre]]&amp;"_"&amp;Clef_répartition[[#This Row],[Année]]</f>
        <v>AIAELM_Association intercommunale d'amenée d'eau "La Menthue"_4_2020</v>
      </c>
      <c r="H7642">
        <v>5913</v>
      </c>
      <c r="I7642" t="s">
        <v>96</v>
      </c>
      <c r="J7642">
        <v>2020</v>
      </c>
      <c r="K7642">
        <v>0.19616908850726553</v>
      </c>
    </row>
    <row r="7643" spans="1:11" x14ac:dyDescent="0.25">
      <c r="A7643" t="s">
        <v>724</v>
      </c>
      <c r="B7643" t="s">
        <v>685</v>
      </c>
      <c r="C7643" t="s">
        <v>686</v>
      </c>
      <c r="D7643" t="str">
        <f>Clef_répartition[[#This Row],[Code association]]&amp;"_"&amp;Clef_répartition[[#This Row],[Nom association]]</f>
        <v>AIAELM_Association intercommunale d'amenée d'eau "La Menthue"</v>
      </c>
      <c r="E7643">
        <f>COUNTIFS(D$2:D7643,Clef_répartition[[#This Row],[Code_Nom]],J$2:J7643,Clef_répartition[[#This Row],[Année]])</f>
        <v>5</v>
      </c>
      <c r="F7643">
        <f>IF(Clef_répartition[[#This Row],[Code_Nom]]=D7642,F7642-1,(COUNTIFS(Clef_répartition[Code_Nom],Clef_répartition[[#This Row],[Code_Nom]],Clef_répartition[Année],Clef_répartition[[#This Row],[Année]])))</f>
        <v>5</v>
      </c>
      <c r="G7643" t="str">
        <f>Clef_répartition[[#This Row],[Code_Nom]]&amp;"_"&amp;Clef_répartition[[#This Row],[Nombre]]&amp;"_"&amp;Clef_répartition[[#This Row],[Année]]</f>
        <v>AIAELM_Association intercommunale d'amenée d'eau "La Menthue"_5_2020</v>
      </c>
      <c r="H7643">
        <v>5520</v>
      </c>
      <c r="I7643" t="s">
        <v>107</v>
      </c>
      <c r="J7643">
        <v>2020</v>
      </c>
      <c r="K7643">
        <v>0.23315719947159841</v>
      </c>
    </row>
    <row r="7644" spans="1:11" x14ac:dyDescent="0.25">
      <c r="A7644" t="s">
        <v>724</v>
      </c>
      <c r="B7644" t="s">
        <v>685</v>
      </c>
      <c r="C7644" t="s">
        <v>686</v>
      </c>
      <c r="D7644" t="str">
        <f>Clef_répartition[[#This Row],[Code association]]&amp;"_"&amp;Clef_répartition[[#This Row],[Nom association]]</f>
        <v>AIAELM_Association intercommunale d'amenée d'eau "La Menthue"</v>
      </c>
      <c r="E7644">
        <f>COUNTIFS(D$2:D7644,Clef_répartition[[#This Row],[Code_Nom]],J$2:J7644,Clef_répartition[[#This Row],[Année]])</f>
        <v>6</v>
      </c>
      <c r="F7644">
        <f>IF(Clef_répartition[[#This Row],[Code_Nom]]=D7643,F7643-1,(COUNTIFS(Clef_répartition[Code_Nom],Clef_répartition[[#This Row],[Code_Nom]],Clef_répartition[Année],Clef_répartition[[#This Row],[Année]])))</f>
        <v>4</v>
      </c>
      <c r="G7644" t="str">
        <f>Clef_répartition[[#This Row],[Code_Nom]]&amp;"_"&amp;Clef_répartition[[#This Row],[Nombre]]&amp;"_"&amp;Clef_répartition[[#This Row],[Année]]</f>
        <v>AIAELM_Association intercommunale d'amenée d'eau "La Menthue"_6_2020</v>
      </c>
      <c r="H7644">
        <v>5693</v>
      </c>
      <c r="I7644" t="s">
        <v>184</v>
      </c>
      <c r="J7644">
        <v>2020</v>
      </c>
      <c r="K7644">
        <v>5.6583003082342577E-2</v>
      </c>
    </row>
    <row r="7645" spans="1:11" x14ac:dyDescent="0.25">
      <c r="A7645" t="s">
        <v>724</v>
      </c>
      <c r="B7645" t="s">
        <v>685</v>
      </c>
      <c r="C7645" t="s">
        <v>686</v>
      </c>
      <c r="D7645" t="str">
        <f>Clef_répartition[[#This Row],[Code association]]&amp;"_"&amp;Clef_répartition[[#This Row],[Nom association]]</f>
        <v>AIAELM_Association intercommunale d'amenée d'eau "La Menthue"</v>
      </c>
      <c r="E7645">
        <f>COUNTIFS(D$2:D7645,Clef_répartition[[#This Row],[Code_Nom]],J$2:J7645,Clef_répartition[[#This Row],[Année]])</f>
        <v>7</v>
      </c>
      <c r="F7645">
        <f>IF(Clef_répartition[[#This Row],[Code_Nom]]=D7644,F7644-1,(COUNTIFS(Clef_répartition[Code_Nom],Clef_répartition[[#This Row],[Code_Nom]],Clef_répartition[Année],Clef_répartition[[#This Row],[Année]])))</f>
        <v>3</v>
      </c>
      <c r="G7645" t="str">
        <f>Clef_répartition[[#This Row],[Code_Nom]]&amp;"_"&amp;Clef_répartition[[#This Row],[Nombre]]&amp;"_"&amp;Clef_répartition[[#This Row],[Année]]</f>
        <v>AIAELM_Association intercommunale d'amenée d'eau "La Menthue"_7_2020</v>
      </c>
      <c r="H7645">
        <v>5925</v>
      </c>
      <c r="I7645" t="s">
        <v>207</v>
      </c>
      <c r="J7645">
        <v>2020</v>
      </c>
      <c r="K7645">
        <v>4.447380008806693E-2</v>
      </c>
    </row>
    <row r="7646" spans="1:11" x14ac:dyDescent="0.25">
      <c r="A7646" t="s">
        <v>724</v>
      </c>
      <c r="B7646" t="s">
        <v>685</v>
      </c>
      <c r="C7646" t="s">
        <v>686</v>
      </c>
      <c r="D7646" t="str">
        <f>Clef_répartition[[#This Row],[Code association]]&amp;"_"&amp;Clef_répartition[[#This Row],[Nom association]]</f>
        <v>AIAELM_Association intercommunale d'amenée d'eau "La Menthue"</v>
      </c>
      <c r="E7646">
        <f>COUNTIFS(D$2:D7646,Clef_répartition[[#This Row],[Code_Nom]],J$2:J7646,Clef_répartition[[#This Row],[Année]])</f>
        <v>8</v>
      </c>
      <c r="F7646">
        <f>IF(Clef_répartition[[#This Row],[Code_Nom]]=D7645,F7645-1,(COUNTIFS(Clef_répartition[Code_Nom],Clef_répartition[[#This Row],[Code_Nom]],Clef_répartition[Année],Clef_répartition[[#This Row],[Année]])))</f>
        <v>2</v>
      </c>
      <c r="G7646" t="str">
        <f>Clef_répartition[[#This Row],[Code_Nom]]&amp;"_"&amp;Clef_répartition[[#This Row],[Nombre]]&amp;"_"&amp;Clef_répartition[[#This Row],[Année]]</f>
        <v>AIAELM_Association intercommunale d'amenée d'eau "La Menthue"_8_2020</v>
      </c>
      <c r="H7646">
        <v>5929</v>
      </c>
      <c r="I7646" t="s">
        <v>257</v>
      </c>
      <c r="J7646">
        <v>2020</v>
      </c>
      <c r="K7646">
        <v>0.14442976662263321</v>
      </c>
    </row>
    <row r="7647" spans="1:11" x14ac:dyDescent="0.25">
      <c r="A7647" t="s">
        <v>724</v>
      </c>
      <c r="B7647" t="s">
        <v>685</v>
      </c>
      <c r="C7647" t="s">
        <v>686</v>
      </c>
      <c r="D7647" t="str">
        <f>Clef_répartition[[#This Row],[Code association]]&amp;"_"&amp;Clef_répartition[[#This Row],[Nom association]]</f>
        <v>AIAELM_Association intercommunale d'amenée d'eau "La Menthue"</v>
      </c>
      <c r="E7647">
        <f>COUNTIFS(D$2:D7647,Clef_répartition[[#This Row],[Code_Nom]],J$2:J7647,Clef_répartition[[#This Row],[Année]])</f>
        <v>9</v>
      </c>
      <c r="F7647">
        <f>IF(Clef_répartition[[#This Row],[Code_Nom]]=D7646,F7646-1,(COUNTIFS(Clef_répartition[Code_Nom],Clef_répartition[[#This Row],[Code_Nom]],Clef_répartition[Année],Clef_répartition[[#This Row],[Année]])))</f>
        <v>1</v>
      </c>
      <c r="G7647" t="str">
        <f>Clef_répartition[[#This Row],[Code_Nom]]&amp;"_"&amp;Clef_répartition[[#This Row],[Nombre]]&amp;"_"&amp;Clef_répartition[[#This Row],[Année]]</f>
        <v>AIAELM_Association intercommunale d'amenée d'eau "La Menthue"_9_2020</v>
      </c>
      <c r="H7647">
        <v>5932</v>
      </c>
      <c r="I7647" t="s">
        <v>269</v>
      </c>
      <c r="J7647">
        <v>2020</v>
      </c>
      <c r="K7647">
        <v>5.0198150594451783E-2</v>
      </c>
    </row>
    <row r="7648" spans="1:11" x14ac:dyDescent="0.25">
      <c r="A7648" t="s">
        <v>724</v>
      </c>
      <c r="B7648" t="s">
        <v>654</v>
      </c>
      <c r="C7648" t="s">
        <v>655</v>
      </c>
      <c r="D7648" t="str">
        <f>Clef_répartition[[#This Row],[Code association]]&amp;"_"&amp;Clef_répartition[[#This Row],[Nom association]]</f>
        <v>AIDEV_Association intercommunale de distribution d'eau de Vusery</v>
      </c>
      <c r="E7648">
        <f>COUNTIFS(D$2:D7648,Clef_répartition[[#This Row],[Code_Nom]],J$2:J7648,Clef_répartition[[#This Row],[Année]])</f>
        <v>1</v>
      </c>
      <c r="F7648">
        <f>IF(Clef_répartition[[#This Row],[Code_Nom]]=D7647,F7647-1,(COUNTIFS(Clef_répartition[Code_Nom],Clef_répartition[[#This Row],[Code_Nom]],Clef_répartition[Année],Clef_répartition[[#This Row],[Année]])))</f>
        <v>6</v>
      </c>
      <c r="G7648" t="str">
        <f>Clef_répartition[[#This Row],[Code_Nom]]&amp;"_"&amp;Clef_répartition[[#This Row],[Nombre]]&amp;"_"&amp;Clef_répartition[[#This Row],[Année]]</f>
        <v>AIDEV_Association intercommunale de distribution d'eau de Vusery_1_2020</v>
      </c>
      <c r="H7648">
        <v>5661</v>
      </c>
      <c r="I7648" t="s">
        <v>32</v>
      </c>
      <c r="J7648">
        <v>2020</v>
      </c>
      <c r="K7648">
        <v>0</v>
      </c>
    </row>
    <row r="7649" spans="1:11" x14ac:dyDescent="0.25">
      <c r="A7649" t="s">
        <v>724</v>
      </c>
      <c r="B7649" t="s">
        <v>654</v>
      </c>
      <c r="C7649" t="s">
        <v>655</v>
      </c>
      <c r="D7649" t="str">
        <f>Clef_répartition[[#This Row],[Code association]]&amp;"_"&amp;Clef_répartition[[#This Row],[Nom association]]</f>
        <v>AIDEV_Association intercommunale de distribution d'eau de Vusery</v>
      </c>
      <c r="E7649">
        <f>COUNTIFS(D$2:D7649,Clef_répartition[[#This Row],[Code_Nom]],J$2:J7649,Clef_répartition[[#This Row],[Année]])</f>
        <v>2</v>
      </c>
      <c r="F7649">
        <f>IF(Clef_répartition[[#This Row],[Code_Nom]]=D7648,F7648-1,(COUNTIFS(Clef_répartition[Code_Nom],Clef_répartition[[#This Row],[Code_Nom]],Clef_répartition[Année],Clef_répartition[[#This Row],[Année]])))</f>
        <v>5</v>
      </c>
      <c r="G7649" t="str">
        <f>Clef_répartition[[#This Row],[Code_Nom]]&amp;"_"&amp;Clef_répartition[[#This Row],[Nombre]]&amp;"_"&amp;Clef_répartition[[#This Row],[Année]]</f>
        <v>AIDEV_Association intercommunale de distribution d'eau de Vusery_2_2020</v>
      </c>
      <c r="H7649">
        <v>5663</v>
      </c>
      <c r="I7649" t="s">
        <v>45</v>
      </c>
      <c r="J7649">
        <v>2020</v>
      </c>
      <c r="K7649">
        <v>0</v>
      </c>
    </row>
    <row r="7650" spans="1:11" x14ac:dyDescent="0.25">
      <c r="A7650" t="s">
        <v>724</v>
      </c>
      <c r="B7650" t="s">
        <v>654</v>
      </c>
      <c r="C7650" t="s">
        <v>655</v>
      </c>
      <c r="D7650" t="str">
        <f>Clef_répartition[[#This Row],[Code association]]&amp;"_"&amp;Clef_répartition[[#This Row],[Nom association]]</f>
        <v>AIDEV_Association intercommunale de distribution d'eau de Vusery</v>
      </c>
      <c r="E7650">
        <f>COUNTIFS(D$2:D7650,Clef_répartition[[#This Row],[Code_Nom]],J$2:J7650,Clef_répartition[[#This Row],[Année]])</f>
        <v>3</v>
      </c>
      <c r="F7650">
        <f>IF(Clef_répartition[[#This Row],[Code_Nom]]=D7649,F7649-1,(COUNTIFS(Clef_répartition[Code_Nom],Clef_répartition[[#This Row],[Code_Nom]],Clef_répartition[Année],Clef_répartition[[#This Row],[Année]])))</f>
        <v>4</v>
      </c>
      <c r="G7650" t="str">
        <f>Clef_répartition[[#This Row],[Code_Nom]]&amp;"_"&amp;Clef_répartition[[#This Row],[Nombre]]&amp;"_"&amp;Clef_répartition[[#This Row],[Année]]</f>
        <v>AIDEV_Association intercommunale de distribution d'eau de Vusery_3_2020</v>
      </c>
      <c r="H7650">
        <v>5675</v>
      </c>
      <c r="I7650" t="s">
        <v>164</v>
      </c>
      <c r="J7650">
        <v>2020</v>
      </c>
      <c r="K7650">
        <v>0</v>
      </c>
    </row>
    <row r="7651" spans="1:11" x14ac:dyDescent="0.25">
      <c r="A7651" t="s">
        <v>724</v>
      </c>
      <c r="B7651" t="s">
        <v>654</v>
      </c>
      <c r="C7651" t="s">
        <v>655</v>
      </c>
      <c r="D7651" t="str">
        <f>Clef_répartition[[#This Row],[Code association]]&amp;"_"&amp;Clef_répartition[[#This Row],[Nom association]]</f>
        <v>AIDEV_Association intercommunale de distribution d'eau de Vusery</v>
      </c>
      <c r="E7651">
        <f>COUNTIFS(D$2:D7651,Clef_répartition[[#This Row],[Code_Nom]],J$2:J7651,Clef_répartition[[#This Row],[Année]])</f>
        <v>4</v>
      </c>
      <c r="F7651">
        <f>IF(Clef_répartition[[#This Row],[Code_Nom]]=D7650,F7650-1,(COUNTIFS(Clef_répartition[Code_Nom],Clef_répartition[[#This Row],[Code_Nom]],Clef_répartition[Année],Clef_répartition[[#This Row],[Année]])))</f>
        <v>3</v>
      </c>
      <c r="G7651" t="str">
        <f>Clef_répartition[[#This Row],[Code_Nom]]&amp;"_"&amp;Clef_répartition[[#This Row],[Nombre]]&amp;"_"&amp;Clef_répartition[[#This Row],[Année]]</f>
        <v>AIDEV_Association intercommunale de distribution d'eau de Vusery_4_2020</v>
      </c>
      <c r="H7651">
        <v>5693</v>
      </c>
      <c r="I7651" t="s">
        <v>184</v>
      </c>
      <c r="J7651">
        <v>2020</v>
      </c>
      <c r="K7651">
        <v>0</v>
      </c>
    </row>
    <row r="7652" spans="1:11" x14ac:dyDescent="0.25">
      <c r="A7652" t="s">
        <v>724</v>
      </c>
      <c r="B7652" t="s">
        <v>654</v>
      </c>
      <c r="C7652" t="s">
        <v>655</v>
      </c>
      <c r="D7652" t="str">
        <f>Clef_répartition[[#This Row],[Code association]]&amp;"_"&amp;Clef_répartition[[#This Row],[Nom association]]</f>
        <v>AIDEV_Association intercommunale de distribution d'eau de Vusery</v>
      </c>
      <c r="E7652">
        <f>COUNTIFS(D$2:D7652,Clef_répartition[[#This Row],[Code_Nom]],J$2:J7652,Clef_répartition[[#This Row],[Année]])</f>
        <v>5</v>
      </c>
      <c r="F7652">
        <f>IF(Clef_répartition[[#This Row],[Code_Nom]]=D7651,F7651-1,(COUNTIFS(Clef_répartition[Code_Nom],Clef_répartition[[#This Row],[Code_Nom]],Clef_répartition[Année],Clef_répartition[[#This Row],[Année]])))</f>
        <v>2</v>
      </c>
      <c r="G7652" t="str">
        <f>Clef_répartition[[#This Row],[Code_Nom]]&amp;"_"&amp;Clef_répartition[[#This Row],[Nombre]]&amp;"_"&amp;Clef_répartition[[#This Row],[Année]]</f>
        <v>AIDEV_Association intercommunale de distribution d'eau de Vusery_5_2020</v>
      </c>
      <c r="H7652">
        <v>5678</v>
      </c>
      <c r="I7652" t="s">
        <v>192</v>
      </c>
      <c r="J7652">
        <v>2020</v>
      </c>
      <c r="K7652">
        <v>0</v>
      </c>
    </row>
    <row r="7653" spans="1:11" x14ac:dyDescent="0.25">
      <c r="A7653" t="s">
        <v>724</v>
      </c>
      <c r="B7653" t="s">
        <v>654</v>
      </c>
      <c r="C7653" t="s">
        <v>655</v>
      </c>
      <c r="D7653" t="str">
        <f>Clef_répartition[[#This Row],[Code association]]&amp;"_"&amp;Clef_répartition[[#This Row],[Nom association]]</f>
        <v>AIDEV_Association intercommunale de distribution d'eau de Vusery</v>
      </c>
      <c r="E7653">
        <f>COUNTIFS(D$2:D7653,Clef_répartition[[#This Row],[Code_Nom]],J$2:J7653,Clef_répartition[[#This Row],[Année]])</f>
        <v>6</v>
      </c>
      <c r="F7653">
        <f>IF(Clef_répartition[[#This Row],[Code_Nom]]=D7652,F7652-1,(COUNTIFS(Clef_répartition[Code_Nom],Clef_répartition[[#This Row],[Code_Nom]],Clef_répartition[Année],Clef_répartition[[#This Row],[Année]])))</f>
        <v>1</v>
      </c>
      <c r="G7653" t="str">
        <f>Clef_répartition[[#This Row],[Code_Nom]]&amp;"_"&amp;Clef_répartition[[#This Row],[Nombre]]&amp;"_"&amp;Clef_répartition[[#This Row],[Année]]</f>
        <v>AIDEV_Association intercommunale de distribution d'eau de Vusery_6_2020</v>
      </c>
      <c r="H7653">
        <v>5690</v>
      </c>
      <c r="I7653" t="s">
        <v>281</v>
      </c>
      <c r="J7653">
        <v>2020</v>
      </c>
      <c r="K7653">
        <v>0</v>
      </c>
    </row>
    <row r="7654" spans="1:11" x14ac:dyDescent="0.25">
      <c r="A7654" t="s">
        <v>724</v>
      </c>
      <c r="B7654" t="s">
        <v>660</v>
      </c>
      <c r="C7654" t="s">
        <v>661</v>
      </c>
      <c r="D7654" t="str">
        <f>Clef_répartition[[#This Row],[Code association]]&amp;"_"&amp;Clef_répartition[[#This Row],[Nom association]]</f>
        <v>AIEB_Association intercommunale des eaux du Boiron</v>
      </c>
      <c r="E7654">
        <f>COUNTIFS(D$2:D7654,Clef_répartition[[#This Row],[Code_Nom]],J$2:J7654,Clef_répartition[[#This Row],[Année]])</f>
        <v>1</v>
      </c>
      <c r="F7654">
        <f>IF(Clef_répartition[[#This Row],[Code_Nom]]=D7653,F7653-1,(COUNTIFS(Clef_répartition[Code_Nom],Clef_répartition[[#This Row],[Code_Nom]],Clef_répartition[Année],Clef_répartition[[#This Row],[Année]])))</f>
        <v>5</v>
      </c>
      <c r="G7654" t="str">
        <f>Clef_répartition[[#This Row],[Code_Nom]]&amp;"_"&amp;Clef_répartition[[#This Row],[Nombre]]&amp;"_"&amp;Clef_répartition[[#This Row],[Année]]</f>
        <v>AIEB_Association intercommunale des eaux du Boiron_1_2020</v>
      </c>
      <c r="H7654">
        <v>5631</v>
      </c>
      <c r="I7654" t="s">
        <v>92</v>
      </c>
      <c r="J7654">
        <v>2020</v>
      </c>
      <c r="K7654">
        <v>7.42</v>
      </c>
    </row>
    <row r="7655" spans="1:11" x14ac:dyDescent="0.25">
      <c r="A7655" t="s">
        <v>724</v>
      </c>
      <c r="B7655" t="s">
        <v>660</v>
      </c>
      <c r="C7655" t="s">
        <v>661</v>
      </c>
      <c r="D7655" t="str">
        <f>Clef_répartition[[#This Row],[Code association]]&amp;"_"&amp;Clef_répartition[[#This Row],[Nom association]]</f>
        <v>AIEB_Association intercommunale des eaux du Boiron</v>
      </c>
      <c r="E7655">
        <f>COUNTIFS(D$2:D7655,Clef_répartition[[#This Row],[Code_Nom]],J$2:J7655,Clef_répartition[[#This Row],[Année]])</f>
        <v>2</v>
      </c>
      <c r="F7655">
        <f>IF(Clef_répartition[[#This Row],[Code_Nom]]=D7654,F7654-1,(COUNTIFS(Clef_répartition[Code_Nom],Clef_répartition[[#This Row],[Code_Nom]],Clef_répartition[Année],Clef_répartition[[#This Row],[Année]])))</f>
        <v>4</v>
      </c>
      <c r="G7655" t="str">
        <f>Clef_répartition[[#This Row],[Code_Nom]]&amp;"_"&amp;Clef_répartition[[#This Row],[Nombre]]&amp;"_"&amp;Clef_répartition[[#This Row],[Année]]</f>
        <v>AIEB_Association intercommunale des eaux du Boiron_2_2020</v>
      </c>
      <c r="H7655">
        <v>5639</v>
      </c>
      <c r="I7655" t="s">
        <v>166</v>
      </c>
      <c r="J7655">
        <v>2020</v>
      </c>
      <c r="K7655">
        <v>8.25</v>
      </c>
    </row>
    <row r="7656" spans="1:11" x14ac:dyDescent="0.25">
      <c r="A7656" t="s">
        <v>724</v>
      </c>
      <c r="B7656" t="s">
        <v>660</v>
      </c>
      <c r="C7656" t="s">
        <v>661</v>
      </c>
      <c r="D7656" t="str">
        <f>Clef_répartition[[#This Row],[Code association]]&amp;"_"&amp;Clef_répartition[[#This Row],[Nom association]]</f>
        <v>AIEB_Association intercommunale des eaux du Boiron</v>
      </c>
      <c r="E7656">
        <f>COUNTIFS(D$2:D7656,Clef_répartition[[#This Row],[Code_Nom]],J$2:J7656,Clef_répartition[[#This Row],[Année]])</f>
        <v>3</v>
      </c>
      <c r="F7656">
        <f>IF(Clef_répartition[[#This Row],[Code_Nom]]=D7655,F7655-1,(COUNTIFS(Clef_répartition[Code_Nom],Clef_répartition[[#This Row],[Code_Nom]],Clef_répartition[Année],Clef_répartition[[#This Row],[Année]])))</f>
        <v>3</v>
      </c>
      <c r="G7656" t="str">
        <f>Clef_répartition[[#This Row],[Code_Nom]]&amp;"_"&amp;Clef_répartition[[#This Row],[Nombre]]&amp;"_"&amp;Clef_répartition[[#This Row],[Année]]</f>
        <v>AIEB_Association intercommunale des eaux du Boiron_3_2020</v>
      </c>
      <c r="H7656">
        <v>5640</v>
      </c>
      <c r="I7656" t="s">
        <v>168</v>
      </c>
      <c r="J7656">
        <v>2020</v>
      </c>
      <c r="K7656">
        <v>7.22</v>
      </c>
    </row>
    <row r="7657" spans="1:11" x14ac:dyDescent="0.25">
      <c r="A7657" t="s">
        <v>724</v>
      </c>
      <c r="B7657" t="s">
        <v>660</v>
      </c>
      <c r="C7657" t="s">
        <v>661</v>
      </c>
      <c r="D7657" t="str">
        <f>Clef_répartition[[#This Row],[Code association]]&amp;"_"&amp;Clef_répartition[[#This Row],[Nom association]]</f>
        <v>AIEB_Association intercommunale des eaux du Boiron</v>
      </c>
      <c r="E7657">
        <f>COUNTIFS(D$2:D7657,Clef_répartition[[#This Row],[Code_Nom]],J$2:J7657,Clef_répartition[[#This Row],[Année]])</f>
        <v>4</v>
      </c>
      <c r="F7657">
        <f>IF(Clef_répartition[[#This Row],[Code_Nom]]=D7656,F7656-1,(COUNTIFS(Clef_répartition[Code_Nom],Clef_répartition[[#This Row],[Code_Nom]],Clef_répartition[Année],Clef_répartition[[#This Row],[Année]])))</f>
        <v>2</v>
      </c>
      <c r="G7657" t="str">
        <f>Clef_répartition[[#This Row],[Code_Nom]]&amp;"_"&amp;Clef_répartition[[#This Row],[Nombre]]&amp;"_"&amp;Clef_répartition[[#This Row],[Année]]</f>
        <v>AIEB_Association intercommunale des eaux du Boiron_4_2020</v>
      </c>
      <c r="H7657">
        <v>5649</v>
      </c>
      <c r="I7657" t="s">
        <v>264</v>
      </c>
      <c r="J7657">
        <v>2020</v>
      </c>
      <c r="K7657">
        <v>18.89</v>
      </c>
    </row>
    <row r="7658" spans="1:11" x14ac:dyDescent="0.25">
      <c r="A7658" t="s">
        <v>724</v>
      </c>
      <c r="B7658" t="s">
        <v>660</v>
      </c>
      <c r="C7658" t="s">
        <v>661</v>
      </c>
      <c r="D7658" t="str">
        <f>Clef_répartition[[#This Row],[Code association]]&amp;"_"&amp;Clef_répartition[[#This Row],[Nom association]]</f>
        <v>AIEB_Association intercommunale des eaux du Boiron</v>
      </c>
      <c r="E7658">
        <f>COUNTIFS(D$2:D7658,Clef_répartition[[#This Row],[Code_Nom]],J$2:J7658,Clef_répartition[[#This Row],[Année]])</f>
        <v>5</v>
      </c>
      <c r="F7658">
        <f>IF(Clef_répartition[[#This Row],[Code_Nom]]=D7657,F7657-1,(COUNTIFS(Clef_répartition[Code_Nom],Clef_répartition[[#This Row],[Code_Nom]],Clef_répartition[Année],Clef_répartition[[#This Row],[Année]])))</f>
        <v>1</v>
      </c>
      <c r="G7658" t="str">
        <f>Clef_répartition[[#This Row],[Code_Nom]]&amp;"_"&amp;Clef_répartition[[#This Row],[Nombre]]&amp;"_"&amp;Clef_répartition[[#This Row],[Année]]</f>
        <v>AIEB_Association intercommunale des eaux du Boiron_5_2020</v>
      </c>
      <c r="H7658">
        <v>5652</v>
      </c>
      <c r="I7658" t="s">
        <v>284</v>
      </c>
      <c r="J7658">
        <v>2020</v>
      </c>
      <c r="K7658">
        <v>6.15</v>
      </c>
    </row>
    <row r="7659" spans="1:11" x14ac:dyDescent="0.25">
      <c r="A7659" t="s">
        <v>724</v>
      </c>
      <c r="B7659" t="s">
        <v>547</v>
      </c>
      <c r="C7659" t="s">
        <v>548</v>
      </c>
      <c r="D7659" t="str">
        <f>Clef_répartition[[#This Row],[Code association]]&amp;"_"&amp;Clef_répartition[[#This Row],[Nom association]]</f>
        <v>AIEBBM_Association intercommunale des Eaux de Ballens - Berolle - Mollens</v>
      </c>
      <c r="E7659">
        <f>COUNTIFS(D$2:D7659,Clef_répartition[[#This Row],[Code_Nom]],J$2:J7659,Clef_répartition[[#This Row],[Année]])</f>
        <v>1</v>
      </c>
      <c r="F7659">
        <f>IF(Clef_répartition[[#This Row],[Code_Nom]]=D7658,F7658-1,(COUNTIFS(Clef_répartition[Code_Nom],Clef_répartition[[#This Row],[Code_Nom]],Clef_répartition[Année],Clef_répartition[[#This Row],[Année]])))</f>
        <v>3</v>
      </c>
      <c r="G7659" t="str">
        <f>Clef_répartition[[#This Row],[Code_Nom]]&amp;"_"&amp;Clef_répartition[[#This Row],[Nombre]]&amp;"_"&amp;Clef_répartition[[#This Row],[Année]]</f>
        <v>AIEBBM_Association intercommunale des Eaux de Ballens - Berolle - Mollens_1_2020</v>
      </c>
      <c r="H7659">
        <v>5423</v>
      </c>
      <c r="I7659" t="s">
        <v>12</v>
      </c>
      <c r="J7659">
        <v>2020</v>
      </c>
      <c r="K7659">
        <v>0.46639999999999998</v>
      </c>
    </row>
    <row r="7660" spans="1:11" x14ac:dyDescent="0.25">
      <c r="A7660" t="s">
        <v>724</v>
      </c>
      <c r="B7660" t="s">
        <v>547</v>
      </c>
      <c r="C7660" t="s">
        <v>548</v>
      </c>
      <c r="D7660" t="str">
        <f>Clef_répartition[[#This Row],[Code association]]&amp;"_"&amp;Clef_répartition[[#This Row],[Nom association]]</f>
        <v>AIEBBM_Association intercommunale des Eaux de Ballens - Berolle - Mollens</v>
      </c>
      <c r="E7660">
        <f>COUNTIFS(D$2:D7660,Clef_répartition[[#This Row],[Code_Nom]],J$2:J7660,Clef_répartition[[#This Row],[Année]])</f>
        <v>2</v>
      </c>
      <c r="F7660">
        <f>IF(Clef_répartition[[#This Row],[Code_Nom]]=D7659,F7659-1,(COUNTIFS(Clef_répartition[Code_Nom],Clef_répartition[[#This Row],[Code_Nom]],Clef_répartition[Année],Clef_répartition[[#This Row],[Année]])))</f>
        <v>2</v>
      </c>
      <c r="G7660" t="str">
        <f>Clef_répartition[[#This Row],[Code_Nom]]&amp;"_"&amp;Clef_répartition[[#This Row],[Nombre]]&amp;"_"&amp;Clef_répartition[[#This Row],[Année]]</f>
        <v>AIEBBM_Association intercommunale des Eaux de Ballens - Berolle - Mollens_2_2020</v>
      </c>
      <c r="H7660">
        <v>5424</v>
      </c>
      <c r="I7660" t="s">
        <v>20</v>
      </c>
      <c r="J7660">
        <v>2020</v>
      </c>
      <c r="K7660">
        <v>0.25979999999999998</v>
      </c>
    </row>
    <row r="7661" spans="1:11" x14ac:dyDescent="0.25">
      <c r="A7661" t="s">
        <v>724</v>
      </c>
      <c r="B7661" t="s">
        <v>547</v>
      </c>
      <c r="C7661" t="s">
        <v>548</v>
      </c>
      <c r="D7661" t="str">
        <f>Clef_répartition[[#This Row],[Code association]]&amp;"_"&amp;Clef_répartition[[#This Row],[Nom association]]</f>
        <v>AIEBBM_Association intercommunale des Eaux de Ballens - Berolle - Mollens</v>
      </c>
      <c r="E7661">
        <f>COUNTIFS(D$2:D7661,Clef_répartition[[#This Row],[Code_Nom]],J$2:J7661,Clef_répartition[[#This Row],[Année]])</f>
        <v>3</v>
      </c>
      <c r="F7661">
        <f>IF(Clef_répartition[[#This Row],[Code_Nom]]=D7660,F7660-1,(COUNTIFS(Clef_répartition[Code_Nom],Clef_répartition[[#This Row],[Code_Nom]],Clef_répartition[Année],Clef_répartition[[#This Row],[Année]])))</f>
        <v>1</v>
      </c>
      <c r="G7661" t="str">
        <f>Clef_répartition[[#This Row],[Code_Nom]]&amp;"_"&amp;Clef_répartition[[#This Row],[Nombre]]&amp;"_"&amp;Clef_répartition[[#This Row],[Année]]</f>
        <v>AIEBBM_Association intercommunale des Eaux de Ballens - Berolle - Mollens_3_2020</v>
      </c>
      <c r="H7661">
        <v>5431</v>
      </c>
      <c r="I7661" t="s">
        <v>179</v>
      </c>
      <c r="J7661">
        <v>2020</v>
      </c>
      <c r="K7661">
        <v>0.27379999999999999</v>
      </c>
    </row>
    <row r="7662" spans="1:11" x14ac:dyDescent="0.25">
      <c r="A7662" t="s">
        <v>724</v>
      </c>
      <c r="B7662" t="s">
        <v>627</v>
      </c>
      <c r="C7662" t="s">
        <v>628</v>
      </c>
      <c r="D766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2">
        <f>COUNTIFS(D$2:D7662,Clef_répartition[[#This Row],[Code_Nom]],J$2:J7662,Clef_répartition[[#This Row],[Année]])</f>
        <v>1</v>
      </c>
      <c r="F7662">
        <f>IF(Clef_répartition[[#This Row],[Code_Nom]]=D7661,F7661-1,(COUNTIFS(Clef_répartition[Code_Nom],Clef_répartition[[#This Row],[Code_Nom]],Clef_répartition[Année],Clef_répartition[[#This Row],[Année]])))</f>
        <v>7</v>
      </c>
      <c r="G766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Cossonay-Penthalaz-Penthaz-Daillens-Bettens_1_2020</v>
      </c>
      <c r="H7662">
        <v>5471</v>
      </c>
      <c r="I7662" t="s">
        <v>21</v>
      </c>
      <c r="J7662">
        <v>2020</v>
      </c>
      <c r="K7662">
        <v>0.05</v>
      </c>
    </row>
    <row r="7663" spans="1:11" x14ac:dyDescent="0.25">
      <c r="A7663" t="s">
        <v>724</v>
      </c>
      <c r="B7663" t="s">
        <v>627</v>
      </c>
      <c r="C7663" t="s">
        <v>628</v>
      </c>
      <c r="D766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3">
        <f>COUNTIFS(D$2:D7663,Clef_répartition[[#This Row],[Code_Nom]],J$2:J7663,Clef_répartition[[#This Row],[Année]])</f>
        <v>2</v>
      </c>
      <c r="F7663">
        <f>IF(Clef_répartition[[#This Row],[Code_Nom]]=D7662,F7662-1,(COUNTIFS(Clef_répartition[Code_Nom],Clef_répartition[[#This Row],[Code_Nom]],Clef_répartition[Année],Clef_répartition[[#This Row],[Année]])))</f>
        <v>6</v>
      </c>
      <c r="G766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Cossonay-Penthalaz-Penthaz-Daillens-Bettens_2_2020</v>
      </c>
      <c r="H7663">
        <v>5472</v>
      </c>
      <c r="I7663" t="s">
        <v>34</v>
      </c>
      <c r="J7663">
        <v>2020</v>
      </c>
      <c r="K7663">
        <v>0.03</v>
      </c>
    </row>
    <row r="7664" spans="1:11" x14ac:dyDescent="0.25">
      <c r="A7664" t="s">
        <v>724</v>
      </c>
      <c r="B7664" t="s">
        <v>627</v>
      </c>
      <c r="C7664" t="s">
        <v>628</v>
      </c>
      <c r="D7664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4">
        <f>COUNTIFS(D$2:D7664,Clef_répartition[[#This Row],[Code_Nom]],J$2:J7664,Clef_répartition[[#This Row],[Année]])</f>
        <v>3</v>
      </c>
      <c r="F7664">
        <f>IF(Clef_répartition[[#This Row],[Code_Nom]]=D7663,F7663-1,(COUNTIFS(Clef_répartition[Code_Nom],Clef_répartition[[#This Row],[Code_Nom]],Clef_répartition[Année],Clef_répartition[[#This Row],[Année]])))</f>
        <v>5</v>
      </c>
      <c r="G7664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Cossonay-Penthalaz-Penthaz-Daillens-Bettens_3_2020</v>
      </c>
      <c r="H7664">
        <v>5477</v>
      </c>
      <c r="I7664" t="s">
        <v>79</v>
      </c>
      <c r="J7664">
        <v>2020</v>
      </c>
      <c r="K7664">
        <v>0.32</v>
      </c>
    </row>
    <row r="7665" spans="1:11" x14ac:dyDescent="0.25">
      <c r="A7665" t="s">
        <v>724</v>
      </c>
      <c r="B7665" t="s">
        <v>627</v>
      </c>
      <c r="C7665" t="s">
        <v>628</v>
      </c>
      <c r="D7665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5">
        <f>COUNTIFS(D$2:D7665,Clef_répartition[[#This Row],[Code_Nom]],J$2:J7665,Clef_répartition[[#This Row],[Année]])</f>
        <v>4</v>
      </c>
      <c r="F7665">
        <f>IF(Clef_répartition[[#This Row],[Code_Nom]]=D7664,F7664-1,(COUNTIFS(Clef_répartition[Code_Nom],Clef_répartition[[#This Row],[Code_Nom]],Clef_répartition[Année],Clef_répartition[[#This Row],[Année]])))</f>
        <v>4</v>
      </c>
      <c r="G7665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Cossonay-Penthalaz-Penthaz-Daillens-Bettens_4_2020</v>
      </c>
      <c r="H7665">
        <v>5480</v>
      </c>
      <c r="I7665" t="s">
        <v>90</v>
      </c>
      <c r="J7665">
        <v>2020</v>
      </c>
      <c r="K7665">
        <v>0.09</v>
      </c>
    </row>
    <row r="7666" spans="1:11" x14ac:dyDescent="0.25">
      <c r="A7666" t="s">
        <v>724</v>
      </c>
      <c r="B7666" t="s">
        <v>627</v>
      </c>
      <c r="C7666" t="s">
        <v>628</v>
      </c>
      <c r="D7666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6">
        <f>COUNTIFS(D$2:D7666,Clef_répartition[[#This Row],[Code_Nom]],J$2:J7666,Clef_répartition[[#This Row],[Année]])</f>
        <v>5</v>
      </c>
      <c r="F7666">
        <f>IF(Clef_répartition[[#This Row],[Code_Nom]]=D7665,F7665-1,(COUNTIFS(Clef_répartition[Code_Nom],Clef_répartition[[#This Row],[Code_Nom]],Clef_répartition[Année],Clef_répartition[[#This Row],[Année]])))</f>
        <v>3</v>
      </c>
      <c r="G7666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Cossonay-Penthalaz-Penthaz-Daillens-Bettens_5_2020</v>
      </c>
      <c r="H7666">
        <v>5495</v>
      </c>
      <c r="I7666" t="s">
        <v>212</v>
      </c>
      <c r="J7666">
        <v>2020</v>
      </c>
      <c r="K7666">
        <v>0.27</v>
      </c>
    </row>
    <row r="7667" spans="1:11" x14ac:dyDescent="0.25">
      <c r="A7667" t="s">
        <v>724</v>
      </c>
      <c r="B7667" t="s">
        <v>627</v>
      </c>
      <c r="C7667" t="s">
        <v>628</v>
      </c>
      <c r="D766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7">
        <f>COUNTIFS(D$2:D7667,Clef_répartition[[#This Row],[Code_Nom]],J$2:J7667,Clef_répartition[[#This Row],[Année]])</f>
        <v>6</v>
      </c>
      <c r="F7667">
        <f>IF(Clef_répartition[[#This Row],[Code_Nom]]=D7666,F7666-1,(COUNTIFS(Clef_répartition[Code_Nom],Clef_répartition[[#This Row],[Code_Nom]],Clef_répartition[Année],Clef_répartition[[#This Row],[Année]])))</f>
        <v>2</v>
      </c>
      <c r="G766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Cossonay-Penthalaz-Penthaz-Daillens-Bettens_6_2020</v>
      </c>
      <c r="H7667">
        <v>5496</v>
      </c>
      <c r="I7667" t="s">
        <v>213</v>
      </c>
      <c r="J7667">
        <v>2020</v>
      </c>
      <c r="K7667">
        <v>0.15</v>
      </c>
    </row>
    <row r="7668" spans="1:11" x14ac:dyDescent="0.25">
      <c r="A7668" t="s">
        <v>724</v>
      </c>
      <c r="B7668" t="s">
        <v>627</v>
      </c>
      <c r="C7668" t="s">
        <v>628</v>
      </c>
      <c r="D766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7668">
        <f>COUNTIFS(D$2:D7668,Clef_répartition[[#This Row],[Code_Nom]],J$2:J7668,Clef_répartition[[#This Row],[Année]])</f>
        <v>7</v>
      </c>
      <c r="F7668">
        <f>IF(Clef_répartition[[#This Row],[Code_Nom]]=D7667,F7667-1,(COUNTIFS(Clef_répartition[Code_Nom],Clef_répartition[[#This Row],[Code_Nom]],Clef_répartition[Année],Clef_répartition[[#This Row],[Année]])))</f>
        <v>1</v>
      </c>
      <c r="G766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Cossonay-Penthalaz-Penthaz-Daillens-Bettens_7_2020</v>
      </c>
      <c r="H7668">
        <v>5501</v>
      </c>
      <c r="I7668" t="s">
        <v>258</v>
      </c>
      <c r="J7668">
        <v>2020</v>
      </c>
      <c r="K7668">
        <v>0.09</v>
      </c>
    </row>
    <row r="7669" spans="1:11" x14ac:dyDescent="0.25">
      <c r="A7669" t="s">
        <v>724</v>
      </c>
      <c r="B7669" t="s">
        <v>695</v>
      </c>
      <c r="C7669" t="s">
        <v>696</v>
      </c>
      <c r="D7669" t="str">
        <f>Clef_répartition[[#This Row],[Code association]]&amp;"_"&amp;Clef_répartition[[#This Row],[Nom association]]</f>
        <v>AIEE Nyon_Association intercommunale pour l'épuration des eaux Bougy-Féchy-Perroy</v>
      </c>
      <c r="E7669">
        <f>COUNTIFS(D$2:D7669,Clef_répartition[[#This Row],[Code_Nom]],J$2:J7669,Clef_répartition[[#This Row],[Année]])</f>
        <v>1</v>
      </c>
      <c r="F7669">
        <f>IF(Clef_répartition[[#This Row],[Code_Nom]]=D7668,F7668-1,(COUNTIFS(Clef_répartition[Code_Nom],Clef_répartition[[#This Row],[Code_Nom]],Clef_répartition[Année],Clef_répartition[[#This Row],[Année]])))</f>
        <v>3</v>
      </c>
      <c r="G7669" t="str">
        <f>Clef_répartition[[#This Row],[Code_Nom]]&amp;"_"&amp;Clef_répartition[[#This Row],[Nombre]]&amp;"_"&amp;Clef_répartition[[#This Row],[Année]]</f>
        <v>AIEE Nyon_Association intercommunale pour l'épuration des eaux Bougy-Féchy-Perroy_1_2020</v>
      </c>
      <c r="H7669">
        <v>5426</v>
      </c>
      <c r="I7669" t="s">
        <v>31</v>
      </c>
      <c r="J7669">
        <v>2020</v>
      </c>
      <c r="K7669">
        <v>0.16655027932960895</v>
      </c>
    </row>
    <row r="7670" spans="1:11" x14ac:dyDescent="0.25">
      <c r="A7670" t="s">
        <v>724</v>
      </c>
      <c r="B7670" t="s">
        <v>695</v>
      </c>
      <c r="C7670" t="s">
        <v>696</v>
      </c>
      <c r="D7670" t="str">
        <f>Clef_répartition[[#This Row],[Code association]]&amp;"_"&amp;Clef_répartition[[#This Row],[Nom association]]</f>
        <v>AIEE Nyon_Association intercommunale pour l'épuration des eaux Bougy-Féchy-Perroy</v>
      </c>
      <c r="E7670">
        <f>COUNTIFS(D$2:D7670,Clef_répartition[[#This Row],[Code_Nom]],J$2:J7670,Clef_répartition[[#This Row],[Année]])</f>
        <v>2</v>
      </c>
      <c r="F7670">
        <f>IF(Clef_répartition[[#This Row],[Code_Nom]]=D7669,F7669-1,(COUNTIFS(Clef_répartition[Code_Nom],Clef_répartition[[#This Row],[Code_Nom]],Clef_répartition[Année],Clef_répartition[[#This Row],[Année]])))</f>
        <v>2</v>
      </c>
      <c r="G7670" t="str">
        <f>Clef_répartition[[#This Row],[Code_Nom]]&amp;"_"&amp;Clef_répartition[[#This Row],[Nombre]]&amp;"_"&amp;Clef_répartition[[#This Row],[Année]]</f>
        <v>AIEE Nyon_Association intercommunale pour l'épuration des eaux Bougy-Féchy-Perroy_2_2020</v>
      </c>
      <c r="H7670">
        <v>5427</v>
      </c>
      <c r="I7670" t="s">
        <v>112</v>
      </c>
      <c r="J7670">
        <v>2020</v>
      </c>
      <c r="K7670">
        <v>0.30342178770949718</v>
      </c>
    </row>
    <row r="7671" spans="1:11" x14ac:dyDescent="0.25">
      <c r="A7671" t="s">
        <v>724</v>
      </c>
      <c r="B7671" t="s">
        <v>695</v>
      </c>
      <c r="C7671" t="s">
        <v>696</v>
      </c>
      <c r="D7671" t="str">
        <f>Clef_répartition[[#This Row],[Code association]]&amp;"_"&amp;Clef_répartition[[#This Row],[Nom association]]</f>
        <v>AIEE Nyon_Association intercommunale pour l'épuration des eaux Bougy-Féchy-Perroy</v>
      </c>
      <c r="E7671">
        <f>COUNTIFS(D$2:D7671,Clef_répartition[[#This Row],[Code_Nom]],J$2:J7671,Clef_répartition[[#This Row],[Année]])</f>
        <v>3</v>
      </c>
      <c r="F7671">
        <f>IF(Clef_répartition[[#This Row],[Code_Nom]]=D7670,F7670-1,(COUNTIFS(Clef_répartition[Code_Nom],Clef_répartition[[#This Row],[Code_Nom]],Clef_répartition[Année],Clef_répartition[[#This Row],[Année]])))</f>
        <v>1</v>
      </c>
      <c r="G7671" t="str">
        <f>Clef_répartition[[#This Row],[Code_Nom]]&amp;"_"&amp;Clef_répartition[[#This Row],[Nombre]]&amp;"_"&amp;Clef_répartition[[#This Row],[Année]]</f>
        <v>AIEE Nyon_Association intercommunale pour l'épuration des eaux Bougy-Féchy-Perroy_3_2020</v>
      </c>
      <c r="H7671">
        <v>5860</v>
      </c>
      <c r="I7671" t="s">
        <v>215</v>
      </c>
      <c r="J7671">
        <v>2020</v>
      </c>
      <c r="K7671">
        <v>0.5300279329608939</v>
      </c>
    </row>
    <row r="7672" spans="1:11" x14ac:dyDescent="0.25">
      <c r="A7672" t="s">
        <v>724</v>
      </c>
      <c r="B7672" t="s">
        <v>507</v>
      </c>
      <c r="C7672" t="s">
        <v>508</v>
      </c>
      <c r="D7672" t="str">
        <f>Clef_répartition[[#This Row],[Code association]]&amp;"_"&amp;Clef_répartition[[#This Row],[Nom association]]</f>
        <v>AIEHJ_Association intercommunale des eaux  du Haut-Jorat</v>
      </c>
      <c r="E7672">
        <f>COUNTIFS(D$2:D7672,Clef_répartition[[#This Row],[Code_Nom]],J$2:J7672,Clef_répartition[[#This Row],[Année]])</f>
        <v>1</v>
      </c>
      <c r="F7672">
        <f>IF(Clef_répartition[[#This Row],[Code_Nom]]=D7671,F7671-1,(COUNTIFS(Clef_répartition[Code_Nom],Clef_répartition[[#This Row],[Code_Nom]],Clef_répartition[Année],Clef_répartition[[#This Row],[Année]])))</f>
        <v>5</v>
      </c>
      <c r="G7672" t="str">
        <f>Clef_répartition[[#This Row],[Code_Nom]]&amp;"_"&amp;Clef_répartition[[#This Row],[Nombre]]&amp;"_"&amp;Clef_répartition[[#This Row],[Année]]</f>
        <v>AIEHJ_Association intercommunale des eaux  du Haut-Jorat_1_2020</v>
      </c>
      <c r="H7672">
        <v>5673</v>
      </c>
      <c r="I7672" t="s">
        <v>137</v>
      </c>
      <c r="J7672">
        <v>2020</v>
      </c>
      <c r="K7672">
        <v>0.12</v>
      </c>
    </row>
    <row r="7673" spans="1:11" x14ac:dyDescent="0.25">
      <c r="A7673" t="s">
        <v>724</v>
      </c>
      <c r="B7673" t="s">
        <v>507</v>
      </c>
      <c r="C7673" t="s">
        <v>508</v>
      </c>
      <c r="D7673" t="str">
        <f>Clef_répartition[[#This Row],[Code association]]&amp;"_"&amp;Clef_répartition[[#This Row],[Nom association]]</f>
        <v>AIEHJ_Association intercommunale des eaux  du Haut-Jorat</v>
      </c>
      <c r="E7673">
        <f>COUNTIFS(D$2:D7673,Clef_répartition[[#This Row],[Code_Nom]],J$2:J7673,Clef_répartition[[#This Row],[Année]])</f>
        <v>2</v>
      </c>
      <c r="F7673">
        <f>IF(Clef_répartition[[#This Row],[Code_Nom]]=D7672,F7672-1,(COUNTIFS(Clef_répartition[Code_Nom],Clef_répartition[[#This Row],[Code_Nom]],Clef_répartition[Année],Clef_répartition[[#This Row],[Année]])))</f>
        <v>4</v>
      </c>
      <c r="G7673" t="str">
        <f>Clef_répartition[[#This Row],[Code_Nom]]&amp;"_"&amp;Clef_répartition[[#This Row],[Nombre]]&amp;"_"&amp;Clef_répartition[[#This Row],[Année]]</f>
        <v>AIEHJ_Association intercommunale des eaux  du Haut-Jorat_2_2020</v>
      </c>
      <c r="H7673">
        <v>5804</v>
      </c>
      <c r="I7673" t="s">
        <v>139</v>
      </c>
      <c r="J7673">
        <v>2020</v>
      </c>
      <c r="K7673">
        <v>0.49</v>
      </c>
    </row>
    <row r="7674" spans="1:11" x14ac:dyDescent="0.25">
      <c r="A7674" t="s">
        <v>724</v>
      </c>
      <c r="B7674" t="s">
        <v>507</v>
      </c>
      <c r="C7674" t="s">
        <v>508</v>
      </c>
      <c r="D7674" t="str">
        <f>Clef_répartition[[#This Row],[Code association]]&amp;"_"&amp;Clef_répartition[[#This Row],[Nom association]]</f>
        <v>AIEHJ_Association intercommunale des eaux  du Haut-Jorat</v>
      </c>
      <c r="E7674">
        <f>COUNTIFS(D$2:D7674,Clef_répartition[[#This Row],[Code_Nom]],J$2:J7674,Clef_répartition[[#This Row],[Année]])</f>
        <v>3</v>
      </c>
      <c r="F7674">
        <f>IF(Clef_répartition[[#This Row],[Code_Nom]]=D7673,F7673-1,(COUNTIFS(Clef_répartition[Code_Nom],Clef_répartition[[#This Row],[Code_Nom]],Clef_répartition[Année],Clef_répartition[[#This Row],[Année]])))</f>
        <v>3</v>
      </c>
      <c r="G7674" t="str">
        <f>Clef_répartition[[#This Row],[Code_Nom]]&amp;"_"&amp;Clef_répartition[[#This Row],[Nombre]]&amp;"_"&amp;Clef_répartition[[#This Row],[Année]]</f>
        <v>AIEHJ_Association intercommunale des eaux  du Haut-Jorat_3_2020</v>
      </c>
      <c r="H7674">
        <v>5540</v>
      </c>
      <c r="I7674" t="s">
        <v>186</v>
      </c>
      <c r="J7674">
        <v>2020</v>
      </c>
      <c r="K7674">
        <v>0.1</v>
      </c>
    </row>
    <row r="7675" spans="1:11" x14ac:dyDescent="0.25">
      <c r="A7675" t="s">
        <v>724</v>
      </c>
      <c r="B7675" t="s">
        <v>507</v>
      </c>
      <c r="C7675" t="s">
        <v>508</v>
      </c>
      <c r="D7675" t="str">
        <f>Clef_répartition[[#This Row],[Code association]]&amp;"_"&amp;Clef_répartition[[#This Row],[Nom association]]</f>
        <v>AIEHJ_Association intercommunale des eaux  du Haut-Jorat</v>
      </c>
      <c r="E7675">
        <f>COUNTIFS(D$2:D7675,Clef_répartition[[#This Row],[Code_Nom]],J$2:J7675,Clef_répartition[[#This Row],[Année]])</f>
        <v>4</v>
      </c>
      <c r="F7675">
        <f>IF(Clef_répartition[[#This Row],[Code_Nom]]=D7674,F7674-1,(COUNTIFS(Clef_répartition[Code_Nom],Clef_répartition[[#This Row],[Code_Nom]],Clef_répartition[Année],Clef_répartition[[#This Row],[Année]])))</f>
        <v>2</v>
      </c>
      <c r="G7675" t="str">
        <f>Clef_répartition[[#This Row],[Code_Nom]]&amp;"_"&amp;Clef_répartition[[#This Row],[Nombre]]&amp;"_"&amp;Clef_répartition[[#This Row],[Année]]</f>
        <v>AIEHJ_Association intercommunale des eaux  du Haut-Jorat_4_2020</v>
      </c>
      <c r="H7675">
        <v>5533</v>
      </c>
      <c r="I7675" t="s">
        <v>216</v>
      </c>
      <c r="J7675">
        <v>2020</v>
      </c>
      <c r="K7675">
        <v>0.26</v>
      </c>
    </row>
    <row r="7676" spans="1:11" x14ac:dyDescent="0.25">
      <c r="A7676" t="s">
        <v>724</v>
      </c>
      <c r="B7676" t="s">
        <v>507</v>
      </c>
      <c r="C7676" t="s">
        <v>508</v>
      </c>
      <c r="D7676" t="str">
        <f>Clef_répartition[[#This Row],[Code association]]&amp;"_"&amp;Clef_répartition[[#This Row],[Nom association]]</f>
        <v>AIEHJ_Association intercommunale des eaux  du Haut-Jorat</v>
      </c>
      <c r="E7676">
        <f>COUNTIFS(D$2:D7676,Clef_répartition[[#This Row],[Code_Nom]],J$2:J7676,Clef_répartition[[#This Row],[Année]])</f>
        <v>5</v>
      </c>
      <c r="F7676">
        <f>IF(Clef_répartition[[#This Row],[Code_Nom]]=D7675,F7675-1,(COUNTIFS(Clef_répartition[Code_Nom],Clef_répartition[[#This Row],[Code_Nom]],Clef_répartition[Année],Clef_répartition[[#This Row],[Année]])))</f>
        <v>1</v>
      </c>
      <c r="G7676" t="str">
        <f>Clef_répartition[[#This Row],[Code_Nom]]&amp;"_"&amp;Clef_répartition[[#This Row],[Nombre]]&amp;"_"&amp;Clef_répartition[[#This Row],[Année]]</f>
        <v>AIEHJ_Association intercommunale des eaux  du Haut-Jorat_5_2020</v>
      </c>
      <c r="H7676">
        <v>5684</v>
      </c>
      <c r="I7676" t="s">
        <v>237</v>
      </c>
      <c r="J7676">
        <v>2020</v>
      </c>
      <c r="K7676">
        <v>0.03</v>
      </c>
    </row>
    <row r="7677" spans="1:11" x14ac:dyDescent="0.25">
      <c r="A7677" t="s">
        <v>724</v>
      </c>
      <c r="B7677" t="s">
        <v>581</v>
      </c>
      <c r="C7677" t="s">
        <v>582</v>
      </c>
      <c r="D7677" t="str">
        <f>Clef_répartition[[#This Row],[Code association]]&amp;"_"&amp;Clef_répartition[[#This Row],[Nom association]]</f>
        <v>AIEJ_Association Intercommunale des Eaux du Jorat</v>
      </c>
      <c r="E7677">
        <f>COUNTIFS(D$2:D7677,Clef_répartition[[#This Row],[Code_Nom]],J$2:J7677,Clef_répartition[[#This Row],[Année]])</f>
        <v>1</v>
      </c>
      <c r="F7677">
        <f>IF(Clef_répartition[[#This Row],[Code_Nom]]=D7676,F7676-1,(COUNTIFS(Clef_répartition[Code_Nom],Clef_répartition[[#This Row],[Code_Nom]],Clef_répartition[Année],Clef_répartition[[#This Row],[Année]])))</f>
        <v>11</v>
      </c>
      <c r="G7677" t="str">
        <f>Clef_répartition[[#This Row],[Code_Nom]]&amp;"_"&amp;Clef_répartition[[#This Row],[Nombre]]&amp;"_"&amp;Clef_répartition[[#This Row],[Année]]</f>
        <v>AIEJ_Association Intercommunale des Eaux du Jorat_1_2020</v>
      </c>
      <c r="H7677">
        <v>5613</v>
      </c>
      <c r="I7677" t="s">
        <v>33</v>
      </c>
      <c r="J7677">
        <v>2020</v>
      </c>
      <c r="K7677">
        <v>0.14000000000000001</v>
      </c>
    </row>
    <row r="7678" spans="1:11" x14ac:dyDescent="0.25">
      <c r="A7678" t="s">
        <v>724</v>
      </c>
      <c r="B7678" t="s">
        <v>581</v>
      </c>
      <c r="C7678" t="s">
        <v>582</v>
      </c>
      <c r="D7678" t="str">
        <f>Clef_répartition[[#This Row],[Code association]]&amp;"_"&amp;Clef_répartition[[#This Row],[Nom association]]</f>
        <v>AIEJ_Association Intercommunale des Eaux du Jorat</v>
      </c>
      <c r="E7678">
        <f>COUNTIFS(D$2:D7678,Clef_répartition[[#This Row],[Code_Nom]],J$2:J7678,Clef_répartition[[#This Row],[Année]])</f>
        <v>2</v>
      </c>
      <c r="F7678">
        <f>IF(Clef_répartition[[#This Row],[Code_Nom]]=D7677,F7677-1,(COUNTIFS(Clef_répartition[Code_Nom],Clef_répartition[[#This Row],[Code_Nom]],Clef_répartition[Année],Clef_répartition[[#This Row],[Année]])))</f>
        <v>10</v>
      </c>
      <c r="G7678" t="str">
        <f>Clef_répartition[[#This Row],[Code_Nom]]&amp;"_"&amp;Clef_répartition[[#This Row],[Nombre]]&amp;"_"&amp;Clef_répartition[[#This Row],[Année]]</f>
        <v>AIEJ_Association Intercommunale des Eaux du Jorat_2_2020</v>
      </c>
      <c r="H7678">
        <v>5785</v>
      </c>
      <c r="I7678" t="s">
        <v>74</v>
      </c>
      <c r="J7678">
        <v>2020</v>
      </c>
      <c r="K7678">
        <v>0.04</v>
      </c>
    </row>
    <row r="7679" spans="1:11" x14ac:dyDescent="0.25">
      <c r="A7679" t="s">
        <v>724</v>
      </c>
      <c r="B7679" t="s">
        <v>581</v>
      </c>
      <c r="C7679" t="s">
        <v>582</v>
      </c>
      <c r="D7679" t="str">
        <f>Clef_répartition[[#This Row],[Code association]]&amp;"_"&amp;Clef_répartition[[#This Row],[Nom association]]</f>
        <v>AIEJ_Association Intercommunale des Eaux du Jorat</v>
      </c>
      <c r="E7679">
        <f>COUNTIFS(D$2:D7679,Clef_répartition[[#This Row],[Code_Nom]],J$2:J7679,Clef_répartition[[#This Row],[Année]])</f>
        <v>3</v>
      </c>
      <c r="F7679">
        <f>IF(Clef_répartition[[#This Row],[Code_Nom]]=D7678,F7678-1,(COUNTIFS(Clef_répartition[Code_Nom],Clef_répartition[[#This Row],[Code_Nom]],Clef_répartition[Année],Clef_répartition[[#This Row],[Année]])))</f>
        <v>9</v>
      </c>
      <c r="G7679" t="str">
        <f>Clef_répartition[[#This Row],[Code_Nom]]&amp;"_"&amp;Clef_répartition[[#This Row],[Nombre]]&amp;"_"&amp;Clef_répartition[[#This Row],[Année]]</f>
        <v>AIEJ_Association Intercommunale des Eaux du Jorat_3_2020</v>
      </c>
      <c r="H7679">
        <v>5604</v>
      </c>
      <c r="I7679" t="s">
        <v>117</v>
      </c>
      <c r="J7679">
        <v>2020</v>
      </c>
      <c r="K7679">
        <v>0.17</v>
      </c>
    </row>
    <row r="7680" spans="1:11" x14ac:dyDescent="0.25">
      <c r="A7680" t="s">
        <v>724</v>
      </c>
      <c r="B7680" t="s">
        <v>581</v>
      </c>
      <c r="C7680" t="s">
        <v>582</v>
      </c>
      <c r="D7680" t="str">
        <f>Clef_répartition[[#This Row],[Code association]]&amp;"_"&amp;Clef_répartition[[#This Row],[Nom association]]</f>
        <v>AIEJ_Association Intercommunale des Eaux du Jorat</v>
      </c>
      <c r="E7680">
        <f>COUNTIFS(D$2:D7680,Clef_répartition[[#This Row],[Code_Nom]],J$2:J7680,Clef_répartition[[#This Row],[Année]])</f>
        <v>4</v>
      </c>
      <c r="F7680">
        <f>IF(Clef_répartition[[#This Row],[Code_Nom]]=D7679,F7679-1,(COUNTIFS(Clef_répartition[Code_Nom],Clef_répartition[[#This Row],[Code_Nom]],Clef_répartition[Année],Clef_répartition[[#This Row],[Année]])))</f>
        <v>8</v>
      </c>
      <c r="G7680" t="str">
        <f>Clef_répartition[[#This Row],[Code_Nom]]&amp;"_"&amp;Clef_répartition[[#This Row],[Nombre]]&amp;"_"&amp;Clef_répartition[[#This Row],[Année]]</f>
        <v>AIEJ_Association Intercommunale des Eaux du Jorat_4_2020</v>
      </c>
      <c r="H7680">
        <v>5804</v>
      </c>
      <c r="I7680" t="s">
        <v>139</v>
      </c>
      <c r="J7680">
        <v>2020</v>
      </c>
    </row>
    <row r="7681" spans="1:11" x14ac:dyDescent="0.25">
      <c r="A7681" t="s">
        <v>724</v>
      </c>
      <c r="B7681" t="s">
        <v>581</v>
      </c>
      <c r="C7681" t="s">
        <v>582</v>
      </c>
      <c r="D7681" t="str">
        <f>Clef_répartition[[#This Row],[Code association]]&amp;"_"&amp;Clef_répartition[[#This Row],[Nom association]]</f>
        <v>AIEJ_Association Intercommunale des Eaux du Jorat</v>
      </c>
      <c r="E7681">
        <f>COUNTIFS(D$2:D7681,Clef_répartition[[#This Row],[Code_Nom]],J$2:J7681,Clef_répartition[[#This Row],[Année]])</f>
        <v>5</v>
      </c>
      <c r="F7681">
        <f>IF(Clef_répartition[[#This Row],[Code_Nom]]=D7680,F7680-1,(COUNTIFS(Clef_répartition[Code_Nom],Clef_répartition[[#This Row],[Code_Nom]],Clef_répartition[Année],Clef_répartition[[#This Row],[Année]])))</f>
        <v>7</v>
      </c>
      <c r="G7681" t="str">
        <f>Clef_répartition[[#This Row],[Code_Nom]]&amp;"_"&amp;Clef_répartition[[#This Row],[Nombre]]&amp;"_"&amp;Clef_répartition[[#This Row],[Année]]</f>
        <v>AIEJ_Association Intercommunale des Eaux du Jorat_5_2020</v>
      </c>
      <c r="H7681">
        <v>5806</v>
      </c>
      <c r="I7681" t="s">
        <v>140</v>
      </c>
      <c r="J7681">
        <v>2020</v>
      </c>
      <c r="K7681">
        <v>0.24</v>
      </c>
    </row>
    <row r="7682" spans="1:11" x14ac:dyDescent="0.25">
      <c r="A7682" t="s">
        <v>724</v>
      </c>
      <c r="B7682" t="s">
        <v>581</v>
      </c>
      <c r="C7682" t="s">
        <v>582</v>
      </c>
      <c r="D7682" t="str">
        <f>Clef_répartition[[#This Row],[Code association]]&amp;"_"&amp;Clef_répartition[[#This Row],[Nom association]]</f>
        <v>AIEJ_Association Intercommunale des Eaux du Jorat</v>
      </c>
      <c r="E7682">
        <f>COUNTIFS(D$2:D7682,Clef_répartition[[#This Row],[Code_Nom]],J$2:J7682,Clef_répartition[[#This Row],[Année]])</f>
        <v>6</v>
      </c>
      <c r="F7682">
        <f>IF(Clef_répartition[[#This Row],[Code_Nom]]=D7681,F7681-1,(COUNTIFS(Clef_répartition[Code_Nom],Clef_répartition[[#This Row],[Code_Nom]],Clef_répartition[Année],Clef_répartition[[#This Row],[Année]])))</f>
        <v>6</v>
      </c>
      <c r="G7682" t="str">
        <f>Clef_répartition[[#This Row],[Code_Nom]]&amp;"_"&amp;Clef_répartition[[#This Row],[Nombre]]&amp;"_"&amp;Clef_répartition[[#This Row],[Année]]</f>
        <v>AIEJ_Association Intercommunale des Eaux du Jorat_6_2020</v>
      </c>
      <c r="H7682">
        <v>5792</v>
      </c>
      <c r="I7682" t="s">
        <v>187</v>
      </c>
      <c r="J7682">
        <v>2020</v>
      </c>
      <c r="K7682">
        <v>0.05</v>
      </c>
    </row>
    <row r="7683" spans="1:11" x14ac:dyDescent="0.25">
      <c r="A7683" t="s">
        <v>724</v>
      </c>
      <c r="B7683" t="s">
        <v>581</v>
      </c>
      <c r="C7683" t="s">
        <v>582</v>
      </c>
      <c r="D7683" t="str">
        <f>Clef_répartition[[#This Row],[Code association]]&amp;"_"&amp;Clef_répartition[[#This Row],[Nom association]]</f>
        <v>AIEJ_Association Intercommunale des Eaux du Jorat</v>
      </c>
      <c r="E7683">
        <f>COUNTIFS(D$2:D7683,Clef_répartition[[#This Row],[Code_Nom]],J$2:J7683,Clef_répartition[[#This Row],[Année]])</f>
        <v>7</v>
      </c>
      <c r="F7683">
        <f>IF(Clef_répartition[[#This Row],[Code_Nom]]=D7682,F7682-1,(COUNTIFS(Clef_répartition[Code_Nom],Clef_répartition[[#This Row],[Code_Nom]],Clef_répartition[Année],Clef_répartition[[#This Row],[Année]])))</f>
        <v>5</v>
      </c>
      <c r="G7683" t="str">
        <f>Clef_répartition[[#This Row],[Code_Nom]]&amp;"_"&amp;Clef_répartition[[#This Row],[Nombre]]&amp;"_"&amp;Clef_répartition[[#This Row],[Année]]</f>
        <v>AIEJ_Association Intercommunale des Eaux du Jorat_7_2020</v>
      </c>
      <c r="H7683">
        <v>5805</v>
      </c>
      <c r="I7683" t="s">
        <v>206</v>
      </c>
      <c r="J7683">
        <v>2020</v>
      </c>
      <c r="K7683">
        <v>0.03</v>
      </c>
    </row>
    <row r="7684" spans="1:11" x14ac:dyDescent="0.25">
      <c r="A7684" t="s">
        <v>724</v>
      </c>
      <c r="B7684" t="s">
        <v>581</v>
      </c>
      <c r="C7684" t="s">
        <v>582</v>
      </c>
      <c r="D7684" t="str">
        <f>Clef_répartition[[#This Row],[Code association]]&amp;"_"&amp;Clef_répartition[[#This Row],[Nom association]]</f>
        <v>AIEJ_Association Intercommunale des Eaux du Jorat</v>
      </c>
      <c r="E7684">
        <f>COUNTIFS(D$2:D7684,Clef_répartition[[#This Row],[Code_Nom]],J$2:J7684,Clef_répartition[[#This Row],[Année]])</f>
        <v>8</v>
      </c>
      <c r="F7684">
        <f>IF(Clef_répartition[[#This Row],[Code_Nom]]=D7683,F7683-1,(COUNTIFS(Clef_répartition[Code_Nom],Clef_répartition[[#This Row],[Code_Nom]],Clef_répartition[Année],Clef_répartition[[#This Row],[Année]])))</f>
        <v>4</v>
      </c>
      <c r="G7684" t="str">
        <f>Clef_répartition[[#This Row],[Code_Nom]]&amp;"_"&amp;Clef_répartition[[#This Row],[Nombre]]&amp;"_"&amp;Clef_répartition[[#This Row],[Année]]</f>
        <v>AIEJ_Association Intercommunale des Eaux du Jorat_8_2020</v>
      </c>
      <c r="H7684">
        <v>5798</v>
      </c>
      <c r="I7684" t="s">
        <v>236</v>
      </c>
      <c r="J7684">
        <v>2020</v>
      </c>
      <c r="K7684">
        <v>0.04</v>
      </c>
    </row>
    <row r="7685" spans="1:11" x14ac:dyDescent="0.25">
      <c r="A7685" t="s">
        <v>724</v>
      </c>
      <c r="B7685" t="s">
        <v>581</v>
      </c>
      <c r="C7685" t="s">
        <v>582</v>
      </c>
      <c r="D7685" t="str">
        <f>Clef_répartition[[#This Row],[Code association]]&amp;"_"&amp;Clef_répartition[[#This Row],[Nom association]]</f>
        <v>AIEJ_Association Intercommunale des Eaux du Jorat</v>
      </c>
      <c r="E7685">
        <f>COUNTIFS(D$2:D7685,Clef_répartition[[#This Row],[Code_Nom]],J$2:J7685,Clef_répartition[[#This Row],[Année]])</f>
        <v>9</v>
      </c>
      <c r="F7685">
        <f>IF(Clef_répartition[[#This Row],[Code_Nom]]=D7684,F7684-1,(COUNTIFS(Clef_répartition[Code_Nom],Clef_répartition[[#This Row],[Code_Nom]],Clef_répartition[Année],Clef_répartition[[#This Row],[Année]])))</f>
        <v>3</v>
      </c>
      <c r="G7685" t="str">
        <f>Clef_répartition[[#This Row],[Code_Nom]]&amp;"_"&amp;Clef_répartition[[#This Row],[Nombre]]&amp;"_"&amp;Clef_répartition[[#This Row],[Année]]</f>
        <v>AIEJ_Association Intercommunale des Eaux du Jorat_9_2020</v>
      </c>
      <c r="H7685">
        <v>5799</v>
      </c>
      <c r="I7685" t="s">
        <v>254</v>
      </c>
      <c r="J7685">
        <v>2020</v>
      </c>
      <c r="K7685">
        <v>0.19</v>
      </c>
    </row>
    <row r="7686" spans="1:11" x14ac:dyDescent="0.25">
      <c r="A7686" t="s">
        <v>724</v>
      </c>
      <c r="B7686" t="s">
        <v>581</v>
      </c>
      <c r="C7686" t="s">
        <v>582</v>
      </c>
      <c r="D7686" t="str">
        <f>Clef_répartition[[#This Row],[Code association]]&amp;"_"&amp;Clef_répartition[[#This Row],[Nom association]]</f>
        <v>AIEJ_Association Intercommunale des Eaux du Jorat</v>
      </c>
      <c r="E7686">
        <f>COUNTIFS(D$2:D7686,Clef_répartition[[#This Row],[Code_Nom]],J$2:J7686,Clef_répartition[[#This Row],[Année]])</f>
        <v>10</v>
      </c>
      <c r="F7686">
        <f>IF(Clef_répartition[[#This Row],[Code_Nom]]=D7685,F7685-1,(COUNTIFS(Clef_répartition[Code_Nom],Clef_répartition[[#This Row],[Code_Nom]],Clef_répartition[Année],Clef_répartition[[#This Row],[Année]])))</f>
        <v>2</v>
      </c>
      <c r="G7686" t="str">
        <f>Clef_répartition[[#This Row],[Code_Nom]]&amp;"_"&amp;Clef_répartition[[#This Row],[Nombre]]&amp;"_"&amp;Clef_répartition[[#This Row],[Année]]</f>
        <v>AIEJ_Association Intercommunale des Eaux du Jorat_10_2020</v>
      </c>
      <c r="H7686">
        <v>5692</v>
      </c>
      <c r="I7686" t="s">
        <v>289</v>
      </c>
      <c r="J7686">
        <v>2020</v>
      </c>
      <c r="K7686">
        <v>0.05</v>
      </c>
    </row>
    <row r="7687" spans="1:11" x14ac:dyDescent="0.25">
      <c r="A7687" t="s">
        <v>724</v>
      </c>
      <c r="B7687" t="s">
        <v>581</v>
      </c>
      <c r="C7687" t="s">
        <v>582</v>
      </c>
      <c r="D7687" t="str">
        <f>Clef_répartition[[#This Row],[Code association]]&amp;"_"&amp;Clef_répartition[[#This Row],[Nom association]]</f>
        <v>AIEJ_Association Intercommunale des Eaux du Jorat</v>
      </c>
      <c r="E7687">
        <f>COUNTIFS(D$2:D7687,Clef_répartition[[#This Row],[Code_Nom]],J$2:J7687,Clef_répartition[[#This Row],[Année]])</f>
        <v>11</v>
      </c>
      <c r="F7687">
        <f>IF(Clef_répartition[[#This Row],[Code_Nom]]=D7686,F7686-1,(COUNTIFS(Clef_répartition[Code_Nom],Clef_répartition[[#This Row],[Code_Nom]],Clef_répartition[Année],Clef_répartition[[#This Row],[Année]])))</f>
        <v>1</v>
      </c>
      <c r="G7687" t="str">
        <f>Clef_répartition[[#This Row],[Code_Nom]]&amp;"_"&amp;Clef_répartition[[#This Row],[Nombre]]&amp;"_"&amp;Clef_répartition[[#This Row],[Année]]</f>
        <v>AIEJ_Association Intercommunale des Eaux du Jorat_11_2020</v>
      </c>
      <c r="H7687">
        <v>5803</v>
      </c>
      <c r="I7687" t="s">
        <v>294</v>
      </c>
      <c r="J7687">
        <v>2020</v>
      </c>
      <c r="K7687">
        <v>0.05</v>
      </c>
    </row>
    <row r="7688" spans="1:11" x14ac:dyDescent="0.25">
      <c r="A7688" t="s">
        <v>724</v>
      </c>
      <c r="B7688" t="s">
        <v>681</v>
      </c>
      <c r="C7688" t="s">
        <v>682</v>
      </c>
      <c r="D7688" t="str">
        <f>Clef_répartition[[#This Row],[Code association]]&amp;"_"&amp;Clef_répartition[[#This Row],[Nom association]]</f>
        <v>AIEM_Association intercommunale des Eaux du Mormont</v>
      </c>
      <c r="E7688">
        <f>COUNTIFS(D$2:D7688,Clef_répartition[[#This Row],[Code_Nom]],J$2:J7688,Clef_répartition[[#This Row],[Année]])</f>
        <v>1</v>
      </c>
      <c r="F7688">
        <f>IF(Clef_répartition[[#This Row],[Code_Nom]]=D7687,F7687-1,(COUNTIFS(Clef_répartition[Code_Nom],Clef_répartition[[#This Row],[Code_Nom]],Clef_répartition[Année],Clef_répartition[[#This Row],[Année]])))</f>
        <v>4</v>
      </c>
      <c r="G7688" t="str">
        <f>Clef_répartition[[#This Row],[Code_Nom]]&amp;"_"&amp;Clef_répartition[[#This Row],[Nombre]]&amp;"_"&amp;Clef_répartition[[#This Row],[Année]]</f>
        <v>AIEM_Association intercommunale des Eaux du Mormont_1_2020</v>
      </c>
      <c r="H7688">
        <v>5482</v>
      </c>
      <c r="I7688" t="s">
        <v>102</v>
      </c>
      <c r="J7688">
        <v>2020</v>
      </c>
      <c r="K7688">
        <v>0.23795591964111565</v>
      </c>
    </row>
    <row r="7689" spans="1:11" x14ac:dyDescent="0.25">
      <c r="A7689" t="s">
        <v>724</v>
      </c>
      <c r="B7689" t="s">
        <v>681</v>
      </c>
      <c r="C7689" t="s">
        <v>682</v>
      </c>
      <c r="D7689" t="str">
        <f>Clef_répartition[[#This Row],[Code association]]&amp;"_"&amp;Clef_répartition[[#This Row],[Nom association]]</f>
        <v>AIEM_Association intercommunale des Eaux du Mormont</v>
      </c>
      <c r="E7689">
        <f>COUNTIFS(D$2:D7689,Clef_répartition[[#This Row],[Code_Nom]],J$2:J7689,Clef_répartition[[#This Row],[Année]])</f>
        <v>2</v>
      </c>
      <c r="F7689">
        <f>IF(Clef_répartition[[#This Row],[Code_Nom]]=D7688,F7688-1,(COUNTIFS(Clef_répartition[Code_Nom],Clef_répartition[[#This Row],[Code_Nom]],Clef_répartition[Année],Clef_répartition[[#This Row],[Année]])))</f>
        <v>3</v>
      </c>
      <c r="G7689" t="str">
        <f>Clef_répartition[[#This Row],[Code_Nom]]&amp;"_"&amp;Clef_répartition[[#This Row],[Nombre]]&amp;"_"&amp;Clef_répartition[[#This Row],[Année]]</f>
        <v>AIEM_Association intercommunale des Eaux du Mormont_2_2020</v>
      </c>
      <c r="H7689">
        <v>5498</v>
      </c>
      <c r="I7689" t="s">
        <v>149</v>
      </c>
      <c r="J7689">
        <v>2020</v>
      </c>
      <c r="K7689">
        <v>0.50672908133411354</v>
      </c>
    </row>
    <row r="7690" spans="1:11" x14ac:dyDescent="0.25">
      <c r="A7690" t="s">
        <v>724</v>
      </c>
      <c r="B7690" t="s">
        <v>681</v>
      </c>
      <c r="C7690" t="s">
        <v>682</v>
      </c>
      <c r="D7690" t="str">
        <f>Clef_répartition[[#This Row],[Code association]]&amp;"_"&amp;Clef_répartition[[#This Row],[Nom association]]</f>
        <v>AIEM_Association intercommunale des Eaux du Mormont</v>
      </c>
      <c r="E7690">
        <f>COUNTIFS(D$2:D7690,Clef_répartition[[#This Row],[Code_Nom]],J$2:J7690,Clef_répartition[[#This Row],[Année]])</f>
        <v>3</v>
      </c>
      <c r="F7690">
        <f>IF(Clef_répartition[[#This Row],[Code_Nom]]=D7689,F7689-1,(COUNTIFS(Clef_répartition[Code_Nom],Clef_répartition[[#This Row],[Code_Nom]],Clef_répartition[Année],Clef_répartition[[#This Row],[Année]])))</f>
        <v>2</v>
      </c>
      <c r="G7690" t="str">
        <f>Clef_répartition[[#This Row],[Code_Nom]]&amp;"_"&amp;Clef_répartition[[#This Row],[Nombre]]&amp;"_"&amp;Clef_répartition[[#This Row],[Année]]</f>
        <v>AIEM_Association intercommunale des Eaux du Mormont_3_2020</v>
      </c>
      <c r="H7690">
        <v>5493</v>
      </c>
      <c r="I7690" t="s">
        <v>205</v>
      </c>
      <c r="J7690">
        <v>2020</v>
      </c>
      <c r="K7690">
        <v>9.0111176126389705E-2</v>
      </c>
    </row>
    <row r="7691" spans="1:11" x14ac:dyDescent="0.25">
      <c r="A7691" t="s">
        <v>724</v>
      </c>
      <c r="B7691" t="s">
        <v>681</v>
      </c>
      <c r="C7691" t="s">
        <v>682</v>
      </c>
      <c r="D7691" t="str">
        <f>Clef_répartition[[#This Row],[Code association]]&amp;"_"&amp;Clef_répartition[[#This Row],[Nom association]]</f>
        <v>AIEM_Association intercommunale des Eaux du Mormont</v>
      </c>
      <c r="E7691">
        <f>COUNTIFS(D$2:D7691,Clef_répartition[[#This Row],[Code_Nom]],J$2:J7691,Clef_répartition[[#This Row],[Année]])</f>
        <v>4</v>
      </c>
      <c r="F7691">
        <f>IF(Clef_répartition[[#This Row],[Code_Nom]]=D7690,F7690-1,(COUNTIFS(Clef_répartition[Code_Nom],Clef_répartition[[#This Row],[Code_Nom]],Clef_répartition[Année],Clef_répartition[[#This Row],[Année]])))</f>
        <v>1</v>
      </c>
      <c r="G7691" t="str">
        <f>Clef_répartition[[#This Row],[Code_Nom]]&amp;"_"&amp;Clef_répartition[[#This Row],[Nombre]]&amp;"_"&amp;Clef_répartition[[#This Row],[Année]]</f>
        <v>AIEM_Association intercommunale des Eaux du Mormont_4_2020</v>
      </c>
      <c r="H7691">
        <v>5497</v>
      </c>
      <c r="I7691" t="s">
        <v>217</v>
      </c>
      <c r="J7691">
        <v>2020</v>
      </c>
      <c r="K7691">
        <v>0.16520382289838112</v>
      </c>
    </row>
    <row r="7692" spans="1:11" x14ac:dyDescent="0.25">
      <c r="A7692" t="s">
        <v>724</v>
      </c>
      <c r="B7692" t="s">
        <v>561</v>
      </c>
      <c r="C7692" t="s">
        <v>562</v>
      </c>
      <c r="D7692" t="str">
        <f>Clef_répartition[[#This Row],[Code association]]&amp;"_"&amp;Clef_répartition[[#This Row],[Nom association]]</f>
        <v>AIEMGF_Association Intercommunale des Eaux du Mont et de la Grande Fontaine</v>
      </c>
      <c r="E7692">
        <f>COUNTIFS(D$2:D7692,Clef_répartition[[#This Row],[Code_Nom]],J$2:J7692,Clef_répartition[[#This Row],[Année]])</f>
        <v>1</v>
      </c>
      <c r="F7692">
        <f>IF(Clef_répartition[[#This Row],[Code_Nom]]=D7691,F7691-1,(COUNTIFS(Clef_répartition[Code_Nom],Clef_répartition[[#This Row],[Code_Nom]],Clef_répartition[Année],Clef_répartition[[#This Row],[Année]])))</f>
        <v>6</v>
      </c>
      <c r="G7692" t="str">
        <f>Clef_répartition[[#This Row],[Code_Nom]]&amp;"_"&amp;Clef_répartition[[#This Row],[Nombre]]&amp;"_"&amp;Clef_répartition[[#This Row],[Année]]</f>
        <v>AIEMGF_Association Intercommunale des Eaux du Mont et de la Grande Fontaine_1_2020</v>
      </c>
      <c r="H7692">
        <v>5812</v>
      </c>
      <c r="I7692" t="s">
        <v>48</v>
      </c>
      <c r="J7692">
        <v>2020</v>
      </c>
      <c r="K7692">
        <v>3.3095840036773155E-2</v>
      </c>
    </row>
    <row r="7693" spans="1:11" x14ac:dyDescent="0.25">
      <c r="A7693" t="s">
        <v>724</v>
      </c>
      <c r="B7693" t="s">
        <v>561</v>
      </c>
      <c r="C7693" t="s">
        <v>562</v>
      </c>
      <c r="D7693" t="str">
        <f>Clef_répartition[[#This Row],[Code association]]&amp;"_"&amp;Clef_répartition[[#This Row],[Nom association]]</f>
        <v>AIEMGF_Association Intercommunale des Eaux du Mont et de la Grande Fontaine</v>
      </c>
      <c r="E7693">
        <f>COUNTIFS(D$2:D7693,Clef_répartition[[#This Row],[Code_Nom]],J$2:J7693,Clef_répartition[[#This Row],[Année]])</f>
        <v>2</v>
      </c>
      <c r="F7693">
        <f>IF(Clef_répartition[[#This Row],[Code_Nom]]=D7692,F7692-1,(COUNTIFS(Clef_répartition[Code_Nom],Clef_répartition[[#This Row],[Code_Nom]],Clef_répartition[Année],Clef_répartition[[#This Row],[Année]])))</f>
        <v>5</v>
      </c>
      <c r="G7693" t="str">
        <f>Clef_répartition[[#This Row],[Code_Nom]]&amp;"_"&amp;Clef_répartition[[#This Row],[Nombre]]&amp;"_"&amp;Clef_répartition[[#This Row],[Année]]</f>
        <v>AIEMGF_Association Intercommunale des Eaux du Mont et de la Grande Fontaine_2_2020</v>
      </c>
      <c r="H7693">
        <v>5907</v>
      </c>
      <c r="I7693" t="s">
        <v>54</v>
      </c>
      <c r="J7693">
        <v>2020</v>
      </c>
      <c r="K7693">
        <v>7.4465640082739606E-2</v>
      </c>
    </row>
    <row r="7694" spans="1:11" x14ac:dyDescent="0.25">
      <c r="A7694" t="s">
        <v>724</v>
      </c>
      <c r="B7694" t="s">
        <v>561</v>
      </c>
      <c r="C7694" t="s">
        <v>562</v>
      </c>
      <c r="D7694" t="str">
        <f>Clef_répartition[[#This Row],[Code association]]&amp;"_"&amp;Clef_répartition[[#This Row],[Nom association]]</f>
        <v>AIEMGF_Association Intercommunale des Eaux du Mont et de la Grande Fontaine</v>
      </c>
      <c r="E7694">
        <f>COUNTIFS(D$2:D7694,Clef_répartition[[#This Row],[Code_Nom]],J$2:J7694,Clef_répartition[[#This Row],[Année]])</f>
        <v>3</v>
      </c>
      <c r="F7694">
        <f>IF(Clef_répartition[[#This Row],[Code_Nom]]=D7693,F7693-1,(COUNTIFS(Clef_répartition[Code_Nom],Clef_répartition[[#This Row],[Code_Nom]],Clef_répartition[Année],Clef_répartition[[#This Row],[Année]])))</f>
        <v>4</v>
      </c>
      <c r="G7694" t="str">
        <f>Clef_répartition[[#This Row],[Code_Nom]]&amp;"_"&amp;Clef_répartition[[#This Row],[Nombre]]&amp;"_"&amp;Clef_répartition[[#This Row],[Année]]</f>
        <v>AIEMGF_Association Intercommunale des Eaux du Mont et de la Grande Fontaine_3_2020</v>
      </c>
      <c r="H7694">
        <v>5908</v>
      </c>
      <c r="I7694" t="s">
        <v>59</v>
      </c>
      <c r="J7694">
        <v>2020</v>
      </c>
      <c r="K7694">
        <v>3.3095840036773155E-2</v>
      </c>
    </row>
    <row r="7695" spans="1:11" x14ac:dyDescent="0.25">
      <c r="A7695" t="s">
        <v>724</v>
      </c>
      <c r="B7695" t="s">
        <v>561</v>
      </c>
      <c r="C7695" t="s">
        <v>562</v>
      </c>
      <c r="D7695" t="str">
        <f>Clef_répartition[[#This Row],[Code association]]&amp;"_"&amp;Clef_répartition[[#This Row],[Nom association]]</f>
        <v>AIEMGF_Association Intercommunale des Eaux du Mont et de la Grande Fontaine</v>
      </c>
      <c r="E7695">
        <f>COUNTIFS(D$2:D7695,Clef_répartition[[#This Row],[Code_Nom]],J$2:J7695,Clef_répartition[[#This Row],[Année]])</f>
        <v>4</v>
      </c>
      <c r="F7695">
        <f>IF(Clef_répartition[[#This Row],[Code_Nom]]=D7694,F7694-1,(COUNTIFS(Clef_répartition[Code_Nom],Clef_répartition[[#This Row],[Code_Nom]],Clef_répartition[Année],Clef_répartition[[#This Row],[Année]])))</f>
        <v>3</v>
      </c>
      <c r="G7695" t="str">
        <f>Clef_répartition[[#This Row],[Code_Nom]]&amp;"_"&amp;Clef_répartition[[#This Row],[Nombre]]&amp;"_"&amp;Clef_répartition[[#This Row],[Année]]</f>
        <v>AIEMGF_Association Intercommunale des Eaux du Mont et de la Grande Fontaine_4_2020</v>
      </c>
      <c r="H7695">
        <v>5921</v>
      </c>
      <c r="I7695" t="s">
        <v>180</v>
      </c>
      <c r="J7695">
        <v>2020</v>
      </c>
      <c r="K7695">
        <v>5.7917720064353022E-2</v>
      </c>
    </row>
    <row r="7696" spans="1:11" x14ac:dyDescent="0.25">
      <c r="A7696" t="s">
        <v>724</v>
      </c>
      <c r="B7696" t="s">
        <v>561</v>
      </c>
      <c r="C7696" t="s">
        <v>562</v>
      </c>
      <c r="D7696" t="str">
        <f>Clef_répartition[[#This Row],[Code association]]&amp;"_"&amp;Clef_répartition[[#This Row],[Nom association]]</f>
        <v>AIEMGF_Association Intercommunale des Eaux du Mont et de la Grande Fontaine</v>
      </c>
      <c r="E7696">
        <f>COUNTIFS(D$2:D7696,Clef_répartition[[#This Row],[Code_Nom]],J$2:J7696,Clef_répartition[[#This Row],[Année]])</f>
        <v>5</v>
      </c>
      <c r="F7696">
        <f>IF(Clef_répartition[[#This Row],[Code_Nom]]=D7695,F7695-1,(COUNTIFS(Clef_répartition[Code_Nom],Clef_répartition[[#This Row],[Code_Nom]],Clef_répartition[Année],Clef_répartition[[#This Row],[Année]])))</f>
        <v>2</v>
      </c>
      <c r="G7696" t="str">
        <f>Clef_répartition[[#This Row],[Code_Nom]]&amp;"_"&amp;Clef_répartition[[#This Row],[Nombre]]&amp;"_"&amp;Clef_répartition[[#This Row],[Année]]</f>
        <v>AIEMGF_Association Intercommunale des Eaux du Mont et de la Grande Fontaine_5_2020</v>
      </c>
      <c r="H7696">
        <v>5828</v>
      </c>
      <c r="I7696" t="s">
        <v>268</v>
      </c>
      <c r="J7696">
        <v>2020</v>
      </c>
      <c r="K7696">
        <v>2.6200873362445413E-2</v>
      </c>
    </row>
    <row r="7697" spans="1:11" x14ac:dyDescent="0.25">
      <c r="A7697" t="s">
        <v>724</v>
      </c>
      <c r="B7697" t="s">
        <v>561</v>
      </c>
      <c r="C7697" t="s">
        <v>562</v>
      </c>
      <c r="D7697" t="str">
        <f>Clef_répartition[[#This Row],[Code association]]&amp;"_"&amp;Clef_répartition[[#This Row],[Nom association]]</f>
        <v>AIEMGF_Association Intercommunale des Eaux du Mont et de la Grande Fontaine</v>
      </c>
      <c r="E7697">
        <f>COUNTIFS(D$2:D7697,Clef_répartition[[#This Row],[Code_Nom]],J$2:J7697,Clef_répartition[[#This Row],[Année]])</f>
        <v>6</v>
      </c>
      <c r="F7697">
        <f>IF(Clef_répartition[[#This Row],[Code_Nom]]=D7696,F7696-1,(COUNTIFS(Clef_répartition[Code_Nom],Clef_répartition[[#This Row],[Code_Nom]],Clef_répartition[Année],Clef_répartition[[#This Row],[Année]])))</f>
        <v>1</v>
      </c>
      <c r="G7697" t="str">
        <f>Clef_répartition[[#This Row],[Code_Nom]]&amp;"_"&amp;Clef_répartition[[#This Row],[Nombre]]&amp;"_"&amp;Clef_répartition[[#This Row],[Année]]</f>
        <v>AIEMGF_Association Intercommunale des Eaux du Mont et de la Grande Fontaine_6_2020</v>
      </c>
      <c r="H7697">
        <v>5831</v>
      </c>
      <c r="I7697" t="s">
        <v>270</v>
      </c>
      <c r="J7697">
        <v>2020</v>
      </c>
      <c r="K7697">
        <v>0.77522408641691565</v>
      </c>
    </row>
    <row r="7698" spans="1:11" x14ac:dyDescent="0.25">
      <c r="A7698" t="s">
        <v>724</v>
      </c>
      <c r="B7698" t="s">
        <v>481</v>
      </c>
      <c r="C7698" t="s">
        <v>482</v>
      </c>
      <c r="D7698" t="str">
        <f>Clef_répartition[[#This Row],[Code association]]&amp;"_"&amp;Clef_répartition[[#This Row],[Nom association]]</f>
        <v>AIEPV_Association Intercommunale des Eaux du Puits de la Vernaz</v>
      </c>
      <c r="E7698">
        <f>COUNTIFS(D$2:D7698,Clef_répartition[[#This Row],[Code_Nom]],J$2:J7698,Clef_répartition[[#This Row],[Année]])</f>
        <v>1</v>
      </c>
      <c r="F7698">
        <f>IF(Clef_répartition[[#This Row],[Code_Nom]]=D7697,F7697-1,(COUNTIFS(Clef_répartition[Code_Nom],Clef_répartition[[#This Row],[Code_Nom]],Clef_répartition[Année],Clef_répartition[[#This Row],[Année]])))</f>
        <v>2</v>
      </c>
      <c r="G7698" t="str">
        <f>Clef_répartition[[#This Row],[Code_Nom]]&amp;"_"&amp;Clef_répartition[[#This Row],[Nombre]]&amp;"_"&amp;Clef_répartition[[#This Row],[Année]]</f>
        <v>AIEPV_Association Intercommunale des Eaux du Puits de la Vernaz_1_2020</v>
      </c>
      <c r="H7698">
        <v>5816</v>
      </c>
      <c r="I7698" t="s">
        <v>76</v>
      </c>
      <c r="J7698">
        <v>2020</v>
      </c>
      <c r="K7698">
        <v>0.5</v>
      </c>
    </row>
    <row r="7699" spans="1:11" x14ac:dyDescent="0.25">
      <c r="A7699" t="s">
        <v>724</v>
      </c>
      <c r="B7699" t="s">
        <v>481</v>
      </c>
      <c r="C7699" t="s">
        <v>482</v>
      </c>
      <c r="D7699" t="str">
        <f>Clef_répartition[[#This Row],[Code association]]&amp;"_"&amp;Clef_répartition[[#This Row],[Nom association]]</f>
        <v>AIEPV_Association Intercommunale des Eaux du Puits de la Vernaz</v>
      </c>
      <c r="E7699">
        <f>COUNTIFS(D$2:D7699,Clef_répartition[[#This Row],[Code_Nom]],J$2:J7699,Clef_répartition[[#This Row],[Année]])</f>
        <v>2</v>
      </c>
      <c r="F7699">
        <f>IF(Clef_répartition[[#This Row],[Code_Nom]]=D7698,F7698-1,(COUNTIFS(Clef_répartition[Code_Nom],Clef_répartition[[#This Row],[Code_Nom]],Clef_répartition[Année],Clef_répartition[[#This Row],[Année]])))</f>
        <v>1</v>
      </c>
      <c r="G7699" t="str">
        <f>Clef_répartition[[#This Row],[Code_Nom]]&amp;"_"&amp;Clef_répartition[[#This Row],[Nombre]]&amp;"_"&amp;Clef_répartition[[#This Row],[Année]]</f>
        <v>AIEPV_Association Intercommunale des Eaux du Puits de la Vernaz_2_2020</v>
      </c>
      <c r="H7699">
        <v>5822</v>
      </c>
      <c r="I7699" t="s">
        <v>211</v>
      </c>
      <c r="J7699">
        <v>2020</v>
      </c>
      <c r="K7699">
        <v>0.5</v>
      </c>
    </row>
    <row r="7700" spans="1:11" x14ac:dyDescent="0.25">
      <c r="A7700" t="s">
        <v>724</v>
      </c>
      <c r="B7700" t="s">
        <v>630</v>
      </c>
      <c r="C7700" t="s">
        <v>631</v>
      </c>
      <c r="D7700" t="str">
        <f>Clef_répartition[[#This Row],[Code association]]&amp;"_"&amp;Clef_répartition[[#This Row],[Nom association]]</f>
        <v>AIER_Association intercommunale pour l'épuration des eaux usées de Rolle</v>
      </c>
      <c r="E7700">
        <f>COUNTIFS(D$2:D7700,Clef_répartition[[#This Row],[Code_Nom]],J$2:J7700,Clef_répartition[[#This Row],[Année]])</f>
        <v>1</v>
      </c>
      <c r="F7700">
        <f>IF(Clef_répartition[[#This Row],[Code_Nom]]=D7699,F7699-1,(COUNTIFS(Clef_répartition[Code_Nom],Clef_répartition[[#This Row],[Code_Nom]],Clef_répartition[Année],Clef_répartition[[#This Row],[Année]])))</f>
        <v>6</v>
      </c>
      <c r="G7700" t="str">
        <f>Clef_répartition[[#This Row],[Code_Nom]]&amp;"_"&amp;Clef_répartition[[#This Row],[Nombre]]&amp;"_"&amp;Clef_répartition[[#This Row],[Année]]</f>
        <v>AIER_Association intercommunale pour l'épuration des eaux usées de Rolle_1_2020</v>
      </c>
      <c r="H7700">
        <v>5856</v>
      </c>
      <c r="I7700" t="s">
        <v>106</v>
      </c>
      <c r="J7700">
        <v>2020</v>
      </c>
      <c r="K7700">
        <v>5.28E-2</v>
      </c>
    </row>
    <row r="7701" spans="1:11" x14ac:dyDescent="0.25">
      <c r="A7701" t="s">
        <v>724</v>
      </c>
      <c r="B7701" t="s">
        <v>630</v>
      </c>
      <c r="C7701" t="s">
        <v>631</v>
      </c>
      <c r="D7701" t="str">
        <f>Clef_répartition[[#This Row],[Code association]]&amp;"_"&amp;Clef_répartition[[#This Row],[Nom association]]</f>
        <v>AIER_Association intercommunale pour l'épuration des eaux usées de Rolle</v>
      </c>
      <c r="E7701">
        <f>COUNTIFS(D$2:D7701,Clef_répartition[[#This Row],[Code_Nom]],J$2:J7701,Clef_répartition[[#This Row],[Année]])</f>
        <v>2</v>
      </c>
      <c r="F7701">
        <f>IF(Clef_répartition[[#This Row],[Code_Nom]]=D7700,F7700-1,(COUNTIFS(Clef_répartition[Code_Nom],Clef_répartition[[#This Row],[Code_Nom]],Clef_répartition[Année],Clef_répartition[[#This Row],[Année]])))</f>
        <v>5</v>
      </c>
      <c r="G7701" t="str">
        <f>Clef_répartition[[#This Row],[Code_Nom]]&amp;"_"&amp;Clef_répartition[[#This Row],[Nombre]]&amp;"_"&amp;Clef_répartition[[#This Row],[Année]]</f>
        <v>AIER_Association intercommunale pour l'épuration des eaux usées de Rolle_2_2020</v>
      </c>
      <c r="H7701">
        <v>5859</v>
      </c>
      <c r="I7701" t="s">
        <v>182</v>
      </c>
      <c r="J7701">
        <v>2020</v>
      </c>
      <c r="K7701">
        <v>0.21929999999999999</v>
      </c>
    </row>
    <row r="7702" spans="1:11" x14ac:dyDescent="0.25">
      <c r="A7702" t="s">
        <v>724</v>
      </c>
      <c r="B7702" t="s">
        <v>630</v>
      </c>
      <c r="C7702" t="s">
        <v>631</v>
      </c>
      <c r="D7702" t="str">
        <f>Clef_répartition[[#This Row],[Code association]]&amp;"_"&amp;Clef_répartition[[#This Row],[Nom association]]</f>
        <v>AIER_Association intercommunale pour l'épuration des eaux usées de Rolle</v>
      </c>
      <c r="E7702">
        <f>COUNTIFS(D$2:D7702,Clef_répartition[[#This Row],[Code_Nom]],J$2:J7702,Clef_répartition[[#This Row],[Année]])</f>
        <v>3</v>
      </c>
      <c r="F7702">
        <f>IF(Clef_répartition[[#This Row],[Code_Nom]]=D7701,F7701-1,(COUNTIFS(Clef_répartition[Code_Nom],Clef_répartition[[#This Row],[Code_Nom]],Clef_répartition[Année],Clef_répartition[[#This Row],[Année]])))</f>
        <v>4</v>
      </c>
      <c r="G7702" t="str">
        <f>Clef_répartition[[#This Row],[Code_Nom]]&amp;"_"&amp;Clef_répartition[[#This Row],[Nombre]]&amp;"_"&amp;Clef_répartition[[#This Row],[Année]]</f>
        <v>AIER_Association intercommunale pour l'épuration des eaux usées de Rolle_3_2020</v>
      </c>
      <c r="H7702">
        <v>5860</v>
      </c>
      <c r="I7702" t="s">
        <v>215</v>
      </c>
      <c r="J7702">
        <v>2020</v>
      </c>
      <c r="K7702">
        <v>1.5699999999999999E-2</v>
      </c>
    </row>
    <row r="7703" spans="1:11" x14ac:dyDescent="0.25">
      <c r="A7703" t="s">
        <v>724</v>
      </c>
      <c r="B7703" t="s">
        <v>630</v>
      </c>
      <c r="C7703" t="s">
        <v>631</v>
      </c>
      <c r="D7703" t="str">
        <f>Clef_répartition[[#This Row],[Code association]]&amp;"_"&amp;Clef_répartition[[#This Row],[Nom association]]</f>
        <v>AIER_Association intercommunale pour l'épuration des eaux usées de Rolle</v>
      </c>
      <c r="E7703">
        <f>COUNTIFS(D$2:D7703,Clef_répartition[[#This Row],[Code_Nom]],J$2:J7703,Clef_répartition[[#This Row],[Année]])</f>
        <v>4</v>
      </c>
      <c r="F7703">
        <f>IF(Clef_répartition[[#This Row],[Code_Nom]]=D7702,F7702-1,(COUNTIFS(Clef_répartition[Code_Nom],Clef_répartition[[#This Row],[Code_Nom]],Clef_répartition[Année],Clef_répartition[[#This Row],[Année]])))</f>
        <v>3</v>
      </c>
      <c r="G7703" t="str">
        <f>Clef_répartition[[#This Row],[Code_Nom]]&amp;"_"&amp;Clef_répartition[[#This Row],[Nombre]]&amp;"_"&amp;Clef_répartition[[#This Row],[Année]]</f>
        <v>AIER_Association intercommunale pour l'épuration des eaux usées de Rolle_4_2020</v>
      </c>
      <c r="H7703">
        <v>5861</v>
      </c>
      <c r="I7703" t="s">
        <v>232</v>
      </c>
      <c r="J7703">
        <v>2020</v>
      </c>
      <c r="K7703">
        <v>0.66779999999999995</v>
      </c>
    </row>
    <row r="7704" spans="1:11" x14ac:dyDescent="0.25">
      <c r="A7704" t="s">
        <v>724</v>
      </c>
      <c r="B7704" t="s">
        <v>630</v>
      </c>
      <c r="C7704" t="s">
        <v>631</v>
      </c>
      <c r="D7704" t="str">
        <f>Clef_répartition[[#This Row],[Code association]]&amp;"_"&amp;Clef_répartition[[#This Row],[Nom association]]</f>
        <v>AIER_Association intercommunale pour l'épuration des eaux usées de Rolle</v>
      </c>
      <c r="E7704">
        <f>COUNTIFS(D$2:D7704,Clef_répartition[[#This Row],[Code_Nom]],J$2:J7704,Clef_répartition[[#This Row],[Année]])</f>
        <v>5</v>
      </c>
      <c r="F7704">
        <f>IF(Clef_répartition[[#This Row],[Code_Nom]]=D7703,F7703-1,(COUNTIFS(Clef_répartition[Code_Nom],Clef_répartition[[#This Row],[Code_Nom]],Clef_répartition[Année],Clef_répartition[[#This Row],[Année]])))</f>
        <v>2</v>
      </c>
      <c r="G7704" t="str">
        <f>Clef_répartition[[#This Row],[Code_Nom]]&amp;"_"&amp;Clef_répartition[[#This Row],[Nombre]]&amp;"_"&amp;Clef_répartition[[#This Row],[Année]]</f>
        <v>AIER_Association intercommunale pour l'épuration des eaux usées de Rolle_5_2020</v>
      </c>
      <c r="H7704">
        <v>5436</v>
      </c>
      <c r="I7704" t="s">
        <v>246</v>
      </c>
      <c r="J7704">
        <v>2020</v>
      </c>
      <c r="K7704">
        <v>2.1700000000000001E-2</v>
      </c>
    </row>
    <row r="7705" spans="1:11" x14ac:dyDescent="0.25">
      <c r="A7705" t="s">
        <v>724</v>
      </c>
      <c r="B7705" t="s">
        <v>630</v>
      </c>
      <c r="C7705" t="s">
        <v>631</v>
      </c>
      <c r="D7705" t="str">
        <f>Clef_répartition[[#This Row],[Code association]]&amp;"_"&amp;Clef_répartition[[#This Row],[Nom association]]</f>
        <v>AIER_Association intercommunale pour l'épuration des eaux usées de Rolle</v>
      </c>
      <c r="E7705">
        <f>COUNTIFS(D$2:D7705,Clef_répartition[[#This Row],[Code_Nom]],J$2:J7705,Clef_répartition[[#This Row],[Année]])</f>
        <v>6</v>
      </c>
      <c r="F7705">
        <f>IF(Clef_répartition[[#This Row],[Code_Nom]]=D7704,F7704-1,(COUNTIFS(Clef_répartition[Code_Nom],Clef_répartition[[#This Row],[Code_Nom]],Clef_répartition[Année],Clef_répartition[[#This Row],[Année]])))</f>
        <v>1</v>
      </c>
      <c r="G7705" t="str">
        <f>Clef_répartition[[#This Row],[Code_Nom]]&amp;"_"&amp;Clef_répartition[[#This Row],[Nombre]]&amp;"_"&amp;Clef_répartition[[#This Row],[Année]]</f>
        <v>AIER_Association intercommunale pour l'épuration des eaux usées de Rolle_6_2020</v>
      </c>
      <c r="H7705">
        <v>5862</v>
      </c>
      <c r="I7705" t="s">
        <v>262</v>
      </c>
      <c r="J7705">
        <v>2020</v>
      </c>
      <c r="K7705">
        <v>2.2700000000000001E-2</v>
      </c>
    </row>
    <row r="7706" spans="1:11" x14ac:dyDescent="0.25">
      <c r="A7706" t="s">
        <v>724</v>
      </c>
      <c r="B7706" t="s">
        <v>553</v>
      </c>
      <c r="C7706" t="s">
        <v>554</v>
      </c>
      <c r="D7706" t="str">
        <f>Clef_répartition[[#This Row],[Code association]]&amp;"_"&amp;Clef_répartition[[#This Row],[Nom association]]</f>
        <v>AIERG_Association intercommunale pour l'épuration région Grandson</v>
      </c>
      <c r="E7706">
        <f>COUNTIFS(D$2:D7706,Clef_répartition[[#This Row],[Code_Nom]],J$2:J7706,Clef_répartition[[#This Row],[Année]])</f>
        <v>1</v>
      </c>
      <c r="F7706">
        <f>IF(Clef_répartition[[#This Row],[Code_Nom]]=D7705,F7705-1,(COUNTIFS(Clef_répartition[Code_Nom],Clef_répartition[[#This Row],[Code_Nom]],Clef_répartition[Année],Clef_répartition[[#This Row],[Année]])))</f>
        <v>4</v>
      </c>
      <c r="G7706" t="str">
        <f>Clef_répartition[[#This Row],[Code_Nom]]&amp;"_"&amp;Clef_répartition[[#This Row],[Nombre]]&amp;"_"&amp;Clef_répartition[[#This Row],[Année]]</f>
        <v>AIERG_Association intercommunale pour l'épuration région Grandson_1_2020</v>
      </c>
      <c r="H7706">
        <v>5553</v>
      </c>
      <c r="I7706" t="s">
        <v>47</v>
      </c>
      <c r="J7706">
        <v>2020</v>
      </c>
      <c r="K7706">
        <v>0.20799999999999999</v>
      </c>
    </row>
    <row r="7707" spans="1:11" x14ac:dyDescent="0.25">
      <c r="A7707" t="s">
        <v>724</v>
      </c>
      <c r="B7707" t="s">
        <v>553</v>
      </c>
      <c r="C7707" t="s">
        <v>554</v>
      </c>
      <c r="D7707" t="str">
        <f>Clef_répartition[[#This Row],[Code association]]&amp;"_"&amp;Clef_répartition[[#This Row],[Nom association]]</f>
        <v>AIERG_Association intercommunale pour l'épuration région Grandson</v>
      </c>
      <c r="E7707">
        <f>COUNTIFS(D$2:D7707,Clef_répartition[[#This Row],[Code_Nom]],J$2:J7707,Clef_répartition[[#This Row],[Année]])</f>
        <v>2</v>
      </c>
      <c r="F7707">
        <f>IF(Clef_répartition[[#This Row],[Code_Nom]]=D7706,F7706-1,(COUNTIFS(Clef_répartition[Code_Nom],Clef_répartition[[#This Row],[Code_Nom]],Clef_répartition[Année],Clef_répartition[[#This Row],[Année]])))</f>
        <v>3</v>
      </c>
      <c r="G7707" t="str">
        <f>Clef_répartition[[#This Row],[Code_Nom]]&amp;"_"&amp;Clef_répartition[[#This Row],[Nombre]]&amp;"_"&amp;Clef_répartition[[#This Row],[Année]]</f>
        <v>AIERG_Association intercommunale pour l'épuration région Grandson_2_2020</v>
      </c>
      <c r="H7707">
        <v>5554</v>
      </c>
      <c r="I7707" t="s">
        <v>71</v>
      </c>
      <c r="J7707">
        <v>2020</v>
      </c>
      <c r="K7707">
        <v>0.13500000000000001</v>
      </c>
    </row>
    <row r="7708" spans="1:11" x14ac:dyDescent="0.25">
      <c r="A7708" t="s">
        <v>724</v>
      </c>
      <c r="B7708" t="s">
        <v>553</v>
      </c>
      <c r="C7708" t="s">
        <v>554</v>
      </c>
      <c r="D7708" t="str">
        <f>Clef_répartition[[#This Row],[Code association]]&amp;"_"&amp;Clef_répartition[[#This Row],[Nom association]]</f>
        <v>AIERG_Association intercommunale pour l'épuration région Grandson</v>
      </c>
      <c r="E7708">
        <f>COUNTIFS(D$2:D7708,Clef_répartition[[#This Row],[Code_Nom]],J$2:J7708,Clef_répartition[[#This Row],[Année]])</f>
        <v>3</v>
      </c>
      <c r="F7708">
        <f>IF(Clef_répartition[[#This Row],[Code_Nom]]=D7707,F7707-1,(COUNTIFS(Clef_répartition[Code_Nom],Clef_répartition[[#This Row],[Code_Nom]],Clef_répartition[Année],Clef_répartition[[#This Row],[Année]])))</f>
        <v>2</v>
      </c>
      <c r="G7708" t="str">
        <f>Clef_répartition[[#This Row],[Code_Nom]]&amp;"_"&amp;Clef_répartition[[#This Row],[Nombre]]&amp;"_"&amp;Clef_répartition[[#This Row],[Année]]</f>
        <v>AIERG_Association intercommunale pour l'épuration région Grandson_3_2020</v>
      </c>
      <c r="H7708">
        <v>5561</v>
      </c>
      <c r="I7708" t="s">
        <v>132</v>
      </c>
      <c r="J7708">
        <v>2020</v>
      </c>
      <c r="K7708">
        <v>0.60899999999999999</v>
      </c>
    </row>
    <row r="7709" spans="1:11" x14ac:dyDescent="0.25">
      <c r="A7709" t="s">
        <v>724</v>
      </c>
      <c r="B7709" t="s">
        <v>553</v>
      </c>
      <c r="C7709" t="s">
        <v>554</v>
      </c>
      <c r="D7709" t="str">
        <f>Clef_répartition[[#This Row],[Code association]]&amp;"_"&amp;Clef_répartition[[#This Row],[Nom association]]</f>
        <v>AIERG_Association intercommunale pour l'épuration région Grandson</v>
      </c>
      <c r="E7709">
        <f>COUNTIFS(D$2:D7709,Clef_répartition[[#This Row],[Code_Nom]],J$2:J7709,Clef_répartition[[#This Row],[Année]])</f>
        <v>4</v>
      </c>
      <c r="F7709">
        <f>IF(Clef_répartition[[#This Row],[Code_Nom]]=D7708,F7708-1,(COUNTIFS(Clef_répartition[Code_Nom],Clef_répartition[[#This Row],[Code_Nom]],Clef_répartition[Année],Clef_répartition[[#This Row],[Année]])))</f>
        <v>1</v>
      </c>
      <c r="G7709" t="str">
        <f>Clef_répartition[[#This Row],[Code_Nom]]&amp;"_"&amp;Clef_répartition[[#This Row],[Nombre]]&amp;"_"&amp;Clef_répartition[[#This Row],[Année]]</f>
        <v>AIERG_Association intercommunale pour l'épuration région Grandson_4_2020</v>
      </c>
      <c r="H7709">
        <v>5565</v>
      </c>
      <c r="I7709" t="s">
        <v>199</v>
      </c>
      <c r="J7709">
        <v>2020</v>
      </c>
      <c r="K7709">
        <v>4.8000000000000001E-2</v>
      </c>
    </row>
    <row r="7710" spans="1:11" x14ac:dyDescent="0.25">
      <c r="A7710" t="s">
        <v>724</v>
      </c>
      <c r="B7710" t="s">
        <v>585</v>
      </c>
      <c r="C7710" t="s">
        <v>586</v>
      </c>
      <c r="D7710" t="str">
        <f>Clef_répartition[[#This Row],[Code association]]&amp;"_"&amp;Clef_répartition[[#This Row],[Nom association]]</f>
        <v>AIESFE_Association de distribution d'eau Servion-Jorat-Mézières-Oron</v>
      </c>
      <c r="E7710">
        <f>COUNTIFS(D$2:D7710,Clef_répartition[[#This Row],[Code_Nom]],J$2:J7710,Clef_répartition[[#This Row],[Année]])</f>
        <v>1</v>
      </c>
      <c r="F7710">
        <f>IF(Clef_répartition[[#This Row],[Code_Nom]]=D7709,F7709-1,(COUNTIFS(Clef_répartition[Code_Nom],Clef_répartition[[#This Row],[Code_Nom]],Clef_répartition[Année],Clef_répartition[[#This Row],[Année]])))</f>
        <v>3</v>
      </c>
      <c r="G7710" t="str">
        <f>Clef_répartition[[#This Row],[Code_Nom]]&amp;"_"&amp;Clef_répartition[[#This Row],[Nombre]]&amp;"_"&amp;Clef_répartition[[#This Row],[Année]]</f>
        <v>AIESFE_Association de distribution d'eau Servion-Jorat-Mézières-Oron_1_2020</v>
      </c>
      <c r="H7710">
        <v>5806</v>
      </c>
      <c r="I7710" t="s">
        <v>140</v>
      </c>
      <c r="J7710">
        <v>2020</v>
      </c>
      <c r="K7710">
        <v>0.14000000000000001</v>
      </c>
    </row>
    <row r="7711" spans="1:11" x14ac:dyDescent="0.25">
      <c r="A7711" t="s">
        <v>724</v>
      </c>
      <c r="B7711" t="s">
        <v>585</v>
      </c>
      <c r="C7711" t="s">
        <v>586</v>
      </c>
      <c r="D7711" t="str">
        <f>Clef_répartition[[#This Row],[Code association]]&amp;"_"&amp;Clef_répartition[[#This Row],[Nom association]]</f>
        <v>AIESFE_Association de distribution d'eau Servion-Jorat-Mézières-Oron</v>
      </c>
      <c r="E7711">
        <f>COUNTIFS(D$2:D7711,Clef_répartition[[#This Row],[Code_Nom]],J$2:J7711,Clef_répartition[[#This Row],[Année]])</f>
        <v>2</v>
      </c>
      <c r="F7711">
        <f>IF(Clef_répartition[[#This Row],[Code_Nom]]=D7710,F7710-1,(COUNTIFS(Clef_répartition[Code_Nom],Clef_répartition[[#This Row],[Code_Nom]],Clef_répartition[Année],Clef_répartition[[#This Row],[Année]])))</f>
        <v>2</v>
      </c>
      <c r="G7711" t="str">
        <f>Clef_répartition[[#This Row],[Code_Nom]]&amp;"_"&amp;Clef_répartition[[#This Row],[Nombre]]&amp;"_"&amp;Clef_répartition[[#This Row],[Année]]</f>
        <v>AIESFE_Association de distribution d'eau Servion-Jorat-Mézières-Oron_2_2020</v>
      </c>
      <c r="H7711">
        <v>5805</v>
      </c>
      <c r="I7711" t="s">
        <v>206</v>
      </c>
      <c r="J7711">
        <v>2020</v>
      </c>
      <c r="K7711">
        <v>0.14000000000000001</v>
      </c>
    </row>
    <row r="7712" spans="1:11" x14ac:dyDescent="0.25">
      <c r="A7712" t="s">
        <v>724</v>
      </c>
      <c r="B7712" t="s">
        <v>585</v>
      </c>
      <c r="C7712" t="s">
        <v>586</v>
      </c>
      <c r="D7712" t="str">
        <f>Clef_répartition[[#This Row],[Code association]]&amp;"_"&amp;Clef_répartition[[#This Row],[Nom association]]</f>
        <v>AIESFE_Association de distribution d'eau Servion-Jorat-Mézières-Oron</v>
      </c>
      <c r="E7712">
        <f>COUNTIFS(D$2:D7712,Clef_répartition[[#This Row],[Code_Nom]],J$2:J7712,Clef_répartition[[#This Row],[Année]])</f>
        <v>3</v>
      </c>
      <c r="F7712">
        <f>IF(Clef_répartition[[#This Row],[Code_Nom]]=D7711,F7711-1,(COUNTIFS(Clef_répartition[Code_Nom],Clef_répartition[[#This Row],[Code_Nom]],Clef_répartition[Année],Clef_répartition[[#This Row],[Année]])))</f>
        <v>1</v>
      </c>
      <c r="G7712" t="str">
        <f>Clef_répartition[[#This Row],[Code_Nom]]&amp;"_"&amp;Clef_répartition[[#This Row],[Nombre]]&amp;"_"&amp;Clef_répartition[[#This Row],[Année]]</f>
        <v>AIESFE_Association de distribution d'eau Servion-Jorat-Mézières-Oron_3_2020</v>
      </c>
      <c r="H7712">
        <v>5799</v>
      </c>
      <c r="I7712" t="s">
        <v>254</v>
      </c>
      <c r="J7712">
        <v>2020</v>
      </c>
      <c r="K7712">
        <v>0.72</v>
      </c>
    </row>
    <row r="7713" spans="1:11" x14ac:dyDescent="0.25">
      <c r="A7713" t="s">
        <v>724</v>
      </c>
      <c r="B7713" t="s">
        <v>499</v>
      </c>
      <c r="C7713" t="s">
        <v>500</v>
      </c>
      <c r="D7713" t="str">
        <f>Clef_répartition[[#This Row],[Code association]]&amp;"_"&amp;Clef_répartition[[#This Row],[Nom association]]</f>
        <v>AIEV_Association intercommunale des eaux usées Vufflens-la-Ville</v>
      </c>
      <c r="E7713">
        <f>COUNTIFS(D$2:D7713,Clef_répartition[[#This Row],[Code_Nom]],J$2:J7713,Clef_répartition[[#This Row],[Année]])</f>
        <v>1</v>
      </c>
      <c r="F7713">
        <f>IF(Clef_répartition[[#This Row],[Code_Nom]]=D7712,F7712-1,(COUNTIFS(Clef_répartition[Code_Nom],Clef_répartition[[#This Row],[Code_Nom]],Clef_répartition[Année],Clef_répartition[[#This Row],[Année]])))</f>
        <v>7</v>
      </c>
      <c r="G7713" t="str">
        <f>Clef_répartition[[#This Row],[Code_Nom]]&amp;"_"&amp;Clef_répartition[[#This Row],[Nombre]]&amp;"_"&amp;Clef_répartition[[#This Row],[Année]]</f>
        <v>AIEV_Association intercommunale des eaux usées Vufflens-la-Ville_1_2020</v>
      </c>
      <c r="H7713">
        <v>5621</v>
      </c>
      <c r="I7713" t="s">
        <v>1</v>
      </c>
      <c r="J7713">
        <v>2020</v>
      </c>
      <c r="K7713">
        <v>0.25511</v>
      </c>
    </row>
    <row r="7714" spans="1:11" x14ac:dyDescent="0.25">
      <c r="A7714" t="s">
        <v>724</v>
      </c>
      <c r="B7714" t="s">
        <v>499</v>
      </c>
      <c r="C7714" t="s">
        <v>500</v>
      </c>
      <c r="D7714" t="str">
        <f>Clef_répartition[[#This Row],[Code association]]&amp;"_"&amp;Clef_répartition[[#This Row],[Nom association]]</f>
        <v>AIEV_Association intercommunale des eaux usées Vufflens-la-Ville</v>
      </c>
      <c r="E7714">
        <f>COUNTIFS(D$2:D7714,Clef_répartition[[#This Row],[Code_Nom]],J$2:J7714,Clef_répartition[[#This Row],[Année]])</f>
        <v>2</v>
      </c>
      <c r="F7714">
        <f>IF(Clef_répartition[[#This Row],[Code_Nom]]=D7713,F7713-1,(COUNTIFS(Clef_répartition[Code_Nom],Clef_répartition[[#This Row],[Code_Nom]],Clef_répartition[Année],Clef_répartition[[#This Row],[Année]])))</f>
        <v>6</v>
      </c>
      <c r="G7714" t="str">
        <f>Clef_répartition[[#This Row],[Code_Nom]]&amp;"_"&amp;Clef_répartition[[#This Row],[Nombre]]&amp;"_"&amp;Clef_répartition[[#This Row],[Année]]</f>
        <v>AIEV_Association intercommunale des eaux usées Vufflens-la-Ville_2_2020</v>
      </c>
      <c r="H7714">
        <v>5622</v>
      </c>
      <c r="I7714" t="s">
        <v>36</v>
      </c>
      <c r="J7714">
        <v>2020</v>
      </c>
      <c r="K7714">
        <v>8.6269999999999999E-2</v>
      </c>
    </row>
    <row r="7715" spans="1:11" x14ac:dyDescent="0.25">
      <c r="A7715" t="s">
        <v>724</v>
      </c>
      <c r="B7715" t="s">
        <v>499</v>
      </c>
      <c r="C7715" t="s">
        <v>500</v>
      </c>
      <c r="D7715" t="str">
        <f>Clef_répartition[[#This Row],[Code association]]&amp;"_"&amp;Clef_répartition[[#This Row],[Nom association]]</f>
        <v>AIEV_Association intercommunale des eaux usées Vufflens-la-Ville</v>
      </c>
      <c r="E7715">
        <f>COUNTIFS(D$2:D7715,Clef_répartition[[#This Row],[Code_Nom]],J$2:J7715,Clef_répartition[[#This Row],[Année]])</f>
        <v>3</v>
      </c>
      <c r="F7715">
        <f>IF(Clef_répartition[[#This Row],[Code_Nom]]=D7714,F7714-1,(COUNTIFS(Clef_répartition[Code_Nom],Clef_répartition[[#This Row],[Code_Nom]],Clef_répartition[Année],Clef_répartition[[#This Row],[Année]])))</f>
        <v>5</v>
      </c>
      <c r="G7715" t="str">
        <f>Clef_répartition[[#This Row],[Code_Nom]]&amp;"_"&amp;Clef_répartition[[#This Row],[Nombre]]&amp;"_"&amp;Clef_répartition[[#This Row],[Année]]</f>
        <v>AIEV_Association intercommunale des eaux usées Vufflens-la-Ville_3_2020</v>
      </c>
      <c r="H7715">
        <v>5634</v>
      </c>
      <c r="I7715" t="s">
        <v>101</v>
      </c>
      <c r="J7715">
        <v>2020</v>
      </c>
      <c r="K7715">
        <v>7.7530000000000002E-2</v>
      </c>
    </row>
    <row r="7716" spans="1:11" x14ac:dyDescent="0.25">
      <c r="A7716" t="s">
        <v>724</v>
      </c>
      <c r="B7716" t="s">
        <v>499</v>
      </c>
      <c r="C7716" t="s">
        <v>500</v>
      </c>
      <c r="D7716" t="str">
        <f>Clef_répartition[[#This Row],[Code association]]&amp;"_"&amp;Clef_répartition[[#This Row],[Nom association]]</f>
        <v>AIEV_Association intercommunale des eaux usées Vufflens-la-Ville</v>
      </c>
      <c r="E7716">
        <f>COUNTIFS(D$2:D7716,Clef_répartition[[#This Row],[Code_Nom]],J$2:J7716,Clef_répartition[[#This Row],[Année]])</f>
        <v>4</v>
      </c>
      <c r="F7716">
        <f>IF(Clef_répartition[[#This Row],[Code_Nom]]=D7715,F7715-1,(COUNTIFS(Clef_répartition[Code_Nom],Clef_répartition[[#This Row],[Code_Nom]],Clef_répartition[Année],Clef_répartition[[#This Row],[Année]])))</f>
        <v>4</v>
      </c>
      <c r="G7716" t="str">
        <f>Clef_répartition[[#This Row],[Code_Nom]]&amp;"_"&amp;Clef_répartition[[#This Row],[Nombre]]&amp;"_"&amp;Clef_répartition[[#This Row],[Année]]</f>
        <v>AIEV_Association intercommunale des eaux usées Vufflens-la-Ville_4_2020</v>
      </c>
      <c r="H7716">
        <v>5484</v>
      </c>
      <c r="I7716" t="s">
        <v>127</v>
      </c>
      <c r="J7716">
        <v>2020</v>
      </c>
      <c r="K7716">
        <v>0.12194000000000001</v>
      </c>
    </row>
    <row r="7717" spans="1:11" x14ac:dyDescent="0.25">
      <c r="A7717" t="s">
        <v>724</v>
      </c>
      <c r="B7717" t="s">
        <v>499</v>
      </c>
      <c r="C7717" t="s">
        <v>500</v>
      </c>
      <c r="D7717" t="str">
        <f>Clef_répartition[[#This Row],[Code association]]&amp;"_"&amp;Clef_répartition[[#This Row],[Nom association]]</f>
        <v>AIEV_Association intercommunale des eaux usées Vufflens-la-Ville</v>
      </c>
      <c r="E7717">
        <f>COUNTIFS(D$2:D7717,Clef_répartition[[#This Row],[Code_Nom]],J$2:J7717,Clef_répartition[[#This Row],[Année]])</f>
        <v>5</v>
      </c>
      <c r="F7717">
        <f>IF(Clef_répartition[[#This Row],[Code_Nom]]=D7716,F7716-1,(COUNTIFS(Clef_répartition[Code_Nom],Clef_répartition[[#This Row],[Code_Nom]],Clef_répartition[Année],Clef_répartition[[#This Row],[Année]])))</f>
        <v>3</v>
      </c>
      <c r="G7717" t="str">
        <f>Clef_répartition[[#This Row],[Code_Nom]]&amp;"_"&amp;Clef_répartition[[#This Row],[Nombre]]&amp;"_"&amp;Clef_répartition[[#This Row],[Année]]</f>
        <v>AIEV_Association intercommunale des eaux usées Vufflens-la-Ville_5_2020</v>
      </c>
      <c r="H7717">
        <v>5489</v>
      </c>
      <c r="I7717" t="s">
        <v>175</v>
      </c>
      <c r="J7717">
        <v>2020</v>
      </c>
      <c r="K7717">
        <v>0.17943999999999999</v>
      </c>
    </row>
    <row r="7718" spans="1:11" x14ac:dyDescent="0.25">
      <c r="A7718" t="s">
        <v>724</v>
      </c>
      <c r="B7718" t="s">
        <v>499</v>
      </c>
      <c r="C7718" t="s">
        <v>500</v>
      </c>
      <c r="D7718" t="str">
        <f>Clef_répartition[[#This Row],[Code association]]&amp;"_"&amp;Clef_répartition[[#This Row],[Nom association]]</f>
        <v>AIEV_Association intercommunale des eaux usées Vufflens-la-Ville</v>
      </c>
      <c r="E7718">
        <f>COUNTIFS(D$2:D7718,Clef_répartition[[#This Row],[Code_Nom]],J$2:J7718,Clef_répartition[[#This Row],[Année]])</f>
        <v>6</v>
      </c>
      <c r="F7718">
        <f>IF(Clef_répartition[[#This Row],[Code_Nom]]=D7717,F7717-1,(COUNTIFS(Clef_répartition[Code_Nom],Clef_répartition[[#This Row],[Code_Nom]],Clef_répartition[Année],Clef_répartition[[#This Row],[Année]])))</f>
        <v>2</v>
      </c>
      <c r="G7718" t="str">
        <f>Clef_répartition[[#This Row],[Code_Nom]]&amp;"_"&amp;Clef_répartition[[#This Row],[Nombre]]&amp;"_"&amp;Clef_répartition[[#This Row],[Année]]</f>
        <v>AIEV_Association intercommunale des eaux usées Vufflens-la-Ville_6_2020</v>
      </c>
      <c r="H7718">
        <v>5645</v>
      </c>
      <c r="I7718" t="s">
        <v>235</v>
      </c>
      <c r="J7718">
        <v>2020</v>
      </c>
      <c r="K7718">
        <v>9.3579999999999997E-2</v>
      </c>
    </row>
    <row r="7719" spans="1:11" x14ac:dyDescent="0.25">
      <c r="A7719" t="s">
        <v>724</v>
      </c>
      <c r="B7719" t="s">
        <v>499</v>
      </c>
      <c r="C7719" t="s">
        <v>500</v>
      </c>
      <c r="D7719" t="str">
        <f>Clef_répartition[[#This Row],[Code association]]&amp;"_"&amp;Clef_répartition[[#This Row],[Nom association]]</f>
        <v>AIEV_Association intercommunale des eaux usées Vufflens-la-Ville</v>
      </c>
      <c r="E7719">
        <f>COUNTIFS(D$2:D7719,Clef_répartition[[#This Row],[Code_Nom]],J$2:J7719,Clef_répartition[[#This Row],[Année]])</f>
        <v>7</v>
      </c>
      <c r="F7719">
        <f>IF(Clef_répartition[[#This Row],[Code_Nom]]=D7718,F7718-1,(COUNTIFS(Clef_répartition[Code_Nom],Clef_répartition[[#This Row],[Code_Nom]],Clef_répartition[Année],Clef_répartition[[#This Row],[Année]])))</f>
        <v>1</v>
      </c>
      <c r="G7719" t="str">
        <f>Clef_répartition[[#This Row],[Code_Nom]]&amp;"_"&amp;Clef_répartition[[#This Row],[Nombre]]&amp;"_"&amp;Clef_répartition[[#This Row],[Année]]</f>
        <v>AIEV_Association intercommunale des eaux usées Vufflens-la-Ville_7_2020</v>
      </c>
      <c r="H7719">
        <v>5503</v>
      </c>
      <c r="I7719" t="s">
        <v>290</v>
      </c>
      <c r="J7719">
        <v>2020</v>
      </c>
      <c r="K7719">
        <v>0.18612999999999999</v>
      </c>
    </row>
    <row r="7720" spans="1:11" x14ac:dyDescent="0.25">
      <c r="A7720" t="s">
        <v>724</v>
      </c>
      <c r="B7720" t="s">
        <v>634</v>
      </c>
      <c r="C7720" t="s">
        <v>635</v>
      </c>
      <c r="D7720" t="str">
        <f>Clef_répartition[[#This Row],[Code association]]&amp;"_"&amp;Clef_répartition[[#This Row],[Nom association]]</f>
        <v>AIML_Association intercommunale pour l'épuration et le traitement des eaux usées de Moudon-Lucens</v>
      </c>
      <c r="E7720">
        <f>COUNTIFS(D$2:D7720,Clef_répartition[[#This Row],[Code_Nom]],J$2:J7720,Clef_répartition[[#This Row],[Année]])</f>
        <v>1</v>
      </c>
      <c r="F7720">
        <f>IF(Clef_répartition[[#This Row],[Code_Nom]]=D7719,F7719-1,(COUNTIFS(Clef_répartition[Code_Nom],Clef_répartition[[#This Row],[Code_Nom]],Clef_répartition[Année],Clef_répartition[[#This Row],[Année]])))</f>
        <v>2</v>
      </c>
      <c r="G7720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Moudon-Lucens_1_2020</v>
      </c>
      <c r="H7720">
        <v>5675</v>
      </c>
      <c r="I7720" t="s">
        <v>164</v>
      </c>
      <c r="J7720">
        <v>2020</v>
      </c>
      <c r="K7720">
        <v>0.41361105778460361</v>
      </c>
    </row>
    <row r="7721" spans="1:11" x14ac:dyDescent="0.25">
      <c r="A7721" t="s">
        <v>724</v>
      </c>
      <c r="B7721" t="s">
        <v>634</v>
      </c>
      <c r="C7721" t="s">
        <v>635</v>
      </c>
      <c r="D7721" t="str">
        <f>Clef_répartition[[#This Row],[Code association]]&amp;"_"&amp;Clef_répartition[[#This Row],[Nom association]]</f>
        <v>AIML_Association intercommunale pour l'épuration et le traitement des eaux usées de Moudon-Lucens</v>
      </c>
      <c r="E7721">
        <f>COUNTIFS(D$2:D7721,Clef_répartition[[#This Row],[Code_Nom]],J$2:J7721,Clef_répartition[[#This Row],[Année]])</f>
        <v>2</v>
      </c>
      <c r="F7721">
        <f>IF(Clef_répartition[[#This Row],[Code_Nom]]=D7720,F7720-1,(COUNTIFS(Clef_répartition[Code_Nom],Clef_répartition[[#This Row],[Code_Nom]],Clef_répartition[Année],Clef_répartition[[#This Row],[Année]])))</f>
        <v>1</v>
      </c>
      <c r="G7721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Moudon-Lucens_2_2020</v>
      </c>
      <c r="H7721">
        <v>5678</v>
      </c>
      <c r="I7721" t="s">
        <v>192</v>
      </c>
      <c r="J7721">
        <v>2020</v>
      </c>
      <c r="K7721">
        <v>0.58638894221539639</v>
      </c>
    </row>
    <row r="7722" spans="1:11" x14ac:dyDescent="0.25">
      <c r="A7722" t="s">
        <v>724</v>
      </c>
      <c r="B7722" t="s">
        <v>463</v>
      </c>
      <c r="C7722" t="s">
        <v>464</v>
      </c>
      <c r="D7722" t="str">
        <f>Clef_répartition[[#This Row],[Code association]]&amp;"_"&amp;Clef_répartition[[#This Row],[Nom association]]</f>
        <v>AIPCV_Association intercommunale de la piscine et du camping de la Venoge</v>
      </c>
      <c r="E7722">
        <f>COUNTIFS(D$2:D7722,Clef_répartition[[#This Row],[Code_Nom]],J$2:J7722,Clef_répartition[[#This Row],[Année]])</f>
        <v>1</v>
      </c>
      <c r="F7722">
        <f>IF(Clef_répartition[[#This Row],[Code_Nom]]=D7721,F7721-1,(COUNTIFS(Clef_répartition[Code_Nom],Clef_répartition[[#This Row],[Code_Nom]],Clef_répartition[Année],Clef_répartition[[#This Row],[Année]])))</f>
        <v>19</v>
      </c>
      <c r="G7722" t="str">
        <f>Clef_répartition[[#This Row],[Code_Nom]]&amp;"_"&amp;Clef_répartition[[#This Row],[Nombre]]&amp;"_"&amp;Clef_répartition[[#This Row],[Année]]</f>
        <v>AIPCV_Association intercommunale de la piscine et du camping de la Venoge_1_2020</v>
      </c>
      <c r="H7722">
        <v>5475</v>
      </c>
      <c r="I7722" t="s">
        <v>55</v>
      </c>
      <c r="J7722">
        <v>2020</v>
      </c>
      <c r="K7722">
        <v>7.9250144538114946E-3</v>
      </c>
    </row>
    <row r="7723" spans="1:11" x14ac:dyDescent="0.25">
      <c r="A7723" t="s">
        <v>724</v>
      </c>
      <c r="B7723" t="s">
        <v>463</v>
      </c>
      <c r="C7723" t="s">
        <v>464</v>
      </c>
      <c r="D7723" t="str">
        <f>Clef_répartition[[#This Row],[Code association]]&amp;"_"&amp;Clef_répartition[[#This Row],[Nom association]]</f>
        <v>AIPCV_Association intercommunale de la piscine et du camping de la Venoge</v>
      </c>
      <c r="E7723">
        <f>COUNTIFS(D$2:D7723,Clef_répartition[[#This Row],[Code_Nom]],J$2:J7723,Clef_répartition[[#This Row],[Année]])</f>
        <v>2</v>
      </c>
      <c r="F7723">
        <f>IF(Clef_répartition[[#This Row],[Code_Nom]]=D7722,F7722-1,(COUNTIFS(Clef_répartition[Code_Nom],Clef_répartition[[#This Row],[Code_Nom]],Clef_répartition[Année],Clef_répartition[[#This Row],[Année]])))</f>
        <v>18</v>
      </c>
      <c r="G7723" t="str">
        <f>Clef_répartition[[#This Row],[Code_Nom]]&amp;"_"&amp;Clef_répartition[[#This Row],[Nombre]]&amp;"_"&amp;Clef_répartition[[#This Row],[Année]]</f>
        <v>AIPCV_Association intercommunale de la piscine et du camping de la Venoge_2_2020</v>
      </c>
      <c r="H7723">
        <v>5476</v>
      </c>
      <c r="I7723" t="s">
        <v>64</v>
      </c>
      <c r="J7723">
        <v>2020</v>
      </c>
      <c r="K7723">
        <v>3.5048590950934003E-2</v>
      </c>
    </row>
    <row r="7724" spans="1:11" x14ac:dyDescent="0.25">
      <c r="A7724" t="s">
        <v>724</v>
      </c>
      <c r="B7724" t="s">
        <v>463</v>
      </c>
      <c r="C7724" t="s">
        <v>464</v>
      </c>
      <c r="D7724" t="str">
        <f>Clef_répartition[[#This Row],[Code association]]&amp;"_"&amp;Clef_répartition[[#This Row],[Nom association]]</f>
        <v>AIPCV_Association intercommunale de la piscine et du camping de la Venoge</v>
      </c>
      <c r="E7724">
        <f>COUNTIFS(D$2:D7724,Clef_répartition[[#This Row],[Code_Nom]],J$2:J7724,Clef_répartition[[#This Row],[Année]])</f>
        <v>3</v>
      </c>
      <c r="F7724">
        <f>IF(Clef_répartition[[#This Row],[Code_Nom]]=D7723,F7723-1,(COUNTIFS(Clef_répartition[Code_Nom],Clef_répartition[[#This Row],[Code_Nom]],Clef_répartition[Année],Clef_répartition[[#This Row],[Année]])))</f>
        <v>17</v>
      </c>
      <c r="G7724" t="str">
        <f>Clef_répartition[[#This Row],[Code_Nom]]&amp;"_"&amp;Clef_répartition[[#This Row],[Nombre]]&amp;"_"&amp;Clef_répartition[[#This Row],[Année]]</f>
        <v>AIPCV_Association intercommunale de la piscine et du camping de la Venoge_3_2020</v>
      </c>
      <c r="H7724">
        <v>5477</v>
      </c>
      <c r="I7724" t="s">
        <v>79</v>
      </c>
      <c r="J7724">
        <v>2020</v>
      </c>
      <c r="K7724">
        <v>0.10804774219341208</v>
      </c>
    </row>
    <row r="7725" spans="1:11" x14ac:dyDescent="0.25">
      <c r="A7725" t="s">
        <v>724</v>
      </c>
      <c r="B7725" t="s">
        <v>463</v>
      </c>
      <c r="C7725" t="s">
        <v>464</v>
      </c>
      <c r="D7725" t="str">
        <f>Clef_répartition[[#This Row],[Code association]]&amp;"_"&amp;Clef_répartition[[#This Row],[Nom association]]</f>
        <v>AIPCV_Association intercommunale de la piscine et du camping de la Venoge</v>
      </c>
      <c r="E7725">
        <f>COUNTIFS(D$2:D7725,Clef_répartition[[#This Row],[Code_Nom]],J$2:J7725,Clef_répartition[[#This Row],[Année]])</f>
        <v>4</v>
      </c>
      <c r="F7725">
        <f>IF(Clef_répartition[[#This Row],[Code_Nom]]=D7724,F7724-1,(COUNTIFS(Clef_répartition[Code_Nom],Clef_répartition[[#This Row],[Code_Nom]],Clef_répartition[Année],Clef_répartition[[#This Row],[Année]])))</f>
        <v>16</v>
      </c>
      <c r="G7725" t="str">
        <f>Clef_répartition[[#This Row],[Code_Nom]]&amp;"_"&amp;Clef_répartition[[#This Row],[Nombre]]&amp;"_"&amp;Clef_répartition[[#This Row],[Année]]</f>
        <v>AIPCV_Association intercommunale de la piscine et du camping de la Venoge_4_2020</v>
      </c>
      <c r="H7725">
        <v>5479</v>
      </c>
      <c r="I7725" t="s">
        <v>85</v>
      </c>
      <c r="J7725">
        <v>2020</v>
      </c>
      <c r="K7725">
        <v>2.6788674101619826E-2</v>
      </c>
    </row>
    <row r="7726" spans="1:11" x14ac:dyDescent="0.25">
      <c r="A7726" t="s">
        <v>724</v>
      </c>
      <c r="B7726" t="s">
        <v>463</v>
      </c>
      <c r="C7726" t="s">
        <v>464</v>
      </c>
      <c r="D7726" t="str">
        <f>Clef_répartition[[#This Row],[Code association]]&amp;"_"&amp;Clef_répartition[[#This Row],[Nom association]]</f>
        <v>AIPCV_Association intercommunale de la piscine et du camping de la Venoge</v>
      </c>
      <c r="E7726">
        <f>COUNTIFS(D$2:D7726,Clef_répartition[[#This Row],[Code_Nom]],J$2:J7726,Clef_répartition[[#This Row],[Année]])</f>
        <v>5</v>
      </c>
      <c r="F7726">
        <f>IF(Clef_répartition[[#This Row],[Code_Nom]]=D7725,F7725-1,(COUNTIFS(Clef_répartition[Code_Nom],Clef_répartition[[#This Row],[Code_Nom]],Clef_répartition[Année],Clef_répartition[[#This Row],[Année]])))</f>
        <v>15</v>
      </c>
      <c r="G7726" t="str">
        <f>Clef_répartition[[#This Row],[Code_Nom]]&amp;"_"&amp;Clef_répartition[[#This Row],[Nombre]]&amp;"_"&amp;Clef_répartition[[#This Row],[Année]]</f>
        <v>AIPCV_Association intercommunale de la piscine et du camping de la Venoge_5_2020</v>
      </c>
      <c r="H7726">
        <v>5481</v>
      </c>
      <c r="I7726" t="s">
        <v>94</v>
      </c>
      <c r="J7726">
        <v>2020</v>
      </c>
      <c r="K7726">
        <v>2.4891166537848407E-2</v>
      </c>
    </row>
    <row r="7727" spans="1:11" x14ac:dyDescent="0.25">
      <c r="A7727" t="s">
        <v>724</v>
      </c>
      <c r="B7727" t="s">
        <v>463</v>
      </c>
      <c r="C7727" t="s">
        <v>464</v>
      </c>
      <c r="D7727" t="str">
        <f>Clef_répartition[[#This Row],[Code association]]&amp;"_"&amp;Clef_répartition[[#This Row],[Nom association]]</f>
        <v>AIPCV_Association intercommunale de la piscine et du camping de la Venoge</v>
      </c>
      <c r="E7727">
        <f>COUNTIFS(D$2:D7727,Clef_répartition[[#This Row],[Code_Nom]],J$2:J7727,Clef_répartition[[#This Row],[Année]])</f>
        <v>6</v>
      </c>
      <c r="F7727">
        <f>IF(Clef_répartition[[#This Row],[Code_Nom]]=D7726,F7726-1,(COUNTIFS(Clef_répartition[Code_Nom],Clef_répartition[[#This Row],[Code_Nom]],Clef_répartition[Année],Clef_répartition[[#This Row],[Année]])))</f>
        <v>14</v>
      </c>
      <c r="G7727" t="str">
        <f>Clef_répartition[[#This Row],[Code_Nom]]&amp;"_"&amp;Clef_répartition[[#This Row],[Nombre]]&amp;"_"&amp;Clef_répartition[[#This Row],[Année]]</f>
        <v>AIPCV_Association intercommunale de la piscine et du camping de la Venoge_6_2020</v>
      </c>
      <c r="H7727">
        <v>5482</v>
      </c>
      <c r="I7727" t="s">
        <v>102</v>
      </c>
      <c r="J7727">
        <v>2020</v>
      </c>
      <c r="K7727">
        <v>0.13517131869053459</v>
      </c>
    </row>
    <row r="7728" spans="1:11" x14ac:dyDescent="0.25">
      <c r="A7728" t="s">
        <v>724</v>
      </c>
      <c r="B7728" t="s">
        <v>463</v>
      </c>
      <c r="C7728" t="s">
        <v>464</v>
      </c>
      <c r="D7728" t="str">
        <f>Clef_répartition[[#This Row],[Code association]]&amp;"_"&amp;Clef_répartition[[#This Row],[Nom association]]</f>
        <v>AIPCV_Association intercommunale de la piscine et du camping de la Venoge</v>
      </c>
      <c r="E7728">
        <f>COUNTIFS(D$2:D7728,Clef_répartition[[#This Row],[Code_Nom]],J$2:J7728,Clef_répartition[[#This Row],[Année]])</f>
        <v>7</v>
      </c>
      <c r="F7728">
        <f>IF(Clef_répartition[[#This Row],[Code_Nom]]=D7727,F7727-1,(COUNTIFS(Clef_répartition[Code_Nom],Clef_répartition[[#This Row],[Code_Nom]],Clef_répartition[Année],Clef_répartition[[#This Row],[Année]])))</f>
        <v>13</v>
      </c>
      <c r="G7728" t="str">
        <f>Clef_répartition[[#This Row],[Code_Nom]]&amp;"_"&amp;Clef_répartition[[#This Row],[Nombre]]&amp;"_"&amp;Clef_répartition[[#This Row],[Année]]</f>
        <v>AIPCV_Association intercommunale de la piscine et du camping de la Venoge_7_2020</v>
      </c>
      <c r="H7728">
        <v>5483</v>
      </c>
      <c r="I7728" t="s">
        <v>113</v>
      </c>
      <c r="J7728">
        <v>2020</v>
      </c>
      <c r="K7728">
        <v>3.4602108959079184E-2</v>
      </c>
    </row>
    <row r="7729" spans="1:11" x14ac:dyDescent="0.25">
      <c r="A7729" t="s">
        <v>724</v>
      </c>
      <c r="B7729" t="s">
        <v>463</v>
      </c>
      <c r="C7729" t="s">
        <v>464</v>
      </c>
      <c r="D7729" t="str">
        <f>Clef_répartition[[#This Row],[Code association]]&amp;"_"&amp;Clef_répartition[[#This Row],[Nom association]]</f>
        <v>AIPCV_Association intercommunale de la piscine et du camping de la Venoge</v>
      </c>
      <c r="E7729">
        <f>COUNTIFS(D$2:D7729,Clef_répartition[[#This Row],[Code_Nom]],J$2:J7729,Clef_répartition[[#This Row],[Année]])</f>
        <v>8</v>
      </c>
      <c r="F7729">
        <f>IF(Clef_répartition[[#This Row],[Code_Nom]]=D7728,F7728-1,(COUNTIFS(Clef_répartition[Code_Nom],Clef_répartition[[#This Row],[Code_Nom]],Clef_répartition[Année],Clef_répartition[[#This Row],[Année]])))</f>
        <v>12</v>
      </c>
      <c r="G7729" t="str">
        <f>Clef_répartition[[#This Row],[Code_Nom]]&amp;"_"&amp;Clef_répartition[[#This Row],[Nombre]]&amp;"_"&amp;Clef_répartition[[#This Row],[Année]]</f>
        <v>AIPCV_Association intercommunale de la piscine et du camping de la Venoge_8_2020</v>
      </c>
      <c r="H7729">
        <v>5484</v>
      </c>
      <c r="I7729" t="s">
        <v>127</v>
      </c>
      <c r="J7729">
        <v>2020</v>
      </c>
      <c r="K7729">
        <v>1.0492245005365148E-2</v>
      </c>
    </row>
    <row r="7730" spans="1:11" x14ac:dyDescent="0.25">
      <c r="A7730" t="s">
        <v>724</v>
      </c>
      <c r="B7730" t="s">
        <v>463</v>
      </c>
      <c r="C7730" t="s">
        <v>464</v>
      </c>
      <c r="D7730" t="str">
        <f>Clef_répartition[[#This Row],[Code association]]&amp;"_"&amp;Clef_répartition[[#This Row],[Nom association]]</f>
        <v>AIPCV_Association intercommunale de la piscine et du camping de la Venoge</v>
      </c>
      <c r="E7730">
        <f>COUNTIFS(D$2:D7730,Clef_répartition[[#This Row],[Code_Nom]],J$2:J7730,Clef_répartition[[#This Row],[Année]])</f>
        <v>9</v>
      </c>
      <c r="F7730">
        <f>IF(Clef_répartition[[#This Row],[Code_Nom]]=D7729,F7729-1,(COUNTIFS(Clef_répartition[Code_Nom],Clef_répartition[[#This Row],[Code_Nom]],Clef_répartition[Année],Clef_répartition[[#This Row],[Année]])))</f>
        <v>11</v>
      </c>
      <c r="G7730" t="str">
        <f>Clef_répartition[[#This Row],[Code_Nom]]&amp;"_"&amp;Clef_répartition[[#This Row],[Nombre]]&amp;"_"&amp;Clef_répartition[[#This Row],[Année]]</f>
        <v>AIPCV_Association intercommunale de la piscine et du camping de la Venoge_9_2020</v>
      </c>
      <c r="H7730">
        <v>5485</v>
      </c>
      <c r="I7730" t="s">
        <v>129</v>
      </c>
      <c r="J7730">
        <v>2020</v>
      </c>
      <c r="K7730">
        <v>6.6971480745991741E-3</v>
      </c>
    </row>
    <row r="7731" spans="1:11" x14ac:dyDescent="0.25">
      <c r="A7731" t="s">
        <v>724</v>
      </c>
      <c r="B7731" t="s">
        <v>463</v>
      </c>
      <c r="C7731" t="s">
        <v>464</v>
      </c>
      <c r="D7731" t="str">
        <f>Clef_répartition[[#This Row],[Code association]]&amp;"_"&amp;Clef_répartition[[#This Row],[Nom association]]</f>
        <v>AIPCV_Association intercommunale de la piscine et du camping de la Venoge</v>
      </c>
      <c r="E7731">
        <f>COUNTIFS(D$2:D7731,Clef_répartition[[#This Row],[Code_Nom]],J$2:J7731,Clef_répartition[[#This Row],[Année]])</f>
        <v>10</v>
      </c>
      <c r="F7731">
        <f>IF(Clef_répartition[[#This Row],[Code_Nom]]=D7730,F7730-1,(COUNTIFS(Clef_répartition[Code_Nom],Clef_répartition[[#This Row],[Code_Nom]],Clef_répartition[Année],Clef_répartition[[#This Row],[Année]])))</f>
        <v>10</v>
      </c>
      <c r="G7731" t="str">
        <f>Clef_répartition[[#This Row],[Code_Nom]]&amp;"_"&amp;Clef_répartition[[#This Row],[Nombre]]&amp;"_"&amp;Clef_répartition[[#This Row],[Année]]</f>
        <v>AIPCV_Association intercommunale de la piscine et du camping de la Venoge_10_2020</v>
      </c>
      <c r="H7731">
        <v>5754</v>
      </c>
      <c r="I7731" t="s">
        <v>142</v>
      </c>
      <c r="J7731">
        <v>2020</v>
      </c>
      <c r="K7731">
        <v>5.1344611031073021E-3</v>
      </c>
    </row>
    <row r="7732" spans="1:11" x14ac:dyDescent="0.25">
      <c r="A7732" t="s">
        <v>724</v>
      </c>
      <c r="B7732" t="s">
        <v>463</v>
      </c>
      <c r="C7732" t="s">
        <v>464</v>
      </c>
      <c r="D7732" t="str">
        <f>Clef_répartition[[#This Row],[Code association]]&amp;"_"&amp;Clef_répartition[[#This Row],[Nom association]]</f>
        <v>AIPCV_Association intercommunale de la piscine et du camping de la Venoge</v>
      </c>
      <c r="E7732">
        <f>COUNTIFS(D$2:D7732,Clef_répartition[[#This Row],[Code_Nom]],J$2:J7732,Clef_répartition[[#This Row],[Année]])</f>
        <v>11</v>
      </c>
      <c r="F7732">
        <f>IF(Clef_répartition[[#This Row],[Code_Nom]]=D7731,F7731-1,(COUNTIFS(Clef_répartition[Code_Nom],Clef_répartition[[#This Row],[Code_Nom]],Clef_répartition[Année],Clef_répartition[[#This Row],[Année]])))</f>
        <v>9</v>
      </c>
      <c r="G7732" t="str">
        <f>Clef_répartition[[#This Row],[Code_Nom]]&amp;"_"&amp;Clef_répartition[[#This Row],[Nombre]]&amp;"_"&amp;Clef_répartition[[#This Row],[Année]]</f>
        <v>AIPCV_Association intercommunale de la piscine et du camping de la Venoge_11_2020</v>
      </c>
      <c r="H7732">
        <v>5474</v>
      </c>
      <c r="I7732" t="s">
        <v>146</v>
      </c>
      <c r="J7732">
        <v>2020</v>
      </c>
      <c r="K7732">
        <v>2.2881997574501715E-2</v>
      </c>
    </row>
    <row r="7733" spans="1:11" x14ac:dyDescent="0.25">
      <c r="A7733" t="s">
        <v>724</v>
      </c>
      <c r="B7733" t="s">
        <v>463</v>
      </c>
      <c r="C7733" t="s">
        <v>464</v>
      </c>
      <c r="D7733" t="str">
        <f>Clef_répartition[[#This Row],[Code association]]&amp;"_"&amp;Clef_répartition[[#This Row],[Nom association]]</f>
        <v>AIPCV_Association intercommunale de la piscine et du camping de la Venoge</v>
      </c>
      <c r="E7733">
        <f>COUNTIFS(D$2:D7733,Clef_répartition[[#This Row],[Code_Nom]],J$2:J7733,Clef_répartition[[#This Row],[Année]])</f>
        <v>12</v>
      </c>
      <c r="F7733">
        <f>IF(Clef_répartition[[#This Row],[Code_Nom]]=D7732,F7732-1,(COUNTIFS(Clef_répartition[Code_Nom],Clef_répartition[[#This Row],[Code_Nom]],Clef_répartition[Année],Clef_répartition[[#This Row],[Année]])))</f>
        <v>8</v>
      </c>
      <c r="G7733" t="str">
        <f>Clef_répartition[[#This Row],[Code_Nom]]&amp;"_"&amp;Clef_répartition[[#This Row],[Nombre]]&amp;"_"&amp;Clef_répartition[[#This Row],[Année]]</f>
        <v>AIPCV_Association intercommunale de la piscine et du camping de la Venoge_12_2020</v>
      </c>
      <c r="H7733">
        <v>5758</v>
      </c>
      <c r="I7733" t="s">
        <v>147</v>
      </c>
      <c r="J7733">
        <v>2020</v>
      </c>
      <c r="K7733">
        <v>2.7904715474810615E-3</v>
      </c>
    </row>
    <row r="7734" spans="1:11" x14ac:dyDescent="0.25">
      <c r="A7734" t="s">
        <v>724</v>
      </c>
      <c r="B7734" t="s">
        <v>463</v>
      </c>
      <c r="C7734" t="s">
        <v>464</v>
      </c>
      <c r="D7734" t="str">
        <f>Clef_répartition[[#This Row],[Code association]]&amp;"_"&amp;Clef_répartition[[#This Row],[Nom association]]</f>
        <v>AIPCV_Association intercommunale de la piscine et du camping de la Venoge</v>
      </c>
      <c r="E7734">
        <f>COUNTIFS(D$2:D7734,Clef_répartition[[#This Row],[Code_Nom]],J$2:J7734,Clef_répartition[[#This Row],[Année]])</f>
        <v>13</v>
      </c>
      <c r="F7734">
        <f>IF(Clef_répartition[[#This Row],[Code_Nom]]=D7733,F7733-1,(COUNTIFS(Clef_répartition[Code_Nom],Clef_répartition[[#This Row],[Code_Nom]],Clef_répartition[Année],Clef_répartition[[#This Row],[Année]])))</f>
        <v>7</v>
      </c>
      <c r="G7734" t="str">
        <f>Clef_répartition[[#This Row],[Code_Nom]]&amp;"_"&amp;Clef_répartition[[#This Row],[Nombre]]&amp;"_"&amp;Clef_répartition[[#This Row],[Année]]</f>
        <v>AIPCV_Association intercommunale de la piscine et du camping de la Venoge_13_2020</v>
      </c>
      <c r="H7734">
        <v>5498</v>
      </c>
      <c r="I7734" t="s">
        <v>149</v>
      </c>
      <c r="J7734">
        <v>2020</v>
      </c>
      <c r="K7734">
        <v>0.36220562823844649</v>
      </c>
    </row>
    <row r="7735" spans="1:11" x14ac:dyDescent="0.25">
      <c r="A7735" t="s">
        <v>724</v>
      </c>
      <c r="B7735" t="s">
        <v>463</v>
      </c>
      <c r="C7735" t="s">
        <v>464</v>
      </c>
      <c r="D7735" t="str">
        <f>Clef_répartition[[#This Row],[Code association]]&amp;"_"&amp;Clef_répartition[[#This Row],[Nom association]]</f>
        <v>AIPCV_Association intercommunale de la piscine et du camping de la Venoge</v>
      </c>
      <c r="E7735">
        <f>COUNTIFS(D$2:D7735,Clef_répartition[[#This Row],[Code_Nom]],J$2:J7735,Clef_répartition[[#This Row],[Année]])</f>
        <v>14</v>
      </c>
      <c r="F7735">
        <f>IF(Clef_répartition[[#This Row],[Code_Nom]]=D7734,F7734-1,(COUNTIFS(Clef_répartition[Code_Nom],Clef_répartition[[#This Row],[Code_Nom]],Clef_répartition[Année],Clef_répartition[[#This Row],[Année]])))</f>
        <v>6</v>
      </c>
      <c r="G7735" t="str">
        <f>Clef_répartition[[#This Row],[Code_Nom]]&amp;"_"&amp;Clef_répartition[[#This Row],[Nombre]]&amp;"_"&amp;Clef_répartition[[#This Row],[Année]]</f>
        <v>AIPCV_Association intercommunale de la piscine et du camping de la Venoge_14_2020</v>
      </c>
      <c r="H7735">
        <v>5487</v>
      </c>
      <c r="I7735" t="s">
        <v>167</v>
      </c>
      <c r="J7735">
        <v>2020</v>
      </c>
      <c r="K7735">
        <v>1.2947895960566658E-2</v>
      </c>
    </row>
    <row r="7736" spans="1:11" x14ac:dyDescent="0.25">
      <c r="A7736" t="s">
        <v>724</v>
      </c>
      <c r="B7736" t="s">
        <v>463</v>
      </c>
      <c r="C7736" t="s">
        <v>464</v>
      </c>
      <c r="D7736" t="str">
        <f>Clef_répartition[[#This Row],[Code association]]&amp;"_"&amp;Clef_répartition[[#This Row],[Nom association]]</f>
        <v>AIPCV_Association intercommunale de la piscine et du camping de la Venoge</v>
      </c>
      <c r="E7736">
        <f>COUNTIFS(D$2:D7736,Clef_répartition[[#This Row],[Code_Nom]],J$2:J7736,Clef_répartition[[#This Row],[Année]])</f>
        <v>15</v>
      </c>
      <c r="F7736">
        <f>IF(Clef_répartition[[#This Row],[Code_Nom]]=D7735,F7735-1,(COUNTIFS(Clef_répartition[Code_Nom],Clef_répartition[[#This Row],[Code_Nom]],Clef_répartition[Année],Clef_répartition[[#This Row],[Année]])))</f>
        <v>5</v>
      </c>
      <c r="G7736" t="str">
        <f>Clef_répartition[[#This Row],[Code_Nom]]&amp;"_"&amp;Clef_répartition[[#This Row],[Nombre]]&amp;"_"&amp;Clef_répartition[[#This Row],[Année]]</f>
        <v>AIPCV_Association intercommunale de la piscine et du camping de la Venoge_15_2020</v>
      </c>
      <c r="H7736">
        <v>5490</v>
      </c>
      <c r="I7736" t="s">
        <v>178</v>
      </c>
      <c r="J7736">
        <v>2020</v>
      </c>
      <c r="K7736">
        <v>3.4602108959079184E-2</v>
      </c>
    </row>
    <row r="7737" spans="1:11" x14ac:dyDescent="0.25">
      <c r="A7737" t="s">
        <v>724</v>
      </c>
      <c r="B7737" t="s">
        <v>463</v>
      </c>
      <c r="C7737" t="s">
        <v>464</v>
      </c>
      <c r="D7737" t="str">
        <f>Clef_répartition[[#This Row],[Code association]]&amp;"_"&amp;Clef_répartition[[#This Row],[Nom association]]</f>
        <v>AIPCV_Association intercommunale de la piscine et du camping de la Venoge</v>
      </c>
      <c r="E7737">
        <f>COUNTIFS(D$2:D7737,Clef_répartition[[#This Row],[Code_Nom]],J$2:J7737,Clef_répartition[[#This Row],[Année]])</f>
        <v>16</v>
      </c>
      <c r="F7737">
        <f>IF(Clef_répartition[[#This Row],[Code_Nom]]=D7736,F7736-1,(COUNTIFS(Clef_répartition[Code_Nom],Clef_répartition[[#This Row],[Code_Nom]],Clef_répartition[Année],Clef_répartition[[#This Row],[Année]])))</f>
        <v>4</v>
      </c>
      <c r="G7737" t="str">
        <f>Clef_répartition[[#This Row],[Code_Nom]]&amp;"_"&amp;Clef_répartition[[#This Row],[Nombre]]&amp;"_"&amp;Clef_répartition[[#This Row],[Année]]</f>
        <v>AIPCV_Association intercommunale de la piscine et du camping de la Venoge_16_2020</v>
      </c>
      <c r="H7737">
        <v>5491</v>
      </c>
      <c r="I7737" t="s">
        <v>181</v>
      </c>
      <c r="J7737">
        <v>2020</v>
      </c>
      <c r="K7737">
        <v>2.6007371517485459E-2</v>
      </c>
    </row>
    <row r="7738" spans="1:11" x14ac:dyDescent="0.25">
      <c r="A7738" t="s">
        <v>724</v>
      </c>
      <c r="B7738" t="s">
        <v>463</v>
      </c>
      <c r="C7738" t="s">
        <v>464</v>
      </c>
      <c r="D7738" t="str">
        <f>Clef_répartition[[#This Row],[Code association]]&amp;"_"&amp;Clef_répartition[[#This Row],[Nom association]]</f>
        <v>AIPCV_Association intercommunale de la piscine et du camping de la Venoge</v>
      </c>
      <c r="E7738">
        <f>COUNTIFS(D$2:D7738,Clef_répartition[[#This Row],[Code_Nom]],J$2:J7738,Clef_répartition[[#This Row],[Année]])</f>
        <v>17</v>
      </c>
      <c r="F7738">
        <f>IF(Clef_répartition[[#This Row],[Code_Nom]]=D7737,F7737-1,(COUNTIFS(Clef_répartition[Code_Nom],Clef_répartition[[#This Row],[Code_Nom]],Clef_répartition[Année],Clef_répartition[[#This Row],[Année]])))</f>
        <v>3</v>
      </c>
      <c r="G7738" t="str">
        <f>Clef_répartition[[#This Row],[Code_Nom]]&amp;"_"&amp;Clef_répartition[[#This Row],[Nombre]]&amp;"_"&amp;Clef_répartition[[#This Row],[Année]]</f>
        <v>AIPCV_Association intercommunale de la piscine et du camping de la Venoge_17_2020</v>
      </c>
      <c r="H7738">
        <v>5493</v>
      </c>
      <c r="I7738" t="s">
        <v>205</v>
      </c>
      <c r="J7738">
        <v>2020</v>
      </c>
      <c r="K7738">
        <v>4.1076016037750941E-2</v>
      </c>
    </row>
    <row r="7739" spans="1:11" x14ac:dyDescent="0.25">
      <c r="A7739" t="s">
        <v>724</v>
      </c>
      <c r="B7739" t="s">
        <v>463</v>
      </c>
      <c r="C7739" t="s">
        <v>464</v>
      </c>
      <c r="D7739" t="str">
        <f>Clef_répartition[[#This Row],[Code association]]&amp;"_"&amp;Clef_répartition[[#This Row],[Nom association]]</f>
        <v>AIPCV_Association intercommunale de la piscine et du camping de la Venoge</v>
      </c>
      <c r="E7739">
        <f>COUNTIFS(D$2:D7739,Clef_répartition[[#This Row],[Code_Nom]],J$2:J7739,Clef_répartition[[#This Row],[Année]])</f>
        <v>18</v>
      </c>
      <c r="F7739">
        <f>IF(Clef_répartition[[#This Row],[Code_Nom]]=D7738,F7738-1,(COUNTIFS(Clef_répartition[Code_Nom],Clef_répartition[[#This Row],[Code_Nom]],Clef_répartition[Année],Clef_répartition[[#This Row],[Année]])))</f>
        <v>2</v>
      </c>
      <c r="G7739" t="str">
        <f>Clef_répartition[[#This Row],[Code_Nom]]&amp;"_"&amp;Clef_répartition[[#This Row],[Nombre]]&amp;"_"&amp;Clef_répartition[[#This Row],[Année]]</f>
        <v>AIPCV_Association intercommunale de la piscine et du camping de la Venoge_18_2020</v>
      </c>
      <c r="H7739">
        <v>5497</v>
      </c>
      <c r="I7739" t="s">
        <v>217</v>
      </c>
      <c r="J7739">
        <v>2020</v>
      </c>
      <c r="K7739">
        <v>9.4541784644638457E-2</v>
      </c>
    </row>
    <row r="7740" spans="1:11" x14ac:dyDescent="0.25">
      <c r="A7740" t="s">
        <v>724</v>
      </c>
      <c r="B7740" t="s">
        <v>463</v>
      </c>
      <c r="C7740" t="s">
        <v>464</v>
      </c>
      <c r="D7740" t="str">
        <f>Clef_répartition[[#This Row],[Code association]]&amp;"_"&amp;Clef_répartition[[#This Row],[Nom association]]</f>
        <v>AIPCV_Association intercommunale de la piscine et du camping de la Venoge</v>
      </c>
      <c r="E7740">
        <f>COUNTIFS(D$2:D7740,Clef_répartition[[#This Row],[Code_Nom]],J$2:J7740,Clef_répartition[[#This Row],[Année]])</f>
        <v>19</v>
      </c>
      <c r="F7740">
        <f>IF(Clef_répartition[[#This Row],[Code_Nom]]=D7739,F7739-1,(COUNTIFS(Clef_répartition[Code_Nom],Clef_répartition[[#This Row],[Code_Nom]],Clef_répartition[Année],Clef_répartition[[#This Row],[Année]])))</f>
        <v>1</v>
      </c>
      <c r="G7740" t="str">
        <f>Clef_répartition[[#This Row],[Code_Nom]]&amp;"_"&amp;Clef_répartition[[#This Row],[Nombre]]&amp;"_"&amp;Clef_répartition[[#This Row],[Année]]</f>
        <v>AIPCV_Association intercommunale de la piscine et du camping de la Venoge_19_2020</v>
      </c>
      <c r="H7740">
        <v>5499</v>
      </c>
      <c r="I7740" t="s">
        <v>252</v>
      </c>
      <c r="J7740">
        <v>2020</v>
      </c>
      <c r="K7740">
        <v>8.1482554497389059E-3</v>
      </c>
    </row>
    <row r="7741" spans="1:11" x14ac:dyDescent="0.25">
      <c r="A7741" t="s">
        <v>724</v>
      </c>
      <c r="B7741" t="s">
        <v>448</v>
      </c>
      <c r="C7741" t="s">
        <v>449</v>
      </c>
      <c r="D7741" t="str">
        <f>Clef_répartition[[#This Row],[Code association]]&amp;"_"&amp;Clef_répartition[[#This Row],[Nom association]]</f>
        <v>AIRADT_Association intercommunale du Réseau d'accueil de jour Dame Tartine</v>
      </c>
      <c r="E7741">
        <f>COUNTIFS(D$2:D7741,Clef_répartition[[#This Row],[Code_Nom]],J$2:J7741,Clef_répartition[[#This Row],[Année]])</f>
        <v>1</v>
      </c>
      <c r="F7741">
        <f>IF(Clef_répartition[[#This Row],[Code_Nom]]=D7740,F7740-1,(COUNTIFS(Clef_répartition[Code_Nom],Clef_répartition[[#This Row],[Code_Nom]],Clef_répartition[Année],Clef_répartition[[#This Row],[Année]])))</f>
        <v>4</v>
      </c>
      <c r="G7741" t="str">
        <f>Clef_répartition[[#This Row],[Code_Nom]]&amp;"_"&amp;Clef_répartition[[#This Row],[Nombre]]&amp;"_"&amp;Clef_répartition[[#This Row],[Année]]</f>
        <v>AIRADT_Association intercommunale du Réseau d'accueil de jour Dame Tartine_1_2020</v>
      </c>
      <c r="H7741">
        <v>5631</v>
      </c>
      <c r="I7741" t="s">
        <v>92</v>
      </c>
      <c r="J7741">
        <v>2020</v>
      </c>
      <c r="K7741">
        <v>0.12790000000000001</v>
      </c>
    </row>
    <row r="7742" spans="1:11" x14ac:dyDescent="0.25">
      <c r="A7742" t="s">
        <v>724</v>
      </c>
      <c r="B7742" t="s">
        <v>448</v>
      </c>
      <c r="C7742" t="s">
        <v>449</v>
      </c>
      <c r="D7742" t="str">
        <f>Clef_répartition[[#This Row],[Code association]]&amp;"_"&amp;Clef_répartition[[#This Row],[Nom association]]</f>
        <v>AIRADT_Association intercommunale du Réseau d'accueil de jour Dame Tartine</v>
      </c>
      <c r="E7742">
        <f>COUNTIFS(D$2:D7742,Clef_répartition[[#This Row],[Code_Nom]],J$2:J7742,Clef_répartition[[#This Row],[Année]])</f>
        <v>2</v>
      </c>
      <c r="F7742">
        <f>IF(Clef_répartition[[#This Row],[Code_Nom]]=D7741,F7741-1,(COUNTIFS(Clef_répartition[Code_Nom],Clef_répartition[[#This Row],[Code_Nom]],Clef_répartition[Année],Clef_répartition[[#This Row],[Année]])))</f>
        <v>3</v>
      </c>
      <c r="G7742" t="str">
        <f>Clef_répartition[[#This Row],[Code_Nom]]&amp;"_"&amp;Clef_répartition[[#This Row],[Nombre]]&amp;"_"&amp;Clef_répartition[[#This Row],[Année]]</f>
        <v>AIRADT_Association intercommunale du Réseau d'accueil de jour Dame Tartine_2_2020</v>
      </c>
      <c r="H7742">
        <v>5640</v>
      </c>
      <c r="I7742" t="s">
        <v>168</v>
      </c>
      <c r="J7742">
        <v>2020</v>
      </c>
      <c r="K7742">
        <v>7.3000000000000001E-3</v>
      </c>
    </row>
    <row r="7743" spans="1:11" x14ac:dyDescent="0.25">
      <c r="A7743" t="s">
        <v>724</v>
      </c>
      <c r="B7743" t="s">
        <v>448</v>
      </c>
      <c r="C7743" t="s">
        <v>449</v>
      </c>
      <c r="D7743" t="str">
        <f>Clef_répartition[[#This Row],[Code association]]&amp;"_"&amp;Clef_répartition[[#This Row],[Nom association]]</f>
        <v>AIRADT_Association intercommunale du Réseau d'accueil de jour Dame Tartine</v>
      </c>
      <c r="E7743">
        <f>COUNTIFS(D$2:D7743,Clef_répartition[[#This Row],[Code_Nom]],J$2:J7743,Clef_répartition[[#This Row],[Année]])</f>
        <v>3</v>
      </c>
      <c r="F7743">
        <f>IF(Clef_répartition[[#This Row],[Code_Nom]]=D7742,F7742-1,(COUNTIFS(Clef_répartition[Code_Nom],Clef_répartition[[#This Row],[Code_Nom]],Clef_répartition[Année],Clef_répartition[[#This Row],[Année]])))</f>
        <v>2</v>
      </c>
      <c r="G7743" t="str">
        <f>Clef_répartition[[#This Row],[Code_Nom]]&amp;"_"&amp;Clef_répartition[[#This Row],[Nombre]]&amp;"_"&amp;Clef_répartition[[#This Row],[Année]]</f>
        <v>AIRADT_Association intercommunale du Réseau d'accueil de jour Dame Tartine_3_2020</v>
      </c>
      <c r="H7743">
        <v>5652</v>
      </c>
      <c r="I7743" t="s">
        <v>284</v>
      </c>
      <c r="J7743">
        <v>2020</v>
      </c>
      <c r="K7743">
        <v>0.1173</v>
      </c>
    </row>
    <row r="7744" spans="1:11" x14ac:dyDescent="0.25">
      <c r="A7744" t="s">
        <v>724</v>
      </c>
      <c r="B7744" t="s">
        <v>448</v>
      </c>
      <c r="C7744" t="s">
        <v>449</v>
      </c>
      <c r="D7744" t="str">
        <f>Clef_répartition[[#This Row],[Code association]]&amp;"_"&amp;Clef_répartition[[#This Row],[Nom association]]</f>
        <v>AIRADT_Association intercommunale du Réseau d'accueil de jour Dame Tartine</v>
      </c>
      <c r="E7744">
        <f>COUNTIFS(D$2:D7744,Clef_répartition[[#This Row],[Code_Nom]],J$2:J7744,Clef_répartition[[#This Row],[Année]])</f>
        <v>4</v>
      </c>
      <c r="F7744">
        <f>IF(Clef_répartition[[#This Row],[Code_Nom]]=D7743,F7743-1,(COUNTIFS(Clef_répartition[Code_Nom],Clef_répartition[[#This Row],[Code_Nom]],Clef_répartition[Année],Clef_répartition[[#This Row],[Année]])))</f>
        <v>1</v>
      </c>
      <c r="G7744" t="str">
        <f>Clef_répartition[[#This Row],[Code_Nom]]&amp;"_"&amp;Clef_répartition[[#This Row],[Nombre]]&amp;"_"&amp;Clef_répartition[[#This Row],[Année]]</f>
        <v>AIRADT_Association intercommunale du Réseau d'accueil de jour Dame Tartine_4_2020</v>
      </c>
      <c r="H7744">
        <v>5655</v>
      </c>
      <c r="I7744" t="s">
        <v>297</v>
      </c>
      <c r="J7744">
        <v>2020</v>
      </c>
      <c r="K7744">
        <v>0.74750000000000005</v>
      </c>
    </row>
    <row r="7745" spans="1:11" x14ac:dyDescent="0.25">
      <c r="A7745" t="s">
        <v>724</v>
      </c>
      <c r="B7745" t="s">
        <v>668</v>
      </c>
      <c r="C7745" t="s">
        <v>669</v>
      </c>
      <c r="D7745" t="str">
        <f>Clef_répartition[[#This Row],[Code association]]&amp;"_"&amp;Clef_répartition[[#This Row],[Nom association]]</f>
        <v>AIRV_Association intercommunale pour l'épuration des eaux usées du Rio des Vaux</v>
      </c>
      <c r="E7745">
        <f>COUNTIFS(D$2:D7745,Clef_répartition[[#This Row],[Code_Nom]],J$2:J7745,Clef_répartition[[#This Row],[Année]])</f>
        <v>1</v>
      </c>
      <c r="F7745">
        <f>IF(Clef_répartition[[#This Row],[Code_Nom]]=D7744,F7744-1,(COUNTIFS(Clef_répartition[Code_Nom],Clef_répartition[[#This Row],[Code_Nom]],Clef_répartition[Année],Clef_répartition[[#This Row],[Année]])))</f>
        <v>3</v>
      </c>
      <c r="G7745" t="str">
        <f>Clef_répartition[[#This Row],[Code_Nom]]&amp;"_"&amp;Clef_répartition[[#This Row],[Nombre]]&amp;"_"&amp;Clef_répartition[[#This Row],[Année]]</f>
        <v>AIRV_Association intercommunale pour l'épuration des eaux usées du Rio des Vaux_1_2020</v>
      </c>
      <c r="H7745">
        <v>5669</v>
      </c>
      <c r="I7745" t="s">
        <v>89</v>
      </c>
      <c r="J7745">
        <v>2020</v>
      </c>
      <c r="K7745">
        <v>0.34</v>
      </c>
    </row>
    <row r="7746" spans="1:11" x14ac:dyDescent="0.25">
      <c r="A7746" t="s">
        <v>724</v>
      </c>
      <c r="B7746" t="s">
        <v>668</v>
      </c>
      <c r="C7746" t="s">
        <v>669</v>
      </c>
      <c r="D7746" t="str">
        <f>Clef_répartition[[#This Row],[Code association]]&amp;"_"&amp;Clef_répartition[[#This Row],[Nom association]]</f>
        <v>AIRV_Association intercommunale pour l'épuration des eaux usées du Rio des Vaux</v>
      </c>
      <c r="E7746">
        <f>COUNTIFS(D$2:D7746,Clef_répartition[[#This Row],[Code_Nom]],J$2:J7746,Clef_répartition[[#This Row],[Année]])</f>
        <v>2</v>
      </c>
      <c r="F7746">
        <f>IF(Clef_répartition[[#This Row],[Code_Nom]]=D7745,F7745-1,(COUNTIFS(Clef_répartition[Code_Nom],Clef_répartition[[#This Row],[Code_Nom]],Clef_répartition[Année],Clef_répartition[[#This Row],[Année]])))</f>
        <v>2</v>
      </c>
      <c r="G7746" t="str">
        <f>Clef_répartition[[#This Row],[Code_Nom]]&amp;"_"&amp;Clef_répartition[[#This Row],[Nombre]]&amp;"_"&amp;Clef_répartition[[#This Row],[Année]]</f>
        <v>AIRV_Association intercommunale pour l'épuration des eaux usées du Rio des Vaux_2_2020</v>
      </c>
      <c r="H7746">
        <v>5674</v>
      </c>
      <c r="I7746" t="s">
        <v>163</v>
      </c>
      <c r="J7746">
        <v>2020</v>
      </c>
      <c r="K7746">
        <v>0.16</v>
      </c>
    </row>
    <row r="7747" spans="1:11" x14ac:dyDescent="0.25">
      <c r="A7747" t="s">
        <v>724</v>
      </c>
      <c r="B7747" t="s">
        <v>668</v>
      </c>
      <c r="C7747" t="s">
        <v>669</v>
      </c>
      <c r="D7747" t="str">
        <f>Clef_répartition[[#This Row],[Code association]]&amp;"_"&amp;Clef_répartition[[#This Row],[Nom association]]</f>
        <v>AIRV_Association intercommunale pour l'épuration des eaux usées du Rio des Vaux</v>
      </c>
      <c r="E7747">
        <f>COUNTIFS(D$2:D7747,Clef_répartition[[#This Row],[Code_Nom]],J$2:J7747,Clef_répartition[[#This Row],[Année]])</f>
        <v>3</v>
      </c>
      <c r="F7747">
        <f>IF(Clef_répartition[[#This Row],[Code_Nom]]=D7746,F7746-1,(COUNTIFS(Clef_répartition[Code_Nom],Clef_répartition[[#This Row],[Code_Nom]],Clef_répartition[Année],Clef_répartition[[#This Row],[Année]])))</f>
        <v>1</v>
      </c>
      <c r="G7747" t="str">
        <f>Clef_répartition[[#This Row],[Code_Nom]]&amp;"_"&amp;Clef_répartition[[#This Row],[Nombre]]&amp;"_"&amp;Clef_répartition[[#This Row],[Année]]</f>
        <v>AIRV_Association intercommunale pour l'épuration des eaux usées du Rio des Vaux_3_2020</v>
      </c>
      <c r="H7747">
        <v>5675</v>
      </c>
      <c r="I7747" t="s">
        <v>164</v>
      </c>
      <c r="J7747">
        <v>2020</v>
      </c>
      <c r="K7747">
        <v>0.5</v>
      </c>
    </row>
    <row r="7748" spans="1:11" x14ac:dyDescent="0.25">
      <c r="A7748" t="s">
        <v>724</v>
      </c>
      <c r="B7748" t="s">
        <v>465</v>
      </c>
      <c r="C7748" t="s">
        <v>466</v>
      </c>
      <c r="D7748" t="str">
        <f>Clef_répartition[[#This Row],[Code association]]&amp;"_"&amp;Clef_répartition[[#This Row],[Nom association]]</f>
        <v>AISE_Assocition intercommunale scolaire de l'Esplanade</v>
      </c>
      <c r="E7748">
        <f>COUNTIFS(D$2:D7748,Clef_répartition[[#This Row],[Code_Nom]],J$2:J7748,Clef_répartition[[#This Row],[Année]])</f>
        <v>1</v>
      </c>
      <c r="F7748">
        <f>IF(Clef_répartition[[#This Row],[Code_Nom]]=D7747,F7747-1,(COUNTIFS(Clef_répartition[Code_Nom],Clef_répartition[[#This Row],[Code_Nom]],Clef_répartition[Année],Clef_répartition[[#This Row],[Année]])))</f>
        <v>10</v>
      </c>
      <c r="G7748" t="str">
        <f>Clef_répartition[[#This Row],[Code_Nom]]&amp;"_"&amp;Clef_répartition[[#This Row],[Nombre]]&amp;"_"&amp;Clef_répartition[[#This Row],[Année]]</f>
        <v>AISE_Assocition intercommunale scolaire de l'Esplanade_1_2020</v>
      </c>
      <c r="H7748">
        <v>5703</v>
      </c>
      <c r="I7748" t="s">
        <v>13</v>
      </c>
      <c r="J7748">
        <v>2020</v>
      </c>
      <c r="K7748">
        <v>0.14000000000000001</v>
      </c>
    </row>
    <row r="7749" spans="1:11" x14ac:dyDescent="0.25">
      <c r="A7749" t="s">
        <v>724</v>
      </c>
      <c r="B7749" t="s">
        <v>465</v>
      </c>
      <c r="C7749" t="s">
        <v>466</v>
      </c>
      <c r="D7749" t="str">
        <f>Clef_répartition[[#This Row],[Code association]]&amp;"_"&amp;Clef_répartition[[#This Row],[Nom association]]</f>
        <v>AISE_Assocition intercommunale scolaire de l'Esplanade</v>
      </c>
      <c r="E7749">
        <f>COUNTIFS(D$2:D7749,Clef_répartition[[#This Row],[Code_Nom]],J$2:J7749,Clef_répartition[[#This Row],[Année]])</f>
        <v>2</v>
      </c>
      <c r="F7749">
        <f>IF(Clef_répartition[[#This Row],[Code_Nom]]=D7748,F7748-1,(COUNTIFS(Clef_répartition[Code_Nom],Clef_répartition[[#This Row],[Code_Nom]],Clef_répartition[Année],Clef_répartition[[#This Row],[Année]])))</f>
        <v>9</v>
      </c>
      <c r="G7749" t="str">
        <f>Clef_répartition[[#This Row],[Code_Nom]]&amp;"_"&amp;Clef_répartition[[#This Row],[Nombre]]&amp;"_"&amp;Clef_répartition[[#This Row],[Année]]</f>
        <v>AISE_Assocition intercommunale scolaire de l'Esplanade_2_2020</v>
      </c>
      <c r="H7749">
        <v>5704</v>
      </c>
      <c r="I7749" t="s">
        <v>16</v>
      </c>
      <c r="J7749">
        <v>2020</v>
      </c>
      <c r="K7749">
        <v>0.19</v>
      </c>
    </row>
    <row r="7750" spans="1:11" x14ac:dyDescent="0.25">
      <c r="A7750" t="s">
        <v>724</v>
      </c>
      <c r="B7750" t="s">
        <v>465</v>
      </c>
      <c r="C7750" t="s">
        <v>466</v>
      </c>
      <c r="D7750" t="str">
        <f>Clef_répartition[[#This Row],[Code association]]&amp;"_"&amp;Clef_répartition[[#This Row],[Nom association]]</f>
        <v>AISE_Assocition intercommunale scolaire de l'Esplanade</v>
      </c>
      <c r="E7750">
        <f>COUNTIFS(D$2:D7750,Clef_répartition[[#This Row],[Code_Nom]],J$2:J7750,Clef_répartition[[#This Row],[Année]])</f>
        <v>3</v>
      </c>
      <c r="F7750">
        <f>IF(Clef_répartition[[#This Row],[Code_Nom]]=D7749,F7749-1,(COUNTIFS(Clef_répartition[Code_Nom],Clef_répartition[[#This Row],[Code_Nom]],Clef_répartition[Année],Clef_répartition[[#This Row],[Année]])))</f>
        <v>8</v>
      </c>
      <c r="G7750" t="str">
        <f>Clef_répartition[[#This Row],[Code_Nom]]&amp;"_"&amp;Clef_répartition[[#This Row],[Nombre]]&amp;"_"&amp;Clef_répartition[[#This Row],[Année]]</f>
        <v>AISE_Assocition intercommunale scolaire de l'Esplanade_3_2020</v>
      </c>
      <c r="H7750">
        <v>5854</v>
      </c>
      <c r="I7750" t="s">
        <v>43</v>
      </c>
      <c r="J7750">
        <v>2020</v>
      </c>
      <c r="K7750">
        <v>0.05</v>
      </c>
    </row>
    <row r="7751" spans="1:11" x14ac:dyDescent="0.25">
      <c r="A7751" t="s">
        <v>724</v>
      </c>
      <c r="B7751" t="s">
        <v>465</v>
      </c>
      <c r="C7751" t="s">
        <v>466</v>
      </c>
      <c r="D7751" t="str">
        <f>Clef_répartition[[#This Row],[Code association]]&amp;"_"&amp;Clef_répartition[[#This Row],[Nom association]]</f>
        <v>AISE_Assocition intercommunale scolaire de l'Esplanade</v>
      </c>
      <c r="E7751">
        <f>COUNTIFS(D$2:D7751,Clef_répartition[[#This Row],[Code_Nom]],J$2:J7751,Clef_répartition[[#This Row],[Année]])</f>
        <v>4</v>
      </c>
      <c r="F7751">
        <f>IF(Clef_répartition[[#This Row],[Code_Nom]]=D7750,F7750-1,(COUNTIFS(Clef_répartition[Code_Nom],Clef_répartition[[#This Row],[Code_Nom]],Clef_répartition[Année],Clef_répartition[[#This Row],[Année]])))</f>
        <v>7</v>
      </c>
      <c r="G7751" t="str">
        <f>Clef_répartition[[#This Row],[Code_Nom]]&amp;"_"&amp;Clef_répartition[[#This Row],[Nombre]]&amp;"_"&amp;Clef_répartition[[#This Row],[Année]]</f>
        <v>AISE_Assocition intercommunale scolaire de l'Esplanade_4_2020</v>
      </c>
      <c r="H7751">
        <v>5710</v>
      </c>
      <c r="I7751" t="s">
        <v>69</v>
      </c>
      <c r="J7751">
        <v>2020</v>
      </c>
      <c r="K7751">
        <v>0.05</v>
      </c>
    </row>
    <row r="7752" spans="1:11" x14ac:dyDescent="0.25">
      <c r="A7752" t="s">
        <v>724</v>
      </c>
      <c r="B7752" t="s">
        <v>465</v>
      </c>
      <c r="C7752" t="s">
        <v>466</v>
      </c>
      <c r="D7752" t="str">
        <f>Clef_répartition[[#This Row],[Code association]]&amp;"_"&amp;Clef_répartition[[#This Row],[Nom association]]</f>
        <v>AISE_Assocition intercommunale scolaire de l'Esplanade</v>
      </c>
      <c r="E7752">
        <f>COUNTIFS(D$2:D7752,Clef_répartition[[#This Row],[Code_Nom]],J$2:J7752,Clef_répartition[[#This Row],[Année]])</f>
        <v>5</v>
      </c>
      <c r="F7752">
        <f>IF(Clef_répartition[[#This Row],[Code_Nom]]=D7751,F7751-1,(COUNTIFS(Clef_répartition[Code_Nom],Clef_répartition[[#This Row],[Code_Nom]],Clef_répartition[Année],Clef_répartition[[#This Row],[Année]])))</f>
        <v>6</v>
      </c>
      <c r="G7752" t="str">
        <f>Clef_répartition[[#This Row],[Code_Nom]]&amp;"_"&amp;Clef_répartition[[#This Row],[Nombre]]&amp;"_"&amp;Clef_répartition[[#This Row],[Année]]</f>
        <v>AISE_Assocition intercommunale scolaire de l'Esplanade_5_2020</v>
      </c>
      <c r="H7752">
        <v>5715</v>
      </c>
      <c r="I7752" t="s">
        <v>97</v>
      </c>
      <c r="J7752">
        <v>2020</v>
      </c>
      <c r="K7752">
        <v>0.11</v>
      </c>
    </row>
    <row r="7753" spans="1:11" x14ac:dyDescent="0.25">
      <c r="A7753" t="s">
        <v>724</v>
      </c>
      <c r="B7753" t="s">
        <v>465</v>
      </c>
      <c r="C7753" t="s">
        <v>466</v>
      </c>
      <c r="D7753" t="str">
        <f>Clef_répartition[[#This Row],[Code association]]&amp;"_"&amp;Clef_répartition[[#This Row],[Nom association]]</f>
        <v>AISE_Assocition intercommunale scolaire de l'Esplanade</v>
      </c>
      <c r="E7753">
        <f>COUNTIFS(D$2:D7753,Clef_répartition[[#This Row],[Code_Nom]],J$2:J7753,Clef_répartition[[#This Row],[Année]])</f>
        <v>6</v>
      </c>
      <c r="F7753">
        <f>IF(Clef_répartition[[#This Row],[Code_Nom]]=D7752,F7752-1,(COUNTIFS(Clef_répartition[Code_Nom],Clef_répartition[[#This Row],[Code_Nom]],Clef_répartition[Année],Clef_répartition[[#This Row],[Année]])))</f>
        <v>5</v>
      </c>
      <c r="G7753" t="str">
        <f>Clef_répartition[[#This Row],[Code_Nom]]&amp;"_"&amp;Clef_répartition[[#This Row],[Nombre]]&amp;"_"&amp;Clef_répartition[[#This Row],[Année]]</f>
        <v>AISE_Assocition intercommunale scolaire de l'Esplanade_6_2020</v>
      </c>
      <c r="H7753">
        <v>5731</v>
      </c>
      <c r="I7753" t="s">
        <v>157</v>
      </c>
      <c r="J7753">
        <v>2020</v>
      </c>
      <c r="K7753">
        <v>0.14000000000000001</v>
      </c>
    </row>
    <row r="7754" spans="1:11" x14ac:dyDescent="0.25">
      <c r="A7754" t="s">
        <v>724</v>
      </c>
      <c r="B7754" t="s">
        <v>465</v>
      </c>
      <c r="C7754" t="s">
        <v>466</v>
      </c>
      <c r="D7754" t="str">
        <f>Clef_répartition[[#This Row],[Code association]]&amp;"_"&amp;Clef_répartition[[#This Row],[Nom association]]</f>
        <v>AISE_Assocition intercommunale scolaire de l'Esplanade</v>
      </c>
      <c r="E7754">
        <f>COUNTIFS(D$2:D7754,Clef_répartition[[#This Row],[Code_Nom]],J$2:J7754,Clef_répartition[[#This Row],[Année]])</f>
        <v>7</v>
      </c>
      <c r="F7754">
        <f>IF(Clef_répartition[[#This Row],[Code_Nom]]=D7753,F7753-1,(COUNTIFS(Clef_répartition[Code_Nom],Clef_répartition[[#This Row],[Code_Nom]],Clef_répartition[Année],Clef_répartition[[#This Row],[Année]])))</f>
        <v>4</v>
      </c>
      <c r="G7754" t="str">
        <f>Clef_répartition[[#This Row],[Code_Nom]]&amp;"_"&amp;Clef_répartition[[#This Row],[Nombre]]&amp;"_"&amp;Clef_répartition[[#This Row],[Année]]</f>
        <v>AISE_Assocition intercommunale scolaire de l'Esplanade_7_2020</v>
      </c>
      <c r="H7754">
        <v>5429</v>
      </c>
      <c r="I7754" t="s">
        <v>162</v>
      </c>
      <c r="J7754">
        <v>2020</v>
      </c>
      <c r="K7754">
        <v>0.05</v>
      </c>
    </row>
    <row r="7755" spans="1:11" x14ac:dyDescent="0.25">
      <c r="A7755" t="s">
        <v>724</v>
      </c>
      <c r="B7755" t="s">
        <v>465</v>
      </c>
      <c r="C7755" t="s">
        <v>466</v>
      </c>
      <c r="D7755" t="str">
        <f>Clef_répartition[[#This Row],[Code association]]&amp;"_"&amp;Clef_répartition[[#This Row],[Nom association]]</f>
        <v>AISE_Assocition intercommunale scolaire de l'Esplanade</v>
      </c>
      <c r="E7755">
        <f>COUNTIFS(D$2:D7755,Clef_répartition[[#This Row],[Code_Nom]],J$2:J7755,Clef_répartition[[#This Row],[Année]])</f>
        <v>8</v>
      </c>
      <c r="F7755">
        <f>IF(Clef_répartition[[#This Row],[Code_Nom]]=D7754,F7754-1,(COUNTIFS(Clef_répartition[Code_Nom],Clef_répartition[[#This Row],[Code_Nom]],Clef_répartition[Année],Clef_répartition[[#This Row],[Année]])))</f>
        <v>3</v>
      </c>
      <c r="G7755" t="str">
        <f>Clef_répartition[[#This Row],[Code_Nom]]&amp;"_"&amp;Clef_répartition[[#This Row],[Nombre]]&amp;"_"&amp;Clef_répartition[[#This Row],[Année]]</f>
        <v>AISE_Assocition intercommunale scolaire de l'Esplanade_8_2020</v>
      </c>
      <c r="H7755">
        <v>5430</v>
      </c>
      <c r="I7755" t="s">
        <v>171</v>
      </c>
      <c r="J7755">
        <v>2020</v>
      </c>
      <c r="K7755">
        <v>0.04</v>
      </c>
    </row>
    <row r="7756" spans="1:11" x14ac:dyDescent="0.25">
      <c r="A7756" t="s">
        <v>724</v>
      </c>
      <c r="B7756" t="s">
        <v>465</v>
      </c>
      <c r="C7756" t="s">
        <v>466</v>
      </c>
      <c r="D7756" t="str">
        <f>Clef_répartition[[#This Row],[Code association]]&amp;"_"&amp;Clef_répartition[[#This Row],[Nom association]]</f>
        <v>AISE_Assocition intercommunale scolaire de l'Esplanade</v>
      </c>
      <c r="E7756">
        <f>COUNTIFS(D$2:D7756,Clef_répartition[[#This Row],[Code_Nom]],J$2:J7756,Clef_répartition[[#This Row],[Année]])</f>
        <v>9</v>
      </c>
      <c r="F7756">
        <f>IF(Clef_répartition[[#This Row],[Code_Nom]]=D7755,F7755-1,(COUNTIFS(Clef_répartition[Code_Nom],Clef_répartition[[#This Row],[Code_Nom]],Clef_répartition[Année],Clef_répartition[[#This Row],[Année]])))</f>
        <v>2</v>
      </c>
      <c r="G7756" t="str">
        <f>Clef_répartition[[#This Row],[Code_Nom]]&amp;"_"&amp;Clef_répartition[[#This Row],[Nombre]]&amp;"_"&amp;Clef_répartition[[#This Row],[Année]]</f>
        <v>AISE_Assocition intercommunale scolaire de l'Esplanade_9_2020</v>
      </c>
      <c r="H7756">
        <v>5434</v>
      </c>
      <c r="I7756" t="s">
        <v>244</v>
      </c>
      <c r="J7756">
        <v>2020</v>
      </c>
      <c r="K7756">
        <v>0.11</v>
      </c>
    </row>
    <row r="7757" spans="1:11" x14ac:dyDescent="0.25">
      <c r="A7757" t="s">
        <v>724</v>
      </c>
      <c r="B7757" t="s">
        <v>465</v>
      </c>
      <c r="C7757" t="s">
        <v>466</v>
      </c>
      <c r="D7757" t="str">
        <f>Clef_répartition[[#This Row],[Code association]]&amp;"_"&amp;Clef_répartition[[#This Row],[Nom association]]</f>
        <v>AISE_Assocition intercommunale scolaire de l'Esplanade</v>
      </c>
      <c r="E7757">
        <f>COUNTIFS(D$2:D7757,Clef_répartition[[#This Row],[Code_Nom]],J$2:J7757,Clef_répartition[[#This Row],[Année]])</f>
        <v>10</v>
      </c>
      <c r="F7757">
        <f>IF(Clef_répartition[[#This Row],[Code_Nom]]=D7756,F7756-1,(COUNTIFS(Clef_répartition[Code_Nom],Clef_répartition[[#This Row],[Code_Nom]],Clef_répartition[Année],Clef_répartition[[#This Row],[Année]])))</f>
        <v>1</v>
      </c>
      <c r="G7757" t="str">
        <f>Clef_répartition[[#This Row],[Code_Nom]]&amp;"_"&amp;Clef_répartition[[#This Row],[Nombre]]&amp;"_"&amp;Clef_répartition[[#This Row],[Année]]</f>
        <v>AISE_Assocition intercommunale scolaire de l'Esplanade_10_2020</v>
      </c>
      <c r="H7757">
        <v>5732</v>
      </c>
      <c r="I7757" t="s">
        <v>279</v>
      </c>
      <c r="J7757">
        <v>2020</v>
      </c>
      <c r="K7757">
        <v>0.12</v>
      </c>
    </row>
    <row r="7758" spans="1:11" x14ac:dyDescent="0.25">
      <c r="A7758" t="s">
        <v>724</v>
      </c>
      <c r="B7758" t="s">
        <v>589</v>
      </c>
      <c r="C7758" t="s">
        <v>590</v>
      </c>
      <c r="D7758" t="str">
        <f>Clef_répartition[[#This Row],[Code association]]&amp;"_"&amp;Clef_répartition[[#This Row],[Nom association]]</f>
        <v>AISGE_Association intercommunale scolaire de genolier et environs</v>
      </c>
      <c r="E7758">
        <f>COUNTIFS(D$2:D7758,Clef_répartition[[#This Row],[Code_Nom]],J$2:J7758,Clef_répartition[[#This Row],[Année]])</f>
        <v>1</v>
      </c>
      <c r="F7758">
        <f>IF(Clef_répartition[[#This Row],[Code_Nom]]=D7757,F7757-1,(COUNTIFS(Clef_répartition[Code_Nom],Clef_répartition[[#This Row],[Code_Nom]],Clef_répartition[Année],Clef_répartition[[#This Row],[Année]])))</f>
        <v>5</v>
      </c>
      <c r="G7758" t="str">
        <f>Clef_répartition[[#This Row],[Code_Nom]]&amp;"_"&amp;Clef_répartition[[#This Row],[Nombre]]&amp;"_"&amp;Clef_répartition[[#This Row],[Année]]</f>
        <v>AISGE_Association intercommunale scolaire de genolier et environs_1_2020</v>
      </c>
      <c r="H7758">
        <v>5702</v>
      </c>
      <c r="I7758" t="s">
        <v>7</v>
      </c>
      <c r="J7758">
        <v>2020</v>
      </c>
      <c r="K7758">
        <v>0.25540000000000002</v>
      </c>
    </row>
    <row r="7759" spans="1:11" x14ac:dyDescent="0.25">
      <c r="A7759" t="s">
        <v>724</v>
      </c>
      <c r="B7759" t="s">
        <v>589</v>
      </c>
      <c r="C7759" t="s">
        <v>590</v>
      </c>
      <c r="D7759" t="str">
        <f>Clef_répartition[[#This Row],[Code association]]&amp;"_"&amp;Clef_répartition[[#This Row],[Nom association]]</f>
        <v>AISGE_Association intercommunale scolaire de genolier et environs</v>
      </c>
      <c r="E7759">
        <f>COUNTIFS(D$2:D7759,Clef_répartition[[#This Row],[Code_Nom]],J$2:J7759,Clef_répartition[[#This Row],[Année]])</f>
        <v>2</v>
      </c>
      <c r="F7759">
        <f>IF(Clef_répartition[[#This Row],[Code_Nom]]=D7758,F7758-1,(COUNTIFS(Clef_répartition[Code_Nom],Clef_répartition[[#This Row],[Code_Nom]],Clef_répartition[Année],Clef_répartition[[#This Row],[Année]])))</f>
        <v>4</v>
      </c>
      <c r="G7759" t="str">
        <f>Clef_répartition[[#This Row],[Code_Nom]]&amp;"_"&amp;Clef_répartition[[#This Row],[Nombre]]&amp;"_"&amp;Clef_répartition[[#This Row],[Année]]</f>
        <v>AISGE_Association intercommunale scolaire de genolier et environs_2_2020</v>
      </c>
      <c r="H7759">
        <v>5718</v>
      </c>
      <c r="I7759" t="s">
        <v>120</v>
      </c>
      <c r="J7759">
        <v>2020</v>
      </c>
      <c r="K7759">
        <v>0.2482</v>
      </c>
    </row>
    <row r="7760" spans="1:11" x14ac:dyDescent="0.25">
      <c r="A7760" t="s">
        <v>724</v>
      </c>
      <c r="B7760" t="s">
        <v>589</v>
      </c>
      <c r="C7760" t="s">
        <v>590</v>
      </c>
      <c r="D7760" t="str">
        <f>Clef_répartition[[#This Row],[Code association]]&amp;"_"&amp;Clef_répartition[[#This Row],[Nom association]]</f>
        <v>AISGE_Association intercommunale scolaire de genolier et environs</v>
      </c>
      <c r="E7760">
        <f>COUNTIFS(D$2:D7760,Clef_répartition[[#This Row],[Code_Nom]],J$2:J7760,Clef_répartition[[#This Row],[Année]])</f>
        <v>3</v>
      </c>
      <c r="F7760">
        <f>IF(Clef_répartition[[#This Row],[Code_Nom]]=D7759,F7759-1,(COUNTIFS(Clef_répartition[Code_Nom],Clef_répartition[[#This Row],[Code_Nom]],Clef_répartition[Année],Clef_répartition[[#This Row],[Année]])))</f>
        <v>3</v>
      </c>
      <c r="G7760" t="str">
        <f>Clef_répartition[[#This Row],[Code_Nom]]&amp;"_"&amp;Clef_répartition[[#This Row],[Nombre]]&amp;"_"&amp;Clef_répartition[[#This Row],[Année]]</f>
        <v>AISGE_Association intercommunale scolaire de genolier et environs_3_2020</v>
      </c>
      <c r="H7760">
        <v>5720</v>
      </c>
      <c r="I7760" t="s">
        <v>125</v>
      </c>
      <c r="J7760">
        <v>2020</v>
      </c>
      <c r="K7760">
        <v>0.12740000000000001</v>
      </c>
    </row>
    <row r="7761" spans="1:11" x14ac:dyDescent="0.25">
      <c r="A7761" t="s">
        <v>724</v>
      </c>
      <c r="B7761" t="s">
        <v>589</v>
      </c>
      <c r="C7761" t="s">
        <v>590</v>
      </c>
      <c r="D7761" t="str">
        <f>Clef_répartition[[#This Row],[Code association]]&amp;"_"&amp;Clef_répartition[[#This Row],[Nom association]]</f>
        <v>AISGE_Association intercommunale scolaire de genolier et environs</v>
      </c>
      <c r="E7761">
        <f>COUNTIFS(D$2:D7761,Clef_répartition[[#This Row],[Code_Nom]],J$2:J7761,Clef_répartition[[#This Row],[Année]])</f>
        <v>4</v>
      </c>
      <c r="F7761">
        <f>IF(Clef_répartition[[#This Row],[Code_Nom]]=D7760,F7760-1,(COUNTIFS(Clef_répartition[Code_Nom],Clef_répartition[[#This Row],[Code_Nom]],Clef_répartition[Année],Clef_répartition[[#This Row],[Année]])))</f>
        <v>2</v>
      </c>
      <c r="G7761" t="str">
        <f>Clef_répartition[[#This Row],[Code_Nom]]&amp;"_"&amp;Clef_répartition[[#This Row],[Nombre]]&amp;"_"&amp;Clef_répartition[[#This Row],[Année]]</f>
        <v>AISGE_Association intercommunale scolaire de genolier et environs_4_2020</v>
      </c>
      <c r="H7761">
        <v>5727</v>
      </c>
      <c r="I7761" t="s">
        <v>243</v>
      </c>
      <c r="J7761">
        <v>2020</v>
      </c>
      <c r="K7761">
        <v>0.19670000000000001</v>
      </c>
    </row>
    <row r="7762" spans="1:11" x14ac:dyDescent="0.25">
      <c r="A7762" t="s">
        <v>724</v>
      </c>
      <c r="B7762" t="s">
        <v>589</v>
      </c>
      <c r="C7762" t="s">
        <v>590</v>
      </c>
      <c r="D7762" t="str">
        <f>Clef_répartition[[#This Row],[Code association]]&amp;"_"&amp;Clef_répartition[[#This Row],[Nom association]]</f>
        <v>AISGE_Association intercommunale scolaire de genolier et environs</v>
      </c>
      <c r="E7762">
        <f>COUNTIFS(D$2:D7762,Clef_répartition[[#This Row],[Code_Nom]],J$2:J7762,Clef_répartition[[#This Row],[Année]])</f>
        <v>5</v>
      </c>
      <c r="F7762">
        <f>IF(Clef_répartition[[#This Row],[Code_Nom]]=D7761,F7761-1,(COUNTIFS(Clef_répartition[Code_Nom],Clef_répartition[[#This Row],[Code_Nom]],Clef_répartition[Année],Clef_répartition[[#This Row],[Année]])))</f>
        <v>1</v>
      </c>
      <c r="G7762" t="str">
        <f>Clef_répartition[[#This Row],[Code_Nom]]&amp;"_"&amp;Clef_répartition[[#This Row],[Nombre]]&amp;"_"&amp;Clef_répartition[[#This Row],[Année]]</f>
        <v>AISGE_Association intercommunale scolaire de genolier et environs_5_2020</v>
      </c>
      <c r="H7762">
        <v>5730</v>
      </c>
      <c r="I7762" t="s">
        <v>265</v>
      </c>
      <c r="J7762">
        <v>2020</v>
      </c>
      <c r="K7762">
        <v>0.17230000000000001</v>
      </c>
    </row>
    <row r="7763" spans="1:11" x14ac:dyDescent="0.25">
      <c r="A7763" t="s">
        <v>724</v>
      </c>
      <c r="B7763" t="s">
        <v>444</v>
      </c>
      <c r="C7763" t="s">
        <v>445</v>
      </c>
      <c r="D7763" t="str">
        <f>Clef_répartition[[#This Row],[Code association]]&amp;"_"&amp;Clef_répartition[[#This Row],[Nom association]]</f>
        <v>AISGIA_Association Intercommunale du Stand des Grandes Iles d'Amont</v>
      </c>
      <c r="E7763">
        <f>COUNTIFS(D$2:D7763,Clef_répartition[[#This Row],[Code_Nom]],J$2:J7763,Clef_répartition[[#This Row],[Année]])</f>
        <v>1</v>
      </c>
      <c r="F7763">
        <f>IF(Clef_répartition[[#This Row],[Code_Nom]]=D7762,F7762-1,(COUNTIFS(Clef_répartition[Code_Nom],Clef_répartition[[#This Row],[Code_Nom]],Clef_répartition[Année],Clef_répartition[[#This Row],[Année]])))</f>
        <v>4</v>
      </c>
      <c r="G7763" t="str">
        <f>Clef_répartition[[#This Row],[Code_Nom]]&amp;"_"&amp;Clef_répartition[[#This Row],[Nombre]]&amp;"_"&amp;Clef_répartition[[#This Row],[Année]]</f>
        <v>AISGIA_Association Intercommunale du Stand des Grandes Iles d'Amont_1_2020</v>
      </c>
      <c r="H7763">
        <v>5401</v>
      </c>
      <c r="I7763" t="s">
        <v>3</v>
      </c>
      <c r="J7763">
        <v>2020</v>
      </c>
      <c r="K7763">
        <v>0.38</v>
      </c>
    </row>
    <row r="7764" spans="1:11" x14ac:dyDescent="0.25">
      <c r="A7764" t="s">
        <v>724</v>
      </c>
      <c r="B7764" t="s">
        <v>444</v>
      </c>
      <c r="C7764" t="s">
        <v>445</v>
      </c>
      <c r="D7764" t="str">
        <f>Clef_répartition[[#This Row],[Code association]]&amp;"_"&amp;Clef_répartition[[#This Row],[Nom association]]</f>
        <v>AISGIA_Association Intercommunale du Stand des Grandes Iles d'Amont</v>
      </c>
      <c r="E7764">
        <f>COUNTIFS(D$2:D7764,Clef_répartition[[#This Row],[Code_Nom]],J$2:J7764,Clef_répartition[[#This Row],[Année]])</f>
        <v>2</v>
      </c>
      <c r="F7764">
        <f>IF(Clef_répartition[[#This Row],[Code_Nom]]=D7763,F7763-1,(COUNTIFS(Clef_répartition[Code_Nom],Clef_répartition[[#This Row],[Code_Nom]],Clef_répartition[Année],Clef_répartition[[#This Row],[Année]])))</f>
        <v>3</v>
      </c>
      <c r="G7764" t="str">
        <f>Clef_répartition[[#This Row],[Code_Nom]]&amp;"_"&amp;Clef_répartition[[#This Row],[Nombre]]&amp;"_"&amp;Clef_répartition[[#This Row],[Année]]</f>
        <v>AISGIA_Association Intercommunale du Stand des Grandes Iles d'Amont_2_2020</v>
      </c>
      <c r="H7764">
        <v>5402</v>
      </c>
      <c r="I7764" t="s">
        <v>22</v>
      </c>
      <c r="J7764">
        <v>2020</v>
      </c>
      <c r="K7764">
        <v>0.3</v>
      </c>
    </row>
    <row r="7765" spans="1:11" x14ac:dyDescent="0.25">
      <c r="A7765" t="s">
        <v>724</v>
      </c>
      <c r="B7765" t="s">
        <v>444</v>
      </c>
      <c r="C7765" t="s">
        <v>445</v>
      </c>
      <c r="D7765" t="str">
        <f>Clef_répartition[[#This Row],[Code association]]&amp;"_"&amp;Clef_répartition[[#This Row],[Nom association]]</f>
        <v>AISGIA_Association Intercommunale du Stand des Grandes Iles d'Amont</v>
      </c>
      <c r="E7765">
        <f>COUNTIFS(D$2:D7765,Clef_répartition[[#This Row],[Code_Nom]],J$2:J7765,Clef_répartition[[#This Row],[Année]])</f>
        <v>3</v>
      </c>
      <c r="F7765">
        <f>IF(Clef_répartition[[#This Row],[Code_Nom]]=D7764,F7764-1,(COUNTIFS(Clef_répartition[Code_Nom],Clef_répartition[[#This Row],[Code_Nom]],Clef_répartition[Année],Clef_répartition[[#This Row],[Année]])))</f>
        <v>2</v>
      </c>
      <c r="G7765" t="str">
        <f>Clef_répartition[[#This Row],[Code_Nom]]&amp;"_"&amp;Clef_répartition[[#This Row],[Nombre]]&amp;"_"&amp;Clef_répartition[[#This Row],[Année]]</f>
        <v>AISGIA_Association Intercommunale du Stand des Grandes Iles d'Amont_3_2020</v>
      </c>
      <c r="H7765">
        <v>5409</v>
      </c>
      <c r="I7765" t="s">
        <v>198</v>
      </c>
      <c r="J7765">
        <v>2020</v>
      </c>
      <c r="K7765">
        <v>0.28000000000000003</v>
      </c>
    </row>
    <row r="7766" spans="1:11" x14ac:dyDescent="0.25">
      <c r="A7766" t="s">
        <v>724</v>
      </c>
      <c r="B7766" t="s">
        <v>444</v>
      </c>
      <c r="C7766" t="s">
        <v>445</v>
      </c>
      <c r="D7766" t="str">
        <f>Clef_répartition[[#This Row],[Code association]]&amp;"_"&amp;Clef_répartition[[#This Row],[Nom association]]</f>
        <v>AISGIA_Association Intercommunale du Stand des Grandes Iles d'Amont</v>
      </c>
      <c r="E7766">
        <f>COUNTIFS(D$2:D7766,Clef_répartition[[#This Row],[Code_Nom]],J$2:J7766,Clef_répartition[[#This Row],[Année]])</f>
        <v>4</v>
      </c>
      <c r="F7766">
        <f>IF(Clef_répartition[[#This Row],[Code_Nom]]=D7765,F7765-1,(COUNTIFS(Clef_répartition[Code_Nom],Clef_répartition[[#This Row],[Code_Nom]],Clef_répartition[Année],Clef_répartition[[#This Row],[Année]])))</f>
        <v>1</v>
      </c>
      <c r="G7766" t="str">
        <f>Clef_répartition[[#This Row],[Code_Nom]]&amp;"_"&amp;Clef_répartition[[#This Row],[Nombre]]&amp;"_"&amp;Clef_répartition[[#This Row],[Année]]</f>
        <v>AISGIA_Association Intercommunale du Stand des Grandes Iles d'Amont_4_2020</v>
      </c>
      <c r="H7766">
        <v>5415</v>
      </c>
      <c r="I7766" t="s">
        <v>300</v>
      </c>
      <c r="J7766">
        <v>2020</v>
      </c>
      <c r="K7766">
        <v>0.04</v>
      </c>
    </row>
    <row r="7767" spans="1:11" x14ac:dyDescent="0.25">
      <c r="A7767" t="s">
        <v>724</v>
      </c>
      <c r="B7767" t="s">
        <v>612</v>
      </c>
      <c r="C7767" t="s">
        <v>613</v>
      </c>
      <c r="D7767" t="str">
        <f>Clef_répartition[[#This Row],[Code association]]&amp;"_"&amp;Clef_répartition[[#This Row],[Nom association]]</f>
        <v>AISM_Association intercommunale d'amenée d'eau de la Source Mercier</v>
      </c>
      <c r="E7767">
        <f>COUNTIFS(D$2:D7767,Clef_répartition[[#This Row],[Code_Nom]],J$2:J7767,Clef_répartition[[#This Row],[Année]])</f>
        <v>1</v>
      </c>
      <c r="F7767">
        <f>IF(Clef_répartition[[#This Row],[Code_Nom]]=D7766,F7766-1,(COUNTIFS(Clef_répartition[Code_Nom],Clef_répartition[[#This Row],[Code_Nom]],Clef_répartition[Année],Clef_répartition[[#This Row],[Année]])))</f>
        <v>6</v>
      </c>
      <c r="G7767" t="str">
        <f>Clef_répartition[[#This Row],[Code_Nom]]&amp;"_"&amp;Clef_répartition[[#This Row],[Nombre]]&amp;"_"&amp;Clef_répartition[[#This Row],[Année]]</f>
        <v>AISM_Association intercommunale d'amenée d'eau de la Source Mercier_1_2020</v>
      </c>
      <c r="H7767">
        <v>5748</v>
      </c>
      <c r="I7767" t="s">
        <v>38</v>
      </c>
      <c r="J7767">
        <v>2020</v>
      </c>
      <c r="K7767">
        <v>0.18</v>
      </c>
    </row>
    <row r="7768" spans="1:11" x14ac:dyDescent="0.25">
      <c r="A7768" t="s">
        <v>724</v>
      </c>
      <c r="B7768" t="s">
        <v>612</v>
      </c>
      <c r="C7768" t="s">
        <v>613</v>
      </c>
      <c r="D7768" t="str">
        <f>Clef_répartition[[#This Row],[Code association]]&amp;"_"&amp;Clef_répartition[[#This Row],[Nom association]]</f>
        <v>AISM_Association intercommunale d'amenée d'eau de la Source Mercier</v>
      </c>
      <c r="E7768">
        <f>COUNTIFS(D$2:D7768,Clef_répartition[[#This Row],[Code_Nom]],J$2:J7768,Clef_répartition[[#This Row],[Année]])</f>
        <v>2</v>
      </c>
      <c r="F7768">
        <f>IF(Clef_répartition[[#This Row],[Code_Nom]]=D7767,F7767-1,(COUNTIFS(Clef_répartition[Code_Nom],Clef_répartition[[#This Row],[Code_Nom]],Clef_répartition[Année],Clef_répartition[[#This Row],[Année]])))</f>
        <v>5</v>
      </c>
      <c r="G7768" t="str">
        <f>Clef_répartition[[#This Row],[Code_Nom]]&amp;"_"&amp;Clef_répartition[[#This Row],[Nombre]]&amp;"_"&amp;Clef_répartition[[#This Row],[Année]]</f>
        <v>AISM_Association intercommunale d'amenée d'eau de la Source Mercier_2_2020</v>
      </c>
      <c r="H7768">
        <v>5741</v>
      </c>
      <c r="I7768" t="s">
        <v>144</v>
      </c>
      <c r="J7768">
        <v>2020</v>
      </c>
      <c r="K7768">
        <v>0.17</v>
      </c>
    </row>
    <row r="7769" spans="1:11" x14ac:dyDescent="0.25">
      <c r="A7769" t="s">
        <v>724</v>
      </c>
      <c r="B7769" t="s">
        <v>612</v>
      </c>
      <c r="C7769" t="s">
        <v>613</v>
      </c>
      <c r="D7769" t="str">
        <f>Clef_répartition[[#This Row],[Code association]]&amp;"_"&amp;Clef_répartition[[#This Row],[Nom association]]</f>
        <v>AISM_Association intercommunale d'amenée d'eau de la Source Mercier</v>
      </c>
      <c r="E7769">
        <f>COUNTIFS(D$2:D7769,Clef_répartition[[#This Row],[Code_Nom]],J$2:J7769,Clef_répartition[[#This Row],[Année]])</f>
        <v>3</v>
      </c>
      <c r="F7769">
        <f>IF(Clef_répartition[[#This Row],[Code_Nom]]=D7768,F7768-1,(COUNTIFS(Clef_répartition[Code_Nom],Clef_répartition[[#This Row],[Code_Nom]],Clef_répartition[Année],Clef_répartition[[#This Row],[Année]])))</f>
        <v>4</v>
      </c>
      <c r="G7769" t="str">
        <f>Clef_répartition[[#This Row],[Code_Nom]]&amp;"_"&amp;Clef_répartition[[#This Row],[Nombre]]&amp;"_"&amp;Clef_répartition[[#This Row],[Année]]</f>
        <v>AISM_Association intercommunale d'amenée d'eau de la Source Mercier_3_2020</v>
      </c>
      <c r="H7769">
        <v>5750</v>
      </c>
      <c r="I7769" t="s">
        <v>158</v>
      </c>
      <c r="J7769">
        <v>2020</v>
      </c>
      <c r="K7769">
        <v>0.12</v>
      </c>
    </row>
    <row r="7770" spans="1:11" x14ac:dyDescent="0.25">
      <c r="A7770" t="s">
        <v>724</v>
      </c>
      <c r="B7770" t="s">
        <v>612</v>
      </c>
      <c r="C7770" t="s">
        <v>613</v>
      </c>
      <c r="D7770" t="str">
        <f>Clef_répartition[[#This Row],[Code association]]&amp;"_"&amp;Clef_répartition[[#This Row],[Nom association]]</f>
        <v>AISM_Association intercommunale d'amenée d'eau de la Source Mercier</v>
      </c>
      <c r="E7770">
        <f>COUNTIFS(D$2:D7770,Clef_répartition[[#This Row],[Code_Nom]],J$2:J7770,Clef_répartition[[#This Row],[Année]])</f>
        <v>4</v>
      </c>
      <c r="F7770">
        <f>IF(Clef_répartition[[#This Row],[Code_Nom]]=D7769,F7769-1,(COUNTIFS(Clef_répartition[Code_Nom],Clef_répartition[[#This Row],[Code_Nom]],Clef_répartition[Année],Clef_répartition[[#This Row],[Année]])))</f>
        <v>3</v>
      </c>
      <c r="G7770" t="str">
        <f>Clef_répartition[[#This Row],[Code_Nom]]&amp;"_"&amp;Clef_répartition[[#This Row],[Nombre]]&amp;"_"&amp;Clef_répartition[[#This Row],[Année]]</f>
        <v>AISM_Association intercommunale d'amenée d'eau de la Source Mercier_4_2020</v>
      </c>
      <c r="H7770">
        <v>5755</v>
      </c>
      <c r="I7770" t="s">
        <v>160</v>
      </c>
      <c r="J7770">
        <v>2020</v>
      </c>
      <c r="K7770">
        <v>0.28999999999999998</v>
      </c>
    </row>
    <row r="7771" spans="1:11" x14ac:dyDescent="0.25">
      <c r="A7771" t="s">
        <v>724</v>
      </c>
      <c r="B7771" t="s">
        <v>612</v>
      </c>
      <c r="C7771" t="s">
        <v>613</v>
      </c>
      <c r="D7771" t="str">
        <f>Clef_répartition[[#This Row],[Code association]]&amp;"_"&amp;Clef_répartition[[#This Row],[Nom association]]</f>
        <v>AISM_Association intercommunale d'amenée d'eau de la Source Mercier</v>
      </c>
      <c r="E7771">
        <f>COUNTIFS(D$2:D7771,Clef_répartition[[#This Row],[Code_Nom]],J$2:J7771,Clef_répartition[[#This Row],[Année]])</f>
        <v>5</v>
      </c>
      <c r="F7771">
        <f>IF(Clef_répartition[[#This Row],[Code_Nom]]=D7770,F7770-1,(COUNTIFS(Clef_répartition[Code_Nom],Clef_répartition[[#This Row],[Code_Nom]],Clef_répartition[Année],Clef_répartition[[#This Row],[Année]])))</f>
        <v>2</v>
      </c>
      <c r="G7771" t="str">
        <f>Clef_répartition[[#This Row],[Code_Nom]]&amp;"_"&amp;Clef_répartition[[#This Row],[Nombre]]&amp;"_"&amp;Clef_répartition[[#This Row],[Année]]</f>
        <v>AISM_Association intercommunale d'amenée d'eau de la Source Mercier_5_2020</v>
      </c>
      <c r="H7771">
        <v>5759</v>
      </c>
      <c r="I7771" t="s">
        <v>220</v>
      </c>
      <c r="J7771">
        <v>2020</v>
      </c>
      <c r="K7771">
        <v>0.14000000000000001</v>
      </c>
    </row>
    <row r="7772" spans="1:11" x14ac:dyDescent="0.25">
      <c r="A7772" t="s">
        <v>724</v>
      </c>
      <c r="B7772" t="s">
        <v>612</v>
      </c>
      <c r="C7772" t="s">
        <v>613</v>
      </c>
      <c r="D7772" t="str">
        <f>Clef_répartition[[#This Row],[Code association]]&amp;"_"&amp;Clef_répartition[[#This Row],[Nom association]]</f>
        <v>AISM_Association intercommunale d'amenée d'eau de la Source Mercier</v>
      </c>
      <c r="E7772">
        <f>COUNTIFS(D$2:D7772,Clef_répartition[[#This Row],[Code_Nom]],J$2:J7772,Clef_répartition[[#This Row],[Année]])</f>
        <v>6</v>
      </c>
      <c r="F7772">
        <f>IF(Clef_répartition[[#This Row],[Code_Nom]]=D7771,F7771-1,(COUNTIFS(Clef_répartition[Code_Nom],Clef_répartition[[#This Row],[Code_Nom]],Clef_répartition[Année],Clef_répartition[[#This Row],[Année]])))</f>
        <v>1</v>
      </c>
      <c r="G7772" t="str">
        <f>Clef_répartition[[#This Row],[Code_Nom]]&amp;"_"&amp;Clef_répartition[[#This Row],[Nombre]]&amp;"_"&amp;Clef_répartition[[#This Row],[Année]]</f>
        <v>AISM_Association intercommunale d'amenée d'eau de la Source Mercier_6_2020</v>
      </c>
      <c r="H7772">
        <v>5762</v>
      </c>
      <c r="I7772" t="s">
        <v>253</v>
      </c>
      <c r="J7772">
        <v>2020</v>
      </c>
      <c r="K7772">
        <v>0.1</v>
      </c>
    </row>
    <row r="7773" spans="1:11" x14ac:dyDescent="0.25">
      <c r="A7773" t="s">
        <v>724</v>
      </c>
      <c r="B7773" t="s">
        <v>551</v>
      </c>
      <c r="C7773" t="s">
        <v>552</v>
      </c>
      <c r="D7773" t="str">
        <f>Clef_répartition[[#This Row],[Code association]]&amp;"_"&amp;Clef_répartition[[#This Row],[Nom association]]</f>
        <v>AISMLE_Association Intercommunale Scolaire de Moudon-Lucens et Environs</v>
      </c>
      <c r="E7773">
        <f>COUNTIFS(D$2:D7773,Clef_répartition[[#This Row],[Code_Nom]],J$2:J7773,Clef_répartition[[#This Row],[Année]])</f>
        <v>1</v>
      </c>
      <c r="F7773">
        <f>IF(Clef_répartition[[#This Row],[Code_Nom]]=D7772,F7772-1,(COUNTIFS(Clef_répartition[Code_Nom],Clef_répartition[[#This Row],[Code_Nom]],Clef_répartition[Année],Clef_répartition[[#This Row],[Année]])))</f>
        <v>11</v>
      </c>
      <c r="G7773" t="str">
        <f>Clef_répartition[[#This Row],[Code_Nom]]&amp;"_"&amp;Clef_répartition[[#This Row],[Nombre]]&amp;"_"&amp;Clef_répartition[[#This Row],[Année]]</f>
        <v>AISMLE_Association Intercommunale Scolaire de Moudon-Lucens et Environs_1_2020</v>
      </c>
      <c r="H7773">
        <v>5663</v>
      </c>
      <c r="I7773" t="s">
        <v>45</v>
      </c>
      <c r="J7773">
        <v>2020</v>
      </c>
      <c r="K7773">
        <v>1.5599999999999999E-2</v>
      </c>
    </row>
    <row r="7774" spans="1:11" x14ac:dyDescent="0.25">
      <c r="A7774" t="s">
        <v>724</v>
      </c>
      <c r="B7774" t="s">
        <v>551</v>
      </c>
      <c r="C7774" t="s">
        <v>552</v>
      </c>
      <c r="D7774" t="str">
        <f>Clef_répartition[[#This Row],[Code association]]&amp;"_"&amp;Clef_répartition[[#This Row],[Nom association]]</f>
        <v>AISMLE_Association Intercommunale Scolaire de Moudon-Lucens et Environs</v>
      </c>
      <c r="E7774">
        <f>COUNTIFS(D$2:D7774,Clef_répartition[[#This Row],[Code_Nom]],J$2:J7774,Clef_répartition[[#This Row],[Année]])</f>
        <v>2</v>
      </c>
      <c r="F7774">
        <f>IF(Clef_répartition[[#This Row],[Code_Nom]]=D7773,F7773-1,(COUNTIFS(Clef_répartition[Code_Nom],Clef_répartition[[#This Row],[Code_Nom]],Clef_répartition[Année],Clef_répartition[[#This Row],[Année]])))</f>
        <v>10</v>
      </c>
      <c r="G7774" t="str">
        <f>Clef_répartition[[#This Row],[Code_Nom]]&amp;"_"&amp;Clef_répartition[[#This Row],[Nombre]]&amp;"_"&amp;Clef_répartition[[#This Row],[Année]]</f>
        <v>AISMLE_Association Intercommunale Scolaire de Moudon-Lucens et Environs_2_2020</v>
      </c>
      <c r="H7774">
        <v>5665</v>
      </c>
      <c r="I7774" t="s">
        <v>57</v>
      </c>
      <c r="J7774">
        <v>2020</v>
      </c>
      <c r="K7774">
        <v>1.6500000000000001E-2</v>
      </c>
    </row>
    <row r="7775" spans="1:11" x14ac:dyDescent="0.25">
      <c r="A7775" t="s">
        <v>724</v>
      </c>
      <c r="B7775" t="s">
        <v>551</v>
      </c>
      <c r="C7775" t="s">
        <v>552</v>
      </c>
      <c r="D7775" t="str">
        <f>Clef_répartition[[#This Row],[Code association]]&amp;"_"&amp;Clef_répartition[[#This Row],[Nom association]]</f>
        <v>AISMLE_Association Intercommunale Scolaire de Moudon-Lucens et Environs</v>
      </c>
      <c r="E7775">
        <f>COUNTIFS(D$2:D7775,Clef_répartition[[#This Row],[Code_Nom]],J$2:J7775,Clef_répartition[[#This Row],[Année]])</f>
        <v>3</v>
      </c>
      <c r="F7775">
        <f>IF(Clef_répartition[[#This Row],[Code_Nom]]=D7774,F7774-1,(COUNTIFS(Clef_répartition[Code_Nom],Clef_répartition[[#This Row],[Code_Nom]],Clef_répartition[Année],Clef_répartition[[#This Row],[Année]])))</f>
        <v>9</v>
      </c>
      <c r="G7775" t="str">
        <f>Clef_répartition[[#This Row],[Code_Nom]]&amp;"_"&amp;Clef_répartition[[#This Row],[Nombre]]&amp;"_"&amp;Clef_répartition[[#This Row],[Année]]</f>
        <v>AISMLE_Association Intercommunale Scolaire de Moudon-Lucens et Environs_3_2020</v>
      </c>
      <c r="H7775">
        <v>5669</v>
      </c>
      <c r="I7775" t="s">
        <v>89</v>
      </c>
      <c r="J7775">
        <v>2020</v>
      </c>
      <c r="K7775">
        <v>2.1499999999999998E-2</v>
      </c>
    </row>
    <row r="7776" spans="1:11" x14ac:dyDescent="0.25">
      <c r="A7776" t="s">
        <v>724</v>
      </c>
      <c r="B7776" t="s">
        <v>551</v>
      </c>
      <c r="C7776" t="s">
        <v>552</v>
      </c>
      <c r="D7776" t="str">
        <f>Clef_répartition[[#This Row],[Code association]]&amp;"_"&amp;Clef_répartition[[#This Row],[Nom association]]</f>
        <v>AISMLE_Association Intercommunale Scolaire de Moudon-Lucens et Environs</v>
      </c>
      <c r="E7776">
        <f>COUNTIFS(D$2:D7776,Clef_répartition[[#This Row],[Code_Nom]],J$2:J7776,Clef_répartition[[#This Row],[Année]])</f>
        <v>4</v>
      </c>
      <c r="F7776">
        <f>IF(Clef_répartition[[#This Row],[Code_Nom]]=D7775,F7775-1,(COUNTIFS(Clef_répartition[Code_Nom],Clef_répartition[[#This Row],[Code_Nom]],Clef_répartition[Année],Clef_répartition[[#This Row],[Année]])))</f>
        <v>8</v>
      </c>
      <c r="G7776" t="str">
        <f>Clef_répartition[[#This Row],[Code_Nom]]&amp;"_"&amp;Clef_répartition[[#This Row],[Nombre]]&amp;"_"&amp;Clef_répartition[[#This Row],[Année]]</f>
        <v>AISMLE_Association Intercommunale Scolaire de Moudon-Lucens et Environs_4_2020</v>
      </c>
      <c r="H7776">
        <v>5671</v>
      </c>
      <c r="I7776" t="s">
        <v>95</v>
      </c>
      <c r="J7776">
        <v>2020</v>
      </c>
      <c r="K7776">
        <v>1.61E-2</v>
      </c>
    </row>
    <row r="7777" spans="1:11" x14ac:dyDescent="0.25">
      <c r="A7777" t="s">
        <v>724</v>
      </c>
      <c r="B7777" t="s">
        <v>551</v>
      </c>
      <c r="C7777" t="s">
        <v>552</v>
      </c>
      <c r="D7777" t="str">
        <f>Clef_répartition[[#This Row],[Code association]]&amp;"_"&amp;Clef_répartition[[#This Row],[Nom association]]</f>
        <v>AISMLE_Association Intercommunale Scolaire de Moudon-Lucens et Environs</v>
      </c>
      <c r="E7777">
        <f>COUNTIFS(D$2:D7777,Clef_répartition[[#This Row],[Code_Nom]],J$2:J7777,Clef_répartition[[#This Row],[Année]])</f>
        <v>5</v>
      </c>
      <c r="F7777">
        <f>IF(Clef_répartition[[#This Row],[Code_Nom]]=D7776,F7776-1,(COUNTIFS(Clef_répartition[Code_Nom],Clef_répartition[[#This Row],[Code_Nom]],Clef_répartition[Année],Clef_répartition[[#This Row],[Année]])))</f>
        <v>7</v>
      </c>
      <c r="G7777" t="str">
        <f>Clef_répartition[[#This Row],[Code_Nom]]&amp;"_"&amp;Clef_répartition[[#This Row],[Nombre]]&amp;"_"&amp;Clef_répartition[[#This Row],[Année]]</f>
        <v>AISMLE_Association Intercommunale Scolaire de Moudon-Lucens et Environs_5_2020</v>
      </c>
      <c r="H7777">
        <v>5673</v>
      </c>
      <c r="I7777" t="s">
        <v>137</v>
      </c>
      <c r="J7777">
        <v>2020</v>
      </c>
      <c r="K7777">
        <v>2.6700000000000002E-2</v>
      </c>
    </row>
    <row r="7778" spans="1:11" x14ac:dyDescent="0.25">
      <c r="A7778" t="s">
        <v>724</v>
      </c>
      <c r="B7778" t="s">
        <v>551</v>
      </c>
      <c r="C7778" t="s">
        <v>552</v>
      </c>
      <c r="D7778" t="str">
        <f>Clef_répartition[[#This Row],[Code association]]&amp;"_"&amp;Clef_répartition[[#This Row],[Nom association]]</f>
        <v>AISMLE_Association Intercommunale Scolaire de Moudon-Lucens et Environs</v>
      </c>
      <c r="E7778">
        <f>COUNTIFS(D$2:D7778,Clef_répartition[[#This Row],[Code_Nom]],J$2:J7778,Clef_répartition[[#This Row],[Année]])</f>
        <v>6</v>
      </c>
      <c r="F7778">
        <f>IF(Clef_répartition[[#This Row],[Code_Nom]]=D7777,F7777-1,(COUNTIFS(Clef_répartition[Code_Nom],Clef_répartition[[#This Row],[Code_Nom]],Clef_répartition[Année],Clef_répartition[[#This Row],[Année]])))</f>
        <v>6</v>
      </c>
      <c r="G7778" t="str">
        <f>Clef_répartition[[#This Row],[Code_Nom]]&amp;"_"&amp;Clef_répartition[[#This Row],[Nombre]]&amp;"_"&amp;Clef_répartition[[#This Row],[Année]]</f>
        <v>AISMLE_Association Intercommunale Scolaire de Moudon-Lucens et Environs_6_2020</v>
      </c>
      <c r="H7778">
        <v>5674</v>
      </c>
      <c r="I7778" t="s">
        <v>163</v>
      </c>
      <c r="J7778">
        <v>2020</v>
      </c>
      <c r="K7778">
        <v>7.6E-3</v>
      </c>
    </row>
    <row r="7779" spans="1:11" x14ac:dyDescent="0.25">
      <c r="A7779" t="s">
        <v>724</v>
      </c>
      <c r="B7779" t="s">
        <v>551</v>
      </c>
      <c r="C7779" t="s">
        <v>552</v>
      </c>
      <c r="D7779" t="str">
        <f>Clef_répartition[[#This Row],[Code association]]&amp;"_"&amp;Clef_répartition[[#This Row],[Nom association]]</f>
        <v>AISMLE_Association Intercommunale Scolaire de Moudon-Lucens et Environs</v>
      </c>
      <c r="E7779">
        <f>COUNTIFS(D$2:D7779,Clef_répartition[[#This Row],[Code_Nom]],J$2:J7779,Clef_répartition[[#This Row],[Année]])</f>
        <v>7</v>
      </c>
      <c r="F7779">
        <f>IF(Clef_répartition[[#This Row],[Code_Nom]]=D7778,F7778-1,(COUNTIFS(Clef_répartition[Code_Nom],Clef_répartition[[#This Row],[Code_Nom]],Clef_répartition[Année],Clef_répartition[[#This Row],[Année]])))</f>
        <v>5</v>
      </c>
      <c r="G7779" t="str">
        <f>Clef_répartition[[#This Row],[Code_Nom]]&amp;"_"&amp;Clef_répartition[[#This Row],[Nombre]]&amp;"_"&amp;Clef_répartition[[#This Row],[Année]]</f>
        <v>AISMLE_Association Intercommunale Scolaire de Moudon-Lucens et Environs_7_2020</v>
      </c>
      <c r="H7779">
        <v>5675</v>
      </c>
      <c r="I7779" t="s">
        <v>164</v>
      </c>
      <c r="J7779">
        <v>2020</v>
      </c>
      <c r="K7779">
        <v>0.35680000000000001</v>
      </c>
    </row>
    <row r="7780" spans="1:11" x14ac:dyDescent="0.25">
      <c r="A7780" t="s">
        <v>724</v>
      </c>
      <c r="B7780" t="s">
        <v>551</v>
      </c>
      <c r="C7780" t="s">
        <v>552</v>
      </c>
      <c r="D7780" t="str">
        <f>Clef_répartition[[#This Row],[Code association]]&amp;"_"&amp;Clef_répartition[[#This Row],[Nom association]]</f>
        <v>AISMLE_Association Intercommunale Scolaire de Moudon-Lucens et Environs</v>
      </c>
      <c r="E7780">
        <f>COUNTIFS(D$2:D7780,Clef_répartition[[#This Row],[Code_Nom]],J$2:J7780,Clef_répartition[[#This Row],[Année]])</f>
        <v>8</v>
      </c>
      <c r="F7780">
        <f>IF(Clef_répartition[[#This Row],[Code_Nom]]=D7779,F7779-1,(COUNTIFS(Clef_répartition[Code_Nom],Clef_répartition[[#This Row],[Code_Nom]],Clef_répartition[Année],Clef_répartition[[#This Row],[Année]])))</f>
        <v>4</v>
      </c>
      <c r="G7780" t="str">
        <f>Clef_répartition[[#This Row],[Code_Nom]]&amp;"_"&amp;Clef_répartition[[#This Row],[Nombre]]&amp;"_"&amp;Clef_répartition[[#This Row],[Année]]</f>
        <v>AISMLE_Association Intercommunale Scolaire de Moudon-Lucens et Environs_8_2020</v>
      </c>
      <c r="H7780">
        <v>5678</v>
      </c>
      <c r="I7780" t="s">
        <v>192</v>
      </c>
      <c r="J7780">
        <v>2020</v>
      </c>
      <c r="K7780">
        <v>0.50980000000000003</v>
      </c>
    </row>
    <row r="7781" spans="1:11" x14ac:dyDescent="0.25">
      <c r="A7781" t="s">
        <v>724</v>
      </c>
      <c r="B7781" t="s">
        <v>551</v>
      </c>
      <c r="C7781" t="s">
        <v>552</v>
      </c>
      <c r="D7781" t="str">
        <f>Clef_répartition[[#This Row],[Code association]]&amp;"_"&amp;Clef_répartition[[#This Row],[Nom association]]</f>
        <v>AISMLE_Association Intercommunale Scolaire de Moudon-Lucens et Environs</v>
      </c>
      <c r="E7781">
        <f>COUNTIFS(D$2:D7781,Clef_répartition[[#This Row],[Code_Nom]],J$2:J7781,Clef_répartition[[#This Row],[Année]])</f>
        <v>9</v>
      </c>
      <c r="F7781">
        <f>IF(Clef_répartition[[#This Row],[Code_Nom]]=D7780,F7780-1,(COUNTIFS(Clef_répartition[Code_Nom],Clef_répartition[[#This Row],[Code_Nom]],Clef_répartition[Année],Clef_répartition[[#This Row],[Année]])))</f>
        <v>3</v>
      </c>
      <c r="G7781" t="str">
        <f>Clef_répartition[[#This Row],[Code_Nom]]&amp;"_"&amp;Clef_répartition[[#This Row],[Nombre]]&amp;"_"&amp;Clef_répartition[[#This Row],[Année]]</f>
        <v>AISMLE_Association Intercommunale Scolaire de Moudon-Lucens et Environs_9_2020</v>
      </c>
      <c r="H7781">
        <v>5683</v>
      </c>
      <c r="I7781" t="s">
        <v>222</v>
      </c>
      <c r="J7781">
        <v>2020</v>
      </c>
      <c r="K7781">
        <v>1.66E-2</v>
      </c>
    </row>
    <row r="7782" spans="1:11" x14ac:dyDescent="0.25">
      <c r="A7782" t="s">
        <v>724</v>
      </c>
      <c r="B7782" t="s">
        <v>551</v>
      </c>
      <c r="C7782" t="s">
        <v>552</v>
      </c>
      <c r="D7782" t="str">
        <f>Clef_répartition[[#This Row],[Code association]]&amp;"_"&amp;Clef_répartition[[#This Row],[Nom association]]</f>
        <v>AISMLE_Association Intercommunale Scolaire de Moudon-Lucens et Environs</v>
      </c>
      <c r="E7782">
        <f>COUNTIFS(D$2:D7782,Clef_répartition[[#This Row],[Code_Nom]],J$2:J7782,Clef_répartition[[#This Row],[Année]])</f>
        <v>10</v>
      </c>
      <c r="F7782">
        <f>IF(Clef_répartition[[#This Row],[Code_Nom]]=D7781,F7781-1,(COUNTIFS(Clef_répartition[Code_Nom],Clef_répartition[[#This Row],[Code_Nom]],Clef_répartition[Année],Clef_répartition[[#This Row],[Année]])))</f>
        <v>2</v>
      </c>
      <c r="G7782" t="str">
        <f>Clef_répartition[[#This Row],[Code_Nom]]&amp;"_"&amp;Clef_répartition[[#This Row],[Nombre]]&amp;"_"&amp;Clef_répartition[[#This Row],[Année]]</f>
        <v>AISMLE_Association Intercommunale Scolaire de Moudon-Lucens et Environs_10_2020</v>
      </c>
      <c r="H7782">
        <v>5684</v>
      </c>
      <c r="I7782" t="s">
        <v>237</v>
      </c>
      <c r="J7782">
        <v>2020</v>
      </c>
      <c r="K7782">
        <v>5.1000000000000004E-3</v>
      </c>
    </row>
    <row r="7783" spans="1:11" x14ac:dyDescent="0.25">
      <c r="A7783" t="s">
        <v>724</v>
      </c>
      <c r="B7783" t="s">
        <v>551</v>
      </c>
      <c r="C7783" t="s">
        <v>552</v>
      </c>
      <c r="D7783" t="str">
        <f>Clef_répartition[[#This Row],[Code association]]&amp;"_"&amp;Clef_répartition[[#This Row],[Nom association]]</f>
        <v>AISMLE_Association Intercommunale Scolaire de Moudon-Lucens et Environs</v>
      </c>
      <c r="E7783">
        <f>COUNTIFS(D$2:D7783,Clef_répartition[[#This Row],[Code_Nom]],J$2:J7783,Clef_répartition[[#This Row],[Année]])</f>
        <v>11</v>
      </c>
      <c r="F7783">
        <f>IF(Clef_répartition[[#This Row],[Code_Nom]]=D7782,F7782-1,(COUNTIFS(Clef_répartition[Code_Nom],Clef_répartition[[#This Row],[Code_Nom]],Clef_répartition[Année],Clef_répartition[[#This Row],[Année]])))</f>
        <v>1</v>
      </c>
      <c r="G7783" t="str">
        <f>Clef_répartition[[#This Row],[Code_Nom]]&amp;"_"&amp;Clef_répartition[[#This Row],[Nombre]]&amp;"_"&amp;Clef_répartition[[#This Row],[Année]]</f>
        <v>AISMLE_Association Intercommunale Scolaire de Moudon-Lucens et Environs_11_2020</v>
      </c>
      <c r="H7783">
        <v>5690</v>
      </c>
      <c r="I7783" t="s">
        <v>281</v>
      </c>
      <c r="J7783">
        <v>2020</v>
      </c>
      <c r="K7783">
        <v>7.7000000000000002E-3</v>
      </c>
    </row>
    <row r="7784" spans="1:11" x14ac:dyDescent="0.25">
      <c r="A7784" t="s">
        <v>724</v>
      </c>
      <c r="B7784" t="s">
        <v>475</v>
      </c>
      <c r="C7784" t="s">
        <v>476</v>
      </c>
      <c r="D7784" t="str">
        <f>Clef_répartition[[#This Row],[Code association]]&amp;"_"&amp;Clef_répartition[[#This Row],[Nom association]]</f>
        <v>AISOL_Association intercommunale scolaire des Ormonts et Leysin</v>
      </c>
      <c r="E7784">
        <f>COUNTIFS(D$2:D7784,Clef_répartition[[#This Row],[Code_Nom]],J$2:J7784,Clef_répartition[[#This Row],[Année]])</f>
        <v>1</v>
      </c>
      <c r="F7784">
        <f>IF(Clef_répartition[[#This Row],[Code_Nom]]=D7783,F7783-1,(COUNTIFS(Clef_répartition[Code_Nom],Clef_répartition[[#This Row],[Code_Nom]],Clef_répartition[Année],Clef_répartition[[#This Row],[Année]])))</f>
        <v>3</v>
      </c>
      <c r="G7784" t="str">
        <f>Clef_répartition[[#This Row],[Code_Nom]]&amp;"_"&amp;Clef_répartition[[#This Row],[Nombre]]&amp;"_"&amp;Clef_répartition[[#This Row],[Année]]</f>
        <v>AISOL_Association intercommunale scolaire des Ormonts et Leysin_1_2020</v>
      </c>
      <c r="H7784">
        <v>5407</v>
      </c>
      <c r="I7784" t="s">
        <v>159</v>
      </c>
      <c r="J7784">
        <v>2020</v>
      </c>
      <c r="K7784">
        <v>0.59</v>
      </c>
    </row>
    <row r="7785" spans="1:11" x14ac:dyDescent="0.25">
      <c r="A7785" t="s">
        <v>724</v>
      </c>
      <c r="B7785" t="s">
        <v>475</v>
      </c>
      <c r="C7785" t="s">
        <v>476</v>
      </c>
      <c r="D7785" t="str">
        <f>Clef_répartition[[#This Row],[Code association]]&amp;"_"&amp;Clef_répartition[[#This Row],[Nom association]]</f>
        <v>AISOL_Association intercommunale scolaire des Ormonts et Leysin</v>
      </c>
      <c r="E7785">
        <f>COUNTIFS(D$2:D7785,Clef_répartition[[#This Row],[Code_Nom]],J$2:J7785,Clef_répartition[[#This Row],[Année]])</f>
        <v>2</v>
      </c>
      <c r="F7785">
        <f>IF(Clef_répartition[[#This Row],[Code_Nom]]=D7784,F7784-1,(COUNTIFS(Clef_répartition[Code_Nom],Clef_répartition[[#This Row],[Code_Nom]],Clef_répartition[Année],Clef_répartition[[#This Row],[Année]])))</f>
        <v>2</v>
      </c>
      <c r="G7785" t="str">
        <f>Clef_répartition[[#This Row],[Code_Nom]]&amp;"_"&amp;Clef_répartition[[#This Row],[Nombre]]&amp;"_"&amp;Clef_répartition[[#This Row],[Année]]</f>
        <v>AISOL_Association intercommunale scolaire des Ormonts et Leysin_2_2020</v>
      </c>
      <c r="H7785">
        <v>5410</v>
      </c>
      <c r="I7785" t="s">
        <v>203</v>
      </c>
      <c r="J7785">
        <v>2020</v>
      </c>
      <c r="K7785">
        <v>0.18</v>
      </c>
    </row>
    <row r="7786" spans="1:11" x14ac:dyDescent="0.25">
      <c r="A7786" t="s">
        <v>724</v>
      </c>
      <c r="B7786" t="s">
        <v>475</v>
      </c>
      <c r="C7786" t="s">
        <v>476</v>
      </c>
      <c r="D7786" t="str">
        <f>Clef_répartition[[#This Row],[Code association]]&amp;"_"&amp;Clef_répartition[[#This Row],[Nom association]]</f>
        <v>AISOL_Association intercommunale scolaire des Ormonts et Leysin</v>
      </c>
      <c r="E7786">
        <f>COUNTIFS(D$2:D7786,Clef_répartition[[#This Row],[Code_Nom]],J$2:J7786,Clef_répartition[[#This Row],[Année]])</f>
        <v>3</v>
      </c>
      <c r="F7786">
        <f>IF(Clef_répartition[[#This Row],[Code_Nom]]=D7785,F7785-1,(COUNTIFS(Clef_répartition[Code_Nom],Clef_répartition[[#This Row],[Code_Nom]],Clef_répartition[Année],Clef_répartition[[#This Row],[Année]])))</f>
        <v>1</v>
      </c>
      <c r="G7786" t="str">
        <f>Clef_répartition[[#This Row],[Code_Nom]]&amp;"_"&amp;Clef_répartition[[#This Row],[Nombre]]&amp;"_"&amp;Clef_répartition[[#This Row],[Année]]</f>
        <v>AISOL_Association intercommunale scolaire des Ormonts et Leysin_3_2020</v>
      </c>
      <c r="H7786">
        <v>5411</v>
      </c>
      <c r="I7786" t="s">
        <v>204</v>
      </c>
      <c r="J7786">
        <v>2020</v>
      </c>
      <c r="K7786">
        <v>0.23</v>
      </c>
    </row>
    <row r="7787" spans="1:11" x14ac:dyDescent="0.25">
      <c r="A7787" t="s">
        <v>724</v>
      </c>
      <c r="B7787" t="s">
        <v>565</v>
      </c>
      <c r="C7787" t="s">
        <v>566</v>
      </c>
      <c r="D7787" t="str">
        <f>Clef_répartition[[#This Row],[Code association]]&amp;"_"&amp;Clef_répartition[[#This Row],[Nom association]]</f>
        <v>AIVB_Association intercommunale du Vallon de la Baumine</v>
      </c>
      <c r="E7787">
        <f>COUNTIFS(D$2:D7787,Clef_répartition[[#This Row],[Code_Nom]],J$2:J7787,Clef_répartition[[#This Row],[Année]])</f>
        <v>1</v>
      </c>
      <c r="F7787">
        <f>IF(Clef_répartition[[#This Row],[Code_Nom]]=D7786,F7786-1,(COUNTIFS(Clef_répartition[Code_Nom],Clef_répartition[[#This Row],[Code_Nom]],Clef_répartition[Année],Clef_répartition[[#This Row],[Année]])))</f>
        <v>3</v>
      </c>
      <c r="G7787" t="str">
        <f>Clef_répartition[[#This Row],[Code_Nom]]&amp;"_"&amp;Clef_répartition[[#This Row],[Nombre]]&amp;"_"&amp;Clef_répartition[[#This Row],[Année]]</f>
        <v>AIVB_Association intercommunale du Vallon de la Baumine_1_2020</v>
      </c>
      <c r="H7787">
        <v>5745</v>
      </c>
      <c r="I7787" t="s">
        <v>14</v>
      </c>
      <c r="J7787">
        <v>2020</v>
      </c>
      <c r="K7787">
        <v>0.45</v>
      </c>
    </row>
    <row r="7788" spans="1:11" x14ac:dyDescent="0.25">
      <c r="A7788" t="s">
        <v>724</v>
      </c>
      <c r="B7788" t="s">
        <v>565</v>
      </c>
      <c r="C7788" t="s">
        <v>566</v>
      </c>
      <c r="D7788" t="str">
        <f>Clef_répartition[[#This Row],[Code association]]&amp;"_"&amp;Clef_répartition[[#This Row],[Nom association]]</f>
        <v>AIVB_Association intercommunale du Vallon de la Baumine</v>
      </c>
      <c r="E7788">
        <f>COUNTIFS(D$2:D7788,Clef_répartition[[#This Row],[Code_Nom]],J$2:J7788,Clef_répartition[[#This Row],[Année]])</f>
        <v>2</v>
      </c>
      <c r="F7788">
        <f>IF(Clef_répartition[[#This Row],[Code_Nom]]=D7787,F7787-1,(COUNTIFS(Clef_répartition[Code_Nom],Clef_répartition[[#This Row],[Code_Nom]],Clef_répartition[Année],Clef_répartition[[#This Row],[Année]])))</f>
        <v>2</v>
      </c>
      <c r="G7788" t="str">
        <f>Clef_répartition[[#This Row],[Code_Nom]]&amp;"_"&amp;Clef_répartition[[#This Row],[Nombre]]&amp;"_"&amp;Clef_répartition[[#This Row],[Année]]</f>
        <v>AIVB_Association intercommunale du Vallon de la Baumine_2_2020</v>
      </c>
      <c r="H7788">
        <v>5905</v>
      </c>
      <c r="I7788" t="s">
        <v>49</v>
      </c>
      <c r="J7788">
        <v>2020</v>
      </c>
      <c r="K7788">
        <v>0.3</v>
      </c>
    </row>
    <row r="7789" spans="1:11" x14ac:dyDescent="0.25">
      <c r="A7789" t="s">
        <v>724</v>
      </c>
      <c r="B7789" t="s">
        <v>565</v>
      </c>
      <c r="C7789" t="s">
        <v>566</v>
      </c>
      <c r="D7789" t="str">
        <f>Clef_répartition[[#This Row],[Code association]]&amp;"_"&amp;Clef_répartition[[#This Row],[Nom association]]</f>
        <v>AIVB_Association intercommunale du Vallon de la Baumine</v>
      </c>
      <c r="E7789">
        <f>COUNTIFS(D$2:D7789,Clef_répartition[[#This Row],[Code_Nom]],J$2:J7789,Clef_répartition[[#This Row],[Année]])</f>
        <v>3</v>
      </c>
      <c r="F7789">
        <f>IF(Clef_répartition[[#This Row],[Code_Nom]]=D7788,F7788-1,(COUNTIFS(Clef_répartition[Code_Nom],Clef_répartition[[#This Row],[Code_Nom]],Clef_répartition[Année],Clef_répartition[[#This Row],[Année]])))</f>
        <v>1</v>
      </c>
      <c r="G7789" t="str">
        <f>Clef_répartition[[#This Row],[Code_Nom]]&amp;"_"&amp;Clef_répartition[[#This Row],[Nombre]]&amp;"_"&amp;Clef_répartition[[#This Row],[Année]]</f>
        <v>AIVB_Association intercommunale du Vallon de la Baumine_3_2020</v>
      </c>
      <c r="H7789">
        <v>5766</v>
      </c>
      <c r="I7789" t="s">
        <v>293</v>
      </c>
      <c r="J7789">
        <v>2020</v>
      </c>
      <c r="K7789">
        <v>0.25</v>
      </c>
    </row>
    <row r="7790" spans="1:11" x14ac:dyDescent="0.25">
      <c r="A7790" t="s">
        <v>724</v>
      </c>
      <c r="B7790" t="s">
        <v>614</v>
      </c>
      <c r="C7790" t="s">
        <v>615</v>
      </c>
      <c r="D7790" t="str">
        <f>Clef_répartition[[#This Row],[Code association]]&amp;"_"&amp;Clef_répartition[[#This Row],[Nom association]]</f>
        <v xml:space="preserve">AIVM_Association Intercommunale du Vallon du Mujon </v>
      </c>
      <c r="E7790">
        <f>COUNTIFS(D$2:D7790,Clef_répartition[[#This Row],[Code_Nom]],J$2:J7790,Clef_répartition[[#This Row],[Année]])</f>
        <v>1</v>
      </c>
      <c r="F7790">
        <f>IF(Clef_répartition[[#This Row],[Code_Nom]]=D7789,F7789-1,(COUNTIFS(Clef_répartition[Code_Nom],Clef_répartition[[#This Row],[Code_Nom]],Clef_répartition[Année],Clef_répartition[[#This Row],[Année]])))</f>
        <v>6</v>
      </c>
      <c r="G7790" t="str">
        <f>Clef_répartition[[#This Row],[Code_Nom]]&amp;"_"&amp;Clef_répartition[[#This Row],[Nombre]]&amp;"_"&amp;Clef_répartition[[#This Row],[Année]]</f>
        <v>AIVM_Association Intercommunale du Vallon du Mujon _1_2020</v>
      </c>
      <c r="H7790">
        <v>5741</v>
      </c>
      <c r="I7790" t="s">
        <v>144</v>
      </c>
      <c r="J7790">
        <v>2020</v>
      </c>
      <c r="K7790">
        <v>0.12</v>
      </c>
    </row>
    <row r="7791" spans="1:11" x14ac:dyDescent="0.25">
      <c r="A7791" t="s">
        <v>724</v>
      </c>
      <c r="B7791" t="s">
        <v>614</v>
      </c>
      <c r="C7791" t="s">
        <v>615</v>
      </c>
      <c r="D7791" t="str">
        <f>Clef_répartition[[#This Row],[Code association]]&amp;"_"&amp;Clef_répartition[[#This Row],[Nom association]]</f>
        <v xml:space="preserve">AIVM_Association Intercommunale du Vallon du Mujon </v>
      </c>
      <c r="E7791">
        <f>COUNTIFS(D$2:D7791,Clef_répartition[[#This Row],[Code_Nom]],J$2:J7791,Clef_répartition[[#This Row],[Année]])</f>
        <v>2</v>
      </c>
      <c r="F7791">
        <f>IF(Clef_répartition[[#This Row],[Code_Nom]]=D7790,F7790-1,(COUNTIFS(Clef_répartition[Code_Nom],Clef_répartition[[#This Row],[Code_Nom]],Clef_répartition[Année],Clef_répartition[[#This Row],[Année]])))</f>
        <v>5</v>
      </c>
      <c r="G7791" t="str">
        <f>Clef_répartition[[#This Row],[Code_Nom]]&amp;"_"&amp;Clef_répartition[[#This Row],[Nombre]]&amp;"_"&amp;Clef_répartition[[#This Row],[Année]]</f>
        <v>AIVM_Association Intercommunale du Vallon du Mujon _2_2020</v>
      </c>
      <c r="H7791">
        <v>5750</v>
      </c>
      <c r="I7791" t="s">
        <v>158</v>
      </c>
      <c r="J7791">
        <v>2020</v>
      </c>
      <c r="K7791">
        <v>0.09</v>
      </c>
    </row>
    <row r="7792" spans="1:11" x14ac:dyDescent="0.25">
      <c r="A7792" t="s">
        <v>724</v>
      </c>
      <c r="B7792" t="s">
        <v>614</v>
      </c>
      <c r="C7792" t="s">
        <v>615</v>
      </c>
      <c r="D7792" t="str">
        <f>Clef_répartition[[#This Row],[Code association]]&amp;"_"&amp;Clef_répartition[[#This Row],[Nom association]]</f>
        <v xml:space="preserve">AIVM_Association Intercommunale du Vallon du Mujon </v>
      </c>
      <c r="E7792">
        <f>COUNTIFS(D$2:D7792,Clef_répartition[[#This Row],[Code_Nom]],J$2:J7792,Clef_répartition[[#This Row],[Année]])</f>
        <v>3</v>
      </c>
      <c r="F7792">
        <f>IF(Clef_répartition[[#This Row],[Code_Nom]]=D7791,F7791-1,(COUNTIFS(Clef_répartition[Code_Nom],Clef_répartition[[#This Row],[Code_Nom]],Clef_répartition[Année],Clef_répartition[[#This Row],[Année]])))</f>
        <v>4</v>
      </c>
      <c r="G7792" t="str">
        <f>Clef_répartition[[#This Row],[Code_Nom]]&amp;"_"&amp;Clef_répartition[[#This Row],[Nombre]]&amp;"_"&amp;Clef_répartition[[#This Row],[Année]]</f>
        <v>AIVM_Association Intercommunale du Vallon du Mujon _3_2020</v>
      </c>
      <c r="H7792">
        <v>5755</v>
      </c>
      <c r="I7792" t="s">
        <v>160</v>
      </c>
      <c r="J7792">
        <v>2020</v>
      </c>
      <c r="K7792">
        <v>0.2</v>
      </c>
    </row>
    <row r="7793" spans="1:11" x14ac:dyDescent="0.25">
      <c r="A7793" t="s">
        <v>724</v>
      </c>
      <c r="B7793" t="s">
        <v>614</v>
      </c>
      <c r="C7793" t="s">
        <v>615</v>
      </c>
      <c r="D7793" t="str">
        <f>Clef_répartition[[#This Row],[Code association]]&amp;"_"&amp;Clef_répartition[[#This Row],[Nom association]]</f>
        <v xml:space="preserve">AIVM_Association Intercommunale du Vallon du Mujon </v>
      </c>
      <c r="E7793">
        <f>COUNTIFS(D$2:D7793,Clef_répartition[[#This Row],[Code_Nom]],J$2:J7793,Clef_répartition[[#This Row],[Année]])</f>
        <v>4</v>
      </c>
      <c r="F7793">
        <f>IF(Clef_répartition[[#This Row],[Code_Nom]]=D7792,F7792-1,(COUNTIFS(Clef_répartition[Code_Nom],Clef_répartition[[#This Row],[Code_Nom]],Clef_répartition[Année],Clef_répartition[[#This Row],[Année]])))</f>
        <v>3</v>
      </c>
      <c r="G7793" t="str">
        <f>Clef_répartition[[#This Row],[Code_Nom]]&amp;"_"&amp;Clef_répartition[[#This Row],[Nombre]]&amp;"_"&amp;Clef_répartition[[#This Row],[Année]]</f>
        <v>AIVM_Association Intercommunale du Vallon du Mujon _4_2020</v>
      </c>
      <c r="H7793">
        <v>5760</v>
      </c>
      <c r="I7793" t="s">
        <v>227</v>
      </c>
      <c r="J7793">
        <v>2020</v>
      </c>
      <c r="K7793">
        <v>0.24</v>
      </c>
    </row>
    <row r="7794" spans="1:11" x14ac:dyDescent="0.25">
      <c r="A7794" t="s">
        <v>724</v>
      </c>
      <c r="B7794" t="s">
        <v>614</v>
      </c>
      <c r="C7794" t="s">
        <v>615</v>
      </c>
      <c r="D7794" t="str">
        <f>Clef_répartition[[#This Row],[Code association]]&amp;"_"&amp;Clef_répartition[[#This Row],[Nom association]]</f>
        <v xml:space="preserve">AIVM_Association Intercommunale du Vallon du Mujon </v>
      </c>
      <c r="E7794">
        <f>COUNTIFS(D$2:D7794,Clef_répartition[[#This Row],[Code_Nom]],J$2:J7794,Clef_répartition[[#This Row],[Année]])</f>
        <v>5</v>
      </c>
      <c r="F7794">
        <f>IF(Clef_répartition[[#This Row],[Code_Nom]]=D7793,F7793-1,(COUNTIFS(Clef_répartition[Code_Nom],Clef_répartition[[#This Row],[Code_Nom]],Clef_répartition[Année],Clef_répartition[[#This Row],[Année]])))</f>
        <v>2</v>
      </c>
      <c r="G7794" t="str">
        <f>Clef_répartition[[#This Row],[Code_Nom]]&amp;"_"&amp;Clef_répartition[[#This Row],[Nombre]]&amp;"_"&amp;Clef_répartition[[#This Row],[Année]]</f>
        <v>AIVM_Association Intercommunale du Vallon du Mujon _5_2020</v>
      </c>
      <c r="H7794">
        <v>5762</v>
      </c>
      <c r="I7794" t="s">
        <v>253</v>
      </c>
      <c r="J7794">
        <v>2020</v>
      </c>
      <c r="K7794">
        <v>7.0000000000000007E-2</v>
      </c>
    </row>
    <row r="7795" spans="1:11" x14ac:dyDescent="0.25">
      <c r="A7795" t="s">
        <v>724</v>
      </c>
      <c r="B7795" t="s">
        <v>614</v>
      </c>
      <c r="C7795" t="s">
        <v>615</v>
      </c>
      <c r="D7795" t="str">
        <f>Clef_répartition[[#This Row],[Code association]]&amp;"_"&amp;Clef_répartition[[#This Row],[Nom association]]</f>
        <v xml:space="preserve">AIVM_Association Intercommunale du Vallon du Mujon </v>
      </c>
      <c r="E7795">
        <f>COUNTIFS(D$2:D7795,Clef_répartition[[#This Row],[Code_Nom]],J$2:J7795,Clef_répartition[[#This Row],[Année]])</f>
        <v>6</v>
      </c>
      <c r="F7795">
        <f>IF(Clef_répartition[[#This Row],[Code_Nom]]=D7794,F7794-1,(COUNTIFS(Clef_répartition[Code_Nom],Clef_répartition[[#This Row],[Code_Nom]],Clef_répartition[Année],Clef_répartition[[#This Row],[Année]])))</f>
        <v>1</v>
      </c>
      <c r="G7795" t="str">
        <f>Clef_répartition[[#This Row],[Code_Nom]]&amp;"_"&amp;Clef_répartition[[#This Row],[Nombre]]&amp;"_"&amp;Clef_répartition[[#This Row],[Année]]</f>
        <v>AIVM_Association Intercommunale du Vallon du Mujon _6_2020</v>
      </c>
      <c r="H7795">
        <v>5763</v>
      </c>
      <c r="I7795" t="s">
        <v>272</v>
      </c>
      <c r="J7795">
        <v>2020</v>
      </c>
      <c r="K7795">
        <v>0.28000000000000003</v>
      </c>
    </row>
    <row r="7796" spans="1:11" x14ac:dyDescent="0.25">
      <c r="A7796" t="s">
        <v>724</v>
      </c>
      <c r="B7796" t="s">
        <v>438</v>
      </c>
      <c r="C7796" t="s">
        <v>439</v>
      </c>
      <c r="D7796" t="str">
        <f>Clef_répartition[[#This Row],[Code association]]&amp;"_"&amp;Clef_répartition[[#This Row],[Nom association]]</f>
        <v>AIVN_Association intercommunale du Vallon du Nozon</v>
      </c>
      <c r="E7796">
        <f>COUNTIFS(D$2:D7796,Clef_répartition[[#This Row],[Code_Nom]],J$2:J7796,Clef_répartition[[#This Row],[Année]])</f>
        <v>1</v>
      </c>
      <c r="F7796">
        <f>IF(Clef_répartition[[#This Row],[Code_Nom]]=D7795,F7795-1,(COUNTIFS(Clef_répartition[Code_Nom],Clef_répartition[[#This Row],[Code_Nom]],Clef_répartition[Année],Clef_répartition[[#This Row],[Année]])))</f>
        <v>5</v>
      </c>
      <c r="G7796" t="str">
        <f>Clef_répartition[[#This Row],[Code_Nom]]&amp;"_"&amp;Clef_répartition[[#This Row],[Nombre]]&amp;"_"&amp;Clef_répartition[[#This Row],[Année]]</f>
        <v>AIVN_Association intercommunale du Vallon du Nozon_1_2020</v>
      </c>
      <c r="H7796">
        <v>5748</v>
      </c>
      <c r="I7796" t="s">
        <v>38</v>
      </c>
      <c r="J7796">
        <v>2020</v>
      </c>
      <c r="K7796">
        <v>0.14099999999999999</v>
      </c>
    </row>
    <row r="7797" spans="1:11" x14ac:dyDescent="0.25">
      <c r="A7797" t="s">
        <v>724</v>
      </c>
      <c r="B7797" t="s">
        <v>438</v>
      </c>
      <c r="C7797" t="s">
        <v>439</v>
      </c>
      <c r="D7797" t="str">
        <f>Clef_répartition[[#This Row],[Code association]]&amp;"_"&amp;Clef_répartition[[#This Row],[Nom association]]</f>
        <v>AIVN_Association intercommunale du Vallon du Nozon</v>
      </c>
      <c r="E7797">
        <f>COUNTIFS(D$2:D7797,Clef_répartition[[#This Row],[Code_Nom]],J$2:J7797,Clef_répartition[[#This Row],[Année]])</f>
        <v>2</v>
      </c>
      <c r="F7797">
        <f>IF(Clef_répartition[[#This Row],[Code_Nom]]=D7796,F7796-1,(COUNTIFS(Clef_répartition[Code_Nom],Clef_répartition[[#This Row],[Code_Nom]],Clef_répartition[Année],Clef_répartition[[#This Row],[Année]])))</f>
        <v>4</v>
      </c>
      <c r="G7797" t="str">
        <f>Clef_répartition[[#This Row],[Code_Nom]]&amp;"_"&amp;Clef_répartition[[#This Row],[Nombre]]&amp;"_"&amp;Clef_répartition[[#This Row],[Année]]</f>
        <v>AIVN_Association intercommunale du Vallon du Nozon_2_2020</v>
      </c>
      <c r="H7797">
        <v>5752</v>
      </c>
      <c r="I7797" t="s">
        <v>84</v>
      </c>
      <c r="J7797">
        <v>2020</v>
      </c>
      <c r="K7797">
        <v>0.25719999999999998</v>
      </c>
    </row>
    <row r="7798" spans="1:11" x14ac:dyDescent="0.25">
      <c r="A7798" t="s">
        <v>724</v>
      </c>
      <c r="B7798" t="s">
        <v>438</v>
      </c>
      <c r="C7798" t="s">
        <v>439</v>
      </c>
      <c r="D7798" t="str">
        <f>Clef_répartition[[#This Row],[Code association]]&amp;"_"&amp;Clef_répartition[[#This Row],[Nom association]]</f>
        <v>AIVN_Association intercommunale du Vallon du Nozon</v>
      </c>
      <c r="E7798">
        <f>COUNTIFS(D$2:D7798,Clef_répartition[[#This Row],[Code_Nom]],J$2:J7798,Clef_répartition[[#This Row],[Année]])</f>
        <v>3</v>
      </c>
      <c r="F7798">
        <f>IF(Clef_répartition[[#This Row],[Code_Nom]]=D7797,F7797-1,(COUNTIFS(Clef_répartition[Code_Nom],Clef_répartition[[#This Row],[Code_Nom]],Clef_répartition[Année],Clef_répartition[[#This Row],[Année]])))</f>
        <v>3</v>
      </c>
      <c r="G7798" t="str">
        <f>Clef_répartition[[#This Row],[Code_Nom]]&amp;"_"&amp;Clef_répartition[[#This Row],[Nombre]]&amp;"_"&amp;Clef_répartition[[#This Row],[Année]]</f>
        <v>AIVN_Association intercommunale du Vallon du Nozon_3_2020</v>
      </c>
      <c r="H7798">
        <v>5754</v>
      </c>
      <c r="I7798" t="s">
        <v>142</v>
      </c>
      <c r="J7798">
        <v>2020</v>
      </c>
      <c r="K7798">
        <v>0.13950000000000001</v>
      </c>
    </row>
    <row r="7799" spans="1:11" x14ac:dyDescent="0.25">
      <c r="A7799" t="s">
        <v>724</v>
      </c>
      <c r="B7799" t="s">
        <v>438</v>
      </c>
      <c r="C7799" t="s">
        <v>439</v>
      </c>
      <c r="D7799" t="str">
        <f>Clef_répartition[[#This Row],[Code association]]&amp;"_"&amp;Clef_répartition[[#This Row],[Nom association]]</f>
        <v>AIVN_Association intercommunale du Vallon du Nozon</v>
      </c>
      <c r="E7799">
        <f>COUNTIFS(D$2:D7799,Clef_répartition[[#This Row],[Code_Nom]],J$2:J7799,Clef_répartition[[#This Row],[Année]])</f>
        <v>4</v>
      </c>
      <c r="F7799">
        <f>IF(Clef_répartition[[#This Row],[Code_Nom]]=D7798,F7798-1,(COUNTIFS(Clef_répartition[Code_Nom],Clef_répartition[[#This Row],[Code_Nom]],Clef_répartition[Année],Clef_répartition[[#This Row],[Année]])))</f>
        <v>2</v>
      </c>
      <c r="G7799" t="str">
        <f>Clef_répartition[[#This Row],[Code_Nom]]&amp;"_"&amp;Clef_répartition[[#This Row],[Nombre]]&amp;"_"&amp;Clef_répartition[[#This Row],[Année]]</f>
        <v>AIVN_Association intercommunale du Vallon du Nozon_4_2020</v>
      </c>
      <c r="H7799">
        <v>5759</v>
      </c>
      <c r="I7799" t="s">
        <v>220</v>
      </c>
      <c r="J7799">
        <v>2020</v>
      </c>
      <c r="K7799">
        <v>0.12509999999999999</v>
      </c>
    </row>
    <row r="7800" spans="1:11" x14ac:dyDescent="0.25">
      <c r="A7800" t="s">
        <v>724</v>
      </c>
      <c r="B7800" t="s">
        <v>438</v>
      </c>
      <c r="C7800" t="s">
        <v>439</v>
      </c>
      <c r="D7800" t="str">
        <f>Clef_répartition[[#This Row],[Code association]]&amp;"_"&amp;Clef_répartition[[#This Row],[Nom association]]</f>
        <v>AIVN_Association intercommunale du Vallon du Nozon</v>
      </c>
      <c r="E7800">
        <f>COUNTIFS(D$2:D7800,Clef_répartition[[#This Row],[Code_Nom]],J$2:J7800,Clef_répartition[[#This Row],[Année]])</f>
        <v>5</v>
      </c>
      <c r="F7800">
        <f>IF(Clef_répartition[[#This Row],[Code_Nom]]=D7799,F7799-1,(COUNTIFS(Clef_répartition[Code_Nom],Clef_répartition[[#This Row],[Code_Nom]],Clef_répartition[Année],Clef_répartition[[#This Row],[Année]])))</f>
        <v>1</v>
      </c>
      <c r="G7800" t="str">
        <f>Clef_répartition[[#This Row],[Code_Nom]]&amp;"_"&amp;Clef_répartition[[#This Row],[Nombre]]&amp;"_"&amp;Clef_répartition[[#This Row],[Année]]</f>
        <v>AIVN_Association intercommunale du Vallon du Nozon_5_2020</v>
      </c>
      <c r="H7800">
        <v>5761</v>
      </c>
      <c r="I7800" t="s">
        <v>233</v>
      </c>
      <c r="J7800">
        <v>2020</v>
      </c>
      <c r="K7800">
        <v>0.3372</v>
      </c>
    </row>
    <row r="7801" spans="1:11" x14ac:dyDescent="0.25">
      <c r="A7801" t="s">
        <v>724</v>
      </c>
      <c r="B7801" t="s">
        <v>535</v>
      </c>
      <c r="C7801" t="s">
        <v>536</v>
      </c>
      <c r="D7801" t="str">
        <f>Clef_répartition[[#This Row],[Code association]]&amp;"_"&amp;Clef_répartition[[#This Row],[Nom association]]</f>
        <v>AJERCO_Réseau d’accueil de jour des enfants Cossonay et région</v>
      </c>
      <c r="E7801">
        <f>COUNTIFS(D$2:D7801,Clef_répartition[[#This Row],[Code_Nom]],J$2:J7801,Clef_répartition[[#This Row],[Année]])</f>
        <v>1</v>
      </c>
      <c r="F7801">
        <f>IF(Clef_répartition[[#This Row],[Code_Nom]]=D7800,F7800-1,(COUNTIFS(Clef_répartition[Code_Nom],Clef_répartition[[#This Row],[Code_Nom]],Clef_répartition[Année],Clef_répartition[[#This Row],[Année]])))</f>
        <v>25</v>
      </c>
      <c r="G7801" t="str">
        <f>Clef_répartition[[#This Row],[Code_Nom]]&amp;"_"&amp;Clef_répartition[[#This Row],[Nombre]]&amp;"_"&amp;Clef_répartition[[#This Row],[Année]]</f>
        <v>AJERCO_Réseau d’accueil de jour des enfants Cossonay et région_1_2020</v>
      </c>
      <c r="H7801">
        <v>5475</v>
      </c>
      <c r="I7801" t="s">
        <v>55</v>
      </c>
      <c r="J7801">
        <v>2020</v>
      </c>
      <c r="K7801">
        <v>6.6529556864444667E-3</v>
      </c>
    </row>
    <row r="7802" spans="1:11" x14ac:dyDescent="0.25">
      <c r="A7802" t="s">
        <v>724</v>
      </c>
      <c r="B7802" t="s">
        <v>535</v>
      </c>
      <c r="C7802" t="s">
        <v>536</v>
      </c>
      <c r="D7802" t="str">
        <f>Clef_répartition[[#This Row],[Code association]]&amp;"_"&amp;Clef_répartition[[#This Row],[Nom association]]</f>
        <v>AJERCO_Réseau d’accueil de jour des enfants Cossonay et région</v>
      </c>
      <c r="E7802">
        <f>COUNTIFS(D$2:D7802,Clef_répartition[[#This Row],[Code_Nom]],J$2:J7802,Clef_répartition[[#This Row],[Année]])</f>
        <v>2</v>
      </c>
      <c r="F7802">
        <f>IF(Clef_répartition[[#This Row],[Code_Nom]]=D7801,F7801-1,(COUNTIFS(Clef_répartition[Code_Nom],Clef_répartition[[#This Row],[Code_Nom]],Clef_répartition[Année],Clef_répartition[[#This Row],[Année]])))</f>
        <v>24</v>
      </c>
      <c r="G7802" t="str">
        <f>Clef_répartition[[#This Row],[Code_Nom]]&amp;"_"&amp;Clef_répartition[[#This Row],[Nombre]]&amp;"_"&amp;Clef_répartition[[#This Row],[Année]]</f>
        <v>AJERCO_Réseau d’accueil de jour des enfants Cossonay et région_2_2020</v>
      </c>
      <c r="H7802">
        <v>5476</v>
      </c>
      <c r="I7802" t="s">
        <v>64</v>
      </c>
      <c r="J7802">
        <v>2020</v>
      </c>
      <c r="K7802">
        <v>1.1850662618967582E-2</v>
      </c>
    </row>
    <row r="7803" spans="1:11" x14ac:dyDescent="0.25">
      <c r="A7803" t="s">
        <v>724</v>
      </c>
      <c r="B7803" t="s">
        <v>535</v>
      </c>
      <c r="C7803" t="s">
        <v>536</v>
      </c>
      <c r="D7803" t="str">
        <f>Clef_répartition[[#This Row],[Code association]]&amp;"_"&amp;Clef_répartition[[#This Row],[Nom association]]</f>
        <v>AJERCO_Réseau d’accueil de jour des enfants Cossonay et région</v>
      </c>
      <c r="E7803">
        <f>COUNTIFS(D$2:D7803,Clef_répartition[[#This Row],[Code_Nom]],J$2:J7803,Clef_répartition[[#This Row],[Année]])</f>
        <v>3</v>
      </c>
      <c r="F7803">
        <f>IF(Clef_répartition[[#This Row],[Code_Nom]]=D7802,F7802-1,(COUNTIFS(Clef_répartition[Code_Nom],Clef_répartition[[#This Row],[Code_Nom]],Clef_répartition[Année],Clef_répartition[[#This Row],[Année]])))</f>
        <v>23</v>
      </c>
      <c r="G7803" t="str">
        <f>Clef_répartition[[#This Row],[Code_Nom]]&amp;"_"&amp;Clef_répartition[[#This Row],[Nombre]]&amp;"_"&amp;Clef_répartition[[#This Row],[Année]]</f>
        <v>AJERCO_Réseau d’accueil de jour des enfants Cossonay et région_3_2020</v>
      </c>
      <c r="H7803">
        <v>5477</v>
      </c>
      <c r="I7803" t="s">
        <v>79</v>
      </c>
      <c r="J7803">
        <v>2020</v>
      </c>
      <c r="K7803">
        <v>0.18056062090982852</v>
      </c>
    </row>
    <row r="7804" spans="1:11" x14ac:dyDescent="0.25">
      <c r="A7804" t="s">
        <v>724</v>
      </c>
      <c r="B7804" t="s">
        <v>535</v>
      </c>
      <c r="C7804" t="s">
        <v>536</v>
      </c>
      <c r="D7804" t="str">
        <f>Clef_répartition[[#This Row],[Code association]]&amp;"_"&amp;Clef_répartition[[#This Row],[Nom association]]</f>
        <v>AJERCO_Réseau d’accueil de jour des enfants Cossonay et région</v>
      </c>
      <c r="E7804">
        <f>COUNTIFS(D$2:D7804,Clef_répartition[[#This Row],[Code_Nom]],J$2:J7804,Clef_répartition[[#This Row],[Année]])</f>
        <v>4</v>
      </c>
      <c r="F7804">
        <f>IF(Clef_répartition[[#This Row],[Code_Nom]]=D7803,F7803-1,(COUNTIFS(Clef_répartition[Code_Nom],Clef_répartition[[#This Row],[Code_Nom]],Clef_répartition[Année],Clef_répartition[[#This Row],[Année]])))</f>
        <v>22</v>
      </c>
      <c r="G7804" t="str">
        <f>Clef_répartition[[#This Row],[Code_Nom]]&amp;"_"&amp;Clef_répartition[[#This Row],[Nombre]]&amp;"_"&amp;Clef_répartition[[#This Row],[Année]]</f>
        <v>AJERCO_Réseau d’accueil de jour des enfants Cossonay et région_4_2020</v>
      </c>
      <c r="H7804">
        <v>5479</v>
      </c>
      <c r="I7804" t="s">
        <v>85</v>
      </c>
      <c r="J7804">
        <v>2020</v>
      </c>
      <c r="K7804">
        <v>2.0611376821596705E-2</v>
      </c>
    </row>
    <row r="7805" spans="1:11" x14ac:dyDescent="0.25">
      <c r="A7805" t="s">
        <v>724</v>
      </c>
      <c r="B7805" t="s">
        <v>535</v>
      </c>
      <c r="C7805" t="s">
        <v>536</v>
      </c>
      <c r="D7805" t="str">
        <f>Clef_répartition[[#This Row],[Code association]]&amp;"_"&amp;Clef_répartition[[#This Row],[Nom association]]</f>
        <v>AJERCO_Réseau d’accueil de jour des enfants Cossonay et région</v>
      </c>
      <c r="E7805">
        <f>COUNTIFS(D$2:D7805,Clef_répartition[[#This Row],[Code_Nom]],J$2:J7805,Clef_répartition[[#This Row],[Année]])</f>
        <v>5</v>
      </c>
      <c r="F7805">
        <f>IF(Clef_répartition[[#This Row],[Code_Nom]]=D7804,F7804-1,(COUNTIFS(Clef_répartition[Code_Nom],Clef_répartition[[#This Row],[Code_Nom]],Clef_répartition[Année],Clef_répartition[[#This Row],[Année]])))</f>
        <v>21</v>
      </c>
      <c r="G7805" t="str">
        <f>Clef_répartition[[#This Row],[Code_Nom]]&amp;"_"&amp;Clef_répartition[[#This Row],[Nombre]]&amp;"_"&amp;Clef_répartition[[#This Row],[Année]]</f>
        <v>AJERCO_Réseau d’accueil de jour des enfants Cossonay et région_5_2020</v>
      </c>
      <c r="H7805">
        <v>5480</v>
      </c>
      <c r="I7805" t="s">
        <v>90</v>
      </c>
      <c r="J7805">
        <v>2020</v>
      </c>
      <c r="K7805">
        <v>3.0979948720281494E-2</v>
      </c>
    </row>
    <row r="7806" spans="1:11" x14ac:dyDescent="0.25">
      <c r="A7806" t="s">
        <v>724</v>
      </c>
      <c r="B7806" t="s">
        <v>535</v>
      </c>
      <c r="C7806" t="s">
        <v>536</v>
      </c>
      <c r="D7806" t="str">
        <f>Clef_répartition[[#This Row],[Code association]]&amp;"_"&amp;Clef_répartition[[#This Row],[Nom association]]</f>
        <v>AJERCO_Réseau d’accueil de jour des enfants Cossonay et région</v>
      </c>
      <c r="E7806">
        <f>COUNTIFS(D$2:D7806,Clef_répartition[[#This Row],[Code_Nom]],J$2:J7806,Clef_répartition[[#This Row],[Année]])</f>
        <v>6</v>
      </c>
      <c r="F7806">
        <f>IF(Clef_répartition[[#This Row],[Code_Nom]]=D7805,F7805-1,(COUNTIFS(Clef_répartition[Code_Nom],Clef_répartition[[#This Row],[Code_Nom]],Clef_répartition[Année],Clef_répartition[[#This Row],[Année]])))</f>
        <v>20</v>
      </c>
      <c r="G7806" t="str">
        <f>Clef_répartition[[#This Row],[Code_Nom]]&amp;"_"&amp;Clef_répartition[[#This Row],[Nombre]]&amp;"_"&amp;Clef_répartition[[#This Row],[Année]]</f>
        <v>AJERCO_Réseau d’accueil de jour des enfants Cossonay et région_6_2020</v>
      </c>
      <c r="H7806">
        <v>5481</v>
      </c>
      <c r="I7806" t="s">
        <v>94</v>
      </c>
      <c r="J7806">
        <v>2020</v>
      </c>
      <c r="K7806">
        <v>9.3933522002449792E-3</v>
      </c>
    </row>
    <row r="7807" spans="1:11" x14ac:dyDescent="0.25">
      <c r="A7807" t="s">
        <v>724</v>
      </c>
      <c r="B7807" t="s">
        <v>535</v>
      </c>
      <c r="C7807" t="s">
        <v>536</v>
      </c>
      <c r="D7807" t="str">
        <f>Clef_répartition[[#This Row],[Code association]]&amp;"_"&amp;Clef_répartition[[#This Row],[Nom association]]</f>
        <v>AJERCO_Réseau d’accueil de jour des enfants Cossonay et région</v>
      </c>
      <c r="E7807">
        <f>COUNTIFS(D$2:D7807,Clef_répartition[[#This Row],[Code_Nom]],J$2:J7807,Clef_répartition[[#This Row],[Année]])</f>
        <v>7</v>
      </c>
      <c r="F7807">
        <f>IF(Clef_répartition[[#This Row],[Code_Nom]]=D7806,F7806-1,(COUNTIFS(Clef_répartition[Code_Nom],Clef_répartition[[#This Row],[Code_Nom]],Clef_répartition[Année],Clef_répartition[[#This Row],[Année]])))</f>
        <v>19</v>
      </c>
      <c r="G7807" t="str">
        <f>Clef_répartition[[#This Row],[Code_Nom]]&amp;"_"&amp;Clef_répartition[[#This Row],[Nombre]]&amp;"_"&amp;Clef_répartition[[#This Row],[Année]]</f>
        <v>AJERCO_Réseau d’accueil de jour des enfants Cossonay et région_7_2020</v>
      </c>
      <c r="H7807">
        <v>5482</v>
      </c>
      <c r="I7807" t="s">
        <v>102</v>
      </c>
      <c r="J7807">
        <v>2020</v>
      </c>
      <c r="K7807">
        <v>7.2197715764887455E-2</v>
      </c>
    </row>
    <row r="7808" spans="1:11" x14ac:dyDescent="0.25">
      <c r="A7808" t="s">
        <v>724</v>
      </c>
      <c r="B7808" t="s">
        <v>535</v>
      </c>
      <c r="C7808" t="s">
        <v>536</v>
      </c>
      <c r="D7808" t="str">
        <f>Clef_répartition[[#This Row],[Code association]]&amp;"_"&amp;Clef_répartition[[#This Row],[Nom association]]</f>
        <v>AJERCO_Réseau d’accueil de jour des enfants Cossonay et région</v>
      </c>
      <c r="E7808">
        <f>COUNTIFS(D$2:D7808,Clef_répartition[[#This Row],[Code_Nom]],J$2:J7808,Clef_répartition[[#This Row],[Année]])</f>
        <v>8</v>
      </c>
      <c r="F7808">
        <f>IF(Clef_répartition[[#This Row],[Code_Nom]]=D7807,F7807-1,(COUNTIFS(Clef_répartition[Code_Nom],Clef_répartition[[#This Row],[Code_Nom]],Clef_répartition[Année],Clef_répartition[[#This Row],[Année]])))</f>
        <v>18</v>
      </c>
      <c r="G7808" t="str">
        <f>Clef_répartition[[#This Row],[Code_Nom]]&amp;"_"&amp;Clef_répartition[[#This Row],[Nombre]]&amp;"_"&amp;Clef_répartition[[#This Row],[Année]]</f>
        <v>AJERCO_Réseau d’accueil de jour des enfants Cossonay et région_8_2020</v>
      </c>
      <c r="H7808">
        <v>5483</v>
      </c>
      <c r="I7808" t="s">
        <v>113</v>
      </c>
      <c r="J7808">
        <v>2020</v>
      </c>
      <c r="K7808">
        <v>9.8346829332853214E-3</v>
      </c>
    </row>
    <row r="7809" spans="1:11" x14ac:dyDescent="0.25">
      <c r="A7809" t="s">
        <v>724</v>
      </c>
      <c r="B7809" t="s">
        <v>535</v>
      </c>
      <c r="C7809" t="s">
        <v>536</v>
      </c>
      <c r="D7809" t="str">
        <f>Clef_répartition[[#This Row],[Code association]]&amp;"_"&amp;Clef_répartition[[#This Row],[Nom association]]</f>
        <v>AJERCO_Réseau d’accueil de jour des enfants Cossonay et région</v>
      </c>
      <c r="E7809">
        <f>COUNTIFS(D$2:D7809,Clef_répartition[[#This Row],[Code_Nom]],J$2:J7809,Clef_répartition[[#This Row],[Année]])</f>
        <v>9</v>
      </c>
      <c r="F7809">
        <f>IF(Clef_répartition[[#This Row],[Code_Nom]]=D7808,F7808-1,(COUNTIFS(Clef_répartition[Code_Nom],Clef_répartition[[#This Row],[Code_Nom]],Clef_répartition[Année],Clef_répartition[[#This Row],[Année]])))</f>
        <v>17</v>
      </c>
      <c r="G7809" t="str">
        <f>Clef_répartition[[#This Row],[Code_Nom]]&amp;"_"&amp;Clef_répartition[[#This Row],[Nombre]]&amp;"_"&amp;Clef_répartition[[#This Row],[Année]]</f>
        <v>AJERCO_Réseau d’accueil de jour des enfants Cossonay et région_9_2020</v>
      </c>
      <c r="H7809">
        <v>5485</v>
      </c>
      <c r="I7809" t="s">
        <v>129</v>
      </c>
      <c r="J7809">
        <v>2020</v>
      </c>
      <c r="K7809">
        <v>1.5091393474838901E-2</v>
      </c>
    </row>
    <row r="7810" spans="1:11" x14ac:dyDescent="0.25">
      <c r="A7810" t="s">
        <v>724</v>
      </c>
      <c r="B7810" t="s">
        <v>535</v>
      </c>
      <c r="C7810" t="s">
        <v>536</v>
      </c>
      <c r="D7810" t="str">
        <f>Clef_répartition[[#This Row],[Code association]]&amp;"_"&amp;Clef_répartition[[#This Row],[Nom association]]</f>
        <v>AJERCO_Réseau d’accueil de jour des enfants Cossonay et région</v>
      </c>
      <c r="E7810">
        <f>COUNTIFS(D$2:D7810,Clef_répartition[[#This Row],[Code_Nom]],J$2:J7810,Clef_répartition[[#This Row],[Année]])</f>
        <v>10</v>
      </c>
      <c r="F7810">
        <f>IF(Clef_répartition[[#This Row],[Code_Nom]]=D7809,F7809-1,(COUNTIFS(Clef_répartition[Code_Nom],Clef_répartition[[#This Row],[Code_Nom]],Clef_répartition[Année],Clef_répartition[[#This Row],[Année]])))</f>
        <v>16</v>
      </c>
      <c r="G7810" t="str">
        <f>Clef_répartition[[#This Row],[Code_Nom]]&amp;"_"&amp;Clef_répartition[[#This Row],[Nombre]]&amp;"_"&amp;Clef_répartition[[#This Row],[Année]]</f>
        <v>AJERCO_Réseau d’accueil de jour des enfants Cossonay et région_10_2020</v>
      </c>
      <c r="H7810">
        <v>5656</v>
      </c>
      <c r="I7810" t="s">
        <v>135</v>
      </c>
      <c r="J7810">
        <v>2020</v>
      </c>
      <c r="K7810">
        <v>5.4145474270834909E-2</v>
      </c>
    </row>
    <row r="7811" spans="1:11" x14ac:dyDescent="0.25">
      <c r="A7811" t="s">
        <v>724</v>
      </c>
      <c r="B7811" t="s">
        <v>535</v>
      </c>
      <c r="C7811" t="s">
        <v>536</v>
      </c>
      <c r="D7811" t="str">
        <f>Clef_répartition[[#This Row],[Code association]]&amp;"_"&amp;Clef_répartition[[#This Row],[Nom association]]</f>
        <v>AJERCO_Réseau d’accueil de jour des enfants Cossonay et région</v>
      </c>
      <c r="E7811">
        <f>COUNTIFS(D$2:D7811,Clef_répartition[[#This Row],[Code_Nom]],J$2:J7811,Clef_répartition[[#This Row],[Année]])</f>
        <v>11</v>
      </c>
      <c r="F7811">
        <f>IF(Clef_répartition[[#This Row],[Code_Nom]]=D7810,F7810-1,(COUNTIFS(Clef_répartition[Code_Nom],Clef_répartition[[#This Row],[Code_Nom]],Clef_répartition[Année],Clef_répartition[[#This Row],[Année]])))</f>
        <v>15</v>
      </c>
      <c r="G7811" t="str">
        <f>Clef_répartition[[#This Row],[Code_Nom]]&amp;"_"&amp;Clef_répartition[[#This Row],[Nombre]]&amp;"_"&amp;Clef_répartition[[#This Row],[Année]]</f>
        <v>AJERCO_Réseau d’accueil de jour des enfants Cossonay et région_11_2020</v>
      </c>
      <c r="H7811">
        <v>5474</v>
      </c>
      <c r="I7811" t="s">
        <v>146</v>
      </c>
      <c r="J7811">
        <v>2020</v>
      </c>
      <c r="K7811">
        <v>1.177075527626846E-2</v>
      </c>
    </row>
    <row r="7812" spans="1:11" x14ac:dyDescent="0.25">
      <c r="A7812" t="s">
        <v>724</v>
      </c>
      <c r="B7812" t="s">
        <v>535</v>
      </c>
      <c r="C7812" t="s">
        <v>536</v>
      </c>
      <c r="D7812" t="str">
        <f>Clef_répartition[[#This Row],[Code association]]&amp;"_"&amp;Clef_répartition[[#This Row],[Nom association]]</f>
        <v>AJERCO_Réseau d’accueil de jour des enfants Cossonay et région</v>
      </c>
      <c r="E7812">
        <f>COUNTIFS(D$2:D7812,Clef_répartition[[#This Row],[Code_Nom]],J$2:J7812,Clef_répartition[[#This Row],[Année]])</f>
        <v>12</v>
      </c>
      <c r="F7812">
        <f>IF(Clef_répartition[[#This Row],[Code_Nom]]=D7811,F7811-1,(COUNTIFS(Clef_répartition[Code_Nom],Clef_répartition[[#This Row],[Code_Nom]],Clef_répartition[Année],Clef_répartition[[#This Row],[Année]])))</f>
        <v>14</v>
      </c>
      <c r="G7812" t="str">
        <f>Clef_répartition[[#This Row],[Code_Nom]]&amp;"_"&amp;Clef_répartition[[#This Row],[Nombre]]&amp;"_"&amp;Clef_répartition[[#This Row],[Année]]</f>
        <v>AJERCO_Réseau d’accueil de jour des enfants Cossonay et région_12_2020</v>
      </c>
      <c r="H7812">
        <v>5498</v>
      </c>
      <c r="I7812" t="s">
        <v>149</v>
      </c>
      <c r="J7812">
        <v>2020</v>
      </c>
      <c r="K7812">
        <v>0.10748623689095654</v>
      </c>
    </row>
    <row r="7813" spans="1:11" x14ac:dyDescent="0.25">
      <c r="A7813" t="s">
        <v>724</v>
      </c>
      <c r="B7813" t="s">
        <v>535</v>
      </c>
      <c r="C7813" t="s">
        <v>536</v>
      </c>
      <c r="D7813" t="str">
        <f>Clef_répartition[[#This Row],[Code association]]&amp;"_"&amp;Clef_répartition[[#This Row],[Nom association]]</f>
        <v>AJERCO_Réseau d’accueil de jour des enfants Cossonay et région</v>
      </c>
      <c r="E7813">
        <f>COUNTIFS(D$2:D7813,Clef_répartition[[#This Row],[Code_Nom]],J$2:J7813,Clef_répartition[[#This Row],[Année]])</f>
        <v>13</v>
      </c>
      <c r="F7813">
        <f>IF(Clef_répartition[[#This Row],[Code_Nom]]=D7812,F7812-1,(COUNTIFS(Clef_répartition[Code_Nom],Clef_répartition[[#This Row],[Code_Nom]],Clef_répartition[Année],Clef_répartition[[#This Row],[Année]])))</f>
        <v>13</v>
      </c>
      <c r="G7813" t="str">
        <f>Clef_répartition[[#This Row],[Code_Nom]]&amp;"_"&amp;Clef_répartition[[#This Row],[Nombre]]&amp;"_"&amp;Clef_répartition[[#This Row],[Année]]</f>
        <v>AJERCO_Réseau d’accueil de jour des enfants Cossonay et région_13_2020</v>
      </c>
      <c r="H7813">
        <v>5486</v>
      </c>
      <c r="I7813" t="s">
        <v>145</v>
      </c>
      <c r="J7813">
        <v>2020</v>
      </c>
      <c r="K7813">
        <v>4.0760793883629153E-2</v>
      </c>
    </row>
    <row r="7814" spans="1:11" x14ac:dyDescent="0.25">
      <c r="A7814" t="s">
        <v>724</v>
      </c>
      <c r="B7814" t="s">
        <v>535</v>
      </c>
      <c r="C7814" t="s">
        <v>536</v>
      </c>
      <c r="D7814" t="str">
        <f>Clef_répartition[[#This Row],[Code association]]&amp;"_"&amp;Clef_répartition[[#This Row],[Nom association]]</f>
        <v>AJERCO_Réseau d’accueil de jour des enfants Cossonay et région</v>
      </c>
      <c r="E7814">
        <f>COUNTIFS(D$2:D7814,Clef_répartition[[#This Row],[Code_Nom]],J$2:J7814,Clef_répartition[[#This Row],[Année]])</f>
        <v>14</v>
      </c>
      <c r="F7814">
        <f>IF(Clef_répartition[[#This Row],[Code_Nom]]=D7813,F7813-1,(COUNTIFS(Clef_répartition[Code_Nom],Clef_répartition[[#This Row],[Code_Nom]],Clef_répartition[Année],Clef_répartition[[#This Row],[Année]])))</f>
        <v>12</v>
      </c>
      <c r="G7814" t="str">
        <f>Clef_répartition[[#This Row],[Code_Nom]]&amp;"_"&amp;Clef_répartition[[#This Row],[Nombre]]&amp;"_"&amp;Clef_répartition[[#This Row],[Année]]</f>
        <v>AJERCO_Réseau d’accueil de jour des enfants Cossonay et région_14_2020</v>
      </c>
      <c r="H7814">
        <v>5487</v>
      </c>
      <c r="I7814" t="s">
        <v>538</v>
      </c>
      <c r="J7814">
        <v>2020</v>
      </c>
      <c r="K7814">
        <v>2.0506108828782808E-2</v>
      </c>
    </row>
    <row r="7815" spans="1:11" x14ac:dyDescent="0.25">
      <c r="A7815" t="s">
        <v>724</v>
      </c>
      <c r="B7815" t="s">
        <v>535</v>
      </c>
      <c r="C7815" t="s">
        <v>536</v>
      </c>
      <c r="D7815" t="str">
        <f>Clef_répartition[[#This Row],[Code association]]&amp;"_"&amp;Clef_répartition[[#This Row],[Nom association]]</f>
        <v>AJERCO_Réseau d’accueil de jour des enfants Cossonay et région</v>
      </c>
      <c r="E7815">
        <f>COUNTIFS(D$2:D7815,Clef_répartition[[#This Row],[Code_Nom]],J$2:J7815,Clef_répartition[[#This Row],[Année]])</f>
        <v>15</v>
      </c>
      <c r="F7815">
        <f>IF(Clef_répartition[[#This Row],[Code_Nom]]=D7814,F7814-1,(COUNTIFS(Clef_répartition[Code_Nom],Clef_répartition[[#This Row],[Code_Nom]],Clef_répartition[Année],Clef_répartition[[#This Row],[Année]])))</f>
        <v>11</v>
      </c>
      <c r="G7815" t="str">
        <f>Clef_répartition[[#This Row],[Code_Nom]]&amp;"_"&amp;Clef_répartition[[#This Row],[Nombre]]&amp;"_"&amp;Clef_répartition[[#This Row],[Année]]</f>
        <v>AJERCO_Réseau d’accueil de jour des enfants Cossonay et région_15_2020</v>
      </c>
      <c r="H7815">
        <v>5488</v>
      </c>
      <c r="I7815" t="s">
        <v>174</v>
      </c>
      <c r="J7815">
        <v>2020</v>
      </c>
      <c r="K7815">
        <v>1.6985646854362085E-3</v>
      </c>
    </row>
    <row r="7816" spans="1:11" x14ac:dyDescent="0.25">
      <c r="A7816" t="s">
        <v>724</v>
      </c>
      <c r="B7816" t="s">
        <v>535</v>
      </c>
      <c r="C7816" t="s">
        <v>536</v>
      </c>
      <c r="D7816" t="str">
        <f>Clef_répartition[[#This Row],[Code association]]&amp;"_"&amp;Clef_répartition[[#This Row],[Nom association]]</f>
        <v>AJERCO_Réseau d’accueil de jour des enfants Cossonay et région</v>
      </c>
      <c r="E7816">
        <f>COUNTIFS(D$2:D7816,Clef_répartition[[#This Row],[Code_Nom]],J$2:J7816,Clef_répartition[[#This Row],[Année]])</f>
        <v>16</v>
      </c>
      <c r="F7816">
        <f>IF(Clef_répartition[[#This Row],[Code_Nom]]=D7815,F7815-1,(COUNTIFS(Clef_répartition[Code_Nom],Clef_répartition[[#This Row],[Code_Nom]],Clef_répartition[Année],Clef_répartition[[#This Row],[Année]])))</f>
        <v>10</v>
      </c>
      <c r="G7816" t="str">
        <f>Clef_répartition[[#This Row],[Code_Nom]]&amp;"_"&amp;Clef_répartition[[#This Row],[Nombre]]&amp;"_"&amp;Clef_répartition[[#This Row],[Année]]</f>
        <v>AJERCO_Réseau d’accueil de jour des enfants Cossonay et région_16_2020</v>
      </c>
      <c r="H7816">
        <v>5489</v>
      </c>
      <c r="I7816" t="s">
        <v>175</v>
      </c>
      <c r="J7816">
        <v>2020</v>
      </c>
      <c r="K7816">
        <v>2.9616809102594885E-2</v>
      </c>
    </row>
    <row r="7817" spans="1:11" x14ac:dyDescent="0.25">
      <c r="A7817" t="s">
        <v>724</v>
      </c>
      <c r="B7817" t="s">
        <v>535</v>
      </c>
      <c r="C7817" t="s">
        <v>536</v>
      </c>
      <c r="D7817" t="str">
        <f>Clef_répartition[[#This Row],[Code association]]&amp;"_"&amp;Clef_répartition[[#This Row],[Nom association]]</f>
        <v>AJERCO_Réseau d’accueil de jour des enfants Cossonay et région</v>
      </c>
      <c r="E7817">
        <f>COUNTIFS(D$2:D7817,Clef_répartition[[#This Row],[Code_Nom]],J$2:J7817,Clef_répartition[[#This Row],[Année]])</f>
        <v>17</v>
      </c>
      <c r="F7817">
        <f>IF(Clef_répartition[[#This Row],[Code_Nom]]=D7816,F7816-1,(COUNTIFS(Clef_répartition[Code_Nom],Clef_répartition[[#This Row],[Code_Nom]],Clef_répartition[Année],Clef_répartition[[#This Row],[Année]])))</f>
        <v>9</v>
      </c>
      <c r="G7817" t="str">
        <f>Clef_répartition[[#This Row],[Code_Nom]]&amp;"_"&amp;Clef_répartition[[#This Row],[Nombre]]&amp;"_"&amp;Clef_répartition[[#This Row],[Année]]</f>
        <v>AJERCO_Réseau d’accueil de jour des enfants Cossonay et région_17_2020</v>
      </c>
      <c r="H7817">
        <v>5490</v>
      </c>
      <c r="I7817" t="s">
        <v>178</v>
      </c>
      <c r="J7817">
        <v>2020</v>
      </c>
      <c r="K7817">
        <v>1.0126114832853432E-2</v>
      </c>
    </row>
    <row r="7818" spans="1:11" x14ac:dyDescent="0.25">
      <c r="A7818" t="s">
        <v>724</v>
      </c>
      <c r="B7818" t="s">
        <v>535</v>
      </c>
      <c r="C7818" t="s">
        <v>536</v>
      </c>
      <c r="D7818" t="str">
        <f>Clef_répartition[[#This Row],[Code association]]&amp;"_"&amp;Clef_répartition[[#This Row],[Nom association]]</f>
        <v>AJERCO_Réseau d’accueil de jour des enfants Cossonay et région</v>
      </c>
      <c r="E7818">
        <f>COUNTIFS(D$2:D7818,Clef_répartition[[#This Row],[Code_Nom]],J$2:J7818,Clef_répartition[[#This Row],[Année]])</f>
        <v>18</v>
      </c>
      <c r="F7818">
        <f>IF(Clef_répartition[[#This Row],[Code_Nom]]=D7817,F7817-1,(COUNTIFS(Clef_répartition[Code_Nom],Clef_répartition[[#This Row],[Code_Nom]],Clef_répartition[Année],Clef_répartition[[#This Row],[Année]])))</f>
        <v>8</v>
      </c>
      <c r="G7818" t="str">
        <f>Clef_répartition[[#This Row],[Code_Nom]]&amp;"_"&amp;Clef_répartition[[#This Row],[Nombre]]&amp;"_"&amp;Clef_répartition[[#This Row],[Année]]</f>
        <v>AJERCO_Réseau d’accueil de jour des enfants Cossonay et région_18_2020</v>
      </c>
      <c r="H7818">
        <v>5491</v>
      </c>
      <c r="I7818" t="s">
        <v>537</v>
      </c>
      <c r="J7818">
        <v>2020</v>
      </c>
      <c r="K7818">
        <v>1.476115332096852E-2</v>
      </c>
    </row>
    <row r="7819" spans="1:11" x14ac:dyDescent="0.25">
      <c r="A7819" t="s">
        <v>724</v>
      </c>
      <c r="B7819" t="s">
        <v>535</v>
      </c>
      <c r="C7819" t="s">
        <v>536</v>
      </c>
      <c r="D7819" t="str">
        <f>Clef_répartition[[#This Row],[Code association]]&amp;"_"&amp;Clef_répartition[[#This Row],[Nom association]]</f>
        <v>AJERCO_Réseau d’accueil de jour des enfants Cossonay et région</v>
      </c>
      <c r="E7819">
        <f>COUNTIFS(D$2:D7819,Clef_répartition[[#This Row],[Code_Nom]],J$2:J7819,Clef_répartition[[#This Row],[Année]])</f>
        <v>19</v>
      </c>
      <c r="F7819">
        <f>IF(Clef_répartition[[#This Row],[Code_Nom]]=D7818,F7818-1,(COUNTIFS(Clef_répartition[Code_Nom],Clef_répartition[[#This Row],[Code_Nom]],Clef_répartition[Année],Clef_répartition[[#This Row],[Année]])))</f>
        <v>7</v>
      </c>
      <c r="G7819" t="str">
        <f>Clef_répartition[[#This Row],[Code_Nom]]&amp;"_"&amp;Clef_répartition[[#This Row],[Nombre]]&amp;"_"&amp;Clef_répartition[[#This Row],[Année]]</f>
        <v>AJERCO_Réseau d’accueil de jour des enfants Cossonay et région_19_2020</v>
      </c>
      <c r="H7819">
        <v>5492</v>
      </c>
      <c r="I7819" t="s">
        <v>189</v>
      </c>
      <c r="J7819">
        <v>2020</v>
      </c>
      <c r="K7819">
        <v>2.8726602750184287E-2</v>
      </c>
    </row>
    <row r="7820" spans="1:11" x14ac:dyDescent="0.25">
      <c r="A7820" t="s">
        <v>724</v>
      </c>
      <c r="B7820" t="s">
        <v>535</v>
      </c>
      <c r="C7820" t="s">
        <v>536</v>
      </c>
      <c r="D7820" t="str">
        <f>Clef_répartition[[#This Row],[Code association]]&amp;"_"&amp;Clef_répartition[[#This Row],[Nom association]]</f>
        <v>AJERCO_Réseau d’accueil de jour des enfants Cossonay et région</v>
      </c>
      <c r="E7820">
        <f>COUNTIFS(D$2:D7820,Clef_répartition[[#This Row],[Code_Nom]],J$2:J7820,Clef_répartition[[#This Row],[Année]])</f>
        <v>20</v>
      </c>
      <c r="F7820">
        <f>IF(Clef_répartition[[#This Row],[Code_Nom]]=D7819,F7819-1,(COUNTIFS(Clef_répartition[Code_Nom],Clef_répartition[[#This Row],[Code_Nom]],Clef_répartition[Année],Clef_répartition[[#This Row],[Année]])))</f>
        <v>6</v>
      </c>
      <c r="G7820" t="str">
        <f>Clef_répartition[[#This Row],[Code_Nom]]&amp;"_"&amp;Clef_répartition[[#This Row],[Nombre]]&amp;"_"&amp;Clef_répartition[[#This Row],[Année]]</f>
        <v>AJERCO_Réseau d’accueil de jour des enfants Cossonay et région_20_2020</v>
      </c>
      <c r="H7820">
        <v>5493</v>
      </c>
      <c r="I7820" t="s">
        <v>205</v>
      </c>
      <c r="J7820">
        <v>2020</v>
      </c>
      <c r="K7820">
        <v>1.5317025575245684E-2</v>
      </c>
    </row>
    <row r="7821" spans="1:11" x14ac:dyDescent="0.25">
      <c r="A7821" t="s">
        <v>724</v>
      </c>
      <c r="B7821" t="s">
        <v>535</v>
      </c>
      <c r="C7821" t="s">
        <v>536</v>
      </c>
      <c r="D7821" t="str">
        <f>Clef_répartition[[#This Row],[Code association]]&amp;"_"&amp;Clef_répartition[[#This Row],[Nom association]]</f>
        <v>AJERCO_Réseau d’accueil de jour des enfants Cossonay et région</v>
      </c>
      <c r="E7821">
        <f>COUNTIFS(D$2:D7821,Clef_répartition[[#This Row],[Code_Nom]],J$2:J7821,Clef_répartition[[#This Row],[Année]])</f>
        <v>21</v>
      </c>
      <c r="F7821">
        <f>IF(Clef_répartition[[#This Row],[Code_Nom]]=D7820,F7820-1,(COUNTIFS(Clef_répartition[Code_Nom],Clef_répartition[[#This Row],[Code_Nom]],Clef_répartition[Année],Clef_répartition[[#This Row],[Année]])))</f>
        <v>5</v>
      </c>
      <c r="G7821" t="str">
        <f>Clef_répartition[[#This Row],[Code_Nom]]&amp;"_"&amp;Clef_répartition[[#This Row],[Nombre]]&amp;"_"&amp;Clef_répartition[[#This Row],[Année]]</f>
        <v>AJERCO_Réseau d’accueil de jour des enfants Cossonay et région_21_2020</v>
      </c>
      <c r="H7821">
        <v>5495</v>
      </c>
      <c r="I7821" t="s">
        <v>212</v>
      </c>
      <c r="J7821">
        <v>2020</v>
      </c>
      <c r="K7821">
        <v>0.12534278962980216</v>
      </c>
    </row>
    <row r="7822" spans="1:11" x14ac:dyDescent="0.25">
      <c r="A7822" t="s">
        <v>724</v>
      </c>
      <c r="B7822" t="s">
        <v>535</v>
      </c>
      <c r="C7822" t="s">
        <v>536</v>
      </c>
      <c r="D7822" t="str">
        <f>Clef_répartition[[#This Row],[Code association]]&amp;"_"&amp;Clef_répartition[[#This Row],[Nom association]]</f>
        <v>AJERCO_Réseau d’accueil de jour des enfants Cossonay et région</v>
      </c>
      <c r="E7822">
        <f>COUNTIFS(D$2:D7822,Clef_répartition[[#This Row],[Code_Nom]],J$2:J7822,Clef_répartition[[#This Row],[Année]])</f>
        <v>22</v>
      </c>
      <c r="F7822">
        <f>IF(Clef_répartition[[#This Row],[Code_Nom]]=D7821,F7821-1,(COUNTIFS(Clef_répartition[Code_Nom],Clef_répartition[[#This Row],[Code_Nom]],Clef_répartition[Année],Clef_répartition[[#This Row],[Année]])))</f>
        <v>4</v>
      </c>
      <c r="G7822" t="str">
        <f>Clef_répartition[[#This Row],[Code_Nom]]&amp;"_"&amp;Clef_répartition[[#This Row],[Nombre]]&amp;"_"&amp;Clef_répartition[[#This Row],[Année]]</f>
        <v>AJERCO_Réseau d’accueil de jour des enfants Cossonay et région_22_2020</v>
      </c>
      <c r="H7822">
        <v>5496</v>
      </c>
      <c r="I7822" t="s">
        <v>213</v>
      </c>
      <c r="J7822">
        <v>2020</v>
      </c>
      <c r="K7822">
        <v>6.9279803201141063E-2</v>
      </c>
    </row>
    <row r="7823" spans="1:11" x14ac:dyDescent="0.25">
      <c r="A7823" t="s">
        <v>724</v>
      </c>
      <c r="B7823" t="s">
        <v>535</v>
      </c>
      <c r="C7823" t="s">
        <v>536</v>
      </c>
      <c r="D7823" t="str">
        <f>Clef_répartition[[#This Row],[Code association]]&amp;"_"&amp;Clef_répartition[[#This Row],[Nom association]]</f>
        <v>AJERCO_Réseau d’accueil de jour des enfants Cossonay et région</v>
      </c>
      <c r="E7823">
        <f>COUNTIFS(D$2:D7823,Clef_répartition[[#This Row],[Code_Nom]],J$2:J7823,Clef_répartition[[#This Row],[Année]])</f>
        <v>23</v>
      </c>
      <c r="F7823">
        <f>IF(Clef_répartition[[#This Row],[Code_Nom]]=D7822,F7822-1,(COUNTIFS(Clef_répartition[Code_Nom],Clef_répartition[[#This Row],[Code_Nom]],Clef_répartition[Année],Clef_répartition[[#This Row],[Année]])))</f>
        <v>3</v>
      </c>
      <c r="G7823" t="str">
        <f>Clef_répartition[[#This Row],[Code_Nom]]&amp;"_"&amp;Clef_répartition[[#This Row],[Nombre]]&amp;"_"&amp;Clef_répartition[[#This Row],[Année]]</f>
        <v>AJERCO_Réseau d’accueil de jour des enfants Cossonay et région_23_2020</v>
      </c>
      <c r="H7823">
        <v>5497</v>
      </c>
      <c r="I7823" t="s">
        <v>217</v>
      </c>
      <c r="J7823">
        <v>2020</v>
      </c>
      <c r="K7823">
        <v>3.4800261434157369E-2</v>
      </c>
    </row>
    <row r="7824" spans="1:11" x14ac:dyDescent="0.25">
      <c r="A7824" t="s">
        <v>724</v>
      </c>
      <c r="B7824" t="s">
        <v>535</v>
      </c>
      <c r="C7824" t="s">
        <v>536</v>
      </c>
      <c r="D7824" t="str">
        <f>Clef_répartition[[#This Row],[Code association]]&amp;"_"&amp;Clef_répartition[[#This Row],[Nom association]]</f>
        <v>AJERCO_Réseau d’accueil de jour des enfants Cossonay et région</v>
      </c>
      <c r="E7824">
        <f>COUNTIFS(D$2:D7824,Clef_répartition[[#This Row],[Code_Nom]],J$2:J7824,Clef_répartition[[#This Row],[Année]])</f>
        <v>24</v>
      </c>
      <c r="F7824">
        <f>IF(Clef_répartition[[#This Row],[Code_Nom]]=D7823,F7823-1,(COUNTIFS(Clef_répartition[Code_Nom],Clef_répartition[[#This Row],[Code_Nom]],Clef_répartition[Année],Clef_répartition[[#This Row],[Année]])))</f>
        <v>2</v>
      </c>
      <c r="G7824" t="str">
        <f>Clef_répartition[[#This Row],[Code_Nom]]&amp;"_"&amp;Clef_répartition[[#This Row],[Nombre]]&amp;"_"&amp;Clef_répartition[[#This Row],[Année]]</f>
        <v>AJERCO_Réseau d’accueil de jour des enfants Cossonay et région_24_2020</v>
      </c>
      <c r="H7824">
        <v>5499</v>
      </c>
      <c r="I7824" t="s">
        <v>252</v>
      </c>
      <c r="J7824">
        <v>2020</v>
      </c>
      <c r="K7824">
        <v>1.6296338089391221E-2</v>
      </c>
    </row>
    <row r="7825" spans="1:11" x14ac:dyDescent="0.25">
      <c r="A7825" t="s">
        <v>724</v>
      </c>
      <c r="B7825" t="s">
        <v>535</v>
      </c>
      <c r="C7825" t="s">
        <v>536</v>
      </c>
      <c r="D7825" t="str">
        <f>Clef_répartition[[#This Row],[Code association]]&amp;"_"&amp;Clef_répartition[[#This Row],[Nom association]]</f>
        <v>AJERCO_Réseau d’accueil de jour des enfants Cossonay et région</v>
      </c>
      <c r="E7825">
        <f>COUNTIFS(D$2:D7825,Clef_répartition[[#This Row],[Code_Nom]],J$2:J7825,Clef_répartition[[#This Row],[Année]])</f>
        <v>25</v>
      </c>
      <c r="F7825">
        <f>IF(Clef_répartition[[#This Row],[Code_Nom]]=D7824,F7824-1,(COUNTIFS(Clef_répartition[Code_Nom],Clef_répartition[[#This Row],[Code_Nom]],Clef_répartition[Année],Clef_répartition[[#This Row],[Année]])))</f>
        <v>1</v>
      </c>
      <c r="G7825" t="str">
        <f>Clef_répartition[[#This Row],[Code_Nom]]&amp;"_"&amp;Clef_répartition[[#This Row],[Nombre]]&amp;"_"&amp;Clef_répartition[[#This Row],[Année]]</f>
        <v>AJERCO_Réseau d’accueil de jour des enfants Cossonay et région_25_2020</v>
      </c>
      <c r="H7825">
        <v>5503</v>
      </c>
      <c r="I7825" t="s">
        <v>539</v>
      </c>
      <c r="J7825">
        <v>2020</v>
      </c>
      <c r="K7825">
        <v>6.2192459097377722E-2</v>
      </c>
    </row>
    <row r="7826" spans="1:11" x14ac:dyDescent="0.25">
      <c r="A7826" t="s">
        <v>724</v>
      </c>
      <c r="B7826" t="s">
        <v>707</v>
      </c>
      <c r="C7826" t="s">
        <v>708</v>
      </c>
      <c r="D7826" t="str">
        <f>Clef_répartition[[#This Row],[Code association]]&amp;"_"&amp;Clef_répartition[[#This Row],[Nom association]]</f>
        <v>AJET_Association intercommunale du réseau pour l'accueil de jour des enfants de Terre Sainte</v>
      </c>
      <c r="E7826">
        <f>COUNTIFS(D$2:D7826,Clef_répartition[[#This Row],[Code_Nom]],J$2:J7826,Clef_répartition[[#This Row],[Année]])</f>
        <v>1</v>
      </c>
      <c r="F7826">
        <f>IF(Clef_répartition[[#This Row],[Code_Nom]]=D7825,F7825-1,(COUNTIFS(Clef_répartition[Code_Nom],Clef_répartition[[#This Row],[Code_Nom]],Clef_répartition[Année],Clef_répartition[[#This Row],[Année]])))</f>
        <v>9</v>
      </c>
      <c r="G7826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Sainte_1_2020</v>
      </c>
      <c r="H7826">
        <v>5705</v>
      </c>
      <c r="I7826" t="s">
        <v>27</v>
      </c>
      <c r="J7826">
        <v>2020</v>
      </c>
      <c r="K7826">
        <v>0.05</v>
      </c>
    </row>
    <row r="7827" spans="1:11" x14ac:dyDescent="0.25">
      <c r="A7827" t="s">
        <v>724</v>
      </c>
      <c r="B7827" t="s">
        <v>707</v>
      </c>
      <c r="C7827" t="s">
        <v>708</v>
      </c>
      <c r="D7827" t="str">
        <f>Clef_répartition[[#This Row],[Code association]]&amp;"_"&amp;Clef_répartition[[#This Row],[Nom association]]</f>
        <v>AJET_Association intercommunale du réseau pour l'accueil de jour des enfants de Terre Sainte</v>
      </c>
      <c r="E7827">
        <f>COUNTIFS(D$2:D7827,Clef_répartition[[#This Row],[Code_Nom]],J$2:J7827,Clef_répartition[[#This Row],[Année]])</f>
        <v>2</v>
      </c>
      <c r="F7827">
        <f>IF(Clef_répartition[[#This Row],[Code_Nom]]=D7826,F7826-1,(COUNTIFS(Clef_répartition[Code_Nom],Clef_répartition[[#This Row],[Code_Nom]],Clef_répartition[Année],Clef_répartition[[#This Row],[Année]])))</f>
        <v>8</v>
      </c>
      <c r="G7827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Sainte_2_2020</v>
      </c>
      <c r="H7827">
        <v>5707</v>
      </c>
      <c r="I7827" t="s">
        <v>52</v>
      </c>
      <c r="J7827">
        <v>2020</v>
      </c>
      <c r="K7827">
        <v>7.0000000000000007E-2</v>
      </c>
    </row>
    <row r="7828" spans="1:11" x14ac:dyDescent="0.25">
      <c r="A7828" t="s">
        <v>724</v>
      </c>
      <c r="B7828" t="s">
        <v>707</v>
      </c>
      <c r="C7828" t="s">
        <v>708</v>
      </c>
      <c r="D7828" t="str">
        <f>Clef_répartition[[#This Row],[Code association]]&amp;"_"&amp;Clef_répartition[[#This Row],[Nom association]]</f>
        <v>AJET_Association intercommunale du réseau pour l'accueil de jour des enfants de Terre Sainte</v>
      </c>
      <c r="E7828">
        <f>COUNTIFS(D$2:D7828,Clef_répartition[[#This Row],[Code_Nom]],J$2:J7828,Clef_répartition[[#This Row],[Année]])</f>
        <v>3</v>
      </c>
      <c r="F7828">
        <f>IF(Clef_répartition[[#This Row],[Code_Nom]]=D7827,F7827-1,(COUNTIFS(Clef_répartition[Code_Nom],Clef_répartition[[#This Row],[Code_Nom]],Clef_répartition[Année],Clef_répartition[[#This Row],[Année]])))</f>
        <v>7</v>
      </c>
      <c r="G7828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Sainte_3_2020</v>
      </c>
      <c r="H7828">
        <v>5708</v>
      </c>
      <c r="I7828" t="s">
        <v>53</v>
      </c>
      <c r="J7828">
        <v>2020</v>
      </c>
      <c r="K7828">
        <v>0.05</v>
      </c>
    </row>
    <row r="7829" spans="1:11" x14ac:dyDescent="0.25">
      <c r="A7829" t="s">
        <v>724</v>
      </c>
      <c r="B7829" t="s">
        <v>707</v>
      </c>
      <c r="C7829" t="s">
        <v>708</v>
      </c>
      <c r="D7829" t="str">
        <f>Clef_répartition[[#This Row],[Code association]]&amp;"_"&amp;Clef_répartition[[#This Row],[Nom association]]</f>
        <v>AJET_Association intercommunale du réseau pour l'accueil de jour des enfants de Terre Sainte</v>
      </c>
      <c r="E7829">
        <f>COUNTIFS(D$2:D7829,Clef_répartition[[#This Row],[Code_Nom]],J$2:J7829,Clef_répartition[[#This Row],[Année]])</f>
        <v>4</v>
      </c>
      <c r="F7829">
        <f>IF(Clef_répartition[[#This Row],[Code_Nom]]=D7828,F7828-1,(COUNTIFS(Clef_répartition[Code_Nom],Clef_répartition[[#This Row],[Code_Nom]],Clef_répartition[Année],Clef_répartition[[#This Row],[Année]])))</f>
        <v>6</v>
      </c>
      <c r="G7829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Sainte_4_2020</v>
      </c>
      <c r="H7829">
        <v>5711</v>
      </c>
      <c r="I7829" t="s">
        <v>70</v>
      </c>
      <c r="J7829">
        <v>2020</v>
      </c>
      <c r="K7829">
        <v>0.15</v>
      </c>
    </row>
    <row r="7830" spans="1:11" x14ac:dyDescent="0.25">
      <c r="A7830" t="s">
        <v>724</v>
      </c>
      <c r="B7830" t="s">
        <v>707</v>
      </c>
      <c r="C7830" t="s">
        <v>708</v>
      </c>
      <c r="D7830" t="str">
        <f>Clef_répartition[[#This Row],[Code association]]&amp;"_"&amp;Clef_répartition[[#This Row],[Nom association]]</f>
        <v>AJET_Association intercommunale du réseau pour l'accueil de jour des enfants de Terre Sainte</v>
      </c>
      <c r="E7830">
        <f>COUNTIFS(D$2:D7830,Clef_répartition[[#This Row],[Code_Nom]],J$2:J7830,Clef_répartition[[#This Row],[Année]])</f>
        <v>5</v>
      </c>
      <c r="F7830">
        <f>IF(Clef_répartition[[#This Row],[Code_Nom]]=D7829,F7829-1,(COUNTIFS(Clef_répartition[Code_Nom],Clef_répartition[[#This Row],[Code_Nom]],Clef_répartition[Année],Clef_répartition[[#This Row],[Année]])))</f>
        <v>5</v>
      </c>
      <c r="G7830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Sainte_5_2020</v>
      </c>
      <c r="H7830">
        <v>5712</v>
      </c>
      <c r="I7830" t="s">
        <v>72</v>
      </c>
      <c r="J7830">
        <v>2020</v>
      </c>
      <c r="K7830">
        <v>0.17</v>
      </c>
    </row>
    <row r="7831" spans="1:11" x14ac:dyDescent="0.25">
      <c r="A7831" t="s">
        <v>724</v>
      </c>
      <c r="B7831" t="s">
        <v>707</v>
      </c>
      <c r="C7831" t="s">
        <v>708</v>
      </c>
      <c r="D7831" t="str">
        <f>Clef_répartition[[#This Row],[Code association]]&amp;"_"&amp;Clef_répartition[[#This Row],[Nom association]]</f>
        <v>AJET_Association intercommunale du réseau pour l'accueil de jour des enfants de Terre Sainte</v>
      </c>
      <c r="E7831">
        <f>COUNTIFS(D$2:D7831,Clef_répartition[[#This Row],[Code_Nom]],J$2:J7831,Clef_répartition[[#This Row],[Année]])</f>
        <v>6</v>
      </c>
      <c r="F7831">
        <f>IF(Clef_répartition[[#This Row],[Code_Nom]]=D7830,F7830-1,(COUNTIFS(Clef_répartition[Code_Nom],Clef_répartition[[#This Row],[Code_Nom]],Clef_répartition[Année],Clef_répartition[[#This Row],[Année]])))</f>
        <v>4</v>
      </c>
      <c r="G7831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Sainte_6_2020</v>
      </c>
      <c r="H7831">
        <v>5713</v>
      </c>
      <c r="I7831" t="s">
        <v>80</v>
      </c>
      <c r="J7831">
        <v>2020</v>
      </c>
      <c r="K7831">
        <v>0.12</v>
      </c>
    </row>
    <row r="7832" spans="1:11" x14ac:dyDescent="0.25">
      <c r="A7832" t="s">
        <v>724</v>
      </c>
      <c r="B7832" t="s">
        <v>707</v>
      </c>
      <c r="C7832" t="s">
        <v>708</v>
      </c>
      <c r="D7832" t="str">
        <f>Clef_répartition[[#This Row],[Code association]]&amp;"_"&amp;Clef_répartition[[#This Row],[Nom association]]</f>
        <v>AJET_Association intercommunale du réseau pour l'accueil de jour des enfants de Terre Sainte</v>
      </c>
      <c r="E7832">
        <f>COUNTIFS(D$2:D7832,Clef_répartition[[#This Row],[Code_Nom]],J$2:J7832,Clef_répartition[[#This Row],[Année]])</f>
        <v>7</v>
      </c>
      <c r="F7832">
        <f>IF(Clef_répartition[[#This Row],[Code_Nom]]=D7831,F7831-1,(COUNTIFS(Clef_répartition[Code_Nom],Clef_répartition[[#This Row],[Code_Nom]],Clef_répartition[Année],Clef_répartition[[#This Row],[Année]])))</f>
        <v>3</v>
      </c>
      <c r="G7832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Sainte_7_2020</v>
      </c>
      <c r="H7832">
        <v>5717</v>
      </c>
      <c r="I7832" t="s">
        <v>118</v>
      </c>
      <c r="J7832">
        <v>2020</v>
      </c>
      <c r="K7832">
        <v>0.2</v>
      </c>
    </row>
    <row r="7833" spans="1:11" x14ac:dyDescent="0.25">
      <c r="A7833" t="s">
        <v>724</v>
      </c>
      <c r="B7833" t="s">
        <v>707</v>
      </c>
      <c r="C7833" t="s">
        <v>708</v>
      </c>
      <c r="D7833" t="str">
        <f>Clef_répartition[[#This Row],[Code association]]&amp;"_"&amp;Clef_répartition[[#This Row],[Nom association]]</f>
        <v>AJET_Association intercommunale du réseau pour l'accueil de jour des enfants de Terre Sainte</v>
      </c>
      <c r="E7833">
        <f>COUNTIFS(D$2:D7833,Clef_répartition[[#This Row],[Code_Nom]],J$2:J7833,Clef_répartition[[#This Row],[Année]])</f>
        <v>8</v>
      </c>
      <c r="F7833">
        <f>IF(Clef_répartition[[#This Row],[Code_Nom]]=D7832,F7832-1,(COUNTIFS(Clef_répartition[Code_Nom],Clef_répartition[[#This Row],[Code_Nom]],Clef_répartition[Année],Clef_répartition[[#This Row],[Année]])))</f>
        <v>2</v>
      </c>
      <c r="G7833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Sainte_8_2020</v>
      </c>
      <c r="H7833">
        <v>5723</v>
      </c>
      <c r="I7833" t="s">
        <v>176</v>
      </c>
      <c r="J7833">
        <v>2020</v>
      </c>
      <c r="K7833">
        <v>0.11</v>
      </c>
    </row>
    <row r="7834" spans="1:11" x14ac:dyDescent="0.25">
      <c r="A7834" t="s">
        <v>724</v>
      </c>
      <c r="B7834" t="s">
        <v>707</v>
      </c>
      <c r="C7834" t="s">
        <v>708</v>
      </c>
      <c r="D7834" t="str">
        <f>Clef_répartition[[#This Row],[Code association]]&amp;"_"&amp;Clef_répartition[[#This Row],[Nom association]]</f>
        <v>AJET_Association intercommunale du réseau pour l'accueil de jour des enfants de Terre Sainte</v>
      </c>
      <c r="E7834">
        <f>COUNTIFS(D$2:D7834,Clef_répartition[[#This Row],[Code_Nom]],J$2:J7834,Clef_répartition[[#This Row],[Année]])</f>
        <v>9</v>
      </c>
      <c r="F7834">
        <f>IF(Clef_répartition[[#This Row],[Code_Nom]]=D7833,F7833-1,(COUNTIFS(Clef_répartition[Code_Nom],Clef_répartition[[#This Row],[Code_Nom]],Clef_répartition[Année],Clef_répartition[[#This Row],[Année]])))</f>
        <v>1</v>
      </c>
      <c r="G7834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Sainte_9_2020</v>
      </c>
      <c r="H7834">
        <v>5729</v>
      </c>
      <c r="I7834" t="s">
        <v>261</v>
      </c>
      <c r="J7834">
        <v>2020</v>
      </c>
      <c r="K7834">
        <v>0.08</v>
      </c>
    </row>
    <row r="7835" spans="1:11" x14ac:dyDescent="0.25">
      <c r="A7835" t="s">
        <v>724</v>
      </c>
      <c r="B7835" t="s">
        <v>450</v>
      </c>
      <c r="C7835" t="s">
        <v>451</v>
      </c>
      <c r="D7835" t="str">
        <f>Clef_répartition[[#This Row],[Code association]]&amp;"_"&amp;Clef_répartition[[#This Row],[Nom association]]</f>
        <v xml:space="preserve">APEC_Association Intercommunale pour l'épuration des eaux usées de la Côte </v>
      </c>
      <c r="E7835">
        <f>COUNTIFS(D$2:D7835,Clef_répartition[[#This Row],[Code_Nom]],J$2:J7835,Clef_répartition[[#This Row],[Année]])</f>
        <v>1</v>
      </c>
      <c r="F7835">
        <f>IF(Clef_répartition[[#This Row],[Code_Nom]]=D7834,F7834-1,(COUNTIFS(Clef_répartition[Code_Nom],Clef_répartition[[#This Row],[Code_Nom]],Clef_répartition[Année],Clef_répartition[[#This Row],[Année]])))</f>
        <v>22</v>
      </c>
      <c r="G7835" t="str">
        <f>Clef_répartition[[#This Row],[Code_Nom]]&amp;"_"&amp;Clef_répartition[[#This Row],[Nombre]]&amp;"_"&amp;Clef_répartition[[#This Row],[Année]]</f>
        <v>APEC_Association Intercommunale pour l'épuration des eaux usées de la Côte _1_2020</v>
      </c>
      <c r="H7835">
        <v>5702</v>
      </c>
      <c r="I7835" t="s">
        <v>7</v>
      </c>
      <c r="J7835">
        <v>2020</v>
      </c>
      <c r="K7835">
        <v>7.3499999999999996E-2</v>
      </c>
    </row>
    <row r="7836" spans="1:11" x14ac:dyDescent="0.25">
      <c r="A7836" t="s">
        <v>724</v>
      </c>
      <c r="B7836" t="s">
        <v>450</v>
      </c>
      <c r="C7836" t="s">
        <v>451</v>
      </c>
      <c r="D7836" t="str">
        <f>Clef_répartition[[#This Row],[Code association]]&amp;"_"&amp;Clef_répartition[[#This Row],[Nom association]]</f>
        <v xml:space="preserve">APEC_Association Intercommunale pour l'épuration des eaux usées de la Côte </v>
      </c>
      <c r="E7836">
        <f>COUNTIFS(D$2:D7836,Clef_répartition[[#This Row],[Code_Nom]],J$2:J7836,Clef_répartition[[#This Row],[Année]])</f>
        <v>2</v>
      </c>
      <c r="F7836">
        <f>IF(Clef_répartition[[#This Row],[Code_Nom]]=D7835,F7835-1,(COUNTIFS(Clef_répartition[Code_Nom],Clef_répartition[[#This Row],[Code_Nom]],Clef_répartition[Année],Clef_répartition[[#This Row],[Année]])))</f>
        <v>21</v>
      </c>
      <c r="G7836" t="str">
        <f>Clef_répartition[[#This Row],[Code_Nom]]&amp;"_"&amp;Clef_répartition[[#This Row],[Nombre]]&amp;"_"&amp;Clef_répartition[[#This Row],[Année]]</f>
        <v>APEC_Association Intercommunale pour l'épuration des eaux usées de la Côte _2_2020</v>
      </c>
      <c r="H7836">
        <v>5703</v>
      </c>
      <c r="I7836" t="s">
        <v>13</v>
      </c>
      <c r="J7836">
        <v>2020</v>
      </c>
      <c r="K7836">
        <v>3.6499999999999998E-2</v>
      </c>
    </row>
    <row r="7837" spans="1:11" x14ac:dyDescent="0.25">
      <c r="A7837" t="s">
        <v>724</v>
      </c>
      <c r="B7837" t="s">
        <v>450</v>
      </c>
      <c r="C7837" t="s">
        <v>451</v>
      </c>
      <c r="D7837" t="str">
        <f>Clef_répartition[[#This Row],[Code association]]&amp;"_"&amp;Clef_répartition[[#This Row],[Nom association]]</f>
        <v xml:space="preserve">APEC_Association Intercommunale pour l'épuration des eaux usées de la Côte </v>
      </c>
      <c r="E7837">
        <f>COUNTIFS(D$2:D7837,Clef_répartition[[#This Row],[Code_Nom]],J$2:J7837,Clef_répartition[[#This Row],[Année]])</f>
        <v>3</v>
      </c>
      <c r="F7837">
        <f>IF(Clef_répartition[[#This Row],[Code_Nom]]=D7836,F7836-1,(COUNTIFS(Clef_répartition[Code_Nom],Clef_répartition[[#This Row],[Code_Nom]],Clef_répartition[Année],Clef_répartition[[#This Row],[Année]])))</f>
        <v>20</v>
      </c>
      <c r="G7837" t="str">
        <f>Clef_répartition[[#This Row],[Code_Nom]]&amp;"_"&amp;Clef_répartition[[#This Row],[Nombre]]&amp;"_"&amp;Clef_répartition[[#This Row],[Année]]</f>
        <v>APEC_Association Intercommunale pour l'épuration des eaux usées de la Côte _3_2020</v>
      </c>
      <c r="H7837">
        <v>5704</v>
      </c>
      <c r="I7837" t="s">
        <v>16</v>
      </c>
      <c r="J7837">
        <v>2020</v>
      </c>
      <c r="K7837">
        <v>5.3499999999999999E-2</v>
      </c>
    </row>
    <row r="7838" spans="1:11" x14ac:dyDescent="0.25">
      <c r="A7838" t="s">
        <v>724</v>
      </c>
      <c r="B7838" t="s">
        <v>450</v>
      </c>
      <c r="C7838" t="s">
        <v>451</v>
      </c>
      <c r="D7838" t="str">
        <f>Clef_répartition[[#This Row],[Code association]]&amp;"_"&amp;Clef_répartition[[#This Row],[Nom association]]</f>
        <v xml:space="preserve">APEC_Association Intercommunale pour l'épuration des eaux usées de la Côte </v>
      </c>
      <c r="E7838">
        <f>COUNTIFS(D$2:D7838,Clef_répartition[[#This Row],[Code_Nom]],J$2:J7838,Clef_répartition[[#This Row],[Année]])</f>
        <v>4</v>
      </c>
      <c r="F7838">
        <f>IF(Clef_répartition[[#This Row],[Code_Nom]]=D7837,F7837-1,(COUNTIFS(Clef_répartition[Code_Nom],Clef_répartition[[#This Row],[Code_Nom]],Clef_répartition[Année],Clef_répartition[[#This Row],[Année]])))</f>
        <v>19</v>
      </c>
      <c r="G7838" t="str">
        <f>Clef_répartition[[#This Row],[Code_Nom]]&amp;"_"&amp;Clef_répartition[[#This Row],[Nombre]]&amp;"_"&amp;Clef_répartition[[#This Row],[Année]]</f>
        <v>APEC_Association Intercommunale pour l'épuration des eaux usées de la Côte _4_2020</v>
      </c>
      <c r="H7838">
        <v>5852</v>
      </c>
      <c r="I7838" t="s">
        <v>41</v>
      </c>
      <c r="J7838">
        <v>2020</v>
      </c>
      <c r="K7838">
        <v>1.2500000000000001E-2</v>
      </c>
    </row>
    <row r="7839" spans="1:11" x14ac:dyDescent="0.25">
      <c r="A7839" t="s">
        <v>724</v>
      </c>
      <c r="B7839" t="s">
        <v>450</v>
      </c>
      <c r="C7839" t="s">
        <v>451</v>
      </c>
      <c r="D7839" t="str">
        <f>Clef_répartition[[#This Row],[Code association]]&amp;"_"&amp;Clef_répartition[[#This Row],[Nom association]]</f>
        <v xml:space="preserve">APEC_Association Intercommunale pour l'épuration des eaux usées de la Côte </v>
      </c>
      <c r="E7839">
        <f>COUNTIFS(D$2:D7839,Clef_répartition[[#This Row],[Code_Nom]],J$2:J7839,Clef_répartition[[#This Row],[Année]])</f>
        <v>5</v>
      </c>
      <c r="F7839">
        <f>IF(Clef_répartition[[#This Row],[Code_Nom]]=D7838,F7838-1,(COUNTIFS(Clef_répartition[Code_Nom],Clef_répartition[[#This Row],[Code_Nom]],Clef_répartition[Année],Clef_répartition[[#This Row],[Année]])))</f>
        <v>18</v>
      </c>
      <c r="G7839" t="str">
        <f>Clef_répartition[[#This Row],[Code_Nom]]&amp;"_"&amp;Clef_répartition[[#This Row],[Nombre]]&amp;"_"&amp;Clef_répartition[[#This Row],[Année]]</f>
        <v>APEC_Association Intercommunale pour l'épuration des eaux usées de la Côte _5_2020</v>
      </c>
      <c r="H7839">
        <v>5853</v>
      </c>
      <c r="I7839" t="s">
        <v>42</v>
      </c>
      <c r="J7839">
        <v>2020</v>
      </c>
      <c r="K7839">
        <v>2.5499999999999998E-2</v>
      </c>
    </row>
    <row r="7840" spans="1:11" x14ac:dyDescent="0.25">
      <c r="A7840" t="s">
        <v>724</v>
      </c>
      <c r="B7840" t="s">
        <v>450</v>
      </c>
      <c r="C7840" t="s">
        <v>451</v>
      </c>
      <c r="D7840" t="str">
        <f>Clef_répartition[[#This Row],[Code association]]&amp;"_"&amp;Clef_répartition[[#This Row],[Nom association]]</f>
        <v xml:space="preserve">APEC_Association Intercommunale pour l'épuration des eaux usées de la Côte </v>
      </c>
      <c r="E7840">
        <f>COUNTIFS(D$2:D7840,Clef_répartition[[#This Row],[Code_Nom]],J$2:J7840,Clef_répartition[[#This Row],[Année]])</f>
        <v>6</v>
      </c>
      <c r="F7840">
        <f>IF(Clef_répartition[[#This Row],[Code_Nom]]=D7839,F7839-1,(COUNTIFS(Clef_répartition[Code_Nom],Clef_répartition[[#This Row],[Code_Nom]],Clef_répartition[Année],Clef_répartition[[#This Row],[Année]])))</f>
        <v>17</v>
      </c>
      <c r="G7840" t="str">
        <f>Clef_répartition[[#This Row],[Code_Nom]]&amp;"_"&amp;Clef_répartition[[#This Row],[Nombre]]&amp;"_"&amp;Clef_répartition[[#This Row],[Année]]</f>
        <v>APEC_Association Intercommunale pour l'épuration des eaux usées de la Côte _6_2020</v>
      </c>
      <c r="H7840">
        <v>5854</v>
      </c>
      <c r="I7840" t="s">
        <v>43</v>
      </c>
      <c r="J7840">
        <v>2020</v>
      </c>
      <c r="K7840">
        <v>1.0500000000000001E-2</v>
      </c>
    </row>
    <row r="7841" spans="1:11" x14ac:dyDescent="0.25">
      <c r="A7841" t="s">
        <v>724</v>
      </c>
      <c r="B7841" t="s">
        <v>450</v>
      </c>
      <c r="C7841" t="s">
        <v>451</v>
      </c>
      <c r="D7841" t="str">
        <f>Clef_répartition[[#This Row],[Code association]]&amp;"_"&amp;Clef_répartition[[#This Row],[Nom association]]</f>
        <v xml:space="preserve">APEC_Association Intercommunale pour l'épuration des eaux usées de la Côte </v>
      </c>
      <c r="E7841">
        <f>COUNTIFS(D$2:D7841,Clef_répartition[[#This Row],[Code_Nom]],J$2:J7841,Clef_répartition[[#This Row],[Année]])</f>
        <v>7</v>
      </c>
      <c r="F7841">
        <f>IF(Clef_répartition[[#This Row],[Code_Nom]]=D7840,F7840-1,(COUNTIFS(Clef_répartition[Code_Nom],Clef_répartition[[#This Row],[Code_Nom]],Clef_répartition[Année],Clef_répartition[[#This Row],[Année]])))</f>
        <v>16</v>
      </c>
      <c r="G7841" t="str">
        <f>Clef_répartition[[#This Row],[Code_Nom]]&amp;"_"&amp;Clef_répartition[[#This Row],[Nombre]]&amp;"_"&amp;Clef_répartition[[#This Row],[Année]]</f>
        <v>APEC_Association Intercommunale pour l'épuration des eaux usées de la Côte _7_2020</v>
      </c>
      <c r="H7841">
        <v>5710</v>
      </c>
      <c r="I7841" t="s">
        <v>69</v>
      </c>
      <c r="J7841">
        <v>2020</v>
      </c>
      <c r="K7841">
        <v>1.4500000000000001E-2</v>
      </c>
    </row>
    <row r="7842" spans="1:11" x14ac:dyDescent="0.25">
      <c r="A7842" t="s">
        <v>724</v>
      </c>
      <c r="B7842" t="s">
        <v>450</v>
      </c>
      <c r="C7842" t="s">
        <v>451</v>
      </c>
      <c r="D7842" t="str">
        <f>Clef_répartition[[#This Row],[Code association]]&amp;"_"&amp;Clef_répartition[[#This Row],[Nom association]]</f>
        <v xml:space="preserve">APEC_Association Intercommunale pour l'épuration des eaux usées de la Côte </v>
      </c>
      <c r="E7842">
        <f>COUNTIFS(D$2:D7842,Clef_répartition[[#This Row],[Code_Nom]],J$2:J7842,Clef_répartition[[#This Row],[Année]])</f>
        <v>8</v>
      </c>
      <c r="F7842">
        <f>IF(Clef_répartition[[#This Row],[Code_Nom]]=D7841,F7841-1,(COUNTIFS(Clef_répartition[Code_Nom],Clef_répartition[[#This Row],[Code_Nom]],Clef_répartition[Année],Clef_répartition[[#This Row],[Année]])))</f>
        <v>15</v>
      </c>
      <c r="G7842" t="str">
        <f>Clef_répartition[[#This Row],[Code_Nom]]&amp;"_"&amp;Clef_répartition[[#This Row],[Nombre]]&amp;"_"&amp;Clef_répartition[[#This Row],[Année]]</f>
        <v>APEC_Association Intercommunale pour l'épuration des eaux usées de la Côte _8_2020</v>
      </c>
      <c r="H7842">
        <v>5715</v>
      </c>
      <c r="I7842" t="s">
        <v>97</v>
      </c>
      <c r="J7842">
        <v>2020</v>
      </c>
      <c r="K7842">
        <v>2.9000000000000001E-2</v>
      </c>
    </row>
    <row r="7843" spans="1:11" x14ac:dyDescent="0.25">
      <c r="A7843" t="s">
        <v>724</v>
      </c>
      <c r="B7843" t="s">
        <v>450</v>
      </c>
      <c r="C7843" t="s">
        <v>451</v>
      </c>
      <c r="D7843" t="str">
        <f>Clef_répartition[[#This Row],[Code association]]&amp;"_"&amp;Clef_répartition[[#This Row],[Nom association]]</f>
        <v xml:space="preserve">APEC_Association Intercommunale pour l'épuration des eaux usées de la Côte </v>
      </c>
      <c r="E7843">
        <f>COUNTIFS(D$2:D7843,Clef_répartition[[#This Row],[Code_Nom]],J$2:J7843,Clef_répartition[[#This Row],[Année]])</f>
        <v>9</v>
      </c>
      <c r="F7843">
        <f>IF(Clef_répartition[[#This Row],[Code_Nom]]=D7842,F7842-1,(COUNTIFS(Clef_répartition[Code_Nom],Clef_répartition[[#This Row],[Code_Nom]],Clef_répartition[Année],Clef_répartition[[#This Row],[Année]])))</f>
        <v>14</v>
      </c>
      <c r="G7843" t="str">
        <f>Clef_répartition[[#This Row],[Code_Nom]]&amp;"_"&amp;Clef_répartition[[#This Row],[Nombre]]&amp;"_"&amp;Clef_répartition[[#This Row],[Année]]</f>
        <v>APEC_Association Intercommunale pour l'épuration des eaux usées de la Côte _9_2020</v>
      </c>
      <c r="H7843">
        <v>5855</v>
      </c>
      <c r="I7843" t="s">
        <v>98</v>
      </c>
      <c r="J7843">
        <v>2020</v>
      </c>
      <c r="K7843">
        <v>1.7000000000000001E-2</v>
      </c>
    </row>
    <row r="7844" spans="1:11" x14ac:dyDescent="0.25">
      <c r="A7844" t="s">
        <v>724</v>
      </c>
      <c r="B7844" t="s">
        <v>450</v>
      </c>
      <c r="C7844" t="s">
        <v>451</v>
      </c>
      <c r="D7844" t="str">
        <f>Clef_répartition[[#This Row],[Code association]]&amp;"_"&amp;Clef_répartition[[#This Row],[Nom association]]</f>
        <v xml:space="preserve">APEC_Association Intercommunale pour l'épuration des eaux usées de la Côte </v>
      </c>
      <c r="E7844">
        <f>COUNTIFS(D$2:D7844,Clef_répartition[[#This Row],[Code_Nom]],J$2:J7844,Clef_répartition[[#This Row],[Année]])</f>
        <v>10</v>
      </c>
      <c r="F7844">
        <f>IF(Clef_répartition[[#This Row],[Code_Nom]]=D7843,F7843-1,(COUNTIFS(Clef_répartition[Code_Nom],Clef_répartition[[#This Row],[Code_Nom]],Clef_répartition[Année],Clef_répartition[[#This Row],[Année]])))</f>
        <v>13</v>
      </c>
      <c r="G7844" t="str">
        <f>Clef_répartition[[#This Row],[Code_Nom]]&amp;"_"&amp;Clef_répartition[[#This Row],[Nombre]]&amp;"_"&amp;Clef_répartition[[#This Row],[Année]]</f>
        <v>APEC_Association Intercommunale pour l'épuration des eaux usées de la Côte _10_2020</v>
      </c>
      <c r="H7844">
        <v>5718</v>
      </c>
      <c r="I7844" t="s">
        <v>120</v>
      </c>
      <c r="J7844">
        <v>2020</v>
      </c>
      <c r="K7844">
        <v>6.2E-2</v>
      </c>
    </row>
    <row r="7845" spans="1:11" x14ac:dyDescent="0.25">
      <c r="A7845" t="s">
        <v>724</v>
      </c>
      <c r="B7845" t="s">
        <v>450</v>
      </c>
      <c r="C7845" t="s">
        <v>451</v>
      </c>
      <c r="D7845" t="str">
        <f>Clef_répartition[[#This Row],[Code association]]&amp;"_"&amp;Clef_répartition[[#This Row],[Nom association]]</f>
        <v xml:space="preserve">APEC_Association Intercommunale pour l'épuration des eaux usées de la Côte </v>
      </c>
      <c r="E7845">
        <f>COUNTIFS(D$2:D7845,Clef_répartition[[#This Row],[Code_Nom]],J$2:J7845,Clef_répartition[[#This Row],[Année]])</f>
        <v>11</v>
      </c>
      <c r="F7845">
        <f>IF(Clef_répartition[[#This Row],[Code_Nom]]=D7844,F7844-1,(COUNTIFS(Clef_répartition[Code_Nom],Clef_répartition[[#This Row],[Code_Nom]],Clef_répartition[Année],Clef_répartition[[#This Row],[Année]])))</f>
        <v>12</v>
      </c>
      <c r="G7845" t="str">
        <f>Clef_répartition[[#This Row],[Code_Nom]]&amp;"_"&amp;Clef_répartition[[#This Row],[Nombre]]&amp;"_"&amp;Clef_répartition[[#This Row],[Année]]</f>
        <v>APEC_Association Intercommunale pour l'épuration des eaux usées de la Côte _11_2020</v>
      </c>
      <c r="H7845">
        <v>5857</v>
      </c>
      <c r="I7845" t="s">
        <v>122</v>
      </c>
      <c r="J7845">
        <v>2020</v>
      </c>
      <c r="K7845">
        <v>3.5499999999999997E-2</v>
      </c>
    </row>
    <row r="7846" spans="1:11" x14ac:dyDescent="0.25">
      <c r="A7846" t="s">
        <v>724</v>
      </c>
      <c r="B7846" t="s">
        <v>450</v>
      </c>
      <c r="C7846" t="s">
        <v>451</v>
      </c>
      <c r="D7846" t="str">
        <f>Clef_répartition[[#This Row],[Code association]]&amp;"_"&amp;Clef_répartition[[#This Row],[Nom association]]</f>
        <v xml:space="preserve">APEC_Association Intercommunale pour l'épuration des eaux usées de la Côte </v>
      </c>
      <c r="E7846">
        <f>COUNTIFS(D$2:D7846,Clef_répartition[[#This Row],[Code_Nom]],J$2:J7846,Clef_répartition[[#This Row],[Année]])</f>
        <v>12</v>
      </c>
      <c r="F7846">
        <f>IF(Clef_répartition[[#This Row],[Code_Nom]]=D7845,F7845-1,(COUNTIFS(Clef_répartition[Code_Nom],Clef_répartition[[#This Row],[Code_Nom]],Clef_répartition[Année],Clef_répartition[[#This Row],[Année]])))</f>
        <v>11</v>
      </c>
      <c r="G7846" t="str">
        <f>Clef_répartition[[#This Row],[Code_Nom]]&amp;"_"&amp;Clef_répartition[[#This Row],[Nombre]]&amp;"_"&amp;Clef_répartition[[#This Row],[Année]]</f>
        <v>APEC_Association Intercommunale pour l'épuration des eaux usées de la Côte _12_2020</v>
      </c>
      <c r="H7846">
        <v>5720</v>
      </c>
      <c r="I7846" t="s">
        <v>125</v>
      </c>
      <c r="J7846">
        <v>2020</v>
      </c>
      <c r="K7846">
        <v>2.7E-2</v>
      </c>
    </row>
    <row r="7847" spans="1:11" x14ac:dyDescent="0.25">
      <c r="A7847" t="s">
        <v>724</v>
      </c>
      <c r="B7847" t="s">
        <v>450</v>
      </c>
      <c r="C7847" t="s">
        <v>451</v>
      </c>
      <c r="D7847" t="str">
        <f>Clef_répartition[[#This Row],[Code association]]&amp;"_"&amp;Clef_répartition[[#This Row],[Nom association]]</f>
        <v xml:space="preserve">APEC_Association Intercommunale pour l'épuration des eaux usées de la Côte </v>
      </c>
      <c r="E7847">
        <f>COUNTIFS(D$2:D7847,Clef_répartition[[#This Row],[Code_Nom]],J$2:J7847,Clef_répartition[[#This Row],[Année]])</f>
        <v>13</v>
      </c>
      <c r="F7847">
        <f>IF(Clef_répartition[[#This Row],[Code_Nom]]=D7846,F7846-1,(COUNTIFS(Clef_répartition[Code_Nom],Clef_répartition[[#This Row],[Code_Nom]],Clef_répartition[Année],Clef_répartition[[#This Row],[Année]])))</f>
        <v>10</v>
      </c>
      <c r="G7847" t="str">
        <f>Clef_répartition[[#This Row],[Code_Nom]]&amp;"_"&amp;Clef_répartition[[#This Row],[Nombre]]&amp;"_"&amp;Clef_répartition[[#This Row],[Année]]</f>
        <v>APEC_Association Intercommunale pour l'épuration des eaux usées de la Côte _13_2020</v>
      </c>
      <c r="H7847">
        <v>5721</v>
      </c>
      <c r="I7847" t="s">
        <v>126</v>
      </c>
      <c r="J7847">
        <v>2020</v>
      </c>
      <c r="K7847">
        <v>0.3735</v>
      </c>
    </row>
    <row r="7848" spans="1:11" x14ac:dyDescent="0.25">
      <c r="A7848" t="s">
        <v>724</v>
      </c>
      <c r="B7848" t="s">
        <v>450</v>
      </c>
      <c r="C7848" t="s">
        <v>451</v>
      </c>
      <c r="D7848" t="str">
        <f>Clef_répartition[[#This Row],[Code association]]&amp;"_"&amp;Clef_répartition[[#This Row],[Nom association]]</f>
        <v xml:space="preserve">APEC_Association Intercommunale pour l'épuration des eaux usées de la Côte </v>
      </c>
      <c r="E7848">
        <f>COUNTIFS(D$2:D7848,Clef_répartition[[#This Row],[Code_Nom]],J$2:J7848,Clef_répartition[[#This Row],[Année]])</f>
        <v>14</v>
      </c>
      <c r="F7848">
        <f>IF(Clef_répartition[[#This Row],[Code_Nom]]=D7847,F7847-1,(COUNTIFS(Clef_répartition[Code_Nom],Clef_répartition[[#This Row],[Code_Nom]],Clef_répartition[Année],Clef_répartition[[#This Row],[Année]])))</f>
        <v>9</v>
      </c>
      <c r="G7848" t="str">
        <f>Clef_répartition[[#This Row],[Code_Nom]]&amp;"_"&amp;Clef_répartition[[#This Row],[Nombre]]&amp;"_"&amp;Clef_répartition[[#This Row],[Année]]</f>
        <v>APEC_Association Intercommunale pour l'épuration des eaux usées de la Côte _14_2020</v>
      </c>
      <c r="H7848">
        <v>5731</v>
      </c>
      <c r="I7848" t="s">
        <v>157</v>
      </c>
      <c r="J7848">
        <v>2020</v>
      </c>
      <c r="K7848">
        <v>3.5999999999999997E-2</v>
      </c>
    </row>
    <row r="7849" spans="1:11" x14ac:dyDescent="0.25">
      <c r="A7849" t="s">
        <v>724</v>
      </c>
      <c r="B7849" t="s">
        <v>450</v>
      </c>
      <c r="C7849" t="s">
        <v>451</v>
      </c>
      <c r="D7849" t="str">
        <f>Clef_répartition[[#This Row],[Code association]]&amp;"_"&amp;Clef_répartition[[#This Row],[Nom association]]</f>
        <v xml:space="preserve">APEC_Association Intercommunale pour l'épuration des eaux usées de la Côte </v>
      </c>
      <c r="E7849">
        <f>COUNTIFS(D$2:D7849,Clef_répartition[[#This Row],[Code_Nom]],J$2:J7849,Clef_répartition[[#This Row],[Année]])</f>
        <v>15</v>
      </c>
      <c r="F7849">
        <f>IF(Clef_répartition[[#This Row],[Code_Nom]]=D7848,F7848-1,(COUNTIFS(Clef_répartition[Code_Nom],Clef_répartition[[#This Row],[Code_Nom]],Clef_répartition[Année],Clef_répartition[[#This Row],[Année]])))</f>
        <v>8</v>
      </c>
      <c r="G7849" t="str">
        <f>Clef_répartition[[#This Row],[Code_Nom]]&amp;"_"&amp;Clef_répartition[[#This Row],[Nombre]]&amp;"_"&amp;Clef_répartition[[#This Row],[Année]]</f>
        <v>APEC_Association Intercommunale pour l'épuration des eaux usées de la Côte _15_2020</v>
      </c>
      <c r="H7849">
        <v>5429</v>
      </c>
      <c r="I7849" t="s">
        <v>162</v>
      </c>
      <c r="J7849">
        <v>2020</v>
      </c>
      <c r="K7849">
        <v>1.15E-2</v>
      </c>
    </row>
    <row r="7850" spans="1:11" x14ac:dyDescent="0.25">
      <c r="A7850" t="s">
        <v>724</v>
      </c>
      <c r="B7850" t="s">
        <v>450</v>
      </c>
      <c r="C7850" t="s">
        <v>451</v>
      </c>
      <c r="D7850" t="str">
        <f>Clef_répartition[[#This Row],[Code association]]&amp;"_"&amp;Clef_répartition[[#This Row],[Nom association]]</f>
        <v xml:space="preserve">APEC_Association Intercommunale pour l'épuration des eaux usées de la Côte </v>
      </c>
      <c r="E7850">
        <f>COUNTIFS(D$2:D7850,Clef_répartition[[#This Row],[Code_Nom]],J$2:J7850,Clef_répartition[[#This Row],[Année]])</f>
        <v>16</v>
      </c>
      <c r="F7850">
        <f>IF(Clef_répartition[[#This Row],[Code_Nom]]=D7849,F7849-1,(COUNTIFS(Clef_répartition[Code_Nom],Clef_répartition[[#This Row],[Code_Nom]],Clef_répartition[Année],Clef_répartition[[#This Row],[Année]])))</f>
        <v>7</v>
      </c>
      <c r="G7850" t="str">
        <f>Clef_répartition[[#This Row],[Code_Nom]]&amp;"_"&amp;Clef_répartition[[#This Row],[Nombre]]&amp;"_"&amp;Clef_répartition[[#This Row],[Année]]</f>
        <v>APEC_Association Intercommunale pour l'épuration des eaux usées de la Côte _16_2020</v>
      </c>
      <c r="H7850">
        <v>5858</v>
      </c>
      <c r="I7850" t="s">
        <v>165</v>
      </c>
      <c r="J7850">
        <v>2020</v>
      </c>
      <c r="K7850">
        <v>1.6500000000000001E-2</v>
      </c>
    </row>
    <row r="7851" spans="1:11" x14ac:dyDescent="0.25">
      <c r="A7851" t="s">
        <v>724</v>
      </c>
      <c r="B7851" t="s">
        <v>450</v>
      </c>
      <c r="C7851" t="s">
        <v>451</v>
      </c>
      <c r="D7851" t="str">
        <f>Clef_répartition[[#This Row],[Code association]]&amp;"_"&amp;Clef_répartition[[#This Row],[Nom association]]</f>
        <v xml:space="preserve">APEC_Association Intercommunale pour l'épuration des eaux usées de la Côte </v>
      </c>
      <c r="E7851">
        <f>COUNTIFS(D$2:D7851,Clef_répartition[[#This Row],[Code_Nom]],J$2:J7851,Clef_répartition[[#This Row],[Année]])</f>
        <v>17</v>
      </c>
      <c r="F7851">
        <f>IF(Clef_répartition[[#This Row],[Code_Nom]]=D7850,F7850-1,(COUNTIFS(Clef_répartition[Code_Nom],Clef_répartition[[#This Row],[Code_Nom]],Clef_répartition[Année],Clef_répartition[[#This Row],[Année]])))</f>
        <v>6</v>
      </c>
      <c r="G7851" t="str">
        <f>Clef_répartition[[#This Row],[Code_Nom]]&amp;"_"&amp;Clef_répartition[[#This Row],[Nombre]]&amp;"_"&amp;Clef_répartition[[#This Row],[Année]]</f>
        <v>APEC_Association Intercommunale pour l'épuration des eaux usées de la Côte _17_2020</v>
      </c>
      <c r="H7851">
        <v>5430</v>
      </c>
      <c r="I7851" t="s">
        <v>171</v>
      </c>
      <c r="J7851">
        <v>2020</v>
      </c>
      <c r="K7851">
        <v>1.2E-2</v>
      </c>
    </row>
    <row r="7852" spans="1:11" x14ac:dyDescent="0.25">
      <c r="A7852" t="s">
        <v>724</v>
      </c>
      <c r="B7852" t="s">
        <v>450</v>
      </c>
      <c r="C7852" t="s">
        <v>451</v>
      </c>
      <c r="D7852" t="str">
        <f>Clef_répartition[[#This Row],[Code association]]&amp;"_"&amp;Clef_répartition[[#This Row],[Nom association]]</f>
        <v xml:space="preserve">APEC_Association Intercommunale pour l'épuration des eaux usées de la Côte </v>
      </c>
      <c r="E7852">
        <f>COUNTIFS(D$2:D7852,Clef_répartition[[#This Row],[Code_Nom]],J$2:J7852,Clef_répartition[[#This Row],[Année]])</f>
        <v>18</v>
      </c>
      <c r="F7852">
        <f>IF(Clef_répartition[[#This Row],[Code_Nom]]=D7851,F7851-1,(COUNTIFS(Clef_répartition[Code_Nom],Clef_répartition[[#This Row],[Code_Nom]],Clef_répartition[Année],Clef_répartition[[#This Row],[Année]])))</f>
        <v>5</v>
      </c>
      <c r="G7852" t="str">
        <f>Clef_répartition[[#This Row],[Code_Nom]]&amp;"_"&amp;Clef_répartition[[#This Row],[Nombre]]&amp;"_"&amp;Clef_répartition[[#This Row],[Année]]</f>
        <v>APEC_Association Intercommunale pour l'épuration des eaux usées de la Côte _18_2020</v>
      </c>
      <c r="H7852">
        <v>5725</v>
      </c>
      <c r="I7852" t="s">
        <v>219</v>
      </c>
      <c r="J7852">
        <v>2020</v>
      </c>
      <c r="K7852">
        <v>5.0000000000000001E-4</v>
      </c>
    </row>
    <row r="7853" spans="1:11" x14ac:dyDescent="0.25">
      <c r="A7853" t="s">
        <v>724</v>
      </c>
      <c r="B7853" t="s">
        <v>450</v>
      </c>
      <c r="C7853" t="s">
        <v>451</v>
      </c>
      <c r="D7853" t="str">
        <f>Clef_répartition[[#This Row],[Code association]]&amp;"_"&amp;Clef_répartition[[#This Row],[Nom association]]</f>
        <v xml:space="preserve">APEC_Association Intercommunale pour l'épuration des eaux usées de la Côte </v>
      </c>
      <c r="E7853">
        <f>COUNTIFS(D$2:D7853,Clef_répartition[[#This Row],[Code_Nom]],J$2:J7853,Clef_répartition[[#This Row],[Année]])</f>
        <v>19</v>
      </c>
      <c r="F7853">
        <f>IF(Clef_répartition[[#This Row],[Code_Nom]]=D7852,F7852-1,(COUNTIFS(Clef_répartition[Code_Nom],Clef_répartition[[#This Row],[Code_Nom]],Clef_répartition[Année],Clef_répartition[[#This Row],[Année]])))</f>
        <v>4</v>
      </c>
      <c r="G7853" t="str">
        <f>Clef_répartition[[#This Row],[Code_Nom]]&amp;"_"&amp;Clef_répartition[[#This Row],[Nombre]]&amp;"_"&amp;Clef_répartition[[#This Row],[Année]]</f>
        <v>APEC_Association Intercommunale pour l'épuration des eaux usées de la Côte _19_2020</v>
      </c>
      <c r="H7853">
        <v>5727</v>
      </c>
      <c r="I7853" t="s">
        <v>243</v>
      </c>
      <c r="J7853">
        <v>2020</v>
      </c>
      <c r="K7853">
        <v>6.9000000000000006E-2</v>
      </c>
    </row>
    <row r="7854" spans="1:11" x14ac:dyDescent="0.25">
      <c r="A7854" t="s">
        <v>724</v>
      </c>
      <c r="B7854" t="s">
        <v>450</v>
      </c>
      <c r="C7854" t="s">
        <v>451</v>
      </c>
      <c r="D7854" t="str">
        <f>Clef_répartition[[#This Row],[Code association]]&amp;"_"&amp;Clef_répartition[[#This Row],[Nom association]]</f>
        <v xml:space="preserve">APEC_Association Intercommunale pour l'épuration des eaux usées de la Côte </v>
      </c>
      <c r="E7854">
        <f>COUNTIFS(D$2:D7854,Clef_répartition[[#This Row],[Code_Nom]],J$2:J7854,Clef_répartition[[#This Row],[Année]])</f>
        <v>20</v>
      </c>
      <c r="F7854">
        <f>IF(Clef_répartition[[#This Row],[Code_Nom]]=D7853,F7853-1,(COUNTIFS(Clef_répartition[Code_Nom],Clef_répartition[[#This Row],[Code_Nom]],Clef_répartition[Année],Clef_répartition[[#This Row],[Année]])))</f>
        <v>3</v>
      </c>
      <c r="G7854" t="str">
        <f>Clef_répartition[[#This Row],[Code_Nom]]&amp;"_"&amp;Clef_répartition[[#This Row],[Nombre]]&amp;"_"&amp;Clef_répartition[[#This Row],[Année]]</f>
        <v>APEC_Association Intercommunale pour l'épuration des eaux usées de la Côte _20_2020</v>
      </c>
      <c r="H7854">
        <v>5730</v>
      </c>
      <c r="I7854" t="s">
        <v>265</v>
      </c>
      <c r="J7854">
        <v>2020</v>
      </c>
      <c r="K7854">
        <v>3.7499999999999999E-2</v>
      </c>
    </row>
    <row r="7855" spans="1:11" x14ac:dyDescent="0.25">
      <c r="A7855" t="s">
        <v>724</v>
      </c>
      <c r="B7855" t="s">
        <v>450</v>
      </c>
      <c r="C7855" t="s">
        <v>451</v>
      </c>
      <c r="D7855" t="str">
        <f>Clef_répartition[[#This Row],[Code association]]&amp;"_"&amp;Clef_répartition[[#This Row],[Nom association]]</f>
        <v xml:space="preserve">APEC_Association Intercommunale pour l'épuration des eaux usées de la Côte </v>
      </c>
      <c r="E7855">
        <f>COUNTIFS(D$2:D7855,Clef_répartition[[#This Row],[Code_Nom]],J$2:J7855,Clef_répartition[[#This Row],[Année]])</f>
        <v>21</v>
      </c>
      <c r="F7855">
        <f>IF(Clef_répartition[[#This Row],[Code_Nom]]=D7854,F7854-1,(COUNTIFS(Clef_répartition[Code_Nom],Clef_répartition[[#This Row],[Code_Nom]],Clef_répartition[Année],Clef_répartition[[#This Row],[Année]])))</f>
        <v>2</v>
      </c>
      <c r="G7855" t="str">
        <f>Clef_répartition[[#This Row],[Code_Nom]]&amp;"_"&amp;Clef_répartition[[#This Row],[Nombre]]&amp;"_"&amp;Clef_répartition[[#This Row],[Année]]</f>
        <v>APEC_Association Intercommunale pour l'épuration des eaux usées de la Côte _21_2020</v>
      </c>
      <c r="H7855">
        <v>5732</v>
      </c>
      <c r="I7855" t="s">
        <v>279</v>
      </c>
      <c r="J7855">
        <v>2020</v>
      </c>
      <c r="K7855">
        <v>3.6499999999999998E-2</v>
      </c>
    </row>
    <row r="7856" spans="1:11" x14ac:dyDescent="0.25">
      <c r="A7856" t="s">
        <v>724</v>
      </c>
      <c r="B7856" t="s">
        <v>450</v>
      </c>
      <c r="C7856" t="s">
        <v>451</v>
      </c>
      <c r="D7856" t="str">
        <f>Clef_répartition[[#This Row],[Code association]]&amp;"_"&amp;Clef_répartition[[#This Row],[Nom association]]</f>
        <v xml:space="preserve">APEC_Association Intercommunale pour l'épuration des eaux usées de la Côte </v>
      </c>
      <c r="E7856">
        <f>COUNTIFS(D$2:D7856,Clef_répartition[[#This Row],[Code_Nom]],J$2:J7856,Clef_répartition[[#This Row],[Année]])</f>
        <v>22</v>
      </c>
      <c r="F7856">
        <f>IF(Clef_répartition[[#This Row],[Code_Nom]]=D7855,F7855-1,(COUNTIFS(Clef_répartition[Code_Nom],Clef_répartition[[#This Row],[Code_Nom]],Clef_répartition[Année],Clef_répartition[[#This Row],[Année]])))</f>
        <v>1</v>
      </c>
      <c r="G7856" t="str">
        <f>Clef_répartition[[#This Row],[Code_Nom]]&amp;"_"&amp;Clef_répartition[[#This Row],[Nombre]]&amp;"_"&amp;Clef_répartition[[#This Row],[Année]]</f>
        <v>APEC_Association Intercommunale pour l'épuration des eaux usées de la Côte _22_2020</v>
      </c>
      <c r="H7856">
        <v>5863</v>
      </c>
      <c r="I7856" t="s">
        <v>287</v>
      </c>
      <c r="J7856">
        <v>2020</v>
      </c>
      <c r="K7856">
        <v>0.01</v>
      </c>
    </row>
    <row r="7857" spans="1:11" x14ac:dyDescent="0.25">
      <c r="A7857" t="s">
        <v>724</v>
      </c>
      <c r="B7857" t="s">
        <v>596</v>
      </c>
      <c r="C7857" t="s">
        <v>597</v>
      </c>
      <c r="D7857" t="str">
        <f>Clef_répartition[[#This Row],[Code association]]&amp;"_"&amp;Clef_répartition[[#This Row],[Nom association]]</f>
        <v>APEJ_Association pour l'enfance et la jeunesse de Terre Sainte</v>
      </c>
      <c r="E7857">
        <f>COUNTIFS(D$2:D7857,Clef_répartition[[#This Row],[Code_Nom]],J$2:J7857,Clef_répartition[[#This Row],[Année]])</f>
        <v>1</v>
      </c>
      <c r="F7857">
        <f>IF(Clef_répartition[[#This Row],[Code_Nom]]=D7856,F7856-1,(COUNTIFS(Clef_répartition[Code_Nom],Clef_répartition[[#This Row],[Code_Nom]],Clef_répartition[Année],Clef_répartition[[#This Row],[Année]])))</f>
        <v>9</v>
      </c>
      <c r="G7857" t="str">
        <f>Clef_répartition[[#This Row],[Code_Nom]]&amp;"_"&amp;Clef_répartition[[#This Row],[Nombre]]&amp;"_"&amp;Clef_répartition[[#This Row],[Année]]</f>
        <v>APEJ_Association pour l'enfance et la jeunesse de Terre Sainte_1_2020</v>
      </c>
      <c r="H7857">
        <v>5705</v>
      </c>
      <c r="I7857" t="s">
        <v>27</v>
      </c>
      <c r="J7857">
        <v>2020</v>
      </c>
      <c r="K7857">
        <v>0</v>
      </c>
    </row>
    <row r="7858" spans="1:11" x14ac:dyDescent="0.25">
      <c r="A7858" t="s">
        <v>724</v>
      </c>
      <c r="B7858" t="s">
        <v>596</v>
      </c>
      <c r="C7858" t="s">
        <v>597</v>
      </c>
      <c r="D7858" t="str">
        <f>Clef_répartition[[#This Row],[Code association]]&amp;"_"&amp;Clef_répartition[[#This Row],[Nom association]]</f>
        <v>APEJ_Association pour l'enfance et la jeunesse de Terre Sainte</v>
      </c>
      <c r="E7858">
        <f>COUNTIFS(D$2:D7858,Clef_répartition[[#This Row],[Code_Nom]],J$2:J7858,Clef_répartition[[#This Row],[Année]])</f>
        <v>2</v>
      </c>
      <c r="F7858">
        <f>IF(Clef_répartition[[#This Row],[Code_Nom]]=D7857,F7857-1,(COUNTIFS(Clef_répartition[Code_Nom],Clef_répartition[[#This Row],[Code_Nom]],Clef_répartition[Année],Clef_répartition[[#This Row],[Année]])))</f>
        <v>8</v>
      </c>
      <c r="G7858" t="str">
        <f>Clef_répartition[[#This Row],[Code_Nom]]&amp;"_"&amp;Clef_répartition[[#This Row],[Nombre]]&amp;"_"&amp;Clef_répartition[[#This Row],[Année]]</f>
        <v>APEJ_Association pour l'enfance et la jeunesse de Terre Sainte_2_2020</v>
      </c>
      <c r="H7858">
        <v>5707</v>
      </c>
      <c r="I7858" t="s">
        <v>52</v>
      </c>
      <c r="J7858">
        <v>2020</v>
      </c>
      <c r="K7858">
        <v>0</v>
      </c>
    </row>
    <row r="7859" spans="1:11" x14ac:dyDescent="0.25">
      <c r="A7859" t="s">
        <v>724</v>
      </c>
      <c r="B7859" t="s">
        <v>596</v>
      </c>
      <c r="C7859" t="s">
        <v>597</v>
      </c>
      <c r="D7859" t="str">
        <f>Clef_répartition[[#This Row],[Code association]]&amp;"_"&amp;Clef_répartition[[#This Row],[Nom association]]</f>
        <v>APEJ_Association pour l'enfance et la jeunesse de Terre Sainte</v>
      </c>
      <c r="E7859">
        <f>COUNTIFS(D$2:D7859,Clef_répartition[[#This Row],[Code_Nom]],J$2:J7859,Clef_répartition[[#This Row],[Année]])</f>
        <v>3</v>
      </c>
      <c r="F7859">
        <f>IF(Clef_répartition[[#This Row],[Code_Nom]]=D7858,F7858-1,(COUNTIFS(Clef_répartition[Code_Nom],Clef_répartition[[#This Row],[Code_Nom]],Clef_répartition[Année],Clef_répartition[[#This Row],[Année]])))</f>
        <v>7</v>
      </c>
      <c r="G7859" t="str">
        <f>Clef_répartition[[#This Row],[Code_Nom]]&amp;"_"&amp;Clef_répartition[[#This Row],[Nombre]]&amp;"_"&amp;Clef_répartition[[#This Row],[Année]]</f>
        <v>APEJ_Association pour l'enfance et la jeunesse de Terre Sainte_3_2020</v>
      </c>
      <c r="H7859">
        <v>5708</v>
      </c>
      <c r="I7859" t="s">
        <v>53</v>
      </c>
      <c r="J7859">
        <v>2020</v>
      </c>
      <c r="K7859">
        <v>0</v>
      </c>
    </row>
    <row r="7860" spans="1:11" x14ac:dyDescent="0.25">
      <c r="A7860" t="s">
        <v>724</v>
      </c>
      <c r="B7860" t="s">
        <v>596</v>
      </c>
      <c r="C7860" t="s">
        <v>597</v>
      </c>
      <c r="D7860" t="str">
        <f>Clef_répartition[[#This Row],[Code association]]&amp;"_"&amp;Clef_répartition[[#This Row],[Nom association]]</f>
        <v>APEJ_Association pour l'enfance et la jeunesse de Terre Sainte</v>
      </c>
      <c r="E7860">
        <f>COUNTIFS(D$2:D7860,Clef_répartition[[#This Row],[Code_Nom]],J$2:J7860,Clef_répartition[[#This Row],[Année]])</f>
        <v>4</v>
      </c>
      <c r="F7860">
        <f>IF(Clef_répartition[[#This Row],[Code_Nom]]=D7859,F7859-1,(COUNTIFS(Clef_répartition[Code_Nom],Clef_répartition[[#This Row],[Code_Nom]],Clef_répartition[Année],Clef_répartition[[#This Row],[Année]])))</f>
        <v>6</v>
      </c>
      <c r="G7860" t="str">
        <f>Clef_répartition[[#This Row],[Code_Nom]]&amp;"_"&amp;Clef_répartition[[#This Row],[Nombre]]&amp;"_"&amp;Clef_répartition[[#This Row],[Année]]</f>
        <v>APEJ_Association pour l'enfance et la jeunesse de Terre Sainte_4_2020</v>
      </c>
      <c r="H7860">
        <v>5711</v>
      </c>
      <c r="I7860" t="s">
        <v>70</v>
      </c>
      <c r="J7860">
        <v>2020</v>
      </c>
      <c r="K7860">
        <v>0</v>
      </c>
    </row>
    <row r="7861" spans="1:11" x14ac:dyDescent="0.25">
      <c r="A7861" t="s">
        <v>724</v>
      </c>
      <c r="B7861" t="s">
        <v>596</v>
      </c>
      <c r="C7861" t="s">
        <v>597</v>
      </c>
      <c r="D7861" t="str">
        <f>Clef_répartition[[#This Row],[Code association]]&amp;"_"&amp;Clef_répartition[[#This Row],[Nom association]]</f>
        <v>APEJ_Association pour l'enfance et la jeunesse de Terre Sainte</v>
      </c>
      <c r="E7861">
        <f>COUNTIFS(D$2:D7861,Clef_répartition[[#This Row],[Code_Nom]],J$2:J7861,Clef_répartition[[#This Row],[Année]])</f>
        <v>5</v>
      </c>
      <c r="F7861">
        <f>IF(Clef_répartition[[#This Row],[Code_Nom]]=D7860,F7860-1,(COUNTIFS(Clef_répartition[Code_Nom],Clef_répartition[[#This Row],[Code_Nom]],Clef_répartition[Année],Clef_répartition[[#This Row],[Année]])))</f>
        <v>5</v>
      </c>
      <c r="G7861" t="str">
        <f>Clef_répartition[[#This Row],[Code_Nom]]&amp;"_"&amp;Clef_répartition[[#This Row],[Nombre]]&amp;"_"&amp;Clef_répartition[[#This Row],[Année]]</f>
        <v>APEJ_Association pour l'enfance et la jeunesse de Terre Sainte_5_2020</v>
      </c>
      <c r="H7861">
        <v>5712</v>
      </c>
      <c r="I7861" t="s">
        <v>72</v>
      </c>
      <c r="J7861">
        <v>2020</v>
      </c>
      <c r="K7861">
        <v>0</v>
      </c>
    </row>
    <row r="7862" spans="1:11" x14ac:dyDescent="0.25">
      <c r="A7862" t="s">
        <v>724</v>
      </c>
      <c r="B7862" t="s">
        <v>596</v>
      </c>
      <c r="C7862" t="s">
        <v>597</v>
      </c>
      <c r="D7862" t="str">
        <f>Clef_répartition[[#This Row],[Code association]]&amp;"_"&amp;Clef_répartition[[#This Row],[Nom association]]</f>
        <v>APEJ_Association pour l'enfance et la jeunesse de Terre Sainte</v>
      </c>
      <c r="E7862">
        <f>COUNTIFS(D$2:D7862,Clef_répartition[[#This Row],[Code_Nom]],J$2:J7862,Clef_répartition[[#This Row],[Année]])</f>
        <v>6</v>
      </c>
      <c r="F7862">
        <f>IF(Clef_répartition[[#This Row],[Code_Nom]]=D7861,F7861-1,(COUNTIFS(Clef_répartition[Code_Nom],Clef_répartition[[#This Row],[Code_Nom]],Clef_répartition[Année],Clef_répartition[[#This Row],[Année]])))</f>
        <v>4</v>
      </c>
      <c r="G7862" t="str">
        <f>Clef_répartition[[#This Row],[Code_Nom]]&amp;"_"&amp;Clef_répartition[[#This Row],[Nombre]]&amp;"_"&amp;Clef_répartition[[#This Row],[Année]]</f>
        <v>APEJ_Association pour l'enfance et la jeunesse de Terre Sainte_6_2020</v>
      </c>
      <c r="H7862">
        <v>5713</v>
      </c>
      <c r="I7862" t="s">
        <v>80</v>
      </c>
      <c r="J7862">
        <v>2020</v>
      </c>
      <c r="K7862">
        <v>0</v>
      </c>
    </row>
    <row r="7863" spans="1:11" x14ac:dyDescent="0.25">
      <c r="A7863" t="s">
        <v>724</v>
      </c>
      <c r="B7863" t="s">
        <v>596</v>
      </c>
      <c r="C7863" t="s">
        <v>597</v>
      </c>
      <c r="D7863" t="str">
        <f>Clef_répartition[[#This Row],[Code association]]&amp;"_"&amp;Clef_répartition[[#This Row],[Nom association]]</f>
        <v>APEJ_Association pour l'enfance et la jeunesse de Terre Sainte</v>
      </c>
      <c r="E7863">
        <f>COUNTIFS(D$2:D7863,Clef_répartition[[#This Row],[Code_Nom]],J$2:J7863,Clef_répartition[[#This Row],[Année]])</f>
        <v>7</v>
      </c>
      <c r="F7863">
        <f>IF(Clef_répartition[[#This Row],[Code_Nom]]=D7862,F7862-1,(COUNTIFS(Clef_répartition[Code_Nom],Clef_répartition[[#This Row],[Code_Nom]],Clef_répartition[Année],Clef_répartition[[#This Row],[Année]])))</f>
        <v>3</v>
      </c>
      <c r="G7863" t="str">
        <f>Clef_répartition[[#This Row],[Code_Nom]]&amp;"_"&amp;Clef_répartition[[#This Row],[Nombre]]&amp;"_"&amp;Clef_répartition[[#This Row],[Année]]</f>
        <v>APEJ_Association pour l'enfance et la jeunesse de Terre Sainte_7_2020</v>
      </c>
      <c r="H7863">
        <v>5717</v>
      </c>
      <c r="I7863" t="s">
        <v>118</v>
      </c>
      <c r="J7863">
        <v>2020</v>
      </c>
      <c r="K7863">
        <v>0</v>
      </c>
    </row>
    <row r="7864" spans="1:11" x14ac:dyDescent="0.25">
      <c r="A7864" t="s">
        <v>724</v>
      </c>
      <c r="B7864" t="s">
        <v>596</v>
      </c>
      <c r="C7864" t="s">
        <v>597</v>
      </c>
      <c r="D7864" t="str">
        <f>Clef_répartition[[#This Row],[Code association]]&amp;"_"&amp;Clef_répartition[[#This Row],[Nom association]]</f>
        <v>APEJ_Association pour l'enfance et la jeunesse de Terre Sainte</v>
      </c>
      <c r="E7864">
        <f>COUNTIFS(D$2:D7864,Clef_répartition[[#This Row],[Code_Nom]],J$2:J7864,Clef_répartition[[#This Row],[Année]])</f>
        <v>8</v>
      </c>
      <c r="F7864">
        <f>IF(Clef_répartition[[#This Row],[Code_Nom]]=D7863,F7863-1,(COUNTIFS(Clef_répartition[Code_Nom],Clef_répartition[[#This Row],[Code_Nom]],Clef_répartition[Année],Clef_répartition[[#This Row],[Année]])))</f>
        <v>2</v>
      </c>
      <c r="G7864" t="str">
        <f>Clef_répartition[[#This Row],[Code_Nom]]&amp;"_"&amp;Clef_répartition[[#This Row],[Nombre]]&amp;"_"&amp;Clef_répartition[[#This Row],[Année]]</f>
        <v>APEJ_Association pour l'enfance et la jeunesse de Terre Sainte_8_2020</v>
      </c>
      <c r="H7864">
        <v>5723</v>
      </c>
      <c r="I7864" t="s">
        <v>176</v>
      </c>
      <c r="J7864">
        <v>2020</v>
      </c>
      <c r="K7864">
        <v>0</v>
      </c>
    </row>
    <row r="7865" spans="1:11" x14ac:dyDescent="0.25">
      <c r="A7865" t="s">
        <v>724</v>
      </c>
      <c r="B7865" t="s">
        <v>596</v>
      </c>
      <c r="C7865" t="s">
        <v>597</v>
      </c>
      <c r="D7865" t="str">
        <f>Clef_répartition[[#This Row],[Code association]]&amp;"_"&amp;Clef_répartition[[#This Row],[Nom association]]</f>
        <v>APEJ_Association pour l'enfance et la jeunesse de Terre Sainte</v>
      </c>
      <c r="E7865">
        <f>COUNTIFS(D$2:D7865,Clef_répartition[[#This Row],[Code_Nom]],J$2:J7865,Clef_répartition[[#This Row],[Année]])</f>
        <v>9</v>
      </c>
      <c r="F7865">
        <f>IF(Clef_répartition[[#This Row],[Code_Nom]]=D7864,F7864-1,(COUNTIFS(Clef_répartition[Code_Nom],Clef_répartition[[#This Row],[Code_Nom]],Clef_répartition[Année],Clef_répartition[[#This Row],[Année]])))</f>
        <v>1</v>
      </c>
      <c r="G7865" t="str">
        <f>Clef_répartition[[#This Row],[Code_Nom]]&amp;"_"&amp;Clef_répartition[[#This Row],[Nombre]]&amp;"_"&amp;Clef_répartition[[#This Row],[Année]]</f>
        <v>APEJ_Association pour l'enfance et la jeunesse de Terre Sainte_9_2020</v>
      </c>
      <c r="H7865">
        <v>5729</v>
      </c>
      <c r="I7865" t="s">
        <v>261</v>
      </c>
      <c r="J7865">
        <v>2020</v>
      </c>
      <c r="K7865">
        <v>0</v>
      </c>
    </row>
    <row r="7866" spans="1:11" x14ac:dyDescent="0.25">
      <c r="A7866" t="s">
        <v>724</v>
      </c>
      <c r="B7866" t="s">
        <v>434</v>
      </c>
      <c r="C7866" t="s">
        <v>435</v>
      </c>
      <c r="D7866" t="str">
        <f>Clef_répartition[[#This Row],[Code association]]&amp;"_"&amp;Clef_répartition[[#This Row],[Nom association]]</f>
        <v>APOL_Association Police Lavaux</v>
      </c>
      <c r="E7866">
        <f>COUNTIFS(D$2:D7866,Clef_répartition[[#This Row],[Code_Nom]],J$2:J7866,Clef_répartition[[#This Row],[Année]])</f>
        <v>1</v>
      </c>
      <c r="F7866">
        <f>IF(Clef_répartition[[#This Row],[Code_Nom]]=D7865,F7865-1,(COUNTIFS(Clef_répartition[Code_Nom],Clef_répartition[[#This Row],[Code_Nom]],Clef_répartition[Année],Clef_répartition[[#This Row],[Année]])))</f>
        <v>6</v>
      </c>
      <c r="G7866" t="str">
        <f>Clef_répartition[[#This Row],[Code_Nom]]&amp;"_"&amp;Clef_répartition[[#This Row],[Nombre]]&amp;"_"&amp;Clef_répartition[[#This Row],[Année]]</f>
        <v>APOL_Association Police Lavaux_1_2020</v>
      </c>
      <c r="H7866">
        <v>5613</v>
      </c>
      <c r="I7866" t="s">
        <v>33</v>
      </c>
      <c r="J7866">
        <v>2020</v>
      </c>
      <c r="K7866">
        <v>0.21429999999999999</v>
      </c>
    </row>
    <row r="7867" spans="1:11" x14ac:dyDescent="0.25">
      <c r="A7867" t="s">
        <v>724</v>
      </c>
      <c r="B7867" t="s">
        <v>434</v>
      </c>
      <c r="C7867" t="s">
        <v>435</v>
      </c>
      <c r="D7867" t="str">
        <f>Clef_répartition[[#This Row],[Code association]]&amp;"_"&amp;Clef_répartition[[#This Row],[Nom association]]</f>
        <v>APOL_Association Police Lavaux</v>
      </c>
      <c r="E7867">
        <f>COUNTIFS(D$2:D7867,Clef_répartition[[#This Row],[Code_Nom]],J$2:J7867,Clef_répartition[[#This Row],[Année]])</f>
        <v>2</v>
      </c>
      <c r="F7867">
        <f>IF(Clef_répartition[[#This Row],[Code_Nom]]=D7866,F7866-1,(COUNTIFS(Clef_répartition[Code_Nom],Clef_répartition[[#This Row],[Code_Nom]],Clef_répartition[Année],Clef_répartition[[#This Row],[Année]])))</f>
        <v>5</v>
      </c>
      <c r="G7867" t="str">
        <f>Clef_répartition[[#This Row],[Code_Nom]]&amp;"_"&amp;Clef_répartition[[#This Row],[Nombre]]&amp;"_"&amp;Clef_répartition[[#This Row],[Année]]</f>
        <v>APOL_Association Police Lavaux_2_2020</v>
      </c>
      <c r="H7867">
        <v>5601</v>
      </c>
      <c r="I7867" t="s">
        <v>66</v>
      </c>
      <c r="J7867">
        <v>2020</v>
      </c>
      <c r="K7867">
        <v>5.5259999999999997E-2</v>
      </c>
    </row>
    <row r="7868" spans="1:11" x14ac:dyDescent="0.25">
      <c r="A7868" t="s">
        <v>724</v>
      </c>
      <c r="B7868" t="s">
        <v>434</v>
      </c>
      <c r="C7868" t="s">
        <v>435</v>
      </c>
      <c r="D7868" t="str">
        <f>Clef_répartition[[#This Row],[Code association]]&amp;"_"&amp;Clef_répartition[[#This Row],[Nom association]]</f>
        <v>APOL_Association Police Lavaux</v>
      </c>
      <c r="E7868">
        <f>COUNTIFS(D$2:D7868,Clef_répartition[[#This Row],[Code_Nom]],J$2:J7868,Clef_répartition[[#This Row],[Année]])</f>
        <v>3</v>
      </c>
      <c r="F7868">
        <f>IF(Clef_répartition[[#This Row],[Code_Nom]]=D7867,F7867-1,(COUNTIFS(Clef_répartition[Code_Nom],Clef_répartition[[#This Row],[Code_Nom]],Clef_répartition[Année],Clef_répartition[[#This Row],[Année]])))</f>
        <v>4</v>
      </c>
      <c r="G7868" t="str">
        <f>Clef_répartition[[#This Row],[Code_Nom]]&amp;"_"&amp;Clef_répartition[[#This Row],[Nombre]]&amp;"_"&amp;Clef_répartition[[#This Row],[Année]]</f>
        <v>APOL_Association Police Lavaux_3_2020</v>
      </c>
      <c r="H7868">
        <v>5606</v>
      </c>
      <c r="I7868" t="s">
        <v>169</v>
      </c>
      <c r="J7868">
        <v>2020</v>
      </c>
      <c r="K7868">
        <v>0.64241999999999999</v>
      </c>
    </row>
    <row r="7869" spans="1:11" x14ac:dyDescent="0.25">
      <c r="A7869" t="s">
        <v>724</v>
      </c>
      <c r="B7869" t="s">
        <v>434</v>
      </c>
      <c r="C7869" t="s">
        <v>435</v>
      </c>
      <c r="D7869" t="str">
        <f>Clef_répartition[[#This Row],[Code association]]&amp;"_"&amp;Clef_répartition[[#This Row],[Nom association]]</f>
        <v>APOL_Association Police Lavaux</v>
      </c>
      <c r="E7869">
        <f>COUNTIFS(D$2:D7869,Clef_répartition[[#This Row],[Code_Nom]],J$2:J7869,Clef_répartition[[#This Row],[Année]])</f>
        <v>4</v>
      </c>
      <c r="F7869">
        <f>IF(Clef_répartition[[#This Row],[Code_Nom]]=D7868,F7868-1,(COUNTIFS(Clef_répartition[Code_Nom],Clef_répartition[[#This Row],[Code_Nom]],Clef_répartition[Année],Clef_répartition[[#This Row],[Année]])))</f>
        <v>3</v>
      </c>
      <c r="G7869" t="str">
        <f>Clef_répartition[[#This Row],[Code_Nom]]&amp;"_"&amp;Clef_répartition[[#This Row],[Nombre]]&amp;"_"&amp;Clef_répartition[[#This Row],[Année]]</f>
        <v>APOL_Association Police Lavaux_4_2020</v>
      </c>
      <c r="H7869">
        <v>5607</v>
      </c>
      <c r="I7869" t="s">
        <v>225</v>
      </c>
      <c r="J7869">
        <v>2020</v>
      </c>
      <c r="K7869">
        <v>7.1919999999999998E-2</v>
      </c>
    </row>
    <row r="7870" spans="1:11" x14ac:dyDescent="0.25">
      <c r="A7870" t="s">
        <v>724</v>
      </c>
      <c r="B7870" t="s">
        <v>434</v>
      </c>
      <c r="C7870" t="s">
        <v>435</v>
      </c>
      <c r="D7870" t="str">
        <f>Clef_répartition[[#This Row],[Code association]]&amp;"_"&amp;Clef_répartition[[#This Row],[Nom association]]</f>
        <v>APOL_Association Police Lavaux</v>
      </c>
      <c r="E7870">
        <f>COUNTIFS(D$2:D7870,Clef_répartition[[#This Row],[Code_Nom]],J$2:J7870,Clef_répartition[[#This Row],[Année]])</f>
        <v>5</v>
      </c>
      <c r="F7870">
        <f>IF(Clef_répartition[[#This Row],[Code_Nom]]=D7869,F7869-1,(COUNTIFS(Clef_répartition[Code_Nom],Clef_répartition[[#This Row],[Code_Nom]],Clef_répartition[Année],Clef_répartition[[#This Row],[Année]])))</f>
        <v>2</v>
      </c>
      <c r="G7870" t="str">
        <f>Clef_répartition[[#This Row],[Code_Nom]]&amp;"_"&amp;Clef_répartition[[#This Row],[Nombre]]&amp;"_"&amp;Clef_répartition[[#This Row],[Année]]</f>
        <v>APOL_Association Police Lavaux_5_2020</v>
      </c>
      <c r="H7870">
        <v>5609</v>
      </c>
      <c r="I7870" t="s">
        <v>230</v>
      </c>
      <c r="J7870">
        <v>2020</v>
      </c>
      <c r="K7870">
        <v>7.6699999999999997E-3</v>
      </c>
    </row>
    <row r="7871" spans="1:11" x14ac:dyDescent="0.25">
      <c r="A7871" t="s">
        <v>724</v>
      </c>
      <c r="B7871" t="s">
        <v>434</v>
      </c>
      <c r="C7871" t="s">
        <v>435</v>
      </c>
      <c r="D7871" t="str">
        <f>Clef_répartition[[#This Row],[Code association]]&amp;"_"&amp;Clef_répartition[[#This Row],[Nom association]]</f>
        <v>APOL_Association Police Lavaux</v>
      </c>
      <c r="E7871">
        <f>COUNTIFS(D$2:D7871,Clef_répartition[[#This Row],[Code_Nom]],J$2:J7871,Clef_répartition[[#This Row],[Année]])</f>
        <v>6</v>
      </c>
      <c r="F7871">
        <f>IF(Clef_répartition[[#This Row],[Code_Nom]]=D7870,F7870-1,(COUNTIFS(Clef_répartition[Code_Nom],Clef_répartition[[#This Row],[Code_Nom]],Clef_répartition[Année],Clef_répartition[[#This Row],[Année]])))</f>
        <v>1</v>
      </c>
      <c r="G7871" t="str">
        <f>Clef_répartition[[#This Row],[Code_Nom]]&amp;"_"&amp;Clef_répartition[[#This Row],[Nombre]]&amp;"_"&amp;Clef_répartition[[#This Row],[Année]]</f>
        <v>APOL_Association Police Lavaux_6_2020</v>
      </c>
      <c r="H7871">
        <v>5610</v>
      </c>
      <c r="I7871" t="s">
        <v>256</v>
      </c>
      <c r="J7871">
        <v>2020</v>
      </c>
      <c r="K7871">
        <v>8.43E-3</v>
      </c>
    </row>
    <row r="7872" spans="1:11" x14ac:dyDescent="0.25">
      <c r="A7872" t="s">
        <v>724</v>
      </c>
      <c r="B7872" t="s">
        <v>459</v>
      </c>
      <c r="C7872" t="s">
        <v>460</v>
      </c>
      <c r="D7872" t="str">
        <f>Clef_répartition[[#This Row],[Code association]]&amp;"_"&amp;Clef_répartition[[#This Row],[Nom association]]</f>
        <v>ARAS Broye-Vully_Association Régionale d'Action Sociale Broye-Vully</v>
      </c>
      <c r="E7872">
        <f>COUNTIFS(D$2:D7872,Clef_répartition[[#This Row],[Code_Nom]],J$2:J7872,Clef_répartition[[#This Row],[Année]])</f>
        <v>1</v>
      </c>
      <c r="F7872">
        <f>IF(Clef_répartition[[#This Row],[Code_Nom]]=D7871,F7871-1,(COUNTIFS(Clef_répartition[Code_Nom],Clef_répartition[[#This Row],[Code_Nom]],Clef_répartition[Année],Clef_répartition[[#This Row],[Année]])))</f>
        <v>32</v>
      </c>
      <c r="G7872" t="str">
        <f>Clef_répartition[[#This Row],[Code_Nom]]&amp;"_"&amp;Clef_répartition[[#This Row],[Nombre]]&amp;"_"&amp;Clef_répartition[[#This Row],[Année]]</f>
        <v>ARAS Broye-Vully_Association Régionale d'Action Sociale Broye-Vully_1_2020</v>
      </c>
      <c r="H7872">
        <v>5451</v>
      </c>
      <c r="I7872" t="s">
        <v>10</v>
      </c>
      <c r="J7872">
        <v>2020</v>
      </c>
      <c r="K7872">
        <v>9.9199999999999997E-2</v>
      </c>
    </row>
    <row r="7873" spans="1:11" x14ac:dyDescent="0.25">
      <c r="A7873" t="s">
        <v>724</v>
      </c>
      <c r="B7873" t="s">
        <v>459</v>
      </c>
      <c r="C7873" t="s">
        <v>460</v>
      </c>
      <c r="D7873" t="str">
        <f>Clef_répartition[[#This Row],[Code association]]&amp;"_"&amp;Clef_répartition[[#This Row],[Nom association]]</f>
        <v>ARAS Broye-Vully_Association Régionale d'Action Sociale Broye-Vully</v>
      </c>
      <c r="E7873">
        <f>COUNTIFS(D$2:D7873,Clef_répartition[[#This Row],[Code_Nom]],J$2:J7873,Clef_répartition[[#This Row],[Année]])</f>
        <v>2</v>
      </c>
      <c r="F7873">
        <f>IF(Clef_répartition[[#This Row],[Code_Nom]]=D7872,F7872-1,(COUNTIFS(Clef_répartition[Code_Nom],Clef_répartition[[#This Row],[Code_Nom]],Clef_répartition[Année],Clef_répartition[[#This Row],[Année]])))</f>
        <v>31</v>
      </c>
      <c r="G7873" t="str">
        <f>Clef_répartition[[#This Row],[Code_Nom]]&amp;"_"&amp;Clef_répartition[[#This Row],[Nombre]]&amp;"_"&amp;Clef_répartition[[#This Row],[Année]]</f>
        <v>ARAS Broye-Vully_Association Régionale d'Action Sociale Broye-Vully_2_2020</v>
      </c>
      <c r="H7873">
        <v>5663</v>
      </c>
      <c r="I7873" t="s">
        <v>461</v>
      </c>
      <c r="J7873">
        <v>2020</v>
      </c>
      <c r="K7873">
        <v>5.0000000000000001E-3</v>
      </c>
    </row>
    <row r="7874" spans="1:11" x14ac:dyDescent="0.25">
      <c r="A7874" t="s">
        <v>724</v>
      </c>
      <c r="B7874" t="s">
        <v>459</v>
      </c>
      <c r="C7874" t="s">
        <v>460</v>
      </c>
      <c r="D7874" t="str">
        <f>Clef_répartition[[#This Row],[Code association]]&amp;"_"&amp;Clef_répartition[[#This Row],[Nom association]]</f>
        <v>ARAS Broye-Vully_Association Régionale d'Action Sociale Broye-Vully</v>
      </c>
      <c r="E7874">
        <f>COUNTIFS(D$2:D7874,Clef_répartition[[#This Row],[Code_Nom]],J$2:J7874,Clef_répartition[[#This Row],[Année]])</f>
        <v>3</v>
      </c>
      <c r="F7874">
        <f>IF(Clef_répartition[[#This Row],[Code_Nom]]=D7873,F7873-1,(COUNTIFS(Clef_répartition[Code_Nom],Clef_répartition[[#This Row],[Code_Nom]],Clef_répartition[Année],Clef_répartition[[#This Row],[Année]])))</f>
        <v>30</v>
      </c>
      <c r="G7874" t="str">
        <f>Clef_répartition[[#This Row],[Code_Nom]]&amp;"_"&amp;Clef_répartition[[#This Row],[Nombre]]&amp;"_"&amp;Clef_répartition[[#This Row],[Année]]</f>
        <v>ARAS Broye-Vully_Association Régionale d'Action Sociale Broye-Vully_3_2020</v>
      </c>
      <c r="H7874">
        <v>5812</v>
      </c>
      <c r="I7874" t="s">
        <v>48</v>
      </c>
      <c r="J7874">
        <v>2020</v>
      </c>
      <c r="K7874">
        <v>2.8E-3</v>
      </c>
    </row>
    <row r="7875" spans="1:11" x14ac:dyDescent="0.25">
      <c r="A7875" t="s">
        <v>724</v>
      </c>
      <c r="B7875" t="s">
        <v>459</v>
      </c>
      <c r="C7875" t="s">
        <v>460</v>
      </c>
      <c r="D7875" t="str">
        <f>Clef_répartition[[#This Row],[Code association]]&amp;"_"&amp;Clef_répartition[[#This Row],[Nom association]]</f>
        <v>ARAS Broye-Vully_Association Régionale d'Action Sociale Broye-Vully</v>
      </c>
      <c r="E7875">
        <f>COUNTIFS(D$2:D7875,Clef_répartition[[#This Row],[Code_Nom]],J$2:J7875,Clef_répartition[[#This Row],[Année]])</f>
        <v>4</v>
      </c>
      <c r="F7875">
        <f>IF(Clef_répartition[[#This Row],[Code_Nom]]=D7874,F7874-1,(COUNTIFS(Clef_répartition[Code_Nom],Clef_répartition[[#This Row],[Code_Nom]],Clef_répartition[Année],Clef_répartition[[#This Row],[Année]])))</f>
        <v>29</v>
      </c>
      <c r="G7875" t="str">
        <f>Clef_répartition[[#This Row],[Code_Nom]]&amp;"_"&amp;Clef_répartition[[#This Row],[Nombre]]&amp;"_"&amp;Clef_répartition[[#This Row],[Année]]</f>
        <v>ARAS Broye-Vully_Association Régionale d'Action Sociale Broye-Vully_4_2020</v>
      </c>
      <c r="H7875">
        <v>5665</v>
      </c>
      <c r="I7875" t="s">
        <v>57</v>
      </c>
      <c r="J7875">
        <v>2020</v>
      </c>
      <c r="K7875">
        <v>5.0000000000000001E-3</v>
      </c>
    </row>
    <row r="7876" spans="1:11" x14ac:dyDescent="0.25">
      <c r="A7876" t="s">
        <v>724</v>
      </c>
      <c r="B7876" t="s">
        <v>459</v>
      </c>
      <c r="C7876" t="s">
        <v>460</v>
      </c>
      <c r="D7876" t="str">
        <f>Clef_répartition[[#This Row],[Code association]]&amp;"_"&amp;Clef_répartition[[#This Row],[Nom association]]</f>
        <v>ARAS Broye-Vully_Association Régionale d'Action Sociale Broye-Vully</v>
      </c>
      <c r="E7876">
        <f>COUNTIFS(D$2:D7876,Clef_répartition[[#This Row],[Code_Nom]],J$2:J7876,Clef_répartition[[#This Row],[Année]])</f>
        <v>5</v>
      </c>
      <c r="F7876">
        <f>IF(Clef_répartition[[#This Row],[Code_Nom]]=D7875,F7875-1,(COUNTIFS(Clef_répartition[Code_Nom],Clef_répartition[[#This Row],[Code_Nom]],Clef_répartition[Année],Clef_répartition[[#This Row],[Année]])))</f>
        <v>28</v>
      </c>
      <c r="G7876" t="str">
        <f>Clef_répartition[[#This Row],[Code_Nom]]&amp;"_"&amp;Clef_répartition[[#This Row],[Nombre]]&amp;"_"&amp;Clef_répartition[[#This Row],[Année]]</f>
        <v>ARAS Broye-Vully_Association Régionale d'Action Sociale Broye-Vully_5_2020</v>
      </c>
      <c r="H7876">
        <v>5813</v>
      </c>
      <c r="I7876" t="s">
        <v>65</v>
      </c>
      <c r="J7876">
        <v>2020</v>
      </c>
      <c r="K7876">
        <v>1.11E-2</v>
      </c>
    </row>
    <row r="7877" spans="1:11" x14ac:dyDescent="0.25">
      <c r="A7877" t="s">
        <v>724</v>
      </c>
      <c r="B7877" t="s">
        <v>459</v>
      </c>
      <c r="C7877" t="s">
        <v>460</v>
      </c>
      <c r="D7877" t="str">
        <f>Clef_répartition[[#This Row],[Code association]]&amp;"_"&amp;Clef_répartition[[#This Row],[Nom association]]</f>
        <v>ARAS Broye-Vully_Association Régionale d'Action Sociale Broye-Vully</v>
      </c>
      <c r="E7877">
        <f>COUNTIFS(D$2:D7877,Clef_répartition[[#This Row],[Code_Nom]],J$2:J7877,Clef_répartition[[#This Row],[Année]])</f>
        <v>6</v>
      </c>
      <c r="F7877">
        <f>IF(Clef_répartition[[#This Row],[Code_Nom]]=D7876,F7876-1,(COUNTIFS(Clef_répartition[Code_Nom],Clef_répartition[[#This Row],[Code_Nom]],Clef_répartition[Année],Clef_répartition[[#This Row],[Année]])))</f>
        <v>27</v>
      </c>
      <c r="G7877" t="str">
        <f>Clef_répartition[[#This Row],[Code_Nom]]&amp;"_"&amp;Clef_répartition[[#This Row],[Nombre]]&amp;"_"&amp;Clef_répartition[[#This Row],[Année]]</f>
        <v>ARAS Broye-Vully_Association Régionale d'Action Sociale Broye-Vully_6_2020</v>
      </c>
      <c r="H7877">
        <v>5785</v>
      </c>
      <c r="I7877" t="s">
        <v>74</v>
      </c>
      <c r="J7877">
        <v>2020</v>
      </c>
      <c r="K7877">
        <v>1.03E-2</v>
      </c>
    </row>
    <row r="7878" spans="1:11" x14ac:dyDescent="0.25">
      <c r="A7878" t="s">
        <v>724</v>
      </c>
      <c r="B7878" t="s">
        <v>459</v>
      </c>
      <c r="C7878" t="s">
        <v>460</v>
      </c>
      <c r="D7878" t="str">
        <f>Clef_répartition[[#This Row],[Code association]]&amp;"_"&amp;Clef_répartition[[#This Row],[Nom association]]</f>
        <v>ARAS Broye-Vully_Association Régionale d'Action Sociale Broye-Vully</v>
      </c>
      <c r="E7878">
        <f>COUNTIFS(D$2:D7878,Clef_répartition[[#This Row],[Code_Nom]],J$2:J7878,Clef_répartition[[#This Row],[Année]])</f>
        <v>7</v>
      </c>
      <c r="F7878">
        <f>IF(Clef_répartition[[#This Row],[Code_Nom]]=D7877,F7877-1,(COUNTIFS(Clef_répartition[Code_Nom],Clef_répartition[[#This Row],[Code_Nom]],Clef_répartition[Année],Clef_répartition[[#This Row],[Année]])))</f>
        <v>26</v>
      </c>
      <c r="G7878" t="str">
        <f>Clef_répartition[[#This Row],[Code_Nom]]&amp;"_"&amp;Clef_répartition[[#This Row],[Nombre]]&amp;"_"&amp;Clef_répartition[[#This Row],[Année]]</f>
        <v>ARAS Broye-Vully_Association Régionale d'Action Sociale Broye-Vully_7_2020</v>
      </c>
      <c r="H7878">
        <v>5816</v>
      </c>
      <c r="I7878" t="s">
        <v>76</v>
      </c>
      <c r="J7878">
        <v>2020</v>
      </c>
      <c r="K7878">
        <v>5.74E-2</v>
      </c>
    </row>
    <row r="7879" spans="1:11" x14ac:dyDescent="0.25">
      <c r="A7879" t="s">
        <v>724</v>
      </c>
      <c r="B7879" t="s">
        <v>459</v>
      </c>
      <c r="C7879" t="s">
        <v>460</v>
      </c>
      <c r="D7879" t="str">
        <f>Clef_répartition[[#This Row],[Code association]]&amp;"_"&amp;Clef_répartition[[#This Row],[Nom association]]</f>
        <v>ARAS Broye-Vully_Association Régionale d'Action Sociale Broye-Vully</v>
      </c>
      <c r="E7879">
        <f>COUNTIFS(D$2:D7879,Clef_répartition[[#This Row],[Code_Nom]],J$2:J7879,Clef_répartition[[#This Row],[Année]])</f>
        <v>8</v>
      </c>
      <c r="F7879">
        <f>IF(Clef_répartition[[#This Row],[Code_Nom]]=D7878,F7878-1,(COUNTIFS(Clef_répartition[Code_Nom],Clef_répartition[[#This Row],[Code_Nom]],Clef_répartition[Année],Clef_répartition[[#This Row],[Année]])))</f>
        <v>25</v>
      </c>
      <c r="G7879" t="str">
        <f>Clef_répartition[[#This Row],[Code_Nom]]&amp;"_"&amp;Clef_répartition[[#This Row],[Nombre]]&amp;"_"&amp;Clef_répartition[[#This Row],[Année]]</f>
        <v>ARAS Broye-Vully_Association Régionale d'Action Sociale Broye-Vully_8_2020</v>
      </c>
      <c r="H7879">
        <v>5456</v>
      </c>
      <c r="I7879" t="s">
        <v>87</v>
      </c>
      <c r="J7879">
        <v>2020</v>
      </c>
      <c r="K7879">
        <v>3.78E-2</v>
      </c>
    </row>
    <row r="7880" spans="1:11" x14ac:dyDescent="0.25">
      <c r="A7880" t="s">
        <v>724</v>
      </c>
      <c r="B7880" t="s">
        <v>459</v>
      </c>
      <c r="C7880" t="s">
        <v>460</v>
      </c>
      <c r="D7880" t="str">
        <f>Clef_répartition[[#This Row],[Code association]]&amp;"_"&amp;Clef_répartition[[#This Row],[Nom association]]</f>
        <v>ARAS Broye-Vully_Association Régionale d'Action Sociale Broye-Vully</v>
      </c>
      <c r="E7880">
        <f>COUNTIFS(D$2:D7880,Clef_répartition[[#This Row],[Code_Nom]],J$2:J7880,Clef_répartition[[#This Row],[Année]])</f>
        <v>9</v>
      </c>
      <c r="F7880">
        <f>IF(Clef_répartition[[#This Row],[Code_Nom]]=D7879,F7879-1,(COUNTIFS(Clef_répartition[Code_Nom],Clef_répartition[[#This Row],[Code_Nom]],Clef_répartition[Année],Clef_répartition[[#This Row],[Année]])))</f>
        <v>24</v>
      </c>
      <c r="G7880" t="str">
        <f>Clef_répartition[[#This Row],[Code_Nom]]&amp;"_"&amp;Clef_répartition[[#This Row],[Nombre]]&amp;"_"&amp;Clef_répartition[[#This Row],[Année]]</f>
        <v>ARAS Broye-Vully_Association Régionale d'Action Sociale Broye-Vully_9_2020</v>
      </c>
      <c r="H7880">
        <v>5669</v>
      </c>
      <c r="I7880" t="s">
        <v>89</v>
      </c>
      <c r="J7880">
        <v>2020</v>
      </c>
      <c r="K7880">
        <v>7.3000000000000001E-3</v>
      </c>
    </row>
    <row r="7881" spans="1:11" x14ac:dyDescent="0.25">
      <c r="A7881" t="s">
        <v>724</v>
      </c>
      <c r="B7881" t="s">
        <v>459</v>
      </c>
      <c r="C7881" t="s">
        <v>460</v>
      </c>
      <c r="D7881" t="str">
        <f>Clef_répartition[[#This Row],[Code association]]&amp;"_"&amp;Clef_répartition[[#This Row],[Nom association]]</f>
        <v>ARAS Broye-Vully_Association Régionale d'Action Sociale Broye-Vully</v>
      </c>
      <c r="E7881">
        <f>COUNTIFS(D$2:D7881,Clef_répartition[[#This Row],[Code_Nom]],J$2:J7881,Clef_répartition[[#This Row],[Année]])</f>
        <v>10</v>
      </c>
      <c r="F7881">
        <f>IF(Clef_répartition[[#This Row],[Code_Nom]]=D7880,F7880-1,(COUNTIFS(Clef_répartition[Code_Nom],Clef_répartition[[#This Row],[Code_Nom]],Clef_répartition[Année],Clef_répartition[[#This Row],[Année]])))</f>
        <v>23</v>
      </c>
      <c r="G7881" t="str">
        <f>Clef_répartition[[#This Row],[Code_Nom]]&amp;"_"&amp;Clef_répartition[[#This Row],[Nombre]]&amp;"_"&amp;Clef_répartition[[#This Row],[Année]]</f>
        <v>ARAS Broye-Vully_Association Régionale d'Action Sociale Broye-Vully_10_2020</v>
      </c>
      <c r="H7881">
        <v>5671</v>
      </c>
      <c r="I7881" t="s">
        <v>95</v>
      </c>
      <c r="J7881">
        <v>2020</v>
      </c>
      <c r="K7881">
        <v>5.4999999999999997E-3</v>
      </c>
    </row>
    <row r="7882" spans="1:11" x14ac:dyDescent="0.25">
      <c r="A7882" t="s">
        <v>724</v>
      </c>
      <c r="B7882" t="s">
        <v>459</v>
      </c>
      <c r="C7882" t="s">
        <v>460</v>
      </c>
      <c r="D7882" t="str">
        <f>Clef_répartition[[#This Row],[Code association]]&amp;"_"&amp;Clef_répartition[[#This Row],[Nom association]]</f>
        <v>ARAS Broye-Vully_Association Régionale d'Action Sociale Broye-Vully</v>
      </c>
      <c r="E7882">
        <f>COUNTIFS(D$2:D7882,Clef_répartition[[#This Row],[Code_Nom]],J$2:J7882,Clef_répartition[[#This Row],[Année]])</f>
        <v>11</v>
      </c>
      <c r="F7882">
        <f>IF(Clef_répartition[[#This Row],[Code_Nom]]=D7881,F7881-1,(COUNTIFS(Clef_répartition[Code_Nom],Clef_répartition[[#This Row],[Code_Nom]],Clef_répartition[Année],Clef_répartition[[#This Row],[Année]])))</f>
        <v>22</v>
      </c>
      <c r="G7882" t="str">
        <f>Clef_répartition[[#This Row],[Code_Nom]]&amp;"_"&amp;Clef_répartition[[#This Row],[Nombre]]&amp;"_"&amp;Clef_répartition[[#This Row],[Année]]</f>
        <v>ARAS Broye-Vully_Association Régionale d'Action Sociale Broye-Vully_11_2020</v>
      </c>
      <c r="H7882">
        <v>5458</v>
      </c>
      <c r="I7882" t="s">
        <v>111</v>
      </c>
      <c r="J7882">
        <v>2020</v>
      </c>
      <c r="K7882">
        <v>2.0899999999999998E-2</v>
      </c>
    </row>
    <row r="7883" spans="1:11" x14ac:dyDescent="0.25">
      <c r="A7883" t="s">
        <v>724</v>
      </c>
      <c r="B7883" t="s">
        <v>459</v>
      </c>
      <c r="C7883" t="s">
        <v>460</v>
      </c>
      <c r="D7883" t="str">
        <f>Clef_répartition[[#This Row],[Code association]]&amp;"_"&amp;Clef_répartition[[#This Row],[Nom association]]</f>
        <v>ARAS Broye-Vully_Association Régionale d'Action Sociale Broye-Vully</v>
      </c>
      <c r="E7883">
        <f>COUNTIFS(D$2:D7883,Clef_répartition[[#This Row],[Code_Nom]],J$2:J7883,Clef_répartition[[#This Row],[Année]])</f>
        <v>12</v>
      </c>
      <c r="F7883">
        <f>IF(Clef_répartition[[#This Row],[Code_Nom]]=D7882,F7882-1,(COUNTIFS(Clef_répartition[Code_Nom],Clef_répartition[[#This Row],[Code_Nom]],Clef_répartition[Année],Clef_répartition[[#This Row],[Année]])))</f>
        <v>21</v>
      </c>
      <c r="G7883" t="str">
        <f>Clef_répartition[[#This Row],[Code_Nom]]&amp;"_"&amp;Clef_répartition[[#This Row],[Nombre]]&amp;"_"&amp;Clef_répartition[[#This Row],[Année]]</f>
        <v>ARAS Broye-Vully_Association Régionale d'Action Sociale Broye-Vully_12_2020</v>
      </c>
      <c r="H7883">
        <v>5817</v>
      </c>
      <c r="I7883" t="s">
        <v>130</v>
      </c>
      <c r="J7883">
        <v>2020</v>
      </c>
      <c r="K7883">
        <v>2.1499999999999998E-2</v>
      </c>
    </row>
    <row r="7884" spans="1:11" x14ac:dyDescent="0.25">
      <c r="A7884" t="s">
        <v>724</v>
      </c>
      <c r="B7884" t="s">
        <v>459</v>
      </c>
      <c r="C7884" t="s">
        <v>460</v>
      </c>
      <c r="D7884" t="str">
        <f>Clef_répartition[[#This Row],[Code association]]&amp;"_"&amp;Clef_répartition[[#This Row],[Nom association]]</f>
        <v>ARAS Broye-Vully_Association Régionale d'Action Sociale Broye-Vully</v>
      </c>
      <c r="E7884">
        <f>COUNTIFS(D$2:D7884,Clef_répartition[[#This Row],[Code_Nom]],J$2:J7884,Clef_répartition[[#This Row],[Année]])</f>
        <v>13</v>
      </c>
      <c r="F7884">
        <f>IF(Clef_répartition[[#This Row],[Code_Nom]]=D7883,F7883-1,(COUNTIFS(Clef_répartition[Code_Nom],Clef_répartition[[#This Row],[Code_Nom]],Clef_répartition[Année],Clef_répartition[[#This Row],[Année]])))</f>
        <v>20</v>
      </c>
      <c r="G7884" t="str">
        <f>Clef_répartition[[#This Row],[Code_Nom]]&amp;"_"&amp;Clef_répartition[[#This Row],[Nombre]]&amp;"_"&amp;Clef_répartition[[#This Row],[Année]]</f>
        <v>ARAS Broye-Vully_Association Régionale d'Action Sociale Broye-Vully_13_2020</v>
      </c>
      <c r="H7884">
        <v>5819</v>
      </c>
      <c r="I7884" t="s">
        <v>136</v>
      </c>
      <c r="J7884">
        <v>2020</v>
      </c>
      <c r="K7884">
        <v>7.9000000000000008E-3</v>
      </c>
    </row>
    <row r="7885" spans="1:11" x14ac:dyDescent="0.25">
      <c r="A7885" t="s">
        <v>724</v>
      </c>
      <c r="B7885" t="s">
        <v>459</v>
      </c>
      <c r="C7885" t="s">
        <v>460</v>
      </c>
      <c r="D7885" t="str">
        <f>Clef_répartition[[#This Row],[Code association]]&amp;"_"&amp;Clef_répartition[[#This Row],[Nom association]]</f>
        <v>ARAS Broye-Vully_Association Régionale d'Action Sociale Broye-Vully</v>
      </c>
      <c r="E7885">
        <f>COUNTIFS(D$2:D7885,Clef_répartition[[#This Row],[Code_Nom]],J$2:J7885,Clef_répartition[[#This Row],[Année]])</f>
        <v>14</v>
      </c>
      <c r="F7885">
        <f>IF(Clef_répartition[[#This Row],[Code_Nom]]=D7884,F7884-1,(COUNTIFS(Clef_répartition[Code_Nom],Clef_répartition[[#This Row],[Code_Nom]],Clef_répartition[Année],Clef_répartition[[#This Row],[Année]])))</f>
        <v>19</v>
      </c>
      <c r="G7885" t="str">
        <f>Clef_répartition[[#This Row],[Code_Nom]]&amp;"_"&amp;Clef_répartition[[#This Row],[Nombre]]&amp;"_"&amp;Clef_répartition[[#This Row],[Année]]</f>
        <v>ARAS Broye-Vully_Association Régionale d'Action Sociale Broye-Vully_14_2020</v>
      </c>
      <c r="H7885">
        <v>5673</v>
      </c>
      <c r="I7885" t="s">
        <v>137</v>
      </c>
      <c r="J7885">
        <v>2020</v>
      </c>
      <c r="K7885">
        <v>8.3999999999999995E-3</v>
      </c>
    </row>
    <row r="7886" spans="1:11" x14ac:dyDescent="0.25">
      <c r="A7886" t="s">
        <v>724</v>
      </c>
      <c r="B7886" t="s">
        <v>459</v>
      </c>
      <c r="C7886" t="s">
        <v>460</v>
      </c>
      <c r="D7886" t="str">
        <f>Clef_répartition[[#This Row],[Code association]]&amp;"_"&amp;Clef_répartition[[#This Row],[Nom association]]</f>
        <v>ARAS Broye-Vully_Association Régionale d'Action Sociale Broye-Vully</v>
      </c>
      <c r="E7886">
        <f>COUNTIFS(D$2:D7886,Clef_répartition[[#This Row],[Code_Nom]],J$2:J7886,Clef_répartition[[#This Row],[Année]])</f>
        <v>15</v>
      </c>
      <c r="F7886">
        <f>IF(Clef_répartition[[#This Row],[Code_Nom]]=D7885,F7885-1,(COUNTIFS(Clef_répartition[Code_Nom],Clef_répartition[[#This Row],[Code_Nom]],Clef_répartition[Année],Clef_répartition[[#This Row],[Année]])))</f>
        <v>18</v>
      </c>
      <c r="G7886" t="str">
        <f>Clef_répartition[[#This Row],[Code_Nom]]&amp;"_"&amp;Clef_répartition[[#This Row],[Nombre]]&amp;"_"&amp;Clef_répartition[[#This Row],[Année]]</f>
        <v>ARAS Broye-Vully_Association Régionale d'Action Sociale Broye-Vully_15_2020</v>
      </c>
      <c r="H7886">
        <v>5806</v>
      </c>
      <c r="I7886" t="s">
        <v>140</v>
      </c>
      <c r="J7886">
        <v>2020</v>
      </c>
      <c r="K7886">
        <v>0</v>
      </c>
    </row>
    <row r="7887" spans="1:11" x14ac:dyDescent="0.25">
      <c r="A7887" t="s">
        <v>724</v>
      </c>
      <c r="B7887" t="s">
        <v>459</v>
      </c>
      <c r="C7887" t="s">
        <v>460</v>
      </c>
      <c r="D7887" t="str">
        <f>Clef_répartition[[#This Row],[Code association]]&amp;"_"&amp;Clef_répartition[[#This Row],[Nom association]]</f>
        <v>ARAS Broye-Vully_Association Régionale d'Action Sociale Broye-Vully</v>
      </c>
      <c r="E7887">
        <f>COUNTIFS(D$2:D7887,Clef_répartition[[#This Row],[Code_Nom]],J$2:J7887,Clef_répartition[[#This Row],[Année]])</f>
        <v>16</v>
      </c>
      <c r="F7887">
        <f>IF(Clef_répartition[[#This Row],[Code_Nom]]=D7886,F7886-1,(COUNTIFS(Clef_répartition[Code_Nom],Clef_répartition[[#This Row],[Code_Nom]],Clef_répartition[Année],Clef_répartition[[#This Row],[Année]])))</f>
        <v>17</v>
      </c>
      <c r="G7887" t="str">
        <f>Clef_répartition[[#This Row],[Code_Nom]]&amp;"_"&amp;Clef_répartition[[#This Row],[Nombre]]&amp;"_"&amp;Clef_répartition[[#This Row],[Année]]</f>
        <v>ARAS Broye-Vully_Association Régionale d'Action Sociale Broye-Vully_16_2020</v>
      </c>
      <c r="H7887">
        <v>5674</v>
      </c>
      <c r="I7887" t="s">
        <v>163</v>
      </c>
      <c r="J7887">
        <v>2020</v>
      </c>
      <c r="K7887">
        <v>3.3999999999999998E-3</v>
      </c>
    </row>
    <row r="7888" spans="1:11" x14ac:dyDescent="0.25">
      <c r="A7888" t="s">
        <v>724</v>
      </c>
      <c r="B7888" t="s">
        <v>459</v>
      </c>
      <c r="C7888" t="s">
        <v>460</v>
      </c>
      <c r="D7888" t="str">
        <f>Clef_répartition[[#This Row],[Code association]]&amp;"_"&amp;Clef_répartition[[#This Row],[Nom association]]</f>
        <v>ARAS Broye-Vully_Association Régionale d'Action Sociale Broye-Vully</v>
      </c>
      <c r="E7888">
        <f>COUNTIFS(D$2:D7888,Clef_répartition[[#This Row],[Code_Nom]],J$2:J7888,Clef_répartition[[#This Row],[Année]])</f>
        <v>17</v>
      </c>
      <c r="F7888">
        <f>IF(Clef_répartition[[#This Row],[Code_Nom]]=D7887,F7887-1,(COUNTIFS(Clef_répartition[Code_Nom],Clef_répartition[[#This Row],[Code_Nom]],Clef_répartition[Année],Clef_répartition[[#This Row],[Année]])))</f>
        <v>16</v>
      </c>
      <c r="G7888" t="str">
        <f>Clef_répartition[[#This Row],[Code_Nom]]&amp;"_"&amp;Clef_répartition[[#This Row],[Nombre]]&amp;"_"&amp;Clef_répartition[[#This Row],[Année]]</f>
        <v>ARAS Broye-Vully_Association Régionale d'Action Sociale Broye-Vully_17_2020</v>
      </c>
      <c r="H7888">
        <v>5675</v>
      </c>
      <c r="I7888" t="s">
        <v>164</v>
      </c>
      <c r="J7888">
        <v>2020</v>
      </c>
      <c r="K7888">
        <v>9.7299999999999998E-2</v>
      </c>
    </row>
    <row r="7889" spans="1:11" x14ac:dyDescent="0.25">
      <c r="A7889" t="s">
        <v>724</v>
      </c>
      <c r="B7889" t="s">
        <v>459</v>
      </c>
      <c r="C7889" t="s">
        <v>460</v>
      </c>
      <c r="D7889" t="str">
        <f>Clef_répartition[[#This Row],[Code association]]&amp;"_"&amp;Clef_répartition[[#This Row],[Nom association]]</f>
        <v>ARAS Broye-Vully_Association Régionale d'Action Sociale Broye-Vully</v>
      </c>
      <c r="E7889">
        <f>COUNTIFS(D$2:D7889,Clef_répartition[[#This Row],[Code_Nom]],J$2:J7889,Clef_répartition[[#This Row],[Année]])</f>
        <v>18</v>
      </c>
      <c r="F7889">
        <f>IF(Clef_répartition[[#This Row],[Code_Nom]]=D7888,F7888-1,(COUNTIFS(Clef_répartition[Code_Nom],Clef_répartition[[#This Row],[Code_Nom]],Clef_répartition[Année],Clef_répartition[[#This Row],[Année]])))</f>
        <v>15</v>
      </c>
      <c r="G7889" t="str">
        <f>Clef_répartition[[#This Row],[Code_Nom]]&amp;"_"&amp;Clef_répartition[[#This Row],[Nombre]]&amp;"_"&amp;Clef_répartition[[#This Row],[Année]]</f>
        <v>ARAS Broye-Vully_Association Régionale d'Action Sociale Broye-Vully_18_2020</v>
      </c>
      <c r="H7889">
        <v>5821</v>
      </c>
      <c r="I7889" t="s">
        <v>177</v>
      </c>
      <c r="J7889">
        <v>2020</v>
      </c>
      <c r="K7889">
        <v>8.5000000000000006E-3</v>
      </c>
    </row>
    <row r="7890" spans="1:11" x14ac:dyDescent="0.25">
      <c r="A7890" t="s">
        <v>724</v>
      </c>
      <c r="B7890" t="s">
        <v>459</v>
      </c>
      <c r="C7890" t="s">
        <v>460</v>
      </c>
      <c r="D7890" t="str">
        <f>Clef_répartition[[#This Row],[Code association]]&amp;"_"&amp;Clef_répartition[[#This Row],[Nom association]]</f>
        <v>ARAS Broye-Vully_Association Régionale d'Action Sociale Broye-Vully</v>
      </c>
      <c r="E7890">
        <f>COUNTIFS(D$2:D7890,Clef_répartition[[#This Row],[Code_Nom]],J$2:J7890,Clef_répartition[[#This Row],[Année]])</f>
        <v>19</v>
      </c>
      <c r="F7890">
        <f>IF(Clef_répartition[[#This Row],[Code_Nom]]=D7889,F7889-1,(COUNTIFS(Clef_répartition[Code_Nom],Clef_répartition[[#This Row],[Code_Nom]],Clef_répartition[Année],Clef_répartition[[#This Row],[Année]])))</f>
        <v>14</v>
      </c>
      <c r="G7890" t="str">
        <f>Clef_répartition[[#This Row],[Code_Nom]]&amp;"_"&amp;Clef_répartition[[#This Row],[Nombre]]&amp;"_"&amp;Clef_répartition[[#This Row],[Année]]</f>
        <v>ARAS Broye-Vully_Association Régionale d'Action Sociale Broye-Vully_19_2020</v>
      </c>
      <c r="H7890">
        <v>5678</v>
      </c>
      <c r="I7890" t="s">
        <v>192</v>
      </c>
      <c r="J7890">
        <v>2020</v>
      </c>
      <c r="K7890">
        <v>0.14219999999999999</v>
      </c>
    </row>
    <row r="7891" spans="1:11" x14ac:dyDescent="0.25">
      <c r="A7891" t="s">
        <v>724</v>
      </c>
      <c r="B7891" t="s">
        <v>459</v>
      </c>
      <c r="C7891" t="s">
        <v>460</v>
      </c>
      <c r="D7891" t="str">
        <f>Clef_répartition[[#This Row],[Code association]]&amp;"_"&amp;Clef_répartition[[#This Row],[Nom association]]</f>
        <v>ARAS Broye-Vully_Association Régionale d'Action Sociale Broye-Vully</v>
      </c>
      <c r="E7891">
        <f>COUNTIFS(D$2:D7891,Clef_répartition[[#This Row],[Code_Nom]],J$2:J7891,Clef_répartition[[#This Row],[Année]])</f>
        <v>20</v>
      </c>
      <c r="F7891">
        <f>IF(Clef_répartition[[#This Row],[Code_Nom]]=D7890,F7890-1,(COUNTIFS(Clef_répartition[Code_Nom],Clef_répartition[[#This Row],[Code_Nom]],Clef_répartition[Année],Clef_répartition[[#This Row],[Année]])))</f>
        <v>13</v>
      </c>
      <c r="G7891" t="str">
        <f>Clef_répartition[[#This Row],[Code_Nom]]&amp;"_"&amp;Clef_répartition[[#This Row],[Nombre]]&amp;"_"&amp;Clef_répartition[[#This Row],[Année]]</f>
        <v>ARAS Broye-Vully_Association Régionale d'Action Sociale Broye-Vully_20_2020</v>
      </c>
      <c r="H7891">
        <v>5822</v>
      </c>
      <c r="I7891" t="s">
        <v>211</v>
      </c>
      <c r="J7891">
        <v>2020</v>
      </c>
      <c r="K7891">
        <v>0.2311</v>
      </c>
    </row>
    <row r="7892" spans="1:11" x14ac:dyDescent="0.25">
      <c r="A7892" t="s">
        <v>724</v>
      </c>
      <c r="B7892" t="s">
        <v>459</v>
      </c>
      <c r="C7892" t="s">
        <v>460</v>
      </c>
      <c r="D7892" t="str">
        <f>Clef_répartition[[#This Row],[Code association]]&amp;"_"&amp;Clef_répartition[[#This Row],[Nom association]]</f>
        <v>ARAS Broye-Vully_Association Régionale d'Action Sociale Broye-Vully</v>
      </c>
      <c r="E7892">
        <f>COUNTIFS(D$2:D7892,Clef_répartition[[#This Row],[Code_Nom]],J$2:J7892,Clef_répartition[[#This Row],[Année]])</f>
        <v>21</v>
      </c>
      <c r="F7892">
        <f>IF(Clef_répartition[[#This Row],[Code_Nom]]=D7891,F7891-1,(COUNTIFS(Clef_répartition[Code_Nom],Clef_répartition[[#This Row],[Code_Nom]],Clef_répartition[Année],Clef_répartition[[#This Row],[Année]])))</f>
        <v>12</v>
      </c>
      <c r="G7892" t="str">
        <f>Clef_répartition[[#This Row],[Code_Nom]]&amp;"_"&amp;Clef_répartition[[#This Row],[Nombre]]&amp;"_"&amp;Clef_répartition[[#This Row],[Année]]</f>
        <v>ARAS Broye-Vully_Association Régionale d'Action Sociale Broye-Vully_21_2020</v>
      </c>
      <c r="H7892">
        <v>5683</v>
      </c>
      <c r="I7892" t="s">
        <v>222</v>
      </c>
      <c r="J7892">
        <v>2020</v>
      </c>
      <c r="K7892">
        <v>4.3E-3</v>
      </c>
    </row>
    <row r="7893" spans="1:11" x14ac:dyDescent="0.25">
      <c r="A7893" t="s">
        <v>724</v>
      </c>
      <c r="B7893" t="s">
        <v>459</v>
      </c>
      <c r="C7893" t="s">
        <v>460</v>
      </c>
      <c r="D7893" t="str">
        <f>Clef_répartition[[#This Row],[Code association]]&amp;"_"&amp;Clef_répartition[[#This Row],[Nom association]]</f>
        <v>ARAS Broye-Vully_Association Régionale d'Action Sociale Broye-Vully</v>
      </c>
      <c r="E7893">
        <f>COUNTIFS(D$2:D7893,Clef_répartition[[#This Row],[Code_Nom]],J$2:J7893,Clef_répartition[[#This Row],[Année]])</f>
        <v>22</v>
      </c>
      <c r="F7893">
        <f>IF(Clef_répartition[[#This Row],[Code_Nom]]=D7892,F7892-1,(COUNTIFS(Clef_répartition[Code_Nom],Clef_répartition[[#This Row],[Code_Nom]],Clef_répartition[Année],Clef_répartition[[#This Row],[Année]])))</f>
        <v>11</v>
      </c>
      <c r="G7893" t="str">
        <f>Clef_répartition[[#This Row],[Code_Nom]]&amp;"_"&amp;Clef_répartition[[#This Row],[Nombre]]&amp;"_"&amp;Clef_répartition[[#This Row],[Année]]</f>
        <v>ARAS Broye-Vully_Association Régionale d'Action Sociale Broye-Vully_22_2020</v>
      </c>
      <c r="H7893">
        <v>5798</v>
      </c>
      <c r="I7893" t="s">
        <v>236</v>
      </c>
      <c r="J7893">
        <v>2020</v>
      </c>
      <c r="K7893">
        <v>1.14E-2</v>
      </c>
    </row>
    <row r="7894" spans="1:11" x14ac:dyDescent="0.25">
      <c r="A7894" t="s">
        <v>724</v>
      </c>
      <c r="B7894" t="s">
        <v>459</v>
      </c>
      <c r="C7894" t="s">
        <v>460</v>
      </c>
      <c r="D7894" t="str">
        <f>Clef_répartition[[#This Row],[Code association]]&amp;"_"&amp;Clef_répartition[[#This Row],[Nom association]]</f>
        <v>ARAS Broye-Vully_Association Régionale d'Action Sociale Broye-Vully</v>
      </c>
      <c r="E7894">
        <f>COUNTIFS(D$2:D7894,Clef_répartition[[#This Row],[Code_Nom]],J$2:J7894,Clef_répartition[[#This Row],[Année]])</f>
        <v>23</v>
      </c>
      <c r="F7894">
        <f>IF(Clef_répartition[[#This Row],[Code_Nom]]=D7893,F7893-1,(COUNTIFS(Clef_répartition[Code_Nom],Clef_répartition[[#This Row],[Code_Nom]],Clef_répartition[Année],Clef_répartition[[#This Row],[Année]])))</f>
        <v>10</v>
      </c>
      <c r="G7894" t="str">
        <f>Clef_répartition[[#This Row],[Code_Nom]]&amp;"_"&amp;Clef_répartition[[#This Row],[Nombre]]&amp;"_"&amp;Clef_répartition[[#This Row],[Année]]</f>
        <v>ARAS Broye-Vully_Association Régionale d'Action Sociale Broye-Vully_23_2020</v>
      </c>
      <c r="H7894">
        <v>5684</v>
      </c>
      <c r="I7894" t="s">
        <v>237</v>
      </c>
      <c r="J7894">
        <v>2020</v>
      </c>
      <c r="K7894">
        <v>1.5E-3</v>
      </c>
    </row>
    <row r="7895" spans="1:11" x14ac:dyDescent="0.25">
      <c r="A7895" t="s">
        <v>724</v>
      </c>
      <c r="B7895" t="s">
        <v>459</v>
      </c>
      <c r="C7895" t="s">
        <v>460</v>
      </c>
      <c r="D7895" t="str">
        <f>Clef_répartition[[#This Row],[Code association]]&amp;"_"&amp;Clef_répartition[[#This Row],[Nom association]]</f>
        <v>ARAS Broye-Vully_Association Régionale d'Action Sociale Broye-Vully</v>
      </c>
      <c r="E7895">
        <f>COUNTIFS(D$2:D7895,Clef_répartition[[#This Row],[Code_Nom]],J$2:J7895,Clef_répartition[[#This Row],[Année]])</f>
        <v>24</v>
      </c>
      <c r="F7895">
        <f>IF(Clef_répartition[[#This Row],[Code_Nom]]=D7894,F7894-1,(COUNTIFS(Clef_répartition[Code_Nom],Clef_répartition[[#This Row],[Code_Nom]],Clef_répartition[Année],Clef_répartition[[#This Row],[Année]])))</f>
        <v>9</v>
      </c>
      <c r="G7895" t="str">
        <f>Clef_répartition[[#This Row],[Code_Nom]]&amp;"_"&amp;Clef_répartition[[#This Row],[Nombre]]&amp;"_"&amp;Clef_répartition[[#This Row],[Année]]</f>
        <v>ARAS Broye-Vully_Association Régionale d'Action Sociale Broye-Vully_24_2020</v>
      </c>
      <c r="H7895">
        <v>5688</v>
      </c>
      <c r="I7895" t="s">
        <v>260</v>
      </c>
      <c r="J7895">
        <v>2020</v>
      </c>
      <c r="K7895">
        <v>3.7000000000000002E-3</v>
      </c>
    </row>
    <row r="7896" spans="1:11" x14ac:dyDescent="0.25">
      <c r="A7896" t="s">
        <v>724</v>
      </c>
      <c r="B7896" t="s">
        <v>459</v>
      </c>
      <c r="C7896" t="s">
        <v>460</v>
      </c>
      <c r="D7896" t="str">
        <f>Clef_répartition[[#This Row],[Code association]]&amp;"_"&amp;Clef_répartition[[#This Row],[Nom association]]</f>
        <v>ARAS Broye-Vully_Association Régionale d'Action Sociale Broye-Vully</v>
      </c>
      <c r="E7896">
        <f>COUNTIFS(D$2:D7896,Clef_répartition[[#This Row],[Code_Nom]],J$2:J7896,Clef_répartition[[#This Row],[Année]])</f>
        <v>25</v>
      </c>
      <c r="F7896">
        <f>IF(Clef_répartition[[#This Row],[Code_Nom]]=D7895,F7895-1,(COUNTIFS(Clef_répartition[Code_Nom],Clef_répartition[[#This Row],[Code_Nom]],Clef_répartition[Année],Clef_répartition[[#This Row],[Année]])))</f>
        <v>8</v>
      </c>
      <c r="G7896" t="str">
        <f>Clef_répartition[[#This Row],[Code_Nom]]&amp;"_"&amp;Clef_répartition[[#This Row],[Nombre]]&amp;"_"&amp;Clef_répartition[[#This Row],[Année]]</f>
        <v>ARAS Broye-Vully_Association Régionale d'Action Sociale Broye-Vully_25_2020</v>
      </c>
      <c r="H7896">
        <v>5827</v>
      </c>
      <c r="I7896" t="s">
        <v>266</v>
      </c>
      <c r="J7896">
        <v>2020</v>
      </c>
      <c r="K7896">
        <v>6.1999999999999998E-3</v>
      </c>
    </row>
    <row r="7897" spans="1:11" x14ac:dyDescent="0.25">
      <c r="A7897" t="s">
        <v>724</v>
      </c>
      <c r="B7897" t="s">
        <v>459</v>
      </c>
      <c r="C7897" t="s">
        <v>460</v>
      </c>
      <c r="D7897" t="str">
        <f>Clef_répartition[[#This Row],[Code association]]&amp;"_"&amp;Clef_répartition[[#This Row],[Nom association]]</f>
        <v>ARAS Broye-Vully_Association Régionale d'Action Sociale Broye-Vully</v>
      </c>
      <c r="E7897">
        <f>COUNTIFS(D$2:D7897,Clef_répartition[[#This Row],[Code_Nom]],J$2:J7897,Clef_répartition[[#This Row],[Année]])</f>
        <v>26</v>
      </c>
      <c r="F7897">
        <f>IF(Clef_répartition[[#This Row],[Code_Nom]]=D7896,F7896-1,(COUNTIFS(Clef_répartition[Code_Nom],Clef_répartition[[#This Row],[Code_Nom]],Clef_répartition[Année],Clef_répartition[[#This Row],[Année]])))</f>
        <v>7</v>
      </c>
      <c r="G7897" t="str">
        <f>Clef_répartition[[#This Row],[Code_Nom]]&amp;"_"&amp;Clef_répartition[[#This Row],[Nombre]]&amp;"_"&amp;Clef_répartition[[#This Row],[Année]]</f>
        <v>ARAS Broye-Vully_Association Régionale d'Action Sociale Broye-Vully_26_2020</v>
      </c>
      <c r="H7897">
        <v>5828</v>
      </c>
      <c r="I7897" t="s">
        <v>268</v>
      </c>
      <c r="J7897">
        <v>2020</v>
      </c>
      <c r="K7897">
        <v>2.8E-3</v>
      </c>
    </row>
    <row r="7898" spans="1:11" x14ac:dyDescent="0.25">
      <c r="A7898" t="s">
        <v>724</v>
      </c>
      <c r="B7898" t="s">
        <v>459</v>
      </c>
      <c r="C7898" t="s">
        <v>460</v>
      </c>
      <c r="D7898" t="str">
        <f>Clef_répartition[[#This Row],[Code association]]&amp;"_"&amp;Clef_répartition[[#This Row],[Nom association]]</f>
        <v>ARAS Broye-Vully_Association Régionale d'Action Sociale Broye-Vully</v>
      </c>
      <c r="E7898">
        <f>COUNTIFS(D$2:D7898,Clef_répartition[[#This Row],[Code_Nom]],J$2:J7898,Clef_répartition[[#This Row],[Année]])</f>
        <v>27</v>
      </c>
      <c r="F7898">
        <f>IF(Clef_répartition[[#This Row],[Code_Nom]]=D7897,F7897-1,(COUNTIFS(Clef_répartition[Code_Nom],Clef_répartition[[#This Row],[Code_Nom]],Clef_répartition[Année],Clef_répartition[[#This Row],[Année]])))</f>
        <v>6</v>
      </c>
      <c r="G7898" t="str">
        <f>Clef_répartition[[#This Row],[Code_Nom]]&amp;"_"&amp;Clef_répartition[[#This Row],[Nombre]]&amp;"_"&amp;Clef_répartition[[#This Row],[Année]]</f>
        <v>ARAS Broye-Vully_Association Régionale d'Action Sociale Broye-Vully_27_2020</v>
      </c>
      <c r="H7898">
        <v>5831</v>
      </c>
      <c r="I7898" t="s">
        <v>270</v>
      </c>
      <c r="J7898">
        <v>2020</v>
      </c>
      <c r="K7898">
        <v>7.3499999999999996E-2</v>
      </c>
    </row>
    <row r="7899" spans="1:11" x14ac:dyDescent="0.25">
      <c r="A7899" t="s">
        <v>724</v>
      </c>
      <c r="B7899" t="s">
        <v>459</v>
      </c>
      <c r="C7899" t="s">
        <v>460</v>
      </c>
      <c r="D7899" t="str">
        <f>Clef_répartition[[#This Row],[Code association]]&amp;"_"&amp;Clef_répartition[[#This Row],[Nom association]]</f>
        <v>ARAS Broye-Vully_Association Régionale d'Action Sociale Broye-Vully</v>
      </c>
      <c r="E7899">
        <f>COUNTIFS(D$2:D7899,Clef_répartition[[#This Row],[Code_Nom]],J$2:J7899,Clef_répartition[[#This Row],[Année]])</f>
        <v>28</v>
      </c>
      <c r="F7899">
        <f>IF(Clef_répartition[[#This Row],[Code_Nom]]=D7898,F7898-1,(COUNTIFS(Clef_répartition[Code_Nom],Clef_répartition[[#This Row],[Code_Nom]],Clef_répartition[Année],Clef_répartition[[#This Row],[Année]])))</f>
        <v>5</v>
      </c>
      <c r="G7899" t="str">
        <f>Clef_répartition[[#This Row],[Code_Nom]]&amp;"_"&amp;Clef_répartition[[#This Row],[Nombre]]&amp;"_"&amp;Clef_répartition[[#This Row],[Année]]</f>
        <v>ARAS Broye-Vully_Association Régionale d'Action Sociale Broye-Vully_28_2020</v>
      </c>
      <c r="H7899">
        <v>5690</v>
      </c>
      <c r="I7899" t="s">
        <v>462</v>
      </c>
      <c r="J7899">
        <v>2020</v>
      </c>
      <c r="K7899">
        <v>3.0999999999999999E-3</v>
      </c>
    </row>
    <row r="7900" spans="1:11" x14ac:dyDescent="0.25">
      <c r="A7900" t="s">
        <v>724</v>
      </c>
      <c r="B7900" t="s">
        <v>459</v>
      </c>
      <c r="C7900" t="s">
        <v>460</v>
      </c>
      <c r="D7900" t="str">
        <f>Clef_répartition[[#This Row],[Code association]]&amp;"_"&amp;Clef_répartition[[#This Row],[Nom association]]</f>
        <v>ARAS Broye-Vully_Association Régionale d'Action Sociale Broye-Vully</v>
      </c>
      <c r="E7900">
        <f>COUNTIFS(D$2:D7900,Clef_répartition[[#This Row],[Code_Nom]],J$2:J7900,Clef_répartition[[#This Row],[Année]])</f>
        <v>29</v>
      </c>
      <c r="F7900">
        <f>IF(Clef_répartition[[#This Row],[Code_Nom]]=D7899,F7899-1,(COUNTIFS(Clef_répartition[Code_Nom],Clef_répartition[[#This Row],[Code_Nom]],Clef_répartition[Année],Clef_répartition[[#This Row],[Année]])))</f>
        <v>4</v>
      </c>
      <c r="G7900" t="str">
        <f>Clef_répartition[[#This Row],[Code_Nom]]&amp;"_"&amp;Clef_répartition[[#This Row],[Nombre]]&amp;"_"&amp;Clef_répartition[[#This Row],[Année]]</f>
        <v>ARAS Broye-Vully_Association Régionale d'Action Sociale Broye-Vully_29_2020</v>
      </c>
      <c r="H7900">
        <v>5830</v>
      </c>
      <c r="I7900" t="s">
        <v>285</v>
      </c>
      <c r="J7900">
        <v>2020</v>
      </c>
      <c r="K7900">
        <v>1.03E-2</v>
      </c>
    </row>
    <row r="7901" spans="1:11" x14ac:dyDescent="0.25">
      <c r="A7901" t="s">
        <v>724</v>
      </c>
      <c r="B7901" t="s">
        <v>459</v>
      </c>
      <c r="C7901" t="s">
        <v>460</v>
      </c>
      <c r="D7901" t="str">
        <f>Clef_répartition[[#This Row],[Code association]]&amp;"_"&amp;Clef_répartition[[#This Row],[Nom association]]</f>
        <v>ARAS Broye-Vully_Association Régionale d'Action Sociale Broye-Vully</v>
      </c>
      <c r="E7901">
        <f>COUNTIFS(D$2:D7901,Clef_répartition[[#This Row],[Code_Nom]],J$2:J7901,Clef_répartition[[#This Row],[Année]])</f>
        <v>30</v>
      </c>
      <c r="F7901">
        <f>IF(Clef_répartition[[#This Row],[Code_Nom]]=D7900,F7900-1,(COUNTIFS(Clef_répartition[Code_Nom],Clef_répartition[[#This Row],[Code_Nom]],Clef_répartition[Année],Clef_répartition[[#This Row],[Année]])))</f>
        <v>3</v>
      </c>
      <c r="G7901" t="str">
        <f>Clef_répartition[[#This Row],[Code_Nom]]&amp;"_"&amp;Clef_répartition[[#This Row],[Nombre]]&amp;"_"&amp;Clef_répartition[[#This Row],[Année]]</f>
        <v>ARAS Broye-Vully_Association Régionale d'Action Sociale Broye-Vully_30_2020</v>
      </c>
      <c r="H7901">
        <v>5692</v>
      </c>
      <c r="I7901" t="s">
        <v>289</v>
      </c>
      <c r="J7901">
        <v>2020</v>
      </c>
      <c r="K7901">
        <v>1.34E-2</v>
      </c>
    </row>
    <row r="7902" spans="1:11" x14ac:dyDescent="0.25">
      <c r="A7902" t="s">
        <v>724</v>
      </c>
      <c r="B7902" t="s">
        <v>459</v>
      </c>
      <c r="C7902" t="s">
        <v>460</v>
      </c>
      <c r="D7902" t="str">
        <f>Clef_répartition[[#This Row],[Code association]]&amp;"_"&amp;Clef_répartition[[#This Row],[Nom association]]</f>
        <v>ARAS Broye-Vully_Association Régionale d'Action Sociale Broye-Vully</v>
      </c>
      <c r="E7902">
        <f>COUNTIFS(D$2:D7902,Clef_répartition[[#This Row],[Code_Nom]],J$2:J7902,Clef_répartition[[#This Row],[Année]])</f>
        <v>31</v>
      </c>
      <c r="F7902">
        <f>IF(Clef_répartition[[#This Row],[Code_Nom]]=D7901,F7901-1,(COUNTIFS(Clef_répartition[Code_Nom],Clef_répartition[[#This Row],[Code_Nom]],Clef_répartition[Année],Clef_répartition[[#This Row],[Année]])))</f>
        <v>2</v>
      </c>
      <c r="G7902" t="str">
        <f>Clef_répartition[[#This Row],[Code_Nom]]&amp;"_"&amp;Clef_répartition[[#This Row],[Nombre]]&amp;"_"&amp;Clef_répartition[[#This Row],[Année]]</f>
        <v>ARAS Broye-Vully_Association Régionale d'Action Sociale Broye-Vully_31_2020</v>
      </c>
      <c r="H7902">
        <v>5803</v>
      </c>
      <c r="I7902" t="s">
        <v>294</v>
      </c>
      <c r="J7902">
        <v>2020</v>
      </c>
      <c r="K7902">
        <v>1.38E-2</v>
      </c>
    </row>
    <row r="7903" spans="1:11" x14ac:dyDescent="0.25">
      <c r="A7903" t="s">
        <v>724</v>
      </c>
      <c r="B7903" t="s">
        <v>459</v>
      </c>
      <c r="C7903" t="s">
        <v>460</v>
      </c>
      <c r="D7903" t="str">
        <f>Clef_répartition[[#This Row],[Code association]]&amp;"_"&amp;Clef_répartition[[#This Row],[Nom association]]</f>
        <v>ARAS Broye-Vully_Association Régionale d'Action Sociale Broye-Vully</v>
      </c>
      <c r="E7903">
        <f>COUNTIFS(D$2:D7903,Clef_répartition[[#This Row],[Code_Nom]],J$2:J7903,Clef_répartition[[#This Row],[Année]])</f>
        <v>32</v>
      </c>
      <c r="F7903">
        <f>IF(Clef_répartition[[#This Row],[Code_Nom]]=D7902,F7902-1,(COUNTIFS(Clef_répartition[Code_Nom],Clef_répartition[[#This Row],[Code_Nom]],Clef_répartition[Année],Clef_répartition[[#This Row],[Année]])))</f>
        <v>1</v>
      </c>
      <c r="G7903" t="str">
        <f>Clef_répartition[[#This Row],[Code_Nom]]&amp;"_"&amp;Clef_répartition[[#This Row],[Nombre]]&amp;"_"&amp;Clef_répartition[[#This Row],[Année]]</f>
        <v>ARAS Broye-Vully_Association Régionale d'Action Sociale Broye-Vully_32_2020</v>
      </c>
      <c r="H7903">
        <v>5464</v>
      </c>
      <c r="I7903" t="s">
        <v>296</v>
      </c>
      <c r="J7903">
        <v>2020</v>
      </c>
      <c r="K7903">
        <v>7.3400000000000007E-2</v>
      </c>
    </row>
    <row r="7904" spans="1:11" x14ac:dyDescent="0.25">
      <c r="A7904" t="s">
        <v>724</v>
      </c>
      <c r="B7904" t="s">
        <v>442</v>
      </c>
      <c r="C7904" t="s">
        <v>443</v>
      </c>
      <c r="D790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04">
        <f>COUNTIFS(D$2:D7904,Clef_répartition[[#This Row],[Code_Nom]],J$2:J7904,Clef_répartition[[#This Row],[Année]])</f>
        <v>1</v>
      </c>
      <c r="F7904">
        <f>IF(Clef_répartition[[#This Row],[Code_Nom]]=D7903,F7903-1,(COUNTIFS(Clef_répartition[Code_Nom],Clef_répartition[[#This Row],[Code_Nom]],Clef_répartition[Année],Clef_répartition[[#This Row],[Année]])))</f>
        <v>13</v>
      </c>
      <c r="G790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lausannois-Oron-Lavaux_1_2020</v>
      </c>
      <c r="H7904">
        <v>5581</v>
      </c>
      <c r="I7904" t="s">
        <v>17</v>
      </c>
      <c r="J7904">
        <v>2020</v>
      </c>
      <c r="K7904">
        <v>5.6500000000000002E-2</v>
      </c>
    </row>
    <row r="7905" spans="1:11" x14ac:dyDescent="0.25">
      <c r="A7905" t="s">
        <v>724</v>
      </c>
      <c r="B7905" t="s">
        <v>442</v>
      </c>
      <c r="C7905" t="s">
        <v>443</v>
      </c>
      <c r="D790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05">
        <f>COUNTIFS(D$2:D7905,Clef_répartition[[#This Row],[Code_Nom]],J$2:J7905,Clef_répartition[[#This Row],[Année]])</f>
        <v>2</v>
      </c>
      <c r="F7905">
        <f>IF(Clef_répartition[[#This Row],[Code_Nom]]=D7904,F7904-1,(COUNTIFS(Clef_répartition[Code_Nom],Clef_répartition[[#This Row],[Code_Nom]],Clef_répartition[Année],Clef_répartition[[#This Row],[Année]])))</f>
        <v>12</v>
      </c>
      <c r="G790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lausannois-Oron-Lavaux_2_2020</v>
      </c>
      <c r="H7905">
        <v>5613</v>
      </c>
      <c r="I7905" t="s">
        <v>33</v>
      </c>
      <c r="J7905">
        <v>2020</v>
      </c>
      <c r="K7905">
        <v>0.08</v>
      </c>
    </row>
    <row r="7906" spans="1:11" x14ac:dyDescent="0.25">
      <c r="A7906" t="s">
        <v>724</v>
      </c>
      <c r="B7906" t="s">
        <v>442</v>
      </c>
      <c r="C7906" t="s">
        <v>443</v>
      </c>
      <c r="D790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06">
        <f>COUNTIFS(D$2:D7906,Clef_répartition[[#This Row],[Code_Nom]],J$2:J7906,Clef_répartition[[#This Row],[Année]])</f>
        <v>3</v>
      </c>
      <c r="F7906">
        <f>IF(Clef_répartition[[#This Row],[Code_Nom]]=D7905,F7905-1,(COUNTIFS(Clef_répartition[Code_Nom],Clef_répartition[[#This Row],[Code_Nom]],Clef_répartition[Année],Clef_répartition[[#This Row],[Année]])))</f>
        <v>11</v>
      </c>
      <c r="G790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lausannois-Oron-Lavaux_3_2020</v>
      </c>
      <c r="H7906">
        <v>5584</v>
      </c>
      <c r="I7906" t="s">
        <v>104</v>
      </c>
      <c r="J7906">
        <v>2020</v>
      </c>
      <c r="K7906">
        <v>0.1452</v>
      </c>
    </row>
    <row r="7907" spans="1:11" x14ac:dyDescent="0.25">
      <c r="A7907" t="s">
        <v>724</v>
      </c>
      <c r="B7907" t="s">
        <v>442</v>
      </c>
      <c r="C7907" t="s">
        <v>443</v>
      </c>
      <c r="D790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07">
        <f>COUNTIFS(D$2:D7907,Clef_répartition[[#This Row],[Code_Nom]],J$2:J7907,Clef_répartition[[#This Row],[Année]])</f>
        <v>4</v>
      </c>
      <c r="F7907">
        <f>IF(Clef_répartition[[#This Row],[Code_Nom]]=D7906,F7906-1,(COUNTIFS(Clef_répartition[Code_Nom],Clef_répartition[[#This Row],[Code_Nom]],Clef_répartition[Année],Clef_répartition[[#This Row],[Année]])))</f>
        <v>10</v>
      </c>
      <c r="G790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lausannois-Oron-Lavaux_4_2020</v>
      </c>
      <c r="H7907">
        <v>5604</v>
      </c>
      <c r="I7907" t="s">
        <v>117</v>
      </c>
      <c r="J7907">
        <v>2020</v>
      </c>
      <c r="K7907">
        <v>3.09E-2</v>
      </c>
    </row>
    <row r="7908" spans="1:11" x14ac:dyDescent="0.25">
      <c r="A7908" t="s">
        <v>724</v>
      </c>
      <c r="B7908" t="s">
        <v>442</v>
      </c>
      <c r="C7908" t="s">
        <v>443</v>
      </c>
      <c r="D790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08">
        <f>COUNTIFS(D$2:D7908,Clef_répartition[[#This Row],[Code_Nom]],J$2:J7908,Clef_répartition[[#This Row],[Année]])</f>
        <v>5</v>
      </c>
      <c r="F7908">
        <f>IF(Clef_répartition[[#This Row],[Code_Nom]]=D7907,F7907-1,(COUNTIFS(Clef_répartition[Code_Nom],Clef_répartition[[#This Row],[Code_Nom]],Clef_répartition[Année],Clef_répartition[[#This Row],[Année]])))</f>
        <v>9</v>
      </c>
      <c r="G790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lausannois-Oron-Lavaux_5_2020</v>
      </c>
      <c r="H7908">
        <v>5806</v>
      </c>
      <c r="I7908" t="s">
        <v>140</v>
      </c>
      <c r="J7908">
        <v>2020</v>
      </c>
      <c r="K7908">
        <v>4.41E-2</v>
      </c>
    </row>
    <row r="7909" spans="1:11" x14ac:dyDescent="0.25">
      <c r="A7909" t="s">
        <v>724</v>
      </c>
      <c r="B7909" t="s">
        <v>442</v>
      </c>
      <c r="C7909" t="s">
        <v>443</v>
      </c>
      <c r="D790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09">
        <f>COUNTIFS(D$2:D7909,Clef_répartition[[#This Row],[Code_Nom]],J$2:J7909,Clef_répartition[[#This Row],[Année]])</f>
        <v>6</v>
      </c>
      <c r="F7909">
        <f>IF(Clef_répartition[[#This Row],[Code_Nom]]=D7908,F7908-1,(COUNTIFS(Clef_répartition[Code_Nom],Clef_répartition[[#This Row],[Code_Nom]],Clef_répartition[Année],Clef_répartition[[#This Row],[Année]])))</f>
        <v>8</v>
      </c>
      <c r="G790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lausannois-Oron-Lavaux_6_2020</v>
      </c>
      <c r="H7909">
        <v>5606</v>
      </c>
      <c r="I7909" t="s">
        <v>169</v>
      </c>
      <c r="J7909">
        <v>2020</v>
      </c>
      <c r="K7909">
        <v>0.155</v>
      </c>
    </row>
    <row r="7910" spans="1:11" x14ac:dyDescent="0.25">
      <c r="A7910" t="s">
        <v>724</v>
      </c>
      <c r="B7910" t="s">
        <v>442</v>
      </c>
      <c r="C7910" t="s">
        <v>443</v>
      </c>
      <c r="D791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0">
        <f>COUNTIFS(D$2:D7910,Clef_répartition[[#This Row],[Code_Nom]],J$2:J7910,Clef_répartition[[#This Row],[Année]])</f>
        <v>7</v>
      </c>
      <c r="F7910">
        <f>IF(Clef_répartition[[#This Row],[Code_Nom]]=D7909,F7909-1,(COUNTIFS(Clef_répartition[Code_Nom],Clef_répartition[[#This Row],[Code_Nom]],Clef_répartition[Année],Clef_répartition[[#This Row],[Année]])))</f>
        <v>7</v>
      </c>
      <c r="G791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lausannois-Oron-Lavaux_7_2020</v>
      </c>
      <c r="H7910">
        <v>5790</v>
      </c>
      <c r="I7910" t="s">
        <v>170</v>
      </c>
      <c r="J7910">
        <v>2020</v>
      </c>
      <c r="K7910">
        <v>8.0999999999999996E-3</v>
      </c>
    </row>
    <row r="7911" spans="1:11" x14ac:dyDescent="0.25">
      <c r="A7911" t="s">
        <v>724</v>
      </c>
      <c r="B7911" t="s">
        <v>442</v>
      </c>
      <c r="C7911" t="s">
        <v>443</v>
      </c>
      <c r="D791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1">
        <f>COUNTIFS(D$2:D7911,Clef_répartition[[#This Row],[Code_Nom]],J$2:J7911,Clef_répartition[[#This Row],[Année]])</f>
        <v>8</v>
      </c>
      <c r="F7911">
        <f>IF(Clef_répartition[[#This Row],[Code_Nom]]=D7910,F7910-1,(COUNTIFS(Clef_répartition[Code_Nom],Clef_répartition[[#This Row],[Code_Nom]],Clef_répartition[Année],Clef_répartition[[#This Row],[Année]])))</f>
        <v>6</v>
      </c>
      <c r="G791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lausannois-Oron-Lavaux_8_2020</v>
      </c>
      <c r="H7911">
        <v>5792</v>
      </c>
      <c r="I7911" t="s">
        <v>187</v>
      </c>
      <c r="J7911">
        <v>2020</v>
      </c>
      <c r="K7911">
        <v>9.7999999999999997E-3</v>
      </c>
    </row>
    <row r="7912" spans="1:11" x14ac:dyDescent="0.25">
      <c r="A7912" t="s">
        <v>724</v>
      </c>
      <c r="B7912" t="s">
        <v>442</v>
      </c>
      <c r="C7912" t="s">
        <v>443</v>
      </c>
      <c r="D791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2">
        <f>COUNTIFS(D$2:D7912,Clef_répartition[[#This Row],[Code_Nom]],J$2:J7912,Clef_répartition[[#This Row],[Année]])</f>
        <v>9</v>
      </c>
      <c r="F7912">
        <f>IF(Clef_répartition[[#This Row],[Code_Nom]]=D7911,F7911-1,(COUNTIFS(Clef_répartition[Code_Nom],Clef_répartition[[#This Row],[Code_Nom]],Clef_répartition[Année],Clef_répartition[[#This Row],[Année]])))</f>
        <v>5</v>
      </c>
      <c r="G791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lausannois-Oron-Lavaux_9_2020</v>
      </c>
      <c r="H7912">
        <v>5805</v>
      </c>
      <c r="I7912" t="s">
        <v>206</v>
      </c>
      <c r="J7912">
        <v>2020</v>
      </c>
      <c r="K7912">
        <v>9.0499999999999997E-2</v>
      </c>
    </row>
    <row r="7913" spans="1:11" x14ac:dyDescent="0.25">
      <c r="A7913" t="s">
        <v>724</v>
      </c>
      <c r="B7913" t="s">
        <v>442</v>
      </c>
      <c r="C7913" t="s">
        <v>443</v>
      </c>
      <c r="D791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3">
        <f>COUNTIFS(D$2:D7913,Clef_répartition[[#This Row],[Code_Nom]],J$2:J7913,Clef_répartition[[#This Row],[Année]])</f>
        <v>10</v>
      </c>
      <c r="F7913">
        <f>IF(Clef_répartition[[#This Row],[Code_Nom]]=D7912,F7912-1,(COUNTIFS(Clef_répartition[Code_Nom],Clef_répartition[[#This Row],[Code_Nom]],Clef_répartition[Année],Clef_répartition[[#This Row],[Année]])))</f>
        <v>4</v>
      </c>
      <c r="G791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lausannois-Oron-Lavaux_10_2020</v>
      </c>
      <c r="H7913">
        <v>5588</v>
      </c>
      <c r="I7913" t="s">
        <v>210</v>
      </c>
      <c r="J7913">
        <v>2020</v>
      </c>
      <c r="K7913">
        <v>2.29E-2</v>
      </c>
    </row>
    <row r="7914" spans="1:11" x14ac:dyDescent="0.25">
      <c r="A7914" t="s">
        <v>724</v>
      </c>
      <c r="B7914" t="s">
        <v>442</v>
      </c>
      <c r="C7914" t="s">
        <v>443</v>
      </c>
      <c r="D791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4">
        <f>COUNTIFS(D$2:D7914,Clef_répartition[[#This Row],[Code_Nom]],J$2:J7914,Clef_répartition[[#This Row],[Année]])</f>
        <v>11</v>
      </c>
      <c r="F7914">
        <f>IF(Clef_répartition[[#This Row],[Code_Nom]]=D7913,F7913-1,(COUNTIFS(Clef_répartition[Code_Nom],Clef_répartition[[#This Row],[Code_Nom]],Clef_répartition[Année],Clef_répartition[[#This Row],[Année]])))</f>
        <v>3</v>
      </c>
      <c r="G791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lausannois-Oron-Lavaux_11_2020</v>
      </c>
      <c r="H7914">
        <v>5590</v>
      </c>
      <c r="I7914" t="s">
        <v>226</v>
      </c>
      <c r="J7914">
        <v>2020</v>
      </c>
      <c r="K7914">
        <v>0.27679999999999999</v>
      </c>
    </row>
    <row r="7915" spans="1:11" x14ac:dyDescent="0.25">
      <c r="A7915" t="s">
        <v>724</v>
      </c>
      <c r="B7915" t="s">
        <v>442</v>
      </c>
      <c r="C7915" t="s">
        <v>443</v>
      </c>
      <c r="D791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5">
        <f>COUNTIFS(D$2:D7915,Clef_répartition[[#This Row],[Code_Nom]],J$2:J7915,Clef_répartition[[#This Row],[Année]])</f>
        <v>12</v>
      </c>
      <c r="F7915">
        <f>IF(Clef_répartition[[#This Row],[Code_Nom]]=D7914,F7914-1,(COUNTIFS(Clef_répartition[Code_Nom],Clef_répartition[[#This Row],[Code_Nom]],Clef_répartition[Année],Clef_répartition[[#This Row],[Année]])))</f>
        <v>2</v>
      </c>
      <c r="G791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lausannois-Oron-Lavaux_12_2020</v>
      </c>
      <c r="H7915">
        <v>5611</v>
      </c>
      <c r="I7915" t="s">
        <v>251</v>
      </c>
      <c r="J7915">
        <v>2020</v>
      </c>
      <c r="K7915">
        <v>5.0299999999999997E-2</v>
      </c>
    </row>
    <row r="7916" spans="1:11" x14ac:dyDescent="0.25">
      <c r="A7916" t="s">
        <v>724</v>
      </c>
      <c r="B7916" t="s">
        <v>442</v>
      </c>
      <c r="C7916" t="s">
        <v>443</v>
      </c>
      <c r="D791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7916">
        <f>COUNTIFS(D$2:D7916,Clef_répartition[[#This Row],[Code_Nom]],J$2:J7916,Clef_répartition[[#This Row],[Année]])</f>
        <v>13</v>
      </c>
      <c r="F7916">
        <f>IF(Clef_répartition[[#This Row],[Code_Nom]]=D7915,F7915-1,(COUNTIFS(Clef_répartition[Code_Nom],Clef_répartition[[#This Row],[Code_Nom]],Clef_répartition[Année],Clef_répartition[[#This Row],[Année]])))</f>
        <v>1</v>
      </c>
      <c r="G791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lausannois-Oron-Lavaux_13_2020</v>
      </c>
      <c r="H7916">
        <v>5799</v>
      </c>
      <c r="I7916" t="s">
        <v>254</v>
      </c>
      <c r="J7916">
        <v>2020</v>
      </c>
      <c r="K7916">
        <v>2.9899999999999999E-2</v>
      </c>
    </row>
    <row r="7917" spans="1:11" x14ac:dyDescent="0.25">
      <c r="A7917" t="s">
        <v>724</v>
      </c>
      <c r="B7917" t="s">
        <v>533</v>
      </c>
      <c r="C7917" t="s">
        <v>534</v>
      </c>
      <c r="D7917" t="str">
        <f>Clef_répartition[[#This Row],[Code association]]&amp;"_"&amp;Clef_répartition[[#This Row],[Nom association]]</f>
        <v>ARAS JUNOVA_Association de communes RAS Jura-Nord vaudois</v>
      </c>
      <c r="E7917">
        <f>COUNTIFS(D$2:D7917,Clef_répartition[[#This Row],[Code_Nom]],J$2:J7917,Clef_répartition[[#This Row],[Année]])</f>
        <v>1</v>
      </c>
      <c r="F7917">
        <f>IF(Clef_répartition[[#This Row],[Code_Nom]]=D7916,F7916-1,(COUNTIFS(Clef_répartition[Code_Nom],Clef_répartition[[#This Row],[Code_Nom]],Clef_répartition[Année],Clef_répartition[[#This Row],[Année]])))</f>
        <v>76</v>
      </c>
      <c r="G7917" t="str">
        <f>Clef_répartition[[#This Row],[Code_Nom]]&amp;"_"&amp;Clef_répartition[[#This Row],[Nombre]]&amp;"_"&amp;Clef_répartition[[#This Row],[Année]]</f>
        <v>ARAS JUNOVA_Association de communes RAS Jura-Nord vaudois_1_2020</v>
      </c>
      <c r="H7917">
        <v>5742</v>
      </c>
      <c r="I7917" t="s">
        <v>2</v>
      </c>
      <c r="J7917">
        <v>2020</v>
      </c>
      <c r="K7917">
        <v>1.1775949900464678E-2</v>
      </c>
    </row>
    <row r="7918" spans="1:11" x14ac:dyDescent="0.25">
      <c r="A7918" t="s">
        <v>724</v>
      </c>
      <c r="B7918" t="s">
        <v>533</v>
      </c>
      <c r="C7918" t="s">
        <v>534</v>
      </c>
      <c r="D7918" t="str">
        <f>Clef_répartition[[#This Row],[Code association]]&amp;"_"&amp;Clef_répartition[[#This Row],[Nom association]]</f>
        <v>ARAS JUNOVA_Association de communes RAS Jura-Nord vaudois</v>
      </c>
      <c r="E7918">
        <f>COUNTIFS(D$2:D7918,Clef_répartition[[#This Row],[Code_Nom]],J$2:J7918,Clef_répartition[[#This Row],[Année]])</f>
        <v>2</v>
      </c>
      <c r="F7918">
        <f>IF(Clef_répartition[[#This Row],[Code_Nom]]=D7917,F7917-1,(COUNTIFS(Clef_répartition[Code_Nom],Clef_répartition[[#This Row],[Code_Nom]],Clef_répartition[Année],Clef_répartition[[#This Row],[Année]])))</f>
        <v>75</v>
      </c>
      <c r="G7918" t="str">
        <f>Clef_répartition[[#This Row],[Code_Nom]]&amp;"_"&amp;Clef_répartition[[#This Row],[Nombre]]&amp;"_"&amp;Clef_répartition[[#This Row],[Année]]</f>
        <v>ARAS JUNOVA_Association de communes RAS Jura-Nord vaudois_2_2020</v>
      </c>
      <c r="H7918">
        <v>5743</v>
      </c>
      <c r="I7918" t="s">
        <v>6</v>
      </c>
      <c r="J7918">
        <v>2020</v>
      </c>
      <c r="K7918">
        <v>1.8332012270890836E-2</v>
      </c>
    </row>
    <row r="7919" spans="1:11" x14ac:dyDescent="0.25">
      <c r="A7919" t="s">
        <v>724</v>
      </c>
      <c r="B7919" t="s">
        <v>533</v>
      </c>
      <c r="C7919" t="s">
        <v>534</v>
      </c>
      <c r="D7919" t="str">
        <f>Clef_répartition[[#This Row],[Code association]]&amp;"_"&amp;Clef_répartition[[#This Row],[Nom association]]</f>
        <v>ARAS JUNOVA_Association de communes RAS Jura-Nord vaudois</v>
      </c>
      <c r="E7919">
        <f>COUNTIFS(D$2:D7919,Clef_répartition[[#This Row],[Code_Nom]],J$2:J7919,Clef_répartition[[#This Row],[Année]])</f>
        <v>3</v>
      </c>
      <c r="F7919">
        <f>IF(Clef_répartition[[#This Row],[Code_Nom]]=D7918,F7918-1,(COUNTIFS(Clef_répartition[Code_Nom],Clef_répartition[[#This Row],[Code_Nom]],Clef_répartition[Année],Clef_répartition[[#This Row],[Année]])))</f>
        <v>74</v>
      </c>
      <c r="G7919" t="str">
        <f>Clef_répartition[[#This Row],[Code_Nom]]&amp;"_"&amp;Clef_répartition[[#This Row],[Nombre]]&amp;"_"&amp;Clef_répartition[[#This Row],[Année]]</f>
        <v>ARAS JUNOVA_Association de communes RAS Jura-Nord vaudois_3_2020</v>
      </c>
      <c r="H7919">
        <v>5744</v>
      </c>
      <c r="I7919" t="s">
        <v>11</v>
      </c>
      <c r="J7919">
        <v>2020</v>
      </c>
      <c r="K7919">
        <v>2.0683212149088019E-2</v>
      </c>
    </row>
    <row r="7920" spans="1:11" x14ac:dyDescent="0.25">
      <c r="A7920" t="s">
        <v>724</v>
      </c>
      <c r="B7920" t="s">
        <v>533</v>
      </c>
      <c r="C7920" t="s">
        <v>534</v>
      </c>
      <c r="D7920" t="str">
        <f>Clef_répartition[[#This Row],[Code association]]&amp;"_"&amp;Clef_répartition[[#This Row],[Nom association]]</f>
        <v>ARAS JUNOVA_Association de communes RAS Jura-Nord vaudois</v>
      </c>
      <c r="E7920">
        <f>COUNTIFS(D$2:D7920,Clef_répartition[[#This Row],[Code_Nom]],J$2:J7920,Clef_répartition[[#This Row],[Année]])</f>
        <v>4</v>
      </c>
      <c r="F7920">
        <f>IF(Clef_répartition[[#This Row],[Code_Nom]]=D7919,F7919-1,(COUNTIFS(Clef_répartition[Code_Nom],Clef_répartition[[#This Row],[Code_Nom]],Clef_répartition[Année],Clef_répartition[[#This Row],[Année]])))</f>
        <v>73</v>
      </c>
      <c r="G7920" t="str">
        <f>Clef_répartition[[#This Row],[Code_Nom]]&amp;"_"&amp;Clef_répartition[[#This Row],[Nombre]]&amp;"_"&amp;Clef_répartition[[#This Row],[Année]]</f>
        <v>ARAS JUNOVA_Association de communes RAS Jura-Nord vaudois_4_2020</v>
      </c>
      <c r="H7920">
        <v>5745</v>
      </c>
      <c r="I7920" t="s">
        <v>14</v>
      </c>
      <c r="J7920">
        <v>2020</v>
      </c>
      <c r="K7920">
        <v>3.4482649621442383E-3</v>
      </c>
    </row>
    <row r="7921" spans="1:11" x14ac:dyDescent="0.25">
      <c r="A7921" t="s">
        <v>724</v>
      </c>
      <c r="B7921" t="s">
        <v>533</v>
      </c>
      <c r="C7921" t="s">
        <v>534</v>
      </c>
      <c r="D7921" t="str">
        <f>Clef_répartition[[#This Row],[Code association]]&amp;"_"&amp;Clef_répartition[[#This Row],[Nom association]]</f>
        <v>ARAS JUNOVA_Association de communes RAS Jura-Nord vaudois</v>
      </c>
      <c r="E7921">
        <f>COUNTIFS(D$2:D7921,Clef_répartition[[#This Row],[Code_Nom]],J$2:J7921,Clef_répartition[[#This Row],[Année]])</f>
        <v>5</v>
      </c>
      <c r="F7921">
        <f>IF(Clef_répartition[[#This Row],[Code_Nom]]=D7920,F7920-1,(COUNTIFS(Clef_répartition[Code_Nom],Clef_répartition[[#This Row],[Code_Nom]],Clef_répartition[Année],Clef_répartition[[#This Row],[Année]])))</f>
        <v>72</v>
      </c>
      <c r="G7921" t="str">
        <f>Clef_répartition[[#This Row],[Code_Nom]]&amp;"_"&amp;Clef_répartition[[#This Row],[Nombre]]&amp;"_"&amp;Clef_répartition[[#This Row],[Année]]</f>
        <v>ARAS JUNOVA_Association de communes RAS Jura-Nord vaudois_5_2020</v>
      </c>
      <c r="H7921">
        <v>5746</v>
      </c>
      <c r="I7921" t="s">
        <v>15</v>
      </c>
      <c r="J7921">
        <v>2020</v>
      </c>
      <c r="K7921">
        <v>1.8177288044036389E-2</v>
      </c>
    </row>
    <row r="7922" spans="1:11" x14ac:dyDescent="0.25">
      <c r="A7922" t="s">
        <v>724</v>
      </c>
      <c r="B7922" t="s">
        <v>533</v>
      </c>
      <c r="C7922" t="s">
        <v>534</v>
      </c>
      <c r="D7922" t="str">
        <f>Clef_répartition[[#This Row],[Code association]]&amp;"_"&amp;Clef_répartition[[#This Row],[Nom association]]</f>
        <v>ARAS JUNOVA_Association de communes RAS Jura-Nord vaudois</v>
      </c>
      <c r="E7922">
        <f>COUNTIFS(D$2:D7922,Clef_répartition[[#This Row],[Code_Nom]],J$2:J7922,Clef_répartition[[#This Row],[Année]])</f>
        <v>6</v>
      </c>
      <c r="F7922">
        <f>IF(Clef_répartition[[#This Row],[Code_Nom]]=D7921,F7921-1,(COUNTIFS(Clef_répartition[Code_Nom],Clef_répartition[[#This Row],[Code_Nom]],Clef_répartition[Année],Clef_répartition[[#This Row],[Année]])))</f>
        <v>71</v>
      </c>
      <c r="G7922" t="str">
        <f>Clef_répartition[[#This Row],[Code_Nom]]&amp;"_"&amp;Clef_répartition[[#This Row],[Nombre]]&amp;"_"&amp;Clef_répartition[[#This Row],[Année]]</f>
        <v>ARAS JUNOVA_Association de communes RAS Jura-Nord vaudois_6_2020</v>
      </c>
      <c r="H7922">
        <v>5902</v>
      </c>
      <c r="I7922" t="s">
        <v>18</v>
      </c>
      <c r="J7922">
        <v>2020</v>
      </c>
      <c r="K7922">
        <v>1.3566326878373704E-3</v>
      </c>
    </row>
    <row r="7923" spans="1:11" x14ac:dyDescent="0.25">
      <c r="A7923" t="s">
        <v>724</v>
      </c>
      <c r="B7923" t="s">
        <v>533</v>
      </c>
      <c r="C7923" t="s">
        <v>534</v>
      </c>
      <c r="D7923" t="str">
        <f>Clef_répartition[[#This Row],[Code association]]&amp;"_"&amp;Clef_répartition[[#This Row],[Nom association]]</f>
        <v>ARAS JUNOVA_Association de communes RAS Jura-Nord vaudois</v>
      </c>
      <c r="E7923">
        <f>COUNTIFS(D$2:D7923,Clef_répartition[[#This Row],[Code_Nom]],J$2:J7923,Clef_répartition[[#This Row],[Année]])</f>
        <v>7</v>
      </c>
      <c r="F7923">
        <f>IF(Clef_répartition[[#This Row],[Code_Nom]]=D7922,F7922-1,(COUNTIFS(Clef_répartition[Code_Nom],Clef_répartition[[#This Row],[Code_Nom]],Clef_répartition[Année],Clef_répartition[[#This Row],[Année]])))</f>
        <v>70</v>
      </c>
      <c r="G7923" t="str">
        <f>Clef_répartition[[#This Row],[Code_Nom]]&amp;"_"&amp;Clef_répartition[[#This Row],[Nombre]]&amp;"_"&amp;Clef_répartition[[#This Row],[Année]]</f>
        <v>ARAS JUNOVA_Association de communes RAS Jura-Nord vaudois_7_2020</v>
      </c>
      <c r="H7923">
        <v>5903</v>
      </c>
      <c r="I7923" t="s">
        <v>24</v>
      </c>
      <c r="J7923">
        <v>2020</v>
      </c>
      <c r="K7923">
        <v>8.3971556588524003E-4</v>
      </c>
    </row>
    <row r="7924" spans="1:11" x14ac:dyDescent="0.25">
      <c r="A7924" t="s">
        <v>724</v>
      </c>
      <c r="B7924" t="s">
        <v>533</v>
      </c>
      <c r="C7924" t="s">
        <v>534</v>
      </c>
      <c r="D7924" t="str">
        <f>Clef_répartition[[#This Row],[Code association]]&amp;"_"&amp;Clef_répartition[[#This Row],[Nom association]]</f>
        <v>ARAS JUNOVA_Association de communes RAS Jura-Nord vaudois</v>
      </c>
      <c r="E7924">
        <f>COUNTIFS(D$2:D7924,Clef_répartition[[#This Row],[Code_Nom]],J$2:J7924,Clef_répartition[[#This Row],[Année]])</f>
        <v>8</v>
      </c>
      <c r="F7924">
        <f>IF(Clef_répartition[[#This Row],[Code_Nom]]=D7923,F7923-1,(COUNTIFS(Clef_répartition[Code_Nom],Clef_répartition[[#This Row],[Code_Nom]],Clef_répartition[Année],Clef_répartition[[#This Row],[Année]])))</f>
        <v>69</v>
      </c>
      <c r="G7924" t="str">
        <f>Clef_répartition[[#This Row],[Code_Nom]]&amp;"_"&amp;Clef_répartition[[#This Row],[Nombre]]&amp;"_"&amp;Clef_répartition[[#This Row],[Année]]</f>
        <v>ARAS JUNOVA_Association de communes RAS Jura-Nord vaudois_8_2020</v>
      </c>
      <c r="H7924">
        <v>5747</v>
      </c>
      <c r="I7924" t="s">
        <v>26</v>
      </c>
      <c r="J7924">
        <v>2020</v>
      </c>
      <c r="K7924">
        <v>4.4435518973907949E-3</v>
      </c>
    </row>
    <row r="7925" spans="1:11" x14ac:dyDescent="0.25">
      <c r="A7925" t="s">
        <v>724</v>
      </c>
      <c r="B7925" t="s">
        <v>533</v>
      </c>
      <c r="C7925" t="s">
        <v>534</v>
      </c>
      <c r="D7925" t="str">
        <f>Clef_répartition[[#This Row],[Code association]]&amp;"_"&amp;Clef_répartition[[#This Row],[Nom association]]</f>
        <v>ARAS JUNOVA_Association de communes RAS Jura-Nord vaudois</v>
      </c>
      <c r="E7925">
        <f>COUNTIFS(D$2:D7925,Clef_répartition[[#This Row],[Code_Nom]],J$2:J7925,Clef_répartition[[#This Row],[Année]])</f>
        <v>9</v>
      </c>
      <c r="F7925">
        <f>IF(Clef_répartition[[#This Row],[Code_Nom]]=D7924,F7924-1,(COUNTIFS(Clef_répartition[Code_Nom],Clef_répartition[[#This Row],[Code_Nom]],Clef_répartition[Année],Clef_répartition[[#This Row],[Année]])))</f>
        <v>68</v>
      </c>
      <c r="G7925" t="str">
        <f>Clef_répartition[[#This Row],[Code_Nom]]&amp;"_"&amp;Clef_répartition[[#This Row],[Nombre]]&amp;"_"&amp;Clef_répartition[[#This Row],[Année]]</f>
        <v>ARAS JUNOVA_Association de communes RAS Jura-Nord vaudois_9_2020</v>
      </c>
      <c r="H7925">
        <v>5551</v>
      </c>
      <c r="I7925" t="s">
        <v>28</v>
      </c>
      <c r="J7925">
        <v>2020</v>
      </c>
      <c r="K7925">
        <v>1.767333962813036E-3</v>
      </c>
    </row>
    <row r="7926" spans="1:11" x14ac:dyDescent="0.25">
      <c r="A7926" t="s">
        <v>724</v>
      </c>
      <c r="B7926" t="s">
        <v>533</v>
      </c>
      <c r="C7926" t="s">
        <v>534</v>
      </c>
      <c r="D7926" t="str">
        <f>Clef_répartition[[#This Row],[Code association]]&amp;"_"&amp;Clef_répartition[[#This Row],[Nom association]]</f>
        <v>ARAS JUNOVA_Association de communes RAS Jura-Nord vaudois</v>
      </c>
      <c r="E7926">
        <f>COUNTIFS(D$2:D7926,Clef_répartition[[#This Row],[Code_Nom]],J$2:J7926,Clef_répartition[[#This Row],[Année]])</f>
        <v>10</v>
      </c>
      <c r="F7926">
        <f>IF(Clef_répartition[[#This Row],[Code_Nom]]=D7925,F7925-1,(COUNTIFS(Clef_répartition[Code_Nom],Clef_répartition[[#This Row],[Code_Nom]],Clef_répartition[Année],Clef_répartition[[#This Row],[Année]])))</f>
        <v>67</v>
      </c>
      <c r="G7926" t="str">
        <f>Clef_répartition[[#This Row],[Code_Nom]]&amp;"_"&amp;Clef_répartition[[#This Row],[Nombre]]&amp;"_"&amp;Clef_répartition[[#This Row],[Année]]</f>
        <v>ARAS JUNOVA_Association de communes RAS Jura-Nord vaudois_10_2020</v>
      </c>
      <c r="H7926">
        <v>5748</v>
      </c>
      <c r="I7926" t="s">
        <v>38</v>
      </c>
      <c r="J7926">
        <v>2020</v>
      </c>
      <c r="K7926">
        <v>7.3562626198967508E-3</v>
      </c>
    </row>
    <row r="7927" spans="1:11" x14ac:dyDescent="0.25">
      <c r="A7927" t="s">
        <v>724</v>
      </c>
      <c r="B7927" t="s">
        <v>533</v>
      </c>
      <c r="C7927" t="s">
        <v>534</v>
      </c>
      <c r="D7927" t="str">
        <f>Clef_répartition[[#This Row],[Code association]]&amp;"_"&amp;Clef_répartition[[#This Row],[Nom association]]</f>
        <v>ARAS JUNOVA_Association de communes RAS Jura-Nord vaudois</v>
      </c>
      <c r="E7927">
        <f>COUNTIFS(D$2:D7927,Clef_répartition[[#This Row],[Code_Nom]],J$2:J7927,Clef_répartition[[#This Row],[Année]])</f>
        <v>11</v>
      </c>
      <c r="F7927">
        <f>IF(Clef_répartition[[#This Row],[Code_Nom]]=D7926,F7926-1,(COUNTIFS(Clef_répartition[Code_Nom],Clef_répartition[[#This Row],[Code_Nom]],Clef_répartition[Année],Clef_répartition[[#This Row],[Année]])))</f>
        <v>66</v>
      </c>
      <c r="G7927" t="str">
        <f>Clef_répartition[[#This Row],[Code_Nom]]&amp;"_"&amp;Clef_répartition[[#This Row],[Nombre]]&amp;"_"&amp;Clef_répartition[[#This Row],[Année]]</f>
        <v>ARAS JUNOVA_Association de communes RAS Jura-Nord vaudois_11_2020</v>
      </c>
      <c r="H7927">
        <v>5552</v>
      </c>
      <c r="I7927" t="s">
        <v>40</v>
      </c>
      <c r="J7927">
        <v>2020</v>
      </c>
      <c r="K7927">
        <v>2.3910773065127966E-3</v>
      </c>
    </row>
    <row r="7928" spans="1:11" x14ac:dyDescent="0.25">
      <c r="A7928" t="s">
        <v>724</v>
      </c>
      <c r="B7928" t="s">
        <v>533</v>
      </c>
      <c r="C7928" t="s">
        <v>534</v>
      </c>
      <c r="D7928" t="str">
        <f>Clef_répartition[[#This Row],[Code association]]&amp;"_"&amp;Clef_répartition[[#This Row],[Nom association]]</f>
        <v>ARAS JUNOVA_Association de communes RAS Jura-Nord vaudois</v>
      </c>
      <c r="E7928">
        <f>COUNTIFS(D$2:D7928,Clef_répartition[[#This Row],[Code_Nom]],J$2:J7928,Clef_répartition[[#This Row],[Année]])</f>
        <v>12</v>
      </c>
      <c r="F7928">
        <f>IF(Clef_répartition[[#This Row],[Code_Nom]]=D7927,F7927-1,(COUNTIFS(Clef_répartition[Code_Nom],Clef_répartition[[#This Row],[Code_Nom]],Clef_répartition[Année],Clef_répartition[[#This Row],[Année]])))</f>
        <v>65</v>
      </c>
      <c r="G7928" t="str">
        <f>Clef_répartition[[#This Row],[Code_Nom]]&amp;"_"&amp;Clef_répartition[[#This Row],[Nombre]]&amp;"_"&amp;Clef_répartition[[#This Row],[Année]]</f>
        <v>ARAS JUNOVA_Association de communes RAS Jura-Nord vaudois_12_2020</v>
      </c>
      <c r="H7928">
        <v>5904</v>
      </c>
      <c r="I7928" t="s">
        <v>46</v>
      </c>
      <c r="J7928">
        <v>2020</v>
      </c>
      <c r="K7928">
        <v>1.9768355033045826E-3</v>
      </c>
    </row>
    <row r="7929" spans="1:11" x14ac:dyDescent="0.25">
      <c r="A7929" t="s">
        <v>724</v>
      </c>
      <c r="B7929" t="s">
        <v>533</v>
      </c>
      <c r="C7929" t="s">
        <v>534</v>
      </c>
      <c r="D7929" t="str">
        <f>Clef_répartition[[#This Row],[Code association]]&amp;"_"&amp;Clef_répartition[[#This Row],[Nom association]]</f>
        <v>ARAS JUNOVA_Association de communes RAS Jura-Nord vaudois</v>
      </c>
      <c r="E7929">
        <f>COUNTIFS(D$2:D7929,Clef_répartition[[#This Row],[Code_Nom]],J$2:J7929,Clef_répartition[[#This Row],[Année]])</f>
        <v>13</v>
      </c>
      <c r="F7929">
        <f>IF(Clef_répartition[[#This Row],[Code_Nom]]=D7928,F7928-1,(COUNTIFS(Clef_répartition[Code_Nom],Clef_répartition[[#This Row],[Code_Nom]],Clef_répartition[Année],Clef_répartition[[#This Row],[Année]])))</f>
        <v>64</v>
      </c>
      <c r="G7929" t="str">
        <f>Clef_répartition[[#This Row],[Code_Nom]]&amp;"_"&amp;Clef_répartition[[#This Row],[Nombre]]&amp;"_"&amp;Clef_répartition[[#This Row],[Année]]</f>
        <v>ARAS JUNOVA_Association de communes RAS Jura-Nord vaudois_13_2020</v>
      </c>
      <c r="H7929">
        <v>5553</v>
      </c>
      <c r="I7929" t="s">
        <v>47</v>
      </c>
      <c r="J7929">
        <v>2020</v>
      </c>
      <c r="K7929">
        <v>3.846844784861535E-3</v>
      </c>
    </row>
    <row r="7930" spans="1:11" x14ac:dyDescent="0.25">
      <c r="A7930" t="s">
        <v>724</v>
      </c>
      <c r="B7930" t="s">
        <v>533</v>
      </c>
      <c r="C7930" t="s">
        <v>534</v>
      </c>
      <c r="D7930" t="str">
        <f>Clef_répartition[[#This Row],[Code association]]&amp;"_"&amp;Clef_répartition[[#This Row],[Nom association]]</f>
        <v>ARAS JUNOVA_Association de communes RAS Jura-Nord vaudois</v>
      </c>
      <c r="E7930">
        <f>COUNTIFS(D$2:D7930,Clef_répartition[[#This Row],[Code_Nom]],J$2:J7930,Clef_répartition[[#This Row],[Année]])</f>
        <v>14</v>
      </c>
      <c r="F7930">
        <f>IF(Clef_répartition[[#This Row],[Code_Nom]]=D7929,F7929-1,(COUNTIFS(Clef_répartition[Code_Nom],Clef_répartition[[#This Row],[Code_Nom]],Clef_répartition[Année],Clef_répartition[[#This Row],[Année]])))</f>
        <v>63</v>
      </c>
      <c r="G7930" t="str">
        <f>Clef_répartition[[#This Row],[Code_Nom]]&amp;"_"&amp;Clef_répartition[[#This Row],[Nombre]]&amp;"_"&amp;Clef_répartition[[#This Row],[Année]]</f>
        <v>ARAS JUNOVA_Association de communes RAS Jura-Nord vaudois_14_2020</v>
      </c>
      <c r="H7930">
        <v>5905</v>
      </c>
      <c r="I7930" t="s">
        <v>49</v>
      </c>
      <c r="J7930">
        <v>2020</v>
      </c>
      <c r="K7930">
        <v>2.5043742099543596E-3</v>
      </c>
    </row>
    <row r="7931" spans="1:11" x14ac:dyDescent="0.25">
      <c r="A7931" t="s">
        <v>724</v>
      </c>
      <c r="B7931" t="s">
        <v>533</v>
      </c>
      <c r="C7931" t="s">
        <v>534</v>
      </c>
      <c r="D7931" t="str">
        <f>Clef_répartition[[#This Row],[Code association]]&amp;"_"&amp;Clef_répartition[[#This Row],[Nom association]]</f>
        <v>ARAS JUNOVA_Association de communes RAS Jura-Nord vaudois</v>
      </c>
      <c r="E7931">
        <f>COUNTIFS(D$2:D7931,Clef_répartition[[#This Row],[Code_Nom]],J$2:J7931,Clef_répartition[[#This Row],[Année]])</f>
        <v>15</v>
      </c>
      <c r="F7931">
        <f>IF(Clef_répartition[[#This Row],[Code_Nom]]=D7930,F7930-1,(COUNTIFS(Clef_répartition[Code_Nom],Clef_répartition[[#This Row],[Code_Nom]],Clef_répartition[Année],Clef_répartition[[#This Row],[Année]])))</f>
        <v>62</v>
      </c>
      <c r="G7931" t="str">
        <f>Clef_répartition[[#This Row],[Code_Nom]]&amp;"_"&amp;Clef_répartition[[#This Row],[Nombre]]&amp;"_"&amp;Clef_répartition[[#This Row],[Année]]</f>
        <v>ARAS JUNOVA_Association de communes RAS Jura-Nord vaudois_15_2020</v>
      </c>
      <c r="H7931">
        <v>5907</v>
      </c>
      <c r="I7931" t="s">
        <v>54</v>
      </c>
      <c r="J7931">
        <v>2020</v>
      </c>
      <c r="K7931">
        <v>1.1335794091867936E-3</v>
      </c>
    </row>
    <row r="7932" spans="1:11" x14ac:dyDescent="0.25">
      <c r="A7932" t="s">
        <v>724</v>
      </c>
      <c r="B7932" t="s">
        <v>533</v>
      </c>
      <c r="C7932" t="s">
        <v>534</v>
      </c>
      <c r="D7932" t="str">
        <f>Clef_répartition[[#This Row],[Code association]]&amp;"_"&amp;Clef_répartition[[#This Row],[Nom association]]</f>
        <v>ARAS JUNOVA_Association de communes RAS Jura-Nord vaudois</v>
      </c>
      <c r="E7932">
        <f>COUNTIFS(D$2:D7932,Clef_répartition[[#This Row],[Code_Nom]],J$2:J7932,Clef_répartition[[#This Row],[Année]])</f>
        <v>16</v>
      </c>
      <c r="F7932">
        <f>IF(Clef_répartition[[#This Row],[Code_Nom]]=D7931,F7931-1,(COUNTIFS(Clef_répartition[Code_Nom],Clef_répartition[[#This Row],[Code_Nom]],Clef_répartition[Année],Clef_répartition[[#This Row],[Année]])))</f>
        <v>61</v>
      </c>
      <c r="G7932" t="str">
        <f>Clef_répartition[[#This Row],[Code_Nom]]&amp;"_"&amp;Clef_répartition[[#This Row],[Nombre]]&amp;"_"&amp;Clef_répartition[[#This Row],[Année]]</f>
        <v>ARAS JUNOVA_Association de communes RAS Jura-Nord vaudois_16_2020</v>
      </c>
      <c r="H7932">
        <v>5749</v>
      </c>
      <c r="I7932" t="s">
        <v>58</v>
      </c>
      <c r="J7932">
        <v>2020</v>
      </c>
      <c r="K7932">
        <v>0.10909559971692494</v>
      </c>
    </row>
    <row r="7933" spans="1:11" x14ac:dyDescent="0.25">
      <c r="A7933" t="s">
        <v>724</v>
      </c>
      <c r="B7933" t="s">
        <v>533</v>
      </c>
      <c r="C7933" t="s">
        <v>534</v>
      </c>
      <c r="D7933" t="str">
        <f>Clef_répartition[[#This Row],[Code association]]&amp;"_"&amp;Clef_répartition[[#This Row],[Nom association]]</f>
        <v>ARAS JUNOVA_Association de communes RAS Jura-Nord vaudois</v>
      </c>
      <c r="E7933">
        <f>COUNTIFS(D$2:D7933,Clef_répartition[[#This Row],[Code_Nom]],J$2:J7933,Clef_répartition[[#This Row],[Année]])</f>
        <v>17</v>
      </c>
      <c r="F7933">
        <f>IF(Clef_répartition[[#This Row],[Code_Nom]]=D7932,F7932-1,(COUNTIFS(Clef_répartition[Code_Nom],Clef_répartition[[#This Row],[Code_Nom]],Clef_répartition[Année],Clef_répartition[[#This Row],[Année]])))</f>
        <v>60</v>
      </c>
      <c r="G7933" t="str">
        <f>Clef_répartition[[#This Row],[Code_Nom]]&amp;"_"&amp;Clef_répartition[[#This Row],[Nombre]]&amp;"_"&amp;Clef_répartition[[#This Row],[Année]]</f>
        <v>ARAS JUNOVA_Association de communes RAS Jura-Nord vaudois_17_2020</v>
      </c>
      <c r="H7933">
        <v>5908</v>
      </c>
      <c r="I7933" t="s">
        <v>59</v>
      </c>
      <c r="J7933">
        <v>2020</v>
      </c>
      <c r="K7933">
        <v>5.2448900128199735E-4</v>
      </c>
    </row>
    <row r="7934" spans="1:11" x14ac:dyDescent="0.25">
      <c r="A7934" t="s">
        <v>724</v>
      </c>
      <c r="B7934" t="s">
        <v>533</v>
      </c>
      <c r="C7934" t="s">
        <v>534</v>
      </c>
      <c r="D7934" t="str">
        <f>Clef_répartition[[#This Row],[Code association]]&amp;"_"&amp;Clef_répartition[[#This Row],[Nom association]]</f>
        <v>ARAS JUNOVA_Association de communes RAS Jura-Nord vaudois</v>
      </c>
      <c r="E7934">
        <f>COUNTIFS(D$2:D7934,Clef_répartition[[#This Row],[Code_Nom]],J$2:J7934,Clef_répartition[[#This Row],[Année]])</f>
        <v>18</v>
      </c>
      <c r="F7934">
        <f>IF(Clef_répartition[[#This Row],[Code_Nom]]=D7933,F7933-1,(COUNTIFS(Clef_répartition[Code_Nom],Clef_répartition[[#This Row],[Code_Nom]],Clef_répartition[Année],Clef_répartition[[#This Row],[Année]])))</f>
        <v>59</v>
      </c>
      <c r="G7934" t="str">
        <f>Clef_répartition[[#This Row],[Code_Nom]]&amp;"_"&amp;Clef_répartition[[#This Row],[Nombre]]&amp;"_"&amp;Clef_répartition[[#This Row],[Année]]</f>
        <v>ARAS JUNOVA_Association de communes RAS Jura-Nord vaudois_18_2020</v>
      </c>
      <c r="H7934">
        <v>5909</v>
      </c>
      <c r="I7934" t="s">
        <v>60</v>
      </c>
      <c r="J7934">
        <v>2020</v>
      </c>
      <c r="K7934">
        <v>2.6318332263261177E-3</v>
      </c>
    </row>
    <row r="7935" spans="1:11" x14ac:dyDescent="0.25">
      <c r="A7935" t="s">
        <v>724</v>
      </c>
      <c r="B7935" t="s">
        <v>533</v>
      </c>
      <c r="C7935" t="s">
        <v>534</v>
      </c>
      <c r="D7935" t="str">
        <f>Clef_répartition[[#This Row],[Code association]]&amp;"_"&amp;Clef_répartition[[#This Row],[Nom association]]</f>
        <v>ARAS JUNOVA_Association de communes RAS Jura-Nord vaudois</v>
      </c>
      <c r="E7935">
        <f>COUNTIFS(D$2:D7935,Clef_répartition[[#This Row],[Code_Nom]],J$2:J7935,Clef_répartition[[#This Row],[Année]])</f>
        <v>19</v>
      </c>
      <c r="F7935">
        <f>IF(Clef_répartition[[#This Row],[Code_Nom]]=D7934,F7934-1,(COUNTIFS(Clef_répartition[Code_Nom],Clef_répartition[[#This Row],[Code_Nom]],Clef_répartition[Année],Clef_répartition[[#This Row],[Année]])))</f>
        <v>58</v>
      </c>
      <c r="G7935" t="str">
        <f>Clef_répartition[[#This Row],[Code_Nom]]&amp;"_"&amp;Clef_répartition[[#This Row],[Nombre]]&amp;"_"&amp;Clef_répartition[[#This Row],[Année]]</f>
        <v>ARAS JUNOVA_Association de communes RAS Jura-Nord vaudois_19_2020</v>
      </c>
      <c r="H7935">
        <v>5554</v>
      </c>
      <c r="I7935" t="s">
        <v>71</v>
      </c>
      <c r="J7935">
        <v>2020</v>
      </c>
      <c r="K7935">
        <v>3.7264668249548743E-3</v>
      </c>
    </row>
    <row r="7936" spans="1:11" x14ac:dyDescent="0.25">
      <c r="A7936" t="s">
        <v>724</v>
      </c>
      <c r="B7936" t="s">
        <v>533</v>
      </c>
      <c r="C7936" t="s">
        <v>534</v>
      </c>
      <c r="D7936" t="str">
        <f>Clef_répartition[[#This Row],[Code association]]&amp;"_"&amp;Clef_répartition[[#This Row],[Nom association]]</f>
        <v>ARAS JUNOVA_Association de communes RAS Jura-Nord vaudois</v>
      </c>
      <c r="E7936">
        <f>COUNTIFS(D$2:D7936,Clef_répartition[[#This Row],[Code_Nom]],J$2:J7936,Clef_répartition[[#This Row],[Année]])</f>
        <v>20</v>
      </c>
      <c r="F7936">
        <f>IF(Clef_répartition[[#This Row],[Code_Nom]]=D7935,F7935-1,(COUNTIFS(Clef_répartition[Code_Nom],Clef_répartition[[#This Row],[Code_Nom]],Clef_répartition[Année],Clef_répartition[[#This Row],[Année]])))</f>
        <v>57</v>
      </c>
      <c r="G7936" t="str">
        <f>Clef_répartition[[#This Row],[Code_Nom]]&amp;"_"&amp;Clef_répartition[[#This Row],[Nombre]]&amp;"_"&amp;Clef_répartition[[#This Row],[Année]]</f>
        <v>ARAS JUNOVA_Association de communes RAS Jura-Nord vaudois_20_2020</v>
      </c>
      <c r="H7936">
        <v>5555</v>
      </c>
      <c r="I7936" t="s">
        <v>75</v>
      </c>
      <c r="J7936">
        <v>2020</v>
      </c>
      <c r="K7936">
        <v>1.4522269501161891E-3</v>
      </c>
    </row>
    <row r="7937" spans="1:11" x14ac:dyDescent="0.25">
      <c r="A7937" t="s">
        <v>724</v>
      </c>
      <c r="B7937" t="s">
        <v>533</v>
      </c>
      <c r="C7937" t="s">
        <v>534</v>
      </c>
      <c r="D7937" t="str">
        <f>Clef_répartition[[#This Row],[Code association]]&amp;"_"&amp;Clef_répartition[[#This Row],[Nom association]]</f>
        <v>ARAS JUNOVA_Association de communes RAS Jura-Nord vaudois</v>
      </c>
      <c r="E7937">
        <f>COUNTIFS(D$2:D7937,Clef_répartition[[#This Row],[Code_Nom]],J$2:J7937,Clef_répartition[[#This Row],[Année]])</f>
        <v>21</v>
      </c>
      <c r="F7937">
        <f>IF(Clef_répartition[[#This Row],[Code_Nom]]=D7936,F7936-1,(COUNTIFS(Clef_répartition[Code_Nom],Clef_répartition[[#This Row],[Code_Nom]],Clef_répartition[Année],Clef_répartition[[#This Row],[Année]])))</f>
        <v>56</v>
      </c>
      <c r="G7937" t="str">
        <f>Clef_répartition[[#This Row],[Code_Nom]]&amp;"_"&amp;Clef_répartition[[#This Row],[Nombre]]&amp;"_"&amp;Clef_répartition[[#This Row],[Année]]</f>
        <v>ARAS JUNOVA_Association de communes RAS Jura-Nord vaudois_21_2020</v>
      </c>
      <c r="H7937">
        <v>5910</v>
      </c>
      <c r="I7937" t="s">
        <v>83</v>
      </c>
      <c r="J7937">
        <v>2020</v>
      </c>
      <c r="K7937">
        <v>1.2994912447637766E-3</v>
      </c>
    </row>
    <row r="7938" spans="1:11" x14ac:dyDescent="0.25">
      <c r="A7938" t="s">
        <v>724</v>
      </c>
      <c r="B7938" t="s">
        <v>533</v>
      </c>
      <c r="C7938" t="s">
        <v>534</v>
      </c>
      <c r="D7938" t="str">
        <f>Clef_répartition[[#This Row],[Code association]]&amp;"_"&amp;Clef_répartition[[#This Row],[Nom association]]</f>
        <v>ARAS JUNOVA_Association de communes RAS Jura-Nord vaudois</v>
      </c>
      <c r="E7938">
        <f>COUNTIFS(D$2:D7938,Clef_répartition[[#This Row],[Code_Nom]],J$2:J7938,Clef_répartition[[#This Row],[Année]])</f>
        <v>22</v>
      </c>
      <c r="F7938">
        <f>IF(Clef_répartition[[#This Row],[Code_Nom]]=D7937,F7937-1,(COUNTIFS(Clef_répartition[Code_Nom],Clef_répartition[[#This Row],[Code_Nom]],Clef_répartition[Année],Clef_répartition[[#This Row],[Année]])))</f>
        <v>55</v>
      </c>
      <c r="G7938" t="str">
        <f>Clef_répartition[[#This Row],[Code_Nom]]&amp;"_"&amp;Clef_répartition[[#This Row],[Nombre]]&amp;"_"&amp;Clef_répartition[[#This Row],[Année]]</f>
        <v>ARAS JUNOVA_Association de communes RAS Jura-Nord vaudois_22_2020</v>
      </c>
      <c r="H7938">
        <v>5752</v>
      </c>
      <c r="I7938" t="s">
        <v>84</v>
      </c>
      <c r="J7938">
        <v>2020</v>
      </c>
      <c r="K7938">
        <v>1.0839814097573482E-2</v>
      </c>
    </row>
    <row r="7939" spans="1:11" x14ac:dyDescent="0.25">
      <c r="A7939" t="s">
        <v>724</v>
      </c>
      <c r="B7939" t="s">
        <v>533</v>
      </c>
      <c r="C7939" t="s">
        <v>534</v>
      </c>
      <c r="D7939" t="str">
        <f>Clef_répartition[[#This Row],[Code association]]&amp;"_"&amp;Clef_répartition[[#This Row],[Nom association]]</f>
        <v>ARAS JUNOVA_Association de communes RAS Jura-Nord vaudois</v>
      </c>
      <c r="E7939">
        <f>COUNTIFS(D$2:D7939,Clef_répartition[[#This Row],[Code_Nom]],J$2:J7939,Clef_répartition[[#This Row],[Année]])</f>
        <v>23</v>
      </c>
      <c r="F7939">
        <f>IF(Clef_répartition[[#This Row],[Code_Nom]]=D7938,F7938-1,(COUNTIFS(Clef_répartition[Code_Nom],Clef_répartition[[#This Row],[Code_Nom]],Clef_répartition[Année],Clef_répartition[[#This Row],[Année]])))</f>
        <v>54</v>
      </c>
      <c r="G7939" t="str">
        <f>Clef_répartition[[#This Row],[Code_Nom]]&amp;"_"&amp;Clef_répartition[[#This Row],[Nombre]]&amp;"_"&amp;Clef_répartition[[#This Row],[Année]]</f>
        <v>ARAS JUNOVA_Association de communes RAS Jura-Nord vaudois_23_2020</v>
      </c>
      <c r="H7939">
        <v>5911</v>
      </c>
      <c r="I7939" t="s">
        <v>86</v>
      </c>
      <c r="J7939">
        <v>2020</v>
      </c>
      <c r="K7939">
        <v>8.0104581845806804E-4</v>
      </c>
    </row>
    <row r="7940" spans="1:11" x14ac:dyDescent="0.25">
      <c r="A7940" t="s">
        <v>724</v>
      </c>
      <c r="B7940" t="s">
        <v>533</v>
      </c>
      <c r="C7940" t="s">
        <v>534</v>
      </c>
      <c r="D7940" t="str">
        <f>Clef_répartition[[#This Row],[Code association]]&amp;"_"&amp;Clef_répartition[[#This Row],[Nom association]]</f>
        <v>ARAS JUNOVA_Association de communes RAS Jura-Nord vaudois</v>
      </c>
      <c r="E7940">
        <f>COUNTIFS(D$2:D7940,Clef_répartition[[#This Row],[Code_Nom]],J$2:J7940,Clef_répartition[[#This Row],[Année]])</f>
        <v>24</v>
      </c>
      <c r="F7940">
        <f>IF(Clef_répartition[[#This Row],[Code_Nom]]=D7939,F7939-1,(COUNTIFS(Clef_répartition[Code_Nom],Clef_répartition[[#This Row],[Code_Nom]],Clef_répartition[Année],Clef_répartition[[#This Row],[Année]])))</f>
        <v>53</v>
      </c>
      <c r="G7940" t="str">
        <f>Clef_répartition[[#This Row],[Code_Nom]]&amp;"_"&amp;Clef_répartition[[#This Row],[Nombre]]&amp;"_"&amp;Clef_répartition[[#This Row],[Année]]</f>
        <v>ARAS JUNOVA_Association de communes RAS Jura-Nord vaudois_24_2020</v>
      </c>
      <c r="H7940">
        <v>5912</v>
      </c>
      <c r="I7940" t="s">
        <v>91</v>
      </c>
      <c r="J7940">
        <v>2020</v>
      </c>
      <c r="K7940">
        <v>5.3413633211372069E-4</v>
      </c>
    </row>
    <row r="7941" spans="1:11" x14ac:dyDescent="0.25">
      <c r="A7941" t="s">
        <v>724</v>
      </c>
      <c r="B7941" t="s">
        <v>533</v>
      </c>
      <c r="C7941" t="s">
        <v>534</v>
      </c>
      <c r="D7941" t="str">
        <f>Clef_répartition[[#This Row],[Code association]]&amp;"_"&amp;Clef_répartition[[#This Row],[Nom association]]</f>
        <v>ARAS JUNOVA_Association de communes RAS Jura-Nord vaudois</v>
      </c>
      <c r="E7941">
        <f>COUNTIFS(D$2:D7941,Clef_répartition[[#This Row],[Code_Nom]],J$2:J7941,Clef_répartition[[#This Row],[Année]])</f>
        <v>25</v>
      </c>
      <c r="F7941">
        <f>IF(Clef_répartition[[#This Row],[Code_Nom]]=D7940,F7940-1,(COUNTIFS(Clef_répartition[Code_Nom],Clef_répartition[[#This Row],[Code_Nom]],Clef_répartition[Année],Clef_répartition[[#This Row],[Année]])))</f>
        <v>52</v>
      </c>
      <c r="G7941" t="str">
        <f>Clef_répartition[[#This Row],[Code_Nom]]&amp;"_"&amp;Clef_répartition[[#This Row],[Nombre]]&amp;"_"&amp;Clef_répartition[[#This Row],[Année]]</f>
        <v>ARAS JUNOVA_Association de communes RAS Jura-Nord vaudois_25_2020</v>
      </c>
      <c r="H7941">
        <v>5913</v>
      </c>
      <c r="I7941" t="s">
        <v>96</v>
      </c>
      <c r="J7941">
        <v>2020</v>
      </c>
      <c r="K7941">
        <v>1.58304562166117E-3</v>
      </c>
    </row>
    <row r="7942" spans="1:11" x14ac:dyDescent="0.25">
      <c r="A7942" t="s">
        <v>724</v>
      </c>
      <c r="B7942" t="s">
        <v>533</v>
      </c>
      <c r="C7942" t="s">
        <v>534</v>
      </c>
      <c r="D7942" t="str">
        <f>Clef_répartition[[#This Row],[Code association]]&amp;"_"&amp;Clef_répartition[[#This Row],[Nom association]]</f>
        <v>ARAS JUNOVA_Association de communes RAS Jura-Nord vaudois</v>
      </c>
      <c r="E7942">
        <f>COUNTIFS(D$2:D7942,Clef_répartition[[#This Row],[Code_Nom]],J$2:J7942,Clef_répartition[[#This Row],[Année]])</f>
        <v>26</v>
      </c>
      <c r="F7942">
        <f>IF(Clef_répartition[[#This Row],[Code_Nom]]=D7941,F7941-1,(COUNTIFS(Clef_répartition[Code_Nom],Clef_répartition[[#This Row],[Code_Nom]],Clef_répartition[Année],Clef_répartition[[#This Row],[Année]])))</f>
        <v>51</v>
      </c>
      <c r="G7942" t="str">
        <f>Clef_répartition[[#This Row],[Code_Nom]]&amp;"_"&amp;Clef_répartition[[#This Row],[Nombre]]&amp;"_"&amp;Clef_répartition[[#This Row],[Année]]</f>
        <v>ARAS JUNOVA_Association de communes RAS Jura-Nord vaudois_26_2020</v>
      </c>
      <c r="H7942">
        <v>5914</v>
      </c>
      <c r="I7942" t="s">
        <v>105</v>
      </c>
      <c r="J7942">
        <v>2020</v>
      </c>
      <c r="K7942">
        <v>1.29644370788404E-3</v>
      </c>
    </row>
    <row r="7943" spans="1:11" x14ac:dyDescent="0.25">
      <c r="A7943" t="s">
        <v>724</v>
      </c>
      <c r="B7943" t="s">
        <v>533</v>
      </c>
      <c r="C7943" t="s">
        <v>534</v>
      </c>
      <c r="D7943" t="str">
        <f>Clef_répartition[[#This Row],[Code association]]&amp;"_"&amp;Clef_répartition[[#This Row],[Nom association]]</f>
        <v>ARAS JUNOVA_Association de communes RAS Jura-Nord vaudois</v>
      </c>
      <c r="E7943">
        <f>COUNTIFS(D$2:D7943,Clef_répartition[[#This Row],[Code_Nom]],J$2:J7943,Clef_répartition[[#This Row],[Année]])</f>
        <v>27</v>
      </c>
      <c r="F7943">
        <f>IF(Clef_répartition[[#This Row],[Code_Nom]]=D7942,F7942-1,(COUNTIFS(Clef_répartition[Code_Nom],Clef_répartition[[#This Row],[Code_Nom]],Clef_répartition[Année],Clef_répartition[[#This Row],[Année]])))</f>
        <v>50</v>
      </c>
      <c r="G7943" t="str">
        <f>Clef_répartition[[#This Row],[Code_Nom]]&amp;"_"&amp;Clef_répartition[[#This Row],[Nombre]]&amp;"_"&amp;Clef_répartition[[#This Row],[Année]]</f>
        <v>ARAS JUNOVA_Association de communes RAS Jura-Nord vaudois_27_2020</v>
      </c>
      <c r="H7943">
        <v>5556</v>
      </c>
      <c r="I7943" t="s">
        <v>115</v>
      </c>
      <c r="J7943">
        <v>2020</v>
      </c>
      <c r="K7943">
        <v>1.6080101923483382E-3</v>
      </c>
    </row>
    <row r="7944" spans="1:11" x14ac:dyDescent="0.25">
      <c r="A7944" t="s">
        <v>724</v>
      </c>
      <c r="B7944" t="s">
        <v>533</v>
      </c>
      <c r="C7944" t="s">
        <v>534</v>
      </c>
      <c r="D7944" t="str">
        <f>Clef_répartition[[#This Row],[Code association]]&amp;"_"&amp;Clef_répartition[[#This Row],[Nom association]]</f>
        <v>ARAS JUNOVA_Association de communes RAS Jura-Nord vaudois</v>
      </c>
      <c r="E7944">
        <f>COUNTIFS(D$2:D7944,Clef_répartition[[#This Row],[Code_Nom]],J$2:J7944,Clef_répartition[[#This Row],[Année]])</f>
        <v>28</v>
      </c>
      <c r="F7944">
        <f>IF(Clef_répartition[[#This Row],[Code_Nom]]=D7943,F7943-1,(COUNTIFS(Clef_répartition[Code_Nom],Clef_répartition[[#This Row],[Code_Nom]],Clef_répartition[Année],Clef_répartition[[#This Row],[Année]])))</f>
        <v>49</v>
      </c>
      <c r="G7944" t="str">
        <f>Clef_répartition[[#This Row],[Code_Nom]]&amp;"_"&amp;Clef_répartition[[#This Row],[Nombre]]&amp;"_"&amp;Clef_répartition[[#This Row],[Année]]</f>
        <v>ARAS JUNOVA_Association de communes RAS Jura-Nord vaudois_28_2020</v>
      </c>
      <c r="H7944">
        <v>5557</v>
      </c>
      <c r="I7944" t="s">
        <v>116</v>
      </c>
      <c r="J7944">
        <v>2020</v>
      </c>
      <c r="K7944">
        <v>7.2386717180428076E-4</v>
      </c>
    </row>
    <row r="7945" spans="1:11" x14ac:dyDescent="0.25">
      <c r="A7945" t="s">
        <v>724</v>
      </c>
      <c r="B7945" t="s">
        <v>533</v>
      </c>
      <c r="C7945" t="s">
        <v>534</v>
      </c>
      <c r="D7945" t="str">
        <f>Clef_répartition[[#This Row],[Code association]]&amp;"_"&amp;Clef_répartition[[#This Row],[Nom association]]</f>
        <v>ARAS JUNOVA_Association de communes RAS Jura-Nord vaudois</v>
      </c>
      <c r="E7945">
        <f>COUNTIFS(D$2:D7945,Clef_répartition[[#This Row],[Code_Nom]],J$2:J7945,Clef_répartition[[#This Row],[Année]])</f>
        <v>29</v>
      </c>
      <c r="F7945">
        <f>IF(Clef_répartition[[#This Row],[Code_Nom]]=D7944,F7944-1,(COUNTIFS(Clef_répartition[Code_Nom],Clef_répartition[[#This Row],[Code_Nom]],Clef_répartition[Année],Clef_répartition[[#This Row],[Année]])))</f>
        <v>48</v>
      </c>
      <c r="G7945" t="str">
        <f>Clef_répartition[[#This Row],[Code_Nom]]&amp;"_"&amp;Clef_répartition[[#This Row],[Nombre]]&amp;"_"&amp;Clef_répartition[[#This Row],[Année]]</f>
        <v>ARAS JUNOVA_Association de communes RAS Jura-Nord vaudois_29_2020</v>
      </c>
      <c r="H7945">
        <v>5559</v>
      </c>
      <c r="I7945" t="s">
        <v>121</v>
      </c>
      <c r="J7945">
        <v>2020</v>
      </c>
      <c r="K7945">
        <v>1.498253817139324E-3</v>
      </c>
    </row>
    <row r="7946" spans="1:11" x14ac:dyDescent="0.25">
      <c r="A7946" t="s">
        <v>724</v>
      </c>
      <c r="B7946" t="s">
        <v>533</v>
      </c>
      <c r="C7946" t="s">
        <v>534</v>
      </c>
      <c r="D7946" t="str">
        <f>Clef_répartition[[#This Row],[Code association]]&amp;"_"&amp;Clef_répartition[[#This Row],[Nom association]]</f>
        <v>ARAS JUNOVA_Association de communes RAS Jura-Nord vaudois</v>
      </c>
      <c r="E7946">
        <f>COUNTIFS(D$2:D7946,Clef_répartition[[#This Row],[Code_Nom]],J$2:J7946,Clef_répartition[[#This Row],[Année]])</f>
        <v>30</v>
      </c>
      <c r="F7946">
        <f>IF(Clef_répartition[[#This Row],[Code_Nom]]=D7945,F7945-1,(COUNTIFS(Clef_répartition[Code_Nom],Clef_répartition[[#This Row],[Code_Nom]],Clef_répartition[Année],Clef_répartition[[#This Row],[Année]])))</f>
        <v>47</v>
      </c>
      <c r="G7946" t="str">
        <f>Clef_répartition[[#This Row],[Code_Nom]]&amp;"_"&amp;Clef_répartition[[#This Row],[Nombre]]&amp;"_"&amp;Clef_répartition[[#This Row],[Année]]</f>
        <v>ARAS JUNOVA_Association de communes RAS Jura-Nord vaudois_30_2020</v>
      </c>
      <c r="H7946">
        <v>5560</v>
      </c>
      <c r="I7946" t="s">
        <v>131</v>
      </c>
      <c r="J7946">
        <v>2020</v>
      </c>
      <c r="K7946">
        <v>8.1847239648994677E-4</v>
      </c>
    </row>
    <row r="7947" spans="1:11" x14ac:dyDescent="0.25">
      <c r="A7947" t="s">
        <v>724</v>
      </c>
      <c r="B7947" t="s">
        <v>533</v>
      </c>
      <c r="C7947" t="s">
        <v>534</v>
      </c>
      <c r="D7947" t="str">
        <f>Clef_répartition[[#This Row],[Code association]]&amp;"_"&amp;Clef_répartition[[#This Row],[Nom association]]</f>
        <v>ARAS JUNOVA_Association de communes RAS Jura-Nord vaudois</v>
      </c>
      <c r="E7947">
        <f>COUNTIFS(D$2:D7947,Clef_répartition[[#This Row],[Code_Nom]],J$2:J7947,Clef_répartition[[#This Row],[Année]])</f>
        <v>31</v>
      </c>
      <c r="F7947">
        <f>IF(Clef_répartition[[#This Row],[Code_Nom]]=D7946,F7946-1,(COUNTIFS(Clef_répartition[Code_Nom],Clef_répartition[[#This Row],[Code_Nom]],Clef_répartition[Année],Clef_répartition[[#This Row],[Année]])))</f>
        <v>46</v>
      </c>
      <c r="G7947" t="str">
        <f>Clef_répartition[[#This Row],[Code_Nom]]&amp;"_"&amp;Clef_répartition[[#This Row],[Nombre]]&amp;"_"&amp;Clef_répartition[[#This Row],[Année]]</f>
        <v>ARAS JUNOVA_Association de communes RAS Jura-Nord vaudois_31_2020</v>
      </c>
      <c r="H7947">
        <v>5561</v>
      </c>
      <c r="I7947" t="s">
        <v>132</v>
      </c>
      <c r="J7947">
        <v>2020</v>
      </c>
      <c r="K7947">
        <v>1.2052690198761856E-2</v>
      </c>
    </row>
    <row r="7948" spans="1:11" x14ac:dyDescent="0.25">
      <c r="A7948" t="s">
        <v>724</v>
      </c>
      <c r="B7948" t="s">
        <v>533</v>
      </c>
      <c r="C7948" t="s">
        <v>534</v>
      </c>
      <c r="D7948" t="str">
        <f>Clef_répartition[[#This Row],[Code association]]&amp;"_"&amp;Clef_répartition[[#This Row],[Nom association]]</f>
        <v>ARAS JUNOVA_Association de communes RAS Jura-Nord vaudois</v>
      </c>
      <c r="E7948">
        <f>COUNTIFS(D$2:D7948,Clef_répartition[[#This Row],[Code_Nom]],J$2:J7948,Clef_répartition[[#This Row],[Année]])</f>
        <v>32</v>
      </c>
      <c r="F7948">
        <f>IF(Clef_répartition[[#This Row],[Code_Nom]]=D7947,F7947-1,(COUNTIFS(Clef_répartition[Code_Nom],Clef_répartition[[#This Row],[Code_Nom]],Clef_répartition[Année],Clef_répartition[[#This Row],[Année]])))</f>
        <v>45</v>
      </c>
      <c r="G7948" t="str">
        <f>Clef_répartition[[#This Row],[Code_Nom]]&amp;"_"&amp;Clef_répartition[[#This Row],[Nombre]]&amp;"_"&amp;Clef_répartition[[#This Row],[Année]]</f>
        <v>ARAS JUNOVA_Association de communes RAS Jura-Nord vaudois_32_2020</v>
      </c>
      <c r="H7948">
        <v>5754</v>
      </c>
      <c r="I7948" t="s">
        <v>142</v>
      </c>
      <c r="J7948">
        <v>2020</v>
      </c>
      <c r="K7948">
        <v>5.5640765501863993E-3</v>
      </c>
    </row>
    <row r="7949" spans="1:11" x14ac:dyDescent="0.25">
      <c r="A7949" t="s">
        <v>724</v>
      </c>
      <c r="B7949" t="s">
        <v>533</v>
      </c>
      <c r="C7949" t="s">
        <v>534</v>
      </c>
      <c r="D7949" t="str">
        <f>Clef_répartition[[#This Row],[Code association]]&amp;"_"&amp;Clef_répartition[[#This Row],[Nom association]]</f>
        <v>ARAS JUNOVA_Association de communes RAS Jura-Nord vaudois</v>
      </c>
      <c r="E7949">
        <f>COUNTIFS(D$2:D7949,Clef_répartition[[#This Row],[Code_Nom]],J$2:J7949,Clef_répartition[[#This Row],[Année]])</f>
        <v>33</v>
      </c>
      <c r="F7949">
        <f>IF(Clef_répartition[[#This Row],[Code_Nom]]=D7948,F7948-1,(COUNTIFS(Clef_répartition[Code_Nom],Clef_répartition[[#This Row],[Code_Nom]],Clef_répartition[Année],Clef_répartition[[#This Row],[Année]])))</f>
        <v>44</v>
      </c>
      <c r="G7949" t="str">
        <f>Clef_répartition[[#This Row],[Code_Nom]]&amp;"_"&amp;Clef_répartition[[#This Row],[Nombre]]&amp;"_"&amp;Clef_répartition[[#This Row],[Année]]</f>
        <v>ARAS JUNOVA_Association de communes RAS Jura-Nord vaudois_33_2020</v>
      </c>
      <c r="H7949">
        <v>5758</v>
      </c>
      <c r="I7949" t="s">
        <v>147</v>
      </c>
      <c r="J7949">
        <v>2020</v>
      </c>
      <c r="K7949">
        <v>5.221758910383653E-3</v>
      </c>
    </row>
    <row r="7950" spans="1:11" x14ac:dyDescent="0.25">
      <c r="A7950" t="s">
        <v>724</v>
      </c>
      <c r="B7950" t="s">
        <v>533</v>
      </c>
      <c r="C7950" t="s">
        <v>534</v>
      </c>
      <c r="D7950" t="str">
        <f>Clef_répartition[[#This Row],[Code association]]&amp;"_"&amp;Clef_répartition[[#This Row],[Nom association]]</f>
        <v>ARAS JUNOVA_Association de communes RAS Jura-Nord vaudois</v>
      </c>
      <c r="E7950">
        <f>COUNTIFS(D$2:D7950,Clef_répartition[[#This Row],[Code_Nom]],J$2:J7950,Clef_répartition[[#This Row],[Année]])</f>
        <v>34</v>
      </c>
      <c r="F7950">
        <f>IF(Clef_répartition[[#This Row],[Code_Nom]]=D7949,F7949-1,(COUNTIFS(Clef_répartition[Code_Nom],Clef_répartition[[#This Row],[Code_Nom]],Clef_répartition[Année],Clef_répartition[[#This Row],[Année]])))</f>
        <v>43</v>
      </c>
      <c r="G7950" t="str">
        <f>Clef_répartition[[#This Row],[Code_Nom]]&amp;"_"&amp;Clef_répartition[[#This Row],[Nombre]]&amp;"_"&amp;Clef_répartition[[#This Row],[Année]]</f>
        <v>ARAS JUNOVA_Association de communes RAS Jura-Nord vaudois_34_2020</v>
      </c>
      <c r="H7950">
        <v>5871</v>
      </c>
      <c r="I7950" t="s">
        <v>143</v>
      </c>
      <c r="J7950">
        <v>2020</v>
      </c>
      <c r="K7950">
        <v>3.0248167579972503E-2</v>
      </c>
    </row>
    <row r="7951" spans="1:11" x14ac:dyDescent="0.25">
      <c r="A7951" t="s">
        <v>724</v>
      </c>
      <c r="B7951" t="s">
        <v>533</v>
      </c>
      <c r="C7951" t="s">
        <v>534</v>
      </c>
      <c r="D7951" t="str">
        <f>Clef_répartition[[#This Row],[Code association]]&amp;"_"&amp;Clef_répartition[[#This Row],[Nom association]]</f>
        <v>ARAS JUNOVA_Association de communes RAS Jura-Nord vaudois</v>
      </c>
      <c r="E7951">
        <f>COUNTIFS(D$2:D7951,Clef_répartition[[#This Row],[Code_Nom]],J$2:J7951,Clef_répartition[[#This Row],[Année]])</f>
        <v>35</v>
      </c>
      <c r="F7951">
        <f>IF(Clef_répartition[[#This Row],[Code_Nom]]=D7950,F7950-1,(COUNTIFS(Clef_répartition[Code_Nom],Clef_répartition[[#This Row],[Code_Nom]],Clef_répartition[Année],Clef_répartition[[#This Row],[Année]])))</f>
        <v>42</v>
      </c>
      <c r="G7951" t="str">
        <f>Clef_répartition[[#This Row],[Code_Nom]]&amp;"_"&amp;Clef_répartition[[#This Row],[Nombre]]&amp;"_"&amp;Clef_répartition[[#This Row],[Année]]</f>
        <v>ARAS JUNOVA_Association de communes RAS Jura-Nord vaudois_35_2020</v>
      </c>
      <c r="H7951">
        <v>5871</v>
      </c>
      <c r="I7951" t="s">
        <v>143</v>
      </c>
      <c r="J7951">
        <v>2020</v>
      </c>
      <c r="K7951">
        <v>1.206825462819674E-2</v>
      </c>
    </row>
    <row r="7952" spans="1:11" x14ac:dyDescent="0.25">
      <c r="A7952" t="s">
        <v>724</v>
      </c>
      <c r="B7952" t="s">
        <v>533</v>
      </c>
      <c r="C7952" t="s">
        <v>534</v>
      </c>
      <c r="D7952" t="str">
        <f>Clef_répartition[[#This Row],[Code association]]&amp;"_"&amp;Clef_répartition[[#This Row],[Nom association]]</f>
        <v>ARAS JUNOVA_Association de communes RAS Jura-Nord vaudois</v>
      </c>
      <c r="E7952">
        <f>COUNTIFS(D$2:D7952,Clef_répartition[[#This Row],[Code_Nom]],J$2:J7952,Clef_répartition[[#This Row],[Année]])</f>
        <v>36</v>
      </c>
      <c r="F7952">
        <f>IF(Clef_répartition[[#This Row],[Code_Nom]]=D7951,F7951-1,(COUNTIFS(Clef_répartition[Code_Nom],Clef_répartition[[#This Row],[Code_Nom]],Clef_répartition[Année],Clef_répartition[[#This Row],[Année]])))</f>
        <v>41</v>
      </c>
      <c r="G7952" t="str">
        <f>Clef_répartition[[#This Row],[Code_Nom]]&amp;"_"&amp;Clef_répartition[[#This Row],[Nombre]]&amp;"_"&amp;Clef_répartition[[#This Row],[Année]]</f>
        <v>ARAS JUNOVA_Association de communes RAS Jura-Nord vaudois_36_2020</v>
      </c>
      <c r="H7952">
        <v>5741</v>
      </c>
      <c r="I7952" t="s">
        <v>144</v>
      </c>
      <c r="J7952">
        <v>2020</v>
      </c>
      <c r="K7952">
        <v>3.926977812509171E-3</v>
      </c>
    </row>
    <row r="7953" spans="1:11" x14ac:dyDescent="0.25">
      <c r="A7953" t="s">
        <v>724</v>
      </c>
      <c r="B7953" t="s">
        <v>533</v>
      </c>
      <c r="C7953" t="s">
        <v>534</v>
      </c>
      <c r="D7953" t="str">
        <f>Clef_répartition[[#This Row],[Code association]]&amp;"_"&amp;Clef_répartition[[#This Row],[Nom association]]</f>
        <v>ARAS JUNOVA_Association de communes RAS Jura-Nord vaudois</v>
      </c>
      <c r="E7953">
        <f>COUNTIFS(D$2:D7953,Clef_répartition[[#This Row],[Code_Nom]],J$2:J7953,Clef_répartition[[#This Row],[Année]])</f>
        <v>37</v>
      </c>
      <c r="F7953">
        <f>IF(Clef_répartition[[#This Row],[Code_Nom]]=D7952,F7952-1,(COUNTIFS(Clef_répartition[Code_Nom],Clef_répartition[[#This Row],[Code_Nom]],Clef_répartition[Année],Clef_répartition[[#This Row],[Année]])))</f>
        <v>40</v>
      </c>
      <c r="G7953" t="str">
        <f>Clef_répartition[[#This Row],[Code_Nom]]&amp;"_"&amp;Clef_répartition[[#This Row],[Nombre]]&amp;"_"&amp;Clef_répartition[[#This Row],[Année]]</f>
        <v>ARAS JUNOVA_Association de communes RAS Jura-Nord vaudois_37_2020</v>
      </c>
      <c r="H7953">
        <v>5872</v>
      </c>
      <c r="I7953" t="s">
        <v>154</v>
      </c>
      <c r="J7953">
        <v>2020</v>
      </c>
      <c r="K7953">
        <v>8.0606599645333427E-2</v>
      </c>
    </row>
    <row r="7954" spans="1:11" x14ac:dyDescent="0.25">
      <c r="A7954" t="s">
        <v>724</v>
      </c>
      <c r="B7954" t="s">
        <v>533</v>
      </c>
      <c r="C7954" t="s">
        <v>534</v>
      </c>
      <c r="D7954" t="str">
        <f>Clef_répartition[[#This Row],[Code association]]&amp;"_"&amp;Clef_répartition[[#This Row],[Nom association]]</f>
        <v>ARAS JUNOVA_Association de communes RAS Jura-Nord vaudois</v>
      </c>
      <c r="E7954">
        <f>COUNTIFS(D$2:D7954,Clef_répartition[[#This Row],[Code_Nom]],J$2:J7954,Clef_répartition[[#This Row],[Année]])</f>
        <v>38</v>
      </c>
      <c r="F7954">
        <f>IF(Clef_répartition[[#This Row],[Code_Nom]]=D7953,F7953-1,(COUNTIFS(Clef_répartition[Code_Nom],Clef_répartition[[#This Row],[Code_Nom]],Clef_répartition[Année],Clef_répartition[[#This Row],[Année]])))</f>
        <v>39</v>
      </c>
      <c r="G7954" t="str">
        <f>Clef_répartition[[#This Row],[Code_Nom]]&amp;"_"&amp;Clef_répartition[[#This Row],[Nombre]]&amp;"_"&amp;Clef_répartition[[#This Row],[Année]]</f>
        <v>ARAS JUNOVA_Association de communes RAS Jura-Nord vaudois_38_2020</v>
      </c>
      <c r="H7954">
        <v>5872</v>
      </c>
      <c r="I7954" t="s">
        <v>154</v>
      </c>
      <c r="J7954">
        <v>2020</v>
      </c>
      <c r="K7954">
        <v>3.7687692661035305E-2</v>
      </c>
    </row>
    <row r="7955" spans="1:11" x14ac:dyDescent="0.25">
      <c r="A7955" t="s">
        <v>724</v>
      </c>
      <c r="B7955" t="s">
        <v>533</v>
      </c>
      <c r="C7955" t="s">
        <v>534</v>
      </c>
      <c r="D7955" t="str">
        <f>Clef_répartition[[#This Row],[Code association]]&amp;"_"&amp;Clef_répartition[[#This Row],[Nom association]]</f>
        <v>ARAS JUNOVA_Association de communes RAS Jura-Nord vaudois</v>
      </c>
      <c r="E7955">
        <f>COUNTIFS(D$2:D7955,Clef_répartition[[#This Row],[Code_Nom]],J$2:J7955,Clef_répartition[[#This Row],[Année]])</f>
        <v>39</v>
      </c>
      <c r="F7955">
        <f>IF(Clef_répartition[[#This Row],[Code_Nom]]=D7954,F7954-1,(COUNTIFS(Clef_répartition[Code_Nom],Clef_répartition[[#This Row],[Code_Nom]],Clef_répartition[Année],Clef_répartition[[#This Row],[Année]])))</f>
        <v>38</v>
      </c>
      <c r="G7955" t="str">
        <f>Clef_répartition[[#This Row],[Code_Nom]]&amp;"_"&amp;Clef_répartition[[#This Row],[Nombre]]&amp;"_"&amp;Clef_répartition[[#This Row],[Année]]</f>
        <v>ARAS JUNOVA_Association de communes RAS Jura-Nord vaudois_39_2020</v>
      </c>
      <c r="H7955">
        <v>5873</v>
      </c>
      <c r="I7955" t="s">
        <v>155</v>
      </c>
      <c r="J7955">
        <v>2020</v>
      </c>
      <c r="K7955">
        <v>1.4917734640644971E-2</v>
      </c>
    </row>
    <row r="7956" spans="1:11" x14ac:dyDescent="0.25">
      <c r="A7956" t="s">
        <v>724</v>
      </c>
      <c r="B7956" t="s">
        <v>533</v>
      </c>
      <c r="C7956" t="s">
        <v>534</v>
      </c>
      <c r="D7956" t="str">
        <f>Clef_répartition[[#This Row],[Code association]]&amp;"_"&amp;Clef_répartition[[#This Row],[Nom association]]</f>
        <v>ARAS JUNOVA_Association de communes RAS Jura-Nord vaudois</v>
      </c>
      <c r="E7956">
        <f>COUNTIFS(D$2:D7956,Clef_répartition[[#This Row],[Code_Nom]],J$2:J7956,Clef_répartition[[#This Row],[Année]])</f>
        <v>40</v>
      </c>
      <c r="F7956">
        <f>IF(Clef_répartition[[#This Row],[Code_Nom]]=D7955,F7955-1,(COUNTIFS(Clef_répartition[Code_Nom],Clef_répartition[[#This Row],[Code_Nom]],Clef_répartition[Année],Clef_répartition[[#This Row],[Année]])))</f>
        <v>37</v>
      </c>
      <c r="G7956" t="str">
        <f>Clef_répartition[[#This Row],[Code_Nom]]&amp;"_"&amp;Clef_répartition[[#This Row],[Nombre]]&amp;"_"&amp;Clef_répartition[[#This Row],[Année]]</f>
        <v>ARAS JUNOVA_Association de communes RAS Jura-Nord vaudois_40_2020</v>
      </c>
      <c r="H7956">
        <v>5873</v>
      </c>
      <c r="I7956" t="s">
        <v>155</v>
      </c>
      <c r="J7956">
        <v>2020</v>
      </c>
      <c r="K7956">
        <v>7.2753632789129006E-3</v>
      </c>
    </row>
    <row r="7957" spans="1:11" x14ac:dyDescent="0.25">
      <c r="A7957" t="s">
        <v>724</v>
      </c>
      <c r="B7957" t="s">
        <v>533</v>
      </c>
      <c r="C7957" t="s">
        <v>534</v>
      </c>
      <c r="D7957" t="str">
        <f>Clef_répartition[[#This Row],[Code association]]&amp;"_"&amp;Clef_répartition[[#This Row],[Nom association]]</f>
        <v>ARAS JUNOVA_Association de communes RAS Jura-Nord vaudois</v>
      </c>
      <c r="E7957">
        <f>COUNTIFS(D$2:D7957,Clef_répartition[[#This Row],[Code_Nom]],J$2:J7957,Clef_répartition[[#This Row],[Année]])</f>
        <v>41</v>
      </c>
      <c r="F7957">
        <f>IF(Clef_répartition[[#This Row],[Code_Nom]]=D7956,F7956-1,(COUNTIFS(Clef_répartition[Code_Nom],Clef_répartition[[#This Row],[Code_Nom]],Clef_répartition[Année],Clef_répartition[[#This Row],[Année]])))</f>
        <v>36</v>
      </c>
      <c r="G7957" t="str">
        <f>Clef_répartition[[#This Row],[Code_Nom]]&amp;"_"&amp;Clef_répartition[[#This Row],[Nombre]]&amp;"_"&amp;Clef_répartition[[#This Row],[Année]]</f>
        <v>ARAS JUNOVA_Association de communes RAS Jura-Nord vaudois_41_2020</v>
      </c>
      <c r="H7957">
        <v>5750</v>
      </c>
      <c r="I7957" t="s">
        <v>158</v>
      </c>
      <c r="J7957">
        <v>2020</v>
      </c>
      <c r="K7957">
        <v>2.9605789213257758E-3</v>
      </c>
    </row>
    <row r="7958" spans="1:11" x14ac:dyDescent="0.25">
      <c r="A7958" t="s">
        <v>724</v>
      </c>
      <c r="B7958" t="s">
        <v>533</v>
      </c>
      <c r="C7958" t="s">
        <v>534</v>
      </c>
      <c r="D7958" t="str">
        <f>Clef_répartition[[#This Row],[Code association]]&amp;"_"&amp;Clef_répartition[[#This Row],[Nom association]]</f>
        <v>ARAS JUNOVA_Association de communes RAS Jura-Nord vaudois</v>
      </c>
      <c r="E7958">
        <f>COUNTIFS(D$2:D7958,Clef_répartition[[#This Row],[Code_Nom]],J$2:J7958,Clef_répartition[[#This Row],[Année]])</f>
        <v>42</v>
      </c>
      <c r="F7958">
        <f>IF(Clef_répartition[[#This Row],[Code_Nom]]=D7957,F7957-1,(COUNTIFS(Clef_répartition[Code_Nom],Clef_répartition[[#This Row],[Code_Nom]],Clef_répartition[Année],Clef_répartition[[#This Row],[Année]])))</f>
        <v>35</v>
      </c>
      <c r="G7958" t="str">
        <f>Clef_répartition[[#This Row],[Code_Nom]]&amp;"_"&amp;Clef_répartition[[#This Row],[Nombre]]&amp;"_"&amp;Clef_répartition[[#This Row],[Année]]</f>
        <v>ARAS JUNOVA_Association de communes RAS Jura-Nord vaudois_42_2020</v>
      </c>
      <c r="H7958">
        <v>5755</v>
      </c>
      <c r="I7958" t="s">
        <v>160</v>
      </c>
      <c r="J7958">
        <v>2020</v>
      </c>
      <c r="K7958">
        <v>6.9905063757601162E-3</v>
      </c>
    </row>
    <row r="7959" spans="1:11" x14ac:dyDescent="0.25">
      <c r="A7959" t="s">
        <v>724</v>
      </c>
      <c r="B7959" t="s">
        <v>533</v>
      </c>
      <c r="C7959" t="s">
        <v>534</v>
      </c>
      <c r="D7959" t="str">
        <f>Clef_répartition[[#This Row],[Code association]]&amp;"_"&amp;Clef_répartition[[#This Row],[Nom association]]</f>
        <v>ARAS JUNOVA_Association de communes RAS Jura-Nord vaudois</v>
      </c>
      <c r="E7959">
        <f>COUNTIFS(D$2:D7959,Clef_répartition[[#This Row],[Code_Nom]],J$2:J7959,Clef_répartition[[#This Row],[Année]])</f>
        <v>43</v>
      </c>
      <c r="F7959">
        <f>IF(Clef_répartition[[#This Row],[Code_Nom]]=D7958,F7958-1,(COUNTIFS(Clef_répartition[Code_Nom],Clef_répartition[[#This Row],[Code_Nom]],Clef_répartition[Année],Clef_répartition[[#This Row],[Année]])))</f>
        <v>34</v>
      </c>
      <c r="G7959" t="str">
        <f>Clef_répartition[[#This Row],[Code_Nom]]&amp;"_"&amp;Clef_répartition[[#This Row],[Nombre]]&amp;"_"&amp;Clef_répartition[[#This Row],[Année]]</f>
        <v>ARAS JUNOVA_Association de communes RAS Jura-Nord vaudois_43_2020</v>
      </c>
      <c r="H7959">
        <v>5919</v>
      </c>
      <c r="I7959" t="s">
        <v>172</v>
      </c>
      <c r="J7959">
        <v>2020</v>
      </c>
      <c r="K7959">
        <v>2.1928077254900619E-3</v>
      </c>
    </row>
    <row r="7960" spans="1:11" x14ac:dyDescent="0.25">
      <c r="A7960" t="s">
        <v>724</v>
      </c>
      <c r="B7960" t="s">
        <v>533</v>
      </c>
      <c r="C7960" t="s">
        <v>534</v>
      </c>
      <c r="D7960" t="str">
        <f>Clef_répartition[[#This Row],[Code association]]&amp;"_"&amp;Clef_répartition[[#This Row],[Nom association]]</f>
        <v>ARAS JUNOVA_Association de communes RAS Jura-Nord vaudois</v>
      </c>
      <c r="E7960">
        <f>COUNTIFS(D$2:D7960,Clef_répartition[[#This Row],[Code_Nom]],J$2:J7960,Clef_répartition[[#This Row],[Année]])</f>
        <v>44</v>
      </c>
      <c r="F7960">
        <f>IF(Clef_répartition[[#This Row],[Code_Nom]]=D7959,F7959-1,(COUNTIFS(Clef_répartition[Code_Nom],Clef_répartition[[#This Row],[Code_Nom]],Clef_répartition[Année],Clef_répartition[[#This Row],[Année]])))</f>
        <v>33</v>
      </c>
      <c r="G7960" t="str">
        <f>Clef_répartition[[#This Row],[Code_Nom]]&amp;"_"&amp;Clef_répartition[[#This Row],[Nombre]]&amp;"_"&amp;Clef_répartition[[#This Row],[Année]]</f>
        <v>ARAS JUNOVA_Association de communes RAS Jura-Nord vaudois_44_2020</v>
      </c>
      <c r="H7960">
        <v>5562</v>
      </c>
      <c r="I7960" t="s">
        <v>173</v>
      </c>
      <c r="J7960">
        <v>2020</v>
      </c>
      <c r="K7960">
        <v>4.5733851676996509E-4</v>
      </c>
    </row>
    <row r="7961" spans="1:11" x14ac:dyDescent="0.25">
      <c r="A7961" t="s">
        <v>724</v>
      </c>
      <c r="B7961" t="s">
        <v>533</v>
      </c>
      <c r="C7961" t="s">
        <v>534</v>
      </c>
      <c r="D7961" t="str">
        <f>Clef_répartition[[#This Row],[Code association]]&amp;"_"&amp;Clef_répartition[[#This Row],[Nom association]]</f>
        <v>ARAS JUNOVA_Association de communes RAS Jura-Nord vaudois</v>
      </c>
      <c r="E7961">
        <f>COUNTIFS(D$2:D7961,Clef_répartition[[#This Row],[Code_Nom]],J$2:J7961,Clef_répartition[[#This Row],[Année]])</f>
        <v>45</v>
      </c>
      <c r="F7961">
        <f>IF(Clef_répartition[[#This Row],[Code_Nom]]=D7960,F7960-1,(COUNTIFS(Clef_répartition[Code_Nom],Clef_répartition[[#This Row],[Code_Nom]],Clef_répartition[Année],Clef_répartition[[#This Row],[Année]])))</f>
        <v>32</v>
      </c>
      <c r="G7961" t="str">
        <f>Clef_répartition[[#This Row],[Code_Nom]]&amp;"_"&amp;Clef_répartition[[#This Row],[Nombre]]&amp;"_"&amp;Clef_répartition[[#This Row],[Année]]</f>
        <v>ARAS JUNOVA_Association de communes RAS Jura-Nord vaudois_45_2020</v>
      </c>
      <c r="H7961">
        <v>5921</v>
      </c>
      <c r="I7961" t="s">
        <v>180</v>
      </c>
      <c r="J7961">
        <v>2020</v>
      </c>
      <c r="K7961">
        <v>8.82201904675826E-4</v>
      </c>
    </row>
    <row r="7962" spans="1:11" x14ac:dyDescent="0.25">
      <c r="A7962" t="s">
        <v>724</v>
      </c>
      <c r="B7962" t="s">
        <v>533</v>
      </c>
      <c r="C7962" t="s">
        <v>534</v>
      </c>
      <c r="D7962" t="str">
        <f>Clef_répartition[[#This Row],[Code association]]&amp;"_"&amp;Clef_répartition[[#This Row],[Nom association]]</f>
        <v>ARAS JUNOVA_Association de communes RAS Jura-Nord vaudois</v>
      </c>
      <c r="E7962">
        <f>COUNTIFS(D$2:D7962,Clef_répartition[[#This Row],[Code_Nom]],J$2:J7962,Clef_répartition[[#This Row],[Année]])</f>
        <v>46</v>
      </c>
      <c r="F7962">
        <f>IF(Clef_répartition[[#This Row],[Code_Nom]]=D7961,F7961-1,(COUNTIFS(Clef_répartition[Code_Nom],Clef_répartition[[#This Row],[Code_Nom]],Clef_répartition[Année],Clef_répartition[[#This Row],[Année]])))</f>
        <v>31</v>
      </c>
      <c r="G7962" t="str">
        <f>Clef_répartition[[#This Row],[Code_Nom]]&amp;"_"&amp;Clef_répartition[[#This Row],[Nombre]]&amp;"_"&amp;Clef_répartition[[#This Row],[Année]]</f>
        <v>ARAS JUNOVA_Association de communes RAS Jura-Nord vaudois_46_2020</v>
      </c>
      <c r="H7962">
        <v>5922</v>
      </c>
      <c r="I7962" t="s">
        <v>183</v>
      </c>
      <c r="J7962">
        <v>2020</v>
      </c>
      <c r="K7962">
        <v>2.7097248474421925E-3</v>
      </c>
    </row>
    <row r="7963" spans="1:11" x14ac:dyDescent="0.25">
      <c r="A7963" t="s">
        <v>724</v>
      </c>
      <c r="B7963" t="s">
        <v>533</v>
      </c>
      <c r="C7963" t="s">
        <v>534</v>
      </c>
      <c r="D7963" t="str">
        <f>Clef_répartition[[#This Row],[Code association]]&amp;"_"&amp;Clef_répartition[[#This Row],[Nom association]]</f>
        <v>ARAS JUNOVA_Association de communes RAS Jura-Nord vaudois</v>
      </c>
      <c r="E7963">
        <f>COUNTIFS(D$2:D7963,Clef_répartition[[#This Row],[Code_Nom]],J$2:J7963,Clef_répartition[[#This Row],[Année]])</f>
        <v>47</v>
      </c>
      <c r="F7963">
        <f>IF(Clef_répartition[[#This Row],[Code_Nom]]=D7962,F7962-1,(COUNTIFS(Clef_répartition[Code_Nom],Clef_répartition[[#This Row],[Code_Nom]],Clef_répartition[Année],Clef_répartition[[#This Row],[Année]])))</f>
        <v>30</v>
      </c>
      <c r="G7963" t="str">
        <f>Clef_répartition[[#This Row],[Code_Nom]]&amp;"_"&amp;Clef_répartition[[#This Row],[Nombre]]&amp;"_"&amp;Clef_répartition[[#This Row],[Année]]</f>
        <v>ARAS JUNOVA_Association de communes RAS Jura-Nord vaudois_47_2020</v>
      </c>
      <c r="H7963">
        <v>5756</v>
      </c>
      <c r="I7963" t="s">
        <v>185</v>
      </c>
      <c r="J7963">
        <v>2020</v>
      </c>
      <c r="K7963">
        <v>9.4872797568231783E-3</v>
      </c>
    </row>
    <row r="7964" spans="1:11" x14ac:dyDescent="0.25">
      <c r="A7964" t="s">
        <v>724</v>
      </c>
      <c r="B7964" t="s">
        <v>533</v>
      </c>
      <c r="C7964" t="s">
        <v>534</v>
      </c>
      <c r="D7964" t="str">
        <f>Clef_répartition[[#This Row],[Code association]]&amp;"_"&amp;Clef_répartition[[#This Row],[Nom association]]</f>
        <v>ARAS JUNOVA_Association de communes RAS Jura-Nord vaudois</v>
      </c>
      <c r="E7964">
        <f>COUNTIFS(D$2:D7964,Clef_répartition[[#This Row],[Code_Nom]],J$2:J7964,Clef_répartition[[#This Row],[Année]])</f>
        <v>48</v>
      </c>
      <c r="F7964">
        <f>IF(Clef_répartition[[#This Row],[Code_Nom]]=D7963,F7963-1,(COUNTIFS(Clef_répartition[Code_Nom],Clef_répartition[[#This Row],[Code_Nom]],Clef_répartition[Année],Clef_répartition[[#This Row],[Année]])))</f>
        <v>29</v>
      </c>
      <c r="G7964" t="str">
        <f>Clef_répartition[[#This Row],[Code_Nom]]&amp;"_"&amp;Clef_répartition[[#This Row],[Nombre]]&amp;"_"&amp;Clef_répartition[[#This Row],[Année]]</f>
        <v>ARAS JUNOVA_Association de communes RAS Jura-Nord vaudois_48_2020</v>
      </c>
      <c r="H7964">
        <v>5563</v>
      </c>
      <c r="I7964" t="s">
        <v>193</v>
      </c>
      <c r="J7964">
        <v>2020</v>
      </c>
      <c r="K7964">
        <v>5.7417594844407687E-4</v>
      </c>
    </row>
    <row r="7965" spans="1:11" x14ac:dyDescent="0.25">
      <c r="A7965" t="s">
        <v>724</v>
      </c>
      <c r="B7965" t="s">
        <v>533</v>
      </c>
      <c r="C7965" t="s">
        <v>534</v>
      </c>
      <c r="D7965" t="str">
        <f>Clef_répartition[[#This Row],[Code association]]&amp;"_"&amp;Clef_répartition[[#This Row],[Nom association]]</f>
        <v>ARAS JUNOVA_Association de communes RAS Jura-Nord vaudois</v>
      </c>
      <c r="E7965">
        <f>COUNTIFS(D$2:D7965,Clef_répartition[[#This Row],[Code_Nom]],J$2:J7965,Clef_répartition[[#This Row],[Année]])</f>
        <v>49</v>
      </c>
      <c r="F7965">
        <f>IF(Clef_répartition[[#This Row],[Code_Nom]]=D7964,F7964-1,(COUNTIFS(Clef_répartition[Code_Nom],Clef_répartition[[#This Row],[Code_Nom]],Clef_répartition[Année],Clef_répartition[[#This Row],[Année]])))</f>
        <v>28</v>
      </c>
      <c r="G7965" t="str">
        <f>Clef_répartition[[#This Row],[Code_Nom]]&amp;"_"&amp;Clef_répartition[[#This Row],[Nombre]]&amp;"_"&amp;Clef_répartition[[#This Row],[Année]]</f>
        <v>ARAS JUNOVA_Association de communes RAS Jura-Nord vaudois_49_2020</v>
      </c>
      <c r="H7965">
        <v>5564</v>
      </c>
      <c r="I7965" t="s">
        <v>194</v>
      </c>
      <c r="J7965">
        <v>2020</v>
      </c>
      <c r="K7965">
        <v>3.8652795211898826E-4</v>
      </c>
    </row>
    <row r="7966" spans="1:11" x14ac:dyDescent="0.25">
      <c r="A7966" t="s">
        <v>724</v>
      </c>
      <c r="B7966" t="s">
        <v>533</v>
      </c>
      <c r="C7966" t="s">
        <v>534</v>
      </c>
      <c r="D7966" t="str">
        <f>Clef_répartition[[#This Row],[Code association]]&amp;"_"&amp;Clef_répartition[[#This Row],[Nom association]]</f>
        <v>ARAS JUNOVA_Association de communes RAS Jura-Nord vaudois</v>
      </c>
      <c r="E7966">
        <f>COUNTIFS(D$2:D7966,Clef_répartition[[#This Row],[Code_Nom]],J$2:J7966,Clef_répartition[[#This Row],[Année]])</f>
        <v>50</v>
      </c>
      <c r="F7966">
        <f>IF(Clef_répartition[[#This Row],[Code_Nom]]=D7965,F7965-1,(COUNTIFS(Clef_répartition[Code_Nom],Clef_répartition[[#This Row],[Code_Nom]],Clef_répartition[Année],Clef_répartition[[#This Row],[Année]])))</f>
        <v>27</v>
      </c>
      <c r="G7966" t="str">
        <f>Clef_répartition[[#This Row],[Code_Nom]]&amp;"_"&amp;Clef_répartition[[#This Row],[Nombre]]&amp;"_"&amp;Clef_répartition[[#This Row],[Année]]</f>
        <v>ARAS JUNOVA_Association de communes RAS Jura-Nord vaudois_50_2020</v>
      </c>
      <c r="H7966">
        <v>5565</v>
      </c>
      <c r="I7966" t="s">
        <v>199</v>
      </c>
      <c r="J7966">
        <v>2020</v>
      </c>
      <c r="K7966">
        <v>1.792117660440878E-3</v>
      </c>
    </row>
    <row r="7967" spans="1:11" x14ac:dyDescent="0.25">
      <c r="A7967" t="s">
        <v>724</v>
      </c>
      <c r="B7967" t="s">
        <v>533</v>
      </c>
      <c r="C7967" t="s">
        <v>534</v>
      </c>
      <c r="D7967" t="str">
        <f>Clef_répartition[[#This Row],[Code association]]&amp;"_"&amp;Clef_répartition[[#This Row],[Nom association]]</f>
        <v>ARAS JUNOVA_Association de communes RAS Jura-Nord vaudois</v>
      </c>
      <c r="E7967">
        <f>COUNTIFS(D$2:D7967,Clef_répartition[[#This Row],[Code_Nom]],J$2:J7967,Clef_répartition[[#This Row],[Année]])</f>
        <v>51</v>
      </c>
      <c r="F7967">
        <f>IF(Clef_répartition[[#This Row],[Code_Nom]]=D7966,F7966-1,(COUNTIFS(Clef_répartition[Code_Nom],Clef_répartition[[#This Row],[Code_Nom]],Clef_répartition[Année],Clef_répartition[[#This Row],[Année]])))</f>
        <v>26</v>
      </c>
      <c r="G7967" t="str">
        <f>Clef_répartition[[#This Row],[Code_Nom]]&amp;"_"&amp;Clef_répartition[[#This Row],[Nombre]]&amp;"_"&amp;Clef_répartition[[#This Row],[Année]]</f>
        <v>ARAS JUNOVA_Association de communes RAS Jura-Nord vaudois_51_2020</v>
      </c>
      <c r="H7967">
        <v>5757</v>
      </c>
      <c r="I7967" t="s">
        <v>201</v>
      </c>
      <c r="J7967">
        <v>2020</v>
      </c>
      <c r="K7967">
        <v>0.20252398573656183</v>
      </c>
    </row>
    <row r="7968" spans="1:11" x14ac:dyDescent="0.25">
      <c r="A7968" t="s">
        <v>724</v>
      </c>
      <c r="B7968" t="s">
        <v>533</v>
      </c>
      <c r="C7968" t="s">
        <v>534</v>
      </c>
      <c r="D7968" t="str">
        <f>Clef_répartition[[#This Row],[Code association]]&amp;"_"&amp;Clef_répartition[[#This Row],[Nom association]]</f>
        <v>ARAS JUNOVA_Association de communes RAS Jura-Nord vaudois</v>
      </c>
      <c r="E7968">
        <f>COUNTIFS(D$2:D7968,Clef_répartition[[#This Row],[Code_Nom]],J$2:J7968,Clef_répartition[[#This Row],[Année]])</f>
        <v>52</v>
      </c>
      <c r="F7968">
        <f>IF(Clef_répartition[[#This Row],[Code_Nom]]=D7967,F7967-1,(COUNTIFS(Clef_répartition[Code_Nom],Clef_répartition[[#This Row],[Code_Nom]],Clef_répartition[Année],Clef_répartition[[#This Row],[Année]])))</f>
        <v>25</v>
      </c>
      <c r="G7968" t="str">
        <f>Clef_répartition[[#This Row],[Code_Nom]]&amp;"_"&amp;Clef_répartition[[#This Row],[Nombre]]&amp;"_"&amp;Clef_répartition[[#This Row],[Année]]</f>
        <v>ARAS JUNOVA_Association de communes RAS Jura-Nord vaudois_52_2020</v>
      </c>
      <c r="H7968">
        <v>5924</v>
      </c>
      <c r="I7968" t="s">
        <v>202</v>
      </c>
      <c r="J7968">
        <v>2020</v>
      </c>
      <c r="K7968">
        <v>1.207930502070319E-3</v>
      </c>
    </row>
    <row r="7969" spans="1:11" x14ac:dyDescent="0.25">
      <c r="A7969" t="s">
        <v>724</v>
      </c>
      <c r="B7969" t="s">
        <v>533</v>
      </c>
      <c r="C7969" t="s">
        <v>534</v>
      </c>
      <c r="D7969" t="str">
        <f>Clef_répartition[[#This Row],[Code association]]&amp;"_"&amp;Clef_répartition[[#This Row],[Nom association]]</f>
        <v>ARAS JUNOVA_Association de communes RAS Jura-Nord vaudois</v>
      </c>
      <c r="E7969">
        <f>COUNTIFS(D$2:D7969,Clef_répartition[[#This Row],[Code_Nom]],J$2:J7969,Clef_répartition[[#This Row],[Année]])</f>
        <v>53</v>
      </c>
      <c r="F7969">
        <f>IF(Clef_répartition[[#This Row],[Code_Nom]]=D7968,F7968-1,(COUNTIFS(Clef_répartition[Code_Nom],Clef_répartition[[#This Row],[Code_Nom]],Clef_répartition[Année],Clef_répartition[[#This Row],[Année]])))</f>
        <v>24</v>
      </c>
      <c r="G7969" t="str">
        <f>Clef_répartition[[#This Row],[Code_Nom]]&amp;"_"&amp;Clef_répartition[[#This Row],[Nombre]]&amp;"_"&amp;Clef_répartition[[#This Row],[Année]]</f>
        <v>ARAS JUNOVA_Association de communes RAS Jura-Nord vaudois_53_2020</v>
      </c>
      <c r="H7969">
        <v>5925</v>
      </c>
      <c r="I7969" t="s">
        <v>207</v>
      </c>
      <c r="J7969">
        <v>2020</v>
      </c>
      <c r="K7969">
        <v>3.4860102327884031E-4</v>
      </c>
    </row>
    <row r="7970" spans="1:11" x14ac:dyDescent="0.25">
      <c r="A7970" t="s">
        <v>724</v>
      </c>
      <c r="B7970" t="s">
        <v>533</v>
      </c>
      <c r="C7970" t="s">
        <v>534</v>
      </c>
      <c r="D7970" t="str">
        <f>Clef_répartition[[#This Row],[Code association]]&amp;"_"&amp;Clef_répartition[[#This Row],[Nom association]]</f>
        <v>ARAS JUNOVA_Association de communes RAS Jura-Nord vaudois</v>
      </c>
      <c r="E7970">
        <f>COUNTIFS(D$2:D7970,Clef_répartition[[#This Row],[Code_Nom]],J$2:J7970,Clef_répartition[[#This Row],[Année]])</f>
        <v>54</v>
      </c>
      <c r="F7970">
        <f>IF(Clef_répartition[[#This Row],[Code_Nom]]=D7969,F7969-1,(COUNTIFS(Clef_répartition[Code_Nom],Clef_répartition[[#This Row],[Code_Nom]],Clef_répartition[Année],Clef_répartition[[#This Row],[Année]])))</f>
        <v>23</v>
      </c>
      <c r="G7970" t="str">
        <f>Clef_répartition[[#This Row],[Code_Nom]]&amp;"_"&amp;Clef_répartition[[#This Row],[Nombre]]&amp;"_"&amp;Clef_répartition[[#This Row],[Année]]</f>
        <v>ARAS JUNOVA_Association de communes RAS Jura-Nord vaudois_54_2020</v>
      </c>
      <c r="H7970">
        <v>5926</v>
      </c>
      <c r="I7970" t="s">
        <v>218</v>
      </c>
      <c r="J7970">
        <v>2020</v>
      </c>
      <c r="K7970">
        <v>2.8725891461394387E-3</v>
      </c>
    </row>
    <row r="7971" spans="1:11" x14ac:dyDescent="0.25">
      <c r="A7971" t="s">
        <v>724</v>
      </c>
      <c r="B7971" t="s">
        <v>533</v>
      </c>
      <c r="C7971" t="s">
        <v>534</v>
      </c>
      <c r="D7971" t="str">
        <f>Clef_répartition[[#This Row],[Code association]]&amp;"_"&amp;Clef_répartition[[#This Row],[Nom association]]</f>
        <v>ARAS JUNOVA_Association de communes RAS Jura-Nord vaudois</v>
      </c>
      <c r="E7971">
        <f>COUNTIFS(D$2:D7971,Clef_répartition[[#This Row],[Code_Nom]],J$2:J7971,Clef_répartition[[#This Row],[Année]])</f>
        <v>55</v>
      </c>
      <c r="F7971">
        <f>IF(Clef_répartition[[#This Row],[Code_Nom]]=D7970,F7970-1,(COUNTIFS(Clef_répartition[Code_Nom],Clef_répartition[[#This Row],[Code_Nom]],Clef_répartition[Année],Clef_répartition[[#This Row],[Année]])))</f>
        <v>22</v>
      </c>
      <c r="G7971" t="str">
        <f>Clef_répartition[[#This Row],[Code_Nom]]&amp;"_"&amp;Clef_répartition[[#This Row],[Nombre]]&amp;"_"&amp;Clef_répartition[[#This Row],[Année]]</f>
        <v>ARAS JUNOVA_Association de communes RAS Jura-Nord vaudois_55_2020</v>
      </c>
      <c r="H7971">
        <v>5759</v>
      </c>
      <c r="I7971" t="s">
        <v>220</v>
      </c>
      <c r="J7971">
        <v>2020</v>
      </c>
      <c r="K7971">
        <v>6.145919106134652E-3</v>
      </c>
    </row>
    <row r="7972" spans="1:11" x14ac:dyDescent="0.25">
      <c r="A7972" t="s">
        <v>724</v>
      </c>
      <c r="B7972" t="s">
        <v>533</v>
      </c>
      <c r="C7972" t="s">
        <v>534</v>
      </c>
      <c r="D7972" t="str">
        <f>Clef_répartition[[#This Row],[Code association]]&amp;"_"&amp;Clef_répartition[[#This Row],[Nom association]]</f>
        <v>ARAS JUNOVA_Association de communes RAS Jura-Nord vaudois</v>
      </c>
      <c r="E7972">
        <f>COUNTIFS(D$2:D7972,Clef_répartition[[#This Row],[Code_Nom]],J$2:J7972,Clef_répartition[[#This Row],[Année]])</f>
        <v>56</v>
      </c>
      <c r="F7972">
        <f>IF(Clef_répartition[[#This Row],[Code_Nom]]=D7971,F7971-1,(COUNTIFS(Clef_répartition[Code_Nom],Clef_répartition[[#This Row],[Code_Nom]],Clef_répartition[Année],Clef_répartition[[#This Row],[Année]])))</f>
        <v>21</v>
      </c>
      <c r="G7972" t="str">
        <f>Clef_répartition[[#This Row],[Code_Nom]]&amp;"_"&amp;Clef_répartition[[#This Row],[Nombre]]&amp;"_"&amp;Clef_répartition[[#This Row],[Année]]</f>
        <v>ARAS JUNOVA_Association de communes RAS Jura-Nord vaudois_56_2020</v>
      </c>
      <c r="H7972">
        <v>5566</v>
      </c>
      <c r="I7972" t="s">
        <v>224</v>
      </c>
      <c r="J7972">
        <v>2020</v>
      </c>
      <c r="K7972">
        <v>1.3743353290001149E-3</v>
      </c>
    </row>
    <row r="7973" spans="1:11" x14ac:dyDescent="0.25">
      <c r="A7973" t="s">
        <v>724</v>
      </c>
      <c r="B7973" t="s">
        <v>533</v>
      </c>
      <c r="C7973" t="s">
        <v>534</v>
      </c>
      <c r="D7973" t="str">
        <f>Clef_répartition[[#This Row],[Code association]]&amp;"_"&amp;Clef_répartition[[#This Row],[Nom association]]</f>
        <v>ARAS JUNOVA_Association de communes RAS Jura-Nord vaudois</v>
      </c>
      <c r="E7973">
        <f>COUNTIFS(D$2:D7973,Clef_répartition[[#This Row],[Code_Nom]],J$2:J7973,Clef_répartition[[#This Row],[Année]])</f>
        <v>57</v>
      </c>
      <c r="F7973">
        <f>IF(Clef_répartition[[#This Row],[Code_Nom]]=D7972,F7972-1,(COUNTIFS(Clef_répartition[Code_Nom],Clef_répartition[[#This Row],[Code_Nom]],Clef_répartition[Année],Clef_répartition[[#This Row],[Année]])))</f>
        <v>20</v>
      </c>
      <c r="G7973" t="str">
        <f>Clef_répartition[[#This Row],[Code_Nom]]&amp;"_"&amp;Clef_répartition[[#This Row],[Nombre]]&amp;"_"&amp;Clef_répartition[[#This Row],[Année]]</f>
        <v>ARAS JUNOVA_Association de communes RAS Jura-Nord vaudois_57_2020</v>
      </c>
      <c r="H7973">
        <v>5760</v>
      </c>
      <c r="I7973" t="s">
        <v>227</v>
      </c>
      <c r="J7973">
        <v>2020</v>
      </c>
      <c r="K7973">
        <v>8.3901516052296739E-3</v>
      </c>
    </row>
    <row r="7974" spans="1:11" x14ac:dyDescent="0.25">
      <c r="A7974" t="s">
        <v>724</v>
      </c>
      <c r="B7974" t="s">
        <v>533</v>
      </c>
      <c r="C7974" t="s">
        <v>534</v>
      </c>
      <c r="D7974" t="str">
        <f>Clef_répartition[[#This Row],[Code association]]&amp;"_"&amp;Clef_répartition[[#This Row],[Nom association]]</f>
        <v>ARAS JUNOVA_Association de communes RAS Jura-Nord vaudois</v>
      </c>
      <c r="E7974">
        <f>COUNTIFS(D$2:D7974,Clef_répartition[[#This Row],[Code_Nom]],J$2:J7974,Clef_répartition[[#This Row],[Année]])</f>
        <v>58</v>
      </c>
      <c r="F7974">
        <f>IF(Clef_répartition[[#This Row],[Code_Nom]]=D7973,F7973-1,(COUNTIFS(Clef_répartition[Code_Nom],Clef_répartition[[#This Row],[Code_Nom]],Clef_répartition[Année],Clef_répartition[[#This Row],[Année]])))</f>
        <v>19</v>
      </c>
      <c r="G7974" t="str">
        <f>Clef_répartition[[#This Row],[Code_Nom]]&amp;"_"&amp;Clef_répartition[[#This Row],[Nombre]]&amp;"_"&amp;Clef_répartition[[#This Row],[Année]]</f>
        <v>ARAS JUNOVA_Association de communes RAS Jura-Nord vaudois_58_2020</v>
      </c>
      <c r="H7974">
        <v>5761</v>
      </c>
      <c r="I7974" t="s">
        <v>233</v>
      </c>
      <c r="J7974">
        <v>2020</v>
      </c>
      <c r="K7974">
        <v>1.8457245519726617E-2</v>
      </c>
    </row>
    <row r="7975" spans="1:11" x14ac:dyDescent="0.25">
      <c r="A7975" t="s">
        <v>724</v>
      </c>
      <c r="B7975" t="s">
        <v>533</v>
      </c>
      <c r="C7975" t="s">
        <v>534</v>
      </c>
      <c r="D7975" t="str">
        <f>Clef_répartition[[#This Row],[Code association]]&amp;"_"&amp;Clef_répartition[[#This Row],[Nom association]]</f>
        <v>ARAS JUNOVA_Association de communes RAS Jura-Nord vaudois</v>
      </c>
      <c r="E7975">
        <f>COUNTIFS(D$2:D7975,Clef_répartition[[#This Row],[Code_Nom]],J$2:J7975,Clef_répartition[[#This Row],[Année]])</f>
        <v>59</v>
      </c>
      <c r="F7975">
        <f>IF(Clef_répartition[[#This Row],[Code_Nom]]=D7974,F7974-1,(COUNTIFS(Clef_répartition[Code_Nom],Clef_répartition[[#This Row],[Code_Nom]],Clef_répartition[Année],Clef_répartition[[#This Row],[Année]])))</f>
        <v>18</v>
      </c>
      <c r="G7975" t="str">
        <f>Clef_répartition[[#This Row],[Code_Nom]]&amp;"_"&amp;Clef_répartition[[#This Row],[Nombre]]&amp;"_"&amp;Clef_répartition[[#This Row],[Année]]</f>
        <v>ARAS JUNOVA_Association de communes RAS Jura-Nord vaudois_59_2020</v>
      </c>
      <c r="H7975">
        <v>5928</v>
      </c>
      <c r="I7975" t="s">
        <v>240</v>
      </c>
      <c r="J7975">
        <v>2020</v>
      </c>
      <c r="K7975">
        <v>6.8747285188563957E-4</v>
      </c>
    </row>
    <row r="7976" spans="1:11" x14ac:dyDescent="0.25">
      <c r="A7976" t="s">
        <v>724</v>
      </c>
      <c r="B7976" t="s">
        <v>533</v>
      </c>
      <c r="C7976" t="s">
        <v>534</v>
      </c>
      <c r="D7976" t="str">
        <f>Clef_répartition[[#This Row],[Code association]]&amp;"_"&amp;Clef_répartition[[#This Row],[Nom association]]</f>
        <v>ARAS JUNOVA_Association de communes RAS Jura-Nord vaudois</v>
      </c>
      <c r="E7976">
        <f>COUNTIFS(D$2:D7976,Clef_répartition[[#This Row],[Code_Nom]],J$2:J7976,Clef_répartition[[#This Row],[Année]])</f>
        <v>60</v>
      </c>
      <c r="F7976">
        <f>IF(Clef_répartition[[#This Row],[Code_Nom]]=D7975,F7975-1,(COUNTIFS(Clef_répartition[Code_Nom],Clef_répartition[[#This Row],[Code_Nom]],Clef_répartition[Année],Clef_répartition[[#This Row],[Année]])))</f>
        <v>17</v>
      </c>
      <c r="G7976" t="str">
        <f>Clef_répartition[[#This Row],[Code_Nom]]&amp;"_"&amp;Clef_répartition[[#This Row],[Nombre]]&amp;"_"&amp;Clef_répartition[[#This Row],[Année]]</f>
        <v>ARAS JUNOVA_Association de communes RAS Jura-Nord vaudois_60_2020</v>
      </c>
      <c r="H7976">
        <v>5568</v>
      </c>
      <c r="I7976" t="s">
        <v>249</v>
      </c>
      <c r="J7976">
        <v>2020</v>
      </c>
      <c r="K7976">
        <v>1.7630853289339773E-2</v>
      </c>
    </row>
    <row r="7977" spans="1:11" x14ac:dyDescent="0.25">
      <c r="A7977" t="s">
        <v>724</v>
      </c>
      <c r="B7977" t="s">
        <v>533</v>
      </c>
      <c r="C7977" t="s">
        <v>534</v>
      </c>
      <c r="D7977" t="str">
        <f>Clef_répartition[[#This Row],[Code association]]&amp;"_"&amp;Clef_répartition[[#This Row],[Nom association]]</f>
        <v>ARAS JUNOVA_Association de communes RAS Jura-Nord vaudois</v>
      </c>
      <c r="E7977">
        <f>COUNTIFS(D$2:D7977,Clef_répartition[[#This Row],[Code_Nom]],J$2:J7977,Clef_répartition[[#This Row],[Année]])</f>
        <v>61</v>
      </c>
      <c r="F7977">
        <f>IF(Clef_répartition[[#This Row],[Code_Nom]]=D7976,F7976-1,(COUNTIFS(Clef_répartition[Code_Nom],Clef_répartition[[#This Row],[Code_Nom]],Clef_répartition[Année],Clef_répartition[[#This Row],[Année]])))</f>
        <v>16</v>
      </c>
      <c r="G7977" t="str">
        <f>Clef_répartition[[#This Row],[Code_Nom]]&amp;"_"&amp;Clef_répartition[[#This Row],[Nombre]]&amp;"_"&amp;Clef_répartition[[#This Row],[Année]]</f>
        <v>ARAS JUNOVA_Association de communes RAS Jura-Nord vaudois_61_2020</v>
      </c>
      <c r="H7977">
        <v>5762</v>
      </c>
      <c r="I7977" t="s">
        <v>253</v>
      </c>
      <c r="J7977">
        <v>2020</v>
      </c>
      <c r="K7977">
        <v>2.6320035412046852E-3</v>
      </c>
    </row>
    <row r="7978" spans="1:11" x14ac:dyDescent="0.25">
      <c r="A7978" t="s">
        <v>724</v>
      </c>
      <c r="B7978" t="s">
        <v>533</v>
      </c>
      <c r="C7978" t="s">
        <v>534</v>
      </c>
      <c r="D7978" t="str">
        <f>Clef_répartition[[#This Row],[Code association]]&amp;"_"&amp;Clef_répartition[[#This Row],[Nom association]]</f>
        <v>ARAS JUNOVA_Association de communes RAS Jura-Nord vaudois</v>
      </c>
      <c r="E7978">
        <f>COUNTIFS(D$2:D7978,Clef_répartition[[#This Row],[Code_Nom]],J$2:J7978,Clef_répartition[[#This Row],[Année]])</f>
        <v>62</v>
      </c>
      <c r="F7978">
        <f>IF(Clef_répartition[[#This Row],[Code_Nom]]=D7977,F7977-1,(COUNTIFS(Clef_répartition[Code_Nom],Clef_répartition[[#This Row],[Code_Nom]],Clef_répartition[Année],Clef_répartition[[#This Row],[Année]])))</f>
        <v>15</v>
      </c>
      <c r="G7978" t="str">
        <f>Clef_répartition[[#This Row],[Code_Nom]]&amp;"_"&amp;Clef_répartition[[#This Row],[Nombre]]&amp;"_"&amp;Clef_répartition[[#This Row],[Année]]</f>
        <v>ARAS JUNOVA_Association de communes RAS Jura-Nord vaudois_62_2020</v>
      </c>
      <c r="H7978">
        <v>5929</v>
      </c>
      <c r="I7978" t="s">
        <v>257</v>
      </c>
      <c r="J7978">
        <v>2020</v>
      </c>
      <c r="K7978">
        <v>2.3485909677222108E-3</v>
      </c>
    </row>
    <row r="7979" spans="1:11" x14ac:dyDescent="0.25">
      <c r="A7979" t="s">
        <v>724</v>
      </c>
      <c r="B7979" t="s">
        <v>533</v>
      </c>
      <c r="C7979" t="s">
        <v>534</v>
      </c>
      <c r="D7979" t="str">
        <f>Clef_répartition[[#This Row],[Code association]]&amp;"_"&amp;Clef_répartition[[#This Row],[Nom association]]</f>
        <v>ARAS JUNOVA_Association de communes RAS Jura-Nord vaudois</v>
      </c>
      <c r="E7979">
        <f>COUNTIFS(D$2:D7979,Clef_répartition[[#This Row],[Code_Nom]],J$2:J7979,Clef_répartition[[#This Row],[Année]])</f>
        <v>63</v>
      </c>
      <c r="F7979">
        <f>IF(Clef_répartition[[#This Row],[Code_Nom]]=D7978,F7978-1,(COUNTIFS(Clef_répartition[Code_Nom],Clef_répartition[[#This Row],[Code_Nom]],Clef_répartition[Année],Clef_répartition[[#This Row],[Année]])))</f>
        <v>14</v>
      </c>
      <c r="G7979" t="str">
        <f>Clef_répartition[[#This Row],[Code_Nom]]&amp;"_"&amp;Clef_répartition[[#This Row],[Nombre]]&amp;"_"&amp;Clef_répartition[[#This Row],[Année]]</f>
        <v>ARAS JUNOVA_Association de communes RAS Jura-Nord vaudois_63_2020</v>
      </c>
      <c r="H7979">
        <v>5930</v>
      </c>
      <c r="I7979" t="s">
        <v>259</v>
      </c>
      <c r="J7979">
        <v>2020</v>
      </c>
      <c r="K7979">
        <v>7.9368869886210476E-4</v>
      </c>
    </row>
    <row r="7980" spans="1:11" x14ac:dyDescent="0.25">
      <c r="A7980" t="s">
        <v>724</v>
      </c>
      <c r="B7980" t="s">
        <v>533</v>
      </c>
      <c r="C7980" t="s">
        <v>534</v>
      </c>
      <c r="D7980" t="str">
        <f>Clef_répartition[[#This Row],[Code association]]&amp;"_"&amp;Clef_répartition[[#This Row],[Nom association]]</f>
        <v>ARAS JUNOVA_Association de communes RAS Jura-Nord vaudois</v>
      </c>
      <c r="E7980">
        <f>COUNTIFS(D$2:D7980,Clef_répartition[[#This Row],[Code_Nom]],J$2:J7980,Clef_répartition[[#This Row],[Année]])</f>
        <v>64</v>
      </c>
      <c r="F7980">
        <f>IF(Clef_répartition[[#This Row],[Code_Nom]]=D7979,F7979-1,(COUNTIFS(Clef_répartition[Code_Nom],Clef_répartition[[#This Row],[Code_Nom]],Clef_répartition[Année],Clef_répartition[[#This Row],[Année]])))</f>
        <v>13</v>
      </c>
      <c r="G7980" t="str">
        <f>Clef_répartition[[#This Row],[Code_Nom]]&amp;"_"&amp;Clef_répartition[[#This Row],[Nombre]]&amp;"_"&amp;Clef_répartition[[#This Row],[Année]]</f>
        <v>ARAS JUNOVA_Association de communes RAS Jura-Nord vaudois_64_2020</v>
      </c>
      <c r="H7980">
        <v>5571</v>
      </c>
      <c r="I7980" t="s">
        <v>263</v>
      </c>
      <c r="J7980">
        <v>2020</v>
      </c>
      <c r="K7980">
        <v>3.2372635540919696E-3</v>
      </c>
    </row>
    <row r="7981" spans="1:11" x14ac:dyDescent="0.25">
      <c r="A7981" t="s">
        <v>724</v>
      </c>
      <c r="B7981" t="s">
        <v>533</v>
      </c>
      <c r="C7981" t="s">
        <v>534</v>
      </c>
      <c r="D7981" t="str">
        <f>Clef_répartition[[#This Row],[Code association]]&amp;"_"&amp;Clef_répartition[[#This Row],[Nom association]]</f>
        <v>ARAS JUNOVA_Association de communes RAS Jura-Nord vaudois</v>
      </c>
      <c r="E7981">
        <f>COUNTIFS(D$2:D7981,Clef_répartition[[#This Row],[Code_Nom]],J$2:J7981,Clef_répartition[[#This Row],[Année]])</f>
        <v>65</v>
      </c>
      <c r="F7981">
        <f>IF(Clef_répartition[[#This Row],[Code_Nom]]=D7980,F7980-1,(COUNTIFS(Clef_répartition[Code_Nom],Clef_répartition[[#This Row],[Code_Nom]],Clef_répartition[Année],Clef_répartition[[#This Row],[Année]])))</f>
        <v>12</v>
      </c>
      <c r="G7981" t="str">
        <f>Clef_répartition[[#This Row],[Code_Nom]]&amp;"_"&amp;Clef_répartition[[#This Row],[Nombre]]&amp;"_"&amp;Clef_répartition[[#This Row],[Année]]</f>
        <v>ARAS JUNOVA_Association de communes RAS Jura-Nord vaudois_65_2020</v>
      </c>
      <c r="H7981">
        <v>5931</v>
      </c>
      <c r="I7981" t="s">
        <v>267</v>
      </c>
      <c r="J7981">
        <v>2020</v>
      </c>
      <c r="K7981">
        <v>1.7744150192781337E-3</v>
      </c>
    </row>
    <row r="7982" spans="1:11" x14ac:dyDescent="0.25">
      <c r="A7982" t="s">
        <v>724</v>
      </c>
      <c r="B7982" t="s">
        <v>533</v>
      </c>
      <c r="C7982" t="s">
        <v>534</v>
      </c>
      <c r="D7982" t="str">
        <f>Clef_répartition[[#This Row],[Code association]]&amp;"_"&amp;Clef_répartition[[#This Row],[Nom association]]</f>
        <v>ARAS JUNOVA_Association de communes RAS Jura-Nord vaudois</v>
      </c>
      <c r="E7982">
        <f>COUNTIFS(D$2:D7982,Clef_répartition[[#This Row],[Code_Nom]],J$2:J7982,Clef_répartition[[#This Row],[Année]])</f>
        <v>66</v>
      </c>
      <c r="F7982">
        <f>IF(Clef_répartition[[#This Row],[Code_Nom]]=D7981,F7981-1,(COUNTIFS(Clef_répartition[Code_Nom],Clef_répartition[[#This Row],[Code_Nom]],Clef_répartition[Année],Clef_répartition[[#This Row],[Année]])))</f>
        <v>11</v>
      </c>
      <c r="G7982" t="str">
        <f>Clef_répartition[[#This Row],[Code_Nom]]&amp;"_"&amp;Clef_répartition[[#This Row],[Nombre]]&amp;"_"&amp;Clef_répartition[[#This Row],[Année]]</f>
        <v>ARAS JUNOVA_Association de communes RAS Jura-Nord vaudois_66_2020</v>
      </c>
      <c r="H7982">
        <v>5932</v>
      </c>
      <c r="I7982" t="s">
        <v>269</v>
      </c>
      <c r="J7982">
        <v>2020</v>
      </c>
      <c r="K7982">
        <v>7.5602494124335875E-4</v>
      </c>
    </row>
    <row r="7983" spans="1:11" x14ac:dyDescent="0.25">
      <c r="A7983" t="s">
        <v>724</v>
      </c>
      <c r="B7983" t="s">
        <v>533</v>
      </c>
      <c r="C7983" t="s">
        <v>534</v>
      </c>
      <c r="D7983" t="str">
        <f>Clef_répartition[[#This Row],[Code association]]&amp;"_"&amp;Clef_répartition[[#This Row],[Nom association]]</f>
        <v>ARAS JUNOVA_Association de communes RAS Jura-Nord vaudois</v>
      </c>
      <c r="E7983">
        <f>COUNTIFS(D$2:D7983,Clef_répartition[[#This Row],[Code_Nom]],J$2:J7983,Clef_répartition[[#This Row],[Année]])</f>
        <v>67</v>
      </c>
      <c r="F7983">
        <f>IF(Clef_répartition[[#This Row],[Code_Nom]]=D7982,F7982-1,(COUNTIFS(Clef_répartition[Code_Nom],Clef_répartition[[#This Row],[Code_Nom]],Clef_répartition[Année],Clef_répartition[[#This Row],[Année]])))</f>
        <v>10</v>
      </c>
      <c r="G7983" t="str">
        <f>Clef_répartition[[#This Row],[Code_Nom]]&amp;"_"&amp;Clef_répartition[[#This Row],[Nombre]]&amp;"_"&amp;Clef_répartition[[#This Row],[Année]]</f>
        <v>ARAS JUNOVA_Association de communes RAS Jura-Nord vaudois_67_2020</v>
      </c>
      <c r="H7983">
        <v>5933</v>
      </c>
      <c r="I7983" t="s">
        <v>271</v>
      </c>
      <c r="J7983">
        <v>2020</v>
      </c>
      <c r="K7983">
        <v>2.5751847746053359E-3</v>
      </c>
    </row>
    <row r="7984" spans="1:11" x14ac:dyDescent="0.25">
      <c r="A7984" t="s">
        <v>724</v>
      </c>
      <c r="B7984" t="s">
        <v>533</v>
      </c>
      <c r="C7984" t="s">
        <v>534</v>
      </c>
      <c r="D7984" t="str">
        <f>Clef_répartition[[#This Row],[Code association]]&amp;"_"&amp;Clef_répartition[[#This Row],[Nom association]]</f>
        <v>ARAS JUNOVA_Association de communes RAS Jura-Nord vaudois</v>
      </c>
      <c r="E7984">
        <f>COUNTIFS(D$2:D7984,Clef_répartition[[#This Row],[Code_Nom]],J$2:J7984,Clef_répartition[[#This Row],[Année]])</f>
        <v>68</v>
      </c>
      <c r="F7984">
        <f>IF(Clef_répartition[[#This Row],[Code_Nom]]=D7983,F7983-1,(COUNTIFS(Clef_répartition[Code_Nom],Clef_répartition[[#This Row],[Code_Nom]],Clef_répartition[Année],Clef_répartition[[#This Row],[Année]])))</f>
        <v>9</v>
      </c>
      <c r="G7984" t="str">
        <f>Clef_répartition[[#This Row],[Code_Nom]]&amp;"_"&amp;Clef_répartition[[#This Row],[Nombre]]&amp;"_"&amp;Clef_répartition[[#This Row],[Année]]</f>
        <v>ARAS JUNOVA_Association de communes RAS Jura-Nord vaudois_68_2020</v>
      </c>
      <c r="H7984">
        <v>5763</v>
      </c>
      <c r="I7984" t="s">
        <v>272</v>
      </c>
      <c r="J7984">
        <v>2020</v>
      </c>
      <c r="K7984">
        <v>1.4781028817117813E-2</v>
      </c>
    </row>
    <row r="7985" spans="1:11" x14ac:dyDescent="0.25">
      <c r="A7985" t="s">
        <v>724</v>
      </c>
      <c r="B7985" t="s">
        <v>533</v>
      </c>
      <c r="C7985" t="s">
        <v>534</v>
      </c>
      <c r="D7985" t="str">
        <f>Clef_répartition[[#This Row],[Code association]]&amp;"_"&amp;Clef_répartition[[#This Row],[Nom association]]</f>
        <v>ARAS JUNOVA_Association de communes RAS Jura-Nord vaudois</v>
      </c>
      <c r="E7985">
        <f>COUNTIFS(D$2:D7985,Clef_répartition[[#This Row],[Code_Nom]],J$2:J7985,Clef_répartition[[#This Row],[Année]])</f>
        <v>69</v>
      </c>
      <c r="F7985">
        <f>IF(Clef_répartition[[#This Row],[Code_Nom]]=D7984,F7984-1,(COUNTIFS(Clef_répartition[Code_Nom],Clef_répartition[[#This Row],[Code_Nom]],Clef_répartition[Année],Clef_répartition[[#This Row],[Année]])))</f>
        <v>8</v>
      </c>
      <c r="G7985" t="str">
        <f>Clef_répartition[[#This Row],[Code_Nom]]&amp;"_"&amp;Clef_répartition[[#This Row],[Nombre]]&amp;"_"&amp;Clef_répartition[[#This Row],[Année]]</f>
        <v>ARAS JUNOVA_Association de communes RAS Jura-Nord vaudois_69_2020</v>
      </c>
      <c r="H7985">
        <v>5934</v>
      </c>
      <c r="I7985" t="s">
        <v>273</v>
      </c>
      <c r="J7985">
        <v>2020</v>
      </c>
      <c r="K7985">
        <v>7.6245649513117435E-4</v>
      </c>
    </row>
    <row r="7986" spans="1:11" x14ac:dyDescent="0.25">
      <c r="A7986" t="s">
        <v>724</v>
      </c>
      <c r="B7986" t="s">
        <v>533</v>
      </c>
      <c r="C7986" t="s">
        <v>534</v>
      </c>
      <c r="D7986" t="str">
        <f>Clef_répartition[[#This Row],[Code association]]&amp;"_"&amp;Clef_répartition[[#This Row],[Nom association]]</f>
        <v>ARAS JUNOVA_Association de communes RAS Jura-Nord vaudois</v>
      </c>
      <c r="E7986">
        <f>COUNTIFS(D$2:D7986,Clef_répartition[[#This Row],[Code_Nom]],J$2:J7986,Clef_répartition[[#This Row],[Année]])</f>
        <v>70</v>
      </c>
      <c r="F7986">
        <f>IF(Clef_répartition[[#This Row],[Code_Nom]]=D7985,F7985-1,(COUNTIFS(Clef_répartition[Code_Nom],Clef_répartition[[#This Row],[Code_Nom]],Clef_répartition[Année],Clef_répartition[[#This Row],[Année]])))</f>
        <v>7</v>
      </c>
      <c r="G7986" t="str">
        <f>Clef_répartition[[#This Row],[Code_Nom]]&amp;"_"&amp;Clef_répartition[[#This Row],[Nombre]]&amp;"_"&amp;Clef_répartition[[#This Row],[Année]]</f>
        <v>ARAS JUNOVA_Association de communes RAS Jura-Nord vaudois_70_2020</v>
      </c>
      <c r="H7986">
        <v>5764</v>
      </c>
      <c r="I7986" t="s">
        <v>274</v>
      </c>
      <c r="J7986">
        <v>2020</v>
      </c>
      <c r="K7986">
        <v>0.10110816036229878</v>
      </c>
    </row>
    <row r="7987" spans="1:11" x14ac:dyDescent="0.25">
      <c r="A7987" t="s">
        <v>724</v>
      </c>
      <c r="B7987" t="s">
        <v>533</v>
      </c>
      <c r="C7987" t="s">
        <v>534</v>
      </c>
      <c r="D7987" t="str">
        <f>Clef_répartition[[#This Row],[Code association]]&amp;"_"&amp;Clef_répartition[[#This Row],[Nom association]]</f>
        <v>ARAS JUNOVA_Association de communes RAS Jura-Nord vaudois</v>
      </c>
      <c r="E7987">
        <f>COUNTIFS(D$2:D7987,Clef_répartition[[#This Row],[Code_Nom]],J$2:J7987,Clef_répartition[[#This Row],[Année]])</f>
        <v>71</v>
      </c>
      <c r="F7987">
        <f>IF(Clef_répartition[[#This Row],[Code_Nom]]=D7986,F7986-1,(COUNTIFS(Clef_répartition[Code_Nom],Clef_répartition[[#This Row],[Code_Nom]],Clef_répartition[Année],Clef_répartition[[#This Row],[Année]])))</f>
        <v>6</v>
      </c>
      <c r="G7987" t="str">
        <f>Clef_répartition[[#This Row],[Code_Nom]]&amp;"_"&amp;Clef_répartition[[#This Row],[Nombre]]&amp;"_"&amp;Clef_répartition[[#This Row],[Année]]</f>
        <v>ARAS JUNOVA_Association de communes RAS Jura-Nord vaudois_71_2020</v>
      </c>
      <c r="H7987">
        <v>5765</v>
      </c>
      <c r="I7987" t="s">
        <v>275</v>
      </c>
      <c r="J7987">
        <v>2020</v>
      </c>
      <c r="K7987">
        <v>9.0506090577317996E-3</v>
      </c>
    </row>
    <row r="7988" spans="1:11" x14ac:dyDescent="0.25">
      <c r="A7988" t="s">
        <v>724</v>
      </c>
      <c r="B7988" t="s">
        <v>533</v>
      </c>
      <c r="C7988" t="s">
        <v>534</v>
      </c>
      <c r="D7988" t="str">
        <f>Clef_répartition[[#This Row],[Code association]]&amp;"_"&amp;Clef_répartition[[#This Row],[Nom association]]</f>
        <v>ARAS JUNOVA_Association de communes RAS Jura-Nord vaudois</v>
      </c>
      <c r="E7988">
        <f>COUNTIFS(D$2:D7988,Clef_répartition[[#This Row],[Code_Nom]],J$2:J7988,Clef_répartition[[#This Row],[Année]])</f>
        <v>72</v>
      </c>
      <c r="F7988">
        <f>IF(Clef_répartition[[#This Row],[Code_Nom]]=D7987,F7987-1,(COUNTIFS(Clef_répartition[Code_Nom],Clef_répartition[[#This Row],[Code_Nom]],Clef_répartition[Année],Clef_répartition[[#This Row],[Année]])))</f>
        <v>5</v>
      </c>
      <c r="G7988" t="str">
        <f>Clef_répartition[[#This Row],[Code_Nom]]&amp;"_"&amp;Clef_répartition[[#This Row],[Nombre]]&amp;"_"&amp;Clef_répartition[[#This Row],[Année]]</f>
        <v>ARAS JUNOVA_Association de communes RAS Jura-Nord vaudois_72_2020</v>
      </c>
      <c r="H7988">
        <v>5935</v>
      </c>
      <c r="I7988" t="s">
        <v>280</v>
      </c>
      <c r="J7988">
        <v>2020</v>
      </c>
      <c r="K7988">
        <v>3.9360900858408592E-4</v>
      </c>
    </row>
    <row r="7989" spans="1:11" x14ac:dyDescent="0.25">
      <c r="A7989" t="s">
        <v>724</v>
      </c>
      <c r="B7989" t="s">
        <v>533</v>
      </c>
      <c r="C7989" t="s">
        <v>534</v>
      </c>
      <c r="D7989" t="str">
        <f>Clef_répartition[[#This Row],[Code association]]&amp;"_"&amp;Clef_répartition[[#This Row],[Nom association]]</f>
        <v>ARAS JUNOVA_Association de communes RAS Jura-Nord vaudois</v>
      </c>
      <c r="E7989">
        <f>COUNTIFS(D$2:D7989,Clef_répartition[[#This Row],[Code_Nom]],J$2:J7989,Clef_répartition[[#This Row],[Année]])</f>
        <v>73</v>
      </c>
      <c r="F7989">
        <f>IF(Clef_répartition[[#This Row],[Code_Nom]]=D7988,F7988-1,(COUNTIFS(Clef_répartition[Code_Nom],Clef_répartition[[#This Row],[Code_Nom]],Clef_répartition[Année],Clef_répartition[[#This Row],[Année]])))</f>
        <v>4</v>
      </c>
      <c r="G7989" t="str">
        <f>Clef_répartition[[#This Row],[Code_Nom]]&amp;"_"&amp;Clef_répartition[[#This Row],[Nombre]]&amp;"_"&amp;Clef_répartition[[#This Row],[Année]]</f>
        <v>ARAS JUNOVA_Association de communes RAS Jura-Nord vaudois_73_2020</v>
      </c>
      <c r="H7989">
        <v>5937</v>
      </c>
      <c r="I7989" t="s">
        <v>292</v>
      </c>
      <c r="J7989">
        <v>2020</v>
      </c>
      <c r="K7989">
        <v>5.1044644025819764E-4</v>
      </c>
    </row>
    <row r="7990" spans="1:11" x14ac:dyDescent="0.25">
      <c r="A7990" t="s">
        <v>724</v>
      </c>
      <c r="B7990" t="s">
        <v>533</v>
      </c>
      <c r="C7990" t="s">
        <v>534</v>
      </c>
      <c r="D7990" t="str">
        <f>Clef_répartition[[#This Row],[Code association]]&amp;"_"&amp;Clef_répartition[[#This Row],[Nom association]]</f>
        <v>ARAS JUNOVA_Association de communes RAS Jura-Nord vaudois</v>
      </c>
      <c r="E7990">
        <f>COUNTIFS(D$2:D7990,Clef_répartition[[#This Row],[Code_Nom]],J$2:J7990,Clef_répartition[[#This Row],[Année]])</f>
        <v>74</v>
      </c>
      <c r="F7990">
        <f>IF(Clef_répartition[[#This Row],[Code_Nom]]=D7989,F7989-1,(COUNTIFS(Clef_répartition[Code_Nom],Clef_répartition[[#This Row],[Code_Nom]],Clef_répartition[Année],Clef_répartition[[#This Row],[Année]])))</f>
        <v>3</v>
      </c>
      <c r="G7990" t="str">
        <f>Clef_répartition[[#This Row],[Code_Nom]]&amp;"_"&amp;Clef_répartition[[#This Row],[Nombre]]&amp;"_"&amp;Clef_répartition[[#This Row],[Année]]</f>
        <v>ARAS JUNOVA_Association de communes RAS Jura-Nord vaudois_74_2020</v>
      </c>
      <c r="H7990">
        <v>5766</v>
      </c>
      <c r="I7990" t="s">
        <v>293</v>
      </c>
      <c r="J7990">
        <v>2020</v>
      </c>
      <c r="K7990">
        <v>1.9172377774191E-3</v>
      </c>
    </row>
    <row r="7991" spans="1:11" x14ac:dyDescent="0.25">
      <c r="A7991" t="s">
        <v>724</v>
      </c>
      <c r="B7991" t="s">
        <v>533</v>
      </c>
      <c r="C7991" t="s">
        <v>534</v>
      </c>
      <c r="D7991" t="str">
        <f>Clef_répartition[[#This Row],[Code association]]&amp;"_"&amp;Clef_répartition[[#This Row],[Nom association]]</f>
        <v>ARAS JUNOVA_Association de communes RAS Jura-Nord vaudois</v>
      </c>
      <c r="E7991">
        <f>COUNTIFS(D$2:D7991,Clef_répartition[[#This Row],[Code_Nom]],J$2:J7991,Clef_répartition[[#This Row],[Année]])</f>
        <v>75</v>
      </c>
      <c r="F7991">
        <f>IF(Clef_répartition[[#This Row],[Code_Nom]]=D7990,F7990-1,(COUNTIFS(Clef_répartition[Code_Nom],Clef_répartition[[#This Row],[Code_Nom]],Clef_répartition[Année],Clef_répartition[[#This Row],[Année]])))</f>
        <v>2</v>
      </c>
      <c r="G7991" t="str">
        <f>Clef_répartition[[#This Row],[Code_Nom]]&amp;"_"&amp;Clef_répartition[[#This Row],[Nombre]]&amp;"_"&amp;Clef_répartition[[#This Row],[Année]]</f>
        <v>ARAS JUNOVA_Association de communes RAS Jura-Nord vaudois_75_2020</v>
      </c>
      <c r="H7991">
        <v>5938</v>
      </c>
      <c r="I7991" t="s">
        <v>298</v>
      </c>
      <c r="J7991">
        <v>2020</v>
      </c>
      <c r="K7991">
        <v>0.1088659896731273</v>
      </c>
    </row>
    <row r="7992" spans="1:11" x14ac:dyDescent="0.25">
      <c r="A7992" t="s">
        <v>724</v>
      </c>
      <c r="B7992" t="s">
        <v>533</v>
      </c>
      <c r="C7992" t="s">
        <v>534</v>
      </c>
      <c r="D7992" t="str">
        <f>Clef_répartition[[#This Row],[Code association]]&amp;"_"&amp;Clef_répartition[[#This Row],[Nom association]]</f>
        <v>ARAS JUNOVA_Association de communes RAS Jura-Nord vaudois</v>
      </c>
      <c r="E7992">
        <f>COUNTIFS(D$2:D7992,Clef_répartition[[#This Row],[Code_Nom]],J$2:J7992,Clef_répartition[[#This Row],[Année]])</f>
        <v>76</v>
      </c>
      <c r="F7992">
        <f>IF(Clef_répartition[[#This Row],[Code_Nom]]=D7991,F7991-1,(COUNTIFS(Clef_répartition[Code_Nom],Clef_répartition[[#This Row],[Code_Nom]],Clef_répartition[Année],Clef_répartition[[#This Row],[Année]])))</f>
        <v>1</v>
      </c>
      <c r="G7992" t="str">
        <f>Clef_répartition[[#This Row],[Code_Nom]]&amp;"_"&amp;Clef_répartition[[#This Row],[Nombre]]&amp;"_"&amp;Clef_répartition[[#This Row],[Année]]</f>
        <v>ARAS JUNOVA_Association de communes RAS Jura-Nord vaudois_76_2020</v>
      </c>
      <c r="H7992">
        <v>5939</v>
      </c>
      <c r="I7992" t="s">
        <v>299</v>
      </c>
      <c r="J7992">
        <v>2020</v>
      </c>
      <c r="K7992">
        <v>1.2385499852621449E-2</v>
      </c>
    </row>
    <row r="7993" spans="1:11" x14ac:dyDescent="0.25">
      <c r="A7993" t="s">
        <v>724</v>
      </c>
      <c r="B7993" t="s">
        <v>467</v>
      </c>
      <c r="C7993" t="s">
        <v>468</v>
      </c>
      <c r="D7993" t="str">
        <f>Clef_répartition[[#This Row],[Code association]]&amp;"_"&amp;Clef_répartition[[#This Row],[Nom association]]</f>
        <v>ARAS Nyon-Rolle_Association régionale pour l'action sociale Nyon-Rolle</v>
      </c>
      <c r="E7993">
        <f>COUNTIFS(D$2:D7993,Clef_répartition[[#This Row],[Code_Nom]],J$2:J7993,Clef_répartition[[#This Row],[Année]])</f>
        <v>1</v>
      </c>
      <c r="F7993">
        <f>IF(Clef_répartition[[#This Row],[Code_Nom]]=D7992,F7992-1,(COUNTIFS(Clef_répartition[Code_Nom],Clef_répartition[[#This Row],[Code_Nom]],Clef_répartition[Année],Clef_répartition[[#This Row],[Année]])))</f>
        <v>47</v>
      </c>
      <c r="G7993" t="str">
        <f>Clef_répartition[[#This Row],[Code_Nom]]&amp;"_"&amp;Clef_répartition[[#This Row],[Nombre]]&amp;"_"&amp;Clef_répartition[[#This Row],[Année]]</f>
        <v>ARAS Nyon-Rolle_Association régionale pour l'action sociale Nyon-Rolle_1_2020</v>
      </c>
      <c r="H7993">
        <v>5701</v>
      </c>
      <c r="I7993" t="s">
        <v>5</v>
      </c>
      <c r="J7993">
        <v>2020</v>
      </c>
      <c r="K7993">
        <v>2.248294143635561E-3</v>
      </c>
    </row>
    <row r="7994" spans="1:11" x14ac:dyDescent="0.25">
      <c r="A7994" t="s">
        <v>724</v>
      </c>
      <c r="B7994" t="s">
        <v>467</v>
      </c>
      <c r="C7994" t="s">
        <v>468</v>
      </c>
      <c r="D7994" t="str">
        <f>Clef_répartition[[#This Row],[Code association]]&amp;"_"&amp;Clef_répartition[[#This Row],[Nom association]]</f>
        <v>ARAS Nyon-Rolle_Association régionale pour l'action sociale Nyon-Rolle</v>
      </c>
      <c r="E7994">
        <f>COUNTIFS(D$2:D7994,Clef_répartition[[#This Row],[Code_Nom]],J$2:J7994,Clef_répartition[[#This Row],[Année]])</f>
        <v>2</v>
      </c>
      <c r="F7994">
        <f>IF(Clef_répartition[[#This Row],[Code_Nom]]=D7993,F7993-1,(COUNTIFS(Clef_répartition[Code_Nom],Clef_répartition[[#This Row],[Code_Nom]],Clef_répartition[Année],Clef_répartition[[#This Row],[Année]])))</f>
        <v>46</v>
      </c>
      <c r="G7994" t="str">
        <f>Clef_répartition[[#This Row],[Code_Nom]]&amp;"_"&amp;Clef_répartition[[#This Row],[Nombre]]&amp;"_"&amp;Clef_répartition[[#This Row],[Année]]</f>
        <v>ARAS Nyon-Rolle_Association régionale pour l'action sociale Nyon-Rolle_2_2020</v>
      </c>
      <c r="H7994">
        <v>5702</v>
      </c>
      <c r="I7994" t="s">
        <v>7</v>
      </c>
      <c r="J7994">
        <v>2020</v>
      </c>
      <c r="K7994">
        <v>2.7499877276520545E-2</v>
      </c>
    </row>
    <row r="7995" spans="1:11" x14ac:dyDescent="0.25">
      <c r="A7995" t="s">
        <v>724</v>
      </c>
      <c r="B7995" t="s">
        <v>467</v>
      </c>
      <c r="C7995" t="s">
        <v>468</v>
      </c>
      <c r="D7995" t="str">
        <f>Clef_répartition[[#This Row],[Code association]]&amp;"_"&amp;Clef_répartition[[#This Row],[Nom association]]</f>
        <v>ARAS Nyon-Rolle_Association régionale pour l'action sociale Nyon-Rolle</v>
      </c>
      <c r="E7995">
        <f>COUNTIFS(D$2:D7995,Clef_répartition[[#This Row],[Code_Nom]],J$2:J7995,Clef_répartition[[#This Row],[Année]])</f>
        <v>3</v>
      </c>
      <c r="F7995">
        <f>IF(Clef_répartition[[#This Row],[Code_Nom]]=D7994,F7994-1,(COUNTIFS(Clef_répartition[Code_Nom],Clef_répartition[[#This Row],[Code_Nom]],Clef_répartition[Année],Clef_répartition[[#This Row],[Année]])))</f>
        <v>45</v>
      </c>
      <c r="G7995" t="str">
        <f>Clef_répartition[[#This Row],[Code_Nom]]&amp;"_"&amp;Clef_répartition[[#This Row],[Nombre]]&amp;"_"&amp;Clef_répartition[[#This Row],[Année]]</f>
        <v>ARAS Nyon-Rolle_Association régionale pour l'action sociale Nyon-Rolle_3_2020</v>
      </c>
      <c r="H7995">
        <v>5703</v>
      </c>
      <c r="I7995" t="s">
        <v>13</v>
      </c>
      <c r="J7995">
        <v>2020</v>
      </c>
      <c r="K7995">
        <v>1.3695940307299592E-2</v>
      </c>
    </row>
    <row r="7996" spans="1:11" x14ac:dyDescent="0.25">
      <c r="A7996" t="s">
        <v>724</v>
      </c>
      <c r="B7996" t="s">
        <v>467</v>
      </c>
      <c r="C7996" t="s">
        <v>468</v>
      </c>
      <c r="D7996" t="str">
        <f>Clef_répartition[[#This Row],[Code association]]&amp;"_"&amp;Clef_répartition[[#This Row],[Nom association]]</f>
        <v>ARAS Nyon-Rolle_Association régionale pour l'action sociale Nyon-Rolle</v>
      </c>
      <c r="E7996">
        <f>COUNTIFS(D$2:D7996,Clef_répartition[[#This Row],[Code_Nom]],J$2:J7996,Clef_répartition[[#This Row],[Année]])</f>
        <v>4</v>
      </c>
      <c r="F7996">
        <f>IF(Clef_répartition[[#This Row],[Code_Nom]]=D7995,F7995-1,(COUNTIFS(Clef_répartition[Code_Nom],Clef_répartition[[#This Row],[Code_Nom]],Clef_répartition[Année],Clef_répartition[[#This Row],[Année]])))</f>
        <v>44</v>
      </c>
      <c r="G7996" t="str">
        <f>Clef_répartition[[#This Row],[Code_Nom]]&amp;"_"&amp;Clef_répartition[[#This Row],[Nombre]]&amp;"_"&amp;Clef_répartition[[#This Row],[Année]]</f>
        <v>ARAS Nyon-Rolle_Association régionale pour l'action sociale Nyon-Rolle_4_2020</v>
      </c>
      <c r="H7996">
        <v>5704</v>
      </c>
      <c r="I7996" t="s">
        <v>16</v>
      </c>
      <c r="J7996">
        <v>2020</v>
      </c>
      <c r="K7996">
        <v>1.8958323106376712E-2</v>
      </c>
    </row>
    <row r="7997" spans="1:11" x14ac:dyDescent="0.25">
      <c r="A7997" t="s">
        <v>724</v>
      </c>
      <c r="B7997" t="s">
        <v>467</v>
      </c>
      <c r="C7997" t="s">
        <v>468</v>
      </c>
      <c r="D7997" t="str">
        <f>Clef_répartition[[#This Row],[Code association]]&amp;"_"&amp;Clef_répartition[[#This Row],[Nom association]]</f>
        <v>ARAS Nyon-Rolle_Association régionale pour l'action sociale Nyon-Rolle</v>
      </c>
      <c r="E7997">
        <f>COUNTIFS(D$2:D7997,Clef_répartition[[#This Row],[Code_Nom]],J$2:J7997,Clef_répartition[[#This Row],[Année]])</f>
        <v>5</v>
      </c>
      <c r="F7997">
        <f>IF(Clef_répartition[[#This Row],[Code_Nom]]=D7996,F7996-1,(COUNTIFS(Clef_répartition[Code_Nom],Clef_répartition[[#This Row],[Code_Nom]],Clef_répartition[Année],Clef_répartition[[#This Row],[Année]])))</f>
        <v>43</v>
      </c>
      <c r="G7997" t="str">
        <f>Clef_répartition[[#This Row],[Code_Nom]]&amp;"_"&amp;Clef_répartition[[#This Row],[Nombre]]&amp;"_"&amp;Clef_répartition[[#This Row],[Année]]</f>
        <v>ARAS Nyon-Rolle_Association régionale pour l'action sociale Nyon-Rolle_5_2020</v>
      </c>
      <c r="H7997">
        <v>5705</v>
      </c>
      <c r="I7997" t="s">
        <v>27</v>
      </c>
      <c r="J7997">
        <v>2020</v>
      </c>
      <c r="K7997">
        <v>8.0997496441019088E-3</v>
      </c>
    </row>
    <row r="7998" spans="1:11" x14ac:dyDescent="0.25">
      <c r="A7998" t="s">
        <v>724</v>
      </c>
      <c r="B7998" t="s">
        <v>467</v>
      </c>
      <c r="C7998" t="s">
        <v>468</v>
      </c>
      <c r="D7998" t="str">
        <f>Clef_répartition[[#This Row],[Code association]]&amp;"_"&amp;Clef_répartition[[#This Row],[Nom association]]</f>
        <v>ARAS Nyon-Rolle_Association régionale pour l'action sociale Nyon-Rolle</v>
      </c>
      <c r="E7998">
        <f>COUNTIFS(D$2:D7998,Clef_répartition[[#This Row],[Code_Nom]],J$2:J7998,Clef_répartition[[#This Row],[Année]])</f>
        <v>6</v>
      </c>
      <c r="F7998">
        <f>IF(Clef_répartition[[#This Row],[Code_Nom]]=D7997,F7997-1,(COUNTIFS(Clef_répartition[Code_Nom],Clef_répartition[[#This Row],[Code_Nom]],Clef_répartition[Année],Clef_répartition[[#This Row],[Année]])))</f>
        <v>42</v>
      </c>
      <c r="G7998" t="str">
        <f>Clef_répartition[[#This Row],[Code_Nom]]&amp;"_"&amp;Clef_répartition[[#This Row],[Nombre]]&amp;"_"&amp;Clef_répartition[[#This Row],[Année]]</f>
        <v>ARAS Nyon-Rolle_Association régionale pour l'action sociale Nyon-Rolle_6_2020</v>
      </c>
      <c r="H7998">
        <v>5706</v>
      </c>
      <c r="I7998" t="s">
        <v>29</v>
      </c>
      <c r="J7998">
        <v>2020</v>
      </c>
      <c r="K7998">
        <v>1.1113838299543467E-2</v>
      </c>
    </row>
    <row r="7999" spans="1:11" x14ac:dyDescent="0.25">
      <c r="A7999" t="s">
        <v>724</v>
      </c>
      <c r="B7999" t="s">
        <v>467</v>
      </c>
      <c r="C7999" t="s">
        <v>468</v>
      </c>
      <c r="D7999" t="str">
        <f>Clef_répartition[[#This Row],[Code association]]&amp;"_"&amp;Clef_répartition[[#This Row],[Nom association]]</f>
        <v>ARAS Nyon-Rolle_Association régionale pour l'action sociale Nyon-Rolle</v>
      </c>
      <c r="E7999">
        <f>COUNTIFS(D$2:D7999,Clef_répartition[[#This Row],[Code_Nom]],J$2:J7999,Clef_répartition[[#This Row],[Année]])</f>
        <v>7</v>
      </c>
      <c r="F7999">
        <f>IF(Clef_répartition[[#This Row],[Code_Nom]]=D7998,F7998-1,(COUNTIFS(Clef_répartition[Code_Nom],Clef_répartition[[#This Row],[Code_Nom]],Clef_répartition[Année],Clef_répartition[[#This Row],[Année]])))</f>
        <v>41</v>
      </c>
      <c r="G7999" t="str">
        <f>Clef_répartition[[#This Row],[Code_Nom]]&amp;"_"&amp;Clef_répartition[[#This Row],[Nombre]]&amp;"_"&amp;Clef_répartition[[#This Row],[Année]]</f>
        <v>ARAS Nyon-Rolle_Association régionale pour l'action sociale Nyon-Rolle_7_2020</v>
      </c>
      <c r="H7999">
        <v>5852</v>
      </c>
      <c r="I7999" t="s">
        <v>41</v>
      </c>
      <c r="J7999">
        <v>2020</v>
      </c>
      <c r="K7999">
        <v>4.643856462618428E-3</v>
      </c>
    </row>
    <row r="8000" spans="1:11" x14ac:dyDescent="0.25">
      <c r="A8000" t="s">
        <v>724</v>
      </c>
      <c r="B8000" t="s">
        <v>467</v>
      </c>
      <c r="C8000" t="s">
        <v>468</v>
      </c>
      <c r="D8000" t="str">
        <f>Clef_répartition[[#This Row],[Code association]]&amp;"_"&amp;Clef_répartition[[#This Row],[Nom association]]</f>
        <v>ARAS Nyon-Rolle_Association régionale pour l'action sociale Nyon-Rolle</v>
      </c>
      <c r="E8000">
        <f>COUNTIFS(D$2:D8000,Clef_répartition[[#This Row],[Code_Nom]],J$2:J8000,Clef_répartition[[#This Row],[Année]])</f>
        <v>8</v>
      </c>
      <c r="F8000">
        <f>IF(Clef_répartition[[#This Row],[Code_Nom]]=D7999,F7999-1,(COUNTIFS(Clef_répartition[Code_Nom],Clef_répartition[[#This Row],[Code_Nom]],Clef_répartition[Année],Clef_répartition[[#This Row],[Année]])))</f>
        <v>40</v>
      </c>
      <c r="G8000" t="str">
        <f>Clef_répartition[[#This Row],[Code_Nom]]&amp;"_"&amp;Clef_répartition[[#This Row],[Nombre]]&amp;"_"&amp;Clef_répartition[[#This Row],[Année]]</f>
        <v>ARAS Nyon-Rolle_Association régionale pour l'action sociale Nyon-Rolle_8_2020</v>
      </c>
      <c r="H8000">
        <v>5853</v>
      </c>
      <c r="I8000" t="s">
        <v>42</v>
      </c>
      <c r="J8000">
        <v>2020</v>
      </c>
      <c r="K8000">
        <v>7.6775808747729614E-3</v>
      </c>
    </row>
    <row r="8001" spans="1:11" x14ac:dyDescent="0.25">
      <c r="A8001" t="s">
        <v>724</v>
      </c>
      <c r="B8001" t="s">
        <v>467</v>
      </c>
      <c r="C8001" t="s">
        <v>468</v>
      </c>
      <c r="D8001" t="str">
        <f>Clef_répartition[[#This Row],[Code association]]&amp;"_"&amp;Clef_répartition[[#This Row],[Nom association]]</f>
        <v>ARAS Nyon-Rolle_Association régionale pour l'action sociale Nyon-Rolle</v>
      </c>
      <c r="E8001">
        <f>COUNTIFS(D$2:D8001,Clef_répartition[[#This Row],[Code_Nom]],J$2:J8001,Clef_répartition[[#This Row],[Année]])</f>
        <v>9</v>
      </c>
      <c r="F8001">
        <f>IF(Clef_répartition[[#This Row],[Code_Nom]]=D8000,F8000-1,(COUNTIFS(Clef_répartition[Code_Nom],Clef_répartition[[#This Row],[Code_Nom]],Clef_répartition[Année],Clef_répartition[[#This Row],[Année]])))</f>
        <v>39</v>
      </c>
      <c r="G8001" t="str">
        <f>Clef_répartition[[#This Row],[Code_Nom]]&amp;"_"&amp;Clef_répartition[[#This Row],[Nombre]]&amp;"_"&amp;Clef_répartition[[#This Row],[Année]]</f>
        <v>ARAS Nyon-Rolle_Association régionale pour l'action sociale Nyon-Rolle_9_2020</v>
      </c>
      <c r="H8001">
        <v>5854</v>
      </c>
      <c r="I8001" t="s">
        <v>43</v>
      </c>
      <c r="J8001">
        <v>2020</v>
      </c>
      <c r="K8001">
        <v>3.8289725590299937E-3</v>
      </c>
    </row>
    <row r="8002" spans="1:11" x14ac:dyDescent="0.25">
      <c r="A8002" t="s">
        <v>724</v>
      </c>
      <c r="B8002" t="s">
        <v>467</v>
      </c>
      <c r="C8002" t="s">
        <v>468</v>
      </c>
      <c r="D8002" t="str">
        <f>Clef_répartition[[#This Row],[Code association]]&amp;"_"&amp;Clef_répartition[[#This Row],[Nom association]]</f>
        <v>ARAS Nyon-Rolle_Association régionale pour l'action sociale Nyon-Rolle</v>
      </c>
      <c r="E8002">
        <f>COUNTIFS(D$2:D8002,Clef_répartition[[#This Row],[Code_Nom]],J$2:J8002,Clef_répartition[[#This Row],[Année]])</f>
        <v>10</v>
      </c>
      <c r="F8002">
        <f>IF(Clef_répartition[[#This Row],[Code_Nom]]=D8001,F8001-1,(COUNTIFS(Clef_répartition[Code_Nom],Clef_répartition[[#This Row],[Code_Nom]],Clef_répartition[Année],Clef_répartition[[#This Row],[Année]])))</f>
        <v>38</v>
      </c>
      <c r="G8002" t="str">
        <f>Clef_répartition[[#This Row],[Code_Nom]]&amp;"_"&amp;Clef_répartition[[#This Row],[Nombre]]&amp;"_"&amp;Clef_répartition[[#This Row],[Année]]</f>
        <v>ARAS Nyon-Rolle_Association régionale pour l'action sociale Nyon-Rolle_10_2020</v>
      </c>
      <c r="H8002">
        <v>5707</v>
      </c>
      <c r="I8002" t="s">
        <v>52</v>
      </c>
      <c r="J8002">
        <v>2020</v>
      </c>
      <c r="K8002">
        <v>1.3322860929753081E-2</v>
      </c>
    </row>
    <row r="8003" spans="1:11" x14ac:dyDescent="0.25">
      <c r="A8003" t="s">
        <v>724</v>
      </c>
      <c r="B8003" t="s">
        <v>467</v>
      </c>
      <c r="C8003" t="s">
        <v>468</v>
      </c>
      <c r="D8003" t="str">
        <f>Clef_répartition[[#This Row],[Code association]]&amp;"_"&amp;Clef_répartition[[#This Row],[Nom association]]</f>
        <v>ARAS Nyon-Rolle_Association régionale pour l'action sociale Nyon-Rolle</v>
      </c>
      <c r="E8003">
        <f>COUNTIFS(D$2:D8003,Clef_répartition[[#This Row],[Code_Nom]],J$2:J8003,Clef_répartition[[#This Row],[Année]])</f>
        <v>11</v>
      </c>
      <c r="F8003">
        <f>IF(Clef_répartition[[#This Row],[Code_Nom]]=D8002,F8002-1,(COUNTIFS(Clef_répartition[Code_Nom],Clef_répartition[[#This Row],[Code_Nom]],Clef_répartition[Année],Clef_répartition[[#This Row],[Année]])))</f>
        <v>37</v>
      </c>
      <c r="G8003" t="str">
        <f>Clef_répartition[[#This Row],[Code_Nom]]&amp;"_"&amp;Clef_répartition[[#This Row],[Nombre]]&amp;"_"&amp;Clef_répartition[[#This Row],[Année]]</f>
        <v>ARAS Nyon-Rolle_Association régionale pour l'action sociale Nyon-Rolle_11_2020</v>
      </c>
      <c r="H8003">
        <v>5708</v>
      </c>
      <c r="I8003" t="s">
        <v>53</v>
      </c>
      <c r="J8003">
        <v>2020</v>
      </c>
      <c r="K8003">
        <v>9.4251632222276758E-3</v>
      </c>
    </row>
    <row r="8004" spans="1:11" x14ac:dyDescent="0.25">
      <c r="A8004" t="s">
        <v>724</v>
      </c>
      <c r="B8004" t="s">
        <v>467</v>
      </c>
      <c r="C8004" t="s">
        <v>468</v>
      </c>
      <c r="D8004" t="str">
        <f>Clef_répartition[[#This Row],[Code association]]&amp;"_"&amp;Clef_répartition[[#This Row],[Nom association]]</f>
        <v>ARAS Nyon-Rolle_Association régionale pour l'action sociale Nyon-Rolle</v>
      </c>
      <c r="E8004">
        <f>COUNTIFS(D$2:D8004,Clef_répartition[[#This Row],[Code_Nom]],J$2:J8004,Clef_répartition[[#This Row],[Année]])</f>
        <v>12</v>
      </c>
      <c r="F8004">
        <f>IF(Clef_répartition[[#This Row],[Code_Nom]]=D8003,F8003-1,(COUNTIFS(Clef_répartition[Code_Nom],Clef_répartition[[#This Row],[Code_Nom]],Clef_répartition[Année],Clef_répartition[[#This Row],[Année]])))</f>
        <v>36</v>
      </c>
      <c r="G8004" t="str">
        <f>Clef_répartition[[#This Row],[Code_Nom]]&amp;"_"&amp;Clef_répartition[[#This Row],[Nombre]]&amp;"_"&amp;Clef_répartition[[#This Row],[Année]]</f>
        <v>ARAS Nyon-Rolle_Association régionale pour l'action sociale Nyon-Rolle_12_2020</v>
      </c>
      <c r="H8004">
        <v>5709</v>
      </c>
      <c r="I8004" t="s">
        <v>62</v>
      </c>
      <c r="J8004">
        <v>2020</v>
      </c>
      <c r="K8004">
        <v>1.2154533405331108E-2</v>
      </c>
    </row>
    <row r="8005" spans="1:11" x14ac:dyDescent="0.25">
      <c r="A8005" t="s">
        <v>724</v>
      </c>
      <c r="B8005" t="s">
        <v>467</v>
      </c>
      <c r="C8005" t="s">
        <v>468</v>
      </c>
      <c r="D8005" t="str">
        <f>Clef_répartition[[#This Row],[Code association]]&amp;"_"&amp;Clef_répartition[[#This Row],[Nom association]]</f>
        <v>ARAS Nyon-Rolle_Association régionale pour l'action sociale Nyon-Rolle</v>
      </c>
      <c r="E8005">
        <f>COUNTIFS(D$2:D8005,Clef_répartition[[#This Row],[Code_Nom]],J$2:J8005,Clef_répartition[[#This Row],[Année]])</f>
        <v>13</v>
      </c>
      <c r="F8005">
        <f>IF(Clef_répartition[[#This Row],[Code_Nom]]=D8004,F8004-1,(COUNTIFS(Clef_répartition[Code_Nom],Clef_répartition[[#This Row],[Code_Nom]],Clef_répartition[Année],Clef_répartition[[#This Row],[Année]])))</f>
        <v>35</v>
      </c>
      <c r="G8005" t="str">
        <f>Clef_répartition[[#This Row],[Code_Nom]]&amp;"_"&amp;Clef_répartition[[#This Row],[Nombre]]&amp;"_"&amp;Clef_répartition[[#This Row],[Année]]</f>
        <v>ARAS Nyon-Rolle_Association régionale pour l'action sociale Nyon-Rolle_13_2020</v>
      </c>
      <c r="H8005">
        <v>5710</v>
      </c>
      <c r="I8005" t="s">
        <v>69</v>
      </c>
      <c r="J8005">
        <v>2020</v>
      </c>
      <c r="K8005">
        <v>4.8500319081046586E-3</v>
      </c>
    </row>
    <row r="8006" spans="1:11" x14ac:dyDescent="0.25">
      <c r="A8006" t="s">
        <v>724</v>
      </c>
      <c r="B8006" t="s">
        <v>467</v>
      </c>
      <c r="C8006" t="s">
        <v>468</v>
      </c>
      <c r="D8006" t="str">
        <f>Clef_répartition[[#This Row],[Code association]]&amp;"_"&amp;Clef_répartition[[#This Row],[Nom association]]</f>
        <v>ARAS Nyon-Rolle_Association régionale pour l'action sociale Nyon-Rolle</v>
      </c>
      <c r="E8006">
        <f>COUNTIFS(D$2:D8006,Clef_répartition[[#This Row],[Code_Nom]],J$2:J8006,Clef_répartition[[#This Row],[Année]])</f>
        <v>14</v>
      </c>
      <c r="F8006">
        <f>IF(Clef_répartition[[#This Row],[Code_Nom]]=D8005,F8005-1,(COUNTIFS(Clef_répartition[Code_Nom],Clef_répartition[[#This Row],[Code_Nom]],Clef_répartition[Année],Clef_répartition[[#This Row],[Année]])))</f>
        <v>34</v>
      </c>
      <c r="G8006" t="str">
        <f>Clef_répartition[[#This Row],[Code_Nom]]&amp;"_"&amp;Clef_répartition[[#This Row],[Nombre]]&amp;"_"&amp;Clef_répartition[[#This Row],[Année]]</f>
        <v>ARAS Nyon-Rolle_Association régionale pour l'action sociale Nyon-Rolle_14_2020</v>
      </c>
      <c r="H8006">
        <v>5711</v>
      </c>
      <c r="I8006" t="s">
        <v>70</v>
      </c>
      <c r="J8006">
        <v>2020</v>
      </c>
      <c r="K8006">
        <v>2.8815472976289825E-2</v>
      </c>
    </row>
    <row r="8007" spans="1:11" x14ac:dyDescent="0.25">
      <c r="A8007" t="s">
        <v>724</v>
      </c>
      <c r="B8007" t="s">
        <v>467</v>
      </c>
      <c r="C8007" t="s">
        <v>468</v>
      </c>
      <c r="D8007" t="str">
        <f>Clef_répartition[[#This Row],[Code association]]&amp;"_"&amp;Clef_répartition[[#This Row],[Nom association]]</f>
        <v>ARAS Nyon-Rolle_Association régionale pour l'action sociale Nyon-Rolle</v>
      </c>
      <c r="E8007">
        <f>COUNTIFS(D$2:D8007,Clef_répartition[[#This Row],[Code_Nom]],J$2:J8007,Clef_répartition[[#This Row],[Année]])</f>
        <v>15</v>
      </c>
      <c r="F8007">
        <f>IF(Clef_répartition[[#This Row],[Code_Nom]]=D8006,F8006-1,(COUNTIFS(Clef_répartition[Code_Nom],Clef_répartition[[#This Row],[Code_Nom]],Clef_répartition[Année],Clef_répartition[[#This Row],[Année]])))</f>
        <v>33</v>
      </c>
      <c r="G8007" t="str">
        <f>Clef_répartition[[#This Row],[Code_Nom]]&amp;"_"&amp;Clef_répartition[[#This Row],[Nombre]]&amp;"_"&amp;Clef_répartition[[#This Row],[Année]]</f>
        <v>ARAS Nyon-Rolle_Association régionale pour l'action sociale Nyon-Rolle_15_2020</v>
      </c>
      <c r="H8007">
        <v>5712</v>
      </c>
      <c r="I8007" t="s">
        <v>72</v>
      </c>
      <c r="J8007">
        <v>2020</v>
      </c>
      <c r="K8007">
        <v>3.1525207402680278E-2</v>
      </c>
    </row>
    <row r="8008" spans="1:11" x14ac:dyDescent="0.25">
      <c r="A8008" t="s">
        <v>724</v>
      </c>
      <c r="B8008" t="s">
        <v>467</v>
      </c>
      <c r="C8008" t="s">
        <v>468</v>
      </c>
      <c r="D8008" t="str">
        <f>Clef_répartition[[#This Row],[Code association]]&amp;"_"&amp;Clef_répartition[[#This Row],[Nom association]]</f>
        <v>ARAS Nyon-Rolle_Association régionale pour l'action sociale Nyon-Rolle</v>
      </c>
      <c r="E8008">
        <f>COUNTIFS(D$2:D8008,Clef_répartition[[#This Row],[Code_Nom]],J$2:J8008,Clef_répartition[[#This Row],[Année]])</f>
        <v>16</v>
      </c>
      <c r="F8008">
        <f>IF(Clef_répartition[[#This Row],[Code_Nom]]=D8007,F8007-1,(COUNTIFS(Clef_répartition[Code_Nom],Clef_répartition[[#This Row],[Code_Nom]],Clef_répartition[Année],Clef_répartition[[#This Row],[Année]])))</f>
        <v>32</v>
      </c>
      <c r="G8008" t="str">
        <f>Clef_répartition[[#This Row],[Code_Nom]]&amp;"_"&amp;Clef_répartition[[#This Row],[Nombre]]&amp;"_"&amp;Clef_répartition[[#This Row],[Année]]</f>
        <v>ARAS Nyon-Rolle_Association régionale pour l'action sociale Nyon-Rolle_16_2020</v>
      </c>
      <c r="H8008">
        <v>5713</v>
      </c>
      <c r="I8008" t="s">
        <v>80</v>
      </c>
      <c r="J8008">
        <v>2020</v>
      </c>
      <c r="K8008">
        <v>2.2443669922929656E-2</v>
      </c>
    </row>
    <row r="8009" spans="1:11" x14ac:dyDescent="0.25">
      <c r="A8009" t="s">
        <v>724</v>
      </c>
      <c r="B8009" t="s">
        <v>467</v>
      </c>
      <c r="C8009" t="s">
        <v>468</v>
      </c>
      <c r="D8009" t="str">
        <f>Clef_répartition[[#This Row],[Code association]]&amp;"_"&amp;Clef_répartition[[#This Row],[Nom association]]</f>
        <v>ARAS Nyon-Rolle_Association régionale pour l'action sociale Nyon-Rolle</v>
      </c>
      <c r="E8009">
        <f>COUNTIFS(D$2:D8009,Clef_répartition[[#This Row],[Code_Nom]],J$2:J8009,Clef_répartition[[#This Row],[Année]])</f>
        <v>17</v>
      </c>
      <c r="F8009">
        <f>IF(Clef_répartition[[#This Row],[Code_Nom]]=D8008,F8008-1,(COUNTIFS(Clef_répartition[Code_Nom],Clef_répartition[[#This Row],[Code_Nom]],Clef_répartition[Année],Clef_répartition[[#This Row],[Année]])))</f>
        <v>31</v>
      </c>
      <c r="G8009" t="str">
        <f>Clef_répartition[[#This Row],[Code_Nom]]&amp;"_"&amp;Clef_répartition[[#This Row],[Nombre]]&amp;"_"&amp;Clef_répartition[[#This Row],[Année]]</f>
        <v>ARAS Nyon-Rolle_Association régionale pour l'action sociale Nyon-Rolle_17_2020</v>
      </c>
      <c r="H8009">
        <v>5714</v>
      </c>
      <c r="I8009" t="s">
        <v>81</v>
      </c>
      <c r="J8009">
        <v>2020</v>
      </c>
      <c r="K8009">
        <v>1.1477099798733494E-2</v>
      </c>
    </row>
    <row r="8010" spans="1:11" x14ac:dyDescent="0.25">
      <c r="A8010" t="s">
        <v>724</v>
      </c>
      <c r="B8010" t="s">
        <v>467</v>
      </c>
      <c r="C8010" t="s">
        <v>468</v>
      </c>
      <c r="D8010" t="str">
        <f>Clef_répartition[[#This Row],[Code association]]&amp;"_"&amp;Clef_répartition[[#This Row],[Nom association]]</f>
        <v>ARAS Nyon-Rolle_Association régionale pour l'action sociale Nyon-Rolle</v>
      </c>
      <c r="E8010">
        <f>COUNTIFS(D$2:D8010,Clef_répartition[[#This Row],[Code_Nom]],J$2:J8010,Clef_répartition[[#This Row],[Année]])</f>
        <v>18</v>
      </c>
      <c r="F8010">
        <f>IF(Clef_répartition[[#This Row],[Code_Nom]]=D8009,F8009-1,(COUNTIFS(Clef_répartition[Code_Nom],Clef_répartition[[#This Row],[Code_Nom]],Clef_répartition[Année],Clef_répartition[[#This Row],[Année]])))</f>
        <v>30</v>
      </c>
      <c r="G8010" t="str">
        <f>Clef_répartition[[#This Row],[Code_Nom]]&amp;"_"&amp;Clef_répartition[[#This Row],[Nombre]]&amp;"_"&amp;Clef_répartition[[#This Row],[Année]]</f>
        <v>ARAS Nyon-Rolle_Association régionale pour l'action sociale Nyon-Rolle_18_2020</v>
      </c>
      <c r="H8010">
        <v>5715</v>
      </c>
      <c r="I8010" t="s">
        <v>97</v>
      </c>
      <c r="J8010">
        <v>2020</v>
      </c>
      <c r="K8010">
        <v>1.0701487408571008E-2</v>
      </c>
    </row>
    <row r="8011" spans="1:11" x14ac:dyDescent="0.25">
      <c r="A8011" t="s">
        <v>724</v>
      </c>
      <c r="B8011" t="s">
        <v>467</v>
      </c>
      <c r="C8011" t="s">
        <v>468</v>
      </c>
      <c r="D8011" t="str">
        <f>Clef_répartition[[#This Row],[Code association]]&amp;"_"&amp;Clef_répartition[[#This Row],[Nom association]]</f>
        <v>ARAS Nyon-Rolle_Association régionale pour l'action sociale Nyon-Rolle</v>
      </c>
      <c r="E8011">
        <f>COUNTIFS(D$2:D8011,Clef_répartition[[#This Row],[Code_Nom]],J$2:J8011,Clef_répartition[[#This Row],[Année]])</f>
        <v>19</v>
      </c>
      <c r="F8011">
        <f>IF(Clef_répartition[[#This Row],[Code_Nom]]=D8010,F8010-1,(COUNTIFS(Clef_répartition[Code_Nom],Clef_répartition[[#This Row],[Code_Nom]],Clef_répartition[Année],Clef_répartition[[#This Row],[Année]])))</f>
        <v>29</v>
      </c>
      <c r="G8011" t="str">
        <f>Clef_répartition[[#This Row],[Code_Nom]]&amp;"_"&amp;Clef_répartition[[#This Row],[Nombre]]&amp;"_"&amp;Clef_répartition[[#This Row],[Année]]</f>
        <v>ARAS Nyon-Rolle_Association régionale pour l'action sociale Nyon-Rolle_19_2020</v>
      </c>
      <c r="H8011">
        <v>5855</v>
      </c>
      <c r="I8011" t="s">
        <v>98</v>
      </c>
      <c r="J8011">
        <v>2020</v>
      </c>
      <c r="K8011">
        <v>6.2736242697952974E-3</v>
      </c>
    </row>
    <row r="8012" spans="1:11" x14ac:dyDescent="0.25">
      <c r="A8012" t="s">
        <v>724</v>
      </c>
      <c r="B8012" t="s">
        <v>467</v>
      </c>
      <c r="C8012" t="s">
        <v>468</v>
      </c>
      <c r="D8012" t="str">
        <f>Clef_répartition[[#This Row],[Code association]]&amp;"_"&amp;Clef_répartition[[#This Row],[Nom association]]</f>
        <v>ARAS Nyon-Rolle_Association régionale pour l'action sociale Nyon-Rolle</v>
      </c>
      <c r="E8012">
        <f>COUNTIFS(D$2:D8012,Clef_répartition[[#This Row],[Code_Nom]],J$2:J8012,Clef_répartition[[#This Row],[Année]])</f>
        <v>20</v>
      </c>
      <c r="F8012">
        <f>IF(Clef_répartition[[#This Row],[Code_Nom]]=D8011,F8011-1,(COUNTIFS(Clef_répartition[Code_Nom],Clef_répartition[[#This Row],[Code_Nom]],Clef_répartition[Année],Clef_répartition[[#This Row],[Année]])))</f>
        <v>28</v>
      </c>
      <c r="G8012" t="str">
        <f>Clef_répartition[[#This Row],[Code_Nom]]&amp;"_"&amp;Clef_répartition[[#This Row],[Nombre]]&amp;"_"&amp;Clef_répartition[[#This Row],[Année]]</f>
        <v>ARAS Nyon-Rolle_Association régionale pour l'action sociale Nyon-Rolle_20_2020</v>
      </c>
      <c r="H8012">
        <v>5856</v>
      </c>
      <c r="I8012" t="s">
        <v>106</v>
      </c>
      <c r="J8012">
        <v>2020</v>
      </c>
      <c r="K8012">
        <v>7.0885081733837322E-3</v>
      </c>
    </row>
    <row r="8013" spans="1:11" x14ac:dyDescent="0.25">
      <c r="A8013" t="s">
        <v>724</v>
      </c>
      <c r="B8013" t="s">
        <v>467</v>
      </c>
      <c r="C8013" t="s">
        <v>468</v>
      </c>
      <c r="D8013" t="str">
        <f>Clef_répartition[[#This Row],[Code association]]&amp;"_"&amp;Clef_répartition[[#This Row],[Nom association]]</f>
        <v>ARAS Nyon-Rolle_Association régionale pour l'action sociale Nyon-Rolle</v>
      </c>
      <c r="E8013">
        <f>COUNTIFS(D$2:D8013,Clef_répartition[[#This Row],[Code_Nom]],J$2:J8013,Clef_répartition[[#This Row],[Année]])</f>
        <v>21</v>
      </c>
      <c r="F8013">
        <f>IF(Clef_répartition[[#This Row],[Code_Nom]]=D8012,F8012-1,(COUNTIFS(Clef_répartition[Code_Nom],Clef_répartition[[#This Row],[Code_Nom]],Clef_répartition[Année],Clef_répartition[[#This Row],[Année]])))</f>
        <v>27</v>
      </c>
      <c r="G8013" t="str">
        <f>Clef_répartition[[#This Row],[Code_Nom]]&amp;"_"&amp;Clef_répartition[[#This Row],[Nombre]]&amp;"_"&amp;Clef_répartition[[#This Row],[Année]]</f>
        <v>ARAS Nyon-Rolle_Association régionale pour l'action sociale Nyon-Rolle_21_2020</v>
      </c>
      <c r="H8013">
        <v>5716</v>
      </c>
      <c r="I8013" t="s">
        <v>110</v>
      </c>
      <c r="J8013">
        <v>2020</v>
      </c>
      <c r="K8013">
        <v>1.7053654705218201E-2</v>
      </c>
    </row>
    <row r="8014" spans="1:11" x14ac:dyDescent="0.25">
      <c r="A8014" t="s">
        <v>724</v>
      </c>
      <c r="B8014" t="s">
        <v>467</v>
      </c>
      <c r="C8014" t="s">
        <v>468</v>
      </c>
      <c r="D8014" t="str">
        <f>Clef_répartition[[#This Row],[Code association]]&amp;"_"&amp;Clef_répartition[[#This Row],[Nom association]]</f>
        <v>ARAS Nyon-Rolle_Association régionale pour l'action sociale Nyon-Rolle</v>
      </c>
      <c r="E8014">
        <f>COUNTIFS(D$2:D8014,Clef_répartition[[#This Row],[Code_Nom]],J$2:J8014,Clef_répartition[[#This Row],[Année]])</f>
        <v>22</v>
      </c>
      <c r="F8014">
        <f>IF(Clef_répartition[[#This Row],[Code_Nom]]=D8013,F8013-1,(COUNTIFS(Clef_répartition[Code_Nom],Clef_répartition[[#This Row],[Code_Nom]],Clef_répartition[Année],Clef_répartition[[#This Row],[Année]])))</f>
        <v>26</v>
      </c>
      <c r="G8014" t="str">
        <f>Clef_répartition[[#This Row],[Code_Nom]]&amp;"_"&amp;Clef_répartition[[#This Row],[Nombre]]&amp;"_"&amp;Clef_répartition[[#This Row],[Année]]</f>
        <v>ARAS Nyon-Rolle_Association régionale pour l'action sociale Nyon-Rolle_22_2020</v>
      </c>
      <c r="H8014">
        <v>5717</v>
      </c>
      <c r="I8014" t="s">
        <v>118</v>
      </c>
      <c r="J8014">
        <v>2020</v>
      </c>
      <c r="K8014">
        <v>3.703303716066958E-2</v>
      </c>
    </row>
    <row r="8015" spans="1:11" x14ac:dyDescent="0.25">
      <c r="A8015" t="s">
        <v>724</v>
      </c>
      <c r="B8015" t="s">
        <v>467</v>
      </c>
      <c r="C8015" t="s">
        <v>468</v>
      </c>
      <c r="D8015" t="str">
        <f>Clef_répartition[[#This Row],[Code association]]&amp;"_"&amp;Clef_répartition[[#This Row],[Nom association]]</f>
        <v>ARAS Nyon-Rolle_Association régionale pour l'action sociale Nyon-Rolle</v>
      </c>
      <c r="E8015">
        <f>COUNTIFS(D$2:D8015,Clef_répartition[[#This Row],[Code_Nom]],J$2:J8015,Clef_répartition[[#This Row],[Année]])</f>
        <v>23</v>
      </c>
      <c r="F8015">
        <f>IF(Clef_répartition[[#This Row],[Code_Nom]]=D8014,F8014-1,(COUNTIFS(Clef_répartition[Code_Nom],Clef_répartition[[#This Row],[Code_Nom]],Clef_répartition[Année],Clef_répartition[[#This Row],[Année]])))</f>
        <v>25</v>
      </c>
      <c r="G8015" t="str">
        <f>Clef_répartition[[#This Row],[Code_Nom]]&amp;"_"&amp;Clef_répartition[[#This Row],[Nombre]]&amp;"_"&amp;Clef_répartition[[#This Row],[Année]]</f>
        <v>ARAS Nyon-Rolle_Association régionale pour l'action sociale Nyon-Rolle_23_2020</v>
      </c>
      <c r="H8015">
        <v>5718</v>
      </c>
      <c r="I8015" t="s">
        <v>120</v>
      </c>
      <c r="J8015">
        <v>2020</v>
      </c>
      <c r="K8015">
        <v>1.963575671297433E-2</v>
      </c>
    </row>
    <row r="8016" spans="1:11" x14ac:dyDescent="0.25">
      <c r="A8016" t="s">
        <v>724</v>
      </c>
      <c r="B8016" t="s">
        <v>467</v>
      </c>
      <c r="C8016" t="s">
        <v>468</v>
      </c>
      <c r="D8016" t="str">
        <f>Clef_répartition[[#This Row],[Code association]]&amp;"_"&amp;Clef_répartition[[#This Row],[Nom association]]</f>
        <v>ARAS Nyon-Rolle_Association régionale pour l'action sociale Nyon-Rolle</v>
      </c>
      <c r="E8016">
        <f>COUNTIFS(D$2:D8016,Clef_répartition[[#This Row],[Code_Nom]],J$2:J8016,Clef_répartition[[#This Row],[Année]])</f>
        <v>24</v>
      </c>
      <c r="F8016">
        <f>IF(Clef_répartition[[#This Row],[Code_Nom]]=D8015,F8015-1,(COUNTIFS(Clef_répartition[Code_Nom],Clef_répartition[[#This Row],[Code_Nom]],Clef_répartition[Année],Clef_répartition[[#This Row],[Année]])))</f>
        <v>24</v>
      </c>
      <c r="G8016" t="str">
        <f>Clef_répartition[[#This Row],[Code_Nom]]&amp;"_"&amp;Clef_répartition[[#This Row],[Nombre]]&amp;"_"&amp;Clef_répartition[[#This Row],[Année]]</f>
        <v>ARAS Nyon-Rolle_Association régionale pour l'action sociale Nyon-Rolle_24_2020</v>
      </c>
      <c r="H8016">
        <v>5857</v>
      </c>
      <c r="I8016" t="s">
        <v>122</v>
      </c>
      <c r="J8016">
        <v>2020</v>
      </c>
      <c r="K8016">
        <v>1.3450493348387414E-2</v>
      </c>
    </row>
    <row r="8017" spans="1:11" x14ac:dyDescent="0.25">
      <c r="A8017" t="s">
        <v>724</v>
      </c>
      <c r="B8017" t="s">
        <v>467</v>
      </c>
      <c r="C8017" t="s">
        <v>468</v>
      </c>
      <c r="D8017" t="str">
        <f>Clef_répartition[[#This Row],[Code association]]&amp;"_"&amp;Clef_répartition[[#This Row],[Nom association]]</f>
        <v>ARAS Nyon-Rolle_Association régionale pour l'action sociale Nyon-Rolle</v>
      </c>
      <c r="E8017">
        <f>COUNTIFS(D$2:D8017,Clef_répartition[[#This Row],[Code_Nom]],J$2:J8017,Clef_répartition[[#This Row],[Année]])</f>
        <v>25</v>
      </c>
      <c r="F8017">
        <f>IF(Clef_répartition[[#This Row],[Code_Nom]]=D8016,F8016-1,(COUNTIFS(Clef_répartition[Code_Nom],Clef_répartition[[#This Row],[Code_Nom]],Clef_répartition[Année],Clef_répartition[[#This Row],[Année]])))</f>
        <v>23</v>
      </c>
      <c r="G8017" t="str">
        <f>Clef_répartition[[#This Row],[Code_Nom]]&amp;"_"&amp;Clef_répartition[[#This Row],[Nombre]]&amp;"_"&amp;Clef_répartition[[#This Row],[Année]]</f>
        <v>ARAS Nyon-Rolle_Association régionale pour l'action sociale Nyon-Rolle_25_2020</v>
      </c>
      <c r="H8017">
        <v>5719</v>
      </c>
      <c r="I8017" t="s">
        <v>124</v>
      </c>
      <c r="J8017">
        <v>2020</v>
      </c>
      <c r="K8017">
        <v>1.2164351283687596E-2</v>
      </c>
    </row>
    <row r="8018" spans="1:11" x14ac:dyDescent="0.25">
      <c r="A8018" t="s">
        <v>724</v>
      </c>
      <c r="B8018" t="s">
        <v>467</v>
      </c>
      <c r="C8018" t="s">
        <v>468</v>
      </c>
      <c r="D8018" t="str">
        <f>Clef_répartition[[#This Row],[Code association]]&amp;"_"&amp;Clef_répartition[[#This Row],[Nom association]]</f>
        <v>ARAS Nyon-Rolle_Association régionale pour l'action sociale Nyon-Rolle</v>
      </c>
      <c r="E8018">
        <f>COUNTIFS(D$2:D8018,Clef_répartition[[#This Row],[Code_Nom]],J$2:J8018,Clef_répartition[[#This Row],[Année]])</f>
        <v>26</v>
      </c>
      <c r="F8018">
        <f>IF(Clef_répartition[[#This Row],[Code_Nom]]=D8017,F8017-1,(COUNTIFS(Clef_répartition[Code_Nom],Clef_répartition[[#This Row],[Code_Nom]],Clef_répartition[Année],Clef_répartition[[#This Row],[Année]])))</f>
        <v>22</v>
      </c>
      <c r="G8018" t="str">
        <f>Clef_répartition[[#This Row],[Code_Nom]]&amp;"_"&amp;Clef_répartition[[#This Row],[Nombre]]&amp;"_"&amp;Clef_répartition[[#This Row],[Année]]</f>
        <v>ARAS Nyon-Rolle_Association régionale pour l'action sociale Nyon-Rolle_26_2020</v>
      </c>
      <c r="H8018">
        <v>5720</v>
      </c>
      <c r="I8018" t="s">
        <v>125</v>
      </c>
      <c r="J8018">
        <v>2020</v>
      </c>
      <c r="K8018">
        <v>1.0132050463894753E-2</v>
      </c>
    </row>
    <row r="8019" spans="1:11" x14ac:dyDescent="0.25">
      <c r="A8019" t="s">
        <v>724</v>
      </c>
      <c r="B8019" t="s">
        <v>467</v>
      </c>
      <c r="C8019" t="s">
        <v>468</v>
      </c>
      <c r="D8019" t="str">
        <f>Clef_répartition[[#This Row],[Code association]]&amp;"_"&amp;Clef_répartition[[#This Row],[Nom association]]</f>
        <v>ARAS Nyon-Rolle_Association régionale pour l'action sociale Nyon-Rolle</v>
      </c>
      <c r="E8019">
        <f>COUNTIFS(D$2:D8019,Clef_répartition[[#This Row],[Code_Nom]],J$2:J8019,Clef_répartition[[#This Row],[Année]])</f>
        <v>27</v>
      </c>
      <c r="F8019">
        <f>IF(Clef_répartition[[#This Row],[Code_Nom]]=D8018,F8018-1,(COUNTIFS(Clef_répartition[Code_Nom],Clef_répartition[[#This Row],[Code_Nom]],Clef_répartition[Année],Clef_répartition[[#This Row],[Année]])))</f>
        <v>21</v>
      </c>
      <c r="G8019" t="str">
        <f>Clef_répartition[[#This Row],[Code_Nom]]&amp;"_"&amp;Clef_répartition[[#This Row],[Nombre]]&amp;"_"&amp;Clef_répartition[[#This Row],[Année]]</f>
        <v>ARAS Nyon-Rolle_Association régionale pour l'action sociale Nyon-Rolle_27_2020</v>
      </c>
      <c r="H8019">
        <v>5721</v>
      </c>
      <c r="I8019" t="s">
        <v>126</v>
      </c>
      <c r="J8019">
        <v>2020</v>
      </c>
      <c r="K8019">
        <v>0.12953708703549163</v>
      </c>
    </row>
    <row r="8020" spans="1:11" x14ac:dyDescent="0.25">
      <c r="A8020" t="s">
        <v>724</v>
      </c>
      <c r="B8020" t="s">
        <v>467</v>
      </c>
      <c r="C8020" t="s">
        <v>468</v>
      </c>
      <c r="D8020" t="str">
        <f>Clef_répartition[[#This Row],[Code association]]&amp;"_"&amp;Clef_répartition[[#This Row],[Nom association]]</f>
        <v>ARAS Nyon-Rolle_Association régionale pour l'action sociale Nyon-Rolle</v>
      </c>
      <c r="E8020">
        <f>COUNTIFS(D$2:D8020,Clef_répartition[[#This Row],[Code_Nom]],J$2:J8020,Clef_répartition[[#This Row],[Année]])</f>
        <v>28</v>
      </c>
      <c r="F8020">
        <f>IF(Clef_répartition[[#This Row],[Code_Nom]]=D8019,F8019-1,(COUNTIFS(Clef_répartition[Code_Nom],Clef_répartition[[#This Row],[Code_Nom]],Clef_répartition[Année],Clef_répartition[[#This Row],[Année]])))</f>
        <v>20</v>
      </c>
      <c r="G8020" t="str">
        <f>Clef_répartition[[#This Row],[Code_Nom]]&amp;"_"&amp;Clef_répartition[[#This Row],[Nombre]]&amp;"_"&amp;Clef_répartition[[#This Row],[Année]]</f>
        <v>ARAS Nyon-Rolle_Association régionale pour l'action sociale Nyon-Rolle_28_2020</v>
      </c>
      <c r="H8020">
        <v>5722</v>
      </c>
      <c r="I8020" t="s">
        <v>133</v>
      </c>
      <c r="J8020">
        <v>2020</v>
      </c>
      <c r="K8020">
        <v>3.7602474105345833E-3</v>
      </c>
    </row>
    <row r="8021" spans="1:11" x14ac:dyDescent="0.25">
      <c r="A8021" t="s">
        <v>724</v>
      </c>
      <c r="B8021" t="s">
        <v>467</v>
      </c>
      <c r="C8021" t="s">
        <v>468</v>
      </c>
      <c r="D8021" t="str">
        <f>Clef_répartition[[#This Row],[Code association]]&amp;"_"&amp;Clef_répartition[[#This Row],[Nom association]]</f>
        <v>ARAS Nyon-Rolle_Association régionale pour l'action sociale Nyon-Rolle</v>
      </c>
      <c r="E8021">
        <f>COUNTIFS(D$2:D8021,Clef_répartition[[#This Row],[Code_Nom]],J$2:J8021,Clef_répartition[[#This Row],[Année]])</f>
        <v>29</v>
      </c>
      <c r="F8021">
        <f>IF(Clef_répartition[[#This Row],[Code_Nom]]=D8020,F8020-1,(COUNTIFS(Clef_répartition[Code_Nom],Clef_répartition[[#This Row],[Code_Nom]],Clef_répartition[Année],Clef_répartition[[#This Row],[Année]])))</f>
        <v>19</v>
      </c>
      <c r="G8021" t="str">
        <f>Clef_répartition[[#This Row],[Code_Nom]]&amp;"_"&amp;Clef_répartition[[#This Row],[Nombre]]&amp;"_"&amp;Clef_répartition[[#This Row],[Année]]</f>
        <v>ARAS Nyon-Rolle_Association régionale pour l'action sociale Nyon-Rolle_29_2020</v>
      </c>
      <c r="H8021">
        <v>5726</v>
      </c>
      <c r="I8021" t="s">
        <v>148</v>
      </c>
      <c r="J8021">
        <v>2020</v>
      </c>
      <c r="K8021">
        <v>1.1153109812969415E-2</v>
      </c>
    </row>
    <row r="8022" spans="1:11" x14ac:dyDescent="0.25">
      <c r="A8022" t="s">
        <v>724</v>
      </c>
      <c r="B8022" t="s">
        <v>467</v>
      </c>
      <c r="C8022" t="s">
        <v>468</v>
      </c>
      <c r="D8022" t="str">
        <f>Clef_répartition[[#This Row],[Code association]]&amp;"_"&amp;Clef_répartition[[#This Row],[Nom association]]</f>
        <v>ARAS Nyon-Rolle_Association régionale pour l'action sociale Nyon-Rolle</v>
      </c>
      <c r="E8022">
        <f>COUNTIFS(D$2:D8022,Clef_répartition[[#This Row],[Code_Nom]],J$2:J8022,Clef_répartition[[#This Row],[Année]])</f>
        <v>30</v>
      </c>
      <c r="F8022">
        <f>IF(Clef_répartition[[#This Row],[Code_Nom]]=D8021,F8021-1,(COUNTIFS(Clef_répartition[Code_Nom],Clef_répartition[[#This Row],[Code_Nom]],Clef_répartition[Année],Clef_répartition[[#This Row],[Année]])))</f>
        <v>18</v>
      </c>
      <c r="G8022" t="str">
        <f>Clef_répartition[[#This Row],[Code_Nom]]&amp;"_"&amp;Clef_répartition[[#This Row],[Nombre]]&amp;"_"&amp;Clef_répartition[[#This Row],[Année]]</f>
        <v>ARAS Nyon-Rolle_Association régionale pour l'action sociale Nyon-Rolle_30_2020</v>
      </c>
      <c r="H8022">
        <v>5731</v>
      </c>
      <c r="I8022" t="s">
        <v>157</v>
      </c>
      <c r="J8022">
        <v>2020</v>
      </c>
      <c r="K8022">
        <v>1.3371950321535516E-2</v>
      </c>
    </row>
    <row r="8023" spans="1:11" x14ac:dyDescent="0.25">
      <c r="A8023" t="s">
        <v>724</v>
      </c>
      <c r="B8023" t="s">
        <v>467</v>
      </c>
      <c r="C8023" t="s">
        <v>468</v>
      </c>
      <c r="D8023" t="str">
        <f>Clef_répartition[[#This Row],[Code association]]&amp;"_"&amp;Clef_répartition[[#This Row],[Nom association]]</f>
        <v>ARAS Nyon-Rolle_Association régionale pour l'action sociale Nyon-Rolle</v>
      </c>
      <c r="E8023">
        <f>COUNTIFS(D$2:D8023,Clef_répartition[[#This Row],[Code_Nom]],J$2:J8023,Clef_répartition[[#This Row],[Année]])</f>
        <v>31</v>
      </c>
      <c r="F8023">
        <f>IF(Clef_répartition[[#This Row],[Code_Nom]]=D8022,F8022-1,(COUNTIFS(Clef_répartition[Code_Nom],Clef_répartition[[#This Row],[Code_Nom]],Clef_répartition[Année],Clef_répartition[[#This Row],[Année]])))</f>
        <v>17</v>
      </c>
      <c r="G8023" t="str">
        <f>Clef_répartition[[#This Row],[Code_Nom]]&amp;"_"&amp;Clef_répartition[[#This Row],[Nombre]]&amp;"_"&amp;Clef_répartition[[#This Row],[Année]]</f>
        <v>ARAS Nyon-Rolle_Association régionale pour l'action sociale Nyon-Rolle_31_2020</v>
      </c>
      <c r="H8023">
        <v>5429</v>
      </c>
      <c r="I8023" t="s">
        <v>162</v>
      </c>
      <c r="J8023">
        <v>2020</v>
      </c>
      <c r="K8023">
        <v>4.7322173678268128E-3</v>
      </c>
    </row>
    <row r="8024" spans="1:11" x14ac:dyDescent="0.25">
      <c r="A8024" t="s">
        <v>724</v>
      </c>
      <c r="B8024" t="s">
        <v>467</v>
      </c>
      <c r="C8024" t="s">
        <v>468</v>
      </c>
      <c r="D8024" t="str">
        <f>Clef_répartition[[#This Row],[Code association]]&amp;"_"&amp;Clef_répartition[[#This Row],[Nom association]]</f>
        <v>ARAS Nyon-Rolle_Association régionale pour l'action sociale Nyon-Rolle</v>
      </c>
      <c r="E8024">
        <f>COUNTIFS(D$2:D8024,Clef_répartition[[#This Row],[Code_Nom]],J$2:J8024,Clef_répartition[[#This Row],[Année]])</f>
        <v>32</v>
      </c>
      <c r="F8024">
        <f>IF(Clef_répartition[[#This Row],[Code_Nom]]=D8023,F8023-1,(COUNTIFS(Clef_répartition[Code_Nom],Clef_répartition[[#This Row],[Code_Nom]],Clef_répartition[Année],Clef_répartition[[#This Row],[Année]])))</f>
        <v>16</v>
      </c>
      <c r="G8024" t="str">
        <f>Clef_répartition[[#This Row],[Code_Nom]]&amp;"_"&amp;Clef_répartition[[#This Row],[Nombre]]&amp;"_"&amp;Clef_répartition[[#This Row],[Année]]</f>
        <v>ARAS Nyon-Rolle_Association régionale pour l'action sociale Nyon-Rolle_32_2020</v>
      </c>
      <c r="H8024">
        <v>5858</v>
      </c>
      <c r="I8024" t="s">
        <v>165</v>
      </c>
      <c r="J8024">
        <v>2020</v>
      </c>
      <c r="K8024">
        <v>6.0969024593785287E-3</v>
      </c>
    </row>
    <row r="8025" spans="1:11" x14ac:dyDescent="0.25">
      <c r="A8025" t="s">
        <v>724</v>
      </c>
      <c r="B8025" t="s">
        <v>467</v>
      </c>
      <c r="C8025" t="s">
        <v>468</v>
      </c>
      <c r="D8025" t="str">
        <f>Clef_répartition[[#This Row],[Code association]]&amp;"_"&amp;Clef_répartition[[#This Row],[Nom association]]</f>
        <v>ARAS Nyon-Rolle_Association régionale pour l'action sociale Nyon-Rolle</v>
      </c>
      <c r="E8025">
        <f>COUNTIFS(D$2:D8025,Clef_répartition[[#This Row],[Code_Nom]],J$2:J8025,Clef_répartition[[#This Row],[Année]])</f>
        <v>33</v>
      </c>
      <c r="F8025">
        <f>IF(Clef_répartition[[#This Row],[Code_Nom]]=D8024,F8024-1,(COUNTIFS(Clef_répartition[Code_Nom],Clef_répartition[[#This Row],[Code_Nom]],Clef_répartition[Année],Clef_répartition[[#This Row],[Année]])))</f>
        <v>15</v>
      </c>
      <c r="G8025" t="str">
        <f>Clef_répartition[[#This Row],[Code_Nom]]&amp;"_"&amp;Clef_répartition[[#This Row],[Nombre]]&amp;"_"&amp;Clef_répartition[[#This Row],[Année]]</f>
        <v>ARAS Nyon-Rolle_Association régionale pour l'action sociale Nyon-Rolle_33_2020</v>
      </c>
      <c r="H8025">
        <v>5430</v>
      </c>
      <c r="I8025" t="s">
        <v>171</v>
      </c>
      <c r="J8025">
        <v>2020</v>
      </c>
      <c r="K8025">
        <v>4.634038584261941E-3</v>
      </c>
    </row>
    <row r="8026" spans="1:11" x14ac:dyDescent="0.25">
      <c r="A8026" t="s">
        <v>724</v>
      </c>
      <c r="B8026" t="s">
        <v>467</v>
      </c>
      <c r="C8026" t="s">
        <v>468</v>
      </c>
      <c r="D8026" t="str">
        <f>Clef_répartition[[#This Row],[Code association]]&amp;"_"&amp;Clef_répartition[[#This Row],[Nom association]]</f>
        <v>ARAS Nyon-Rolle_Association régionale pour l'action sociale Nyon-Rolle</v>
      </c>
      <c r="E8026">
        <f>COUNTIFS(D$2:D8026,Clef_répartition[[#This Row],[Code_Nom]],J$2:J8026,Clef_répartition[[#This Row],[Année]])</f>
        <v>34</v>
      </c>
      <c r="F8026">
        <f>IF(Clef_répartition[[#This Row],[Code_Nom]]=D8025,F8025-1,(COUNTIFS(Clef_répartition[Code_Nom],Clef_répartition[[#This Row],[Code_Nom]],Clef_répartition[Année],Clef_répartition[[#This Row],[Année]])))</f>
        <v>14</v>
      </c>
      <c r="G8026" t="str">
        <f>Clef_répartition[[#This Row],[Code_Nom]]&amp;"_"&amp;Clef_répartition[[#This Row],[Nombre]]&amp;"_"&amp;Clef_répartition[[#This Row],[Année]]</f>
        <v>ARAS Nyon-Rolle_Association régionale pour l'action sociale Nyon-Rolle_34_2020</v>
      </c>
      <c r="H8026">
        <v>5723</v>
      </c>
      <c r="I8026" t="s">
        <v>176</v>
      </c>
      <c r="J8026">
        <v>2020</v>
      </c>
      <c r="K8026">
        <v>2.0774630602326837E-2</v>
      </c>
    </row>
    <row r="8027" spans="1:11" x14ac:dyDescent="0.25">
      <c r="A8027" t="s">
        <v>724</v>
      </c>
      <c r="B8027" t="s">
        <v>467</v>
      </c>
      <c r="C8027" t="s">
        <v>468</v>
      </c>
      <c r="D8027" t="str">
        <f>Clef_répartition[[#This Row],[Code association]]&amp;"_"&amp;Clef_répartition[[#This Row],[Nom association]]</f>
        <v>ARAS Nyon-Rolle_Association régionale pour l'action sociale Nyon-Rolle</v>
      </c>
      <c r="E8027">
        <f>COUNTIFS(D$2:D8027,Clef_répartition[[#This Row],[Code_Nom]],J$2:J8027,Clef_répartition[[#This Row],[Année]])</f>
        <v>35</v>
      </c>
      <c r="F8027">
        <f>IF(Clef_répartition[[#This Row],[Code_Nom]]=D8026,F8026-1,(COUNTIFS(Clef_répartition[Code_Nom],Clef_répartition[[#This Row],[Code_Nom]],Clef_répartition[Année],Clef_répartition[[#This Row],[Année]])))</f>
        <v>13</v>
      </c>
      <c r="G8027" t="str">
        <f>Clef_répartition[[#This Row],[Code_Nom]]&amp;"_"&amp;Clef_répartition[[#This Row],[Nombre]]&amp;"_"&amp;Clef_répartition[[#This Row],[Année]]</f>
        <v>ARAS Nyon-Rolle_Association régionale pour l'action sociale Nyon-Rolle_35_2020</v>
      </c>
      <c r="H8027">
        <v>5859</v>
      </c>
      <c r="I8027" t="s">
        <v>182</v>
      </c>
      <c r="J8027">
        <v>2020</v>
      </c>
      <c r="K8027">
        <v>2.6282460360316135E-2</v>
      </c>
    </row>
    <row r="8028" spans="1:11" x14ac:dyDescent="0.25">
      <c r="A8028" t="s">
        <v>724</v>
      </c>
      <c r="B8028" t="s">
        <v>467</v>
      </c>
      <c r="C8028" t="s">
        <v>468</v>
      </c>
      <c r="D8028" t="str">
        <f>Clef_répartition[[#This Row],[Code association]]&amp;"_"&amp;Clef_répartition[[#This Row],[Nom association]]</f>
        <v>ARAS Nyon-Rolle_Association régionale pour l'action sociale Nyon-Rolle</v>
      </c>
      <c r="E8028">
        <f>COUNTIFS(D$2:D8028,Clef_répartition[[#This Row],[Code_Nom]],J$2:J8028,Clef_répartition[[#This Row],[Année]])</f>
        <v>36</v>
      </c>
      <c r="F8028">
        <f>IF(Clef_répartition[[#This Row],[Code_Nom]]=D8027,F8027-1,(COUNTIFS(Clef_répartition[Code_Nom],Clef_répartition[[#This Row],[Code_Nom]],Clef_répartition[Année],Clef_répartition[[#This Row],[Année]])))</f>
        <v>12</v>
      </c>
      <c r="G8028" t="str">
        <f>Clef_répartition[[#This Row],[Code_Nom]]&amp;"_"&amp;Clef_répartition[[#This Row],[Nombre]]&amp;"_"&amp;Clef_répartition[[#This Row],[Année]]</f>
        <v>ARAS Nyon-Rolle_Association régionale pour l'action sociale Nyon-Rolle_36_2020</v>
      </c>
      <c r="H8028">
        <v>5724</v>
      </c>
      <c r="I8028" t="s">
        <v>196</v>
      </c>
      <c r="J8028">
        <v>2020</v>
      </c>
      <c r="K8028">
        <v>0.21025968288252908</v>
      </c>
    </row>
    <row r="8029" spans="1:11" x14ac:dyDescent="0.25">
      <c r="A8029" t="s">
        <v>724</v>
      </c>
      <c r="B8029" t="s">
        <v>467</v>
      </c>
      <c r="C8029" t="s">
        <v>468</v>
      </c>
      <c r="D8029" t="str">
        <f>Clef_répartition[[#This Row],[Code association]]&amp;"_"&amp;Clef_répartition[[#This Row],[Nom association]]</f>
        <v>ARAS Nyon-Rolle_Association régionale pour l'action sociale Nyon-Rolle</v>
      </c>
      <c r="E8029">
        <f>COUNTIFS(D$2:D8029,Clef_répartition[[#This Row],[Code_Nom]],J$2:J8029,Clef_répartition[[#This Row],[Année]])</f>
        <v>37</v>
      </c>
      <c r="F8029">
        <f>IF(Clef_répartition[[#This Row],[Code_Nom]]=D8028,F8028-1,(COUNTIFS(Clef_répartition[Code_Nom],Clef_répartition[[#This Row],[Code_Nom]],Clef_répartition[Année],Clef_répartition[[#This Row],[Année]])))</f>
        <v>11</v>
      </c>
      <c r="G8029" t="str">
        <f>Clef_répartition[[#This Row],[Code_Nom]]&amp;"_"&amp;Clef_répartition[[#This Row],[Nombre]]&amp;"_"&amp;Clef_répartition[[#This Row],[Année]]</f>
        <v>ARAS Nyon-Rolle_Association régionale pour l'action sociale Nyon-Rolle_37_2020</v>
      </c>
      <c r="H8029">
        <v>5860</v>
      </c>
      <c r="I8029" t="s">
        <v>215</v>
      </c>
      <c r="J8029">
        <v>2020</v>
      </c>
      <c r="K8029">
        <v>1.4697363899661284E-2</v>
      </c>
    </row>
    <row r="8030" spans="1:11" x14ac:dyDescent="0.25">
      <c r="A8030" t="s">
        <v>724</v>
      </c>
      <c r="B8030" t="s">
        <v>467</v>
      </c>
      <c r="C8030" t="s">
        <v>468</v>
      </c>
      <c r="D8030" t="str">
        <f>Clef_répartition[[#This Row],[Code association]]&amp;"_"&amp;Clef_répartition[[#This Row],[Nom association]]</f>
        <v>ARAS Nyon-Rolle_Association régionale pour l'action sociale Nyon-Rolle</v>
      </c>
      <c r="E8030">
        <f>COUNTIFS(D$2:D8030,Clef_répartition[[#This Row],[Code_Nom]],J$2:J8030,Clef_répartition[[#This Row],[Année]])</f>
        <v>38</v>
      </c>
      <c r="F8030">
        <f>IF(Clef_répartition[[#This Row],[Code_Nom]]=D8029,F8029-1,(COUNTIFS(Clef_répartition[Code_Nom],Clef_répartition[[#This Row],[Code_Nom]],Clef_répartition[Année],Clef_répartition[[#This Row],[Année]])))</f>
        <v>10</v>
      </c>
      <c r="G8030" t="str">
        <f>Clef_répartition[[#This Row],[Code_Nom]]&amp;"_"&amp;Clef_répartition[[#This Row],[Nombre]]&amp;"_"&amp;Clef_répartition[[#This Row],[Année]]</f>
        <v>ARAS Nyon-Rolle_Association régionale pour l'action sociale Nyon-Rolle_38_2020</v>
      </c>
      <c r="H8030">
        <v>5725</v>
      </c>
      <c r="I8030" t="s">
        <v>219</v>
      </c>
      <c r="J8030">
        <v>2020</v>
      </c>
      <c r="K8030">
        <v>4.0135486721319523E-2</v>
      </c>
    </row>
    <row r="8031" spans="1:11" x14ac:dyDescent="0.25">
      <c r="A8031" t="s">
        <v>724</v>
      </c>
      <c r="B8031" t="s">
        <v>467</v>
      </c>
      <c r="C8031" t="s">
        <v>468</v>
      </c>
      <c r="D8031" t="str">
        <f>Clef_répartition[[#This Row],[Code association]]&amp;"_"&amp;Clef_répartition[[#This Row],[Nom association]]</f>
        <v>ARAS Nyon-Rolle_Association régionale pour l'action sociale Nyon-Rolle</v>
      </c>
      <c r="E8031">
        <f>COUNTIFS(D$2:D8031,Clef_répartition[[#This Row],[Code_Nom]],J$2:J8031,Clef_répartition[[#This Row],[Année]])</f>
        <v>39</v>
      </c>
      <c r="F8031">
        <f>IF(Clef_répartition[[#This Row],[Code_Nom]]=D8030,F8030-1,(COUNTIFS(Clef_répartition[Code_Nom],Clef_répartition[[#This Row],[Code_Nom]],Clef_répartition[Année],Clef_répartition[[#This Row],[Année]])))</f>
        <v>9</v>
      </c>
      <c r="G8031" t="str">
        <f>Clef_répartition[[#This Row],[Code_Nom]]&amp;"_"&amp;Clef_répartition[[#This Row],[Nombre]]&amp;"_"&amp;Clef_répartition[[#This Row],[Année]]</f>
        <v>ARAS Nyon-Rolle_Association régionale pour l'action sociale Nyon-Rolle_39_2020</v>
      </c>
      <c r="H8031">
        <v>5861</v>
      </c>
      <c r="I8031" t="s">
        <v>232</v>
      </c>
      <c r="J8031">
        <v>2020</v>
      </c>
      <c r="K8031">
        <v>6.1312650336262334E-2</v>
      </c>
    </row>
    <row r="8032" spans="1:11" x14ac:dyDescent="0.25">
      <c r="A8032" t="s">
        <v>724</v>
      </c>
      <c r="B8032" t="s">
        <v>467</v>
      </c>
      <c r="C8032" t="s">
        <v>468</v>
      </c>
      <c r="D8032" t="str">
        <f>Clef_répartition[[#This Row],[Code association]]&amp;"_"&amp;Clef_répartition[[#This Row],[Nom association]]</f>
        <v>ARAS Nyon-Rolle_Association régionale pour l'action sociale Nyon-Rolle</v>
      </c>
      <c r="E8032">
        <f>COUNTIFS(D$2:D8032,Clef_répartition[[#This Row],[Code_Nom]],J$2:J8032,Clef_répartition[[#This Row],[Année]])</f>
        <v>40</v>
      </c>
      <c r="F8032">
        <f>IF(Clef_répartition[[#This Row],[Code_Nom]]=D8031,F8031-1,(COUNTIFS(Clef_répartition[Code_Nom],Clef_répartition[[#This Row],[Code_Nom]],Clef_répartition[Année],Clef_répartition[[#This Row],[Année]])))</f>
        <v>8</v>
      </c>
      <c r="G8032" t="str">
        <f>Clef_répartition[[#This Row],[Code_Nom]]&amp;"_"&amp;Clef_répartition[[#This Row],[Nombre]]&amp;"_"&amp;Clef_répartition[[#This Row],[Année]]</f>
        <v>ARAS Nyon-Rolle_Association régionale pour l'action sociale Nyon-Rolle_40_2020</v>
      </c>
      <c r="H8032">
        <v>5727</v>
      </c>
      <c r="I8032" t="s">
        <v>243</v>
      </c>
      <c r="J8032">
        <v>2020</v>
      </c>
      <c r="K8032">
        <v>2.555593736193609E-2</v>
      </c>
    </row>
    <row r="8033" spans="1:11" x14ac:dyDescent="0.25">
      <c r="A8033" t="s">
        <v>724</v>
      </c>
      <c r="B8033" t="s">
        <v>467</v>
      </c>
      <c r="C8033" t="s">
        <v>468</v>
      </c>
      <c r="D8033" t="str">
        <f>Clef_répartition[[#This Row],[Code association]]&amp;"_"&amp;Clef_répartition[[#This Row],[Nom association]]</f>
        <v>ARAS Nyon-Rolle_Association régionale pour l'action sociale Nyon-Rolle</v>
      </c>
      <c r="E8033">
        <f>COUNTIFS(D$2:D8033,Clef_répartition[[#This Row],[Code_Nom]],J$2:J8033,Clef_répartition[[#This Row],[Année]])</f>
        <v>41</v>
      </c>
      <c r="F8033">
        <f>IF(Clef_répartition[[#This Row],[Code_Nom]]=D8032,F8032-1,(COUNTIFS(Clef_répartition[Code_Nom],Clef_répartition[[#This Row],[Code_Nom]],Clef_répartition[Année],Clef_répartition[[#This Row],[Année]])))</f>
        <v>7</v>
      </c>
      <c r="G8033" t="str">
        <f>Clef_répartition[[#This Row],[Code_Nom]]&amp;"_"&amp;Clef_répartition[[#This Row],[Nombre]]&amp;"_"&amp;Clef_répartition[[#This Row],[Année]]</f>
        <v>ARAS Nyon-Rolle_Association régionale pour l'action sociale Nyon-Rolle_41_2020</v>
      </c>
      <c r="H8033">
        <v>5434</v>
      </c>
      <c r="I8033" t="s">
        <v>244</v>
      </c>
      <c r="J8033">
        <v>2020</v>
      </c>
      <c r="K8033">
        <v>1.0436404692945857E-2</v>
      </c>
    </row>
    <row r="8034" spans="1:11" x14ac:dyDescent="0.25">
      <c r="A8034" t="s">
        <v>724</v>
      </c>
      <c r="B8034" t="s">
        <v>467</v>
      </c>
      <c r="C8034" t="s">
        <v>468</v>
      </c>
      <c r="D8034" t="str">
        <f>Clef_répartition[[#This Row],[Code association]]&amp;"_"&amp;Clef_répartition[[#This Row],[Nom association]]</f>
        <v>ARAS Nyon-Rolle_Association régionale pour l'action sociale Nyon-Rolle</v>
      </c>
      <c r="E8034">
        <f>COUNTIFS(D$2:D8034,Clef_répartition[[#This Row],[Code_Nom]],J$2:J8034,Clef_répartition[[#This Row],[Année]])</f>
        <v>42</v>
      </c>
      <c r="F8034">
        <f>IF(Clef_répartition[[#This Row],[Code_Nom]]=D8033,F8033-1,(COUNTIFS(Clef_répartition[Code_Nom],Clef_répartition[[#This Row],[Code_Nom]],Clef_répartition[Année],Clef_répartition[[#This Row],[Année]])))</f>
        <v>6</v>
      </c>
      <c r="G8034" t="str">
        <f>Clef_répartition[[#This Row],[Code_Nom]]&amp;"_"&amp;Clef_répartition[[#This Row],[Nombre]]&amp;"_"&amp;Clef_répartition[[#This Row],[Année]]</f>
        <v>ARAS Nyon-Rolle_Association régionale pour l'action sociale Nyon-Rolle_42_2020</v>
      </c>
      <c r="H8034">
        <v>5728</v>
      </c>
      <c r="I8034" t="s">
        <v>255</v>
      </c>
      <c r="J8034">
        <v>2020</v>
      </c>
      <c r="K8034">
        <v>5.7532767169014773E-3</v>
      </c>
    </row>
    <row r="8035" spans="1:11" x14ac:dyDescent="0.25">
      <c r="A8035" t="s">
        <v>724</v>
      </c>
      <c r="B8035" t="s">
        <v>467</v>
      </c>
      <c r="C8035" t="s">
        <v>468</v>
      </c>
      <c r="D8035" t="str">
        <f>Clef_répartition[[#This Row],[Code association]]&amp;"_"&amp;Clef_répartition[[#This Row],[Nom association]]</f>
        <v>ARAS Nyon-Rolle_Association régionale pour l'action sociale Nyon-Rolle</v>
      </c>
      <c r="E8035">
        <f>COUNTIFS(D$2:D8035,Clef_répartition[[#This Row],[Code_Nom]],J$2:J8035,Clef_répartition[[#This Row],[Année]])</f>
        <v>43</v>
      </c>
      <c r="F8035">
        <f>IF(Clef_répartition[[#This Row],[Code_Nom]]=D8034,F8034-1,(COUNTIFS(Clef_répartition[Code_Nom],Clef_répartition[[#This Row],[Code_Nom]],Clef_répartition[Année],Clef_répartition[[#This Row],[Année]])))</f>
        <v>5</v>
      </c>
      <c r="G8035" t="str">
        <f>Clef_répartition[[#This Row],[Code_Nom]]&amp;"_"&amp;Clef_répartition[[#This Row],[Nombre]]&amp;"_"&amp;Clef_répartition[[#This Row],[Année]]</f>
        <v>ARAS Nyon-Rolle_Association régionale pour l'action sociale Nyon-Rolle_43_2020</v>
      </c>
      <c r="H8035">
        <v>5729</v>
      </c>
      <c r="I8035" t="s">
        <v>261</v>
      </c>
      <c r="J8035">
        <v>2020</v>
      </c>
      <c r="K8035">
        <v>1.570860537037946E-2</v>
      </c>
    </row>
    <row r="8036" spans="1:11" x14ac:dyDescent="0.25">
      <c r="A8036" t="s">
        <v>724</v>
      </c>
      <c r="B8036" t="s">
        <v>467</v>
      </c>
      <c r="C8036" t="s">
        <v>468</v>
      </c>
      <c r="D8036" t="str">
        <f>Clef_répartition[[#This Row],[Code association]]&amp;"_"&amp;Clef_répartition[[#This Row],[Nom association]]</f>
        <v>ARAS Nyon-Rolle_Association régionale pour l'action sociale Nyon-Rolle</v>
      </c>
      <c r="E8036">
        <f>COUNTIFS(D$2:D8036,Clef_répartition[[#This Row],[Code_Nom]],J$2:J8036,Clef_répartition[[#This Row],[Année]])</f>
        <v>44</v>
      </c>
      <c r="F8036">
        <f>IF(Clef_répartition[[#This Row],[Code_Nom]]=D8035,F8035-1,(COUNTIFS(Clef_répartition[Code_Nom],Clef_répartition[[#This Row],[Code_Nom]],Clef_répartition[Année],Clef_répartition[[#This Row],[Année]])))</f>
        <v>4</v>
      </c>
      <c r="G8036" t="str">
        <f>Clef_répartition[[#This Row],[Code_Nom]]&amp;"_"&amp;Clef_répartition[[#This Row],[Nombre]]&amp;"_"&amp;Clef_répartition[[#This Row],[Année]]</f>
        <v>ARAS Nyon-Rolle_Association régionale pour l'action sociale Nyon-Rolle_44_2020</v>
      </c>
      <c r="H8036">
        <v>5862</v>
      </c>
      <c r="I8036" t="s">
        <v>262</v>
      </c>
      <c r="J8036">
        <v>2020</v>
      </c>
      <c r="K8036">
        <v>2.287565657061509E-3</v>
      </c>
    </row>
    <row r="8037" spans="1:11" x14ac:dyDescent="0.25">
      <c r="A8037" t="s">
        <v>724</v>
      </c>
      <c r="B8037" t="s">
        <v>467</v>
      </c>
      <c r="C8037" t="s">
        <v>468</v>
      </c>
      <c r="D8037" t="str">
        <f>Clef_répartition[[#This Row],[Code association]]&amp;"_"&amp;Clef_répartition[[#This Row],[Nom association]]</f>
        <v>ARAS Nyon-Rolle_Association régionale pour l'action sociale Nyon-Rolle</v>
      </c>
      <c r="E8037">
        <f>COUNTIFS(D$2:D8037,Clef_répartition[[#This Row],[Code_Nom]],J$2:J8037,Clef_répartition[[#This Row],[Année]])</f>
        <v>45</v>
      </c>
      <c r="F8037">
        <f>IF(Clef_répartition[[#This Row],[Code_Nom]]=D8036,F8036-1,(COUNTIFS(Clef_répartition[Code_Nom],Clef_répartition[[#This Row],[Code_Nom]],Clef_répartition[Année],Clef_répartition[[#This Row],[Année]])))</f>
        <v>3</v>
      </c>
      <c r="G8037" t="str">
        <f>Clef_répartition[[#This Row],[Code_Nom]]&amp;"_"&amp;Clef_répartition[[#This Row],[Nombre]]&amp;"_"&amp;Clef_répartition[[#This Row],[Année]]</f>
        <v>ARAS Nyon-Rolle_Association régionale pour l'action sociale Nyon-Rolle_45_2020</v>
      </c>
      <c r="H8037">
        <v>5730</v>
      </c>
      <c r="I8037" t="s">
        <v>265</v>
      </c>
      <c r="J8037">
        <v>2020</v>
      </c>
      <c r="K8037">
        <v>1.4078837563202592E-2</v>
      </c>
    </row>
    <row r="8038" spans="1:11" x14ac:dyDescent="0.25">
      <c r="A8038" t="s">
        <v>724</v>
      </c>
      <c r="B8038" t="s">
        <v>467</v>
      </c>
      <c r="C8038" t="s">
        <v>468</v>
      </c>
      <c r="D8038" t="str">
        <f>Clef_répartition[[#This Row],[Code association]]&amp;"_"&amp;Clef_répartition[[#This Row],[Nom association]]</f>
        <v>ARAS Nyon-Rolle_Association régionale pour l'action sociale Nyon-Rolle</v>
      </c>
      <c r="E8038">
        <f>COUNTIFS(D$2:D8038,Clef_répartition[[#This Row],[Code_Nom]],J$2:J8038,Clef_répartition[[#This Row],[Année]])</f>
        <v>46</v>
      </c>
      <c r="F8038">
        <f>IF(Clef_répartition[[#This Row],[Code_Nom]]=D8037,F8037-1,(COUNTIFS(Clef_répartition[Code_Nom],Clef_répartition[[#This Row],[Code_Nom]],Clef_répartition[Année],Clef_répartition[[#This Row],[Année]])))</f>
        <v>2</v>
      </c>
      <c r="G8038" t="str">
        <f>Clef_répartition[[#This Row],[Code_Nom]]&amp;"_"&amp;Clef_répartition[[#This Row],[Nombre]]&amp;"_"&amp;Clef_répartition[[#This Row],[Année]]</f>
        <v>ARAS Nyon-Rolle_Association régionale pour l'action sociale Nyon-Rolle_46_2020</v>
      </c>
      <c r="H8038">
        <v>5732</v>
      </c>
      <c r="I8038" t="s">
        <v>279</v>
      </c>
      <c r="J8038">
        <v>2020</v>
      </c>
      <c r="K8038">
        <v>1.0632762260075595E-2</v>
      </c>
    </row>
    <row r="8039" spans="1:11" x14ac:dyDescent="0.25">
      <c r="A8039" t="s">
        <v>724</v>
      </c>
      <c r="B8039" t="s">
        <v>467</v>
      </c>
      <c r="C8039" t="s">
        <v>468</v>
      </c>
      <c r="D8039" t="str">
        <f>Clef_répartition[[#This Row],[Code association]]&amp;"_"&amp;Clef_répartition[[#This Row],[Nom association]]</f>
        <v>ARAS Nyon-Rolle_Association régionale pour l'action sociale Nyon-Rolle</v>
      </c>
      <c r="E8039">
        <f>COUNTIFS(D$2:D8039,Clef_répartition[[#This Row],[Code_Nom]],J$2:J8039,Clef_répartition[[#This Row],[Année]])</f>
        <v>47</v>
      </c>
      <c r="F8039">
        <f>IF(Clef_répartition[[#This Row],[Code_Nom]]=D8038,F8038-1,(COUNTIFS(Clef_répartition[Code_Nom],Clef_répartition[[#This Row],[Code_Nom]],Clef_répartition[Année],Clef_répartition[[#This Row],[Année]])))</f>
        <v>1</v>
      </c>
      <c r="G8039" t="str">
        <f>Clef_répartition[[#This Row],[Code_Nom]]&amp;"_"&amp;Clef_répartition[[#This Row],[Nombre]]&amp;"_"&amp;Clef_répartition[[#This Row],[Année]]</f>
        <v>ARAS Nyon-Rolle_Association régionale pour l'action sociale Nyon-Rolle_47_2020</v>
      </c>
      <c r="H8039">
        <v>5863</v>
      </c>
      <c r="I8039" t="s">
        <v>287</v>
      </c>
      <c r="J8039">
        <v>2020</v>
      </c>
      <c r="K8039">
        <v>3.4853468165529427E-3</v>
      </c>
    </row>
    <row r="8040" spans="1:11" x14ac:dyDescent="0.25">
      <c r="A8040" t="s">
        <v>724</v>
      </c>
      <c r="B8040" t="s">
        <v>540</v>
      </c>
      <c r="C8040" t="s">
        <v>541</v>
      </c>
      <c r="D8040" t="str">
        <f>Clef_répartition[[#This Row],[Code association]]&amp;"_"&amp;Clef_répartition[[#This Row],[Nom association]]</f>
        <v>ARAS Riviera PdE_Association Régionale d’Action Sociale Riviera Pays-d'Enhaut</v>
      </c>
      <c r="E8040">
        <f>COUNTIFS(D$2:D8040,Clef_répartition[[#This Row],[Code_Nom]],J$2:J8040,Clef_répartition[[#This Row],[Année]])</f>
        <v>1</v>
      </c>
      <c r="F8040">
        <f>IF(Clef_répartition[[#This Row],[Code_Nom]]=D8039,F8039-1,(COUNTIFS(Clef_répartition[Code_Nom],Clef_répartition[[#This Row],[Code_Nom]],Clef_répartition[Année],Clef_répartition[[#This Row],[Année]])))</f>
        <v>13</v>
      </c>
      <c r="G8040" t="str">
        <f>Clef_répartition[[#This Row],[Code_Nom]]&amp;"_"&amp;Clef_répartition[[#This Row],[Nombre]]&amp;"_"&amp;Clef_répartition[[#This Row],[Année]]</f>
        <v>ARAS Riviera PdE_Association Régionale d’Action Sociale Riviera Pays-d'Enhaut_1_2020</v>
      </c>
      <c r="H8040">
        <v>5892</v>
      </c>
      <c r="I8040" t="s">
        <v>25</v>
      </c>
      <c r="J8040">
        <v>2020</v>
      </c>
      <c r="K8040">
        <v>0.13474542219160782</v>
      </c>
    </row>
    <row r="8041" spans="1:11" x14ac:dyDescent="0.25">
      <c r="A8041" t="s">
        <v>724</v>
      </c>
      <c r="B8041" t="s">
        <v>540</v>
      </c>
      <c r="C8041" t="s">
        <v>541</v>
      </c>
      <c r="D8041" t="str">
        <f>Clef_répartition[[#This Row],[Code association]]&amp;"_"&amp;Clef_répartition[[#This Row],[Nom association]]</f>
        <v>ARAS Riviera PdE_Association Régionale d’Action Sociale Riviera Pays-d'Enhaut</v>
      </c>
      <c r="E8041">
        <f>COUNTIFS(D$2:D8041,Clef_répartition[[#This Row],[Code_Nom]],J$2:J8041,Clef_répartition[[#This Row],[Année]])</f>
        <v>2</v>
      </c>
      <c r="F8041">
        <f>IF(Clef_répartition[[#This Row],[Code_Nom]]=D8040,F8040-1,(COUNTIFS(Clef_répartition[Code_Nom],Clef_répartition[[#This Row],[Code_Nom]],Clef_répartition[Année],Clef_répartition[[#This Row],[Année]])))</f>
        <v>12</v>
      </c>
      <c r="G8041" t="str">
        <f>Clef_répartition[[#This Row],[Code_Nom]]&amp;"_"&amp;Clef_répartition[[#This Row],[Nombre]]&amp;"_"&amp;Clef_répartition[[#This Row],[Année]]</f>
        <v>ARAS Riviera PdE_Association Régionale d’Action Sociale Riviera Pays-d'Enhaut_2_2020</v>
      </c>
      <c r="H8041">
        <v>5882</v>
      </c>
      <c r="I8041" t="s">
        <v>50</v>
      </c>
      <c r="J8041">
        <v>2020</v>
      </c>
      <c r="K8041">
        <v>3.5508868606853795E-2</v>
      </c>
    </row>
    <row r="8042" spans="1:11" x14ac:dyDescent="0.25">
      <c r="A8042" t="s">
        <v>724</v>
      </c>
      <c r="B8042" t="s">
        <v>540</v>
      </c>
      <c r="C8042" t="s">
        <v>541</v>
      </c>
      <c r="D8042" t="str">
        <f>Clef_répartition[[#This Row],[Code association]]&amp;"_"&amp;Clef_répartition[[#This Row],[Nom association]]</f>
        <v>ARAS Riviera PdE_Association Régionale d’Action Sociale Riviera Pays-d'Enhaut</v>
      </c>
      <c r="E8042">
        <f>COUNTIFS(D$2:D8042,Clef_répartition[[#This Row],[Code_Nom]],J$2:J8042,Clef_répartition[[#This Row],[Année]])</f>
        <v>3</v>
      </c>
      <c r="F8042">
        <f>IF(Clef_répartition[[#This Row],[Code_Nom]]=D8041,F8041-1,(COUNTIFS(Clef_répartition[Code_Nom],Clef_répartition[[#This Row],[Code_Nom]],Clef_répartition[Année],Clef_répartition[[#This Row],[Année]])))</f>
        <v>11</v>
      </c>
      <c r="G8042" t="str">
        <f>Clef_répartition[[#This Row],[Code_Nom]]&amp;"_"&amp;Clef_répartition[[#This Row],[Nombre]]&amp;"_"&amp;Clef_répartition[[#This Row],[Année]]</f>
        <v>ARAS Riviera PdE_Association Régionale d’Action Sociale Riviera Pays-d'Enhaut_3_2020</v>
      </c>
      <c r="H8042">
        <v>5601</v>
      </c>
      <c r="I8042" t="s">
        <v>66</v>
      </c>
      <c r="J8042">
        <v>2020</v>
      </c>
      <c r="K8042">
        <v>2.5842374146145455E-2</v>
      </c>
    </row>
    <row r="8043" spans="1:11" x14ac:dyDescent="0.25">
      <c r="A8043" t="s">
        <v>724</v>
      </c>
      <c r="B8043" t="s">
        <v>540</v>
      </c>
      <c r="C8043" t="s">
        <v>541</v>
      </c>
      <c r="D8043" t="str">
        <f>Clef_répartition[[#This Row],[Code association]]&amp;"_"&amp;Clef_répartition[[#This Row],[Nom association]]</f>
        <v>ARAS Riviera PdE_Association Régionale d’Action Sociale Riviera Pays-d'Enhaut</v>
      </c>
      <c r="E8043">
        <f>COUNTIFS(D$2:D8043,Clef_répartition[[#This Row],[Code_Nom]],J$2:J8043,Clef_répartition[[#This Row],[Année]])</f>
        <v>4</v>
      </c>
      <c r="F8043">
        <f>IF(Clef_répartition[[#This Row],[Code_Nom]]=D8042,F8042-1,(COUNTIFS(Clef_répartition[Code_Nom],Clef_répartition[[#This Row],[Code_Nom]],Clef_répartition[Année],Clef_répartition[[#This Row],[Année]])))</f>
        <v>10</v>
      </c>
      <c r="G8043" t="str">
        <f>Clef_répartition[[#This Row],[Code_Nom]]&amp;"_"&amp;Clef_répartition[[#This Row],[Nombre]]&amp;"_"&amp;Clef_répartition[[#This Row],[Année]]</f>
        <v>ARAS Riviera PdE_Association Régionale d’Action Sociale Riviera Pays-d'Enhaut_4_2020</v>
      </c>
      <c r="H8043">
        <v>5883</v>
      </c>
      <c r="I8043" t="s">
        <v>77</v>
      </c>
      <c r="J8043">
        <v>2020</v>
      </c>
      <c r="K8043">
        <v>2.653119797945009E-2</v>
      </c>
    </row>
    <row r="8044" spans="1:11" x14ac:dyDescent="0.25">
      <c r="A8044" t="s">
        <v>724</v>
      </c>
      <c r="B8044" t="s">
        <v>540</v>
      </c>
      <c r="C8044" t="s">
        <v>541</v>
      </c>
      <c r="D8044" t="str">
        <f>Clef_répartition[[#This Row],[Code association]]&amp;"_"&amp;Clef_répartition[[#This Row],[Nom association]]</f>
        <v>ARAS Riviera PdE_Association Régionale d’Action Sociale Riviera Pays-d'Enhaut</v>
      </c>
      <c r="E8044">
        <f>COUNTIFS(D$2:D8044,Clef_répartition[[#This Row],[Code_Nom]],J$2:J8044,Clef_répartition[[#This Row],[Année]])</f>
        <v>5</v>
      </c>
      <c r="F8044">
        <f>IF(Clef_répartition[[#This Row],[Code_Nom]]=D8043,F8043-1,(COUNTIFS(Clef_répartition[Code_Nom],Clef_répartition[[#This Row],[Code_Nom]],Clef_répartition[Année],Clef_répartition[[#This Row],[Année]])))</f>
        <v>9</v>
      </c>
      <c r="G8044" t="str">
        <f>Clef_répartition[[#This Row],[Code_Nom]]&amp;"_"&amp;Clef_répartition[[#This Row],[Nombre]]&amp;"_"&amp;Clef_répartition[[#This Row],[Année]]</f>
        <v>ARAS Riviera PdE_Association Régionale d’Action Sociale Riviera Pays-d'Enhaut_5_2020</v>
      </c>
      <c r="H8044">
        <v>5884</v>
      </c>
      <c r="I8044" t="s">
        <v>78</v>
      </c>
      <c r="J8044">
        <v>2020</v>
      </c>
      <c r="K8044">
        <v>3.9262958498364045E-2</v>
      </c>
    </row>
    <row r="8045" spans="1:11" x14ac:dyDescent="0.25">
      <c r="A8045" t="s">
        <v>724</v>
      </c>
      <c r="B8045" t="s">
        <v>540</v>
      </c>
      <c r="C8045" t="s">
        <v>541</v>
      </c>
      <c r="D8045" t="str">
        <f>Clef_répartition[[#This Row],[Code association]]&amp;"_"&amp;Clef_répartition[[#This Row],[Nom association]]</f>
        <v>ARAS Riviera PdE_Association Régionale d’Action Sociale Riviera Pays-d'Enhaut</v>
      </c>
      <c r="E8045">
        <f>COUNTIFS(D$2:D8045,Clef_répartition[[#This Row],[Code_Nom]],J$2:J8045,Clef_répartition[[#This Row],[Année]])</f>
        <v>6</v>
      </c>
      <c r="F8045">
        <f>IF(Clef_répartition[[#This Row],[Code_Nom]]=D8044,F8044-1,(COUNTIFS(Clef_répartition[Code_Nom],Clef_répartition[[#This Row],[Code_Nom]],Clef_répartition[Année],Clef_répartition[[#This Row],[Année]])))</f>
        <v>8</v>
      </c>
      <c r="G8045" t="str">
        <f>Clef_répartition[[#This Row],[Code_Nom]]&amp;"_"&amp;Clef_répartition[[#This Row],[Nombre]]&amp;"_"&amp;Clef_répartition[[#This Row],[Année]]</f>
        <v>ARAS Riviera PdE_Association Régionale d’Action Sociale Riviera Pays-d'Enhaut_6_2020</v>
      </c>
      <c r="H8045">
        <v>5885</v>
      </c>
      <c r="I8045" t="s">
        <v>138</v>
      </c>
      <c r="J8045">
        <v>2020</v>
      </c>
      <c r="K8045">
        <v>1.9172263360312268E-2</v>
      </c>
    </row>
    <row r="8046" spans="1:11" x14ac:dyDescent="0.25">
      <c r="A8046" t="s">
        <v>724</v>
      </c>
      <c r="B8046" t="s">
        <v>540</v>
      </c>
      <c r="C8046" t="s">
        <v>541</v>
      </c>
      <c r="D8046" t="str">
        <f>Clef_répartition[[#This Row],[Code association]]&amp;"_"&amp;Clef_répartition[[#This Row],[Nom association]]</f>
        <v>ARAS Riviera PdE_Association Régionale d’Action Sociale Riviera Pays-d'Enhaut</v>
      </c>
      <c r="E8046">
        <f>COUNTIFS(D$2:D8046,Clef_répartition[[#This Row],[Code_Nom]],J$2:J8046,Clef_répartition[[#This Row],[Année]])</f>
        <v>7</v>
      </c>
      <c r="F8046">
        <f>IF(Clef_répartition[[#This Row],[Code_Nom]]=D8045,F8045-1,(COUNTIFS(Clef_répartition[Code_Nom],Clef_répartition[[#This Row],[Code_Nom]],Clef_répartition[Année],Clef_répartition[[#This Row],[Année]])))</f>
        <v>7</v>
      </c>
      <c r="G8046" t="str">
        <f>Clef_répartition[[#This Row],[Code_Nom]]&amp;"_"&amp;Clef_répartition[[#This Row],[Nombre]]&amp;"_"&amp;Clef_répartition[[#This Row],[Année]]</f>
        <v>ARAS Riviera PdE_Association Régionale d’Action Sociale Riviera Pays-d'Enhaut_7_2020</v>
      </c>
      <c r="H8046">
        <v>5889</v>
      </c>
      <c r="I8046" t="s">
        <v>150</v>
      </c>
      <c r="J8046">
        <v>2020</v>
      </c>
      <c r="K8046">
        <v>0.13877504161643994</v>
      </c>
    </row>
    <row r="8047" spans="1:11" x14ac:dyDescent="0.25">
      <c r="A8047" t="s">
        <v>724</v>
      </c>
      <c r="B8047" t="s">
        <v>540</v>
      </c>
      <c r="C8047" t="s">
        <v>541</v>
      </c>
      <c r="D8047" t="str">
        <f>Clef_répartition[[#This Row],[Code association]]&amp;"_"&amp;Clef_répartition[[#This Row],[Nom association]]</f>
        <v>ARAS Riviera PdE_Association Régionale d’Action Sociale Riviera Pays-d'Enhaut</v>
      </c>
      <c r="E8047">
        <f>COUNTIFS(D$2:D8047,Clef_répartition[[#This Row],[Code_Nom]],J$2:J8047,Clef_répartition[[#This Row],[Année]])</f>
        <v>8</v>
      </c>
      <c r="F8047">
        <f>IF(Clef_répartition[[#This Row],[Code_Nom]]=D8046,F8046-1,(COUNTIFS(Clef_répartition[Code_Nom],Clef_répartition[[#This Row],[Code_Nom]],Clef_répartition[Année],Clef_répartition[[#This Row],[Année]])))</f>
        <v>6</v>
      </c>
      <c r="G8047" t="str">
        <f>Clef_répartition[[#This Row],[Code_Nom]]&amp;"_"&amp;Clef_répartition[[#This Row],[Nombre]]&amp;"_"&amp;Clef_répartition[[#This Row],[Année]]</f>
        <v>ARAS Riviera PdE_Association Régionale d’Action Sociale Riviera Pays-d'Enhaut_8_2020</v>
      </c>
      <c r="H8047">
        <v>5886</v>
      </c>
      <c r="I8047" t="s">
        <v>188</v>
      </c>
      <c r="J8047">
        <v>2020</v>
      </c>
      <c r="K8047">
        <v>0.30055679926525458</v>
      </c>
    </row>
    <row r="8048" spans="1:11" x14ac:dyDescent="0.25">
      <c r="A8048" t="s">
        <v>724</v>
      </c>
      <c r="B8048" t="s">
        <v>540</v>
      </c>
      <c r="C8048" t="s">
        <v>541</v>
      </c>
      <c r="D8048" t="str">
        <f>Clef_répartition[[#This Row],[Code association]]&amp;"_"&amp;Clef_répartition[[#This Row],[Nom association]]</f>
        <v>ARAS Riviera PdE_Association Régionale d’Action Sociale Riviera Pays-d'Enhaut</v>
      </c>
      <c r="E8048">
        <f>COUNTIFS(D$2:D8048,Clef_répartition[[#This Row],[Code_Nom]],J$2:J8048,Clef_répartition[[#This Row],[Année]])</f>
        <v>9</v>
      </c>
      <c r="F8048">
        <f>IF(Clef_répartition[[#This Row],[Code_Nom]]=D8047,F8047-1,(COUNTIFS(Clef_répartition[Code_Nom],Clef_répartition[[#This Row],[Code_Nom]],Clef_répartition[Année],Clef_répartition[[#This Row],[Année]])))</f>
        <v>5</v>
      </c>
      <c r="G8048" t="str">
        <f>Clef_répartition[[#This Row],[Code_Nom]]&amp;"_"&amp;Clef_répartition[[#This Row],[Nombre]]&amp;"_"&amp;Clef_répartition[[#This Row],[Année]]</f>
        <v>ARAS Riviera PdE_Association Régionale d’Action Sociale Riviera Pays-d'Enhaut_9_2020</v>
      </c>
      <c r="H8048">
        <v>5607</v>
      </c>
      <c r="I8048" t="s">
        <v>225</v>
      </c>
      <c r="J8048">
        <v>2020</v>
      </c>
      <c r="K8048">
        <v>3.3224269559726766E-2</v>
      </c>
    </row>
    <row r="8049" spans="1:11" x14ac:dyDescent="0.25">
      <c r="A8049" t="s">
        <v>724</v>
      </c>
      <c r="B8049" t="s">
        <v>540</v>
      </c>
      <c r="C8049" t="s">
        <v>541</v>
      </c>
      <c r="D8049" t="str">
        <f>Clef_répartition[[#This Row],[Code association]]&amp;"_"&amp;Clef_répartition[[#This Row],[Nom association]]</f>
        <v>ARAS Riviera PdE_Association Régionale d’Action Sociale Riviera Pays-d'Enhaut</v>
      </c>
      <c r="E8049">
        <f>COUNTIFS(D$2:D8049,Clef_répartition[[#This Row],[Code_Nom]],J$2:J8049,Clef_répartition[[#This Row],[Année]])</f>
        <v>10</v>
      </c>
      <c r="F8049">
        <f>IF(Clef_répartition[[#This Row],[Code_Nom]]=D8048,F8048-1,(COUNTIFS(Clef_répartition[Code_Nom],Clef_répartition[[#This Row],[Code_Nom]],Clef_répartition[Année],Clef_répartition[[#This Row],[Année]])))</f>
        <v>4</v>
      </c>
      <c r="G8049" t="str">
        <f>Clef_répartition[[#This Row],[Code_Nom]]&amp;"_"&amp;Clef_répartition[[#This Row],[Nombre]]&amp;"_"&amp;Clef_répartition[[#This Row],[Année]]</f>
        <v>ARAS Riviera PdE_Association Régionale d’Action Sociale Riviera Pays-d'Enhaut_10_2020</v>
      </c>
      <c r="H8049">
        <v>5609</v>
      </c>
      <c r="I8049" t="s">
        <v>230</v>
      </c>
      <c r="J8049">
        <v>2020</v>
      </c>
      <c r="K8049">
        <v>3.8688938637276848E-3</v>
      </c>
    </row>
    <row r="8050" spans="1:11" x14ac:dyDescent="0.25">
      <c r="A8050" t="s">
        <v>724</v>
      </c>
      <c r="B8050" t="s">
        <v>540</v>
      </c>
      <c r="C8050" t="s">
        <v>541</v>
      </c>
      <c r="D8050" t="str">
        <f>Clef_répartition[[#This Row],[Code association]]&amp;"_"&amp;Clef_répartition[[#This Row],[Nom association]]</f>
        <v>ARAS Riviera PdE_Association Régionale d’Action Sociale Riviera Pays-d'Enhaut</v>
      </c>
      <c r="E8050">
        <f>COUNTIFS(D$2:D8050,Clef_répartition[[#This Row],[Code_Nom]],J$2:J8050,Clef_répartition[[#This Row],[Année]])</f>
        <v>11</v>
      </c>
      <c r="F8050">
        <f>IF(Clef_répartition[[#This Row],[Code_Nom]]=D8049,F8049-1,(COUNTIFS(Clef_répartition[Code_Nom],Clef_répartition[[#This Row],[Code_Nom]],Clef_répartition[Année],Clef_répartition[[#This Row],[Année]])))</f>
        <v>3</v>
      </c>
      <c r="G8050" t="str">
        <f>Clef_répartition[[#This Row],[Code_Nom]]&amp;"_"&amp;Clef_répartition[[#This Row],[Nombre]]&amp;"_"&amp;Clef_répartition[[#This Row],[Année]]</f>
        <v>ARAS Riviera PdE_Association Régionale d’Action Sociale Riviera Pays-d'Enhaut_11_2020</v>
      </c>
      <c r="H8050">
        <v>5610</v>
      </c>
      <c r="I8050" t="s">
        <v>256</v>
      </c>
      <c r="J8050">
        <v>2020</v>
      </c>
      <c r="K8050">
        <v>4.4543941220366225E-3</v>
      </c>
    </row>
    <row r="8051" spans="1:11" x14ac:dyDescent="0.25">
      <c r="A8051" t="s">
        <v>724</v>
      </c>
      <c r="B8051" t="s">
        <v>540</v>
      </c>
      <c r="C8051" t="s">
        <v>541</v>
      </c>
      <c r="D8051" t="str">
        <f>Clef_répartition[[#This Row],[Code association]]&amp;"_"&amp;Clef_répartition[[#This Row],[Nom association]]</f>
        <v>ARAS Riviera PdE_Association Régionale d’Action Sociale Riviera Pays-d'Enhaut</v>
      </c>
      <c r="E8051">
        <f>COUNTIFS(D$2:D8051,Clef_répartition[[#This Row],[Code_Nom]],J$2:J8051,Clef_répartition[[#This Row],[Année]])</f>
        <v>12</v>
      </c>
      <c r="F8051">
        <f>IF(Clef_répartition[[#This Row],[Code_Nom]]=D8050,F8050-1,(COUNTIFS(Clef_répartition[Code_Nom],Clef_répartition[[#This Row],[Code_Nom]],Clef_répartition[Année],Clef_répartition[[#This Row],[Année]])))</f>
        <v>2</v>
      </c>
      <c r="G8051" t="str">
        <f>Clef_répartition[[#This Row],[Code_Nom]]&amp;"_"&amp;Clef_répartition[[#This Row],[Nombre]]&amp;"_"&amp;Clef_répartition[[#This Row],[Année]]</f>
        <v>ARAS Riviera PdE_Association Régionale d’Action Sociale Riviera Pays-d'Enhaut_12_2020</v>
      </c>
      <c r="H8051">
        <v>5890</v>
      </c>
      <c r="I8051" t="s">
        <v>277</v>
      </c>
      <c r="J8051">
        <v>2020</v>
      </c>
      <c r="K8051">
        <v>0.22708225704609381</v>
      </c>
    </row>
    <row r="8052" spans="1:11" x14ac:dyDescent="0.25">
      <c r="A8052" t="s">
        <v>724</v>
      </c>
      <c r="B8052" t="s">
        <v>540</v>
      </c>
      <c r="C8052" t="s">
        <v>541</v>
      </c>
      <c r="D8052" t="str">
        <f>Clef_répartition[[#This Row],[Code association]]&amp;"_"&amp;Clef_répartition[[#This Row],[Nom association]]</f>
        <v>ARAS Riviera PdE_Association Régionale d’Action Sociale Riviera Pays-d'Enhaut</v>
      </c>
      <c r="E8052">
        <f>COUNTIFS(D$2:D8052,Clef_répartition[[#This Row],[Code_Nom]],J$2:J8052,Clef_répartition[[#This Row],[Année]])</f>
        <v>13</v>
      </c>
      <c r="F8052">
        <f>IF(Clef_répartition[[#This Row],[Code_Nom]]=D8051,F8051-1,(COUNTIFS(Clef_répartition[Code_Nom],Clef_répartition[[#This Row],[Code_Nom]],Clef_répartition[Année],Clef_répartition[[#This Row],[Année]])))</f>
        <v>1</v>
      </c>
      <c r="G8052" t="str">
        <f>Clef_répartition[[#This Row],[Code_Nom]]&amp;"_"&amp;Clef_répartition[[#This Row],[Nombre]]&amp;"_"&amp;Clef_répartition[[#This Row],[Année]]</f>
        <v>ARAS Riviera PdE_Association Régionale d’Action Sociale Riviera Pays-d'Enhaut_13_2020</v>
      </c>
      <c r="H8052">
        <v>5891</v>
      </c>
      <c r="I8052" t="s">
        <v>278</v>
      </c>
      <c r="J8052">
        <v>2020</v>
      </c>
      <c r="K8052">
        <v>1.0975259743987142E-2</v>
      </c>
    </row>
    <row r="8053" spans="1:11" x14ac:dyDescent="0.25">
      <c r="A8053" t="s">
        <v>724</v>
      </c>
      <c r="B8053" t="s">
        <v>513</v>
      </c>
      <c r="C8053" t="s">
        <v>514</v>
      </c>
      <c r="D8053" t="str">
        <f>Clef_répartition[[#This Row],[Code association]]&amp;"_"&amp;Clef_répartition[[#This Row],[Nom association]]</f>
        <v>ARASAPE_Association régionale d'action sociale pour le district d'Aigle et le Pays d'Enhaut</v>
      </c>
      <c r="E8053">
        <f>COUNTIFS(D$2:D8053,Clef_répartition[[#This Row],[Code_Nom]],J$2:J8053,Clef_répartition[[#This Row],[Année]])</f>
        <v>1</v>
      </c>
      <c r="F8053">
        <f>IF(Clef_répartition[[#This Row],[Code_Nom]]=D8052,F8052-1,(COUNTIFS(Clef_répartition[Code_Nom],Clef_répartition[[#This Row],[Code_Nom]],Clef_répartition[Année],Clef_répartition[[#This Row],[Année]])))</f>
        <v>18</v>
      </c>
      <c r="G8053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d'Enhaut_1_2020</v>
      </c>
      <c r="H8053">
        <v>5401</v>
      </c>
      <c r="I8053" t="s">
        <v>3</v>
      </c>
      <c r="J8053">
        <v>2020</v>
      </c>
      <c r="K8053">
        <v>0.2505</v>
      </c>
    </row>
    <row r="8054" spans="1:11" x14ac:dyDescent="0.25">
      <c r="A8054" t="s">
        <v>724</v>
      </c>
      <c r="B8054" t="s">
        <v>513</v>
      </c>
      <c r="C8054" t="s">
        <v>514</v>
      </c>
      <c r="D8054" t="str">
        <f>Clef_répartition[[#This Row],[Code association]]&amp;"_"&amp;Clef_répartition[[#This Row],[Nom association]]</f>
        <v>ARASAPE_Association régionale d'action sociale pour le district d'Aigle et le Pays d'Enhaut</v>
      </c>
      <c r="E8054">
        <f>COUNTIFS(D$2:D8054,Clef_répartition[[#This Row],[Code_Nom]],J$2:J8054,Clef_répartition[[#This Row],[Année]])</f>
        <v>2</v>
      </c>
      <c r="F8054">
        <f>IF(Clef_répartition[[#This Row],[Code_Nom]]=D8053,F8053-1,(COUNTIFS(Clef_répartition[Code_Nom],Clef_répartition[[#This Row],[Code_Nom]],Clef_répartition[Année],Clef_répartition[[#This Row],[Année]])))</f>
        <v>17</v>
      </c>
      <c r="G8054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d'Enhaut_2_2020</v>
      </c>
      <c r="H8054">
        <v>5402</v>
      </c>
      <c r="I8054" t="s">
        <v>22</v>
      </c>
      <c r="J8054">
        <v>2020</v>
      </c>
      <c r="K8054">
        <v>0.2036</v>
      </c>
    </row>
    <row r="8055" spans="1:11" x14ac:dyDescent="0.25">
      <c r="A8055" t="s">
        <v>724</v>
      </c>
      <c r="B8055" t="s">
        <v>513</v>
      </c>
      <c r="C8055" t="s">
        <v>514</v>
      </c>
      <c r="D8055" t="str">
        <f>Clef_répartition[[#This Row],[Code association]]&amp;"_"&amp;Clef_répartition[[#This Row],[Nom association]]</f>
        <v>ARASAPE_Association régionale d'action sociale pour le district d'Aigle et le Pays d'Enhaut</v>
      </c>
      <c r="E8055">
        <f>COUNTIFS(D$2:D8055,Clef_répartition[[#This Row],[Code_Nom]],J$2:J8055,Clef_répartition[[#This Row],[Année]])</f>
        <v>3</v>
      </c>
      <c r="F8055">
        <f>IF(Clef_répartition[[#This Row],[Code_Nom]]=D8054,F8054-1,(COUNTIFS(Clef_répartition[Code_Nom],Clef_répartition[[#This Row],[Code_Nom]],Clef_répartition[Année],Clef_répartition[[#This Row],[Année]])))</f>
        <v>16</v>
      </c>
      <c r="G8055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d'Enhaut_3_2020</v>
      </c>
      <c r="H8055">
        <v>5841</v>
      </c>
      <c r="I8055" t="s">
        <v>51</v>
      </c>
      <c r="J8055">
        <v>2020</v>
      </c>
      <c r="K8055">
        <v>4.2999999999999997E-2</v>
      </c>
    </row>
    <row r="8056" spans="1:11" x14ac:dyDescent="0.25">
      <c r="A8056" t="s">
        <v>724</v>
      </c>
      <c r="B8056" t="s">
        <v>513</v>
      </c>
      <c r="C8056" t="s">
        <v>514</v>
      </c>
      <c r="D8056" t="str">
        <f>Clef_répartition[[#This Row],[Code association]]&amp;"_"&amp;Clef_répartition[[#This Row],[Nom association]]</f>
        <v>ARASAPE_Association régionale d'action sociale pour le district d'Aigle et le Pays d'Enhaut</v>
      </c>
      <c r="E8056">
        <f>COUNTIFS(D$2:D8056,Clef_répartition[[#This Row],[Code_Nom]],J$2:J8056,Clef_répartition[[#This Row],[Année]])</f>
        <v>4</v>
      </c>
      <c r="F8056">
        <f>IF(Clef_répartition[[#This Row],[Code_Nom]]=D8055,F8055-1,(COUNTIFS(Clef_répartition[Code_Nom],Clef_répartition[[#This Row],[Code_Nom]],Clef_répartition[Année],Clef_répartition[[#This Row],[Année]])))</f>
        <v>15</v>
      </c>
      <c r="G8056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d'Enhaut_4_2020</v>
      </c>
      <c r="H8056">
        <v>5403</v>
      </c>
      <c r="I8056" t="s">
        <v>63</v>
      </c>
      <c r="J8056">
        <v>2020</v>
      </c>
      <c r="K8056">
        <v>1.11E-2</v>
      </c>
    </row>
    <row r="8057" spans="1:11" x14ac:dyDescent="0.25">
      <c r="A8057" t="s">
        <v>724</v>
      </c>
      <c r="B8057" t="s">
        <v>513</v>
      </c>
      <c r="C8057" t="s">
        <v>514</v>
      </c>
      <c r="D8057" t="str">
        <f>Clef_répartition[[#This Row],[Code association]]&amp;"_"&amp;Clef_répartition[[#This Row],[Nom association]]</f>
        <v>ARASAPE_Association régionale d'action sociale pour le district d'Aigle et le Pays d'Enhaut</v>
      </c>
      <c r="E8057">
        <f>COUNTIFS(D$2:D8057,Clef_répartition[[#This Row],[Code_Nom]],J$2:J8057,Clef_répartition[[#This Row],[Année]])</f>
        <v>5</v>
      </c>
      <c r="F8057">
        <f>IF(Clef_répartition[[#This Row],[Code_Nom]]=D8056,F8056-1,(COUNTIFS(Clef_répartition[Code_Nom],Clef_répartition[[#This Row],[Code_Nom]],Clef_répartition[Année],Clef_répartition[[#This Row],[Année]])))</f>
        <v>14</v>
      </c>
      <c r="G8057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d'Enhaut_5_2020</v>
      </c>
      <c r="H8057">
        <v>5404</v>
      </c>
      <c r="I8057" t="s">
        <v>73</v>
      </c>
      <c r="J8057">
        <v>2020</v>
      </c>
      <c r="K8057">
        <v>5.1999999999999998E-3</v>
      </c>
    </row>
    <row r="8058" spans="1:11" x14ac:dyDescent="0.25">
      <c r="A8058" t="s">
        <v>724</v>
      </c>
      <c r="B8058" t="s">
        <v>513</v>
      </c>
      <c r="C8058" t="s">
        <v>514</v>
      </c>
      <c r="D8058" t="str">
        <f>Clef_répartition[[#This Row],[Code association]]&amp;"_"&amp;Clef_répartition[[#This Row],[Nom association]]</f>
        <v>ARASAPE_Association régionale d'action sociale pour le district d'Aigle et le Pays d'Enhaut</v>
      </c>
      <c r="E8058">
        <f>COUNTIFS(D$2:D8058,Clef_répartition[[#This Row],[Code_Nom]],J$2:J8058,Clef_répartition[[#This Row],[Année]])</f>
        <v>6</v>
      </c>
      <c r="F8058">
        <f>IF(Clef_répartition[[#This Row],[Code_Nom]]=D8057,F8057-1,(COUNTIFS(Clef_répartition[Code_Nom],Clef_répartition[[#This Row],[Code_Nom]],Clef_répartition[Année],Clef_répartition[[#This Row],[Année]])))</f>
        <v>13</v>
      </c>
      <c r="G8058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d'Enhaut_6_2020</v>
      </c>
      <c r="H8058">
        <v>5405</v>
      </c>
      <c r="I8058" t="s">
        <v>134</v>
      </c>
      <c r="J8058">
        <v>2020</v>
      </c>
      <c r="K8058">
        <v>2.1000000000000001E-2</v>
      </c>
    </row>
    <row r="8059" spans="1:11" x14ac:dyDescent="0.25">
      <c r="A8059" t="s">
        <v>724</v>
      </c>
      <c r="B8059" t="s">
        <v>513</v>
      </c>
      <c r="C8059" t="s">
        <v>514</v>
      </c>
      <c r="D8059" t="str">
        <f>Clef_répartition[[#This Row],[Code association]]&amp;"_"&amp;Clef_répartition[[#This Row],[Nom association]]</f>
        <v>ARASAPE_Association régionale d'action sociale pour le district d'Aigle et le Pays d'Enhaut</v>
      </c>
      <c r="E8059">
        <f>COUNTIFS(D$2:D8059,Clef_répartition[[#This Row],[Code_Nom]],J$2:J8059,Clef_répartition[[#This Row],[Année]])</f>
        <v>7</v>
      </c>
      <c r="F8059">
        <f>IF(Clef_répartition[[#This Row],[Code_Nom]]=D8058,F8058-1,(COUNTIFS(Clef_répartition[Code_Nom],Clef_répartition[[#This Row],[Code_Nom]],Clef_répartition[Année],Clef_répartition[[#This Row],[Année]])))</f>
        <v>12</v>
      </c>
      <c r="G8059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d'Enhaut_7_2020</v>
      </c>
      <c r="H8059">
        <v>5406</v>
      </c>
      <c r="I8059" t="s">
        <v>152</v>
      </c>
      <c r="J8059">
        <v>2020</v>
      </c>
      <c r="K8059">
        <v>1.89E-2</v>
      </c>
    </row>
    <row r="8060" spans="1:11" x14ac:dyDescent="0.25">
      <c r="A8060" t="s">
        <v>724</v>
      </c>
      <c r="B8060" t="s">
        <v>513</v>
      </c>
      <c r="C8060" t="s">
        <v>514</v>
      </c>
      <c r="D8060" t="str">
        <f>Clef_répartition[[#This Row],[Code association]]&amp;"_"&amp;Clef_répartition[[#This Row],[Nom association]]</f>
        <v>ARASAPE_Association régionale d'action sociale pour le district d'Aigle et le Pays d'Enhaut</v>
      </c>
      <c r="E8060">
        <f>COUNTIFS(D$2:D8060,Clef_répartition[[#This Row],[Code_Nom]],J$2:J8060,Clef_répartition[[#This Row],[Année]])</f>
        <v>8</v>
      </c>
      <c r="F8060">
        <f>IF(Clef_répartition[[#This Row],[Code_Nom]]=D8059,F8059-1,(COUNTIFS(Clef_répartition[Code_Nom],Clef_répartition[[#This Row],[Code_Nom]],Clef_répartition[Année],Clef_répartition[[#This Row],[Année]])))</f>
        <v>11</v>
      </c>
      <c r="G8060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d'Enhaut_8_2020</v>
      </c>
      <c r="H8060">
        <v>5407</v>
      </c>
      <c r="I8060" t="s">
        <v>159</v>
      </c>
      <c r="J8060">
        <v>2020</v>
      </c>
      <c r="K8060">
        <v>6.4199999999999993E-2</v>
      </c>
    </row>
    <row r="8061" spans="1:11" x14ac:dyDescent="0.25">
      <c r="A8061" t="s">
        <v>724</v>
      </c>
      <c r="B8061" t="s">
        <v>513</v>
      </c>
      <c r="C8061" t="s">
        <v>514</v>
      </c>
      <c r="D8061" t="str">
        <f>Clef_répartition[[#This Row],[Code association]]&amp;"_"&amp;Clef_répartition[[#This Row],[Nom association]]</f>
        <v>ARASAPE_Association régionale d'action sociale pour le district d'Aigle et le Pays d'Enhaut</v>
      </c>
      <c r="E8061">
        <f>COUNTIFS(D$2:D8061,Clef_répartition[[#This Row],[Code_Nom]],J$2:J8061,Clef_répartition[[#This Row],[Année]])</f>
        <v>9</v>
      </c>
      <c r="F8061">
        <f>IF(Clef_répartition[[#This Row],[Code_Nom]]=D8060,F8060-1,(COUNTIFS(Clef_répartition[Code_Nom],Clef_répartition[[#This Row],[Code_Nom]],Clef_répartition[Année],Clef_répartition[[#This Row],[Année]])))</f>
        <v>10</v>
      </c>
      <c r="G8061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d'Enhaut_9_2020</v>
      </c>
      <c r="H8061">
        <v>5408</v>
      </c>
      <c r="I8061" t="s">
        <v>195</v>
      </c>
      <c r="J8061">
        <v>2020</v>
      </c>
      <c r="K8061">
        <v>1.77E-2</v>
      </c>
    </row>
    <row r="8062" spans="1:11" x14ac:dyDescent="0.25">
      <c r="A8062" t="s">
        <v>724</v>
      </c>
      <c r="B8062" t="s">
        <v>513</v>
      </c>
      <c r="C8062" t="s">
        <v>514</v>
      </c>
      <c r="D8062" t="str">
        <f>Clef_répartition[[#This Row],[Code association]]&amp;"_"&amp;Clef_répartition[[#This Row],[Nom association]]</f>
        <v>ARASAPE_Association régionale d'action sociale pour le district d'Aigle et le Pays d'Enhaut</v>
      </c>
      <c r="E8062">
        <f>COUNTIFS(D$2:D8062,Clef_répartition[[#This Row],[Code_Nom]],J$2:J8062,Clef_répartition[[#This Row],[Année]])</f>
        <v>10</v>
      </c>
      <c r="F8062">
        <f>IF(Clef_répartition[[#This Row],[Code_Nom]]=D8061,F8061-1,(COUNTIFS(Clef_répartition[Code_Nom],Clef_répartition[[#This Row],[Code_Nom]],Clef_répartition[Année],Clef_répartition[[#This Row],[Année]])))</f>
        <v>9</v>
      </c>
      <c r="G8062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d'Enhaut_10_2020</v>
      </c>
      <c r="H8062">
        <v>5409</v>
      </c>
      <c r="I8062" t="s">
        <v>198</v>
      </c>
      <c r="J8062">
        <v>2020</v>
      </c>
      <c r="K8062">
        <v>0.1007</v>
      </c>
    </row>
    <row r="8063" spans="1:11" x14ac:dyDescent="0.25">
      <c r="A8063" t="s">
        <v>724</v>
      </c>
      <c r="B8063" t="s">
        <v>513</v>
      </c>
      <c r="C8063" t="s">
        <v>514</v>
      </c>
      <c r="D8063" t="str">
        <f>Clef_répartition[[#This Row],[Code association]]&amp;"_"&amp;Clef_répartition[[#This Row],[Nom association]]</f>
        <v>ARASAPE_Association régionale d'action sociale pour le district d'Aigle et le Pays d'Enhaut</v>
      </c>
      <c r="E8063">
        <f>COUNTIFS(D$2:D8063,Clef_répartition[[#This Row],[Code_Nom]],J$2:J8063,Clef_répartition[[#This Row],[Année]])</f>
        <v>11</v>
      </c>
      <c r="F8063">
        <f>IF(Clef_répartition[[#This Row],[Code_Nom]]=D8062,F8062-1,(COUNTIFS(Clef_répartition[Code_Nom],Clef_répartition[[#This Row],[Code_Nom]],Clef_répartition[Année],Clef_répartition[[#This Row],[Année]])))</f>
        <v>8</v>
      </c>
      <c r="G8063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d'Enhaut_11_2020</v>
      </c>
      <c r="H8063">
        <v>5410</v>
      </c>
      <c r="I8063" t="s">
        <v>515</v>
      </c>
      <c r="J8063">
        <v>2020</v>
      </c>
      <c r="K8063">
        <v>1.7399999999999999E-2</v>
      </c>
    </row>
    <row r="8064" spans="1:11" x14ac:dyDescent="0.25">
      <c r="A8064" t="s">
        <v>724</v>
      </c>
      <c r="B8064" t="s">
        <v>513</v>
      </c>
      <c r="C8064" t="s">
        <v>514</v>
      </c>
      <c r="D8064" t="str">
        <f>Clef_répartition[[#This Row],[Code association]]&amp;"_"&amp;Clef_répartition[[#This Row],[Nom association]]</f>
        <v>ARASAPE_Association régionale d'action sociale pour le district d'Aigle et le Pays d'Enhaut</v>
      </c>
      <c r="E8064">
        <f>COUNTIFS(D$2:D8064,Clef_répartition[[#This Row],[Code_Nom]],J$2:J8064,Clef_répartition[[#This Row],[Année]])</f>
        <v>12</v>
      </c>
      <c r="F8064">
        <f>IF(Clef_répartition[[#This Row],[Code_Nom]]=D8063,F8063-1,(COUNTIFS(Clef_répartition[Code_Nom],Clef_répartition[[#This Row],[Code_Nom]],Clef_répartition[Année],Clef_répartition[[#This Row],[Année]])))</f>
        <v>7</v>
      </c>
      <c r="G8064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d'Enhaut_12_2020</v>
      </c>
      <c r="H8064">
        <v>5411</v>
      </c>
      <c r="I8064" t="s">
        <v>516</v>
      </c>
      <c r="J8064">
        <v>2020</v>
      </c>
      <c r="K8064">
        <v>1.77E-2</v>
      </c>
    </row>
    <row r="8065" spans="1:11" x14ac:dyDescent="0.25">
      <c r="A8065" t="s">
        <v>724</v>
      </c>
      <c r="B8065" t="s">
        <v>513</v>
      </c>
      <c r="C8065" t="s">
        <v>514</v>
      </c>
      <c r="D8065" t="str">
        <f>Clef_répartition[[#This Row],[Code association]]&amp;"_"&amp;Clef_répartition[[#This Row],[Nom association]]</f>
        <v>ARASAPE_Association régionale d'action sociale pour le district d'Aigle et le Pays d'Enhaut</v>
      </c>
      <c r="E8065">
        <f>COUNTIFS(D$2:D8065,Clef_répartition[[#This Row],[Code_Nom]],J$2:J8065,Clef_répartition[[#This Row],[Année]])</f>
        <v>13</v>
      </c>
      <c r="F8065">
        <f>IF(Clef_répartition[[#This Row],[Code_Nom]]=D8064,F8064-1,(COUNTIFS(Clef_répartition[Code_Nom],Clef_répartition[[#This Row],[Code_Nom]],Clef_répartition[Année],Clef_répartition[[#This Row],[Année]])))</f>
        <v>6</v>
      </c>
      <c r="G8065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d'Enhaut_13_2020</v>
      </c>
      <c r="H8065">
        <v>5412</v>
      </c>
      <c r="I8065" t="s">
        <v>229</v>
      </c>
      <c r="J8065">
        <v>2020</v>
      </c>
      <c r="K8065">
        <v>1.9199999999999998E-2</v>
      </c>
    </row>
    <row r="8066" spans="1:11" x14ac:dyDescent="0.25">
      <c r="A8066" t="s">
        <v>724</v>
      </c>
      <c r="B8066" t="s">
        <v>513</v>
      </c>
      <c r="C8066" t="s">
        <v>514</v>
      </c>
      <c r="D8066" t="str">
        <f>Clef_répartition[[#This Row],[Code association]]&amp;"_"&amp;Clef_répartition[[#This Row],[Nom association]]</f>
        <v>ARASAPE_Association régionale d'action sociale pour le district d'Aigle et le Pays d'Enhaut</v>
      </c>
      <c r="E8066">
        <f>COUNTIFS(D$2:D8066,Clef_répartition[[#This Row],[Code_Nom]],J$2:J8066,Clef_répartition[[#This Row],[Année]])</f>
        <v>14</v>
      </c>
      <c r="F8066">
        <f>IF(Clef_répartition[[#This Row],[Code_Nom]]=D8065,F8065-1,(COUNTIFS(Clef_répartition[Code_Nom],Clef_répartition[[#This Row],[Code_Nom]],Clef_répartition[Année],Clef_répartition[[#This Row],[Année]])))</f>
        <v>5</v>
      </c>
      <c r="G8066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d'Enhaut_14_2020</v>
      </c>
      <c r="H8066">
        <v>5413</v>
      </c>
      <c r="I8066" t="s">
        <v>231</v>
      </c>
      <c r="J8066">
        <v>2020</v>
      </c>
      <c r="K8066">
        <v>4.0599999999999997E-2</v>
      </c>
    </row>
    <row r="8067" spans="1:11" x14ac:dyDescent="0.25">
      <c r="A8067" t="s">
        <v>724</v>
      </c>
      <c r="B8067" t="s">
        <v>513</v>
      </c>
      <c r="C8067" t="s">
        <v>514</v>
      </c>
      <c r="D8067" t="str">
        <f>Clef_répartition[[#This Row],[Code association]]&amp;"_"&amp;Clef_répartition[[#This Row],[Nom association]]</f>
        <v>ARASAPE_Association régionale d'action sociale pour le district d'Aigle et le Pays d'Enhaut</v>
      </c>
      <c r="E8067">
        <f>COUNTIFS(D$2:D8067,Clef_répartition[[#This Row],[Code_Nom]],J$2:J8067,Clef_répartition[[#This Row],[Année]])</f>
        <v>15</v>
      </c>
      <c r="F8067">
        <f>IF(Clef_répartition[[#This Row],[Code_Nom]]=D8066,F8066-1,(COUNTIFS(Clef_répartition[Code_Nom],Clef_répartition[[#This Row],[Code_Nom]],Clef_répartition[Année],Clef_répartition[[#This Row],[Année]])))</f>
        <v>4</v>
      </c>
      <c r="G8067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d'Enhaut_15_2020</v>
      </c>
      <c r="H8067">
        <v>5842</v>
      </c>
      <c r="I8067" t="s">
        <v>238</v>
      </c>
      <c r="J8067">
        <v>2020</v>
      </c>
      <c r="K8067">
        <v>6.4999999999999997E-3</v>
      </c>
    </row>
    <row r="8068" spans="1:11" x14ac:dyDescent="0.25">
      <c r="A8068" t="s">
        <v>724</v>
      </c>
      <c r="B8068" t="s">
        <v>513</v>
      </c>
      <c r="C8068" t="s">
        <v>514</v>
      </c>
      <c r="D8068" t="str">
        <f>Clef_répartition[[#This Row],[Code association]]&amp;"_"&amp;Clef_répartition[[#This Row],[Nom association]]</f>
        <v>ARASAPE_Association régionale d'action sociale pour le district d'Aigle et le Pays d'Enhaut</v>
      </c>
      <c r="E8068">
        <f>COUNTIFS(D$2:D8068,Clef_répartition[[#This Row],[Code_Nom]],J$2:J8068,Clef_répartition[[#This Row],[Année]])</f>
        <v>16</v>
      </c>
      <c r="F8068">
        <f>IF(Clef_répartition[[#This Row],[Code_Nom]]=D8067,F8067-1,(COUNTIFS(Clef_répartition[Code_Nom],Clef_répartition[[#This Row],[Code_Nom]],Clef_répartition[Année],Clef_répartition[[#This Row],[Année]])))</f>
        <v>3</v>
      </c>
      <c r="G8068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d'Enhaut_16_2020</v>
      </c>
      <c r="H8068">
        <v>5843</v>
      </c>
      <c r="I8068" t="s">
        <v>239</v>
      </c>
      <c r="J8068">
        <v>2020</v>
      </c>
      <c r="K8068">
        <v>1.0999999999999999E-2</v>
      </c>
    </row>
    <row r="8069" spans="1:11" x14ac:dyDescent="0.25">
      <c r="A8069" t="s">
        <v>724</v>
      </c>
      <c r="B8069" t="s">
        <v>513</v>
      </c>
      <c r="C8069" t="s">
        <v>514</v>
      </c>
      <c r="D8069" t="str">
        <f>Clef_répartition[[#This Row],[Code association]]&amp;"_"&amp;Clef_répartition[[#This Row],[Nom association]]</f>
        <v>ARASAPE_Association régionale d'action sociale pour le district d'Aigle et le Pays d'Enhaut</v>
      </c>
      <c r="E8069">
        <f>COUNTIFS(D$2:D8069,Clef_répartition[[#This Row],[Code_Nom]],J$2:J8069,Clef_répartition[[#This Row],[Année]])</f>
        <v>17</v>
      </c>
      <c r="F8069">
        <f>IF(Clef_répartition[[#This Row],[Code_Nom]]=D8068,F8068-1,(COUNTIFS(Clef_répartition[Code_Nom],Clef_répartition[[#This Row],[Code_Nom]],Clef_répartition[Année],Clef_répartition[[#This Row],[Année]])))</f>
        <v>2</v>
      </c>
      <c r="G8069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d'Enhaut_17_2020</v>
      </c>
      <c r="H8069">
        <v>5414</v>
      </c>
      <c r="I8069" t="s">
        <v>286</v>
      </c>
      <c r="J8069">
        <v>2020</v>
      </c>
      <c r="K8069">
        <v>0.1358</v>
      </c>
    </row>
    <row r="8070" spans="1:11" x14ac:dyDescent="0.25">
      <c r="A8070" t="s">
        <v>724</v>
      </c>
      <c r="B8070" t="s">
        <v>513</v>
      </c>
      <c r="C8070" t="s">
        <v>514</v>
      </c>
      <c r="D8070" t="str">
        <f>Clef_répartition[[#This Row],[Code association]]&amp;"_"&amp;Clef_répartition[[#This Row],[Nom association]]</f>
        <v>ARASAPE_Association régionale d'action sociale pour le district d'Aigle et le Pays d'Enhaut</v>
      </c>
      <c r="E8070">
        <f>COUNTIFS(D$2:D8070,Clef_répartition[[#This Row],[Code_Nom]],J$2:J8070,Clef_répartition[[#This Row],[Année]])</f>
        <v>18</v>
      </c>
      <c r="F8070">
        <f>IF(Clef_répartition[[#This Row],[Code_Nom]]=D8069,F8069-1,(COUNTIFS(Clef_répartition[Code_Nom],Clef_répartition[[#This Row],[Code_Nom]],Clef_répartition[Année],Clef_répartition[[#This Row],[Année]])))</f>
        <v>1</v>
      </c>
      <c r="G8070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d'Enhaut_18_2020</v>
      </c>
      <c r="H8070">
        <v>5415</v>
      </c>
      <c r="I8070" t="s">
        <v>300</v>
      </c>
      <c r="J8070">
        <v>2020</v>
      </c>
      <c r="K8070">
        <v>1.5900000000000001E-2</v>
      </c>
    </row>
    <row r="8071" spans="1:11" x14ac:dyDescent="0.25">
      <c r="A8071" t="s">
        <v>724</v>
      </c>
      <c r="B8071" t="s">
        <v>650</v>
      </c>
      <c r="C8071" t="s">
        <v>651</v>
      </c>
      <c r="D8071" t="str">
        <f>Clef_répartition[[#This Row],[Code association]]&amp;"_"&amp;Clef_répartition[[#This Row],[Nom association]]</f>
        <v>ARASMAC_Association régionale pour l'action sociale Morges-Aubonne-Cossonay</v>
      </c>
      <c r="E8071">
        <f>COUNTIFS(D$2:D8071,Clef_répartition[[#This Row],[Code_Nom]],J$2:J8071,Clef_répartition[[#This Row],[Année]])</f>
        <v>1</v>
      </c>
      <c r="F8071">
        <f>IF(Clef_répartition[[#This Row],[Code_Nom]]=D8070,F8070-1,(COUNTIFS(Clef_répartition[Code_Nom],Clef_répartition[[#This Row],[Code_Nom]],Clef_répartition[Année],Clef_répartition[[#This Row],[Année]])))</f>
        <v>56</v>
      </c>
      <c r="G8071" t="str">
        <f>Clef_répartition[[#This Row],[Code_Nom]]&amp;"_"&amp;Clef_répartition[[#This Row],[Nombre]]&amp;"_"&amp;Clef_répartition[[#This Row],[Année]]</f>
        <v>ARASMAC_Association régionale pour l'action sociale Morges-Aubonne-Cossonay_1_2020</v>
      </c>
      <c r="H8071">
        <v>5621</v>
      </c>
      <c r="I8071" t="s">
        <v>1</v>
      </c>
      <c r="J8071">
        <v>2020</v>
      </c>
      <c r="K8071">
        <v>6.452539714843236E-3</v>
      </c>
    </row>
    <row r="8072" spans="1:11" x14ac:dyDescent="0.25">
      <c r="A8072" t="s">
        <v>724</v>
      </c>
      <c r="B8072" t="s">
        <v>650</v>
      </c>
      <c r="C8072" t="s">
        <v>651</v>
      </c>
      <c r="D8072" t="str">
        <f>Clef_répartition[[#This Row],[Code association]]&amp;"_"&amp;Clef_répartition[[#This Row],[Nom association]]</f>
        <v>ARASMAC_Association régionale pour l'action sociale Morges-Aubonne-Cossonay</v>
      </c>
      <c r="E8072">
        <f>COUNTIFS(D$2:D8072,Clef_répartition[[#This Row],[Code_Nom]],J$2:J8072,Clef_répartition[[#This Row],[Année]])</f>
        <v>2</v>
      </c>
      <c r="F8072">
        <f>IF(Clef_répartition[[#This Row],[Code_Nom]]=D8071,F8071-1,(COUNTIFS(Clef_répartition[Code_Nom],Clef_répartition[[#This Row],[Code_Nom]],Clef_répartition[Année],Clef_répartition[[#This Row],[Année]])))</f>
        <v>55</v>
      </c>
      <c r="G8072" t="str">
        <f>Clef_répartition[[#This Row],[Code_Nom]]&amp;"_"&amp;Clef_répartition[[#This Row],[Nombre]]&amp;"_"&amp;Clef_répartition[[#This Row],[Année]]</f>
        <v>ARASMAC_Association régionale pour l'action sociale Morges-Aubonne-Cossonay_2_2020</v>
      </c>
      <c r="H8072">
        <v>5851</v>
      </c>
      <c r="I8072" t="s">
        <v>4</v>
      </c>
      <c r="J8072">
        <v>2020</v>
      </c>
      <c r="K8072">
        <v>5.3990638430320955E-3</v>
      </c>
    </row>
    <row r="8073" spans="1:11" x14ac:dyDescent="0.25">
      <c r="A8073" t="s">
        <v>724</v>
      </c>
      <c r="B8073" t="s">
        <v>650</v>
      </c>
      <c r="C8073" t="s">
        <v>651</v>
      </c>
      <c r="D8073" t="str">
        <f>Clef_répartition[[#This Row],[Code association]]&amp;"_"&amp;Clef_répartition[[#This Row],[Nom association]]</f>
        <v>ARASMAC_Association régionale pour l'action sociale Morges-Aubonne-Cossonay</v>
      </c>
      <c r="E8073">
        <f>COUNTIFS(D$2:D8073,Clef_répartition[[#This Row],[Code_Nom]],J$2:J8073,Clef_répartition[[#This Row],[Année]])</f>
        <v>3</v>
      </c>
      <c r="F8073">
        <f>IF(Clef_répartition[[#This Row],[Code_Nom]]=D8072,F8072-1,(COUNTIFS(Clef_répartition[Code_Nom],Clef_répartition[[#This Row],[Code_Nom]],Clef_répartition[Année],Clef_répartition[[#This Row],[Année]])))</f>
        <v>54</v>
      </c>
      <c r="G8073" t="str">
        <f>Clef_répartition[[#This Row],[Code_Nom]]&amp;"_"&amp;Clef_répartition[[#This Row],[Nombre]]&amp;"_"&amp;Clef_répartition[[#This Row],[Année]]</f>
        <v>ARASMAC_Association régionale pour l'action sociale Morges-Aubonne-Cossonay_3_2020</v>
      </c>
      <c r="H8073">
        <v>5422</v>
      </c>
      <c r="I8073" t="s">
        <v>9</v>
      </c>
      <c r="J8073">
        <v>2020</v>
      </c>
      <c r="K8073">
        <v>4.5694515939808222E-2</v>
      </c>
    </row>
    <row r="8074" spans="1:11" x14ac:dyDescent="0.25">
      <c r="A8074" t="s">
        <v>724</v>
      </c>
      <c r="B8074" t="s">
        <v>650</v>
      </c>
      <c r="C8074" t="s">
        <v>651</v>
      </c>
      <c r="D8074" t="str">
        <f>Clef_répartition[[#This Row],[Code association]]&amp;"_"&amp;Clef_répartition[[#This Row],[Nom association]]</f>
        <v>ARASMAC_Association régionale pour l'action sociale Morges-Aubonne-Cossonay</v>
      </c>
      <c r="E8074">
        <f>COUNTIFS(D$2:D8074,Clef_répartition[[#This Row],[Code_Nom]],J$2:J8074,Clef_répartition[[#This Row],[Année]])</f>
        <v>4</v>
      </c>
      <c r="F8074">
        <f>IF(Clef_répartition[[#This Row],[Code_Nom]]=D8073,F8073-1,(COUNTIFS(Clef_répartition[Code_Nom],Clef_répartition[[#This Row],[Code_Nom]],Clef_répartition[Année],Clef_répartition[[#This Row],[Année]])))</f>
        <v>53</v>
      </c>
      <c r="G8074" t="str">
        <f>Clef_répartition[[#This Row],[Code_Nom]]&amp;"_"&amp;Clef_répartition[[#This Row],[Nombre]]&amp;"_"&amp;Clef_répartition[[#This Row],[Année]]</f>
        <v>ARASMAC_Association régionale pour l'action sociale Morges-Aubonne-Cossonay_4_2020</v>
      </c>
      <c r="H8074">
        <v>5423</v>
      </c>
      <c r="I8074" t="s">
        <v>12</v>
      </c>
      <c r="J8074">
        <v>2020</v>
      </c>
      <c r="K8074">
        <v>6.5243676151939952E-3</v>
      </c>
    </row>
    <row r="8075" spans="1:11" x14ac:dyDescent="0.25">
      <c r="A8075" t="s">
        <v>724</v>
      </c>
      <c r="B8075" t="s">
        <v>650</v>
      </c>
      <c r="C8075" t="s">
        <v>651</v>
      </c>
      <c r="D8075" t="str">
        <f>Clef_répartition[[#This Row],[Code association]]&amp;"_"&amp;Clef_répartition[[#This Row],[Nom association]]</f>
        <v>ARASMAC_Association régionale pour l'action sociale Morges-Aubonne-Cossonay</v>
      </c>
      <c r="E8075">
        <f>COUNTIFS(D$2:D8075,Clef_répartition[[#This Row],[Code_Nom]],J$2:J8075,Clef_répartition[[#This Row],[Année]])</f>
        <v>5</v>
      </c>
      <c r="F8075">
        <f>IF(Clef_répartition[[#This Row],[Code_Nom]]=D8074,F8074-1,(COUNTIFS(Clef_répartition[Code_Nom],Clef_répartition[[#This Row],[Code_Nom]],Clef_répartition[Année],Clef_répartition[[#This Row],[Année]])))</f>
        <v>52</v>
      </c>
      <c r="G8075" t="str">
        <f>Clef_répartition[[#This Row],[Code_Nom]]&amp;"_"&amp;Clef_répartition[[#This Row],[Nombre]]&amp;"_"&amp;Clef_répartition[[#This Row],[Année]]</f>
        <v>ARASMAC_Association régionale pour l'action sociale Morges-Aubonne-Cossonay_5_2020</v>
      </c>
      <c r="H8075">
        <v>5424</v>
      </c>
      <c r="I8075" t="s">
        <v>20</v>
      </c>
      <c r="J8075">
        <v>2020</v>
      </c>
      <c r="K8075">
        <v>3.5913950175379791E-3</v>
      </c>
    </row>
    <row r="8076" spans="1:11" x14ac:dyDescent="0.25">
      <c r="A8076" t="s">
        <v>724</v>
      </c>
      <c r="B8076" t="s">
        <v>650</v>
      </c>
      <c r="C8076" t="s">
        <v>651</v>
      </c>
      <c r="D8076" t="str">
        <f>Clef_répartition[[#This Row],[Code association]]&amp;"_"&amp;Clef_répartition[[#This Row],[Nom association]]</f>
        <v>ARASMAC_Association régionale pour l'action sociale Morges-Aubonne-Cossonay</v>
      </c>
      <c r="E8076">
        <f>COUNTIFS(D$2:D8076,Clef_répartition[[#This Row],[Code_Nom]],J$2:J8076,Clef_répartition[[#This Row],[Année]])</f>
        <v>6</v>
      </c>
      <c r="F8076">
        <f>IF(Clef_répartition[[#This Row],[Code_Nom]]=D8075,F8075-1,(COUNTIFS(Clef_répartition[Code_Nom],Clef_répartition[[#This Row],[Code_Nom]],Clef_répartition[Année],Clef_répartition[[#This Row],[Année]])))</f>
        <v>51</v>
      </c>
      <c r="G8076" t="str">
        <f>Clef_répartition[[#This Row],[Code_Nom]]&amp;"_"&amp;Clef_répartition[[#This Row],[Nombre]]&amp;"_"&amp;Clef_répartition[[#This Row],[Année]]</f>
        <v>ARASMAC_Association régionale pour l'action sociale Morges-Aubonne-Cossonay_6_2020</v>
      </c>
      <c r="H8076">
        <v>5425</v>
      </c>
      <c r="I8076" t="s">
        <v>23</v>
      </c>
      <c r="J8076">
        <v>2020</v>
      </c>
      <c r="K8076">
        <v>1.9106221493302048E-2</v>
      </c>
    </row>
    <row r="8077" spans="1:11" x14ac:dyDescent="0.25">
      <c r="A8077" t="s">
        <v>724</v>
      </c>
      <c r="B8077" t="s">
        <v>650</v>
      </c>
      <c r="C8077" t="s">
        <v>651</v>
      </c>
      <c r="D8077" t="str">
        <f>Clef_répartition[[#This Row],[Code association]]&amp;"_"&amp;Clef_répartition[[#This Row],[Nom association]]</f>
        <v>ARASMAC_Association régionale pour l'action sociale Morges-Aubonne-Cossonay</v>
      </c>
      <c r="E8077">
        <f>COUNTIFS(D$2:D8077,Clef_répartition[[#This Row],[Code_Nom]],J$2:J8077,Clef_répartition[[#This Row],[Année]])</f>
        <v>7</v>
      </c>
      <c r="F8077">
        <f>IF(Clef_répartition[[#This Row],[Code_Nom]]=D8076,F8076-1,(COUNTIFS(Clef_répartition[Code_Nom],Clef_répartition[[#This Row],[Code_Nom]],Clef_répartition[Année],Clef_répartition[[#This Row],[Année]])))</f>
        <v>50</v>
      </c>
      <c r="G8077" t="str">
        <f>Clef_répartition[[#This Row],[Code_Nom]]&amp;"_"&amp;Clef_répartition[[#This Row],[Nombre]]&amp;"_"&amp;Clef_répartition[[#This Row],[Année]]</f>
        <v>ARASMAC_Association régionale pour l'action sociale Morges-Aubonne-Cossonay_7_2020</v>
      </c>
      <c r="H8077">
        <v>5426</v>
      </c>
      <c r="I8077" t="s">
        <v>31</v>
      </c>
      <c r="J8077">
        <v>2020</v>
      </c>
      <c r="K8077">
        <v>5.6863754444351333E-3</v>
      </c>
    </row>
    <row r="8078" spans="1:11" x14ac:dyDescent="0.25">
      <c r="A8078" t="s">
        <v>724</v>
      </c>
      <c r="B8078" t="s">
        <v>650</v>
      </c>
      <c r="C8078" t="s">
        <v>651</v>
      </c>
      <c r="D8078" t="str">
        <f>Clef_répartition[[#This Row],[Code association]]&amp;"_"&amp;Clef_répartition[[#This Row],[Nom association]]</f>
        <v>ARASMAC_Association régionale pour l'action sociale Morges-Aubonne-Cossonay</v>
      </c>
      <c r="E8078">
        <f>COUNTIFS(D$2:D8078,Clef_répartition[[#This Row],[Code_Nom]],J$2:J8078,Clef_répartition[[#This Row],[Année]])</f>
        <v>8</v>
      </c>
      <c r="F8078">
        <f>IF(Clef_répartition[[#This Row],[Code_Nom]]=D8077,F8077-1,(COUNTIFS(Clef_répartition[Code_Nom],Clef_répartition[[#This Row],[Code_Nom]],Clef_répartition[Année],Clef_répartition[[#This Row],[Année]])))</f>
        <v>49</v>
      </c>
      <c r="G8078" t="str">
        <f>Clef_répartition[[#This Row],[Code_Nom]]&amp;"_"&amp;Clef_répartition[[#This Row],[Nombre]]&amp;"_"&amp;Clef_répartition[[#This Row],[Année]]</f>
        <v>ARASMAC_Association régionale pour l'action sociale Morges-Aubonne-Cossonay_8_2020</v>
      </c>
      <c r="H8078">
        <v>5622</v>
      </c>
      <c r="I8078" t="s">
        <v>36</v>
      </c>
      <c r="J8078">
        <v>2020</v>
      </c>
      <c r="K8078">
        <v>6.9074497503980471E-3</v>
      </c>
    </row>
    <row r="8079" spans="1:11" x14ac:dyDescent="0.25">
      <c r="A8079" t="s">
        <v>724</v>
      </c>
      <c r="B8079" t="s">
        <v>650</v>
      </c>
      <c r="C8079" t="s">
        <v>651</v>
      </c>
      <c r="D8079" t="str">
        <f>Clef_répartition[[#This Row],[Code association]]&amp;"_"&amp;Clef_répartition[[#This Row],[Nom association]]</f>
        <v>ARASMAC_Association régionale pour l'action sociale Morges-Aubonne-Cossonay</v>
      </c>
      <c r="E8079">
        <f>COUNTIFS(D$2:D8079,Clef_répartition[[#This Row],[Code_Nom]],J$2:J8079,Clef_répartition[[#This Row],[Année]])</f>
        <v>9</v>
      </c>
      <c r="F8079">
        <f>IF(Clef_répartition[[#This Row],[Code_Nom]]=D8078,F8078-1,(COUNTIFS(Clef_répartition[Code_Nom],Clef_répartition[[#This Row],[Code_Nom]],Clef_répartition[Année],Clef_répartition[[#This Row],[Année]])))</f>
        <v>48</v>
      </c>
      <c r="G8079" t="str">
        <f>Clef_répartition[[#This Row],[Code_Nom]]&amp;"_"&amp;Clef_répartition[[#This Row],[Nombre]]&amp;"_"&amp;Clef_répartition[[#This Row],[Année]]</f>
        <v>ARASMAC_Association régionale pour l'action sociale Morges-Aubonne-Cossonay_9_2020</v>
      </c>
      <c r="H8079">
        <v>5623</v>
      </c>
      <c r="I8079" t="s">
        <v>39</v>
      </c>
      <c r="J8079">
        <v>2020</v>
      </c>
      <c r="K8079">
        <v>8.2123232734368449E-3</v>
      </c>
    </row>
    <row r="8080" spans="1:11" x14ac:dyDescent="0.25">
      <c r="A8080" t="s">
        <v>724</v>
      </c>
      <c r="B8080" t="s">
        <v>650</v>
      </c>
      <c r="C8080" t="s">
        <v>651</v>
      </c>
      <c r="D8080" t="str">
        <f>Clef_répartition[[#This Row],[Code association]]&amp;"_"&amp;Clef_répartition[[#This Row],[Nom association]]</f>
        <v>ARASMAC_Association régionale pour l'action sociale Morges-Aubonne-Cossonay</v>
      </c>
      <c r="E8080">
        <f>COUNTIFS(D$2:D8080,Clef_répartition[[#This Row],[Code_Nom]],J$2:J8080,Clef_répartition[[#This Row],[Année]])</f>
        <v>10</v>
      </c>
      <c r="F8080">
        <f>IF(Clef_répartition[[#This Row],[Code_Nom]]=D8079,F8079-1,(COUNTIFS(Clef_répartition[Code_Nom],Clef_répartition[[#This Row],[Code_Nom]],Clef_répartition[Année],Clef_répartition[[#This Row],[Année]])))</f>
        <v>47</v>
      </c>
      <c r="G8080" t="str">
        <f>Clef_répartition[[#This Row],[Code_Nom]]&amp;"_"&amp;Clef_répartition[[#This Row],[Nombre]]&amp;"_"&amp;Clef_répartition[[#This Row],[Année]]</f>
        <v>ARASMAC_Association régionale pour l'action sociale Morges-Aubonne-Cossonay_10_2020</v>
      </c>
      <c r="H8080">
        <v>5475</v>
      </c>
      <c r="I8080" t="s">
        <v>55</v>
      </c>
      <c r="J8080">
        <v>2020</v>
      </c>
      <c r="K8080">
        <v>1.8196401422192429E-3</v>
      </c>
    </row>
    <row r="8081" spans="1:11" x14ac:dyDescent="0.25">
      <c r="A8081" t="s">
        <v>724</v>
      </c>
      <c r="B8081" t="s">
        <v>650</v>
      </c>
      <c r="C8081" t="s">
        <v>651</v>
      </c>
      <c r="D8081" t="str">
        <f>Clef_répartition[[#This Row],[Code association]]&amp;"_"&amp;Clef_répartition[[#This Row],[Nom association]]</f>
        <v>ARASMAC_Association régionale pour l'action sociale Morges-Aubonne-Cossonay</v>
      </c>
      <c r="E8081">
        <f>COUNTIFS(D$2:D8081,Clef_répartition[[#This Row],[Code_Nom]],J$2:J8081,Clef_répartition[[#This Row],[Année]])</f>
        <v>11</v>
      </c>
      <c r="F8081">
        <f>IF(Clef_répartition[[#This Row],[Code_Nom]]=D8080,F8080-1,(COUNTIFS(Clef_répartition[Code_Nom],Clef_répartition[[#This Row],[Code_Nom]],Clef_répartition[Année],Clef_répartition[[#This Row],[Année]])))</f>
        <v>46</v>
      </c>
      <c r="G8081" t="str">
        <f>Clef_répartition[[#This Row],[Code_Nom]]&amp;"_"&amp;Clef_répartition[[#This Row],[Nombre]]&amp;"_"&amp;Clef_répartition[[#This Row],[Année]]</f>
        <v>ARASMAC_Association régionale pour l'action sociale Morges-Aubonne-Cossonay_11_2020</v>
      </c>
      <c r="H8081">
        <v>5476</v>
      </c>
      <c r="I8081" t="s">
        <v>64</v>
      </c>
      <c r="J8081">
        <v>2020</v>
      </c>
      <c r="K8081">
        <v>3.7949074018651312E-3</v>
      </c>
    </row>
    <row r="8082" spans="1:11" x14ac:dyDescent="0.25">
      <c r="A8082" t="s">
        <v>724</v>
      </c>
      <c r="B8082" t="s">
        <v>650</v>
      </c>
      <c r="C8082" t="s">
        <v>651</v>
      </c>
      <c r="D8082" t="str">
        <f>Clef_répartition[[#This Row],[Code association]]&amp;"_"&amp;Clef_répartition[[#This Row],[Nom association]]</f>
        <v>ARASMAC_Association régionale pour l'action sociale Morges-Aubonne-Cossonay</v>
      </c>
      <c r="E8082">
        <f>COUNTIFS(D$2:D8082,Clef_répartition[[#This Row],[Code_Nom]],J$2:J8082,Clef_répartition[[#This Row],[Année]])</f>
        <v>12</v>
      </c>
      <c r="F8082">
        <f>IF(Clef_répartition[[#This Row],[Code_Nom]]=D8081,F8081-1,(COUNTIFS(Clef_répartition[Code_Nom],Clef_répartition[[#This Row],[Code_Nom]],Clef_répartition[Année],Clef_répartition[[#This Row],[Année]])))</f>
        <v>45</v>
      </c>
      <c r="G8082" t="str">
        <f>Clef_répartition[[#This Row],[Code_Nom]]&amp;"_"&amp;Clef_répartition[[#This Row],[Nombre]]&amp;"_"&amp;Clef_répartition[[#This Row],[Année]]</f>
        <v>ARASMAC_Association régionale pour l'action sociale Morges-Aubonne-Cossonay_12_2020</v>
      </c>
      <c r="H8082">
        <v>5628</v>
      </c>
      <c r="I8082" t="s">
        <v>67</v>
      </c>
      <c r="J8082">
        <v>2020</v>
      </c>
      <c r="K8082">
        <v>4.57304298899836E-3</v>
      </c>
    </row>
    <row r="8083" spans="1:11" x14ac:dyDescent="0.25">
      <c r="A8083" t="s">
        <v>724</v>
      </c>
      <c r="B8083" t="s">
        <v>650</v>
      </c>
      <c r="C8083" t="s">
        <v>651</v>
      </c>
      <c r="D8083" t="str">
        <f>Clef_répartition[[#This Row],[Code association]]&amp;"_"&amp;Clef_répartition[[#This Row],[Nom association]]</f>
        <v>ARASMAC_Association régionale pour l'action sociale Morges-Aubonne-Cossonay</v>
      </c>
      <c r="E8083">
        <f>COUNTIFS(D$2:D8083,Clef_répartition[[#This Row],[Code_Nom]],J$2:J8083,Clef_répartition[[#This Row],[Année]])</f>
        <v>13</v>
      </c>
      <c r="F8083">
        <f>IF(Clef_répartition[[#This Row],[Code_Nom]]=D8082,F8082-1,(COUNTIFS(Clef_répartition[Code_Nom],Clef_répartition[[#This Row],[Code_Nom]],Clef_répartition[Année],Clef_répartition[[#This Row],[Année]])))</f>
        <v>44</v>
      </c>
      <c r="G8083" t="str">
        <f>Clef_répartition[[#This Row],[Code_Nom]]&amp;"_"&amp;Clef_répartition[[#This Row],[Nombre]]&amp;"_"&amp;Clef_répartition[[#This Row],[Année]]</f>
        <v>ARASMAC_Association régionale pour l'action sociale Morges-Aubonne-Cossonay_13_2020</v>
      </c>
      <c r="H8083">
        <v>5629</v>
      </c>
      <c r="I8083" t="s">
        <v>68</v>
      </c>
      <c r="J8083">
        <v>2020</v>
      </c>
      <c r="K8083">
        <v>2.28652149449918E-3</v>
      </c>
    </row>
    <row r="8084" spans="1:11" x14ac:dyDescent="0.25">
      <c r="A8084" t="s">
        <v>724</v>
      </c>
      <c r="B8084" t="s">
        <v>650</v>
      </c>
      <c r="C8084" t="s">
        <v>651</v>
      </c>
      <c r="D8084" t="str">
        <f>Clef_répartition[[#This Row],[Code association]]&amp;"_"&amp;Clef_répartition[[#This Row],[Nom association]]</f>
        <v>ARASMAC_Association régionale pour l'action sociale Morges-Aubonne-Cossonay</v>
      </c>
      <c r="E8084">
        <f>COUNTIFS(D$2:D8084,Clef_répartition[[#This Row],[Code_Nom]],J$2:J8084,Clef_répartition[[#This Row],[Année]])</f>
        <v>14</v>
      </c>
      <c r="F8084">
        <f>IF(Clef_répartition[[#This Row],[Code_Nom]]=D8083,F8083-1,(COUNTIFS(Clef_répartition[Code_Nom],Clef_répartition[[#This Row],[Code_Nom]],Clef_répartition[Année],Clef_répartition[[#This Row],[Année]])))</f>
        <v>43</v>
      </c>
      <c r="G8084" t="str">
        <f>Clef_répartition[[#This Row],[Code_Nom]]&amp;"_"&amp;Clef_répartition[[#This Row],[Nombre]]&amp;"_"&amp;Clef_répartition[[#This Row],[Année]]</f>
        <v>ARASMAC_Association régionale pour l'action sociale Morges-Aubonne-Cossonay_14_2020</v>
      </c>
      <c r="H8084">
        <v>5477</v>
      </c>
      <c r="I8084" t="s">
        <v>79</v>
      </c>
      <c r="J8084">
        <v>2020</v>
      </c>
      <c r="K8084">
        <v>4.842397615313708E-2</v>
      </c>
    </row>
    <row r="8085" spans="1:11" x14ac:dyDescent="0.25">
      <c r="A8085" t="s">
        <v>724</v>
      </c>
      <c r="B8085" t="s">
        <v>650</v>
      </c>
      <c r="C8085" t="s">
        <v>651</v>
      </c>
      <c r="D8085" t="str">
        <f>Clef_répartition[[#This Row],[Code association]]&amp;"_"&amp;Clef_répartition[[#This Row],[Nom association]]</f>
        <v>ARASMAC_Association régionale pour l'action sociale Morges-Aubonne-Cossonay</v>
      </c>
      <c r="E8085">
        <f>COUNTIFS(D$2:D8085,Clef_répartition[[#This Row],[Code_Nom]],J$2:J8085,Clef_répartition[[#This Row],[Année]])</f>
        <v>15</v>
      </c>
      <c r="F8085">
        <f>IF(Clef_répartition[[#This Row],[Code_Nom]]=D8084,F8084-1,(COUNTIFS(Clef_répartition[Code_Nom],Clef_répartition[[#This Row],[Code_Nom]],Clef_répartition[Année],Clef_répartition[[#This Row],[Année]])))</f>
        <v>42</v>
      </c>
      <c r="G8085" t="str">
        <f>Clef_répartition[[#This Row],[Code_Nom]]&amp;"_"&amp;Clef_répartition[[#This Row],[Nombre]]&amp;"_"&amp;Clef_répartition[[#This Row],[Année]]</f>
        <v>ARASMAC_Association régionale pour l'action sociale Morges-Aubonne-Cossonay_15_2020</v>
      </c>
      <c r="H8085">
        <v>5479</v>
      </c>
      <c r="I8085" t="s">
        <v>85</v>
      </c>
      <c r="J8085">
        <v>2020</v>
      </c>
      <c r="K8085">
        <v>5.818059928411526E-3</v>
      </c>
    </row>
    <row r="8086" spans="1:11" x14ac:dyDescent="0.25">
      <c r="A8086" t="s">
        <v>724</v>
      </c>
      <c r="B8086" t="s">
        <v>650</v>
      </c>
      <c r="C8086" t="s">
        <v>651</v>
      </c>
      <c r="D8086" t="str">
        <f>Clef_répartition[[#This Row],[Code association]]&amp;"_"&amp;Clef_répartition[[#This Row],[Nom association]]</f>
        <v>ARASMAC_Association régionale pour l'action sociale Morges-Aubonne-Cossonay</v>
      </c>
      <c r="E8086">
        <f>COUNTIFS(D$2:D8086,Clef_répartition[[#This Row],[Code_Nom]],J$2:J8086,Clef_répartition[[#This Row],[Année]])</f>
        <v>16</v>
      </c>
      <c r="F8086">
        <f>IF(Clef_répartition[[#This Row],[Code_Nom]]=D8085,F8085-1,(COUNTIFS(Clef_répartition[Code_Nom],Clef_répartition[[#This Row],[Code_Nom]],Clef_répartition[Année],Clef_répartition[[#This Row],[Année]])))</f>
        <v>41</v>
      </c>
      <c r="G8086" t="str">
        <f>Clef_répartition[[#This Row],[Code_Nom]]&amp;"_"&amp;Clef_répartition[[#This Row],[Nombre]]&amp;"_"&amp;Clef_répartition[[#This Row],[Année]]</f>
        <v>ARASMAC_Association régionale pour l'action sociale Morges-Aubonne-Cossonay_16_2020</v>
      </c>
      <c r="H8086">
        <v>5631</v>
      </c>
      <c r="I8086" t="s">
        <v>92</v>
      </c>
      <c r="J8086">
        <v>2020</v>
      </c>
      <c r="K8086">
        <v>8.8827170100439362E-3</v>
      </c>
    </row>
    <row r="8087" spans="1:11" x14ac:dyDescent="0.25">
      <c r="A8087" t="s">
        <v>724</v>
      </c>
      <c r="B8087" t="s">
        <v>650</v>
      </c>
      <c r="C8087" t="s">
        <v>651</v>
      </c>
      <c r="D8087" t="str">
        <f>Clef_répartition[[#This Row],[Code association]]&amp;"_"&amp;Clef_répartition[[#This Row],[Nom association]]</f>
        <v>ARASMAC_Association régionale pour l'action sociale Morges-Aubonne-Cossonay</v>
      </c>
      <c r="E8087">
        <f>COUNTIFS(D$2:D8087,Clef_répartition[[#This Row],[Code_Nom]],J$2:J8087,Clef_répartition[[#This Row],[Année]])</f>
        <v>17</v>
      </c>
      <c r="F8087">
        <f>IF(Clef_répartition[[#This Row],[Code_Nom]]=D8086,F8086-1,(COUNTIFS(Clef_répartition[Code_Nom],Clef_répartition[[#This Row],[Code_Nom]],Clef_répartition[Année],Clef_répartition[[#This Row],[Année]])))</f>
        <v>40</v>
      </c>
      <c r="G8087" t="str">
        <f>Clef_répartition[[#This Row],[Code_Nom]]&amp;"_"&amp;Clef_répartition[[#This Row],[Nombre]]&amp;"_"&amp;Clef_répartition[[#This Row],[Année]]</f>
        <v>ARASMAC_Association régionale pour l'action sociale Morges-Aubonne-Cossonay_17_2020</v>
      </c>
      <c r="H8087">
        <v>5632</v>
      </c>
      <c r="I8087" t="s">
        <v>93</v>
      </c>
      <c r="J8087">
        <v>2020</v>
      </c>
      <c r="K8087">
        <v>1.9261848610728695E-2</v>
      </c>
    </row>
    <row r="8088" spans="1:11" x14ac:dyDescent="0.25">
      <c r="A8088" t="s">
        <v>724</v>
      </c>
      <c r="B8088" t="s">
        <v>650</v>
      </c>
      <c r="C8088" t="s">
        <v>651</v>
      </c>
      <c r="D8088" t="str">
        <f>Clef_répartition[[#This Row],[Code association]]&amp;"_"&amp;Clef_répartition[[#This Row],[Nom association]]</f>
        <v>ARASMAC_Association régionale pour l'action sociale Morges-Aubonne-Cossonay</v>
      </c>
      <c r="E8088">
        <f>COUNTIFS(D$2:D8088,Clef_répartition[[#This Row],[Code_Nom]],J$2:J8088,Clef_répartition[[#This Row],[Année]])</f>
        <v>18</v>
      </c>
      <c r="F8088">
        <f>IF(Clef_répartition[[#This Row],[Code_Nom]]=D8087,F8087-1,(COUNTIFS(Clef_répartition[Code_Nom],Clef_répartition[[#This Row],[Code_Nom]],Clef_répartition[Année],Clef_répartition[[#This Row],[Année]])))</f>
        <v>39</v>
      </c>
      <c r="G8088" t="str">
        <f>Clef_répartition[[#This Row],[Code_Nom]]&amp;"_"&amp;Clef_répartition[[#This Row],[Nombre]]&amp;"_"&amp;Clef_répartition[[#This Row],[Année]]</f>
        <v>ARASMAC_Association régionale pour l'action sociale Morges-Aubonne-Cossonay_18_2020</v>
      </c>
      <c r="H8088">
        <v>5481</v>
      </c>
      <c r="I8088" t="s">
        <v>94</v>
      </c>
      <c r="J8088">
        <v>2020</v>
      </c>
      <c r="K8088">
        <v>2.8012881136796237E-3</v>
      </c>
    </row>
    <row r="8089" spans="1:11" x14ac:dyDescent="0.25">
      <c r="A8089" t="s">
        <v>724</v>
      </c>
      <c r="B8089" t="s">
        <v>650</v>
      </c>
      <c r="C8089" t="s">
        <v>651</v>
      </c>
      <c r="D8089" t="str">
        <f>Clef_répartition[[#This Row],[Code association]]&amp;"_"&amp;Clef_répartition[[#This Row],[Nom association]]</f>
        <v>ARASMAC_Association régionale pour l'action sociale Morges-Aubonne-Cossonay</v>
      </c>
      <c r="E8089">
        <f>COUNTIFS(D$2:D8089,Clef_répartition[[#This Row],[Code_Nom]],J$2:J8089,Clef_répartition[[#This Row],[Année]])</f>
        <v>19</v>
      </c>
      <c r="F8089">
        <f>IF(Clef_répartition[[#This Row],[Code_Nom]]=D8088,F8088-1,(COUNTIFS(Clef_répartition[Code_Nom],Clef_répartition[[#This Row],[Code_Nom]],Clef_répartition[Année],Clef_répartition[[#This Row],[Année]])))</f>
        <v>38</v>
      </c>
      <c r="G8089" t="str">
        <f>Clef_répartition[[#This Row],[Code_Nom]]&amp;"_"&amp;Clef_répartition[[#This Row],[Nombre]]&amp;"_"&amp;Clef_répartition[[#This Row],[Année]]</f>
        <v>ARASMAC_Association régionale pour l'action sociale Morges-Aubonne-Cossonay_19_2020</v>
      </c>
      <c r="H8089">
        <v>5633</v>
      </c>
      <c r="I8089" t="s">
        <v>100</v>
      </c>
      <c r="J8089">
        <v>2020</v>
      </c>
      <c r="K8089">
        <v>3.2789436510121749E-2</v>
      </c>
    </row>
    <row r="8090" spans="1:11" x14ac:dyDescent="0.25">
      <c r="A8090" t="s">
        <v>724</v>
      </c>
      <c r="B8090" t="s">
        <v>650</v>
      </c>
      <c r="C8090" t="s">
        <v>651</v>
      </c>
      <c r="D8090" t="str">
        <f>Clef_répartition[[#This Row],[Code association]]&amp;"_"&amp;Clef_répartition[[#This Row],[Nom association]]</f>
        <v>ARASMAC_Association régionale pour l'action sociale Morges-Aubonne-Cossonay</v>
      </c>
      <c r="E8090">
        <f>COUNTIFS(D$2:D8090,Clef_répartition[[#This Row],[Code_Nom]],J$2:J8090,Clef_répartition[[#This Row],[Année]])</f>
        <v>20</v>
      </c>
      <c r="F8090">
        <f>IF(Clef_répartition[[#This Row],[Code_Nom]]=D8089,F8089-1,(COUNTIFS(Clef_répartition[Code_Nom],Clef_répartition[[#This Row],[Code_Nom]],Clef_répartition[Année],Clef_répartition[[#This Row],[Année]])))</f>
        <v>37</v>
      </c>
      <c r="G8090" t="str">
        <f>Clef_répartition[[#This Row],[Code_Nom]]&amp;"_"&amp;Clef_répartition[[#This Row],[Nombre]]&amp;"_"&amp;Clef_répartition[[#This Row],[Année]]</f>
        <v>ARASMAC_Association régionale pour l'action sociale Morges-Aubonne-Cossonay_20_2020</v>
      </c>
      <c r="H8090">
        <v>5634</v>
      </c>
      <c r="I8090" t="s">
        <v>101</v>
      </c>
      <c r="J8090">
        <v>2020</v>
      </c>
      <c r="K8090">
        <v>3.6835741563214536E-2</v>
      </c>
    </row>
    <row r="8091" spans="1:11" x14ac:dyDescent="0.25">
      <c r="A8091" t="s">
        <v>724</v>
      </c>
      <c r="B8091" t="s">
        <v>650</v>
      </c>
      <c r="C8091" t="s">
        <v>651</v>
      </c>
      <c r="D8091" t="str">
        <f>Clef_répartition[[#This Row],[Code association]]&amp;"_"&amp;Clef_répartition[[#This Row],[Nom association]]</f>
        <v>ARASMAC_Association régionale pour l'action sociale Morges-Aubonne-Cossonay</v>
      </c>
      <c r="E8091">
        <f>COUNTIFS(D$2:D8091,Clef_répartition[[#This Row],[Code_Nom]],J$2:J8091,Clef_répartition[[#This Row],[Année]])</f>
        <v>21</v>
      </c>
      <c r="F8091">
        <f>IF(Clef_répartition[[#This Row],[Code_Nom]]=D8090,F8090-1,(COUNTIFS(Clef_répartition[Code_Nom],Clef_répartition[[#This Row],[Code_Nom]],Clef_répartition[Année],Clef_répartition[[#This Row],[Année]])))</f>
        <v>36</v>
      </c>
      <c r="G8091" t="str">
        <f>Clef_répartition[[#This Row],[Code_Nom]]&amp;"_"&amp;Clef_répartition[[#This Row],[Nombre]]&amp;"_"&amp;Clef_répartition[[#This Row],[Année]]</f>
        <v>ARASMAC_Association régionale pour l'action sociale Morges-Aubonne-Cossonay_21_2020</v>
      </c>
      <c r="H8091">
        <v>5482</v>
      </c>
      <c r="I8091" t="s">
        <v>102</v>
      </c>
      <c r="J8091">
        <v>2020</v>
      </c>
      <c r="K8091">
        <v>1.4628949038104702E-2</v>
      </c>
    </row>
    <row r="8092" spans="1:11" x14ac:dyDescent="0.25">
      <c r="A8092" t="s">
        <v>724</v>
      </c>
      <c r="B8092" t="s">
        <v>650</v>
      </c>
      <c r="C8092" t="s">
        <v>651</v>
      </c>
      <c r="D8092" t="str">
        <f>Clef_répartition[[#This Row],[Code association]]&amp;"_"&amp;Clef_répartition[[#This Row],[Nom association]]</f>
        <v>ARASMAC_Association régionale pour l'action sociale Morges-Aubonne-Cossonay</v>
      </c>
      <c r="E8092">
        <f>COUNTIFS(D$2:D8092,Clef_répartition[[#This Row],[Code_Nom]],J$2:J8092,Clef_répartition[[#This Row],[Année]])</f>
        <v>22</v>
      </c>
      <c r="F8092">
        <f>IF(Clef_répartition[[#This Row],[Code_Nom]]=D8091,F8091-1,(COUNTIFS(Clef_répartition[Code_Nom],Clef_répartition[[#This Row],[Code_Nom]],Clef_répartition[Année],Clef_répartition[[#This Row],[Année]])))</f>
        <v>35</v>
      </c>
      <c r="G8092" t="str">
        <f>Clef_répartition[[#This Row],[Code_Nom]]&amp;"_"&amp;Clef_répartition[[#This Row],[Nombre]]&amp;"_"&amp;Clef_répartition[[#This Row],[Année]]</f>
        <v>ARASMAC_Association régionale pour l'action sociale Morges-Aubonne-Cossonay_22_2020</v>
      </c>
      <c r="H8092">
        <v>5636</v>
      </c>
      <c r="I8092" t="s">
        <v>109</v>
      </c>
      <c r="J8092">
        <v>2020</v>
      </c>
      <c r="K8092">
        <v>3.5111871954796314E-2</v>
      </c>
    </row>
    <row r="8093" spans="1:11" x14ac:dyDescent="0.25">
      <c r="A8093" t="s">
        <v>724</v>
      </c>
      <c r="B8093" t="s">
        <v>650</v>
      </c>
      <c r="C8093" t="s">
        <v>651</v>
      </c>
      <c r="D8093" t="str">
        <f>Clef_répartition[[#This Row],[Code association]]&amp;"_"&amp;Clef_répartition[[#This Row],[Nom association]]</f>
        <v>ARASMAC_Association régionale pour l'action sociale Morges-Aubonne-Cossonay</v>
      </c>
      <c r="E8093">
        <f>COUNTIFS(D$2:D8093,Clef_répartition[[#This Row],[Code_Nom]],J$2:J8093,Clef_répartition[[#This Row],[Année]])</f>
        <v>23</v>
      </c>
      <c r="F8093">
        <f>IF(Clef_répartition[[#This Row],[Code_Nom]]=D8092,F8092-1,(COUNTIFS(Clef_répartition[Code_Nom],Clef_répartition[[#This Row],[Code_Nom]],Clef_répartition[Année],Clef_répartition[[#This Row],[Année]])))</f>
        <v>34</v>
      </c>
      <c r="G8093" t="str">
        <f>Clef_répartition[[#This Row],[Code_Nom]]&amp;"_"&amp;Clef_répartition[[#This Row],[Nombre]]&amp;"_"&amp;Clef_répartition[[#This Row],[Année]]</f>
        <v>ARASMAC_Association régionale pour l'action sociale Morges-Aubonne-Cossonay_23_2020</v>
      </c>
      <c r="H8093">
        <v>5427</v>
      </c>
      <c r="I8093" t="s">
        <v>112</v>
      </c>
      <c r="J8093">
        <v>2020</v>
      </c>
      <c r="K8093">
        <v>1.0307303700333999E-2</v>
      </c>
    </row>
    <row r="8094" spans="1:11" x14ac:dyDescent="0.25">
      <c r="A8094" t="s">
        <v>724</v>
      </c>
      <c r="B8094" t="s">
        <v>650</v>
      </c>
      <c r="C8094" t="s">
        <v>651</v>
      </c>
      <c r="D8094" t="str">
        <f>Clef_répartition[[#This Row],[Code association]]&amp;"_"&amp;Clef_répartition[[#This Row],[Nom association]]</f>
        <v>ARASMAC_Association régionale pour l'action sociale Morges-Aubonne-Cossonay</v>
      </c>
      <c r="E8094">
        <f>COUNTIFS(D$2:D8094,Clef_répartition[[#This Row],[Code_Nom]],J$2:J8094,Clef_répartition[[#This Row],[Année]])</f>
        <v>24</v>
      </c>
      <c r="F8094">
        <f>IF(Clef_répartition[[#This Row],[Code_Nom]]=D8093,F8093-1,(COUNTIFS(Clef_répartition[Code_Nom],Clef_répartition[[#This Row],[Code_Nom]],Clef_répartition[Année],Clef_répartition[[#This Row],[Année]])))</f>
        <v>33</v>
      </c>
      <c r="G8094" t="str">
        <f>Clef_répartition[[#This Row],[Code_Nom]]&amp;"_"&amp;Clef_répartition[[#This Row],[Nombre]]&amp;"_"&amp;Clef_répartition[[#This Row],[Année]]</f>
        <v>ARASMAC_Association régionale pour l'action sociale Morges-Aubonne-Cossonay_24_2020</v>
      </c>
      <c r="H8094">
        <v>5483</v>
      </c>
      <c r="I8094" t="s">
        <v>113</v>
      </c>
      <c r="J8094">
        <v>2020</v>
      </c>
      <c r="K8094">
        <v>3.8308213520405103E-3</v>
      </c>
    </row>
    <row r="8095" spans="1:11" x14ac:dyDescent="0.25">
      <c r="A8095" t="s">
        <v>724</v>
      </c>
      <c r="B8095" t="s">
        <v>650</v>
      </c>
      <c r="C8095" t="s">
        <v>651</v>
      </c>
      <c r="D8095" t="str">
        <f>Clef_répartition[[#This Row],[Code association]]&amp;"_"&amp;Clef_répartition[[#This Row],[Nom association]]</f>
        <v>ARASMAC_Association régionale pour l'action sociale Morges-Aubonne-Cossonay</v>
      </c>
      <c r="E8095">
        <f>COUNTIFS(D$2:D8095,Clef_répartition[[#This Row],[Code_Nom]],J$2:J8095,Clef_répartition[[#This Row],[Année]])</f>
        <v>25</v>
      </c>
      <c r="F8095">
        <f>IF(Clef_répartition[[#This Row],[Code_Nom]]=D8094,F8094-1,(COUNTIFS(Clef_répartition[Code_Nom],Clef_répartition[[#This Row],[Code_Nom]],Clef_répartition[Année],Clef_répartition[[#This Row],[Année]])))</f>
        <v>32</v>
      </c>
      <c r="G8095" t="str">
        <f>Clef_répartition[[#This Row],[Code_Nom]]&amp;"_"&amp;Clef_répartition[[#This Row],[Nombre]]&amp;"_"&amp;Clef_répartition[[#This Row],[Année]]</f>
        <v>ARASMAC_Association régionale pour l'action sociale Morges-Aubonne-Cossonay_25_2020</v>
      </c>
      <c r="H8095">
        <v>5428</v>
      </c>
      <c r="I8095" t="s">
        <v>123</v>
      </c>
      <c r="J8095">
        <v>2020</v>
      </c>
      <c r="K8095">
        <v>2.6791806830833324E-2</v>
      </c>
    </row>
    <row r="8096" spans="1:11" x14ac:dyDescent="0.25">
      <c r="A8096" t="s">
        <v>724</v>
      </c>
      <c r="B8096" t="s">
        <v>650</v>
      </c>
      <c r="C8096" t="s">
        <v>651</v>
      </c>
      <c r="D8096" t="str">
        <f>Clef_répartition[[#This Row],[Code association]]&amp;"_"&amp;Clef_répartition[[#This Row],[Nom association]]</f>
        <v>ARASMAC_Association régionale pour l'action sociale Morges-Aubonne-Cossonay</v>
      </c>
      <c r="E8096">
        <f>COUNTIFS(D$2:D8096,Clef_répartition[[#This Row],[Code_Nom]],J$2:J8096,Clef_répartition[[#This Row],[Année]])</f>
        <v>26</v>
      </c>
      <c r="F8096">
        <f>IF(Clef_répartition[[#This Row],[Code_Nom]]=D8095,F8095-1,(COUNTIFS(Clef_répartition[Code_Nom],Clef_répartition[[#This Row],[Code_Nom]],Clef_répartition[Année],Clef_répartition[[#This Row],[Année]])))</f>
        <v>31</v>
      </c>
      <c r="G8096" t="str">
        <f>Clef_répartition[[#This Row],[Code_Nom]]&amp;"_"&amp;Clef_répartition[[#This Row],[Nombre]]&amp;"_"&amp;Clef_répartition[[#This Row],[Année]]</f>
        <v>ARASMAC_Association régionale pour l'action sociale Morges-Aubonne-Cossonay_26_2020</v>
      </c>
      <c r="H8096">
        <v>5484</v>
      </c>
      <c r="I8096" t="s">
        <v>127</v>
      </c>
      <c r="J8096">
        <v>2020</v>
      </c>
      <c r="K8096">
        <v>1.1241066404893876E-2</v>
      </c>
    </row>
    <row r="8097" spans="1:11" x14ac:dyDescent="0.25">
      <c r="A8097" t="s">
        <v>724</v>
      </c>
      <c r="B8097" t="s">
        <v>650</v>
      </c>
      <c r="C8097" t="s">
        <v>651</v>
      </c>
      <c r="D8097" t="str">
        <f>Clef_répartition[[#This Row],[Code association]]&amp;"_"&amp;Clef_répartition[[#This Row],[Nom association]]</f>
        <v>ARASMAC_Association régionale pour l'action sociale Morges-Aubonne-Cossonay</v>
      </c>
      <c r="E8097">
        <f>COUNTIFS(D$2:D8097,Clef_répartition[[#This Row],[Code_Nom]],J$2:J8097,Clef_répartition[[#This Row],[Année]])</f>
        <v>27</v>
      </c>
      <c r="F8097">
        <f>IF(Clef_répartition[[#This Row],[Code_Nom]]=D8096,F8096-1,(COUNTIFS(Clef_répartition[Code_Nom],Clef_répartition[[#This Row],[Code_Nom]],Clef_répartition[Année],Clef_répartition[[#This Row],[Année]])))</f>
        <v>30</v>
      </c>
      <c r="G8097" t="str">
        <f>Clef_répartition[[#This Row],[Code_Nom]]&amp;"_"&amp;Clef_répartition[[#This Row],[Nombre]]&amp;"_"&amp;Clef_répartition[[#This Row],[Année]]</f>
        <v>ARASMAC_Association régionale pour l'action sociale Morges-Aubonne-Cossonay_27_2020</v>
      </c>
      <c r="H8097">
        <v>5485</v>
      </c>
      <c r="I8097" t="s">
        <v>129</v>
      </c>
      <c r="J8097">
        <v>2020</v>
      </c>
      <c r="K8097">
        <v>4.752612739875259E-3</v>
      </c>
    </row>
    <row r="8098" spans="1:11" x14ac:dyDescent="0.25">
      <c r="A8098" t="s">
        <v>724</v>
      </c>
      <c r="B8098" t="s">
        <v>650</v>
      </c>
      <c r="C8098" t="s">
        <v>651</v>
      </c>
      <c r="D8098" t="str">
        <f>Clef_répartition[[#This Row],[Code association]]&amp;"_"&amp;Clef_répartition[[#This Row],[Nom association]]</f>
        <v>ARASMAC_Association régionale pour l'action sociale Morges-Aubonne-Cossonay</v>
      </c>
      <c r="E8098">
        <f>COUNTIFS(D$2:D8098,Clef_répartition[[#This Row],[Code_Nom]],J$2:J8098,Clef_répartition[[#This Row],[Année]])</f>
        <v>28</v>
      </c>
      <c r="F8098">
        <f>IF(Clef_répartition[[#This Row],[Code_Nom]]=D8097,F8097-1,(COUNTIFS(Clef_répartition[Code_Nom],Clef_répartition[[#This Row],[Code_Nom]],Clef_répartition[Année],Clef_répartition[[#This Row],[Année]])))</f>
        <v>29</v>
      </c>
      <c r="G8098" t="str">
        <f>Clef_répartition[[#This Row],[Code_Nom]]&amp;"_"&amp;Clef_répartition[[#This Row],[Nombre]]&amp;"_"&amp;Clef_répartition[[#This Row],[Année]]</f>
        <v>ARASMAC_Association régionale pour l'action sociale Morges-Aubonne-Cossonay_28_2020</v>
      </c>
      <c r="H8098">
        <v>5656</v>
      </c>
      <c r="I8098" t="s">
        <v>135</v>
      </c>
      <c r="J8098">
        <v>2020</v>
      </c>
      <c r="K8098">
        <v>4.8771144338165762E-2</v>
      </c>
    </row>
    <row r="8099" spans="1:11" x14ac:dyDescent="0.25">
      <c r="A8099" t="s">
        <v>724</v>
      </c>
      <c r="B8099" t="s">
        <v>650</v>
      </c>
      <c r="C8099" t="s">
        <v>651</v>
      </c>
      <c r="D8099" t="str">
        <f>Clef_répartition[[#This Row],[Code association]]&amp;"_"&amp;Clef_répartition[[#This Row],[Nom association]]</f>
        <v>ARASMAC_Association régionale pour l'action sociale Morges-Aubonne-Cossonay</v>
      </c>
      <c r="E8099">
        <f>COUNTIFS(D$2:D8099,Clef_répartition[[#This Row],[Code_Nom]],J$2:J8099,Clef_répartition[[#This Row],[Année]])</f>
        <v>29</v>
      </c>
      <c r="F8099">
        <f>IF(Clef_répartition[[#This Row],[Code_Nom]]=D8098,F8098-1,(COUNTIFS(Clef_répartition[Code_Nom],Clef_répartition[[#This Row],[Code_Nom]],Clef_répartition[Année],Clef_répartition[[#This Row],[Année]])))</f>
        <v>28</v>
      </c>
      <c r="G8099" t="str">
        <f>Clef_répartition[[#This Row],[Code_Nom]]&amp;"_"&amp;Clef_répartition[[#This Row],[Nombre]]&amp;"_"&amp;Clef_répartition[[#This Row],[Année]]</f>
        <v>ARASMAC_Association régionale pour l'action sociale Morges-Aubonne-Cossonay_29_2020</v>
      </c>
      <c r="H8099">
        <v>5474</v>
      </c>
      <c r="I8099" t="s">
        <v>146</v>
      </c>
      <c r="J8099">
        <v>2020</v>
      </c>
      <c r="K8099">
        <v>4.7286701064250059E-3</v>
      </c>
    </row>
    <row r="8100" spans="1:11" x14ac:dyDescent="0.25">
      <c r="A8100" t="s">
        <v>724</v>
      </c>
      <c r="B8100" t="s">
        <v>650</v>
      </c>
      <c r="C8100" t="s">
        <v>651</v>
      </c>
      <c r="D8100" t="str">
        <f>Clef_répartition[[#This Row],[Code association]]&amp;"_"&amp;Clef_répartition[[#This Row],[Nom association]]</f>
        <v>ARASMAC_Association régionale pour l'action sociale Morges-Aubonne-Cossonay</v>
      </c>
      <c r="E8100">
        <f>COUNTIFS(D$2:D8100,Clef_répartition[[#This Row],[Code_Nom]],J$2:J8100,Clef_répartition[[#This Row],[Année]])</f>
        <v>30</v>
      </c>
      <c r="F8100">
        <f>IF(Clef_répartition[[#This Row],[Code_Nom]]=D8099,F8099-1,(COUNTIFS(Clef_répartition[Code_Nom],Clef_répartition[[#This Row],[Code_Nom]],Clef_répartition[Année],Clef_répartition[[#This Row],[Année]])))</f>
        <v>27</v>
      </c>
      <c r="G8100" t="str">
        <f>Clef_répartition[[#This Row],[Code_Nom]]&amp;"_"&amp;Clef_répartition[[#This Row],[Nombre]]&amp;"_"&amp;Clef_répartition[[#This Row],[Année]]</f>
        <v>ARASMAC_Association régionale pour l'action sociale Morges-Aubonne-Cossonay_30_2020</v>
      </c>
      <c r="H8100">
        <v>5498</v>
      </c>
      <c r="I8100" t="s">
        <v>149</v>
      </c>
      <c r="J8100">
        <v>2020</v>
      </c>
      <c r="K8100">
        <v>3.1735960638310606E-2</v>
      </c>
    </row>
    <row r="8101" spans="1:11" x14ac:dyDescent="0.25">
      <c r="A8101" t="s">
        <v>724</v>
      </c>
      <c r="B8101" t="s">
        <v>650</v>
      </c>
      <c r="C8101" t="s">
        <v>651</v>
      </c>
      <c r="D8101" t="str">
        <f>Clef_répartition[[#This Row],[Code association]]&amp;"_"&amp;Clef_répartition[[#This Row],[Nom association]]</f>
        <v>ARASMAC_Association régionale pour l'action sociale Morges-Aubonne-Cossonay</v>
      </c>
      <c r="E8101">
        <f>COUNTIFS(D$2:D8101,Clef_répartition[[#This Row],[Code_Nom]],J$2:J8101,Clef_répartition[[#This Row],[Année]])</f>
        <v>31</v>
      </c>
      <c r="F8101">
        <f>IF(Clef_répartition[[#This Row],[Code_Nom]]=D8100,F8100-1,(COUNTIFS(Clef_répartition[Code_Nom],Clef_répartition[[#This Row],[Code_Nom]],Clef_répartition[Année],Clef_répartition[[#This Row],[Année]])))</f>
        <v>26</v>
      </c>
      <c r="G8101" t="str">
        <f>Clef_répartition[[#This Row],[Code_Nom]]&amp;"_"&amp;Clef_répartition[[#This Row],[Nombre]]&amp;"_"&amp;Clef_répartition[[#This Row],[Année]]</f>
        <v>ARASMAC_Association régionale pour l'action sociale Morges-Aubonne-Cossonay_31_2020</v>
      </c>
      <c r="H8101">
        <v>5637</v>
      </c>
      <c r="I8101" t="s">
        <v>153</v>
      </c>
      <c r="J8101">
        <v>2020</v>
      </c>
      <c r="K8101">
        <v>1.1875546191325585E-2</v>
      </c>
    </row>
    <row r="8102" spans="1:11" x14ac:dyDescent="0.25">
      <c r="A8102" t="s">
        <v>724</v>
      </c>
      <c r="B8102" t="s">
        <v>650</v>
      </c>
      <c r="C8102" t="s">
        <v>651</v>
      </c>
      <c r="D8102" t="str">
        <f>Clef_répartition[[#This Row],[Code association]]&amp;"_"&amp;Clef_répartition[[#This Row],[Nom association]]</f>
        <v>ARASMAC_Association régionale pour l'action sociale Morges-Aubonne-Cossonay</v>
      </c>
      <c r="E8102">
        <f>COUNTIFS(D$2:D8102,Clef_répartition[[#This Row],[Code_Nom]],J$2:J8102,Clef_répartition[[#This Row],[Année]])</f>
        <v>32</v>
      </c>
      <c r="F8102">
        <f>IF(Clef_répartition[[#This Row],[Code_Nom]]=D8101,F8101-1,(COUNTIFS(Clef_répartition[Code_Nom],Clef_répartition[[#This Row],[Code_Nom]],Clef_répartition[Année],Clef_répartition[[#This Row],[Année]])))</f>
        <v>25</v>
      </c>
      <c r="G8102" t="str">
        <f>Clef_répartition[[#This Row],[Code_Nom]]&amp;"_"&amp;Clef_répartition[[#This Row],[Nombre]]&amp;"_"&amp;Clef_répartition[[#This Row],[Année]]</f>
        <v>ARASMAC_Association régionale pour l'action sociale Morges-Aubonne-Cossonay_32_2020</v>
      </c>
      <c r="H8102">
        <v>5486</v>
      </c>
      <c r="I8102" t="s">
        <v>145</v>
      </c>
      <c r="J8102">
        <v>2020</v>
      </c>
      <c r="K8102">
        <v>1.2103001209102992E-2</v>
      </c>
    </row>
    <row r="8103" spans="1:11" x14ac:dyDescent="0.25">
      <c r="A8103" t="s">
        <v>724</v>
      </c>
      <c r="B8103" t="s">
        <v>650</v>
      </c>
      <c r="C8103" t="s">
        <v>651</v>
      </c>
      <c r="D8103" t="str">
        <f>Clef_répartition[[#This Row],[Code association]]&amp;"_"&amp;Clef_répartition[[#This Row],[Nom association]]</f>
        <v>ARASMAC_Association régionale pour l'action sociale Morges-Aubonne-Cossonay</v>
      </c>
      <c r="E8103">
        <f>COUNTIFS(D$2:D8103,Clef_répartition[[#This Row],[Code_Nom]],J$2:J8103,Clef_répartition[[#This Row],[Année]])</f>
        <v>33</v>
      </c>
      <c r="F8103">
        <f>IF(Clef_répartition[[#This Row],[Code_Nom]]=D8102,F8102-1,(COUNTIFS(Clef_répartition[Code_Nom],Clef_répartition[[#This Row],[Code_Nom]],Clef_répartition[Année],Clef_répartition[[#This Row],[Année]])))</f>
        <v>24</v>
      </c>
      <c r="G8103" t="str">
        <f>Clef_répartition[[#This Row],[Code_Nom]]&amp;"_"&amp;Clef_répartition[[#This Row],[Nombre]]&amp;"_"&amp;Clef_répartition[[#This Row],[Année]]</f>
        <v>ARASMAC_Association régionale pour l'action sociale Morges-Aubonne-Cossonay_33_2020</v>
      </c>
      <c r="H8103">
        <v>5638</v>
      </c>
      <c r="I8103" t="s">
        <v>161</v>
      </c>
      <c r="J8103">
        <v>2020</v>
      </c>
      <c r="K8103">
        <v>3.2035243556438775E-2</v>
      </c>
    </row>
    <row r="8104" spans="1:11" x14ac:dyDescent="0.25">
      <c r="A8104" t="s">
        <v>724</v>
      </c>
      <c r="B8104" t="s">
        <v>650</v>
      </c>
      <c r="C8104" t="s">
        <v>651</v>
      </c>
      <c r="D8104" t="str">
        <f>Clef_répartition[[#This Row],[Code association]]&amp;"_"&amp;Clef_répartition[[#This Row],[Nom association]]</f>
        <v>ARASMAC_Association régionale pour l'action sociale Morges-Aubonne-Cossonay</v>
      </c>
      <c r="E8104">
        <f>COUNTIFS(D$2:D8104,Clef_répartition[[#This Row],[Code_Nom]],J$2:J8104,Clef_répartition[[#This Row],[Année]])</f>
        <v>34</v>
      </c>
      <c r="F8104">
        <f>IF(Clef_répartition[[#This Row],[Code_Nom]]=D8103,F8103-1,(COUNTIFS(Clef_répartition[Code_Nom],Clef_répartition[[#This Row],[Code_Nom]],Clef_répartition[Année],Clef_répartition[[#This Row],[Année]])))</f>
        <v>23</v>
      </c>
      <c r="G8104" t="str">
        <f>Clef_répartition[[#This Row],[Code_Nom]]&amp;"_"&amp;Clef_répartition[[#This Row],[Nombre]]&amp;"_"&amp;Clef_répartition[[#This Row],[Année]]</f>
        <v>ARASMAC_Association régionale pour l'action sociale Morges-Aubonne-Cossonay_34_2020</v>
      </c>
      <c r="H8104">
        <v>5639</v>
      </c>
      <c r="I8104" t="s">
        <v>166</v>
      </c>
      <c r="J8104">
        <v>2020</v>
      </c>
      <c r="K8104">
        <v>9.7925370811535566E-3</v>
      </c>
    </row>
    <row r="8105" spans="1:11" x14ac:dyDescent="0.25">
      <c r="A8105" t="s">
        <v>724</v>
      </c>
      <c r="B8105" t="s">
        <v>650</v>
      </c>
      <c r="C8105" t="s">
        <v>651</v>
      </c>
      <c r="D8105" t="str">
        <f>Clef_répartition[[#This Row],[Code association]]&amp;"_"&amp;Clef_répartition[[#This Row],[Nom association]]</f>
        <v>ARASMAC_Association régionale pour l'action sociale Morges-Aubonne-Cossonay</v>
      </c>
      <c r="E8105">
        <f>COUNTIFS(D$2:D8105,Clef_répartition[[#This Row],[Code_Nom]],J$2:J8105,Clef_répartition[[#This Row],[Année]])</f>
        <v>35</v>
      </c>
      <c r="F8105">
        <f>IF(Clef_répartition[[#This Row],[Code_Nom]]=D8104,F8104-1,(COUNTIFS(Clef_répartition[Code_Nom],Clef_répartition[[#This Row],[Code_Nom]],Clef_répartition[Année],Clef_répartition[[#This Row],[Année]])))</f>
        <v>22</v>
      </c>
      <c r="G8105" t="str">
        <f>Clef_répartition[[#This Row],[Code_Nom]]&amp;"_"&amp;Clef_répartition[[#This Row],[Nombre]]&amp;"_"&amp;Clef_répartition[[#This Row],[Année]]</f>
        <v>ARASMAC_Association régionale pour l'action sociale Morges-Aubonne-Cossonay_35_2020</v>
      </c>
      <c r="H8105">
        <v>5640</v>
      </c>
      <c r="I8105" t="s">
        <v>168</v>
      </c>
      <c r="J8105">
        <v>2020</v>
      </c>
      <c r="K8105">
        <v>8.332036440688112E-3</v>
      </c>
    </row>
    <row r="8106" spans="1:11" x14ac:dyDescent="0.25">
      <c r="A8106" t="s">
        <v>724</v>
      </c>
      <c r="B8106" t="s">
        <v>650</v>
      </c>
      <c r="C8106" t="s">
        <v>651</v>
      </c>
      <c r="D8106" t="str">
        <f>Clef_répartition[[#This Row],[Code association]]&amp;"_"&amp;Clef_répartition[[#This Row],[Nom association]]</f>
        <v>ARASMAC_Association régionale pour l'action sociale Morges-Aubonne-Cossonay</v>
      </c>
      <c r="E8106">
        <f>COUNTIFS(D$2:D8106,Clef_répartition[[#This Row],[Code_Nom]],J$2:J8106,Clef_répartition[[#This Row],[Année]])</f>
        <v>36</v>
      </c>
      <c r="F8106">
        <f>IF(Clef_répartition[[#This Row],[Code_Nom]]=D8105,F8105-1,(COUNTIFS(Clef_répartition[Code_Nom],Clef_répartition[[#This Row],[Code_Nom]],Clef_répartition[Année],Clef_répartition[[#This Row],[Année]])))</f>
        <v>21</v>
      </c>
      <c r="G8106" t="str">
        <f>Clef_répartition[[#This Row],[Code_Nom]]&amp;"_"&amp;Clef_répartition[[#This Row],[Nombre]]&amp;"_"&amp;Clef_répartition[[#This Row],[Année]]</f>
        <v>ARASMAC_Association régionale pour l'action sociale Morges-Aubonne-Cossonay_36_2020</v>
      </c>
      <c r="H8106">
        <v>5488</v>
      </c>
      <c r="I8106" t="s">
        <v>174</v>
      </c>
      <c r="J8106">
        <v>2020</v>
      </c>
      <c r="K8106">
        <v>6.8236505333221602E-4</v>
      </c>
    </row>
    <row r="8107" spans="1:11" x14ac:dyDescent="0.25">
      <c r="A8107" t="s">
        <v>724</v>
      </c>
      <c r="B8107" t="s">
        <v>650</v>
      </c>
      <c r="C8107" t="s">
        <v>651</v>
      </c>
      <c r="D8107" t="str">
        <f>Clef_répartition[[#This Row],[Code association]]&amp;"_"&amp;Clef_répartition[[#This Row],[Nom association]]</f>
        <v>ARASMAC_Association régionale pour l'action sociale Morges-Aubonne-Cossonay</v>
      </c>
      <c r="E8107">
        <f>COUNTIFS(D$2:D8107,Clef_répartition[[#This Row],[Code_Nom]],J$2:J8107,Clef_répartition[[#This Row],[Année]])</f>
        <v>37</v>
      </c>
      <c r="F8107">
        <f>IF(Clef_répartition[[#This Row],[Code_Nom]]=D8106,F8106-1,(COUNTIFS(Clef_répartition[Code_Nom],Clef_répartition[[#This Row],[Code_Nom]],Clef_répartition[Année],Clef_répartition[[#This Row],[Année]])))</f>
        <v>20</v>
      </c>
      <c r="G8107" t="str">
        <f>Clef_répartition[[#This Row],[Code_Nom]]&amp;"_"&amp;Clef_répartition[[#This Row],[Nombre]]&amp;"_"&amp;Clef_répartition[[#This Row],[Année]]</f>
        <v>ARASMAC_Association régionale pour l'action sociale Morges-Aubonne-Cossonay_37_2020</v>
      </c>
      <c r="H8107">
        <v>5490</v>
      </c>
      <c r="I8107" t="s">
        <v>178</v>
      </c>
      <c r="J8107">
        <v>2020</v>
      </c>
      <c r="K8107">
        <v>3.711108184789245E-3</v>
      </c>
    </row>
    <row r="8108" spans="1:11" x14ac:dyDescent="0.25">
      <c r="A8108" t="s">
        <v>724</v>
      </c>
      <c r="B8108" t="s">
        <v>650</v>
      </c>
      <c r="C8108" t="s">
        <v>651</v>
      </c>
      <c r="D8108" t="str">
        <f>Clef_répartition[[#This Row],[Code association]]&amp;"_"&amp;Clef_répartition[[#This Row],[Nom association]]</f>
        <v>ARASMAC_Association régionale pour l'action sociale Morges-Aubonne-Cossonay</v>
      </c>
      <c r="E8108">
        <f>COUNTIFS(D$2:D8108,Clef_répartition[[#This Row],[Code_Nom]],J$2:J8108,Clef_répartition[[#This Row],[Année]])</f>
        <v>38</v>
      </c>
      <c r="F8108">
        <f>IF(Clef_répartition[[#This Row],[Code_Nom]]=D8107,F8107-1,(COUNTIFS(Clef_répartition[Code_Nom],Clef_répartition[[#This Row],[Code_Nom]],Clef_répartition[Année],Clef_répartition[[#This Row],[Année]])))</f>
        <v>19</v>
      </c>
      <c r="G8108" t="str">
        <f>Clef_répartition[[#This Row],[Code_Nom]]&amp;"_"&amp;Clef_répartition[[#This Row],[Nombre]]&amp;"_"&amp;Clef_répartition[[#This Row],[Année]]</f>
        <v>ARASMAC_Association régionale pour l'action sociale Morges-Aubonne-Cossonay_38_2020</v>
      </c>
      <c r="H8108">
        <v>5431</v>
      </c>
      <c r="I8108" t="s">
        <v>179</v>
      </c>
      <c r="J8108">
        <v>2020</v>
      </c>
      <c r="K8108">
        <v>3.6871655513389919E-3</v>
      </c>
    </row>
    <row r="8109" spans="1:11" x14ac:dyDescent="0.25">
      <c r="A8109" t="s">
        <v>724</v>
      </c>
      <c r="B8109" t="s">
        <v>650</v>
      </c>
      <c r="C8109" t="s">
        <v>651</v>
      </c>
      <c r="D8109" t="str">
        <f>Clef_répartition[[#This Row],[Code association]]&amp;"_"&amp;Clef_répartition[[#This Row],[Nom association]]</f>
        <v>ARASMAC_Association régionale pour l'action sociale Morges-Aubonne-Cossonay</v>
      </c>
      <c r="E8109">
        <f>COUNTIFS(D$2:D8109,Clef_répartition[[#This Row],[Code_Nom]],J$2:J8109,Clef_répartition[[#This Row],[Année]])</f>
        <v>39</v>
      </c>
      <c r="F8109">
        <f>IF(Clef_répartition[[#This Row],[Code_Nom]]=D8108,F8108-1,(COUNTIFS(Clef_répartition[Code_Nom],Clef_répartition[[#This Row],[Code_Nom]],Clef_répartition[Année],Clef_répartition[[#This Row],[Année]])))</f>
        <v>18</v>
      </c>
      <c r="G8109" t="str">
        <f>Clef_répartition[[#This Row],[Code_Nom]]&amp;"_"&amp;Clef_répartition[[#This Row],[Nombre]]&amp;"_"&amp;Clef_répartition[[#This Row],[Année]]</f>
        <v>ARASMAC_Association régionale pour l'action sociale Morges-Aubonne-Cossonay_39_2020</v>
      </c>
      <c r="H8109">
        <v>5491</v>
      </c>
      <c r="I8109" t="s">
        <v>181</v>
      </c>
      <c r="J8109">
        <v>2020</v>
      </c>
      <c r="K8109">
        <v>5.7222893946105137E-3</v>
      </c>
    </row>
    <row r="8110" spans="1:11" x14ac:dyDescent="0.25">
      <c r="A8110" t="s">
        <v>724</v>
      </c>
      <c r="B8110" t="s">
        <v>650</v>
      </c>
      <c r="C8110" t="s">
        <v>651</v>
      </c>
      <c r="D8110" t="str">
        <f>Clef_répartition[[#This Row],[Code association]]&amp;"_"&amp;Clef_répartition[[#This Row],[Nom association]]</f>
        <v>ARASMAC_Association régionale pour l'action sociale Morges-Aubonne-Cossonay</v>
      </c>
      <c r="E8110">
        <f>COUNTIFS(D$2:D8110,Clef_répartition[[#This Row],[Code_Nom]],J$2:J8110,Clef_répartition[[#This Row],[Année]])</f>
        <v>40</v>
      </c>
      <c r="F8110">
        <f>IF(Clef_répartition[[#This Row],[Code_Nom]]=D8109,F8109-1,(COUNTIFS(Clef_répartition[Code_Nom],Clef_répartition[[#This Row],[Code_Nom]],Clef_répartition[Année],Clef_répartition[[#This Row],[Année]])))</f>
        <v>17</v>
      </c>
      <c r="G8110" t="str">
        <f>Clef_répartition[[#This Row],[Code_Nom]]&amp;"_"&amp;Clef_répartition[[#This Row],[Nombre]]&amp;"_"&amp;Clef_répartition[[#This Row],[Année]]</f>
        <v>ARASMAC_Association régionale pour l'action sociale Morges-Aubonne-Cossonay_40_2020</v>
      </c>
      <c r="H8110">
        <v>5492</v>
      </c>
      <c r="I8110" t="s">
        <v>189</v>
      </c>
      <c r="J8110">
        <v>2020</v>
      </c>
      <c r="K8110">
        <v>1.154034932302204E-2</v>
      </c>
    </row>
    <row r="8111" spans="1:11" x14ac:dyDescent="0.25">
      <c r="A8111" t="s">
        <v>724</v>
      </c>
      <c r="B8111" t="s">
        <v>650</v>
      </c>
      <c r="C8111" t="s">
        <v>651</v>
      </c>
      <c r="D8111" t="str">
        <f>Clef_répartition[[#This Row],[Code association]]&amp;"_"&amp;Clef_répartition[[#This Row],[Nom association]]</f>
        <v>ARASMAC_Association régionale pour l'action sociale Morges-Aubonne-Cossonay</v>
      </c>
      <c r="E8111">
        <f>COUNTIFS(D$2:D8111,Clef_répartition[[#This Row],[Code_Nom]],J$2:J8111,Clef_répartition[[#This Row],[Année]])</f>
        <v>41</v>
      </c>
      <c r="F8111">
        <f>IF(Clef_répartition[[#This Row],[Code_Nom]]=D8110,F8110-1,(COUNTIFS(Clef_répartition[Code_Nom],Clef_répartition[[#This Row],[Code_Nom]],Clef_répartition[Année],Clef_répartition[[#This Row],[Année]])))</f>
        <v>16</v>
      </c>
      <c r="G8111" t="str">
        <f>Clef_répartition[[#This Row],[Code_Nom]]&amp;"_"&amp;Clef_répartition[[#This Row],[Nombre]]&amp;"_"&amp;Clef_répartition[[#This Row],[Année]]</f>
        <v>ARASMAC_Association régionale pour l'action sociale Morges-Aubonne-Cossonay_41_2020</v>
      </c>
      <c r="H8111">
        <v>5642</v>
      </c>
      <c r="I8111" t="s">
        <v>190</v>
      </c>
      <c r="J8111">
        <v>2020</v>
      </c>
      <c r="K8111">
        <v>0.18988902589395809</v>
      </c>
    </row>
    <row r="8112" spans="1:11" x14ac:dyDescent="0.25">
      <c r="A8112" t="s">
        <v>724</v>
      </c>
      <c r="B8112" t="s">
        <v>650</v>
      </c>
      <c r="C8112" t="s">
        <v>651</v>
      </c>
      <c r="D8112" t="str">
        <f>Clef_répartition[[#This Row],[Code association]]&amp;"_"&amp;Clef_répartition[[#This Row],[Nom association]]</f>
        <v>ARASMAC_Association régionale pour l'action sociale Morges-Aubonne-Cossonay</v>
      </c>
      <c r="E8112">
        <f>COUNTIFS(D$2:D8112,Clef_répartition[[#This Row],[Code_Nom]],J$2:J8112,Clef_répartition[[#This Row],[Année]])</f>
        <v>42</v>
      </c>
      <c r="F8112">
        <f>IF(Clef_répartition[[#This Row],[Code_Nom]]=D8111,F8111-1,(COUNTIFS(Clef_répartition[Code_Nom],Clef_répartition[[#This Row],[Code_Nom]],Clef_répartition[Année],Clef_répartition[[#This Row],[Année]])))</f>
        <v>15</v>
      </c>
      <c r="G8112" t="str">
        <f>Clef_répartition[[#This Row],[Code_Nom]]&amp;"_"&amp;Clef_répartition[[#This Row],[Nombre]]&amp;"_"&amp;Clef_répartition[[#This Row],[Année]]</f>
        <v>ARASMAC_Association régionale pour l'action sociale Morges-Aubonne-Cossonay_42_2020</v>
      </c>
      <c r="H8112">
        <v>5493</v>
      </c>
      <c r="I8112" t="s">
        <v>205</v>
      </c>
      <c r="J8112">
        <v>2020</v>
      </c>
      <c r="K8112">
        <v>4.9800677576526649E-3</v>
      </c>
    </row>
    <row r="8113" spans="1:11" x14ac:dyDescent="0.25">
      <c r="A8113" t="s">
        <v>724</v>
      </c>
      <c r="B8113" t="s">
        <v>650</v>
      </c>
      <c r="C8113" t="s">
        <v>651</v>
      </c>
      <c r="D8113" t="str">
        <f>Clef_répartition[[#This Row],[Code association]]&amp;"_"&amp;Clef_répartition[[#This Row],[Nom association]]</f>
        <v>ARASMAC_Association régionale pour l'action sociale Morges-Aubonne-Cossonay</v>
      </c>
      <c r="E8113">
        <f>COUNTIFS(D$2:D8113,Clef_répartition[[#This Row],[Code_Nom]],J$2:J8113,Clef_répartition[[#This Row],[Année]])</f>
        <v>43</v>
      </c>
      <c r="F8113">
        <f>IF(Clef_répartition[[#This Row],[Code_Nom]]=D8112,F8112-1,(COUNTIFS(Clef_répartition[Code_Nom],Clef_répartition[[#This Row],[Code_Nom]],Clef_répartition[Année],Clef_répartition[[#This Row],[Année]])))</f>
        <v>14</v>
      </c>
      <c r="G8113" t="str">
        <f>Clef_répartition[[#This Row],[Code_Nom]]&amp;"_"&amp;Clef_répartition[[#This Row],[Nombre]]&amp;"_"&amp;Clef_répartition[[#This Row],[Année]]</f>
        <v>ARASMAC_Association régionale pour l'action sociale Morges-Aubonne-Cossonay_43_2020</v>
      </c>
      <c r="H8113">
        <v>5497</v>
      </c>
      <c r="I8113" t="s">
        <v>217</v>
      </c>
      <c r="J8113">
        <v>2020</v>
      </c>
      <c r="K8113">
        <v>1.0187590533082734E-2</v>
      </c>
    </row>
    <row r="8114" spans="1:11" x14ac:dyDescent="0.25">
      <c r="A8114" t="s">
        <v>724</v>
      </c>
      <c r="B8114" t="s">
        <v>650</v>
      </c>
      <c r="C8114" t="s">
        <v>651</v>
      </c>
      <c r="D8114" t="str">
        <f>Clef_répartition[[#This Row],[Code association]]&amp;"_"&amp;Clef_répartition[[#This Row],[Nom association]]</f>
        <v>ARASMAC_Association régionale pour l'action sociale Morges-Aubonne-Cossonay</v>
      </c>
      <c r="E8114">
        <f>COUNTIFS(D$2:D8114,Clef_répartition[[#This Row],[Code_Nom]],J$2:J8114,Clef_répartition[[#This Row],[Année]])</f>
        <v>44</v>
      </c>
      <c r="F8114">
        <f>IF(Clef_répartition[[#This Row],[Code_Nom]]=D8113,F8113-1,(COUNTIFS(Clef_répartition[Code_Nom],Clef_répartition[[#This Row],[Code_Nom]],Clef_répartition[Année],Clef_répartition[[#This Row],[Année]])))</f>
        <v>13</v>
      </c>
      <c r="G8114" t="str">
        <f>Clef_répartition[[#This Row],[Code_Nom]]&amp;"_"&amp;Clef_répartition[[#This Row],[Nombre]]&amp;"_"&amp;Clef_répartition[[#This Row],[Année]]</f>
        <v>ARASMAC_Association régionale pour l'action sociale Morges-Aubonne-Cossonay_44_2020</v>
      </c>
      <c r="H8114">
        <v>5643</v>
      </c>
      <c r="I8114" t="s">
        <v>221</v>
      </c>
      <c r="J8114">
        <v>2020</v>
      </c>
      <c r="K8114">
        <v>6.2765613589838745E-2</v>
      </c>
    </row>
    <row r="8115" spans="1:11" x14ac:dyDescent="0.25">
      <c r="A8115" t="s">
        <v>724</v>
      </c>
      <c r="B8115" t="s">
        <v>650</v>
      </c>
      <c r="C8115" t="s">
        <v>651</v>
      </c>
      <c r="D8115" t="str">
        <f>Clef_répartition[[#This Row],[Code association]]&amp;"_"&amp;Clef_répartition[[#This Row],[Nom association]]</f>
        <v>ARASMAC_Association régionale pour l'action sociale Morges-Aubonne-Cossonay</v>
      </c>
      <c r="E8115">
        <f>COUNTIFS(D$2:D8115,Clef_répartition[[#This Row],[Code_Nom]],J$2:J8115,Clef_répartition[[#This Row],[Année]])</f>
        <v>45</v>
      </c>
      <c r="F8115">
        <f>IF(Clef_répartition[[#This Row],[Code_Nom]]=D8114,F8114-1,(COUNTIFS(Clef_répartition[Code_Nom],Clef_répartition[[#This Row],[Code_Nom]],Clef_répartition[Année],Clef_répartition[[#This Row],[Année]])))</f>
        <v>12</v>
      </c>
      <c r="G8115" t="str">
        <f>Clef_répartition[[#This Row],[Code_Nom]]&amp;"_"&amp;Clef_répartition[[#This Row],[Nombre]]&amp;"_"&amp;Clef_répartition[[#This Row],[Année]]</f>
        <v>ARASMAC_Association régionale pour l'action sociale Morges-Aubonne-Cossonay_45_2020</v>
      </c>
      <c r="H8115">
        <v>5645</v>
      </c>
      <c r="I8115" t="s">
        <v>235</v>
      </c>
      <c r="J8115">
        <v>2020</v>
      </c>
      <c r="K8115">
        <v>5.6265188608095006E-3</v>
      </c>
    </row>
    <row r="8116" spans="1:11" x14ac:dyDescent="0.25">
      <c r="A8116" t="s">
        <v>724</v>
      </c>
      <c r="B8116" t="s">
        <v>650</v>
      </c>
      <c r="C8116" t="s">
        <v>651</v>
      </c>
      <c r="D8116" t="str">
        <f>Clef_répartition[[#This Row],[Code association]]&amp;"_"&amp;Clef_répartition[[#This Row],[Nom association]]</f>
        <v>ARASMAC_Association régionale pour l'action sociale Morges-Aubonne-Cossonay</v>
      </c>
      <c r="E8116">
        <f>COUNTIFS(D$2:D8116,Clef_répartition[[#This Row],[Code_Nom]],J$2:J8116,Clef_répartition[[#This Row],[Année]])</f>
        <v>46</v>
      </c>
      <c r="F8116">
        <f>IF(Clef_répartition[[#This Row],[Code_Nom]]=D8115,F8115-1,(COUNTIFS(Clef_répartition[Code_Nom],Clef_répartition[[#This Row],[Code_Nom]],Clef_répartition[Année],Clef_répartition[[#This Row],[Année]])))</f>
        <v>11</v>
      </c>
      <c r="G8116" t="str">
        <f>Clef_répartition[[#This Row],[Code_Nom]]&amp;"_"&amp;Clef_répartition[[#This Row],[Nombre]]&amp;"_"&amp;Clef_répartition[[#This Row],[Année]]</f>
        <v>ARASMAC_Association régionale pour l'action sociale Morges-Aubonne-Cossonay_46_2020</v>
      </c>
      <c r="H8116">
        <v>5435</v>
      </c>
      <c r="I8116" t="s">
        <v>245</v>
      </c>
      <c r="J8116">
        <v>2020</v>
      </c>
      <c r="K8116">
        <v>8.2721798570624793E-3</v>
      </c>
    </row>
    <row r="8117" spans="1:11" x14ac:dyDescent="0.25">
      <c r="A8117" t="s">
        <v>724</v>
      </c>
      <c r="B8117" t="s">
        <v>650</v>
      </c>
      <c r="C8117" t="s">
        <v>651</v>
      </c>
      <c r="D8117" t="str">
        <f>Clef_répartition[[#This Row],[Code association]]&amp;"_"&amp;Clef_répartition[[#This Row],[Nom association]]</f>
        <v>ARASMAC_Association régionale pour l'action sociale Morges-Aubonne-Cossonay</v>
      </c>
      <c r="E8117">
        <f>COUNTIFS(D$2:D8117,Clef_répartition[[#This Row],[Code_Nom]],J$2:J8117,Clef_répartition[[#This Row],[Année]])</f>
        <v>47</v>
      </c>
      <c r="F8117">
        <f>IF(Clef_répartition[[#This Row],[Code_Nom]]=D8116,F8116-1,(COUNTIFS(Clef_répartition[Code_Nom],Clef_répartition[[#This Row],[Code_Nom]],Clef_répartition[Année],Clef_répartition[[#This Row],[Année]])))</f>
        <v>10</v>
      </c>
      <c r="G8117" t="str">
        <f>Clef_répartition[[#This Row],[Code_Nom]]&amp;"_"&amp;Clef_répartition[[#This Row],[Nombre]]&amp;"_"&amp;Clef_répartition[[#This Row],[Année]]</f>
        <v>ARASMAC_Association régionale pour l'action sociale Morges-Aubonne-Cossonay_47_2020</v>
      </c>
      <c r="H8117">
        <v>5436</v>
      </c>
      <c r="I8117" t="s">
        <v>246</v>
      </c>
      <c r="J8117">
        <v>2020</v>
      </c>
      <c r="K8117">
        <v>5.3511785761315893E-3</v>
      </c>
    </row>
    <row r="8118" spans="1:11" x14ac:dyDescent="0.25">
      <c r="A8118" t="s">
        <v>724</v>
      </c>
      <c r="B8118" t="s">
        <v>650</v>
      </c>
      <c r="C8118" t="s">
        <v>651</v>
      </c>
      <c r="D8118" t="str">
        <f>Clef_répartition[[#This Row],[Code association]]&amp;"_"&amp;Clef_répartition[[#This Row],[Nom association]]</f>
        <v>ARASMAC_Association régionale pour l'action sociale Morges-Aubonne-Cossonay</v>
      </c>
      <c r="E8118">
        <f>COUNTIFS(D$2:D8118,Clef_répartition[[#This Row],[Code_Nom]],J$2:J8118,Clef_répartition[[#This Row],[Année]])</f>
        <v>48</v>
      </c>
      <c r="F8118">
        <f>IF(Clef_répartition[[#This Row],[Code_Nom]]=D8117,F8117-1,(COUNTIFS(Clef_répartition[Code_Nom],Clef_répartition[[#This Row],[Code_Nom]],Clef_répartition[Année],Clef_répartition[[#This Row],[Année]])))</f>
        <v>9</v>
      </c>
      <c r="G8118" t="str">
        <f>Clef_répartition[[#This Row],[Code_Nom]]&amp;"_"&amp;Clef_répartition[[#This Row],[Nombre]]&amp;"_"&amp;Clef_répartition[[#This Row],[Année]]</f>
        <v>ARASMAC_Association régionale pour l'action sociale Morges-Aubonne-Cossonay_48_2020</v>
      </c>
      <c r="H8118">
        <v>5646</v>
      </c>
      <c r="I8118" t="s">
        <v>247</v>
      </c>
      <c r="J8118">
        <v>2020</v>
      </c>
      <c r="K8118">
        <v>6.912238277088098E-2</v>
      </c>
    </row>
    <row r="8119" spans="1:11" x14ac:dyDescent="0.25">
      <c r="A8119" t="s">
        <v>724</v>
      </c>
      <c r="B8119" t="s">
        <v>650</v>
      </c>
      <c r="C8119" t="s">
        <v>651</v>
      </c>
      <c r="D8119" t="str">
        <f>Clef_répartition[[#This Row],[Code association]]&amp;"_"&amp;Clef_répartition[[#This Row],[Nom association]]</f>
        <v>ARASMAC_Association régionale pour l'action sociale Morges-Aubonne-Cossonay</v>
      </c>
      <c r="E8119">
        <f>COUNTIFS(D$2:D8119,Clef_répartition[[#This Row],[Code_Nom]],J$2:J8119,Clef_répartition[[#This Row],[Année]])</f>
        <v>49</v>
      </c>
      <c r="F8119">
        <f>IF(Clef_répartition[[#This Row],[Code_Nom]]=D8118,F8118-1,(COUNTIFS(Clef_répartition[Code_Nom],Clef_répartition[[#This Row],[Code_Nom]],Clef_répartition[Année],Clef_répartition[[#This Row],[Année]])))</f>
        <v>8</v>
      </c>
      <c r="G8119" t="str">
        <f>Clef_répartition[[#This Row],[Code_Nom]]&amp;"_"&amp;Clef_répartition[[#This Row],[Nombre]]&amp;"_"&amp;Clef_répartition[[#This Row],[Année]]</f>
        <v>ARASMAC_Association régionale pour l'action sociale Morges-Aubonne-Cossonay_49_2020</v>
      </c>
      <c r="H8119">
        <v>5437</v>
      </c>
      <c r="I8119" t="s">
        <v>250</v>
      </c>
      <c r="J8119">
        <v>2020</v>
      </c>
      <c r="K8119">
        <v>5.0638669747285507E-3</v>
      </c>
    </row>
    <row r="8120" spans="1:11" x14ac:dyDescent="0.25">
      <c r="A8120" t="s">
        <v>724</v>
      </c>
      <c r="B8120" t="s">
        <v>650</v>
      </c>
      <c r="C8120" t="s">
        <v>651</v>
      </c>
      <c r="D8120" t="str">
        <f>Clef_répartition[[#This Row],[Code association]]&amp;"_"&amp;Clef_répartition[[#This Row],[Nom association]]</f>
        <v>ARASMAC_Association régionale pour l'action sociale Morges-Aubonne-Cossonay</v>
      </c>
      <c r="E8120">
        <f>COUNTIFS(D$2:D8120,Clef_répartition[[#This Row],[Code_Nom]],J$2:J8120,Clef_répartition[[#This Row],[Année]])</f>
        <v>50</v>
      </c>
      <c r="F8120">
        <f>IF(Clef_répartition[[#This Row],[Code_Nom]]=D8119,F8119-1,(COUNTIFS(Clef_répartition[Code_Nom],Clef_répartition[[#This Row],[Code_Nom]],Clef_répartition[Année],Clef_répartition[[#This Row],[Année]])))</f>
        <v>7</v>
      </c>
      <c r="G8120" t="str">
        <f>Clef_répartition[[#This Row],[Code_Nom]]&amp;"_"&amp;Clef_répartition[[#This Row],[Nombre]]&amp;"_"&amp;Clef_répartition[[#This Row],[Année]]</f>
        <v>ARASMAC_Association régionale pour l'action sociale Morges-Aubonne-Cossonay_50_2020</v>
      </c>
      <c r="H8120">
        <v>5499</v>
      </c>
      <c r="I8120" t="s">
        <v>252</v>
      </c>
      <c r="J8120">
        <v>2020</v>
      </c>
      <c r="K8120">
        <v>5.7103180778853872E-3</v>
      </c>
    </row>
    <row r="8121" spans="1:11" x14ac:dyDescent="0.25">
      <c r="A8121" t="s">
        <v>724</v>
      </c>
      <c r="B8121" t="s">
        <v>650</v>
      </c>
      <c r="C8121" t="s">
        <v>651</v>
      </c>
      <c r="D8121" t="str">
        <f>Clef_répartition[[#This Row],[Code association]]&amp;"_"&amp;Clef_répartition[[#This Row],[Nom association]]</f>
        <v>ARASMAC_Association régionale pour l'action sociale Morges-Aubonne-Cossonay</v>
      </c>
      <c r="E8121">
        <f>COUNTIFS(D$2:D8121,Clef_répartition[[#This Row],[Code_Nom]],J$2:J8121,Clef_répartition[[#This Row],[Année]])</f>
        <v>51</v>
      </c>
      <c r="F8121">
        <f>IF(Clef_répartition[[#This Row],[Code_Nom]]=D8120,F8120-1,(COUNTIFS(Clef_répartition[Code_Nom],Clef_répartition[[#This Row],[Code_Nom]],Clef_répartition[Année],Clef_répartition[[#This Row],[Année]])))</f>
        <v>6</v>
      </c>
      <c r="G8121" t="str">
        <f>Clef_répartition[[#This Row],[Code_Nom]]&amp;"_"&amp;Clef_répartition[[#This Row],[Nombre]]&amp;"_"&amp;Clef_répartition[[#This Row],[Année]]</f>
        <v>ARASMAC_Association régionale pour l'action sociale Morges-Aubonne-Cossonay_51_2020</v>
      </c>
      <c r="H8121">
        <v>5649</v>
      </c>
      <c r="I8121" t="s">
        <v>264</v>
      </c>
      <c r="J8121">
        <v>2020</v>
      </c>
      <c r="K8121">
        <v>2.2829300994816421E-2</v>
      </c>
    </row>
    <row r="8122" spans="1:11" x14ac:dyDescent="0.25">
      <c r="A8122" t="s">
        <v>724</v>
      </c>
      <c r="B8122" t="s">
        <v>650</v>
      </c>
      <c r="C8122" t="s">
        <v>651</v>
      </c>
      <c r="D8122" t="str">
        <f>Clef_répartition[[#This Row],[Code association]]&amp;"_"&amp;Clef_répartition[[#This Row],[Nom association]]</f>
        <v>ARASMAC_Association régionale pour l'action sociale Morges-Aubonne-Cossonay</v>
      </c>
      <c r="E8122">
        <f>COUNTIFS(D$2:D8122,Clef_répartition[[#This Row],[Code_Nom]],J$2:J8122,Clef_répartition[[#This Row],[Année]])</f>
        <v>52</v>
      </c>
      <c r="F8122">
        <f>IF(Clef_répartition[[#This Row],[Code_Nom]]=D8121,F8121-1,(COUNTIFS(Clef_répartition[Code_Nom],Clef_répartition[[#This Row],[Code_Nom]],Clef_répartition[Année],Clef_répartition[[#This Row],[Année]])))</f>
        <v>5</v>
      </c>
      <c r="G8122" t="str">
        <f>Clef_répartition[[#This Row],[Code_Nom]]&amp;"_"&amp;Clef_répartition[[#This Row],[Nombre]]&amp;"_"&amp;Clef_répartition[[#This Row],[Année]]</f>
        <v>ARASMAC_Association régionale pour l'action sociale Morges-Aubonne-Cossonay_52_2020</v>
      </c>
      <c r="H8122">
        <v>5650</v>
      </c>
      <c r="I8122" t="s">
        <v>276</v>
      </c>
      <c r="J8122">
        <v>2020</v>
      </c>
      <c r="K8122">
        <v>2.3463780781248131E-3</v>
      </c>
    </row>
    <row r="8123" spans="1:11" x14ac:dyDescent="0.25">
      <c r="A8123" t="s">
        <v>724</v>
      </c>
      <c r="B8123" t="s">
        <v>650</v>
      </c>
      <c r="C8123" t="s">
        <v>651</v>
      </c>
      <c r="D8123" t="str">
        <f>Clef_répartition[[#This Row],[Code association]]&amp;"_"&amp;Clef_répartition[[#This Row],[Nom association]]</f>
        <v>ARASMAC_Association régionale pour l'action sociale Morges-Aubonne-Cossonay</v>
      </c>
      <c r="E8123">
        <f>COUNTIFS(D$2:D8123,Clef_répartition[[#This Row],[Code_Nom]],J$2:J8123,Clef_répartition[[#This Row],[Année]])</f>
        <v>53</v>
      </c>
      <c r="F8123">
        <f>IF(Clef_répartition[[#This Row],[Code_Nom]]=D8122,F8122-1,(COUNTIFS(Clef_répartition[Code_Nom],Clef_répartition[[#This Row],[Code_Nom]],Clef_répartition[Année],Clef_répartition[[#This Row],[Année]])))</f>
        <v>4</v>
      </c>
      <c r="G8123" t="str">
        <f>Clef_répartition[[#This Row],[Code_Nom]]&amp;"_"&amp;Clef_répartition[[#This Row],[Nombre]]&amp;"_"&amp;Clef_répartition[[#This Row],[Année]]</f>
        <v>ARASMAC_Association régionale pour l'action sociale Morges-Aubonne-Cossonay_53_2020</v>
      </c>
      <c r="H8123">
        <v>5652</v>
      </c>
      <c r="I8123" t="s">
        <v>284</v>
      </c>
      <c r="J8123">
        <v>2020</v>
      </c>
      <c r="K8123">
        <v>7.2187039852513388E-3</v>
      </c>
    </row>
    <row r="8124" spans="1:11" x14ac:dyDescent="0.25">
      <c r="A8124" t="s">
        <v>724</v>
      </c>
      <c r="B8124" t="s">
        <v>650</v>
      </c>
      <c r="C8124" t="s">
        <v>651</v>
      </c>
      <c r="D8124" t="str">
        <f>Clef_répartition[[#This Row],[Code association]]&amp;"_"&amp;Clef_répartition[[#This Row],[Nom association]]</f>
        <v>ARASMAC_Association régionale pour l'action sociale Morges-Aubonne-Cossonay</v>
      </c>
      <c r="E8124">
        <f>COUNTIFS(D$2:D8124,Clef_répartition[[#This Row],[Code_Nom]],J$2:J8124,Clef_répartition[[#This Row],[Année]])</f>
        <v>54</v>
      </c>
      <c r="F8124">
        <f>IF(Clef_répartition[[#This Row],[Code_Nom]]=D8123,F8123-1,(COUNTIFS(Clef_répartition[Code_Nom],Clef_répartition[[#This Row],[Code_Nom]],Clef_répartition[Année],Clef_répartition[[#This Row],[Année]])))</f>
        <v>3</v>
      </c>
      <c r="G8124" t="str">
        <f>Clef_répartition[[#This Row],[Code_Nom]]&amp;"_"&amp;Clef_répartition[[#This Row],[Nombre]]&amp;"_"&amp;Clef_répartition[[#This Row],[Année]]</f>
        <v>ARASMAC_Association régionale pour l'action sociale Morges-Aubonne-Cossonay_54_2020</v>
      </c>
      <c r="H8124">
        <v>5653</v>
      </c>
      <c r="I8124" t="s">
        <v>291</v>
      </c>
      <c r="J8124">
        <v>2020</v>
      </c>
      <c r="K8124">
        <v>1.0570672668286788E-2</v>
      </c>
    </row>
    <row r="8125" spans="1:11" x14ac:dyDescent="0.25">
      <c r="A8125" t="s">
        <v>724</v>
      </c>
      <c r="B8125" t="s">
        <v>650</v>
      </c>
      <c r="C8125" t="s">
        <v>651</v>
      </c>
      <c r="D8125" t="str">
        <f>Clef_répartition[[#This Row],[Code association]]&amp;"_"&amp;Clef_répartition[[#This Row],[Nom association]]</f>
        <v>ARASMAC_Association régionale pour l'action sociale Morges-Aubonne-Cossonay</v>
      </c>
      <c r="E8125">
        <f>COUNTIFS(D$2:D8125,Clef_répartition[[#This Row],[Code_Nom]],J$2:J8125,Clef_répartition[[#This Row],[Année]])</f>
        <v>55</v>
      </c>
      <c r="F8125">
        <f>IF(Clef_répartition[[#This Row],[Code_Nom]]=D8124,F8124-1,(COUNTIFS(Clef_répartition[Code_Nom],Clef_répartition[[#This Row],[Code_Nom]],Clef_répartition[Année],Clef_répartition[[#This Row],[Année]])))</f>
        <v>2</v>
      </c>
      <c r="G8125" t="str">
        <f>Clef_répartition[[#This Row],[Code_Nom]]&amp;"_"&amp;Clef_répartition[[#This Row],[Nombre]]&amp;"_"&amp;Clef_répartition[[#This Row],[Année]]</f>
        <v>ARASMAC_Association régionale pour l'action sociale Morges-Aubonne-Cossonay_55_2020</v>
      </c>
      <c r="H8125">
        <v>5654</v>
      </c>
      <c r="I8125" t="s">
        <v>295</v>
      </c>
      <c r="J8125">
        <v>2020</v>
      </c>
      <c r="K8125">
        <v>6.1412854799899443E-3</v>
      </c>
    </row>
    <row r="8126" spans="1:11" x14ac:dyDescent="0.25">
      <c r="A8126" t="s">
        <v>724</v>
      </c>
      <c r="B8126" t="s">
        <v>650</v>
      </c>
      <c r="C8126" t="s">
        <v>651</v>
      </c>
      <c r="D8126" t="str">
        <f>Clef_répartition[[#This Row],[Code association]]&amp;"_"&amp;Clef_répartition[[#This Row],[Nom association]]</f>
        <v>ARASMAC_Association régionale pour l'action sociale Morges-Aubonne-Cossonay</v>
      </c>
      <c r="E8126">
        <f>COUNTIFS(D$2:D8126,Clef_répartition[[#This Row],[Code_Nom]],J$2:J8126,Clef_répartition[[#This Row],[Année]])</f>
        <v>56</v>
      </c>
      <c r="F8126">
        <f>IF(Clef_répartition[[#This Row],[Code_Nom]]=D8125,F8125-1,(COUNTIFS(Clef_répartition[Code_Nom],Clef_répartition[[#This Row],[Code_Nom]],Clef_répartition[Année],Clef_répartition[[#This Row],[Année]])))</f>
        <v>1</v>
      </c>
      <c r="G8126" t="str">
        <f>Clef_répartition[[#This Row],[Code_Nom]]&amp;"_"&amp;Clef_répartition[[#This Row],[Nombre]]&amp;"_"&amp;Clef_répartition[[#This Row],[Année]]</f>
        <v>ARASMAC_Association régionale pour l'action sociale Morges-Aubonne-Cossonay_56_2020</v>
      </c>
      <c r="H8126">
        <v>5655</v>
      </c>
      <c r="I8126" t="s">
        <v>297</v>
      </c>
      <c r="J8126">
        <v>2020</v>
      </c>
      <c r="K8126">
        <v>1.7681634803011985E-2</v>
      </c>
    </row>
    <row r="8127" spans="1:11" x14ac:dyDescent="0.25">
      <c r="A8127" t="s">
        <v>724</v>
      </c>
      <c r="B8127" t="s">
        <v>629</v>
      </c>
      <c r="C8127" t="s">
        <v>754</v>
      </c>
      <c r="D8127" t="str">
        <f>Clef_répartition[[#This Row],[Code association]]&amp;"_"&amp;Clef_répartition[[#This Row],[Nom association]]</f>
        <v>ARASOL_Association régionale pour l’action sociale dans l’ouest lausannois</v>
      </c>
      <c r="E8127">
        <f>COUNTIFS(D$2:D8127,Clef_répartition[[#This Row],[Code_Nom]],J$2:J8127,Clef_répartition[[#This Row],[Année]])</f>
        <v>1</v>
      </c>
      <c r="F8127">
        <f>IF(Clef_répartition[[#This Row],[Code_Nom]]=D8126,F8126-1,(COUNTIFS(Clef_répartition[Code_Nom],Clef_répartition[[#This Row],[Code_Nom]],Clef_répartition[Année],Clef_répartition[[#This Row],[Année]])))</f>
        <v>7</v>
      </c>
      <c r="G8127" t="str">
        <f>Clef_répartition[[#This Row],[Code_Nom]]&amp;"_"&amp;Clef_répartition[[#This Row],[Nombre]]&amp;"_"&amp;Clef_répartition[[#This Row],[Année]]</f>
        <v>ARASOL_Association régionale pour l’action sociale dans l’ouest lausannois_1_2020</v>
      </c>
      <c r="H8127">
        <v>5624</v>
      </c>
      <c r="I8127" t="s">
        <v>44</v>
      </c>
      <c r="J8127">
        <v>2020</v>
      </c>
      <c r="K8127">
        <v>0.14414873678686557</v>
      </c>
    </row>
    <row r="8128" spans="1:11" x14ac:dyDescent="0.25">
      <c r="A8128" t="s">
        <v>724</v>
      </c>
      <c r="B8128" t="s">
        <v>629</v>
      </c>
      <c r="C8128" t="s">
        <v>754</v>
      </c>
      <c r="D8128" t="str">
        <f>Clef_répartition[[#This Row],[Code association]]&amp;"_"&amp;Clef_répartition[[#This Row],[Nom association]]</f>
        <v>ARASOL_Association régionale pour l’action sociale dans l’ouest lausannois</v>
      </c>
      <c r="E8128">
        <f>COUNTIFS(D$2:D8128,Clef_répartition[[#This Row],[Code_Nom]],J$2:J8128,Clef_répartition[[#This Row],[Année]])</f>
        <v>2</v>
      </c>
      <c r="F8128">
        <f>IF(Clef_répartition[[#This Row],[Code_Nom]]=D8127,F8127-1,(COUNTIFS(Clef_répartition[Code_Nom],Clef_répartition[[#This Row],[Code_Nom]],Clef_répartition[Année],Clef_répartition[[#This Row],[Année]])))</f>
        <v>6</v>
      </c>
      <c r="G8128" t="str">
        <f>Clef_répartition[[#This Row],[Code_Nom]]&amp;"_"&amp;Clef_répartition[[#This Row],[Nombre]]&amp;"_"&amp;Clef_répartition[[#This Row],[Année]]</f>
        <v>ARASOL_Association régionale pour l’action sociale dans l’ouest lausannois_2_2020</v>
      </c>
      <c r="H8128">
        <v>5627</v>
      </c>
      <c r="I8128" t="s">
        <v>56</v>
      </c>
      <c r="J8128">
        <v>2020</v>
      </c>
      <c r="K8128">
        <v>0.12725091835969712</v>
      </c>
    </row>
    <row r="8129" spans="1:11" x14ac:dyDescent="0.25">
      <c r="A8129" t="s">
        <v>724</v>
      </c>
      <c r="B8129" t="s">
        <v>629</v>
      </c>
      <c r="C8129" t="s">
        <v>754</v>
      </c>
      <c r="D8129" t="str">
        <f>Clef_répartition[[#This Row],[Code association]]&amp;"_"&amp;Clef_répartition[[#This Row],[Nom association]]</f>
        <v>ARASOL_Association régionale pour l’action sociale dans l’ouest lausannois</v>
      </c>
      <c r="E8129">
        <f>COUNTIFS(D$2:D8129,Clef_répartition[[#This Row],[Code_Nom]],J$2:J8129,Clef_répartition[[#This Row],[Année]])</f>
        <v>3</v>
      </c>
      <c r="F8129">
        <f>IF(Clef_répartition[[#This Row],[Code_Nom]]=D8128,F8128-1,(COUNTIFS(Clef_répartition[Code_Nom],Clef_répartition[[#This Row],[Code_Nom]],Clef_répartition[Année],Clef_répartition[[#This Row],[Année]])))</f>
        <v>5</v>
      </c>
      <c r="G8129" t="str">
        <f>Clef_répartition[[#This Row],[Code_Nom]]&amp;"_"&amp;Clef_répartition[[#This Row],[Nombre]]&amp;"_"&amp;Clef_répartition[[#This Row],[Année]]</f>
        <v>ARASOL_Association régionale pour l’action sociale dans l’ouest lausannois_3_2020</v>
      </c>
      <c r="H8129">
        <v>5583</v>
      </c>
      <c r="I8129" t="s">
        <v>82</v>
      </c>
      <c r="J8129">
        <v>2020</v>
      </c>
      <c r="K8129">
        <v>0.13044456106154884</v>
      </c>
    </row>
    <row r="8130" spans="1:11" x14ac:dyDescent="0.25">
      <c r="A8130" t="s">
        <v>724</v>
      </c>
      <c r="B8130" t="s">
        <v>629</v>
      </c>
      <c r="C8130" t="s">
        <v>754</v>
      </c>
      <c r="D8130" t="str">
        <f>Clef_répartition[[#This Row],[Code association]]&amp;"_"&amp;Clef_répartition[[#This Row],[Nom association]]</f>
        <v>ARASOL_Association régionale pour l’action sociale dans l’ouest lausannois</v>
      </c>
      <c r="E8130">
        <f>COUNTIFS(D$2:D8130,Clef_répartition[[#This Row],[Code_Nom]],J$2:J8130,Clef_répartition[[#This Row],[Année]])</f>
        <v>4</v>
      </c>
      <c r="F8130">
        <f>IF(Clef_répartition[[#This Row],[Code_Nom]]=D8129,F8129-1,(COUNTIFS(Clef_répartition[Code_Nom],Clef_répartition[[#This Row],[Code_Nom]],Clef_répartition[Année],Clef_répartition[[#This Row],[Année]])))</f>
        <v>4</v>
      </c>
      <c r="G8130" t="str">
        <f>Clef_répartition[[#This Row],[Code_Nom]]&amp;"_"&amp;Clef_répartition[[#This Row],[Nombre]]&amp;"_"&amp;Clef_répartition[[#This Row],[Année]]</f>
        <v>ARASOL_Association régionale pour l’action sociale dans l’ouest lausannois_4_2020</v>
      </c>
      <c r="H8130">
        <v>5635</v>
      </c>
      <c r="I8130" t="s">
        <v>103</v>
      </c>
      <c r="J8130">
        <v>2020</v>
      </c>
      <c r="K8130">
        <v>0.19737611515106079</v>
      </c>
    </row>
    <row r="8131" spans="1:11" x14ac:dyDescent="0.25">
      <c r="A8131" t="s">
        <v>724</v>
      </c>
      <c r="B8131" t="s">
        <v>629</v>
      </c>
      <c r="C8131" t="s">
        <v>754</v>
      </c>
      <c r="D8131" t="str">
        <f>Clef_répartition[[#This Row],[Code association]]&amp;"_"&amp;Clef_répartition[[#This Row],[Nom association]]</f>
        <v>ARASOL_Association régionale pour l’action sociale dans l’ouest lausannois</v>
      </c>
      <c r="E8131">
        <f>COUNTIFS(D$2:D8131,Clef_répartition[[#This Row],[Code_Nom]],J$2:J8131,Clef_répartition[[#This Row],[Année]])</f>
        <v>5</v>
      </c>
      <c r="F8131">
        <f>IF(Clef_répartition[[#This Row],[Code_Nom]]=D8130,F8130-1,(COUNTIFS(Clef_répartition[Code_Nom],Clef_répartition[[#This Row],[Code_Nom]],Clef_répartition[Année],Clef_répartition[[#This Row],[Année]])))</f>
        <v>3</v>
      </c>
      <c r="G8131" t="str">
        <f>Clef_répartition[[#This Row],[Code_Nom]]&amp;"_"&amp;Clef_répartition[[#This Row],[Nombre]]&amp;"_"&amp;Clef_répartition[[#This Row],[Année]]</f>
        <v>ARASOL_Association régionale pour l’action sociale dans l’ouest lausannois_5_2020</v>
      </c>
      <c r="H8131">
        <v>5591</v>
      </c>
      <c r="I8131" t="s">
        <v>228</v>
      </c>
      <c r="J8131">
        <v>2020</v>
      </c>
      <c r="K8131">
        <v>0.3128120548766774</v>
      </c>
    </row>
    <row r="8132" spans="1:11" x14ac:dyDescent="0.25">
      <c r="A8132" t="s">
        <v>724</v>
      </c>
      <c r="B8132" t="s">
        <v>629</v>
      </c>
      <c r="C8132" t="s">
        <v>754</v>
      </c>
      <c r="D8132" t="str">
        <f>Clef_répartition[[#This Row],[Code association]]&amp;"_"&amp;Clef_répartition[[#This Row],[Nom association]]</f>
        <v>ARASOL_Association régionale pour l’action sociale dans l’ouest lausannois</v>
      </c>
      <c r="E8132">
        <f>COUNTIFS(D$2:D8132,Clef_répartition[[#This Row],[Code_Nom]],J$2:J8132,Clef_répartition[[#This Row],[Année]])</f>
        <v>6</v>
      </c>
      <c r="F8132">
        <f>IF(Clef_répartition[[#This Row],[Code_Nom]]=D8131,F8131-1,(COUNTIFS(Clef_répartition[Code_Nom],Clef_répartition[[#This Row],[Code_Nom]],Clef_répartition[Année],Clef_répartition[[#This Row],[Année]])))</f>
        <v>2</v>
      </c>
      <c r="G8132" t="str">
        <f>Clef_répartition[[#This Row],[Code_Nom]]&amp;"_"&amp;Clef_répartition[[#This Row],[Nombre]]&amp;"_"&amp;Clef_répartition[[#This Row],[Année]]</f>
        <v>ARASOL_Association régionale pour l’action sociale dans l’ouest lausannois_6_2020</v>
      </c>
      <c r="H8132">
        <v>5648</v>
      </c>
      <c r="I8132" t="s">
        <v>248</v>
      </c>
      <c r="J8132">
        <v>2020</v>
      </c>
      <c r="K8132">
        <v>7.3603718419671643E-2</v>
      </c>
    </row>
    <row r="8133" spans="1:11" x14ac:dyDescent="0.25">
      <c r="A8133" t="s">
        <v>724</v>
      </c>
      <c r="B8133" t="s">
        <v>629</v>
      </c>
      <c r="C8133" t="s">
        <v>754</v>
      </c>
      <c r="D8133" t="str">
        <f>Clef_répartition[[#This Row],[Code association]]&amp;"_"&amp;Clef_répartition[[#This Row],[Nom association]]</f>
        <v>ARASOL_Association régionale pour l’action sociale dans l’ouest lausannois</v>
      </c>
      <c r="E8133">
        <f>COUNTIFS(D$2:D8133,Clef_répartition[[#This Row],[Code_Nom]],J$2:J8133,Clef_répartition[[#This Row],[Année]])</f>
        <v>7</v>
      </c>
      <c r="F8133">
        <f>IF(Clef_répartition[[#This Row],[Code_Nom]]=D8132,F8132-1,(COUNTIFS(Clef_répartition[Code_Nom],Clef_répartition[[#This Row],[Code_Nom]],Clef_répartition[Année],Clef_répartition[[#This Row],[Année]])))</f>
        <v>1</v>
      </c>
      <c r="G8133" t="str">
        <f>Clef_répartition[[#This Row],[Code_Nom]]&amp;"_"&amp;Clef_répartition[[#This Row],[Nombre]]&amp;"_"&amp;Clef_répartition[[#This Row],[Année]]</f>
        <v>ARASOL_Association régionale pour l’action sociale dans l’ouest lausannois_7_2020</v>
      </c>
      <c r="H8133">
        <v>5651</v>
      </c>
      <c r="I8133" t="s">
        <v>283</v>
      </c>
      <c r="J8133">
        <v>2020</v>
      </c>
      <c r="K8133">
        <v>1.4363895344478596E-2</v>
      </c>
    </row>
    <row r="8134" spans="1:11" x14ac:dyDescent="0.25">
      <c r="A8134" t="s">
        <v>724</v>
      </c>
      <c r="B8134" t="s">
        <v>525</v>
      </c>
      <c r="C8134" t="s">
        <v>526</v>
      </c>
      <c r="D8134" t="str">
        <f>Clef_répartition[[#This Row],[Code association]]&amp;"_"&amp;Clef_répartition[[#This Row],[Nom association]]</f>
        <v>ARASPE_Association régionale de l'Action sociale Prilly-Echallens</v>
      </c>
      <c r="E8134">
        <f>COUNTIFS(D$2:D8134,Clef_répartition[[#This Row],[Code_Nom]],J$2:J8134,Clef_répartition[[#This Row],[Année]])</f>
        <v>1</v>
      </c>
      <c r="F8134">
        <f>IF(Clef_répartition[[#This Row],[Code_Nom]]=D8133,F8133-1,(COUNTIFS(Clef_répartition[Code_Nom],Clef_répartition[[#This Row],[Code_Nom]],Clef_répartition[Année],Clef_répartition[[#This Row],[Année]])))</f>
        <v>41</v>
      </c>
      <c r="G8134" t="str">
        <f>Clef_répartition[[#This Row],[Code_Nom]]&amp;"_"&amp;Clef_répartition[[#This Row],[Nombre]]&amp;"_"&amp;Clef_répartition[[#This Row],[Année]]</f>
        <v>ARASPE_Association régionale de l'Action sociale Prilly-Echallens_1_2020</v>
      </c>
      <c r="H8134">
        <v>5511</v>
      </c>
      <c r="I8134" t="s">
        <v>8</v>
      </c>
      <c r="J8134">
        <v>2020</v>
      </c>
      <c r="K8134">
        <v>1.41E-2</v>
      </c>
    </row>
    <row r="8135" spans="1:11" x14ac:dyDescent="0.25">
      <c r="A8135" t="s">
        <v>724</v>
      </c>
      <c r="B8135" t="s">
        <v>525</v>
      </c>
      <c r="C8135" t="s">
        <v>526</v>
      </c>
      <c r="D8135" t="str">
        <f>Clef_répartition[[#This Row],[Code association]]&amp;"_"&amp;Clef_répartition[[#This Row],[Nom association]]</f>
        <v>ARASPE_Association régionale de l'Action sociale Prilly-Echallens</v>
      </c>
      <c r="E8135">
        <f>COUNTIFS(D$2:D8135,Clef_répartition[[#This Row],[Code_Nom]],J$2:J8135,Clef_répartition[[#This Row],[Année]])</f>
        <v>2</v>
      </c>
      <c r="F8135">
        <f>IF(Clef_répartition[[#This Row],[Code_Nom]]=D8134,F8134-1,(COUNTIFS(Clef_répartition[Code_Nom],Clef_répartition[[#This Row],[Code_Nom]],Clef_répartition[Année],Clef_répartition[[#This Row],[Année]])))</f>
        <v>40</v>
      </c>
      <c r="G8135" t="str">
        <f>Clef_répartition[[#This Row],[Code_Nom]]&amp;"_"&amp;Clef_répartition[[#This Row],[Nombre]]&amp;"_"&amp;Clef_répartition[[#This Row],[Année]]</f>
        <v>ARASPE_Association régionale de l'Action sociale Prilly-Echallens_2_2020</v>
      </c>
      <c r="H8135">
        <v>5512</v>
      </c>
      <c r="I8135" t="s">
        <v>19</v>
      </c>
      <c r="J8135">
        <v>2020</v>
      </c>
      <c r="K8135">
        <v>1.6799999999999999E-2</v>
      </c>
    </row>
    <row r="8136" spans="1:11" x14ac:dyDescent="0.25">
      <c r="A8136" t="s">
        <v>724</v>
      </c>
      <c r="B8136" t="s">
        <v>525</v>
      </c>
      <c r="C8136" t="s">
        <v>526</v>
      </c>
      <c r="D8136" t="str">
        <f>Clef_répartition[[#This Row],[Code association]]&amp;"_"&amp;Clef_répartition[[#This Row],[Nom association]]</f>
        <v>ARASPE_Association régionale de l'Action sociale Prilly-Echallens</v>
      </c>
      <c r="E8136">
        <f>COUNTIFS(D$2:D8136,Clef_répartition[[#This Row],[Code_Nom]],J$2:J8136,Clef_répartition[[#This Row],[Année]])</f>
        <v>3</v>
      </c>
      <c r="F8136">
        <f>IF(Clef_répartition[[#This Row],[Code_Nom]]=D8135,F8135-1,(COUNTIFS(Clef_répartition[Code_Nom],Clef_répartition[[#This Row],[Code_Nom]],Clef_répartition[Année],Clef_répartition[[#This Row],[Année]])))</f>
        <v>39</v>
      </c>
      <c r="G8136" t="str">
        <f>Clef_répartition[[#This Row],[Code_Nom]]&amp;"_"&amp;Clef_répartition[[#This Row],[Nombre]]&amp;"_"&amp;Clef_répartition[[#This Row],[Année]]</f>
        <v>ARASPE_Association régionale de l'Action sociale Prilly-Echallens_3_2020</v>
      </c>
      <c r="H8136">
        <v>5471</v>
      </c>
      <c r="I8136" t="s">
        <v>21</v>
      </c>
      <c r="J8136">
        <v>2020</v>
      </c>
      <c r="K8136">
        <v>1.5299999999999999E-2</v>
      </c>
    </row>
    <row r="8137" spans="1:11" x14ac:dyDescent="0.25">
      <c r="A8137" t="s">
        <v>724</v>
      </c>
      <c r="B8137" t="s">
        <v>525</v>
      </c>
      <c r="C8137" t="s">
        <v>526</v>
      </c>
      <c r="D8137" t="str">
        <f>Clef_répartition[[#This Row],[Code association]]&amp;"_"&amp;Clef_répartition[[#This Row],[Nom association]]</f>
        <v>ARASPE_Association régionale de l'Action sociale Prilly-Echallens</v>
      </c>
      <c r="E8137">
        <f>COUNTIFS(D$2:D8137,Clef_répartition[[#This Row],[Code_Nom]],J$2:J8137,Clef_répartition[[#This Row],[Année]])</f>
        <v>4</v>
      </c>
      <c r="F8137">
        <f>IF(Clef_répartition[[#This Row],[Code_Nom]]=D8136,F8136-1,(COUNTIFS(Clef_répartition[Code_Nom],Clef_répartition[[#This Row],[Code_Nom]],Clef_répartition[Année],Clef_répartition[[#This Row],[Année]])))</f>
        <v>38</v>
      </c>
      <c r="G8137" t="str">
        <f>Clef_répartition[[#This Row],[Code_Nom]]&amp;"_"&amp;Clef_répartition[[#This Row],[Nombre]]&amp;"_"&amp;Clef_répartition[[#This Row],[Année]]</f>
        <v>ARASPE_Association régionale de l'Action sociale Prilly-Echallens_4_2020</v>
      </c>
      <c r="H8137">
        <v>5514</v>
      </c>
      <c r="I8137" t="s">
        <v>30</v>
      </c>
      <c r="J8137">
        <v>2020</v>
      </c>
      <c r="K8137">
        <v>1.7000000000000001E-2</v>
      </c>
    </row>
    <row r="8138" spans="1:11" x14ac:dyDescent="0.25">
      <c r="A8138" t="s">
        <v>724</v>
      </c>
      <c r="B8138" t="s">
        <v>525</v>
      </c>
      <c r="C8138" t="s">
        <v>526</v>
      </c>
      <c r="D8138" t="str">
        <f>Clef_répartition[[#This Row],[Code association]]&amp;"_"&amp;Clef_répartition[[#This Row],[Nom association]]</f>
        <v>ARASPE_Association régionale de l'Action sociale Prilly-Echallens</v>
      </c>
      <c r="E8138">
        <f>COUNTIFS(D$2:D8138,Clef_répartition[[#This Row],[Code_Nom]],J$2:J8138,Clef_répartition[[#This Row],[Année]])</f>
        <v>5</v>
      </c>
      <c r="F8138">
        <f>IF(Clef_répartition[[#This Row],[Code_Nom]]=D8137,F8137-1,(COUNTIFS(Clef_répartition[Code_Nom],Clef_répartition[[#This Row],[Code_Nom]],Clef_répartition[Année],Clef_répartition[[#This Row],[Année]])))</f>
        <v>37</v>
      </c>
      <c r="G8138" t="str">
        <f>Clef_répartition[[#This Row],[Code_Nom]]&amp;"_"&amp;Clef_répartition[[#This Row],[Nombre]]&amp;"_"&amp;Clef_répartition[[#This Row],[Année]]</f>
        <v>ARASPE_Association régionale de l'Action sociale Prilly-Echallens_5_2020</v>
      </c>
      <c r="H8138">
        <v>5661</v>
      </c>
      <c r="I8138" t="s">
        <v>32</v>
      </c>
      <c r="J8138">
        <v>2020</v>
      </c>
      <c r="K8138">
        <v>4.7000000000000002E-3</v>
      </c>
    </row>
    <row r="8139" spans="1:11" x14ac:dyDescent="0.25">
      <c r="A8139" t="s">
        <v>724</v>
      </c>
      <c r="B8139" t="s">
        <v>525</v>
      </c>
      <c r="C8139" t="s">
        <v>526</v>
      </c>
      <c r="D8139" t="str">
        <f>Clef_répartition[[#This Row],[Code association]]&amp;"_"&amp;Clef_répartition[[#This Row],[Nom association]]</f>
        <v>ARASPE_Association régionale de l'Action sociale Prilly-Echallens</v>
      </c>
      <c r="E8139">
        <f>COUNTIFS(D$2:D8139,Clef_répartition[[#This Row],[Code_Nom]],J$2:J8139,Clef_répartition[[#This Row],[Année]])</f>
        <v>6</v>
      </c>
      <c r="F8139">
        <f>IF(Clef_répartition[[#This Row],[Code_Nom]]=D8138,F8138-1,(COUNTIFS(Clef_répartition[Code_Nom],Clef_répartition[[#This Row],[Code_Nom]],Clef_répartition[Année],Clef_répartition[[#This Row],[Année]])))</f>
        <v>36</v>
      </c>
      <c r="G8139" t="str">
        <f>Clef_répartition[[#This Row],[Code_Nom]]&amp;"_"&amp;Clef_répartition[[#This Row],[Nombre]]&amp;"_"&amp;Clef_répartition[[#This Row],[Année]]</f>
        <v>ARASPE_Association régionale de l'Action sociale Prilly-Echallens_6_2020</v>
      </c>
      <c r="H8139">
        <v>5472</v>
      </c>
      <c r="I8139" t="s">
        <v>34</v>
      </c>
      <c r="J8139">
        <v>2020</v>
      </c>
      <c r="K8139">
        <v>5.4999999999999997E-3</v>
      </c>
    </row>
    <row r="8140" spans="1:11" x14ac:dyDescent="0.25">
      <c r="A8140" t="s">
        <v>724</v>
      </c>
      <c r="B8140" t="s">
        <v>525</v>
      </c>
      <c r="C8140" t="s">
        <v>526</v>
      </c>
      <c r="D8140" t="str">
        <f>Clef_répartition[[#This Row],[Code association]]&amp;"_"&amp;Clef_répartition[[#This Row],[Nom association]]</f>
        <v>ARASPE_Association régionale de l'Action sociale Prilly-Echallens</v>
      </c>
      <c r="E8140">
        <f>COUNTIFS(D$2:D8140,Clef_répartition[[#This Row],[Code_Nom]],J$2:J8140,Clef_répartition[[#This Row],[Année]])</f>
        <v>7</v>
      </c>
      <c r="F8140">
        <f>IF(Clef_répartition[[#This Row],[Code_Nom]]=D8139,F8139-1,(COUNTIFS(Clef_répartition[Code_Nom],Clef_répartition[[#This Row],[Code_Nom]],Clef_répartition[Année],Clef_répartition[[#This Row],[Année]])))</f>
        <v>35</v>
      </c>
      <c r="G8140" t="str">
        <f>Clef_répartition[[#This Row],[Code_Nom]]&amp;"_"&amp;Clef_répartition[[#This Row],[Nombre]]&amp;"_"&amp;Clef_répartition[[#This Row],[Année]]</f>
        <v>ARASPE_Association régionale de l'Action sociale Prilly-Echallens_7_2020</v>
      </c>
      <c r="H8140">
        <v>5473</v>
      </c>
      <c r="I8140" t="s">
        <v>35</v>
      </c>
      <c r="J8140">
        <v>2020</v>
      </c>
      <c r="K8140">
        <v>1.2999999999999999E-2</v>
      </c>
    </row>
    <row r="8141" spans="1:11" x14ac:dyDescent="0.25">
      <c r="A8141" t="s">
        <v>724</v>
      </c>
      <c r="B8141" t="s">
        <v>525</v>
      </c>
      <c r="C8141" t="s">
        <v>526</v>
      </c>
      <c r="D8141" t="str">
        <f>Clef_répartition[[#This Row],[Code association]]&amp;"_"&amp;Clef_répartition[[#This Row],[Nom association]]</f>
        <v>ARASPE_Association régionale de l'Action sociale Prilly-Echallens</v>
      </c>
      <c r="E8141">
        <f>COUNTIFS(D$2:D8141,Clef_répartition[[#This Row],[Code_Nom]],J$2:J8141,Clef_répartition[[#This Row],[Année]])</f>
        <v>8</v>
      </c>
      <c r="F8141">
        <f>IF(Clef_répartition[[#This Row],[Code_Nom]]=D8140,F8140-1,(COUNTIFS(Clef_répartition[Code_Nom],Clef_répartition[[#This Row],[Code_Nom]],Clef_répartition[Année],Clef_répartition[[#This Row],[Année]])))</f>
        <v>34</v>
      </c>
      <c r="G8141" t="str">
        <f>Clef_répartition[[#This Row],[Code_Nom]]&amp;"_"&amp;Clef_répartition[[#This Row],[Nombre]]&amp;"_"&amp;Clef_répartition[[#This Row],[Année]]</f>
        <v>ARASPE_Association régionale de l'Action sociale Prilly-Echallens_8_2020</v>
      </c>
      <c r="H8141">
        <v>5515</v>
      </c>
      <c r="I8141" t="s">
        <v>37</v>
      </c>
      <c r="J8141">
        <v>2020</v>
      </c>
      <c r="K8141">
        <v>1.1299999999999999E-2</v>
      </c>
    </row>
    <row r="8142" spans="1:11" x14ac:dyDescent="0.25">
      <c r="A8142" t="s">
        <v>724</v>
      </c>
      <c r="B8142" t="s">
        <v>525</v>
      </c>
      <c r="C8142" t="s">
        <v>526</v>
      </c>
      <c r="D8142" t="str">
        <f>Clef_répartition[[#This Row],[Code association]]&amp;"_"&amp;Clef_répartition[[#This Row],[Nom association]]</f>
        <v>ARASPE_Association régionale de l'Action sociale Prilly-Echallens</v>
      </c>
      <c r="E8142">
        <f>COUNTIFS(D$2:D8142,Clef_répartition[[#This Row],[Code_Nom]],J$2:J8142,Clef_répartition[[#This Row],[Année]])</f>
        <v>9</v>
      </c>
      <c r="F8142">
        <f>IF(Clef_répartition[[#This Row],[Code_Nom]]=D8141,F8141-1,(COUNTIFS(Clef_répartition[Code_Nom],Clef_répartition[[#This Row],[Code_Nom]],Clef_répartition[Année],Clef_répartition[[#This Row],[Année]])))</f>
        <v>33</v>
      </c>
      <c r="G8142" t="str">
        <f>Clef_répartition[[#This Row],[Code_Nom]]&amp;"_"&amp;Clef_répartition[[#This Row],[Nombre]]&amp;"_"&amp;Clef_répartition[[#This Row],[Année]]</f>
        <v>ARASPE_Association régionale de l'Action sociale Prilly-Echallens_9_2020</v>
      </c>
      <c r="H8142">
        <v>5582</v>
      </c>
      <c r="I8142" t="s">
        <v>61</v>
      </c>
      <c r="J8142">
        <v>2020</v>
      </c>
      <c r="K8142">
        <v>5.6899999999999999E-2</v>
      </c>
    </row>
    <row r="8143" spans="1:11" x14ac:dyDescent="0.25">
      <c r="A8143" t="s">
        <v>724</v>
      </c>
      <c r="B8143" t="s">
        <v>525</v>
      </c>
      <c r="C8143" t="s">
        <v>526</v>
      </c>
      <c r="D8143" t="str">
        <f>Clef_répartition[[#This Row],[Code association]]&amp;"_"&amp;Clef_répartition[[#This Row],[Nom association]]</f>
        <v>ARASPE_Association régionale de l'Action sociale Prilly-Echallens</v>
      </c>
      <c r="E8143">
        <f>COUNTIFS(D$2:D8143,Clef_répartition[[#This Row],[Code_Nom]],J$2:J8143,Clef_répartition[[#This Row],[Année]])</f>
        <v>10</v>
      </c>
      <c r="F8143">
        <f>IF(Clef_répartition[[#This Row],[Code_Nom]]=D8142,F8142-1,(COUNTIFS(Clef_répartition[Code_Nom],Clef_répartition[[#This Row],[Code_Nom]],Clef_répartition[Année],Clef_répartition[[#This Row],[Année]])))</f>
        <v>32</v>
      </c>
      <c r="G8143" t="str">
        <f>Clef_répartition[[#This Row],[Code_Nom]]&amp;"_"&amp;Clef_répartition[[#This Row],[Nombre]]&amp;"_"&amp;Clef_répartition[[#This Row],[Année]]</f>
        <v>ARASPE_Association régionale de l'Action sociale Prilly-Echallens_10_2020</v>
      </c>
      <c r="H8143">
        <v>5516</v>
      </c>
      <c r="I8143" t="s">
        <v>88</v>
      </c>
      <c r="J8143">
        <v>2020</v>
      </c>
      <c r="K8143">
        <v>3.6299999999999999E-2</v>
      </c>
    </row>
    <row r="8144" spans="1:11" x14ac:dyDescent="0.25">
      <c r="A8144" t="s">
        <v>724</v>
      </c>
      <c r="B8144" t="s">
        <v>525</v>
      </c>
      <c r="C8144" t="s">
        <v>526</v>
      </c>
      <c r="D8144" t="str">
        <f>Clef_répartition[[#This Row],[Code association]]&amp;"_"&amp;Clef_répartition[[#This Row],[Nom association]]</f>
        <v>ARASPE_Association régionale de l'Action sociale Prilly-Echallens</v>
      </c>
      <c r="E8144">
        <f>COUNTIFS(D$2:D8144,Clef_répartition[[#This Row],[Code_Nom]],J$2:J8144,Clef_répartition[[#This Row],[Année]])</f>
        <v>11</v>
      </c>
      <c r="F8144">
        <f>IF(Clef_répartition[[#This Row],[Code_Nom]]=D8143,F8143-1,(COUNTIFS(Clef_répartition[Code_Nom],Clef_répartition[[#This Row],[Code_Nom]],Clef_répartition[Année],Clef_répartition[[#This Row],[Année]])))</f>
        <v>31</v>
      </c>
      <c r="G8144" t="str">
        <f>Clef_répartition[[#This Row],[Code_Nom]]&amp;"_"&amp;Clef_répartition[[#This Row],[Nombre]]&amp;"_"&amp;Clef_répartition[[#This Row],[Année]]</f>
        <v>ARASPE_Association régionale de l'Action sociale Prilly-Echallens_11_2020</v>
      </c>
      <c r="H8144">
        <v>5480</v>
      </c>
      <c r="I8144" t="s">
        <v>90</v>
      </c>
      <c r="J8144">
        <v>2020</v>
      </c>
      <c r="K8144">
        <v>1.3599999999999999E-2</v>
      </c>
    </row>
    <row r="8145" spans="1:11" x14ac:dyDescent="0.25">
      <c r="A8145" t="s">
        <v>724</v>
      </c>
      <c r="B8145" t="s">
        <v>525</v>
      </c>
      <c r="C8145" t="s">
        <v>526</v>
      </c>
      <c r="D8145" t="str">
        <f>Clef_répartition[[#This Row],[Code association]]&amp;"_"&amp;Clef_répartition[[#This Row],[Nom association]]</f>
        <v>ARASPE_Association régionale de l'Action sociale Prilly-Echallens</v>
      </c>
      <c r="E8145">
        <f>COUNTIFS(D$2:D8145,Clef_répartition[[#This Row],[Code_Nom]],J$2:J8145,Clef_répartition[[#This Row],[Année]])</f>
        <v>12</v>
      </c>
      <c r="F8145">
        <f>IF(Clef_répartition[[#This Row],[Code_Nom]]=D8144,F8144-1,(COUNTIFS(Clef_répartition[Code_Nom],Clef_répartition[[#This Row],[Code_Nom]],Clef_répartition[Année],Clef_répartition[[#This Row],[Année]])))</f>
        <v>30</v>
      </c>
      <c r="G8145" t="str">
        <f>Clef_répartition[[#This Row],[Code_Nom]]&amp;"_"&amp;Clef_répartition[[#This Row],[Nombre]]&amp;"_"&amp;Clef_répartition[[#This Row],[Année]]</f>
        <v>ARASPE_Association régionale de l'Action sociale Prilly-Echallens_12_2020</v>
      </c>
      <c r="H8145">
        <v>5518</v>
      </c>
      <c r="I8145" t="s">
        <v>99</v>
      </c>
      <c r="J8145">
        <v>2020</v>
      </c>
      <c r="K8145">
        <v>7.51E-2</v>
      </c>
    </row>
    <row r="8146" spans="1:11" x14ac:dyDescent="0.25">
      <c r="A8146" t="s">
        <v>724</v>
      </c>
      <c r="B8146" t="s">
        <v>525</v>
      </c>
      <c r="C8146" t="s">
        <v>526</v>
      </c>
      <c r="D8146" t="str">
        <f>Clef_répartition[[#This Row],[Code association]]&amp;"_"&amp;Clef_répartition[[#This Row],[Nom association]]</f>
        <v>ARASPE_Association régionale de l'Action sociale Prilly-Echallens</v>
      </c>
      <c r="E8146">
        <f>COUNTIFS(D$2:D8146,Clef_répartition[[#This Row],[Code_Nom]],J$2:J8146,Clef_répartition[[#This Row],[Année]])</f>
        <v>13</v>
      </c>
      <c r="F8146">
        <f>IF(Clef_répartition[[#This Row],[Code_Nom]]=D8145,F8145-1,(COUNTIFS(Clef_répartition[Code_Nom],Clef_répartition[[#This Row],[Code_Nom]],Clef_répartition[Année],Clef_répartition[[#This Row],[Année]])))</f>
        <v>29</v>
      </c>
      <c r="G8146" t="str">
        <f>Clef_répartition[[#This Row],[Code_Nom]]&amp;"_"&amp;Clef_répartition[[#This Row],[Nombre]]&amp;"_"&amp;Clef_répartition[[#This Row],[Année]]</f>
        <v>ARASPE_Association régionale de l'Action sociale Prilly-Echallens_13_2020</v>
      </c>
      <c r="H8146">
        <v>5520</v>
      </c>
      <c r="I8146" t="s">
        <v>107</v>
      </c>
      <c r="J8146">
        <v>2020</v>
      </c>
      <c r="K8146">
        <v>1.35E-2</v>
      </c>
    </row>
    <row r="8147" spans="1:11" x14ac:dyDescent="0.25">
      <c r="A8147" t="s">
        <v>724</v>
      </c>
      <c r="B8147" t="s">
        <v>525</v>
      </c>
      <c r="C8147" t="s">
        <v>526</v>
      </c>
      <c r="D8147" t="str">
        <f>Clef_répartition[[#This Row],[Code association]]&amp;"_"&amp;Clef_répartition[[#This Row],[Nom association]]</f>
        <v>ARASPE_Association régionale de l'Action sociale Prilly-Echallens</v>
      </c>
      <c r="E8147">
        <f>COUNTIFS(D$2:D8147,Clef_répartition[[#This Row],[Code_Nom]],J$2:J8147,Clef_répartition[[#This Row],[Année]])</f>
        <v>14</v>
      </c>
      <c r="F8147">
        <f>IF(Clef_répartition[[#This Row],[Code_Nom]]=D8146,F8146-1,(COUNTIFS(Clef_répartition[Code_Nom],Clef_répartition[[#This Row],[Code_Nom]],Clef_répartition[Année],Clef_répartition[[#This Row],[Année]])))</f>
        <v>28</v>
      </c>
      <c r="G8147" t="str">
        <f>Clef_répartition[[#This Row],[Code_Nom]]&amp;"_"&amp;Clef_répartition[[#This Row],[Nombre]]&amp;"_"&amp;Clef_répartition[[#This Row],[Année]]</f>
        <v>ARASPE_Association régionale de l'Action sociale Prilly-Echallens_14_2020</v>
      </c>
      <c r="H8147">
        <v>5521</v>
      </c>
      <c r="I8147" t="s">
        <v>108</v>
      </c>
      <c r="J8147">
        <v>2020</v>
      </c>
      <c r="K8147">
        <v>1.4999999999999999E-2</v>
      </c>
    </row>
    <row r="8148" spans="1:11" x14ac:dyDescent="0.25">
      <c r="A8148" t="s">
        <v>724</v>
      </c>
      <c r="B8148" t="s">
        <v>525</v>
      </c>
      <c r="C8148" t="s">
        <v>526</v>
      </c>
      <c r="D8148" t="str">
        <f>Clef_répartition[[#This Row],[Code association]]&amp;"_"&amp;Clef_répartition[[#This Row],[Nom association]]</f>
        <v>ARASPE_Association régionale de l'Action sociale Prilly-Echallens</v>
      </c>
      <c r="E8148">
        <f>COUNTIFS(D$2:D8148,Clef_répartition[[#This Row],[Code_Nom]],J$2:J8148,Clef_répartition[[#This Row],[Année]])</f>
        <v>15</v>
      </c>
      <c r="F8148">
        <f>IF(Clef_répartition[[#This Row],[Code_Nom]]=D8147,F8147-1,(COUNTIFS(Clef_répartition[Code_Nom],Clef_répartition[[#This Row],[Code_Nom]],Clef_répartition[Année],Clef_répartition[[#This Row],[Année]])))</f>
        <v>27</v>
      </c>
      <c r="G8148" t="str">
        <f>Clef_répartition[[#This Row],[Code_Nom]]&amp;"_"&amp;Clef_répartition[[#This Row],[Nombre]]&amp;"_"&amp;Clef_répartition[[#This Row],[Année]]</f>
        <v>ARASPE_Association régionale de l'Action sociale Prilly-Echallens_15_2020</v>
      </c>
      <c r="H8148">
        <v>5522</v>
      </c>
      <c r="I8148" t="s">
        <v>114</v>
      </c>
      <c r="J8148">
        <v>2020</v>
      </c>
      <c r="K8148">
        <v>9.9000000000000008E-3</v>
      </c>
    </row>
    <row r="8149" spans="1:11" x14ac:dyDescent="0.25">
      <c r="A8149" t="s">
        <v>724</v>
      </c>
      <c r="B8149" t="s">
        <v>525</v>
      </c>
      <c r="C8149" t="s">
        <v>526</v>
      </c>
      <c r="D8149" t="str">
        <f>Clef_répartition[[#This Row],[Code association]]&amp;"_"&amp;Clef_répartition[[#This Row],[Nom association]]</f>
        <v>ARASPE_Association régionale de l'Action sociale Prilly-Echallens</v>
      </c>
      <c r="E8149">
        <f>COUNTIFS(D$2:D8149,Clef_répartition[[#This Row],[Code_Nom]],J$2:J8149,Clef_répartition[[#This Row],[Année]])</f>
        <v>16</v>
      </c>
      <c r="F8149">
        <f>IF(Clef_répartition[[#This Row],[Code_Nom]]=D8148,F8148-1,(COUNTIFS(Clef_répartition[Code_Nom],Clef_répartition[[#This Row],[Code_Nom]],Clef_répartition[Année],Clef_répartition[[#This Row],[Année]])))</f>
        <v>26</v>
      </c>
      <c r="G8149" t="str">
        <f>Clef_répartition[[#This Row],[Code_Nom]]&amp;"_"&amp;Clef_répartition[[#This Row],[Nombre]]&amp;"_"&amp;Clef_répartition[[#This Row],[Année]]</f>
        <v>ARASPE_Association régionale de l'Action sociale Prilly-Echallens_16_2020</v>
      </c>
      <c r="H8149">
        <v>5523</v>
      </c>
      <c r="I8149" t="s">
        <v>119</v>
      </c>
      <c r="J8149">
        <v>2020</v>
      </c>
      <c r="K8149">
        <v>3.4599999999999999E-2</v>
      </c>
    </row>
    <row r="8150" spans="1:11" x14ac:dyDescent="0.25">
      <c r="A8150" t="s">
        <v>724</v>
      </c>
      <c r="B8150" t="s">
        <v>525</v>
      </c>
      <c r="C8150" t="s">
        <v>526</v>
      </c>
      <c r="D8150" t="str">
        <f>Clef_répartition[[#This Row],[Code association]]&amp;"_"&amp;Clef_répartition[[#This Row],[Nom association]]</f>
        <v>ARASPE_Association régionale de l'Action sociale Prilly-Echallens</v>
      </c>
      <c r="E8150">
        <f>COUNTIFS(D$2:D8150,Clef_répartition[[#This Row],[Code_Nom]],J$2:J8150,Clef_répartition[[#This Row],[Année]])</f>
        <v>17</v>
      </c>
      <c r="F8150">
        <f>IF(Clef_répartition[[#This Row],[Code_Nom]]=D8149,F8149-1,(COUNTIFS(Clef_répartition[Code_Nom],Clef_répartition[[#This Row],[Code_Nom]],Clef_répartition[Année],Clef_répartition[[#This Row],[Année]])))</f>
        <v>25</v>
      </c>
      <c r="G8150" t="str">
        <f>Clef_répartition[[#This Row],[Code_Nom]]&amp;"_"&amp;Clef_répartition[[#This Row],[Nombre]]&amp;"_"&amp;Clef_répartition[[#This Row],[Année]]</f>
        <v>ARASPE_Association régionale de l'Action sociale Prilly-Echallens_17_2020</v>
      </c>
      <c r="H8150">
        <v>5541</v>
      </c>
      <c r="I8150" t="s">
        <v>128</v>
      </c>
      <c r="J8150">
        <v>2020</v>
      </c>
      <c r="K8150">
        <v>1.4999999999999999E-2</v>
      </c>
    </row>
    <row r="8151" spans="1:11" x14ac:dyDescent="0.25">
      <c r="A8151" t="s">
        <v>724</v>
      </c>
      <c r="B8151" t="s">
        <v>525</v>
      </c>
      <c r="C8151" t="s">
        <v>526</v>
      </c>
      <c r="D8151" t="str">
        <f>Clef_répartition[[#This Row],[Code association]]&amp;"_"&amp;Clef_répartition[[#This Row],[Nom association]]</f>
        <v>ARASPE_Association régionale de l'Action sociale Prilly-Echallens</v>
      </c>
      <c r="E8151">
        <f>COUNTIFS(D$2:D8151,Clef_répartition[[#This Row],[Code_Nom]],J$2:J8151,Clef_répartition[[#This Row],[Année]])</f>
        <v>18</v>
      </c>
      <c r="F8151">
        <f>IF(Clef_répartition[[#This Row],[Code_Nom]]=D8150,F8150-1,(COUNTIFS(Clef_répartition[Code_Nom],Clef_répartition[[#This Row],[Code_Nom]],Clef_répartition[Année],Clef_répartition[[#This Row],[Année]])))</f>
        <v>24</v>
      </c>
      <c r="G8151" t="str">
        <f>Clef_répartition[[#This Row],[Code_Nom]]&amp;"_"&amp;Clef_répartition[[#This Row],[Nombre]]&amp;"_"&amp;Clef_répartition[[#This Row],[Année]]</f>
        <v>ARASPE_Association régionale de l'Action sociale Prilly-Echallens_18_2020</v>
      </c>
      <c r="H8151">
        <v>5804</v>
      </c>
      <c r="I8151" t="s">
        <v>139</v>
      </c>
      <c r="J8151">
        <v>2020</v>
      </c>
      <c r="K8151">
        <v>2.0899999999999998E-2</v>
      </c>
    </row>
    <row r="8152" spans="1:11" x14ac:dyDescent="0.25">
      <c r="A8152" t="s">
        <v>724</v>
      </c>
      <c r="B8152" t="s">
        <v>525</v>
      </c>
      <c r="C8152" t="s">
        <v>526</v>
      </c>
      <c r="D8152" t="str">
        <f>Clef_répartition[[#This Row],[Code association]]&amp;"_"&amp;Clef_répartition[[#This Row],[Nom association]]</f>
        <v>ARASPE_Association régionale de l'Action sociale Prilly-Echallens</v>
      </c>
      <c r="E8152">
        <f>COUNTIFS(D$2:D8152,Clef_répartition[[#This Row],[Code_Nom]],J$2:J8152,Clef_répartition[[#This Row],[Année]])</f>
        <v>19</v>
      </c>
      <c r="F8152">
        <f>IF(Clef_répartition[[#This Row],[Code_Nom]]=D8151,F8151-1,(COUNTIFS(Clef_répartition[Code_Nom],Clef_répartition[[#This Row],[Code_Nom]],Clef_répartition[Année],Clef_répartition[[#This Row],[Année]])))</f>
        <v>23</v>
      </c>
      <c r="G8152" t="str">
        <f>Clef_répartition[[#This Row],[Code_Nom]]&amp;"_"&amp;Clef_répartition[[#This Row],[Nombre]]&amp;"_"&amp;Clef_répartition[[#This Row],[Année]]</f>
        <v>ARASPE_Association régionale de l'Action sociale Prilly-Echallens_19_2020</v>
      </c>
      <c r="H8152">
        <v>5585</v>
      </c>
      <c r="I8152" t="s">
        <v>141</v>
      </c>
      <c r="J8152">
        <v>2020</v>
      </c>
      <c r="K8152">
        <v>1.8700000000000001E-2</v>
      </c>
    </row>
    <row r="8153" spans="1:11" x14ac:dyDescent="0.25">
      <c r="A8153" t="s">
        <v>724</v>
      </c>
      <c r="B8153" t="s">
        <v>525</v>
      </c>
      <c r="C8153" t="s">
        <v>526</v>
      </c>
      <c r="D8153" t="str">
        <f>Clef_répartition[[#This Row],[Code association]]&amp;"_"&amp;Clef_répartition[[#This Row],[Nom association]]</f>
        <v>ARASPE_Association régionale de l'Action sociale Prilly-Echallens</v>
      </c>
      <c r="E8153">
        <f>COUNTIFS(D$2:D8153,Clef_répartition[[#This Row],[Code_Nom]],J$2:J8153,Clef_répartition[[#This Row],[Année]])</f>
        <v>20</v>
      </c>
      <c r="F8153">
        <f>IF(Clef_répartition[[#This Row],[Code_Nom]]=D8152,F8152-1,(COUNTIFS(Clef_répartition[Code_Nom],Clef_répartition[[#This Row],[Code_Nom]],Clef_répartition[Année],Clef_répartition[[#This Row],[Année]])))</f>
        <v>22</v>
      </c>
      <c r="G8153" t="str">
        <f>Clef_répartition[[#This Row],[Code_Nom]]&amp;"_"&amp;Clef_répartition[[#This Row],[Nombre]]&amp;"_"&amp;Clef_répartition[[#This Row],[Année]]</f>
        <v>ARASPE_Association régionale de l'Action sociale Prilly-Echallens_20_2020</v>
      </c>
      <c r="H8153">
        <v>5587</v>
      </c>
      <c r="I8153" t="s">
        <v>156</v>
      </c>
      <c r="J8153">
        <v>2020</v>
      </c>
      <c r="K8153">
        <v>0.11799999999999999</v>
      </c>
    </row>
    <row r="8154" spans="1:11" x14ac:dyDescent="0.25">
      <c r="A8154" t="s">
        <v>724</v>
      </c>
      <c r="B8154" t="s">
        <v>525</v>
      </c>
      <c r="C8154" t="s">
        <v>526</v>
      </c>
      <c r="D8154" t="str">
        <f>Clef_répartition[[#This Row],[Code association]]&amp;"_"&amp;Clef_répartition[[#This Row],[Nom association]]</f>
        <v>ARASPE_Association régionale de l'Action sociale Prilly-Echallens</v>
      </c>
      <c r="E8154">
        <f>COUNTIFS(D$2:D8154,Clef_répartition[[#This Row],[Code_Nom]],J$2:J8154,Clef_répartition[[#This Row],[Année]])</f>
        <v>21</v>
      </c>
      <c r="F8154">
        <f>IF(Clef_répartition[[#This Row],[Code_Nom]]=D8153,F8153-1,(COUNTIFS(Clef_répartition[Code_Nom],Clef_répartition[[#This Row],[Code_Nom]],Clef_répartition[Année],Clef_répartition[[#This Row],[Année]])))</f>
        <v>21</v>
      </c>
      <c r="G8154" t="str">
        <f>Clef_répartition[[#This Row],[Code_Nom]]&amp;"_"&amp;Clef_répartition[[#This Row],[Nombre]]&amp;"_"&amp;Clef_répartition[[#This Row],[Année]]</f>
        <v>ARASPE_Association régionale de l'Action sociale Prilly-Echallens_21_2020</v>
      </c>
      <c r="H8154">
        <v>5487</v>
      </c>
      <c r="I8154" t="s">
        <v>167</v>
      </c>
      <c r="J8154">
        <v>2020</v>
      </c>
      <c r="K8154">
        <v>6.0000000000000001E-3</v>
      </c>
    </row>
    <row r="8155" spans="1:11" x14ac:dyDescent="0.25">
      <c r="A8155" t="s">
        <v>724</v>
      </c>
      <c r="B8155" t="s">
        <v>525</v>
      </c>
      <c r="C8155" t="s">
        <v>526</v>
      </c>
      <c r="D8155" t="str">
        <f>Clef_répartition[[#This Row],[Code association]]&amp;"_"&amp;Clef_répartition[[#This Row],[Nom association]]</f>
        <v>ARASPE_Association régionale de l'Action sociale Prilly-Echallens</v>
      </c>
      <c r="E8155">
        <f>COUNTIFS(D$2:D8155,Clef_répartition[[#This Row],[Code_Nom]],J$2:J8155,Clef_répartition[[#This Row],[Année]])</f>
        <v>22</v>
      </c>
      <c r="F8155">
        <f>IF(Clef_répartition[[#This Row],[Code_Nom]]=D8154,F8154-1,(COUNTIFS(Clef_répartition[Code_Nom],Clef_répartition[[#This Row],[Code_Nom]],Clef_répartition[Année],Clef_répartition[[#This Row],[Année]])))</f>
        <v>20</v>
      </c>
      <c r="G8155" t="str">
        <f>Clef_répartition[[#This Row],[Code_Nom]]&amp;"_"&amp;Clef_répartition[[#This Row],[Nombre]]&amp;"_"&amp;Clef_répartition[[#This Row],[Année]]</f>
        <v>ARASPE_Association régionale de l'Action sociale Prilly-Echallens_22_2020</v>
      </c>
      <c r="H8155">
        <v>5489</v>
      </c>
      <c r="I8155" t="s">
        <v>175</v>
      </c>
      <c r="J8155">
        <v>2020</v>
      </c>
      <c r="K8155">
        <v>9.4000000000000004E-3</v>
      </c>
    </row>
    <row r="8156" spans="1:11" x14ac:dyDescent="0.25">
      <c r="A8156" t="s">
        <v>724</v>
      </c>
      <c r="B8156" t="s">
        <v>525</v>
      </c>
      <c r="C8156" t="s">
        <v>526</v>
      </c>
      <c r="D8156" t="str">
        <f>Clef_répartition[[#This Row],[Code association]]&amp;"_"&amp;Clef_répartition[[#This Row],[Nom association]]</f>
        <v>ARASPE_Association régionale de l'Action sociale Prilly-Echallens</v>
      </c>
      <c r="E8156">
        <f>COUNTIFS(D$2:D8156,Clef_répartition[[#This Row],[Code_Nom]],J$2:J8156,Clef_répartition[[#This Row],[Année]])</f>
        <v>23</v>
      </c>
      <c r="F8156">
        <f>IF(Clef_répartition[[#This Row],[Code_Nom]]=D8155,F8155-1,(COUNTIFS(Clef_répartition[Code_Nom],Clef_répartition[[#This Row],[Code_Nom]],Clef_répartition[Année],Clef_répartition[[#This Row],[Année]])))</f>
        <v>19</v>
      </c>
      <c r="G8156" t="str">
        <f>Clef_répartition[[#This Row],[Code_Nom]]&amp;"_"&amp;Clef_répartition[[#This Row],[Nombre]]&amp;"_"&amp;Clef_répartition[[#This Row],[Année]]</f>
        <v>ARASPE_Association régionale de l'Action sociale Prilly-Echallens_23_2020</v>
      </c>
      <c r="H8156">
        <v>5693</v>
      </c>
      <c r="I8156" t="s">
        <v>184</v>
      </c>
      <c r="J8156">
        <v>2020</v>
      </c>
      <c r="K8156">
        <v>3.5700000000000003E-2</v>
      </c>
    </row>
    <row r="8157" spans="1:11" x14ac:dyDescent="0.25">
      <c r="A8157" t="s">
        <v>724</v>
      </c>
      <c r="B8157" t="s">
        <v>525</v>
      </c>
      <c r="C8157" t="s">
        <v>526</v>
      </c>
      <c r="D8157" t="str">
        <f>Clef_répartition[[#This Row],[Code association]]&amp;"_"&amp;Clef_répartition[[#This Row],[Nom association]]</f>
        <v>ARASPE_Association régionale de l'Action sociale Prilly-Echallens</v>
      </c>
      <c r="E8157">
        <f>COUNTIFS(D$2:D8157,Clef_répartition[[#This Row],[Code_Nom]],J$2:J8157,Clef_répartition[[#This Row],[Année]])</f>
        <v>24</v>
      </c>
      <c r="F8157">
        <f>IF(Clef_répartition[[#This Row],[Code_Nom]]=D8156,F8156-1,(COUNTIFS(Clef_répartition[Code_Nom],Clef_répartition[[#This Row],[Code_Nom]],Clef_répartition[Année],Clef_répartition[[#This Row],[Année]])))</f>
        <v>18</v>
      </c>
      <c r="G8157" t="str">
        <f>Clef_répartition[[#This Row],[Code_Nom]]&amp;"_"&amp;Clef_répartition[[#This Row],[Nombre]]&amp;"_"&amp;Clef_répartition[[#This Row],[Année]]</f>
        <v>ARASPE_Association régionale de l'Action sociale Prilly-Echallens_24_2020</v>
      </c>
      <c r="H8157">
        <v>5540</v>
      </c>
      <c r="I8157" t="s">
        <v>186</v>
      </c>
      <c r="J8157">
        <v>2020</v>
      </c>
      <c r="K8157">
        <v>2.3900000000000001E-2</v>
      </c>
    </row>
    <row r="8158" spans="1:11" x14ac:dyDescent="0.25">
      <c r="A8158" t="s">
        <v>724</v>
      </c>
      <c r="B8158" t="s">
        <v>525</v>
      </c>
      <c r="C8158" t="s">
        <v>526</v>
      </c>
      <c r="D8158" t="str">
        <f>Clef_répartition[[#This Row],[Code association]]&amp;"_"&amp;Clef_répartition[[#This Row],[Nom association]]</f>
        <v>ARASPE_Association régionale de l'Action sociale Prilly-Echallens</v>
      </c>
      <c r="E8158">
        <f>COUNTIFS(D$2:D8158,Clef_répartition[[#This Row],[Code_Nom]],J$2:J8158,Clef_répartition[[#This Row],[Année]])</f>
        <v>25</v>
      </c>
      <c r="F8158">
        <f>IF(Clef_répartition[[#This Row],[Code_Nom]]=D8157,F8157-1,(COUNTIFS(Clef_répartition[Code_Nom],Clef_répartition[[#This Row],[Code_Nom]],Clef_répartition[Année],Clef_répartition[[#This Row],[Année]])))</f>
        <v>17</v>
      </c>
      <c r="G8158" t="str">
        <f>Clef_répartition[[#This Row],[Code_Nom]]&amp;"_"&amp;Clef_répartition[[#This Row],[Nombre]]&amp;"_"&amp;Clef_répartition[[#This Row],[Année]]</f>
        <v>ARASPE_Association régionale de l'Action sociale Prilly-Echallens_25_2020</v>
      </c>
      <c r="H8158">
        <v>5527</v>
      </c>
      <c r="I8158" t="s">
        <v>191</v>
      </c>
      <c r="J8158">
        <v>2020</v>
      </c>
      <c r="K8158">
        <v>1.4800000000000001E-2</v>
      </c>
    </row>
    <row r="8159" spans="1:11" x14ac:dyDescent="0.25">
      <c r="A8159" t="s">
        <v>724</v>
      </c>
      <c r="B8159" t="s">
        <v>525</v>
      </c>
      <c r="C8159" t="s">
        <v>526</v>
      </c>
      <c r="D8159" t="str">
        <f>Clef_répartition[[#This Row],[Code association]]&amp;"_"&amp;Clef_répartition[[#This Row],[Nom association]]</f>
        <v>ARASPE_Association régionale de l'Action sociale Prilly-Echallens</v>
      </c>
      <c r="E8159">
        <f>COUNTIFS(D$2:D8159,Clef_répartition[[#This Row],[Code_Nom]],J$2:J8159,Clef_répartition[[#This Row],[Année]])</f>
        <v>26</v>
      </c>
      <c r="F8159">
        <f>IF(Clef_répartition[[#This Row],[Code_Nom]]=D8158,F8158-1,(COUNTIFS(Clef_répartition[Code_Nom],Clef_répartition[[#This Row],[Code_Nom]],Clef_répartition[Année],Clef_répartition[[#This Row],[Année]])))</f>
        <v>16</v>
      </c>
      <c r="G8159" t="str">
        <f>Clef_répartition[[#This Row],[Code_Nom]]&amp;"_"&amp;Clef_répartition[[#This Row],[Nombre]]&amp;"_"&amp;Clef_répartition[[#This Row],[Année]]</f>
        <v>ARASPE_Association régionale de l'Action sociale Prilly-Echallens_26_2020</v>
      </c>
      <c r="H8159">
        <v>5680</v>
      </c>
      <c r="I8159" t="s">
        <v>197</v>
      </c>
      <c r="J8159">
        <v>2020</v>
      </c>
      <c r="K8159">
        <v>3.8999999999999998E-3</v>
      </c>
    </row>
    <row r="8160" spans="1:11" x14ac:dyDescent="0.25">
      <c r="A8160" t="s">
        <v>724</v>
      </c>
      <c r="B8160" t="s">
        <v>525</v>
      </c>
      <c r="C8160" t="s">
        <v>526</v>
      </c>
      <c r="D8160" t="str">
        <f>Clef_répartition[[#This Row],[Code association]]&amp;"_"&amp;Clef_répartition[[#This Row],[Nom association]]</f>
        <v>ARASPE_Association régionale de l'Action sociale Prilly-Echallens</v>
      </c>
      <c r="E8160">
        <f>COUNTIFS(D$2:D8160,Clef_répartition[[#This Row],[Code_Nom]],J$2:J8160,Clef_répartition[[#This Row],[Année]])</f>
        <v>27</v>
      </c>
      <c r="F8160">
        <f>IF(Clef_répartition[[#This Row],[Code_Nom]]=D8159,F8159-1,(COUNTIFS(Clef_répartition[Code_Nom],Clef_répartition[[#This Row],[Code_Nom]],Clef_répartition[Année],Clef_répartition[[#This Row],[Année]])))</f>
        <v>15</v>
      </c>
      <c r="G8160" t="str">
        <f>Clef_répartition[[#This Row],[Code_Nom]]&amp;"_"&amp;Clef_répartition[[#This Row],[Nombre]]&amp;"_"&amp;Clef_répartition[[#This Row],[Année]]</f>
        <v>ARASPE_Association régionale de l'Action sociale Prilly-Echallens_27_2020</v>
      </c>
      <c r="H8160">
        <v>5923</v>
      </c>
      <c r="I8160" t="s">
        <v>200</v>
      </c>
      <c r="J8160">
        <v>2020</v>
      </c>
      <c r="K8160">
        <v>2.7000000000000001E-3</v>
      </c>
    </row>
    <row r="8161" spans="1:11" x14ac:dyDescent="0.25">
      <c r="A8161" t="s">
        <v>724</v>
      </c>
      <c r="B8161" t="s">
        <v>525</v>
      </c>
      <c r="C8161" t="s">
        <v>526</v>
      </c>
      <c r="D8161" t="str">
        <f>Clef_répartition[[#This Row],[Code association]]&amp;"_"&amp;Clef_répartition[[#This Row],[Nom association]]</f>
        <v>ARASPE_Association régionale de l'Action sociale Prilly-Echallens</v>
      </c>
      <c r="E8161">
        <f>COUNTIFS(D$2:D8161,Clef_répartition[[#This Row],[Code_Nom]],J$2:J8161,Clef_répartition[[#This Row],[Année]])</f>
        <v>28</v>
      </c>
      <c r="F8161">
        <f>IF(Clef_répartition[[#This Row],[Code_Nom]]=D8160,F8160-1,(COUNTIFS(Clef_répartition[Code_Nom],Clef_répartition[[#This Row],[Code_Nom]],Clef_répartition[Année],Clef_répartition[[#This Row],[Année]])))</f>
        <v>14</v>
      </c>
      <c r="G8161" t="str">
        <f>Clef_répartition[[#This Row],[Code_Nom]]&amp;"_"&amp;Clef_répartition[[#This Row],[Nombre]]&amp;"_"&amp;Clef_répartition[[#This Row],[Année]]</f>
        <v>ARASPE_Association régionale de l'Action sociale Prilly-Echallens_28_2020</v>
      </c>
      <c r="H8161">
        <v>5529</v>
      </c>
      <c r="I8161" t="s">
        <v>208</v>
      </c>
      <c r="J8161">
        <v>2020</v>
      </c>
      <c r="K8161">
        <v>8.0999999999999996E-3</v>
      </c>
    </row>
    <row r="8162" spans="1:11" x14ac:dyDescent="0.25">
      <c r="A8162" t="s">
        <v>724</v>
      </c>
      <c r="B8162" t="s">
        <v>525</v>
      </c>
      <c r="C8162" t="s">
        <v>526</v>
      </c>
      <c r="D8162" t="str">
        <f>Clef_répartition[[#This Row],[Code association]]&amp;"_"&amp;Clef_répartition[[#This Row],[Nom association]]</f>
        <v>ARASPE_Association régionale de l'Action sociale Prilly-Echallens</v>
      </c>
      <c r="E8162">
        <f>COUNTIFS(D$2:D8162,Clef_répartition[[#This Row],[Code_Nom]],J$2:J8162,Clef_répartition[[#This Row],[Année]])</f>
        <v>29</v>
      </c>
      <c r="F8162">
        <f>IF(Clef_répartition[[#This Row],[Code_Nom]]=D8161,F8161-1,(COUNTIFS(Clef_répartition[Code_Nom],Clef_répartition[[#This Row],[Code_Nom]],Clef_répartition[Année],Clef_répartition[[#This Row],[Année]])))</f>
        <v>13</v>
      </c>
      <c r="G8162" t="str">
        <f>Clef_répartition[[#This Row],[Code_Nom]]&amp;"_"&amp;Clef_répartition[[#This Row],[Nombre]]&amp;"_"&amp;Clef_répartition[[#This Row],[Année]]</f>
        <v>ARASPE_Association régionale de l'Action sociale Prilly-Echallens_29_2020</v>
      </c>
      <c r="H8162">
        <v>5530</v>
      </c>
      <c r="I8162" t="s">
        <v>209</v>
      </c>
      <c r="J8162">
        <v>2020</v>
      </c>
      <c r="K8162">
        <v>7.4000000000000003E-3</v>
      </c>
    </row>
    <row r="8163" spans="1:11" x14ac:dyDescent="0.25">
      <c r="A8163" t="s">
        <v>724</v>
      </c>
      <c r="B8163" t="s">
        <v>525</v>
      </c>
      <c r="C8163" t="s">
        <v>526</v>
      </c>
      <c r="D8163" t="str">
        <f>Clef_répartition[[#This Row],[Code association]]&amp;"_"&amp;Clef_répartition[[#This Row],[Nom association]]</f>
        <v>ARASPE_Association régionale de l'Action sociale Prilly-Echallens</v>
      </c>
      <c r="E8163">
        <f>COUNTIFS(D$2:D8163,Clef_répartition[[#This Row],[Code_Nom]],J$2:J8163,Clef_répartition[[#This Row],[Année]])</f>
        <v>30</v>
      </c>
      <c r="F8163">
        <f>IF(Clef_répartition[[#This Row],[Code_Nom]]=D8162,F8162-1,(COUNTIFS(Clef_répartition[Code_Nom],Clef_répartition[[#This Row],[Code_Nom]],Clef_répartition[Année],Clef_répartition[[#This Row],[Année]])))</f>
        <v>12</v>
      </c>
      <c r="G8163" t="str">
        <f>Clef_répartition[[#This Row],[Code_Nom]]&amp;"_"&amp;Clef_répartition[[#This Row],[Nombre]]&amp;"_"&amp;Clef_répartition[[#This Row],[Année]]</f>
        <v>ARASPE_Association régionale de l'Action sociale Prilly-Echallens_30_2020</v>
      </c>
      <c r="H8163">
        <v>5495</v>
      </c>
      <c r="I8163" t="s">
        <v>212</v>
      </c>
      <c r="J8163">
        <v>2020</v>
      </c>
      <c r="K8163">
        <v>4.2700000000000002E-2</v>
      </c>
    </row>
    <row r="8164" spans="1:11" x14ac:dyDescent="0.25">
      <c r="A8164" t="s">
        <v>724</v>
      </c>
      <c r="B8164" t="s">
        <v>525</v>
      </c>
      <c r="C8164" t="s">
        <v>526</v>
      </c>
      <c r="D8164" t="str">
        <f>Clef_répartition[[#This Row],[Code association]]&amp;"_"&amp;Clef_répartition[[#This Row],[Nom association]]</f>
        <v>ARASPE_Association régionale de l'Action sociale Prilly-Echallens</v>
      </c>
      <c r="E8164">
        <f>COUNTIFS(D$2:D8164,Clef_répartition[[#This Row],[Code_Nom]],J$2:J8164,Clef_répartition[[#This Row],[Année]])</f>
        <v>31</v>
      </c>
      <c r="F8164">
        <f>IF(Clef_répartition[[#This Row],[Code_Nom]]=D8163,F8163-1,(COUNTIFS(Clef_répartition[Code_Nom],Clef_répartition[[#This Row],[Code_Nom]],Clef_répartition[Année],Clef_répartition[[#This Row],[Année]])))</f>
        <v>11</v>
      </c>
      <c r="G8164" t="str">
        <f>Clef_répartition[[#This Row],[Code_Nom]]&amp;"_"&amp;Clef_répartition[[#This Row],[Nombre]]&amp;"_"&amp;Clef_répartition[[#This Row],[Année]]</f>
        <v>ARASPE_Association régionale de l'Action sociale Prilly-Echallens_31_2020</v>
      </c>
      <c r="H8164">
        <v>5496</v>
      </c>
      <c r="I8164" t="s">
        <v>213</v>
      </c>
      <c r="J8164">
        <v>2020</v>
      </c>
      <c r="K8164">
        <v>2.3099999999999999E-2</v>
      </c>
    </row>
    <row r="8165" spans="1:11" x14ac:dyDescent="0.25">
      <c r="A8165" t="s">
        <v>724</v>
      </c>
      <c r="B8165" t="s">
        <v>525</v>
      </c>
      <c r="C8165" t="s">
        <v>526</v>
      </c>
      <c r="D8165" t="str">
        <f>Clef_répartition[[#This Row],[Code association]]&amp;"_"&amp;Clef_répartition[[#This Row],[Nom association]]</f>
        <v>ARASPE_Association régionale de l'Action sociale Prilly-Echallens</v>
      </c>
      <c r="E8165">
        <f>COUNTIFS(D$2:D8165,Clef_répartition[[#This Row],[Code_Nom]],J$2:J8165,Clef_répartition[[#This Row],[Année]])</f>
        <v>32</v>
      </c>
      <c r="F8165">
        <f>IF(Clef_répartition[[#This Row],[Code_Nom]]=D8164,F8164-1,(COUNTIFS(Clef_répartition[Code_Nom],Clef_répartition[[#This Row],[Code_Nom]],Clef_répartition[Année],Clef_répartition[[#This Row],[Année]])))</f>
        <v>10</v>
      </c>
      <c r="G8165" t="str">
        <f>Clef_répartition[[#This Row],[Code_Nom]]&amp;"_"&amp;Clef_répartition[[#This Row],[Nombre]]&amp;"_"&amp;Clef_répartition[[#This Row],[Année]]</f>
        <v>ARASPE_Association régionale de l'Action sociale Prilly-Echallens_32_2020</v>
      </c>
      <c r="H8165">
        <v>5531</v>
      </c>
      <c r="I8165" t="s">
        <v>214</v>
      </c>
      <c r="J8165">
        <v>2020</v>
      </c>
      <c r="K8165">
        <v>5.4999999999999997E-3</v>
      </c>
    </row>
    <row r="8166" spans="1:11" x14ac:dyDescent="0.25">
      <c r="A8166" t="s">
        <v>724</v>
      </c>
      <c r="B8166" t="s">
        <v>525</v>
      </c>
      <c r="C8166" t="s">
        <v>526</v>
      </c>
      <c r="D8166" t="str">
        <f>Clef_répartition[[#This Row],[Code association]]&amp;"_"&amp;Clef_répartition[[#This Row],[Nom association]]</f>
        <v>ARASPE_Association régionale de l'Action sociale Prilly-Echallens</v>
      </c>
      <c r="E8166">
        <f>COUNTIFS(D$2:D8166,Clef_répartition[[#This Row],[Code_Nom]],J$2:J8166,Clef_répartition[[#This Row],[Année]])</f>
        <v>33</v>
      </c>
      <c r="F8166">
        <f>IF(Clef_répartition[[#This Row],[Code_Nom]]=D8165,F8165-1,(COUNTIFS(Clef_répartition[Code_Nom],Clef_répartition[[#This Row],[Code_Nom]],Clef_répartition[Année],Clef_répartition[[#This Row],[Année]])))</f>
        <v>9</v>
      </c>
      <c r="G8166" t="str">
        <f>Clef_répartition[[#This Row],[Code_Nom]]&amp;"_"&amp;Clef_répartition[[#This Row],[Nombre]]&amp;"_"&amp;Clef_répartition[[#This Row],[Année]]</f>
        <v>ARASPE_Association régionale de l'Action sociale Prilly-Echallens_33_2020</v>
      </c>
      <c r="H8166">
        <v>5533</v>
      </c>
      <c r="I8166" t="s">
        <v>216</v>
      </c>
      <c r="J8166">
        <v>2020</v>
      </c>
      <c r="K8166">
        <v>1.09E-2</v>
      </c>
    </row>
    <row r="8167" spans="1:11" x14ac:dyDescent="0.25">
      <c r="A8167" t="s">
        <v>724</v>
      </c>
      <c r="B8167" t="s">
        <v>525</v>
      </c>
      <c r="C8167" t="s">
        <v>526</v>
      </c>
      <c r="D8167" t="str">
        <f>Clef_répartition[[#This Row],[Code association]]&amp;"_"&amp;Clef_répartition[[#This Row],[Nom association]]</f>
        <v>ARASPE_Association régionale de l'Action sociale Prilly-Echallens</v>
      </c>
      <c r="E8167">
        <f>COUNTIFS(D$2:D8167,Clef_répartition[[#This Row],[Code_Nom]],J$2:J8167,Clef_répartition[[#This Row],[Année]])</f>
        <v>34</v>
      </c>
      <c r="F8167">
        <f>IF(Clef_répartition[[#This Row],[Code_Nom]]=D8166,F8166-1,(COUNTIFS(Clef_répartition[Code_Nom],Clef_répartition[[#This Row],[Code_Nom]],Clef_répartition[Année],Clef_répartition[[#This Row],[Année]])))</f>
        <v>8</v>
      </c>
      <c r="G8167" t="str">
        <f>Clef_répartition[[#This Row],[Code_Nom]]&amp;"_"&amp;Clef_répartition[[#This Row],[Nombre]]&amp;"_"&amp;Clef_répartition[[#This Row],[Année]]</f>
        <v>ARASPE_Association régionale de l'Action sociale Prilly-Echallens_34_2020</v>
      </c>
      <c r="H8167">
        <v>5589</v>
      </c>
      <c r="I8167" t="s">
        <v>223</v>
      </c>
      <c r="J8167">
        <v>2020</v>
      </c>
      <c r="K8167">
        <v>0.16300000000000001</v>
      </c>
    </row>
    <row r="8168" spans="1:11" x14ac:dyDescent="0.25">
      <c r="A8168" t="s">
        <v>724</v>
      </c>
      <c r="B8168" t="s">
        <v>525</v>
      </c>
      <c r="C8168" t="s">
        <v>526</v>
      </c>
      <c r="D8168" t="str">
        <f>Clef_répartition[[#This Row],[Code association]]&amp;"_"&amp;Clef_répartition[[#This Row],[Nom association]]</f>
        <v>ARASPE_Association régionale de l'Action sociale Prilly-Echallens</v>
      </c>
      <c r="E8168">
        <f>COUNTIFS(D$2:D8168,Clef_répartition[[#This Row],[Code_Nom]],J$2:J8168,Clef_répartition[[#This Row],[Année]])</f>
        <v>35</v>
      </c>
      <c r="F8168">
        <f>IF(Clef_répartition[[#This Row],[Code_Nom]]=D8167,F8167-1,(COUNTIFS(Clef_répartition[Code_Nom],Clef_répartition[[#This Row],[Code_Nom]],Clef_répartition[Année],Clef_répartition[[#This Row],[Année]])))</f>
        <v>7</v>
      </c>
      <c r="G8168" t="str">
        <f>Clef_répartition[[#This Row],[Code_Nom]]&amp;"_"&amp;Clef_répartition[[#This Row],[Nombre]]&amp;"_"&amp;Clef_répartition[[#This Row],[Année]]</f>
        <v>ARASPE_Association régionale de l'Action sociale Prilly-Echallens_35_2020</v>
      </c>
      <c r="H8168">
        <v>5592</v>
      </c>
      <c r="I8168" t="s">
        <v>234</v>
      </c>
      <c r="J8168">
        <v>2020</v>
      </c>
      <c r="K8168">
        <v>4.3200000000000002E-2</v>
      </c>
    </row>
    <row r="8169" spans="1:11" x14ac:dyDescent="0.25">
      <c r="A8169" t="s">
        <v>724</v>
      </c>
      <c r="B8169" t="s">
        <v>525</v>
      </c>
      <c r="C8169" t="s">
        <v>526</v>
      </c>
      <c r="D8169" t="str">
        <f>Clef_répartition[[#This Row],[Code association]]&amp;"_"&amp;Clef_répartition[[#This Row],[Nom association]]</f>
        <v>ARASPE_Association régionale de l'Action sociale Prilly-Echallens</v>
      </c>
      <c r="E8169">
        <f>COUNTIFS(D$2:D8169,Clef_répartition[[#This Row],[Code_Nom]],J$2:J8169,Clef_répartition[[#This Row],[Année]])</f>
        <v>36</v>
      </c>
      <c r="F8169">
        <f>IF(Clef_répartition[[#This Row],[Code_Nom]]=D8168,F8168-1,(COUNTIFS(Clef_répartition[Code_Nom],Clef_répartition[[#This Row],[Code_Nom]],Clef_répartition[Année],Clef_répartition[[#This Row],[Année]])))</f>
        <v>6</v>
      </c>
      <c r="G8169" t="str">
        <f>Clef_répartition[[#This Row],[Code_Nom]]&amp;"_"&amp;Clef_répartition[[#This Row],[Nombre]]&amp;"_"&amp;Clef_répartition[[#This Row],[Année]]</f>
        <v>ARASPE_Association régionale de l'Action sociale Prilly-Echallens_36_2020</v>
      </c>
      <c r="H8169">
        <v>5534</v>
      </c>
      <c r="I8169" t="s">
        <v>241</v>
      </c>
      <c r="J8169">
        <v>2020</v>
      </c>
      <c r="K8169">
        <v>3.5000000000000001E-3</v>
      </c>
    </row>
    <row r="8170" spans="1:11" x14ac:dyDescent="0.25">
      <c r="A8170" t="s">
        <v>724</v>
      </c>
      <c r="B8170" t="s">
        <v>525</v>
      </c>
      <c r="C8170" t="s">
        <v>526</v>
      </c>
      <c r="D8170" t="str">
        <f>Clef_répartition[[#This Row],[Code association]]&amp;"_"&amp;Clef_répartition[[#This Row],[Nom association]]</f>
        <v>ARASPE_Association régionale de l'Action sociale Prilly-Echallens</v>
      </c>
      <c r="E8170">
        <f>COUNTIFS(D$2:D8170,Clef_répartition[[#This Row],[Code_Nom]],J$2:J8170,Clef_répartition[[#This Row],[Année]])</f>
        <v>37</v>
      </c>
      <c r="F8170">
        <f>IF(Clef_répartition[[#This Row],[Code_Nom]]=D8169,F8169-1,(COUNTIFS(Clef_répartition[Code_Nom],Clef_répartition[[#This Row],[Code_Nom]],Clef_répartition[Année],Clef_répartition[[#This Row],[Année]])))</f>
        <v>5</v>
      </c>
      <c r="G8170" t="str">
        <f>Clef_répartition[[#This Row],[Code_Nom]]&amp;"_"&amp;Clef_répartition[[#This Row],[Nombre]]&amp;"_"&amp;Clef_répartition[[#This Row],[Année]]</f>
        <v>ARASPE_Association régionale de l'Action sociale Prilly-Echallens_37_2020</v>
      </c>
      <c r="H8170">
        <v>5535</v>
      </c>
      <c r="I8170" t="s">
        <v>242</v>
      </c>
      <c r="J8170">
        <v>2020</v>
      </c>
      <c r="K8170">
        <v>1.04E-2</v>
      </c>
    </row>
    <row r="8171" spans="1:11" x14ac:dyDescent="0.25">
      <c r="A8171" t="s">
        <v>724</v>
      </c>
      <c r="B8171" t="s">
        <v>525</v>
      </c>
      <c r="C8171" t="s">
        <v>526</v>
      </c>
      <c r="D8171" t="str">
        <f>Clef_répartition[[#This Row],[Code association]]&amp;"_"&amp;Clef_répartition[[#This Row],[Nom association]]</f>
        <v>ARASPE_Association régionale de l'Action sociale Prilly-Echallens</v>
      </c>
      <c r="E8171">
        <f>COUNTIFS(D$2:D8171,Clef_répartition[[#This Row],[Code_Nom]],J$2:J8171,Clef_répartition[[#This Row],[Année]])</f>
        <v>38</v>
      </c>
      <c r="F8171">
        <f>IF(Clef_répartition[[#This Row],[Code_Nom]]=D8170,F8170-1,(COUNTIFS(Clef_répartition[Code_Nom],Clef_répartition[[#This Row],[Code_Nom]],Clef_répartition[Année],Clef_répartition[[#This Row],[Année]])))</f>
        <v>4</v>
      </c>
      <c r="G8171" t="str">
        <f>Clef_répartition[[#This Row],[Code_Nom]]&amp;"_"&amp;Clef_répartition[[#This Row],[Nombre]]&amp;"_"&amp;Clef_répartition[[#This Row],[Année]]</f>
        <v>ARASPE_Association régionale de l'Action sociale Prilly-Echallens_38_2020</v>
      </c>
      <c r="H8171">
        <v>5501</v>
      </c>
      <c r="I8171" t="s">
        <v>258</v>
      </c>
      <c r="J8171">
        <v>2020</v>
      </c>
      <c r="K8171">
        <v>1.3599999999999999E-2</v>
      </c>
    </row>
    <row r="8172" spans="1:11" x14ac:dyDescent="0.25">
      <c r="A8172" t="s">
        <v>724</v>
      </c>
      <c r="B8172" t="s">
        <v>525</v>
      </c>
      <c r="C8172" t="s">
        <v>526</v>
      </c>
      <c r="D8172" t="str">
        <f>Clef_répartition[[#This Row],[Code association]]&amp;"_"&amp;Clef_répartition[[#This Row],[Nom association]]</f>
        <v>ARASPE_Association régionale de l'Action sociale Prilly-Echallens</v>
      </c>
      <c r="E8172">
        <f>COUNTIFS(D$2:D8172,Clef_répartition[[#This Row],[Code_Nom]],J$2:J8172,Clef_répartition[[#This Row],[Année]])</f>
        <v>39</v>
      </c>
      <c r="F8172">
        <f>IF(Clef_répartition[[#This Row],[Code_Nom]]=D8171,F8171-1,(COUNTIFS(Clef_répartition[Code_Nom],Clef_répartition[[#This Row],[Code_Nom]],Clef_répartition[Année],Clef_répartition[[#This Row],[Année]])))</f>
        <v>3</v>
      </c>
      <c r="G8172" t="str">
        <f>Clef_répartition[[#This Row],[Code_Nom]]&amp;"_"&amp;Clef_répartition[[#This Row],[Nombre]]&amp;"_"&amp;Clef_répartition[[#This Row],[Année]]</f>
        <v>ARASPE_Association régionale de l'Action sociale Prilly-Echallens_39_2020</v>
      </c>
      <c r="H8172">
        <v>5537</v>
      </c>
      <c r="I8172" t="s">
        <v>282</v>
      </c>
      <c r="J8172">
        <v>2020</v>
      </c>
      <c r="K8172">
        <v>1.61E-2</v>
      </c>
    </row>
    <row r="8173" spans="1:11" x14ac:dyDescent="0.25">
      <c r="A8173" t="s">
        <v>724</v>
      </c>
      <c r="B8173" t="s">
        <v>525</v>
      </c>
      <c r="C8173" t="s">
        <v>526</v>
      </c>
      <c r="D8173" t="str">
        <f>Clef_répartition[[#This Row],[Code association]]&amp;"_"&amp;Clef_répartition[[#This Row],[Nom association]]</f>
        <v>ARASPE_Association régionale de l'Action sociale Prilly-Echallens</v>
      </c>
      <c r="E8173">
        <f>COUNTIFS(D$2:D8173,Clef_répartition[[#This Row],[Code_Nom]],J$2:J8173,Clef_répartition[[#This Row],[Année]])</f>
        <v>40</v>
      </c>
      <c r="F8173">
        <f>IF(Clef_répartition[[#This Row],[Code_Nom]]=D8172,F8172-1,(COUNTIFS(Clef_répartition[Code_Nom],Clef_répartition[[#This Row],[Code_Nom]],Clef_répartition[Année],Clef_répartition[[#This Row],[Année]])))</f>
        <v>2</v>
      </c>
      <c r="G8173" t="str">
        <f>Clef_répartition[[#This Row],[Code_Nom]]&amp;"_"&amp;Clef_répartition[[#This Row],[Nombre]]&amp;"_"&amp;Clef_répartition[[#This Row],[Année]]</f>
        <v>ARASPE_Association régionale de l'Action sociale Prilly-Echallens_40_2020</v>
      </c>
      <c r="H8173">
        <v>5539</v>
      </c>
      <c r="I8173" t="s">
        <v>288</v>
      </c>
      <c r="J8173">
        <v>2020</v>
      </c>
      <c r="K8173">
        <v>1.38E-2</v>
      </c>
    </row>
    <row r="8174" spans="1:11" x14ac:dyDescent="0.25">
      <c r="A8174" t="s">
        <v>724</v>
      </c>
      <c r="B8174" t="s">
        <v>525</v>
      </c>
      <c r="C8174" t="s">
        <v>526</v>
      </c>
      <c r="D8174" t="str">
        <f>Clef_répartition[[#This Row],[Code association]]&amp;"_"&amp;Clef_répartition[[#This Row],[Nom association]]</f>
        <v>ARASPE_Association régionale de l'Action sociale Prilly-Echallens</v>
      </c>
      <c r="E8174">
        <f>COUNTIFS(D$2:D8174,Clef_répartition[[#This Row],[Code_Nom]],J$2:J8174,Clef_répartition[[#This Row],[Année]])</f>
        <v>41</v>
      </c>
      <c r="F8174">
        <f>IF(Clef_répartition[[#This Row],[Code_Nom]]=D8173,F8173-1,(COUNTIFS(Clef_répartition[Code_Nom],Clef_répartition[[#This Row],[Code_Nom]],Clef_répartition[Année],Clef_répartition[[#This Row],[Année]])))</f>
        <v>1</v>
      </c>
      <c r="G8174" t="str">
        <f>Clef_répartition[[#This Row],[Code_Nom]]&amp;"_"&amp;Clef_répartition[[#This Row],[Nombre]]&amp;"_"&amp;Clef_répartition[[#This Row],[Année]]</f>
        <v>ARASPE_Association régionale de l'Action sociale Prilly-Echallens_41_2020</v>
      </c>
      <c r="H8174">
        <v>5503</v>
      </c>
      <c r="I8174" t="s">
        <v>290</v>
      </c>
      <c r="J8174">
        <v>2020</v>
      </c>
      <c r="K8174">
        <v>1.7100000000000001E-2</v>
      </c>
    </row>
    <row r="8175" spans="1:11" x14ac:dyDescent="0.25">
      <c r="A8175" t="s">
        <v>724</v>
      </c>
      <c r="B8175" t="s">
        <v>656</v>
      </c>
      <c r="C8175" t="s">
        <v>657</v>
      </c>
      <c r="D8175" t="str">
        <f>Clef_répartition[[#This Row],[Code association]]&amp;"_"&amp;Clef_répartition[[#This Row],[Nom association]]</f>
        <v>ARCC_Association intercommunale pour l'épuration des eaux de la Région des côtes de Chalamont</v>
      </c>
      <c r="E8175">
        <f>COUNTIFS(D$2:D8175,Clef_répartition[[#This Row],[Code_Nom]],J$2:J8175,Clef_répartition[[#This Row],[Année]])</f>
        <v>1</v>
      </c>
      <c r="F8175">
        <f>IF(Clef_répartition[[#This Row],[Code_Nom]]=D8174,F8174-1,(COUNTIFS(Clef_répartition[Code_Nom],Clef_répartition[[#This Row],[Code_Nom]],Clef_répartition[Année],Clef_répartition[[#This Row],[Année]])))</f>
        <v>4</v>
      </c>
      <c r="G8175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Chalamont_1_2020</v>
      </c>
      <c r="H8175">
        <v>5902</v>
      </c>
      <c r="I8175" t="s">
        <v>18</v>
      </c>
      <c r="J8175">
        <v>2020</v>
      </c>
      <c r="K8175">
        <v>0</v>
      </c>
    </row>
    <row r="8176" spans="1:11" x14ac:dyDescent="0.25">
      <c r="A8176" t="s">
        <v>724</v>
      </c>
      <c r="B8176" t="s">
        <v>656</v>
      </c>
      <c r="C8176" t="s">
        <v>657</v>
      </c>
      <c r="D8176" t="str">
        <f>Clef_répartition[[#This Row],[Code association]]&amp;"_"&amp;Clef_répartition[[#This Row],[Nom association]]</f>
        <v>ARCC_Association intercommunale pour l'épuration des eaux de la Région des côtes de Chalamont</v>
      </c>
      <c r="E8176">
        <f>COUNTIFS(D$2:D8176,Clef_répartition[[#This Row],[Code_Nom]],J$2:J8176,Clef_répartition[[#This Row],[Année]])</f>
        <v>2</v>
      </c>
      <c r="F8176">
        <f>IF(Clef_répartition[[#This Row],[Code_Nom]]=D8175,F8175-1,(COUNTIFS(Clef_répartition[Code_Nom],Clef_répartition[[#This Row],[Code_Nom]],Clef_répartition[Année],Clef_répartition[[#This Row],[Année]])))</f>
        <v>3</v>
      </c>
      <c r="G8176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Chalamont_2_2020</v>
      </c>
      <c r="H8176">
        <v>5749</v>
      </c>
      <c r="I8176" t="s">
        <v>58</v>
      </c>
      <c r="J8176">
        <v>2020</v>
      </c>
      <c r="K8176">
        <v>0.16</v>
      </c>
    </row>
    <row r="8177" spans="1:11" x14ac:dyDescent="0.25">
      <c r="A8177" t="s">
        <v>724</v>
      </c>
      <c r="B8177" t="s">
        <v>656</v>
      </c>
      <c r="C8177" t="s">
        <v>657</v>
      </c>
      <c r="D8177" t="str">
        <f>Clef_répartition[[#This Row],[Code association]]&amp;"_"&amp;Clef_répartition[[#This Row],[Nom association]]</f>
        <v>ARCC_Association intercommunale pour l'épuration des eaux de la Région des côtes de Chalamont</v>
      </c>
      <c r="E8177">
        <f>COUNTIFS(D$2:D8177,Clef_répartition[[#This Row],[Code_Nom]],J$2:J8177,Clef_répartition[[#This Row],[Année]])</f>
        <v>3</v>
      </c>
      <c r="F8177">
        <f>IF(Clef_répartition[[#This Row],[Code_Nom]]=D8176,F8176-1,(COUNTIFS(Clef_répartition[Code_Nom],Clef_répartition[[#This Row],[Code_Nom]],Clef_répartition[Année],Clef_répartition[[#This Row],[Année]])))</f>
        <v>2</v>
      </c>
      <c r="G8177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Chalamont_3_2020</v>
      </c>
      <c r="H8177">
        <v>5914</v>
      </c>
      <c r="I8177" t="s">
        <v>105</v>
      </c>
      <c r="J8177">
        <v>2020</v>
      </c>
      <c r="K8177">
        <v>0.3</v>
      </c>
    </row>
    <row r="8178" spans="1:11" x14ac:dyDescent="0.25">
      <c r="A8178" t="s">
        <v>724</v>
      </c>
      <c r="B8178" t="s">
        <v>656</v>
      </c>
      <c r="C8178" t="s">
        <v>657</v>
      </c>
      <c r="D8178" t="str">
        <f>Clef_répartition[[#This Row],[Code association]]&amp;"_"&amp;Clef_répartition[[#This Row],[Nom association]]</f>
        <v>ARCC_Association intercommunale pour l'épuration des eaux de la Région des côtes de Chalamont</v>
      </c>
      <c r="E8178">
        <f>COUNTIFS(D$2:D8178,Clef_répartition[[#This Row],[Code_Nom]],J$2:J8178,Clef_répartition[[#This Row],[Année]])</f>
        <v>4</v>
      </c>
      <c r="F8178">
        <f>IF(Clef_répartition[[#This Row],[Code_Nom]]=D8177,F8177-1,(COUNTIFS(Clef_répartition[Code_Nom],Clef_répartition[[#This Row],[Code_Nom]],Clef_répartition[Année],Clef_répartition[[#This Row],[Année]])))</f>
        <v>1</v>
      </c>
      <c r="G8178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Chalamont_4_2020</v>
      </c>
      <c r="H8178">
        <v>5929</v>
      </c>
      <c r="I8178" t="s">
        <v>257</v>
      </c>
      <c r="J8178">
        <v>2020</v>
      </c>
      <c r="K8178">
        <v>0.54</v>
      </c>
    </row>
    <row r="8179" spans="1:11" x14ac:dyDescent="0.25">
      <c r="A8179" t="s">
        <v>724</v>
      </c>
      <c r="B8179" t="s">
        <v>636</v>
      </c>
      <c r="C8179" t="s">
        <v>637</v>
      </c>
      <c r="D8179" t="str">
        <f>Clef_répartition[[#This Row],[Code association]]&amp;"_"&amp;Clef_répartition[[#This Row],[Nom association]]</f>
        <v>ARPEJE _Association Régionale Pour l’Enfance et la Jeunesse</v>
      </c>
      <c r="E8179">
        <f>COUNTIFS(D$2:D8179,Clef_répartition[[#This Row],[Code_Nom]],J$2:J8179,Clef_répartition[[#This Row],[Année]])</f>
        <v>1</v>
      </c>
      <c r="F8179">
        <f>IF(Clef_répartition[[#This Row],[Code_Nom]]=D8178,F8178-1,(COUNTIFS(Clef_répartition[Code_Nom],Clef_répartition[[#This Row],[Code_Nom]],Clef_répartition[Année],Clef_répartition[[#This Row],[Année]])))</f>
        <v>4</v>
      </c>
      <c r="G8179" t="str">
        <f>Clef_répartition[[#This Row],[Code_Nom]]&amp;"_"&amp;Clef_répartition[[#This Row],[Nombre]]&amp;"_"&amp;Clef_répartition[[#This Row],[Année]]</f>
        <v>ARPEJE _Association Régionale Pour l’Enfance et la Jeunesse_1_2020</v>
      </c>
      <c r="H8179">
        <v>5451</v>
      </c>
      <c r="I8179" t="s">
        <v>10</v>
      </c>
      <c r="J8179">
        <v>2020</v>
      </c>
      <c r="K8179">
        <v>0.42770000000000002</v>
      </c>
    </row>
    <row r="8180" spans="1:11" x14ac:dyDescent="0.25">
      <c r="A8180" t="s">
        <v>724</v>
      </c>
      <c r="B8180" t="s">
        <v>636</v>
      </c>
      <c r="C8180" t="s">
        <v>637</v>
      </c>
      <c r="D8180" t="str">
        <f>Clef_répartition[[#This Row],[Code association]]&amp;"_"&amp;Clef_répartition[[#This Row],[Nom association]]</f>
        <v>ARPEJE _Association Régionale Pour l’Enfance et la Jeunesse</v>
      </c>
      <c r="E8180">
        <f>COUNTIFS(D$2:D8180,Clef_répartition[[#This Row],[Code_Nom]],J$2:J8180,Clef_répartition[[#This Row],[Année]])</f>
        <v>2</v>
      </c>
      <c r="F8180">
        <f>IF(Clef_répartition[[#This Row],[Code_Nom]]=D8179,F8179-1,(COUNTIFS(Clef_répartition[Code_Nom],Clef_répartition[[#This Row],[Code_Nom]],Clef_répartition[Année],Clef_répartition[[#This Row],[Année]])))</f>
        <v>3</v>
      </c>
      <c r="G8180" t="str">
        <f>Clef_répartition[[#This Row],[Code_Nom]]&amp;"_"&amp;Clef_répartition[[#This Row],[Nombre]]&amp;"_"&amp;Clef_répartition[[#This Row],[Année]]</f>
        <v>ARPEJE _Association Régionale Pour l’Enfance et la Jeunesse_2_2020</v>
      </c>
      <c r="H8180">
        <v>5456</v>
      </c>
      <c r="I8180" t="s">
        <v>87</v>
      </c>
      <c r="J8180">
        <v>2020</v>
      </c>
      <c r="K8180">
        <v>0.18210000000000001</v>
      </c>
    </row>
    <row r="8181" spans="1:11" x14ac:dyDescent="0.25">
      <c r="A8181" t="s">
        <v>724</v>
      </c>
      <c r="B8181" t="s">
        <v>636</v>
      </c>
      <c r="C8181" t="s">
        <v>637</v>
      </c>
      <c r="D8181" t="str">
        <f>Clef_répartition[[#This Row],[Code association]]&amp;"_"&amp;Clef_répartition[[#This Row],[Nom association]]</f>
        <v>ARPEJE _Association Régionale Pour l’Enfance et la Jeunesse</v>
      </c>
      <c r="E8181">
        <f>COUNTIFS(D$2:D8181,Clef_répartition[[#This Row],[Code_Nom]],J$2:J8181,Clef_répartition[[#This Row],[Année]])</f>
        <v>3</v>
      </c>
      <c r="F8181">
        <f>IF(Clef_répartition[[#This Row],[Code_Nom]]=D8180,F8180-1,(COUNTIFS(Clef_répartition[Code_Nom],Clef_répartition[[#This Row],[Code_Nom]],Clef_répartition[Année],Clef_répartition[[#This Row],[Année]])))</f>
        <v>2</v>
      </c>
      <c r="G8181" t="str">
        <f>Clef_répartition[[#This Row],[Code_Nom]]&amp;"_"&amp;Clef_répartition[[#This Row],[Nombre]]&amp;"_"&amp;Clef_répartition[[#This Row],[Année]]</f>
        <v>ARPEJE _Association Régionale Pour l’Enfance et la Jeunesse_3_2020</v>
      </c>
      <c r="H8181">
        <v>5458</v>
      </c>
      <c r="I8181" t="s">
        <v>111</v>
      </c>
      <c r="J8181">
        <v>2020</v>
      </c>
      <c r="K8181">
        <v>8.3500000000000005E-2</v>
      </c>
    </row>
    <row r="8182" spans="1:11" x14ac:dyDescent="0.25">
      <c r="A8182" t="s">
        <v>724</v>
      </c>
      <c r="B8182" t="s">
        <v>636</v>
      </c>
      <c r="C8182" t="s">
        <v>637</v>
      </c>
      <c r="D8182" t="str">
        <f>Clef_répartition[[#This Row],[Code association]]&amp;"_"&amp;Clef_répartition[[#This Row],[Nom association]]</f>
        <v>ARPEJE _Association Régionale Pour l’Enfance et la Jeunesse</v>
      </c>
      <c r="E8182">
        <f>COUNTIFS(D$2:D8182,Clef_répartition[[#This Row],[Code_Nom]],J$2:J8182,Clef_répartition[[#This Row],[Année]])</f>
        <v>4</v>
      </c>
      <c r="F8182">
        <f>IF(Clef_répartition[[#This Row],[Code_Nom]]=D8181,F8181-1,(COUNTIFS(Clef_répartition[Code_Nom],Clef_répartition[[#This Row],[Code_Nom]],Clef_répartition[Année],Clef_répartition[[#This Row],[Année]])))</f>
        <v>1</v>
      </c>
      <c r="G8182" t="str">
        <f>Clef_répartition[[#This Row],[Code_Nom]]&amp;"_"&amp;Clef_répartition[[#This Row],[Nombre]]&amp;"_"&amp;Clef_répartition[[#This Row],[Année]]</f>
        <v>ARPEJE _Association Régionale Pour l’Enfance et la Jeunesse_4_2020</v>
      </c>
      <c r="H8182">
        <v>5464</v>
      </c>
      <c r="I8182" t="s">
        <v>296</v>
      </c>
      <c r="J8182">
        <v>2020</v>
      </c>
      <c r="K8182">
        <v>0.30669999999999997</v>
      </c>
    </row>
    <row r="8183" spans="1:11" x14ac:dyDescent="0.25">
      <c r="A8183" t="s">
        <v>724</v>
      </c>
      <c r="B8183" t="s">
        <v>487</v>
      </c>
      <c r="C8183" t="s">
        <v>488</v>
      </c>
      <c r="D8183" t="str">
        <f>Clef_répartition[[#This Row],[Code association]]&amp;"_"&amp;Clef_répartition[[#This Row],[Nom association]]</f>
        <v>ASAICE_Association scolaire et d'accueil de jour des enfants intercommunale Chavornay et environs</v>
      </c>
      <c r="E8183">
        <f>COUNTIFS(D$2:D8183,Clef_répartition[[#This Row],[Code_Nom]],J$2:J8183,Clef_répartition[[#This Row],[Année]])</f>
        <v>1</v>
      </c>
      <c r="F8183">
        <f>IF(Clef_répartition[[#This Row],[Code_Nom]]=D8182,F8182-1,(COUNTIFS(Clef_répartition[Code_Nom],Clef_répartition[[#This Row],[Code_Nom]],Clef_répartition[Année],Clef_répartition[[#This Row],[Année]])))</f>
        <v>5</v>
      </c>
      <c r="G8183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environs_1_2020</v>
      </c>
      <c r="H8183">
        <v>5746</v>
      </c>
      <c r="I8183" t="s">
        <v>15</v>
      </c>
      <c r="J8183">
        <v>2020</v>
      </c>
      <c r="K8183">
        <v>0.13600000000000001</v>
      </c>
    </row>
    <row r="8184" spans="1:11" x14ac:dyDescent="0.25">
      <c r="A8184" t="s">
        <v>724</v>
      </c>
      <c r="B8184" t="s">
        <v>487</v>
      </c>
      <c r="C8184" t="s">
        <v>488</v>
      </c>
      <c r="D8184" t="str">
        <f>Clef_répartition[[#This Row],[Code association]]&amp;"_"&amp;Clef_répartition[[#This Row],[Nom association]]</f>
        <v>ASAICE_Association scolaire et d'accueil de jour des enfants intercommunale Chavornay et environs</v>
      </c>
      <c r="E8184">
        <f>COUNTIFS(D$2:D8184,Clef_répartition[[#This Row],[Code_Nom]],J$2:J8184,Clef_répartition[[#This Row],[Année]])</f>
        <v>2</v>
      </c>
      <c r="F8184">
        <f>IF(Clef_répartition[[#This Row],[Code_Nom]]=D8183,F8183-1,(COUNTIFS(Clef_répartition[Code_Nom],Clef_répartition[[#This Row],[Code_Nom]],Clef_répartition[Année],Clef_répartition[[#This Row],[Année]])))</f>
        <v>4</v>
      </c>
      <c r="G8184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environs_2_2020</v>
      </c>
      <c r="H8184">
        <v>5902</v>
      </c>
      <c r="I8184" t="s">
        <v>18</v>
      </c>
      <c r="J8184">
        <v>2020</v>
      </c>
      <c r="K8184">
        <v>4.2999999999999997E-2</v>
      </c>
    </row>
    <row r="8185" spans="1:11" x14ac:dyDescent="0.25">
      <c r="A8185" t="s">
        <v>724</v>
      </c>
      <c r="B8185" t="s">
        <v>487</v>
      </c>
      <c r="C8185" t="s">
        <v>488</v>
      </c>
      <c r="D8185" t="str">
        <f>Clef_répartition[[#This Row],[Code association]]&amp;"_"&amp;Clef_répartition[[#This Row],[Nom association]]</f>
        <v>ASAICE_Association scolaire et d'accueil de jour des enfants intercommunale Chavornay et environs</v>
      </c>
      <c r="E8185">
        <f>COUNTIFS(D$2:D8185,Clef_répartition[[#This Row],[Code_Nom]],J$2:J8185,Clef_répartition[[#This Row],[Année]])</f>
        <v>3</v>
      </c>
      <c r="F8185">
        <f>IF(Clef_répartition[[#This Row],[Code_Nom]]=D8184,F8184-1,(COUNTIFS(Clef_répartition[Code_Nom],Clef_répartition[[#This Row],[Code_Nom]],Clef_répartition[Année],Clef_répartition[[#This Row],[Année]])))</f>
        <v>3</v>
      </c>
      <c r="G8185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environs_3_2020</v>
      </c>
      <c r="H8185">
        <v>5749</v>
      </c>
      <c r="I8185" t="s">
        <v>58</v>
      </c>
      <c r="J8185">
        <v>2020</v>
      </c>
      <c r="K8185">
        <v>0.68700000000000006</v>
      </c>
    </row>
    <row r="8186" spans="1:11" x14ac:dyDescent="0.25">
      <c r="A8186" t="s">
        <v>724</v>
      </c>
      <c r="B8186" t="s">
        <v>487</v>
      </c>
      <c r="C8186" t="s">
        <v>488</v>
      </c>
      <c r="D8186" t="str">
        <f>Clef_répartition[[#This Row],[Code association]]&amp;"_"&amp;Clef_répartition[[#This Row],[Nom association]]</f>
        <v>ASAICE_Association scolaire et d'accueil de jour des enfants intercommunale Chavornay et environs</v>
      </c>
      <c r="E8186">
        <f>COUNTIFS(D$2:D8186,Clef_répartition[[#This Row],[Code_Nom]],J$2:J8186,Clef_répartition[[#This Row],[Année]])</f>
        <v>4</v>
      </c>
      <c r="F8186">
        <f>IF(Clef_répartition[[#This Row],[Code_Nom]]=D8185,F8185-1,(COUNTIFS(Clef_répartition[Code_Nom],Clef_répartition[[#This Row],[Code_Nom]],Clef_répartition[Année],Clef_répartition[[#This Row],[Année]])))</f>
        <v>2</v>
      </c>
      <c r="G8186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environs_4_2020</v>
      </c>
      <c r="H8186">
        <v>5914</v>
      </c>
      <c r="I8186" t="s">
        <v>105</v>
      </c>
      <c r="J8186">
        <v>2020</v>
      </c>
      <c r="K8186">
        <v>4.3999999999999997E-2</v>
      </c>
    </row>
    <row r="8187" spans="1:11" x14ac:dyDescent="0.25">
      <c r="A8187" t="s">
        <v>724</v>
      </c>
      <c r="B8187" t="s">
        <v>487</v>
      </c>
      <c r="C8187" t="s">
        <v>488</v>
      </c>
      <c r="D8187" t="str">
        <f>Clef_répartition[[#This Row],[Code association]]&amp;"_"&amp;Clef_répartition[[#This Row],[Nom association]]</f>
        <v>ASAICE_Association scolaire et d'accueil de jour des enfants intercommunale Chavornay et environs</v>
      </c>
      <c r="E8187">
        <f>COUNTIFS(D$2:D8187,Clef_répartition[[#This Row],[Code_Nom]],J$2:J8187,Clef_répartition[[#This Row],[Année]])</f>
        <v>5</v>
      </c>
      <c r="F8187">
        <f>IF(Clef_répartition[[#This Row],[Code_Nom]]=D8186,F8186-1,(COUNTIFS(Clef_répartition[Code_Nom],Clef_répartition[[#This Row],[Code_Nom]],Clef_répartition[Année],Clef_répartition[[#This Row],[Année]])))</f>
        <v>1</v>
      </c>
      <c r="G8187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environs_5_2020</v>
      </c>
      <c r="H8187">
        <v>5929</v>
      </c>
      <c r="I8187" t="s">
        <v>257</v>
      </c>
      <c r="J8187">
        <v>2020</v>
      </c>
      <c r="K8187">
        <v>0.09</v>
      </c>
    </row>
    <row r="8188" spans="1:11" x14ac:dyDescent="0.25">
      <c r="A8188" t="s">
        <v>724</v>
      </c>
      <c r="B8188" t="s">
        <v>519</v>
      </c>
      <c r="C8188" t="s">
        <v>520</v>
      </c>
      <c r="D8188" t="str">
        <f>Clef_répartition[[#This Row],[Code association]]&amp;"_"&amp;Clef_répartition[[#This Row],[Nom association]]</f>
        <v>ASCL_Association Scolaire Centre Lavaux</v>
      </c>
      <c r="E8188">
        <f>COUNTIFS(D$2:D8188,Clef_répartition[[#This Row],[Code_Nom]],J$2:J8188,Clef_répartition[[#This Row],[Année]])</f>
        <v>1</v>
      </c>
      <c r="F8188">
        <f>IF(Clef_répartition[[#This Row],[Code_Nom]]=D8187,F8187-1,(COUNTIFS(Clef_répartition[Code_Nom],Clef_répartition[[#This Row],[Code_Nom]],Clef_répartition[Année],Clef_répartition[[#This Row],[Année]])))</f>
        <v>5</v>
      </c>
      <c r="G8188" t="str">
        <f>Clef_répartition[[#This Row],[Code_Nom]]&amp;"_"&amp;Clef_répartition[[#This Row],[Nombre]]&amp;"_"&amp;Clef_répartition[[#This Row],[Année]]</f>
        <v>ASCL_Association Scolaire Centre Lavaux_1_2020</v>
      </c>
      <c r="H8188">
        <v>5613</v>
      </c>
      <c r="I8188" t="s">
        <v>33</v>
      </c>
      <c r="J8188">
        <v>2020</v>
      </c>
      <c r="K8188">
        <v>0.45379999999999998</v>
      </c>
    </row>
    <row r="8189" spans="1:11" x14ac:dyDescent="0.25">
      <c r="A8189" t="s">
        <v>724</v>
      </c>
      <c r="B8189" t="s">
        <v>519</v>
      </c>
      <c r="C8189" t="s">
        <v>520</v>
      </c>
      <c r="D8189" t="str">
        <f>Clef_répartition[[#This Row],[Code association]]&amp;"_"&amp;Clef_répartition[[#This Row],[Nom association]]</f>
        <v>ASCL_Association Scolaire Centre Lavaux</v>
      </c>
      <c r="E8189">
        <f>COUNTIFS(D$2:D8189,Clef_répartition[[#This Row],[Code_Nom]],J$2:J8189,Clef_répartition[[#This Row],[Année]])</f>
        <v>2</v>
      </c>
      <c r="F8189">
        <f>IF(Clef_répartition[[#This Row],[Code_Nom]]=D8188,F8188-1,(COUNTIFS(Clef_répartition[Code_Nom],Clef_répartition[[#This Row],[Code_Nom]],Clef_répartition[Année],Clef_répartition[[#This Row],[Année]])))</f>
        <v>4</v>
      </c>
      <c r="G8189" t="str">
        <f>Clef_répartition[[#This Row],[Code_Nom]]&amp;"_"&amp;Clef_répartition[[#This Row],[Nombre]]&amp;"_"&amp;Clef_répartition[[#This Row],[Année]]</f>
        <v>ASCL_Association Scolaire Centre Lavaux_2_2020</v>
      </c>
      <c r="H8189">
        <v>5601</v>
      </c>
      <c r="I8189" t="s">
        <v>66</v>
      </c>
      <c r="J8189">
        <v>2020</v>
      </c>
      <c r="K8189">
        <v>0.2072</v>
      </c>
    </row>
    <row r="8190" spans="1:11" x14ac:dyDescent="0.25">
      <c r="A8190" t="s">
        <v>724</v>
      </c>
      <c r="B8190" t="s">
        <v>519</v>
      </c>
      <c r="C8190" t="s">
        <v>520</v>
      </c>
      <c r="D8190" t="str">
        <f>Clef_répartition[[#This Row],[Code association]]&amp;"_"&amp;Clef_répartition[[#This Row],[Nom association]]</f>
        <v>ASCL_Association Scolaire Centre Lavaux</v>
      </c>
      <c r="E8190">
        <f>COUNTIFS(D$2:D8190,Clef_répartition[[#This Row],[Code_Nom]],J$2:J8190,Clef_répartition[[#This Row],[Année]])</f>
        <v>3</v>
      </c>
      <c r="F8190">
        <f>IF(Clef_répartition[[#This Row],[Code_Nom]]=D8189,F8189-1,(COUNTIFS(Clef_répartition[Code_Nom],Clef_répartition[[#This Row],[Code_Nom]],Clef_répartition[Année],Clef_répartition[[#This Row],[Année]])))</f>
        <v>3</v>
      </c>
      <c r="G8190" t="str">
        <f>Clef_répartition[[#This Row],[Code_Nom]]&amp;"_"&amp;Clef_répartition[[#This Row],[Nombre]]&amp;"_"&amp;Clef_répartition[[#This Row],[Année]]</f>
        <v>ASCL_Association Scolaire Centre Lavaux_3_2020</v>
      </c>
      <c r="H8190">
        <v>5607</v>
      </c>
      <c r="I8190" t="s">
        <v>225</v>
      </c>
      <c r="J8190">
        <v>2020</v>
      </c>
      <c r="K8190">
        <v>0.2782</v>
      </c>
    </row>
    <row r="8191" spans="1:11" x14ac:dyDescent="0.25">
      <c r="A8191" t="s">
        <v>724</v>
      </c>
      <c r="B8191" t="s">
        <v>519</v>
      </c>
      <c r="C8191" t="s">
        <v>520</v>
      </c>
      <c r="D8191" t="str">
        <f>Clef_répartition[[#This Row],[Code association]]&amp;"_"&amp;Clef_répartition[[#This Row],[Nom association]]</f>
        <v>ASCL_Association Scolaire Centre Lavaux</v>
      </c>
      <c r="E8191">
        <f>COUNTIFS(D$2:D8191,Clef_répartition[[#This Row],[Code_Nom]],J$2:J8191,Clef_répartition[[#This Row],[Année]])</f>
        <v>4</v>
      </c>
      <c r="F8191">
        <f>IF(Clef_répartition[[#This Row],[Code_Nom]]=D8190,F8190-1,(COUNTIFS(Clef_répartition[Code_Nom],Clef_répartition[[#This Row],[Code_Nom]],Clef_répartition[Année],Clef_répartition[[#This Row],[Année]])))</f>
        <v>2</v>
      </c>
      <c r="G8191" t="str">
        <f>Clef_répartition[[#This Row],[Code_Nom]]&amp;"_"&amp;Clef_répartition[[#This Row],[Nombre]]&amp;"_"&amp;Clef_répartition[[#This Row],[Année]]</f>
        <v>ASCL_Association Scolaire Centre Lavaux_4_2020</v>
      </c>
      <c r="H8191">
        <v>5609</v>
      </c>
      <c r="I8191" t="s">
        <v>230</v>
      </c>
      <c r="J8191">
        <v>2020</v>
      </c>
      <c r="K8191">
        <v>2.53E-2</v>
      </c>
    </row>
    <row r="8192" spans="1:11" x14ac:dyDescent="0.25">
      <c r="A8192" t="s">
        <v>724</v>
      </c>
      <c r="B8192" t="s">
        <v>519</v>
      </c>
      <c r="C8192" t="s">
        <v>520</v>
      </c>
      <c r="D8192" t="str">
        <f>Clef_répartition[[#This Row],[Code association]]&amp;"_"&amp;Clef_répartition[[#This Row],[Nom association]]</f>
        <v>ASCL_Association Scolaire Centre Lavaux</v>
      </c>
      <c r="E8192">
        <f>COUNTIFS(D$2:D8192,Clef_répartition[[#This Row],[Code_Nom]],J$2:J8192,Clef_répartition[[#This Row],[Année]])</f>
        <v>5</v>
      </c>
      <c r="F8192">
        <f>IF(Clef_répartition[[#This Row],[Code_Nom]]=D8191,F8191-1,(COUNTIFS(Clef_répartition[Code_Nom],Clef_répartition[[#This Row],[Code_Nom]],Clef_répartition[Année],Clef_répartition[[#This Row],[Année]])))</f>
        <v>1</v>
      </c>
      <c r="G8192" t="str">
        <f>Clef_répartition[[#This Row],[Code_Nom]]&amp;"_"&amp;Clef_répartition[[#This Row],[Nombre]]&amp;"_"&amp;Clef_répartition[[#This Row],[Année]]</f>
        <v>ASCL_Association Scolaire Centre Lavaux_5_2020</v>
      </c>
      <c r="H8192">
        <v>5610</v>
      </c>
      <c r="I8192" t="s">
        <v>256</v>
      </c>
      <c r="J8192">
        <v>2020</v>
      </c>
      <c r="K8192">
        <v>3.5499999999999997E-2</v>
      </c>
    </row>
    <row r="8193" spans="1:11" x14ac:dyDescent="0.25">
      <c r="A8193" t="s">
        <v>724</v>
      </c>
      <c r="B8193" t="s">
        <v>709</v>
      </c>
      <c r="C8193" t="s">
        <v>710</v>
      </c>
      <c r="D8193" t="str">
        <f>Clef_répartition[[#This Row],[Code association]]&amp;"_"&amp;Clef_répartition[[#This Row],[Nom association]]</f>
        <v>ASCOT_Association scolaire intercommunale de Terre-Sainte</v>
      </c>
      <c r="E8193">
        <f>COUNTIFS(D$2:D8193,Clef_répartition[[#This Row],[Code_Nom]],J$2:J8193,Clef_répartition[[#This Row],[Année]])</f>
        <v>1</v>
      </c>
      <c r="F8193">
        <f>IF(Clef_répartition[[#This Row],[Code_Nom]]=D8192,F8192-1,(COUNTIFS(Clef_répartition[Code_Nom],Clef_répartition[[#This Row],[Code_Nom]],Clef_répartition[Année],Clef_répartition[[#This Row],[Année]])))</f>
        <v>9</v>
      </c>
      <c r="G8193" t="str">
        <f>Clef_répartition[[#This Row],[Code_Nom]]&amp;"_"&amp;Clef_répartition[[#This Row],[Nombre]]&amp;"_"&amp;Clef_répartition[[#This Row],[Année]]</f>
        <v>ASCOT_Association scolaire intercommunale de Terre-Sainte_1_2020</v>
      </c>
      <c r="H8193">
        <v>5705</v>
      </c>
      <c r="I8193" t="s">
        <v>27</v>
      </c>
      <c r="J8193">
        <v>2020</v>
      </c>
      <c r="K8193">
        <v>0.05</v>
      </c>
    </row>
    <row r="8194" spans="1:11" x14ac:dyDescent="0.25">
      <c r="A8194" t="s">
        <v>724</v>
      </c>
      <c r="B8194" t="s">
        <v>709</v>
      </c>
      <c r="C8194" t="s">
        <v>710</v>
      </c>
      <c r="D8194" t="str">
        <f>Clef_répartition[[#This Row],[Code association]]&amp;"_"&amp;Clef_répartition[[#This Row],[Nom association]]</f>
        <v>ASCOT_Association scolaire intercommunale de Terre-Sainte</v>
      </c>
      <c r="E8194">
        <f>COUNTIFS(D$2:D8194,Clef_répartition[[#This Row],[Code_Nom]],J$2:J8194,Clef_répartition[[#This Row],[Année]])</f>
        <v>2</v>
      </c>
      <c r="F8194">
        <f>IF(Clef_répartition[[#This Row],[Code_Nom]]=D8193,F8193-1,(COUNTIFS(Clef_répartition[Code_Nom],Clef_répartition[[#This Row],[Code_Nom]],Clef_répartition[Année],Clef_répartition[[#This Row],[Année]])))</f>
        <v>8</v>
      </c>
      <c r="G8194" t="str">
        <f>Clef_répartition[[#This Row],[Code_Nom]]&amp;"_"&amp;Clef_répartition[[#This Row],[Nombre]]&amp;"_"&amp;Clef_répartition[[#This Row],[Année]]</f>
        <v>ASCOT_Association scolaire intercommunale de Terre-Sainte_2_2020</v>
      </c>
      <c r="H8194">
        <v>5707</v>
      </c>
      <c r="I8194" t="s">
        <v>52</v>
      </c>
      <c r="J8194">
        <v>2020</v>
      </c>
      <c r="K8194">
        <v>7.0000000000000007E-2</v>
      </c>
    </row>
    <row r="8195" spans="1:11" x14ac:dyDescent="0.25">
      <c r="A8195" t="s">
        <v>724</v>
      </c>
      <c r="B8195" t="s">
        <v>709</v>
      </c>
      <c r="C8195" t="s">
        <v>710</v>
      </c>
      <c r="D8195" t="str">
        <f>Clef_répartition[[#This Row],[Code association]]&amp;"_"&amp;Clef_répartition[[#This Row],[Nom association]]</f>
        <v>ASCOT_Association scolaire intercommunale de Terre-Sainte</v>
      </c>
      <c r="E8195">
        <f>COUNTIFS(D$2:D8195,Clef_répartition[[#This Row],[Code_Nom]],J$2:J8195,Clef_répartition[[#This Row],[Année]])</f>
        <v>3</v>
      </c>
      <c r="F8195">
        <f>IF(Clef_répartition[[#This Row],[Code_Nom]]=D8194,F8194-1,(COUNTIFS(Clef_répartition[Code_Nom],Clef_répartition[[#This Row],[Code_Nom]],Clef_répartition[Année],Clef_répartition[[#This Row],[Année]])))</f>
        <v>7</v>
      </c>
      <c r="G8195" t="str">
        <f>Clef_répartition[[#This Row],[Code_Nom]]&amp;"_"&amp;Clef_répartition[[#This Row],[Nombre]]&amp;"_"&amp;Clef_répartition[[#This Row],[Année]]</f>
        <v>ASCOT_Association scolaire intercommunale de Terre-Sainte_3_2020</v>
      </c>
      <c r="H8195">
        <v>5708</v>
      </c>
      <c r="I8195" t="s">
        <v>53</v>
      </c>
      <c r="J8195">
        <v>2020</v>
      </c>
      <c r="K8195">
        <v>0.05</v>
      </c>
    </row>
    <row r="8196" spans="1:11" x14ac:dyDescent="0.25">
      <c r="A8196" t="s">
        <v>724</v>
      </c>
      <c r="B8196" t="s">
        <v>709</v>
      </c>
      <c r="C8196" t="s">
        <v>710</v>
      </c>
      <c r="D8196" t="str">
        <f>Clef_répartition[[#This Row],[Code association]]&amp;"_"&amp;Clef_répartition[[#This Row],[Nom association]]</f>
        <v>ASCOT_Association scolaire intercommunale de Terre-Sainte</v>
      </c>
      <c r="E8196">
        <f>COUNTIFS(D$2:D8196,Clef_répartition[[#This Row],[Code_Nom]],J$2:J8196,Clef_répartition[[#This Row],[Année]])</f>
        <v>4</v>
      </c>
      <c r="F8196">
        <f>IF(Clef_répartition[[#This Row],[Code_Nom]]=D8195,F8195-1,(COUNTIFS(Clef_répartition[Code_Nom],Clef_répartition[[#This Row],[Code_Nom]],Clef_répartition[Année],Clef_répartition[[#This Row],[Année]])))</f>
        <v>6</v>
      </c>
      <c r="G8196" t="str">
        <f>Clef_répartition[[#This Row],[Code_Nom]]&amp;"_"&amp;Clef_répartition[[#This Row],[Nombre]]&amp;"_"&amp;Clef_répartition[[#This Row],[Année]]</f>
        <v>ASCOT_Association scolaire intercommunale de Terre-Sainte_4_2020</v>
      </c>
      <c r="H8196">
        <v>5711</v>
      </c>
      <c r="I8196" t="s">
        <v>70</v>
      </c>
      <c r="J8196">
        <v>2020</v>
      </c>
      <c r="K8196">
        <v>0.15</v>
      </c>
    </row>
    <row r="8197" spans="1:11" x14ac:dyDescent="0.25">
      <c r="A8197" t="s">
        <v>724</v>
      </c>
      <c r="B8197" t="s">
        <v>709</v>
      </c>
      <c r="C8197" t="s">
        <v>710</v>
      </c>
      <c r="D8197" t="str">
        <f>Clef_répartition[[#This Row],[Code association]]&amp;"_"&amp;Clef_répartition[[#This Row],[Nom association]]</f>
        <v>ASCOT_Association scolaire intercommunale de Terre-Sainte</v>
      </c>
      <c r="E8197">
        <f>COUNTIFS(D$2:D8197,Clef_répartition[[#This Row],[Code_Nom]],J$2:J8197,Clef_répartition[[#This Row],[Année]])</f>
        <v>5</v>
      </c>
      <c r="F8197">
        <f>IF(Clef_répartition[[#This Row],[Code_Nom]]=D8196,F8196-1,(COUNTIFS(Clef_répartition[Code_Nom],Clef_répartition[[#This Row],[Code_Nom]],Clef_répartition[Année],Clef_répartition[[#This Row],[Année]])))</f>
        <v>5</v>
      </c>
      <c r="G8197" t="str">
        <f>Clef_répartition[[#This Row],[Code_Nom]]&amp;"_"&amp;Clef_répartition[[#This Row],[Nombre]]&amp;"_"&amp;Clef_répartition[[#This Row],[Année]]</f>
        <v>ASCOT_Association scolaire intercommunale de Terre-Sainte_5_2020</v>
      </c>
      <c r="H8197">
        <v>5712</v>
      </c>
      <c r="I8197" t="s">
        <v>72</v>
      </c>
      <c r="J8197">
        <v>2020</v>
      </c>
      <c r="K8197">
        <v>0.17</v>
      </c>
    </row>
    <row r="8198" spans="1:11" x14ac:dyDescent="0.25">
      <c r="A8198" t="s">
        <v>724</v>
      </c>
      <c r="B8198" t="s">
        <v>709</v>
      </c>
      <c r="C8198" t="s">
        <v>710</v>
      </c>
      <c r="D8198" t="str">
        <f>Clef_répartition[[#This Row],[Code association]]&amp;"_"&amp;Clef_répartition[[#This Row],[Nom association]]</f>
        <v>ASCOT_Association scolaire intercommunale de Terre-Sainte</v>
      </c>
      <c r="E8198">
        <f>COUNTIFS(D$2:D8198,Clef_répartition[[#This Row],[Code_Nom]],J$2:J8198,Clef_répartition[[#This Row],[Année]])</f>
        <v>6</v>
      </c>
      <c r="F8198">
        <f>IF(Clef_répartition[[#This Row],[Code_Nom]]=D8197,F8197-1,(COUNTIFS(Clef_répartition[Code_Nom],Clef_répartition[[#This Row],[Code_Nom]],Clef_répartition[Année],Clef_répartition[[#This Row],[Année]])))</f>
        <v>4</v>
      </c>
      <c r="G8198" t="str">
        <f>Clef_répartition[[#This Row],[Code_Nom]]&amp;"_"&amp;Clef_répartition[[#This Row],[Nombre]]&amp;"_"&amp;Clef_répartition[[#This Row],[Année]]</f>
        <v>ASCOT_Association scolaire intercommunale de Terre-Sainte_6_2020</v>
      </c>
      <c r="H8198">
        <v>5713</v>
      </c>
      <c r="I8198" t="s">
        <v>80</v>
      </c>
      <c r="J8198">
        <v>2020</v>
      </c>
      <c r="K8198">
        <v>0.12</v>
      </c>
    </row>
    <row r="8199" spans="1:11" x14ac:dyDescent="0.25">
      <c r="A8199" t="s">
        <v>724</v>
      </c>
      <c r="B8199" t="s">
        <v>709</v>
      </c>
      <c r="C8199" t="s">
        <v>710</v>
      </c>
      <c r="D8199" t="str">
        <f>Clef_répartition[[#This Row],[Code association]]&amp;"_"&amp;Clef_répartition[[#This Row],[Nom association]]</f>
        <v>ASCOT_Association scolaire intercommunale de Terre-Sainte</v>
      </c>
      <c r="E8199">
        <f>COUNTIFS(D$2:D8199,Clef_répartition[[#This Row],[Code_Nom]],J$2:J8199,Clef_répartition[[#This Row],[Année]])</f>
        <v>7</v>
      </c>
      <c r="F8199">
        <f>IF(Clef_répartition[[#This Row],[Code_Nom]]=D8198,F8198-1,(COUNTIFS(Clef_répartition[Code_Nom],Clef_répartition[[#This Row],[Code_Nom]],Clef_répartition[Année],Clef_répartition[[#This Row],[Année]])))</f>
        <v>3</v>
      </c>
      <c r="G8199" t="str">
        <f>Clef_répartition[[#This Row],[Code_Nom]]&amp;"_"&amp;Clef_répartition[[#This Row],[Nombre]]&amp;"_"&amp;Clef_répartition[[#This Row],[Année]]</f>
        <v>ASCOT_Association scolaire intercommunale de Terre-Sainte_7_2020</v>
      </c>
      <c r="H8199">
        <v>5717</v>
      </c>
      <c r="I8199" t="s">
        <v>118</v>
      </c>
      <c r="J8199">
        <v>2020</v>
      </c>
      <c r="K8199">
        <v>0.2</v>
      </c>
    </row>
    <row r="8200" spans="1:11" x14ac:dyDescent="0.25">
      <c r="A8200" t="s">
        <v>724</v>
      </c>
      <c r="B8200" t="s">
        <v>709</v>
      </c>
      <c r="C8200" t="s">
        <v>710</v>
      </c>
      <c r="D8200" t="str">
        <f>Clef_répartition[[#This Row],[Code association]]&amp;"_"&amp;Clef_répartition[[#This Row],[Nom association]]</f>
        <v>ASCOT_Association scolaire intercommunale de Terre-Sainte</v>
      </c>
      <c r="E8200">
        <f>COUNTIFS(D$2:D8200,Clef_répartition[[#This Row],[Code_Nom]],J$2:J8200,Clef_répartition[[#This Row],[Année]])</f>
        <v>8</v>
      </c>
      <c r="F8200">
        <f>IF(Clef_répartition[[#This Row],[Code_Nom]]=D8199,F8199-1,(COUNTIFS(Clef_répartition[Code_Nom],Clef_répartition[[#This Row],[Code_Nom]],Clef_répartition[Année],Clef_répartition[[#This Row],[Année]])))</f>
        <v>2</v>
      </c>
      <c r="G8200" t="str">
        <f>Clef_répartition[[#This Row],[Code_Nom]]&amp;"_"&amp;Clef_répartition[[#This Row],[Nombre]]&amp;"_"&amp;Clef_répartition[[#This Row],[Année]]</f>
        <v>ASCOT_Association scolaire intercommunale de Terre-Sainte_8_2020</v>
      </c>
      <c r="H8200">
        <v>5723</v>
      </c>
      <c r="I8200" t="s">
        <v>176</v>
      </c>
      <c r="J8200">
        <v>2020</v>
      </c>
      <c r="K8200">
        <v>0.11</v>
      </c>
    </row>
    <row r="8201" spans="1:11" x14ac:dyDescent="0.25">
      <c r="A8201" t="s">
        <v>724</v>
      </c>
      <c r="B8201" t="s">
        <v>709</v>
      </c>
      <c r="C8201" t="s">
        <v>710</v>
      </c>
      <c r="D8201" t="str">
        <f>Clef_répartition[[#This Row],[Code association]]&amp;"_"&amp;Clef_répartition[[#This Row],[Nom association]]</f>
        <v>ASCOT_Association scolaire intercommunale de Terre-Sainte</v>
      </c>
      <c r="E8201">
        <f>COUNTIFS(D$2:D8201,Clef_répartition[[#This Row],[Code_Nom]],J$2:J8201,Clef_répartition[[#This Row],[Année]])</f>
        <v>9</v>
      </c>
      <c r="F8201">
        <f>IF(Clef_répartition[[#This Row],[Code_Nom]]=D8200,F8200-1,(COUNTIFS(Clef_répartition[Code_Nom],Clef_répartition[[#This Row],[Code_Nom]],Clef_répartition[Année],Clef_répartition[[#This Row],[Année]])))</f>
        <v>1</v>
      </c>
      <c r="G8201" t="str">
        <f>Clef_répartition[[#This Row],[Code_Nom]]&amp;"_"&amp;Clef_répartition[[#This Row],[Nombre]]&amp;"_"&amp;Clef_répartition[[#This Row],[Année]]</f>
        <v>ASCOT_Association scolaire intercommunale de Terre-Sainte_9_2020</v>
      </c>
      <c r="H8201">
        <v>5729</v>
      </c>
      <c r="I8201" t="s">
        <v>261</v>
      </c>
      <c r="J8201">
        <v>2020</v>
      </c>
      <c r="K8201">
        <v>0.08</v>
      </c>
    </row>
    <row r="8202" spans="1:11" x14ac:dyDescent="0.25">
      <c r="A8202" t="s">
        <v>724</v>
      </c>
      <c r="B8202" t="s">
        <v>544</v>
      </c>
      <c r="C8202" t="s">
        <v>545</v>
      </c>
      <c r="D8202" t="str">
        <f>Clef_répartition[[#This Row],[Code association]]&amp;"_"&amp;Clef_répartition[[#This Row],[Nom association]]</f>
        <v>ASCOVABANO_Association scolaire intercommunale de Vallorbe, Ballaigues, Vallon du Nozon</v>
      </c>
      <c r="E8202">
        <f>COUNTIFS(D$2:D8202,Clef_répartition[[#This Row],[Code_Nom]],J$2:J8202,Clef_répartition[[#This Row],[Année]])</f>
        <v>1</v>
      </c>
      <c r="F8202">
        <f>IF(Clef_répartition[[#This Row],[Code_Nom]]=D8201,F8201-1,(COUNTIFS(Clef_répartition[Code_Nom],Clef_répartition[[#This Row],[Code_Nom]],Clef_répartition[Année],Clef_répartition[[#This Row],[Année]])))</f>
        <v>10</v>
      </c>
      <c r="G8202" t="str">
        <f>Clef_répartition[[#This Row],[Code_Nom]]&amp;"_"&amp;Clef_répartition[[#This Row],[Nombre]]&amp;"_"&amp;Clef_répartition[[#This Row],[Année]]</f>
        <v>ASCOVABANO_Association scolaire intercommunale de Vallorbe, Ballaigues, Vallon du Nozon_1_2020</v>
      </c>
      <c r="H8202">
        <v>5744</v>
      </c>
      <c r="I8202" t="s">
        <v>11</v>
      </c>
      <c r="J8202">
        <v>2020</v>
      </c>
      <c r="K8202">
        <v>0.15</v>
      </c>
    </row>
    <row r="8203" spans="1:11" x14ac:dyDescent="0.25">
      <c r="A8203" t="s">
        <v>724</v>
      </c>
      <c r="B8203" t="s">
        <v>544</v>
      </c>
      <c r="C8203" t="s">
        <v>545</v>
      </c>
      <c r="D8203" t="str">
        <f>Clef_répartition[[#This Row],[Code association]]&amp;"_"&amp;Clef_répartition[[#This Row],[Nom association]]</f>
        <v>ASCOVABANO_Association scolaire intercommunale de Vallorbe, Ballaigues, Vallon du Nozon</v>
      </c>
      <c r="E8203">
        <f>COUNTIFS(D$2:D8203,Clef_répartition[[#This Row],[Code_Nom]],J$2:J8203,Clef_répartition[[#This Row],[Année]])</f>
        <v>2</v>
      </c>
      <c r="F8203">
        <f>IF(Clef_répartition[[#This Row],[Code_Nom]]=D8202,F8202-1,(COUNTIFS(Clef_répartition[Code_Nom],Clef_répartition[[#This Row],[Code_Nom]],Clef_répartition[Année],Clef_répartition[[#This Row],[Année]])))</f>
        <v>9</v>
      </c>
      <c r="G8203" t="str">
        <f>Clef_répartition[[#This Row],[Code_Nom]]&amp;"_"&amp;Clef_répartition[[#This Row],[Nombre]]&amp;"_"&amp;Clef_répartition[[#This Row],[Année]]</f>
        <v>ASCOVABANO_Association scolaire intercommunale de Vallorbe, Ballaigues, Vallon du Nozon_2_2020</v>
      </c>
      <c r="H8203">
        <v>5747</v>
      </c>
      <c r="I8203" t="s">
        <v>26</v>
      </c>
      <c r="J8203">
        <v>2020</v>
      </c>
      <c r="K8203">
        <v>0.03</v>
      </c>
    </row>
    <row r="8204" spans="1:11" x14ac:dyDescent="0.25">
      <c r="A8204" t="s">
        <v>724</v>
      </c>
      <c r="B8204" t="s">
        <v>544</v>
      </c>
      <c r="C8204" t="s">
        <v>545</v>
      </c>
      <c r="D8204" t="str">
        <f>Clef_répartition[[#This Row],[Code association]]&amp;"_"&amp;Clef_répartition[[#This Row],[Nom association]]</f>
        <v>ASCOVABANO_Association scolaire intercommunale de Vallorbe, Ballaigues, Vallon du Nozon</v>
      </c>
      <c r="E8204">
        <f>COUNTIFS(D$2:D8204,Clef_répartition[[#This Row],[Code_Nom]],J$2:J8204,Clef_répartition[[#This Row],[Année]])</f>
        <v>3</v>
      </c>
      <c r="F8204">
        <f>IF(Clef_répartition[[#This Row],[Code_Nom]]=D8203,F8203-1,(COUNTIFS(Clef_répartition[Code_Nom],Clef_répartition[[#This Row],[Code_Nom]],Clef_répartition[Année],Clef_répartition[[#This Row],[Année]])))</f>
        <v>8</v>
      </c>
      <c r="G8204" t="str">
        <f>Clef_répartition[[#This Row],[Code_Nom]]&amp;"_"&amp;Clef_répartition[[#This Row],[Nombre]]&amp;"_"&amp;Clef_répartition[[#This Row],[Année]]</f>
        <v>ASCOVABANO_Association scolaire intercommunale de Vallorbe, Ballaigues, Vallon du Nozon_3_2020</v>
      </c>
      <c r="H8204">
        <v>5748</v>
      </c>
      <c r="I8204" t="s">
        <v>38</v>
      </c>
      <c r="J8204">
        <v>2020</v>
      </c>
      <c r="K8204">
        <v>0.04</v>
      </c>
    </row>
    <row r="8205" spans="1:11" x14ac:dyDescent="0.25">
      <c r="A8205" t="s">
        <v>724</v>
      </c>
      <c r="B8205" t="s">
        <v>544</v>
      </c>
      <c r="C8205" t="s">
        <v>545</v>
      </c>
      <c r="D8205" t="str">
        <f>Clef_répartition[[#This Row],[Code association]]&amp;"_"&amp;Clef_répartition[[#This Row],[Nom association]]</f>
        <v>ASCOVABANO_Association scolaire intercommunale de Vallorbe, Ballaigues, Vallon du Nozon</v>
      </c>
      <c r="E8205">
        <f>COUNTIFS(D$2:D8205,Clef_répartition[[#This Row],[Code_Nom]],J$2:J8205,Clef_répartition[[#This Row],[Année]])</f>
        <v>4</v>
      </c>
      <c r="F8205">
        <f>IF(Clef_répartition[[#This Row],[Code_Nom]]=D8204,F8204-1,(COUNTIFS(Clef_répartition[Code_Nom],Clef_répartition[[#This Row],[Code_Nom]],Clef_répartition[Année],Clef_répartition[[#This Row],[Année]])))</f>
        <v>7</v>
      </c>
      <c r="G8205" t="str">
        <f>Clef_répartition[[#This Row],[Code_Nom]]&amp;"_"&amp;Clef_répartition[[#This Row],[Nombre]]&amp;"_"&amp;Clef_répartition[[#This Row],[Année]]</f>
        <v>ASCOVABANO_Association scolaire intercommunale de Vallorbe, Ballaigues, Vallon du Nozon_4_2020</v>
      </c>
      <c r="H8205">
        <v>5752</v>
      </c>
      <c r="I8205" t="s">
        <v>84</v>
      </c>
      <c r="J8205">
        <v>2020</v>
      </c>
      <c r="K8205">
        <v>0.04</v>
      </c>
    </row>
    <row r="8206" spans="1:11" x14ac:dyDescent="0.25">
      <c r="A8206" t="s">
        <v>724</v>
      </c>
      <c r="B8206" t="s">
        <v>544</v>
      </c>
      <c r="C8206" t="s">
        <v>545</v>
      </c>
      <c r="D8206" t="str">
        <f>Clef_répartition[[#This Row],[Code association]]&amp;"_"&amp;Clef_répartition[[#This Row],[Nom association]]</f>
        <v>ASCOVABANO_Association scolaire intercommunale de Vallorbe, Ballaigues, Vallon du Nozon</v>
      </c>
      <c r="E8206">
        <f>COUNTIFS(D$2:D8206,Clef_répartition[[#This Row],[Code_Nom]],J$2:J8206,Clef_répartition[[#This Row],[Année]])</f>
        <v>5</v>
      </c>
      <c r="F8206">
        <f>IF(Clef_répartition[[#This Row],[Code_Nom]]=D8205,F8205-1,(COUNTIFS(Clef_répartition[Code_Nom],Clef_répartition[[#This Row],[Code_Nom]],Clef_répartition[Année],Clef_répartition[[#This Row],[Année]])))</f>
        <v>6</v>
      </c>
      <c r="G8206" t="str">
        <f>Clef_répartition[[#This Row],[Code_Nom]]&amp;"_"&amp;Clef_répartition[[#This Row],[Nombre]]&amp;"_"&amp;Clef_répartition[[#This Row],[Année]]</f>
        <v>ASCOVABANO_Association scolaire intercommunale de Vallorbe, Ballaigues, Vallon du Nozon_5_2020</v>
      </c>
      <c r="H8206">
        <v>5754</v>
      </c>
      <c r="I8206" t="s">
        <v>142</v>
      </c>
      <c r="J8206">
        <v>2020</v>
      </c>
      <c r="K8206">
        <v>0.04</v>
      </c>
    </row>
    <row r="8207" spans="1:11" x14ac:dyDescent="0.25">
      <c r="A8207" t="s">
        <v>724</v>
      </c>
      <c r="B8207" t="s">
        <v>544</v>
      </c>
      <c r="C8207" t="s">
        <v>545</v>
      </c>
      <c r="D8207" t="str">
        <f>Clef_répartition[[#This Row],[Code association]]&amp;"_"&amp;Clef_répartition[[#This Row],[Nom association]]</f>
        <v>ASCOVABANO_Association scolaire intercommunale de Vallorbe, Ballaigues, Vallon du Nozon</v>
      </c>
      <c r="E8207">
        <f>COUNTIFS(D$2:D8207,Clef_répartition[[#This Row],[Code_Nom]],J$2:J8207,Clef_répartition[[#This Row],[Année]])</f>
        <v>6</v>
      </c>
      <c r="F8207">
        <f>IF(Clef_répartition[[#This Row],[Code_Nom]]=D8206,F8206-1,(COUNTIFS(Clef_répartition[Code_Nom],Clef_répartition[[#This Row],[Code_Nom]],Clef_répartition[Année],Clef_répartition[[#This Row],[Année]])))</f>
        <v>5</v>
      </c>
      <c r="G8207" t="str">
        <f>Clef_répartition[[#This Row],[Code_Nom]]&amp;"_"&amp;Clef_répartition[[#This Row],[Nombre]]&amp;"_"&amp;Clef_répartition[[#This Row],[Année]]</f>
        <v>ASCOVABANO_Association scolaire intercommunale de Vallorbe, Ballaigues, Vallon du Nozon_6_2020</v>
      </c>
      <c r="H8207">
        <v>5758</v>
      </c>
      <c r="I8207" t="s">
        <v>147</v>
      </c>
      <c r="J8207">
        <v>2020</v>
      </c>
      <c r="K8207">
        <v>0.02</v>
      </c>
    </row>
    <row r="8208" spans="1:11" x14ac:dyDescent="0.25">
      <c r="A8208" t="s">
        <v>724</v>
      </c>
      <c r="B8208" t="s">
        <v>544</v>
      </c>
      <c r="C8208" t="s">
        <v>545</v>
      </c>
      <c r="D8208" t="str">
        <f>Clef_répartition[[#This Row],[Code association]]&amp;"_"&amp;Clef_répartition[[#This Row],[Nom association]]</f>
        <v>ASCOVABANO_Association scolaire intercommunale de Vallorbe, Ballaigues, Vallon du Nozon</v>
      </c>
      <c r="E8208">
        <f>COUNTIFS(D$2:D8208,Clef_répartition[[#This Row],[Code_Nom]],J$2:J8208,Clef_répartition[[#This Row],[Année]])</f>
        <v>7</v>
      </c>
      <c r="F8208">
        <f>IF(Clef_répartition[[#This Row],[Code_Nom]]=D8207,F8207-1,(COUNTIFS(Clef_répartition[Code_Nom],Clef_répartition[[#This Row],[Code_Nom]],Clef_répartition[Année],Clef_répartition[[#This Row],[Année]])))</f>
        <v>4</v>
      </c>
      <c r="G8208" t="str">
        <f>Clef_répartition[[#This Row],[Code_Nom]]&amp;"_"&amp;Clef_répartition[[#This Row],[Nombre]]&amp;"_"&amp;Clef_répartition[[#This Row],[Année]]</f>
        <v>ASCOVABANO_Association scolaire intercommunale de Vallorbe, Ballaigues, Vallon du Nozon_7_2020</v>
      </c>
      <c r="H8208">
        <v>5759</v>
      </c>
      <c r="I8208" t="s">
        <v>220</v>
      </c>
      <c r="J8208">
        <v>2020</v>
      </c>
      <c r="K8208">
        <v>0.03</v>
      </c>
    </row>
    <row r="8209" spans="1:11" x14ac:dyDescent="0.25">
      <c r="A8209" t="s">
        <v>724</v>
      </c>
      <c r="B8209" t="s">
        <v>544</v>
      </c>
      <c r="C8209" t="s">
        <v>545</v>
      </c>
      <c r="D8209" t="str">
        <f>Clef_répartition[[#This Row],[Code association]]&amp;"_"&amp;Clef_répartition[[#This Row],[Nom association]]</f>
        <v>ASCOVABANO_Association scolaire intercommunale de Vallorbe, Ballaigues, Vallon du Nozon</v>
      </c>
      <c r="E8209">
        <f>COUNTIFS(D$2:D8209,Clef_répartition[[#This Row],[Code_Nom]],J$2:J8209,Clef_répartition[[#This Row],[Année]])</f>
        <v>8</v>
      </c>
      <c r="F8209">
        <f>IF(Clef_répartition[[#This Row],[Code_Nom]]=D8208,F8208-1,(COUNTIFS(Clef_répartition[Code_Nom],Clef_répartition[[#This Row],[Code_Nom]],Clef_répartition[Année],Clef_répartition[[#This Row],[Année]])))</f>
        <v>3</v>
      </c>
      <c r="G8209" t="str">
        <f>Clef_répartition[[#This Row],[Code_Nom]]&amp;"_"&amp;Clef_répartition[[#This Row],[Nombre]]&amp;"_"&amp;Clef_répartition[[#This Row],[Année]]</f>
        <v>ASCOVABANO_Association scolaire intercommunale de Vallorbe, Ballaigues, Vallon du Nozon_8_2020</v>
      </c>
      <c r="H8209">
        <v>5761</v>
      </c>
      <c r="I8209" t="s">
        <v>233</v>
      </c>
      <c r="J8209">
        <v>2020</v>
      </c>
      <c r="K8209">
        <v>7.0000000000000007E-2</v>
      </c>
    </row>
    <row r="8210" spans="1:11" x14ac:dyDescent="0.25">
      <c r="A8210" t="s">
        <v>724</v>
      </c>
      <c r="B8210" t="s">
        <v>544</v>
      </c>
      <c r="C8210" t="s">
        <v>545</v>
      </c>
      <c r="D8210" t="str">
        <f>Clef_répartition[[#This Row],[Code association]]&amp;"_"&amp;Clef_répartition[[#This Row],[Nom association]]</f>
        <v>ASCOVABANO_Association scolaire intercommunale de Vallorbe, Ballaigues, Vallon du Nozon</v>
      </c>
      <c r="E8210">
        <f>COUNTIFS(D$2:D8210,Clef_répartition[[#This Row],[Code_Nom]],J$2:J8210,Clef_répartition[[#This Row],[Année]])</f>
        <v>9</v>
      </c>
      <c r="F8210">
        <f>IF(Clef_répartition[[#This Row],[Code_Nom]]=D8209,F8209-1,(COUNTIFS(Clef_répartition[Code_Nom],Clef_répartition[[#This Row],[Code_Nom]],Clef_répartition[Année],Clef_répartition[[#This Row],[Année]])))</f>
        <v>2</v>
      </c>
      <c r="G8210" t="str">
        <f>Clef_répartition[[#This Row],[Code_Nom]]&amp;"_"&amp;Clef_répartition[[#This Row],[Nombre]]&amp;"_"&amp;Clef_répartition[[#This Row],[Année]]</f>
        <v>ASCOVABANO_Association scolaire intercommunale de Vallorbe, Ballaigues, Vallon du Nozon_9_2020</v>
      </c>
      <c r="H8210">
        <v>5764</v>
      </c>
      <c r="I8210" t="s">
        <v>274</v>
      </c>
      <c r="J8210">
        <v>2020</v>
      </c>
      <c r="K8210">
        <v>0.52</v>
      </c>
    </row>
    <row r="8211" spans="1:11" x14ac:dyDescent="0.25">
      <c r="A8211" t="s">
        <v>724</v>
      </c>
      <c r="B8211" t="s">
        <v>544</v>
      </c>
      <c r="C8211" t="s">
        <v>545</v>
      </c>
      <c r="D8211" t="str">
        <f>Clef_répartition[[#This Row],[Code association]]&amp;"_"&amp;Clef_répartition[[#This Row],[Nom association]]</f>
        <v>ASCOVABANO_Association scolaire intercommunale de Vallorbe, Ballaigues, Vallon du Nozon</v>
      </c>
      <c r="E8211">
        <f>COUNTIFS(D$2:D8211,Clef_répartition[[#This Row],[Code_Nom]],J$2:J8211,Clef_répartition[[#This Row],[Année]])</f>
        <v>10</v>
      </c>
      <c r="F8211">
        <f>IF(Clef_répartition[[#This Row],[Code_Nom]]=D8210,F8210-1,(COUNTIFS(Clef_répartition[Code_Nom],Clef_répartition[[#This Row],[Code_Nom]],Clef_répartition[Année],Clef_répartition[[#This Row],[Année]])))</f>
        <v>1</v>
      </c>
      <c r="G8211" t="str">
        <f>Clef_répartition[[#This Row],[Code_Nom]]&amp;"_"&amp;Clef_répartition[[#This Row],[Nombre]]&amp;"_"&amp;Clef_répartition[[#This Row],[Année]]</f>
        <v>ASCOVABANO_Association scolaire intercommunale de Vallorbe, Ballaigues, Vallon du Nozon_10_2020</v>
      </c>
      <c r="H8211">
        <v>5765</v>
      </c>
      <c r="I8211" t="s">
        <v>275</v>
      </c>
      <c r="J8211">
        <v>2020</v>
      </c>
      <c r="K8211">
        <v>0.06</v>
      </c>
    </row>
    <row r="8212" spans="1:11" x14ac:dyDescent="0.25">
      <c r="A8212" t="s">
        <v>724</v>
      </c>
      <c r="B8212" t="s">
        <v>505</v>
      </c>
      <c r="C8212" t="s">
        <v>506</v>
      </c>
      <c r="D8212" t="str">
        <f>Clef_répartition[[#This Row],[Code association]]&amp;"_"&amp;Clef_répartition[[#This Row],[Nom association]]</f>
        <v>ASEL_Association "Sécurité Est lausannois"</v>
      </c>
      <c r="E8212">
        <f>COUNTIFS(D$2:D8212,Clef_répartition[[#This Row],[Code_Nom]],J$2:J8212,Clef_répartition[[#This Row],[Année]])</f>
        <v>1</v>
      </c>
      <c r="F8212">
        <f>IF(Clef_répartition[[#This Row],[Code_Nom]]=D8211,F8211-1,(COUNTIFS(Clef_répartition[Code_Nom],Clef_répartition[[#This Row],[Code_Nom]],Clef_répartition[Année],Clef_répartition[[#This Row],[Année]])))</f>
        <v>4</v>
      </c>
      <c r="G8212" t="str">
        <f>Clef_répartition[[#This Row],[Code_Nom]]&amp;"_"&amp;Clef_répartition[[#This Row],[Nombre]]&amp;"_"&amp;Clef_répartition[[#This Row],[Année]]</f>
        <v>ASEL_Association "Sécurité Est lausannois"_1_2020</v>
      </c>
      <c r="H8212">
        <v>5581</v>
      </c>
      <c r="I8212" t="s">
        <v>17</v>
      </c>
      <c r="J8212">
        <v>2020</v>
      </c>
      <c r="K8212">
        <v>5.9400000000000001E-2</v>
      </c>
    </row>
    <row r="8213" spans="1:11" x14ac:dyDescent="0.25">
      <c r="A8213" t="s">
        <v>724</v>
      </c>
      <c r="B8213" t="s">
        <v>505</v>
      </c>
      <c r="C8213" t="s">
        <v>506</v>
      </c>
      <c r="D8213" t="str">
        <f>Clef_répartition[[#This Row],[Code association]]&amp;"_"&amp;Clef_répartition[[#This Row],[Nom association]]</f>
        <v>ASEL_Association "Sécurité Est lausannois"</v>
      </c>
      <c r="E8213">
        <f>COUNTIFS(D$2:D8213,Clef_répartition[[#This Row],[Code_Nom]],J$2:J8213,Clef_répartition[[#This Row],[Année]])</f>
        <v>2</v>
      </c>
      <c r="F8213">
        <f>IF(Clef_répartition[[#This Row],[Code_Nom]]=D8212,F8212-1,(COUNTIFS(Clef_répartition[Code_Nom],Clef_répartition[[#This Row],[Code_Nom]],Clef_répartition[Année],Clef_répartition[[#This Row],[Année]])))</f>
        <v>3</v>
      </c>
      <c r="G8213" t="str">
        <f>Clef_répartition[[#This Row],[Code_Nom]]&amp;"_"&amp;Clef_répartition[[#This Row],[Nombre]]&amp;"_"&amp;Clef_répartition[[#This Row],[Année]]</f>
        <v>ASEL_Association "Sécurité Est lausannois"_2_2020</v>
      </c>
      <c r="H8213">
        <v>5588</v>
      </c>
      <c r="I8213" t="s">
        <v>210</v>
      </c>
      <c r="J8213">
        <v>2020</v>
      </c>
      <c r="K8213">
        <v>3.0200000000000001E-2</v>
      </c>
    </row>
    <row r="8214" spans="1:11" x14ac:dyDescent="0.25">
      <c r="A8214" t="s">
        <v>724</v>
      </c>
      <c r="B8214" t="s">
        <v>505</v>
      </c>
      <c r="C8214" t="s">
        <v>506</v>
      </c>
      <c r="D8214" t="str">
        <f>Clef_répartition[[#This Row],[Code association]]&amp;"_"&amp;Clef_répartition[[#This Row],[Nom association]]</f>
        <v>ASEL_Association "Sécurité Est lausannois"</v>
      </c>
      <c r="E8214">
        <f>COUNTIFS(D$2:D8214,Clef_répartition[[#This Row],[Code_Nom]],J$2:J8214,Clef_répartition[[#This Row],[Année]])</f>
        <v>3</v>
      </c>
      <c r="F8214">
        <f>IF(Clef_répartition[[#This Row],[Code_Nom]]=D8213,F8213-1,(COUNTIFS(Clef_répartition[Code_Nom],Clef_répartition[[#This Row],[Code_Nom]],Clef_répartition[Année],Clef_répartition[[#This Row],[Année]])))</f>
        <v>2</v>
      </c>
      <c r="G8214" t="str">
        <f>Clef_répartition[[#This Row],[Code_Nom]]&amp;"_"&amp;Clef_répartition[[#This Row],[Nombre]]&amp;"_"&amp;Clef_répartition[[#This Row],[Année]]</f>
        <v>ASEL_Association "Sécurité Est lausannois"_3_2020</v>
      </c>
      <c r="H8214">
        <v>5590</v>
      </c>
      <c r="I8214" t="s">
        <v>226</v>
      </c>
      <c r="J8214">
        <v>2020</v>
      </c>
      <c r="K8214">
        <v>0.85629999999999995</v>
      </c>
    </row>
    <row r="8215" spans="1:11" x14ac:dyDescent="0.25">
      <c r="A8215" t="s">
        <v>724</v>
      </c>
      <c r="B8215" t="s">
        <v>505</v>
      </c>
      <c r="C8215" t="s">
        <v>506</v>
      </c>
      <c r="D8215" t="str">
        <f>Clef_répartition[[#This Row],[Code association]]&amp;"_"&amp;Clef_répartition[[#This Row],[Nom association]]</f>
        <v>ASEL_Association "Sécurité Est lausannois"</v>
      </c>
      <c r="E8215">
        <f>COUNTIFS(D$2:D8215,Clef_répartition[[#This Row],[Code_Nom]],J$2:J8215,Clef_répartition[[#This Row],[Année]])</f>
        <v>4</v>
      </c>
      <c r="F8215">
        <f>IF(Clef_répartition[[#This Row],[Code_Nom]]=D8214,F8214-1,(COUNTIFS(Clef_répartition[Code_Nom],Clef_répartition[[#This Row],[Code_Nom]],Clef_répartition[Année],Clef_répartition[[#This Row],[Année]])))</f>
        <v>1</v>
      </c>
      <c r="G8215" t="str">
        <f>Clef_répartition[[#This Row],[Code_Nom]]&amp;"_"&amp;Clef_répartition[[#This Row],[Nombre]]&amp;"_"&amp;Clef_répartition[[#This Row],[Année]]</f>
        <v>ASEL_Association "Sécurité Est lausannois"_4_2020</v>
      </c>
      <c r="H8215">
        <v>5611</v>
      </c>
      <c r="I8215" t="s">
        <v>251</v>
      </c>
      <c r="J8215">
        <v>2020</v>
      </c>
      <c r="K8215">
        <v>5.4100000000000002E-2</v>
      </c>
    </row>
    <row r="8216" spans="1:11" x14ac:dyDescent="0.25">
      <c r="A8216" t="s">
        <v>724</v>
      </c>
      <c r="B8216" t="s">
        <v>569</v>
      </c>
      <c r="C8216" t="s">
        <v>570</v>
      </c>
      <c r="D8216" t="str">
        <f>Clef_répartition[[#This Row],[Code association]]&amp;"_"&amp;Clef_répartition[[#This Row],[Nom association]]</f>
        <v>ASET_Association intercommunale STEP Echallens Talent</v>
      </c>
      <c r="E8216">
        <f>COUNTIFS(D$2:D8216,Clef_répartition[[#This Row],[Code_Nom]],J$2:J8216,Clef_répartition[[#This Row],[Année]])</f>
        <v>1</v>
      </c>
      <c r="F8216">
        <f>IF(Clef_répartition[[#This Row],[Code_Nom]]=D8215,F8215-1,(COUNTIFS(Clef_répartition[Code_Nom],Clef_répartition[[#This Row],[Code_Nom]],Clef_répartition[Année],Clef_répartition[[#This Row],[Année]])))</f>
        <v>9</v>
      </c>
      <c r="G8216" t="str">
        <f>Clef_répartition[[#This Row],[Code_Nom]]&amp;"_"&amp;Clef_répartition[[#This Row],[Nombre]]&amp;"_"&amp;Clef_répartition[[#This Row],[Année]]</f>
        <v>ASET_Association intercommunale STEP Echallens Talent_1_2020</v>
      </c>
      <c r="H8216">
        <v>5514</v>
      </c>
      <c r="I8216" t="s">
        <v>30</v>
      </c>
      <c r="J8216">
        <v>2020</v>
      </c>
      <c r="K8216">
        <v>0</v>
      </c>
    </row>
    <row r="8217" spans="1:11" x14ac:dyDescent="0.25">
      <c r="A8217" t="s">
        <v>724</v>
      </c>
      <c r="B8217" t="s">
        <v>569</v>
      </c>
      <c r="C8217" t="s">
        <v>570</v>
      </c>
      <c r="D8217" t="str">
        <f>Clef_répartition[[#This Row],[Code association]]&amp;"_"&amp;Clef_répartition[[#This Row],[Nom association]]</f>
        <v>ASET_Association intercommunale STEP Echallens Talent</v>
      </c>
      <c r="E8217">
        <f>COUNTIFS(D$2:D8217,Clef_répartition[[#This Row],[Code_Nom]],J$2:J8217,Clef_répartition[[#This Row],[Année]])</f>
        <v>2</v>
      </c>
      <c r="F8217">
        <f>IF(Clef_répartition[[#This Row],[Code_Nom]]=D8216,F8216-1,(COUNTIFS(Clef_répartition[Code_Nom],Clef_répartition[[#This Row],[Code_Nom]],Clef_répartition[Année],Clef_répartition[[#This Row],[Année]])))</f>
        <v>8</v>
      </c>
      <c r="G8217" t="str">
        <f>Clef_répartition[[#This Row],[Code_Nom]]&amp;"_"&amp;Clef_répartition[[#This Row],[Nombre]]&amp;"_"&amp;Clef_répartition[[#This Row],[Année]]</f>
        <v>ASET_Association intercommunale STEP Echallens Talent_2_2020</v>
      </c>
      <c r="H8217">
        <v>5516</v>
      </c>
      <c r="I8217" t="s">
        <v>88</v>
      </c>
      <c r="J8217">
        <v>2020</v>
      </c>
      <c r="K8217">
        <v>0</v>
      </c>
    </row>
    <row r="8218" spans="1:11" x14ac:dyDescent="0.25">
      <c r="A8218" t="s">
        <v>724</v>
      </c>
      <c r="B8218" t="s">
        <v>569</v>
      </c>
      <c r="C8218" t="s">
        <v>570</v>
      </c>
      <c r="D8218" t="str">
        <f>Clef_répartition[[#This Row],[Code association]]&amp;"_"&amp;Clef_répartition[[#This Row],[Nom association]]</f>
        <v>ASET_Association intercommunale STEP Echallens Talent</v>
      </c>
      <c r="E8218">
        <f>COUNTIFS(D$2:D8218,Clef_répartition[[#This Row],[Code_Nom]],J$2:J8218,Clef_répartition[[#This Row],[Année]])</f>
        <v>3</v>
      </c>
      <c r="F8218">
        <f>IF(Clef_répartition[[#This Row],[Code_Nom]]=D8217,F8217-1,(COUNTIFS(Clef_répartition[Code_Nom],Clef_répartition[[#This Row],[Code_Nom]],Clef_répartition[Année],Clef_répartition[[#This Row],[Année]])))</f>
        <v>7</v>
      </c>
      <c r="G8218" t="str">
        <f>Clef_répartition[[#This Row],[Code_Nom]]&amp;"_"&amp;Clef_répartition[[#This Row],[Nombre]]&amp;"_"&amp;Clef_répartition[[#This Row],[Année]]</f>
        <v>ASET_Association intercommunale STEP Echallens Talent_3_2020</v>
      </c>
      <c r="H8218">
        <v>5518</v>
      </c>
      <c r="I8218" t="s">
        <v>99</v>
      </c>
      <c r="J8218">
        <v>2020</v>
      </c>
      <c r="K8218">
        <v>0</v>
      </c>
    </row>
    <row r="8219" spans="1:11" x14ac:dyDescent="0.25">
      <c r="A8219" t="s">
        <v>724</v>
      </c>
      <c r="B8219" t="s">
        <v>569</v>
      </c>
      <c r="C8219" t="s">
        <v>570</v>
      </c>
      <c r="D8219" t="str">
        <f>Clef_répartition[[#This Row],[Code association]]&amp;"_"&amp;Clef_répartition[[#This Row],[Nom association]]</f>
        <v>ASET_Association intercommunale STEP Echallens Talent</v>
      </c>
      <c r="E8219">
        <f>COUNTIFS(D$2:D8219,Clef_répartition[[#This Row],[Code_Nom]],J$2:J8219,Clef_répartition[[#This Row],[Année]])</f>
        <v>4</v>
      </c>
      <c r="F8219">
        <f>IF(Clef_répartition[[#This Row],[Code_Nom]]=D8218,F8218-1,(COUNTIFS(Clef_répartition[Code_Nom],Clef_répartition[[#This Row],[Code_Nom]],Clef_répartition[Année],Clef_répartition[[#This Row],[Année]])))</f>
        <v>6</v>
      </c>
      <c r="G8219" t="str">
        <f>Clef_répartition[[#This Row],[Code_Nom]]&amp;"_"&amp;Clef_répartition[[#This Row],[Nombre]]&amp;"_"&amp;Clef_répartition[[#This Row],[Année]]</f>
        <v>ASET_Association intercommunale STEP Echallens Talent_4_2020</v>
      </c>
      <c r="H8219">
        <v>5522</v>
      </c>
      <c r="I8219" t="s">
        <v>114</v>
      </c>
      <c r="J8219">
        <v>2020</v>
      </c>
      <c r="K8219">
        <v>0</v>
      </c>
    </row>
    <row r="8220" spans="1:11" x14ac:dyDescent="0.25">
      <c r="A8220" t="s">
        <v>724</v>
      </c>
      <c r="B8220" t="s">
        <v>569</v>
      </c>
      <c r="C8220" t="s">
        <v>570</v>
      </c>
      <c r="D8220" t="str">
        <f>Clef_répartition[[#This Row],[Code association]]&amp;"_"&amp;Clef_répartition[[#This Row],[Nom association]]</f>
        <v>ASET_Association intercommunale STEP Echallens Talent</v>
      </c>
      <c r="E8220">
        <f>COUNTIFS(D$2:D8220,Clef_répartition[[#This Row],[Code_Nom]],J$2:J8220,Clef_répartition[[#This Row],[Année]])</f>
        <v>5</v>
      </c>
      <c r="F8220">
        <f>IF(Clef_répartition[[#This Row],[Code_Nom]]=D8219,F8219-1,(COUNTIFS(Clef_répartition[Code_Nom],Clef_répartition[[#This Row],[Code_Nom]],Clef_répartition[Année],Clef_répartition[[#This Row],[Année]])))</f>
        <v>5</v>
      </c>
      <c r="G8220" t="str">
        <f>Clef_répartition[[#This Row],[Code_Nom]]&amp;"_"&amp;Clef_répartition[[#This Row],[Nombre]]&amp;"_"&amp;Clef_répartition[[#This Row],[Année]]</f>
        <v>ASET_Association intercommunale STEP Echallens Talent_5_2020</v>
      </c>
      <c r="H8220">
        <v>5541</v>
      </c>
      <c r="I8220" t="s">
        <v>128</v>
      </c>
      <c r="J8220">
        <v>2020</v>
      </c>
      <c r="K8220">
        <v>0</v>
      </c>
    </row>
    <row r="8221" spans="1:11" x14ac:dyDescent="0.25">
      <c r="A8221" t="s">
        <v>724</v>
      </c>
      <c r="B8221" t="s">
        <v>569</v>
      </c>
      <c r="C8221" t="s">
        <v>570</v>
      </c>
      <c r="D8221" t="str">
        <f>Clef_répartition[[#This Row],[Code association]]&amp;"_"&amp;Clef_répartition[[#This Row],[Nom association]]</f>
        <v>ASET_Association intercommunale STEP Echallens Talent</v>
      </c>
      <c r="E8221">
        <f>COUNTIFS(D$2:D8221,Clef_répartition[[#This Row],[Code_Nom]],J$2:J8221,Clef_répartition[[#This Row],[Année]])</f>
        <v>6</v>
      </c>
      <c r="F8221">
        <f>IF(Clef_répartition[[#This Row],[Code_Nom]]=D8220,F8220-1,(COUNTIFS(Clef_répartition[Code_Nom],Clef_répartition[[#This Row],[Code_Nom]],Clef_répartition[Année],Clef_répartition[[#This Row],[Année]])))</f>
        <v>4</v>
      </c>
      <c r="G8221" t="str">
        <f>Clef_répartition[[#This Row],[Code_Nom]]&amp;"_"&amp;Clef_répartition[[#This Row],[Nombre]]&amp;"_"&amp;Clef_répartition[[#This Row],[Année]]</f>
        <v>ASET_Association intercommunale STEP Echallens Talent_6_2020</v>
      </c>
      <c r="H8221">
        <v>5540</v>
      </c>
      <c r="I8221" t="s">
        <v>186</v>
      </c>
      <c r="J8221">
        <v>2020</v>
      </c>
      <c r="K8221">
        <v>0</v>
      </c>
    </row>
    <row r="8222" spans="1:11" x14ac:dyDescent="0.25">
      <c r="A8222" t="s">
        <v>724</v>
      </c>
      <c r="B8222" t="s">
        <v>569</v>
      </c>
      <c r="C8222" t="s">
        <v>570</v>
      </c>
      <c r="D8222" t="str">
        <f>Clef_répartition[[#This Row],[Code association]]&amp;"_"&amp;Clef_répartition[[#This Row],[Nom association]]</f>
        <v>ASET_Association intercommunale STEP Echallens Talent</v>
      </c>
      <c r="E8222">
        <f>COUNTIFS(D$2:D8222,Clef_répartition[[#This Row],[Code_Nom]],J$2:J8222,Clef_répartition[[#This Row],[Année]])</f>
        <v>7</v>
      </c>
      <c r="F8222">
        <f>IF(Clef_répartition[[#This Row],[Code_Nom]]=D8221,F8221-1,(COUNTIFS(Clef_répartition[Code_Nom],Clef_répartition[[#This Row],[Code_Nom]],Clef_répartition[Année],Clef_répartition[[#This Row],[Année]])))</f>
        <v>3</v>
      </c>
      <c r="G8222" t="str">
        <f>Clef_répartition[[#This Row],[Code_Nom]]&amp;"_"&amp;Clef_répartition[[#This Row],[Nombre]]&amp;"_"&amp;Clef_répartition[[#This Row],[Année]]</f>
        <v>ASET_Association intercommunale STEP Echallens Talent_7_2020</v>
      </c>
      <c r="H8222">
        <v>5527</v>
      </c>
      <c r="I8222" t="s">
        <v>191</v>
      </c>
      <c r="J8222">
        <v>2020</v>
      </c>
      <c r="K8222">
        <v>0</v>
      </c>
    </row>
    <row r="8223" spans="1:11" x14ac:dyDescent="0.25">
      <c r="A8223" t="s">
        <v>724</v>
      </c>
      <c r="B8223" t="s">
        <v>569</v>
      </c>
      <c r="C8223" t="s">
        <v>570</v>
      </c>
      <c r="D8223" t="str">
        <f>Clef_répartition[[#This Row],[Code association]]&amp;"_"&amp;Clef_répartition[[#This Row],[Nom association]]</f>
        <v>ASET_Association intercommunale STEP Echallens Talent</v>
      </c>
      <c r="E8223">
        <f>COUNTIFS(D$2:D8223,Clef_répartition[[#This Row],[Code_Nom]],J$2:J8223,Clef_répartition[[#This Row],[Année]])</f>
        <v>8</v>
      </c>
      <c r="F8223">
        <f>IF(Clef_répartition[[#This Row],[Code_Nom]]=D8222,F8222-1,(COUNTIFS(Clef_répartition[Code_Nom],Clef_répartition[[#This Row],[Code_Nom]],Clef_répartition[Année],Clef_répartition[[#This Row],[Année]])))</f>
        <v>2</v>
      </c>
      <c r="G8223" t="str">
        <f>Clef_répartition[[#This Row],[Code_Nom]]&amp;"_"&amp;Clef_répartition[[#This Row],[Nombre]]&amp;"_"&amp;Clef_répartition[[#This Row],[Année]]</f>
        <v>ASET_Association intercommunale STEP Echallens Talent_8_2020</v>
      </c>
      <c r="H8223">
        <v>5529</v>
      </c>
      <c r="I8223" t="s">
        <v>208</v>
      </c>
      <c r="J8223">
        <v>2020</v>
      </c>
      <c r="K8223">
        <v>0</v>
      </c>
    </row>
    <row r="8224" spans="1:11" x14ac:dyDescent="0.25">
      <c r="A8224" t="s">
        <v>724</v>
      </c>
      <c r="B8224" t="s">
        <v>569</v>
      </c>
      <c r="C8224" t="s">
        <v>570</v>
      </c>
      <c r="D8224" t="str">
        <f>Clef_répartition[[#This Row],[Code association]]&amp;"_"&amp;Clef_répartition[[#This Row],[Nom association]]</f>
        <v>ASET_Association intercommunale STEP Echallens Talent</v>
      </c>
      <c r="E8224">
        <f>COUNTIFS(D$2:D8224,Clef_répartition[[#This Row],[Code_Nom]],J$2:J8224,Clef_répartition[[#This Row],[Année]])</f>
        <v>9</v>
      </c>
      <c r="F8224">
        <f>IF(Clef_répartition[[#This Row],[Code_Nom]]=D8223,F8223-1,(COUNTIFS(Clef_répartition[Code_Nom],Clef_répartition[[#This Row],[Code_Nom]],Clef_répartition[Année],Clef_répartition[[#This Row],[Année]])))</f>
        <v>1</v>
      </c>
      <c r="G8224" t="str">
        <f>Clef_répartition[[#This Row],[Code_Nom]]&amp;"_"&amp;Clef_répartition[[#This Row],[Nombre]]&amp;"_"&amp;Clef_répartition[[#This Row],[Année]]</f>
        <v>ASET_Association intercommunale STEP Echallens Talent_9_2020</v>
      </c>
      <c r="H8224">
        <v>5537</v>
      </c>
      <c r="I8224" t="s">
        <v>282</v>
      </c>
      <c r="J8224">
        <v>2020</v>
      </c>
      <c r="K8224">
        <v>0</v>
      </c>
    </row>
    <row r="8225" spans="1:11" x14ac:dyDescent="0.25">
      <c r="A8225" t="s">
        <v>724</v>
      </c>
      <c r="B8225" t="s">
        <v>542</v>
      </c>
      <c r="C8225" t="s">
        <v>543</v>
      </c>
      <c r="D8225" t="str">
        <f>Clef_répartition[[#This Row],[Code association]]&amp;"_"&amp;Clef_répartition[[#This Row],[Nom association]]</f>
        <v>ASI7_Association scolaire de la Sarraz et environs</v>
      </c>
      <c r="E8225">
        <f>COUNTIFS(D$2:D8225,Clef_répartition[[#This Row],[Code_Nom]],J$2:J8225,Clef_répartition[[#This Row],[Année]])</f>
        <v>1</v>
      </c>
      <c r="F8225">
        <f>IF(Clef_répartition[[#This Row],[Code_Nom]]=D8224,F8224-1,(COUNTIFS(Clef_répartition[Code_Nom],Clef_répartition[[#This Row],[Code_Nom]],Clef_répartition[Année],Clef_répartition[[#This Row],[Année]])))</f>
        <v>7</v>
      </c>
      <c r="G8225" t="str">
        <f>Clef_répartition[[#This Row],[Code_Nom]]&amp;"_"&amp;Clef_répartition[[#This Row],[Nombre]]&amp;"_"&amp;Clef_répartition[[#This Row],[Année]]</f>
        <v>ASI7_Association scolaire de la Sarraz et environs_1_2020</v>
      </c>
      <c r="H8225">
        <v>5476</v>
      </c>
      <c r="I8225" t="s">
        <v>64</v>
      </c>
      <c r="J8225">
        <v>2020</v>
      </c>
      <c r="K8225">
        <v>5.1999999999999998E-2</v>
      </c>
    </row>
    <row r="8226" spans="1:11" x14ac:dyDescent="0.25">
      <c r="A8226" t="s">
        <v>724</v>
      </c>
      <c r="B8226" t="s">
        <v>542</v>
      </c>
      <c r="C8226" t="s">
        <v>543</v>
      </c>
      <c r="D8226" t="str">
        <f>Clef_répartition[[#This Row],[Code association]]&amp;"_"&amp;Clef_répartition[[#This Row],[Nom association]]</f>
        <v>ASI7_Association scolaire de la Sarraz et environs</v>
      </c>
      <c r="E8226">
        <f>COUNTIFS(D$2:D8226,Clef_répartition[[#This Row],[Code_Nom]],J$2:J8226,Clef_répartition[[#This Row],[Année]])</f>
        <v>2</v>
      </c>
      <c r="F8226">
        <f>IF(Clef_répartition[[#This Row],[Code_Nom]]=D8225,F8225-1,(COUNTIFS(Clef_répartition[Code_Nom],Clef_répartition[[#This Row],[Code_Nom]],Clef_répartition[Année],Clef_répartition[[#This Row],[Année]])))</f>
        <v>6</v>
      </c>
      <c r="G8226" t="str">
        <f>Clef_répartition[[#This Row],[Code_Nom]]&amp;"_"&amp;Clef_répartition[[#This Row],[Nombre]]&amp;"_"&amp;Clef_répartition[[#This Row],[Année]]</f>
        <v>ASI7_Association scolaire de la Sarraz et environs_2_2020</v>
      </c>
      <c r="H8226">
        <v>5482</v>
      </c>
      <c r="I8226" t="s">
        <v>102</v>
      </c>
      <c r="J8226">
        <v>2020</v>
      </c>
      <c r="K8226">
        <v>0.20100000000000001</v>
      </c>
    </row>
    <row r="8227" spans="1:11" x14ac:dyDescent="0.25">
      <c r="A8227" t="s">
        <v>724</v>
      </c>
      <c r="B8227" t="s">
        <v>542</v>
      </c>
      <c r="C8227" t="s">
        <v>543</v>
      </c>
      <c r="D8227" t="str">
        <f>Clef_répartition[[#This Row],[Code association]]&amp;"_"&amp;Clef_répartition[[#This Row],[Nom association]]</f>
        <v>ASI7_Association scolaire de la Sarraz et environs</v>
      </c>
      <c r="E8227">
        <f>COUNTIFS(D$2:D8227,Clef_répartition[[#This Row],[Code_Nom]],J$2:J8227,Clef_répartition[[#This Row],[Année]])</f>
        <v>3</v>
      </c>
      <c r="F8227">
        <f>IF(Clef_répartition[[#This Row],[Code_Nom]]=D8226,F8226-1,(COUNTIFS(Clef_répartition[Code_Nom],Clef_répartition[[#This Row],[Code_Nom]],Clef_répartition[Année],Clef_répartition[[#This Row],[Année]])))</f>
        <v>5</v>
      </c>
      <c r="G8227" t="str">
        <f>Clef_répartition[[#This Row],[Code_Nom]]&amp;"_"&amp;Clef_répartition[[#This Row],[Nombre]]&amp;"_"&amp;Clef_répartition[[#This Row],[Année]]</f>
        <v>ASI7_Association scolaire de la Sarraz et environs_3_2020</v>
      </c>
      <c r="H8227">
        <v>5483</v>
      </c>
      <c r="I8227" t="s">
        <v>113</v>
      </c>
      <c r="J8227">
        <v>2020</v>
      </c>
      <c r="K8227">
        <v>5.2999999999999999E-2</v>
      </c>
    </row>
    <row r="8228" spans="1:11" x14ac:dyDescent="0.25">
      <c r="A8228" t="s">
        <v>724</v>
      </c>
      <c r="B8228" t="s">
        <v>542</v>
      </c>
      <c r="C8228" t="s">
        <v>543</v>
      </c>
      <c r="D8228" t="str">
        <f>Clef_répartition[[#This Row],[Code association]]&amp;"_"&amp;Clef_répartition[[#This Row],[Nom association]]</f>
        <v>ASI7_Association scolaire de la Sarraz et environs</v>
      </c>
      <c r="E8228">
        <f>COUNTIFS(D$2:D8228,Clef_répartition[[#This Row],[Code_Nom]],J$2:J8228,Clef_répartition[[#This Row],[Année]])</f>
        <v>4</v>
      </c>
      <c r="F8228">
        <f>IF(Clef_répartition[[#This Row],[Code_Nom]]=D8227,F8227-1,(COUNTIFS(Clef_répartition[Code_Nom],Clef_répartition[[#This Row],[Code_Nom]],Clef_répartition[Année],Clef_répartition[[#This Row],[Année]])))</f>
        <v>4</v>
      </c>
      <c r="G8228" t="str">
        <f>Clef_répartition[[#This Row],[Code_Nom]]&amp;"_"&amp;Clef_répartition[[#This Row],[Nombre]]&amp;"_"&amp;Clef_répartition[[#This Row],[Année]]</f>
        <v>ASI7_Association scolaire de la Sarraz et environs_4_2020</v>
      </c>
      <c r="H8228">
        <v>5498</v>
      </c>
      <c r="I8228" t="s">
        <v>149</v>
      </c>
      <c r="J8228">
        <v>2020</v>
      </c>
      <c r="K8228">
        <v>0.42799999999999999</v>
      </c>
    </row>
    <row r="8229" spans="1:11" x14ac:dyDescent="0.25">
      <c r="A8229" t="s">
        <v>724</v>
      </c>
      <c r="B8229" t="s">
        <v>542</v>
      </c>
      <c r="C8229" t="s">
        <v>543</v>
      </c>
      <c r="D8229" t="str">
        <f>Clef_répartition[[#This Row],[Code association]]&amp;"_"&amp;Clef_répartition[[#This Row],[Nom association]]</f>
        <v>ASI7_Association scolaire de la Sarraz et environs</v>
      </c>
      <c r="E8229">
        <f>COUNTIFS(D$2:D8229,Clef_répartition[[#This Row],[Code_Nom]],J$2:J8229,Clef_répartition[[#This Row],[Année]])</f>
        <v>5</v>
      </c>
      <c r="F8229">
        <f>IF(Clef_répartition[[#This Row],[Code_Nom]]=D8228,F8228-1,(COUNTIFS(Clef_répartition[Code_Nom],Clef_répartition[[#This Row],[Code_Nom]],Clef_répartition[Année],Clef_répartition[[#This Row],[Année]])))</f>
        <v>3</v>
      </c>
      <c r="G8229" t="str">
        <f>Clef_répartition[[#This Row],[Code_Nom]]&amp;"_"&amp;Clef_répartition[[#This Row],[Nombre]]&amp;"_"&amp;Clef_répartition[[#This Row],[Année]]</f>
        <v>ASI7_Association scolaire de la Sarraz et environs_5_2020</v>
      </c>
      <c r="H8229">
        <v>5490</v>
      </c>
      <c r="I8229" t="s">
        <v>178</v>
      </c>
      <c r="J8229">
        <v>2020</v>
      </c>
      <c r="K8229">
        <v>5.0999999999999997E-2</v>
      </c>
    </row>
    <row r="8230" spans="1:11" x14ac:dyDescent="0.25">
      <c r="A8230" t="s">
        <v>724</v>
      </c>
      <c r="B8230" t="s">
        <v>542</v>
      </c>
      <c r="C8230" t="s">
        <v>543</v>
      </c>
      <c r="D8230" t="str">
        <f>Clef_répartition[[#This Row],[Code association]]&amp;"_"&amp;Clef_répartition[[#This Row],[Nom association]]</f>
        <v>ASI7_Association scolaire de la Sarraz et environs</v>
      </c>
      <c r="E8230">
        <f>COUNTIFS(D$2:D8230,Clef_répartition[[#This Row],[Code_Nom]],J$2:J8230,Clef_répartition[[#This Row],[Année]])</f>
        <v>6</v>
      </c>
      <c r="F8230">
        <f>IF(Clef_répartition[[#This Row],[Code_Nom]]=D8229,F8229-1,(COUNTIFS(Clef_répartition[Code_Nom],Clef_répartition[[#This Row],[Code_Nom]],Clef_répartition[Année],Clef_répartition[[#This Row],[Année]])))</f>
        <v>2</v>
      </c>
      <c r="G8230" t="str">
        <f>Clef_répartition[[#This Row],[Code_Nom]]&amp;"_"&amp;Clef_répartition[[#This Row],[Nombre]]&amp;"_"&amp;Clef_répartition[[#This Row],[Année]]</f>
        <v>ASI7_Association scolaire de la Sarraz et environs_6_2020</v>
      </c>
      <c r="H8230">
        <v>5493</v>
      </c>
      <c r="I8230" t="s">
        <v>205</v>
      </c>
      <c r="J8230">
        <v>2020</v>
      </c>
      <c r="K8230">
        <v>7.5999999999999998E-2</v>
      </c>
    </row>
    <row r="8231" spans="1:11" x14ac:dyDescent="0.25">
      <c r="A8231" t="s">
        <v>724</v>
      </c>
      <c r="B8231" t="s">
        <v>542</v>
      </c>
      <c r="C8231" t="s">
        <v>543</v>
      </c>
      <c r="D8231" t="str">
        <f>Clef_répartition[[#This Row],[Code association]]&amp;"_"&amp;Clef_répartition[[#This Row],[Nom association]]</f>
        <v>ASI7_Association scolaire de la Sarraz et environs</v>
      </c>
      <c r="E8231">
        <f>COUNTIFS(D$2:D8231,Clef_répartition[[#This Row],[Code_Nom]],J$2:J8231,Clef_répartition[[#This Row],[Année]])</f>
        <v>7</v>
      </c>
      <c r="F8231">
        <f>IF(Clef_répartition[[#This Row],[Code_Nom]]=D8230,F8230-1,(COUNTIFS(Clef_répartition[Code_Nom],Clef_répartition[[#This Row],[Code_Nom]],Clef_répartition[Année],Clef_répartition[[#This Row],[Année]])))</f>
        <v>1</v>
      </c>
      <c r="G8231" t="str">
        <f>Clef_répartition[[#This Row],[Code_Nom]]&amp;"_"&amp;Clef_répartition[[#This Row],[Nombre]]&amp;"_"&amp;Clef_répartition[[#This Row],[Année]]</f>
        <v>ASI7_Association scolaire de la Sarraz et environs_7_2020</v>
      </c>
      <c r="H8231">
        <v>5497</v>
      </c>
      <c r="I8231" t="s">
        <v>217</v>
      </c>
      <c r="J8231">
        <v>2020</v>
      </c>
      <c r="K8231">
        <v>0.13900000000000001</v>
      </c>
    </row>
    <row r="8232" spans="1:11" x14ac:dyDescent="0.25">
      <c r="A8232" t="s">
        <v>724</v>
      </c>
      <c r="B8232" t="s">
        <v>503</v>
      </c>
      <c r="C8232" t="s">
        <v>504</v>
      </c>
      <c r="D8232" t="str">
        <f>Clef_répartition[[#This Row],[Code association]]&amp;"_"&amp;Clef_répartition[[#This Row],[Nom association]]</f>
        <v>ASIABE_Association scolaire intercommunale Apples-Bière et environs</v>
      </c>
      <c r="E8232">
        <f>COUNTIFS(D$2:D8232,Clef_répartition[[#This Row],[Code_Nom]],J$2:J8232,Clef_répartition[[#This Row],[Année]])</f>
        <v>1</v>
      </c>
      <c r="F8232">
        <f>IF(Clef_répartition[[#This Row],[Code_Nom]]=D8231,F8231-1,(COUNTIFS(Clef_répartition[Code_Nom],Clef_répartition[[#This Row],[Code_Nom]],Clef_répartition[Année],Clef_répartition[[#This Row],[Année]])))</f>
        <v>8</v>
      </c>
      <c r="G8232" t="str">
        <f>Clef_répartition[[#This Row],[Code_Nom]]&amp;"_"&amp;Clef_répartition[[#This Row],[Nombre]]&amp;"_"&amp;Clef_répartition[[#This Row],[Année]]</f>
        <v>ASIABE_Association scolaire intercommunale Apples-Bière et environs_1_2020</v>
      </c>
      <c r="H8232">
        <v>5423</v>
      </c>
      <c r="I8232" t="s">
        <v>12</v>
      </c>
      <c r="J8232">
        <v>2020</v>
      </c>
      <c r="K8232">
        <v>6.1100000000000002E-2</v>
      </c>
    </row>
    <row r="8233" spans="1:11" x14ac:dyDescent="0.25">
      <c r="A8233" t="s">
        <v>724</v>
      </c>
      <c r="B8233" t="s">
        <v>503</v>
      </c>
      <c r="C8233" t="s">
        <v>504</v>
      </c>
      <c r="D8233" t="str">
        <f>Clef_répartition[[#This Row],[Code association]]&amp;"_"&amp;Clef_répartition[[#This Row],[Nom association]]</f>
        <v>ASIABE_Association scolaire intercommunale Apples-Bière et environs</v>
      </c>
      <c r="E8233">
        <f>COUNTIFS(D$2:D8233,Clef_répartition[[#This Row],[Code_Nom]],J$2:J8233,Clef_répartition[[#This Row],[Année]])</f>
        <v>2</v>
      </c>
      <c r="F8233">
        <f>IF(Clef_répartition[[#This Row],[Code_Nom]]=D8232,F8232-1,(COUNTIFS(Clef_répartition[Code_Nom],Clef_répartition[[#This Row],[Code_Nom]],Clef_répartition[Année],Clef_répartition[[#This Row],[Année]])))</f>
        <v>7</v>
      </c>
      <c r="G8233" t="str">
        <f>Clef_répartition[[#This Row],[Code_Nom]]&amp;"_"&amp;Clef_répartition[[#This Row],[Nombre]]&amp;"_"&amp;Clef_répartition[[#This Row],[Année]]</f>
        <v>ASIABE_Association scolaire intercommunale Apples-Bière et environs_2_2020</v>
      </c>
      <c r="H8233">
        <v>5424</v>
      </c>
      <c r="I8233" t="s">
        <v>20</v>
      </c>
      <c r="J8233">
        <v>2020</v>
      </c>
      <c r="K8233">
        <v>3.6900000000000002E-2</v>
      </c>
    </row>
    <row r="8234" spans="1:11" x14ac:dyDescent="0.25">
      <c r="A8234" t="s">
        <v>724</v>
      </c>
      <c r="B8234" t="s">
        <v>503</v>
      </c>
      <c r="C8234" t="s">
        <v>504</v>
      </c>
      <c r="D8234" t="str">
        <f>Clef_répartition[[#This Row],[Code association]]&amp;"_"&amp;Clef_répartition[[#This Row],[Nom association]]</f>
        <v>ASIABE_Association scolaire intercommunale Apples-Bière et environs</v>
      </c>
      <c r="E8234">
        <f>COUNTIFS(D$2:D8234,Clef_répartition[[#This Row],[Code_Nom]],J$2:J8234,Clef_répartition[[#This Row],[Année]])</f>
        <v>3</v>
      </c>
      <c r="F8234">
        <f>IF(Clef_répartition[[#This Row],[Code_Nom]]=D8233,F8233-1,(COUNTIFS(Clef_répartition[Code_Nom],Clef_répartition[[#This Row],[Code_Nom]],Clef_répartition[Année],Clef_répartition[[#This Row],[Année]])))</f>
        <v>6</v>
      </c>
      <c r="G8234" t="str">
        <f>Clef_répartition[[#This Row],[Code_Nom]]&amp;"_"&amp;Clef_répartition[[#This Row],[Nombre]]&amp;"_"&amp;Clef_répartition[[#This Row],[Année]]</f>
        <v>ASIABE_Association scolaire intercommunale Apples-Bière et environs_3_2020</v>
      </c>
      <c r="H8234">
        <v>5425</v>
      </c>
      <c r="I8234" t="s">
        <v>23</v>
      </c>
      <c r="J8234">
        <v>2020</v>
      </c>
      <c r="K8234">
        <v>0.19400000000000001</v>
      </c>
    </row>
    <row r="8235" spans="1:11" x14ac:dyDescent="0.25">
      <c r="A8235" t="s">
        <v>724</v>
      </c>
      <c r="B8235" t="s">
        <v>503</v>
      </c>
      <c r="C8235" t="s">
        <v>504</v>
      </c>
      <c r="D8235" t="str">
        <f>Clef_répartition[[#This Row],[Code association]]&amp;"_"&amp;Clef_répartition[[#This Row],[Nom association]]</f>
        <v>ASIABE_Association scolaire intercommunale Apples-Bière et environs</v>
      </c>
      <c r="E8235">
        <f>COUNTIFS(D$2:D8235,Clef_répartition[[#This Row],[Code_Nom]],J$2:J8235,Clef_répartition[[#This Row],[Année]])</f>
        <v>4</v>
      </c>
      <c r="F8235">
        <f>IF(Clef_répartition[[#This Row],[Code_Nom]]=D8234,F8234-1,(COUNTIFS(Clef_répartition[Code_Nom],Clef_répartition[[#This Row],[Code_Nom]],Clef_répartition[Année],Clef_répartition[[#This Row],[Année]])))</f>
        <v>5</v>
      </c>
      <c r="G8235" t="str">
        <f>Clef_répartition[[#This Row],[Code_Nom]]&amp;"_"&amp;Clef_répartition[[#This Row],[Nombre]]&amp;"_"&amp;Clef_répartition[[#This Row],[Année]]</f>
        <v>ASIABE_Association scolaire intercommunale Apples-Bière et environs_4_2020</v>
      </c>
      <c r="H8235">
        <v>5629</v>
      </c>
      <c r="I8235" t="s">
        <v>68</v>
      </c>
      <c r="J8235">
        <v>2020</v>
      </c>
      <c r="K8235">
        <v>2.1499999999999998E-2</v>
      </c>
    </row>
    <row r="8236" spans="1:11" x14ac:dyDescent="0.25">
      <c r="A8236" t="s">
        <v>724</v>
      </c>
      <c r="B8236" t="s">
        <v>503</v>
      </c>
      <c r="C8236" t="s">
        <v>504</v>
      </c>
      <c r="D8236" t="str">
        <f>Clef_répartition[[#This Row],[Code association]]&amp;"_"&amp;Clef_répartition[[#This Row],[Nom association]]</f>
        <v>ASIABE_Association scolaire intercommunale Apples-Bière et environs</v>
      </c>
      <c r="E8236">
        <f>COUNTIFS(D$2:D8236,Clef_répartition[[#This Row],[Code_Nom]],J$2:J8236,Clef_répartition[[#This Row],[Année]])</f>
        <v>5</v>
      </c>
      <c r="F8236">
        <f>IF(Clef_répartition[[#This Row],[Code_Nom]]=D8235,F8235-1,(COUNTIFS(Clef_répartition[Code_Nom],Clef_répartition[[#This Row],[Code_Nom]],Clef_répartition[Année],Clef_répartition[[#This Row],[Année]])))</f>
        <v>4</v>
      </c>
      <c r="G8236" t="str">
        <f>Clef_répartition[[#This Row],[Code_Nom]]&amp;"_"&amp;Clef_répartition[[#This Row],[Nombre]]&amp;"_"&amp;Clef_répartition[[#This Row],[Année]]</f>
        <v>ASIABE_Association scolaire intercommunale Apples-Bière et environs_5_2020</v>
      </c>
      <c r="H8236">
        <v>5656</v>
      </c>
      <c r="I8236" t="s">
        <v>135</v>
      </c>
      <c r="J8236">
        <v>2020</v>
      </c>
      <c r="K8236">
        <v>0.52110000000000001</v>
      </c>
    </row>
    <row r="8237" spans="1:11" x14ac:dyDescent="0.25">
      <c r="A8237" t="s">
        <v>724</v>
      </c>
      <c r="B8237" t="s">
        <v>503</v>
      </c>
      <c r="C8237" t="s">
        <v>504</v>
      </c>
      <c r="D8237" t="str">
        <f>Clef_répartition[[#This Row],[Code association]]&amp;"_"&amp;Clef_répartition[[#This Row],[Nom association]]</f>
        <v>ASIABE_Association scolaire intercommunale Apples-Bière et environs</v>
      </c>
      <c r="E8237">
        <f>COUNTIFS(D$2:D8237,Clef_répartition[[#This Row],[Code_Nom]],J$2:J8237,Clef_répartition[[#This Row],[Année]])</f>
        <v>6</v>
      </c>
      <c r="F8237">
        <f>IF(Clef_répartition[[#This Row],[Code_Nom]]=D8236,F8236-1,(COUNTIFS(Clef_répartition[Code_Nom],Clef_répartition[[#This Row],[Code_Nom]],Clef_répartition[Année],Clef_répartition[[#This Row],[Année]])))</f>
        <v>3</v>
      </c>
      <c r="G8237" t="str">
        <f>Clef_répartition[[#This Row],[Code_Nom]]&amp;"_"&amp;Clef_répartition[[#This Row],[Nombre]]&amp;"_"&amp;Clef_répartition[[#This Row],[Année]]</f>
        <v>ASIABE_Association scolaire intercommunale Apples-Bière et environs_6_2020</v>
      </c>
      <c r="H8237">
        <v>5431</v>
      </c>
      <c r="I8237" t="s">
        <v>179</v>
      </c>
      <c r="J8237">
        <v>2020</v>
      </c>
      <c r="K8237">
        <v>3.27E-2</v>
      </c>
    </row>
    <row r="8238" spans="1:11" x14ac:dyDescent="0.25">
      <c r="A8238" t="s">
        <v>724</v>
      </c>
      <c r="B8238" t="s">
        <v>503</v>
      </c>
      <c r="C8238" t="s">
        <v>504</v>
      </c>
      <c r="D8238" t="str">
        <f>Clef_répartition[[#This Row],[Code association]]&amp;"_"&amp;Clef_répartition[[#This Row],[Nom association]]</f>
        <v>ASIABE_Association scolaire intercommunale Apples-Bière et environs</v>
      </c>
      <c r="E8238">
        <f>COUNTIFS(D$2:D8238,Clef_répartition[[#This Row],[Code_Nom]],J$2:J8238,Clef_répartition[[#This Row],[Année]])</f>
        <v>7</v>
      </c>
      <c r="F8238">
        <f>IF(Clef_répartition[[#This Row],[Code_Nom]]=D8237,F8237-1,(COUNTIFS(Clef_répartition[Code_Nom],Clef_répartition[[#This Row],[Code_Nom]],Clef_répartition[Année],Clef_répartition[[#This Row],[Année]])))</f>
        <v>2</v>
      </c>
      <c r="G8238" t="str">
        <f>Clef_répartition[[#This Row],[Code_Nom]]&amp;"_"&amp;Clef_répartition[[#This Row],[Nombre]]&amp;"_"&amp;Clef_répartition[[#This Row],[Année]]</f>
        <v>ASIABE_Association scolaire intercommunale Apples-Bière et environs_7_2020</v>
      </c>
      <c r="H8238">
        <v>5492</v>
      </c>
      <c r="I8238" t="s">
        <v>189</v>
      </c>
      <c r="J8238">
        <v>2020</v>
      </c>
      <c r="K8238">
        <v>0.1134</v>
      </c>
    </row>
    <row r="8239" spans="1:11" x14ac:dyDescent="0.25">
      <c r="A8239" t="s">
        <v>724</v>
      </c>
      <c r="B8239" t="s">
        <v>503</v>
      </c>
      <c r="C8239" t="s">
        <v>504</v>
      </c>
      <c r="D8239" t="str">
        <f>Clef_répartition[[#This Row],[Code association]]&amp;"_"&amp;Clef_répartition[[#This Row],[Nom association]]</f>
        <v>ASIABE_Association scolaire intercommunale Apples-Bière et environs</v>
      </c>
      <c r="E8239">
        <f>COUNTIFS(D$2:D8239,Clef_répartition[[#This Row],[Code_Nom]],J$2:J8239,Clef_répartition[[#This Row],[Année]])</f>
        <v>8</v>
      </c>
      <c r="F8239">
        <f>IF(Clef_répartition[[#This Row],[Code_Nom]]=D8238,F8238-1,(COUNTIFS(Clef_répartition[Code_Nom],Clef_répartition[[#This Row],[Code_Nom]],Clef_répartition[Année],Clef_répartition[[#This Row],[Année]])))</f>
        <v>1</v>
      </c>
      <c r="G8239" t="str">
        <f>Clef_répartition[[#This Row],[Code_Nom]]&amp;"_"&amp;Clef_répartition[[#This Row],[Nombre]]&amp;"_"&amp;Clef_répartition[[#This Row],[Année]]</f>
        <v>ASIABE_Association scolaire intercommunale Apples-Bière et environs_8_2020</v>
      </c>
      <c r="H8239">
        <v>5650</v>
      </c>
      <c r="I8239" t="s">
        <v>276</v>
      </c>
      <c r="J8239">
        <v>2020</v>
      </c>
      <c r="K8239">
        <v>1.9300000000000001E-2</v>
      </c>
    </row>
    <row r="8240" spans="1:11" x14ac:dyDescent="0.25">
      <c r="A8240" t="s">
        <v>724</v>
      </c>
      <c r="B8240" t="s">
        <v>658</v>
      </c>
      <c r="C8240" t="s">
        <v>659</v>
      </c>
      <c r="D8240" t="str">
        <f>Clef_répartition[[#This Row],[Code association]]&amp;"_"&amp;Clef_répartition[[#This Row],[Nom association]]</f>
        <v>ASICC_Association scolaire intercommunale de Corsier</v>
      </c>
      <c r="E8240">
        <f>COUNTIFS(D$2:D8240,Clef_répartition[[#This Row],[Code_Nom]],J$2:J8240,Clef_répartition[[#This Row],[Année]])</f>
        <v>1</v>
      </c>
      <c r="F8240">
        <f>IF(Clef_répartition[[#This Row],[Code_Nom]]=D8239,F8239-1,(COUNTIFS(Clef_répartition[Code_Nom],Clef_répartition[[#This Row],[Code_Nom]],Clef_répartition[Année],Clef_répartition[[#This Row],[Année]])))</f>
        <v>4</v>
      </c>
      <c r="G8240" t="str">
        <f>Clef_répartition[[#This Row],[Code_Nom]]&amp;"_"&amp;Clef_répartition[[#This Row],[Nombre]]&amp;"_"&amp;Clef_répartition[[#This Row],[Année]]</f>
        <v>ASICC_Association scolaire intercommunale de Corsier_1_2020</v>
      </c>
      <c r="H8240">
        <v>5882</v>
      </c>
      <c r="I8240" t="s">
        <v>50</v>
      </c>
      <c r="J8240">
        <v>2020</v>
      </c>
      <c r="K8240">
        <v>0.28000000000000003</v>
      </c>
    </row>
    <row r="8241" spans="1:11" x14ac:dyDescent="0.25">
      <c r="A8241" t="s">
        <v>724</v>
      </c>
      <c r="B8241" t="s">
        <v>658</v>
      </c>
      <c r="C8241" t="s">
        <v>659</v>
      </c>
      <c r="D8241" t="str">
        <f>Clef_répartition[[#This Row],[Code association]]&amp;"_"&amp;Clef_répartition[[#This Row],[Nom association]]</f>
        <v>ASICC_Association scolaire intercommunale de Corsier</v>
      </c>
      <c r="E8241">
        <f>COUNTIFS(D$2:D8241,Clef_répartition[[#This Row],[Code_Nom]],J$2:J8241,Clef_répartition[[#This Row],[Année]])</f>
        <v>2</v>
      </c>
      <c r="F8241">
        <f>IF(Clef_répartition[[#This Row],[Code_Nom]]=D8240,F8240-1,(COUNTIFS(Clef_répartition[Code_Nom],Clef_répartition[[#This Row],[Code_Nom]],Clef_répartition[Année],Clef_répartition[[#This Row],[Année]])))</f>
        <v>3</v>
      </c>
      <c r="G8241" t="str">
        <f>Clef_répartition[[#This Row],[Code_Nom]]&amp;"_"&amp;Clef_répartition[[#This Row],[Nombre]]&amp;"_"&amp;Clef_répartition[[#This Row],[Année]]</f>
        <v>ASICC_Association scolaire intercommunale de Corsier_2_2020</v>
      </c>
      <c r="H8241">
        <v>5883</v>
      </c>
      <c r="I8241" t="s">
        <v>77</v>
      </c>
      <c r="J8241">
        <v>2020</v>
      </c>
      <c r="K8241">
        <v>0.2</v>
      </c>
    </row>
    <row r="8242" spans="1:11" x14ac:dyDescent="0.25">
      <c r="A8242" t="s">
        <v>724</v>
      </c>
      <c r="B8242" t="s">
        <v>658</v>
      </c>
      <c r="C8242" t="s">
        <v>659</v>
      </c>
      <c r="D8242" t="str">
        <f>Clef_répartition[[#This Row],[Code association]]&amp;"_"&amp;Clef_répartition[[#This Row],[Nom association]]</f>
        <v>ASICC_Association scolaire intercommunale de Corsier</v>
      </c>
      <c r="E8242">
        <f>COUNTIFS(D$2:D8242,Clef_répartition[[#This Row],[Code_Nom]],J$2:J8242,Clef_répartition[[#This Row],[Année]])</f>
        <v>3</v>
      </c>
      <c r="F8242">
        <f>IF(Clef_répartition[[#This Row],[Code_Nom]]=D8241,F8241-1,(COUNTIFS(Clef_répartition[Code_Nom],Clef_répartition[[#This Row],[Code_Nom]],Clef_répartition[Année],Clef_répartition[[#This Row],[Année]])))</f>
        <v>2</v>
      </c>
      <c r="G8242" t="str">
        <f>Clef_répartition[[#This Row],[Code_Nom]]&amp;"_"&amp;Clef_répartition[[#This Row],[Nombre]]&amp;"_"&amp;Clef_répartition[[#This Row],[Année]]</f>
        <v>ASICC_Association scolaire intercommunale de Corsier_3_2020</v>
      </c>
      <c r="H8242">
        <v>5884</v>
      </c>
      <c r="I8242" t="s">
        <v>78</v>
      </c>
      <c r="J8242">
        <v>2020</v>
      </c>
      <c r="K8242">
        <v>0.35</v>
      </c>
    </row>
    <row r="8243" spans="1:11" x14ac:dyDescent="0.25">
      <c r="A8243" t="s">
        <v>724</v>
      </c>
      <c r="B8243" t="s">
        <v>658</v>
      </c>
      <c r="C8243" t="s">
        <v>659</v>
      </c>
      <c r="D8243" t="str">
        <f>Clef_répartition[[#This Row],[Code association]]&amp;"_"&amp;Clef_répartition[[#This Row],[Nom association]]</f>
        <v>ASICC_Association scolaire intercommunale de Corsier</v>
      </c>
      <c r="E8243">
        <f>COUNTIFS(D$2:D8243,Clef_répartition[[#This Row],[Code_Nom]],J$2:J8243,Clef_répartition[[#This Row],[Année]])</f>
        <v>4</v>
      </c>
      <c r="F8243">
        <f>IF(Clef_répartition[[#This Row],[Code_Nom]]=D8242,F8242-1,(COUNTIFS(Clef_répartition[Code_Nom],Clef_répartition[[#This Row],[Code_Nom]],Clef_répartition[Année],Clef_répartition[[#This Row],[Année]])))</f>
        <v>1</v>
      </c>
      <c r="G8243" t="str">
        <f>Clef_répartition[[#This Row],[Code_Nom]]&amp;"_"&amp;Clef_répartition[[#This Row],[Nombre]]&amp;"_"&amp;Clef_répartition[[#This Row],[Année]]</f>
        <v>ASICC_Association scolaire intercommunale de Corsier_4_2020</v>
      </c>
      <c r="H8243">
        <v>5885</v>
      </c>
      <c r="I8243" t="s">
        <v>138</v>
      </c>
      <c r="J8243">
        <v>2020</v>
      </c>
      <c r="K8243">
        <v>0.17</v>
      </c>
    </row>
    <row r="8244" spans="1:11" x14ac:dyDescent="0.25">
      <c r="A8244" t="s">
        <v>724</v>
      </c>
      <c r="B8244" t="s">
        <v>598</v>
      </c>
      <c r="C8244" t="s">
        <v>599</v>
      </c>
      <c r="D8244" t="str">
        <f>Clef_répartition[[#This Row],[Code association]]&amp;"_"&amp;Clef_répartition[[#This Row],[Nom association]]</f>
        <v>ASICE_Association scolaire intercommunale de l'établissement de Cugy et environs</v>
      </c>
      <c r="E8244">
        <f>COUNTIFS(D$2:D8244,Clef_répartition[[#This Row],[Code_Nom]],J$2:J8244,Clef_répartition[[#This Row],[Année]])</f>
        <v>1</v>
      </c>
      <c r="F8244">
        <f>IF(Clef_répartition[[#This Row],[Code_Nom]]=D8243,F8243-1,(COUNTIFS(Clef_répartition[Code_Nom],Clef_répartition[[#This Row],[Code_Nom]],Clef_répartition[Année],Clef_répartition[[#This Row],[Année]])))</f>
        <v>4</v>
      </c>
      <c r="G8244" t="str">
        <f>Clef_répartition[[#This Row],[Code_Nom]]&amp;"_"&amp;Clef_répartition[[#This Row],[Nombre]]&amp;"_"&amp;Clef_répartition[[#This Row],[Année]]</f>
        <v>ASICE_Association scolaire intercommunale de l'établissement de Cugy et environs_1_2020</v>
      </c>
      <c r="H8244">
        <v>5515</v>
      </c>
      <c r="I8244" t="s">
        <v>37</v>
      </c>
      <c r="J8244">
        <v>2020</v>
      </c>
      <c r="K8244">
        <v>0.10877862152222176</v>
      </c>
    </row>
    <row r="8245" spans="1:11" x14ac:dyDescent="0.25">
      <c r="A8245" t="s">
        <v>724</v>
      </c>
      <c r="B8245" t="s">
        <v>598</v>
      </c>
      <c r="C8245" t="s">
        <v>599</v>
      </c>
      <c r="D8245" t="str">
        <f>Clef_répartition[[#This Row],[Code association]]&amp;"_"&amp;Clef_répartition[[#This Row],[Nom association]]</f>
        <v>ASICE_Association scolaire intercommunale de l'établissement de Cugy et environs</v>
      </c>
      <c r="E8245">
        <f>COUNTIFS(D$2:D8245,Clef_répartition[[#This Row],[Code_Nom]],J$2:J8245,Clef_répartition[[#This Row],[Année]])</f>
        <v>2</v>
      </c>
      <c r="F8245">
        <f>IF(Clef_répartition[[#This Row],[Code_Nom]]=D8244,F8244-1,(COUNTIFS(Clef_répartition[Code_Nom],Clef_répartition[[#This Row],[Code_Nom]],Clef_répartition[Année],Clef_répartition[[#This Row],[Année]])))</f>
        <v>3</v>
      </c>
      <c r="G8245" t="str">
        <f>Clef_répartition[[#This Row],[Code_Nom]]&amp;"_"&amp;Clef_répartition[[#This Row],[Nombre]]&amp;"_"&amp;Clef_répartition[[#This Row],[Année]]</f>
        <v>ASICE_Association scolaire intercommunale de l'établissement de Cugy et environs_2_2020</v>
      </c>
      <c r="H8245">
        <v>5516</v>
      </c>
      <c r="I8245" t="s">
        <v>88</v>
      </c>
      <c r="J8245">
        <v>2020</v>
      </c>
      <c r="K8245">
        <v>0.38167939097756926</v>
      </c>
    </row>
    <row r="8246" spans="1:11" x14ac:dyDescent="0.25">
      <c r="A8246" t="s">
        <v>724</v>
      </c>
      <c r="B8246" t="s">
        <v>598</v>
      </c>
      <c r="C8246" t="s">
        <v>599</v>
      </c>
      <c r="D8246" t="str">
        <f>Clef_répartition[[#This Row],[Code association]]&amp;"_"&amp;Clef_répartition[[#This Row],[Nom association]]</f>
        <v>ASICE_Association scolaire intercommunale de l'établissement de Cugy et environs</v>
      </c>
      <c r="E8246">
        <f>COUNTIFS(D$2:D8246,Clef_répartition[[#This Row],[Code_Nom]],J$2:J8246,Clef_répartition[[#This Row],[Année]])</f>
        <v>3</v>
      </c>
      <c r="F8246">
        <f>IF(Clef_répartition[[#This Row],[Code_Nom]]=D8245,F8245-1,(COUNTIFS(Clef_répartition[Code_Nom],Clef_répartition[[#This Row],[Code_Nom]],Clef_répartition[Année],Clef_répartition[[#This Row],[Année]])))</f>
        <v>2</v>
      </c>
      <c r="G8246" t="str">
        <f>Clef_répartition[[#This Row],[Code_Nom]]&amp;"_"&amp;Clef_répartition[[#This Row],[Nombre]]&amp;"_"&amp;Clef_répartition[[#This Row],[Année]]</f>
        <v>ASICE_Association scolaire intercommunale de l'établissement de Cugy et environs_3_2020</v>
      </c>
      <c r="H8246">
        <v>5523</v>
      </c>
      <c r="I8246" t="s">
        <v>119</v>
      </c>
      <c r="J8246">
        <v>2020</v>
      </c>
      <c r="K8246">
        <v>0.37500000136288481</v>
      </c>
    </row>
    <row r="8247" spans="1:11" x14ac:dyDescent="0.25">
      <c r="A8247" t="s">
        <v>724</v>
      </c>
      <c r="B8247" t="s">
        <v>598</v>
      </c>
      <c r="C8247" t="s">
        <v>599</v>
      </c>
      <c r="D8247" t="str">
        <f>Clef_répartition[[#This Row],[Code association]]&amp;"_"&amp;Clef_répartition[[#This Row],[Nom association]]</f>
        <v>ASICE_Association scolaire intercommunale de l'établissement de Cugy et environs</v>
      </c>
      <c r="E8247">
        <f>COUNTIFS(D$2:D8247,Clef_répartition[[#This Row],[Code_Nom]],J$2:J8247,Clef_répartition[[#This Row],[Année]])</f>
        <v>4</v>
      </c>
      <c r="F8247">
        <f>IF(Clef_répartition[[#This Row],[Code_Nom]]=D8246,F8246-1,(COUNTIFS(Clef_répartition[Code_Nom],Clef_répartition[[#This Row],[Code_Nom]],Clef_répartition[Année],Clef_répartition[[#This Row],[Année]])))</f>
        <v>1</v>
      </c>
      <c r="G8247" t="str">
        <f>Clef_répartition[[#This Row],[Code_Nom]]&amp;"_"&amp;Clef_répartition[[#This Row],[Nombre]]&amp;"_"&amp;Clef_répartition[[#This Row],[Année]]</f>
        <v>ASICE_Association scolaire intercommunale de l'établissement de Cugy et environs_4_2020</v>
      </c>
      <c r="H8247">
        <v>5527</v>
      </c>
      <c r="I8247" t="s">
        <v>191</v>
      </c>
      <c r="J8247">
        <v>2020</v>
      </c>
      <c r="K8247">
        <v>0.13454198613732407</v>
      </c>
    </row>
    <row r="8248" spans="1:11" x14ac:dyDescent="0.25">
      <c r="A8248" t="s">
        <v>724</v>
      </c>
      <c r="B8248" t="s">
        <v>625</v>
      </c>
      <c r="C8248" t="s">
        <v>626</v>
      </c>
      <c r="D8248" t="str">
        <f>Clef_répartition[[#This Row],[Code association]]&amp;"_"&amp;Clef_répartition[[#This Row],[Nom association]]</f>
        <v>ASICOPE_Association scolaire intercommunale de Cossonay, Penthalaz et environs</v>
      </c>
      <c r="E8248">
        <f>COUNTIFS(D$2:D8248,Clef_répartition[[#This Row],[Code_Nom]],J$2:J8248,Clef_répartition[[#This Row],[Année]])</f>
        <v>1</v>
      </c>
      <c r="F8248">
        <f>IF(Clef_répartition[[#This Row],[Code_Nom]]=D8247,F8247-1,(COUNTIFS(Clef_répartition[Code_Nom],Clef_répartition[[#This Row],[Code_Nom]],Clef_répartition[Année],Clef_répartition[[#This Row],[Année]])))</f>
        <v>18</v>
      </c>
      <c r="G8248" t="str">
        <f>Clef_répartition[[#This Row],[Code_Nom]]&amp;"_"&amp;Clef_répartition[[#This Row],[Nombre]]&amp;"_"&amp;Clef_répartition[[#This Row],[Année]]</f>
        <v>ASICOPE_Association scolaire intercommunale de Cossonay, Penthalaz et environs_1_2020</v>
      </c>
      <c r="H8248">
        <v>5475</v>
      </c>
      <c r="I8248" t="s">
        <v>55</v>
      </c>
      <c r="J8248">
        <v>2020</v>
      </c>
      <c r="K8248">
        <v>4.4000000000000003E-3</v>
      </c>
    </row>
    <row r="8249" spans="1:11" x14ac:dyDescent="0.25">
      <c r="A8249" t="s">
        <v>724</v>
      </c>
      <c r="B8249" t="s">
        <v>625</v>
      </c>
      <c r="C8249" t="s">
        <v>626</v>
      </c>
      <c r="D8249" t="str">
        <f>Clef_répartition[[#This Row],[Code association]]&amp;"_"&amp;Clef_répartition[[#This Row],[Nom association]]</f>
        <v>ASICOPE_Association scolaire intercommunale de Cossonay, Penthalaz et environs</v>
      </c>
      <c r="E8249">
        <f>COUNTIFS(D$2:D8249,Clef_répartition[[#This Row],[Code_Nom]],J$2:J8249,Clef_répartition[[#This Row],[Année]])</f>
        <v>2</v>
      </c>
      <c r="F8249">
        <f>IF(Clef_répartition[[#This Row],[Code_Nom]]=D8248,F8248-1,(COUNTIFS(Clef_répartition[Code_Nom],Clef_répartition[[#This Row],[Code_Nom]],Clef_répartition[Année],Clef_répartition[[#This Row],[Année]])))</f>
        <v>17</v>
      </c>
      <c r="G8249" t="str">
        <f>Clef_répartition[[#This Row],[Code_Nom]]&amp;"_"&amp;Clef_répartition[[#This Row],[Nombre]]&amp;"_"&amp;Clef_répartition[[#This Row],[Année]]</f>
        <v>ASICOPE_Association scolaire intercommunale de Cossonay, Penthalaz et environs_2_2020</v>
      </c>
      <c r="H8249">
        <v>5477</v>
      </c>
      <c r="I8249" t="s">
        <v>79</v>
      </c>
      <c r="J8249">
        <v>2020</v>
      </c>
      <c r="K8249">
        <v>0.2402</v>
      </c>
    </row>
    <row r="8250" spans="1:11" x14ac:dyDescent="0.25">
      <c r="A8250" t="s">
        <v>724</v>
      </c>
      <c r="B8250" t="s">
        <v>625</v>
      </c>
      <c r="C8250" t="s">
        <v>626</v>
      </c>
      <c r="D8250" t="str">
        <f>Clef_répartition[[#This Row],[Code association]]&amp;"_"&amp;Clef_répartition[[#This Row],[Nom association]]</f>
        <v>ASICOPE_Association scolaire intercommunale de Cossonay, Penthalaz et environs</v>
      </c>
      <c r="E8250">
        <f>COUNTIFS(D$2:D8250,Clef_répartition[[#This Row],[Code_Nom]],J$2:J8250,Clef_répartition[[#This Row],[Année]])</f>
        <v>3</v>
      </c>
      <c r="F8250">
        <f>IF(Clef_répartition[[#This Row],[Code_Nom]]=D8249,F8249-1,(COUNTIFS(Clef_répartition[Code_Nom],Clef_répartition[[#This Row],[Code_Nom]],Clef_répartition[Année],Clef_répartition[[#This Row],[Année]])))</f>
        <v>16</v>
      </c>
      <c r="G8250" t="str">
        <f>Clef_répartition[[#This Row],[Code_Nom]]&amp;"_"&amp;Clef_répartition[[#This Row],[Nombre]]&amp;"_"&amp;Clef_répartition[[#This Row],[Année]]</f>
        <v>ASICOPE_Association scolaire intercommunale de Cossonay, Penthalaz et environs_3_2020</v>
      </c>
      <c r="H8250">
        <v>5479</v>
      </c>
      <c r="I8250" t="s">
        <v>85</v>
      </c>
      <c r="J8250">
        <v>2020</v>
      </c>
      <c r="K8250">
        <v>2.3800000000000002E-2</v>
      </c>
    </row>
    <row r="8251" spans="1:11" x14ac:dyDescent="0.25">
      <c r="A8251" t="s">
        <v>724</v>
      </c>
      <c r="B8251" t="s">
        <v>625</v>
      </c>
      <c r="C8251" t="s">
        <v>626</v>
      </c>
      <c r="D8251" t="str">
        <f>Clef_répartition[[#This Row],[Code association]]&amp;"_"&amp;Clef_répartition[[#This Row],[Nom association]]</f>
        <v>ASICOPE_Association scolaire intercommunale de Cossonay, Penthalaz et environs</v>
      </c>
      <c r="E8251">
        <f>COUNTIFS(D$2:D8251,Clef_répartition[[#This Row],[Code_Nom]],J$2:J8251,Clef_répartition[[#This Row],[Année]])</f>
        <v>4</v>
      </c>
      <c r="F8251">
        <f>IF(Clef_répartition[[#This Row],[Code_Nom]]=D8250,F8250-1,(COUNTIFS(Clef_répartition[Code_Nom],Clef_répartition[[#This Row],[Code_Nom]],Clef_répartition[Année],Clef_répartition[[#This Row],[Année]])))</f>
        <v>15</v>
      </c>
      <c r="G8251" t="str">
        <f>Clef_répartition[[#This Row],[Code_Nom]]&amp;"_"&amp;Clef_répartition[[#This Row],[Nombre]]&amp;"_"&amp;Clef_répartition[[#This Row],[Année]]</f>
        <v>ASICOPE_Association scolaire intercommunale de Cossonay, Penthalaz et environs_4_2020</v>
      </c>
      <c r="H8251">
        <v>5480</v>
      </c>
      <c r="I8251" t="s">
        <v>90</v>
      </c>
      <c r="J8251">
        <v>2020</v>
      </c>
      <c r="K8251">
        <v>6.1600000000000002E-2</v>
      </c>
    </row>
    <row r="8252" spans="1:11" x14ac:dyDescent="0.25">
      <c r="A8252" t="s">
        <v>724</v>
      </c>
      <c r="B8252" t="s">
        <v>625</v>
      </c>
      <c r="C8252" t="s">
        <v>626</v>
      </c>
      <c r="D8252" t="str">
        <f>Clef_répartition[[#This Row],[Code association]]&amp;"_"&amp;Clef_répartition[[#This Row],[Nom association]]</f>
        <v>ASICOPE_Association scolaire intercommunale de Cossonay, Penthalaz et environs</v>
      </c>
      <c r="E8252">
        <f>COUNTIFS(D$2:D8252,Clef_répartition[[#This Row],[Code_Nom]],J$2:J8252,Clef_répartition[[#This Row],[Année]])</f>
        <v>5</v>
      </c>
      <c r="F8252">
        <f>IF(Clef_répartition[[#This Row],[Code_Nom]]=D8251,F8251-1,(COUNTIFS(Clef_répartition[Code_Nom],Clef_répartition[[#This Row],[Code_Nom]],Clef_répartition[Année],Clef_répartition[[#This Row],[Année]])))</f>
        <v>14</v>
      </c>
      <c r="G8252" t="str">
        <f>Clef_répartition[[#This Row],[Code_Nom]]&amp;"_"&amp;Clef_répartition[[#This Row],[Nombre]]&amp;"_"&amp;Clef_répartition[[#This Row],[Année]]</f>
        <v>ASICOPE_Association scolaire intercommunale de Cossonay, Penthalaz et environs_5_2020</v>
      </c>
      <c r="H8252">
        <v>5481</v>
      </c>
      <c r="I8252" t="s">
        <v>94</v>
      </c>
      <c r="J8252">
        <v>2020</v>
      </c>
      <c r="K8252">
        <v>1.12E-2</v>
      </c>
    </row>
    <row r="8253" spans="1:11" x14ac:dyDescent="0.25">
      <c r="A8253" t="s">
        <v>724</v>
      </c>
      <c r="B8253" t="s">
        <v>625</v>
      </c>
      <c r="C8253" t="s">
        <v>626</v>
      </c>
      <c r="D8253" t="str">
        <f>Clef_répartition[[#This Row],[Code association]]&amp;"_"&amp;Clef_répartition[[#This Row],[Nom association]]</f>
        <v>ASICOPE_Association scolaire intercommunale de Cossonay, Penthalaz et environs</v>
      </c>
      <c r="E8253">
        <f>COUNTIFS(D$2:D8253,Clef_répartition[[#This Row],[Code_Nom]],J$2:J8253,Clef_répartition[[#This Row],[Année]])</f>
        <v>6</v>
      </c>
      <c r="F8253">
        <f>IF(Clef_répartition[[#This Row],[Code_Nom]]=D8252,F8252-1,(COUNTIFS(Clef_répartition[Code_Nom],Clef_répartition[[#This Row],[Code_Nom]],Clef_répartition[Année],Clef_répartition[[#This Row],[Année]])))</f>
        <v>13</v>
      </c>
      <c r="G8253" t="str">
        <f>Clef_répartition[[#This Row],[Code_Nom]]&amp;"_"&amp;Clef_répartition[[#This Row],[Nombre]]&amp;"_"&amp;Clef_répartition[[#This Row],[Année]]</f>
        <v>ASICOPE_Association scolaire intercommunale de Cossonay, Penthalaz et environs_6_2020</v>
      </c>
      <c r="H8253">
        <v>5484</v>
      </c>
      <c r="I8253" t="s">
        <v>127</v>
      </c>
      <c r="J8253">
        <v>2020</v>
      </c>
      <c r="K8253">
        <v>4.9200000000000001E-2</v>
      </c>
    </row>
    <row r="8254" spans="1:11" x14ac:dyDescent="0.25">
      <c r="A8254" t="s">
        <v>724</v>
      </c>
      <c r="B8254" t="s">
        <v>625</v>
      </c>
      <c r="C8254" t="s">
        <v>626</v>
      </c>
      <c r="D8254" t="str">
        <f>Clef_répartition[[#This Row],[Code association]]&amp;"_"&amp;Clef_répartition[[#This Row],[Nom association]]</f>
        <v>ASICOPE_Association scolaire intercommunale de Cossonay, Penthalaz et environs</v>
      </c>
      <c r="E8254">
        <f>COUNTIFS(D$2:D8254,Clef_répartition[[#This Row],[Code_Nom]],J$2:J8254,Clef_répartition[[#This Row],[Année]])</f>
        <v>7</v>
      </c>
      <c r="F8254">
        <f>IF(Clef_répartition[[#This Row],[Code_Nom]]=D8253,F8253-1,(COUNTIFS(Clef_répartition[Code_Nom],Clef_répartition[[#This Row],[Code_Nom]],Clef_répartition[Année],Clef_répartition[[#This Row],[Année]])))</f>
        <v>12</v>
      </c>
      <c r="G8254" t="str">
        <f>Clef_répartition[[#This Row],[Code_Nom]]&amp;"_"&amp;Clef_répartition[[#This Row],[Nombre]]&amp;"_"&amp;Clef_répartition[[#This Row],[Année]]</f>
        <v>ASICOPE_Association scolaire intercommunale de Cossonay, Penthalaz et environs_7_2020</v>
      </c>
      <c r="H8254">
        <v>5485</v>
      </c>
      <c r="I8254" t="s">
        <v>129</v>
      </c>
      <c r="J8254">
        <v>2020</v>
      </c>
      <c r="K8254">
        <v>2.7300000000000001E-2</v>
      </c>
    </row>
    <row r="8255" spans="1:11" x14ac:dyDescent="0.25">
      <c r="A8255" t="s">
        <v>724</v>
      </c>
      <c r="B8255" t="s">
        <v>625</v>
      </c>
      <c r="C8255" t="s">
        <v>626</v>
      </c>
      <c r="D8255" t="str">
        <f>Clef_répartition[[#This Row],[Code association]]&amp;"_"&amp;Clef_répartition[[#This Row],[Nom association]]</f>
        <v>ASICOPE_Association scolaire intercommunale de Cossonay, Penthalaz et environs</v>
      </c>
      <c r="E8255">
        <f>COUNTIFS(D$2:D8255,Clef_répartition[[#This Row],[Code_Nom]],J$2:J8255,Clef_répartition[[#This Row],[Année]])</f>
        <v>8</v>
      </c>
      <c r="F8255">
        <f>IF(Clef_répartition[[#This Row],[Code_Nom]]=D8254,F8254-1,(COUNTIFS(Clef_répartition[Code_Nom],Clef_répartition[[#This Row],[Code_Nom]],Clef_répartition[Année],Clef_répartition[[#This Row],[Année]])))</f>
        <v>11</v>
      </c>
      <c r="G8255" t="str">
        <f>Clef_répartition[[#This Row],[Code_Nom]]&amp;"_"&amp;Clef_répartition[[#This Row],[Nombre]]&amp;"_"&amp;Clef_répartition[[#This Row],[Année]]</f>
        <v>ASICOPE_Association scolaire intercommunale de Cossonay, Penthalaz et environs_8_2020</v>
      </c>
      <c r="H8255">
        <v>5474</v>
      </c>
      <c r="I8255" t="s">
        <v>146</v>
      </c>
      <c r="J8255">
        <v>2020</v>
      </c>
      <c r="K8255">
        <v>2.1999999999999999E-2</v>
      </c>
    </row>
    <row r="8256" spans="1:11" x14ac:dyDescent="0.25">
      <c r="A8256" t="s">
        <v>724</v>
      </c>
      <c r="B8256" t="s">
        <v>625</v>
      </c>
      <c r="C8256" t="s">
        <v>626</v>
      </c>
      <c r="D8256" t="str">
        <f>Clef_répartition[[#This Row],[Code association]]&amp;"_"&amp;Clef_répartition[[#This Row],[Nom association]]</f>
        <v>ASICOPE_Association scolaire intercommunale de Cossonay, Penthalaz et environs</v>
      </c>
      <c r="E8256">
        <f>COUNTIFS(D$2:D8256,Clef_répartition[[#This Row],[Code_Nom]],J$2:J8256,Clef_répartition[[#This Row],[Année]])</f>
        <v>9</v>
      </c>
      <c r="F8256">
        <f>IF(Clef_répartition[[#This Row],[Code_Nom]]=D8255,F8255-1,(COUNTIFS(Clef_répartition[Code_Nom],Clef_répartition[[#This Row],[Code_Nom]],Clef_répartition[Année],Clef_répartition[[#This Row],[Année]])))</f>
        <v>10</v>
      </c>
      <c r="G8256" t="str">
        <f>Clef_répartition[[#This Row],[Code_Nom]]&amp;"_"&amp;Clef_répartition[[#This Row],[Nombre]]&amp;"_"&amp;Clef_répartition[[#This Row],[Année]]</f>
        <v>ASICOPE_Association scolaire intercommunale de Cossonay, Penthalaz et environs_9_2020</v>
      </c>
      <c r="H8256">
        <v>5486</v>
      </c>
      <c r="I8256" t="s">
        <v>145</v>
      </c>
      <c r="J8256">
        <v>2020</v>
      </c>
      <c r="K8256">
        <v>6.1800000000000001E-2</v>
      </c>
    </row>
    <row r="8257" spans="1:11" x14ac:dyDescent="0.25">
      <c r="A8257" t="s">
        <v>724</v>
      </c>
      <c r="B8257" t="s">
        <v>625</v>
      </c>
      <c r="C8257" t="s">
        <v>626</v>
      </c>
      <c r="D8257" t="str">
        <f>Clef_répartition[[#This Row],[Code association]]&amp;"_"&amp;Clef_répartition[[#This Row],[Nom association]]</f>
        <v>ASICOPE_Association scolaire intercommunale de Cossonay, Penthalaz et environs</v>
      </c>
      <c r="E8257">
        <f>COUNTIFS(D$2:D8257,Clef_répartition[[#This Row],[Code_Nom]],J$2:J8257,Clef_répartition[[#This Row],[Année]])</f>
        <v>10</v>
      </c>
      <c r="F8257">
        <f>IF(Clef_répartition[[#This Row],[Code_Nom]]=D8256,F8256-1,(COUNTIFS(Clef_répartition[Code_Nom],Clef_répartition[[#This Row],[Code_Nom]],Clef_répartition[Année],Clef_répartition[[#This Row],[Année]])))</f>
        <v>9</v>
      </c>
      <c r="G8257" t="str">
        <f>Clef_répartition[[#This Row],[Code_Nom]]&amp;"_"&amp;Clef_répartition[[#This Row],[Nombre]]&amp;"_"&amp;Clef_répartition[[#This Row],[Année]]</f>
        <v>ASICOPE_Association scolaire intercommunale de Cossonay, Penthalaz et environs_10_2020</v>
      </c>
      <c r="H8257">
        <v>5487</v>
      </c>
      <c r="I8257" t="s">
        <v>167</v>
      </c>
      <c r="J8257">
        <v>2020</v>
      </c>
      <c r="K8257">
        <v>2.3900000000000001E-2</v>
      </c>
    </row>
    <row r="8258" spans="1:11" x14ac:dyDescent="0.25">
      <c r="A8258" t="s">
        <v>724</v>
      </c>
      <c r="B8258" t="s">
        <v>625</v>
      </c>
      <c r="C8258" t="s">
        <v>626</v>
      </c>
      <c r="D8258" t="str">
        <f>Clef_répartition[[#This Row],[Code association]]&amp;"_"&amp;Clef_répartition[[#This Row],[Nom association]]</f>
        <v>ASICOPE_Association scolaire intercommunale de Cossonay, Penthalaz et environs</v>
      </c>
      <c r="E8258">
        <f>COUNTIFS(D$2:D8258,Clef_répartition[[#This Row],[Code_Nom]],J$2:J8258,Clef_répartition[[#This Row],[Année]])</f>
        <v>11</v>
      </c>
      <c r="F8258">
        <f>IF(Clef_répartition[[#This Row],[Code_Nom]]=D8257,F8257-1,(COUNTIFS(Clef_répartition[Code_Nom],Clef_répartition[[#This Row],[Code_Nom]],Clef_répartition[Année],Clef_répartition[[#This Row],[Année]])))</f>
        <v>8</v>
      </c>
      <c r="G8258" t="str">
        <f>Clef_répartition[[#This Row],[Code_Nom]]&amp;"_"&amp;Clef_répartition[[#This Row],[Nombre]]&amp;"_"&amp;Clef_répartition[[#This Row],[Année]]</f>
        <v>ASICOPE_Association scolaire intercommunale de Cossonay, Penthalaz et environs_11_2020</v>
      </c>
      <c r="H8258">
        <v>5488</v>
      </c>
      <c r="I8258" t="s">
        <v>174</v>
      </c>
      <c r="J8258">
        <v>2020</v>
      </c>
      <c r="K8258">
        <v>5.1999999999999998E-3</v>
      </c>
    </row>
    <row r="8259" spans="1:11" x14ac:dyDescent="0.25">
      <c r="A8259" t="s">
        <v>724</v>
      </c>
      <c r="B8259" t="s">
        <v>625</v>
      </c>
      <c r="C8259" t="s">
        <v>626</v>
      </c>
      <c r="D8259" t="str">
        <f>Clef_répartition[[#This Row],[Code association]]&amp;"_"&amp;Clef_répartition[[#This Row],[Nom association]]</f>
        <v>ASICOPE_Association scolaire intercommunale de Cossonay, Penthalaz et environs</v>
      </c>
      <c r="E8259">
        <f>COUNTIFS(D$2:D8259,Clef_répartition[[#This Row],[Code_Nom]],J$2:J8259,Clef_répartition[[#This Row],[Année]])</f>
        <v>12</v>
      </c>
      <c r="F8259">
        <f>IF(Clef_répartition[[#This Row],[Code_Nom]]=D8258,F8258-1,(COUNTIFS(Clef_répartition[Code_Nom],Clef_répartition[[#This Row],[Code_Nom]],Clef_répartition[Année],Clef_répartition[[#This Row],[Année]])))</f>
        <v>7</v>
      </c>
      <c r="G8259" t="str">
        <f>Clef_répartition[[#This Row],[Code_Nom]]&amp;"_"&amp;Clef_répartition[[#This Row],[Nombre]]&amp;"_"&amp;Clef_répartition[[#This Row],[Année]]</f>
        <v>ASICOPE_Association scolaire intercommunale de Cossonay, Penthalaz et environs_12_2020</v>
      </c>
      <c r="H8259">
        <v>5489</v>
      </c>
      <c r="I8259" t="s">
        <v>175</v>
      </c>
      <c r="J8259">
        <v>2020</v>
      </c>
      <c r="K8259">
        <v>3.7499999999999999E-2</v>
      </c>
    </row>
    <row r="8260" spans="1:11" x14ac:dyDescent="0.25">
      <c r="A8260" t="s">
        <v>724</v>
      </c>
      <c r="B8260" t="s">
        <v>625</v>
      </c>
      <c r="C8260" t="s">
        <v>626</v>
      </c>
      <c r="D8260" t="str">
        <f>Clef_répartition[[#This Row],[Code association]]&amp;"_"&amp;Clef_répartition[[#This Row],[Nom association]]</f>
        <v>ASICOPE_Association scolaire intercommunale de Cossonay, Penthalaz et environs</v>
      </c>
      <c r="E8260">
        <f>COUNTIFS(D$2:D8260,Clef_répartition[[#This Row],[Code_Nom]],J$2:J8260,Clef_répartition[[#This Row],[Année]])</f>
        <v>13</v>
      </c>
      <c r="F8260">
        <f>IF(Clef_répartition[[#This Row],[Code_Nom]]=D8259,F8259-1,(COUNTIFS(Clef_répartition[Code_Nom],Clef_répartition[[#This Row],[Code_Nom]],Clef_répartition[Année],Clef_répartition[[#This Row],[Année]])))</f>
        <v>6</v>
      </c>
      <c r="G8260" t="str">
        <f>Clef_répartition[[#This Row],[Code_Nom]]&amp;"_"&amp;Clef_répartition[[#This Row],[Nombre]]&amp;"_"&amp;Clef_répartition[[#This Row],[Année]]</f>
        <v>ASICOPE_Association scolaire intercommunale de Cossonay, Penthalaz et environs_13_2020</v>
      </c>
      <c r="H8260">
        <v>5491</v>
      </c>
      <c r="I8260" t="s">
        <v>181</v>
      </c>
      <c r="J8260">
        <v>2020</v>
      </c>
      <c r="K8260">
        <v>3.1399999999999997E-2</v>
      </c>
    </row>
    <row r="8261" spans="1:11" x14ac:dyDescent="0.25">
      <c r="A8261" t="s">
        <v>724</v>
      </c>
      <c r="B8261" t="s">
        <v>625</v>
      </c>
      <c r="C8261" t="s">
        <v>626</v>
      </c>
      <c r="D8261" t="str">
        <f>Clef_répartition[[#This Row],[Code association]]&amp;"_"&amp;Clef_répartition[[#This Row],[Nom association]]</f>
        <v>ASICOPE_Association scolaire intercommunale de Cossonay, Penthalaz et environs</v>
      </c>
      <c r="E8261">
        <f>COUNTIFS(D$2:D8261,Clef_répartition[[#This Row],[Code_Nom]],J$2:J8261,Clef_répartition[[#This Row],[Année]])</f>
        <v>14</v>
      </c>
      <c r="F8261">
        <f>IF(Clef_répartition[[#This Row],[Code_Nom]]=D8260,F8260-1,(COUNTIFS(Clef_répartition[Code_Nom],Clef_répartition[[#This Row],[Code_Nom]],Clef_répartition[Année],Clef_répartition[[#This Row],[Année]])))</f>
        <v>5</v>
      </c>
      <c r="G8261" t="str">
        <f>Clef_répartition[[#This Row],[Code_Nom]]&amp;"_"&amp;Clef_répartition[[#This Row],[Nombre]]&amp;"_"&amp;Clef_répartition[[#This Row],[Année]]</f>
        <v>ASICOPE_Association scolaire intercommunale de Cossonay, Penthalaz et environs_14_2020</v>
      </c>
      <c r="H8261">
        <v>5495</v>
      </c>
      <c r="I8261" t="s">
        <v>212</v>
      </c>
      <c r="J8261">
        <v>2020</v>
      </c>
      <c r="K8261">
        <v>0.1726</v>
      </c>
    </row>
    <row r="8262" spans="1:11" x14ac:dyDescent="0.25">
      <c r="A8262" t="s">
        <v>724</v>
      </c>
      <c r="B8262" t="s">
        <v>625</v>
      </c>
      <c r="C8262" t="s">
        <v>626</v>
      </c>
      <c r="D8262" t="str">
        <f>Clef_répartition[[#This Row],[Code association]]&amp;"_"&amp;Clef_répartition[[#This Row],[Nom association]]</f>
        <v>ASICOPE_Association scolaire intercommunale de Cossonay, Penthalaz et environs</v>
      </c>
      <c r="E8262">
        <f>COUNTIFS(D$2:D8262,Clef_répartition[[#This Row],[Code_Nom]],J$2:J8262,Clef_répartition[[#This Row],[Année]])</f>
        <v>15</v>
      </c>
      <c r="F8262">
        <f>IF(Clef_répartition[[#This Row],[Code_Nom]]=D8261,F8261-1,(COUNTIFS(Clef_répartition[Code_Nom],Clef_répartition[[#This Row],[Code_Nom]],Clef_répartition[Année],Clef_répartition[[#This Row],[Année]])))</f>
        <v>4</v>
      </c>
      <c r="G8262" t="str">
        <f>Clef_répartition[[#This Row],[Code_Nom]]&amp;"_"&amp;Clef_répartition[[#This Row],[Nombre]]&amp;"_"&amp;Clef_répartition[[#This Row],[Année]]</f>
        <v>ASICOPE_Association scolaire intercommunale de Cossonay, Penthalaz et environs_15_2020</v>
      </c>
      <c r="H8262">
        <v>5496</v>
      </c>
      <c r="I8262" t="s">
        <v>213</v>
      </c>
      <c r="J8262">
        <v>2020</v>
      </c>
      <c r="K8262">
        <v>0.1134</v>
      </c>
    </row>
    <row r="8263" spans="1:11" x14ac:dyDescent="0.25">
      <c r="A8263" t="s">
        <v>724</v>
      </c>
      <c r="B8263" t="s">
        <v>625</v>
      </c>
      <c r="C8263" t="s">
        <v>626</v>
      </c>
      <c r="D8263" t="str">
        <f>Clef_répartition[[#This Row],[Code association]]&amp;"_"&amp;Clef_répartition[[#This Row],[Nom association]]</f>
        <v>ASICOPE_Association scolaire intercommunale de Cossonay, Penthalaz et environs</v>
      </c>
      <c r="E8263">
        <f>COUNTIFS(D$2:D8263,Clef_répartition[[#This Row],[Code_Nom]],J$2:J8263,Clef_répartition[[#This Row],[Année]])</f>
        <v>16</v>
      </c>
      <c r="F8263">
        <f>IF(Clef_répartition[[#This Row],[Code_Nom]]=D8262,F8262-1,(COUNTIFS(Clef_répartition[Code_Nom],Clef_répartition[[#This Row],[Code_Nom]],Clef_répartition[Année],Clef_répartition[[#This Row],[Année]])))</f>
        <v>3</v>
      </c>
      <c r="G8263" t="str">
        <f>Clef_répartition[[#This Row],[Code_Nom]]&amp;"_"&amp;Clef_répartition[[#This Row],[Nombre]]&amp;"_"&amp;Clef_répartition[[#This Row],[Année]]</f>
        <v>ASICOPE_Association scolaire intercommunale de Cossonay, Penthalaz et environs_16_2020</v>
      </c>
      <c r="H8263">
        <v>5499</v>
      </c>
      <c r="I8263" t="s">
        <v>252</v>
      </c>
      <c r="J8263">
        <v>2020</v>
      </c>
      <c r="K8263">
        <v>2.9600000000000001E-2</v>
      </c>
    </row>
    <row r="8264" spans="1:11" x14ac:dyDescent="0.25">
      <c r="A8264" t="s">
        <v>724</v>
      </c>
      <c r="B8264" t="s">
        <v>625</v>
      </c>
      <c r="C8264" t="s">
        <v>626</v>
      </c>
      <c r="D8264" t="str">
        <f>Clef_répartition[[#This Row],[Code association]]&amp;"_"&amp;Clef_répartition[[#This Row],[Nom association]]</f>
        <v>ASICOPE_Association scolaire intercommunale de Cossonay, Penthalaz et environs</v>
      </c>
      <c r="E8264">
        <f>COUNTIFS(D$2:D8264,Clef_répartition[[#This Row],[Code_Nom]],J$2:J8264,Clef_répartition[[#This Row],[Année]])</f>
        <v>17</v>
      </c>
      <c r="F8264">
        <f>IF(Clef_répartition[[#This Row],[Code_Nom]]=D8263,F8263-1,(COUNTIFS(Clef_répartition[Code_Nom],Clef_répartition[[#This Row],[Code_Nom]],Clef_répartition[Année],Clef_répartition[[#This Row],[Année]])))</f>
        <v>2</v>
      </c>
      <c r="G8264" t="str">
        <f>Clef_répartition[[#This Row],[Code_Nom]]&amp;"_"&amp;Clef_répartition[[#This Row],[Nombre]]&amp;"_"&amp;Clef_répartition[[#This Row],[Année]]</f>
        <v>ASICOPE_Association scolaire intercommunale de Cossonay, Penthalaz et environs_17_2020</v>
      </c>
      <c r="H8264">
        <v>5503</v>
      </c>
      <c r="I8264" t="s">
        <v>290</v>
      </c>
      <c r="J8264">
        <v>2020</v>
      </c>
      <c r="K8264">
        <v>8.4900000000000003E-2</v>
      </c>
    </row>
    <row r="8265" spans="1:11" x14ac:dyDescent="0.25">
      <c r="A8265" t="s">
        <v>724</v>
      </c>
      <c r="B8265" t="s">
        <v>625</v>
      </c>
      <c r="C8265" t="s">
        <v>626</v>
      </c>
      <c r="D8265" t="str">
        <f>Clef_répartition[[#This Row],[Code association]]&amp;"_"&amp;Clef_répartition[[#This Row],[Nom association]]</f>
        <v>ASICOPE_Association scolaire intercommunale de Cossonay, Penthalaz et environs</v>
      </c>
      <c r="E8265">
        <f>COUNTIFS(D$2:D8265,Clef_répartition[[#This Row],[Code_Nom]],J$2:J8265,Clef_répartition[[#This Row],[Année]])</f>
        <v>18</v>
      </c>
      <c r="F8265">
        <f>IF(Clef_répartition[[#This Row],[Code_Nom]]=D8264,F8264-1,(COUNTIFS(Clef_répartition[Code_Nom],Clef_répartition[[#This Row],[Code_Nom]],Clef_répartition[Année],Clef_répartition[[#This Row],[Année]])))</f>
        <v>1</v>
      </c>
      <c r="G8265" t="str">
        <f>Clef_répartition[[#This Row],[Code_Nom]]&amp;"_"&amp;Clef_répartition[[#This Row],[Nombre]]&amp;"_"&amp;Clef_répartition[[#This Row],[Année]]</f>
        <v>ASICOPE_Association scolaire intercommunale de Cossonay, Penthalaz et environs_18_2020</v>
      </c>
      <c r="H8265">
        <v>5654</v>
      </c>
      <c r="I8265" t="s">
        <v>295</v>
      </c>
      <c r="J8265">
        <v>2020</v>
      </c>
      <c r="K8265">
        <v>0</v>
      </c>
    </row>
    <row r="8266" spans="1:11" x14ac:dyDescent="0.25">
      <c r="A8266" t="s">
        <v>724</v>
      </c>
      <c r="B8266" t="s">
        <v>454</v>
      </c>
      <c r="C8266" t="s">
        <v>455</v>
      </c>
      <c r="D8266" t="str">
        <f>Clef_répartition[[#This Row],[Code association]]&amp;"_"&amp;Clef_répartition[[#This Row],[Nom association]]</f>
        <v xml:space="preserve">ASICOVV_Association Scolaire intercommunale de Cossonay, Veyron et Venoge </v>
      </c>
      <c r="E8266">
        <f>COUNTIFS(D$2:D8266,Clef_répartition[[#This Row],[Code_Nom]],J$2:J8266,Clef_répartition[[#This Row],[Année]])</f>
        <v>1</v>
      </c>
      <c r="F8266">
        <f>IF(Clef_répartition[[#This Row],[Code_Nom]]=D8265,F8265-1,(COUNTIFS(Clef_répartition[Code_Nom],Clef_répartition[[#This Row],[Code_Nom]],Clef_répartition[Année],Clef_répartition[[#This Row],[Année]])))</f>
        <v>11</v>
      </c>
      <c r="G8266" t="str">
        <f>Clef_répartition[[#This Row],[Code_Nom]]&amp;"_"&amp;Clef_répartition[[#This Row],[Nombre]]&amp;"_"&amp;Clef_répartition[[#This Row],[Année]]</f>
        <v>ASICOVV_Association Scolaire intercommunale de Cossonay, Veyron et Venoge _1_2020</v>
      </c>
      <c r="H8266">
        <v>5475</v>
      </c>
      <c r="I8266" t="s">
        <v>55</v>
      </c>
      <c r="J8266">
        <v>2020</v>
      </c>
      <c r="K8266">
        <v>1.67E-2</v>
      </c>
    </row>
    <row r="8267" spans="1:11" x14ac:dyDescent="0.25">
      <c r="A8267" t="s">
        <v>724</v>
      </c>
      <c r="B8267" t="s">
        <v>454</v>
      </c>
      <c r="C8267" t="s">
        <v>455</v>
      </c>
      <c r="D8267" t="str">
        <f>Clef_répartition[[#This Row],[Code association]]&amp;"_"&amp;Clef_répartition[[#This Row],[Nom association]]</f>
        <v xml:space="preserve">ASICOVV_Association Scolaire intercommunale de Cossonay, Veyron et Venoge </v>
      </c>
      <c r="E8267">
        <f>COUNTIFS(D$2:D8267,Clef_répartition[[#This Row],[Code_Nom]],J$2:J8267,Clef_répartition[[#This Row],[Année]])</f>
        <v>2</v>
      </c>
      <c r="F8267">
        <f>IF(Clef_répartition[[#This Row],[Code_Nom]]=D8266,F8266-1,(COUNTIFS(Clef_répartition[Code_Nom],Clef_répartition[[#This Row],[Code_Nom]],Clef_répartition[Année],Clef_répartition[[#This Row],[Année]])))</f>
        <v>10</v>
      </c>
      <c r="G8267" t="str">
        <f>Clef_répartition[[#This Row],[Code_Nom]]&amp;"_"&amp;Clef_répartition[[#This Row],[Nombre]]&amp;"_"&amp;Clef_répartition[[#This Row],[Année]]</f>
        <v>ASICOVV_Association Scolaire intercommunale de Cossonay, Veyron et Venoge _2_2020</v>
      </c>
      <c r="H8267">
        <v>5477</v>
      </c>
      <c r="I8267" t="s">
        <v>79</v>
      </c>
      <c r="J8267">
        <v>2020</v>
      </c>
      <c r="K8267">
        <v>0.44829999999999998</v>
      </c>
    </row>
    <row r="8268" spans="1:11" x14ac:dyDescent="0.25">
      <c r="A8268" t="s">
        <v>724</v>
      </c>
      <c r="B8268" t="s">
        <v>454</v>
      </c>
      <c r="C8268" t="s">
        <v>455</v>
      </c>
      <c r="D8268" t="str">
        <f>Clef_répartition[[#This Row],[Code association]]&amp;"_"&amp;Clef_répartition[[#This Row],[Nom association]]</f>
        <v xml:space="preserve">ASICOVV_Association Scolaire intercommunale de Cossonay, Veyron et Venoge </v>
      </c>
      <c r="E8268">
        <f>COUNTIFS(D$2:D8268,Clef_répartition[[#This Row],[Code_Nom]],J$2:J8268,Clef_répartition[[#This Row],[Année]])</f>
        <v>3</v>
      </c>
      <c r="F8268">
        <f>IF(Clef_répartition[[#This Row],[Code_Nom]]=D8267,F8267-1,(COUNTIFS(Clef_répartition[Code_Nom],Clef_répartition[[#This Row],[Code_Nom]],Clef_répartition[Année],Clef_répartition[[#This Row],[Année]])))</f>
        <v>9</v>
      </c>
      <c r="G8268" t="str">
        <f>Clef_répartition[[#This Row],[Code_Nom]]&amp;"_"&amp;Clef_répartition[[#This Row],[Nombre]]&amp;"_"&amp;Clef_répartition[[#This Row],[Année]]</f>
        <v>ASICOVV_Association Scolaire intercommunale de Cossonay, Veyron et Venoge _3_2020</v>
      </c>
      <c r="H8268">
        <v>5479</v>
      </c>
      <c r="I8268" t="s">
        <v>85</v>
      </c>
      <c r="J8268">
        <v>2020</v>
      </c>
      <c r="K8268">
        <v>5.7799999999999997E-2</v>
      </c>
    </row>
    <row r="8269" spans="1:11" x14ac:dyDescent="0.25">
      <c r="A8269" t="s">
        <v>724</v>
      </c>
      <c r="B8269" t="s">
        <v>454</v>
      </c>
      <c r="C8269" t="s">
        <v>455</v>
      </c>
      <c r="D8269" t="str">
        <f>Clef_répartition[[#This Row],[Code association]]&amp;"_"&amp;Clef_répartition[[#This Row],[Nom association]]</f>
        <v xml:space="preserve">ASICOVV_Association Scolaire intercommunale de Cossonay, Veyron et Venoge </v>
      </c>
      <c r="E8269">
        <f>COUNTIFS(D$2:D8269,Clef_répartition[[#This Row],[Code_Nom]],J$2:J8269,Clef_répartition[[#This Row],[Année]])</f>
        <v>4</v>
      </c>
      <c r="F8269">
        <f>IF(Clef_répartition[[#This Row],[Code_Nom]]=D8268,F8268-1,(COUNTIFS(Clef_répartition[Code_Nom],Clef_répartition[[#This Row],[Code_Nom]],Clef_répartition[Année],Clef_répartition[[#This Row],[Année]])))</f>
        <v>8</v>
      </c>
      <c r="G8269" t="str">
        <f>Clef_répartition[[#This Row],[Code_Nom]]&amp;"_"&amp;Clef_répartition[[#This Row],[Nombre]]&amp;"_"&amp;Clef_répartition[[#This Row],[Année]]</f>
        <v>ASICOVV_Association Scolaire intercommunale de Cossonay, Veyron et Venoge _4_2020</v>
      </c>
      <c r="H8269">
        <v>5481</v>
      </c>
      <c r="I8269" t="s">
        <v>94</v>
      </c>
      <c r="J8269">
        <v>2020</v>
      </c>
      <c r="K8269">
        <v>0.03</v>
      </c>
    </row>
    <row r="8270" spans="1:11" x14ac:dyDescent="0.25">
      <c r="A8270" t="s">
        <v>724</v>
      </c>
      <c r="B8270" t="s">
        <v>454</v>
      </c>
      <c r="C8270" t="s">
        <v>455</v>
      </c>
      <c r="D8270" t="str">
        <f>Clef_répartition[[#This Row],[Code association]]&amp;"_"&amp;Clef_répartition[[#This Row],[Nom association]]</f>
        <v xml:space="preserve">ASICOVV_Association Scolaire intercommunale de Cossonay, Veyron et Venoge </v>
      </c>
      <c r="E8270">
        <f>COUNTIFS(D$2:D8270,Clef_répartition[[#This Row],[Code_Nom]],J$2:J8270,Clef_répartition[[#This Row],[Année]])</f>
        <v>5</v>
      </c>
      <c r="F8270">
        <f>IF(Clef_répartition[[#This Row],[Code_Nom]]=D8269,F8269-1,(COUNTIFS(Clef_répartition[Code_Nom],Clef_répartition[[#This Row],[Code_Nom]],Clef_répartition[Année],Clef_répartition[[#This Row],[Année]])))</f>
        <v>7</v>
      </c>
      <c r="G8270" t="str">
        <f>Clef_répartition[[#This Row],[Code_Nom]]&amp;"_"&amp;Clef_répartition[[#This Row],[Nombre]]&amp;"_"&amp;Clef_répartition[[#This Row],[Année]]</f>
        <v>ASICOVV_Association Scolaire intercommunale de Cossonay, Veyron et Venoge _5_2020</v>
      </c>
      <c r="H8270">
        <v>5484</v>
      </c>
      <c r="I8270" t="s">
        <v>127</v>
      </c>
      <c r="J8270">
        <v>2020</v>
      </c>
      <c r="K8270">
        <v>0.1139</v>
      </c>
    </row>
    <row r="8271" spans="1:11" x14ac:dyDescent="0.25">
      <c r="A8271" t="s">
        <v>724</v>
      </c>
      <c r="B8271" t="s">
        <v>454</v>
      </c>
      <c r="C8271" t="s">
        <v>455</v>
      </c>
      <c r="D8271" t="str">
        <f>Clef_répartition[[#This Row],[Code association]]&amp;"_"&amp;Clef_répartition[[#This Row],[Nom association]]</f>
        <v xml:space="preserve">ASICOVV_Association Scolaire intercommunale de Cossonay, Veyron et Venoge </v>
      </c>
      <c r="E8271">
        <f>COUNTIFS(D$2:D8271,Clef_répartition[[#This Row],[Code_Nom]],J$2:J8271,Clef_répartition[[#This Row],[Année]])</f>
        <v>6</v>
      </c>
      <c r="F8271">
        <f>IF(Clef_répartition[[#This Row],[Code_Nom]]=D8270,F8270-1,(COUNTIFS(Clef_répartition[Code_Nom],Clef_répartition[[#This Row],[Code_Nom]],Clef_répartition[Année],Clef_répartition[[#This Row],[Année]])))</f>
        <v>6</v>
      </c>
      <c r="G8271" t="str">
        <f>Clef_répartition[[#This Row],[Code_Nom]]&amp;"_"&amp;Clef_répartition[[#This Row],[Nombre]]&amp;"_"&amp;Clef_répartition[[#This Row],[Année]]</f>
        <v>ASICOVV_Association Scolaire intercommunale de Cossonay, Veyron et Venoge _6_2020</v>
      </c>
      <c r="H8271">
        <v>5485</v>
      </c>
      <c r="I8271" t="s">
        <v>129</v>
      </c>
      <c r="J8271">
        <v>2020</v>
      </c>
      <c r="K8271">
        <v>4.7899999999999998E-2</v>
      </c>
    </row>
    <row r="8272" spans="1:11" x14ac:dyDescent="0.25">
      <c r="A8272" t="s">
        <v>724</v>
      </c>
      <c r="B8272" t="s">
        <v>454</v>
      </c>
      <c r="C8272" t="s">
        <v>455</v>
      </c>
      <c r="D8272" t="str">
        <f>Clef_répartition[[#This Row],[Code association]]&amp;"_"&amp;Clef_répartition[[#This Row],[Nom association]]</f>
        <v xml:space="preserve">ASICOVV_Association Scolaire intercommunale de Cossonay, Veyron et Venoge </v>
      </c>
      <c r="E8272">
        <f>COUNTIFS(D$2:D8272,Clef_répartition[[#This Row],[Code_Nom]],J$2:J8272,Clef_répartition[[#This Row],[Année]])</f>
        <v>7</v>
      </c>
      <c r="F8272">
        <f>IF(Clef_répartition[[#This Row],[Code_Nom]]=D8271,F8271-1,(COUNTIFS(Clef_répartition[Code_Nom],Clef_répartition[[#This Row],[Code_Nom]],Clef_répartition[Année],Clef_répartition[[#This Row],[Année]])))</f>
        <v>5</v>
      </c>
      <c r="G8272" t="str">
        <f>Clef_répartition[[#This Row],[Code_Nom]]&amp;"_"&amp;Clef_répartition[[#This Row],[Nombre]]&amp;"_"&amp;Clef_répartition[[#This Row],[Année]]</f>
        <v>ASICOVV_Association Scolaire intercommunale de Cossonay, Veyron et Venoge _7_2020</v>
      </c>
      <c r="H8272">
        <v>5474</v>
      </c>
      <c r="I8272" t="s">
        <v>146</v>
      </c>
      <c r="J8272">
        <v>2020</v>
      </c>
      <c r="K8272">
        <v>5.4399999999999997E-2</v>
      </c>
    </row>
    <row r="8273" spans="1:11" x14ac:dyDescent="0.25">
      <c r="A8273" t="s">
        <v>724</v>
      </c>
      <c r="B8273" t="s">
        <v>454</v>
      </c>
      <c r="C8273" t="s">
        <v>455</v>
      </c>
      <c r="D8273" t="str">
        <f>Clef_répartition[[#This Row],[Code association]]&amp;"_"&amp;Clef_répartition[[#This Row],[Nom association]]</f>
        <v xml:space="preserve">ASICOVV_Association Scolaire intercommunale de Cossonay, Veyron et Venoge </v>
      </c>
      <c r="E8273">
        <f>COUNTIFS(D$2:D8273,Clef_répartition[[#This Row],[Code_Nom]],J$2:J8273,Clef_répartition[[#This Row],[Année]])</f>
        <v>8</v>
      </c>
      <c r="F8273">
        <f>IF(Clef_répartition[[#This Row],[Code_Nom]]=D8272,F8272-1,(COUNTIFS(Clef_répartition[Code_Nom],Clef_répartition[[#This Row],[Code_Nom]],Clef_répartition[Année],Clef_répartition[[#This Row],[Année]])))</f>
        <v>4</v>
      </c>
      <c r="G8273" t="str">
        <f>Clef_répartition[[#This Row],[Code_Nom]]&amp;"_"&amp;Clef_répartition[[#This Row],[Nombre]]&amp;"_"&amp;Clef_répartition[[#This Row],[Année]]</f>
        <v>ASICOVV_Association Scolaire intercommunale de Cossonay, Veyron et Venoge _8_2020</v>
      </c>
      <c r="H8273">
        <v>5486</v>
      </c>
      <c r="I8273" t="s">
        <v>145</v>
      </c>
      <c r="J8273">
        <v>2020</v>
      </c>
      <c r="K8273">
        <v>0.112</v>
      </c>
    </row>
    <row r="8274" spans="1:11" x14ac:dyDescent="0.25">
      <c r="A8274" t="s">
        <v>724</v>
      </c>
      <c r="B8274" t="s">
        <v>454</v>
      </c>
      <c r="C8274" t="s">
        <v>455</v>
      </c>
      <c r="D8274" t="str">
        <f>Clef_répartition[[#This Row],[Code association]]&amp;"_"&amp;Clef_répartition[[#This Row],[Nom association]]</f>
        <v xml:space="preserve">ASICOVV_Association Scolaire intercommunale de Cossonay, Veyron et Venoge </v>
      </c>
      <c r="E8274">
        <f>COUNTIFS(D$2:D8274,Clef_répartition[[#This Row],[Code_Nom]],J$2:J8274,Clef_répartition[[#This Row],[Année]])</f>
        <v>9</v>
      </c>
      <c r="F8274">
        <f>IF(Clef_répartition[[#This Row],[Code_Nom]]=D8273,F8273-1,(COUNTIFS(Clef_répartition[Code_Nom],Clef_répartition[[#This Row],[Code_Nom]],Clef_répartition[Année],Clef_répartition[[#This Row],[Année]])))</f>
        <v>3</v>
      </c>
      <c r="G8274" t="str">
        <f>Clef_répartition[[#This Row],[Code_Nom]]&amp;"_"&amp;Clef_répartition[[#This Row],[Nombre]]&amp;"_"&amp;Clef_répartition[[#This Row],[Année]]</f>
        <v>ASICOVV_Association Scolaire intercommunale de Cossonay, Veyron et Venoge _9_2020</v>
      </c>
      <c r="H8274">
        <v>5488</v>
      </c>
      <c r="I8274" t="s">
        <v>174</v>
      </c>
      <c r="J8274">
        <v>2020</v>
      </c>
      <c r="K8274">
        <v>6.7000000000000002E-3</v>
      </c>
    </row>
    <row r="8275" spans="1:11" x14ac:dyDescent="0.25">
      <c r="A8275" t="s">
        <v>724</v>
      </c>
      <c r="B8275" t="s">
        <v>454</v>
      </c>
      <c r="C8275" t="s">
        <v>455</v>
      </c>
      <c r="D8275" t="str">
        <f>Clef_répartition[[#This Row],[Code association]]&amp;"_"&amp;Clef_répartition[[#This Row],[Nom association]]</f>
        <v xml:space="preserve">ASICOVV_Association Scolaire intercommunale de Cossonay, Veyron et Venoge </v>
      </c>
      <c r="E8275">
        <f>COUNTIFS(D$2:D8275,Clef_répartition[[#This Row],[Code_Nom]],J$2:J8275,Clef_répartition[[#This Row],[Année]])</f>
        <v>10</v>
      </c>
      <c r="F8275">
        <f>IF(Clef_répartition[[#This Row],[Code_Nom]]=D8274,F8274-1,(COUNTIFS(Clef_répartition[Code_Nom],Clef_répartition[[#This Row],[Code_Nom]],Clef_répartition[Année],Clef_répartition[[#This Row],[Année]])))</f>
        <v>2</v>
      </c>
      <c r="G8275" t="str">
        <f>Clef_répartition[[#This Row],[Code_Nom]]&amp;"_"&amp;Clef_répartition[[#This Row],[Nombre]]&amp;"_"&amp;Clef_répartition[[#This Row],[Année]]</f>
        <v>ASICOVV_Association Scolaire intercommunale de Cossonay, Veyron et Venoge _10_2020</v>
      </c>
      <c r="H8275">
        <v>5491</v>
      </c>
      <c r="I8275" t="s">
        <v>181</v>
      </c>
      <c r="J8275">
        <v>2020</v>
      </c>
      <c r="K8275">
        <v>5.1299999999999998E-2</v>
      </c>
    </row>
    <row r="8276" spans="1:11" x14ac:dyDescent="0.25">
      <c r="A8276" t="s">
        <v>724</v>
      </c>
      <c r="B8276" t="s">
        <v>454</v>
      </c>
      <c r="C8276" t="s">
        <v>455</v>
      </c>
      <c r="D8276" t="str">
        <f>Clef_répartition[[#This Row],[Code association]]&amp;"_"&amp;Clef_répartition[[#This Row],[Nom association]]</f>
        <v xml:space="preserve">ASICOVV_Association Scolaire intercommunale de Cossonay, Veyron et Venoge </v>
      </c>
      <c r="E8276">
        <f>COUNTIFS(D$2:D8276,Clef_répartition[[#This Row],[Code_Nom]],J$2:J8276,Clef_répartition[[#This Row],[Année]])</f>
        <v>11</v>
      </c>
      <c r="F8276">
        <f>IF(Clef_répartition[[#This Row],[Code_Nom]]=D8275,F8275-1,(COUNTIFS(Clef_répartition[Code_Nom],Clef_répartition[[#This Row],[Code_Nom]],Clef_répartition[Année],Clef_répartition[[#This Row],[Année]])))</f>
        <v>1</v>
      </c>
      <c r="G8276" t="str">
        <f>Clef_répartition[[#This Row],[Code_Nom]]&amp;"_"&amp;Clef_répartition[[#This Row],[Nombre]]&amp;"_"&amp;Clef_répartition[[#This Row],[Année]]</f>
        <v>ASICOVV_Association Scolaire intercommunale de Cossonay, Veyron et Venoge _11_2020</v>
      </c>
      <c r="H8276">
        <v>5499</v>
      </c>
      <c r="I8276" t="s">
        <v>252</v>
      </c>
      <c r="J8276">
        <v>2020</v>
      </c>
      <c r="K8276">
        <v>6.0999999999999999E-2</v>
      </c>
    </row>
    <row r="8277" spans="1:11" x14ac:dyDescent="0.25">
      <c r="A8277" t="s">
        <v>724</v>
      </c>
      <c r="B8277" t="s">
        <v>675</v>
      </c>
      <c r="C8277" t="s">
        <v>676</v>
      </c>
      <c r="D8277" t="str">
        <f>Clef_répartition[[#This Row],[Code association]]&amp;"_"&amp;Clef_répartition[[#This Row],[Nom association]]</f>
        <v>ASIEGE_Association scolaire intercommunale de l'Etablissement de Granges et Environs</v>
      </c>
      <c r="E8277">
        <f>COUNTIFS(D$2:D8277,Clef_répartition[[#This Row],[Code_Nom]],J$2:J8277,Clef_répartition[[#This Row],[Année]])</f>
        <v>1</v>
      </c>
      <c r="F8277">
        <f>IF(Clef_répartition[[#This Row],[Code_Nom]]=D8276,F8276-1,(COUNTIFS(Clef_répartition[Code_Nom],Clef_répartition[[#This Row],[Code_Nom]],Clef_répartition[Année],Clef_répartition[[#This Row],[Année]])))</f>
        <v>6</v>
      </c>
      <c r="G8277" t="str">
        <f>Clef_répartition[[#This Row],[Code_Nom]]&amp;"_"&amp;Clef_répartition[[#This Row],[Nombre]]&amp;"_"&amp;Clef_répartition[[#This Row],[Année]]</f>
        <v>ASIEGE_Association scolaire intercommunale de l'Etablissement de Granges et Environs_1_2020</v>
      </c>
      <c r="H8277">
        <v>5812</v>
      </c>
      <c r="I8277" t="s">
        <v>48</v>
      </c>
      <c r="J8277">
        <v>2020</v>
      </c>
      <c r="K8277">
        <v>2.5600000000000001E-2</v>
      </c>
    </row>
    <row r="8278" spans="1:11" x14ac:dyDescent="0.25">
      <c r="A8278" t="s">
        <v>724</v>
      </c>
      <c r="B8278" t="s">
        <v>675</v>
      </c>
      <c r="C8278" t="s">
        <v>676</v>
      </c>
      <c r="D8278" t="str">
        <f>Clef_répartition[[#This Row],[Code association]]&amp;"_"&amp;Clef_répartition[[#This Row],[Nom association]]</f>
        <v>ASIEGE_Association scolaire intercommunale de l'Etablissement de Granges et Environs</v>
      </c>
      <c r="E8278">
        <f>COUNTIFS(D$2:D8278,Clef_répartition[[#This Row],[Code_Nom]],J$2:J8278,Clef_répartition[[#This Row],[Année]])</f>
        <v>2</v>
      </c>
      <c r="F8278">
        <f>IF(Clef_répartition[[#This Row],[Code_Nom]]=D8277,F8277-1,(COUNTIFS(Clef_répartition[Code_Nom],Clef_répartition[[#This Row],[Code_Nom]],Clef_répartition[Année],Clef_répartition[[#This Row],[Année]])))</f>
        <v>5</v>
      </c>
      <c r="G8278" t="str">
        <f>Clef_répartition[[#This Row],[Code_Nom]]&amp;"_"&amp;Clef_répartition[[#This Row],[Nombre]]&amp;"_"&amp;Clef_répartition[[#This Row],[Année]]</f>
        <v>ASIEGE_Association scolaire intercommunale de l'Etablissement de Granges et Environs_2_2020</v>
      </c>
      <c r="H8278">
        <v>5671</v>
      </c>
      <c r="I8278" t="s">
        <v>95</v>
      </c>
      <c r="J8278">
        <v>2020</v>
      </c>
      <c r="K8278">
        <v>0</v>
      </c>
    </row>
    <row r="8279" spans="1:11" x14ac:dyDescent="0.25">
      <c r="A8279" t="s">
        <v>724</v>
      </c>
      <c r="B8279" t="s">
        <v>675</v>
      </c>
      <c r="C8279" t="s">
        <v>676</v>
      </c>
      <c r="D8279" t="str">
        <f>Clef_répartition[[#This Row],[Code association]]&amp;"_"&amp;Clef_répartition[[#This Row],[Nom association]]</f>
        <v>ASIEGE_Association scolaire intercommunale de l'Etablissement de Granges et Environs</v>
      </c>
      <c r="E8279">
        <f>COUNTIFS(D$2:D8279,Clef_répartition[[#This Row],[Code_Nom]],J$2:J8279,Clef_répartition[[#This Row],[Année]])</f>
        <v>3</v>
      </c>
      <c r="F8279">
        <f>IF(Clef_répartition[[#This Row],[Code_Nom]]=D8278,F8278-1,(COUNTIFS(Clef_répartition[Code_Nom],Clef_répartition[[#This Row],[Code_Nom]],Clef_répartition[Année],Clef_répartition[[#This Row],[Année]])))</f>
        <v>4</v>
      </c>
      <c r="G8279" t="str">
        <f>Clef_répartition[[#This Row],[Code_Nom]]&amp;"_"&amp;Clef_répartition[[#This Row],[Nombre]]&amp;"_"&amp;Clef_répartition[[#This Row],[Année]]</f>
        <v>ASIEGE_Association scolaire intercommunale de l'Etablissement de Granges et Environs_3_2020</v>
      </c>
      <c r="H8279">
        <v>5819</v>
      </c>
      <c r="I8279" t="s">
        <v>136</v>
      </c>
      <c r="J8279">
        <v>2020</v>
      </c>
      <c r="K8279">
        <v>9.4299999999999995E-2</v>
      </c>
    </row>
    <row r="8280" spans="1:11" x14ac:dyDescent="0.25">
      <c r="A8280" t="s">
        <v>724</v>
      </c>
      <c r="B8280" t="s">
        <v>675</v>
      </c>
      <c r="C8280" t="s">
        <v>676</v>
      </c>
      <c r="D8280" t="str">
        <f>Clef_répartition[[#This Row],[Code association]]&amp;"_"&amp;Clef_répartition[[#This Row],[Nom association]]</f>
        <v>ASIEGE_Association scolaire intercommunale de l'Etablissement de Granges et Environs</v>
      </c>
      <c r="E8280">
        <f>COUNTIFS(D$2:D8280,Clef_répartition[[#This Row],[Code_Nom]],J$2:J8280,Clef_répartition[[#This Row],[Année]])</f>
        <v>4</v>
      </c>
      <c r="F8280">
        <f>IF(Clef_répartition[[#This Row],[Code_Nom]]=D8279,F8279-1,(COUNTIFS(Clef_répartition[Code_Nom],Clef_répartition[[#This Row],[Code_Nom]],Clef_répartition[Année],Clef_répartition[[#This Row],[Année]])))</f>
        <v>3</v>
      </c>
      <c r="G8280" t="str">
        <f>Clef_répartition[[#This Row],[Code_Nom]]&amp;"_"&amp;Clef_répartition[[#This Row],[Nombre]]&amp;"_"&amp;Clef_répartition[[#This Row],[Année]]</f>
        <v>ASIEGE_Association scolaire intercommunale de l'Etablissement de Granges et Environs_4_2020</v>
      </c>
      <c r="H8280">
        <v>5828</v>
      </c>
      <c r="I8280" t="s">
        <v>268</v>
      </c>
      <c r="J8280">
        <v>2020</v>
      </c>
      <c r="K8280">
        <v>2.46E-2</v>
      </c>
    </row>
    <row r="8281" spans="1:11" x14ac:dyDescent="0.25">
      <c r="A8281" t="s">
        <v>724</v>
      </c>
      <c r="B8281" t="s">
        <v>675</v>
      </c>
      <c r="C8281" t="s">
        <v>676</v>
      </c>
      <c r="D8281" t="str">
        <f>Clef_répartition[[#This Row],[Code association]]&amp;"_"&amp;Clef_répartition[[#This Row],[Nom association]]</f>
        <v>ASIEGE_Association scolaire intercommunale de l'Etablissement de Granges et Environs</v>
      </c>
      <c r="E8281">
        <f>COUNTIFS(D$2:D8281,Clef_répartition[[#This Row],[Code_Nom]],J$2:J8281,Clef_répartition[[#This Row],[Année]])</f>
        <v>5</v>
      </c>
      <c r="F8281">
        <f>IF(Clef_répartition[[#This Row],[Code_Nom]]=D8280,F8280-1,(COUNTIFS(Clef_répartition[Code_Nom],Clef_répartition[[#This Row],[Code_Nom]],Clef_répartition[Année],Clef_répartition[[#This Row],[Année]])))</f>
        <v>2</v>
      </c>
      <c r="G8281" t="str">
        <f>Clef_répartition[[#This Row],[Code_Nom]]&amp;"_"&amp;Clef_répartition[[#This Row],[Nombre]]&amp;"_"&amp;Clef_répartition[[#This Row],[Année]]</f>
        <v>ASIEGE_Association scolaire intercommunale de l'Etablissement de Granges et Environs_5_2020</v>
      </c>
      <c r="H8281">
        <v>5831</v>
      </c>
      <c r="I8281" t="s">
        <v>270</v>
      </c>
      <c r="J8281">
        <v>2020</v>
      </c>
      <c r="K8281">
        <v>0.74399999999999999</v>
      </c>
    </row>
    <row r="8282" spans="1:11" x14ac:dyDescent="0.25">
      <c r="A8282" t="s">
        <v>724</v>
      </c>
      <c r="B8282" t="s">
        <v>675</v>
      </c>
      <c r="C8282" t="s">
        <v>676</v>
      </c>
      <c r="D8282" t="str">
        <f>Clef_répartition[[#This Row],[Code association]]&amp;"_"&amp;Clef_répartition[[#This Row],[Nom association]]</f>
        <v>ASIEGE_Association scolaire intercommunale de l'Etablissement de Granges et Environs</v>
      </c>
      <c r="E8282">
        <f>COUNTIFS(D$2:D8282,Clef_répartition[[#This Row],[Code_Nom]],J$2:J8282,Clef_répartition[[#This Row],[Année]])</f>
        <v>6</v>
      </c>
      <c r="F8282">
        <f>IF(Clef_répartition[[#This Row],[Code_Nom]]=D8281,F8281-1,(COUNTIFS(Clef_répartition[Code_Nom],Clef_répartition[[#This Row],[Code_Nom]],Clef_répartition[Année],Clef_répartition[[#This Row],[Année]])))</f>
        <v>1</v>
      </c>
      <c r="G8282" t="str">
        <f>Clef_répartition[[#This Row],[Code_Nom]]&amp;"_"&amp;Clef_répartition[[#This Row],[Nombre]]&amp;"_"&amp;Clef_répartition[[#This Row],[Année]]</f>
        <v>ASIEGE_Association scolaire intercommunale de l'Etablissement de Granges et Environs_6_2020</v>
      </c>
      <c r="H8282">
        <v>5830</v>
      </c>
      <c r="I8282" t="s">
        <v>285</v>
      </c>
      <c r="J8282">
        <v>2020</v>
      </c>
      <c r="K8282">
        <v>0.1115</v>
      </c>
    </row>
    <row r="8283" spans="1:11" x14ac:dyDescent="0.25">
      <c r="A8283" t="s">
        <v>724</v>
      </c>
      <c r="B8283" t="s">
        <v>583</v>
      </c>
      <c r="C8283" t="s">
        <v>584</v>
      </c>
      <c r="D8283" t="str">
        <f>Clef_répartition[[#This Row],[Code association]]&amp;"_"&amp;Clef_répartition[[#This Row],[Nom association]]</f>
        <v>ASIGE_Association intercommunale du groupement et de l'arrondissement scolaires de Grandson</v>
      </c>
      <c r="E8283">
        <f>COUNTIFS(D$2:D8283,Clef_répartition[[#This Row],[Code_Nom]],J$2:J8283,Clef_répartition[[#This Row],[Année]])</f>
        <v>1</v>
      </c>
      <c r="F8283">
        <f>IF(Clef_répartition[[#This Row],[Code_Nom]]=D8282,F8282-1,(COUNTIFS(Clef_répartition[Code_Nom],Clef_répartition[[#This Row],[Code_Nom]],Clef_répartition[Année],Clef_répartition[[#This Row],[Année]])))</f>
        <v>18</v>
      </c>
      <c r="G8283" t="str">
        <f>Clef_répartition[[#This Row],[Code_Nom]]&amp;"_"&amp;Clef_répartition[[#This Row],[Nombre]]&amp;"_"&amp;Clef_répartition[[#This Row],[Année]]</f>
        <v>ASIGE_Association intercommunale du groupement et de l'arrondissement scolaires de Grandson_1_2020</v>
      </c>
      <c r="H8283">
        <v>5551</v>
      </c>
      <c r="I8283" t="s">
        <v>28</v>
      </c>
      <c r="J8283">
        <v>2020</v>
      </c>
      <c r="K8283">
        <v>0.04</v>
      </c>
    </row>
    <row r="8284" spans="1:11" x14ac:dyDescent="0.25">
      <c r="A8284" t="s">
        <v>724</v>
      </c>
      <c r="B8284" t="s">
        <v>583</v>
      </c>
      <c r="C8284" t="s">
        <v>584</v>
      </c>
      <c r="D8284" t="str">
        <f>Clef_répartition[[#This Row],[Code association]]&amp;"_"&amp;Clef_répartition[[#This Row],[Nom association]]</f>
        <v>ASIGE_Association intercommunale du groupement et de l'arrondissement scolaires de Grandson</v>
      </c>
      <c r="E8284">
        <f>COUNTIFS(D$2:D8284,Clef_répartition[[#This Row],[Code_Nom]],J$2:J8284,Clef_répartition[[#This Row],[Année]])</f>
        <v>2</v>
      </c>
      <c r="F8284">
        <f>IF(Clef_répartition[[#This Row],[Code_Nom]]=D8283,F8283-1,(COUNTIFS(Clef_répartition[Code_Nom],Clef_répartition[[#This Row],[Code_Nom]],Clef_répartition[Année],Clef_répartition[[#This Row],[Année]])))</f>
        <v>17</v>
      </c>
      <c r="G8284" t="str">
        <f>Clef_répartition[[#This Row],[Code_Nom]]&amp;"_"&amp;Clef_répartition[[#This Row],[Nombre]]&amp;"_"&amp;Clef_répartition[[#This Row],[Année]]</f>
        <v>ASIGE_Association intercommunale du groupement et de l'arrondissement scolaires de Grandson_2_2020</v>
      </c>
      <c r="H8284">
        <v>5553</v>
      </c>
      <c r="I8284" t="s">
        <v>47</v>
      </c>
      <c r="J8284">
        <v>2020</v>
      </c>
      <c r="K8284">
        <v>0.1</v>
      </c>
    </row>
    <row r="8285" spans="1:11" x14ac:dyDescent="0.25">
      <c r="A8285" t="s">
        <v>724</v>
      </c>
      <c r="B8285" t="s">
        <v>583</v>
      </c>
      <c r="C8285" t="s">
        <v>584</v>
      </c>
      <c r="D8285" t="str">
        <f>Clef_répartition[[#This Row],[Code association]]&amp;"_"&amp;Clef_répartition[[#This Row],[Nom association]]</f>
        <v>ASIGE_Association intercommunale du groupement et de l'arrondissement scolaires de Grandson</v>
      </c>
      <c r="E8285">
        <f>COUNTIFS(D$2:D8285,Clef_répartition[[#This Row],[Code_Nom]],J$2:J8285,Clef_répartition[[#This Row],[Année]])</f>
        <v>3</v>
      </c>
      <c r="F8285">
        <f>IF(Clef_répartition[[#This Row],[Code_Nom]]=D8284,F8284-1,(COUNTIFS(Clef_répartition[Code_Nom],Clef_répartition[[#This Row],[Code_Nom]],Clef_répartition[Année],Clef_répartition[[#This Row],[Année]])))</f>
        <v>16</v>
      </c>
      <c r="G8285" t="str">
        <f>Clef_répartition[[#This Row],[Code_Nom]]&amp;"_"&amp;Clef_répartition[[#This Row],[Nombre]]&amp;"_"&amp;Clef_répartition[[#This Row],[Année]]</f>
        <v>ASIGE_Association intercommunale du groupement et de l'arrondissement scolaires de Grandson_3_2020</v>
      </c>
      <c r="H8285">
        <v>5554</v>
      </c>
      <c r="I8285" t="s">
        <v>71</v>
      </c>
      <c r="J8285">
        <v>2020</v>
      </c>
      <c r="K8285">
        <v>0.09</v>
      </c>
    </row>
    <row r="8286" spans="1:11" x14ac:dyDescent="0.25">
      <c r="A8286" t="s">
        <v>724</v>
      </c>
      <c r="B8286" t="s">
        <v>583</v>
      </c>
      <c r="C8286" t="s">
        <v>584</v>
      </c>
      <c r="D8286" t="str">
        <f>Clef_répartition[[#This Row],[Code association]]&amp;"_"&amp;Clef_répartition[[#This Row],[Nom association]]</f>
        <v>ASIGE_Association intercommunale du groupement et de l'arrondissement scolaires de Grandson</v>
      </c>
      <c r="E8286">
        <f>COUNTIFS(D$2:D8286,Clef_répartition[[#This Row],[Code_Nom]],J$2:J8286,Clef_répartition[[#This Row],[Année]])</f>
        <v>4</v>
      </c>
      <c r="F8286">
        <f>IF(Clef_répartition[[#This Row],[Code_Nom]]=D8285,F8285-1,(COUNTIFS(Clef_répartition[Code_Nom],Clef_répartition[[#This Row],[Code_Nom]],Clef_répartition[Année],Clef_répartition[[#This Row],[Année]])))</f>
        <v>15</v>
      </c>
      <c r="G8286" t="str">
        <f>Clef_répartition[[#This Row],[Code_Nom]]&amp;"_"&amp;Clef_répartition[[#This Row],[Nombre]]&amp;"_"&amp;Clef_répartition[[#This Row],[Année]]</f>
        <v>ASIGE_Association intercommunale du groupement et de l'arrondissement scolaires de Grandson_4_2020</v>
      </c>
      <c r="H8286">
        <v>5555</v>
      </c>
      <c r="I8286" t="s">
        <v>75</v>
      </c>
      <c r="J8286">
        <v>2020</v>
      </c>
      <c r="K8286">
        <v>0.04</v>
      </c>
    </row>
    <row r="8287" spans="1:11" x14ac:dyDescent="0.25">
      <c r="A8287" t="s">
        <v>724</v>
      </c>
      <c r="B8287" t="s">
        <v>583</v>
      </c>
      <c r="C8287" t="s">
        <v>584</v>
      </c>
      <c r="D8287" t="str">
        <f>Clef_répartition[[#This Row],[Code association]]&amp;"_"&amp;Clef_répartition[[#This Row],[Nom association]]</f>
        <v>ASIGE_Association intercommunale du groupement et de l'arrondissement scolaires de Grandson</v>
      </c>
      <c r="E8287">
        <f>COUNTIFS(D$2:D8287,Clef_répartition[[#This Row],[Code_Nom]],J$2:J8287,Clef_répartition[[#This Row],[Année]])</f>
        <v>5</v>
      </c>
      <c r="F8287">
        <f>IF(Clef_répartition[[#This Row],[Code_Nom]]=D8286,F8286-1,(COUNTIFS(Clef_répartition[Code_Nom],Clef_répartition[[#This Row],[Code_Nom]],Clef_répartition[Année],Clef_répartition[[#This Row],[Année]])))</f>
        <v>14</v>
      </c>
      <c r="G8287" t="str">
        <f>Clef_répartition[[#This Row],[Code_Nom]]&amp;"_"&amp;Clef_répartition[[#This Row],[Nombre]]&amp;"_"&amp;Clef_répartition[[#This Row],[Année]]</f>
        <v>ASIGE_Association intercommunale du groupement et de l'arrondissement scolaires de Grandson_5_2020</v>
      </c>
      <c r="H8287">
        <v>5556</v>
      </c>
      <c r="I8287" t="s">
        <v>115</v>
      </c>
      <c r="J8287">
        <v>2020</v>
      </c>
      <c r="K8287">
        <v>0.04</v>
      </c>
    </row>
    <row r="8288" spans="1:11" x14ac:dyDescent="0.25">
      <c r="A8288" t="s">
        <v>724</v>
      </c>
      <c r="B8288" t="s">
        <v>583</v>
      </c>
      <c r="C8288" t="s">
        <v>584</v>
      </c>
      <c r="D8288" t="str">
        <f>Clef_répartition[[#This Row],[Code association]]&amp;"_"&amp;Clef_répartition[[#This Row],[Nom association]]</f>
        <v>ASIGE_Association intercommunale du groupement et de l'arrondissement scolaires de Grandson</v>
      </c>
      <c r="E8288">
        <f>COUNTIFS(D$2:D8288,Clef_répartition[[#This Row],[Code_Nom]],J$2:J8288,Clef_répartition[[#This Row],[Année]])</f>
        <v>6</v>
      </c>
      <c r="F8288">
        <f>IF(Clef_répartition[[#This Row],[Code_Nom]]=D8287,F8287-1,(COUNTIFS(Clef_répartition[Code_Nom],Clef_répartition[[#This Row],[Code_Nom]],Clef_répartition[Année],Clef_répartition[[#This Row],[Année]])))</f>
        <v>13</v>
      </c>
      <c r="G8288" t="str">
        <f>Clef_répartition[[#This Row],[Code_Nom]]&amp;"_"&amp;Clef_répartition[[#This Row],[Nombre]]&amp;"_"&amp;Clef_répartition[[#This Row],[Année]]</f>
        <v>ASIGE_Association intercommunale du groupement et de l'arrondissement scolaires de Grandson_6_2020</v>
      </c>
      <c r="H8288">
        <v>5557</v>
      </c>
      <c r="I8288" t="s">
        <v>116</v>
      </c>
      <c r="J8288">
        <v>2020</v>
      </c>
      <c r="K8288">
        <v>0.02</v>
      </c>
    </row>
    <row r="8289" spans="1:11" x14ac:dyDescent="0.25">
      <c r="A8289" t="s">
        <v>724</v>
      </c>
      <c r="B8289" t="s">
        <v>583</v>
      </c>
      <c r="C8289" t="s">
        <v>584</v>
      </c>
      <c r="D8289" t="str">
        <f>Clef_répartition[[#This Row],[Code association]]&amp;"_"&amp;Clef_répartition[[#This Row],[Nom association]]</f>
        <v>ASIGE_Association intercommunale du groupement et de l'arrondissement scolaires de Grandson</v>
      </c>
      <c r="E8289">
        <f>COUNTIFS(D$2:D8289,Clef_répartition[[#This Row],[Code_Nom]],J$2:J8289,Clef_répartition[[#This Row],[Année]])</f>
        <v>7</v>
      </c>
      <c r="F8289">
        <f>IF(Clef_répartition[[#This Row],[Code_Nom]]=D8288,F8288-1,(COUNTIFS(Clef_répartition[Code_Nom],Clef_répartition[[#This Row],[Code_Nom]],Clef_répartition[Année],Clef_répartition[[#This Row],[Année]])))</f>
        <v>12</v>
      </c>
      <c r="G8289" t="str">
        <f>Clef_répartition[[#This Row],[Code_Nom]]&amp;"_"&amp;Clef_répartition[[#This Row],[Nombre]]&amp;"_"&amp;Clef_répartition[[#This Row],[Année]]</f>
        <v>ASIGE_Association intercommunale du groupement et de l'arrondissement scolaires de Grandson_7_2020</v>
      </c>
      <c r="H8289">
        <v>5559</v>
      </c>
      <c r="I8289" t="s">
        <v>121</v>
      </c>
      <c r="J8289">
        <v>2020</v>
      </c>
      <c r="K8289">
        <v>0.04</v>
      </c>
    </row>
    <row r="8290" spans="1:11" x14ac:dyDescent="0.25">
      <c r="A8290" t="s">
        <v>724</v>
      </c>
      <c r="B8290" t="s">
        <v>583</v>
      </c>
      <c r="C8290" t="s">
        <v>584</v>
      </c>
      <c r="D8290" t="str">
        <f>Clef_répartition[[#This Row],[Code association]]&amp;"_"&amp;Clef_répartition[[#This Row],[Nom association]]</f>
        <v>ASIGE_Association intercommunale du groupement et de l'arrondissement scolaires de Grandson</v>
      </c>
      <c r="E8290">
        <f>COUNTIFS(D$2:D8290,Clef_répartition[[#This Row],[Code_Nom]],J$2:J8290,Clef_répartition[[#This Row],[Année]])</f>
        <v>8</v>
      </c>
      <c r="F8290">
        <f>IF(Clef_répartition[[#This Row],[Code_Nom]]=D8289,F8289-1,(COUNTIFS(Clef_répartition[Code_Nom],Clef_répartition[[#This Row],[Code_Nom]],Clef_répartition[Année],Clef_répartition[[#This Row],[Année]])))</f>
        <v>11</v>
      </c>
      <c r="G8290" t="str">
        <f>Clef_répartition[[#This Row],[Code_Nom]]&amp;"_"&amp;Clef_répartition[[#This Row],[Nombre]]&amp;"_"&amp;Clef_répartition[[#This Row],[Année]]</f>
        <v>ASIGE_Association intercommunale du groupement et de l'arrondissement scolaires de Grandson_8_2020</v>
      </c>
      <c r="H8290">
        <v>5560</v>
      </c>
      <c r="I8290" t="s">
        <v>131</v>
      </c>
      <c r="J8290">
        <v>2020</v>
      </c>
      <c r="K8290">
        <v>0.02</v>
      </c>
    </row>
    <row r="8291" spans="1:11" x14ac:dyDescent="0.25">
      <c r="A8291" t="s">
        <v>724</v>
      </c>
      <c r="B8291" t="s">
        <v>583</v>
      </c>
      <c r="C8291" t="s">
        <v>584</v>
      </c>
      <c r="D8291" t="str">
        <f>Clef_répartition[[#This Row],[Code association]]&amp;"_"&amp;Clef_répartition[[#This Row],[Nom association]]</f>
        <v>ASIGE_Association intercommunale du groupement et de l'arrondissement scolaires de Grandson</v>
      </c>
      <c r="E8291">
        <f>COUNTIFS(D$2:D8291,Clef_répartition[[#This Row],[Code_Nom]],J$2:J8291,Clef_répartition[[#This Row],[Année]])</f>
        <v>9</v>
      </c>
      <c r="F8291">
        <f>IF(Clef_répartition[[#This Row],[Code_Nom]]=D8290,F8290-1,(COUNTIFS(Clef_répartition[Code_Nom],Clef_répartition[[#This Row],[Code_Nom]],Clef_répartition[Année],Clef_répartition[[#This Row],[Année]])))</f>
        <v>10</v>
      </c>
      <c r="G8291" t="str">
        <f>Clef_répartition[[#This Row],[Code_Nom]]&amp;"_"&amp;Clef_répartition[[#This Row],[Nombre]]&amp;"_"&amp;Clef_répartition[[#This Row],[Année]]</f>
        <v>ASIGE_Association intercommunale du groupement et de l'arrondissement scolaires de Grandson_9_2020</v>
      </c>
      <c r="H8291">
        <v>5561</v>
      </c>
      <c r="I8291" t="s">
        <v>132</v>
      </c>
      <c r="J8291">
        <v>2020</v>
      </c>
      <c r="K8291">
        <v>0.27</v>
      </c>
    </row>
    <row r="8292" spans="1:11" x14ac:dyDescent="0.25">
      <c r="A8292" t="s">
        <v>724</v>
      </c>
      <c r="B8292" t="s">
        <v>583</v>
      </c>
      <c r="C8292" t="s">
        <v>584</v>
      </c>
      <c r="D8292" t="str">
        <f>Clef_répartition[[#This Row],[Code association]]&amp;"_"&amp;Clef_répartition[[#This Row],[Nom association]]</f>
        <v>ASIGE_Association intercommunale du groupement et de l'arrondissement scolaires de Grandson</v>
      </c>
      <c r="E8292">
        <f>COUNTIFS(D$2:D8292,Clef_répartition[[#This Row],[Code_Nom]],J$2:J8292,Clef_répartition[[#This Row],[Année]])</f>
        <v>10</v>
      </c>
      <c r="F8292">
        <f>IF(Clef_répartition[[#This Row],[Code_Nom]]=D8291,F8291-1,(COUNTIFS(Clef_répartition[Code_Nom],Clef_répartition[[#This Row],[Code_Nom]],Clef_répartition[Année],Clef_répartition[[#This Row],[Année]])))</f>
        <v>9</v>
      </c>
      <c r="G8292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Grandson_10_2020</v>
      </c>
      <c r="H8292">
        <v>5922</v>
      </c>
      <c r="I8292" t="s">
        <v>183</v>
      </c>
      <c r="J8292">
        <v>2020</v>
      </c>
      <c r="K8292">
        <v>7.0000000000000007E-2</v>
      </c>
    </row>
    <row r="8293" spans="1:11" x14ac:dyDescent="0.25">
      <c r="A8293" t="s">
        <v>724</v>
      </c>
      <c r="B8293" t="s">
        <v>583</v>
      </c>
      <c r="C8293" t="s">
        <v>584</v>
      </c>
      <c r="D8293" t="str">
        <f>Clef_répartition[[#This Row],[Code association]]&amp;"_"&amp;Clef_répartition[[#This Row],[Nom association]]</f>
        <v>ASIGE_Association intercommunale du groupement et de l'arrondissement scolaires de Grandson</v>
      </c>
      <c r="E8293">
        <f>COUNTIFS(D$2:D8293,Clef_répartition[[#This Row],[Code_Nom]],J$2:J8293,Clef_répartition[[#This Row],[Année]])</f>
        <v>11</v>
      </c>
      <c r="F8293">
        <f>IF(Clef_répartition[[#This Row],[Code_Nom]]=D8292,F8292-1,(COUNTIFS(Clef_répartition[Code_Nom],Clef_répartition[[#This Row],[Code_Nom]],Clef_répartition[Année],Clef_répartition[[#This Row],[Année]])))</f>
        <v>8</v>
      </c>
      <c r="G8293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Grandson_11_2020</v>
      </c>
      <c r="H8293">
        <v>5563</v>
      </c>
      <c r="I8293" t="s">
        <v>193</v>
      </c>
      <c r="J8293">
        <v>2020</v>
      </c>
      <c r="K8293">
        <v>0.01</v>
      </c>
    </row>
    <row r="8294" spans="1:11" x14ac:dyDescent="0.25">
      <c r="A8294" t="s">
        <v>724</v>
      </c>
      <c r="B8294" t="s">
        <v>583</v>
      </c>
      <c r="C8294" t="s">
        <v>584</v>
      </c>
      <c r="D8294" t="str">
        <f>Clef_répartition[[#This Row],[Code association]]&amp;"_"&amp;Clef_répartition[[#This Row],[Nom association]]</f>
        <v>ASIGE_Association intercommunale du groupement et de l'arrondissement scolaires de Grandson</v>
      </c>
      <c r="E8294">
        <f>COUNTIFS(D$2:D8294,Clef_répartition[[#This Row],[Code_Nom]],J$2:J8294,Clef_répartition[[#This Row],[Année]])</f>
        <v>12</v>
      </c>
      <c r="F8294">
        <f>IF(Clef_répartition[[#This Row],[Code_Nom]]=D8293,F8293-1,(COUNTIFS(Clef_répartition[Code_Nom],Clef_répartition[[#This Row],[Code_Nom]],Clef_répartition[Année],Clef_répartition[[#This Row],[Année]])))</f>
        <v>7</v>
      </c>
      <c r="G8294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Grandson_12_2020</v>
      </c>
      <c r="H8294">
        <v>5564</v>
      </c>
      <c r="I8294" t="s">
        <v>194</v>
      </c>
      <c r="J8294">
        <v>2020</v>
      </c>
      <c r="K8294">
        <v>0.01</v>
      </c>
    </row>
    <row r="8295" spans="1:11" x14ac:dyDescent="0.25">
      <c r="A8295" t="s">
        <v>724</v>
      </c>
      <c r="B8295" t="s">
        <v>583</v>
      </c>
      <c r="C8295" t="s">
        <v>584</v>
      </c>
      <c r="D8295" t="str">
        <f>Clef_répartition[[#This Row],[Code association]]&amp;"_"&amp;Clef_répartition[[#This Row],[Nom association]]</f>
        <v>ASIGE_Association intercommunale du groupement et de l'arrondissement scolaires de Grandson</v>
      </c>
      <c r="E8295">
        <f>COUNTIFS(D$2:D8295,Clef_répartition[[#This Row],[Code_Nom]],J$2:J8295,Clef_répartition[[#This Row],[Année]])</f>
        <v>13</v>
      </c>
      <c r="F8295">
        <f>IF(Clef_répartition[[#This Row],[Code_Nom]]=D8294,F8294-1,(COUNTIFS(Clef_répartition[Code_Nom],Clef_répartition[[#This Row],[Code_Nom]],Clef_répartition[Année],Clef_répartition[[#This Row],[Année]])))</f>
        <v>6</v>
      </c>
      <c r="G8295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Grandson_13_2020</v>
      </c>
      <c r="H8295">
        <v>5565</v>
      </c>
      <c r="I8295" t="s">
        <v>199</v>
      </c>
      <c r="J8295">
        <v>2020</v>
      </c>
      <c r="K8295">
        <v>0.04</v>
      </c>
    </row>
    <row r="8296" spans="1:11" x14ac:dyDescent="0.25">
      <c r="A8296" t="s">
        <v>724</v>
      </c>
      <c r="B8296" t="s">
        <v>583</v>
      </c>
      <c r="C8296" t="s">
        <v>584</v>
      </c>
      <c r="D8296" t="str">
        <f>Clef_répartition[[#This Row],[Code association]]&amp;"_"&amp;Clef_répartition[[#This Row],[Nom association]]</f>
        <v>ASIGE_Association intercommunale du groupement et de l'arrondissement scolaires de Grandson</v>
      </c>
      <c r="E8296">
        <f>COUNTIFS(D$2:D8296,Clef_répartition[[#This Row],[Code_Nom]],J$2:J8296,Clef_répartition[[#This Row],[Année]])</f>
        <v>14</v>
      </c>
      <c r="F8296">
        <f>IF(Clef_répartition[[#This Row],[Code_Nom]]=D8295,F8295-1,(COUNTIFS(Clef_répartition[Code_Nom],Clef_répartition[[#This Row],[Code_Nom]],Clef_répartition[Année],Clef_répartition[[#This Row],[Année]])))</f>
        <v>5</v>
      </c>
      <c r="G8296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Grandson_14_2020</v>
      </c>
      <c r="H8296">
        <v>5924</v>
      </c>
      <c r="I8296" t="s">
        <v>202</v>
      </c>
      <c r="J8296">
        <v>2020</v>
      </c>
      <c r="K8296">
        <v>0.03</v>
      </c>
    </row>
    <row r="8297" spans="1:11" x14ac:dyDescent="0.25">
      <c r="A8297" t="s">
        <v>724</v>
      </c>
      <c r="B8297" t="s">
        <v>583</v>
      </c>
      <c r="C8297" t="s">
        <v>584</v>
      </c>
      <c r="D8297" t="str">
        <f>Clef_répartition[[#This Row],[Code association]]&amp;"_"&amp;Clef_répartition[[#This Row],[Nom association]]</f>
        <v>ASIGE_Association intercommunale du groupement et de l'arrondissement scolaires de Grandson</v>
      </c>
      <c r="E8297">
        <f>COUNTIFS(D$2:D8297,Clef_répartition[[#This Row],[Code_Nom]],J$2:J8297,Clef_répartition[[#This Row],[Année]])</f>
        <v>15</v>
      </c>
      <c r="F8297">
        <f>IF(Clef_répartition[[#This Row],[Code_Nom]]=D8296,F8296-1,(COUNTIFS(Clef_répartition[Code_Nom],Clef_répartition[[#This Row],[Code_Nom]],Clef_répartition[Année],Clef_répartition[[#This Row],[Année]])))</f>
        <v>4</v>
      </c>
      <c r="G8297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Grandson_15_2020</v>
      </c>
      <c r="H8297">
        <v>5566</v>
      </c>
      <c r="I8297" t="s">
        <v>224</v>
      </c>
      <c r="J8297">
        <v>2020</v>
      </c>
      <c r="K8297">
        <v>0.03</v>
      </c>
    </row>
    <row r="8298" spans="1:11" x14ac:dyDescent="0.25">
      <c r="A8298" t="s">
        <v>724</v>
      </c>
      <c r="B8298" t="s">
        <v>583</v>
      </c>
      <c r="C8298" t="s">
        <v>584</v>
      </c>
      <c r="D8298" t="str">
        <f>Clef_répartition[[#This Row],[Code association]]&amp;"_"&amp;Clef_répartition[[#This Row],[Nom association]]</f>
        <v>ASIGE_Association intercommunale du groupement et de l'arrondissement scolaires de Grandson</v>
      </c>
      <c r="E8298">
        <f>COUNTIFS(D$2:D8298,Clef_répartition[[#This Row],[Code_Nom]],J$2:J8298,Clef_répartition[[#This Row],[Année]])</f>
        <v>16</v>
      </c>
      <c r="F8298">
        <f>IF(Clef_répartition[[#This Row],[Code_Nom]]=D8297,F8297-1,(COUNTIFS(Clef_répartition[Code_Nom],Clef_répartition[[#This Row],[Code_Nom]],Clef_répartition[Année],Clef_répartition[[#This Row],[Année]])))</f>
        <v>3</v>
      </c>
      <c r="G8298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Grandson_16_2020</v>
      </c>
      <c r="H8298">
        <v>5571</v>
      </c>
      <c r="I8298" t="s">
        <v>263</v>
      </c>
      <c r="J8298">
        <v>2020</v>
      </c>
      <c r="K8298">
        <v>0.08</v>
      </c>
    </row>
    <row r="8299" spans="1:11" x14ac:dyDescent="0.25">
      <c r="A8299" t="s">
        <v>724</v>
      </c>
      <c r="B8299" t="s">
        <v>583</v>
      </c>
      <c r="C8299" t="s">
        <v>584</v>
      </c>
      <c r="D8299" t="str">
        <f>Clef_répartition[[#This Row],[Code association]]&amp;"_"&amp;Clef_répartition[[#This Row],[Nom association]]</f>
        <v>ASIGE_Association intercommunale du groupement et de l'arrondissement scolaires de Grandson</v>
      </c>
      <c r="E8299">
        <f>COUNTIFS(D$2:D8299,Clef_répartition[[#This Row],[Code_Nom]],J$2:J8299,Clef_répartition[[#This Row],[Année]])</f>
        <v>17</v>
      </c>
      <c r="F8299">
        <f>IF(Clef_répartition[[#This Row],[Code_Nom]]=D8298,F8298-1,(COUNTIFS(Clef_répartition[Code_Nom],Clef_répartition[[#This Row],[Code_Nom]],Clef_répartition[Année],Clef_répartition[[#This Row],[Année]])))</f>
        <v>2</v>
      </c>
      <c r="G8299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Grandson_17_2020</v>
      </c>
      <c r="H8299">
        <v>5933</v>
      </c>
      <c r="I8299" t="s">
        <v>271</v>
      </c>
      <c r="J8299">
        <v>2020</v>
      </c>
      <c r="K8299">
        <v>0.06</v>
      </c>
    </row>
    <row r="8300" spans="1:11" x14ac:dyDescent="0.25">
      <c r="A8300" t="s">
        <v>724</v>
      </c>
      <c r="B8300" t="s">
        <v>583</v>
      </c>
      <c r="C8300" t="s">
        <v>584</v>
      </c>
      <c r="D8300" t="str">
        <f>Clef_répartition[[#This Row],[Code association]]&amp;"_"&amp;Clef_répartition[[#This Row],[Nom association]]</f>
        <v>ASIGE_Association intercommunale du groupement et de l'arrondissement scolaires de Grandson</v>
      </c>
      <c r="E8300">
        <f>COUNTIFS(D$2:D8300,Clef_répartition[[#This Row],[Code_Nom]],J$2:J8300,Clef_répartition[[#This Row],[Année]])</f>
        <v>18</v>
      </c>
      <c r="F8300">
        <f>IF(Clef_répartition[[#This Row],[Code_Nom]]=D8299,F8299-1,(COUNTIFS(Clef_répartition[Code_Nom],Clef_répartition[[#This Row],[Code_Nom]],Clef_répartition[Année],Clef_répartition[[#This Row],[Année]])))</f>
        <v>1</v>
      </c>
      <c r="G8300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Grandson_18_2020</v>
      </c>
      <c r="H8300">
        <v>5937</v>
      </c>
      <c r="I8300" t="s">
        <v>292</v>
      </c>
      <c r="J8300">
        <v>2020</v>
      </c>
      <c r="K8300">
        <v>0.01</v>
      </c>
    </row>
    <row r="8301" spans="1:11" x14ac:dyDescent="0.25">
      <c r="A8301" t="s">
        <v>724</v>
      </c>
      <c r="B8301" t="s">
        <v>610</v>
      </c>
      <c r="C8301" t="s">
        <v>611</v>
      </c>
      <c r="D830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1">
        <f>COUNTIFS(D$2:D8301,Clef_répartition[[#This Row],[Code_Nom]],J$2:J8301,Clef_répartition[[#This Row],[Année]])</f>
        <v>1</v>
      </c>
      <c r="F8301">
        <f>IF(Clef_répartition[[#This Row],[Code_Nom]]=D8300,F8300-1,(COUNTIFS(Clef_répartition[Code_Nom],Clef_répartition[[#This Row],[Code_Nom]],Clef_répartition[Année],Clef_répartition[[#This Row],[Année]])))</f>
        <v>7</v>
      </c>
      <c r="G830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Prilly_1_2020</v>
      </c>
      <c r="H8301">
        <v>5472</v>
      </c>
      <c r="I8301" t="s">
        <v>34</v>
      </c>
      <c r="J8301">
        <v>2020</v>
      </c>
      <c r="K8301">
        <v>0</v>
      </c>
    </row>
    <row r="8302" spans="1:11" x14ac:dyDescent="0.25">
      <c r="A8302" t="s">
        <v>724</v>
      </c>
      <c r="B8302" t="s">
        <v>610</v>
      </c>
      <c r="C8302" t="s">
        <v>611</v>
      </c>
      <c r="D830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2">
        <f>COUNTIFS(D$2:D8302,Clef_répartition[[#This Row],[Code_Nom]],J$2:J8302,Clef_répartition[[#This Row],[Année]])</f>
        <v>2</v>
      </c>
      <c r="F8302">
        <f>IF(Clef_répartition[[#This Row],[Code_Nom]]=D8301,F8301-1,(COUNTIFS(Clef_répartition[Code_Nom],Clef_répartition[[#This Row],[Code_Nom]],Clef_répartition[Année],Clef_répartition[[#This Row],[Année]])))</f>
        <v>6</v>
      </c>
      <c r="G830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Prilly_2_2020</v>
      </c>
      <c r="H8302">
        <v>5473</v>
      </c>
      <c r="I8302" t="s">
        <v>35</v>
      </c>
      <c r="J8302">
        <v>2020</v>
      </c>
      <c r="K8302">
        <v>0</v>
      </c>
    </row>
    <row r="8303" spans="1:11" x14ac:dyDescent="0.25">
      <c r="A8303" t="s">
        <v>724</v>
      </c>
      <c r="B8303" t="s">
        <v>610</v>
      </c>
      <c r="C8303" t="s">
        <v>611</v>
      </c>
      <c r="D8303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3">
        <f>COUNTIFS(D$2:D8303,Clef_répartition[[#This Row],[Code_Nom]],J$2:J8303,Clef_répartition[[#This Row],[Année]])</f>
        <v>3</v>
      </c>
      <c r="F8303">
        <f>IF(Clef_répartition[[#This Row],[Code_Nom]]=D8302,F8302-1,(COUNTIFS(Clef_répartition[Code_Nom],Clef_répartition[[#This Row],[Code_Nom]],Clef_répartition[Année],Clef_répartition[[#This Row],[Année]])))</f>
        <v>5</v>
      </c>
      <c r="G8303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Prilly_3_2020</v>
      </c>
      <c r="H8303">
        <v>5582</v>
      </c>
      <c r="I8303" t="s">
        <v>61</v>
      </c>
      <c r="J8303">
        <v>2020</v>
      </c>
      <c r="K8303">
        <v>0</v>
      </c>
    </row>
    <row r="8304" spans="1:11" x14ac:dyDescent="0.25">
      <c r="A8304" t="s">
        <v>724</v>
      </c>
      <c r="B8304" t="s">
        <v>610</v>
      </c>
      <c r="C8304" t="s">
        <v>611</v>
      </c>
      <c r="D8304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4">
        <f>COUNTIFS(D$2:D8304,Clef_répartition[[#This Row],[Code_Nom]],J$2:J8304,Clef_répartition[[#This Row],[Année]])</f>
        <v>4</v>
      </c>
      <c r="F8304">
        <f>IF(Clef_répartition[[#This Row],[Code_Nom]]=D8303,F8303-1,(COUNTIFS(Clef_répartition[Code_Nom],Clef_répartition[[#This Row],[Code_Nom]],Clef_répartition[Année],Clef_répartition[[#This Row],[Année]])))</f>
        <v>4</v>
      </c>
      <c r="G8304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Prilly_4_2020</v>
      </c>
      <c r="H8304">
        <v>5585</v>
      </c>
      <c r="I8304" t="s">
        <v>141</v>
      </c>
      <c r="J8304">
        <v>2020</v>
      </c>
      <c r="K8304">
        <v>9.1399999999999995E-2</v>
      </c>
    </row>
    <row r="8305" spans="1:11" x14ac:dyDescent="0.25">
      <c r="A8305" t="s">
        <v>724</v>
      </c>
      <c r="B8305" t="s">
        <v>610</v>
      </c>
      <c r="C8305" t="s">
        <v>611</v>
      </c>
      <c r="D8305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5">
        <f>COUNTIFS(D$2:D8305,Clef_répartition[[#This Row],[Code_Nom]],J$2:J8305,Clef_répartition[[#This Row],[Année]])</f>
        <v>5</v>
      </c>
      <c r="F8305">
        <f>IF(Clef_répartition[[#This Row],[Code_Nom]]=D8304,F8304-1,(COUNTIFS(Clef_répartition[Code_Nom],Clef_répartition[[#This Row],[Code_Nom]],Clef_répartition[Année],Clef_répartition[[#This Row],[Année]])))</f>
        <v>3</v>
      </c>
      <c r="G8305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Prilly_5_2020</v>
      </c>
      <c r="H8305">
        <v>5589</v>
      </c>
      <c r="I8305" t="s">
        <v>223</v>
      </c>
      <c r="J8305">
        <v>2020</v>
      </c>
      <c r="K8305">
        <v>0.65790000000000004</v>
      </c>
    </row>
    <row r="8306" spans="1:11" x14ac:dyDescent="0.25">
      <c r="A8306" t="s">
        <v>724</v>
      </c>
      <c r="B8306" t="s">
        <v>610</v>
      </c>
      <c r="C8306" t="s">
        <v>611</v>
      </c>
      <c r="D830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6">
        <f>COUNTIFS(D$2:D8306,Clef_répartition[[#This Row],[Code_Nom]],J$2:J8306,Clef_répartition[[#This Row],[Année]])</f>
        <v>6</v>
      </c>
      <c r="F8306">
        <f>IF(Clef_répartition[[#This Row],[Code_Nom]]=D8305,F8305-1,(COUNTIFS(Clef_répartition[Code_Nom],Clef_répartition[[#This Row],[Code_Nom]],Clef_répartition[Année],Clef_répartition[[#This Row],[Année]])))</f>
        <v>2</v>
      </c>
      <c r="G830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Prilly_6_2020</v>
      </c>
      <c r="H8306">
        <v>5592</v>
      </c>
      <c r="I8306" t="s">
        <v>234</v>
      </c>
      <c r="J8306">
        <v>2020</v>
      </c>
      <c r="K8306">
        <v>0.25069999999999998</v>
      </c>
    </row>
    <row r="8307" spans="1:11" x14ac:dyDescent="0.25">
      <c r="A8307" t="s">
        <v>724</v>
      </c>
      <c r="B8307" t="s">
        <v>610</v>
      </c>
      <c r="C8307" t="s">
        <v>611</v>
      </c>
      <c r="D830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8307">
        <f>COUNTIFS(D$2:D8307,Clef_répartition[[#This Row],[Code_Nom]],J$2:J8307,Clef_répartition[[#This Row],[Année]])</f>
        <v>7</v>
      </c>
      <c r="F8307">
        <f>IF(Clef_répartition[[#This Row],[Code_Nom]]=D8306,F8306-1,(COUNTIFS(Clef_répartition[Code_Nom],Clef_répartition[[#This Row],[Code_Nom]],Clef_répartition[Année],Clef_répartition[[#This Row],[Année]])))</f>
        <v>1</v>
      </c>
      <c r="G830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Prilly_7_2020</v>
      </c>
      <c r="H8307">
        <v>5501</v>
      </c>
      <c r="I8307" t="s">
        <v>258</v>
      </c>
      <c r="J8307">
        <v>2020</v>
      </c>
      <c r="K8307">
        <v>0</v>
      </c>
    </row>
    <row r="8308" spans="1:11" x14ac:dyDescent="0.25">
      <c r="A8308" t="s">
        <v>713</v>
      </c>
      <c r="B8308" t="s">
        <v>740</v>
      </c>
      <c r="C8308" t="s">
        <v>741</v>
      </c>
      <c r="D8308" t="str">
        <f>Clef_répartition[[#This Row],[Code association]]&amp;"_"&amp;Clef_répartition[[#This Row],[Nom association]]</f>
        <v>ASIJ_Association scolaire intercommunale du Jorat</v>
      </c>
      <c r="E8308">
        <f>COUNTIFS(D$2:D8308,Clef_répartition[[#This Row],[Code_Nom]],J$2:J8308,Clef_répartition[[#This Row],[Année]])</f>
        <v>1</v>
      </c>
      <c r="F8308">
        <f>IF(Clef_répartition[[#This Row],[Code_Nom]]=D8307,F8307-1,(COUNTIFS(Clef_répartition[Code_Nom],Clef_répartition[[#This Row],[Code_Nom]],Clef_répartition[Année],Clef_répartition[[#This Row],[Année]])))</f>
        <v>10</v>
      </c>
      <c r="G8308" t="str">
        <f>Clef_répartition[[#This Row],[Code_Nom]]&amp;"_"&amp;Clef_répartition[[#This Row],[Nombre]]&amp;"_"&amp;Clef_répartition[[#This Row],[Année]]</f>
        <v>ASIJ_Association scolaire intercommunale du Jorat_1_2020</v>
      </c>
      <c r="H8308">
        <v>5785</v>
      </c>
      <c r="I8308" t="s">
        <v>74</v>
      </c>
      <c r="J8308">
        <v>2020</v>
      </c>
      <c r="K8308">
        <v>3.2000000000000001E-2</v>
      </c>
    </row>
    <row r="8309" spans="1:11" x14ac:dyDescent="0.25">
      <c r="A8309" t="s">
        <v>713</v>
      </c>
      <c r="B8309" t="s">
        <v>740</v>
      </c>
      <c r="C8309" t="s">
        <v>741</v>
      </c>
      <c r="D8309" t="str">
        <f>Clef_répartition[[#This Row],[Code association]]&amp;"_"&amp;Clef_répartition[[#This Row],[Nom association]]</f>
        <v>ASIJ_Association scolaire intercommunale du Jorat</v>
      </c>
      <c r="E8309">
        <f>COUNTIFS(D$2:D8309,Clef_répartition[[#This Row],[Code_Nom]],J$2:J8309,Clef_répartition[[#This Row],[Année]])</f>
        <v>2</v>
      </c>
      <c r="F8309">
        <f>IF(Clef_répartition[[#This Row],[Code_Nom]]=D8308,F8308-1,(COUNTIFS(Clef_répartition[Code_Nom],Clef_répartition[[#This Row],[Code_Nom]],Clef_répartition[Année],Clef_répartition[[#This Row],[Année]])))</f>
        <v>9</v>
      </c>
      <c r="G8309" t="str">
        <f>Clef_répartition[[#This Row],[Code_Nom]]&amp;"_"&amp;Clef_répartition[[#This Row],[Nombre]]&amp;"_"&amp;Clef_répartition[[#This Row],[Année]]</f>
        <v>ASIJ_Association scolaire intercommunale du Jorat_2_2020</v>
      </c>
      <c r="H8309">
        <v>5604</v>
      </c>
      <c r="I8309" t="s">
        <v>117</v>
      </c>
      <c r="J8309">
        <v>2020</v>
      </c>
      <c r="K8309">
        <v>0.15340000000000001</v>
      </c>
    </row>
    <row r="8310" spans="1:11" x14ac:dyDescent="0.25">
      <c r="A8310" t="s">
        <v>713</v>
      </c>
      <c r="B8310" t="s">
        <v>740</v>
      </c>
      <c r="C8310" t="s">
        <v>741</v>
      </c>
      <c r="D8310" t="str">
        <f>Clef_répartition[[#This Row],[Code association]]&amp;"_"&amp;Clef_répartition[[#This Row],[Nom association]]</f>
        <v>ASIJ_Association scolaire intercommunale du Jorat</v>
      </c>
      <c r="E8310">
        <f>COUNTIFS(D$2:D8310,Clef_répartition[[#This Row],[Code_Nom]],J$2:J8310,Clef_répartition[[#This Row],[Année]])</f>
        <v>3</v>
      </c>
      <c r="F8310">
        <f>IF(Clef_répartition[[#This Row],[Code_Nom]]=D8309,F8309-1,(COUNTIFS(Clef_répartition[Code_Nom],Clef_répartition[[#This Row],[Code_Nom]],Clef_répartition[Année],Clef_répartition[[#This Row],[Année]])))</f>
        <v>8</v>
      </c>
      <c r="G8310" t="str">
        <f>Clef_répartition[[#This Row],[Code_Nom]]&amp;"_"&amp;Clef_répartition[[#This Row],[Nombre]]&amp;"_"&amp;Clef_répartition[[#This Row],[Année]]</f>
        <v>ASIJ_Association scolaire intercommunale du Jorat_3_2020</v>
      </c>
      <c r="H8310">
        <v>5806</v>
      </c>
      <c r="I8310" t="s">
        <v>140</v>
      </c>
      <c r="J8310">
        <v>2020</v>
      </c>
      <c r="K8310">
        <v>0.2341</v>
      </c>
    </row>
    <row r="8311" spans="1:11" x14ac:dyDescent="0.25">
      <c r="A8311" t="s">
        <v>713</v>
      </c>
      <c r="B8311" t="s">
        <v>740</v>
      </c>
      <c r="C8311" t="s">
        <v>741</v>
      </c>
      <c r="D8311" t="str">
        <f>Clef_répartition[[#This Row],[Code association]]&amp;"_"&amp;Clef_répartition[[#This Row],[Nom association]]</f>
        <v>ASIJ_Association scolaire intercommunale du Jorat</v>
      </c>
      <c r="E8311">
        <f>COUNTIFS(D$2:D8311,Clef_répartition[[#This Row],[Code_Nom]],J$2:J8311,Clef_répartition[[#This Row],[Année]])</f>
        <v>4</v>
      </c>
      <c r="F8311">
        <f>IF(Clef_répartition[[#This Row],[Code_Nom]]=D8310,F8310-1,(COUNTIFS(Clef_répartition[Code_Nom],Clef_répartition[[#This Row],[Code_Nom]],Clef_répartition[Année],Clef_répartition[[#This Row],[Année]])))</f>
        <v>7</v>
      </c>
      <c r="G8311" t="str">
        <f>Clef_répartition[[#This Row],[Code_Nom]]&amp;"_"&amp;Clef_répartition[[#This Row],[Nombre]]&amp;"_"&amp;Clef_répartition[[#This Row],[Année]]</f>
        <v>ASIJ_Association scolaire intercommunale du Jorat_4_2020</v>
      </c>
      <c r="H8311">
        <v>5792</v>
      </c>
      <c r="I8311" t="s">
        <v>187</v>
      </c>
      <c r="J8311">
        <v>2020</v>
      </c>
      <c r="K8311">
        <v>4.8099999999999997E-2</v>
      </c>
    </row>
    <row r="8312" spans="1:11" x14ac:dyDescent="0.25">
      <c r="A8312" t="s">
        <v>713</v>
      </c>
      <c r="B8312" t="s">
        <v>740</v>
      </c>
      <c r="C8312" t="s">
        <v>741</v>
      </c>
      <c r="D8312" t="str">
        <f>Clef_répartition[[#This Row],[Code association]]&amp;"_"&amp;Clef_répartition[[#This Row],[Nom association]]</f>
        <v>ASIJ_Association scolaire intercommunale du Jorat</v>
      </c>
      <c r="E8312">
        <f>COUNTIFS(D$2:D8312,Clef_répartition[[#This Row],[Code_Nom]],J$2:J8312,Clef_répartition[[#This Row],[Année]])</f>
        <v>5</v>
      </c>
      <c r="F8312">
        <f>IF(Clef_répartition[[#This Row],[Code_Nom]]=D8311,F8311-1,(COUNTIFS(Clef_répartition[Code_Nom],Clef_répartition[[#This Row],[Code_Nom]],Clef_répartition[Année],Clef_répartition[[#This Row],[Année]])))</f>
        <v>6</v>
      </c>
      <c r="G8312" t="str">
        <f>Clef_répartition[[#This Row],[Code_Nom]]&amp;"_"&amp;Clef_répartition[[#This Row],[Nombre]]&amp;"_"&amp;Clef_répartition[[#This Row],[Année]]</f>
        <v>ASIJ_Association scolaire intercommunale du Jorat_5_2020</v>
      </c>
      <c r="H8312">
        <v>5798</v>
      </c>
      <c r="I8312" t="s">
        <v>236</v>
      </c>
      <c r="J8312">
        <v>2020</v>
      </c>
      <c r="K8312">
        <v>4.2999999999999997E-2</v>
      </c>
    </row>
    <row r="8313" spans="1:11" x14ac:dyDescent="0.25">
      <c r="A8313" t="s">
        <v>713</v>
      </c>
      <c r="B8313" t="s">
        <v>740</v>
      </c>
      <c r="C8313" t="s">
        <v>741</v>
      </c>
      <c r="D8313" t="str">
        <f>Clef_répartition[[#This Row],[Code association]]&amp;"_"&amp;Clef_répartition[[#This Row],[Nom association]]</f>
        <v>ASIJ_Association scolaire intercommunale du Jorat</v>
      </c>
      <c r="E8313">
        <f>COUNTIFS(D$2:D8313,Clef_répartition[[#This Row],[Code_Nom]],J$2:J8313,Clef_répartition[[#This Row],[Année]])</f>
        <v>6</v>
      </c>
      <c r="F8313">
        <f>IF(Clef_répartition[[#This Row],[Code_Nom]]=D8312,F8312-1,(COUNTIFS(Clef_répartition[Code_Nom],Clef_répartition[[#This Row],[Code_Nom]],Clef_répartition[Année],Clef_répartition[[#This Row],[Année]])))</f>
        <v>5</v>
      </c>
      <c r="G8313" t="str">
        <f>Clef_répartition[[#This Row],[Code_Nom]]&amp;"_"&amp;Clef_répartition[[#This Row],[Nombre]]&amp;"_"&amp;Clef_répartition[[#This Row],[Année]]</f>
        <v>ASIJ_Association scolaire intercommunale du Jorat_6_2020</v>
      </c>
      <c r="H8313">
        <v>5611</v>
      </c>
      <c r="I8313" t="s">
        <v>251</v>
      </c>
      <c r="J8313">
        <v>2020</v>
      </c>
      <c r="K8313">
        <v>0.23860000000000001</v>
      </c>
    </row>
    <row r="8314" spans="1:11" x14ac:dyDescent="0.25">
      <c r="A8314" t="s">
        <v>713</v>
      </c>
      <c r="B8314" t="s">
        <v>740</v>
      </c>
      <c r="C8314" t="s">
        <v>741</v>
      </c>
      <c r="D8314" t="str">
        <f>Clef_répartition[[#This Row],[Code association]]&amp;"_"&amp;Clef_répartition[[#This Row],[Nom association]]</f>
        <v>ASIJ_Association scolaire intercommunale du Jorat</v>
      </c>
      <c r="E8314">
        <f>COUNTIFS(D$2:D8314,Clef_répartition[[#This Row],[Code_Nom]],J$2:J8314,Clef_répartition[[#This Row],[Année]])</f>
        <v>7</v>
      </c>
      <c r="F8314">
        <f>IF(Clef_répartition[[#This Row],[Code_Nom]]=D8313,F8313-1,(COUNTIFS(Clef_répartition[Code_Nom],Clef_répartition[[#This Row],[Code_Nom]],Clef_répartition[Année],Clef_répartition[[#This Row],[Année]])))</f>
        <v>4</v>
      </c>
      <c r="G8314" t="str">
        <f>Clef_répartition[[#This Row],[Code_Nom]]&amp;"_"&amp;Clef_répartition[[#This Row],[Nombre]]&amp;"_"&amp;Clef_répartition[[#This Row],[Année]]</f>
        <v>ASIJ_Association scolaire intercommunale du Jorat_7_2020</v>
      </c>
      <c r="H8314">
        <v>5799</v>
      </c>
      <c r="I8314" t="s">
        <v>254</v>
      </c>
      <c r="J8314">
        <v>2020</v>
      </c>
      <c r="K8314">
        <v>0.1487</v>
      </c>
    </row>
    <row r="8315" spans="1:11" x14ac:dyDescent="0.25">
      <c r="A8315" t="s">
        <v>713</v>
      </c>
      <c r="B8315" t="s">
        <v>740</v>
      </c>
      <c r="C8315" t="s">
        <v>741</v>
      </c>
      <c r="D8315" t="str">
        <f>Clef_répartition[[#This Row],[Code association]]&amp;"_"&amp;Clef_répartition[[#This Row],[Nom association]]</f>
        <v>ASIJ_Association scolaire intercommunale du Jorat</v>
      </c>
      <c r="E8315">
        <f>COUNTIFS(D$2:D8315,Clef_répartition[[#This Row],[Code_Nom]],J$2:J8315,Clef_répartition[[#This Row],[Année]])</f>
        <v>8</v>
      </c>
      <c r="F8315">
        <f>IF(Clef_répartition[[#This Row],[Code_Nom]]=D8314,F8314-1,(COUNTIFS(Clef_répartition[Code_Nom],Clef_répartition[[#This Row],[Code_Nom]],Clef_répartition[Année],Clef_répartition[[#This Row],[Année]])))</f>
        <v>3</v>
      </c>
      <c r="G8315" t="str">
        <f>Clef_répartition[[#This Row],[Code_Nom]]&amp;"_"&amp;Clef_répartition[[#This Row],[Nombre]]&amp;"_"&amp;Clef_répartition[[#This Row],[Année]]</f>
        <v>ASIJ_Association scolaire intercommunale du Jorat_8_2020</v>
      </c>
      <c r="H8315">
        <v>5688</v>
      </c>
      <c r="I8315" t="s">
        <v>260</v>
      </c>
      <c r="J8315">
        <v>2020</v>
      </c>
      <c r="K8315">
        <v>9.7999999999999997E-3</v>
      </c>
    </row>
    <row r="8316" spans="1:11" x14ac:dyDescent="0.25">
      <c r="A8316" t="s">
        <v>713</v>
      </c>
      <c r="B8316" t="s">
        <v>740</v>
      </c>
      <c r="C8316" t="s">
        <v>741</v>
      </c>
      <c r="D8316" t="str">
        <f>Clef_répartition[[#This Row],[Code association]]&amp;"_"&amp;Clef_répartition[[#This Row],[Nom association]]</f>
        <v>ASIJ_Association scolaire intercommunale du Jorat</v>
      </c>
      <c r="E8316">
        <f>COUNTIFS(D$2:D8316,Clef_répartition[[#This Row],[Code_Nom]],J$2:J8316,Clef_répartition[[#This Row],[Année]])</f>
        <v>9</v>
      </c>
      <c r="F8316">
        <f>IF(Clef_répartition[[#This Row],[Code_Nom]]=D8315,F8315-1,(COUNTIFS(Clef_répartition[Code_Nom],Clef_répartition[[#This Row],[Code_Nom]],Clef_répartition[Année],Clef_répartition[[#This Row],[Année]])))</f>
        <v>2</v>
      </c>
      <c r="G8316" t="str">
        <f>Clef_répartition[[#This Row],[Code_Nom]]&amp;"_"&amp;Clef_répartition[[#This Row],[Nombre]]&amp;"_"&amp;Clef_répartition[[#This Row],[Année]]</f>
        <v>ASIJ_Association scolaire intercommunale du Jorat_9_2020</v>
      </c>
      <c r="H8316">
        <v>5692</v>
      </c>
      <c r="I8316" t="s">
        <v>289</v>
      </c>
      <c r="J8316">
        <v>2020</v>
      </c>
      <c r="K8316">
        <v>4.4600000000000001E-2</v>
      </c>
    </row>
    <row r="8317" spans="1:11" x14ac:dyDescent="0.25">
      <c r="A8317" t="s">
        <v>713</v>
      </c>
      <c r="B8317" t="s">
        <v>740</v>
      </c>
      <c r="C8317" t="s">
        <v>741</v>
      </c>
      <c r="D8317" t="str">
        <f>Clef_répartition[[#This Row],[Code association]]&amp;"_"&amp;Clef_répartition[[#This Row],[Nom association]]</f>
        <v>ASIJ_Association scolaire intercommunale du Jorat</v>
      </c>
      <c r="E8317">
        <f>COUNTIFS(D$2:D8317,Clef_répartition[[#This Row],[Code_Nom]],J$2:J8317,Clef_répartition[[#This Row],[Année]])</f>
        <v>10</v>
      </c>
      <c r="F8317">
        <f>IF(Clef_répartition[[#This Row],[Code_Nom]]=D8316,F8316-1,(COUNTIFS(Clef_répartition[Code_Nom],Clef_répartition[[#This Row],[Code_Nom]],Clef_répartition[Année],Clef_répartition[[#This Row],[Année]])))</f>
        <v>1</v>
      </c>
      <c r="G8317" t="str">
        <f>Clef_répartition[[#This Row],[Code_Nom]]&amp;"_"&amp;Clef_répartition[[#This Row],[Nombre]]&amp;"_"&amp;Clef_répartition[[#This Row],[Année]]</f>
        <v>ASIJ_Association scolaire intercommunale du Jorat_10_2020</v>
      </c>
      <c r="H8317">
        <v>5803</v>
      </c>
      <c r="I8317" t="s">
        <v>294</v>
      </c>
      <c r="J8317">
        <v>2020</v>
      </c>
      <c r="K8317">
        <v>4.7699999999999999E-2</v>
      </c>
    </row>
    <row r="8318" spans="1:11" x14ac:dyDescent="0.25">
      <c r="A8318" t="s">
        <v>724</v>
      </c>
      <c r="B8318" t="s">
        <v>511</v>
      </c>
      <c r="C8318" t="s">
        <v>512</v>
      </c>
      <c r="D8318" t="str">
        <f>Clef_répartition[[#This Row],[Code association]]&amp;"_"&amp;Clef_répartition[[#This Row],[Nom association]]</f>
        <v>ASIME_Association scolaire intercommunale de Morges et environs</v>
      </c>
      <c r="E8318">
        <f>COUNTIFS(D$2:D8318,Clef_répartition[[#This Row],[Code_Nom]],J$2:J8318,Clef_répartition[[#This Row],[Année]])</f>
        <v>1</v>
      </c>
      <c r="F8318">
        <f>IF(Clef_répartition[[#This Row],[Code_Nom]]=D8317,F8317-1,(COUNTIFS(Clef_répartition[Code_Nom],Clef_répartition[[#This Row],[Code_Nom]],Clef_répartition[Année],Clef_répartition[[#This Row],[Année]])))</f>
        <v>10</v>
      </c>
      <c r="G8318" t="str">
        <f>Clef_répartition[[#This Row],[Code_Nom]]&amp;"_"&amp;Clef_répartition[[#This Row],[Nombre]]&amp;"_"&amp;Clef_répartition[[#This Row],[Année]]</f>
        <v>ASIME_Association scolaire intercommunale de Morges et environs_1_2020</v>
      </c>
      <c r="H8318">
        <v>5621</v>
      </c>
      <c r="I8318" t="s">
        <v>1</v>
      </c>
      <c r="J8318">
        <v>2020</v>
      </c>
      <c r="K8318">
        <v>2.1999999999999999E-2</v>
      </c>
    </row>
    <row r="8319" spans="1:11" x14ac:dyDescent="0.25">
      <c r="A8319" t="s">
        <v>724</v>
      </c>
      <c r="B8319" t="s">
        <v>511</v>
      </c>
      <c r="C8319" t="s">
        <v>512</v>
      </c>
      <c r="D8319" t="str">
        <f>Clef_répartition[[#This Row],[Code association]]&amp;"_"&amp;Clef_répartition[[#This Row],[Nom association]]</f>
        <v>ASIME_Association scolaire intercommunale de Morges et environs</v>
      </c>
      <c r="E8319">
        <f>COUNTIFS(D$2:D8319,Clef_répartition[[#This Row],[Code_Nom]],J$2:J8319,Clef_répartition[[#This Row],[Année]])</f>
        <v>2</v>
      </c>
      <c r="F8319">
        <f>IF(Clef_répartition[[#This Row],[Code_Nom]]=D8318,F8318-1,(COUNTIFS(Clef_répartition[Code_Nom],Clef_répartition[[#This Row],[Code_Nom]],Clef_répartition[Année],Clef_répartition[[#This Row],[Année]])))</f>
        <v>9</v>
      </c>
      <c r="G8319" t="str">
        <f>Clef_répartition[[#This Row],[Code_Nom]]&amp;"_"&amp;Clef_répartition[[#This Row],[Nombre]]&amp;"_"&amp;Clef_répartition[[#This Row],[Année]]</f>
        <v>ASIME_Association scolaire intercommunale de Morges et environs_2_2020</v>
      </c>
      <c r="H8319">
        <v>5622</v>
      </c>
      <c r="I8319" t="s">
        <v>36</v>
      </c>
      <c r="J8319">
        <v>2020</v>
      </c>
      <c r="K8319">
        <v>2.7E-2</v>
      </c>
    </row>
    <row r="8320" spans="1:11" x14ac:dyDescent="0.25">
      <c r="A8320" t="s">
        <v>724</v>
      </c>
      <c r="B8320" t="s">
        <v>511</v>
      </c>
      <c r="C8320" t="s">
        <v>512</v>
      </c>
      <c r="D8320" t="str">
        <f>Clef_répartition[[#This Row],[Code association]]&amp;"_"&amp;Clef_répartition[[#This Row],[Nom association]]</f>
        <v>ASIME_Association scolaire intercommunale de Morges et environs</v>
      </c>
      <c r="E8320">
        <f>COUNTIFS(D$2:D8320,Clef_répartition[[#This Row],[Code_Nom]],J$2:J8320,Clef_répartition[[#This Row],[Année]])</f>
        <v>3</v>
      </c>
      <c r="F8320">
        <f>IF(Clef_répartition[[#This Row],[Code_Nom]]=D8319,F8319-1,(COUNTIFS(Clef_répartition[Code_Nom],Clef_répartition[[#This Row],[Code_Nom]],Clef_répartition[Année],Clef_répartition[[#This Row],[Année]])))</f>
        <v>8</v>
      </c>
      <c r="G8320" t="str">
        <f>Clef_répartition[[#This Row],[Code_Nom]]&amp;"_"&amp;Clef_répartition[[#This Row],[Nombre]]&amp;"_"&amp;Clef_répartition[[#This Row],[Année]]</f>
        <v>ASIME_Association scolaire intercommunale de Morges et environs_3_2020</v>
      </c>
      <c r="H8320">
        <v>5628</v>
      </c>
      <c r="I8320" t="s">
        <v>67</v>
      </c>
      <c r="J8320">
        <v>2020</v>
      </c>
      <c r="K8320">
        <v>1.6E-2</v>
      </c>
    </row>
    <row r="8321" spans="1:11" x14ac:dyDescent="0.25">
      <c r="A8321" t="s">
        <v>724</v>
      </c>
      <c r="B8321" t="s">
        <v>511</v>
      </c>
      <c r="C8321" t="s">
        <v>512</v>
      </c>
      <c r="D8321" t="str">
        <f>Clef_répartition[[#This Row],[Code association]]&amp;"_"&amp;Clef_répartition[[#This Row],[Nom association]]</f>
        <v>ASIME_Association scolaire intercommunale de Morges et environs</v>
      </c>
      <c r="E8321">
        <f>COUNTIFS(D$2:D8321,Clef_répartition[[#This Row],[Code_Nom]],J$2:J8321,Clef_répartition[[#This Row],[Année]])</f>
        <v>4</v>
      </c>
      <c r="F8321">
        <f>IF(Clef_répartition[[#This Row],[Code_Nom]]=D8320,F8320-1,(COUNTIFS(Clef_répartition[Code_Nom],Clef_répartition[[#This Row],[Code_Nom]],Clef_répartition[Année],Clef_répartition[[#This Row],[Année]])))</f>
        <v>7</v>
      </c>
      <c r="G8321" t="str">
        <f>Clef_répartition[[#This Row],[Code_Nom]]&amp;"_"&amp;Clef_répartition[[#This Row],[Nombre]]&amp;"_"&amp;Clef_répartition[[#This Row],[Année]]</f>
        <v>ASIME_Association scolaire intercommunale de Morges et environs_4_2020</v>
      </c>
      <c r="H8321">
        <v>5634</v>
      </c>
      <c r="I8321" t="s">
        <v>101</v>
      </c>
      <c r="J8321">
        <v>2020</v>
      </c>
      <c r="K8321">
        <v>0.13200000000000001</v>
      </c>
    </row>
    <row r="8322" spans="1:11" x14ac:dyDescent="0.25">
      <c r="A8322" t="s">
        <v>724</v>
      </c>
      <c r="B8322" t="s">
        <v>511</v>
      </c>
      <c r="C8322" t="s">
        <v>512</v>
      </c>
      <c r="D8322" t="str">
        <f>Clef_répartition[[#This Row],[Code association]]&amp;"_"&amp;Clef_répartition[[#This Row],[Nom association]]</f>
        <v>ASIME_Association scolaire intercommunale de Morges et environs</v>
      </c>
      <c r="E8322">
        <f>COUNTIFS(D$2:D8322,Clef_répartition[[#This Row],[Code_Nom]],J$2:J8322,Clef_répartition[[#This Row],[Année]])</f>
        <v>5</v>
      </c>
      <c r="F8322">
        <f>IF(Clef_répartition[[#This Row],[Code_Nom]]=D8321,F8321-1,(COUNTIFS(Clef_répartition[Code_Nom],Clef_répartition[[#This Row],[Code_Nom]],Clef_répartition[Année],Clef_répartition[[#This Row],[Année]])))</f>
        <v>6</v>
      </c>
      <c r="G8322" t="str">
        <f>Clef_répartition[[#This Row],[Code_Nom]]&amp;"_"&amp;Clef_répartition[[#This Row],[Nombre]]&amp;"_"&amp;Clef_répartition[[#This Row],[Année]]</f>
        <v>ASIME_Association scolaire intercommunale de Morges et environs_5_2020</v>
      </c>
      <c r="H8322">
        <v>5639</v>
      </c>
      <c r="I8322" t="s">
        <v>166</v>
      </c>
      <c r="J8322">
        <v>2020</v>
      </c>
      <c r="K8322">
        <v>3.5999999999999997E-2</v>
      </c>
    </row>
    <row r="8323" spans="1:11" x14ac:dyDescent="0.25">
      <c r="A8323" t="s">
        <v>724</v>
      </c>
      <c r="B8323" t="s">
        <v>511</v>
      </c>
      <c r="C8323" t="s">
        <v>512</v>
      </c>
      <c r="D8323" t="str">
        <f>Clef_répartition[[#This Row],[Code association]]&amp;"_"&amp;Clef_répartition[[#This Row],[Nom association]]</f>
        <v>ASIME_Association scolaire intercommunale de Morges et environs</v>
      </c>
      <c r="E8323">
        <f>COUNTIFS(D$2:D8323,Clef_répartition[[#This Row],[Code_Nom]],J$2:J8323,Clef_répartition[[#This Row],[Année]])</f>
        <v>6</v>
      </c>
      <c r="F8323">
        <f>IF(Clef_répartition[[#This Row],[Code_Nom]]=D8322,F8322-1,(COUNTIFS(Clef_répartition[Code_Nom],Clef_répartition[[#This Row],[Code_Nom]],Clef_répartition[Année],Clef_répartition[[#This Row],[Année]])))</f>
        <v>5</v>
      </c>
      <c r="G8323" t="str">
        <f>Clef_répartition[[#This Row],[Code_Nom]]&amp;"_"&amp;Clef_répartition[[#This Row],[Nombre]]&amp;"_"&amp;Clef_répartition[[#This Row],[Année]]</f>
        <v>ASIME_Association scolaire intercommunale de Morges et environs_6_2020</v>
      </c>
      <c r="H8323">
        <v>5642</v>
      </c>
      <c r="I8323" t="s">
        <v>190</v>
      </c>
      <c r="J8323">
        <v>2020</v>
      </c>
      <c r="K8323">
        <v>0.61699999999999999</v>
      </c>
    </row>
    <row r="8324" spans="1:11" x14ac:dyDescent="0.25">
      <c r="A8324" t="s">
        <v>724</v>
      </c>
      <c r="B8324" t="s">
        <v>511</v>
      </c>
      <c r="C8324" t="s">
        <v>512</v>
      </c>
      <c r="D8324" t="str">
        <f>Clef_répartition[[#This Row],[Code association]]&amp;"_"&amp;Clef_répartition[[#This Row],[Nom association]]</f>
        <v>ASIME_Association scolaire intercommunale de Morges et environs</v>
      </c>
      <c r="E8324">
        <f>COUNTIFS(D$2:D8324,Clef_répartition[[#This Row],[Code_Nom]],J$2:J8324,Clef_répartition[[#This Row],[Année]])</f>
        <v>7</v>
      </c>
      <c r="F8324">
        <f>IF(Clef_répartition[[#This Row],[Code_Nom]]=D8323,F8323-1,(COUNTIFS(Clef_répartition[Code_Nom],Clef_répartition[[#This Row],[Code_Nom]],Clef_répartition[Année],Clef_répartition[[#This Row],[Année]])))</f>
        <v>4</v>
      </c>
      <c r="G8324" t="str">
        <f>Clef_répartition[[#This Row],[Code_Nom]]&amp;"_"&amp;Clef_répartition[[#This Row],[Nombre]]&amp;"_"&amp;Clef_répartition[[#This Row],[Année]]</f>
        <v>ASIME_Association scolaire intercommunale de Morges et environs_7_2020</v>
      </c>
      <c r="H8324">
        <v>5645</v>
      </c>
      <c r="I8324" t="s">
        <v>235</v>
      </c>
      <c r="J8324">
        <v>2020</v>
      </c>
      <c r="K8324">
        <v>1.6E-2</v>
      </c>
    </row>
    <row r="8325" spans="1:11" x14ac:dyDescent="0.25">
      <c r="A8325" t="s">
        <v>724</v>
      </c>
      <c r="B8325" t="s">
        <v>511</v>
      </c>
      <c r="C8325" t="s">
        <v>512</v>
      </c>
      <c r="D8325" t="str">
        <f>Clef_répartition[[#This Row],[Code association]]&amp;"_"&amp;Clef_répartition[[#This Row],[Nom association]]</f>
        <v>ASIME_Association scolaire intercommunale de Morges et environs</v>
      </c>
      <c r="E8325">
        <f>COUNTIFS(D$2:D8325,Clef_répartition[[#This Row],[Code_Nom]],J$2:J8325,Clef_répartition[[#This Row],[Année]])</f>
        <v>8</v>
      </c>
      <c r="F8325">
        <f>IF(Clef_répartition[[#This Row],[Code_Nom]]=D8324,F8324-1,(COUNTIFS(Clef_répartition[Code_Nom],Clef_répartition[[#This Row],[Code_Nom]],Clef_répartition[Année],Clef_répartition[[#This Row],[Année]])))</f>
        <v>3</v>
      </c>
      <c r="G8325" t="str">
        <f>Clef_répartition[[#This Row],[Code_Nom]]&amp;"_"&amp;Clef_répartition[[#This Row],[Nombre]]&amp;"_"&amp;Clef_répartition[[#This Row],[Année]]</f>
        <v>ASIME_Association scolaire intercommunale de Morges et environs_8_2020</v>
      </c>
      <c r="H8325">
        <v>5649</v>
      </c>
      <c r="I8325" t="s">
        <v>264</v>
      </c>
      <c r="J8325">
        <v>2020</v>
      </c>
      <c r="K8325">
        <v>7.8E-2</v>
      </c>
    </row>
    <row r="8326" spans="1:11" x14ac:dyDescent="0.25">
      <c r="A8326" t="s">
        <v>724</v>
      </c>
      <c r="B8326" t="s">
        <v>511</v>
      </c>
      <c r="C8326" t="s">
        <v>512</v>
      </c>
      <c r="D8326" t="str">
        <f>Clef_répartition[[#This Row],[Code association]]&amp;"_"&amp;Clef_répartition[[#This Row],[Nom association]]</f>
        <v>ASIME_Association scolaire intercommunale de Morges et environs</v>
      </c>
      <c r="E8326">
        <f>COUNTIFS(D$2:D8326,Clef_répartition[[#This Row],[Code_Nom]],J$2:J8326,Clef_répartition[[#This Row],[Année]])</f>
        <v>9</v>
      </c>
      <c r="F8326">
        <f>IF(Clef_répartition[[#This Row],[Code_Nom]]=D8325,F8325-1,(COUNTIFS(Clef_répartition[Code_Nom],Clef_répartition[[#This Row],[Code_Nom]],Clef_répartition[Année],Clef_répartition[[#This Row],[Année]])))</f>
        <v>2</v>
      </c>
      <c r="G8326" t="str">
        <f>Clef_répartition[[#This Row],[Code_Nom]]&amp;"_"&amp;Clef_répartition[[#This Row],[Nombre]]&amp;"_"&amp;Clef_répartition[[#This Row],[Année]]</f>
        <v>ASIME_Association scolaire intercommunale de Morges et environs_9_2020</v>
      </c>
      <c r="H8326">
        <v>5653</v>
      </c>
      <c r="I8326" t="s">
        <v>291</v>
      </c>
      <c r="J8326">
        <v>2020</v>
      </c>
      <c r="K8326">
        <v>3.5000000000000003E-2</v>
      </c>
    </row>
    <row r="8327" spans="1:11" x14ac:dyDescent="0.25">
      <c r="A8327" t="s">
        <v>724</v>
      </c>
      <c r="B8327" t="s">
        <v>511</v>
      </c>
      <c r="C8327" t="s">
        <v>512</v>
      </c>
      <c r="D8327" t="str">
        <f>Clef_répartition[[#This Row],[Code association]]&amp;"_"&amp;Clef_répartition[[#This Row],[Nom association]]</f>
        <v>ASIME_Association scolaire intercommunale de Morges et environs</v>
      </c>
      <c r="E8327">
        <f>COUNTIFS(D$2:D8327,Clef_répartition[[#This Row],[Code_Nom]],J$2:J8327,Clef_répartition[[#This Row],[Année]])</f>
        <v>10</v>
      </c>
      <c r="F8327">
        <f>IF(Clef_répartition[[#This Row],[Code_Nom]]=D8326,F8326-1,(COUNTIFS(Clef_répartition[Code_Nom],Clef_répartition[[#This Row],[Code_Nom]],Clef_répartition[Année],Clef_répartition[[#This Row],[Année]])))</f>
        <v>1</v>
      </c>
      <c r="G8327" t="str">
        <f>Clef_répartition[[#This Row],[Code_Nom]]&amp;"_"&amp;Clef_répartition[[#This Row],[Nombre]]&amp;"_"&amp;Clef_répartition[[#This Row],[Année]]</f>
        <v>ASIME_Association scolaire intercommunale de Morges et environs_10_2020</v>
      </c>
      <c r="H8327">
        <v>5654</v>
      </c>
      <c r="I8327" t="s">
        <v>295</v>
      </c>
      <c r="J8327">
        <v>2020</v>
      </c>
      <c r="K8327">
        <v>2.1000000000000001E-2</v>
      </c>
    </row>
    <row r="8328" spans="1:11" x14ac:dyDescent="0.25">
      <c r="A8328" t="s">
        <v>724</v>
      </c>
      <c r="B8328" t="s">
        <v>753</v>
      </c>
      <c r="C8328" t="s">
        <v>458</v>
      </c>
      <c r="D8328" t="str">
        <f>Clef_répartition[[#This Row],[Code association]]&amp;"_"&amp;Clef_répartition[[#This Row],[Nom association]]</f>
        <v>ASIOR_Association Scolaire Intercommunale d'Orbe et région</v>
      </c>
      <c r="E8328">
        <f>COUNTIFS(D$2:D8328,Clef_répartition[[#This Row],[Code_Nom]],J$2:J8328,Clef_répartition[[#This Row],[Année]])</f>
        <v>1</v>
      </c>
      <c r="F8328">
        <f>IF(Clef_répartition[[#This Row],[Code_Nom]]=D8327,F8327-1,(COUNTIFS(Clef_répartition[Code_Nom],Clef_répartition[[#This Row],[Code_Nom]],Clef_répartition[Année],Clef_répartition[[#This Row],[Année]])))</f>
        <v>10</v>
      </c>
      <c r="G8328" t="str">
        <f>Clef_répartition[[#This Row],[Code_Nom]]&amp;"_"&amp;Clef_répartition[[#This Row],[Nombre]]&amp;"_"&amp;Clef_répartition[[#This Row],[Année]]</f>
        <v>ASIOR_Association Scolaire Intercommunale d'Orbe et région_1_2020</v>
      </c>
      <c r="H8328">
        <v>5742</v>
      </c>
      <c r="I8328" t="s">
        <v>2</v>
      </c>
      <c r="J8328">
        <v>2020</v>
      </c>
      <c r="K8328">
        <v>3.500880406819435E-2</v>
      </c>
    </row>
    <row r="8329" spans="1:11" x14ac:dyDescent="0.25">
      <c r="A8329" t="s">
        <v>724</v>
      </c>
      <c r="B8329" t="s">
        <v>753</v>
      </c>
      <c r="C8329" t="s">
        <v>458</v>
      </c>
      <c r="D8329" t="str">
        <f>Clef_répartition[[#This Row],[Code association]]&amp;"_"&amp;Clef_répartition[[#This Row],[Nom association]]</f>
        <v>ASIOR_Association Scolaire Intercommunale d'Orbe et région</v>
      </c>
      <c r="E8329">
        <f>COUNTIFS(D$2:D8329,Clef_répartition[[#This Row],[Code_Nom]],J$2:J8329,Clef_répartition[[#This Row],[Année]])</f>
        <v>2</v>
      </c>
      <c r="F8329">
        <f>IF(Clef_répartition[[#This Row],[Code_Nom]]=D8328,F8328-1,(COUNTIFS(Clef_répartition[Code_Nom],Clef_répartition[[#This Row],[Code_Nom]],Clef_répartition[Année],Clef_répartition[[#This Row],[Année]])))</f>
        <v>9</v>
      </c>
      <c r="G8329" t="str">
        <f>Clef_répartition[[#This Row],[Code_Nom]]&amp;"_"&amp;Clef_répartition[[#This Row],[Nombre]]&amp;"_"&amp;Clef_répartition[[#This Row],[Année]]</f>
        <v>ASIOR_Association Scolaire Intercommunale d'Orbe et région_2_2020</v>
      </c>
      <c r="H8329">
        <v>5743</v>
      </c>
      <c r="I8329" t="s">
        <v>6</v>
      </c>
      <c r="J8329">
        <v>2020</v>
      </c>
      <c r="K8329">
        <v>5.7498001316296531E-2</v>
      </c>
    </row>
    <row r="8330" spans="1:11" x14ac:dyDescent="0.25">
      <c r="A8330" t="s">
        <v>724</v>
      </c>
      <c r="B8330" t="s">
        <v>753</v>
      </c>
      <c r="C8330" t="s">
        <v>458</v>
      </c>
      <c r="D8330" t="str">
        <f>Clef_répartition[[#This Row],[Code association]]&amp;"_"&amp;Clef_répartition[[#This Row],[Nom association]]</f>
        <v>ASIOR_Association Scolaire Intercommunale d'Orbe et région</v>
      </c>
      <c r="E8330">
        <f>COUNTIFS(D$2:D8330,Clef_répartition[[#This Row],[Code_Nom]],J$2:J8330,Clef_répartition[[#This Row],[Année]])</f>
        <v>3</v>
      </c>
      <c r="F8330">
        <f>IF(Clef_répartition[[#This Row],[Code_Nom]]=D8329,F8329-1,(COUNTIFS(Clef_répartition[Code_Nom],Clef_répartition[[#This Row],[Code_Nom]],Clef_répartition[Année],Clef_répartition[[#This Row],[Année]])))</f>
        <v>8</v>
      </c>
      <c r="G8330" t="str">
        <f>Clef_répartition[[#This Row],[Code_Nom]]&amp;"_"&amp;Clef_répartition[[#This Row],[Nombre]]&amp;"_"&amp;Clef_répartition[[#This Row],[Année]]</f>
        <v>ASIOR_Association Scolaire Intercommunale d'Orbe et région_3_2020</v>
      </c>
      <c r="H8330">
        <v>5741</v>
      </c>
      <c r="I8330" t="s">
        <v>144</v>
      </c>
      <c r="J8330">
        <v>2020</v>
      </c>
      <c r="K8330">
        <v>2.3490798660039721E-2</v>
      </c>
    </row>
    <row r="8331" spans="1:11" x14ac:dyDescent="0.25">
      <c r="A8331" t="s">
        <v>724</v>
      </c>
      <c r="B8331" t="s">
        <v>753</v>
      </c>
      <c r="C8331" t="s">
        <v>458</v>
      </c>
      <c r="D8331" t="str">
        <f>Clef_répartition[[#This Row],[Code association]]&amp;"_"&amp;Clef_répartition[[#This Row],[Nom association]]</f>
        <v>ASIOR_Association Scolaire Intercommunale d'Orbe et région</v>
      </c>
      <c r="E8331">
        <f>COUNTIFS(D$2:D8331,Clef_répartition[[#This Row],[Code_Nom]],J$2:J8331,Clef_répartition[[#This Row],[Année]])</f>
        <v>4</v>
      </c>
      <c r="F8331">
        <f>IF(Clef_répartition[[#This Row],[Code_Nom]]=D8330,F8330-1,(COUNTIFS(Clef_répartition[Code_Nom],Clef_répartition[[#This Row],[Code_Nom]],Clef_répartition[Année],Clef_répartition[[#This Row],[Année]])))</f>
        <v>7</v>
      </c>
      <c r="G8331" t="str">
        <f>Clef_répartition[[#This Row],[Code_Nom]]&amp;"_"&amp;Clef_répartition[[#This Row],[Nombre]]&amp;"_"&amp;Clef_répartition[[#This Row],[Année]]</f>
        <v>ASIOR_Association Scolaire Intercommunale d'Orbe et région_4_2020</v>
      </c>
      <c r="H8331">
        <v>5750</v>
      </c>
      <c r="I8331" t="s">
        <v>158</v>
      </c>
      <c r="J8331">
        <v>2020</v>
      </c>
      <c r="K8331">
        <v>1.6343193506270486E-2</v>
      </c>
    </row>
    <row r="8332" spans="1:11" x14ac:dyDescent="0.25">
      <c r="A8332" t="s">
        <v>724</v>
      </c>
      <c r="B8332" t="s">
        <v>753</v>
      </c>
      <c r="C8332" t="s">
        <v>458</v>
      </c>
      <c r="D8332" t="str">
        <f>Clef_répartition[[#This Row],[Code association]]&amp;"_"&amp;Clef_répartition[[#This Row],[Nom association]]</f>
        <v>ASIOR_Association Scolaire Intercommunale d'Orbe et région</v>
      </c>
      <c r="E8332">
        <f>COUNTIFS(D$2:D8332,Clef_répartition[[#This Row],[Code_Nom]],J$2:J8332,Clef_répartition[[#This Row],[Année]])</f>
        <v>5</v>
      </c>
      <c r="F8332">
        <f>IF(Clef_répartition[[#This Row],[Code_Nom]]=D8331,F8331-1,(COUNTIFS(Clef_répartition[Code_Nom],Clef_répartition[[#This Row],[Code_Nom]],Clef_répartition[Année],Clef_répartition[[#This Row],[Année]])))</f>
        <v>6</v>
      </c>
      <c r="G8332" t="str">
        <f>Clef_répartition[[#This Row],[Code_Nom]]&amp;"_"&amp;Clef_répartition[[#This Row],[Nombre]]&amp;"_"&amp;Clef_répartition[[#This Row],[Année]]</f>
        <v>ASIOR_Association Scolaire Intercommunale d'Orbe et région_5_2020</v>
      </c>
      <c r="H8332">
        <v>5755</v>
      </c>
      <c r="I8332" t="s">
        <v>160</v>
      </c>
      <c r="J8332">
        <v>2020</v>
      </c>
      <c r="K8332">
        <v>4.3227851585512851E-2</v>
      </c>
    </row>
    <row r="8333" spans="1:11" x14ac:dyDescent="0.25">
      <c r="A8333" t="s">
        <v>724</v>
      </c>
      <c r="B8333" t="s">
        <v>753</v>
      </c>
      <c r="C8333" t="s">
        <v>458</v>
      </c>
      <c r="D8333" t="str">
        <f>Clef_répartition[[#This Row],[Code association]]&amp;"_"&amp;Clef_répartition[[#This Row],[Nom association]]</f>
        <v>ASIOR_Association Scolaire Intercommunale d'Orbe et région</v>
      </c>
      <c r="E8333">
        <f>COUNTIFS(D$2:D8333,Clef_répartition[[#This Row],[Code_Nom]],J$2:J8333,Clef_répartition[[#This Row],[Année]])</f>
        <v>6</v>
      </c>
      <c r="F8333">
        <f>IF(Clef_répartition[[#This Row],[Code_Nom]]=D8332,F8332-1,(COUNTIFS(Clef_répartition[Code_Nom],Clef_répartition[[#This Row],[Code_Nom]],Clef_répartition[Année],Clef_répartition[[#This Row],[Année]])))</f>
        <v>5</v>
      </c>
      <c r="G8333" t="str">
        <f>Clef_répartition[[#This Row],[Code_Nom]]&amp;"_"&amp;Clef_répartition[[#This Row],[Nombre]]&amp;"_"&amp;Clef_répartition[[#This Row],[Année]]</f>
        <v>ASIOR_Association Scolaire Intercommunale d'Orbe et région_6_2020</v>
      </c>
      <c r="H8333">
        <v>5756</v>
      </c>
      <c r="I8333" t="s">
        <v>185</v>
      </c>
      <c r="J8333">
        <v>2020</v>
      </c>
      <c r="K8333">
        <v>5.1971117069046405E-2</v>
      </c>
    </row>
    <row r="8334" spans="1:11" x14ac:dyDescent="0.25">
      <c r="A8334" t="s">
        <v>724</v>
      </c>
      <c r="B8334" t="s">
        <v>753</v>
      </c>
      <c r="C8334" t="s">
        <v>458</v>
      </c>
      <c r="D8334" t="str">
        <f>Clef_répartition[[#This Row],[Code association]]&amp;"_"&amp;Clef_répartition[[#This Row],[Nom association]]</f>
        <v>ASIOR_Association Scolaire Intercommunale d'Orbe et région</v>
      </c>
      <c r="E8334">
        <f>COUNTIFS(D$2:D8334,Clef_répartition[[#This Row],[Code_Nom]],J$2:J8334,Clef_répartition[[#This Row],[Année]])</f>
        <v>7</v>
      </c>
      <c r="F8334">
        <f>IF(Clef_répartition[[#This Row],[Code_Nom]]=D8333,F8333-1,(COUNTIFS(Clef_répartition[Code_Nom],Clef_répartition[[#This Row],[Code_Nom]],Clef_répartition[Année],Clef_répartition[[#This Row],[Année]])))</f>
        <v>4</v>
      </c>
      <c r="G8334" t="str">
        <f>Clef_répartition[[#This Row],[Code_Nom]]&amp;"_"&amp;Clef_répartition[[#This Row],[Nombre]]&amp;"_"&amp;Clef_répartition[[#This Row],[Année]]</f>
        <v>ASIOR_Association Scolaire Intercommunale d'Orbe et région_7_2020</v>
      </c>
      <c r="H8334">
        <v>5757</v>
      </c>
      <c r="I8334" t="s">
        <v>201</v>
      </c>
      <c r="J8334">
        <v>2020</v>
      </c>
      <c r="K8334">
        <v>0.64897116061693383</v>
      </c>
    </row>
    <row r="8335" spans="1:11" x14ac:dyDescent="0.25">
      <c r="A8335" t="s">
        <v>724</v>
      </c>
      <c r="B8335" t="s">
        <v>753</v>
      </c>
      <c r="C8335" t="s">
        <v>458</v>
      </c>
      <c r="D8335" t="str">
        <f>Clef_répartition[[#This Row],[Code association]]&amp;"_"&amp;Clef_répartition[[#This Row],[Nom association]]</f>
        <v>ASIOR_Association Scolaire Intercommunale d'Orbe et région</v>
      </c>
      <c r="E8335">
        <f>COUNTIFS(D$2:D8335,Clef_répartition[[#This Row],[Code_Nom]],J$2:J8335,Clef_répartition[[#This Row],[Année]])</f>
        <v>8</v>
      </c>
      <c r="F8335">
        <f>IF(Clef_répartition[[#This Row],[Code_Nom]]=D8334,F8334-1,(COUNTIFS(Clef_répartition[Code_Nom],Clef_répartition[[#This Row],[Code_Nom]],Clef_répartition[Année],Clef_répartition[[#This Row],[Année]])))</f>
        <v>3</v>
      </c>
      <c r="G8335" t="str">
        <f>Clef_répartition[[#This Row],[Code_Nom]]&amp;"_"&amp;Clef_répartition[[#This Row],[Nombre]]&amp;"_"&amp;Clef_répartition[[#This Row],[Année]]</f>
        <v>ASIOR_Association Scolaire Intercommunale d'Orbe et région_8_2020</v>
      </c>
      <c r="H8335">
        <v>5760</v>
      </c>
      <c r="I8335" t="s">
        <v>227</v>
      </c>
      <c r="J8335">
        <v>2020</v>
      </c>
      <c r="K8335">
        <v>4.4361123732694845E-2</v>
      </c>
    </row>
    <row r="8336" spans="1:11" x14ac:dyDescent="0.25">
      <c r="A8336" t="s">
        <v>724</v>
      </c>
      <c r="B8336" t="s">
        <v>753</v>
      </c>
      <c r="C8336" t="s">
        <v>458</v>
      </c>
      <c r="D8336" t="str">
        <f>Clef_répartition[[#This Row],[Code association]]&amp;"_"&amp;Clef_répartition[[#This Row],[Nom association]]</f>
        <v>ASIOR_Association Scolaire Intercommunale d'Orbe et région</v>
      </c>
      <c r="E8336">
        <f>COUNTIFS(D$2:D8336,Clef_répartition[[#This Row],[Code_Nom]],J$2:J8336,Clef_répartition[[#This Row],[Année]])</f>
        <v>9</v>
      </c>
      <c r="F8336">
        <f>IF(Clef_répartition[[#This Row],[Code_Nom]]=D8335,F8335-1,(COUNTIFS(Clef_répartition[Code_Nom],Clef_répartition[[#This Row],[Code_Nom]],Clef_répartition[Année],Clef_répartition[[#This Row],[Année]])))</f>
        <v>2</v>
      </c>
      <c r="G8336" t="str">
        <f>Clef_répartition[[#This Row],[Code_Nom]]&amp;"_"&amp;Clef_répartition[[#This Row],[Nombre]]&amp;"_"&amp;Clef_répartition[[#This Row],[Année]]</f>
        <v>ASIOR_Association Scolaire Intercommunale d'Orbe et région_9_2020</v>
      </c>
      <c r="H8336">
        <v>5762</v>
      </c>
      <c r="I8336" t="s">
        <v>253</v>
      </c>
      <c r="J8336">
        <v>2020</v>
      </c>
      <c r="K8336">
        <v>1.4200514193735511E-2</v>
      </c>
    </row>
    <row r="8337" spans="1:11" x14ac:dyDescent="0.25">
      <c r="A8337" t="s">
        <v>724</v>
      </c>
      <c r="B8337" t="s">
        <v>753</v>
      </c>
      <c r="C8337" t="s">
        <v>458</v>
      </c>
      <c r="D8337" t="str">
        <f>Clef_répartition[[#This Row],[Code association]]&amp;"_"&amp;Clef_répartition[[#This Row],[Nom association]]</f>
        <v>ASIOR_Association Scolaire Intercommunale d'Orbe et région</v>
      </c>
      <c r="E8337">
        <f>COUNTIFS(D$2:D8337,Clef_répartition[[#This Row],[Code_Nom]],J$2:J8337,Clef_répartition[[#This Row],[Année]])</f>
        <v>10</v>
      </c>
      <c r="F8337">
        <f>IF(Clef_répartition[[#This Row],[Code_Nom]]=D8336,F8336-1,(COUNTIFS(Clef_répartition[Code_Nom],Clef_répartition[[#This Row],[Code_Nom]],Clef_répartition[Année],Clef_répartition[[#This Row],[Année]])))</f>
        <v>1</v>
      </c>
      <c r="G8337" t="str">
        <f>Clef_répartition[[#This Row],[Code_Nom]]&amp;"_"&amp;Clef_répartition[[#This Row],[Nombre]]&amp;"_"&amp;Clef_répartition[[#This Row],[Année]]</f>
        <v>ASIOR_Association Scolaire Intercommunale d'Orbe et région_10_2020</v>
      </c>
      <c r="H8337">
        <v>5763</v>
      </c>
      <c r="I8337" t="s">
        <v>272</v>
      </c>
      <c r="J8337">
        <v>2020</v>
      </c>
      <c r="K8337">
        <v>6.4927435251275423E-2</v>
      </c>
    </row>
    <row r="8338" spans="1:11" x14ac:dyDescent="0.25">
      <c r="A8338" t="s">
        <v>724</v>
      </c>
      <c r="B8338" t="s">
        <v>664</v>
      </c>
      <c r="C8338" t="s">
        <v>665</v>
      </c>
      <c r="D8338" t="str">
        <f>Clef_répartition[[#This Row],[Code association]]&amp;"_"&amp;Clef_répartition[[#This Row],[Nom association]]</f>
        <v>ASIPE Payerne_Association scolaire intercommunale de Payerne et environs</v>
      </c>
      <c r="E8338">
        <f>COUNTIFS(D$2:D8338,Clef_répartition[[#This Row],[Code_Nom]],J$2:J8338,Clef_répartition[[#This Row],[Année]])</f>
        <v>1</v>
      </c>
      <c r="F8338">
        <f>IF(Clef_répartition[[#This Row],[Code_Nom]]=D8337,F8337-1,(COUNTIFS(Clef_répartition[Code_Nom],Clef_répartition[[#This Row],[Code_Nom]],Clef_répartition[Année],Clef_répartition[[#This Row],[Année]])))</f>
        <v>6</v>
      </c>
      <c r="G8338" t="str">
        <f>Clef_répartition[[#This Row],[Code_Nom]]&amp;"_"&amp;Clef_répartition[[#This Row],[Nombre]]&amp;"_"&amp;Clef_répartition[[#This Row],[Année]]</f>
        <v>ASIPE Payerne_Association scolaire intercommunale de Payerne et environs_1_2020</v>
      </c>
      <c r="H8338">
        <v>5813</v>
      </c>
      <c r="I8338" t="s">
        <v>65</v>
      </c>
      <c r="J8338">
        <v>2020</v>
      </c>
      <c r="K8338">
        <v>3.0700000000000002E-2</v>
      </c>
    </row>
    <row r="8339" spans="1:11" x14ac:dyDescent="0.25">
      <c r="A8339" t="s">
        <v>724</v>
      </c>
      <c r="B8339" t="s">
        <v>664</v>
      </c>
      <c r="C8339" t="s">
        <v>665</v>
      </c>
      <c r="D8339" t="str">
        <f>Clef_répartition[[#This Row],[Code association]]&amp;"_"&amp;Clef_répartition[[#This Row],[Nom association]]</f>
        <v>ASIPE Payerne_Association scolaire intercommunale de Payerne et environs</v>
      </c>
      <c r="E8339">
        <f>COUNTIFS(D$2:D8339,Clef_répartition[[#This Row],[Code_Nom]],J$2:J8339,Clef_répartition[[#This Row],[Année]])</f>
        <v>2</v>
      </c>
      <c r="F8339">
        <f>IF(Clef_répartition[[#This Row],[Code_Nom]]=D8338,F8338-1,(COUNTIFS(Clef_répartition[Code_Nom],Clef_répartition[[#This Row],[Code_Nom]],Clef_répartition[Année],Clef_répartition[[#This Row],[Année]])))</f>
        <v>5</v>
      </c>
      <c r="G8339" t="str">
        <f>Clef_répartition[[#This Row],[Code_Nom]]&amp;"_"&amp;Clef_répartition[[#This Row],[Nombre]]&amp;"_"&amp;Clef_répartition[[#This Row],[Année]]</f>
        <v>ASIPE Payerne_Association scolaire intercommunale de Payerne et environs_2_2020</v>
      </c>
      <c r="H8339">
        <v>5816</v>
      </c>
      <c r="I8339" t="s">
        <v>76</v>
      </c>
      <c r="J8339">
        <v>2020</v>
      </c>
      <c r="K8339">
        <v>0.15770000000000001</v>
      </c>
    </row>
    <row r="8340" spans="1:11" x14ac:dyDescent="0.25">
      <c r="A8340" t="s">
        <v>724</v>
      </c>
      <c r="B8340" t="s">
        <v>664</v>
      </c>
      <c r="C8340" t="s">
        <v>665</v>
      </c>
      <c r="D8340" t="str">
        <f>Clef_répartition[[#This Row],[Code association]]&amp;"_"&amp;Clef_répartition[[#This Row],[Nom association]]</f>
        <v>ASIPE Payerne_Association scolaire intercommunale de Payerne et environs</v>
      </c>
      <c r="E8340">
        <f>COUNTIFS(D$2:D8340,Clef_répartition[[#This Row],[Code_Nom]],J$2:J8340,Clef_répartition[[#This Row],[Année]])</f>
        <v>3</v>
      </c>
      <c r="F8340">
        <f>IF(Clef_répartition[[#This Row],[Code_Nom]]=D8339,F8339-1,(COUNTIFS(Clef_répartition[Code_Nom],Clef_répartition[[#This Row],[Code_Nom]],Clef_répartition[Année],Clef_répartition[[#This Row],[Année]])))</f>
        <v>4</v>
      </c>
      <c r="G8340" t="str">
        <f>Clef_répartition[[#This Row],[Code_Nom]]&amp;"_"&amp;Clef_répartition[[#This Row],[Nombre]]&amp;"_"&amp;Clef_répartition[[#This Row],[Année]]</f>
        <v>ASIPE Payerne_Association scolaire intercommunale de Payerne et environs_3_2020</v>
      </c>
      <c r="H8340">
        <v>5817</v>
      </c>
      <c r="I8340" t="s">
        <v>130</v>
      </c>
      <c r="J8340">
        <v>2020</v>
      </c>
      <c r="K8340">
        <v>6.13E-2</v>
      </c>
    </row>
    <row r="8341" spans="1:11" x14ac:dyDescent="0.25">
      <c r="A8341" t="s">
        <v>724</v>
      </c>
      <c r="B8341" t="s">
        <v>664</v>
      </c>
      <c r="C8341" t="s">
        <v>665</v>
      </c>
      <c r="D8341" t="str">
        <f>Clef_répartition[[#This Row],[Code association]]&amp;"_"&amp;Clef_répartition[[#This Row],[Nom association]]</f>
        <v>ASIPE Payerne_Association scolaire intercommunale de Payerne et environs</v>
      </c>
      <c r="E8341">
        <f>COUNTIFS(D$2:D8341,Clef_répartition[[#This Row],[Code_Nom]],J$2:J8341,Clef_répartition[[#This Row],[Année]])</f>
        <v>4</v>
      </c>
      <c r="F8341">
        <f>IF(Clef_répartition[[#This Row],[Code_Nom]]=D8340,F8340-1,(COUNTIFS(Clef_répartition[Code_Nom],Clef_répartition[[#This Row],[Code_Nom]],Clef_répartition[Année],Clef_répartition[[#This Row],[Année]])))</f>
        <v>3</v>
      </c>
      <c r="G8341" t="str">
        <f>Clef_répartition[[#This Row],[Code_Nom]]&amp;"_"&amp;Clef_répartition[[#This Row],[Nombre]]&amp;"_"&amp;Clef_répartition[[#This Row],[Année]]</f>
        <v>ASIPE Payerne_Association scolaire intercommunale de Payerne et environs_4_2020</v>
      </c>
      <c r="H8341">
        <v>5821</v>
      </c>
      <c r="I8341" t="s">
        <v>177</v>
      </c>
      <c r="J8341">
        <v>2020</v>
      </c>
      <c r="K8341">
        <v>2.3E-2</v>
      </c>
    </row>
    <row r="8342" spans="1:11" x14ac:dyDescent="0.25">
      <c r="A8342" t="s">
        <v>724</v>
      </c>
      <c r="B8342" t="s">
        <v>664</v>
      </c>
      <c r="C8342" t="s">
        <v>665</v>
      </c>
      <c r="D8342" t="str">
        <f>Clef_répartition[[#This Row],[Code association]]&amp;"_"&amp;Clef_répartition[[#This Row],[Nom association]]</f>
        <v>ASIPE Payerne_Association scolaire intercommunale de Payerne et environs</v>
      </c>
      <c r="E8342">
        <f>COUNTIFS(D$2:D8342,Clef_répartition[[#This Row],[Code_Nom]],J$2:J8342,Clef_répartition[[#This Row],[Année]])</f>
        <v>5</v>
      </c>
      <c r="F8342">
        <f>IF(Clef_répartition[[#This Row],[Code_Nom]]=D8341,F8341-1,(COUNTIFS(Clef_répartition[Code_Nom],Clef_répartition[[#This Row],[Code_Nom]],Clef_répartition[Année],Clef_répartition[[#This Row],[Année]])))</f>
        <v>2</v>
      </c>
      <c r="G8342" t="str">
        <f>Clef_répartition[[#This Row],[Code_Nom]]&amp;"_"&amp;Clef_répartition[[#This Row],[Nombre]]&amp;"_"&amp;Clef_répartition[[#This Row],[Année]]</f>
        <v>ASIPE Payerne_Association scolaire intercommunale de Payerne et environs_5_2020</v>
      </c>
      <c r="H8342">
        <v>5822</v>
      </c>
      <c r="I8342" t="s">
        <v>211</v>
      </c>
      <c r="J8342">
        <v>2020</v>
      </c>
      <c r="K8342">
        <v>0.63300000000000001</v>
      </c>
    </row>
    <row r="8343" spans="1:11" x14ac:dyDescent="0.25">
      <c r="A8343" t="s">
        <v>724</v>
      </c>
      <c r="B8343" t="s">
        <v>664</v>
      </c>
      <c r="C8343" t="s">
        <v>665</v>
      </c>
      <c r="D8343" t="str">
        <f>Clef_répartition[[#This Row],[Code association]]&amp;"_"&amp;Clef_répartition[[#This Row],[Nom association]]</f>
        <v>ASIPE Payerne_Association scolaire intercommunale de Payerne et environs</v>
      </c>
      <c r="E8343">
        <f>COUNTIFS(D$2:D8343,Clef_répartition[[#This Row],[Code_Nom]],J$2:J8343,Clef_répartition[[#This Row],[Année]])</f>
        <v>6</v>
      </c>
      <c r="F8343">
        <f>IF(Clef_répartition[[#This Row],[Code_Nom]]=D8342,F8342-1,(COUNTIFS(Clef_répartition[Code_Nom],Clef_répartition[[#This Row],[Code_Nom]],Clef_répartition[Année],Clef_répartition[[#This Row],[Année]])))</f>
        <v>1</v>
      </c>
      <c r="G8343" t="str">
        <f>Clef_répartition[[#This Row],[Code_Nom]]&amp;"_"&amp;Clef_répartition[[#This Row],[Nombre]]&amp;"_"&amp;Clef_répartition[[#This Row],[Année]]</f>
        <v>ASIPE Payerne_Association scolaire intercommunale de Payerne et environs_6_2020</v>
      </c>
      <c r="H8343">
        <v>5827</v>
      </c>
      <c r="I8343" t="s">
        <v>266</v>
      </c>
      <c r="J8343">
        <v>2020</v>
      </c>
      <c r="K8343">
        <v>2.1000000000000001E-2</v>
      </c>
    </row>
    <row r="8344" spans="1:11" x14ac:dyDescent="0.25">
      <c r="A8344" t="s">
        <v>724</v>
      </c>
      <c r="B8344" t="s">
        <v>497</v>
      </c>
      <c r="C8344" t="s">
        <v>498</v>
      </c>
      <c r="D8344" t="str">
        <f>Clef_répartition[[#This Row],[Code association]]&amp;"_"&amp;Clef_répartition[[#This Row],[Nom association]]</f>
        <v>ASIPE PdE_Association scolaire intercommunale du Pays-d'Enhaut</v>
      </c>
      <c r="E8344">
        <f>COUNTIFS(D$2:D8344,Clef_répartition[[#This Row],[Code_Nom]],J$2:J8344,Clef_répartition[[#This Row],[Année]])</f>
        <v>1</v>
      </c>
      <c r="F8344">
        <f>IF(Clef_répartition[[#This Row],[Code_Nom]]=D8343,F8343-1,(COUNTIFS(Clef_répartition[Code_Nom],Clef_répartition[[#This Row],[Code_Nom]],Clef_répartition[Année],Clef_répartition[[#This Row],[Année]])))</f>
        <v>3</v>
      </c>
      <c r="G8344" t="str">
        <f>Clef_répartition[[#This Row],[Code_Nom]]&amp;"_"&amp;Clef_répartition[[#This Row],[Nombre]]&amp;"_"&amp;Clef_répartition[[#This Row],[Année]]</f>
        <v>ASIPE PdE_Association scolaire intercommunale du Pays-d'Enhaut_1_2020</v>
      </c>
      <c r="H8344">
        <v>5841</v>
      </c>
      <c r="I8344" t="s">
        <v>51</v>
      </c>
      <c r="J8344">
        <v>2020</v>
      </c>
      <c r="K8344">
        <v>0.71</v>
      </c>
    </row>
    <row r="8345" spans="1:11" x14ac:dyDescent="0.25">
      <c r="A8345" t="s">
        <v>724</v>
      </c>
      <c r="B8345" t="s">
        <v>497</v>
      </c>
      <c r="C8345" t="s">
        <v>498</v>
      </c>
      <c r="D8345" t="str">
        <f>Clef_répartition[[#This Row],[Code association]]&amp;"_"&amp;Clef_répartition[[#This Row],[Nom association]]</f>
        <v>ASIPE PdE_Association scolaire intercommunale du Pays-d'Enhaut</v>
      </c>
      <c r="E8345">
        <f>COUNTIFS(D$2:D8345,Clef_répartition[[#This Row],[Code_Nom]],J$2:J8345,Clef_répartition[[#This Row],[Année]])</f>
        <v>2</v>
      </c>
      <c r="F8345">
        <f>IF(Clef_répartition[[#This Row],[Code_Nom]]=D8344,F8344-1,(COUNTIFS(Clef_répartition[Code_Nom],Clef_répartition[[#This Row],[Code_Nom]],Clef_répartition[Année],Clef_répartition[[#This Row],[Année]])))</f>
        <v>2</v>
      </c>
      <c r="G8345" t="str">
        <f>Clef_répartition[[#This Row],[Code_Nom]]&amp;"_"&amp;Clef_répartition[[#This Row],[Nombre]]&amp;"_"&amp;Clef_répartition[[#This Row],[Année]]</f>
        <v>ASIPE PdE_Association scolaire intercommunale du Pays-d'Enhaut_2_2020</v>
      </c>
      <c r="H8345">
        <v>5842</v>
      </c>
      <c r="I8345" t="s">
        <v>238</v>
      </c>
      <c r="J8345">
        <v>2020</v>
      </c>
      <c r="K8345">
        <v>0.13</v>
      </c>
    </row>
    <row r="8346" spans="1:11" x14ac:dyDescent="0.25">
      <c r="A8346" t="s">
        <v>724</v>
      </c>
      <c r="B8346" t="s">
        <v>497</v>
      </c>
      <c r="C8346" t="s">
        <v>498</v>
      </c>
      <c r="D8346" t="str">
        <f>Clef_répartition[[#This Row],[Code association]]&amp;"_"&amp;Clef_répartition[[#This Row],[Nom association]]</f>
        <v>ASIPE PdE_Association scolaire intercommunale du Pays-d'Enhaut</v>
      </c>
      <c r="E8346">
        <f>COUNTIFS(D$2:D8346,Clef_répartition[[#This Row],[Code_Nom]],J$2:J8346,Clef_répartition[[#This Row],[Année]])</f>
        <v>3</v>
      </c>
      <c r="F8346">
        <f>IF(Clef_répartition[[#This Row],[Code_Nom]]=D8345,F8345-1,(COUNTIFS(Clef_répartition[Code_Nom],Clef_répartition[[#This Row],[Code_Nom]],Clef_répartition[Année],Clef_répartition[[#This Row],[Année]])))</f>
        <v>1</v>
      </c>
      <c r="G8346" t="str">
        <f>Clef_répartition[[#This Row],[Code_Nom]]&amp;"_"&amp;Clef_répartition[[#This Row],[Nombre]]&amp;"_"&amp;Clef_répartition[[#This Row],[Année]]</f>
        <v>ASIPE PdE_Association scolaire intercommunale du Pays-d'Enhaut_3_2020</v>
      </c>
      <c r="H8346">
        <v>5843</v>
      </c>
      <c r="I8346" t="s">
        <v>239</v>
      </c>
      <c r="J8346">
        <v>2020</v>
      </c>
      <c r="K8346">
        <v>0.16</v>
      </c>
    </row>
    <row r="8347" spans="1:11" x14ac:dyDescent="0.25">
      <c r="A8347" t="s">
        <v>724</v>
      </c>
      <c r="B8347" t="s">
        <v>602</v>
      </c>
      <c r="C8347" t="s">
        <v>603</v>
      </c>
      <c r="D8347" t="str">
        <f>Clef_répartition[[#This Row],[Code association]]&amp;"_"&amp;Clef_répartition[[#This Row],[Nom association]]</f>
        <v>ASIRE_Association scolaire intercommunale de la région d'Echallens</v>
      </c>
      <c r="E8347">
        <f>COUNTIFS(D$2:D8347,Clef_répartition[[#This Row],[Code_Nom]],J$2:J8347,Clef_répartition[[#This Row],[Année]])</f>
        <v>1</v>
      </c>
      <c r="F8347">
        <f>IF(Clef_répartition[[#This Row],[Code_Nom]]=D8346,F8346-1,(COUNTIFS(Clef_répartition[Code_Nom],Clef_répartition[[#This Row],[Code_Nom]],Clef_répartition[Année],Clef_répartition[[#This Row],[Année]])))</f>
        <v>26</v>
      </c>
      <c r="G8347" t="str">
        <f>Clef_répartition[[#This Row],[Code_Nom]]&amp;"_"&amp;Clef_répartition[[#This Row],[Nombre]]&amp;"_"&amp;Clef_répartition[[#This Row],[Année]]</f>
        <v>ASIRE_Association scolaire intercommunale de la région d'Echallens_1_2020</v>
      </c>
      <c r="H8347">
        <v>5511</v>
      </c>
      <c r="I8347" t="s">
        <v>8</v>
      </c>
      <c r="J8347">
        <v>2020</v>
      </c>
      <c r="K8347">
        <v>5.7511737089201875E-2</v>
      </c>
    </row>
    <row r="8348" spans="1:11" x14ac:dyDescent="0.25">
      <c r="A8348" t="s">
        <v>724</v>
      </c>
      <c r="B8348" t="s">
        <v>602</v>
      </c>
      <c r="C8348" t="s">
        <v>603</v>
      </c>
      <c r="D8348" t="str">
        <f>Clef_répartition[[#This Row],[Code association]]&amp;"_"&amp;Clef_répartition[[#This Row],[Nom association]]</f>
        <v>ASIRE_Association scolaire intercommunale de la région d'Echallens</v>
      </c>
      <c r="E8348">
        <f>COUNTIFS(D$2:D8348,Clef_répartition[[#This Row],[Code_Nom]],J$2:J8348,Clef_répartition[[#This Row],[Année]])</f>
        <v>2</v>
      </c>
      <c r="F8348">
        <f>IF(Clef_répartition[[#This Row],[Code_Nom]]=D8347,F8347-1,(COUNTIFS(Clef_répartition[Code_Nom],Clef_répartition[[#This Row],[Code_Nom]],Clef_répartition[Année],Clef_répartition[[#This Row],[Année]])))</f>
        <v>25</v>
      </c>
      <c r="G8348" t="str">
        <f>Clef_répartition[[#This Row],[Code_Nom]]&amp;"_"&amp;Clef_répartition[[#This Row],[Nombre]]&amp;"_"&amp;Clef_répartition[[#This Row],[Année]]</f>
        <v>ASIRE_Association scolaire intercommunale de la région d'Echallens_2_2020</v>
      </c>
      <c r="H8348">
        <v>5512</v>
      </c>
      <c r="I8348" t="s">
        <v>19</v>
      </c>
      <c r="J8348">
        <v>2020</v>
      </c>
      <c r="K8348">
        <v>4.567108533554267E-2</v>
      </c>
    </row>
    <row r="8349" spans="1:11" x14ac:dyDescent="0.25">
      <c r="A8349" t="s">
        <v>724</v>
      </c>
      <c r="B8349" t="s">
        <v>602</v>
      </c>
      <c r="C8349" t="s">
        <v>603</v>
      </c>
      <c r="D8349" t="str">
        <f>Clef_répartition[[#This Row],[Code association]]&amp;"_"&amp;Clef_répartition[[#This Row],[Nom association]]</f>
        <v>ASIRE_Association scolaire intercommunale de la région d'Echallens</v>
      </c>
      <c r="E8349">
        <f>COUNTIFS(D$2:D8349,Clef_répartition[[#This Row],[Code_Nom]],J$2:J8349,Clef_répartition[[#This Row],[Année]])</f>
        <v>3</v>
      </c>
      <c r="F8349">
        <f>IF(Clef_répartition[[#This Row],[Code_Nom]]=D8348,F8348-1,(COUNTIFS(Clef_répartition[Code_Nom],Clef_répartition[[#This Row],[Code_Nom]],Clef_répartition[Année],Clef_répartition[[#This Row],[Année]])))</f>
        <v>24</v>
      </c>
      <c r="G8349" t="str">
        <f>Clef_répartition[[#This Row],[Code_Nom]]&amp;"_"&amp;Clef_répartition[[#This Row],[Nombre]]&amp;"_"&amp;Clef_répartition[[#This Row],[Année]]</f>
        <v>ASIRE_Association scolaire intercommunale de la région d'Echallens_3_2020</v>
      </c>
      <c r="H8349">
        <v>5471</v>
      </c>
      <c r="I8349" t="s">
        <v>21</v>
      </c>
      <c r="J8349">
        <v>2020</v>
      </c>
      <c r="K8349">
        <v>2.1955260977630488E-2</v>
      </c>
    </row>
    <row r="8350" spans="1:11" x14ac:dyDescent="0.25">
      <c r="A8350" t="s">
        <v>724</v>
      </c>
      <c r="B8350" t="s">
        <v>602</v>
      </c>
      <c r="C8350" t="s">
        <v>603</v>
      </c>
      <c r="D8350" t="str">
        <f>Clef_répartition[[#This Row],[Code association]]&amp;"_"&amp;Clef_répartition[[#This Row],[Nom association]]</f>
        <v>ASIRE_Association scolaire intercommunale de la région d'Echallens</v>
      </c>
      <c r="E8350">
        <f>COUNTIFS(D$2:D8350,Clef_répartition[[#This Row],[Code_Nom]],J$2:J8350,Clef_répartition[[#This Row],[Année]])</f>
        <v>4</v>
      </c>
      <c r="F8350">
        <f>IF(Clef_répartition[[#This Row],[Code_Nom]]=D8349,F8349-1,(COUNTIFS(Clef_répartition[Code_Nom],Clef_répartition[[#This Row],[Code_Nom]],Clef_répartition[Année],Clef_répartition[[#This Row],[Année]])))</f>
        <v>23</v>
      </c>
      <c r="G8350" t="str">
        <f>Clef_répartition[[#This Row],[Code_Nom]]&amp;"_"&amp;Clef_répartition[[#This Row],[Nombre]]&amp;"_"&amp;Clef_répartition[[#This Row],[Année]]</f>
        <v>ASIRE_Association scolaire intercommunale de la région d'Echallens_4_2020</v>
      </c>
      <c r="H8350">
        <v>5903</v>
      </c>
      <c r="I8350" t="s">
        <v>24</v>
      </c>
      <c r="J8350">
        <v>2020</v>
      </c>
      <c r="K8350">
        <v>7.9397956365644846E-3</v>
      </c>
    </row>
    <row r="8351" spans="1:11" x14ac:dyDescent="0.25">
      <c r="A8351" t="s">
        <v>724</v>
      </c>
      <c r="B8351" t="s">
        <v>602</v>
      </c>
      <c r="C8351" t="s">
        <v>603</v>
      </c>
      <c r="D8351" t="str">
        <f>Clef_répartition[[#This Row],[Code association]]&amp;"_"&amp;Clef_répartition[[#This Row],[Nom association]]</f>
        <v>ASIRE_Association scolaire intercommunale de la région d'Echallens</v>
      </c>
      <c r="E8351">
        <f>COUNTIFS(D$2:D8351,Clef_répartition[[#This Row],[Code_Nom]],J$2:J8351,Clef_répartition[[#This Row],[Année]])</f>
        <v>5</v>
      </c>
      <c r="F8351">
        <f>IF(Clef_répartition[[#This Row],[Code_Nom]]=D8350,F8350-1,(COUNTIFS(Clef_répartition[Code_Nom],Clef_répartition[[#This Row],[Code_Nom]],Clef_répartition[Année],Clef_répartition[[#This Row],[Année]])))</f>
        <v>22</v>
      </c>
      <c r="G8351" t="str">
        <f>Clef_répartition[[#This Row],[Code_Nom]]&amp;"_"&amp;Clef_répartition[[#This Row],[Nombre]]&amp;"_"&amp;Clef_répartition[[#This Row],[Année]]</f>
        <v>ASIRE_Association scolaire intercommunale de la région d'Echallens_5_2020</v>
      </c>
      <c r="H8351">
        <v>5514</v>
      </c>
      <c r="I8351" t="s">
        <v>30</v>
      </c>
      <c r="J8351">
        <v>2020</v>
      </c>
      <c r="K8351">
        <v>4.5912731289698978E-2</v>
      </c>
    </row>
    <row r="8352" spans="1:11" x14ac:dyDescent="0.25">
      <c r="A8352" t="s">
        <v>724</v>
      </c>
      <c r="B8352" t="s">
        <v>602</v>
      </c>
      <c r="C8352" t="s">
        <v>603</v>
      </c>
      <c r="D8352" t="str">
        <f>Clef_répartition[[#This Row],[Code association]]&amp;"_"&amp;Clef_répartition[[#This Row],[Nom association]]</f>
        <v>ASIRE_Association scolaire intercommunale de la région d'Echallens</v>
      </c>
      <c r="E8352">
        <f>COUNTIFS(D$2:D8352,Clef_répartition[[#This Row],[Code_Nom]],J$2:J8352,Clef_répartition[[#This Row],[Année]])</f>
        <v>6</v>
      </c>
      <c r="F8352">
        <f>IF(Clef_répartition[[#This Row],[Code_Nom]]=D8351,F8351-1,(COUNTIFS(Clef_répartition[Code_Nom],Clef_répartition[[#This Row],[Code_Nom]],Clef_répartition[Année],Clef_répartition[[#This Row],[Année]])))</f>
        <v>21</v>
      </c>
      <c r="G8352" t="str">
        <f>Clef_répartition[[#This Row],[Code_Nom]]&amp;"_"&amp;Clef_répartition[[#This Row],[Nombre]]&amp;"_"&amp;Clef_répartition[[#This Row],[Année]]</f>
        <v>ASIRE_Association scolaire intercommunale de la région d'Echallens_6_2020</v>
      </c>
      <c r="H8352">
        <v>5661</v>
      </c>
      <c r="I8352" t="s">
        <v>32</v>
      </c>
      <c r="J8352">
        <v>2020</v>
      </c>
      <c r="K8352">
        <v>1.2738193869096937E-2</v>
      </c>
    </row>
    <row r="8353" spans="1:11" x14ac:dyDescent="0.25">
      <c r="A8353" t="s">
        <v>724</v>
      </c>
      <c r="B8353" t="s">
        <v>602</v>
      </c>
      <c r="C8353" t="s">
        <v>603</v>
      </c>
      <c r="D8353" t="str">
        <f>Clef_répartition[[#This Row],[Code association]]&amp;"_"&amp;Clef_répartition[[#This Row],[Nom association]]</f>
        <v>ASIRE_Association scolaire intercommunale de la région d'Echallens</v>
      </c>
      <c r="E8353">
        <f>COUNTIFS(D$2:D8353,Clef_répartition[[#This Row],[Code_Nom]],J$2:J8353,Clef_répartition[[#This Row],[Année]])</f>
        <v>7</v>
      </c>
      <c r="F8353">
        <f>IF(Clef_répartition[[#This Row],[Code_Nom]]=D8352,F8352-1,(COUNTIFS(Clef_répartition[Code_Nom],Clef_répartition[[#This Row],[Code_Nom]],Clef_répartition[Année],Clef_répartition[[#This Row],[Année]])))</f>
        <v>20</v>
      </c>
      <c r="G8353" t="str">
        <f>Clef_répartition[[#This Row],[Code_Nom]]&amp;"_"&amp;Clef_répartition[[#This Row],[Nombre]]&amp;"_"&amp;Clef_répartition[[#This Row],[Année]]</f>
        <v>ASIRE_Association scolaire intercommunale de la région d'Echallens_7_2020</v>
      </c>
      <c r="H8353">
        <v>5913</v>
      </c>
      <c r="I8353" t="s">
        <v>96</v>
      </c>
      <c r="J8353">
        <v>2020</v>
      </c>
      <c r="K8353">
        <v>2.8617785142225904E-2</v>
      </c>
    </row>
    <row r="8354" spans="1:11" x14ac:dyDescent="0.25">
      <c r="A8354" t="s">
        <v>724</v>
      </c>
      <c r="B8354" t="s">
        <v>602</v>
      </c>
      <c r="C8354" t="s">
        <v>603</v>
      </c>
      <c r="D8354" t="str">
        <f>Clef_répartition[[#This Row],[Code association]]&amp;"_"&amp;Clef_répartition[[#This Row],[Nom association]]</f>
        <v>ASIRE_Association scolaire intercommunale de la région d'Echallens</v>
      </c>
      <c r="E8354">
        <f>COUNTIFS(D$2:D8354,Clef_répartition[[#This Row],[Code_Nom]],J$2:J8354,Clef_répartition[[#This Row],[Année]])</f>
        <v>8</v>
      </c>
      <c r="F8354">
        <f>IF(Clef_répartition[[#This Row],[Code_Nom]]=D8353,F8353-1,(COUNTIFS(Clef_répartition[Code_Nom],Clef_répartition[[#This Row],[Code_Nom]],Clef_répartition[Année],Clef_répartition[[#This Row],[Année]])))</f>
        <v>19</v>
      </c>
      <c r="G8354" t="str">
        <f>Clef_répartition[[#This Row],[Code_Nom]]&amp;"_"&amp;Clef_répartition[[#This Row],[Nombre]]&amp;"_"&amp;Clef_répartition[[#This Row],[Année]]</f>
        <v>ASIRE_Association scolaire intercommunale de la région d'Echallens_8_2020</v>
      </c>
      <c r="H8354">
        <v>5518</v>
      </c>
      <c r="I8354" t="s">
        <v>99</v>
      </c>
      <c r="J8354">
        <v>2020</v>
      </c>
      <c r="K8354">
        <v>0.1978389947528307</v>
      </c>
    </row>
    <row r="8355" spans="1:11" x14ac:dyDescent="0.25">
      <c r="A8355" t="s">
        <v>724</v>
      </c>
      <c r="B8355" t="s">
        <v>602</v>
      </c>
      <c r="C8355" t="s">
        <v>603</v>
      </c>
      <c r="D8355" t="str">
        <f>Clef_répartition[[#This Row],[Code association]]&amp;"_"&amp;Clef_répartition[[#This Row],[Nom association]]</f>
        <v>ASIRE_Association scolaire intercommunale de la région d'Echallens</v>
      </c>
      <c r="E8355">
        <f>COUNTIFS(D$2:D8355,Clef_répartition[[#This Row],[Code_Nom]],J$2:J8355,Clef_répartition[[#This Row],[Année]])</f>
        <v>9</v>
      </c>
      <c r="F8355">
        <f>IF(Clef_répartition[[#This Row],[Code_Nom]]=D8354,F8354-1,(COUNTIFS(Clef_répartition[Code_Nom],Clef_répartition[[#This Row],[Code_Nom]],Clef_répartition[Année],Clef_répartition[[#This Row],[Année]])))</f>
        <v>18</v>
      </c>
      <c r="G8355" t="str">
        <f>Clef_répartition[[#This Row],[Code_Nom]]&amp;"_"&amp;Clef_répartition[[#This Row],[Nombre]]&amp;"_"&amp;Clef_répartition[[#This Row],[Année]]</f>
        <v>ASIRE_Association scolaire intercommunale de la région d'Echallens_9_2020</v>
      </c>
      <c r="H8355">
        <v>5520</v>
      </c>
      <c r="I8355" t="s">
        <v>107</v>
      </c>
      <c r="J8355">
        <v>2020</v>
      </c>
      <c r="K8355">
        <v>3.5763601215133937E-2</v>
      </c>
    </row>
    <row r="8356" spans="1:11" x14ac:dyDescent="0.25">
      <c r="A8356" t="s">
        <v>724</v>
      </c>
      <c r="B8356" t="s">
        <v>602</v>
      </c>
      <c r="C8356" t="s">
        <v>603</v>
      </c>
      <c r="D8356" t="str">
        <f>Clef_répartition[[#This Row],[Code association]]&amp;"_"&amp;Clef_répartition[[#This Row],[Nom association]]</f>
        <v>ASIRE_Association scolaire intercommunale de la région d'Echallens</v>
      </c>
      <c r="E8356">
        <f>COUNTIFS(D$2:D8356,Clef_répartition[[#This Row],[Code_Nom]],J$2:J8356,Clef_répartition[[#This Row],[Année]])</f>
        <v>10</v>
      </c>
      <c r="F8356">
        <f>IF(Clef_répartition[[#This Row],[Code_Nom]]=D8355,F8355-1,(COUNTIFS(Clef_répartition[Code_Nom],Clef_répartition[[#This Row],[Code_Nom]],Clef_répartition[Année],Clef_répartition[[#This Row],[Année]])))</f>
        <v>17</v>
      </c>
      <c r="G8356" t="str">
        <f>Clef_répartition[[#This Row],[Code_Nom]]&amp;"_"&amp;Clef_répartition[[#This Row],[Nombre]]&amp;"_"&amp;Clef_répartition[[#This Row],[Année]]</f>
        <v>ASIRE_Association scolaire intercommunale de la région d'Echallens_10_2020</v>
      </c>
      <c r="H8356">
        <v>5521</v>
      </c>
      <c r="I8356" t="s">
        <v>108</v>
      </c>
      <c r="J8356">
        <v>2020</v>
      </c>
      <c r="K8356">
        <v>3.962993648163491E-2</v>
      </c>
    </row>
    <row r="8357" spans="1:11" x14ac:dyDescent="0.25">
      <c r="A8357" t="s">
        <v>724</v>
      </c>
      <c r="B8357" t="s">
        <v>602</v>
      </c>
      <c r="C8357" t="s">
        <v>603</v>
      </c>
      <c r="D8357" t="str">
        <f>Clef_répartition[[#This Row],[Code association]]&amp;"_"&amp;Clef_répartition[[#This Row],[Nom association]]</f>
        <v>ASIRE_Association scolaire intercommunale de la région d'Echallens</v>
      </c>
      <c r="E8357">
        <f>COUNTIFS(D$2:D8357,Clef_répartition[[#This Row],[Code_Nom]],J$2:J8357,Clef_répartition[[#This Row],[Année]])</f>
        <v>11</v>
      </c>
      <c r="F8357">
        <f>IF(Clef_répartition[[#This Row],[Code_Nom]]=D8356,F8356-1,(COUNTIFS(Clef_répartition[Code_Nom],Clef_répartition[[#This Row],[Code_Nom]],Clef_répartition[Année],Clef_répartition[[#This Row],[Année]])))</f>
        <v>16</v>
      </c>
      <c r="G8357" t="str">
        <f>Clef_répartition[[#This Row],[Code_Nom]]&amp;"_"&amp;Clef_répartition[[#This Row],[Nombre]]&amp;"_"&amp;Clef_répartition[[#This Row],[Année]]</f>
        <v>ASIRE_Association scolaire intercommunale de la région d'Echallens_11_2020</v>
      </c>
      <c r="H8357">
        <v>5522</v>
      </c>
      <c r="I8357" t="s">
        <v>114</v>
      </c>
      <c r="J8357">
        <v>2020</v>
      </c>
      <c r="K8357">
        <v>2.5856117094725215E-2</v>
      </c>
    </row>
    <row r="8358" spans="1:11" x14ac:dyDescent="0.25">
      <c r="A8358" t="s">
        <v>724</v>
      </c>
      <c r="B8358" t="s">
        <v>602</v>
      </c>
      <c r="C8358" t="s">
        <v>603</v>
      </c>
      <c r="D8358" t="str">
        <f>Clef_répartition[[#This Row],[Code association]]&amp;"_"&amp;Clef_répartition[[#This Row],[Nom association]]</f>
        <v>ASIRE_Association scolaire intercommunale de la région d'Echallens</v>
      </c>
      <c r="E8358">
        <f>COUNTIFS(D$2:D8358,Clef_répartition[[#This Row],[Code_Nom]],J$2:J8358,Clef_répartition[[#This Row],[Année]])</f>
        <v>12</v>
      </c>
      <c r="F8358">
        <f>IF(Clef_répartition[[#This Row],[Code_Nom]]=D8357,F8357-1,(COUNTIFS(Clef_répartition[Code_Nom],Clef_répartition[[#This Row],[Code_Nom]],Clef_répartition[Année],Clef_répartition[[#This Row],[Année]])))</f>
        <v>15</v>
      </c>
      <c r="G8358" t="str">
        <f>Clef_répartition[[#This Row],[Code_Nom]]&amp;"_"&amp;Clef_répartition[[#This Row],[Nombre]]&amp;"_"&amp;Clef_répartition[[#This Row],[Année]]</f>
        <v>ASIRE_Association scolaire intercommunale de la région d'Echallens_12_2020</v>
      </c>
      <c r="H8358">
        <v>5541</v>
      </c>
      <c r="I8358" t="s">
        <v>128</v>
      </c>
      <c r="J8358">
        <v>2020</v>
      </c>
      <c r="K8358">
        <v>3.9802540734603702E-2</v>
      </c>
    </row>
    <row r="8359" spans="1:11" x14ac:dyDescent="0.25">
      <c r="A8359" t="s">
        <v>724</v>
      </c>
      <c r="B8359" t="s">
        <v>602</v>
      </c>
      <c r="C8359" t="s">
        <v>603</v>
      </c>
      <c r="D8359" t="str">
        <f>Clef_répartition[[#This Row],[Code association]]&amp;"_"&amp;Clef_répartition[[#This Row],[Nom association]]</f>
        <v>ASIRE_Association scolaire intercommunale de la région d'Echallens</v>
      </c>
      <c r="E8359">
        <f>COUNTIFS(D$2:D8359,Clef_répartition[[#This Row],[Code_Nom]],J$2:J8359,Clef_répartition[[#This Row],[Année]])</f>
        <v>13</v>
      </c>
      <c r="F8359">
        <f>IF(Clef_répartition[[#This Row],[Code_Nom]]=D8358,F8358-1,(COUNTIFS(Clef_répartition[Code_Nom],Clef_répartition[[#This Row],[Code_Nom]],Clef_répartition[Année],Clef_répartition[[#This Row],[Année]])))</f>
        <v>14</v>
      </c>
      <c r="G8359" t="str">
        <f>Clef_répartition[[#This Row],[Code_Nom]]&amp;"_"&amp;Clef_répartition[[#This Row],[Nombre]]&amp;"_"&amp;Clef_répartition[[#This Row],[Année]]</f>
        <v>ASIRE_Association scolaire intercommunale de la région d'Echallens_13_2020</v>
      </c>
      <c r="H8359">
        <v>5804</v>
      </c>
      <c r="I8359" t="s">
        <v>139</v>
      </c>
      <c r="J8359">
        <v>2020</v>
      </c>
      <c r="K8359">
        <v>5.5302402651201323E-2</v>
      </c>
    </row>
    <row r="8360" spans="1:11" x14ac:dyDescent="0.25">
      <c r="A8360" t="s">
        <v>724</v>
      </c>
      <c r="B8360" t="s">
        <v>602</v>
      </c>
      <c r="C8360" t="s">
        <v>603</v>
      </c>
      <c r="D8360" t="str">
        <f>Clef_répartition[[#This Row],[Code association]]&amp;"_"&amp;Clef_répartition[[#This Row],[Nom association]]</f>
        <v>ASIRE_Association scolaire intercommunale de la région d'Echallens</v>
      </c>
      <c r="E8360">
        <f>COUNTIFS(D$2:D8360,Clef_répartition[[#This Row],[Code_Nom]],J$2:J8360,Clef_répartition[[#This Row],[Année]])</f>
        <v>14</v>
      </c>
      <c r="F8360">
        <f>IF(Clef_répartition[[#This Row],[Code_Nom]]=D8359,F8359-1,(COUNTIFS(Clef_répartition[Code_Nom],Clef_répartition[[#This Row],[Code_Nom]],Clef_répartition[Année],Clef_répartition[[#This Row],[Année]])))</f>
        <v>13</v>
      </c>
      <c r="G8360" t="str">
        <f>Clef_répartition[[#This Row],[Code_Nom]]&amp;"_"&amp;Clef_répartition[[#This Row],[Nombre]]&amp;"_"&amp;Clef_répartition[[#This Row],[Année]]</f>
        <v>ASIRE_Association scolaire intercommunale de la région d'Echallens_14_2020</v>
      </c>
      <c r="H8360">
        <v>5693</v>
      </c>
      <c r="I8360" t="s">
        <v>184</v>
      </c>
      <c r="J8360">
        <v>2020</v>
      </c>
      <c r="K8360">
        <v>9.6037006351836512E-2</v>
      </c>
    </row>
    <row r="8361" spans="1:11" x14ac:dyDescent="0.25">
      <c r="A8361" t="s">
        <v>724</v>
      </c>
      <c r="B8361" t="s">
        <v>602</v>
      </c>
      <c r="C8361" t="s">
        <v>603</v>
      </c>
      <c r="D8361" t="str">
        <f>Clef_répartition[[#This Row],[Code association]]&amp;"_"&amp;Clef_répartition[[#This Row],[Nom association]]</f>
        <v>ASIRE_Association scolaire intercommunale de la région d'Echallens</v>
      </c>
      <c r="E8361">
        <f>COUNTIFS(D$2:D8361,Clef_répartition[[#This Row],[Code_Nom]],J$2:J8361,Clef_répartition[[#This Row],[Année]])</f>
        <v>15</v>
      </c>
      <c r="F8361">
        <f>IF(Clef_répartition[[#This Row],[Code_Nom]]=D8360,F8360-1,(COUNTIFS(Clef_répartition[Code_Nom],Clef_répartition[[#This Row],[Code_Nom]],Clef_répartition[Année],Clef_répartition[[#This Row],[Année]])))</f>
        <v>12</v>
      </c>
      <c r="G8361" t="str">
        <f>Clef_répartition[[#This Row],[Code_Nom]]&amp;"_"&amp;Clef_répartition[[#This Row],[Nombre]]&amp;"_"&amp;Clef_répartition[[#This Row],[Année]]</f>
        <v>ASIRE_Association scolaire intercommunale de la région d'Echallens_15_2020</v>
      </c>
      <c r="H8361">
        <v>5540</v>
      </c>
      <c r="I8361" t="s">
        <v>186</v>
      </c>
      <c r="J8361">
        <v>2020</v>
      </c>
      <c r="K8361">
        <v>6.4105219552609782E-2</v>
      </c>
    </row>
    <row r="8362" spans="1:11" x14ac:dyDescent="0.25">
      <c r="A8362" t="s">
        <v>724</v>
      </c>
      <c r="B8362" t="s">
        <v>602</v>
      </c>
      <c r="C8362" t="s">
        <v>603</v>
      </c>
      <c r="D8362" t="str">
        <f>Clef_répartition[[#This Row],[Code association]]&amp;"_"&amp;Clef_répartition[[#This Row],[Nom association]]</f>
        <v>ASIRE_Association scolaire intercommunale de la région d'Echallens</v>
      </c>
      <c r="E8362">
        <f>COUNTIFS(D$2:D8362,Clef_répartition[[#This Row],[Code_Nom]],J$2:J8362,Clef_répartition[[#This Row],[Année]])</f>
        <v>16</v>
      </c>
      <c r="F8362">
        <f>IF(Clef_répartition[[#This Row],[Code_Nom]]=D8361,F8361-1,(COUNTIFS(Clef_répartition[Code_Nom],Clef_répartition[[#This Row],[Code_Nom]],Clef_répartition[Année],Clef_répartition[[#This Row],[Année]])))</f>
        <v>11</v>
      </c>
      <c r="G8362" t="str">
        <f>Clef_répartition[[#This Row],[Code_Nom]]&amp;"_"&amp;Clef_répartition[[#This Row],[Nombre]]&amp;"_"&amp;Clef_répartition[[#This Row],[Année]]</f>
        <v>ASIRE_Association scolaire intercommunale de la région d'Echallens_16_2020</v>
      </c>
      <c r="H8362">
        <v>5680</v>
      </c>
      <c r="I8362" t="s">
        <v>197</v>
      </c>
      <c r="J8362">
        <v>2020</v>
      </c>
      <c r="K8362">
        <v>1.0390776028721347E-2</v>
      </c>
    </row>
    <row r="8363" spans="1:11" x14ac:dyDescent="0.25">
      <c r="A8363" t="s">
        <v>724</v>
      </c>
      <c r="B8363" t="s">
        <v>602</v>
      </c>
      <c r="C8363" t="s">
        <v>603</v>
      </c>
      <c r="D8363" t="str">
        <f>Clef_répartition[[#This Row],[Code association]]&amp;"_"&amp;Clef_répartition[[#This Row],[Nom association]]</f>
        <v>ASIRE_Association scolaire intercommunale de la région d'Echallens</v>
      </c>
      <c r="E8363">
        <f>COUNTIFS(D$2:D8363,Clef_répartition[[#This Row],[Code_Nom]],J$2:J8363,Clef_répartition[[#This Row],[Année]])</f>
        <v>17</v>
      </c>
      <c r="F8363">
        <f>IF(Clef_répartition[[#This Row],[Code_Nom]]=D8362,F8362-1,(COUNTIFS(Clef_répartition[Code_Nom],Clef_répartition[[#This Row],[Code_Nom]],Clef_répartition[Année],Clef_répartition[[#This Row],[Année]])))</f>
        <v>10</v>
      </c>
      <c r="G8363" t="str">
        <f>Clef_répartition[[#This Row],[Code_Nom]]&amp;"_"&amp;Clef_répartition[[#This Row],[Nombre]]&amp;"_"&amp;Clef_répartition[[#This Row],[Année]]</f>
        <v>ASIRE_Association scolaire intercommunale de la région d'Echallens_17_2020</v>
      </c>
      <c r="H8363">
        <v>5923</v>
      </c>
      <c r="I8363" t="s">
        <v>200</v>
      </c>
      <c r="J8363">
        <v>2020</v>
      </c>
      <c r="K8363">
        <v>6.9386909693454849E-3</v>
      </c>
    </row>
    <row r="8364" spans="1:11" x14ac:dyDescent="0.25">
      <c r="A8364" t="s">
        <v>724</v>
      </c>
      <c r="B8364" t="s">
        <v>602</v>
      </c>
      <c r="C8364" t="s">
        <v>603</v>
      </c>
      <c r="D8364" t="str">
        <f>Clef_répartition[[#This Row],[Code association]]&amp;"_"&amp;Clef_répartition[[#This Row],[Nom association]]</f>
        <v>ASIRE_Association scolaire intercommunale de la région d'Echallens</v>
      </c>
      <c r="E8364">
        <f>COUNTIFS(D$2:D8364,Clef_répartition[[#This Row],[Code_Nom]],J$2:J8364,Clef_répartition[[#This Row],[Année]])</f>
        <v>18</v>
      </c>
      <c r="F8364">
        <f>IF(Clef_répartition[[#This Row],[Code_Nom]]=D8363,F8363-1,(COUNTIFS(Clef_répartition[Code_Nom],Clef_répartition[[#This Row],[Code_Nom]],Clef_répartition[Année],Clef_répartition[[#This Row],[Année]])))</f>
        <v>9</v>
      </c>
      <c r="G8364" t="str">
        <f>Clef_répartition[[#This Row],[Code_Nom]]&amp;"_"&amp;Clef_répartition[[#This Row],[Nombre]]&amp;"_"&amp;Clef_répartition[[#This Row],[Année]]</f>
        <v>ASIRE_Association scolaire intercommunale de la région d'Echallens_18_2020</v>
      </c>
      <c r="H8364">
        <v>5925</v>
      </c>
      <c r="I8364" t="s">
        <v>207</v>
      </c>
      <c r="J8364">
        <v>2020</v>
      </c>
      <c r="K8364">
        <v>6.9386909693454849E-3</v>
      </c>
    </row>
    <row r="8365" spans="1:11" x14ac:dyDescent="0.25">
      <c r="A8365" t="s">
        <v>724</v>
      </c>
      <c r="B8365" t="s">
        <v>602</v>
      </c>
      <c r="C8365" t="s">
        <v>603</v>
      </c>
      <c r="D8365" t="str">
        <f>Clef_répartition[[#This Row],[Code association]]&amp;"_"&amp;Clef_répartition[[#This Row],[Nom association]]</f>
        <v>ASIRE_Association scolaire intercommunale de la région d'Echallens</v>
      </c>
      <c r="E8365">
        <f>COUNTIFS(D$2:D8365,Clef_répartition[[#This Row],[Code_Nom]],J$2:J8365,Clef_répartition[[#This Row],[Année]])</f>
        <v>19</v>
      </c>
      <c r="F8365">
        <f>IF(Clef_répartition[[#This Row],[Code_Nom]]=D8364,F8364-1,(COUNTIFS(Clef_répartition[Code_Nom],Clef_répartition[[#This Row],[Code_Nom]],Clef_répartition[Année],Clef_répartition[[#This Row],[Année]])))</f>
        <v>8</v>
      </c>
      <c r="G8365" t="str">
        <f>Clef_répartition[[#This Row],[Code_Nom]]&amp;"_"&amp;Clef_répartition[[#This Row],[Nombre]]&amp;"_"&amp;Clef_répartition[[#This Row],[Année]]</f>
        <v>ASIRE_Association scolaire intercommunale de la région d'Echallens_19_2020</v>
      </c>
      <c r="H8365">
        <v>5529</v>
      </c>
      <c r="I8365" t="s">
        <v>208</v>
      </c>
      <c r="J8365">
        <v>2020</v>
      </c>
      <c r="K8365">
        <v>2.1333885666942835E-2</v>
      </c>
    </row>
    <row r="8366" spans="1:11" x14ac:dyDescent="0.25">
      <c r="A8366" t="s">
        <v>724</v>
      </c>
      <c r="B8366" t="s">
        <v>602</v>
      </c>
      <c r="C8366" t="s">
        <v>603</v>
      </c>
      <c r="D8366" t="str">
        <f>Clef_répartition[[#This Row],[Code association]]&amp;"_"&amp;Clef_répartition[[#This Row],[Nom association]]</f>
        <v>ASIRE_Association scolaire intercommunale de la région d'Echallens</v>
      </c>
      <c r="E8366">
        <f>COUNTIFS(D$2:D8366,Clef_répartition[[#This Row],[Code_Nom]],J$2:J8366,Clef_répartition[[#This Row],[Année]])</f>
        <v>20</v>
      </c>
      <c r="F8366">
        <f>IF(Clef_répartition[[#This Row],[Code_Nom]]=D8365,F8365-1,(COUNTIFS(Clef_répartition[Code_Nom],Clef_répartition[[#This Row],[Code_Nom]],Clef_répartition[Année],Clef_répartition[[#This Row],[Année]])))</f>
        <v>7</v>
      </c>
      <c r="G8366" t="str">
        <f>Clef_répartition[[#This Row],[Code_Nom]]&amp;"_"&amp;Clef_répartition[[#This Row],[Nombre]]&amp;"_"&amp;Clef_répartition[[#This Row],[Année]]</f>
        <v>ASIRE_Association scolaire intercommunale de la région d'Echallens_20_2020</v>
      </c>
      <c r="H8366">
        <v>5530</v>
      </c>
      <c r="I8366" t="s">
        <v>209</v>
      </c>
      <c r="J8366">
        <v>2020</v>
      </c>
      <c r="K8366">
        <v>1.9573322286661143E-2</v>
      </c>
    </row>
    <row r="8367" spans="1:11" x14ac:dyDescent="0.25">
      <c r="A8367" t="s">
        <v>724</v>
      </c>
      <c r="B8367" t="s">
        <v>602</v>
      </c>
      <c r="C8367" t="s">
        <v>603</v>
      </c>
      <c r="D8367" t="str">
        <f>Clef_répartition[[#This Row],[Code association]]&amp;"_"&amp;Clef_répartition[[#This Row],[Nom association]]</f>
        <v>ASIRE_Association scolaire intercommunale de la région d'Echallens</v>
      </c>
      <c r="E8367">
        <f>COUNTIFS(D$2:D8367,Clef_répartition[[#This Row],[Code_Nom]],J$2:J8367,Clef_répartition[[#This Row],[Année]])</f>
        <v>21</v>
      </c>
      <c r="F8367">
        <f>IF(Clef_répartition[[#This Row],[Code_Nom]]=D8366,F8366-1,(COUNTIFS(Clef_répartition[Code_Nom],Clef_répartition[[#This Row],[Code_Nom]],Clef_répartition[Année],Clef_répartition[[#This Row],[Année]])))</f>
        <v>6</v>
      </c>
      <c r="G8367" t="str">
        <f>Clef_répartition[[#This Row],[Code_Nom]]&amp;"_"&amp;Clef_répartition[[#This Row],[Nombre]]&amp;"_"&amp;Clef_répartition[[#This Row],[Année]]</f>
        <v>ASIRE_Association scolaire intercommunale de la région d'Echallens_21_2020</v>
      </c>
      <c r="H8367">
        <v>5531</v>
      </c>
      <c r="I8367" t="s">
        <v>214</v>
      </c>
      <c r="J8367">
        <v>2020</v>
      </c>
      <c r="K8367">
        <v>1.4464236398784866E-2</v>
      </c>
    </row>
    <row r="8368" spans="1:11" x14ac:dyDescent="0.25">
      <c r="A8368" t="s">
        <v>724</v>
      </c>
      <c r="B8368" t="s">
        <v>602</v>
      </c>
      <c r="C8368" t="s">
        <v>603</v>
      </c>
      <c r="D8368" t="str">
        <f>Clef_répartition[[#This Row],[Code association]]&amp;"_"&amp;Clef_répartition[[#This Row],[Nom association]]</f>
        <v>ASIRE_Association scolaire intercommunale de la région d'Echallens</v>
      </c>
      <c r="E8368">
        <f>COUNTIFS(D$2:D8368,Clef_répartition[[#This Row],[Code_Nom]],J$2:J8368,Clef_répartition[[#This Row],[Année]])</f>
        <v>22</v>
      </c>
      <c r="F8368">
        <f>IF(Clef_répartition[[#This Row],[Code_Nom]]=D8367,F8367-1,(COUNTIFS(Clef_répartition[Code_Nom],Clef_répartition[[#This Row],[Code_Nom]],Clef_répartition[Année],Clef_répartition[[#This Row],[Année]])))</f>
        <v>5</v>
      </c>
      <c r="G8368" t="str">
        <f>Clef_répartition[[#This Row],[Code_Nom]]&amp;"_"&amp;Clef_répartition[[#This Row],[Nombre]]&amp;"_"&amp;Clef_répartition[[#This Row],[Année]]</f>
        <v>ASIRE_Association scolaire intercommunale de la région d'Echallens_22_2020</v>
      </c>
      <c r="H8368">
        <v>5533</v>
      </c>
      <c r="I8368" t="s">
        <v>216</v>
      </c>
      <c r="J8368">
        <v>2020</v>
      </c>
      <c r="K8368">
        <v>2.8617785142225904E-2</v>
      </c>
    </row>
    <row r="8369" spans="1:11" x14ac:dyDescent="0.25">
      <c r="A8369" t="s">
        <v>724</v>
      </c>
      <c r="B8369" t="s">
        <v>602</v>
      </c>
      <c r="C8369" t="s">
        <v>603</v>
      </c>
      <c r="D8369" t="str">
        <f>Clef_répartition[[#This Row],[Code association]]&amp;"_"&amp;Clef_répartition[[#This Row],[Nom association]]</f>
        <v>ASIRE_Association scolaire intercommunale de la région d'Echallens</v>
      </c>
      <c r="E8369">
        <f>COUNTIFS(D$2:D8369,Clef_répartition[[#This Row],[Code_Nom]],J$2:J8369,Clef_répartition[[#This Row],[Année]])</f>
        <v>23</v>
      </c>
      <c r="F8369">
        <f>IF(Clef_répartition[[#This Row],[Code_Nom]]=D8368,F8368-1,(COUNTIFS(Clef_répartition[Code_Nom],Clef_répartition[[#This Row],[Code_Nom]],Clef_répartition[Année],Clef_répartition[[#This Row],[Année]])))</f>
        <v>4</v>
      </c>
      <c r="G8369" t="str">
        <f>Clef_répartition[[#This Row],[Code_Nom]]&amp;"_"&amp;Clef_répartition[[#This Row],[Nombre]]&amp;"_"&amp;Clef_répartition[[#This Row],[Année]]</f>
        <v>ASIRE_Association scolaire intercommunale de la région d'Echallens_23_2020</v>
      </c>
      <c r="H8369">
        <v>5534</v>
      </c>
      <c r="I8369" t="s">
        <v>241</v>
      </c>
      <c r="J8369">
        <v>2020</v>
      </c>
      <c r="K8369">
        <v>9.182546257939796E-3</v>
      </c>
    </row>
    <row r="8370" spans="1:11" x14ac:dyDescent="0.25">
      <c r="A8370" t="s">
        <v>724</v>
      </c>
      <c r="B8370" t="s">
        <v>602</v>
      </c>
      <c r="C8370" t="s">
        <v>603</v>
      </c>
      <c r="D8370" t="str">
        <f>Clef_répartition[[#This Row],[Code association]]&amp;"_"&amp;Clef_répartition[[#This Row],[Nom association]]</f>
        <v>ASIRE_Association scolaire intercommunale de la région d'Echallens</v>
      </c>
      <c r="E8370">
        <f>COUNTIFS(D$2:D8370,Clef_répartition[[#This Row],[Code_Nom]],J$2:J8370,Clef_répartition[[#This Row],[Année]])</f>
        <v>24</v>
      </c>
      <c r="F8370">
        <f>IF(Clef_répartition[[#This Row],[Code_Nom]]=D8369,F8369-1,(COUNTIFS(Clef_répartition[Code_Nom],Clef_répartition[[#This Row],[Code_Nom]],Clef_répartition[Année],Clef_répartition[[#This Row],[Année]])))</f>
        <v>3</v>
      </c>
      <c r="G8370" t="str">
        <f>Clef_répartition[[#This Row],[Code_Nom]]&amp;"_"&amp;Clef_répartition[[#This Row],[Nombre]]&amp;"_"&amp;Clef_répartition[[#This Row],[Année]]</f>
        <v>ASIRE_Association scolaire intercommunale de la région d'Echallens_24_2020</v>
      </c>
      <c r="H8370">
        <v>5535</v>
      </c>
      <c r="I8370" t="s">
        <v>242</v>
      </c>
      <c r="J8370">
        <v>2020</v>
      </c>
      <c r="K8370">
        <v>2.7064346865506766E-2</v>
      </c>
    </row>
    <row r="8371" spans="1:11" x14ac:dyDescent="0.25">
      <c r="A8371" t="s">
        <v>724</v>
      </c>
      <c r="B8371" t="s">
        <v>602</v>
      </c>
      <c r="C8371" t="s">
        <v>603</v>
      </c>
      <c r="D8371" t="str">
        <f>Clef_répartition[[#This Row],[Code association]]&amp;"_"&amp;Clef_répartition[[#This Row],[Nom association]]</f>
        <v>ASIRE_Association scolaire intercommunale de la région d'Echallens</v>
      </c>
      <c r="E8371">
        <f>COUNTIFS(D$2:D8371,Clef_répartition[[#This Row],[Code_Nom]],J$2:J8371,Clef_répartition[[#This Row],[Année]])</f>
        <v>25</v>
      </c>
      <c r="F8371">
        <f>IF(Clef_répartition[[#This Row],[Code_Nom]]=D8370,F8370-1,(COUNTIFS(Clef_répartition[Code_Nom],Clef_répartition[[#This Row],[Code_Nom]],Clef_répartition[Année],Clef_répartition[[#This Row],[Année]])))</f>
        <v>2</v>
      </c>
      <c r="G8371" t="str">
        <f>Clef_répartition[[#This Row],[Code_Nom]]&amp;"_"&amp;Clef_répartition[[#This Row],[Nombre]]&amp;"_"&amp;Clef_répartition[[#This Row],[Année]]</f>
        <v>ASIRE_Association scolaire intercommunale de la région d'Echallens_25_2020</v>
      </c>
      <c r="H8371">
        <v>5537</v>
      </c>
      <c r="I8371" t="s">
        <v>282</v>
      </c>
      <c r="J8371">
        <v>2020</v>
      </c>
      <c r="K8371">
        <v>4.4221209610604807E-2</v>
      </c>
    </row>
    <row r="8372" spans="1:11" x14ac:dyDescent="0.25">
      <c r="A8372" t="s">
        <v>724</v>
      </c>
      <c r="B8372" t="s">
        <v>602</v>
      </c>
      <c r="C8372" t="s">
        <v>603</v>
      </c>
      <c r="D8372" t="str">
        <f>Clef_répartition[[#This Row],[Code association]]&amp;"_"&amp;Clef_répartition[[#This Row],[Nom association]]</f>
        <v>ASIRE_Association scolaire intercommunale de la région d'Echallens</v>
      </c>
      <c r="E8372">
        <f>COUNTIFS(D$2:D8372,Clef_répartition[[#This Row],[Code_Nom]],J$2:J8372,Clef_répartition[[#This Row],[Année]])</f>
        <v>26</v>
      </c>
      <c r="F8372">
        <f>IF(Clef_répartition[[#This Row],[Code_Nom]]=D8371,F8371-1,(COUNTIFS(Clef_répartition[Code_Nom],Clef_répartition[[#This Row],[Code_Nom]],Clef_répartition[Année],Clef_répartition[[#This Row],[Année]])))</f>
        <v>1</v>
      </c>
      <c r="G8372" t="str">
        <f>Clef_répartition[[#This Row],[Code_Nom]]&amp;"_"&amp;Clef_répartition[[#This Row],[Nombre]]&amp;"_"&amp;Clef_répartition[[#This Row],[Année]]</f>
        <v>ASIRE_Association scolaire intercommunale de la région d'Echallens_26_2020</v>
      </c>
      <c r="H8372">
        <v>5539</v>
      </c>
      <c r="I8372" t="s">
        <v>288</v>
      </c>
      <c r="J8372">
        <v>2020</v>
      </c>
      <c r="K8372">
        <v>3.6592101629384151E-2</v>
      </c>
    </row>
    <row r="8373" spans="1:11" x14ac:dyDescent="0.25">
      <c r="A8373" t="s">
        <v>713</v>
      </c>
      <c r="B8373" t="s">
        <v>714</v>
      </c>
      <c r="C8373" t="s">
        <v>715</v>
      </c>
      <c r="D8373" t="str">
        <f>Clef_répartition[[#This Row],[Code association]]&amp;"_"&amp;Clef_répartition[[#This Row],[Nom association]]</f>
        <v>ASISE_Association scolaire intercommunale de Saint-Prex et environs</v>
      </c>
      <c r="E8373">
        <f>COUNTIFS(D$2:D8373,Clef_répartition[[#This Row],[Code_Nom]],J$2:J8373,Clef_répartition[[#This Row],[Année]])</f>
        <v>1</v>
      </c>
      <c r="F8373">
        <f>IF(Clef_répartition[[#This Row],[Code_Nom]]=D8372,F8372-1,(COUNTIFS(Clef_répartition[Code_Nom],Clef_répartition[[#This Row],[Code_Nom]],Clef_répartition[Année],Clef_répartition[[#This Row],[Année]])))</f>
        <v>5</v>
      </c>
      <c r="G8373" t="str">
        <f>Clef_répartition[[#This Row],[Code_Nom]]&amp;"_"&amp;Clef_répartition[[#This Row],[Nombre]]&amp;"_"&amp;Clef_répartition[[#This Row],[Année]]</f>
        <v>ASISE_Association scolaire intercommunale de Saint-Prex et environs_1_2020</v>
      </c>
      <c r="H8373">
        <v>5631</v>
      </c>
      <c r="I8373" t="s">
        <v>92</v>
      </c>
      <c r="J8373">
        <v>2020</v>
      </c>
      <c r="K8373">
        <v>7.4162210759919148E-2</v>
      </c>
    </row>
    <row r="8374" spans="1:11" x14ac:dyDescent="0.25">
      <c r="A8374" t="s">
        <v>713</v>
      </c>
      <c r="B8374" t="s">
        <v>714</v>
      </c>
      <c r="C8374" t="s">
        <v>715</v>
      </c>
      <c r="D8374" t="str">
        <f>Clef_répartition[[#This Row],[Code association]]&amp;"_"&amp;Clef_répartition[[#This Row],[Nom association]]</f>
        <v>ASISE_Association scolaire intercommunale de Saint-Prex et environs</v>
      </c>
      <c r="E8374">
        <f>COUNTIFS(D$2:D8374,Clef_répartition[[#This Row],[Code_Nom]],J$2:J8374,Clef_répartition[[#This Row],[Année]])</f>
        <v>2</v>
      </c>
      <c r="F8374">
        <f>IF(Clef_répartition[[#This Row],[Code_Nom]]=D8373,F8373-1,(COUNTIFS(Clef_répartition[Code_Nom],Clef_répartition[[#This Row],[Code_Nom]],Clef_répartition[Année],Clef_répartition[[#This Row],[Année]])))</f>
        <v>4</v>
      </c>
      <c r="G8374" t="str">
        <f>Clef_répartition[[#This Row],[Code_Nom]]&amp;"_"&amp;Clef_répartition[[#This Row],[Nombre]]&amp;"_"&amp;Clef_répartition[[#This Row],[Année]]</f>
        <v>ASISE_Association scolaire intercommunale de Saint-Prex et environs_2_2020</v>
      </c>
      <c r="H8374">
        <v>5640</v>
      </c>
      <c r="I8374" t="s">
        <v>168</v>
      </c>
      <c r="J8374">
        <v>2020</v>
      </c>
      <c r="K8374">
        <v>8.8291941002705709E-2</v>
      </c>
    </row>
    <row r="8375" spans="1:11" x14ac:dyDescent="0.25">
      <c r="A8375" t="s">
        <v>713</v>
      </c>
      <c r="B8375" t="s">
        <v>714</v>
      </c>
      <c r="C8375" t="s">
        <v>715</v>
      </c>
      <c r="D8375" t="str">
        <f>Clef_répartition[[#This Row],[Code association]]&amp;"_"&amp;Clef_répartition[[#This Row],[Nom association]]</f>
        <v>ASISE_Association scolaire intercommunale de Saint-Prex et environs</v>
      </c>
      <c r="E8375">
        <f>COUNTIFS(D$2:D8375,Clef_répartition[[#This Row],[Code_Nom]],J$2:J8375,Clef_répartition[[#This Row],[Année]])</f>
        <v>3</v>
      </c>
      <c r="F8375">
        <f>IF(Clef_répartition[[#This Row],[Code_Nom]]=D8374,F8374-1,(COUNTIFS(Clef_répartition[Code_Nom],Clef_répartition[[#This Row],[Code_Nom]],Clef_répartition[Année],Clef_répartition[[#This Row],[Année]])))</f>
        <v>3</v>
      </c>
      <c r="G8375" t="str">
        <f>Clef_répartition[[#This Row],[Code_Nom]]&amp;"_"&amp;Clef_répartition[[#This Row],[Nombre]]&amp;"_"&amp;Clef_répartition[[#This Row],[Année]]</f>
        <v>ASISE_Association scolaire intercommunale de Saint-Prex et environs_3_2020</v>
      </c>
      <c r="H8375">
        <v>5646</v>
      </c>
      <c r="I8375" t="s">
        <v>247</v>
      </c>
      <c r="J8375">
        <v>2020</v>
      </c>
      <c r="K8375">
        <v>0.57989096676186314</v>
      </c>
    </row>
    <row r="8376" spans="1:11" x14ac:dyDescent="0.25">
      <c r="A8376" t="s">
        <v>713</v>
      </c>
      <c r="B8376" t="s">
        <v>714</v>
      </c>
      <c r="C8376" t="s">
        <v>715</v>
      </c>
      <c r="D8376" t="str">
        <f>Clef_répartition[[#This Row],[Code association]]&amp;"_"&amp;Clef_répartition[[#This Row],[Nom association]]</f>
        <v>ASISE_Association scolaire intercommunale de Saint-Prex et environs</v>
      </c>
      <c r="E8376">
        <f>COUNTIFS(D$2:D8376,Clef_répartition[[#This Row],[Code_Nom]],J$2:J8376,Clef_répartition[[#This Row],[Année]])</f>
        <v>4</v>
      </c>
      <c r="F8376">
        <f>IF(Clef_répartition[[#This Row],[Code_Nom]]=D8375,F8375-1,(COUNTIFS(Clef_répartition[Code_Nom],Clef_répartition[[#This Row],[Code_Nom]],Clef_répartition[Année],Clef_répartition[[#This Row],[Année]])))</f>
        <v>2</v>
      </c>
      <c r="G8376" t="str">
        <f>Clef_répartition[[#This Row],[Code_Nom]]&amp;"_"&amp;Clef_répartition[[#This Row],[Nombre]]&amp;"_"&amp;Clef_répartition[[#This Row],[Année]]</f>
        <v>ASISE_Association scolaire intercommunale de Saint-Prex et environs_4_2020</v>
      </c>
      <c r="H8376" s="17">
        <v>5652</v>
      </c>
      <c r="I8376" s="17" t="s">
        <v>284</v>
      </c>
      <c r="J8376" s="17">
        <v>2020</v>
      </c>
      <c r="K8376" s="17">
        <v>6.9413679211622073E-2</v>
      </c>
    </row>
    <row r="8377" spans="1:11" x14ac:dyDescent="0.25">
      <c r="A8377" t="s">
        <v>713</v>
      </c>
      <c r="B8377" t="s">
        <v>714</v>
      </c>
      <c r="C8377" t="s">
        <v>715</v>
      </c>
      <c r="D8377" t="str">
        <f>Clef_répartition[[#This Row],[Code association]]&amp;"_"&amp;Clef_répartition[[#This Row],[Nom association]]</f>
        <v>ASISE_Association scolaire intercommunale de Saint-Prex et environs</v>
      </c>
      <c r="E8377">
        <f>COUNTIFS(D$2:D8377,Clef_répartition[[#This Row],[Code_Nom]],J$2:J8377,Clef_répartition[[#This Row],[Année]])</f>
        <v>5</v>
      </c>
      <c r="F8377">
        <f>IF(Clef_répartition[[#This Row],[Code_Nom]]=D8376,F8376-1,(COUNTIFS(Clef_répartition[Code_Nom],Clef_répartition[[#This Row],[Code_Nom]],Clef_répartition[Année],Clef_répartition[[#This Row],[Année]])))</f>
        <v>1</v>
      </c>
      <c r="G8377" t="str">
        <f>Clef_répartition[[#This Row],[Code_Nom]]&amp;"_"&amp;Clef_répartition[[#This Row],[Nombre]]&amp;"_"&amp;Clef_répartition[[#This Row],[Année]]</f>
        <v>ASISE_Association scolaire intercommunale de Saint-Prex et environs_5_2020</v>
      </c>
      <c r="H8377" s="17">
        <v>5655</v>
      </c>
      <c r="I8377" s="17" t="s">
        <v>297</v>
      </c>
      <c r="J8377" s="17">
        <v>2020</v>
      </c>
      <c r="K8377" s="17">
        <v>0.18824120226389002</v>
      </c>
    </row>
    <row r="8378" spans="1:11" x14ac:dyDescent="0.25">
      <c r="A8378" t="s">
        <v>724</v>
      </c>
      <c r="B8378" t="s">
        <v>705</v>
      </c>
      <c r="C8378" t="s">
        <v>706</v>
      </c>
      <c r="D8378" t="str">
        <f>Clef_répartition[[#This Row],[Code association]]&amp;"_"&amp;Clef_répartition[[#This Row],[Nom association]]</f>
        <v>ASISEVV_Association scolaire intercommunale La Sarraz environs et Veyron-Venoge</v>
      </c>
      <c r="E8378">
        <f>COUNTIFS(D$2:D8378,Clef_répartition[[#This Row],[Code_Nom]],J$2:J8378,Clef_répartition[[#This Row],[Année]])</f>
        <v>1</v>
      </c>
      <c r="F8378">
        <f>IF(Clef_répartition[[#This Row],[Code_Nom]]=D8377,F8377-1,(COUNTIFS(Clef_répartition[Code_Nom],Clef_répartition[[#This Row],[Code_Nom]],Clef_répartition[Année],Clef_répartition[[#This Row],[Année]])))</f>
        <v>13</v>
      </c>
      <c r="G8378" t="str">
        <f>Clef_répartition[[#This Row],[Code_Nom]]&amp;"_"&amp;Clef_répartition[[#This Row],[Nombre]]&amp;"_"&amp;Clef_répartition[[#This Row],[Année]]</f>
        <v>ASISEVV_Association scolaire intercommunale La Sarraz environs et Veyron-Venoge_1_2020</v>
      </c>
      <c r="H8378">
        <v>5475</v>
      </c>
      <c r="I8378" t="s">
        <v>55</v>
      </c>
      <c r="J8378">
        <v>2020</v>
      </c>
      <c r="K8378">
        <v>0</v>
      </c>
    </row>
    <row r="8379" spans="1:11" x14ac:dyDescent="0.25">
      <c r="A8379" t="s">
        <v>724</v>
      </c>
      <c r="B8379" t="s">
        <v>705</v>
      </c>
      <c r="C8379" t="s">
        <v>706</v>
      </c>
      <c r="D8379" t="str">
        <f>Clef_répartition[[#This Row],[Code association]]&amp;"_"&amp;Clef_répartition[[#This Row],[Nom association]]</f>
        <v>ASISEVV_Association scolaire intercommunale La Sarraz environs et Veyron-Venoge</v>
      </c>
      <c r="E8379">
        <f>COUNTIFS(D$2:D8379,Clef_répartition[[#This Row],[Code_Nom]],J$2:J8379,Clef_répartition[[#This Row],[Année]])</f>
        <v>2</v>
      </c>
      <c r="F8379">
        <f>IF(Clef_répartition[[#This Row],[Code_Nom]]=D8378,F8378-1,(COUNTIFS(Clef_répartition[Code_Nom],Clef_répartition[[#This Row],[Code_Nom]],Clef_répartition[Année],Clef_répartition[[#This Row],[Année]])))</f>
        <v>12</v>
      </c>
      <c r="G8379" t="str">
        <f>Clef_répartition[[#This Row],[Code_Nom]]&amp;"_"&amp;Clef_répartition[[#This Row],[Nombre]]&amp;"_"&amp;Clef_répartition[[#This Row],[Année]]</f>
        <v>ASISEVV_Association scolaire intercommunale La Sarraz environs et Veyron-Venoge_2_2020</v>
      </c>
      <c r="H8379">
        <v>5476</v>
      </c>
      <c r="I8379" t="s">
        <v>64</v>
      </c>
      <c r="J8379">
        <v>2020</v>
      </c>
      <c r="K8379">
        <v>0</v>
      </c>
    </row>
    <row r="8380" spans="1:11" x14ac:dyDescent="0.25">
      <c r="A8380" t="s">
        <v>724</v>
      </c>
      <c r="B8380" t="s">
        <v>705</v>
      </c>
      <c r="C8380" t="s">
        <v>706</v>
      </c>
      <c r="D8380" t="str">
        <f>Clef_répartition[[#This Row],[Code association]]&amp;"_"&amp;Clef_répartition[[#This Row],[Nom association]]</f>
        <v>ASISEVV_Association scolaire intercommunale La Sarraz environs et Veyron-Venoge</v>
      </c>
      <c r="E8380">
        <f>COUNTIFS(D$2:D8380,Clef_répartition[[#This Row],[Code_Nom]],J$2:J8380,Clef_répartition[[#This Row],[Année]])</f>
        <v>3</v>
      </c>
      <c r="F8380">
        <f>IF(Clef_répartition[[#This Row],[Code_Nom]]=D8379,F8379-1,(COUNTIFS(Clef_répartition[Code_Nom],Clef_répartition[[#This Row],[Code_Nom]],Clef_répartition[Année],Clef_répartition[[#This Row],[Année]])))</f>
        <v>11</v>
      </c>
      <c r="G8380" t="str">
        <f>Clef_répartition[[#This Row],[Code_Nom]]&amp;"_"&amp;Clef_répartition[[#This Row],[Nombre]]&amp;"_"&amp;Clef_répartition[[#This Row],[Année]]</f>
        <v>ASISEVV_Association scolaire intercommunale La Sarraz environs et Veyron-Venoge_3_2020</v>
      </c>
      <c r="H8380">
        <v>5479</v>
      </c>
      <c r="I8380" t="s">
        <v>85</v>
      </c>
      <c r="J8380">
        <v>2020</v>
      </c>
      <c r="K8380">
        <v>0</v>
      </c>
    </row>
    <row r="8381" spans="1:11" x14ac:dyDescent="0.25">
      <c r="A8381" t="s">
        <v>724</v>
      </c>
      <c r="B8381" t="s">
        <v>705</v>
      </c>
      <c r="C8381" t="s">
        <v>706</v>
      </c>
      <c r="D8381" t="str">
        <f>Clef_répartition[[#This Row],[Code association]]&amp;"_"&amp;Clef_répartition[[#This Row],[Nom association]]</f>
        <v>ASISEVV_Association scolaire intercommunale La Sarraz environs et Veyron-Venoge</v>
      </c>
      <c r="E8381">
        <f>COUNTIFS(D$2:D8381,Clef_répartition[[#This Row],[Code_Nom]],J$2:J8381,Clef_répartition[[#This Row],[Année]])</f>
        <v>4</v>
      </c>
      <c r="F8381">
        <f>IF(Clef_répartition[[#This Row],[Code_Nom]]=D8380,F8380-1,(COUNTIFS(Clef_répartition[Code_Nom],Clef_répartition[[#This Row],[Code_Nom]],Clef_répartition[Année],Clef_répartition[[#This Row],[Année]])))</f>
        <v>10</v>
      </c>
      <c r="G8381" t="str">
        <f>Clef_répartition[[#This Row],[Code_Nom]]&amp;"_"&amp;Clef_répartition[[#This Row],[Nombre]]&amp;"_"&amp;Clef_répartition[[#This Row],[Année]]</f>
        <v>ASISEVV_Association scolaire intercommunale La Sarraz environs et Veyron-Venoge_4_2020</v>
      </c>
      <c r="H8381">
        <v>5482</v>
      </c>
      <c r="I8381" t="s">
        <v>102</v>
      </c>
      <c r="J8381">
        <v>2020</v>
      </c>
      <c r="K8381">
        <v>0</v>
      </c>
    </row>
    <row r="8382" spans="1:11" x14ac:dyDescent="0.25">
      <c r="A8382" t="s">
        <v>724</v>
      </c>
      <c r="B8382" t="s">
        <v>705</v>
      </c>
      <c r="C8382" t="s">
        <v>706</v>
      </c>
      <c r="D8382" t="str">
        <f>Clef_répartition[[#This Row],[Code association]]&amp;"_"&amp;Clef_répartition[[#This Row],[Nom association]]</f>
        <v>ASISEVV_Association scolaire intercommunale La Sarraz environs et Veyron-Venoge</v>
      </c>
      <c r="E8382">
        <f>COUNTIFS(D$2:D8382,Clef_répartition[[#This Row],[Code_Nom]],J$2:J8382,Clef_répartition[[#This Row],[Année]])</f>
        <v>5</v>
      </c>
      <c r="F8382">
        <f>IF(Clef_répartition[[#This Row],[Code_Nom]]=D8381,F8381-1,(COUNTIFS(Clef_répartition[Code_Nom],Clef_répartition[[#This Row],[Code_Nom]],Clef_répartition[Année],Clef_répartition[[#This Row],[Année]])))</f>
        <v>9</v>
      </c>
      <c r="G8382" t="str">
        <f>Clef_répartition[[#This Row],[Code_Nom]]&amp;"_"&amp;Clef_répartition[[#This Row],[Nombre]]&amp;"_"&amp;Clef_répartition[[#This Row],[Année]]</f>
        <v>ASISEVV_Association scolaire intercommunale La Sarraz environs et Veyron-Venoge_5_2020</v>
      </c>
      <c r="H8382">
        <v>5483</v>
      </c>
      <c r="I8382" t="s">
        <v>113</v>
      </c>
      <c r="J8382">
        <v>2020</v>
      </c>
      <c r="K8382">
        <v>0</v>
      </c>
    </row>
    <row r="8383" spans="1:11" x14ac:dyDescent="0.25">
      <c r="A8383" t="s">
        <v>724</v>
      </c>
      <c r="B8383" t="s">
        <v>705</v>
      </c>
      <c r="C8383" t="s">
        <v>706</v>
      </c>
      <c r="D8383" t="str">
        <f>Clef_répartition[[#This Row],[Code association]]&amp;"_"&amp;Clef_répartition[[#This Row],[Nom association]]</f>
        <v>ASISEVV_Association scolaire intercommunale La Sarraz environs et Veyron-Venoge</v>
      </c>
      <c r="E8383">
        <f>COUNTIFS(D$2:D8383,Clef_répartition[[#This Row],[Code_Nom]],J$2:J8383,Clef_répartition[[#This Row],[Année]])</f>
        <v>6</v>
      </c>
      <c r="F8383">
        <f>IF(Clef_répartition[[#This Row],[Code_Nom]]=D8382,F8382-1,(COUNTIFS(Clef_répartition[Code_Nom],Clef_répartition[[#This Row],[Code_Nom]],Clef_répartition[Année],Clef_répartition[[#This Row],[Année]])))</f>
        <v>8</v>
      </c>
      <c r="G8383" t="str">
        <f>Clef_répartition[[#This Row],[Code_Nom]]&amp;"_"&amp;Clef_répartition[[#This Row],[Nombre]]&amp;"_"&amp;Clef_répartition[[#This Row],[Année]]</f>
        <v>ASISEVV_Association scolaire intercommunale La Sarraz environs et Veyron-Venoge_6_2020</v>
      </c>
      <c r="H8383">
        <v>5498</v>
      </c>
      <c r="I8383" t="s">
        <v>149</v>
      </c>
      <c r="J8383">
        <v>2020</v>
      </c>
      <c r="K8383">
        <v>0</v>
      </c>
    </row>
    <row r="8384" spans="1:11" x14ac:dyDescent="0.25">
      <c r="A8384" t="s">
        <v>724</v>
      </c>
      <c r="B8384" t="s">
        <v>705</v>
      </c>
      <c r="C8384" t="s">
        <v>706</v>
      </c>
      <c r="D8384" t="str">
        <f>Clef_répartition[[#This Row],[Code association]]&amp;"_"&amp;Clef_répartition[[#This Row],[Nom association]]</f>
        <v>ASISEVV_Association scolaire intercommunale La Sarraz environs et Veyron-Venoge</v>
      </c>
      <c r="E8384">
        <f>COUNTIFS(D$2:D8384,Clef_répartition[[#This Row],[Code_Nom]],J$2:J8384,Clef_répartition[[#This Row],[Année]])</f>
        <v>7</v>
      </c>
      <c r="F8384">
        <f>IF(Clef_répartition[[#This Row],[Code_Nom]]=D8383,F8383-1,(COUNTIFS(Clef_répartition[Code_Nom],Clef_répartition[[#This Row],[Code_Nom]],Clef_répartition[Année],Clef_répartition[[#This Row],[Année]])))</f>
        <v>7</v>
      </c>
      <c r="G8384" t="str">
        <f>Clef_répartition[[#This Row],[Code_Nom]]&amp;"_"&amp;Clef_répartition[[#This Row],[Nombre]]&amp;"_"&amp;Clef_répartition[[#This Row],[Année]]</f>
        <v>ASISEVV_Association scolaire intercommunale La Sarraz environs et Veyron-Venoge_7_2020</v>
      </c>
      <c r="H8384">
        <v>5486</v>
      </c>
      <c r="I8384" t="s">
        <v>145</v>
      </c>
      <c r="J8384">
        <v>2020</v>
      </c>
      <c r="K8384">
        <v>0</v>
      </c>
    </row>
    <row r="8385" spans="1:11" x14ac:dyDescent="0.25">
      <c r="A8385" t="s">
        <v>724</v>
      </c>
      <c r="B8385" t="s">
        <v>705</v>
      </c>
      <c r="C8385" t="s">
        <v>706</v>
      </c>
      <c r="D8385" t="str">
        <f>Clef_répartition[[#This Row],[Code association]]&amp;"_"&amp;Clef_répartition[[#This Row],[Nom association]]</f>
        <v>ASISEVV_Association scolaire intercommunale La Sarraz environs et Veyron-Venoge</v>
      </c>
      <c r="E8385">
        <f>COUNTIFS(D$2:D8385,Clef_répartition[[#This Row],[Code_Nom]],J$2:J8385,Clef_répartition[[#This Row],[Année]])</f>
        <v>8</v>
      </c>
      <c r="F8385">
        <f>IF(Clef_répartition[[#This Row],[Code_Nom]]=D8384,F8384-1,(COUNTIFS(Clef_répartition[Code_Nom],Clef_répartition[[#This Row],[Code_Nom]],Clef_répartition[Année],Clef_répartition[[#This Row],[Année]])))</f>
        <v>6</v>
      </c>
      <c r="G8385" t="str">
        <f>Clef_répartition[[#This Row],[Code_Nom]]&amp;"_"&amp;Clef_répartition[[#This Row],[Nombre]]&amp;"_"&amp;Clef_répartition[[#This Row],[Année]]</f>
        <v>ASISEVV_Association scolaire intercommunale La Sarraz environs et Veyron-Venoge_8_2020</v>
      </c>
      <c r="H8385">
        <v>5488</v>
      </c>
      <c r="I8385" t="s">
        <v>174</v>
      </c>
      <c r="J8385">
        <v>2020</v>
      </c>
      <c r="K8385">
        <v>0</v>
      </c>
    </row>
    <row r="8386" spans="1:11" x14ac:dyDescent="0.25">
      <c r="A8386" t="s">
        <v>724</v>
      </c>
      <c r="B8386" t="s">
        <v>705</v>
      </c>
      <c r="C8386" t="s">
        <v>706</v>
      </c>
      <c r="D8386" t="str">
        <f>Clef_répartition[[#This Row],[Code association]]&amp;"_"&amp;Clef_répartition[[#This Row],[Nom association]]</f>
        <v>ASISEVV_Association scolaire intercommunale La Sarraz environs et Veyron-Venoge</v>
      </c>
      <c r="E8386">
        <f>COUNTIFS(D$2:D8386,Clef_répartition[[#This Row],[Code_Nom]],J$2:J8386,Clef_répartition[[#This Row],[Année]])</f>
        <v>9</v>
      </c>
      <c r="F8386">
        <f>IF(Clef_répartition[[#This Row],[Code_Nom]]=D8385,F8385-1,(COUNTIFS(Clef_répartition[Code_Nom],Clef_répartition[[#This Row],[Code_Nom]],Clef_répartition[Année],Clef_répartition[[#This Row],[Année]])))</f>
        <v>5</v>
      </c>
      <c r="G8386" t="str">
        <f>Clef_répartition[[#This Row],[Code_Nom]]&amp;"_"&amp;Clef_répartition[[#This Row],[Nombre]]&amp;"_"&amp;Clef_répartition[[#This Row],[Année]]</f>
        <v>ASISEVV_Association scolaire intercommunale La Sarraz environs et Veyron-Venoge_9_2020</v>
      </c>
      <c r="H8386">
        <v>5490</v>
      </c>
      <c r="I8386" t="s">
        <v>178</v>
      </c>
      <c r="J8386">
        <v>2020</v>
      </c>
      <c r="K8386">
        <v>0</v>
      </c>
    </row>
    <row r="8387" spans="1:11" x14ac:dyDescent="0.25">
      <c r="A8387" t="s">
        <v>724</v>
      </c>
      <c r="B8387" t="s">
        <v>705</v>
      </c>
      <c r="C8387" t="s">
        <v>706</v>
      </c>
      <c r="D8387" t="str">
        <f>Clef_répartition[[#This Row],[Code association]]&amp;"_"&amp;Clef_répartition[[#This Row],[Nom association]]</f>
        <v>ASISEVV_Association scolaire intercommunale La Sarraz environs et Veyron-Venoge</v>
      </c>
      <c r="E8387">
        <f>COUNTIFS(D$2:D8387,Clef_répartition[[#This Row],[Code_Nom]],J$2:J8387,Clef_répartition[[#This Row],[Année]])</f>
        <v>10</v>
      </c>
      <c r="F8387">
        <f>IF(Clef_répartition[[#This Row],[Code_Nom]]=D8386,F8386-1,(COUNTIFS(Clef_répartition[Code_Nom],Clef_répartition[[#This Row],[Code_Nom]],Clef_répartition[Année],Clef_répartition[[#This Row],[Année]])))</f>
        <v>4</v>
      </c>
      <c r="G8387" t="str">
        <f>Clef_répartition[[#This Row],[Code_Nom]]&amp;"_"&amp;Clef_répartition[[#This Row],[Nombre]]&amp;"_"&amp;Clef_répartition[[#This Row],[Année]]</f>
        <v>ASISEVV_Association scolaire intercommunale La Sarraz environs et Veyron-Venoge_10_2020</v>
      </c>
      <c r="H8387">
        <v>5491</v>
      </c>
      <c r="I8387" t="s">
        <v>181</v>
      </c>
      <c r="J8387">
        <v>2020</v>
      </c>
      <c r="K8387">
        <v>0</v>
      </c>
    </row>
    <row r="8388" spans="1:11" x14ac:dyDescent="0.25">
      <c r="A8388" t="s">
        <v>724</v>
      </c>
      <c r="B8388" t="s">
        <v>705</v>
      </c>
      <c r="C8388" t="s">
        <v>706</v>
      </c>
      <c r="D8388" t="str">
        <f>Clef_répartition[[#This Row],[Code association]]&amp;"_"&amp;Clef_répartition[[#This Row],[Nom association]]</f>
        <v>ASISEVV_Association scolaire intercommunale La Sarraz environs et Veyron-Venoge</v>
      </c>
      <c r="E8388">
        <f>COUNTIFS(D$2:D8388,Clef_répartition[[#This Row],[Code_Nom]],J$2:J8388,Clef_répartition[[#This Row],[Année]])</f>
        <v>11</v>
      </c>
      <c r="F8388">
        <f>IF(Clef_répartition[[#This Row],[Code_Nom]]=D8387,F8387-1,(COUNTIFS(Clef_répartition[Code_Nom],Clef_répartition[[#This Row],[Code_Nom]],Clef_répartition[Année],Clef_répartition[[#This Row],[Année]])))</f>
        <v>3</v>
      </c>
      <c r="G8388" t="str">
        <f>Clef_répartition[[#This Row],[Code_Nom]]&amp;"_"&amp;Clef_répartition[[#This Row],[Nombre]]&amp;"_"&amp;Clef_répartition[[#This Row],[Année]]</f>
        <v>ASISEVV_Association scolaire intercommunale La Sarraz environs et Veyron-Venoge_11_2020</v>
      </c>
      <c r="H8388">
        <v>5492</v>
      </c>
      <c r="I8388" t="s">
        <v>189</v>
      </c>
      <c r="J8388">
        <v>2020</v>
      </c>
      <c r="K8388">
        <v>0</v>
      </c>
    </row>
    <row r="8389" spans="1:11" x14ac:dyDescent="0.25">
      <c r="A8389" t="s">
        <v>724</v>
      </c>
      <c r="B8389" t="s">
        <v>705</v>
      </c>
      <c r="C8389" t="s">
        <v>706</v>
      </c>
      <c r="D8389" t="str">
        <f>Clef_répartition[[#This Row],[Code association]]&amp;"_"&amp;Clef_répartition[[#This Row],[Nom association]]</f>
        <v>ASISEVV_Association scolaire intercommunale La Sarraz environs et Veyron-Venoge</v>
      </c>
      <c r="E8389">
        <f>COUNTIFS(D$2:D8389,Clef_répartition[[#This Row],[Code_Nom]],J$2:J8389,Clef_répartition[[#This Row],[Année]])</f>
        <v>12</v>
      </c>
      <c r="F8389">
        <f>IF(Clef_répartition[[#This Row],[Code_Nom]]=D8388,F8388-1,(COUNTIFS(Clef_répartition[Code_Nom],Clef_répartition[[#This Row],[Code_Nom]],Clef_répartition[Année],Clef_répartition[[#This Row],[Année]])))</f>
        <v>2</v>
      </c>
      <c r="G8389" t="str">
        <f>Clef_répartition[[#This Row],[Code_Nom]]&amp;"_"&amp;Clef_répartition[[#This Row],[Nombre]]&amp;"_"&amp;Clef_répartition[[#This Row],[Année]]</f>
        <v>ASISEVV_Association scolaire intercommunale La Sarraz environs et Veyron-Venoge_12_2020</v>
      </c>
      <c r="H8389">
        <v>5493</v>
      </c>
      <c r="I8389" t="s">
        <v>205</v>
      </c>
      <c r="J8389">
        <v>2020</v>
      </c>
      <c r="K8389">
        <v>0</v>
      </c>
    </row>
    <row r="8390" spans="1:11" x14ac:dyDescent="0.25">
      <c r="A8390" t="s">
        <v>724</v>
      </c>
      <c r="B8390" t="s">
        <v>705</v>
      </c>
      <c r="C8390" t="s">
        <v>706</v>
      </c>
      <c r="D8390" t="str">
        <f>Clef_répartition[[#This Row],[Code association]]&amp;"_"&amp;Clef_répartition[[#This Row],[Nom association]]</f>
        <v>ASISEVV_Association scolaire intercommunale La Sarraz environs et Veyron-Venoge</v>
      </c>
      <c r="E8390">
        <f>COUNTIFS(D$2:D8390,Clef_répartition[[#This Row],[Code_Nom]],J$2:J8390,Clef_répartition[[#This Row],[Année]])</f>
        <v>13</v>
      </c>
      <c r="F8390">
        <f>IF(Clef_répartition[[#This Row],[Code_Nom]]=D8389,F8389-1,(COUNTIFS(Clef_répartition[Code_Nom],Clef_répartition[[#This Row],[Code_Nom]],Clef_répartition[Année],Clef_répartition[[#This Row],[Année]])))</f>
        <v>1</v>
      </c>
      <c r="G8390" t="str">
        <f>Clef_répartition[[#This Row],[Code_Nom]]&amp;"_"&amp;Clef_répartition[[#This Row],[Nombre]]&amp;"_"&amp;Clef_répartition[[#This Row],[Année]]</f>
        <v>ASISEVV_Association scolaire intercommunale La Sarraz environs et Veyron-Venoge_13_2020</v>
      </c>
      <c r="H8390">
        <v>5497</v>
      </c>
      <c r="I8390" t="s">
        <v>217</v>
      </c>
      <c r="J8390">
        <v>2020</v>
      </c>
      <c r="K8390">
        <v>0</v>
      </c>
    </row>
    <row r="8391" spans="1:11" x14ac:dyDescent="0.25">
      <c r="A8391" t="s">
        <v>724</v>
      </c>
      <c r="B8391" t="s">
        <v>517</v>
      </c>
      <c r="C8391" t="s">
        <v>518</v>
      </c>
      <c r="D8391" t="str">
        <f>Clef_répartition[[#This Row],[Code association]]&amp;"_"&amp;Clef_répartition[[#This Row],[Nom association]]</f>
        <v>ASIVenoge_Association scolaire intercommunale de la Venoge</v>
      </c>
      <c r="E8391">
        <f>COUNTIFS(D$2:D8391,Clef_répartition[[#This Row],[Code_Nom]],J$2:J8391,Clef_répartition[[#This Row],[Année]])</f>
        <v>1</v>
      </c>
      <c r="F8391">
        <f>IF(Clef_répartition[[#This Row],[Code_Nom]]=D8390,F8390-1,(COUNTIFS(Clef_répartition[Code_Nom],Clef_répartition[[#This Row],[Code_Nom]],Clef_répartition[Année],Clef_répartition[[#This Row],[Année]])))</f>
        <v>6</v>
      </c>
      <c r="G8391" t="str">
        <f>Clef_répartition[[#This Row],[Code_Nom]]&amp;"_"&amp;Clef_répartition[[#This Row],[Nombre]]&amp;"_"&amp;Clef_répartition[[#This Row],[Année]]</f>
        <v>ASIVenoge_Association scolaire intercommunale de la Venoge_1_2020</v>
      </c>
      <c r="H8391">
        <v>5480</v>
      </c>
      <c r="I8391" t="s">
        <v>90</v>
      </c>
      <c r="J8391">
        <v>2020</v>
      </c>
      <c r="K8391">
        <v>0.13320000000000001</v>
      </c>
    </row>
    <row r="8392" spans="1:11" x14ac:dyDescent="0.25">
      <c r="A8392" t="s">
        <v>724</v>
      </c>
      <c r="B8392" t="s">
        <v>517</v>
      </c>
      <c r="C8392" t="s">
        <v>518</v>
      </c>
      <c r="D8392" t="str">
        <f>Clef_répartition[[#This Row],[Code association]]&amp;"_"&amp;Clef_répartition[[#This Row],[Nom association]]</f>
        <v>ASIVenoge_Association scolaire intercommunale de la Venoge</v>
      </c>
      <c r="E8392">
        <f>COUNTIFS(D$2:D8392,Clef_répartition[[#This Row],[Code_Nom]],J$2:J8392,Clef_répartition[[#This Row],[Année]])</f>
        <v>2</v>
      </c>
      <c r="F8392">
        <f>IF(Clef_répartition[[#This Row],[Code_Nom]]=D8391,F8391-1,(COUNTIFS(Clef_répartition[Code_Nom],Clef_répartition[[#This Row],[Code_Nom]],Clef_répartition[Année],Clef_répartition[[#This Row],[Année]])))</f>
        <v>5</v>
      </c>
      <c r="G8392" t="str">
        <f>Clef_répartition[[#This Row],[Code_Nom]]&amp;"_"&amp;Clef_répartition[[#This Row],[Nombre]]&amp;"_"&amp;Clef_répartition[[#This Row],[Année]]</f>
        <v>ASIVenoge_Association scolaire intercommunale de la Venoge_2_2020</v>
      </c>
      <c r="H8392">
        <v>5487</v>
      </c>
      <c r="I8392" t="s">
        <v>167</v>
      </c>
      <c r="J8392">
        <v>2020</v>
      </c>
      <c r="K8392">
        <v>4.3400000000000001E-2</v>
      </c>
    </row>
    <row r="8393" spans="1:11" x14ac:dyDescent="0.25">
      <c r="A8393" t="s">
        <v>724</v>
      </c>
      <c r="B8393" t="s">
        <v>517</v>
      </c>
      <c r="C8393" t="s">
        <v>518</v>
      </c>
      <c r="D8393" t="str">
        <f>Clef_répartition[[#This Row],[Code association]]&amp;"_"&amp;Clef_répartition[[#This Row],[Nom association]]</f>
        <v>ASIVenoge_Association scolaire intercommunale de la Venoge</v>
      </c>
      <c r="E8393">
        <f>COUNTIFS(D$2:D8393,Clef_répartition[[#This Row],[Code_Nom]],J$2:J8393,Clef_répartition[[#This Row],[Année]])</f>
        <v>3</v>
      </c>
      <c r="F8393">
        <f>IF(Clef_répartition[[#This Row],[Code_Nom]]=D8392,F8392-1,(COUNTIFS(Clef_répartition[Code_Nom],Clef_répartition[[#This Row],[Code_Nom]],Clef_répartition[Année],Clef_répartition[[#This Row],[Année]])))</f>
        <v>4</v>
      </c>
      <c r="G8393" t="str">
        <f>Clef_répartition[[#This Row],[Code_Nom]]&amp;"_"&amp;Clef_répartition[[#This Row],[Nombre]]&amp;"_"&amp;Clef_répartition[[#This Row],[Année]]</f>
        <v>ASIVenoge_Association scolaire intercommunale de la Venoge_3_2020</v>
      </c>
      <c r="H8393">
        <v>5489</v>
      </c>
      <c r="I8393" t="s">
        <v>175</v>
      </c>
      <c r="J8393">
        <v>2020</v>
      </c>
      <c r="K8393">
        <v>7.2599999999999998E-2</v>
      </c>
    </row>
    <row r="8394" spans="1:11" x14ac:dyDescent="0.25">
      <c r="A8394" t="s">
        <v>724</v>
      </c>
      <c r="B8394" t="s">
        <v>517</v>
      </c>
      <c r="C8394" t="s">
        <v>518</v>
      </c>
      <c r="D8394" t="str">
        <f>Clef_répartition[[#This Row],[Code association]]&amp;"_"&amp;Clef_répartition[[#This Row],[Nom association]]</f>
        <v>ASIVenoge_Association scolaire intercommunale de la Venoge</v>
      </c>
      <c r="E8394">
        <f>COUNTIFS(D$2:D8394,Clef_répartition[[#This Row],[Code_Nom]],J$2:J8394,Clef_répartition[[#This Row],[Année]])</f>
        <v>4</v>
      </c>
      <c r="F8394">
        <f>IF(Clef_répartition[[#This Row],[Code_Nom]]=D8393,F8393-1,(COUNTIFS(Clef_répartition[Code_Nom],Clef_répartition[[#This Row],[Code_Nom]],Clef_répartition[Année],Clef_répartition[[#This Row],[Année]])))</f>
        <v>3</v>
      </c>
      <c r="G8394" t="str">
        <f>Clef_répartition[[#This Row],[Code_Nom]]&amp;"_"&amp;Clef_répartition[[#This Row],[Nombre]]&amp;"_"&amp;Clef_répartition[[#This Row],[Année]]</f>
        <v>ASIVenoge_Association scolaire intercommunale de la Venoge_4_2020</v>
      </c>
      <c r="H8394">
        <v>5495</v>
      </c>
      <c r="I8394" t="s">
        <v>212</v>
      </c>
      <c r="J8394">
        <v>2020</v>
      </c>
      <c r="K8394">
        <v>0.3795</v>
      </c>
    </row>
    <row r="8395" spans="1:11" x14ac:dyDescent="0.25">
      <c r="A8395" t="s">
        <v>724</v>
      </c>
      <c r="B8395" t="s">
        <v>517</v>
      </c>
      <c r="C8395" t="s">
        <v>518</v>
      </c>
      <c r="D8395" t="str">
        <f>Clef_répartition[[#This Row],[Code association]]&amp;"_"&amp;Clef_répartition[[#This Row],[Nom association]]</f>
        <v>ASIVenoge_Association scolaire intercommunale de la Venoge</v>
      </c>
      <c r="E8395">
        <f>COUNTIFS(D$2:D8395,Clef_répartition[[#This Row],[Code_Nom]],J$2:J8395,Clef_répartition[[#This Row],[Année]])</f>
        <v>5</v>
      </c>
      <c r="F8395">
        <f>IF(Clef_répartition[[#This Row],[Code_Nom]]=D8394,F8394-1,(COUNTIFS(Clef_répartition[Code_Nom],Clef_répartition[[#This Row],[Code_Nom]],Clef_répartition[Année],Clef_répartition[[#This Row],[Année]])))</f>
        <v>2</v>
      </c>
      <c r="G8395" t="str">
        <f>Clef_répartition[[#This Row],[Code_Nom]]&amp;"_"&amp;Clef_répartition[[#This Row],[Nombre]]&amp;"_"&amp;Clef_répartition[[#This Row],[Année]]</f>
        <v>ASIVenoge_Association scolaire intercommunale de la Venoge_5_2020</v>
      </c>
      <c r="H8395">
        <v>5496</v>
      </c>
      <c r="I8395" t="s">
        <v>213</v>
      </c>
      <c r="J8395">
        <v>2020</v>
      </c>
      <c r="K8395">
        <v>0.22339999999999999</v>
      </c>
    </row>
    <row r="8396" spans="1:11" x14ac:dyDescent="0.25">
      <c r="A8396" t="s">
        <v>724</v>
      </c>
      <c r="B8396" t="s">
        <v>517</v>
      </c>
      <c r="C8396" t="s">
        <v>518</v>
      </c>
      <c r="D8396" t="str">
        <f>Clef_répartition[[#This Row],[Code association]]&amp;"_"&amp;Clef_répartition[[#This Row],[Nom association]]</f>
        <v>ASIVenoge_Association scolaire intercommunale de la Venoge</v>
      </c>
      <c r="E8396">
        <f>COUNTIFS(D$2:D8396,Clef_répartition[[#This Row],[Code_Nom]],J$2:J8396,Clef_répartition[[#This Row],[Année]])</f>
        <v>6</v>
      </c>
      <c r="F8396">
        <f>IF(Clef_répartition[[#This Row],[Code_Nom]]=D8395,F8395-1,(COUNTIFS(Clef_répartition[Code_Nom],Clef_répartition[[#This Row],[Code_Nom]],Clef_répartition[Année],Clef_répartition[[#This Row],[Année]])))</f>
        <v>1</v>
      </c>
      <c r="G8396" t="str">
        <f>Clef_répartition[[#This Row],[Code_Nom]]&amp;"_"&amp;Clef_répartition[[#This Row],[Nombre]]&amp;"_"&amp;Clef_répartition[[#This Row],[Année]]</f>
        <v>ASIVenoge_Association scolaire intercommunale de la Venoge_6_2020</v>
      </c>
      <c r="H8396">
        <v>5503</v>
      </c>
      <c r="I8396" t="s">
        <v>290</v>
      </c>
      <c r="J8396">
        <v>2020</v>
      </c>
      <c r="K8396">
        <v>0.1479</v>
      </c>
    </row>
    <row r="8397" spans="1:11" x14ac:dyDescent="0.25">
      <c r="A8397" t="s">
        <v>724</v>
      </c>
      <c r="B8397" t="s">
        <v>587</v>
      </c>
      <c r="C8397" t="s">
        <v>588</v>
      </c>
      <c r="D8397" t="str">
        <f>Clef_répartition[[#This Row],[Code association]]&amp;"_"&amp;Clef_répartition[[#This Row],[Nom association]]</f>
        <v>ASIVJ_Association intercommunale scolaire de la Vallée de Joux</v>
      </c>
      <c r="E8397">
        <f>COUNTIFS(D$2:D8397,Clef_répartition[[#This Row],[Code_Nom]],J$2:J8397,Clef_répartition[[#This Row],[Année]])</f>
        <v>1</v>
      </c>
      <c r="F8397">
        <f>IF(Clef_répartition[[#This Row],[Code_Nom]]=D8396,F8396-1,(COUNTIFS(Clef_répartition[Code_Nom],Clef_répartition[[#This Row],[Code_Nom]],Clef_répartition[Année],Clef_répartition[[#This Row],[Année]])))</f>
        <v>3</v>
      </c>
      <c r="G8397" t="str">
        <f>Clef_répartition[[#This Row],[Code_Nom]]&amp;"_"&amp;Clef_répartition[[#This Row],[Nombre]]&amp;"_"&amp;Clef_répartition[[#This Row],[Année]]</f>
        <v>ASIVJ_Association intercommunale scolaire de la Vallée de Joux_1_2020</v>
      </c>
      <c r="H8397">
        <v>5871</v>
      </c>
      <c r="I8397" t="s">
        <v>143</v>
      </c>
      <c r="J8397">
        <v>2020</v>
      </c>
      <c r="K8397">
        <v>0.2</v>
      </c>
    </row>
    <row r="8398" spans="1:11" x14ac:dyDescent="0.25">
      <c r="A8398" t="s">
        <v>724</v>
      </c>
      <c r="B8398" t="s">
        <v>587</v>
      </c>
      <c r="C8398" t="s">
        <v>588</v>
      </c>
      <c r="D8398" t="str">
        <f>Clef_répartition[[#This Row],[Code association]]&amp;"_"&amp;Clef_répartition[[#This Row],[Nom association]]</f>
        <v>ASIVJ_Association intercommunale scolaire de la Vallée de Joux</v>
      </c>
      <c r="E8398">
        <f>COUNTIFS(D$2:D8398,Clef_répartition[[#This Row],[Code_Nom]],J$2:J8398,Clef_répartition[[#This Row],[Année]])</f>
        <v>2</v>
      </c>
      <c r="F8398">
        <f>IF(Clef_répartition[[#This Row],[Code_Nom]]=D8397,F8397-1,(COUNTIFS(Clef_répartition[Code_Nom],Clef_répartition[[#This Row],[Code_Nom]],Clef_répartition[Année],Clef_répartition[[#This Row],[Année]])))</f>
        <v>2</v>
      </c>
      <c r="G8398" t="str">
        <f>Clef_répartition[[#This Row],[Code_Nom]]&amp;"_"&amp;Clef_répartition[[#This Row],[Nombre]]&amp;"_"&amp;Clef_répartition[[#This Row],[Année]]</f>
        <v>ASIVJ_Association intercommunale scolaire de la Vallée de Joux_2_2020</v>
      </c>
      <c r="H8398">
        <v>5872</v>
      </c>
      <c r="I8398" t="s">
        <v>154</v>
      </c>
      <c r="J8398">
        <v>2020</v>
      </c>
      <c r="K8398">
        <v>0.68</v>
      </c>
    </row>
    <row r="8399" spans="1:11" x14ac:dyDescent="0.25">
      <c r="A8399" t="s">
        <v>724</v>
      </c>
      <c r="B8399" t="s">
        <v>587</v>
      </c>
      <c r="C8399" t="s">
        <v>588</v>
      </c>
      <c r="D8399" t="str">
        <f>Clef_répartition[[#This Row],[Code association]]&amp;"_"&amp;Clef_répartition[[#This Row],[Nom association]]</f>
        <v>ASIVJ_Association intercommunale scolaire de la Vallée de Joux</v>
      </c>
      <c r="E8399">
        <f>COUNTIFS(D$2:D8399,Clef_répartition[[#This Row],[Code_Nom]],J$2:J8399,Clef_répartition[[#This Row],[Année]])</f>
        <v>3</v>
      </c>
      <c r="F8399">
        <f>IF(Clef_répartition[[#This Row],[Code_Nom]]=D8398,F8398-1,(COUNTIFS(Clef_répartition[Code_Nom],Clef_répartition[[#This Row],[Code_Nom]],Clef_répartition[Année],Clef_répartition[[#This Row],[Année]])))</f>
        <v>1</v>
      </c>
      <c r="G8399" t="str">
        <f>Clef_répartition[[#This Row],[Code_Nom]]&amp;"_"&amp;Clef_répartition[[#This Row],[Nombre]]&amp;"_"&amp;Clef_répartition[[#This Row],[Année]]</f>
        <v>ASIVJ_Association intercommunale scolaire de la Vallée de Joux_3_2020</v>
      </c>
      <c r="H8399">
        <v>5873</v>
      </c>
      <c r="I8399" t="s">
        <v>155</v>
      </c>
      <c r="J8399">
        <v>2020</v>
      </c>
      <c r="K8399">
        <v>0.12</v>
      </c>
    </row>
    <row r="8400" spans="1:11" x14ac:dyDescent="0.25">
      <c r="A8400" t="s">
        <v>724</v>
      </c>
      <c r="B8400" t="s">
        <v>446</v>
      </c>
      <c r="C8400" t="s">
        <v>447</v>
      </c>
      <c r="D8400" t="str">
        <f>Clef_répartition[[#This Row],[Code association]]&amp;"_"&amp;Clef_répartition[[#This Row],[Nom association]]</f>
        <v>ASIYE_Association Scolaire Intercommunale Yvonand et Environs</v>
      </c>
      <c r="E8400">
        <f>COUNTIFS(D$2:D8400,Clef_répartition[[#This Row],[Code_Nom]],J$2:J8400,Clef_répartition[[#This Row],[Année]])</f>
        <v>1</v>
      </c>
      <c r="F8400">
        <f>IF(Clef_répartition[[#This Row],[Code_Nom]]=D8399,F8399-1,(COUNTIFS(Clef_répartition[Code_Nom],Clef_répartition[[#This Row],[Code_Nom]],Clef_répartition[Année],Clef_répartition[[#This Row],[Année]])))</f>
        <v>10</v>
      </c>
      <c r="G8400" t="str">
        <f>Clef_répartition[[#This Row],[Code_Nom]]&amp;"_"&amp;Clef_répartition[[#This Row],[Nombre]]&amp;"_"&amp;Clef_répartition[[#This Row],[Année]]</f>
        <v>ASIYE_Association Scolaire Intercommunale Yvonand et Environs_1_2020</v>
      </c>
      <c r="H8400">
        <v>5907</v>
      </c>
      <c r="I8400" t="s">
        <v>54</v>
      </c>
      <c r="J8400">
        <v>2020</v>
      </c>
      <c r="K8400">
        <v>5.1999999999999998E-2</v>
      </c>
    </row>
    <row r="8401" spans="1:11" x14ac:dyDescent="0.25">
      <c r="A8401" t="s">
        <v>724</v>
      </c>
      <c r="B8401" t="s">
        <v>446</v>
      </c>
      <c r="C8401" t="s">
        <v>447</v>
      </c>
      <c r="D8401" t="str">
        <f>Clef_répartition[[#This Row],[Code association]]&amp;"_"&amp;Clef_répartition[[#This Row],[Nom association]]</f>
        <v>ASIYE_Association Scolaire Intercommunale Yvonand et Environs</v>
      </c>
      <c r="E8401">
        <f>COUNTIFS(D$2:D8401,Clef_répartition[[#This Row],[Code_Nom]],J$2:J8401,Clef_répartition[[#This Row],[Année]])</f>
        <v>2</v>
      </c>
      <c r="F8401">
        <f>IF(Clef_répartition[[#This Row],[Code_Nom]]=D8400,F8400-1,(COUNTIFS(Clef_répartition[Code_Nom],Clef_répartition[[#This Row],[Code_Nom]],Clef_répartition[Année],Clef_répartition[[#This Row],[Année]])))</f>
        <v>9</v>
      </c>
      <c r="G8401" t="str">
        <f>Clef_répartition[[#This Row],[Code_Nom]]&amp;"_"&amp;Clef_répartition[[#This Row],[Nombre]]&amp;"_"&amp;Clef_répartition[[#This Row],[Année]]</f>
        <v>ASIYE_Association Scolaire Intercommunale Yvonand et Environs_2_2020</v>
      </c>
      <c r="H8401">
        <v>5908</v>
      </c>
      <c r="I8401" t="s">
        <v>59</v>
      </c>
      <c r="J8401">
        <v>2020</v>
      </c>
      <c r="K8401">
        <v>2.4E-2</v>
      </c>
    </row>
    <row r="8402" spans="1:11" x14ac:dyDescent="0.25">
      <c r="A8402" t="s">
        <v>724</v>
      </c>
      <c r="B8402" t="s">
        <v>446</v>
      </c>
      <c r="C8402" t="s">
        <v>447</v>
      </c>
      <c r="D8402" t="str">
        <f>Clef_répartition[[#This Row],[Code association]]&amp;"_"&amp;Clef_répartition[[#This Row],[Nom association]]</f>
        <v>ASIYE_Association Scolaire Intercommunale Yvonand et Environs</v>
      </c>
      <c r="E8402">
        <f>COUNTIFS(D$2:D8402,Clef_répartition[[#This Row],[Code_Nom]],J$2:J8402,Clef_répartition[[#This Row],[Année]])</f>
        <v>3</v>
      </c>
      <c r="F8402">
        <f>IF(Clef_répartition[[#This Row],[Code_Nom]]=D8401,F8401-1,(COUNTIFS(Clef_répartition[Code_Nom],Clef_répartition[[#This Row],[Code_Nom]],Clef_répartition[Année],Clef_répartition[[#This Row],[Année]])))</f>
        <v>8</v>
      </c>
      <c r="G8402" t="str">
        <f>Clef_répartition[[#This Row],[Code_Nom]]&amp;"_"&amp;Clef_répartition[[#This Row],[Nombre]]&amp;"_"&amp;Clef_répartition[[#This Row],[Année]]</f>
        <v>ASIYE_Association Scolaire Intercommunale Yvonand et Environs_3_2020</v>
      </c>
      <c r="H8402">
        <v>5910</v>
      </c>
      <c r="I8402" t="s">
        <v>83</v>
      </c>
      <c r="J8402">
        <v>2020</v>
      </c>
      <c r="K8402">
        <v>6.4600000000000005E-2</v>
      </c>
    </row>
    <row r="8403" spans="1:11" x14ac:dyDescent="0.25">
      <c r="A8403" t="s">
        <v>724</v>
      </c>
      <c r="B8403" t="s">
        <v>446</v>
      </c>
      <c r="C8403" t="s">
        <v>447</v>
      </c>
      <c r="D8403" t="str">
        <f>Clef_répartition[[#This Row],[Code association]]&amp;"_"&amp;Clef_répartition[[#This Row],[Nom association]]</f>
        <v>ASIYE_Association Scolaire Intercommunale Yvonand et Environs</v>
      </c>
      <c r="E8403">
        <f>COUNTIFS(D$2:D8403,Clef_répartition[[#This Row],[Code_Nom]],J$2:J8403,Clef_répartition[[#This Row],[Année]])</f>
        <v>4</v>
      </c>
      <c r="F8403">
        <f>IF(Clef_répartition[[#This Row],[Code_Nom]]=D8402,F8402-1,(COUNTIFS(Clef_répartition[Code_Nom],Clef_répartition[[#This Row],[Code_Nom]],Clef_répartition[Année],Clef_répartition[[#This Row],[Année]])))</f>
        <v>7</v>
      </c>
      <c r="G8403" t="str">
        <f>Clef_répartition[[#This Row],[Code_Nom]]&amp;"_"&amp;Clef_répartition[[#This Row],[Nombre]]&amp;"_"&amp;Clef_répartition[[#This Row],[Année]]</f>
        <v>ASIYE_Association Scolaire Intercommunale Yvonand et Environs_4_2020</v>
      </c>
      <c r="H8403">
        <v>5911</v>
      </c>
      <c r="I8403" t="s">
        <v>86</v>
      </c>
      <c r="J8403">
        <v>2020</v>
      </c>
      <c r="K8403">
        <v>3.15E-2</v>
      </c>
    </row>
    <row r="8404" spans="1:11" x14ac:dyDescent="0.25">
      <c r="A8404" t="s">
        <v>724</v>
      </c>
      <c r="B8404" t="s">
        <v>446</v>
      </c>
      <c r="C8404" t="s">
        <v>447</v>
      </c>
      <c r="D8404" t="str">
        <f>Clef_répartition[[#This Row],[Code association]]&amp;"_"&amp;Clef_répartition[[#This Row],[Nom association]]</f>
        <v>ASIYE_Association Scolaire Intercommunale Yvonand et Environs</v>
      </c>
      <c r="E8404">
        <f>COUNTIFS(D$2:D8404,Clef_répartition[[#This Row],[Code_Nom]],J$2:J8404,Clef_répartition[[#This Row],[Année]])</f>
        <v>5</v>
      </c>
      <c r="F8404">
        <f>IF(Clef_répartition[[#This Row],[Code_Nom]]=D8403,F8403-1,(COUNTIFS(Clef_répartition[Code_Nom],Clef_répartition[[#This Row],[Code_Nom]],Clef_répartition[Année],Clef_répartition[[#This Row],[Année]])))</f>
        <v>6</v>
      </c>
      <c r="G8404" t="str">
        <f>Clef_répartition[[#This Row],[Code_Nom]]&amp;"_"&amp;Clef_répartition[[#This Row],[Nombre]]&amp;"_"&amp;Clef_répartition[[#This Row],[Année]]</f>
        <v>ASIYE_Association Scolaire Intercommunale Yvonand et Environs_5_2020</v>
      </c>
      <c r="H8404">
        <v>5912</v>
      </c>
      <c r="I8404" t="s">
        <v>91</v>
      </c>
      <c r="J8404">
        <v>2020</v>
      </c>
      <c r="K8404">
        <v>2.23E-2</v>
      </c>
    </row>
    <row r="8405" spans="1:11" x14ac:dyDescent="0.25">
      <c r="A8405" t="s">
        <v>724</v>
      </c>
      <c r="B8405" t="s">
        <v>446</v>
      </c>
      <c r="C8405" t="s">
        <v>447</v>
      </c>
      <c r="D8405" t="str">
        <f>Clef_répartition[[#This Row],[Code association]]&amp;"_"&amp;Clef_répartition[[#This Row],[Nom association]]</f>
        <v>ASIYE_Association Scolaire Intercommunale Yvonand et Environs</v>
      </c>
      <c r="E8405">
        <f>COUNTIFS(D$2:D8405,Clef_répartition[[#This Row],[Code_Nom]],J$2:J8405,Clef_répartition[[#This Row],[Année]])</f>
        <v>6</v>
      </c>
      <c r="F8405">
        <f>IF(Clef_répartition[[#This Row],[Code_Nom]]=D8404,F8404-1,(COUNTIFS(Clef_répartition[Code_Nom],Clef_répartition[[#This Row],[Code_Nom]],Clef_répartition[Année],Clef_répartition[[#This Row],[Année]])))</f>
        <v>5</v>
      </c>
      <c r="G8405" t="str">
        <f>Clef_répartition[[#This Row],[Code_Nom]]&amp;"_"&amp;Clef_répartition[[#This Row],[Nombre]]&amp;"_"&amp;Clef_répartition[[#This Row],[Année]]</f>
        <v>ASIYE_Association Scolaire Intercommunale Yvonand et Environs_6_2020</v>
      </c>
      <c r="H8405">
        <v>5921</v>
      </c>
      <c r="I8405" t="s">
        <v>180</v>
      </c>
      <c r="J8405">
        <v>2020</v>
      </c>
      <c r="K8405">
        <v>3.6600000000000001E-2</v>
      </c>
    </row>
    <row r="8406" spans="1:11" x14ac:dyDescent="0.25">
      <c r="A8406" t="s">
        <v>724</v>
      </c>
      <c r="B8406" t="s">
        <v>446</v>
      </c>
      <c r="C8406" t="s">
        <v>447</v>
      </c>
      <c r="D8406" t="str">
        <f>Clef_répartition[[#This Row],[Code association]]&amp;"_"&amp;Clef_répartition[[#This Row],[Nom association]]</f>
        <v>ASIYE_Association Scolaire Intercommunale Yvonand et Environs</v>
      </c>
      <c r="E8406">
        <f>COUNTIFS(D$2:D8406,Clef_répartition[[#This Row],[Code_Nom]],J$2:J8406,Clef_répartition[[#This Row],[Année]])</f>
        <v>7</v>
      </c>
      <c r="F8406">
        <f>IF(Clef_répartition[[#This Row],[Code_Nom]]=D8405,F8405-1,(COUNTIFS(Clef_répartition[Code_Nom],Clef_répartition[[#This Row],[Code_Nom]],Clef_répartition[Année],Clef_répartition[[#This Row],[Année]])))</f>
        <v>4</v>
      </c>
      <c r="G8406" t="str">
        <f>Clef_répartition[[#This Row],[Code_Nom]]&amp;"_"&amp;Clef_répartition[[#This Row],[Nombre]]&amp;"_"&amp;Clef_répartition[[#This Row],[Année]]</f>
        <v>ASIYE_Association Scolaire Intercommunale Yvonand et Environs_7_2020</v>
      </c>
      <c r="H8406">
        <v>5926</v>
      </c>
      <c r="I8406" t="s">
        <v>218</v>
      </c>
      <c r="J8406">
        <v>2020</v>
      </c>
      <c r="K8406">
        <v>0.13650000000000001</v>
      </c>
    </row>
    <row r="8407" spans="1:11" x14ac:dyDescent="0.25">
      <c r="A8407" t="s">
        <v>724</v>
      </c>
      <c r="B8407" t="s">
        <v>446</v>
      </c>
      <c r="C8407" t="s">
        <v>447</v>
      </c>
      <c r="D8407" t="str">
        <f>Clef_répartition[[#This Row],[Code association]]&amp;"_"&amp;Clef_répartition[[#This Row],[Nom association]]</f>
        <v>ASIYE_Association Scolaire Intercommunale Yvonand et Environs</v>
      </c>
      <c r="E8407">
        <f>COUNTIFS(D$2:D8407,Clef_répartition[[#This Row],[Code_Nom]],J$2:J8407,Clef_répartition[[#This Row],[Année]])</f>
        <v>8</v>
      </c>
      <c r="F8407">
        <f>IF(Clef_répartition[[#This Row],[Code_Nom]]=D8406,F8406-1,(COUNTIFS(Clef_répartition[Code_Nom],Clef_répartition[[#This Row],[Code_Nom]],Clef_répartition[Année],Clef_répartition[[#This Row],[Année]])))</f>
        <v>3</v>
      </c>
      <c r="G8407" t="str">
        <f>Clef_répartition[[#This Row],[Code_Nom]]&amp;"_"&amp;Clef_répartition[[#This Row],[Nombre]]&amp;"_"&amp;Clef_répartition[[#This Row],[Année]]</f>
        <v>ASIYE_Association Scolaire Intercommunale Yvonand et Environs_8_2020</v>
      </c>
      <c r="H8407">
        <v>5928</v>
      </c>
      <c r="I8407" t="s">
        <v>240</v>
      </c>
      <c r="J8407">
        <v>2020</v>
      </c>
      <c r="K8407">
        <v>3.9100000000000003E-2</v>
      </c>
    </row>
    <row r="8408" spans="1:11" x14ac:dyDescent="0.25">
      <c r="A8408" t="s">
        <v>724</v>
      </c>
      <c r="B8408" t="s">
        <v>446</v>
      </c>
      <c r="C8408" t="s">
        <v>447</v>
      </c>
      <c r="D8408" t="str">
        <f>Clef_répartition[[#This Row],[Code association]]&amp;"_"&amp;Clef_répartition[[#This Row],[Nom association]]</f>
        <v>ASIYE_Association Scolaire Intercommunale Yvonand et Environs</v>
      </c>
      <c r="E8408">
        <f>COUNTIFS(D$2:D8408,Clef_répartition[[#This Row],[Code_Nom]],J$2:J8408,Clef_répartition[[#This Row],[Année]])</f>
        <v>9</v>
      </c>
      <c r="F8408">
        <f>IF(Clef_répartition[[#This Row],[Code_Nom]]=D8407,F8407-1,(COUNTIFS(Clef_répartition[Code_Nom],Clef_répartition[[#This Row],[Code_Nom]],Clef_répartition[Année],Clef_répartition[[#This Row],[Année]])))</f>
        <v>2</v>
      </c>
      <c r="G8408" t="str">
        <f>Clef_répartition[[#This Row],[Code_Nom]]&amp;"_"&amp;Clef_répartition[[#This Row],[Nombre]]&amp;"_"&amp;Clef_répartition[[#This Row],[Année]]</f>
        <v>ASIYE_Association Scolaire Intercommunale Yvonand et Environs_9_2020</v>
      </c>
      <c r="H8408">
        <v>5935</v>
      </c>
      <c r="I8408" t="s">
        <v>280</v>
      </c>
      <c r="J8408">
        <v>2020</v>
      </c>
      <c r="K8408">
        <v>1.6299999999999999E-2</v>
      </c>
    </row>
    <row r="8409" spans="1:11" x14ac:dyDescent="0.25">
      <c r="A8409" t="s">
        <v>724</v>
      </c>
      <c r="B8409" t="s">
        <v>446</v>
      </c>
      <c r="C8409" t="s">
        <v>447</v>
      </c>
      <c r="D8409" t="str">
        <f>Clef_répartition[[#This Row],[Code association]]&amp;"_"&amp;Clef_répartition[[#This Row],[Nom association]]</f>
        <v>ASIYE_Association Scolaire Intercommunale Yvonand et Environs</v>
      </c>
      <c r="E8409">
        <f>COUNTIFS(D$2:D8409,Clef_répartition[[#This Row],[Code_Nom]],J$2:J8409,Clef_répartition[[#This Row],[Année]])</f>
        <v>10</v>
      </c>
      <c r="F8409">
        <f>IF(Clef_répartition[[#This Row],[Code_Nom]]=D8408,F8408-1,(COUNTIFS(Clef_répartition[Code_Nom],Clef_répartition[[#This Row],[Code_Nom]],Clef_répartition[Année],Clef_répartition[[#This Row],[Année]])))</f>
        <v>1</v>
      </c>
      <c r="G8409" t="str">
        <f>Clef_répartition[[#This Row],[Code_Nom]]&amp;"_"&amp;Clef_répartition[[#This Row],[Nombre]]&amp;"_"&amp;Clef_répartition[[#This Row],[Année]]</f>
        <v>ASIYE_Association Scolaire Intercommunale Yvonand et Environs_10_2020</v>
      </c>
      <c r="H8409">
        <v>5939</v>
      </c>
      <c r="I8409" t="s">
        <v>299</v>
      </c>
      <c r="J8409">
        <v>2020</v>
      </c>
      <c r="K8409">
        <v>0.57709999999999995</v>
      </c>
    </row>
    <row r="8410" spans="1:11" x14ac:dyDescent="0.25">
      <c r="A8410" t="s">
        <v>724</v>
      </c>
      <c r="B8410" t="s">
        <v>485</v>
      </c>
      <c r="C8410" t="s">
        <v>486</v>
      </c>
      <c r="D8410" t="str">
        <f>Clef_répartition[[#This Row],[Code association]]&amp;"_"&amp;Clef_répartition[[#This Row],[Nom association]]</f>
        <v>ASPIC_Association intercommunale de la piscine des Chavannes</v>
      </c>
      <c r="E8410">
        <f>COUNTIFS(D$2:D8410,Clef_répartition[[#This Row],[Code_Nom]],J$2:J8410,Clef_répartition[[#This Row],[Année]])</f>
        <v>1</v>
      </c>
      <c r="F8410">
        <f>IF(Clef_répartition[[#This Row],[Code_Nom]]=D8409,F8409-1,(COUNTIFS(Clef_répartition[Code_Nom],Clef_répartition[[#This Row],[Code_Nom]],Clef_répartition[Année],Clef_répartition[[#This Row],[Année]])))</f>
        <v>17</v>
      </c>
      <c r="G8410" t="str">
        <f>Clef_répartition[[#This Row],[Code_Nom]]&amp;"_"&amp;Clef_répartition[[#This Row],[Nombre]]&amp;"_"&amp;Clef_répartition[[#This Row],[Année]]</f>
        <v>ASPIC_Association intercommunale de la piscine des Chavannes_1_2020</v>
      </c>
      <c r="H8410">
        <v>5475</v>
      </c>
      <c r="I8410" t="s">
        <v>55</v>
      </c>
      <c r="J8410">
        <v>2020</v>
      </c>
      <c r="K8410">
        <v>4.4999999999999997E-3</v>
      </c>
    </row>
    <row r="8411" spans="1:11" x14ac:dyDescent="0.25">
      <c r="A8411" t="s">
        <v>724</v>
      </c>
      <c r="B8411" t="s">
        <v>485</v>
      </c>
      <c r="C8411" t="s">
        <v>486</v>
      </c>
      <c r="D8411" t="str">
        <f>Clef_répartition[[#This Row],[Code association]]&amp;"_"&amp;Clef_répartition[[#This Row],[Nom association]]</f>
        <v>ASPIC_Association intercommunale de la piscine des Chavannes</v>
      </c>
      <c r="E8411">
        <f>COUNTIFS(D$2:D8411,Clef_répartition[[#This Row],[Code_Nom]],J$2:J8411,Clef_répartition[[#This Row],[Année]])</f>
        <v>2</v>
      </c>
      <c r="F8411">
        <f>IF(Clef_répartition[[#This Row],[Code_Nom]]=D8410,F8410-1,(COUNTIFS(Clef_répartition[Code_Nom],Clef_répartition[[#This Row],[Code_Nom]],Clef_répartition[Année],Clef_répartition[[#This Row],[Année]])))</f>
        <v>16</v>
      </c>
      <c r="G8411" t="str">
        <f>Clef_répartition[[#This Row],[Code_Nom]]&amp;"_"&amp;Clef_répartition[[#This Row],[Nombre]]&amp;"_"&amp;Clef_répartition[[#This Row],[Année]]</f>
        <v>ASPIC_Association intercommunale de la piscine des Chavannes_2_2020</v>
      </c>
      <c r="H8411">
        <v>5477</v>
      </c>
      <c r="I8411" t="s">
        <v>79</v>
      </c>
      <c r="J8411">
        <v>2020</v>
      </c>
      <c r="K8411">
        <v>0.24160000000000001</v>
      </c>
    </row>
    <row r="8412" spans="1:11" x14ac:dyDescent="0.25">
      <c r="A8412" t="s">
        <v>724</v>
      </c>
      <c r="B8412" t="s">
        <v>485</v>
      </c>
      <c r="C8412" t="s">
        <v>486</v>
      </c>
      <c r="D8412" t="str">
        <f>Clef_répartition[[#This Row],[Code association]]&amp;"_"&amp;Clef_répartition[[#This Row],[Nom association]]</f>
        <v>ASPIC_Association intercommunale de la piscine des Chavannes</v>
      </c>
      <c r="E8412">
        <f>COUNTIFS(D$2:D8412,Clef_répartition[[#This Row],[Code_Nom]],J$2:J8412,Clef_répartition[[#This Row],[Année]])</f>
        <v>3</v>
      </c>
      <c r="F8412">
        <f>IF(Clef_répartition[[#This Row],[Code_Nom]]=D8411,F8411-1,(COUNTIFS(Clef_répartition[Code_Nom],Clef_répartition[[#This Row],[Code_Nom]],Clef_répartition[Année],Clef_répartition[[#This Row],[Année]])))</f>
        <v>15</v>
      </c>
      <c r="G8412" t="str">
        <f>Clef_répartition[[#This Row],[Code_Nom]]&amp;"_"&amp;Clef_répartition[[#This Row],[Nombre]]&amp;"_"&amp;Clef_répartition[[#This Row],[Année]]</f>
        <v>ASPIC_Association intercommunale de la piscine des Chavannes_3_2020</v>
      </c>
      <c r="H8412">
        <v>5479</v>
      </c>
      <c r="I8412" t="s">
        <v>85</v>
      </c>
      <c r="J8412">
        <v>2020</v>
      </c>
      <c r="K8412">
        <v>2.4500000000000001E-2</v>
      </c>
    </row>
    <row r="8413" spans="1:11" x14ac:dyDescent="0.25">
      <c r="A8413" t="s">
        <v>724</v>
      </c>
      <c r="B8413" t="s">
        <v>485</v>
      </c>
      <c r="C8413" t="s">
        <v>486</v>
      </c>
      <c r="D8413" t="str">
        <f>Clef_répartition[[#This Row],[Code association]]&amp;"_"&amp;Clef_répartition[[#This Row],[Nom association]]</f>
        <v>ASPIC_Association intercommunale de la piscine des Chavannes</v>
      </c>
      <c r="E8413">
        <f>COUNTIFS(D$2:D8413,Clef_répartition[[#This Row],[Code_Nom]],J$2:J8413,Clef_répartition[[#This Row],[Année]])</f>
        <v>4</v>
      </c>
      <c r="F8413">
        <f>IF(Clef_répartition[[#This Row],[Code_Nom]]=D8412,F8412-1,(COUNTIFS(Clef_répartition[Code_Nom],Clef_répartition[[#This Row],[Code_Nom]],Clef_répartition[Année],Clef_répartition[[#This Row],[Année]])))</f>
        <v>14</v>
      </c>
      <c r="G8413" t="str">
        <f>Clef_répartition[[#This Row],[Code_Nom]]&amp;"_"&amp;Clef_répartition[[#This Row],[Nombre]]&amp;"_"&amp;Clef_répartition[[#This Row],[Année]]</f>
        <v>ASPIC_Association intercommunale de la piscine des Chavannes_4_2020</v>
      </c>
      <c r="H8413">
        <v>5480</v>
      </c>
      <c r="I8413" t="s">
        <v>90</v>
      </c>
      <c r="J8413">
        <v>2020</v>
      </c>
      <c r="K8413">
        <v>6.1100000000000002E-2</v>
      </c>
    </row>
    <row r="8414" spans="1:11" x14ac:dyDescent="0.25">
      <c r="A8414" t="s">
        <v>724</v>
      </c>
      <c r="B8414" t="s">
        <v>485</v>
      </c>
      <c r="C8414" t="s">
        <v>486</v>
      </c>
      <c r="D8414" t="str">
        <f>Clef_répartition[[#This Row],[Code association]]&amp;"_"&amp;Clef_répartition[[#This Row],[Nom association]]</f>
        <v>ASPIC_Association intercommunale de la piscine des Chavannes</v>
      </c>
      <c r="E8414">
        <f>COUNTIFS(D$2:D8414,Clef_répartition[[#This Row],[Code_Nom]],J$2:J8414,Clef_répartition[[#This Row],[Année]])</f>
        <v>5</v>
      </c>
      <c r="F8414">
        <f>IF(Clef_répartition[[#This Row],[Code_Nom]]=D8413,F8413-1,(COUNTIFS(Clef_répartition[Code_Nom],Clef_répartition[[#This Row],[Code_Nom]],Clef_répartition[Année],Clef_répartition[[#This Row],[Année]])))</f>
        <v>13</v>
      </c>
      <c r="G8414" t="str">
        <f>Clef_répartition[[#This Row],[Code_Nom]]&amp;"_"&amp;Clef_répartition[[#This Row],[Nombre]]&amp;"_"&amp;Clef_répartition[[#This Row],[Année]]</f>
        <v>ASPIC_Association intercommunale de la piscine des Chavannes_5_2020</v>
      </c>
      <c r="H8414">
        <v>5481</v>
      </c>
      <c r="I8414" t="s">
        <v>94</v>
      </c>
      <c r="J8414">
        <v>2020</v>
      </c>
      <c r="K8414">
        <v>1.0699999999999999E-2</v>
      </c>
    </row>
    <row r="8415" spans="1:11" x14ac:dyDescent="0.25">
      <c r="A8415" t="s">
        <v>724</v>
      </c>
      <c r="B8415" t="s">
        <v>485</v>
      </c>
      <c r="C8415" t="s">
        <v>486</v>
      </c>
      <c r="D8415" t="str">
        <f>Clef_répartition[[#This Row],[Code association]]&amp;"_"&amp;Clef_répartition[[#This Row],[Nom association]]</f>
        <v>ASPIC_Association intercommunale de la piscine des Chavannes</v>
      </c>
      <c r="E8415">
        <f>COUNTIFS(D$2:D8415,Clef_répartition[[#This Row],[Code_Nom]],J$2:J8415,Clef_répartition[[#This Row],[Année]])</f>
        <v>6</v>
      </c>
      <c r="F8415">
        <f>IF(Clef_répartition[[#This Row],[Code_Nom]]=D8414,F8414-1,(COUNTIFS(Clef_répartition[Code_Nom],Clef_répartition[[#This Row],[Code_Nom]],Clef_répartition[Année],Clef_répartition[[#This Row],[Année]])))</f>
        <v>12</v>
      </c>
      <c r="G8415" t="str">
        <f>Clef_répartition[[#This Row],[Code_Nom]]&amp;"_"&amp;Clef_répartition[[#This Row],[Nombre]]&amp;"_"&amp;Clef_répartition[[#This Row],[Année]]</f>
        <v>ASPIC_Association intercommunale de la piscine des Chavannes_6_2020</v>
      </c>
      <c r="H8415">
        <v>5484</v>
      </c>
      <c r="I8415" t="s">
        <v>127</v>
      </c>
      <c r="J8415">
        <v>2020</v>
      </c>
      <c r="K8415">
        <v>0.05</v>
      </c>
    </row>
    <row r="8416" spans="1:11" x14ac:dyDescent="0.25">
      <c r="A8416" t="s">
        <v>724</v>
      </c>
      <c r="B8416" t="s">
        <v>485</v>
      </c>
      <c r="C8416" t="s">
        <v>486</v>
      </c>
      <c r="D8416" t="str">
        <f>Clef_répartition[[#This Row],[Code association]]&amp;"_"&amp;Clef_répartition[[#This Row],[Nom association]]</f>
        <v>ASPIC_Association intercommunale de la piscine des Chavannes</v>
      </c>
      <c r="E8416">
        <f>COUNTIFS(D$2:D8416,Clef_répartition[[#This Row],[Code_Nom]],J$2:J8416,Clef_répartition[[#This Row],[Année]])</f>
        <v>7</v>
      </c>
      <c r="F8416">
        <f>IF(Clef_répartition[[#This Row],[Code_Nom]]=D8415,F8415-1,(COUNTIFS(Clef_répartition[Code_Nom],Clef_répartition[[#This Row],[Code_Nom]],Clef_répartition[Année],Clef_répartition[[#This Row],[Année]])))</f>
        <v>11</v>
      </c>
      <c r="G8416" t="str">
        <f>Clef_répartition[[#This Row],[Code_Nom]]&amp;"_"&amp;Clef_répartition[[#This Row],[Nombre]]&amp;"_"&amp;Clef_répartition[[#This Row],[Année]]</f>
        <v>ASPIC_Association intercommunale de la piscine des Chavannes_7_2020</v>
      </c>
      <c r="H8416">
        <v>5485</v>
      </c>
      <c r="I8416" t="s">
        <v>129</v>
      </c>
      <c r="J8416">
        <v>2020</v>
      </c>
      <c r="K8416">
        <v>2.7199999999999998E-2</v>
      </c>
    </row>
    <row r="8417" spans="1:11" x14ac:dyDescent="0.25">
      <c r="A8417" t="s">
        <v>724</v>
      </c>
      <c r="B8417" t="s">
        <v>485</v>
      </c>
      <c r="C8417" t="s">
        <v>486</v>
      </c>
      <c r="D8417" t="str">
        <f>Clef_répartition[[#This Row],[Code association]]&amp;"_"&amp;Clef_répartition[[#This Row],[Nom association]]</f>
        <v>ASPIC_Association intercommunale de la piscine des Chavannes</v>
      </c>
      <c r="E8417">
        <f>COUNTIFS(D$2:D8417,Clef_répartition[[#This Row],[Code_Nom]],J$2:J8417,Clef_répartition[[#This Row],[Année]])</f>
        <v>8</v>
      </c>
      <c r="F8417">
        <f>IF(Clef_répartition[[#This Row],[Code_Nom]]=D8416,F8416-1,(COUNTIFS(Clef_répartition[Code_Nom],Clef_répartition[[#This Row],[Code_Nom]],Clef_répartition[Année],Clef_répartition[[#This Row],[Année]])))</f>
        <v>10</v>
      </c>
      <c r="G8417" t="str">
        <f>Clef_répartition[[#This Row],[Code_Nom]]&amp;"_"&amp;Clef_répartition[[#This Row],[Nombre]]&amp;"_"&amp;Clef_répartition[[#This Row],[Année]]</f>
        <v>ASPIC_Association intercommunale de la piscine des Chavannes_8_2020</v>
      </c>
      <c r="H8417">
        <v>5474</v>
      </c>
      <c r="I8417" t="s">
        <v>146</v>
      </c>
      <c r="J8417">
        <v>2020</v>
      </c>
      <c r="K8417">
        <v>2.1499999999999998E-2</v>
      </c>
    </row>
    <row r="8418" spans="1:11" x14ac:dyDescent="0.25">
      <c r="A8418" t="s">
        <v>724</v>
      </c>
      <c r="B8418" t="s">
        <v>485</v>
      </c>
      <c r="C8418" t="s">
        <v>486</v>
      </c>
      <c r="D8418" t="str">
        <f>Clef_répartition[[#This Row],[Code association]]&amp;"_"&amp;Clef_répartition[[#This Row],[Nom association]]</f>
        <v>ASPIC_Association intercommunale de la piscine des Chavannes</v>
      </c>
      <c r="E8418">
        <f>COUNTIFS(D$2:D8418,Clef_répartition[[#This Row],[Code_Nom]],J$2:J8418,Clef_répartition[[#This Row],[Année]])</f>
        <v>9</v>
      </c>
      <c r="F8418">
        <f>IF(Clef_répartition[[#This Row],[Code_Nom]]=D8417,F8417-1,(COUNTIFS(Clef_répartition[Code_Nom],Clef_répartition[[#This Row],[Code_Nom]],Clef_répartition[Année],Clef_répartition[[#This Row],[Année]])))</f>
        <v>9</v>
      </c>
      <c r="G8418" t="str">
        <f>Clef_répartition[[#This Row],[Code_Nom]]&amp;"_"&amp;Clef_répartition[[#This Row],[Nombre]]&amp;"_"&amp;Clef_répartition[[#This Row],[Année]]</f>
        <v>ASPIC_Association intercommunale de la piscine des Chavannes_9_2020</v>
      </c>
      <c r="H8418">
        <v>5486</v>
      </c>
      <c r="I8418" t="s">
        <v>145</v>
      </c>
      <c r="J8418">
        <v>2020</v>
      </c>
      <c r="K8418">
        <v>6.2399999999999997E-2</v>
      </c>
    </row>
    <row r="8419" spans="1:11" x14ac:dyDescent="0.25">
      <c r="A8419" t="s">
        <v>724</v>
      </c>
      <c r="B8419" t="s">
        <v>485</v>
      </c>
      <c r="C8419" t="s">
        <v>486</v>
      </c>
      <c r="D8419" t="str">
        <f>Clef_répartition[[#This Row],[Code association]]&amp;"_"&amp;Clef_répartition[[#This Row],[Nom association]]</f>
        <v>ASPIC_Association intercommunale de la piscine des Chavannes</v>
      </c>
      <c r="E8419">
        <f>COUNTIFS(D$2:D8419,Clef_répartition[[#This Row],[Code_Nom]],J$2:J8419,Clef_répartition[[#This Row],[Année]])</f>
        <v>10</v>
      </c>
      <c r="F8419">
        <f>IF(Clef_répartition[[#This Row],[Code_Nom]]=D8418,F8418-1,(COUNTIFS(Clef_répartition[Code_Nom],Clef_répartition[[#This Row],[Code_Nom]],Clef_répartition[Année],Clef_répartition[[#This Row],[Année]])))</f>
        <v>8</v>
      </c>
      <c r="G8419" t="str">
        <f>Clef_répartition[[#This Row],[Code_Nom]]&amp;"_"&amp;Clef_répartition[[#This Row],[Nombre]]&amp;"_"&amp;Clef_répartition[[#This Row],[Année]]</f>
        <v>ASPIC_Association intercommunale de la piscine des Chavannes_10_2020</v>
      </c>
      <c r="H8419">
        <v>5487</v>
      </c>
      <c r="I8419" t="s">
        <v>167</v>
      </c>
      <c r="J8419">
        <v>2020</v>
      </c>
      <c r="K8419">
        <v>2.3400000000000001E-2</v>
      </c>
    </row>
    <row r="8420" spans="1:11" x14ac:dyDescent="0.25">
      <c r="A8420" t="s">
        <v>724</v>
      </c>
      <c r="B8420" t="s">
        <v>485</v>
      </c>
      <c r="C8420" t="s">
        <v>486</v>
      </c>
      <c r="D8420" t="str">
        <f>Clef_répartition[[#This Row],[Code association]]&amp;"_"&amp;Clef_répartition[[#This Row],[Nom association]]</f>
        <v>ASPIC_Association intercommunale de la piscine des Chavannes</v>
      </c>
      <c r="E8420">
        <f>COUNTIFS(D$2:D8420,Clef_répartition[[#This Row],[Code_Nom]],J$2:J8420,Clef_répartition[[#This Row],[Année]])</f>
        <v>11</v>
      </c>
      <c r="F8420">
        <f>IF(Clef_répartition[[#This Row],[Code_Nom]]=D8419,F8419-1,(COUNTIFS(Clef_répartition[Code_Nom],Clef_répartition[[#This Row],[Code_Nom]],Clef_répartition[Année],Clef_répartition[[#This Row],[Année]])))</f>
        <v>7</v>
      </c>
      <c r="G8420" t="str">
        <f>Clef_répartition[[#This Row],[Code_Nom]]&amp;"_"&amp;Clef_répartition[[#This Row],[Nombre]]&amp;"_"&amp;Clef_répartition[[#This Row],[Année]]</f>
        <v>ASPIC_Association intercommunale de la piscine des Chavannes_11_2020</v>
      </c>
      <c r="H8420">
        <v>5488</v>
      </c>
      <c r="I8420" t="s">
        <v>174</v>
      </c>
      <c r="J8420">
        <v>2020</v>
      </c>
      <c r="K8420">
        <v>5.1000000000000004E-3</v>
      </c>
    </row>
    <row r="8421" spans="1:11" x14ac:dyDescent="0.25">
      <c r="A8421" t="s">
        <v>724</v>
      </c>
      <c r="B8421" t="s">
        <v>485</v>
      </c>
      <c r="C8421" t="s">
        <v>486</v>
      </c>
      <c r="D8421" t="str">
        <f>Clef_répartition[[#This Row],[Code association]]&amp;"_"&amp;Clef_répartition[[#This Row],[Nom association]]</f>
        <v>ASPIC_Association intercommunale de la piscine des Chavannes</v>
      </c>
      <c r="E8421">
        <f>COUNTIFS(D$2:D8421,Clef_répartition[[#This Row],[Code_Nom]],J$2:J8421,Clef_répartition[[#This Row],[Année]])</f>
        <v>12</v>
      </c>
      <c r="F8421">
        <f>IF(Clef_répartition[[#This Row],[Code_Nom]]=D8420,F8420-1,(COUNTIFS(Clef_répartition[Code_Nom],Clef_répartition[[#This Row],[Code_Nom]],Clef_répartition[Année],Clef_répartition[[#This Row],[Année]])))</f>
        <v>6</v>
      </c>
      <c r="G8421" t="str">
        <f>Clef_répartition[[#This Row],[Code_Nom]]&amp;"_"&amp;Clef_répartition[[#This Row],[Nombre]]&amp;"_"&amp;Clef_répartition[[#This Row],[Année]]</f>
        <v>ASPIC_Association intercommunale de la piscine des Chavannes_12_2020</v>
      </c>
      <c r="H8421">
        <v>5489</v>
      </c>
      <c r="I8421" t="s">
        <v>175</v>
      </c>
      <c r="J8421">
        <v>2020</v>
      </c>
      <c r="K8421">
        <v>3.8899999999999997E-2</v>
      </c>
    </row>
    <row r="8422" spans="1:11" x14ac:dyDescent="0.25">
      <c r="A8422" t="s">
        <v>724</v>
      </c>
      <c r="B8422" t="s">
        <v>485</v>
      </c>
      <c r="C8422" t="s">
        <v>486</v>
      </c>
      <c r="D8422" t="str">
        <f>Clef_répartition[[#This Row],[Code association]]&amp;"_"&amp;Clef_répartition[[#This Row],[Nom association]]</f>
        <v>ASPIC_Association intercommunale de la piscine des Chavannes</v>
      </c>
      <c r="E8422">
        <f>COUNTIFS(D$2:D8422,Clef_répartition[[#This Row],[Code_Nom]],J$2:J8422,Clef_répartition[[#This Row],[Année]])</f>
        <v>13</v>
      </c>
      <c r="F8422">
        <f>IF(Clef_répartition[[#This Row],[Code_Nom]]=D8421,F8421-1,(COUNTIFS(Clef_répartition[Code_Nom],Clef_répartition[[#This Row],[Code_Nom]],Clef_répartition[Année],Clef_répartition[[#This Row],[Année]])))</f>
        <v>5</v>
      </c>
      <c r="G8422" t="str">
        <f>Clef_répartition[[#This Row],[Code_Nom]]&amp;"_"&amp;Clef_répartition[[#This Row],[Nombre]]&amp;"_"&amp;Clef_répartition[[#This Row],[Année]]</f>
        <v>ASPIC_Association intercommunale de la piscine des Chavannes_13_2020</v>
      </c>
      <c r="H8422">
        <v>5491</v>
      </c>
      <c r="I8422" t="s">
        <v>181</v>
      </c>
      <c r="J8422">
        <v>2020</v>
      </c>
      <c r="K8422">
        <v>3.1300000000000001E-2</v>
      </c>
    </row>
    <row r="8423" spans="1:11" x14ac:dyDescent="0.25">
      <c r="A8423" t="s">
        <v>724</v>
      </c>
      <c r="B8423" t="s">
        <v>485</v>
      </c>
      <c r="C8423" t="s">
        <v>486</v>
      </c>
      <c r="D8423" t="str">
        <f>Clef_répartition[[#This Row],[Code association]]&amp;"_"&amp;Clef_répartition[[#This Row],[Nom association]]</f>
        <v>ASPIC_Association intercommunale de la piscine des Chavannes</v>
      </c>
      <c r="E8423">
        <f>COUNTIFS(D$2:D8423,Clef_répartition[[#This Row],[Code_Nom]],J$2:J8423,Clef_répartition[[#This Row],[Année]])</f>
        <v>14</v>
      </c>
      <c r="F8423">
        <f>IF(Clef_répartition[[#This Row],[Code_Nom]]=D8422,F8422-1,(COUNTIFS(Clef_répartition[Code_Nom],Clef_répartition[[#This Row],[Code_Nom]],Clef_répartition[Année],Clef_répartition[[#This Row],[Année]])))</f>
        <v>4</v>
      </c>
      <c r="G8423" t="str">
        <f>Clef_répartition[[#This Row],[Code_Nom]]&amp;"_"&amp;Clef_répartition[[#This Row],[Nombre]]&amp;"_"&amp;Clef_répartition[[#This Row],[Année]]</f>
        <v>ASPIC_Association intercommunale de la piscine des Chavannes_14_2020</v>
      </c>
      <c r="H8423">
        <v>5495</v>
      </c>
      <c r="I8423" t="s">
        <v>212</v>
      </c>
      <c r="J8423">
        <v>2020</v>
      </c>
      <c r="K8423">
        <v>0.16830000000000001</v>
      </c>
    </row>
    <row r="8424" spans="1:11" x14ac:dyDescent="0.25">
      <c r="A8424" t="s">
        <v>724</v>
      </c>
      <c r="B8424" t="s">
        <v>485</v>
      </c>
      <c r="C8424" t="s">
        <v>486</v>
      </c>
      <c r="D8424" t="str">
        <f>Clef_répartition[[#This Row],[Code association]]&amp;"_"&amp;Clef_répartition[[#This Row],[Nom association]]</f>
        <v>ASPIC_Association intercommunale de la piscine des Chavannes</v>
      </c>
      <c r="E8424">
        <f>COUNTIFS(D$2:D8424,Clef_répartition[[#This Row],[Code_Nom]],J$2:J8424,Clef_répartition[[#This Row],[Année]])</f>
        <v>15</v>
      </c>
      <c r="F8424">
        <f>IF(Clef_répartition[[#This Row],[Code_Nom]]=D8423,F8423-1,(COUNTIFS(Clef_répartition[Code_Nom],Clef_répartition[[#This Row],[Code_Nom]],Clef_répartition[Année],Clef_répartition[[#This Row],[Année]])))</f>
        <v>3</v>
      </c>
      <c r="G8424" t="str">
        <f>Clef_répartition[[#This Row],[Code_Nom]]&amp;"_"&amp;Clef_répartition[[#This Row],[Nombre]]&amp;"_"&amp;Clef_répartition[[#This Row],[Année]]</f>
        <v>ASPIC_Association intercommunale de la piscine des Chavannes_15_2020</v>
      </c>
      <c r="H8424">
        <v>5496</v>
      </c>
      <c r="I8424" t="s">
        <v>213</v>
      </c>
      <c r="J8424">
        <v>2020</v>
      </c>
      <c r="K8424">
        <v>0.1145</v>
      </c>
    </row>
    <row r="8425" spans="1:11" x14ac:dyDescent="0.25">
      <c r="A8425" t="s">
        <v>724</v>
      </c>
      <c r="B8425" t="s">
        <v>485</v>
      </c>
      <c r="C8425" t="s">
        <v>486</v>
      </c>
      <c r="D8425" t="str">
        <f>Clef_répartition[[#This Row],[Code association]]&amp;"_"&amp;Clef_répartition[[#This Row],[Nom association]]</f>
        <v>ASPIC_Association intercommunale de la piscine des Chavannes</v>
      </c>
      <c r="E8425">
        <f>COUNTIFS(D$2:D8425,Clef_répartition[[#This Row],[Code_Nom]],J$2:J8425,Clef_répartition[[#This Row],[Année]])</f>
        <v>16</v>
      </c>
      <c r="F8425">
        <f>IF(Clef_répartition[[#This Row],[Code_Nom]]=D8424,F8424-1,(COUNTIFS(Clef_répartition[Code_Nom],Clef_répartition[[#This Row],[Code_Nom]],Clef_répartition[Année],Clef_répartition[[#This Row],[Année]])))</f>
        <v>2</v>
      </c>
      <c r="G8425" t="str">
        <f>Clef_répartition[[#This Row],[Code_Nom]]&amp;"_"&amp;Clef_répartition[[#This Row],[Nombre]]&amp;"_"&amp;Clef_répartition[[#This Row],[Année]]</f>
        <v>ASPIC_Association intercommunale de la piscine des Chavannes_16_2020</v>
      </c>
      <c r="H8425">
        <v>5499</v>
      </c>
      <c r="I8425" t="s">
        <v>252</v>
      </c>
      <c r="J8425">
        <v>2020</v>
      </c>
      <c r="K8425">
        <v>2.9700000000000001E-2</v>
      </c>
    </row>
    <row r="8426" spans="1:11" x14ac:dyDescent="0.25">
      <c r="A8426" t="s">
        <v>724</v>
      </c>
      <c r="B8426" t="s">
        <v>485</v>
      </c>
      <c r="C8426" t="s">
        <v>486</v>
      </c>
      <c r="D8426" t="str">
        <f>Clef_répartition[[#This Row],[Code association]]&amp;"_"&amp;Clef_répartition[[#This Row],[Nom association]]</f>
        <v>ASPIC_Association intercommunale de la piscine des Chavannes</v>
      </c>
      <c r="E8426">
        <f>COUNTIFS(D$2:D8426,Clef_répartition[[#This Row],[Code_Nom]],J$2:J8426,Clef_répartition[[#This Row],[Année]])</f>
        <v>17</v>
      </c>
      <c r="F8426">
        <f>IF(Clef_répartition[[#This Row],[Code_Nom]]=D8425,F8425-1,(COUNTIFS(Clef_répartition[Code_Nom],Clef_répartition[[#This Row],[Code_Nom]],Clef_répartition[Année],Clef_répartition[[#This Row],[Année]])))</f>
        <v>1</v>
      </c>
      <c r="G8426" t="str">
        <f>Clef_répartition[[#This Row],[Code_Nom]]&amp;"_"&amp;Clef_répartition[[#This Row],[Nombre]]&amp;"_"&amp;Clef_répartition[[#This Row],[Année]]</f>
        <v>ASPIC_Association intercommunale de la piscine des Chavannes_17_2020</v>
      </c>
      <c r="H8426">
        <v>5503</v>
      </c>
      <c r="I8426" t="s">
        <v>290</v>
      </c>
      <c r="J8426">
        <v>2020</v>
      </c>
      <c r="K8426">
        <v>8.5300000000000001E-2</v>
      </c>
    </row>
    <row r="8427" spans="1:11" x14ac:dyDescent="0.25">
      <c r="A8427" t="s">
        <v>724</v>
      </c>
      <c r="B8427" t="s">
        <v>491</v>
      </c>
      <c r="C8427" t="s">
        <v>492</v>
      </c>
      <c r="D8427" t="str">
        <f>Clef_répartition[[#This Row],[Code association]]&amp;"_"&amp;Clef_répartition[[#This Row],[Nom association]]</f>
        <v xml:space="preserve">ASPIHL_Association scolaire et parascolaire intercommunale du Haut-Lac </v>
      </c>
      <c r="E8427">
        <f>COUNTIFS(D$2:D8427,Clef_répartition[[#This Row],[Code_Nom]],J$2:J8427,Clef_répartition[[#This Row],[Année]])</f>
        <v>1</v>
      </c>
      <c r="F8427">
        <f>IF(Clef_répartition[[#This Row],[Code_Nom]]=D8426,F8426-1,(COUNTIFS(Clef_répartition[Code_Nom],Clef_répartition[[#This Row],[Code_Nom]],Clef_répartition[Année],Clef_répartition[[#This Row],[Année]])))</f>
        <v>5</v>
      </c>
      <c r="G8427" t="str">
        <f>Clef_répartition[[#This Row],[Code_Nom]]&amp;"_"&amp;Clef_répartition[[#This Row],[Nombre]]&amp;"_"&amp;Clef_répartition[[#This Row],[Année]]</f>
        <v>ASPIHL_Association scolaire et parascolaire intercommunale du Haut-Lac _1_2020</v>
      </c>
      <c r="H8427">
        <v>5403</v>
      </c>
      <c r="I8427" t="s">
        <v>63</v>
      </c>
      <c r="J8427">
        <v>2020</v>
      </c>
      <c r="K8427">
        <v>0</v>
      </c>
    </row>
    <row r="8428" spans="1:11" x14ac:dyDescent="0.25">
      <c r="A8428" t="s">
        <v>724</v>
      </c>
      <c r="B8428" t="s">
        <v>491</v>
      </c>
      <c r="C8428" t="s">
        <v>492</v>
      </c>
      <c r="D8428" t="str">
        <f>Clef_répartition[[#This Row],[Code association]]&amp;"_"&amp;Clef_répartition[[#This Row],[Nom association]]</f>
        <v xml:space="preserve">ASPIHL_Association scolaire et parascolaire intercommunale du Haut-Lac </v>
      </c>
      <c r="E8428">
        <f>COUNTIFS(D$2:D8428,Clef_répartition[[#This Row],[Code_Nom]],J$2:J8428,Clef_répartition[[#This Row],[Année]])</f>
        <v>2</v>
      </c>
      <c r="F8428">
        <f>IF(Clef_répartition[[#This Row],[Code_Nom]]=D8427,F8427-1,(COUNTIFS(Clef_répartition[Code_Nom],Clef_répartition[[#This Row],[Code_Nom]],Clef_répartition[Année],Clef_répartition[[#This Row],[Année]])))</f>
        <v>4</v>
      </c>
      <c r="G8428" t="str">
        <f>Clef_répartition[[#This Row],[Code_Nom]]&amp;"_"&amp;Clef_répartition[[#This Row],[Nombre]]&amp;"_"&amp;Clef_répartition[[#This Row],[Année]]</f>
        <v>ASPIHL_Association scolaire et parascolaire intercommunale du Haut-Lac _2_2020</v>
      </c>
      <c r="H8428">
        <v>5408</v>
      </c>
      <c r="I8428" t="s">
        <v>195</v>
      </c>
      <c r="J8428">
        <v>2020</v>
      </c>
      <c r="K8428">
        <v>0</v>
      </c>
    </row>
    <row r="8429" spans="1:11" x14ac:dyDescent="0.25">
      <c r="A8429" t="s">
        <v>724</v>
      </c>
      <c r="B8429" t="s">
        <v>491</v>
      </c>
      <c r="C8429" t="s">
        <v>492</v>
      </c>
      <c r="D8429" t="str">
        <f>Clef_répartition[[#This Row],[Code association]]&amp;"_"&amp;Clef_répartition[[#This Row],[Nom association]]</f>
        <v xml:space="preserve">ASPIHL_Association scolaire et parascolaire intercommunale du Haut-Lac </v>
      </c>
      <c r="E8429">
        <f>COUNTIFS(D$2:D8429,Clef_répartition[[#This Row],[Code_Nom]],J$2:J8429,Clef_répartition[[#This Row],[Année]])</f>
        <v>3</v>
      </c>
      <c r="F8429">
        <f>IF(Clef_répartition[[#This Row],[Code_Nom]]=D8428,F8428-1,(COUNTIFS(Clef_répartition[Code_Nom],Clef_répartition[[#This Row],[Code_Nom]],Clef_répartition[Année],Clef_répartition[[#This Row],[Année]])))</f>
        <v>3</v>
      </c>
      <c r="G8429" t="str">
        <f>Clef_répartition[[#This Row],[Code_Nom]]&amp;"_"&amp;Clef_répartition[[#This Row],[Nombre]]&amp;"_"&amp;Clef_répartition[[#This Row],[Année]]</f>
        <v>ASPIHL_Association scolaire et parascolaire intercommunale du Haut-Lac _3_2020</v>
      </c>
      <c r="H8429">
        <v>5412</v>
      </c>
      <c r="I8429" t="s">
        <v>229</v>
      </c>
      <c r="J8429">
        <v>2020</v>
      </c>
      <c r="K8429">
        <v>0</v>
      </c>
    </row>
    <row r="8430" spans="1:11" x14ac:dyDescent="0.25">
      <c r="A8430" t="s">
        <v>724</v>
      </c>
      <c r="B8430" t="s">
        <v>491</v>
      </c>
      <c r="C8430" t="s">
        <v>492</v>
      </c>
      <c r="D8430" t="str">
        <f>Clef_répartition[[#This Row],[Code association]]&amp;"_"&amp;Clef_répartition[[#This Row],[Nom association]]</f>
        <v xml:space="preserve">ASPIHL_Association scolaire et parascolaire intercommunale du Haut-Lac </v>
      </c>
      <c r="E8430">
        <f>COUNTIFS(D$2:D8430,Clef_répartition[[#This Row],[Code_Nom]],J$2:J8430,Clef_répartition[[#This Row],[Année]])</f>
        <v>4</v>
      </c>
      <c r="F8430">
        <f>IF(Clef_répartition[[#This Row],[Code_Nom]]=D8429,F8429-1,(COUNTIFS(Clef_répartition[Code_Nom],Clef_répartition[[#This Row],[Code_Nom]],Clef_répartition[Année],Clef_répartition[[#This Row],[Année]])))</f>
        <v>2</v>
      </c>
      <c r="G8430" t="str">
        <f>Clef_répartition[[#This Row],[Code_Nom]]&amp;"_"&amp;Clef_répartition[[#This Row],[Nombre]]&amp;"_"&amp;Clef_répartition[[#This Row],[Année]]</f>
        <v>ASPIHL_Association scolaire et parascolaire intercommunale du Haut-Lac _4_2020</v>
      </c>
      <c r="H8430">
        <v>5413</v>
      </c>
      <c r="I8430" t="s">
        <v>231</v>
      </c>
      <c r="J8430">
        <v>2020</v>
      </c>
      <c r="K8430">
        <v>0</v>
      </c>
    </row>
    <row r="8431" spans="1:11" x14ac:dyDescent="0.25">
      <c r="A8431" t="s">
        <v>724</v>
      </c>
      <c r="B8431" t="s">
        <v>491</v>
      </c>
      <c r="C8431" t="s">
        <v>492</v>
      </c>
      <c r="D8431" t="str">
        <f>Clef_répartition[[#This Row],[Code association]]&amp;"_"&amp;Clef_répartition[[#This Row],[Nom association]]</f>
        <v xml:space="preserve">ASPIHL_Association scolaire et parascolaire intercommunale du Haut-Lac </v>
      </c>
      <c r="E8431">
        <f>COUNTIFS(D$2:D8431,Clef_répartition[[#This Row],[Code_Nom]],J$2:J8431,Clef_répartition[[#This Row],[Année]])</f>
        <v>5</v>
      </c>
      <c r="F8431">
        <f>IF(Clef_répartition[[#This Row],[Code_Nom]]=D8430,F8430-1,(COUNTIFS(Clef_répartition[Code_Nom],Clef_répartition[[#This Row],[Code_Nom]],Clef_répartition[Année],Clef_répartition[[#This Row],[Année]])))</f>
        <v>1</v>
      </c>
      <c r="G8431" t="str">
        <f>Clef_répartition[[#This Row],[Code_Nom]]&amp;"_"&amp;Clef_répartition[[#This Row],[Nombre]]&amp;"_"&amp;Clef_répartition[[#This Row],[Année]]</f>
        <v>ASPIHL_Association scolaire et parascolaire intercommunale du Haut-Lac _5_2020</v>
      </c>
      <c r="H8431">
        <v>5414</v>
      </c>
      <c r="I8431" t="s">
        <v>286</v>
      </c>
      <c r="J8431">
        <v>2020</v>
      </c>
      <c r="K8431">
        <v>0</v>
      </c>
    </row>
    <row r="8432" spans="1:11" x14ac:dyDescent="0.25">
      <c r="A8432" t="s">
        <v>724</v>
      </c>
      <c r="B8432" t="s">
        <v>549</v>
      </c>
      <c r="C8432" t="s">
        <v>550</v>
      </c>
      <c r="D8432" t="str">
        <f>Clef_répartition[[#This Row],[Code association]]&amp;"_"&amp;Clef_répartition[[#This Row],[Nom association]]</f>
        <v>ASR_Association de communes Sécurité Riviera</v>
      </c>
      <c r="E8432">
        <f>COUNTIFS(D$2:D8432,Clef_répartition[[#This Row],[Code_Nom]],J$2:J8432,Clef_répartition[[#This Row],[Année]])</f>
        <v>1</v>
      </c>
      <c r="F8432">
        <f>IF(Clef_répartition[[#This Row],[Code_Nom]]=D8431,F8431-1,(COUNTIFS(Clef_répartition[Code_Nom],Clef_répartition[[#This Row],[Code_Nom]],Clef_répartition[Année],Clef_répartition[[#This Row],[Année]])))</f>
        <v>12</v>
      </c>
      <c r="G8432" t="str">
        <f>Clef_répartition[[#This Row],[Code_Nom]]&amp;"_"&amp;Clef_répartition[[#This Row],[Nombre]]&amp;"_"&amp;Clef_répartition[[#This Row],[Année]]</f>
        <v>ASR_Association de communes Sécurité Riviera_1_2020</v>
      </c>
      <c r="H8432">
        <v>5892</v>
      </c>
      <c r="I8432" t="s">
        <v>25</v>
      </c>
      <c r="J8432">
        <v>2020</v>
      </c>
      <c r="K8432">
        <v>0.12572214078565047</v>
      </c>
    </row>
    <row r="8433" spans="1:11" x14ac:dyDescent="0.25">
      <c r="A8433" t="s">
        <v>724</v>
      </c>
      <c r="B8433" t="s">
        <v>549</v>
      </c>
      <c r="C8433" t="s">
        <v>550</v>
      </c>
      <c r="D8433" t="str">
        <f>Clef_répartition[[#This Row],[Code association]]&amp;"_"&amp;Clef_répartition[[#This Row],[Nom association]]</f>
        <v>ASR_Association de communes Sécurité Riviera</v>
      </c>
      <c r="E8433">
        <f>COUNTIFS(D$2:D8433,Clef_répartition[[#This Row],[Code_Nom]],J$2:J8433,Clef_répartition[[#This Row],[Année]])</f>
        <v>2</v>
      </c>
      <c r="F8433">
        <f>IF(Clef_répartition[[#This Row],[Code_Nom]]=D8432,F8432-1,(COUNTIFS(Clef_répartition[Code_Nom],Clef_répartition[[#This Row],[Code_Nom]],Clef_répartition[Année],Clef_répartition[[#This Row],[Année]])))</f>
        <v>11</v>
      </c>
      <c r="G8433" t="str">
        <f>Clef_répartition[[#This Row],[Code_Nom]]&amp;"_"&amp;Clef_répartition[[#This Row],[Nombre]]&amp;"_"&amp;Clef_répartition[[#This Row],[Année]]</f>
        <v>ASR_Association de communes Sécurité Riviera_2_2020</v>
      </c>
      <c r="H8433">
        <v>5882</v>
      </c>
      <c r="I8433" t="s">
        <v>50</v>
      </c>
      <c r="J8433">
        <v>2020</v>
      </c>
      <c r="K8433">
        <v>2.4132562063823543E-2</v>
      </c>
    </row>
    <row r="8434" spans="1:11" x14ac:dyDescent="0.25">
      <c r="A8434" t="s">
        <v>724</v>
      </c>
      <c r="B8434" t="s">
        <v>549</v>
      </c>
      <c r="C8434" t="s">
        <v>550</v>
      </c>
      <c r="D8434" t="str">
        <f>Clef_répartition[[#This Row],[Code association]]&amp;"_"&amp;Clef_répartition[[#This Row],[Nom association]]</f>
        <v>ASR_Association de communes Sécurité Riviera</v>
      </c>
      <c r="E8434">
        <f>COUNTIFS(D$2:D8434,Clef_répartition[[#This Row],[Code_Nom]],J$2:J8434,Clef_répartition[[#This Row],[Année]])</f>
        <v>3</v>
      </c>
      <c r="F8434">
        <f>IF(Clef_répartition[[#This Row],[Code_Nom]]=D8433,F8433-1,(COUNTIFS(Clef_répartition[Code_Nom],Clef_répartition[[#This Row],[Code_Nom]],Clef_répartition[Année],Clef_répartition[[#This Row],[Année]])))</f>
        <v>10</v>
      </c>
      <c r="G8434" t="str">
        <f>Clef_répartition[[#This Row],[Code_Nom]]&amp;"_"&amp;Clef_répartition[[#This Row],[Nombre]]&amp;"_"&amp;Clef_répartition[[#This Row],[Année]]</f>
        <v>ASR_Association de communes Sécurité Riviera_3_2020</v>
      </c>
      <c r="H8434">
        <v>5841</v>
      </c>
      <c r="I8434" t="s">
        <v>51</v>
      </c>
      <c r="J8434">
        <v>2020</v>
      </c>
      <c r="K8434">
        <v>3.0477577491240335E-3</v>
      </c>
    </row>
    <row r="8435" spans="1:11" x14ac:dyDescent="0.25">
      <c r="A8435" t="s">
        <v>724</v>
      </c>
      <c r="B8435" t="s">
        <v>549</v>
      </c>
      <c r="C8435" t="s">
        <v>550</v>
      </c>
      <c r="D8435" t="str">
        <f>Clef_répartition[[#This Row],[Code association]]&amp;"_"&amp;Clef_répartition[[#This Row],[Nom association]]</f>
        <v>ASR_Association de communes Sécurité Riviera</v>
      </c>
      <c r="E8435">
        <f>COUNTIFS(D$2:D8435,Clef_répartition[[#This Row],[Code_Nom]],J$2:J8435,Clef_répartition[[#This Row],[Année]])</f>
        <v>4</v>
      </c>
      <c r="F8435">
        <f>IF(Clef_répartition[[#This Row],[Code_Nom]]=D8434,F8434-1,(COUNTIFS(Clef_répartition[Code_Nom],Clef_répartition[[#This Row],[Code_Nom]],Clef_répartition[Année],Clef_répartition[[#This Row],[Année]])))</f>
        <v>9</v>
      </c>
      <c r="G8435" t="str">
        <f>Clef_répartition[[#This Row],[Code_Nom]]&amp;"_"&amp;Clef_répartition[[#This Row],[Nombre]]&amp;"_"&amp;Clef_répartition[[#This Row],[Année]]</f>
        <v>ASR_Association de communes Sécurité Riviera_4_2020</v>
      </c>
      <c r="H8435">
        <v>5883</v>
      </c>
      <c r="I8435" t="s">
        <v>77</v>
      </c>
      <c r="J8435">
        <v>2020</v>
      </c>
      <c r="K8435">
        <v>1.8202892295502784E-2</v>
      </c>
    </row>
    <row r="8436" spans="1:11" x14ac:dyDescent="0.25">
      <c r="A8436" t="s">
        <v>724</v>
      </c>
      <c r="B8436" t="s">
        <v>549</v>
      </c>
      <c r="C8436" t="s">
        <v>550</v>
      </c>
      <c r="D8436" t="str">
        <f>Clef_répartition[[#This Row],[Code association]]&amp;"_"&amp;Clef_répartition[[#This Row],[Nom association]]</f>
        <v>ASR_Association de communes Sécurité Riviera</v>
      </c>
      <c r="E8436">
        <f>COUNTIFS(D$2:D8436,Clef_répartition[[#This Row],[Code_Nom]],J$2:J8436,Clef_répartition[[#This Row],[Année]])</f>
        <v>5</v>
      </c>
      <c r="F8436">
        <f>IF(Clef_répartition[[#This Row],[Code_Nom]]=D8435,F8435-1,(COUNTIFS(Clef_répartition[Code_Nom],Clef_répartition[[#This Row],[Code_Nom]],Clef_répartition[Année],Clef_répartition[[#This Row],[Année]])))</f>
        <v>8</v>
      </c>
      <c r="G8436" t="str">
        <f>Clef_répartition[[#This Row],[Code_Nom]]&amp;"_"&amp;Clef_répartition[[#This Row],[Nombre]]&amp;"_"&amp;Clef_répartition[[#This Row],[Année]]</f>
        <v>ASR_Association de communes Sécurité Riviera_5_2020</v>
      </c>
      <c r="H8436">
        <v>5884</v>
      </c>
      <c r="I8436" t="s">
        <v>78</v>
      </c>
      <c r="J8436">
        <v>2020</v>
      </c>
      <c r="K8436">
        <v>2.676708648437948E-2</v>
      </c>
    </row>
    <row r="8437" spans="1:11" x14ac:dyDescent="0.25">
      <c r="A8437" t="s">
        <v>724</v>
      </c>
      <c r="B8437" t="s">
        <v>549</v>
      </c>
      <c r="C8437" t="s">
        <v>550</v>
      </c>
      <c r="D8437" t="str">
        <f>Clef_répartition[[#This Row],[Code association]]&amp;"_"&amp;Clef_répartition[[#This Row],[Nom association]]</f>
        <v>ASR_Association de communes Sécurité Riviera</v>
      </c>
      <c r="E8437">
        <f>COUNTIFS(D$2:D8437,Clef_répartition[[#This Row],[Code_Nom]],J$2:J8437,Clef_répartition[[#This Row],[Année]])</f>
        <v>6</v>
      </c>
      <c r="F8437">
        <f>IF(Clef_répartition[[#This Row],[Code_Nom]]=D8436,F8436-1,(COUNTIFS(Clef_répartition[Code_Nom],Clef_répartition[[#This Row],[Code_Nom]],Clef_répartition[Année],Clef_répartition[[#This Row],[Année]])))</f>
        <v>7</v>
      </c>
      <c r="G8437" t="str">
        <f>Clef_répartition[[#This Row],[Code_Nom]]&amp;"_"&amp;Clef_répartition[[#This Row],[Nombre]]&amp;"_"&amp;Clef_répartition[[#This Row],[Année]]</f>
        <v>ASR_Association de communes Sécurité Riviera_6_2020</v>
      </c>
      <c r="H8437">
        <v>5885</v>
      </c>
      <c r="I8437" t="s">
        <v>138</v>
      </c>
      <c r="J8437">
        <v>2020</v>
      </c>
      <c r="K8437">
        <v>1.2289141103741276E-2</v>
      </c>
    </row>
    <row r="8438" spans="1:11" x14ac:dyDescent="0.25">
      <c r="A8438" t="s">
        <v>724</v>
      </c>
      <c r="B8438" t="s">
        <v>549</v>
      </c>
      <c r="C8438" t="s">
        <v>550</v>
      </c>
      <c r="D8438" t="str">
        <f>Clef_répartition[[#This Row],[Code association]]&amp;"_"&amp;Clef_répartition[[#This Row],[Nom association]]</f>
        <v>ASR_Association de communes Sécurité Riviera</v>
      </c>
      <c r="E8438">
        <f>COUNTIFS(D$2:D8438,Clef_répartition[[#This Row],[Code_Nom]],J$2:J8438,Clef_répartition[[#This Row],[Année]])</f>
        <v>7</v>
      </c>
      <c r="F8438">
        <f>IF(Clef_répartition[[#This Row],[Code_Nom]]=D8437,F8437-1,(COUNTIFS(Clef_répartition[Code_Nom],Clef_répartition[[#This Row],[Code_Nom]],Clef_répartition[Année],Clef_répartition[[#This Row],[Année]])))</f>
        <v>6</v>
      </c>
      <c r="G8438" t="str">
        <f>Clef_répartition[[#This Row],[Code_Nom]]&amp;"_"&amp;Clef_répartition[[#This Row],[Nombre]]&amp;"_"&amp;Clef_répartition[[#This Row],[Année]]</f>
        <v>ASR_Association de communes Sécurité Riviera_7_2020</v>
      </c>
      <c r="H8438">
        <v>5889</v>
      </c>
      <c r="I8438" t="s">
        <v>150</v>
      </c>
      <c r="J8438">
        <v>2020</v>
      </c>
      <c r="K8438">
        <v>0.14231129703854764</v>
      </c>
    </row>
    <row r="8439" spans="1:11" x14ac:dyDescent="0.25">
      <c r="A8439" t="s">
        <v>724</v>
      </c>
      <c r="B8439" t="s">
        <v>549</v>
      </c>
      <c r="C8439" t="s">
        <v>550</v>
      </c>
      <c r="D8439" t="str">
        <f>Clef_répartition[[#This Row],[Code association]]&amp;"_"&amp;Clef_répartition[[#This Row],[Nom association]]</f>
        <v>ASR_Association de communes Sécurité Riviera</v>
      </c>
      <c r="E8439">
        <f>COUNTIFS(D$2:D8439,Clef_répartition[[#This Row],[Code_Nom]],J$2:J8439,Clef_répartition[[#This Row],[Année]])</f>
        <v>8</v>
      </c>
      <c r="F8439">
        <f>IF(Clef_répartition[[#This Row],[Code_Nom]]=D8438,F8438-1,(COUNTIFS(Clef_répartition[Code_Nom],Clef_répartition[[#This Row],[Code_Nom]],Clef_répartition[Année],Clef_répartition[[#This Row],[Année]])))</f>
        <v>5</v>
      </c>
      <c r="G8439" t="str">
        <f>Clef_répartition[[#This Row],[Code_Nom]]&amp;"_"&amp;Clef_répartition[[#This Row],[Nombre]]&amp;"_"&amp;Clef_répartition[[#This Row],[Année]]</f>
        <v>ASR_Association de communes Sécurité Riviera_8_2020</v>
      </c>
      <c r="H8439">
        <v>5886</v>
      </c>
      <c r="I8439" t="s">
        <v>188</v>
      </c>
      <c r="J8439">
        <v>2020</v>
      </c>
      <c r="K8439">
        <v>0.36359931192822359</v>
      </c>
    </row>
    <row r="8440" spans="1:11" x14ac:dyDescent="0.25">
      <c r="A8440" t="s">
        <v>724</v>
      </c>
      <c r="B8440" t="s">
        <v>549</v>
      </c>
      <c r="C8440" t="s">
        <v>550</v>
      </c>
      <c r="D8440" t="str">
        <f>Clef_répartition[[#This Row],[Code association]]&amp;"_"&amp;Clef_répartition[[#This Row],[Nom association]]</f>
        <v>ASR_Association de communes Sécurité Riviera</v>
      </c>
      <c r="E8440">
        <f>COUNTIFS(D$2:D8440,Clef_répartition[[#This Row],[Code_Nom]],J$2:J8440,Clef_répartition[[#This Row],[Année]])</f>
        <v>9</v>
      </c>
      <c r="F8440">
        <f>IF(Clef_répartition[[#This Row],[Code_Nom]]=D8439,F8439-1,(COUNTIFS(Clef_répartition[Code_Nom],Clef_répartition[[#This Row],[Code_Nom]],Clef_répartition[Année],Clef_répartition[[#This Row],[Année]])))</f>
        <v>4</v>
      </c>
      <c r="G8440" t="str">
        <f>Clef_répartition[[#This Row],[Code_Nom]]&amp;"_"&amp;Clef_répartition[[#This Row],[Nombre]]&amp;"_"&amp;Clef_répartition[[#This Row],[Année]]</f>
        <v>ASR_Association de communes Sécurité Riviera_9_2020</v>
      </c>
      <c r="H8440">
        <v>5842</v>
      </c>
      <c r="I8440" t="s">
        <v>238</v>
      </c>
      <c r="J8440">
        <v>2020</v>
      </c>
      <c r="K8440">
        <v>4.8159493844289805E-4</v>
      </c>
    </row>
    <row r="8441" spans="1:11" x14ac:dyDescent="0.25">
      <c r="A8441" t="s">
        <v>724</v>
      </c>
      <c r="B8441" t="s">
        <v>549</v>
      </c>
      <c r="C8441" t="s">
        <v>550</v>
      </c>
      <c r="D8441" t="str">
        <f>Clef_répartition[[#This Row],[Code association]]&amp;"_"&amp;Clef_répartition[[#This Row],[Nom association]]</f>
        <v>ASR_Association de communes Sécurité Riviera</v>
      </c>
      <c r="E8441">
        <f>COUNTIFS(D$2:D8441,Clef_répartition[[#This Row],[Code_Nom]],J$2:J8441,Clef_répartition[[#This Row],[Année]])</f>
        <v>10</v>
      </c>
      <c r="F8441">
        <f>IF(Clef_répartition[[#This Row],[Code_Nom]]=D8440,F8440-1,(COUNTIFS(Clef_répartition[Code_Nom],Clef_répartition[[#This Row],[Code_Nom]],Clef_répartition[Année],Clef_répartition[[#This Row],[Année]])))</f>
        <v>3</v>
      </c>
      <c r="G8441" t="str">
        <f>Clef_répartition[[#This Row],[Code_Nom]]&amp;"_"&amp;Clef_répartition[[#This Row],[Nombre]]&amp;"_"&amp;Clef_répartition[[#This Row],[Année]]</f>
        <v>ASR_Association de communes Sécurité Riviera_10_2020</v>
      </c>
      <c r="H8441">
        <v>5843</v>
      </c>
      <c r="I8441" t="s">
        <v>239</v>
      </c>
      <c r="J8441">
        <v>2020</v>
      </c>
      <c r="K8441">
        <v>7.5403003135767616E-4</v>
      </c>
    </row>
    <row r="8442" spans="1:11" x14ac:dyDescent="0.25">
      <c r="A8442" t="s">
        <v>724</v>
      </c>
      <c r="B8442" t="s">
        <v>549</v>
      </c>
      <c r="C8442" t="s">
        <v>550</v>
      </c>
      <c r="D8442" t="str">
        <f>Clef_répartition[[#This Row],[Code association]]&amp;"_"&amp;Clef_répartition[[#This Row],[Nom association]]</f>
        <v>ASR_Association de communes Sécurité Riviera</v>
      </c>
      <c r="E8442">
        <f>COUNTIFS(D$2:D8442,Clef_répartition[[#This Row],[Code_Nom]],J$2:J8442,Clef_répartition[[#This Row],[Année]])</f>
        <v>11</v>
      </c>
      <c r="F8442">
        <f>IF(Clef_répartition[[#This Row],[Code_Nom]]=D8441,F8441-1,(COUNTIFS(Clef_répartition[Code_Nom],Clef_répartition[[#This Row],[Code_Nom]],Clef_répartition[Année],Clef_répartition[[#This Row],[Année]])))</f>
        <v>2</v>
      </c>
      <c r="G8442" t="str">
        <f>Clef_répartition[[#This Row],[Code_Nom]]&amp;"_"&amp;Clef_répartition[[#This Row],[Nombre]]&amp;"_"&amp;Clef_répartition[[#This Row],[Année]]</f>
        <v>ASR_Association de communes Sécurité Riviera_11_2020</v>
      </c>
      <c r="H8442">
        <v>5890</v>
      </c>
      <c r="I8442" t="s">
        <v>277</v>
      </c>
      <c r="J8442">
        <v>2020</v>
      </c>
      <c r="K8442">
        <v>0.27719477948688781</v>
      </c>
    </row>
    <row r="8443" spans="1:11" x14ac:dyDescent="0.25">
      <c r="A8443" t="s">
        <v>724</v>
      </c>
      <c r="B8443" t="s">
        <v>549</v>
      </c>
      <c r="C8443" t="s">
        <v>550</v>
      </c>
      <c r="D8443" t="str">
        <f>Clef_répartition[[#This Row],[Code association]]&amp;"_"&amp;Clef_répartition[[#This Row],[Nom association]]</f>
        <v>ASR_Association de communes Sécurité Riviera</v>
      </c>
      <c r="E8443">
        <f>COUNTIFS(D$2:D8443,Clef_répartition[[#This Row],[Code_Nom]],J$2:J8443,Clef_répartition[[#This Row],[Année]])</f>
        <v>12</v>
      </c>
      <c r="F8443">
        <f>IF(Clef_répartition[[#This Row],[Code_Nom]]=D8442,F8442-1,(COUNTIFS(Clef_répartition[Code_Nom],Clef_répartition[[#This Row],[Code_Nom]],Clef_répartition[Année],Clef_répartition[[#This Row],[Année]])))</f>
        <v>1</v>
      </c>
      <c r="G8443" t="str">
        <f>Clef_répartition[[#This Row],[Code_Nom]]&amp;"_"&amp;Clef_répartition[[#This Row],[Nombre]]&amp;"_"&amp;Clef_répartition[[#This Row],[Année]]</f>
        <v>ASR_Association de communes Sécurité Riviera_12_2020</v>
      </c>
      <c r="H8443">
        <v>5891</v>
      </c>
      <c r="I8443" t="s">
        <v>278</v>
      </c>
      <c r="J8443">
        <v>2020</v>
      </c>
      <c r="K8443">
        <v>5.4974060943189318E-3</v>
      </c>
    </row>
    <row r="8444" spans="1:11" x14ac:dyDescent="0.25">
      <c r="A8444" t="s">
        <v>724</v>
      </c>
      <c r="B8444" t="s">
        <v>477</v>
      </c>
      <c r="C8444" t="s">
        <v>478</v>
      </c>
      <c r="D8444" t="str">
        <f>Clef_répartition[[#This Row],[Code association]]&amp;"_"&amp;Clef_répartition[[#This Row],[Nom association]]</f>
        <v>ASSAGIE_Association scolaire Aubonne Gimel et Etoy</v>
      </c>
      <c r="E8444">
        <f>COUNTIFS(D$2:D8444,Clef_répartition[[#This Row],[Code_Nom]],J$2:J8444,Clef_répartition[[#This Row],[Année]])</f>
        <v>1</v>
      </c>
      <c r="F8444">
        <f>IF(Clef_répartition[[#This Row],[Code_Nom]]=D8443,F8443-1,(COUNTIFS(Clef_répartition[Code_Nom],Clef_répartition[[#This Row],[Code_Nom]],Clef_répartition[Année],Clef_répartition[[#This Row],[Année]])))</f>
        <v>12</v>
      </c>
      <c r="G8444" t="str">
        <f>Clef_répartition[[#This Row],[Code_Nom]]&amp;"_"&amp;Clef_répartition[[#This Row],[Nombre]]&amp;"_"&amp;Clef_répartition[[#This Row],[Année]]</f>
        <v>ASSAGIE_Association scolaire Aubonne Gimel et Etoy_1_2020</v>
      </c>
      <c r="H8444">
        <v>5851</v>
      </c>
      <c r="I8444" t="s">
        <v>4</v>
      </c>
      <c r="J8444">
        <v>2020</v>
      </c>
      <c r="K8444">
        <v>0.03</v>
      </c>
    </row>
    <row r="8445" spans="1:11" x14ac:dyDescent="0.25">
      <c r="A8445" t="s">
        <v>724</v>
      </c>
      <c r="B8445" t="s">
        <v>477</v>
      </c>
      <c r="C8445" t="s">
        <v>478</v>
      </c>
      <c r="D8445" t="str">
        <f>Clef_répartition[[#This Row],[Code association]]&amp;"_"&amp;Clef_répartition[[#This Row],[Nom association]]</f>
        <v>ASSAGIE_Association scolaire Aubonne Gimel et Etoy</v>
      </c>
      <c r="E8445">
        <f>COUNTIFS(D$2:D8445,Clef_répartition[[#This Row],[Code_Nom]],J$2:J8445,Clef_répartition[[#This Row],[Année]])</f>
        <v>2</v>
      </c>
      <c r="F8445">
        <f>IF(Clef_répartition[[#This Row],[Code_Nom]]=D8444,F8444-1,(COUNTIFS(Clef_répartition[Code_Nom],Clef_répartition[[#This Row],[Code_Nom]],Clef_répartition[Année],Clef_répartition[[#This Row],[Année]])))</f>
        <v>11</v>
      </c>
      <c r="G8445" t="str">
        <f>Clef_répartition[[#This Row],[Code_Nom]]&amp;"_"&amp;Clef_répartition[[#This Row],[Nombre]]&amp;"_"&amp;Clef_répartition[[#This Row],[Année]]</f>
        <v>ASSAGIE_Association scolaire Aubonne Gimel et Etoy_2_2020</v>
      </c>
      <c r="H8445">
        <v>5422</v>
      </c>
      <c r="I8445" t="s">
        <v>9</v>
      </c>
      <c r="J8445">
        <v>2020</v>
      </c>
      <c r="K8445">
        <v>0.26</v>
      </c>
    </row>
    <row r="8446" spans="1:11" x14ac:dyDescent="0.25">
      <c r="A8446" t="s">
        <v>724</v>
      </c>
      <c r="B8446" t="s">
        <v>477</v>
      </c>
      <c r="C8446" t="s">
        <v>478</v>
      </c>
      <c r="D8446" t="str">
        <f>Clef_répartition[[#This Row],[Code association]]&amp;"_"&amp;Clef_répartition[[#This Row],[Nom association]]</f>
        <v>ASSAGIE_Association scolaire Aubonne Gimel et Etoy</v>
      </c>
      <c r="E8446">
        <f>COUNTIFS(D$2:D8446,Clef_répartition[[#This Row],[Code_Nom]],J$2:J8446,Clef_répartition[[#This Row],[Année]])</f>
        <v>3</v>
      </c>
      <c r="F8446">
        <f>IF(Clef_répartition[[#This Row],[Code_Nom]]=D8445,F8445-1,(COUNTIFS(Clef_répartition[Code_Nom],Clef_répartition[[#This Row],[Code_Nom]],Clef_répartition[Année],Clef_répartition[[#This Row],[Année]])))</f>
        <v>10</v>
      </c>
      <c r="G8446" t="str">
        <f>Clef_répartition[[#This Row],[Code_Nom]]&amp;"_"&amp;Clef_répartition[[#This Row],[Nombre]]&amp;"_"&amp;Clef_répartition[[#This Row],[Année]]</f>
        <v>ASSAGIE_Association scolaire Aubonne Gimel et Etoy_3_2020</v>
      </c>
      <c r="H8446">
        <v>5426</v>
      </c>
      <c r="I8446" t="s">
        <v>31</v>
      </c>
      <c r="J8446">
        <v>2020</v>
      </c>
      <c r="K8446">
        <v>0.03</v>
      </c>
    </row>
    <row r="8447" spans="1:11" x14ac:dyDescent="0.25">
      <c r="A8447" t="s">
        <v>724</v>
      </c>
      <c r="B8447" t="s">
        <v>477</v>
      </c>
      <c r="C8447" t="s">
        <v>478</v>
      </c>
      <c r="D8447" t="str">
        <f>Clef_répartition[[#This Row],[Code association]]&amp;"_"&amp;Clef_répartition[[#This Row],[Nom association]]</f>
        <v>ASSAGIE_Association scolaire Aubonne Gimel et Etoy</v>
      </c>
      <c r="E8447">
        <f>COUNTIFS(D$2:D8447,Clef_répartition[[#This Row],[Code_Nom]],J$2:J8447,Clef_répartition[[#This Row],[Année]])</f>
        <v>4</v>
      </c>
      <c r="F8447">
        <f>IF(Clef_répartition[[#This Row],[Code_Nom]]=D8446,F8446-1,(COUNTIFS(Clef_répartition[Code_Nom],Clef_répartition[[#This Row],[Code_Nom]],Clef_répartition[Année],Clef_répartition[[#This Row],[Année]])))</f>
        <v>9</v>
      </c>
      <c r="G8447" t="str">
        <f>Clef_répartition[[#This Row],[Code_Nom]]&amp;"_"&amp;Clef_répartition[[#This Row],[Nombre]]&amp;"_"&amp;Clef_répartition[[#This Row],[Année]]</f>
        <v>ASSAGIE_Association scolaire Aubonne Gimel et Etoy_4_2020</v>
      </c>
      <c r="H8447">
        <v>5623</v>
      </c>
      <c r="I8447" t="s">
        <v>39</v>
      </c>
      <c r="J8447">
        <v>2020</v>
      </c>
      <c r="K8447">
        <v>0.04</v>
      </c>
    </row>
    <row r="8448" spans="1:11" x14ac:dyDescent="0.25">
      <c r="A8448" t="s">
        <v>724</v>
      </c>
      <c r="B8448" t="s">
        <v>477</v>
      </c>
      <c r="C8448" t="s">
        <v>478</v>
      </c>
      <c r="D8448" t="str">
        <f>Clef_répartition[[#This Row],[Code association]]&amp;"_"&amp;Clef_répartition[[#This Row],[Nom association]]</f>
        <v>ASSAGIE_Association scolaire Aubonne Gimel et Etoy</v>
      </c>
      <c r="E8448">
        <f>COUNTIFS(D$2:D8448,Clef_répartition[[#This Row],[Code_Nom]],J$2:J8448,Clef_répartition[[#This Row],[Année]])</f>
        <v>5</v>
      </c>
      <c r="F8448">
        <f>IF(Clef_répartition[[#This Row],[Code_Nom]]=D8447,F8447-1,(COUNTIFS(Clef_répartition[Code_Nom],Clef_répartition[[#This Row],[Code_Nom]],Clef_répartition[Année],Clef_répartition[[#This Row],[Année]])))</f>
        <v>8</v>
      </c>
      <c r="G8448" t="str">
        <f>Clef_répartition[[#This Row],[Code_Nom]]&amp;"_"&amp;Clef_répartition[[#This Row],[Nombre]]&amp;"_"&amp;Clef_répartition[[#This Row],[Année]]</f>
        <v>ASSAGIE_Association scolaire Aubonne Gimel et Etoy_5_2020</v>
      </c>
      <c r="H8448">
        <v>5856</v>
      </c>
      <c r="I8448" t="s">
        <v>106</v>
      </c>
      <c r="J8448">
        <v>2020</v>
      </c>
      <c r="K8448">
        <v>0.03</v>
      </c>
    </row>
    <row r="8449" spans="1:11" x14ac:dyDescent="0.25">
      <c r="A8449" t="s">
        <v>724</v>
      </c>
      <c r="B8449" t="s">
        <v>477</v>
      </c>
      <c r="C8449" t="s">
        <v>478</v>
      </c>
      <c r="D8449" t="str">
        <f>Clef_répartition[[#This Row],[Code association]]&amp;"_"&amp;Clef_répartition[[#This Row],[Nom association]]</f>
        <v>ASSAGIE_Association scolaire Aubonne Gimel et Etoy</v>
      </c>
      <c r="E8449">
        <f>COUNTIFS(D$2:D8449,Clef_répartition[[#This Row],[Code_Nom]],J$2:J8449,Clef_répartition[[#This Row],[Année]])</f>
        <v>6</v>
      </c>
      <c r="F8449">
        <f>IF(Clef_répartition[[#This Row],[Code_Nom]]=D8448,F8448-1,(COUNTIFS(Clef_répartition[Code_Nom],Clef_répartition[[#This Row],[Code_Nom]],Clef_répartition[Année],Clef_répartition[[#This Row],[Année]])))</f>
        <v>7</v>
      </c>
      <c r="G8449" t="str">
        <f>Clef_répartition[[#This Row],[Code_Nom]]&amp;"_"&amp;Clef_répartition[[#This Row],[Nombre]]&amp;"_"&amp;Clef_répartition[[#This Row],[Année]]</f>
        <v>ASSAGIE_Association scolaire Aubonne Gimel et Etoy_6_2020</v>
      </c>
      <c r="H8449">
        <v>5636</v>
      </c>
      <c r="I8449" t="s">
        <v>109</v>
      </c>
      <c r="J8449">
        <v>2020</v>
      </c>
      <c r="K8449">
        <v>0.21</v>
      </c>
    </row>
    <row r="8450" spans="1:11" x14ac:dyDescent="0.25">
      <c r="A8450" t="s">
        <v>724</v>
      </c>
      <c r="B8450" t="s">
        <v>477</v>
      </c>
      <c r="C8450" t="s">
        <v>478</v>
      </c>
      <c r="D8450" t="str">
        <f>Clef_répartition[[#This Row],[Code association]]&amp;"_"&amp;Clef_répartition[[#This Row],[Nom association]]</f>
        <v>ASSAGIE_Association scolaire Aubonne Gimel et Etoy</v>
      </c>
      <c r="E8450">
        <f>COUNTIFS(D$2:D8450,Clef_répartition[[#This Row],[Code_Nom]],J$2:J8450,Clef_répartition[[#This Row],[Année]])</f>
        <v>7</v>
      </c>
      <c r="F8450">
        <f>IF(Clef_répartition[[#This Row],[Code_Nom]]=D8449,F8449-1,(COUNTIFS(Clef_répartition[Code_Nom],Clef_répartition[[#This Row],[Code_Nom]],Clef_répartition[Année],Clef_répartition[[#This Row],[Année]])))</f>
        <v>6</v>
      </c>
      <c r="G8450" t="str">
        <f>Clef_répartition[[#This Row],[Code_Nom]]&amp;"_"&amp;Clef_répartition[[#This Row],[Nombre]]&amp;"_"&amp;Clef_répartition[[#This Row],[Année]]</f>
        <v>ASSAGIE_Association scolaire Aubonne Gimel et Etoy_7_2020</v>
      </c>
      <c r="H8450">
        <v>5427</v>
      </c>
      <c r="I8450" t="s">
        <v>112</v>
      </c>
      <c r="J8450">
        <v>2020</v>
      </c>
      <c r="K8450">
        <v>0.06</v>
      </c>
    </row>
    <row r="8451" spans="1:11" x14ac:dyDescent="0.25">
      <c r="A8451" t="s">
        <v>724</v>
      </c>
      <c r="B8451" t="s">
        <v>477</v>
      </c>
      <c r="C8451" t="s">
        <v>478</v>
      </c>
      <c r="D8451" t="str">
        <f>Clef_répartition[[#This Row],[Code association]]&amp;"_"&amp;Clef_répartition[[#This Row],[Nom association]]</f>
        <v>ASSAGIE_Association scolaire Aubonne Gimel et Etoy</v>
      </c>
      <c r="E8451">
        <f>COUNTIFS(D$2:D8451,Clef_répartition[[#This Row],[Code_Nom]],J$2:J8451,Clef_répartition[[#This Row],[Année]])</f>
        <v>8</v>
      </c>
      <c r="F8451">
        <f>IF(Clef_répartition[[#This Row],[Code_Nom]]=D8450,F8450-1,(COUNTIFS(Clef_répartition[Code_Nom],Clef_répartition[[#This Row],[Code_Nom]],Clef_répartition[Année],Clef_répartition[[#This Row],[Année]])))</f>
        <v>5</v>
      </c>
      <c r="G8451" t="str">
        <f>Clef_répartition[[#This Row],[Code_Nom]]&amp;"_"&amp;Clef_répartition[[#This Row],[Nombre]]&amp;"_"&amp;Clef_répartition[[#This Row],[Année]]</f>
        <v>ASSAGIE_Association scolaire Aubonne Gimel et Etoy_8_2020</v>
      </c>
      <c r="H8451">
        <v>5428</v>
      </c>
      <c r="I8451" t="s">
        <v>123</v>
      </c>
      <c r="J8451">
        <v>2020</v>
      </c>
      <c r="K8451">
        <v>0.17</v>
      </c>
    </row>
    <row r="8452" spans="1:11" x14ac:dyDescent="0.25">
      <c r="A8452" t="s">
        <v>724</v>
      </c>
      <c r="B8452" t="s">
        <v>477</v>
      </c>
      <c r="C8452" t="s">
        <v>478</v>
      </c>
      <c r="D8452" t="str">
        <f>Clef_répartition[[#This Row],[Code association]]&amp;"_"&amp;Clef_répartition[[#This Row],[Nom association]]</f>
        <v>ASSAGIE_Association scolaire Aubonne Gimel et Etoy</v>
      </c>
      <c r="E8452">
        <f>COUNTIFS(D$2:D8452,Clef_répartition[[#This Row],[Code_Nom]],J$2:J8452,Clef_répartition[[#This Row],[Année]])</f>
        <v>9</v>
      </c>
      <c r="F8452">
        <f>IF(Clef_répartition[[#This Row],[Code_Nom]]=D8451,F8451-1,(COUNTIFS(Clef_répartition[Code_Nom],Clef_répartition[[#This Row],[Code_Nom]],Clef_répartition[Année],Clef_répartition[[#This Row],[Année]])))</f>
        <v>4</v>
      </c>
      <c r="G8452" t="str">
        <f>Clef_répartition[[#This Row],[Code_Nom]]&amp;"_"&amp;Clef_répartition[[#This Row],[Nombre]]&amp;"_"&amp;Clef_répartition[[#This Row],[Année]]</f>
        <v>ASSAGIE_Association scolaire Aubonne Gimel et Etoy_9_2020</v>
      </c>
      <c r="H8452">
        <v>5637</v>
      </c>
      <c r="I8452" t="s">
        <v>153</v>
      </c>
      <c r="J8452">
        <v>2020</v>
      </c>
      <c r="K8452">
        <v>7.0000000000000007E-2</v>
      </c>
    </row>
    <row r="8453" spans="1:11" x14ac:dyDescent="0.25">
      <c r="A8453" t="s">
        <v>724</v>
      </c>
      <c r="B8453" t="s">
        <v>477</v>
      </c>
      <c r="C8453" t="s">
        <v>478</v>
      </c>
      <c r="D8453" t="str">
        <f>Clef_répartition[[#This Row],[Code association]]&amp;"_"&amp;Clef_répartition[[#This Row],[Nom association]]</f>
        <v>ASSAGIE_Association scolaire Aubonne Gimel et Etoy</v>
      </c>
      <c r="E8453">
        <f>COUNTIFS(D$2:D8453,Clef_répartition[[#This Row],[Code_Nom]],J$2:J8453,Clef_répartition[[#This Row],[Année]])</f>
        <v>10</v>
      </c>
      <c r="F8453">
        <f>IF(Clef_répartition[[#This Row],[Code_Nom]]=D8452,F8452-1,(COUNTIFS(Clef_répartition[Code_Nom],Clef_répartition[[#This Row],[Code_Nom]],Clef_répartition[Année],Clef_répartition[[#This Row],[Année]])))</f>
        <v>3</v>
      </c>
      <c r="G8453" t="str">
        <f>Clef_répartition[[#This Row],[Code_Nom]]&amp;"_"&amp;Clef_répartition[[#This Row],[Nombre]]&amp;"_"&amp;Clef_répartition[[#This Row],[Année]]</f>
        <v>ASSAGIE_Association scolaire Aubonne Gimel et Etoy_10_2020</v>
      </c>
      <c r="H8453">
        <v>5435</v>
      </c>
      <c r="I8453" t="s">
        <v>245</v>
      </c>
      <c r="J8453">
        <v>2020</v>
      </c>
      <c r="K8453">
        <v>0.05</v>
      </c>
    </row>
    <row r="8454" spans="1:11" x14ac:dyDescent="0.25">
      <c r="A8454" t="s">
        <v>724</v>
      </c>
      <c r="B8454" t="s">
        <v>477</v>
      </c>
      <c r="C8454" t="s">
        <v>478</v>
      </c>
      <c r="D8454" t="str">
        <f>Clef_répartition[[#This Row],[Code association]]&amp;"_"&amp;Clef_répartition[[#This Row],[Nom association]]</f>
        <v>ASSAGIE_Association scolaire Aubonne Gimel et Etoy</v>
      </c>
      <c r="E8454">
        <f>COUNTIFS(D$2:D8454,Clef_répartition[[#This Row],[Code_Nom]],J$2:J8454,Clef_répartition[[#This Row],[Année]])</f>
        <v>11</v>
      </c>
      <c r="F8454">
        <f>IF(Clef_répartition[[#This Row],[Code_Nom]]=D8453,F8453-1,(COUNTIFS(Clef_répartition[Code_Nom],Clef_répartition[[#This Row],[Code_Nom]],Clef_répartition[Année],Clef_répartition[[#This Row],[Année]])))</f>
        <v>2</v>
      </c>
      <c r="G8454" t="str">
        <f>Clef_répartition[[#This Row],[Code_Nom]]&amp;"_"&amp;Clef_répartition[[#This Row],[Nombre]]&amp;"_"&amp;Clef_répartition[[#This Row],[Année]]</f>
        <v>ASSAGIE_Association scolaire Aubonne Gimel et Etoy_11_2020</v>
      </c>
      <c r="H8454">
        <v>5436</v>
      </c>
      <c r="I8454" t="s">
        <v>246</v>
      </c>
      <c r="J8454">
        <v>2020</v>
      </c>
      <c r="K8454">
        <v>0.02</v>
      </c>
    </row>
    <row r="8455" spans="1:11" x14ac:dyDescent="0.25">
      <c r="A8455" t="s">
        <v>724</v>
      </c>
      <c r="B8455" t="s">
        <v>477</v>
      </c>
      <c r="C8455" t="s">
        <v>478</v>
      </c>
      <c r="D8455" t="str">
        <f>Clef_répartition[[#This Row],[Code association]]&amp;"_"&amp;Clef_répartition[[#This Row],[Nom association]]</f>
        <v>ASSAGIE_Association scolaire Aubonne Gimel et Etoy</v>
      </c>
      <c r="E8455">
        <f>COUNTIFS(D$2:D8455,Clef_répartition[[#This Row],[Code_Nom]],J$2:J8455,Clef_répartition[[#This Row],[Année]])</f>
        <v>12</v>
      </c>
      <c r="F8455">
        <f>IF(Clef_répartition[[#This Row],[Code_Nom]]=D8454,F8454-1,(COUNTIFS(Clef_répartition[Code_Nom],Clef_répartition[[#This Row],[Code_Nom]],Clef_répartition[Année],Clef_répartition[[#This Row],[Année]])))</f>
        <v>1</v>
      </c>
      <c r="G8455" t="str">
        <f>Clef_répartition[[#This Row],[Code_Nom]]&amp;"_"&amp;Clef_répartition[[#This Row],[Nombre]]&amp;"_"&amp;Clef_répartition[[#This Row],[Année]]</f>
        <v>ASSAGIE_Association scolaire Aubonne Gimel et Etoy_12_2020</v>
      </c>
      <c r="H8455">
        <v>5437</v>
      </c>
      <c r="I8455" t="s">
        <v>250</v>
      </c>
      <c r="J8455">
        <v>2020</v>
      </c>
      <c r="K8455">
        <v>0.03</v>
      </c>
    </row>
    <row r="8456" spans="1:11" x14ac:dyDescent="0.25">
      <c r="A8456" t="s">
        <v>724</v>
      </c>
      <c r="B8456" t="s">
        <v>527</v>
      </c>
      <c r="C8456" t="s">
        <v>528</v>
      </c>
      <c r="D8456" t="str">
        <f>Clef_répartition[[#This Row],[Code association]]&amp;"_"&amp;Clef_répartition[[#This Row],[Nom association]]</f>
        <v>AVM_Association intercommunale pour l'alimentation en eau du Vallon de la Morges</v>
      </c>
      <c r="E8456">
        <f>COUNTIFS(D$2:D8456,Clef_répartition[[#This Row],[Code_Nom]],J$2:J8456,Clef_répartition[[#This Row],[Année]])</f>
        <v>1</v>
      </c>
      <c r="F8456">
        <f>IF(Clef_répartition[[#This Row],[Code_Nom]]=D8455,F8455-1,(COUNTIFS(Clef_répartition[Code_Nom],Clef_répartition[[#This Row],[Code_Nom]],Clef_répartition[Année],Clef_répartition[[#This Row],[Année]])))</f>
        <v>5</v>
      </c>
      <c r="G8456" t="str">
        <f>Clef_répartition[[#This Row],[Code_Nom]]&amp;"_"&amp;Clef_répartition[[#This Row],[Nombre]]&amp;"_"&amp;Clef_répartition[[#This Row],[Année]]</f>
        <v>AVM_Association intercommunale pour l'alimentation en eau du Vallon de la Morges_1_2020</v>
      </c>
      <c r="H8456">
        <v>5628</v>
      </c>
      <c r="I8456" t="s">
        <v>67</v>
      </c>
      <c r="J8456">
        <v>2020</v>
      </c>
      <c r="K8456">
        <v>7.0000000000000007E-2</v>
      </c>
    </row>
    <row r="8457" spans="1:11" x14ac:dyDescent="0.25">
      <c r="A8457" t="s">
        <v>724</v>
      </c>
      <c r="B8457" t="s">
        <v>527</v>
      </c>
      <c r="C8457" t="s">
        <v>528</v>
      </c>
      <c r="D8457" t="str">
        <f>Clef_répartition[[#This Row],[Code association]]&amp;"_"&amp;Clef_répartition[[#This Row],[Nom association]]</f>
        <v>AVM_Association intercommunale pour l'alimentation en eau du Vallon de la Morges</v>
      </c>
      <c r="E8457">
        <f>COUNTIFS(D$2:D8457,Clef_répartition[[#This Row],[Code_Nom]],J$2:J8457,Clef_répartition[[#This Row],[Année]])</f>
        <v>2</v>
      </c>
      <c r="F8457">
        <f>IF(Clef_répartition[[#This Row],[Code_Nom]]=D8456,F8456-1,(COUNTIFS(Clef_répartition[Code_Nom],Clef_répartition[[#This Row],[Code_Nom]],Clef_répartition[Année],Clef_répartition[[#This Row],[Année]])))</f>
        <v>4</v>
      </c>
      <c r="G8457" t="str">
        <f>Clef_répartition[[#This Row],[Code_Nom]]&amp;"_"&amp;Clef_répartition[[#This Row],[Nombre]]&amp;"_"&amp;Clef_répartition[[#This Row],[Année]]</f>
        <v>AVM_Association intercommunale pour l'alimentation en eau du Vallon de la Morges_2_2020</v>
      </c>
      <c r="H8457">
        <v>5634</v>
      </c>
      <c r="I8457" t="s">
        <v>101</v>
      </c>
      <c r="J8457">
        <v>2020</v>
      </c>
      <c r="K8457">
        <v>0.18</v>
      </c>
    </row>
    <row r="8458" spans="1:11" x14ac:dyDescent="0.25">
      <c r="A8458" t="s">
        <v>724</v>
      </c>
      <c r="B8458" t="s">
        <v>527</v>
      </c>
      <c r="C8458" t="s">
        <v>528</v>
      </c>
      <c r="D8458" t="str">
        <f>Clef_répartition[[#This Row],[Code association]]&amp;"_"&amp;Clef_répartition[[#This Row],[Nom association]]</f>
        <v>AVM_Association intercommunale pour l'alimentation en eau du Vallon de la Morges</v>
      </c>
      <c r="E8458">
        <f>COUNTIFS(D$2:D8458,Clef_répartition[[#This Row],[Code_Nom]],J$2:J8458,Clef_répartition[[#This Row],[Année]])</f>
        <v>3</v>
      </c>
      <c r="F8458">
        <f>IF(Clef_répartition[[#This Row],[Code_Nom]]=D8457,F8457-1,(COUNTIFS(Clef_répartition[Code_Nom],Clef_répartition[[#This Row],[Code_Nom]],Clef_répartition[Année],Clef_répartition[[#This Row],[Année]])))</f>
        <v>3</v>
      </c>
      <c r="G8458" t="str">
        <f>Clef_répartition[[#This Row],[Code_Nom]]&amp;"_"&amp;Clef_répartition[[#This Row],[Nombre]]&amp;"_"&amp;Clef_répartition[[#This Row],[Année]]</f>
        <v>AVM_Association intercommunale pour l'alimentation en eau du Vallon de la Morges_3_2020</v>
      </c>
      <c r="H8458">
        <v>5656</v>
      </c>
      <c r="I8458" t="s">
        <v>135</v>
      </c>
      <c r="J8458">
        <v>2020</v>
      </c>
      <c r="K8458">
        <v>0.19</v>
      </c>
    </row>
    <row r="8459" spans="1:11" x14ac:dyDescent="0.25">
      <c r="A8459" t="s">
        <v>724</v>
      </c>
      <c r="B8459" t="s">
        <v>527</v>
      </c>
      <c r="C8459" t="s">
        <v>528</v>
      </c>
      <c r="D8459" t="str">
        <f>Clef_répartition[[#This Row],[Code association]]&amp;"_"&amp;Clef_répartition[[#This Row],[Nom association]]</f>
        <v>AVM_Association intercommunale pour l'alimentation en eau du Vallon de la Morges</v>
      </c>
      <c r="E8459">
        <f>COUNTIFS(D$2:D8459,Clef_répartition[[#This Row],[Code_Nom]],J$2:J8459,Clef_répartition[[#This Row],[Année]])</f>
        <v>4</v>
      </c>
      <c r="F8459">
        <f>IF(Clef_répartition[[#This Row],[Code_Nom]]=D8458,F8458-1,(COUNTIFS(Clef_répartition[Code_Nom],Clef_répartition[[#This Row],[Code_Nom]],Clef_répartition[Année],Clef_répartition[[#This Row],[Année]])))</f>
        <v>2</v>
      </c>
      <c r="G8459" t="str">
        <f>Clef_répartition[[#This Row],[Code_Nom]]&amp;"_"&amp;Clef_répartition[[#This Row],[Nombre]]&amp;"_"&amp;Clef_répartition[[#This Row],[Année]]</f>
        <v>AVM_Association intercommunale pour l'alimentation en eau du Vallon de la Morges_4_2020</v>
      </c>
      <c r="H8459">
        <v>5650</v>
      </c>
      <c r="I8459" t="s">
        <v>276</v>
      </c>
      <c r="J8459">
        <v>2020</v>
      </c>
      <c r="K8459">
        <v>0.08</v>
      </c>
    </row>
    <row r="8460" spans="1:11" x14ac:dyDescent="0.25">
      <c r="A8460" t="s">
        <v>724</v>
      </c>
      <c r="B8460" t="s">
        <v>527</v>
      </c>
      <c r="C8460" t="s">
        <v>528</v>
      </c>
      <c r="D8460" t="str">
        <f>Clef_répartition[[#This Row],[Code association]]&amp;"_"&amp;Clef_répartition[[#This Row],[Nom association]]</f>
        <v>AVM_Association intercommunale pour l'alimentation en eau du Vallon de la Morges</v>
      </c>
      <c r="E8460">
        <f>COUNTIFS(D$2:D8460,Clef_répartition[[#This Row],[Code_Nom]],J$2:J8460,Clef_répartition[[#This Row],[Année]])</f>
        <v>5</v>
      </c>
      <c r="F8460">
        <f>IF(Clef_répartition[[#This Row],[Code_Nom]]=D8459,F8459-1,(COUNTIFS(Clef_répartition[Code_Nom],Clef_répartition[[#This Row],[Code_Nom]],Clef_répartition[Année],Clef_répartition[[#This Row],[Année]])))</f>
        <v>1</v>
      </c>
      <c r="G8460" t="str">
        <f>Clef_répartition[[#This Row],[Code_Nom]]&amp;"_"&amp;Clef_répartition[[#This Row],[Nombre]]&amp;"_"&amp;Clef_répartition[[#This Row],[Année]]</f>
        <v>AVM_Association intercommunale pour l'alimentation en eau du Vallon de la Morges_5_2020</v>
      </c>
      <c r="H8460">
        <v>5653</v>
      </c>
      <c r="I8460" t="s">
        <v>291</v>
      </c>
      <c r="J8460">
        <v>2020</v>
      </c>
      <c r="K8460">
        <v>0.48</v>
      </c>
    </row>
    <row r="8461" spans="1:11" x14ac:dyDescent="0.25">
      <c r="A8461" t="s">
        <v>724</v>
      </c>
      <c r="B8461" t="s">
        <v>616</v>
      </c>
      <c r="C8461" t="s">
        <v>617</v>
      </c>
      <c r="D8461" t="str">
        <f>Clef_répartition[[#This Row],[Code association]]&amp;"_"&amp;Clef_répartition[[#This Row],[Nom association]]</f>
        <v>CCSPA Moudon_Centre de collecte de sous-produits animaux Moudon</v>
      </c>
      <c r="E8461">
        <f>COUNTIFS(D$2:D8461,Clef_répartition[[#This Row],[Code_Nom]],J$2:J8461,Clef_répartition[[#This Row],[Année]])</f>
        <v>1</v>
      </c>
      <c r="F8461">
        <f>IF(Clef_répartition[[#This Row],[Code_Nom]]=D8460,F8460-1,(COUNTIFS(Clef_répartition[Code_Nom],Clef_répartition[[#This Row],[Code_Nom]],Clef_répartition[Année],Clef_répartition[[#This Row],[Année]])))</f>
        <v>25</v>
      </c>
      <c r="G8461" t="str">
        <f>Clef_répartition[[#This Row],[Code_Nom]]&amp;"_"&amp;Clef_répartition[[#This Row],[Nombre]]&amp;"_"&amp;Clef_répartition[[#This Row],[Année]]</f>
        <v>CCSPA Moudon_Centre de collecte de sous-produits animaux Moudon_1_2020</v>
      </c>
      <c r="H8461">
        <v>5661</v>
      </c>
      <c r="I8461" s="58" t="s">
        <v>32</v>
      </c>
      <c r="J8461">
        <v>2020</v>
      </c>
      <c r="K8461">
        <v>1.15E-2</v>
      </c>
    </row>
    <row r="8462" spans="1:11" x14ac:dyDescent="0.25">
      <c r="A8462" t="s">
        <v>724</v>
      </c>
      <c r="B8462" t="s">
        <v>616</v>
      </c>
      <c r="C8462" t="s">
        <v>617</v>
      </c>
      <c r="D8462" t="str">
        <f>Clef_répartition[[#This Row],[Code association]]&amp;"_"&amp;Clef_répartition[[#This Row],[Nom association]]</f>
        <v>CCSPA Moudon_Centre de collecte de sous-produits animaux Moudon</v>
      </c>
      <c r="E8462">
        <f>COUNTIFS(D$2:D8462,Clef_répartition[[#This Row],[Code_Nom]],J$2:J8462,Clef_répartition[[#This Row],[Année]])</f>
        <v>2</v>
      </c>
      <c r="F8462">
        <f>IF(Clef_répartition[[#This Row],[Code_Nom]]=D8461,F8461-1,(COUNTIFS(Clef_répartition[Code_Nom],Clef_répartition[[#This Row],[Code_Nom]],Clef_répartition[Année],Clef_répartition[[#This Row],[Année]])))</f>
        <v>24</v>
      </c>
      <c r="G8462" t="str">
        <f>Clef_répartition[[#This Row],[Code_Nom]]&amp;"_"&amp;Clef_répartition[[#This Row],[Nombre]]&amp;"_"&amp;Clef_répartition[[#This Row],[Année]]</f>
        <v>CCSPA Moudon_Centre de collecte de sous-produits animaux Moudon_2_2020</v>
      </c>
      <c r="H8462">
        <v>5663</v>
      </c>
      <c r="I8462" s="58" t="s">
        <v>45</v>
      </c>
      <c r="J8462">
        <v>2020</v>
      </c>
      <c r="K8462">
        <v>6.7999999999999996E-3</v>
      </c>
    </row>
    <row r="8463" spans="1:11" x14ac:dyDescent="0.25">
      <c r="A8463" t="s">
        <v>724</v>
      </c>
      <c r="B8463" t="s">
        <v>616</v>
      </c>
      <c r="C8463" t="s">
        <v>617</v>
      </c>
      <c r="D8463" t="str">
        <f>Clef_répartition[[#This Row],[Code association]]&amp;"_"&amp;Clef_répartition[[#This Row],[Nom association]]</f>
        <v>CCSPA Moudon_Centre de collecte de sous-produits animaux Moudon</v>
      </c>
      <c r="E8463">
        <f>COUNTIFS(D$2:D8463,Clef_répartition[[#This Row],[Code_Nom]],J$2:J8463,Clef_répartition[[#This Row],[Année]])</f>
        <v>3</v>
      </c>
      <c r="F8463">
        <f>IF(Clef_répartition[[#This Row],[Code_Nom]]=D8462,F8462-1,(COUNTIFS(Clef_répartition[Code_Nom],Clef_répartition[[#This Row],[Code_Nom]],Clef_répartition[Année],Clef_répartition[[#This Row],[Année]])))</f>
        <v>23</v>
      </c>
      <c r="G8463" t="str">
        <f>Clef_répartition[[#This Row],[Code_Nom]]&amp;"_"&amp;Clef_répartition[[#This Row],[Nombre]]&amp;"_"&amp;Clef_répartition[[#This Row],[Année]]</f>
        <v>CCSPA Moudon_Centre de collecte de sous-produits animaux Moudon_3_2020</v>
      </c>
      <c r="H8463">
        <v>5665</v>
      </c>
      <c r="I8463" s="58" t="s">
        <v>57</v>
      </c>
      <c r="J8463">
        <v>2020</v>
      </c>
      <c r="K8463">
        <v>7.0000000000000001E-3</v>
      </c>
    </row>
    <row r="8464" spans="1:11" x14ac:dyDescent="0.25">
      <c r="A8464" t="s">
        <v>724</v>
      </c>
      <c r="B8464" t="s">
        <v>616</v>
      </c>
      <c r="C8464" t="s">
        <v>617</v>
      </c>
      <c r="D8464" t="str">
        <f>Clef_répartition[[#This Row],[Code association]]&amp;"_"&amp;Clef_répartition[[#This Row],[Nom association]]</f>
        <v>CCSPA Moudon_Centre de collecte de sous-produits animaux Moudon</v>
      </c>
      <c r="E8464">
        <f>COUNTIFS(D$2:D8464,Clef_répartition[[#This Row],[Code_Nom]],J$2:J8464,Clef_répartition[[#This Row],[Année]])</f>
        <v>4</v>
      </c>
      <c r="F8464">
        <f>IF(Clef_répartition[[#This Row],[Code_Nom]]=D8463,F8463-1,(COUNTIFS(Clef_répartition[Code_Nom],Clef_répartition[[#This Row],[Code_Nom]],Clef_répartition[Année],Clef_répartition[[#This Row],[Année]])))</f>
        <v>22</v>
      </c>
      <c r="G8464" t="str">
        <f>Clef_répartition[[#This Row],[Code_Nom]]&amp;"_"&amp;Clef_répartition[[#This Row],[Nombre]]&amp;"_"&amp;Clef_répartition[[#This Row],[Année]]</f>
        <v>CCSPA Moudon_Centre de collecte de sous-produits animaux Moudon_4_2020</v>
      </c>
      <c r="H8464">
        <v>5785</v>
      </c>
      <c r="I8464" s="58" t="s">
        <v>74</v>
      </c>
      <c r="J8464">
        <v>2020</v>
      </c>
      <c r="K8464">
        <v>1.41E-2</v>
      </c>
    </row>
    <row r="8465" spans="1:11" x14ac:dyDescent="0.25">
      <c r="A8465" t="s">
        <v>724</v>
      </c>
      <c r="B8465" t="s">
        <v>616</v>
      </c>
      <c r="C8465" t="s">
        <v>617</v>
      </c>
      <c r="D8465" t="str">
        <f>Clef_répartition[[#This Row],[Code association]]&amp;"_"&amp;Clef_répartition[[#This Row],[Nom association]]</f>
        <v>CCSPA Moudon_Centre de collecte de sous-produits animaux Moudon</v>
      </c>
      <c r="E8465">
        <f>COUNTIFS(D$2:D8465,Clef_répartition[[#This Row],[Code_Nom]],J$2:J8465,Clef_répartition[[#This Row],[Année]])</f>
        <v>5</v>
      </c>
      <c r="F8465">
        <f>IF(Clef_répartition[[#This Row],[Code_Nom]]=D8464,F8464-1,(COUNTIFS(Clef_répartition[Code_Nom],Clef_répartition[[#This Row],[Code_Nom]],Clef_répartition[Année],Clef_répartition[[#This Row],[Année]])))</f>
        <v>21</v>
      </c>
      <c r="G8465" t="str">
        <f>Clef_répartition[[#This Row],[Code_Nom]]&amp;"_"&amp;Clef_répartition[[#This Row],[Nombre]]&amp;"_"&amp;Clef_répartition[[#This Row],[Année]]</f>
        <v>CCSPA Moudon_Centre de collecte de sous-produits animaux Moudon_5_2020</v>
      </c>
      <c r="H8465">
        <v>5669</v>
      </c>
      <c r="I8465" s="58" t="s">
        <v>89</v>
      </c>
      <c r="J8465">
        <v>2020</v>
      </c>
      <c r="K8465">
        <v>9.4000000000000004E-3</v>
      </c>
    </row>
    <row r="8466" spans="1:11" x14ac:dyDescent="0.25">
      <c r="A8466" t="s">
        <v>724</v>
      </c>
      <c r="B8466" t="s">
        <v>616</v>
      </c>
      <c r="C8466" t="s">
        <v>617</v>
      </c>
      <c r="D8466" t="str">
        <f>Clef_répartition[[#This Row],[Code association]]&amp;"_"&amp;Clef_répartition[[#This Row],[Nom association]]</f>
        <v>CCSPA Moudon_Centre de collecte de sous-produits animaux Moudon</v>
      </c>
      <c r="E8466">
        <f>COUNTIFS(D$2:D8466,Clef_répartition[[#This Row],[Code_Nom]],J$2:J8466,Clef_répartition[[#This Row],[Année]])</f>
        <v>6</v>
      </c>
      <c r="F8466">
        <f>IF(Clef_répartition[[#This Row],[Code_Nom]]=D8465,F8465-1,(COUNTIFS(Clef_répartition[Code_Nom],Clef_répartition[[#This Row],[Code_Nom]],Clef_répartition[Année],Clef_répartition[[#This Row],[Année]])))</f>
        <v>20</v>
      </c>
      <c r="G8466" t="str">
        <f>Clef_répartition[[#This Row],[Code_Nom]]&amp;"_"&amp;Clef_répartition[[#This Row],[Nombre]]&amp;"_"&amp;Clef_répartition[[#This Row],[Année]]</f>
        <v>CCSPA Moudon_Centre de collecte de sous-produits animaux Moudon_6_2020</v>
      </c>
      <c r="H8466">
        <v>5671</v>
      </c>
      <c r="I8466" s="58" t="s">
        <v>618</v>
      </c>
      <c r="J8466">
        <v>2020</v>
      </c>
      <c r="K8466">
        <v>7.6E-3</v>
      </c>
    </row>
    <row r="8467" spans="1:11" x14ac:dyDescent="0.25">
      <c r="A8467" t="s">
        <v>724</v>
      </c>
      <c r="B8467" t="s">
        <v>616</v>
      </c>
      <c r="C8467" t="s">
        <v>617</v>
      </c>
      <c r="D8467" t="str">
        <f>Clef_répartition[[#This Row],[Code association]]&amp;"_"&amp;Clef_répartition[[#This Row],[Nom association]]</f>
        <v>CCSPA Moudon_Centre de collecte de sous-produits animaux Moudon</v>
      </c>
      <c r="E8467">
        <f>COUNTIFS(D$2:D8467,Clef_répartition[[#This Row],[Code_Nom]],J$2:J8467,Clef_répartition[[#This Row],[Année]])</f>
        <v>7</v>
      </c>
      <c r="F8467">
        <f>IF(Clef_répartition[[#This Row],[Code_Nom]]=D8466,F8466-1,(COUNTIFS(Clef_répartition[Code_Nom],Clef_répartition[[#This Row],[Code_Nom]],Clef_répartition[Année],Clef_répartition[[#This Row],[Année]])))</f>
        <v>19</v>
      </c>
      <c r="G8467" t="str">
        <f>Clef_répartition[[#This Row],[Code_Nom]]&amp;"_"&amp;Clef_répartition[[#This Row],[Nombre]]&amp;"_"&amp;Clef_répartition[[#This Row],[Année]]</f>
        <v>CCSPA Moudon_Centre de collecte de sous-produits animaux Moudon_7_2020</v>
      </c>
      <c r="H8467">
        <v>5673</v>
      </c>
      <c r="I8467" s="58" t="s">
        <v>137</v>
      </c>
      <c r="J8467">
        <v>2020</v>
      </c>
      <c r="K8467">
        <v>1.2E-2</v>
      </c>
    </row>
    <row r="8468" spans="1:11" x14ac:dyDescent="0.25">
      <c r="A8468" t="s">
        <v>724</v>
      </c>
      <c r="B8468" t="s">
        <v>616</v>
      </c>
      <c r="C8468" t="s">
        <v>617</v>
      </c>
      <c r="D8468" t="str">
        <f>Clef_répartition[[#This Row],[Code association]]&amp;"_"&amp;Clef_répartition[[#This Row],[Nom association]]</f>
        <v>CCSPA Moudon_Centre de collecte de sous-produits animaux Moudon</v>
      </c>
      <c r="E8468">
        <f>COUNTIFS(D$2:D8468,Clef_répartition[[#This Row],[Code_Nom]],J$2:J8468,Clef_répartition[[#This Row],[Année]])</f>
        <v>8</v>
      </c>
      <c r="F8468">
        <f>IF(Clef_répartition[[#This Row],[Code_Nom]]=D8467,F8467-1,(COUNTIFS(Clef_répartition[Code_Nom],Clef_répartition[[#This Row],[Code_Nom]],Clef_répartition[Année],Clef_répartition[[#This Row],[Année]])))</f>
        <v>18</v>
      </c>
      <c r="G8468" t="str">
        <f>Clef_répartition[[#This Row],[Code_Nom]]&amp;"_"&amp;Clef_répartition[[#This Row],[Nombre]]&amp;"_"&amp;Clef_répartition[[#This Row],[Année]]</f>
        <v>CCSPA Moudon_Centre de collecte de sous-produits animaux Moudon_8_2020</v>
      </c>
      <c r="H8468">
        <v>5804</v>
      </c>
      <c r="I8468" s="58" t="s">
        <v>139</v>
      </c>
      <c r="J8468">
        <v>2020</v>
      </c>
      <c r="K8468">
        <v>0.05</v>
      </c>
    </row>
    <row r="8469" spans="1:11" x14ac:dyDescent="0.25">
      <c r="A8469" t="s">
        <v>724</v>
      </c>
      <c r="B8469" t="s">
        <v>616</v>
      </c>
      <c r="C8469" t="s">
        <v>617</v>
      </c>
      <c r="D8469" t="str">
        <f>Clef_répartition[[#This Row],[Code association]]&amp;"_"&amp;Clef_répartition[[#This Row],[Nom association]]</f>
        <v>CCSPA Moudon_Centre de collecte de sous-produits animaux Moudon</v>
      </c>
      <c r="E8469">
        <f>COUNTIFS(D$2:D8469,Clef_répartition[[#This Row],[Code_Nom]],J$2:J8469,Clef_répartition[[#This Row],[Année]])</f>
        <v>9</v>
      </c>
      <c r="F8469">
        <f>IF(Clef_répartition[[#This Row],[Code_Nom]]=D8468,F8468-1,(COUNTIFS(Clef_répartition[Code_Nom],Clef_répartition[[#This Row],[Code_Nom]],Clef_répartition[Année],Clef_répartition[[#This Row],[Année]])))</f>
        <v>17</v>
      </c>
      <c r="G8469" t="str">
        <f>Clef_répartition[[#This Row],[Code_Nom]]&amp;"_"&amp;Clef_répartition[[#This Row],[Nombre]]&amp;"_"&amp;Clef_répartition[[#This Row],[Année]]</f>
        <v>CCSPA Moudon_Centre de collecte de sous-produits animaux Moudon_9_2020</v>
      </c>
      <c r="H8469">
        <v>5806</v>
      </c>
      <c r="I8469" s="58" t="s">
        <v>140</v>
      </c>
      <c r="J8469">
        <v>2020</v>
      </c>
      <c r="K8469">
        <v>9.2499999999999999E-2</v>
      </c>
    </row>
    <row r="8470" spans="1:11" x14ac:dyDescent="0.25">
      <c r="A8470" t="s">
        <v>724</v>
      </c>
      <c r="B8470" t="s">
        <v>616</v>
      </c>
      <c r="C8470" t="s">
        <v>617</v>
      </c>
      <c r="D8470" t="str">
        <f>Clef_répartition[[#This Row],[Code association]]&amp;"_"&amp;Clef_répartition[[#This Row],[Nom association]]</f>
        <v>CCSPA Moudon_Centre de collecte de sous-produits animaux Moudon</v>
      </c>
      <c r="E8470">
        <f>COUNTIFS(D$2:D8470,Clef_répartition[[#This Row],[Code_Nom]],J$2:J8470,Clef_répartition[[#This Row],[Année]])</f>
        <v>10</v>
      </c>
      <c r="F8470">
        <f>IF(Clef_répartition[[#This Row],[Code_Nom]]=D8469,F8469-1,(COUNTIFS(Clef_répartition[Code_Nom],Clef_répartition[[#This Row],[Code_Nom]],Clef_répartition[Année],Clef_répartition[[#This Row],[Année]])))</f>
        <v>16</v>
      </c>
      <c r="G8470" t="str">
        <f>Clef_répartition[[#This Row],[Code_Nom]]&amp;"_"&amp;Clef_répartition[[#This Row],[Nombre]]&amp;"_"&amp;Clef_répartition[[#This Row],[Année]]</f>
        <v>CCSPA Moudon_Centre de collecte de sous-produits animaux Moudon_10_2020</v>
      </c>
      <c r="H8470">
        <v>5674</v>
      </c>
      <c r="I8470" s="58" t="s">
        <v>619</v>
      </c>
      <c r="J8470">
        <v>2020</v>
      </c>
      <c r="K8470">
        <v>4.4999999999999997E-3</v>
      </c>
    </row>
    <row r="8471" spans="1:11" x14ac:dyDescent="0.25">
      <c r="A8471" t="s">
        <v>724</v>
      </c>
      <c r="B8471" t="s">
        <v>616</v>
      </c>
      <c r="C8471" t="s">
        <v>617</v>
      </c>
      <c r="D8471" t="str">
        <f>Clef_répartition[[#This Row],[Code association]]&amp;"_"&amp;Clef_répartition[[#This Row],[Nom association]]</f>
        <v>CCSPA Moudon_Centre de collecte de sous-produits animaux Moudon</v>
      </c>
      <c r="E8471">
        <f>COUNTIFS(D$2:D8471,Clef_répartition[[#This Row],[Code_Nom]],J$2:J8471,Clef_répartition[[#This Row],[Année]])</f>
        <v>11</v>
      </c>
      <c r="F8471">
        <f>IF(Clef_répartition[[#This Row],[Code_Nom]]=D8470,F8470-1,(COUNTIFS(Clef_répartition[Code_Nom],Clef_répartition[[#This Row],[Code_Nom]],Clef_répartition[Année],Clef_répartition[[#This Row],[Année]])))</f>
        <v>15</v>
      </c>
      <c r="G8471" t="str">
        <f>Clef_répartition[[#This Row],[Code_Nom]]&amp;"_"&amp;Clef_répartition[[#This Row],[Nombre]]&amp;"_"&amp;Clef_répartition[[#This Row],[Année]]</f>
        <v>CCSPA Moudon_Centre de collecte de sous-produits animaux Moudon_11_2020</v>
      </c>
      <c r="H8471">
        <v>5675</v>
      </c>
      <c r="I8471" s="58" t="s">
        <v>620</v>
      </c>
      <c r="J8471">
        <v>2020</v>
      </c>
      <c r="K8471">
        <v>0.13450000000000001</v>
      </c>
    </row>
    <row r="8472" spans="1:11" x14ac:dyDescent="0.25">
      <c r="A8472" t="s">
        <v>724</v>
      </c>
      <c r="B8472" t="s">
        <v>616</v>
      </c>
      <c r="C8472" t="s">
        <v>617</v>
      </c>
      <c r="D8472" t="str">
        <f>Clef_répartition[[#This Row],[Code association]]&amp;"_"&amp;Clef_répartition[[#This Row],[Nom association]]</f>
        <v>CCSPA Moudon_Centre de collecte de sous-produits animaux Moudon</v>
      </c>
      <c r="E8472">
        <f>COUNTIFS(D$2:D8472,Clef_répartition[[#This Row],[Code_Nom]],J$2:J8472,Clef_répartition[[#This Row],[Année]])</f>
        <v>12</v>
      </c>
      <c r="F8472">
        <f>IF(Clef_répartition[[#This Row],[Code_Nom]]=D8471,F8471-1,(COUNTIFS(Clef_répartition[Code_Nom],Clef_répartition[[#This Row],[Code_Nom]],Clef_répartition[Année],Clef_répartition[[#This Row],[Année]])))</f>
        <v>14</v>
      </c>
      <c r="G8472" t="str">
        <f>Clef_répartition[[#This Row],[Code_Nom]]&amp;"_"&amp;Clef_répartition[[#This Row],[Nombre]]&amp;"_"&amp;Clef_répartition[[#This Row],[Année]]</f>
        <v>CCSPA Moudon_Centre de collecte de sous-produits animaux Moudon_12_2020</v>
      </c>
      <c r="H8472">
        <v>5790</v>
      </c>
      <c r="I8472" s="58" t="s">
        <v>170</v>
      </c>
      <c r="J8472">
        <v>2020</v>
      </c>
      <c r="K8472">
        <v>1.6799999999999999E-2</v>
      </c>
    </row>
    <row r="8473" spans="1:11" x14ac:dyDescent="0.25">
      <c r="A8473" t="s">
        <v>724</v>
      </c>
      <c r="B8473" t="s">
        <v>616</v>
      </c>
      <c r="C8473" t="s">
        <v>617</v>
      </c>
      <c r="D8473" t="str">
        <f>Clef_répartition[[#This Row],[Code association]]&amp;"_"&amp;Clef_répartition[[#This Row],[Nom association]]</f>
        <v>CCSPA Moudon_Centre de collecte de sous-produits animaux Moudon</v>
      </c>
      <c r="E8473">
        <f>COUNTIFS(D$2:D8473,Clef_répartition[[#This Row],[Code_Nom]],J$2:J8473,Clef_répartition[[#This Row],[Année]])</f>
        <v>13</v>
      </c>
      <c r="F8473">
        <f>IF(Clef_répartition[[#This Row],[Code_Nom]]=D8472,F8472-1,(COUNTIFS(Clef_répartition[Code_Nom],Clef_répartition[[#This Row],[Code_Nom]],Clef_répartition[Année],Clef_répartition[[#This Row],[Année]])))</f>
        <v>13</v>
      </c>
      <c r="G8473" t="str">
        <f>Clef_répartition[[#This Row],[Code_Nom]]&amp;"_"&amp;Clef_répartition[[#This Row],[Nombre]]&amp;"_"&amp;Clef_répartition[[#This Row],[Année]]</f>
        <v>CCSPA Moudon_Centre de collecte de sous-produits animaux Moudon_13_2020</v>
      </c>
      <c r="H8473">
        <v>5693</v>
      </c>
      <c r="I8473" s="58" t="s">
        <v>184</v>
      </c>
      <c r="J8473">
        <v>2020</v>
      </c>
      <c r="K8473">
        <v>8.6800000000000002E-2</v>
      </c>
    </row>
    <row r="8474" spans="1:11" x14ac:dyDescent="0.25">
      <c r="A8474" t="s">
        <v>724</v>
      </c>
      <c r="B8474" t="s">
        <v>616</v>
      </c>
      <c r="C8474" t="s">
        <v>617</v>
      </c>
      <c r="D8474" t="str">
        <f>Clef_répartition[[#This Row],[Code association]]&amp;"_"&amp;Clef_répartition[[#This Row],[Nom association]]</f>
        <v>CCSPA Moudon_Centre de collecte de sous-produits animaux Moudon</v>
      </c>
      <c r="E8474">
        <f>COUNTIFS(D$2:D8474,Clef_répartition[[#This Row],[Code_Nom]],J$2:J8474,Clef_répartition[[#This Row],[Année]])</f>
        <v>14</v>
      </c>
      <c r="F8474">
        <f>IF(Clef_répartition[[#This Row],[Code_Nom]]=D8473,F8473-1,(COUNTIFS(Clef_répartition[Code_Nom],Clef_répartition[[#This Row],[Code_Nom]],Clef_répartition[Année],Clef_répartition[[#This Row],[Année]])))</f>
        <v>12</v>
      </c>
      <c r="G8474" t="str">
        <f>Clef_répartition[[#This Row],[Code_Nom]]&amp;"_"&amp;Clef_répartition[[#This Row],[Nombre]]&amp;"_"&amp;Clef_répartition[[#This Row],[Année]]</f>
        <v>CCSPA Moudon_Centre de collecte de sous-produits animaux Moudon_14_2020</v>
      </c>
      <c r="H8474">
        <v>5792</v>
      </c>
      <c r="I8474" s="58" t="s">
        <v>187</v>
      </c>
      <c r="J8474">
        <v>2020</v>
      </c>
      <c r="K8474">
        <v>2.0400000000000001E-2</v>
      </c>
    </row>
    <row r="8475" spans="1:11" x14ac:dyDescent="0.25">
      <c r="A8475" t="s">
        <v>724</v>
      </c>
      <c r="B8475" t="s">
        <v>616</v>
      </c>
      <c r="C8475" t="s">
        <v>617</v>
      </c>
      <c r="D8475" t="str">
        <f>Clef_répartition[[#This Row],[Code association]]&amp;"_"&amp;Clef_répartition[[#This Row],[Nom association]]</f>
        <v>CCSPA Moudon_Centre de collecte de sous-produits animaux Moudon</v>
      </c>
      <c r="E8475">
        <f>COUNTIFS(D$2:D8475,Clef_répartition[[#This Row],[Code_Nom]],J$2:J8475,Clef_répartition[[#This Row],[Année]])</f>
        <v>15</v>
      </c>
      <c r="F8475">
        <f>IF(Clef_répartition[[#This Row],[Code_Nom]]=D8474,F8474-1,(COUNTIFS(Clef_répartition[Code_Nom],Clef_répartition[[#This Row],[Code_Nom]],Clef_répartition[Année],Clef_répartition[[#This Row],[Année]])))</f>
        <v>11</v>
      </c>
      <c r="G8475" t="str">
        <f>Clef_répartition[[#This Row],[Code_Nom]]&amp;"_"&amp;Clef_répartition[[#This Row],[Nombre]]&amp;"_"&amp;Clef_répartition[[#This Row],[Année]]</f>
        <v>CCSPA Moudon_Centre de collecte de sous-produits animaux Moudon_15_2020</v>
      </c>
      <c r="H8475">
        <v>5678</v>
      </c>
      <c r="I8475" s="58" t="s">
        <v>192</v>
      </c>
      <c r="J8475">
        <v>2020</v>
      </c>
      <c r="K8475">
        <v>0.19059999999999999</v>
      </c>
    </row>
    <row r="8476" spans="1:11" x14ac:dyDescent="0.25">
      <c r="A8476" t="s">
        <v>724</v>
      </c>
      <c r="B8476" t="s">
        <v>616</v>
      </c>
      <c r="C8476" t="s">
        <v>617</v>
      </c>
      <c r="D8476" t="str">
        <f>Clef_répartition[[#This Row],[Code association]]&amp;"_"&amp;Clef_répartition[[#This Row],[Nom association]]</f>
        <v>CCSPA Moudon_Centre de collecte de sous-produits animaux Moudon</v>
      </c>
      <c r="E8476">
        <f>COUNTIFS(D$2:D8476,Clef_répartition[[#This Row],[Code_Nom]],J$2:J8476,Clef_répartition[[#This Row],[Année]])</f>
        <v>16</v>
      </c>
      <c r="F8476">
        <f>IF(Clef_répartition[[#This Row],[Code_Nom]]=D8475,F8475-1,(COUNTIFS(Clef_répartition[Code_Nom],Clef_répartition[[#This Row],[Code_Nom]],Clef_répartition[Année],Clef_répartition[[#This Row],[Année]])))</f>
        <v>10</v>
      </c>
      <c r="G8476" t="str">
        <f>Clef_répartition[[#This Row],[Code_Nom]]&amp;"_"&amp;Clef_répartition[[#This Row],[Nombre]]&amp;"_"&amp;Clef_répartition[[#This Row],[Année]]</f>
        <v>CCSPA Moudon_Centre de collecte de sous-produits animaux Moudon_16_2020</v>
      </c>
      <c r="H8476">
        <v>5680</v>
      </c>
      <c r="I8476" s="58" t="s">
        <v>197</v>
      </c>
      <c r="J8476">
        <v>2020</v>
      </c>
      <c r="K8476">
        <v>9.4000000000000004E-3</v>
      </c>
    </row>
    <row r="8477" spans="1:11" x14ac:dyDescent="0.25">
      <c r="A8477" t="s">
        <v>724</v>
      </c>
      <c r="B8477" t="s">
        <v>616</v>
      </c>
      <c r="C8477" t="s">
        <v>617</v>
      </c>
      <c r="D8477" t="str">
        <f>Clef_répartition[[#This Row],[Code association]]&amp;"_"&amp;Clef_répartition[[#This Row],[Nom association]]</f>
        <v>CCSPA Moudon_Centre de collecte de sous-produits animaux Moudon</v>
      </c>
      <c r="E8477">
        <f>COUNTIFS(D$2:D8477,Clef_répartition[[#This Row],[Code_Nom]],J$2:J8477,Clef_répartition[[#This Row],[Année]])</f>
        <v>17</v>
      </c>
      <c r="F8477">
        <f>IF(Clef_répartition[[#This Row],[Code_Nom]]=D8476,F8476-1,(COUNTIFS(Clef_répartition[Code_Nom],Clef_répartition[[#This Row],[Code_Nom]],Clef_répartition[Année],Clef_répartition[[#This Row],[Année]])))</f>
        <v>9</v>
      </c>
      <c r="G8477" t="str">
        <f>Clef_répartition[[#This Row],[Code_Nom]]&amp;"_"&amp;Clef_répartition[[#This Row],[Nombre]]&amp;"_"&amp;Clef_répartition[[#This Row],[Année]]</f>
        <v>CCSPA Moudon_Centre de collecte de sous-produits animaux Moudon_17_2020</v>
      </c>
      <c r="H8477">
        <v>5805</v>
      </c>
      <c r="I8477" s="58" t="s">
        <v>206</v>
      </c>
      <c r="J8477">
        <v>2020</v>
      </c>
      <c r="K8477">
        <v>0.1888</v>
      </c>
    </row>
    <row r="8478" spans="1:11" x14ac:dyDescent="0.25">
      <c r="A8478" t="s">
        <v>724</v>
      </c>
      <c r="B8478" t="s">
        <v>616</v>
      </c>
      <c r="C8478" t="s">
        <v>617</v>
      </c>
      <c r="D8478" t="str">
        <f>Clef_répartition[[#This Row],[Code association]]&amp;"_"&amp;Clef_répartition[[#This Row],[Nom association]]</f>
        <v>CCSPA Moudon_Centre de collecte de sous-produits animaux Moudon</v>
      </c>
      <c r="E8478">
        <f>COUNTIFS(D$2:D8478,Clef_répartition[[#This Row],[Code_Nom]],J$2:J8478,Clef_répartition[[#This Row],[Année]])</f>
        <v>18</v>
      </c>
      <c r="F8478">
        <f>IF(Clef_répartition[[#This Row],[Code_Nom]]=D8477,F8477-1,(COUNTIFS(Clef_répartition[Code_Nom],Clef_répartition[[#This Row],[Code_Nom]],Clef_répartition[Année],Clef_répartition[[#This Row],[Année]])))</f>
        <v>8</v>
      </c>
      <c r="G8478" t="str">
        <f>Clef_répartition[[#This Row],[Code_Nom]]&amp;"_"&amp;Clef_répartition[[#This Row],[Nombre]]&amp;"_"&amp;Clef_répartition[[#This Row],[Année]]</f>
        <v>CCSPA Moudon_Centre de collecte de sous-produits animaux Moudon_18_2020</v>
      </c>
      <c r="H8478">
        <v>5683</v>
      </c>
      <c r="I8478" s="58" t="s">
        <v>222</v>
      </c>
      <c r="J8478">
        <v>2020</v>
      </c>
      <c r="K8478">
        <v>6.3E-3</v>
      </c>
    </row>
    <row r="8479" spans="1:11" x14ac:dyDescent="0.25">
      <c r="A8479" t="s">
        <v>724</v>
      </c>
      <c r="B8479" t="s">
        <v>616</v>
      </c>
      <c r="C8479" t="s">
        <v>617</v>
      </c>
      <c r="D8479" t="str">
        <f>Clef_répartition[[#This Row],[Code association]]&amp;"_"&amp;Clef_répartition[[#This Row],[Nom association]]</f>
        <v>CCSPA Moudon_Centre de collecte de sous-produits animaux Moudon</v>
      </c>
      <c r="E8479">
        <f>COUNTIFS(D$2:D8479,Clef_répartition[[#This Row],[Code_Nom]],J$2:J8479,Clef_répartition[[#This Row],[Année]])</f>
        <v>19</v>
      </c>
      <c r="F8479">
        <f>IF(Clef_répartition[[#This Row],[Code_Nom]]=D8478,F8478-1,(COUNTIFS(Clef_répartition[Code_Nom],Clef_répartition[[#This Row],[Code_Nom]],Clef_répartition[Année],Clef_répartition[[#This Row],[Année]])))</f>
        <v>7</v>
      </c>
      <c r="G8479" t="str">
        <f>Clef_répartition[[#This Row],[Code_Nom]]&amp;"_"&amp;Clef_répartition[[#This Row],[Nombre]]&amp;"_"&amp;Clef_répartition[[#This Row],[Année]]</f>
        <v>CCSPA Moudon_Centre de collecte de sous-produits animaux Moudon_19_2020</v>
      </c>
      <c r="H8479">
        <v>5798</v>
      </c>
      <c r="I8479" s="58" t="s">
        <v>236</v>
      </c>
      <c r="J8479">
        <v>2020</v>
      </c>
      <c r="K8479">
        <v>1.6500000000000001E-2</v>
      </c>
    </row>
    <row r="8480" spans="1:11" x14ac:dyDescent="0.25">
      <c r="A8480" t="s">
        <v>724</v>
      </c>
      <c r="B8480" t="s">
        <v>616</v>
      </c>
      <c r="C8480" t="s">
        <v>617</v>
      </c>
      <c r="D8480" t="str">
        <f>Clef_répartition[[#This Row],[Code association]]&amp;"_"&amp;Clef_répartition[[#This Row],[Nom association]]</f>
        <v>CCSPA Moudon_Centre de collecte de sous-produits animaux Moudon</v>
      </c>
      <c r="E8480">
        <f>COUNTIFS(D$2:D8480,Clef_répartition[[#This Row],[Code_Nom]],J$2:J8480,Clef_répartition[[#This Row],[Année]])</f>
        <v>20</v>
      </c>
      <c r="F8480">
        <f>IF(Clef_répartition[[#This Row],[Code_Nom]]=D8479,F8479-1,(COUNTIFS(Clef_répartition[Code_Nom],Clef_répartition[[#This Row],[Code_Nom]],Clef_répartition[Année],Clef_répartition[[#This Row],[Année]])))</f>
        <v>6</v>
      </c>
      <c r="G8480" t="str">
        <f>Clef_répartition[[#This Row],[Code_Nom]]&amp;"_"&amp;Clef_répartition[[#This Row],[Nombre]]&amp;"_"&amp;Clef_répartition[[#This Row],[Année]]</f>
        <v>CCSPA Moudon_Centre de collecte de sous-produits animaux Moudon_20_2020</v>
      </c>
      <c r="H8480">
        <v>5684</v>
      </c>
      <c r="I8480" s="58" t="s">
        <v>237</v>
      </c>
      <c r="J8480">
        <v>2020</v>
      </c>
      <c r="K8480">
        <v>2.5999999999999999E-3</v>
      </c>
    </row>
    <row r="8481" spans="1:11" x14ac:dyDescent="0.25">
      <c r="A8481" t="s">
        <v>724</v>
      </c>
      <c r="B8481" t="s">
        <v>616</v>
      </c>
      <c r="C8481" t="s">
        <v>617</v>
      </c>
      <c r="D8481" t="str">
        <f>Clef_répartition[[#This Row],[Code association]]&amp;"_"&amp;Clef_répartition[[#This Row],[Nom association]]</f>
        <v>CCSPA Moudon_Centre de collecte de sous-produits animaux Moudon</v>
      </c>
      <c r="E8481">
        <f>COUNTIFS(D$2:D8481,Clef_répartition[[#This Row],[Code_Nom]],J$2:J8481,Clef_répartition[[#This Row],[Année]])</f>
        <v>21</v>
      </c>
      <c r="F8481">
        <f>IF(Clef_répartition[[#This Row],[Code_Nom]]=D8480,F8480-1,(COUNTIFS(Clef_répartition[Code_Nom],Clef_répartition[[#This Row],[Code_Nom]],Clef_répartition[Année],Clef_répartition[[#This Row],[Année]])))</f>
        <v>5</v>
      </c>
      <c r="G8481" t="str">
        <f>Clef_répartition[[#This Row],[Code_Nom]]&amp;"_"&amp;Clef_répartition[[#This Row],[Nombre]]&amp;"_"&amp;Clef_répartition[[#This Row],[Année]]</f>
        <v>CCSPA Moudon_Centre de collecte de sous-produits animaux Moudon_21_2020</v>
      </c>
      <c r="H8481">
        <v>5799</v>
      </c>
      <c r="I8481" s="58" t="s">
        <v>254</v>
      </c>
      <c r="J8481">
        <v>2020</v>
      </c>
      <c r="K8481">
        <v>6.4799999999999996E-2</v>
      </c>
    </row>
    <row r="8482" spans="1:11" x14ac:dyDescent="0.25">
      <c r="A8482" t="s">
        <v>724</v>
      </c>
      <c r="B8482" t="s">
        <v>616</v>
      </c>
      <c r="C8482" t="s">
        <v>617</v>
      </c>
      <c r="D8482" t="str">
        <f>Clef_répartition[[#This Row],[Code association]]&amp;"_"&amp;Clef_répartition[[#This Row],[Nom association]]</f>
        <v>CCSPA Moudon_Centre de collecte de sous-produits animaux Moudon</v>
      </c>
      <c r="E8482">
        <f>COUNTIFS(D$2:D8482,Clef_répartition[[#This Row],[Code_Nom]],J$2:J8482,Clef_répartition[[#This Row],[Année]])</f>
        <v>22</v>
      </c>
      <c r="F8482">
        <f>IF(Clef_répartition[[#This Row],[Code_Nom]]=D8481,F8481-1,(COUNTIFS(Clef_répartition[Code_Nom],Clef_répartition[[#This Row],[Code_Nom]],Clef_répartition[Année],Clef_répartition[[#This Row],[Année]])))</f>
        <v>4</v>
      </c>
      <c r="G8482" t="str">
        <f>Clef_répartition[[#This Row],[Code_Nom]]&amp;"_"&amp;Clef_répartition[[#This Row],[Nombre]]&amp;"_"&amp;Clef_répartition[[#This Row],[Année]]</f>
        <v>CCSPA Moudon_Centre de collecte de sous-produits animaux Moudon_22_2020</v>
      </c>
      <c r="H8482">
        <v>5688</v>
      </c>
      <c r="I8482" s="58" t="s">
        <v>260</v>
      </c>
      <c r="J8482">
        <v>2020</v>
      </c>
      <c r="K8482">
        <v>4.7999999999999996E-3</v>
      </c>
    </row>
    <row r="8483" spans="1:11" x14ac:dyDescent="0.25">
      <c r="A8483" t="s">
        <v>724</v>
      </c>
      <c r="B8483" t="s">
        <v>616</v>
      </c>
      <c r="C8483" t="s">
        <v>617</v>
      </c>
      <c r="D8483" t="str">
        <f>Clef_répartition[[#This Row],[Code association]]&amp;"_"&amp;Clef_répartition[[#This Row],[Nom association]]</f>
        <v>CCSPA Moudon_Centre de collecte de sous-produits animaux Moudon</v>
      </c>
      <c r="E8483">
        <f>COUNTIFS(D$2:D8483,Clef_répartition[[#This Row],[Code_Nom]],J$2:J8483,Clef_répartition[[#This Row],[Année]])</f>
        <v>23</v>
      </c>
      <c r="F8483">
        <f>IF(Clef_répartition[[#This Row],[Code_Nom]]=D8482,F8482-1,(COUNTIFS(Clef_répartition[Code_Nom],Clef_répartition[[#This Row],[Code_Nom]],Clef_répartition[Année],Clef_répartition[[#This Row],[Année]])))</f>
        <v>3</v>
      </c>
      <c r="G8483" t="str">
        <f>Clef_répartition[[#This Row],[Code_Nom]]&amp;"_"&amp;Clef_répartition[[#This Row],[Nombre]]&amp;"_"&amp;Clef_répartition[[#This Row],[Année]]</f>
        <v>CCSPA Moudon_Centre de collecte de sous-produits animaux Moudon_23_2020</v>
      </c>
      <c r="H8483">
        <v>5690</v>
      </c>
      <c r="I8483" s="58" t="s">
        <v>281</v>
      </c>
      <c r="J8483">
        <v>2020</v>
      </c>
      <c r="K8483">
        <v>3.7000000000000002E-3</v>
      </c>
    </row>
    <row r="8484" spans="1:11" x14ac:dyDescent="0.25">
      <c r="A8484" t="s">
        <v>724</v>
      </c>
      <c r="B8484" t="s">
        <v>616</v>
      </c>
      <c r="C8484" t="s">
        <v>617</v>
      </c>
      <c r="D8484" t="str">
        <f>Clef_répartition[[#This Row],[Code association]]&amp;"_"&amp;Clef_répartition[[#This Row],[Nom association]]</f>
        <v>CCSPA Moudon_Centre de collecte de sous-produits animaux Moudon</v>
      </c>
      <c r="E8484">
        <f>COUNTIFS(D$2:D8484,Clef_répartition[[#This Row],[Code_Nom]],J$2:J8484,Clef_répartition[[#This Row],[Année]])</f>
        <v>24</v>
      </c>
      <c r="F8484">
        <f>IF(Clef_répartition[[#This Row],[Code_Nom]]=D8483,F8483-1,(COUNTIFS(Clef_répartition[Code_Nom],Clef_répartition[[#This Row],[Code_Nom]],Clef_répartition[Année],Clef_répartition[[#This Row],[Année]])))</f>
        <v>2</v>
      </c>
      <c r="G8484" t="str">
        <f>Clef_répartition[[#This Row],[Code_Nom]]&amp;"_"&amp;Clef_répartition[[#This Row],[Nombre]]&amp;"_"&amp;Clef_répartition[[#This Row],[Année]]</f>
        <v>CCSPA Moudon_Centre de collecte de sous-produits animaux Moudon_24_2020</v>
      </c>
      <c r="H8484">
        <v>5692</v>
      </c>
      <c r="I8484" s="58" t="s">
        <v>621</v>
      </c>
      <c r="J8484">
        <v>2020</v>
      </c>
      <c r="K8484">
        <v>1.9199999999999998E-2</v>
      </c>
    </row>
    <row r="8485" spans="1:11" x14ac:dyDescent="0.25">
      <c r="A8485" t="s">
        <v>724</v>
      </c>
      <c r="B8485" t="s">
        <v>616</v>
      </c>
      <c r="C8485" t="s">
        <v>617</v>
      </c>
      <c r="D8485" t="str">
        <f>Clef_répartition[[#This Row],[Code association]]&amp;"_"&amp;Clef_répartition[[#This Row],[Nom association]]</f>
        <v>CCSPA Moudon_Centre de collecte de sous-produits animaux Moudon</v>
      </c>
      <c r="E8485">
        <f>COUNTIFS(D$2:D8485,Clef_répartition[[#This Row],[Code_Nom]],J$2:J8485,Clef_répartition[[#This Row],[Année]])</f>
        <v>25</v>
      </c>
      <c r="F8485">
        <f>IF(Clef_répartition[[#This Row],[Code_Nom]]=D8484,F8484-1,(COUNTIFS(Clef_répartition[Code_Nom],Clef_répartition[[#This Row],[Code_Nom]],Clef_répartition[Année],Clef_répartition[[#This Row],[Année]])))</f>
        <v>1</v>
      </c>
      <c r="G8485" t="str">
        <f>Clef_répartition[[#This Row],[Code_Nom]]&amp;"_"&amp;Clef_répartition[[#This Row],[Nombre]]&amp;"_"&amp;Clef_répartition[[#This Row],[Année]]</f>
        <v>CCSPA Moudon_Centre de collecte de sous-produits animaux Moudon_25_2020</v>
      </c>
      <c r="H8485">
        <v>5803</v>
      </c>
      <c r="I8485" s="58" t="s">
        <v>294</v>
      </c>
      <c r="J8485">
        <v>2020</v>
      </c>
      <c r="K8485">
        <v>1.9400000000000001E-2</v>
      </c>
    </row>
    <row r="8486" spans="1:11" x14ac:dyDescent="0.25">
      <c r="A8486" t="s">
        <v>713</v>
      </c>
      <c r="B8486" t="s">
        <v>718</v>
      </c>
      <c r="C8486" t="s">
        <v>719</v>
      </c>
      <c r="D848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86">
        <f>COUNTIFS(D$2:D8486,Clef_répartition[[#This Row],[Code_Nom]],J$2:J8486,Clef_répartition[[#This Row],[Année]])</f>
        <v>1</v>
      </c>
      <c r="F8486">
        <f>IF(Clef_répartition[[#This Row],[Code_Nom]]=D8485,F8485-1,(COUNTIFS(Clef_répartition[Code_Nom],Clef_répartition[[#This Row],[Code_Nom]],Clef_répartition[Année],Clef_répartition[[#This Row],[Année]])))</f>
        <v>12</v>
      </c>
      <c r="G848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carnés_1_2020</v>
      </c>
      <c r="H8486">
        <v>5451</v>
      </c>
      <c r="I8486" t="s">
        <v>10</v>
      </c>
      <c r="J8486">
        <v>2020</v>
      </c>
      <c r="K8486">
        <v>0.15702816709756429</v>
      </c>
    </row>
    <row r="8487" spans="1:11" x14ac:dyDescent="0.25">
      <c r="A8487" t="s">
        <v>713</v>
      </c>
      <c r="B8487" t="s">
        <v>718</v>
      </c>
      <c r="C8487" t="s">
        <v>719</v>
      </c>
      <c r="D848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87">
        <f>COUNTIFS(D$2:D8487,Clef_répartition[[#This Row],[Code_Nom]],J$2:J8487,Clef_répartition[[#This Row],[Année]])</f>
        <v>2</v>
      </c>
      <c r="F8487">
        <f>IF(Clef_répartition[[#This Row],[Code_Nom]]=D8486,F8486-1,(COUNTIFS(Clef_répartition[Code_Nom],Clef_répartition[[#This Row],[Code_Nom]],Clef_répartition[Année],Clef_répartition[[#This Row],[Année]])))</f>
        <v>11</v>
      </c>
      <c r="G848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carnés_2_2020</v>
      </c>
      <c r="H8487" s="17">
        <v>5816</v>
      </c>
      <c r="I8487" s="17" t="s">
        <v>76</v>
      </c>
      <c r="J8487" s="17">
        <v>2020</v>
      </c>
      <c r="K8487" s="17">
        <v>9.259763233092938E-2</v>
      </c>
    </row>
    <row r="8488" spans="1:11" x14ac:dyDescent="0.25">
      <c r="A8488" t="s">
        <v>713</v>
      </c>
      <c r="B8488" t="s">
        <v>718</v>
      </c>
      <c r="C8488" t="s">
        <v>719</v>
      </c>
      <c r="D848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88">
        <f>COUNTIFS(D$2:D8488,Clef_répartition[[#This Row],[Code_Nom]],J$2:J8488,Clef_répartition[[#This Row],[Année]])</f>
        <v>3</v>
      </c>
      <c r="F8488">
        <f>IF(Clef_répartition[[#This Row],[Code_Nom]]=D8487,F8487-1,(COUNTIFS(Clef_répartition[Code_Nom],Clef_répartition[[#This Row],[Code_Nom]],Clef_répartition[Année],Clef_répartition[[#This Row],[Année]])))</f>
        <v>10</v>
      </c>
      <c r="G848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carnés_3_2020</v>
      </c>
      <c r="H8488">
        <v>5456</v>
      </c>
      <c r="I8488" t="s">
        <v>87</v>
      </c>
      <c r="J8488">
        <v>2020</v>
      </c>
      <c r="K8488">
        <v>6.2457477207783371E-2</v>
      </c>
    </row>
    <row r="8489" spans="1:11" x14ac:dyDescent="0.25">
      <c r="A8489" t="s">
        <v>713</v>
      </c>
      <c r="B8489" t="s">
        <v>718</v>
      </c>
      <c r="C8489" t="s">
        <v>719</v>
      </c>
      <c r="D848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89">
        <f>COUNTIFS(D$2:D8489,Clef_répartition[[#This Row],[Code_Nom]],J$2:J8489,Clef_répartition[[#This Row],[Année]])</f>
        <v>4</v>
      </c>
      <c r="F8489">
        <f>IF(Clef_répartition[[#This Row],[Code_Nom]]=D8488,F8488-1,(COUNTIFS(Clef_répartition[Code_Nom],Clef_répartition[[#This Row],[Code_Nom]],Clef_répartition[Année],Clef_répartition[[#This Row],[Année]])))</f>
        <v>9</v>
      </c>
      <c r="G848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carnés_4_2020</v>
      </c>
      <c r="H8489">
        <v>5458</v>
      </c>
      <c r="I8489" t="s">
        <v>111</v>
      </c>
      <c r="J8489">
        <v>2020</v>
      </c>
      <c r="K8489">
        <v>2.9459790447679955E-2</v>
      </c>
    </row>
    <row r="8490" spans="1:11" x14ac:dyDescent="0.25">
      <c r="A8490" t="s">
        <v>713</v>
      </c>
      <c r="B8490" t="s">
        <v>718</v>
      </c>
      <c r="C8490" t="s">
        <v>719</v>
      </c>
      <c r="D849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0">
        <f>COUNTIFS(D$2:D8490,Clef_répartition[[#This Row],[Code_Nom]],J$2:J8490,Clef_répartition[[#This Row],[Année]])</f>
        <v>5</v>
      </c>
      <c r="F8490">
        <f>IF(Clef_répartition[[#This Row],[Code_Nom]]=D8489,F8489-1,(COUNTIFS(Clef_répartition[Code_Nom],Clef_répartition[[#This Row],[Code_Nom]],Clef_répartition[Année],Clef_répartition[[#This Row],[Année]])))</f>
        <v>8</v>
      </c>
      <c r="G849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carnés_5_2020</v>
      </c>
      <c r="H8490" s="17">
        <v>5817</v>
      </c>
      <c r="I8490" s="17" t="s">
        <v>130</v>
      </c>
      <c r="J8490" s="17">
        <v>2020</v>
      </c>
      <c r="K8490" s="17">
        <v>3.3575996734249561E-2</v>
      </c>
    </row>
    <row r="8491" spans="1:11" x14ac:dyDescent="0.25">
      <c r="A8491" t="s">
        <v>713</v>
      </c>
      <c r="B8491" t="s">
        <v>718</v>
      </c>
      <c r="C8491" t="s">
        <v>719</v>
      </c>
      <c r="D849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1">
        <f>COUNTIFS(D$2:D8491,Clef_répartition[[#This Row],[Code_Nom]],J$2:J8491,Clef_répartition[[#This Row],[Année]])</f>
        <v>6</v>
      </c>
      <c r="F8491">
        <f>IF(Clef_répartition[[#This Row],[Code_Nom]]=D8490,F8490-1,(COUNTIFS(Clef_répartition[Code_Nom],Clef_répartition[[#This Row],[Code_Nom]],Clef_répartition[Année],Clef_répartition[[#This Row],[Année]])))</f>
        <v>7</v>
      </c>
      <c r="G849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carnés_6_2020</v>
      </c>
      <c r="H8491">
        <v>5821</v>
      </c>
      <c r="I8491" t="s">
        <v>177</v>
      </c>
      <c r="J8491">
        <v>2020</v>
      </c>
      <c r="K8491">
        <v>1.2450673561028712E-2</v>
      </c>
    </row>
    <row r="8492" spans="1:11" x14ac:dyDescent="0.25">
      <c r="A8492" t="s">
        <v>713</v>
      </c>
      <c r="B8492" t="s">
        <v>718</v>
      </c>
      <c r="C8492" t="s">
        <v>719</v>
      </c>
      <c r="D849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2">
        <f>COUNTIFS(D$2:D8492,Clef_répartition[[#This Row],[Code_Nom]],J$2:J8492,Clef_répartition[[#This Row],[Année]])</f>
        <v>7</v>
      </c>
      <c r="F8492">
        <f>IF(Clef_répartition[[#This Row],[Code_Nom]]=D8491,F8491-1,(COUNTIFS(Clef_répartition[Code_Nom],Clef_répartition[[#This Row],[Code_Nom]],Clef_répartition[Année],Clef_répartition[[#This Row],[Année]])))</f>
        <v>6</v>
      </c>
      <c r="G849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carnés_7_2020</v>
      </c>
      <c r="H8492" s="17">
        <v>5822</v>
      </c>
      <c r="I8492" s="17" t="s">
        <v>211</v>
      </c>
      <c r="J8492" s="17">
        <v>2020</v>
      </c>
      <c r="K8492" s="17">
        <v>0.34895904204653694</v>
      </c>
    </row>
    <row r="8493" spans="1:11" x14ac:dyDescent="0.25">
      <c r="A8493" t="s">
        <v>713</v>
      </c>
      <c r="B8493" t="s">
        <v>718</v>
      </c>
      <c r="C8493" t="s">
        <v>719</v>
      </c>
      <c r="D849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3">
        <f>COUNTIFS(D$2:D8493,Clef_répartition[[#This Row],[Code_Nom]],J$2:J8493,Clef_répartition[[#This Row],[Année]])</f>
        <v>8</v>
      </c>
      <c r="F8493">
        <f>IF(Clef_répartition[[#This Row],[Code_Nom]]=D8492,F8492-1,(COUNTIFS(Clef_répartition[Code_Nom],Clef_répartition[[#This Row],[Code_Nom]],Clef_répartition[Année],Clef_répartition[[#This Row],[Année]])))</f>
        <v>5</v>
      </c>
      <c r="G849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carnés_8_2020</v>
      </c>
      <c r="H8493" s="17">
        <v>5827</v>
      </c>
      <c r="I8493" s="17" t="s">
        <v>266</v>
      </c>
      <c r="J8493" s="17">
        <v>2020</v>
      </c>
      <c r="K8493" s="17">
        <v>1.0919853041230099E-2</v>
      </c>
    </row>
    <row r="8494" spans="1:11" x14ac:dyDescent="0.25">
      <c r="A8494" t="s">
        <v>713</v>
      </c>
      <c r="B8494" t="s">
        <v>718</v>
      </c>
      <c r="C8494" t="s">
        <v>719</v>
      </c>
      <c r="D849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4">
        <f>COUNTIFS(D$2:D8494,Clef_répartition[[#This Row],[Code_Nom]],J$2:J8494,Clef_répartition[[#This Row],[Année]])</f>
        <v>9</v>
      </c>
      <c r="F8494">
        <f>IF(Clef_répartition[[#This Row],[Code_Nom]]=D8493,F8493-1,(COUNTIFS(Clef_répartition[Code_Nom],Clef_répartition[[#This Row],[Code_Nom]],Clef_répartition[Année],Clef_répartition[[#This Row],[Année]])))</f>
        <v>4</v>
      </c>
      <c r="G849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carnés_9_2020</v>
      </c>
      <c r="H8494">
        <v>5828</v>
      </c>
      <c r="I8494" t="s">
        <v>720</v>
      </c>
      <c r="J8494">
        <v>2020</v>
      </c>
      <c r="K8494">
        <v>3.7420057150632739E-3</v>
      </c>
    </row>
    <row r="8495" spans="1:11" x14ac:dyDescent="0.25">
      <c r="A8495" t="s">
        <v>713</v>
      </c>
      <c r="B8495" t="s">
        <v>718</v>
      </c>
      <c r="C8495" t="s">
        <v>719</v>
      </c>
      <c r="D849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5">
        <f>COUNTIFS(D$2:D8495,Clef_répartition[[#This Row],[Code_Nom]],J$2:J8495,Clef_répartition[[#This Row],[Année]])</f>
        <v>10</v>
      </c>
      <c r="F8495">
        <f>IF(Clef_répartition[[#This Row],[Code_Nom]]=D8494,F8494-1,(COUNTIFS(Clef_répartition[Code_Nom],Clef_répartition[[#This Row],[Code_Nom]],Clef_répartition[Année],Clef_répartition[[#This Row],[Année]])))</f>
        <v>3</v>
      </c>
      <c r="G849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carnés_10_2020</v>
      </c>
      <c r="H8495">
        <v>5831</v>
      </c>
      <c r="I8495" t="s">
        <v>270</v>
      </c>
      <c r="J8495">
        <v>2020</v>
      </c>
      <c r="K8495">
        <v>0.11392706490679004</v>
      </c>
    </row>
    <row r="8496" spans="1:11" x14ac:dyDescent="0.25">
      <c r="A8496" t="s">
        <v>713</v>
      </c>
      <c r="B8496" t="s">
        <v>718</v>
      </c>
      <c r="C8496" t="s">
        <v>719</v>
      </c>
      <c r="D849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6">
        <f>COUNTIFS(D$2:D8496,Clef_répartition[[#This Row],[Code_Nom]],J$2:J8496,Clef_répartition[[#This Row],[Année]])</f>
        <v>11</v>
      </c>
      <c r="F8496">
        <f>IF(Clef_répartition[[#This Row],[Code_Nom]]=D8495,F8495-1,(COUNTIFS(Clef_répartition[Code_Nom],Clef_répartition[[#This Row],[Code_Nom]],Clef_répartition[Année],Clef_répartition[[#This Row],[Année]])))</f>
        <v>2</v>
      </c>
      <c r="G849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carnés_11_2020</v>
      </c>
      <c r="H8496" s="17">
        <v>5830</v>
      </c>
      <c r="I8496" s="17" t="s">
        <v>285</v>
      </c>
      <c r="J8496" s="17">
        <v>2020</v>
      </c>
      <c r="K8496" s="17">
        <v>1.7009116886651247E-2</v>
      </c>
    </row>
    <row r="8497" spans="1:11" x14ac:dyDescent="0.25">
      <c r="A8497" t="s">
        <v>713</v>
      </c>
      <c r="B8497" t="s">
        <v>718</v>
      </c>
      <c r="C8497" t="s">
        <v>719</v>
      </c>
      <c r="D849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8497">
        <f>COUNTIFS(D$2:D8497,Clef_répartition[[#This Row],[Code_Nom]],J$2:J8497,Clef_répartition[[#This Row],[Année]])</f>
        <v>12</v>
      </c>
      <c r="F8497">
        <f>IF(Clef_répartition[[#This Row],[Code_Nom]]=D8496,F8496-1,(COUNTIFS(Clef_répartition[Code_Nom],Clef_répartition[[#This Row],[Code_Nom]],Clef_répartition[Année],Clef_répartition[[#This Row],[Année]])))</f>
        <v>1</v>
      </c>
      <c r="G849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carnés_12_2020</v>
      </c>
      <c r="H8497" s="17">
        <v>5464</v>
      </c>
      <c r="I8497" s="17" t="s">
        <v>296</v>
      </c>
      <c r="J8497" s="17">
        <v>2020</v>
      </c>
      <c r="K8497" s="17">
        <v>0.11787318002449312</v>
      </c>
    </row>
    <row r="8498" spans="1:11" x14ac:dyDescent="0.25">
      <c r="A8498" t="s">
        <v>724</v>
      </c>
      <c r="B8498" t="s">
        <v>591</v>
      </c>
      <c r="C8498" t="s">
        <v>592</v>
      </c>
      <c r="D849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498">
        <f>COUNTIFS(D$2:D8498,Clef_répartition[[#This Row],[Code_Nom]],J$2:J8498,Clef_répartition[[#This Row],[Année]])</f>
        <v>1</v>
      </c>
      <c r="F8498">
        <f>IF(Clef_répartition[[#This Row],[Code_Nom]]=D8497,F8497-1,(COUNTIFS(Clef_répartition[Code_Nom],Clef_répartition[[#This Row],[Code_Nom]],Clef_répartition[Année],Clef_répartition[[#This Row],[Année]])))</f>
        <v>50</v>
      </c>
      <c r="G849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région_1_2020</v>
      </c>
      <c r="H8498">
        <v>5902</v>
      </c>
      <c r="I8498" t="s">
        <v>18</v>
      </c>
      <c r="J8498">
        <v>2020</v>
      </c>
      <c r="K8498">
        <v>6.3726042387473652E-3</v>
      </c>
    </row>
    <row r="8499" spans="1:11" x14ac:dyDescent="0.25">
      <c r="A8499" t="s">
        <v>724</v>
      </c>
      <c r="B8499" t="s">
        <v>591</v>
      </c>
      <c r="C8499" t="s">
        <v>592</v>
      </c>
      <c r="D849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499">
        <f>COUNTIFS(D$2:D8499,Clef_répartition[[#This Row],[Code_Nom]],J$2:J8499,Clef_répartition[[#This Row],[Année]])</f>
        <v>2</v>
      </c>
      <c r="F8499">
        <f>IF(Clef_répartition[[#This Row],[Code_Nom]]=D8498,F8498-1,(COUNTIFS(Clef_répartition[Code_Nom],Clef_répartition[[#This Row],[Code_Nom]],Clef_répartition[Année],Clef_répartition[[#This Row],[Année]])))</f>
        <v>49</v>
      </c>
      <c r="G849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région_2_2020</v>
      </c>
      <c r="H8499">
        <v>5903</v>
      </c>
      <c r="I8499" t="s">
        <v>24</v>
      </c>
      <c r="J8499">
        <v>2020</v>
      </c>
      <c r="K8499">
        <v>3.7012600376562974E-3</v>
      </c>
    </row>
    <row r="8500" spans="1:11" x14ac:dyDescent="0.25">
      <c r="A8500" t="s">
        <v>724</v>
      </c>
      <c r="B8500" t="s">
        <v>591</v>
      </c>
      <c r="C8500" t="s">
        <v>592</v>
      </c>
      <c r="D850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0">
        <f>COUNTIFS(D$2:D8500,Clef_répartition[[#This Row],[Code_Nom]],J$2:J8500,Clef_répartition[[#This Row],[Année]])</f>
        <v>3</v>
      </c>
      <c r="F8500">
        <f>IF(Clef_répartition[[#This Row],[Code_Nom]]=D8499,F8499-1,(COUNTIFS(Clef_répartition[Code_Nom],Clef_répartition[[#This Row],[Code_Nom]],Clef_répartition[Année],Clef_répartition[[#This Row],[Année]])))</f>
        <v>48</v>
      </c>
      <c r="G850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région_3_2020</v>
      </c>
      <c r="H8500">
        <v>5551</v>
      </c>
      <c r="I8500" t="s">
        <v>28</v>
      </c>
      <c r="J8500">
        <v>2020</v>
      </c>
      <c r="K8500">
        <v>7.8692006887562151E-3</v>
      </c>
    </row>
    <row r="8501" spans="1:11" x14ac:dyDescent="0.25">
      <c r="A8501" t="s">
        <v>724</v>
      </c>
      <c r="B8501" t="s">
        <v>591</v>
      </c>
      <c r="C8501" t="s">
        <v>592</v>
      </c>
      <c r="D850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1">
        <f>COUNTIFS(D$2:D8501,Clef_répartition[[#This Row],[Code_Nom]],J$2:J8501,Clef_répartition[[#This Row],[Année]])</f>
        <v>4</v>
      </c>
      <c r="F8501">
        <f>IF(Clef_répartition[[#This Row],[Code_Nom]]=D8500,F8500-1,(COUNTIFS(Clef_répartition[Code_Nom],Clef_répartition[[#This Row],[Code_Nom]],Clef_répartition[Année],Clef_répartition[[#This Row],[Année]])))</f>
        <v>47</v>
      </c>
      <c r="G850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région_4_2020</v>
      </c>
      <c r="H8501">
        <v>5552</v>
      </c>
      <c r="I8501" t="s">
        <v>40</v>
      </c>
      <c r="J8501">
        <v>2020</v>
      </c>
      <c r="K8501">
        <v>1.0572729759739946E-2</v>
      </c>
    </row>
    <row r="8502" spans="1:11" x14ac:dyDescent="0.25">
      <c r="A8502" t="s">
        <v>724</v>
      </c>
      <c r="B8502" t="s">
        <v>591</v>
      </c>
      <c r="C8502" t="s">
        <v>592</v>
      </c>
      <c r="D850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2">
        <f>COUNTIFS(D$2:D8502,Clef_répartition[[#This Row],[Code_Nom]],J$2:J8502,Clef_répartition[[#This Row],[Année]])</f>
        <v>5</v>
      </c>
      <c r="F8502">
        <f>IF(Clef_répartition[[#This Row],[Code_Nom]]=D8501,F8501-1,(COUNTIFS(Clef_répartition[Code_Nom],Clef_répartition[[#This Row],[Code_Nom]],Clef_répartition[Année],Clef_répartition[[#This Row],[Année]])))</f>
        <v>46</v>
      </c>
      <c r="G850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région_5_2020</v>
      </c>
      <c r="H8502">
        <v>5904</v>
      </c>
      <c r="I8502" t="s">
        <v>46</v>
      </c>
      <c r="J8502">
        <v>2020</v>
      </c>
      <c r="K8502">
        <v>8.9956711349994372E-3</v>
      </c>
    </row>
    <row r="8503" spans="1:11" x14ac:dyDescent="0.25">
      <c r="A8503" t="s">
        <v>724</v>
      </c>
      <c r="B8503" t="s">
        <v>591</v>
      </c>
      <c r="C8503" t="s">
        <v>592</v>
      </c>
      <c r="D850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3">
        <f>COUNTIFS(D$2:D8503,Clef_répartition[[#This Row],[Code_Nom]],J$2:J8503,Clef_répartition[[#This Row],[Année]])</f>
        <v>6</v>
      </c>
      <c r="F8503">
        <f>IF(Clef_répartition[[#This Row],[Code_Nom]]=D8502,F8502-1,(COUNTIFS(Clef_répartition[Code_Nom],Clef_répartition[[#This Row],[Code_Nom]],Clef_répartition[Année],Clef_répartition[[#This Row],[Année]])))</f>
        <v>45</v>
      </c>
      <c r="G850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région_6_2020</v>
      </c>
      <c r="H8503">
        <v>5553</v>
      </c>
      <c r="I8503" t="s">
        <v>47</v>
      </c>
      <c r="J8503">
        <v>2020</v>
      </c>
      <c r="K8503">
        <v>1.7074073478057963E-2</v>
      </c>
    </row>
    <row r="8504" spans="1:11" x14ac:dyDescent="0.25">
      <c r="A8504" t="s">
        <v>724</v>
      </c>
      <c r="B8504" t="s">
        <v>591</v>
      </c>
      <c r="C8504" t="s">
        <v>592</v>
      </c>
      <c r="D850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4">
        <f>COUNTIFS(D$2:D8504,Clef_répartition[[#This Row],[Code_Nom]],J$2:J8504,Clef_répartition[[#This Row],[Année]])</f>
        <v>7</v>
      </c>
      <c r="F8504">
        <f>IF(Clef_répartition[[#This Row],[Code_Nom]]=D8503,F8503-1,(COUNTIFS(Clef_répartition[Code_Nom],Clef_répartition[[#This Row],[Code_Nom]],Clef_répartition[Année],Clef_répartition[[#This Row],[Année]])))</f>
        <v>44</v>
      </c>
      <c r="G850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région_7_2020</v>
      </c>
      <c r="H8504">
        <v>5905</v>
      </c>
      <c r="I8504" t="s">
        <v>49</v>
      </c>
      <c r="J8504">
        <v>2020</v>
      </c>
      <c r="K8504">
        <v>1.1200334722646886E-2</v>
      </c>
    </row>
    <row r="8505" spans="1:11" x14ac:dyDescent="0.25">
      <c r="A8505" t="s">
        <v>724</v>
      </c>
      <c r="B8505" t="s">
        <v>591</v>
      </c>
      <c r="C8505" t="s">
        <v>592</v>
      </c>
      <c r="D850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5">
        <f>COUNTIFS(D$2:D8505,Clef_répartition[[#This Row],[Code_Nom]],J$2:J8505,Clef_répartition[[#This Row],[Année]])</f>
        <v>8</v>
      </c>
      <c r="F8505">
        <f>IF(Clef_répartition[[#This Row],[Code_Nom]]=D8504,F8504-1,(COUNTIFS(Clef_répartition[Code_Nom],Clef_répartition[[#This Row],[Code_Nom]],Clef_répartition[Année],Clef_répartition[[#This Row],[Année]])))</f>
        <v>43</v>
      </c>
      <c r="G850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région_8_2020</v>
      </c>
      <c r="H8505">
        <v>5907</v>
      </c>
      <c r="I8505" t="s">
        <v>54</v>
      </c>
      <c r="J8505">
        <v>2020</v>
      </c>
      <c r="K8505">
        <v>5.2139489226114806E-3</v>
      </c>
    </row>
    <row r="8506" spans="1:11" x14ac:dyDescent="0.25">
      <c r="A8506" t="s">
        <v>724</v>
      </c>
      <c r="B8506" t="s">
        <v>591</v>
      </c>
      <c r="C8506" t="s">
        <v>592</v>
      </c>
      <c r="D850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6">
        <f>COUNTIFS(D$2:D8506,Clef_répartition[[#This Row],[Code_Nom]],J$2:J8506,Clef_répartition[[#This Row],[Année]])</f>
        <v>9</v>
      </c>
      <c r="F8506">
        <f>IF(Clef_répartition[[#This Row],[Code_Nom]]=D8505,F8505-1,(COUNTIFS(Clef_répartition[Code_Nom],Clef_répartition[[#This Row],[Code_Nom]],Clef_répartition[Année],Clef_répartition[[#This Row],[Année]])))</f>
        <v>42</v>
      </c>
      <c r="G850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région_9_2020</v>
      </c>
      <c r="H8506">
        <v>5908</v>
      </c>
      <c r="I8506" t="s">
        <v>59</v>
      </c>
      <c r="J8506">
        <v>2020</v>
      </c>
      <c r="K8506">
        <v>2.3173106322717692E-3</v>
      </c>
    </row>
    <row r="8507" spans="1:11" x14ac:dyDescent="0.25">
      <c r="A8507" t="s">
        <v>724</v>
      </c>
      <c r="B8507" t="s">
        <v>591</v>
      </c>
      <c r="C8507" t="s">
        <v>592</v>
      </c>
      <c r="D850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7">
        <f>COUNTIFS(D$2:D8507,Clef_répartition[[#This Row],[Code_Nom]],J$2:J8507,Clef_répartition[[#This Row],[Année]])</f>
        <v>10</v>
      </c>
      <c r="F8507">
        <f>IF(Clef_répartition[[#This Row],[Code_Nom]]=D8506,F8506-1,(COUNTIFS(Clef_répartition[Code_Nom],Clef_répartition[[#This Row],[Code_Nom]],Clef_répartition[Année],Clef_répartition[[#This Row],[Année]])))</f>
        <v>41</v>
      </c>
      <c r="G850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région_10_2020</v>
      </c>
      <c r="H8507">
        <v>5909</v>
      </c>
      <c r="I8507" t="s">
        <v>60</v>
      </c>
      <c r="J8507">
        <v>2020</v>
      </c>
      <c r="K8507">
        <v>1.1924494295231812E-2</v>
      </c>
    </row>
    <row r="8508" spans="1:11" x14ac:dyDescent="0.25">
      <c r="A8508" t="s">
        <v>724</v>
      </c>
      <c r="B8508" t="s">
        <v>591</v>
      </c>
      <c r="C8508" t="s">
        <v>592</v>
      </c>
      <c r="D850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8">
        <f>COUNTIFS(D$2:D8508,Clef_répartition[[#This Row],[Code_Nom]],J$2:J8508,Clef_répartition[[#This Row],[Année]])</f>
        <v>11</v>
      </c>
      <c r="F8508">
        <f>IF(Clef_répartition[[#This Row],[Code_Nom]]=D8507,F8507-1,(COUNTIFS(Clef_répartition[Code_Nom],Clef_répartition[[#This Row],[Code_Nom]],Clef_répartition[Année],Clef_répartition[[#This Row],[Année]])))</f>
        <v>40</v>
      </c>
      <c r="G850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région_11_2020</v>
      </c>
      <c r="H8508">
        <v>5554</v>
      </c>
      <c r="I8508" t="s">
        <v>71</v>
      </c>
      <c r="J8508">
        <v>2020</v>
      </c>
      <c r="K8508">
        <v>1.6108527381278062E-2</v>
      </c>
    </row>
    <row r="8509" spans="1:11" x14ac:dyDescent="0.25">
      <c r="A8509" t="s">
        <v>724</v>
      </c>
      <c r="B8509" t="s">
        <v>591</v>
      </c>
      <c r="C8509" t="s">
        <v>592</v>
      </c>
      <c r="D850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09">
        <f>COUNTIFS(D$2:D8509,Clef_répartition[[#This Row],[Code_Nom]],J$2:J8509,Clef_répartition[[#This Row],[Année]])</f>
        <v>12</v>
      </c>
      <c r="F8509">
        <f>IF(Clef_répartition[[#This Row],[Code_Nom]]=D8508,F8508-1,(COUNTIFS(Clef_répartition[Code_Nom],Clef_répartition[[#This Row],[Code_Nom]],Clef_répartition[Année],Clef_répartition[[#This Row],[Année]])))</f>
        <v>39</v>
      </c>
      <c r="G850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région_12_2020</v>
      </c>
      <c r="H8509">
        <v>5555</v>
      </c>
      <c r="I8509" t="s">
        <v>75</v>
      </c>
      <c r="J8509">
        <v>2020</v>
      </c>
      <c r="K8509">
        <v>6.7427302425129947E-3</v>
      </c>
    </row>
    <row r="8510" spans="1:11" x14ac:dyDescent="0.25">
      <c r="A8510" t="s">
        <v>724</v>
      </c>
      <c r="B8510" t="s">
        <v>591</v>
      </c>
      <c r="C8510" t="s">
        <v>592</v>
      </c>
      <c r="D851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0">
        <f>COUNTIFS(D$2:D8510,Clef_répartition[[#This Row],[Code_Nom]],J$2:J8510,Clef_répartition[[#This Row],[Année]])</f>
        <v>13</v>
      </c>
      <c r="F8510">
        <f>IF(Clef_répartition[[#This Row],[Code_Nom]]=D8509,F8509-1,(COUNTIFS(Clef_répartition[Code_Nom],Clef_répartition[[#This Row],[Code_Nom]],Clef_répartition[Année],Clef_répartition[[#This Row],[Année]])))</f>
        <v>38</v>
      </c>
      <c r="G851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région_13_2020</v>
      </c>
      <c r="H8510">
        <v>5910</v>
      </c>
      <c r="I8510" t="s">
        <v>83</v>
      </c>
      <c r="J8510">
        <v>2020</v>
      </c>
      <c r="K8510">
        <v>6.3243269339083698E-3</v>
      </c>
    </row>
    <row r="8511" spans="1:11" x14ac:dyDescent="0.25">
      <c r="A8511" t="s">
        <v>724</v>
      </c>
      <c r="B8511" t="s">
        <v>591</v>
      </c>
      <c r="C8511" t="s">
        <v>592</v>
      </c>
      <c r="D851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1">
        <f>COUNTIFS(D$2:D8511,Clef_répartition[[#This Row],[Code_Nom]],J$2:J8511,Clef_répartition[[#This Row],[Année]])</f>
        <v>14</v>
      </c>
      <c r="F8511">
        <f>IF(Clef_répartition[[#This Row],[Code_Nom]]=D8510,F8510-1,(COUNTIFS(Clef_répartition[Code_Nom],Clef_répartition[[#This Row],[Code_Nom]],Clef_répartition[Année],Clef_répartition[[#This Row],[Année]])))</f>
        <v>37</v>
      </c>
      <c r="G851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région_14_2020</v>
      </c>
      <c r="H8511">
        <v>5911</v>
      </c>
      <c r="I8511" t="s">
        <v>86</v>
      </c>
      <c r="J8511">
        <v>2020</v>
      </c>
      <c r="K8511">
        <v>3.7656297774416249E-3</v>
      </c>
    </row>
    <row r="8512" spans="1:11" x14ac:dyDescent="0.25">
      <c r="A8512" t="s">
        <v>724</v>
      </c>
      <c r="B8512" t="s">
        <v>591</v>
      </c>
      <c r="C8512" t="s">
        <v>592</v>
      </c>
      <c r="D851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2">
        <f>COUNTIFS(D$2:D8512,Clef_répartition[[#This Row],[Code_Nom]],J$2:J8512,Clef_répartition[[#This Row],[Année]])</f>
        <v>15</v>
      </c>
      <c r="F8512">
        <f>IF(Clef_répartition[[#This Row],[Code_Nom]]=D8511,F8511-1,(COUNTIFS(Clef_répartition[Code_Nom],Clef_répartition[[#This Row],[Code_Nom]],Clef_répartition[Année],Clef_répartition[[#This Row],[Année]])))</f>
        <v>36</v>
      </c>
      <c r="G851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région_15_2020</v>
      </c>
      <c r="H8512">
        <v>5912</v>
      </c>
      <c r="I8512" t="s">
        <v>91</v>
      </c>
      <c r="J8512">
        <v>2020</v>
      </c>
      <c r="K8512">
        <v>2.5426047215204133E-3</v>
      </c>
    </row>
    <row r="8513" spans="1:11" x14ac:dyDescent="0.25">
      <c r="A8513" t="s">
        <v>724</v>
      </c>
      <c r="B8513" t="s">
        <v>591</v>
      </c>
      <c r="C8513" t="s">
        <v>592</v>
      </c>
      <c r="D851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3">
        <f>COUNTIFS(D$2:D8513,Clef_répartition[[#This Row],[Code_Nom]],J$2:J8513,Clef_répartition[[#This Row],[Année]])</f>
        <v>16</v>
      </c>
      <c r="F8513">
        <f>IF(Clef_répartition[[#This Row],[Code_Nom]]=D8512,F8512-1,(COUNTIFS(Clef_répartition[Code_Nom],Clef_répartition[[#This Row],[Code_Nom]],Clef_répartition[Année],Clef_répartition[[#This Row],[Année]])))</f>
        <v>35</v>
      </c>
      <c r="G851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région_16_2020</v>
      </c>
      <c r="H8513">
        <v>5913</v>
      </c>
      <c r="I8513" t="s">
        <v>96</v>
      </c>
      <c r="J8513">
        <v>2020</v>
      </c>
      <c r="K8513">
        <v>1.3340628570509005E-2</v>
      </c>
    </row>
    <row r="8514" spans="1:11" x14ac:dyDescent="0.25">
      <c r="A8514" t="s">
        <v>724</v>
      </c>
      <c r="B8514" t="s">
        <v>591</v>
      </c>
      <c r="C8514" t="s">
        <v>592</v>
      </c>
      <c r="D851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4">
        <f>COUNTIFS(D$2:D8514,Clef_répartition[[#This Row],[Code_Nom]],J$2:J8514,Clef_répartition[[#This Row],[Année]])</f>
        <v>17</v>
      </c>
      <c r="F8514">
        <f>IF(Clef_répartition[[#This Row],[Code_Nom]]=D8513,F8513-1,(COUNTIFS(Clef_répartition[Code_Nom],Clef_répartition[[#This Row],[Code_Nom]],Clef_répartition[Année],Clef_répartition[[#This Row],[Année]])))</f>
        <v>34</v>
      </c>
      <c r="G851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région_17_2020</v>
      </c>
      <c r="H8514">
        <v>5914</v>
      </c>
      <c r="I8514" t="s">
        <v>105</v>
      </c>
      <c r="J8514">
        <v>2020</v>
      </c>
      <c r="K8514">
        <v>6.243864759176712E-3</v>
      </c>
    </row>
    <row r="8515" spans="1:11" x14ac:dyDescent="0.25">
      <c r="A8515" t="s">
        <v>724</v>
      </c>
      <c r="B8515" t="s">
        <v>591</v>
      </c>
      <c r="C8515" t="s">
        <v>592</v>
      </c>
      <c r="D851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5">
        <f>COUNTIFS(D$2:D8515,Clef_répartition[[#This Row],[Code_Nom]],J$2:J8515,Clef_répartition[[#This Row],[Année]])</f>
        <v>18</v>
      </c>
      <c r="F8515">
        <f>IF(Clef_répartition[[#This Row],[Code_Nom]]=D8514,F8514-1,(COUNTIFS(Clef_répartition[Code_Nom],Clef_répartition[[#This Row],[Code_Nom]],Clef_répartition[Année],Clef_répartition[[#This Row],[Année]])))</f>
        <v>33</v>
      </c>
      <c r="G851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région_18_2020</v>
      </c>
      <c r="H8515">
        <v>5520</v>
      </c>
      <c r="I8515" t="s">
        <v>107</v>
      </c>
      <c r="J8515">
        <v>2020</v>
      </c>
      <c r="K8515">
        <v>1.6671762604399672E-2</v>
      </c>
    </row>
    <row r="8516" spans="1:11" x14ac:dyDescent="0.25">
      <c r="A8516" t="s">
        <v>724</v>
      </c>
      <c r="B8516" t="s">
        <v>591</v>
      </c>
      <c r="C8516" t="s">
        <v>592</v>
      </c>
      <c r="D851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6">
        <f>COUNTIFS(D$2:D8516,Clef_répartition[[#This Row],[Code_Nom]],J$2:J8516,Clef_répartition[[#This Row],[Année]])</f>
        <v>19</v>
      </c>
      <c r="F8516">
        <f>IF(Clef_répartition[[#This Row],[Code_Nom]]=D8515,F8515-1,(COUNTIFS(Clef_répartition[Code_Nom],Clef_répartition[[#This Row],[Code_Nom]],Clef_répartition[Année],Clef_répartition[[#This Row],[Année]])))</f>
        <v>32</v>
      </c>
      <c r="G851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région_19_2020</v>
      </c>
      <c r="H8516">
        <v>5556</v>
      </c>
      <c r="I8516" t="s">
        <v>115</v>
      </c>
      <c r="J8516">
        <v>2020</v>
      </c>
      <c r="K8516">
        <v>7.2576881607956095E-3</v>
      </c>
    </row>
    <row r="8517" spans="1:11" x14ac:dyDescent="0.25">
      <c r="A8517" t="s">
        <v>724</v>
      </c>
      <c r="B8517" t="s">
        <v>591</v>
      </c>
      <c r="C8517" t="s">
        <v>592</v>
      </c>
      <c r="D851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7">
        <f>COUNTIFS(D$2:D8517,Clef_répartition[[#This Row],[Code_Nom]],J$2:J8517,Clef_répartition[[#This Row],[Année]])</f>
        <v>20</v>
      </c>
      <c r="F8517">
        <f>IF(Clef_répartition[[#This Row],[Code_Nom]]=D8516,F8516-1,(COUNTIFS(Clef_répartition[Code_Nom],Clef_répartition[[#This Row],[Code_Nom]],Clef_répartition[Année],Clef_répartition[[#This Row],[Année]])))</f>
        <v>31</v>
      </c>
      <c r="G851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région_20_2020</v>
      </c>
      <c r="H8517">
        <v>5557</v>
      </c>
      <c r="I8517" t="s">
        <v>116</v>
      </c>
      <c r="J8517">
        <v>2020</v>
      </c>
      <c r="K8517">
        <v>3.5242432532466487E-3</v>
      </c>
    </row>
    <row r="8518" spans="1:11" x14ac:dyDescent="0.25">
      <c r="A8518" t="s">
        <v>724</v>
      </c>
      <c r="B8518" t="s">
        <v>591</v>
      </c>
      <c r="C8518" t="s">
        <v>592</v>
      </c>
      <c r="D851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8">
        <f>COUNTIFS(D$2:D8518,Clef_répartition[[#This Row],[Code_Nom]],J$2:J8518,Clef_répartition[[#This Row],[Année]])</f>
        <v>21</v>
      </c>
      <c r="F8518">
        <f>IF(Clef_répartition[[#This Row],[Code_Nom]]=D8517,F8517-1,(COUNTIFS(Clef_répartition[Code_Nom],Clef_répartition[[#This Row],[Code_Nom]],Clef_répartition[Année],Clef_répartition[[#This Row],[Année]])))</f>
        <v>30</v>
      </c>
      <c r="G851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région_21_2020</v>
      </c>
      <c r="H8518">
        <v>5559</v>
      </c>
      <c r="I8518" t="s">
        <v>121</v>
      </c>
      <c r="J8518">
        <v>2020</v>
      </c>
      <c r="K8518">
        <v>6.6622680677813359E-3</v>
      </c>
    </row>
    <row r="8519" spans="1:11" x14ac:dyDescent="0.25">
      <c r="A8519" t="s">
        <v>724</v>
      </c>
      <c r="B8519" t="s">
        <v>591</v>
      </c>
      <c r="C8519" t="s">
        <v>592</v>
      </c>
      <c r="D851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19">
        <f>COUNTIFS(D$2:D8519,Clef_répartition[[#This Row],[Code_Nom]],J$2:J8519,Clef_répartition[[#This Row],[Année]])</f>
        <v>22</v>
      </c>
      <c r="F8519">
        <f>IF(Clef_répartition[[#This Row],[Code_Nom]]=D8518,F8518-1,(COUNTIFS(Clef_répartition[Code_Nom],Clef_répartition[[#This Row],[Code_Nom]],Clef_répartition[Année],Clef_répartition[[#This Row],[Année]])))</f>
        <v>29</v>
      </c>
      <c r="G851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région_22_2020</v>
      </c>
      <c r="H8519">
        <v>5560</v>
      </c>
      <c r="I8519" t="s">
        <v>131</v>
      </c>
      <c r="J8519">
        <v>2020</v>
      </c>
      <c r="K8519">
        <v>3.6368902978709703E-3</v>
      </c>
    </row>
    <row r="8520" spans="1:11" x14ac:dyDescent="0.25">
      <c r="A8520" t="s">
        <v>724</v>
      </c>
      <c r="B8520" t="s">
        <v>591</v>
      </c>
      <c r="C8520" t="s">
        <v>592</v>
      </c>
      <c r="D852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0">
        <f>COUNTIFS(D$2:D8520,Clef_répartition[[#This Row],[Code_Nom]],J$2:J8520,Clef_répartition[[#This Row],[Année]])</f>
        <v>23</v>
      </c>
      <c r="F8520">
        <f>IF(Clef_répartition[[#This Row],[Code_Nom]]=D8519,F8519-1,(COUNTIFS(Clef_répartition[Code_Nom],Clef_répartition[[#This Row],[Code_Nom]],Clef_répartition[Année],Clef_répartition[[#This Row],[Année]])))</f>
        <v>28</v>
      </c>
      <c r="G852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région_23_2020</v>
      </c>
      <c r="H8520">
        <v>5561</v>
      </c>
      <c r="I8520" t="s">
        <v>132</v>
      </c>
      <c r="J8520">
        <v>2020</v>
      </c>
      <c r="K8520">
        <v>5.4006211679889289E-2</v>
      </c>
    </row>
    <row r="8521" spans="1:11" x14ac:dyDescent="0.25">
      <c r="A8521" t="s">
        <v>724</v>
      </c>
      <c r="B8521" t="s">
        <v>591</v>
      </c>
      <c r="C8521" t="s">
        <v>592</v>
      </c>
      <c r="D852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1">
        <f>COUNTIFS(D$2:D8521,Clef_répartition[[#This Row],[Code_Nom]],J$2:J8521,Clef_répartition[[#This Row],[Année]])</f>
        <v>24</v>
      </c>
      <c r="F8521">
        <f>IF(Clef_répartition[[#This Row],[Code_Nom]]=D8520,F8520-1,(COUNTIFS(Clef_répartition[Code_Nom],Clef_répartition[[#This Row],[Code_Nom]],Clef_répartition[Année],Clef_répartition[[#This Row],[Année]])))</f>
        <v>27</v>
      </c>
      <c r="G852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région_24_2020</v>
      </c>
      <c r="H8521">
        <v>5755</v>
      </c>
      <c r="I8521" t="s">
        <v>160</v>
      </c>
      <c r="J8521">
        <v>2020</v>
      </c>
      <c r="K8521">
        <v>7.0002092016543012E-3</v>
      </c>
    </row>
    <row r="8522" spans="1:11" x14ac:dyDescent="0.25">
      <c r="A8522" t="s">
        <v>724</v>
      </c>
      <c r="B8522" t="s">
        <v>591</v>
      </c>
      <c r="C8522" t="s">
        <v>592</v>
      </c>
      <c r="D852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2">
        <f>COUNTIFS(D$2:D8522,Clef_répartition[[#This Row],[Code_Nom]],J$2:J8522,Clef_répartition[[#This Row],[Année]])</f>
        <v>25</v>
      </c>
      <c r="F8522">
        <f>IF(Clef_répartition[[#This Row],[Code_Nom]]=D8521,F8521-1,(COUNTIFS(Clef_répartition[Code_Nom],Clef_répartition[[#This Row],[Code_Nom]],Clef_répartition[Année],Clef_répartition[[#This Row],[Année]])))</f>
        <v>26</v>
      </c>
      <c r="G852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région_25_2020</v>
      </c>
      <c r="H8522">
        <v>5919</v>
      </c>
      <c r="I8522" t="s">
        <v>172</v>
      </c>
      <c r="J8522">
        <v>2020</v>
      </c>
      <c r="K8522">
        <v>1.0476175150061957E-2</v>
      </c>
    </row>
    <row r="8523" spans="1:11" x14ac:dyDescent="0.25">
      <c r="A8523" t="s">
        <v>724</v>
      </c>
      <c r="B8523" t="s">
        <v>591</v>
      </c>
      <c r="C8523" t="s">
        <v>592</v>
      </c>
      <c r="D852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3">
        <f>COUNTIFS(D$2:D8523,Clef_répartition[[#This Row],[Code_Nom]],J$2:J8523,Clef_répartition[[#This Row],[Année]])</f>
        <v>26</v>
      </c>
      <c r="F8523">
        <f>IF(Clef_répartition[[#This Row],[Code_Nom]]=D8522,F8522-1,(COUNTIFS(Clef_répartition[Code_Nom],Clef_répartition[[#This Row],[Code_Nom]],Clef_répartition[Année],Clef_répartition[[#This Row],[Année]])))</f>
        <v>25</v>
      </c>
      <c r="G852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région_26_2020</v>
      </c>
      <c r="H8523">
        <v>5562</v>
      </c>
      <c r="I8523" t="s">
        <v>173</v>
      </c>
      <c r="J8523">
        <v>2020</v>
      </c>
      <c r="K8523">
        <v>2.0598316731304613E-3</v>
      </c>
    </row>
    <row r="8524" spans="1:11" x14ac:dyDescent="0.25">
      <c r="A8524" t="s">
        <v>724</v>
      </c>
      <c r="B8524" t="s">
        <v>591</v>
      </c>
      <c r="C8524" t="s">
        <v>592</v>
      </c>
      <c r="D852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4">
        <f>COUNTIFS(D$2:D8524,Clef_répartition[[#This Row],[Code_Nom]],J$2:J8524,Clef_répartition[[#This Row],[Année]])</f>
        <v>27</v>
      </c>
      <c r="F8524">
        <f>IF(Clef_répartition[[#This Row],[Code_Nom]]=D8523,F8523-1,(COUNTIFS(Clef_répartition[Code_Nom],Clef_répartition[[#This Row],[Code_Nom]],Clef_répartition[Année],Clef_répartition[[#This Row],[Année]])))</f>
        <v>24</v>
      </c>
      <c r="G852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région_27_2020</v>
      </c>
      <c r="H8524">
        <v>5921</v>
      </c>
      <c r="I8524" t="s">
        <v>180</v>
      </c>
      <c r="J8524">
        <v>2020</v>
      </c>
      <c r="K8524">
        <v>4.0552936064755961E-3</v>
      </c>
    </row>
    <row r="8525" spans="1:11" x14ac:dyDescent="0.25">
      <c r="A8525" t="s">
        <v>724</v>
      </c>
      <c r="B8525" t="s">
        <v>591</v>
      </c>
      <c r="C8525" t="s">
        <v>592</v>
      </c>
      <c r="D852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5">
        <f>COUNTIFS(D$2:D8525,Clef_répartition[[#This Row],[Code_Nom]],J$2:J8525,Clef_répartition[[#This Row],[Année]])</f>
        <v>28</v>
      </c>
      <c r="F8525">
        <f>IF(Clef_répartition[[#This Row],[Code_Nom]]=D8524,F8524-1,(COUNTIFS(Clef_répartition[Code_Nom],Clef_répartition[[#This Row],[Code_Nom]],Clef_répartition[Année],Clef_répartition[[#This Row],[Année]])))</f>
        <v>23</v>
      </c>
      <c r="G852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région_28_2020</v>
      </c>
      <c r="H8525">
        <v>5922</v>
      </c>
      <c r="I8525" t="s">
        <v>183</v>
      </c>
      <c r="J8525">
        <v>2020</v>
      </c>
      <c r="K8525">
        <v>1.1860124555446484E-2</v>
      </c>
    </row>
    <row r="8526" spans="1:11" x14ac:dyDescent="0.25">
      <c r="A8526" t="s">
        <v>724</v>
      </c>
      <c r="B8526" t="s">
        <v>591</v>
      </c>
      <c r="C8526" t="s">
        <v>592</v>
      </c>
      <c r="D852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6">
        <f>COUNTIFS(D$2:D8526,Clef_répartition[[#This Row],[Code_Nom]],J$2:J8526,Clef_répartition[[#This Row],[Année]])</f>
        <v>29</v>
      </c>
      <c r="F8526">
        <f>IF(Clef_répartition[[#This Row],[Code_Nom]]=D8525,F8525-1,(COUNTIFS(Clef_répartition[Code_Nom],Clef_répartition[[#This Row],[Code_Nom]],Clef_répartition[Année],Clef_répartition[[#This Row],[Année]])))</f>
        <v>22</v>
      </c>
      <c r="G852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région_29_2020</v>
      </c>
      <c r="H8526">
        <v>5563</v>
      </c>
      <c r="I8526" t="s">
        <v>193</v>
      </c>
      <c r="J8526">
        <v>2020</v>
      </c>
      <c r="K8526">
        <v>2.3977728070034279E-3</v>
      </c>
    </row>
    <row r="8527" spans="1:11" x14ac:dyDescent="0.25">
      <c r="A8527" t="s">
        <v>724</v>
      </c>
      <c r="B8527" t="s">
        <v>591</v>
      </c>
      <c r="C8527" t="s">
        <v>592</v>
      </c>
      <c r="D852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7">
        <f>COUNTIFS(D$2:D8527,Clef_répartition[[#This Row],[Code_Nom]],J$2:J8527,Clef_répartition[[#This Row],[Année]])</f>
        <v>30</v>
      </c>
      <c r="F8527">
        <f>IF(Clef_répartition[[#This Row],[Code_Nom]]=D8526,F8526-1,(COUNTIFS(Clef_répartition[Code_Nom],Clef_répartition[[#This Row],[Code_Nom]],Clef_répartition[Année],Clef_répartition[[#This Row],[Année]])))</f>
        <v>21</v>
      </c>
      <c r="G852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région_30_2020</v>
      </c>
      <c r="H8527">
        <v>5564</v>
      </c>
      <c r="I8527" t="s">
        <v>194</v>
      </c>
      <c r="J8527">
        <v>2020</v>
      </c>
      <c r="K8527">
        <v>1.5931510596868413E-3</v>
      </c>
    </row>
    <row r="8528" spans="1:11" x14ac:dyDescent="0.25">
      <c r="A8528" t="s">
        <v>724</v>
      </c>
      <c r="B8528" t="s">
        <v>591</v>
      </c>
      <c r="C8528" t="s">
        <v>592</v>
      </c>
      <c r="D852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8">
        <f>COUNTIFS(D$2:D8528,Clef_répartition[[#This Row],[Code_Nom]],J$2:J8528,Clef_répartition[[#This Row],[Année]])</f>
        <v>31</v>
      </c>
      <c r="F8528">
        <f>IF(Clef_répartition[[#This Row],[Code_Nom]]=D8527,F8527-1,(COUNTIFS(Clef_répartition[Code_Nom],Clef_répartition[[#This Row],[Code_Nom]],Clef_répartition[Année],Clef_répartition[[#This Row],[Année]])))</f>
        <v>20</v>
      </c>
      <c r="G852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région_31_2020</v>
      </c>
      <c r="H8528">
        <v>5565</v>
      </c>
      <c r="I8528" t="s">
        <v>199</v>
      </c>
      <c r="J8528">
        <v>2020</v>
      </c>
      <c r="K8528">
        <v>8.1266796478975233E-3</v>
      </c>
    </row>
    <row r="8529" spans="1:11" x14ac:dyDescent="0.25">
      <c r="A8529" t="s">
        <v>724</v>
      </c>
      <c r="B8529" t="s">
        <v>591</v>
      </c>
      <c r="C8529" t="s">
        <v>592</v>
      </c>
      <c r="D852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29">
        <f>COUNTIFS(D$2:D8529,Clef_répartition[[#This Row],[Code_Nom]],J$2:J8529,Clef_répartition[[#This Row],[Année]])</f>
        <v>32</v>
      </c>
      <c r="F8529">
        <f>IF(Clef_répartition[[#This Row],[Code_Nom]]=D8528,F8528-1,(COUNTIFS(Clef_répartition[Code_Nom],Clef_répartition[[#This Row],[Code_Nom]],Clef_répartition[Année],Clef_répartition[[#This Row],[Année]])))</f>
        <v>19</v>
      </c>
      <c r="G852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région_32_2020</v>
      </c>
      <c r="H8529">
        <v>5923</v>
      </c>
      <c r="I8529" t="s">
        <v>200</v>
      </c>
      <c r="J8529">
        <v>2020</v>
      </c>
      <c r="K8529">
        <v>3.2345794242126776E-3</v>
      </c>
    </row>
    <row r="8530" spans="1:11" x14ac:dyDescent="0.25">
      <c r="A8530" t="s">
        <v>724</v>
      </c>
      <c r="B8530" t="s">
        <v>591</v>
      </c>
      <c r="C8530" t="s">
        <v>592</v>
      </c>
      <c r="D853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0">
        <f>COUNTIFS(D$2:D8530,Clef_répartition[[#This Row],[Code_Nom]],J$2:J8530,Clef_répartition[[#This Row],[Année]])</f>
        <v>33</v>
      </c>
      <c r="F8530">
        <f>IF(Clef_répartition[[#This Row],[Code_Nom]]=D8529,F8529-1,(COUNTIFS(Clef_répartition[Code_Nom],Clef_répartition[[#This Row],[Code_Nom]],Clef_répartition[Année],Clef_répartition[[#This Row],[Année]])))</f>
        <v>18</v>
      </c>
      <c r="G853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région_33_2020</v>
      </c>
      <c r="H8530">
        <v>5924</v>
      </c>
      <c r="I8530" t="s">
        <v>202</v>
      </c>
      <c r="J8530">
        <v>2020</v>
      </c>
      <c r="K8530">
        <v>5.5197051865917834E-3</v>
      </c>
    </row>
    <row r="8531" spans="1:11" x14ac:dyDescent="0.25">
      <c r="A8531" t="s">
        <v>724</v>
      </c>
      <c r="B8531" t="s">
        <v>591</v>
      </c>
      <c r="C8531" t="s">
        <v>592</v>
      </c>
      <c r="D853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1">
        <f>COUNTIFS(D$2:D8531,Clef_répartition[[#This Row],[Code_Nom]],J$2:J8531,Clef_répartition[[#This Row],[Année]])</f>
        <v>34</v>
      </c>
      <c r="F8531">
        <f>IF(Clef_répartition[[#This Row],[Code_Nom]]=D8530,F8530-1,(COUNTIFS(Clef_répartition[Code_Nom],Clef_répartition[[#This Row],[Code_Nom]],Clef_répartition[Année],Clef_répartition[[#This Row],[Année]])))</f>
        <v>17</v>
      </c>
      <c r="G853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région_34_2020</v>
      </c>
      <c r="H8531">
        <v>5925</v>
      </c>
      <c r="I8531" t="s">
        <v>207</v>
      </c>
      <c r="J8531">
        <v>2020</v>
      </c>
      <c r="K8531">
        <v>3.2345794242126776E-3</v>
      </c>
    </row>
    <row r="8532" spans="1:11" x14ac:dyDescent="0.25">
      <c r="A8532" t="s">
        <v>724</v>
      </c>
      <c r="B8532" t="s">
        <v>591</v>
      </c>
      <c r="C8532" t="s">
        <v>592</v>
      </c>
      <c r="D853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2">
        <f>COUNTIFS(D$2:D8532,Clef_répartition[[#This Row],[Code_Nom]],J$2:J8532,Clef_répartition[[#This Row],[Année]])</f>
        <v>35</v>
      </c>
      <c r="F8532">
        <f>IF(Clef_répartition[[#This Row],[Code_Nom]]=D8531,F8531-1,(COUNTIFS(Clef_répartition[Code_Nom],Clef_répartition[[#This Row],[Code_Nom]],Clef_répartition[Année],Clef_répartition[[#This Row],[Année]])))</f>
        <v>16</v>
      </c>
      <c r="G853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région_35_2020</v>
      </c>
      <c r="H8532">
        <v>5926</v>
      </c>
      <c r="I8532" t="s">
        <v>218</v>
      </c>
      <c r="J8532">
        <v>2020</v>
      </c>
      <c r="K8532">
        <v>1.2922225261904381E-2</v>
      </c>
    </row>
    <row r="8533" spans="1:11" x14ac:dyDescent="0.25">
      <c r="A8533" t="s">
        <v>724</v>
      </c>
      <c r="B8533" t="s">
        <v>591</v>
      </c>
      <c r="C8533" t="s">
        <v>592</v>
      </c>
      <c r="D853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3">
        <f>COUNTIFS(D$2:D8533,Clef_répartition[[#This Row],[Code_Nom]],J$2:J8533,Clef_répartition[[#This Row],[Année]])</f>
        <v>36</v>
      </c>
      <c r="F8533">
        <f>IF(Clef_répartition[[#This Row],[Code_Nom]]=D8532,F8532-1,(COUNTIFS(Clef_répartition[Code_Nom],Clef_répartition[[#This Row],[Code_Nom]],Clef_répartition[Année],Clef_répartition[[#This Row],[Année]])))</f>
        <v>15</v>
      </c>
      <c r="G853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région_36_2020</v>
      </c>
      <c r="H8533">
        <v>5566</v>
      </c>
      <c r="I8533" t="s">
        <v>224</v>
      </c>
      <c r="J8533">
        <v>2020</v>
      </c>
      <c r="K8533">
        <v>6.3082344989620377E-3</v>
      </c>
    </row>
    <row r="8534" spans="1:11" x14ac:dyDescent="0.25">
      <c r="A8534" t="s">
        <v>724</v>
      </c>
      <c r="B8534" t="s">
        <v>591</v>
      </c>
      <c r="C8534" t="s">
        <v>592</v>
      </c>
      <c r="D853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4">
        <f>COUNTIFS(D$2:D8534,Clef_répartition[[#This Row],[Code_Nom]],J$2:J8534,Clef_répartition[[#This Row],[Année]])</f>
        <v>37</v>
      </c>
      <c r="F8534">
        <f>IF(Clef_répartition[[#This Row],[Code_Nom]]=D8533,F8533-1,(COUNTIFS(Clef_répartition[Code_Nom],Clef_répartition[[#This Row],[Code_Nom]],Clef_répartition[Année],Clef_répartition[[#This Row],[Année]])))</f>
        <v>14</v>
      </c>
      <c r="G853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région_37_2020</v>
      </c>
      <c r="H8534">
        <v>5928</v>
      </c>
      <c r="I8534" t="s">
        <v>240</v>
      </c>
      <c r="J8534">
        <v>2020</v>
      </c>
      <c r="K8534">
        <v>3.282856729051673E-3</v>
      </c>
    </row>
    <row r="8535" spans="1:11" x14ac:dyDescent="0.25">
      <c r="A8535" t="s">
        <v>724</v>
      </c>
      <c r="B8535" t="s">
        <v>591</v>
      </c>
      <c r="C8535" t="s">
        <v>592</v>
      </c>
      <c r="D853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5">
        <f>COUNTIFS(D$2:D8535,Clef_répartition[[#This Row],[Code_Nom]],J$2:J8535,Clef_répartition[[#This Row],[Année]])</f>
        <v>38</v>
      </c>
      <c r="F8535">
        <f>IF(Clef_répartition[[#This Row],[Code_Nom]]=D8534,F8534-1,(COUNTIFS(Clef_répartition[Code_Nom],Clef_répartition[[#This Row],[Code_Nom]],Clef_répartition[Année],Clef_répartition[[#This Row],[Année]])))</f>
        <v>13</v>
      </c>
      <c r="G853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région_38_2020</v>
      </c>
      <c r="H8535">
        <v>5568</v>
      </c>
      <c r="I8535" t="s">
        <v>249</v>
      </c>
      <c r="J8535">
        <v>2020</v>
      </c>
      <c r="K8535">
        <v>7.9126502631113108E-2</v>
      </c>
    </row>
    <row r="8536" spans="1:11" x14ac:dyDescent="0.25">
      <c r="A8536" t="s">
        <v>724</v>
      </c>
      <c r="B8536" t="s">
        <v>591</v>
      </c>
      <c r="C8536" t="s">
        <v>592</v>
      </c>
      <c r="D853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6">
        <f>COUNTIFS(D$2:D8536,Clef_répartition[[#This Row],[Code_Nom]],J$2:J8536,Clef_répartition[[#This Row],[Année]])</f>
        <v>39</v>
      </c>
      <c r="F8536">
        <f>IF(Clef_répartition[[#This Row],[Code_Nom]]=D8535,F8535-1,(COUNTIFS(Clef_répartition[Code_Nom],Clef_répartition[[#This Row],[Code_Nom]],Clef_répartition[Année],Clef_répartition[[#This Row],[Année]])))</f>
        <v>12</v>
      </c>
      <c r="G853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région_39_2020</v>
      </c>
      <c r="H8536">
        <v>5929</v>
      </c>
      <c r="I8536" t="s">
        <v>257</v>
      </c>
      <c r="J8536">
        <v>2020</v>
      </c>
      <c r="K8536">
        <v>1.0556637324793616E-2</v>
      </c>
    </row>
    <row r="8537" spans="1:11" x14ac:dyDescent="0.25">
      <c r="A8537" t="s">
        <v>724</v>
      </c>
      <c r="B8537" t="s">
        <v>591</v>
      </c>
      <c r="C8537" t="s">
        <v>592</v>
      </c>
      <c r="D853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7">
        <f>COUNTIFS(D$2:D8537,Clef_répartition[[#This Row],[Code_Nom]],J$2:J8537,Clef_répartition[[#This Row],[Année]])</f>
        <v>40</v>
      </c>
      <c r="F8537">
        <f>IF(Clef_répartition[[#This Row],[Code_Nom]]=D8536,F8536-1,(COUNTIFS(Clef_répartition[Code_Nom],Clef_répartition[[#This Row],[Code_Nom]],Clef_répartition[Année],Clef_répartition[[#This Row],[Année]])))</f>
        <v>11</v>
      </c>
      <c r="G853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région_40_2020</v>
      </c>
      <c r="H8537">
        <v>5930</v>
      </c>
      <c r="I8537" t="s">
        <v>259</v>
      </c>
      <c r="J8537">
        <v>2020</v>
      </c>
      <c r="K8537">
        <v>3.282856729051673E-3</v>
      </c>
    </row>
    <row r="8538" spans="1:11" x14ac:dyDescent="0.25">
      <c r="A8538" t="s">
        <v>724</v>
      </c>
      <c r="B8538" t="s">
        <v>591</v>
      </c>
      <c r="C8538" t="s">
        <v>592</v>
      </c>
      <c r="D853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8">
        <f>COUNTIFS(D$2:D8538,Clef_répartition[[#This Row],[Code_Nom]],J$2:J8538,Clef_répartition[[#This Row],[Année]])</f>
        <v>41</v>
      </c>
      <c r="F8538">
        <f>IF(Clef_répartition[[#This Row],[Code_Nom]]=D8537,F8537-1,(COUNTIFS(Clef_répartition[Code_Nom],Clef_répartition[[#This Row],[Code_Nom]],Clef_répartition[Année],Clef_répartition[[#This Row],[Année]])))</f>
        <v>10</v>
      </c>
      <c r="G853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région_41_2020</v>
      </c>
      <c r="H8538">
        <v>5571</v>
      </c>
      <c r="I8538" t="s">
        <v>263</v>
      </c>
      <c r="J8538">
        <v>2020</v>
      </c>
      <c r="K8538">
        <v>1.4386636842020566E-2</v>
      </c>
    </row>
    <row r="8539" spans="1:11" x14ac:dyDescent="0.25">
      <c r="A8539" t="s">
        <v>724</v>
      </c>
      <c r="B8539" t="s">
        <v>591</v>
      </c>
      <c r="C8539" t="s">
        <v>592</v>
      </c>
      <c r="D853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39">
        <f>COUNTIFS(D$2:D8539,Clef_répartition[[#This Row],[Code_Nom]],J$2:J8539,Clef_répartition[[#This Row],[Année]])</f>
        <v>42</v>
      </c>
      <c r="F8539">
        <f>IF(Clef_répartition[[#This Row],[Code_Nom]]=D8538,F8538-1,(COUNTIFS(Clef_répartition[Code_Nom],Clef_répartition[[#This Row],[Code_Nom]],Clef_répartition[Année],Clef_répartition[[#This Row],[Année]])))</f>
        <v>9</v>
      </c>
      <c r="G853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région_42_2020</v>
      </c>
      <c r="H8539">
        <v>5931</v>
      </c>
      <c r="I8539" t="s">
        <v>267</v>
      </c>
      <c r="J8539">
        <v>2020</v>
      </c>
      <c r="K8539">
        <v>7.8048309489708893E-3</v>
      </c>
    </row>
    <row r="8540" spans="1:11" x14ac:dyDescent="0.25">
      <c r="A8540" t="s">
        <v>724</v>
      </c>
      <c r="B8540" t="s">
        <v>591</v>
      </c>
      <c r="C8540" t="s">
        <v>592</v>
      </c>
      <c r="D854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0">
        <f>COUNTIFS(D$2:D8540,Clef_répartition[[#This Row],[Code_Nom]],J$2:J8540,Clef_répartition[[#This Row],[Année]])</f>
        <v>43</v>
      </c>
      <c r="F8540">
        <f>IF(Clef_répartition[[#This Row],[Code_Nom]]=D8539,F8539-1,(COUNTIFS(Clef_répartition[Code_Nom],Clef_répartition[[#This Row],[Code_Nom]],Clef_répartition[Année],Clef_répartition[[#This Row],[Année]])))</f>
        <v>8</v>
      </c>
      <c r="G854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région_43_2020</v>
      </c>
      <c r="H8540">
        <v>5932</v>
      </c>
      <c r="I8540" t="s">
        <v>269</v>
      </c>
      <c r="J8540">
        <v>2020</v>
      </c>
      <c r="K8540">
        <v>3.8299995172269511E-3</v>
      </c>
    </row>
    <row r="8541" spans="1:11" x14ac:dyDescent="0.25">
      <c r="A8541" t="s">
        <v>724</v>
      </c>
      <c r="B8541" t="s">
        <v>591</v>
      </c>
      <c r="C8541" t="s">
        <v>592</v>
      </c>
      <c r="D854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1">
        <f>COUNTIFS(D$2:D8541,Clef_répartition[[#This Row],[Code_Nom]],J$2:J8541,Clef_répartition[[#This Row],[Année]])</f>
        <v>44</v>
      </c>
      <c r="F8541">
        <f>IF(Clef_répartition[[#This Row],[Code_Nom]]=D8540,F8540-1,(COUNTIFS(Clef_répartition[Code_Nom],Clef_répartition[[#This Row],[Code_Nom]],Clef_répartition[Année],Clef_répartition[[#This Row],[Année]])))</f>
        <v>7</v>
      </c>
      <c r="G854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région_44_2020</v>
      </c>
      <c r="H8541">
        <v>5933</v>
      </c>
      <c r="I8541" t="s">
        <v>271</v>
      </c>
      <c r="J8541">
        <v>2020</v>
      </c>
      <c r="K8541">
        <v>1.1489998551680857E-2</v>
      </c>
    </row>
    <row r="8542" spans="1:11" x14ac:dyDescent="0.25">
      <c r="A8542" t="s">
        <v>724</v>
      </c>
      <c r="B8542" t="s">
        <v>591</v>
      </c>
      <c r="C8542" t="s">
        <v>592</v>
      </c>
      <c r="D854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2">
        <f>COUNTIFS(D$2:D8542,Clef_répartition[[#This Row],[Code_Nom]],J$2:J8542,Clef_répartition[[#This Row],[Année]])</f>
        <v>45</v>
      </c>
      <c r="F8542">
        <f>IF(Clef_répartition[[#This Row],[Code_Nom]]=D8541,F8541-1,(COUNTIFS(Clef_répartition[Code_Nom],Clef_répartition[[#This Row],[Code_Nom]],Clef_répartition[Année],Clef_répartition[[#This Row],[Année]])))</f>
        <v>6</v>
      </c>
      <c r="G854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région_45_2020</v>
      </c>
      <c r="H8542">
        <v>5934</v>
      </c>
      <c r="I8542" t="s">
        <v>273</v>
      </c>
      <c r="J8542">
        <v>2020</v>
      </c>
      <c r="K8542">
        <v>3.8782768220659474E-3</v>
      </c>
    </row>
    <row r="8543" spans="1:11" x14ac:dyDescent="0.25">
      <c r="A8543" t="s">
        <v>724</v>
      </c>
      <c r="B8543" t="s">
        <v>591</v>
      </c>
      <c r="C8543" t="s">
        <v>592</v>
      </c>
      <c r="D854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3">
        <f>COUNTIFS(D$2:D8543,Clef_répartition[[#This Row],[Code_Nom]],J$2:J8543,Clef_répartition[[#This Row],[Année]])</f>
        <v>46</v>
      </c>
      <c r="F8543">
        <f>IF(Clef_répartition[[#This Row],[Code_Nom]]=D8542,F8542-1,(COUNTIFS(Clef_répartition[Code_Nom],Clef_répartition[[#This Row],[Code_Nom]],Clef_répartition[Année],Clef_répartition[[#This Row],[Année]])))</f>
        <v>5</v>
      </c>
      <c r="G854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région_46_2020</v>
      </c>
      <c r="H8543">
        <v>5935</v>
      </c>
      <c r="I8543" t="s">
        <v>280</v>
      </c>
      <c r="J8543">
        <v>2020</v>
      </c>
      <c r="K8543">
        <v>1.6253359295795048E-3</v>
      </c>
    </row>
    <row r="8544" spans="1:11" x14ac:dyDescent="0.25">
      <c r="A8544" t="s">
        <v>724</v>
      </c>
      <c r="B8544" t="s">
        <v>591</v>
      </c>
      <c r="C8544" t="s">
        <v>592</v>
      </c>
      <c r="D854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4">
        <f>COUNTIFS(D$2:D8544,Clef_répartition[[#This Row],[Code_Nom]],J$2:J8544,Clef_répartition[[#This Row],[Année]])</f>
        <v>47</v>
      </c>
      <c r="F8544">
        <f>IF(Clef_répartition[[#This Row],[Code_Nom]]=D8543,F8543-1,(COUNTIFS(Clef_répartition[Code_Nom],Clef_répartition[[#This Row],[Code_Nom]],Clef_répartition[Année],Clef_répartition[[#This Row],[Année]])))</f>
        <v>4</v>
      </c>
      <c r="G854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région_47_2020</v>
      </c>
      <c r="H8544">
        <v>5937</v>
      </c>
      <c r="I8544" t="s">
        <v>593</v>
      </c>
      <c r="J8544">
        <v>2020</v>
      </c>
      <c r="K8544">
        <v>2.2207560225937788E-3</v>
      </c>
    </row>
    <row r="8545" spans="1:11" x14ac:dyDescent="0.25">
      <c r="A8545" t="s">
        <v>724</v>
      </c>
      <c r="B8545" t="s">
        <v>591</v>
      </c>
      <c r="C8545" t="s">
        <v>592</v>
      </c>
      <c r="D854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5">
        <f>COUNTIFS(D$2:D8545,Clef_répartition[[#This Row],[Code_Nom]],J$2:J8545,Clef_répartition[[#This Row],[Année]])</f>
        <v>48</v>
      </c>
      <c r="F8545">
        <f>IF(Clef_répartition[[#This Row],[Code_Nom]]=D8544,F8544-1,(COUNTIFS(Clef_répartition[Code_Nom],Clef_répartition[[#This Row],[Code_Nom]],Clef_répartition[Année],Clef_répartition[[#This Row],[Année]])))</f>
        <v>3</v>
      </c>
      <c r="G854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région_48_2020</v>
      </c>
      <c r="H8545">
        <v>5766</v>
      </c>
      <c r="I8545" t="s">
        <v>293</v>
      </c>
      <c r="J8545">
        <v>2020</v>
      </c>
      <c r="K8545">
        <v>9.39798200865773E-3</v>
      </c>
    </row>
    <row r="8546" spans="1:11" x14ac:dyDescent="0.25">
      <c r="A8546" t="s">
        <v>724</v>
      </c>
      <c r="B8546" t="s">
        <v>591</v>
      </c>
      <c r="C8546" t="s">
        <v>592</v>
      </c>
      <c r="D854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6">
        <f>COUNTIFS(D$2:D8546,Clef_répartition[[#This Row],[Code_Nom]],J$2:J8546,Clef_répartition[[#This Row],[Année]])</f>
        <v>49</v>
      </c>
      <c r="F8546">
        <f>IF(Clef_répartition[[#This Row],[Code_Nom]]=D8545,F8545-1,(COUNTIFS(Clef_répartition[Code_Nom],Clef_répartition[[#This Row],[Code_Nom]],Clef_répartition[Année],Clef_répartition[[#This Row],[Année]])))</f>
        <v>2</v>
      </c>
      <c r="G854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région_49_2020</v>
      </c>
      <c r="H8546">
        <v>5938</v>
      </c>
      <c r="I8546" t="s">
        <v>298</v>
      </c>
      <c r="J8546">
        <v>2020</v>
      </c>
      <c r="K8546">
        <v>0.4824672921259715</v>
      </c>
    </row>
    <row r="8547" spans="1:11" x14ac:dyDescent="0.25">
      <c r="A8547" t="s">
        <v>724</v>
      </c>
      <c r="B8547" t="s">
        <v>591</v>
      </c>
      <c r="C8547" t="s">
        <v>592</v>
      </c>
      <c r="D854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8547">
        <f>COUNTIFS(D$2:D8547,Clef_répartition[[#This Row],[Code_Nom]],J$2:J8547,Clef_répartition[[#This Row],[Année]])</f>
        <v>50</v>
      </c>
      <c r="F8547">
        <f>IF(Clef_répartition[[#This Row],[Code_Nom]]=D8546,F8546-1,(COUNTIFS(Clef_répartition[Code_Nom],Clef_répartition[[#This Row],[Code_Nom]],Clef_répartition[Année],Clef_répartition[[#This Row],[Année]])))</f>
        <v>1</v>
      </c>
      <c r="G854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région_50_2020</v>
      </c>
      <c r="H8547">
        <v>5939</v>
      </c>
      <c r="I8547" t="s">
        <v>299</v>
      </c>
      <c r="J8547">
        <v>2020</v>
      </c>
      <c r="K8547">
        <v>5.5792471958932104E-2</v>
      </c>
    </row>
    <row r="8548" spans="1:11" x14ac:dyDescent="0.25">
      <c r="A8548" t="s">
        <v>724</v>
      </c>
      <c r="B8548" t="s">
        <v>529</v>
      </c>
      <c r="C8548" t="s">
        <v>530</v>
      </c>
      <c r="D8548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8548">
        <f>COUNTIFS(D$2:D8548,Clef_répartition[[#This Row],[Code_Nom]],J$2:J8548,Clef_répartition[[#This Row],[Année]])</f>
        <v>1</v>
      </c>
      <c r="F8548">
        <f>IF(Clef_répartition[[#This Row],[Code_Nom]]=D8547,F8547-1,(COUNTIFS(Clef_répartition[Code_Nom],Clef_répartition[[#This Row],[Code_Nom]],Clef_répartition[Année],Clef_répartition[[#This Row],[Année]])))</f>
        <v>3</v>
      </c>
      <c r="G8548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Corrençon-Neyruz-Oulens-Villars-le-Comte_1_2020</v>
      </c>
      <c r="H8548">
        <v>5675</v>
      </c>
      <c r="I8548" t="s">
        <v>164</v>
      </c>
      <c r="J8548">
        <v>2020</v>
      </c>
      <c r="K8548">
        <v>0.14000000000000001</v>
      </c>
    </row>
    <row r="8549" spans="1:11" x14ac:dyDescent="0.25">
      <c r="A8549" t="s">
        <v>724</v>
      </c>
      <c r="B8549" t="s">
        <v>529</v>
      </c>
      <c r="C8549" t="s">
        <v>530</v>
      </c>
      <c r="D8549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8549">
        <f>COUNTIFS(D$2:D8549,Clef_répartition[[#This Row],[Code_Nom]],J$2:J8549,Clef_répartition[[#This Row],[Année]])</f>
        <v>2</v>
      </c>
      <c r="F8549">
        <f>IF(Clef_répartition[[#This Row],[Code_Nom]]=D8548,F8548-1,(COUNTIFS(Clef_répartition[Code_Nom],Clef_répartition[[#This Row],[Code_Nom]],Clef_répartition[Année],Clef_répartition[[#This Row],[Année]])))</f>
        <v>2</v>
      </c>
      <c r="G8549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Corrençon-Neyruz-Oulens-Villars-le-Comte_2_2020</v>
      </c>
      <c r="H8549">
        <v>5693</v>
      </c>
      <c r="I8549" t="s">
        <v>184</v>
      </c>
      <c r="J8549">
        <v>2020</v>
      </c>
      <c r="K8549">
        <v>0.56999999999999995</v>
      </c>
    </row>
    <row r="8550" spans="1:11" x14ac:dyDescent="0.25">
      <c r="A8550" t="s">
        <v>724</v>
      </c>
      <c r="B8550" t="s">
        <v>529</v>
      </c>
      <c r="C8550" t="s">
        <v>530</v>
      </c>
      <c r="D8550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8550">
        <f>COUNTIFS(D$2:D8550,Clef_répartition[[#This Row],[Code_Nom]],J$2:J8550,Clef_répartition[[#This Row],[Année]])</f>
        <v>3</v>
      </c>
      <c r="F8550">
        <f>IF(Clef_répartition[[#This Row],[Code_Nom]]=D8549,F8549-1,(COUNTIFS(Clef_répartition[Code_Nom],Clef_répartition[[#This Row],[Code_Nom]],Clef_répartition[Année],Clef_répartition[[#This Row],[Année]])))</f>
        <v>1</v>
      </c>
      <c r="G8550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Corrençon-Neyruz-Oulens-Villars-le-Comte_3_2020</v>
      </c>
      <c r="H8550">
        <v>5690</v>
      </c>
      <c r="I8550" t="s">
        <v>281</v>
      </c>
      <c r="J8550">
        <v>2020</v>
      </c>
      <c r="K8550">
        <v>0.28999999999999998</v>
      </c>
    </row>
    <row r="8551" spans="1:11" x14ac:dyDescent="0.25">
      <c r="A8551" t="s">
        <v>724</v>
      </c>
      <c r="B8551" t="s">
        <v>638</v>
      </c>
      <c r="C8551" t="s">
        <v>639</v>
      </c>
      <c r="D8551" t="str">
        <f>Clef_répartition[[#This Row],[Code association]]&amp;"_"&amp;Clef_répartition[[#This Row],[Nom association]]</f>
        <v>CREB_Connexion des Réseaux d'Eau communaux de la rive droite de la Broye</v>
      </c>
      <c r="E8551">
        <f>COUNTIFS(D$2:D8551,Clef_répartition[[#This Row],[Code_Nom]],J$2:J8551,Clef_répartition[[#This Row],[Année]])</f>
        <v>1</v>
      </c>
      <c r="F8551">
        <f>IF(Clef_répartition[[#This Row],[Code_Nom]]=D8550,F8550-1,(COUNTIFS(Clef_répartition[Code_Nom],Clef_répartition[[#This Row],[Code_Nom]],Clef_répartition[Année],Clef_répartition[[#This Row],[Année]])))</f>
        <v>3</v>
      </c>
      <c r="G8551" t="str">
        <f>Clef_répartition[[#This Row],[Code_Nom]]&amp;"_"&amp;Clef_répartition[[#This Row],[Nombre]]&amp;"_"&amp;Clef_répartition[[#This Row],[Année]]</f>
        <v>CREB_Connexion des Réseaux d'Eau communaux de la rive droite de la Broye_1_2020</v>
      </c>
      <c r="H8551">
        <v>5819</v>
      </c>
      <c r="I8551" t="s">
        <v>136</v>
      </c>
      <c r="J8551">
        <v>2020</v>
      </c>
      <c r="K8551">
        <v>3.62</v>
      </c>
    </row>
    <row r="8552" spans="1:11" x14ac:dyDescent="0.25">
      <c r="A8552" t="s">
        <v>724</v>
      </c>
      <c r="B8552" t="s">
        <v>638</v>
      </c>
      <c r="C8552" t="s">
        <v>639</v>
      </c>
      <c r="D8552" t="str">
        <f>Clef_répartition[[#This Row],[Code association]]&amp;"_"&amp;Clef_répartition[[#This Row],[Nom association]]</f>
        <v>CREB_Connexion des Réseaux d'Eau communaux de la rive droite de la Broye</v>
      </c>
      <c r="E8552">
        <f>COUNTIFS(D$2:D8552,Clef_répartition[[#This Row],[Code_Nom]],J$2:J8552,Clef_répartition[[#This Row],[Année]])</f>
        <v>2</v>
      </c>
      <c r="F8552">
        <f>IF(Clef_répartition[[#This Row],[Code_Nom]]=D8551,F8551-1,(COUNTIFS(Clef_répartition[Code_Nom],Clef_répartition[[#This Row],[Code_Nom]],Clef_répartition[Année],Clef_répartition[[#This Row],[Année]])))</f>
        <v>2</v>
      </c>
      <c r="G8552" t="str">
        <f>Clef_répartition[[#This Row],[Code_Nom]]&amp;"_"&amp;Clef_répartition[[#This Row],[Nombre]]&amp;"_"&amp;Clef_répartition[[#This Row],[Année]]</f>
        <v>CREB_Connexion des Réseaux d'Eau communaux de la rive droite de la Broye_2_2020</v>
      </c>
      <c r="H8552">
        <v>5764</v>
      </c>
      <c r="I8552" t="s">
        <v>274</v>
      </c>
      <c r="J8552">
        <v>2020</v>
      </c>
      <c r="K8552">
        <v>33.26</v>
      </c>
    </row>
    <row r="8553" spans="1:11" x14ac:dyDescent="0.25">
      <c r="A8553" t="s">
        <v>724</v>
      </c>
      <c r="B8553" t="s">
        <v>638</v>
      </c>
      <c r="C8553" t="s">
        <v>639</v>
      </c>
      <c r="D8553" t="str">
        <f>Clef_répartition[[#This Row],[Code association]]&amp;"_"&amp;Clef_répartition[[#This Row],[Nom association]]</f>
        <v>CREB_Connexion des Réseaux d'Eau communaux de la rive droite de la Broye</v>
      </c>
      <c r="E8553">
        <f>COUNTIFS(D$2:D8553,Clef_répartition[[#This Row],[Code_Nom]],J$2:J8553,Clef_répartition[[#This Row],[Année]])</f>
        <v>3</v>
      </c>
      <c r="F8553">
        <f>IF(Clef_répartition[[#This Row],[Code_Nom]]=D8552,F8552-1,(COUNTIFS(Clef_répartition[Code_Nom],Clef_répartition[[#This Row],[Code_Nom]],Clef_répartition[Année],Clef_répartition[[#This Row],[Année]])))</f>
        <v>1</v>
      </c>
      <c r="G8553" t="str">
        <f>Clef_répartition[[#This Row],[Code_Nom]]&amp;"_"&amp;Clef_répartition[[#This Row],[Nombre]]&amp;"_"&amp;Clef_répartition[[#This Row],[Année]]</f>
        <v>CREB_Connexion des Réseaux d'Eau communaux de la rive droite de la Broye_3_2020</v>
      </c>
      <c r="H8553">
        <v>5830</v>
      </c>
      <c r="I8553" t="s">
        <v>285</v>
      </c>
      <c r="J8553">
        <v>2020</v>
      </c>
      <c r="K8553">
        <v>4.36E-2</v>
      </c>
    </row>
    <row r="8554" spans="1:11" x14ac:dyDescent="0.25">
      <c r="A8554" t="s">
        <v>724</v>
      </c>
      <c r="B8554" t="s">
        <v>604</v>
      </c>
      <c r="C8554" t="s">
        <v>605</v>
      </c>
      <c r="D8554" t="str">
        <f>Clef_répartition[[#This Row],[Code association]]&amp;"_"&amp;Clef_répartition[[#This Row],[Nom association]]</f>
        <v>EMB_Epuration Moyenne Broye</v>
      </c>
      <c r="E8554">
        <f>COUNTIFS(D$2:D8554,Clef_répartition[[#This Row],[Code_Nom]],J$2:J8554,Clef_répartition[[#This Row],[Année]])</f>
        <v>1</v>
      </c>
      <c r="F8554">
        <f>IF(Clef_répartition[[#This Row],[Code_Nom]]=D8553,F8553-1,(COUNTIFS(Clef_répartition[Code_Nom],Clef_répartition[[#This Row],[Code_Nom]],Clef_répartition[Année],Clef_répartition[[#This Row],[Année]])))</f>
        <v>22</v>
      </c>
      <c r="G8554" t="str">
        <f>Clef_répartition[[#This Row],[Code_Nom]]&amp;"_"&amp;Clef_répartition[[#This Row],[Nombre]]&amp;"_"&amp;Clef_répartition[[#This Row],[Année]]</f>
        <v>EMB_Epuration Moyenne Broye_1_2020</v>
      </c>
      <c r="H8554">
        <v>5663</v>
      </c>
      <c r="I8554" t="s">
        <v>45</v>
      </c>
      <c r="J8554">
        <v>2020</v>
      </c>
      <c r="K8554">
        <v>0</v>
      </c>
    </row>
    <row r="8555" spans="1:11" x14ac:dyDescent="0.25">
      <c r="A8555" t="s">
        <v>724</v>
      </c>
      <c r="B8555" t="s">
        <v>604</v>
      </c>
      <c r="C8555" t="s">
        <v>605</v>
      </c>
      <c r="D8555" t="str">
        <f>Clef_répartition[[#This Row],[Code association]]&amp;"_"&amp;Clef_répartition[[#This Row],[Nom association]]</f>
        <v>EMB_Epuration Moyenne Broye</v>
      </c>
      <c r="E8555">
        <f>COUNTIFS(D$2:D8555,Clef_répartition[[#This Row],[Code_Nom]],J$2:J8555,Clef_répartition[[#This Row],[Année]])</f>
        <v>2</v>
      </c>
      <c r="F8555">
        <f>IF(Clef_répartition[[#This Row],[Code_Nom]]=D8554,F8554-1,(COUNTIFS(Clef_répartition[Code_Nom],Clef_répartition[[#This Row],[Code_Nom]],Clef_répartition[Année],Clef_répartition[[#This Row],[Année]])))</f>
        <v>21</v>
      </c>
      <c r="G8555" t="str">
        <f>Clef_répartition[[#This Row],[Code_Nom]]&amp;"_"&amp;Clef_répartition[[#This Row],[Nombre]]&amp;"_"&amp;Clef_répartition[[#This Row],[Année]]</f>
        <v>EMB_Epuration Moyenne Broye_2_2020</v>
      </c>
      <c r="H8555">
        <v>5665</v>
      </c>
      <c r="I8555" t="s">
        <v>57</v>
      </c>
      <c r="J8555">
        <v>2020</v>
      </c>
      <c r="K8555">
        <v>0</v>
      </c>
    </row>
    <row r="8556" spans="1:11" x14ac:dyDescent="0.25">
      <c r="A8556" t="s">
        <v>724</v>
      </c>
      <c r="B8556" t="s">
        <v>604</v>
      </c>
      <c r="C8556" t="s">
        <v>605</v>
      </c>
      <c r="D8556" t="str">
        <f>Clef_répartition[[#This Row],[Code association]]&amp;"_"&amp;Clef_répartition[[#This Row],[Nom association]]</f>
        <v>EMB_Epuration Moyenne Broye</v>
      </c>
      <c r="E8556">
        <f>COUNTIFS(D$2:D8556,Clef_répartition[[#This Row],[Code_Nom]],J$2:J8556,Clef_répartition[[#This Row],[Année]])</f>
        <v>3</v>
      </c>
      <c r="F8556">
        <f>IF(Clef_répartition[[#This Row],[Code_Nom]]=D8555,F8555-1,(COUNTIFS(Clef_répartition[Code_Nom],Clef_répartition[[#This Row],[Code_Nom]],Clef_répartition[Année],Clef_répartition[[#This Row],[Année]])))</f>
        <v>20</v>
      </c>
      <c r="G8556" t="str">
        <f>Clef_répartition[[#This Row],[Code_Nom]]&amp;"_"&amp;Clef_répartition[[#This Row],[Nombre]]&amp;"_"&amp;Clef_répartition[[#This Row],[Année]]</f>
        <v>EMB_Epuration Moyenne Broye_3_2020</v>
      </c>
      <c r="H8556">
        <v>5785</v>
      </c>
      <c r="I8556" t="s">
        <v>74</v>
      </c>
      <c r="J8556">
        <v>2020</v>
      </c>
      <c r="K8556">
        <v>0</v>
      </c>
    </row>
    <row r="8557" spans="1:11" x14ac:dyDescent="0.25">
      <c r="A8557" t="s">
        <v>724</v>
      </c>
      <c r="B8557" t="s">
        <v>604</v>
      </c>
      <c r="C8557" t="s">
        <v>605</v>
      </c>
      <c r="D8557" t="str">
        <f>Clef_répartition[[#This Row],[Code association]]&amp;"_"&amp;Clef_répartition[[#This Row],[Nom association]]</f>
        <v>EMB_Epuration Moyenne Broye</v>
      </c>
      <c r="E8557">
        <f>COUNTIFS(D$2:D8557,Clef_répartition[[#This Row],[Code_Nom]],J$2:J8557,Clef_répartition[[#This Row],[Année]])</f>
        <v>4</v>
      </c>
      <c r="F8557">
        <f>IF(Clef_répartition[[#This Row],[Code_Nom]]=D8556,F8556-1,(COUNTIFS(Clef_répartition[Code_Nom],Clef_répartition[[#This Row],[Code_Nom]],Clef_répartition[Année],Clef_répartition[[#This Row],[Année]])))</f>
        <v>19</v>
      </c>
      <c r="G8557" t="str">
        <f>Clef_répartition[[#This Row],[Code_Nom]]&amp;"_"&amp;Clef_répartition[[#This Row],[Nombre]]&amp;"_"&amp;Clef_répartition[[#This Row],[Année]]</f>
        <v>EMB_Epuration Moyenne Broye_4_2020</v>
      </c>
      <c r="H8557">
        <v>5669</v>
      </c>
      <c r="I8557" t="s">
        <v>89</v>
      </c>
      <c r="J8557">
        <v>2020</v>
      </c>
      <c r="K8557">
        <v>0</v>
      </c>
    </row>
    <row r="8558" spans="1:11" x14ac:dyDescent="0.25">
      <c r="A8558" t="s">
        <v>724</v>
      </c>
      <c r="B8558" t="s">
        <v>604</v>
      </c>
      <c r="C8558" t="s">
        <v>605</v>
      </c>
      <c r="D8558" t="str">
        <f>Clef_répartition[[#This Row],[Code association]]&amp;"_"&amp;Clef_répartition[[#This Row],[Nom association]]</f>
        <v>EMB_Epuration Moyenne Broye</v>
      </c>
      <c r="E8558">
        <f>COUNTIFS(D$2:D8558,Clef_répartition[[#This Row],[Code_Nom]],J$2:J8558,Clef_répartition[[#This Row],[Année]])</f>
        <v>5</v>
      </c>
      <c r="F8558">
        <f>IF(Clef_répartition[[#This Row],[Code_Nom]]=D8557,F8557-1,(COUNTIFS(Clef_répartition[Code_Nom],Clef_répartition[[#This Row],[Code_Nom]],Clef_répartition[Année],Clef_répartition[[#This Row],[Année]])))</f>
        <v>18</v>
      </c>
      <c r="G8558" t="str">
        <f>Clef_répartition[[#This Row],[Code_Nom]]&amp;"_"&amp;Clef_répartition[[#This Row],[Nombre]]&amp;"_"&amp;Clef_répartition[[#This Row],[Année]]</f>
        <v>EMB_Epuration Moyenne Broye_5_2020</v>
      </c>
      <c r="H8558">
        <v>5671</v>
      </c>
      <c r="I8558" t="s">
        <v>95</v>
      </c>
      <c r="J8558">
        <v>2020</v>
      </c>
      <c r="K8558">
        <v>0</v>
      </c>
    </row>
    <row r="8559" spans="1:11" x14ac:dyDescent="0.25">
      <c r="A8559" t="s">
        <v>724</v>
      </c>
      <c r="B8559" t="s">
        <v>604</v>
      </c>
      <c r="C8559" t="s">
        <v>605</v>
      </c>
      <c r="D8559" t="str">
        <f>Clef_répartition[[#This Row],[Code association]]&amp;"_"&amp;Clef_répartition[[#This Row],[Nom association]]</f>
        <v>EMB_Epuration Moyenne Broye</v>
      </c>
      <c r="E8559">
        <f>COUNTIFS(D$2:D8559,Clef_répartition[[#This Row],[Code_Nom]],J$2:J8559,Clef_répartition[[#This Row],[Année]])</f>
        <v>6</v>
      </c>
      <c r="F8559">
        <f>IF(Clef_répartition[[#This Row],[Code_Nom]]=D8558,F8558-1,(COUNTIFS(Clef_répartition[Code_Nom],Clef_répartition[[#This Row],[Code_Nom]],Clef_répartition[Année],Clef_répartition[[#This Row],[Année]])))</f>
        <v>17</v>
      </c>
      <c r="G8559" t="str">
        <f>Clef_répartition[[#This Row],[Code_Nom]]&amp;"_"&amp;Clef_répartition[[#This Row],[Nombre]]&amp;"_"&amp;Clef_répartition[[#This Row],[Année]]</f>
        <v>EMB_Epuration Moyenne Broye_6_2020</v>
      </c>
      <c r="H8559">
        <v>5673</v>
      </c>
      <c r="I8559" t="s">
        <v>137</v>
      </c>
      <c r="J8559">
        <v>2020</v>
      </c>
      <c r="K8559">
        <v>0</v>
      </c>
    </row>
    <row r="8560" spans="1:11" x14ac:dyDescent="0.25">
      <c r="A8560" t="s">
        <v>724</v>
      </c>
      <c r="B8560" t="s">
        <v>604</v>
      </c>
      <c r="C8560" t="s">
        <v>605</v>
      </c>
      <c r="D8560" t="str">
        <f>Clef_répartition[[#This Row],[Code association]]&amp;"_"&amp;Clef_répartition[[#This Row],[Nom association]]</f>
        <v>EMB_Epuration Moyenne Broye</v>
      </c>
      <c r="E8560">
        <f>COUNTIFS(D$2:D8560,Clef_répartition[[#This Row],[Code_Nom]],J$2:J8560,Clef_répartition[[#This Row],[Année]])</f>
        <v>7</v>
      </c>
      <c r="F8560">
        <f>IF(Clef_répartition[[#This Row],[Code_Nom]]=D8559,F8559-1,(COUNTIFS(Clef_répartition[Code_Nom],Clef_répartition[[#This Row],[Code_Nom]],Clef_répartition[Année],Clef_répartition[[#This Row],[Année]])))</f>
        <v>16</v>
      </c>
      <c r="G8560" t="str">
        <f>Clef_répartition[[#This Row],[Code_Nom]]&amp;"_"&amp;Clef_répartition[[#This Row],[Nombre]]&amp;"_"&amp;Clef_répartition[[#This Row],[Année]]</f>
        <v>EMB_Epuration Moyenne Broye_7_2020</v>
      </c>
      <c r="H8560">
        <v>5806</v>
      </c>
      <c r="I8560" t="s">
        <v>140</v>
      </c>
      <c r="J8560">
        <v>2020</v>
      </c>
      <c r="K8560">
        <v>0</v>
      </c>
    </row>
    <row r="8561" spans="1:11" x14ac:dyDescent="0.25">
      <c r="A8561" t="s">
        <v>724</v>
      </c>
      <c r="B8561" t="s">
        <v>604</v>
      </c>
      <c r="C8561" t="s">
        <v>605</v>
      </c>
      <c r="D8561" t="str">
        <f>Clef_répartition[[#This Row],[Code association]]&amp;"_"&amp;Clef_répartition[[#This Row],[Nom association]]</f>
        <v>EMB_Epuration Moyenne Broye</v>
      </c>
      <c r="E8561">
        <f>COUNTIFS(D$2:D8561,Clef_répartition[[#This Row],[Code_Nom]],J$2:J8561,Clef_répartition[[#This Row],[Année]])</f>
        <v>8</v>
      </c>
      <c r="F8561">
        <f>IF(Clef_répartition[[#This Row],[Code_Nom]]=D8560,F8560-1,(COUNTIFS(Clef_répartition[Code_Nom],Clef_répartition[[#This Row],[Code_Nom]],Clef_répartition[Année],Clef_répartition[[#This Row],[Année]])))</f>
        <v>15</v>
      </c>
      <c r="G8561" t="str">
        <f>Clef_répartition[[#This Row],[Code_Nom]]&amp;"_"&amp;Clef_répartition[[#This Row],[Nombre]]&amp;"_"&amp;Clef_répartition[[#This Row],[Année]]</f>
        <v>EMB_Epuration Moyenne Broye_8_2020</v>
      </c>
      <c r="H8561">
        <v>5674</v>
      </c>
      <c r="I8561" t="s">
        <v>163</v>
      </c>
      <c r="J8561">
        <v>2020</v>
      </c>
      <c r="K8561">
        <v>0</v>
      </c>
    </row>
    <row r="8562" spans="1:11" x14ac:dyDescent="0.25">
      <c r="A8562" t="s">
        <v>724</v>
      </c>
      <c r="B8562" t="s">
        <v>604</v>
      </c>
      <c r="C8562" t="s">
        <v>605</v>
      </c>
      <c r="D8562" t="str">
        <f>Clef_répartition[[#This Row],[Code association]]&amp;"_"&amp;Clef_répartition[[#This Row],[Nom association]]</f>
        <v>EMB_Epuration Moyenne Broye</v>
      </c>
      <c r="E8562">
        <f>COUNTIFS(D$2:D8562,Clef_répartition[[#This Row],[Code_Nom]],J$2:J8562,Clef_répartition[[#This Row],[Année]])</f>
        <v>9</v>
      </c>
      <c r="F8562">
        <f>IF(Clef_répartition[[#This Row],[Code_Nom]]=D8561,F8561-1,(COUNTIFS(Clef_répartition[Code_Nom],Clef_répartition[[#This Row],[Code_Nom]],Clef_répartition[Année],Clef_répartition[[#This Row],[Année]])))</f>
        <v>14</v>
      </c>
      <c r="G8562" t="str">
        <f>Clef_répartition[[#This Row],[Code_Nom]]&amp;"_"&amp;Clef_répartition[[#This Row],[Nombre]]&amp;"_"&amp;Clef_répartition[[#This Row],[Année]]</f>
        <v>EMB_Epuration Moyenne Broye_9_2020</v>
      </c>
      <c r="H8562">
        <v>5675</v>
      </c>
      <c r="I8562" t="s">
        <v>164</v>
      </c>
      <c r="J8562">
        <v>2020</v>
      </c>
      <c r="K8562">
        <v>0</v>
      </c>
    </row>
    <row r="8563" spans="1:11" x14ac:dyDescent="0.25">
      <c r="A8563" t="s">
        <v>724</v>
      </c>
      <c r="B8563" t="s">
        <v>604</v>
      </c>
      <c r="C8563" t="s">
        <v>605</v>
      </c>
      <c r="D8563" t="str">
        <f>Clef_répartition[[#This Row],[Code association]]&amp;"_"&amp;Clef_répartition[[#This Row],[Nom association]]</f>
        <v>EMB_Epuration Moyenne Broye</v>
      </c>
      <c r="E8563">
        <f>COUNTIFS(D$2:D8563,Clef_répartition[[#This Row],[Code_Nom]],J$2:J8563,Clef_répartition[[#This Row],[Année]])</f>
        <v>10</v>
      </c>
      <c r="F8563">
        <f>IF(Clef_répartition[[#This Row],[Code_Nom]]=D8562,F8562-1,(COUNTIFS(Clef_répartition[Code_Nom],Clef_répartition[[#This Row],[Code_Nom]],Clef_répartition[Année],Clef_répartition[[#This Row],[Année]])))</f>
        <v>13</v>
      </c>
      <c r="G8563" t="str">
        <f>Clef_répartition[[#This Row],[Code_Nom]]&amp;"_"&amp;Clef_répartition[[#This Row],[Nombre]]&amp;"_"&amp;Clef_répartition[[#This Row],[Année]]</f>
        <v>EMB_Epuration Moyenne Broye_10_2020</v>
      </c>
      <c r="H8563">
        <v>5693</v>
      </c>
      <c r="I8563" t="s">
        <v>184</v>
      </c>
      <c r="J8563">
        <v>2020</v>
      </c>
      <c r="K8563">
        <v>0</v>
      </c>
    </row>
    <row r="8564" spans="1:11" x14ac:dyDescent="0.25">
      <c r="A8564" t="s">
        <v>724</v>
      </c>
      <c r="B8564" t="s">
        <v>604</v>
      </c>
      <c r="C8564" t="s">
        <v>605</v>
      </c>
      <c r="D8564" t="str">
        <f>Clef_répartition[[#This Row],[Code association]]&amp;"_"&amp;Clef_répartition[[#This Row],[Nom association]]</f>
        <v>EMB_Epuration Moyenne Broye</v>
      </c>
      <c r="E8564">
        <f>COUNTIFS(D$2:D8564,Clef_répartition[[#This Row],[Code_Nom]],J$2:J8564,Clef_répartition[[#This Row],[Année]])</f>
        <v>11</v>
      </c>
      <c r="F8564">
        <f>IF(Clef_répartition[[#This Row],[Code_Nom]]=D8563,F8563-1,(COUNTIFS(Clef_répartition[Code_Nom],Clef_répartition[[#This Row],[Code_Nom]],Clef_répartition[Année],Clef_répartition[[#This Row],[Année]])))</f>
        <v>12</v>
      </c>
      <c r="G8564" t="str">
        <f>Clef_répartition[[#This Row],[Code_Nom]]&amp;"_"&amp;Clef_répartition[[#This Row],[Nombre]]&amp;"_"&amp;Clef_répartition[[#This Row],[Année]]</f>
        <v>EMB_Epuration Moyenne Broye_11_2020</v>
      </c>
      <c r="H8564">
        <v>5792</v>
      </c>
      <c r="I8564" t="s">
        <v>187</v>
      </c>
      <c r="J8564">
        <v>2020</v>
      </c>
      <c r="K8564">
        <v>0</v>
      </c>
    </row>
    <row r="8565" spans="1:11" x14ac:dyDescent="0.25">
      <c r="A8565" t="s">
        <v>724</v>
      </c>
      <c r="B8565" t="s">
        <v>604</v>
      </c>
      <c r="C8565" t="s">
        <v>605</v>
      </c>
      <c r="D8565" t="str">
        <f>Clef_répartition[[#This Row],[Code association]]&amp;"_"&amp;Clef_répartition[[#This Row],[Nom association]]</f>
        <v>EMB_Epuration Moyenne Broye</v>
      </c>
      <c r="E8565">
        <f>COUNTIFS(D$2:D8565,Clef_répartition[[#This Row],[Code_Nom]],J$2:J8565,Clef_répartition[[#This Row],[Année]])</f>
        <v>12</v>
      </c>
      <c r="F8565">
        <f>IF(Clef_répartition[[#This Row],[Code_Nom]]=D8564,F8564-1,(COUNTIFS(Clef_répartition[Code_Nom],Clef_répartition[[#This Row],[Code_Nom]],Clef_répartition[Année],Clef_répartition[[#This Row],[Année]])))</f>
        <v>11</v>
      </c>
      <c r="G8565" t="str">
        <f>Clef_répartition[[#This Row],[Code_Nom]]&amp;"_"&amp;Clef_répartition[[#This Row],[Nombre]]&amp;"_"&amp;Clef_répartition[[#This Row],[Année]]</f>
        <v>EMB_Epuration Moyenne Broye_12_2020</v>
      </c>
      <c r="H8565">
        <v>5678</v>
      </c>
      <c r="I8565" t="s">
        <v>192</v>
      </c>
      <c r="J8565">
        <v>2020</v>
      </c>
      <c r="K8565">
        <v>0</v>
      </c>
    </row>
    <row r="8566" spans="1:11" x14ac:dyDescent="0.25">
      <c r="A8566" t="s">
        <v>724</v>
      </c>
      <c r="B8566" t="s">
        <v>604</v>
      </c>
      <c r="C8566" t="s">
        <v>605</v>
      </c>
      <c r="D8566" t="str">
        <f>Clef_répartition[[#This Row],[Code association]]&amp;"_"&amp;Clef_répartition[[#This Row],[Nom association]]</f>
        <v>EMB_Epuration Moyenne Broye</v>
      </c>
      <c r="E8566">
        <f>COUNTIFS(D$2:D8566,Clef_répartition[[#This Row],[Code_Nom]],J$2:J8566,Clef_répartition[[#This Row],[Année]])</f>
        <v>13</v>
      </c>
      <c r="F8566">
        <f>IF(Clef_répartition[[#This Row],[Code_Nom]]=D8565,F8565-1,(COUNTIFS(Clef_répartition[Code_Nom],Clef_répartition[[#This Row],[Code_Nom]],Clef_répartition[Année],Clef_répartition[[#This Row],[Année]])))</f>
        <v>10</v>
      </c>
      <c r="G8566" t="str">
        <f>Clef_répartition[[#This Row],[Code_Nom]]&amp;"_"&amp;Clef_répartition[[#This Row],[Nombre]]&amp;"_"&amp;Clef_répartition[[#This Row],[Année]]</f>
        <v>EMB_Epuration Moyenne Broye_13_2020</v>
      </c>
      <c r="H8566">
        <v>5683</v>
      </c>
      <c r="I8566" t="s">
        <v>222</v>
      </c>
      <c r="J8566">
        <v>2020</v>
      </c>
      <c r="K8566">
        <v>0</v>
      </c>
    </row>
    <row r="8567" spans="1:11" x14ac:dyDescent="0.25">
      <c r="A8567" t="s">
        <v>724</v>
      </c>
      <c r="B8567" t="s">
        <v>604</v>
      </c>
      <c r="C8567" t="s">
        <v>605</v>
      </c>
      <c r="D8567" t="str">
        <f>Clef_répartition[[#This Row],[Code association]]&amp;"_"&amp;Clef_répartition[[#This Row],[Nom association]]</f>
        <v>EMB_Epuration Moyenne Broye</v>
      </c>
      <c r="E8567">
        <f>COUNTIFS(D$2:D8567,Clef_répartition[[#This Row],[Code_Nom]],J$2:J8567,Clef_répartition[[#This Row],[Année]])</f>
        <v>14</v>
      </c>
      <c r="F8567">
        <f>IF(Clef_répartition[[#This Row],[Code_Nom]]=D8566,F8566-1,(COUNTIFS(Clef_répartition[Code_Nom],Clef_répartition[[#This Row],[Code_Nom]],Clef_répartition[Année],Clef_répartition[[#This Row],[Année]])))</f>
        <v>9</v>
      </c>
      <c r="G8567" t="str">
        <f>Clef_répartition[[#This Row],[Code_Nom]]&amp;"_"&amp;Clef_répartition[[#This Row],[Nombre]]&amp;"_"&amp;Clef_répartition[[#This Row],[Année]]</f>
        <v>EMB_Epuration Moyenne Broye_14_2020</v>
      </c>
      <c r="H8567">
        <v>5798</v>
      </c>
      <c r="I8567" t="s">
        <v>236</v>
      </c>
      <c r="J8567">
        <v>2020</v>
      </c>
      <c r="K8567">
        <v>0</v>
      </c>
    </row>
    <row r="8568" spans="1:11" x14ac:dyDescent="0.25">
      <c r="A8568" t="s">
        <v>724</v>
      </c>
      <c r="B8568" t="s">
        <v>604</v>
      </c>
      <c r="C8568" t="s">
        <v>605</v>
      </c>
      <c r="D8568" t="str">
        <f>Clef_répartition[[#This Row],[Code association]]&amp;"_"&amp;Clef_répartition[[#This Row],[Nom association]]</f>
        <v>EMB_Epuration Moyenne Broye</v>
      </c>
      <c r="E8568">
        <f>COUNTIFS(D$2:D8568,Clef_répartition[[#This Row],[Code_Nom]],J$2:J8568,Clef_répartition[[#This Row],[Année]])</f>
        <v>15</v>
      </c>
      <c r="F8568">
        <f>IF(Clef_répartition[[#This Row],[Code_Nom]]=D8567,F8567-1,(COUNTIFS(Clef_répartition[Code_Nom],Clef_répartition[[#This Row],[Code_Nom]],Clef_répartition[Année],Clef_répartition[[#This Row],[Année]])))</f>
        <v>8</v>
      </c>
      <c r="G8568" t="str">
        <f>Clef_répartition[[#This Row],[Code_Nom]]&amp;"_"&amp;Clef_répartition[[#This Row],[Nombre]]&amp;"_"&amp;Clef_répartition[[#This Row],[Année]]</f>
        <v>EMB_Epuration Moyenne Broye_15_2020</v>
      </c>
      <c r="H8568">
        <v>5684</v>
      </c>
      <c r="I8568" t="s">
        <v>237</v>
      </c>
      <c r="J8568">
        <v>2020</v>
      </c>
      <c r="K8568">
        <v>0</v>
      </c>
    </row>
    <row r="8569" spans="1:11" x14ac:dyDescent="0.25">
      <c r="A8569" t="s">
        <v>724</v>
      </c>
      <c r="B8569" t="s">
        <v>604</v>
      </c>
      <c r="C8569" t="s">
        <v>605</v>
      </c>
      <c r="D8569" t="str">
        <f>Clef_répartition[[#This Row],[Code association]]&amp;"_"&amp;Clef_répartition[[#This Row],[Nom association]]</f>
        <v>EMB_Epuration Moyenne Broye</v>
      </c>
      <c r="E8569">
        <f>COUNTIFS(D$2:D8569,Clef_répartition[[#This Row],[Code_Nom]],J$2:J8569,Clef_répartition[[#This Row],[Année]])</f>
        <v>16</v>
      </c>
      <c r="F8569">
        <f>IF(Clef_répartition[[#This Row],[Code_Nom]]=D8568,F8568-1,(COUNTIFS(Clef_répartition[Code_Nom],Clef_répartition[[#This Row],[Code_Nom]],Clef_répartition[Année],Clef_répartition[[#This Row],[Année]])))</f>
        <v>7</v>
      </c>
      <c r="G8569" t="str">
        <f>Clef_répartition[[#This Row],[Code_Nom]]&amp;"_"&amp;Clef_répartition[[#This Row],[Nombre]]&amp;"_"&amp;Clef_répartition[[#This Row],[Année]]</f>
        <v>EMB_Epuration Moyenne Broye_16_2020</v>
      </c>
      <c r="H8569">
        <v>5688</v>
      </c>
      <c r="I8569" t="s">
        <v>260</v>
      </c>
      <c r="J8569">
        <v>2020</v>
      </c>
      <c r="K8569">
        <v>0</v>
      </c>
    </row>
    <row r="8570" spans="1:11" x14ac:dyDescent="0.25">
      <c r="A8570" t="s">
        <v>724</v>
      </c>
      <c r="B8570" t="s">
        <v>604</v>
      </c>
      <c r="C8570" t="s">
        <v>605</v>
      </c>
      <c r="D8570" t="str">
        <f>Clef_répartition[[#This Row],[Code association]]&amp;"_"&amp;Clef_répartition[[#This Row],[Nom association]]</f>
        <v>EMB_Epuration Moyenne Broye</v>
      </c>
      <c r="E8570">
        <f>COUNTIFS(D$2:D8570,Clef_répartition[[#This Row],[Code_Nom]],J$2:J8570,Clef_répartition[[#This Row],[Année]])</f>
        <v>17</v>
      </c>
      <c r="F8570">
        <f>IF(Clef_répartition[[#This Row],[Code_Nom]]=D8569,F8569-1,(COUNTIFS(Clef_répartition[Code_Nom],Clef_répartition[[#This Row],[Code_Nom]],Clef_répartition[Année],Clef_répartition[[#This Row],[Année]])))</f>
        <v>6</v>
      </c>
      <c r="G8570" t="str">
        <f>Clef_répartition[[#This Row],[Code_Nom]]&amp;"_"&amp;Clef_répartition[[#This Row],[Nombre]]&amp;"_"&amp;Clef_répartition[[#This Row],[Année]]</f>
        <v>EMB_Epuration Moyenne Broye_17_2020</v>
      </c>
      <c r="H8570">
        <v>5827</v>
      </c>
      <c r="I8570" t="s">
        <v>266</v>
      </c>
      <c r="J8570">
        <v>2020</v>
      </c>
      <c r="K8570">
        <v>0</v>
      </c>
    </row>
    <row r="8571" spans="1:11" x14ac:dyDescent="0.25">
      <c r="A8571" t="s">
        <v>724</v>
      </c>
      <c r="B8571" t="s">
        <v>604</v>
      </c>
      <c r="C8571" t="s">
        <v>605</v>
      </c>
      <c r="D8571" t="str">
        <f>Clef_répartition[[#This Row],[Code association]]&amp;"_"&amp;Clef_répartition[[#This Row],[Nom association]]</f>
        <v>EMB_Epuration Moyenne Broye</v>
      </c>
      <c r="E8571">
        <f>COUNTIFS(D$2:D8571,Clef_répartition[[#This Row],[Code_Nom]],J$2:J8571,Clef_répartition[[#This Row],[Année]])</f>
        <v>18</v>
      </c>
      <c r="F8571">
        <f>IF(Clef_répartition[[#This Row],[Code_Nom]]=D8570,F8570-1,(COUNTIFS(Clef_répartition[Code_Nom],Clef_répartition[[#This Row],[Code_Nom]],Clef_répartition[Année],Clef_répartition[[#This Row],[Année]])))</f>
        <v>5</v>
      </c>
      <c r="G8571" t="str">
        <f>Clef_répartition[[#This Row],[Code_Nom]]&amp;"_"&amp;Clef_répartition[[#This Row],[Nombre]]&amp;"_"&amp;Clef_répartition[[#This Row],[Année]]</f>
        <v>EMB_Epuration Moyenne Broye_18_2020</v>
      </c>
      <c r="H8571">
        <v>5831</v>
      </c>
      <c r="I8571" t="s">
        <v>270</v>
      </c>
      <c r="J8571">
        <v>2020</v>
      </c>
      <c r="K8571">
        <v>0</v>
      </c>
    </row>
    <row r="8572" spans="1:11" x14ac:dyDescent="0.25">
      <c r="A8572" t="s">
        <v>724</v>
      </c>
      <c r="B8572" t="s">
        <v>604</v>
      </c>
      <c r="C8572" t="s">
        <v>605</v>
      </c>
      <c r="D8572" t="str">
        <f>Clef_répartition[[#This Row],[Code association]]&amp;"_"&amp;Clef_répartition[[#This Row],[Nom association]]</f>
        <v>EMB_Epuration Moyenne Broye</v>
      </c>
      <c r="E8572">
        <f>COUNTIFS(D$2:D8572,Clef_répartition[[#This Row],[Code_Nom]],J$2:J8572,Clef_répartition[[#This Row],[Année]])</f>
        <v>19</v>
      </c>
      <c r="F8572">
        <f>IF(Clef_répartition[[#This Row],[Code_Nom]]=D8571,F8571-1,(COUNTIFS(Clef_répartition[Code_Nom],Clef_répartition[[#This Row],[Code_Nom]],Clef_répartition[Année],Clef_répartition[[#This Row],[Année]])))</f>
        <v>4</v>
      </c>
      <c r="G8572" t="str">
        <f>Clef_répartition[[#This Row],[Code_Nom]]&amp;"_"&amp;Clef_répartition[[#This Row],[Nombre]]&amp;"_"&amp;Clef_répartition[[#This Row],[Année]]</f>
        <v>EMB_Epuration Moyenne Broye_19_2020</v>
      </c>
      <c r="H8572">
        <v>5690</v>
      </c>
      <c r="I8572" t="s">
        <v>281</v>
      </c>
      <c r="J8572">
        <v>2020</v>
      </c>
      <c r="K8572">
        <v>0</v>
      </c>
    </row>
    <row r="8573" spans="1:11" x14ac:dyDescent="0.25">
      <c r="A8573" t="s">
        <v>724</v>
      </c>
      <c r="B8573" t="s">
        <v>604</v>
      </c>
      <c r="C8573" t="s">
        <v>605</v>
      </c>
      <c r="D8573" t="str">
        <f>Clef_répartition[[#This Row],[Code association]]&amp;"_"&amp;Clef_répartition[[#This Row],[Nom association]]</f>
        <v>EMB_Epuration Moyenne Broye</v>
      </c>
      <c r="E8573">
        <f>COUNTIFS(D$2:D8573,Clef_répartition[[#This Row],[Code_Nom]],J$2:J8573,Clef_répartition[[#This Row],[Année]])</f>
        <v>20</v>
      </c>
      <c r="F8573">
        <f>IF(Clef_répartition[[#This Row],[Code_Nom]]=D8572,F8572-1,(COUNTIFS(Clef_répartition[Code_Nom],Clef_répartition[[#This Row],[Code_Nom]],Clef_répartition[Année],Clef_répartition[[#This Row],[Année]])))</f>
        <v>3</v>
      </c>
      <c r="G8573" t="str">
        <f>Clef_répartition[[#This Row],[Code_Nom]]&amp;"_"&amp;Clef_répartition[[#This Row],[Nombre]]&amp;"_"&amp;Clef_répartition[[#This Row],[Année]]</f>
        <v>EMB_Epuration Moyenne Broye_20_2020</v>
      </c>
      <c r="H8573">
        <v>5830</v>
      </c>
      <c r="I8573" t="s">
        <v>285</v>
      </c>
      <c r="J8573">
        <v>2020</v>
      </c>
      <c r="K8573">
        <v>0</v>
      </c>
    </row>
    <row r="8574" spans="1:11" x14ac:dyDescent="0.25">
      <c r="A8574" t="s">
        <v>724</v>
      </c>
      <c r="B8574" t="s">
        <v>604</v>
      </c>
      <c r="C8574" t="s">
        <v>605</v>
      </c>
      <c r="D8574" t="str">
        <f>Clef_répartition[[#This Row],[Code association]]&amp;"_"&amp;Clef_répartition[[#This Row],[Nom association]]</f>
        <v>EMB_Epuration Moyenne Broye</v>
      </c>
      <c r="E8574">
        <f>COUNTIFS(D$2:D8574,Clef_répartition[[#This Row],[Code_Nom]],J$2:J8574,Clef_répartition[[#This Row],[Année]])</f>
        <v>21</v>
      </c>
      <c r="F8574">
        <f>IF(Clef_répartition[[#This Row],[Code_Nom]]=D8573,F8573-1,(COUNTIFS(Clef_répartition[Code_Nom],Clef_répartition[[#This Row],[Code_Nom]],Clef_répartition[Année],Clef_répartition[[#This Row],[Année]])))</f>
        <v>2</v>
      </c>
      <c r="G8574" t="str">
        <f>Clef_répartition[[#This Row],[Code_Nom]]&amp;"_"&amp;Clef_répartition[[#This Row],[Nombre]]&amp;"_"&amp;Clef_répartition[[#This Row],[Année]]</f>
        <v>EMB_Epuration Moyenne Broye_21_2020</v>
      </c>
      <c r="H8574">
        <v>5692</v>
      </c>
      <c r="I8574" t="s">
        <v>289</v>
      </c>
      <c r="J8574">
        <v>2020</v>
      </c>
      <c r="K8574">
        <v>0</v>
      </c>
    </row>
    <row r="8575" spans="1:11" x14ac:dyDescent="0.25">
      <c r="A8575" t="s">
        <v>724</v>
      </c>
      <c r="B8575" t="s">
        <v>604</v>
      </c>
      <c r="C8575" t="s">
        <v>605</v>
      </c>
      <c r="D8575" t="str">
        <f>Clef_répartition[[#This Row],[Code association]]&amp;"_"&amp;Clef_répartition[[#This Row],[Nom association]]</f>
        <v>EMB_Epuration Moyenne Broye</v>
      </c>
      <c r="E8575">
        <f>COUNTIFS(D$2:D8575,Clef_répartition[[#This Row],[Code_Nom]],J$2:J8575,Clef_répartition[[#This Row],[Année]])</f>
        <v>22</v>
      </c>
      <c r="F8575">
        <f>IF(Clef_répartition[[#This Row],[Code_Nom]]=D8574,F8574-1,(COUNTIFS(Clef_répartition[Code_Nom],Clef_répartition[[#This Row],[Code_Nom]],Clef_répartition[Année],Clef_répartition[[#This Row],[Année]])))</f>
        <v>1</v>
      </c>
      <c r="G8575" t="str">
        <f>Clef_répartition[[#This Row],[Code_Nom]]&amp;"_"&amp;Clef_répartition[[#This Row],[Nombre]]&amp;"_"&amp;Clef_répartition[[#This Row],[Année]]</f>
        <v>EMB_Epuration Moyenne Broye_22_2020</v>
      </c>
      <c r="H8575">
        <v>5803</v>
      </c>
      <c r="I8575" t="s">
        <v>294</v>
      </c>
      <c r="J8575">
        <v>2020</v>
      </c>
      <c r="K8575">
        <v>0</v>
      </c>
    </row>
    <row r="8576" spans="1:11" x14ac:dyDescent="0.25">
      <c r="A8576" t="s">
        <v>724</v>
      </c>
      <c r="B8576" t="s">
        <v>469</v>
      </c>
      <c r="C8576" t="s">
        <v>470</v>
      </c>
      <c r="D8576" t="str">
        <f>Clef_répartition[[#This Row],[Code association]]&amp;"_"&amp;Clef_répartition[[#This Row],[Nom association]]</f>
        <v>ENJEU_Enfance et Jeunesse - Association intercommunale de Rolle et environs</v>
      </c>
      <c r="E8576">
        <f>COUNTIFS(D$2:D8576,Clef_répartition[[#This Row],[Code_Nom]],J$2:J8576,Clef_répartition[[#This Row],[Année]])</f>
        <v>1</v>
      </c>
      <c r="F8576">
        <f>IF(Clef_répartition[[#This Row],[Code_Nom]]=D8575,F8575-1,(COUNTIFS(Clef_répartition[Code_Nom],Clef_répartition[[#This Row],[Code_Nom]],Clef_répartition[Année],Clef_répartition[[#This Row],[Année]])))</f>
        <v>12</v>
      </c>
      <c r="G8576" t="str">
        <f>Clef_répartition[[#This Row],[Code_Nom]]&amp;"_"&amp;Clef_répartition[[#This Row],[Nombre]]&amp;"_"&amp;Clef_répartition[[#This Row],[Année]]</f>
        <v>ENJEU_Enfance et Jeunesse - Association intercommunale de Rolle et environs_1_2020</v>
      </c>
      <c r="H8576">
        <v>5852</v>
      </c>
      <c r="I8576" t="s">
        <v>41</v>
      </c>
      <c r="J8576">
        <v>2020</v>
      </c>
      <c r="K8576">
        <v>3.2146130679586223E-2</v>
      </c>
    </row>
    <row r="8577" spans="1:11" x14ac:dyDescent="0.25">
      <c r="A8577" t="s">
        <v>724</v>
      </c>
      <c r="B8577" t="s">
        <v>469</v>
      </c>
      <c r="C8577" t="s">
        <v>470</v>
      </c>
      <c r="D8577" t="str">
        <f>Clef_répartition[[#This Row],[Code association]]&amp;"_"&amp;Clef_répartition[[#This Row],[Nom association]]</f>
        <v>ENJEU_Enfance et Jeunesse - Association intercommunale de Rolle et environs</v>
      </c>
      <c r="E8577">
        <f>COUNTIFS(D$2:D8577,Clef_répartition[[#This Row],[Code_Nom]],J$2:J8577,Clef_répartition[[#This Row],[Année]])</f>
        <v>2</v>
      </c>
      <c r="F8577">
        <f>IF(Clef_répartition[[#This Row],[Code_Nom]]=D8576,F8576-1,(COUNTIFS(Clef_répartition[Code_Nom],Clef_répartition[[#This Row],[Code_Nom]],Clef_répartition[Année],Clef_répartition[[#This Row],[Année]])))</f>
        <v>11</v>
      </c>
      <c r="G8577" t="str">
        <f>Clef_répartition[[#This Row],[Code_Nom]]&amp;"_"&amp;Clef_répartition[[#This Row],[Nombre]]&amp;"_"&amp;Clef_répartition[[#This Row],[Année]]</f>
        <v>ENJEU_Enfance et Jeunesse - Association intercommunale de Rolle et environs_2_2020</v>
      </c>
      <c r="H8577">
        <v>5853</v>
      </c>
      <c r="I8577" t="s">
        <v>42</v>
      </c>
      <c r="J8577">
        <v>2020</v>
      </c>
      <c r="K8577">
        <v>5.0608877831609264E-2</v>
      </c>
    </row>
    <row r="8578" spans="1:11" x14ac:dyDescent="0.25">
      <c r="A8578" t="s">
        <v>724</v>
      </c>
      <c r="B8578" t="s">
        <v>469</v>
      </c>
      <c r="C8578" t="s">
        <v>470</v>
      </c>
      <c r="D8578" t="str">
        <f>Clef_répartition[[#This Row],[Code association]]&amp;"_"&amp;Clef_répartition[[#This Row],[Nom association]]</f>
        <v>ENJEU_Enfance et Jeunesse - Association intercommunale de Rolle et environs</v>
      </c>
      <c r="E8578">
        <f>COUNTIFS(D$2:D8578,Clef_répartition[[#This Row],[Code_Nom]],J$2:J8578,Clef_répartition[[#This Row],[Année]])</f>
        <v>3</v>
      </c>
      <c r="F8578">
        <f>IF(Clef_répartition[[#This Row],[Code_Nom]]=D8577,F8577-1,(COUNTIFS(Clef_répartition[Code_Nom],Clef_répartition[[#This Row],[Code_Nom]],Clef_répartition[Année],Clef_répartition[[#This Row],[Année]])))</f>
        <v>10</v>
      </c>
      <c r="G8578" t="str">
        <f>Clef_répartition[[#This Row],[Code_Nom]]&amp;"_"&amp;Clef_répartition[[#This Row],[Nombre]]&amp;"_"&amp;Clef_répartition[[#This Row],[Année]]</f>
        <v>ENJEU_Enfance et Jeunesse - Association intercommunale de Rolle et environs_3_2020</v>
      </c>
      <c r="H8578">
        <v>5855</v>
      </c>
      <c r="I8578" t="s">
        <v>98</v>
      </c>
      <c r="J8578">
        <v>2020</v>
      </c>
      <c r="K8578">
        <v>4.111562131727118E-2</v>
      </c>
    </row>
    <row r="8579" spans="1:11" x14ac:dyDescent="0.25">
      <c r="A8579" t="s">
        <v>724</v>
      </c>
      <c r="B8579" t="s">
        <v>469</v>
      </c>
      <c r="C8579" t="s">
        <v>470</v>
      </c>
      <c r="D8579" t="str">
        <f>Clef_répartition[[#This Row],[Code association]]&amp;"_"&amp;Clef_répartition[[#This Row],[Nom association]]</f>
        <v>ENJEU_Enfance et Jeunesse - Association intercommunale de Rolle et environs</v>
      </c>
      <c r="E8579">
        <f>COUNTIFS(D$2:D8579,Clef_répartition[[#This Row],[Code_Nom]],J$2:J8579,Clef_répartition[[#This Row],[Année]])</f>
        <v>4</v>
      </c>
      <c r="F8579">
        <f>IF(Clef_répartition[[#This Row],[Code_Nom]]=D8578,F8578-1,(COUNTIFS(Clef_répartition[Code_Nom],Clef_répartition[[#This Row],[Code_Nom]],Clef_répartition[Année],Clef_répartition[[#This Row],[Année]])))</f>
        <v>9</v>
      </c>
      <c r="G8579" t="str">
        <f>Clef_répartition[[#This Row],[Code_Nom]]&amp;"_"&amp;Clef_répartition[[#This Row],[Nombre]]&amp;"_"&amp;Clef_répartition[[#This Row],[Année]]</f>
        <v>ENJEU_Enfance et Jeunesse - Association intercommunale de Rolle et environs_4_2020</v>
      </c>
      <c r="H8579">
        <v>5856</v>
      </c>
      <c r="I8579" t="s">
        <v>106</v>
      </c>
      <c r="J8579">
        <v>2020</v>
      </c>
      <c r="K8579">
        <v>1.9051983763257823E-2</v>
      </c>
    </row>
    <row r="8580" spans="1:11" x14ac:dyDescent="0.25">
      <c r="A8580" t="s">
        <v>724</v>
      </c>
      <c r="B8580" t="s">
        <v>469</v>
      </c>
      <c r="C8580" t="s">
        <v>470</v>
      </c>
      <c r="D8580" t="str">
        <f>Clef_répartition[[#This Row],[Code association]]&amp;"_"&amp;Clef_répartition[[#This Row],[Nom association]]</f>
        <v>ENJEU_Enfance et Jeunesse - Association intercommunale de Rolle et environs</v>
      </c>
      <c r="E8580">
        <f>COUNTIFS(D$2:D8580,Clef_répartition[[#This Row],[Code_Nom]],J$2:J8580,Clef_répartition[[#This Row],[Année]])</f>
        <v>5</v>
      </c>
      <c r="F8580">
        <f>IF(Clef_répartition[[#This Row],[Code_Nom]]=D8579,F8579-1,(COUNTIFS(Clef_répartition[Code_Nom],Clef_répartition[[#This Row],[Code_Nom]],Clef_répartition[Année],Clef_répartition[[#This Row],[Année]])))</f>
        <v>8</v>
      </c>
      <c r="G8580" t="str">
        <f>Clef_répartition[[#This Row],[Code_Nom]]&amp;"_"&amp;Clef_répartition[[#This Row],[Nombre]]&amp;"_"&amp;Clef_répartition[[#This Row],[Année]]</f>
        <v>ENJEU_Enfance et Jeunesse - Association intercommunale de Rolle et environs_5_2020</v>
      </c>
      <c r="H8580">
        <v>5857</v>
      </c>
      <c r="I8580" t="s">
        <v>122</v>
      </c>
      <c r="J8580">
        <v>2020</v>
      </c>
      <c r="K8580">
        <v>9.3492208982584785E-2</v>
      </c>
    </row>
    <row r="8581" spans="1:11" x14ac:dyDescent="0.25">
      <c r="A8581" t="s">
        <v>724</v>
      </c>
      <c r="B8581" t="s">
        <v>469</v>
      </c>
      <c r="C8581" t="s">
        <v>470</v>
      </c>
      <c r="D8581" t="str">
        <f>Clef_répartition[[#This Row],[Code association]]&amp;"_"&amp;Clef_répartition[[#This Row],[Nom association]]</f>
        <v>ENJEU_Enfance et Jeunesse - Association intercommunale de Rolle et environs</v>
      </c>
      <c r="E8581">
        <f>COUNTIFS(D$2:D8581,Clef_répartition[[#This Row],[Code_Nom]],J$2:J8581,Clef_répartition[[#This Row],[Année]])</f>
        <v>6</v>
      </c>
      <c r="F8581">
        <f>IF(Clef_répartition[[#This Row],[Code_Nom]]=D8580,F8580-1,(COUNTIFS(Clef_répartition[Code_Nom],Clef_répartition[[#This Row],[Code_Nom]],Clef_répartition[Année],Clef_répartition[[#This Row],[Année]])))</f>
        <v>7</v>
      </c>
      <c r="G8581" t="str">
        <f>Clef_répartition[[#This Row],[Code_Nom]]&amp;"_"&amp;Clef_répartition[[#This Row],[Nombre]]&amp;"_"&amp;Clef_répartition[[#This Row],[Année]]</f>
        <v>ENJEU_Enfance et Jeunesse - Association intercommunale de Rolle et environs_6_2020</v>
      </c>
      <c r="H8581">
        <v>5858</v>
      </c>
      <c r="I8581" t="s">
        <v>165</v>
      </c>
      <c r="J8581">
        <v>2020</v>
      </c>
      <c r="K8581">
        <v>4.0526384706036402E-2</v>
      </c>
    </row>
    <row r="8582" spans="1:11" x14ac:dyDescent="0.25">
      <c r="A8582" t="s">
        <v>724</v>
      </c>
      <c r="B8582" t="s">
        <v>469</v>
      </c>
      <c r="C8582" t="s">
        <v>470</v>
      </c>
      <c r="D8582" t="str">
        <f>Clef_répartition[[#This Row],[Code association]]&amp;"_"&amp;Clef_répartition[[#This Row],[Nom association]]</f>
        <v>ENJEU_Enfance et Jeunesse - Association intercommunale de Rolle et environs</v>
      </c>
      <c r="E8582">
        <f>COUNTIFS(D$2:D8582,Clef_répartition[[#This Row],[Code_Nom]],J$2:J8582,Clef_répartition[[#This Row],[Année]])</f>
        <v>7</v>
      </c>
      <c r="F8582">
        <f>IF(Clef_répartition[[#This Row],[Code_Nom]]=D8581,F8581-1,(COUNTIFS(Clef_répartition[Code_Nom],Clef_répartition[[#This Row],[Code_Nom]],Clef_répartition[Année],Clef_répartition[[#This Row],[Année]])))</f>
        <v>6</v>
      </c>
      <c r="G8582" t="str">
        <f>Clef_répartition[[#This Row],[Code_Nom]]&amp;"_"&amp;Clef_répartition[[#This Row],[Nombre]]&amp;"_"&amp;Clef_répartition[[#This Row],[Année]]</f>
        <v>ENJEU_Enfance et Jeunesse - Association intercommunale de Rolle et environs_7_2020</v>
      </c>
      <c r="H8582">
        <v>5859</v>
      </c>
      <c r="I8582" t="s">
        <v>182</v>
      </c>
      <c r="J8582">
        <v>2020</v>
      </c>
      <c r="K8582">
        <v>0.17323556370302473</v>
      </c>
    </row>
    <row r="8583" spans="1:11" x14ac:dyDescent="0.25">
      <c r="A8583" t="s">
        <v>724</v>
      </c>
      <c r="B8583" t="s">
        <v>469</v>
      </c>
      <c r="C8583" t="s">
        <v>470</v>
      </c>
      <c r="D8583" t="str">
        <f>Clef_répartition[[#This Row],[Code association]]&amp;"_"&amp;Clef_répartition[[#This Row],[Nom association]]</f>
        <v>ENJEU_Enfance et Jeunesse - Association intercommunale de Rolle et environs</v>
      </c>
      <c r="E8583">
        <f>COUNTIFS(D$2:D8583,Clef_répartition[[#This Row],[Code_Nom]],J$2:J8583,Clef_répartition[[#This Row],[Année]])</f>
        <v>8</v>
      </c>
      <c r="F8583">
        <f>IF(Clef_répartition[[#This Row],[Code_Nom]]=D8582,F8582-1,(COUNTIFS(Clef_répartition[Code_Nom],Clef_répartition[[#This Row],[Code_Nom]],Clef_répartition[Année],Clef_répartition[[#This Row],[Année]])))</f>
        <v>5</v>
      </c>
      <c r="G8583" t="str">
        <f>Clef_répartition[[#This Row],[Code_Nom]]&amp;"_"&amp;Clef_répartition[[#This Row],[Nombre]]&amp;"_"&amp;Clef_répartition[[#This Row],[Année]]</f>
        <v>ENJEU_Enfance et Jeunesse - Association intercommunale de Rolle et environs_8_2020</v>
      </c>
      <c r="H8583">
        <v>5860</v>
      </c>
      <c r="I8583" t="s">
        <v>215</v>
      </c>
      <c r="J8583">
        <v>2020</v>
      </c>
      <c r="K8583">
        <v>9.9384575094932565E-2</v>
      </c>
    </row>
    <row r="8584" spans="1:11" x14ac:dyDescent="0.25">
      <c r="A8584" t="s">
        <v>724</v>
      </c>
      <c r="B8584" t="s">
        <v>469</v>
      </c>
      <c r="C8584" t="s">
        <v>470</v>
      </c>
      <c r="D8584" t="str">
        <f>Clef_répartition[[#This Row],[Code association]]&amp;"_"&amp;Clef_répartition[[#This Row],[Nom association]]</f>
        <v>ENJEU_Enfance et Jeunesse - Association intercommunale de Rolle et environs</v>
      </c>
      <c r="E8584">
        <f>COUNTIFS(D$2:D8584,Clef_répartition[[#This Row],[Code_Nom]],J$2:J8584,Clef_répartition[[#This Row],[Année]])</f>
        <v>9</v>
      </c>
      <c r="F8584">
        <f>IF(Clef_répartition[[#This Row],[Code_Nom]]=D8583,F8583-1,(COUNTIFS(Clef_répartition[Code_Nom],Clef_répartition[[#This Row],[Code_Nom]],Clef_répartition[Année],Clef_répartition[[#This Row],[Année]])))</f>
        <v>4</v>
      </c>
      <c r="G8584" t="str">
        <f>Clef_répartition[[#This Row],[Code_Nom]]&amp;"_"&amp;Clef_répartition[[#This Row],[Nombre]]&amp;"_"&amp;Clef_répartition[[#This Row],[Année]]</f>
        <v>ENJEU_Enfance et Jeunesse - Association intercommunale de Rolle et environs_9_2020</v>
      </c>
      <c r="H8584">
        <v>5861</v>
      </c>
      <c r="I8584" t="s">
        <v>232</v>
      </c>
      <c r="J8584">
        <v>2020</v>
      </c>
      <c r="K8584">
        <v>0.40978132774649734</v>
      </c>
    </row>
    <row r="8585" spans="1:11" x14ac:dyDescent="0.25">
      <c r="A8585" t="s">
        <v>724</v>
      </c>
      <c r="B8585" t="s">
        <v>469</v>
      </c>
      <c r="C8585" t="s">
        <v>470</v>
      </c>
      <c r="D8585" t="str">
        <f>Clef_répartition[[#This Row],[Code association]]&amp;"_"&amp;Clef_répartition[[#This Row],[Nom association]]</f>
        <v>ENJEU_Enfance et Jeunesse - Association intercommunale de Rolle et environs</v>
      </c>
      <c r="E8585">
        <f>COUNTIFS(D$2:D8585,Clef_répartition[[#This Row],[Code_Nom]],J$2:J8585,Clef_répartition[[#This Row],[Année]])</f>
        <v>10</v>
      </c>
      <c r="F8585">
        <f>IF(Clef_répartition[[#This Row],[Code_Nom]]=D8584,F8584-1,(COUNTIFS(Clef_répartition[Code_Nom],Clef_répartition[[#This Row],[Code_Nom]],Clef_répartition[Année],Clef_répartition[[#This Row],[Année]])))</f>
        <v>3</v>
      </c>
      <c r="G8585" t="str">
        <f>Clef_répartition[[#This Row],[Code_Nom]]&amp;"_"&amp;Clef_répartition[[#This Row],[Nombre]]&amp;"_"&amp;Clef_répartition[[#This Row],[Année]]</f>
        <v>ENJEU_Enfance et Jeunesse - Association intercommunale de Rolle et environs_10_2020</v>
      </c>
      <c r="H8585">
        <v>5436</v>
      </c>
      <c r="I8585" t="s">
        <v>246</v>
      </c>
      <c r="J8585">
        <v>2020</v>
      </c>
      <c r="K8585">
        <v>0</v>
      </c>
    </row>
    <row r="8586" spans="1:11" x14ac:dyDescent="0.25">
      <c r="A8586" t="s">
        <v>724</v>
      </c>
      <c r="B8586" t="s">
        <v>469</v>
      </c>
      <c r="C8586" t="s">
        <v>470</v>
      </c>
      <c r="D8586" t="str">
        <f>Clef_répartition[[#This Row],[Code association]]&amp;"_"&amp;Clef_répartition[[#This Row],[Nom association]]</f>
        <v>ENJEU_Enfance et Jeunesse - Association intercommunale de Rolle et environs</v>
      </c>
      <c r="E8586">
        <f>COUNTIFS(D$2:D8586,Clef_répartition[[#This Row],[Code_Nom]],J$2:J8586,Clef_répartition[[#This Row],[Année]])</f>
        <v>11</v>
      </c>
      <c r="F8586">
        <f>IF(Clef_répartition[[#This Row],[Code_Nom]]=D8585,F8585-1,(COUNTIFS(Clef_répartition[Code_Nom],Clef_répartition[[#This Row],[Code_Nom]],Clef_répartition[Année],Clef_répartition[[#This Row],[Année]])))</f>
        <v>2</v>
      </c>
      <c r="G8586" t="str">
        <f>Clef_répartition[[#This Row],[Code_Nom]]&amp;"_"&amp;Clef_répartition[[#This Row],[Nombre]]&amp;"_"&amp;Clef_répartition[[#This Row],[Année]]</f>
        <v>ENJEU_Enfance et Jeunesse - Association intercommunale de Rolle et environs_11_2020</v>
      </c>
      <c r="H8586">
        <v>5862</v>
      </c>
      <c r="I8586" t="s">
        <v>262</v>
      </c>
      <c r="J8586">
        <v>2020</v>
      </c>
      <c r="K8586">
        <v>1.5451093361267512E-2</v>
      </c>
    </row>
    <row r="8587" spans="1:11" x14ac:dyDescent="0.25">
      <c r="A8587" t="s">
        <v>724</v>
      </c>
      <c r="B8587" t="s">
        <v>469</v>
      </c>
      <c r="C8587" t="s">
        <v>470</v>
      </c>
      <c r="D8587" t="str">
        <f>Clef_répartition[[#This Row],[Code association]]&amp;"_"&amp;Clef_répartition[[#This Row],[Nom association]]</f>
        <v>ENJEU_Enfance et Jeunesse - Association intercommunale de Rolle et environs</v>
      </c>
      <c r="E8587">
        <f>COUNTIFS(D$2:D8587,Clef_répartition[[#This Row],[Code_Nom]],J$2:J8587,Clef_répartition[[#This Row],[Année]])</f>
        <v>12</v>
      </c>
      <c r="F8587">
        <f>IF(Clef_répartition[[#This Row],[Code_Nom]]=D8586,F8586-1,(COUNTIFS(Clef_répartition[Code_Nom],Clef_répartition[[#This Row],[Code_Nom]],Clef_répartition[Année],Clef_répartition[[#This Row],[Année]])))</f>
        <v>1</v>
      </c>
      <c r="G8587" t="str">
        <f>Clef_répartition[[#This Row],[Code_Nom]]&amp;"_"&amp;Clef_répartition[[#This Row],[Nombre]]&amp;"_"&amp;Clef_répartition[[#This Row],[Année]]</f>
        <v>ENJEU_Enfance et Jeunesse - Association intercommunale de Rolle et environs_12_2020</v>
      </c>
      <c r="H8587">
        <v>5863</v>
      </c>
      <c r="I8587" t="s">
        <v>287</v>
      </c>
      <c r="J8587">
        <v>2020</v>
      </c>
      <c r="K8587">
        <v>2.520623281393217E-2</v>
      </c>
    </row>
    <row r="8588" spans="1:11" x14ac:dyDescent="0.25">
      <c r="A8588" t="s">
        <v>724</v>
      </c>
      <c r="B8588" t="s">
        <v>436</v>
      </c>
      <c r="C8588" t="s">
        <v>437</v>
      </c>
      <c r="D8588" t="str">
        <f>Clef_répartition[[#This Row],[Code association]]&amp;"_"&amp;Clef_répartition[[#This Row],[Nom association]]</f>
        <v>EPARSE_Association intercommunale pour l'épuration des eaux - zone Payerne</v>
      </c>
      <c r="E8588">
        <f>COUNTIFS(D$2:D8588,Clef_répartition[[#This Row],[Code_Nom]],J$2:J8588,Clef_répartition[[#This Row],[Année]])</f>
        <v>1</v>
      </c>
      <c r="F8588">
        <f>IF(Clef_répartition[[#This Row],[Code_Nom]]=D8587,F8587-1,(COUNTIFS(Clef_répartition[Code_Nom],Clef_répartition[[#This Row],[Code_Nom]],Clef_répartition[Année],Clef_répartition[[#This Row],[Année]])))</f>
        <v>7</v>
      </c>
      <c r="G8588" t="str">
        <f>Clef_répartition[[#This Row],[Code_Nom]]&amp;"_"&amp;Clef_répartition[[#This Row],[Nombre]]&amp;"_"&amp;Clef_répartition[[#This Row],[Année]]</f>
        <v>EPARSE_Association intercommunale pour l'épuration des eaux - zone Payerne_1_2020</v>
      </c>
      <c r="H8588">
        <v>5812</v>
      </c>
      <c r="I8588" t="s">
        <v>48</v>
      </c>
      <c r="J8588">
        <v>2020</v>
      </c>
      <c r="K8588">
        <v>0.01</v>
      </c>
    </row>
    <row r="8589" spans="1:11" x14ac:dyDescent="0.25">
      <c r="A8589" t="s">
        <v>724</v>
      </c>
      <c r="B8589" t="s">
        <v>436</v>
      </c>
      <c r="C8589" t="s">
        <v>437</v>
      </c>
      <c r="D8589" t="str">
        <f>Clef_répartition[[#This Row],[Code association]]&amp;"_"&amp;Clef_répartition[[#This Row],[Nom association]]</f>
        <v>EPARSE_Association intercommunale pour l'épuration des eaux - zone Payerne</v>
      </c>
      <c r="E8589">
        <f>COUNTIFS(D$2:D8589,Clef_répartition[[#This Row],[Code_Nom]],J$2:J8589,Clef_répartition[[#This Row],[Année]])</f>
        <v>2</v>
      </c>
      <c r="F8589">
        <f>IF(Clef_répartition[[#This Row],[Code_Nom]]=D8588,F8588-1,(COUNTIFS(Clef_répartition[Code_Nom],Clef_répartition[[#This Row],[Code_Nom]],Clef_répartition[Année],Clef_répartition[[#This Row],[Année]])))</f>
        <v>6</v>
      </c>
      <c r="G8589" t="str">
        <f>Clef_répartition[[#This Row],[Code_Nom]]&amp;"_"&amp;Clef_répartition[[#This Row],[Nombre]]&amp;"_"&amp;Clef_répartition[[#This Row],[Année]]</f>
        <v>EPARSE_Association intercommunale pour l'épuration des eaux - zone Payerne_2_2020</v>
      </c>
      <c r="H8589">
        <v>5813</v>
      </c>
      <c r="I8589" t="s">
        <v>65</v>
      </c>
      <c r="J8589">
        <v>2020</v>
      </c>
      <c r="K8589">
        <v>0.02</v>
      </c>
    </row>
    <row r="8590" spans="1:11" x14ac:dyDescent="0.25">
      <c r="A8590" t="s">
        <v>724</v>
      </c>
      <c r="B8590" t="s">
        <v>436</v>
      </c>
      <c r="C8590" t="s">
        <v>437</v>
      </c>
      <c r="D8590" t="str">
        <f>Clef_répartition[[#This Row],[Code association]]&amp;"_"&amp;Clef_répartition[[#This Row],[Nom association]]</f>
        <v>EPARSE_Association intercommunale pour l'épuration des eaux - zone Payerne</v>
      </c>
      <c r="E8590">
        <f>COUNTIFS(D$2:D8590,Clef_répartition[[#This Row],[Code_Nom]],J$2:J8590,Clef_répartition[[#This Row],[Année]])</f>
        <v>3</v>
      </c>
      <c r="F8590">
        <f>IF(Clef_répartition[[#This Row],[Code_Nom]]=D8589,F8589-1,(COUNTIFS(Clef_répartition[Code_Nom],Clef_répartition[[#This Row],[Code_Nom]],Clef_répartition[Année],Clef_répartition[[#This Row],[Année]])))</f>
        <v>5</v>
      </c>
      <c r="G8590" t="str">
        <f>Clef_répartition[[#This Row],[Code_Nom]]&amp;"_"&amp;Clef_répartition[[#This Row],[Nombre]]&amp;"_"&amp;Clef_répartition[[#This Row],[Année]]</f>
        <v>EPARSE_Association intercommunale pour l'épuration des eaux - zone Payerne_3_2020</v>
      </c>
      <c r="H8590">
        <v>5816</v>
      </c>
      <c r="I8590" t="s">
        <v>76</v>
      </c>
      <c r="J8590">
        <v>2020</v>
      </c>
      <c r="K8590">
        <v>0.1</v>
      </c>
    </row>
    <row r="8591" spans="1:11" x14ac:dyDescent="0.25">
      <c r="A8591" t="s">
        <v>724</v>
      </c>
      <c r="B8591" t="s">
        <v>436</v>
      </c>
      <c r="C8591" t="s">
        <v>437</v>
      </c>
      <c r="D8591" t="str">
        <f>Clef_répartition[[#This Row],[Code association]]&amp;"_"&amp;Clef_répartition[[#This Row],[Nom association]]</f>
        <v>EPARSE_Association intercommunale pour l'épuration des eaux - zone Payerne</v>
      </c>
      <c r="E8591">
        <f>COUNTIFS(D$2:D8591,Clef_répartition[[#This Row],[Code_Nom]],J$2:J8591,Clef_répartition[[#This Row],[Année]])</f>
        <v>4</v>
      </c>
      <c r="F8591">
        <f>IF(Clef_répartition[[#This Row],[Code_Nom]]=D8590,F8590-1,(COUNTIFS(Clef_répartition[Code_Nom],Clef_répartition[[#This Row],[Code_Nom]],Clef_répartition[Année],Clef_répartition[[#This Row],[Année]])))</f>
        <v>4</v>
      </c>
      <c r="G8591" t="str">
        <f>Clef_répartition[[#This Row],[Code_Nom]]&amp;"_"&amp;Clef_répartition[[#This Row],[Nombre]]&amp;"_"&amp;Clef_répartition[[#This Row],[Année]]</f>
        <v>EPARSE_Association intercommunale pour l'épuration des eaux - zone Payerne_4_2020</v>
      </c>
      <c r="H8591">
        <v>5817</v>
      </c>
      <c r="I8591" t="s">
        <v>130</v>
      </c>
      <c r="J8591">
        <v>2020</v>
      </c>
      <c r="K8591">
        <v>0.04</v>
      </c>
    </row>
    <row r="8592" spans="1:11" x14ac:dyDescent="0.25">
      <c r="A8592" t="s">
        <v>724</v>
      </c>
      <c r="B8592" t="s">
        <v>436</v>
      </c>
      <c r="C8592" t="s">
        <v>437</v>
      </c>
      <c r="D8592" t="str">
        <f>Clef_répartition[[#This Row],[Code association]]&amp;"_"&amp;Clef_répartition[[#This Row],[Nom association]]</f>
        <v>EPARSE_Association intercommunale pour l'épuration des eaux - zone Payerne</v>
      </c>
      <c r="E8592">
        <f>COUNTIFS(D$2:D8592,Clef_répartition[[#This Row],[Code_Nom]],J$2:J8592,Clef_répartition[[#This Row],[Année]])</f>
        <v>5</v>
      </c>
      <c r="F8592">
        <f>IF(Clef_répartition[[#This Row],[Code_Nom]]=D8591,F8591-1,(COUNTIFS(Clef_répartition[Code_Nom],Clef_répartition[[#This Row],[Code_Nom]],Clef_répartition[Année],Clef_répartition[[#This Row],[Année]])))</f>
        <v>3</v>
      </c>
      <c r="G8592" t="str">
        <f>Clef_répartition[[#This Row],[Code_Nom]]&amp;"_"&amp;Clef_répartition[[#This Row],[Nombre]]&amp;"_"&amp;Clef_répartition[[#This Row],[Année]]</f>
        <v>EPARSE_Association intercommunale pour l'épuration des eaux - zone Payerne_5_2020</v>
      </c>
      <c r="H8592">
        <v>5821</v>
      </c>
      <c r="I8592" t="s">
        <v>177</v>
      </c>
      <c r="J8592">
        <v>2020</v>
      </c>
      <c r="K8592">
        <v>0.02</v>
      </c>
    </row>
    <row r="8593" spans="1:11" x14ac:dyDescent="0.25">
      <c r="A8593" t="s">
        <v>724</v>
      </c>
      <c r="B8593" t="s">
        <v>436</v>
      </c>
      <c r="C8593" t="s">
        <v>437</v>
      </c>
      <c r="D8593" t="str">
        <f>Clef_répartition[[#This Row],[Code association]]&amp;"_"&amp;Clef_répartition[[#This Row],[Nom association]]</f>
        <v>EPARSE_Association intercommunale pour l'épuration des eaux - zone Payerne</v>
      </c>
      <c r="E8593">
        <f>COUNTIFS(D$2:D8593,Clef_répartition[[#This Row],[Code_Nom]],J$2:J8593,Clef_répartition[[#This Row],[Année]])</f>
        <v>6</v>
      </c>
      <c r="F8593">
        <f>IF(Clef_répartition[[#This Row],[Code_Nom]]=D8592,F8592-1,(COUNTIFS(Clef_répartition[Code_Nom],Clef_répartition[[#This Row],[Code_Nom]],Clef_répartition[Année],Clef_répartition[[#This Row],[Année]])))</f>
        <v>2</v>
      </c>
      <c r="G8593" t="str">
        <f>Clef_répartition[[#This Row],[Code_Nom]]&amp;"_"&amp;Clef_répartition[[#This Row],[Nombre]]&amp;"_"&amp;Clef_répartition[[#This Row],[Année]]</f>
        <v>EPARSE_Association intercommunale pour l'épuration des eaux - zone Payerne_6_2020</v>
      </c>
      <c r="H8593">
        <v>5822</v>
      </c>
      <c r="I8593" t="s">
        <v>211</v>
      </c>
      <c r="J8593">
        <v>2020</v>
      </c>
      <c r="K8593">
        <v>0.4</v>
      </c>
    </row>
    <row r="8594" spans="1:11" x14ac:dyDescent="0.25">
      <c r="A8594" t="s">
        <v>724</v>
      </c>
      <c r="B8594" t="s">
        <v>436</v>
      </c>
      <c r="C8594" t="s">
        <v>437</v>
      </c>
      <c r="D8594" t="str">
        <f>Clef_répartition[[#This Row],[Code association]]&amp;"_"&amp;Clef_répartition[[#This Row],[Nom association]]</f>
        <v>EPARSE_Association intercommunale pour l'épuration des eaux - zone Payerne</v>
      </c>
      <c r="E8594">
        <f>COUNTIFS(D$2:D8594,Clef_répartition[[#This Row],[Code_Nom]],J$2:J8594,Clef_répartition[[#This Row],[Année]])</f>
        <v>7</v>
      </c>
      <c r="F8594">
        <f>IF(Clef_répartition[[#This Row],[Code_Nom]]=D8593,F8593-1,(COUNTIFS(Clef_répartition[Code_Nom],Clef_répartition[[#This Row],[Code_Nom]],Clef_répartition[Année],Clef_répartition[[#This Row],[Année]])))</f>
        <v>1</v>
      </c>
      <c r="G8594" t="str">
        <f>Clef_répartition[[#This Row],[Code_Nom]]&amp;"_"&amp;Clef_répartition[[#This Row],[Nombre]]&amp;"_"&amp;Clef_répartition[[#This Row],[Année]]</f>
        <v>EPARSE_Association intercommunale pour l'épuration des eaux - zone Payerne_7_2020</v>
      </c>
      <c r="H8594">
        <v>5828</v>
      </c>
      <c r="I8594" t="s">
        <v>268</v>
      </c>
      <c r="J8594">
        <v>2020</v>
      </c>
      <c r="K8594">
        <v>0.01</v>
      </c>
    </row>
    <row r="8595" spans="1:11" x14ac:dyDescent="0.25">
      <c r="A8595" t="s">
        <v>724</v>
      </c>
      <c r="B8595" t="s">
        <v>666</v>
      </c>
      <c r="C8595" t="s">
        <v>667</v>
      </c>
      <c r="D8595" t="str">
        <f>Clef_répartition[[#This Row],[Code association]]&amp;"_"&amp;Clef_répartition[[#This Row],[Nom association]]</f>
        <v xml:space="preserve">EPOC_Association de communes police du Chablais vaudois </v>
      </c>
      <c r="E8595">
        <f>COUNTIFS(D$2:D8595,Clef_répartition[[#This Row],[Code_Nom]],J$2:J8595,Clef_répartition[[#This Row],[Année]])</f>
        <v>1</v>
      </c>
      <c r="F8595">
        <f>IF(Clef_répartition[[#This Row],[Code_Nom]]=D8594,F8594-1,(COUNTIFS(Clef_répartition[Code_Nom],Clef_répartition[[#This Row],[Code_Nom]],Clef_répartition[Année],Clef_répartition[[#This Row],[Année]])))</f>
        <v>3</v>
      </c>
      <c r="G8595" t="str">
        <f>Clef_répartition[[#This Row],[Code_Nom]]&amp;"_"&amp;Clef_répartition[[#This Row],[Nombre]]&amp;"_"&amp;Clef_répartition[[#This Row],[Année]]</f>
        <v>EPOC_Association de communes police du Chablais vaudois _1_2020</v>
      </c>
      <c r="H8595">
        <v>5401</v>
      </c>
      <c r="I8595" t="s">
        <v>3</v>
      </c>
      <c r="J8595">
        <v>2020</v>
      </c>
      <c r="K8595">
        <v>0.4</v>
      </c>
    </row>
    <row r="8596" spans="1:11" x14ac:dyDescent="0.25">
      <c r="A8596" t="s">
        <v>724</v>
      </c>
      <c r="B8596" t="s">
        <v>666</v>
      </c>
      <c r="C8596" t="s">
        <v>667</v>
      </c>
      <c r="D8596" t="str">
        <f>Clef_répartition[[#This Row],[Code association]]&amp;"_"&amp;Clef_répartition[[#This Row],[Nom association]]</f>
        <v xml:space="preserve">EPOC_Association de communes police du Chablais vaudois </v>
      </c>
      <c r="E8596">
        <f>COUNTIFS(D$2:D8596,Clef_répartition[[#This Row],[Code_Nom]],J$2:J8596,Clef_répartition[[#This Row],[Année]])</f>
        <v>2</v>
      </c>
      <c r="F8596">
        <f>IF(Clef_répartition[[#This Row],[Code_Nom]]=D8595,F8595-1,(COUNTIFS(Clef_répartition[Code_Nom],Clef_répartition[[#This Row],[Code_Nom]],Clef_répartition[Année],Clef_répartition[[#This Row],[Année]])))</f>
        <v>2</v>
      </c>
      <c r="G8596" t="str">
        <f>Clef_répartition[[#This Row],[Code_Nom]]&amp;"_"&amp;Clef_répartition[[#This Row],[Nombre]]&amp;"_"&amp;Clef_répartition[[#This Row],[Année]]</f>
        <v>EPOC_Association de communes police du Chablais vaudois _2_2020</v>
      </c>
      <c r="H8596">
        <v>5402</v>
      </c>
      <c r="I8596" t="s">
        <v>22</v>
      </c>
      <c r="J8596">
        <v>2020</v>
      </c>
      <c r="K8596">
        <v>0.31</v>
      </c>
    </row>
    <row r="8597" spans="1:11" x14ac:dyDescent="0.25">
      <c r="A8597" t="s">
        <v>724</v>
      </c>
      <c r="B8597" t="s">
        <v>666</v>
      </c>
      <c r="C8597" t="s">
        <v>667</v>
      </c>
      <c r="D8597" t="str">
        <f>Clef_répartition[[#This Row],[Code association]]&amp;"_"&amp;Clef_répartition[[#This Row],[Nom association]]</f>
        <v xml:space="preserve">EPOC_Association de communes police du Chablais vaudois </v>
      </c>
      <c r="E8597">
        <f>COUNTIFS(D$2:D8597,Clef_répartition[[#This Row],[Code_Nom]],J$2:J8597,Clef_répartition[[#This Row],[Année]])</f>
        <v>3</v>
      </c>
      <c r="F8597">
        <f>IF(Clef_répartition[[#This Row],[Code_Nom]]=D8596,F8596-1,(COUNTIFS(Clef_répartition[Code_Nom],Clef_répartition[[#This Row],[Code_Nom]],Clef_répartition[Année],Clef_répartition[[#This Row],[Année]])))</f>
        <v>1</v>
      </c>
      <c r="G8597" t="str">
        <f>Clef_répartition[[#This Row],[Code_Nom]]&amp;"_"&amp;Clef_répartition[[#This Row],[Nombre]]&amp;"_"&amp;Clef_répartition[[#This Row],[Année]]</f>
        <v>EPOC_Association de communes police du Chablais vaudois _3_2020</v>
      </c>
      <c r="H8597">
        <v>5409</v>
      </c>
      <c r="I8597" t="s">
        <v>198</v>
      </c>
      <c r="J8597">
        <v>2020</v>
      </c>
      <c r="K8597">
        <v>0.28999999999999998</v>
      </c>
    </row>
    <row r="8598" spans="1:11" x14ac:dyDescent="0.25">
      <c r="A8598" t="s">
        <v>724</v>
      </c>
      <c r="B8598" t="s">
        <v>489</v>
      </c>
      <c r="C8598" t="s">
        <v>490</v>
      </c>
      <c r="D8598" t="str">
        <f>Clef_répartition[[#This Row],[Code association]]&amp;"_"&amp;Clef_répartition[[#This Row],[Nom association]]</f>
        <v>EPUDEHL_Epuration et distribution d'eau du Haut-Lac</v>
      </c>
      <c r="E8598">
        <f>COUNTIFS(D$2:D8598,Clef_répartition[[#This Row],[Code_Nom]],J$2:J8598,Clef_répartition[[#This Row],[Année]])</f>
        <v>1</v>
      </c>
      <c r="F8598">
        <f>IF(Clef_répartition[[#This Row],[Code_Nom]]=D8597,F8597-1,(COUNTIFS(Clef_répartition[Code_Nom],Clef_répartition[[#This Row],[Code_Nom]],Clef_répartition[Année],Clef_répartition[[#This Row],[Année]])))</f>
        <v>5</v>
      </c>
      <c r="G8598" t="str">
        <f>Clef_répartition[[#This Row],[Code_Nom]]&amp;"_"&amp;Clef_répartition[[#This Row],[Nombre]]&amp;"_"&amp;Clef_répartition[[#This Row],[Année]]</f>
        <v>EPUDEHL_Epuration et distribution d'eau du Haut-Lac_1_2020</v>
      </c>
      <c r="H8598">
        <v>5403</v>
      </c>
      <c r="I8598" t="s">
        <v>63</v>
      </c>
      <c r="J8598">
        <v>2020</v>
      </c>
      <c r="K8598">
        <v>0.04</v>
      </c>
    </row>
    <row r="8599" spans="1:11" x14ac:dyDescent="0.25">
      <c r="A8599" t="s">
        <v>724</v>
      </c>
      <c r="B8599" t="s">
        <v>489</v>
      </c>
      <c r="C8599" t="s">
        <v>490</v>
      </c>
      <c r="D8599" t="str">
        <f>Clef_répartition[[#This Row],[Code association]]&amp;"_"&amp;Clef_répartition[[#This Row],[Nom association]]</f>
        <v>EPUDEHL_Epuration et distribution d'eau du Haut-Lac</v>
      </c>
      <c r="E8599">
        <f>COUNTIFS(D$2:D8599,Clef_répartition[[#This Row],[Code_Nom]],J$2:J8599,Clef_répartition[[#This Row],[Année]])</f>
        <v>2</v>
      </c>
      <c r="F8599">
        <f>IF(Clef_répartition[[#This Row],[Code_Nom]]=D8598,F8598-1,(COUNTIFS(Clef_répartition[Code_Nom],Clef_répartition[[#This Row],[Code_Nom]],Clef_répartition[Année],Clef_répartition[[#This Row],[Année]])))</f>
        <v>4</v>
      </c>
      <c r="G8599" t="str">
        <f>Clef_répartition[[#This Row],[Code_Nom]]&amp;"_"&amp;Clef_répartition[[#This Row],[Nombre]]&amp;"_"&amp;Clef_répartition[[#This Row],[Année]]</f>
        <v>EPUDEHL_Epuration et distribution d'eau du Haut-Lac_2_2020</v>
      </c>
      <c r="H8599">
        <v>5408</v>
      </c>
      <c r="I8599" t="s">
        <v>195</v>
      </c>
      <c r="J8599">
        <v>2020</v>
      </c>
      <c r="K8599">
        <v>0.11</v>
      </c>
    </row>
    <row r="8600" spans="1:11" x14ac:dyDescent="0.25">
      <c r="A8600" t="s">
        <v>724</v>
      </c>
      <c r="B8600" t="s">
        <v>489</v>
      </c>
      <c r="C8600" t="s">
        <v>490</v>
      </c>
      <c r="D8600" t="str">
        <f>Clef_répartition[[#This Row],[Code association]]&amp;"_"&amp;Clef_répartition[[#This Row],[Nom association]]</f>
        <v>EPUDEHL_Epuration et distribution d'eau du Haut-Lac</v>
      </c>
      <c r="E8600">
        <f>COUNTIFS(D$2:D8600,Clef_répartition[[#This Row],[Code_Nom]],J$2:J8600,Clef_répartition[[#This Row],[Année]])</f>
        <v>3</v>
      </c>
      <c r="F8600">
        <f>IF(Clef_répartition[[#This Row],[Code_Nom]]=D8599,F8599-1,(COUNTIFS(Clef_répartition[Code_Nom],Clef_répartition[[#This Row],[Code_Nom]],Clef_répartition[Année],Clef_répartition[[#This Row],[Année]])))</f>
        <v>3</v>
      </c>
      <c r="G8600" t="str">
        <f>Clef_répartition[[#This Row],[Code_Nom]]&amp;"_"&amp;Clef_répartition[[#This Row],[Nombre]]&amp;"_"&amp;Clef_répartition[[#This Row],[Année]]</f>
        <v>EPUDEHL_Epuration et distribution d'eau du Haut-Lac_3_2020</v>
      </c>
      <c r="H8600">
        <v>5412</v>
      </c>
      <c r="I8600" t="s">
        <v>229</v>
      </c>
      <c r="J8600">
        <v>2020</v>
      </c>
      <c r="K8600">
        <v>0.08</v>
      </c>
    </row>
    <row r="8601" spans="1:11" x14ac:dyDescent="0.25">
      <c r="A8601" t="s">
        <v>724</v>
      </c>
      <c r="B8601" t="s">
        <v>489</v>
      </c>
      <c r="C8601" t="s">
        <v>490</v>
      </c>
      <c r="D8601" t="str">
        <f>Clef_répartition[[#This Row],[Code association]]&amp;"_"&amp;Clef_répartition[[#This Row],[Nom association]]</f>
        <v>EPUDEHL_Epuration et distribution d'eau du Haut-Lac</v>
      </c>
      <c r="E8601">
        <f>COUNTIFS(D$2:D8601,Clef_répartition[[#This Row],[Code_Nom]],J$2:J8601,Clef_répartition[[#This Row],[Année]])</f>
        <v>4</v>
      </c>
      <c r="F8601">
        <f>IF(Clef_répartition[[#This Row],[Code_Nom]]=D8600,F8600-1,(COUNTIFS(Clef_répartition[Code_Nom],Clef_répartition[[#This Row],[Code_Nom]],Clef_répartition[Année],Clef_répartition[[#This Row],[Année]])))</f>
        <v>2</v>
      </c>
      <c r="G8601" t="str">
        <f>Clef_répartition[[#This Row],[Code_Nom]]&amp;"_"&amp;Clef_répartition[[#This Row],[Nombre]]&amp;"_"&amp;Clef_répartition[[#This Row],[Année]]</f>
        <v>EPUDEHL_Epuration et distribution d'eau du Haut-Lac_4_2020</v>
      </c>
      <c r="H8601">
        <v>5413</v>
      </c>
      <c r="I8601" t="s">
        <v>231</v>
      </c>
      <c r="J8601">
        <v>2020</v>
      </c>
      <c r="K8601">
        <v>0.18</v>
      </c>
    </row>
    <row r="8602" spans="1:11" x14ac:dyDescent="0.25">
      <c r="A8602" t="s">
        <v>724</v>
      </c>
      <c r="B8602" t="s">
        <v>489</v>
      </c>
      <c r="C8602" t="s">
        <v>490</v>
      </c>
      <c r="D8602" t="str">
        <f>Clef_répartition[[#This Row],[Code association]]&amp;"_"&amp;Clef_répartition[[#This Row],[Nom association]]</f>
        <v>EPUDEHL_Epuration et distribution d'eau du Haut-Lac</v>
      </c>
      <c r="E8602">
        <f>COUNTIFS(D$2:D8602,Clef_répartition[[#This Row],[Code_Nom]],J$2:J8602,Clef_répartition[[#This Row],[Année]])</f>
        <v>5</v>
      </c>
      <c r="F8602">
        <f>IF(Clef_répartition[[#This Row],[Code_Nom]]=D8601,F8601-1,(COUNTIFS(Clef_répartition[Code_Nom],Clef_répartition[[#This Row],[Code_Nom]],Clef_répartition[Année],Clef_répartition[[#This Row],[Année]])))</f>
        <v>1</v>
      </c>
      <c r="G8602" t="str">
        <f>Clef_répartition[[#This Row],[Code_Nom]]&amp;"_"&amp;Clef_répartition[[#This Row],[Nombre]]&amp;"_"&amp;Clef_répartition[[#This Row],[Année]]</f>
        <v>EPUDEHL_Epuration et distribution d'eau du Haut-Lac_5_2020</v>
      </c>
      <c r="H8602">
        <v>5414</v>
      </c>
      <c r="I8602" t="s">
        <v>286</v>
      </c>
      <c r="J8602">
        <v>2020</v>
      </c>
      <c r="K8602">
        <v>0.59</v>
      </c>
    </row>
    <row r="8603" spans="1:11" x14ac:dyDescent="0.25">
      <c r="A8603" t="s">
        <v>724</v>
      </c>
      <c r="B8603" t="s">
        <v>640</v>
      </c>
      <c r="C8603" t="s">
        <v>641</v>
      </c>
      <c r="D8603" t="str">
        <f>Clef_répartition[[#This Row],[Code association]]&amp;"_"&amp;Clef_répartition[[#This Row],[Nom association]]</f>
        <v>ERM_Association intercommunale pour l'épuration des eaux usées de la région morgienne</v>
      </c>
      <c r="E8603">
        <f>COUNTIFS(D$2:D8603,Clef_répartition[[#This Row],[Code_Nom]],J$2:J8603,Clef_répartition[[#This Row],[Année]])</f>
        <v>1</v>
      </c>
      <c r="F8603">
        <f>IF(Clef_répartition[[#This Row],[Code_Nom]]=D8602,F8602-1,(COUNTIFS(Clef_répartition[Code_Nom],Clef_répartition[[#This Row],[Code_Nom]],Clef_répartition[Année],Clef_répartition[[#This Row],[Année]])))</f>
        <v>15</v>
      </c>
      <c r="G8603" t="str">
        <f>Clef_répartition[[#This Row],[Code_Nom]]&amp;"_"&amp;Clef_répartition[[#This Row],[Nombre]]&amp;"_"&amp;Clef_répartition[[#This Row],[Année]]</f>
        <v>ERM_Association intercommunale pour l'épuration des eaux usées de la région morgienne_1_2020</v>
      </c>
      <c r="H8603">
        <v>5628</v>
      </c>
      <c r="I8603" t="s">
        <v>67</v>
      </c>
      <c r="J8603">
        <v>2020</v>
      </c>
      <c r="K8603">
        <v>1.12E-2</v>
      </c>
    </row>
    <row r="8604" spans="1:11" x14ac:dyDescent="0.25">
      <c r="A8604" t="s">
        <v>724</v>
      </c>
      <c r="B8604" t="s">
        <v>640</v>
      </c>
      <c r="C8604" t="s">
        <v>641</v>
      </c>
      <c r="D8604" t="str">
        <f>Clef_répartition[[#This Row],[Code association]]&amp;"_"&amp;Clef_répartition[[#This Row],[Nom association]]</f>
        <v>ERM_Association intercommunale pour l'épuration des eaux usées de la région morgienne</v>
      </c>
      <c r="E8604">
        <f>COUNTIFS(D$2:D8604,Clef_répartition[[#This Row],[Code_Nom]],J$2:J8604,Clef_répartition[[#This Row],[Année]])</f>
        <v>2</v>
      </c>
      <c r="F8604">
        <f>IF(Clef_répartition[[#This Row],[Code_Nom]]=D8603,F8603-1,(COUNTIFS(Clef_répartition[Code_Nom],Clef_répartition[[#This Row],[Code_Nom]],Clef_répartition[Année],Clef_répartition[[#This Row],[Année]])))</f>
        <v>14</v>
      </c>
      <c r="G8604" t="str">
        <f>Clef_répartition[[#This Row],[Code_Nom]]&amp;"_"&amp;Clef_répartition[[#This Row],[Nombre]]&amp;"_"&amp;Clef_répartition[[#This Row],[Année]]</f>
        <v>ERM_Association intercommunale pour l'épuration des eaux usées de la région morgienne_2_2020</v>
      </c>
      <c r="H8604">
        <v>5629</v>
      </c>
      <c r="I8604" t="s">
        <v>68</v>
      </c>
      <c r="J8604">
        <v>2020</v>
      </c>
      <c r="K8604">
        <v>8.3000000000000001E-3</v>
      </c>
    </row>
    <row r="8605" spans="1:11" x14ac:dyDescent="0.25">
      <c r="A8605" t="s">
        <v>724</v>
      </c>
      <c r="B8605" t="s">
        <v>640</v>
      </c>
      <c r="C8605" t="s">
        <v>641</v>
      </c>
      <c r="D8605" t="str">
        <f>Clef_répartition[[#This Row],[Code association]]&amp;"_"&amp;Clef_répartition[[#This Row],[Nom association]]</f>
        <v>ERM_Association intercommunale pour l'épuration des eaux usées de la région morgienne</v>
      </c>
      <c r="E8605">
        <f>COUNTIFS(D$2:D8605,Clef_répartition[[#This Row],[Code_Nom]],J$2:J8605,Clef_répartition[[#This Row],[Année]])</f>
        <v>3</v>
      </c>
      <c r="F8605">
        <f>IF(Clef_répartition[[#This Row],[Code_Nom]]=D8604,F8604-1,(COUNTIFS(Clef_répartition[Code_Nom],Clef_répartition[[#This Row],[Code_Nom]],Clef_répartition[Année],Clef_répartition[[#This Row],[Année]])))</f>
        <v>13</v>
      </c>
      <c r="G8605" t="str">
        <f>Clef_répartition[[#This Row],[Code_Nom]]&amp;"_"&amp;Clef_répartition[[#This Row],[Nombre]]&amp;"_"&amp;Clef_répartition[[#This Row],[Année]]</f>
        <v>ERM_Association intercommunale pour l'épuration des eaux usées de la région morgienne_3_2020</v>
      </c>
      <c r="H8605">
        <v>5631</v>
      </c>
      <c r="I8605" t="s">
        <v>92</v>
      </c>
      <c r="J8605">
        <v>2020</v>
      </c>
      <c r="K8605">
        <v>2.2599999999999999E-2</v>
      </c>
    </row>
    <row r="8606" spans="1:11" x14ac:dyDescent="0.25">
      <c r="A8606" t="s">
        <v>724</v>
      </c>
      <c r="B8606" t="s">
        <v>640</v>
      </c>
      <c r="C8606" t="s">
        <v>641</v>
      </c>
      <c r="D8606" t="str">
        <f>Clef_répartition[[#This Row],[Code association]]&amp;"_"&amp;Clef_répartition[[#This Row],[Nom association]]</f>
        <v>ERM_Association intercommunale pour l'épuration des eaux usées de la région morgienne</v>
      </c>
      <c r="E8606">
        <f>COUNTIFS(D$2:D8606,Clef_répartition[[#This Row],[Code_Nom]],J$2:J8606,Clef_répartition[[#This Row],[Année]])</f>
        <v>4</v>
      </c>
      <c r="F8606">
        <f>IF(Clef_répartition[[#This Row],[Code_Nom]]=D8605,F8605-1,(COUNTIFS(Clef_répartition[Code_Nom],Clef_répartition[[#This Row],[Code_Nom]],Clef_répartition[Année],Clef_répartition[[#This Row],[Année]])))</f>
        <v>12</v>
      </c>
      <c r="G8606" t="str">
        <f>Clef_répartition[[#This Row],[Code_Nom]]&amp;"_"&amp;Clef_répartition[[#This Row],[Nombre]]&amp;"_"&amp;Clef_répartition[[#This Row],[Année]]</f>
        <v>ERM_Association intercommunale pour l'épuration des eaux usées de la région morgienne_4_2020</v>
      </c>
      <c r="H8606">
        <v>5632</v>
      </c>
      <c r="I8606" t="s">
        <v>93</v>
      </c>
      <c r="J8606">
        <v>2020</v>
      </c>
      <c r="K8606">
        <v>4.2599999999999999E-2</v>
      </c>
    </row>
    <row r="8607" spans="1:11" x14ac:dyDescent="0.25">
      <c r="A8607" t="s">
        <v>724</v>
      </c>
      <c r="B8607" t="s">
        <v>640</v>
      </c>
      <c r="C8607" t="s">
        <v>641</v>
      </c>
      <c r="D8607" t="str">
        <f>Clef_répartition[[#This Row],[Code association]]&amp;"_"&amp;Clef_répartition[[#This Row],[Nom association]]</f>
        <v>ERM_Association intercommunale pour l'épuration des eaux usées de la région morgienne</v>
      </c>
      <c r="E8607">
        <f>COUNTIFS(D$2:D8607,Clef_répartition[[#This Row],[Code_Nom]],J$2:J8607,Clef_répartition[[#This Row],[Année]])</f>
        <v>5</v>
      </c>
      <c r="F8607">
        <f>IF(Clef_répartition[[#This Row],[Code_Nom]]=D8606,F8606-1,(COUNTIFS(Clef_répartition[Code_Nom],Clef_répartition[[#This Row],[Code_Nom]],Clef_répartition[Année],Clef_répartition[[#This Row],[Année]])))</f>
        <v>11</v>
      </c>
      <c r="G8607" t="str">
        <f>Clef_répartition[[#This Row],[Code_Nom]]&amp;"_"&amp;Clef_répartition[[#This Row],[Nombre]]&amp;"_"&amp;Clef_répartition[[#This Row],[Année]]</f>
        <v>ERM_Association intercommunale pour l'épuration des eaux usées de la région morgienne_5_2020</v>
      </c>
      <c r="H8607">
        <v>5633</v>
      </c>
      <c r="I8607" t="s">
        <v>100</v>
      </c>
      <c r="J8607">
        <v>2020</v>
      </c>
      <c r="K8607">
        <v>0</v>
      </c>
    </row>
    <row r="8608" spans="1:11" x14ac:dyDescent="0.25">
      <c r="A8608" t="s">
        <v>724</v>
      </c>
      <c r="B8608" t="s">
        <v>640</v>
      </c>
      <c r="C8608" t="s">
        <v>641</v>
      </c>
      <c r="D8608" t="str">
        <f>Clef_répartition[[#This Row],[Code association]]&amp;"_"&amp;Clef_répartition[[#This Row],[Nom association]]</f>
        <v>ERM_Association intercommunale pour l'épuration des eaux usées de la région morgienne</v>
      </c>
      <c r="E8608">
        <f>COUNTIFS(D$2:D8608,Clef_répartition[[#This Row],[Code_Nom]],J$2:J8608,Clef_répartition[[#This Row],[Année]])</f>
        <v>6</v>
      </c>
      <c r="F8608">
        <f>IF(Clef_répartition[[#This Row],[Code_Nom]]=D8607,F8607-1,(COUNTIFS(Clef_répartition[Code_Nom],Clef_répartition[[#This Row],[Code_Nom]],Clef_répartition[Année],Clef_répartition[[#This Row],[Année]])))</f>
        <v>10</v>
      </c>
      <c r="G8608" t="str">
        <f>Clef_répartition[[#This Row],[Code_Nom]]&amp;"_"&amp;Clef_répartition[[#This Row],[Nombre]]&amp;"_"&amp;Clef_répartition[[#This Row],[Année]]</f>
        <v>ERM_Association intercommunale pour l'épuration des eaux usées de la région morgienne_6_2020</v>
      </c>
      <c r="H8608">
        <v>5634</v>
      </c>
      <c r="I8608" t="s">
        <v>101</v>
      </c>
      <c r="J8608">
        <v>2020</v>
      </c>
      <c r="K8608">
        <v>4.99E-2</v>
      </c>
    </row>
    <row r="8609" spans="1:11" x14ac:dyDescent="0.25">
      <c r="A8609" t="s">
        <v>724</v>
      </c>
      <c r="B8609" t="s">
        <v>640</v>
      </c>
      <c r="C8609" t="s">
        <v>641</v>
      </c>
      <c r="D8609" t="str">
        <f>Clef_répartition[[#This Row],[Code association]]&amp;"_"&amp;Clef_répartition[[#This Row],[Nom association]]</f>
        <v>ERM_Association intercommunale pour l'épuration des eaux usées de la région morgienne</v>
      </c>
      <c r="E8609">
        <f>COUNTIFS(D$2:D8609,Clef_répartition[[#This Row],[Code_Nom]],J$2:J8609,Clef_répartition[[#This Row],[Année]])</f>
        <v>7</v>
      </c>
      <c r="F8609">
        <f>IF(Clef_répartition[[#This Row],[Code_Nom]]=D8608,F8608-1,(COUNTIFS(Clef_répartition[Code_Nom],Clef_répartition[[#This Row],[Code_Nom]],Clef_répartition[Année],Clef_répartition[[#This Row],[Année]])))</f>
        <v>9</v>
      </c>
      <c r="G8609" t="str">
        <f>Clef_répartition[[#This Row],[Code_Nom]]&amp;"_"&amp;Clef_répartition[[#This Row],[Nombre]]&amp;"_"&amp;Clef_répartition[[#This Row],[Année]]</f>
        <v>ERM_Association intercommunale pour l'épuration des eaux usées de la région morgienne_7_2020</v>
      </c>
      <c r="H8609">
        <v>5635</v>
      </c>
      <c r="I8609" t="s">
        <v>103</v>
      </c>
      <c r="J8609">
        <v>2020</v>
      </c>
      <c r="K8609">
        <v>5.3900000000000003E-2</v>
      </c>
    </row>
    <row r="8610" spans="1:11" x14ac:dyDescent="0.25">
      <c r="A8610" t="s">
        <v>724</v>
      </c>
      <c r="B8610" t="s">
        <v>640</v>
      </c>
      <c r="C8610" t="s">
        <v>641</v>
      </c>
      <c r="D8610" t="str">
        <f>Clef_répartition[[#This Row],[Code association]]&amp;"_"&amp;Clef_répartition[[#This Row],[Nom association]]</f>
        <v>ERM_Association intercommunale pour l'épuration des eaux usées de la région morgienne</v>
      </c>
      <c r="E8610">
        <f>COUNTIFS(D$2:D8610,Clef_répartition[[#This Row],[Code_Nom]],J$2:J8610,Clef_répartition[[#This Row],[Année]])</f>
        <v>8</v>
      </c>
      <c r="F8610">
        <f>IF(Clef_répartition[[#This Row],[Code_Nom]]=D8609,F8609-1,(COUNTIFS(Clef_répartition[Code_Nom],Clef_répartition[[#This Row],[Code_Nom]],Clef_répartition[Année],Clef_répartition[[#This Row],[Année]])))</f>
        <v>8</v>
      </c>
      <c r="G8610" t="str">
        <f>Clef_répartition[[#This Row],[Code_Nom]]&amp;"_"&amp;Clef_répartition[[#This Row],[Nombre]]&amp;"_"&amp;Clef_répartition[[#This Row],[Année]]</f>
        <v>ERM_Association intercommunale pour l'épuration des eaux usées de la région morgienne_8_2020</v>
      </c>
      <c r="H8610">
        <v>5656</v>
      </c>
      <c r="I8610" t="s">
        <v>135</v>
      </c>
      <c r="J8610">
        <v>2020</v>
      </c>
      <c r="K8610">
        <v>1.43E-2</v>
      </c>
    </row>
    <row r="8611" spans="1:11" x14ac:dyDescent="0.25">
      <c r="A8611" t="s">
        <v>724</v>
      </c>
      <c r="B8611" t="s">
        <v>640</v>
      </c>
      <c r="C8611" t="s">
        <v>641</v>
      </c>
      <c r="D8611" t="str">
        <f>Clef_répartition[[#This Row],[Code association]]&amp;"_"&amp;Clef_répartition[[#This Row],[Nom association]]</f>
        <v>ERM_Association intercommunale pour l'épuration des eaux usées de la région morgienne</v>
      </c>
      <c r="E8611">
        <f>COUNTIFS(D$2:D8611,Clef_répartition[[#This Row],[Code_Nom]],J$2:J8611,Clef_répartition[[#This Row],[Année]])</f>
        <v>9</v>
      </c>
      <c r="F8611">
        <f>IF(Clef_répartition[[#This Row],[Code_Nom]]=D8610,F8610-1,(COUNTIFS(Clef_répartition[Code_Nom],Clef_répartition[[#This Row],[Code_Nom]],Clef_répartition[Année],Clef_répartition[[#This Row],[Année]])))</f>
        <v>7</v>
      </c>
      <c r="G8611" t="str">
        <f>Clef_répartition[[#This Row],[Code_Nom]]&amp;"_"&amp;Clef_répartition[[#This Row],[Nombre]]&amp;"_"&amp;Clef_répartition[[#This Row],[Année]]</f>
        <v>ERM_Association intercommunale pour l'épuration des eaux usées de la région morgienne_9_2020</v>
      </c>
      <c r="H8611">
        <v>5638</v>
      </c>
      <c r="I8611" t="s">
        <v>161</v>
      </c>
      <c r="J8611">
        <v>2020</v>
      </c>
      <c r="K8611">
        <v>8.6300000000000002E-2</v>
      </c>
    </row>
    <row r="8612" spans="1:11" x14ac:dyDescent="0.25">
      <c r="A8612" t="s">
        <v>724</v>
      </c>
      <c r="B8612" t="s">
        <v>640</v>
      </c>
      <c r="C8612" t="s">
        <v>641</v>
      </c>
      <c r="D8612" t="str">
        <f>Clef_répartition[[#This Row],[Code association]]&amp;"_"&amp;Clef_répartition[[#This Row],[Nom association]]</f>
        <v>ERM_Association intercommunale pour l'épuration des eaux usées de la région morgienne</v>
      </c>
      <c r="E8612">
        <f>COUNTIFS(D$2:D8612,Clef_répartition[[#This Row],[Code_Nom]],J$2:J8612,Clef_répartition[[#This Row],[Année]])</f>
        <v>10</v>
      </c>
      <c r="F8612">
        <f>IF(Clef_répartition[[#This Row],[Code_Nom]]=D8611,F8611-1,(COUNTIFS(Clef_répartition[Code_Nom],Clef_répartition[[#This Row],[Code_Nom]],Clef_répartition[Année],Clef_répartition[[#This Row],[Année]])))</f>
        <v>6</v>
      </c>
      <c r="G8612" t="str">
        <f>Clef_répartition[[#This Row],[Code_Nom]]&amp;"_"&amp;Clef_répartition[[#This Row],[Nombre]]&amp;"_"&amp;Clef_répartition[[#This Row],[Année]]</f>
        <v>ERM_Association intercommunale pour l'épuration des eaux usées de la région morgienne_10_2020</v>
      </c>
      <c r="H8612">
        <v>5642</v>
      </c>
      <c r="I8612" t="s">
        <v>190</v>
      </c>
      <c r="J8612">
        <v>2020</v>
      </c>
      <c r="K8612">
        <v>0.4269</v>
      </c>
    </row>
    <row r="8613" spans="1:11" x14ac:dyDescent="0.25">
      <c r="A8613" t="s">
        <v>724</v>
      </c>
      <c r="B8613" t="s">
        <v>640</v>
      </c>
      <c r="C8613" t="s">
        <v>641</v>
      </c>
      <c r="D8613" t="str">
        <f>Clef_répartition[[#This Row],[Code association]]&amp;"_"&amp;Clef_répartition[[#This Row],[Nom association]]</f>
        <v>ERM_Association intercommunale pour l'épuration des eaux usées de la région morgienne</v>
      </c>
      <c r="E8613">
        <f>COUNTIFS(D$2:D8613,Clef_répartition[[#This Row],[Code_Nom]],J$2:J8613,Clef_répartition[[#This Row],[Année]])</f>
        <v>11</v>
      </c>
      <c r="F8613">
        <f>IF(Clef_répartition[[#This Row],[Code_Nom]]=D8612,F8612-1,(COUNTIFS(Clef_répartition[Code_Nom],Clef_répartition[[#This Row],[Code_Nom]],Clef_répartition[Année],Clef_répartition[[#This Row],[Année]])))</f>
        <v>5</v>
      </c>
      <c r="G8613" t="str">
        <f>Clef_répartition[[#This Row],[Code_Nom]]&amp;"_"&amp;Clef_répartition[[#This Row],[Nombre]]&amp;"_"&amp;Clef_répartition[[#This Row],[Année]]</f>
        <v>ERM_Association intercommunale pour l'épuration des eaux usées de la région morgienne_11_2020</v>
      </c>
      <c r="H8613">
        <v>5643</v>
      </c>
      <c r="I8613" t="s">
        <v>221</v>
      </c>
      <c r="J8613">
        <v>2020</v>
      </c>
      <c r="K8613">
        <v>0.1268</v>
      </c>
    </row>
    <row r="8614" spans="1:11" x14ac:dyDescent="0.25">
      <c r="A8614" t="s">
        <v>724</v>
      </c>
      <c r="B8614" t="s">
        <v>640</v>
      </c>
      <c r="C8614" t="s">
        <v>641</v>
      </c>
      <c r="D8614" t="str">
        <f>Clef_répartition[[#This Row],[Code association]]&amp;"_"&amp;Clef_répartition[[#This Row],[Nom association]]</f>
        <v>ERM_Association intercommunale pour l'épuration des eaux usées de la région morgienne</v>
      </c>
      <c r="E8614">
        <f>COUNTIFS(D$2:D8614,Clef_répartition[[#This Row],[Code_Nom]],J$2:J8614,Clef_répartition[[#This Row],[Année]])</f>
        <v>12</v>
      </c>
      <c r="F8614">
        <f>IF(Clef_répartition[[#This Row],[Code_Nom]]=D8613,F8613-1,(COUNTIFS(Clef_répartition[Code_Nom],Clef_répartition[[#This Row],[Code_Nom]],Clef_répartition[Année],Clef_répartition[[#This Row],[Année]])))</f>
        <v>4</v>
      </c>
      <c r="G8614" t="str">
        <f>Clef_répartition[[#This Row],[Code_Nom]]&amp;"_"&amp;Clef_répartition[[#This Row],[Nombre]]&amp;"_"&amp;Clef_répartition[[#This Row],[Année]]</f>
        <v>ERM_Association intercommunale pour l'épuration des eaux usées de la région morgienne_12_2020</v>
      </c>
      <c r="H8614">
        <v>5649</v>
      </c>
      <c r="I8614" t="s">
        <v>264</v>
      </c>
      <c r="J8614">
        <v>2020</v>
      </c>
      <c r="K8614">
        <v>6.88E-2</v>
      </c>
    </row>
    <row r="8615" spans="1:11" x14ac:dyDescent="0.25">
      <c r="A8615" t="s">
        <v>724</v>
      </c>
      <c r="B8615" t="s">
        <v>640</v>
      </c>
      <c r="C8615" t="s">
        <v>641</v>
      </c>
      <c r="D8615" t="str">
        <f>Clef_répartition[[#This Row],[Code association]]&amp;"_"&amp;Clef_répartition[[#This Row],[Nom association]]</f>
        <v>ERM_Association intercommunale pour l'épuration des eaux usées de la région morgienne</v>
      </c>
      <c r="E8615">
        <f>COUNTIFS(D$2:D8615,Clef_répartition[[#This Row],[Code_Nom]],J$2:J8615,Clef_répartition[[#This Row],[Année]])</f>
        <v>13</v>
      </c>
      <c r="F8615">
        <f>IF(Clef_répartition[[#This Row],[Code_Nom]]=D8614,F8614-1,(COUNTIFS(Clef_répartition[Code_Nom],Clef_répartition[[#This Row],[Code_Nom]],Clef_répartition[Année],Clef_répartition[[#This Row],[Année]])))</f>
        <v>3</v>
      </c>
      <c r="G8615" t="str">
        <f>Clef_répartition[[#This Row],[Code_Nom]]&amp;"_"&amp;Clef_répartition[[#This Row],[Nombre]]&amp;"_"&amp;Clef_répartition[[#This Row],[Année]]</f>
        <v>ERM_Association intercommunale pour l'épuration des eaux usées de la région morgienne_13_2020</v>
      </c>
      <c r="H8615">
        <v>5650</v>
      </c>
      <c r="I8615" t="s">
        <v>276</v>
      </c>
      <c r="J8615">
        <v>2020</v>
      </c>
      <c r="K8615">
        <v>9.1000000000000004E-3</v>
      </c>
    </row>
    <row r="8616" spans="1:11" x14ac:dyDescent="0.25">
      <c r="A8616" t="s">
        <v>724</v>
      </c>
      <c r="B8616" t="s">
        <v>640</v>
      </c>
      <c r="C8616" t="s">
        <v>641</v>
      </c>
      <c r="D8616" t="str">
        <f>Clef_répartition[[#This Row],[Code association]]&amp;"_"&amp;Clef_répartition[[#This Row],[Nom association]]</f>
        <v>ERM_Association intercommunale pour l'épuration des eaux usées de la région morgienne</v>
      </c>
      <c r="E8616">
        <f>COUNTIFS(D$2:D8616,Clef_répartition[[#This Row],[Code_Nom]],J$2:J8616,Clef_répartition[[#This Row],[Année]])</f>
        <v>14</v>
      </c>
      <c r="F8616">
        <f>IF(Clef_répartition[[#This Row],[Code_Nom]]=D8615,F8615-1,(COUNTIFS(Clef_répartition[Code_Nom],Clef_répartition[[#This Row],[Code_Nom]],Clef_répartition[Année],Clef_répartition[[#This Row],[Année]])))</f>
        <v>2</v>
      </c>
      <c r="G8616" t="str">
        <f>Clef_répartition[[#This Row],[Code_Nom]]&amp;"_"&amp;Clef_répartition[[#This Row],[Nombre]]&amp;"_"&amp;Clef_répartition[[#This Row],[Année]]</f>
        <v>ERM_Association intercommunale pour l'épuration des eaux usées de la région morgienne_14_2020</v>
      </c>
      <c r="H8616">
        <v>5653</v>
      </c>
      <c r="I8616" t="s">
        <v>291</v>
      </c>
      <c r="J8616">
        <v>2020</v>
      </c>
      <c r="K8616">
        <v>2.46E-2</v>
      </c>
    </row>
    <row r="8617" spans="1:11" x14ac:dyDescent="0.25">
      <c r="A8617" t="s">
        <v>724</v>
      </c>
      <c r="B8617" t="s">
        <v>640</v>
      </c>
      <c r="C8617" t="s">
        <v>641</v>
      </c>
      <c r="D8617" t="str">
        <f>Clef_répartition[[#This Row],[Code association]]&amp;"_"&amp;Clef_répartition[[#This Row],[Nom association]]</f>
        <v>ERM_Association intercommunale pour l'épuration des eaux usées de la région morgienne</v>
      </c>
      <c r="E8617">
        <f>COUNTIFS(D$2:D8617,Clef_répartition[[#This Row],[Code_Nom]],J$2:J8617,Clef_répartition[[#This Row],[Année]])</f>
        <v>15</v>
      </c>
      <c r="F8617">
        <f>IF(Clef_répartition[[#This Row],[Code_Nom]]=D8616,F8616-1,(COUNTIFS(Clef_répartition[Code_Nom],Clef_répartition[[#This Row],[Code_Nom]],Clef_répartition[Année],Clef_répartition[[#This Row],[Année]])))</f>
        <v>1</v>
      </c>
      <c r="G8617" t="str">
        <f>Clef_répartition[[#This Row],[Code_Nom]]&amp;"_"&amp;Clef_répartition[[#This Row],[Nombre]]&amp;"_"&amp;Clef_répartition[[#This Row],[Année]]</f>
        <v>ERM_Association intercommunale pour l'épuration des eaux usées de la région morgienne_15_2020</v>
      </c>
      <c r="H8617">
        <v>5655</v>
      </c>
      <c r="I8617" t="s">
        <v>297</v>
      </c>
      <c r="J8617">
        <v>2020</v>
      </c>
      <c r="K8617">
        <v>5.11E-2</v>
      </c>
    </row>
    <row r="8618" spans="1:11" x14ac:dyDescent="0.25">
      <c r="A8618" t="s">
        <v>724</v>
      </c>
      <c r="B8618" t="s">
        <v>699</v>
      </c>
      <c r="C8618" t="s">
        <v>700</v>
      </c>
      <c r="D861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18">
        <f>COUNTIFS(D$2:D8618,Clef_répartition[[#This Row],[Code_Nom]],J$2:J8618,Clef_répartition[[#This Row],[Année]])</f>
        <v>1</v>
      </c>
      <c r="F8618">
        <f>IF(Clef_répartition[[#This Row],[Code_Nom]]=D8617,F8617-1,(COUNTIFS(Clef_répartition[Code_Nom],Clef_répartition[[#This Row],[Code_Nom]],Clef_répartition[Année],Clef_répartition[[#This Row],[Année]])))</f>
        <v>15</v>
      </c>
      <c r="G861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d'Aigle_1_2020</v>
      </c>
      <c r="H8618">
        <v>5401</v>
      </c>
      <c r="I8618" t="s">
        <v>3</v>
      </c>
      <c r="J8618">
        <v>2020</v>
      </c>
      <c r="K8618">
        <v>0.22</v>
      </c>
    </row>
    <row r="8619" spans="1:11" x14ac:dyDescent="0.25">
      <c r="A8619" t="s">
        <v>724</v>
      </c>
      <c r="B8619" t="s">
        <v>699</v>
      </c>
      <c r="C8619" t="s">
        <v>700</v>
      </c>
      <c r="D861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19">
        <f>COUNTIFS(D$2:D8619,Clef_répartition[[#This Row],[Code_Nom]],J$2:J8619,Clef_répartition[[#This Row],[Année]])</f>
        <v>2</v>
      </c>
      <c r="F8619">
        <f>IF(Clef_répartition[[#This Row],[Code_Nom]]=D8618,F8618-1,(COUNTIFS(Clef_répartition[Code_Nom],Clef_répartition[[#This Row],[Code_Nom]],Clef_répartition[Année],Clef_répartition[[#This Row],[Année]])))</f>
        <v>14</v>
      </c>
      <c r="G861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d'Aigle_2_2020</v>
      </c>
      <c r="H8619">
        <v>5402</v>
      </c>
      <c r="I8619" t="s">
        <v>22</v>
      </c>
      <c r="J8619">
        <v>2020</v>
      </c>
      <c r="K8619">
        <v>0.17</v>
      </c>
    </row>
    <row r="8620" spans="1:11" x14ac:dyDescent="0.25">
      <c r="A8620" t="s">
        <v>724</v>
      </c>
      <c r="B8620" t="s">
        <v>699</v>
      </c>
      <c r="C8620" t="s">
        <v>700</v>
      </c>
      <c r="D862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0">
        <f>COUNTIFS(D$2:D8620,Clef_répartition[[#This Row],[Code_Nom]],J$2:J8620,Clef_répartition[[#This Row],[Année]])</f>
        <v>3</v>
      </c>
      <c r="F8620">
        <f>IF(Clef_répartition[[#This Row],[Code_Nom]]=D8619,F8619-1,(COUNTIFS(Clef_répartition[Code_Nom],Clef_répartition[[#This Row],[Code_Nom]],Clef_répartition[Année],Clef_répartition[[#This Row],[Année]])))</f>
        <v>13</v>
      </c>
      <c r="G862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d'Aigle_3_2020</v>
      </c>
      <c r="H8620">
        <v>5403</v>
      </c>
      <c r="I8620" t="s">
        <v>63</v>
      </c>
      <c r="J8620">
        <v>2020</v>
      </c>
      <c r="K8620">
        <v>0.01</v>
      </c>
    </row>
    <row r="8621" spans="1:11" x14ac:dyDescent="0.25">
      <c r="A8621" t="s">
        <v>724</v>
      </c>
      <c r="B8621" t="s">
        <v>699</v>
      </c>
      <c r="C8621" t="s">
        <v>700</v>
      </c>
      <c r="D862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1">
        <f>COUNTIFS(D$2:D8621,Clef_répartition[[#This Row],[Code_Nom]],J$2:J8621,Clef_répartition[[#This Row],[Année]])</f>
        <v>4</v>
      </c>
      <c r="F8621">
        <f>IF(Clef_répartition[[#This Row],[Code_Nom]]=D8620,F8620-1,(COUNTIFS(Clef_répartition[Code_Nom],Clef_répartition[[#This Row],[Code_Nom]],Clef_répartition[Année],Clef_répartition[[#This Row],[Année]])))</f>
        <v>12</v>
      </c>
      <c r="G862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d'Aigle_4_2020</v>
      </c>
      <c r="H8621">
        <v>5404</v>
      </c>
      <c r="I8621" t="s">
        <v>73</v>
      </c>
      <c r="J8621">
        <v>2020</v>
      </c>
      <c r="K8621">
        <v>0.01</v>
      </c>
    </row>
    <row r="8622" spans="1:11" x14ac:dyDescent="0.25">
      <c r="A8622" t="s">
        <v>724</v>
      </c>
      <c r="B8622" t="s">
        <v>699</v>
      </c>
      <c r="C8622" t="s">
        <v>700</v>
      </c>
      <c r="D862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2">
        <f>COUNTIFS(D$2:D8622,Clef_répartition[[#This Row],[Code_Nom]],J$2:J8622,Clef_répartition[[#This Row],[Année]])</f>
        <v>5</v>
      </c>
      <c r="F8622">
        <f>IF(Clef_répartition[[#This Row],[Code_Nom]]=D8621,F8621-1,(COUNTIFS(Clef_répartition[Code_Nom],Clef_répartition[[#This Row],[Code_Nom]],Clef_répartition[Année],Clef_répartition[[#This Row],[Année]])))</f>
        <v>11</v>
      </c>
      <c r="G862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d'Aigle_5_2020</v>
      </c>
      <c r="H8622">
        <v>5405</v>
      </c>
      <c r="I8622" t="s">
        <v>134</v>
      </c>
      <c r="J8622">
        <v>2020</v>
      </c>
      <c r="K8622">
        <v>0.03</v>
      </c>
    </row>
    <row r="8623" spans="1:11" x14ac:dyDescent="0.25">
      <c r="A8623" t="s">
        <v>724</v>
      </c>
      <c r="B8623" t="s">
        <v>699</v>
      </c>
      <c r="C8623" t="s">
        <v>700</v>
      </c>
      <c r="D862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3">
        <f>COUNTIFS(D$2:D8623,Clef_répartition[[#This Row],[Code_Nom]],J$2:J8623,Clef_répartition[[#This Row],[Année]])</f>
        <v>6</v>
      </c>
      <c r="F8623">
        <f>IF(Clef_répartition[[#This Row],[Code_Nom]]=D8622,F8622-1,(COUNTIFS(Clef_répartition[Code_Nom],Clef_répartition[[#This Row],[Code_Nom]],Clef_répartition[Année],Clef_répartition[[#This Row],[Année]])))</f>
        <v>10</v>
      </c>
      <c r="G862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d'Aigle_6_2020</v>
      </c>
      <c r="H8623">
        <v>5406</v>
      </c>
      <c r="I8623" t="s">
        <v>152</v>
      </c>
      <c r="J8623">
        <v>2020</v>
      </c>
      <c r="K8623">
        <v>0.02</v>
      </c>
    </row>
    <row r="8624" spans="1:11" x14ac:dyDescent="0.25">
      <c r="A8624" t="s">
        <v>724</v>
      </c>
      <c r="B8624" t="s">
        <v>699</v>
      </c>
      <c r="C8624" t="s">
        <v>700</v>
      </c>
      <c r="D862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4">
        <f>COUNTIFS(D$2:D8624,Clef_répartition[[#This Row],[Code_Nom]],J$2:J8624,Clef_répartition[[#This Row],[Année]])</f>
        <v>7</v>
      </c>
      <c r="F8624">
        <f>IF(Clef_répartition[[#This Row],[Code_Nom]]=D8623,F8623-1,(COUNTIFS(Clef_répartition[Code_Nom],Clef_répartition[[#This Row],[Code_Nom]],Clef_répartition[Année],Clef_répartition[[#This Row],[Année]])))</f>
        <v>9</v>
      </c>
      <c r="G862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d'Aigle_7_2020</v>
      </c>
      <c r="H8624">
        <v>5407</v>
      </c>
      <c r="I8624" t="s">
        <v>159</v>
      </c>
      <c r="J8624">
        <v>2020</v>
      </c>
      <c r="K8624">
        <v>0.09</v>
      </c>
    </row>
    <row r="8625" spans="1:11" x14ac:dyDescent="0.25">
      <c r="A8625" t="s">
        <v>724</v>
      </c>
      <c r="B8625" t="s">
        <v>699</v>
      </c>
      <c r="C8625" t="s">
        <v>700</v>
      </c>
      <c r="D862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5">
        <f>COUNTIFS(D$2:D8625,Clef_répartition[[#This Row],[Code_Nom]],J$2:J8625,Clef_répartition[[#This Row],[Année]])</f>
        <v>8</v>
      </c>
      <c r="F8625">
        <f>IF(Clef_répartition[[#This Row],[Code_Nom]]=D8624,F8624-1,(COUNTIFS(Clef_répartition[Code_Nom],Clef_répartition[[#This Row],[Code_Nom]],Clef_répartition[Année],Clef_répartition[[#This Row],[Année]])))</f>
        <v>8</v>
      </c>
      <c r="G862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d'Aigle_8_2020</v>
      </c>
      <c r="H8625">
        <v>5408</v>
      </c>
      <c r="I8625" t="s">
        <v>195</v>
      </c>
      <c r="J8625">
        <v>2020</v>
      </c>
      <c r="K8625">
        <v>0.02</v>
      </c>
    </row>
    <row r="8626" spans="1:11" x14ac:dyDescent="0.25">
      <c r="A8626" t="s">
        <v>724</v>
      </c>
      <c r="B8626" t="s">
        <v>699</v>
      </c>
      <c r="C8626" t="s">
        <v>700</v>
      </c>
      <c r="D862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6">
        <f>COUNTIFS(D$2:D8626,Clef_répartition[[#This Row],[Code_Nom]],J$2:J8626,Clef_répartition[[#This Row],[Année]])</f>
        <v>9</v>
      </c>
      <c r="F8626">
        <f>IF(Clef_répartition[[#This Row],[Code_Nom]]=D8625,F8625-1,(COUNTIFS(Clef_répartition[Code_Nom],Clef_répartition[[#This Row],[Code_Nom]],Clef_répartition[Année],Clef_répartition[[#This Row],[Année]])))</f>
        <v>7</v>
      </c>
      <c r="G862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d'Aigle_9_2020</v>
      </c>
      <c r="H8626">
        <v>5409</v>
      </c>
      <c r="I8626" t="s">
        <v>198</v>
      </c>
      <c r="J8626">
        <v>2020</v>
      </c>
      <c r="K8626">
        <v>0.16</v>
      </c>
    </row>
    <row r="8627" spans="1:11" x14ac:dyDescent="0.25">
      <c r="A8627" t="s">
        <v>724</v>
      </c>
      <c r="B8627" t="s">
        <v>699</v>
      </c>
      <c r="C8627" t="s">
        <v>700</v>
      </c>
      <c r="D862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7">
        <f>COUNTIFS(D$2:D8627,Clef_répartition[[#This Row],[Code_Nom]],J$2:J8627,Clef_répartition[[#This Row],[Année]])</f>
        <v>10</v>
      </c>
      <c r="F8627">
        <f>IF(Clef_répartition[[#This Row],[Code_Nom]]=D8626,F8626-1,(COUNTIFS(Clef_répartition[Code_Nom],Clef_répartition[[#This Row],[Code_Nom]],Clef_répartition[Année],Clef_répartition[[#This Row],[Année]])))</f>
        <v>6</v>
      </c>
      <c r="G862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d'Aigle_10_2020</v>
      </c>
      <c r="H8627">
        <v>5410</v>
      </c>
      <c r="I8627" t="s">
        <v>203</v>
      </c>
      <c r="J8627">
        <v>2020</v>
      </c>
      <c r="K8627">
        <v>0.03</v>
      </c>
    </row>
    <row r="8628" spans="1:11" x14ac:dyDescent="0.25">
      <c r="A8628" t="s">
        <v>724</v>
      </c>
      <c r="B8628" t="s">
        <v>699</v>
      </c>
      <c r="C8628" t="s">
        <v>700</v>
      </c>
      <c r="D862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8">
        <f>COUNTIFS(D$2:D8628,Clef_répartition[[#This Row],[Code_Nom]],J$2:J8628,Clef_répartition[[#This Row],[Année]])</f>
        <v>11</v>
      </c>
      <c r="F8628">
        <f>IF(Clef_répartition[[#This Row],[Code_Nom]]=D8627,F8627-1,(COUNTIFS(Clef_répartition[Code_Nom],Clef_répartition[[#This Row],[Code_Nom]],Clef_répartition[Année],Clef_répartition[[#This Row],[Année]])))</f>
        <v>5</v>
      </c>
      <c r="G862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d'Aigle_11_2020</v>
      </c>
      <c r="H8628">
        <v>5411</v>
      </c>
      <c r="I8628" t="s">
        <v>204</v>
      </c>
      <c r="J8628">
        <v>2020</v>
      </c>
      <c r="K8628">
        <v>0.03</v>
      </c>
    </row>
    <row r="8629" spans="1:11" x14ac:dyDescent="0.25">
      <c r="A8629" t="s">
        <v>724</v>
      </c>
      <c r="B8629" t="s">
        <v>699</v>
      </c>
      <c r="C8629" t="s">
        <v>700</v>
      </c>
      <c r="D862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29">
        <f>COUNTIFS(D$2:D8629,Clef_répartition[[#This Row],[Code_Nom]],J$2:J8629,Clef_répartition[[#This Row],[Année]])</f>
        <v>12</v>
      </c>
      <c r="F8629">
        <f>IF(Clef_répartition[[#This Row],[Code_Nom]]=D8628,F8628-1,(COUNTIFS(Clef_répartition[Code_Nom],Clef_répartition[[#This Row],[Code_Nom]],Clef_répartition[Année],Clef_répartition[[#This Row],[Année]])))</f>
        <v>4</v>
      </c>
      <c r="G862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d'Aigle_12_2020</v>
      </c>
      <c r="H8629">
        <v>5412</v>
      </c>
      <c r="I8629" t="s">
        <v>229</v>
      </c>
      <c r="J8629">
        <v>2020</v>
      </c>
      <c r="K8629">
        <v>0.02</v>
      </c>
    </row>
    <row r="8630" spans="1:11" x14ac:dyDescent="0.25">
      <c r="A8630" t="s">
        <v>724</v>
      </c>
      <c r="B8630" t="s">
        <v>699</v>
      </c>
      <c r="C8630" t="s">
        <v>700</v>
      </c>
      <c r="D863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30">
        <f>COUNTIFS(D$2:D8630,Clef_répartition[[#This Row],[Code_Nom]],J$2:J8630,Clef_répartition[[#This Row],[Année]])</f>
        <v>13</v>
      </c>
      <c r="F8630">
        <f>IF(Clef_répartition[[#This Row],[Code_Nom]]=D8629,F8629-1,(COUNTIFS(Clef_répartition[Code_Nom],Clef_répartition[[#This Row],[Code_Nom]],Clef_répartition[Année],Clef_répartition[[#This Row],[Année]])))</f>
        <v>3</v>
      </c>
      <c r="G863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d'Aigle_13_2020</v>
      </c>
      <c r="H8630">
        <v>5413</v>
      </c>
      <c r="I8630" t="s">
        <v>231</v>
      </c>
      <c r="J8630">
        <v>2020</v>
      </c>
      <c r="K8630">
        <v>0.04</v>
      </c>
    </row>
    <row r="8631" spans="1:11" x14ac:dyDescent="0.25">
      <c r="A8631" t="s">
        <v>724</v>
      </c>
      <c r="B8631" t="s">
        <v>699</v>
      </c>
      <c r="C8631" t="s">
        <v>700</v>
      </c>
      <c r="D863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31">
        <f>COUNTIFS(D$2:D8631,Clef_répartition[[#This Row],[Code_Nom]],J$2:J8631,Clef_répartition[[#This Row],[Année]])</f>
        <v>14</v>
      </c>
      <c r="F8631">
        <f>IF(Clef_répartition[[#This Row],[Code_Nom]]=D8630,F8630-1,(COUNTIFS(Clef_répartition[Code_Nom],Clef_répartition[[#This Row],[Code_Nom]],Clef_répartition[Année],Clef_répartition[[#This Row],[Année]])))</f>
        <v>2</v>
      </c>
      <c r="G863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d'Aigle_14_2020</v>
      </c>
      <c r="H8631">
        <v>5414</v>
      </c>
      <c r="I8631" t="s">
        <v>286</v>
      </c>
      <c r="J8631">
        <v>2020</v>
      </c>
      <c r="K8631">
        <v>0.13</v>
      </c>
    </row>
    <row r="8632" spans="1:11" x14ac:dyDescent="0.25">
      <c r="A8632" t="s">
        <v>724</v>
      </c>
      <c r="B8632" t="s">
        <v>699</v>
      </c>
      <c r="C8632" t="s">
        <v>700</v>
      </c>
      <c r="D863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8632">
        <f>COUNTIFS(D$2:D8632,Clef_répartition[[#This Row],[Code_Nom]],J$2:J8632,Clef_répartition[[#This Row],[Année]])</f>
        <v>15</v>
      </c>
      <c r="F8632">
        <f>IF(Clef_répartition[[#This Row],[Code_Nom]]=D8631,F8631-1,(COUNTIFS(Clef_répartition[Code_Nom],Clef_répartition[[#This Row],[Code_Nom]],Clef_répartition[Année],Clef_répartition[[#This Row],[Année]])))</f>
        <v>1</v>
      </c>
      <c r="G863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d'Aigle_15_2020</v>
      </c>
      <c r="H8632">
        <v>5415</v>
      </c>
      <c r="I8632" t="s">
        <v>300</v>
      </c>
      <c r="J8632">
        <v>2020</v>
      </c>
      <c r="K8632">
        <v>0.02</v>
      </c>
    </row>
    <row r="8633" spans="1:11" x14ac:dyDescent="0.25">
      <c r="A8633" t="s">
        <v>724</v>
      </c>
      <c r="B8633" t="s">
        <v>652</v>
      </c>
      <c r="C8633" t="s">
        <v>653</v>
      </c>
      <c r="D8633" t="str">
        <f>Clef_répartition[[#This Row],[Code association]]&amp;"_"&amp;Clef_répartition[[#This Row],[Nom association]]</f>
        <v>ORPC Broye-Vully_Organisation régionale de protection civile Broye-Vully</v>
      </c>
      <c r="E8633">
        <f>COUNTIFS(D$2:D8633,Clef_répartition[[#This Row],[Code_Nom]],J$2:J8633,Clef_répartition[[#This Row],[Année]])</f>
        <v>1</v>
      </c>
      <c r="F8633">
        <f>IF(Clef_répartition[[#This Row],[Code_Nom]]=D8632,F8632-1,(COUNTIFS(Clef_répartition[Code_Nom],Clef_répartition[[#This Row],[Code_Nom]],Clef_répartition[Année],Clef_répartition[[#This Row],[Année]])))</f>
        <v>31</v>
      </c>
      <c r="G8633" t="str">
        <f>Clef_répartition[[#This Row],[Code_Nom]]&amp;"_"&amp;Clef_répartition[[#This Row],[Nombre]]&amp;"_"&amp;Clef_répartition[[#This Row],[Année]]</f>
        <v>ORPC Broye-Vully_Organisation régionale de protection civile Broye-Vully_1_2020</v>
      </c>
      <c r="H8633">
        <v>5451</v>
      </c>
      <c r="I8633" t="s">
        <v>10</v>
      </c>
      <c r="J8633">
        <v>2020</v>
      </c>
      <c r="K8633">
        <v>9.8299999999999998E-2</v>
      </c>
    </row>
    <row r="8634" spans="1:11" x14ac:dyDescent="0.25">
      <c r="A8634" t="s">
        <v>724</v>
      </c>
      <c r="B8634" t="s">
        <v>652</v>
      </c>
      <c r="C8634" t="s">
        <v>653</v>
      </c>
      <c r="D8634" t="str">
        <f>Clef_répartition[[#This Row],[Code association]]&amp;"_"&amp;Clef_répartition[[#This Row],[Nom association]]</f>
        <v>ORPC Broye-Vully_Organisation régionale de protection civile Broye-Vully</v>
      </c>
      <c r="E8634">
        <f>COUNTIFS(D$2:D8634,Clef_répartition[[#This Row],[Code_Nom]],J$2:J8634,Clef_répartition[[#This Row],[Année]])</f>
        <v>2</v>
      </c>
      <c r="F8634">
        <f>IF(Clef_répartition[[#This Row],[Code_Nom]]=D8633,F8633-1,(COUNTIFS(Clef_répartition[Code_Nom],Clef_répartition[[#This Row],[Code_Nom]],Clef_répartition[Année],Clef_répartition[[#This Row],[Année]])))</f>
        <v>30</v>
      </c>
      <c r="G8634" t="str">
        <f>Clef_répartition[[#This Row],[Code_Nom]]&amp;"_"&amp;Clef_répartition[[#This Row],[Nombre]]&amp;"_"&amp;Clef_répartition[[#This Row],[Année]]</f>
        <v>ORPC Broye-Vully_Organisation régionale de protection civile Broye-Vully_2_2020</v>
      </c>
      <c r="H8634">
        <v>5663</v>
      </c>
      <c r="I8634" t="s">
        <v>45</v>
      </c>
      <c r="J8634">
        <v>2020</v>
      </c>
      <c r="K8634">
        <v>4.8999999999999998E-3</v>
      </c>
    </row>
    <row r="8635" spans="1:11" x14ac:dyDescent="0.25">
      <c r="A8635" t="s">
        <v>724</v>
      </c>
      <c r="B8635" t="s">
        <v>652</v>
      </c>
      <c r="C8635" t="s">
        <v>653</v>
      </c>
      <c r="D8635" t="str">
        <f>Clef_répartition[[#This Row],[Code association]]&amp;"_"&amp;Clef_répartition[[#This Row],[Nom association]]</f>
        <v>ORPC Broye-Vully_Organisation régionale de protection civile Broye-Vully</v>
      </c>
      <c r="E8635">
        <f>COUNTIFS(D$2:D8635,Clef_répartition[[#This Row],[Code_Nom]],J$2:J8635,Clef_répartition[[#This Row],[Année]])</f>
        <v>3</v>
      </c>
      <c r="F8635">
        <f>IF(Clef_répartition[[#This Row],[Code_Nom]]=D8634,F8634-1,(COUNTIFS(Clef_répartition[Code_Nom],Clef_répartition[[#This Row],[Code_Nom]],Clef_répartition[Année],Clef_répartition[[#This Row],[Année]])))</f>
        <v>29</v>
      </c>
      <c r="G8635" t="str">
        <f>Clef_répartition[[#This Row],[Code_Nom]]&amp;"_"&amp;Clef_répartition[[#This Row],[Nombre]]&amp;"_"&amp;Clef_répartition[[#This Row],[Année]]</f>
        <v>ORPC Broye-Vully_Organisation régionale de protection civile Broye-Vully_3_2020</v>
      </c>
      <c r="H8635">
        <v>5812</v>
      </c>
      <c r="I8635" t="s">
        <v>48</v>
      </c>
      <c r="J8635">
        <v>2020</v>
      </c>
      <c r="K8635">
        <v>2.8999999999999998E-3</v>
      </c>
    </row>
    <row r="8636" spans="1:11" x14ac:dyDescent="0.25">
      <c r="A8636" t="s">
        <v>724</v>
      </c>
      <c r="B8636" t="s">
        <v>652</v>
      </c>
      <c r="C8636" t="s">
        <v>653</v>
      </c>
      <c r="D8636" t="str">
        <f>Clef_répartition[[#This Row],[Code association]]&amp;"_"&amp;Clef_répartition[[#This Row],[Nom association]]</f>
        <v>ORPC Broye-Vully_Organisation régionale de protection civile Broye-Vully</v>
      </c>
      <c r="E8636">
        <f>COUNTIFS(D$2:D8636,Clef_répartition[[#This Row],[Code_Nom]],J$2:J8636,Clef_répartition[[#This Row],[Année]])</f>
        <v>4</v>
      </c>
      <c r="F8636">
        <f>IF(Clef_répartition[[#This Row],[Code_Nom]]=D8635,F8635-1,(COUNTIFS(Clef_répartition[Code_Nom],Clef_répartition[[#This Row],[Code_Nom]],Clef_répartition[Année],Clef_répartition[[#This Row],[Année]])))</f>
        <v>28</v>
      </c>
      <c r="G8636" t="str">
        <f>Clef_répartition[[#This Row],[Code_Nom]]&amp;"_"&amp;Clef_répartition[[#This Row],[Nombre]]&amp;"_"&amp;Clef_répartition[[#This Row],[Année]]</f>
        <v>ORPC Broye-Vully_Organisation régionale de protection civile Broye-Vully_4_2020</v>
      </c>
      <c r="H8636" s="60">
        <v>5665</v>
      </c>
      <c r="I8636" s="60" t="s">
        <v>57</v>
      </c>
      <c r="J8636" s="60">
        <v>2020</v>
      </c>
      <c r="K8636" s="60">
        <v>4.7000000000000002E-3</v>
      </c>
    </row>
    <row r="8637" spans="1:11" x14ac:dyDescent="0.25">
      <c r="A8637" t="s">
        <v>724</v>
      </c>
      <c r="B8637" t="s">
        <v>652</v>
      </c>
      <c r="C8637" t="s">
        <v>653</v>
      </c>
      <c r="D8637" t="str">
        <f>Clef_répartition[[#This Row],[Code association]]&amp;"_"&amp;Clef_répartition[[#This Row],[Nom association]]</f>
        <v>ORPC Broye-Vully_Organisation régionale de protection civile Broye-Vully</v>
      </c>
      <c r="E8637">
        <f>COUNTIFS(D$2:D8637,Clef_répartition[[#This Row],[Code_Nom]],J$2:J8637,Clef_répartition[[#This Row],[Année]])</f>
        <v>5</v>
      </c>
      <c r="F8637">
        <f>IF(Clef_répartition[[#This Row],[Code_Nom]]=D8636,F8636-1,(COUNTIFS(Clef_répartition[Code_Nom],Clef_répartition[[#This Row],[Code_Nom]],Clef_répartition[Année],Clef_répartition[[#This Row],[Année]])))</f>
        <v>27</v>
      </c>
      <c r="G8637" t="str">
        <f>Clef_répartition[[#This Row],[Code_Nom]]&amp;"_"&amp;Clef_répartition[[#This Row],[Nombre]]&amp;"_"&amp;Clef_répartition[[#This Row],[Année]]</f>
        <v>ORPC Broye-Vully_Organisation régionale de protection civile Broye-Vully_5_2020</v>
      </c>
      <c r="H8637" s="60">
        <v>5813</v>
      </c>
      <c r="I8637" s="60" t="s">
        <v>65</v>
      </c>
      <c r="J8637" s="60">
        <v>2020</v>
      </c>
      <c r="K8637" s="60">
        <v>1.12E-2</v>
      </c>
    </row>
    <row r="8638" spans="1:11" x14ac:dyDescent="0.25">
      <c r="A8638" t="s">
        <v>724</v>
      </c>
      <c r="B8638" t="s">
        <v>652</v>
      </c>
      <c r="C8638" t="s">
        <v>653</v>
      </c>
      <c r="D8638" t="str">
        <f>Clef_répartition[[#This Row],[Code association]]&amp;"_"&amp;Clef_répartition[[#This Row],[Nom association]]</f>
        <v>ORPC Broye-Vully_Organisation régionale de protection civile Broye-Vully</v>
      </c>
      <c r="E8638">
        <f>COUNTIFS(D$2:D8638,Clef_répartition[[#This Row],[Code_Nom]],J$2:J8638,Clef_répartition[[#This Row],[Année]])</f>
        <v>6</v>
      </c>
      <c r="F8638">
        <f>IF(Clef_répartition[[#This Row],[Code_Nom]]=D8637,F8637-1,(COUNTIFS(Clef_répartition[Code_Nom],Clef_répartition[[#This Row],[Code_Nom]],Clef_répartition[Année],Clef_répartition[[#This Row],[Année]])))</f>
        <v>26</v>
      </c>
      <c r="G8638" t="str">
        <f>Clef_répartition[[#This Row],[Code_Nom]]&amp;"_"&amp;Clef_répartition[[#This Row],[Nombre]]&amp;"_"&amp;Clef_répartition[[#This Row],[Année]]</f>
        <v>ORPC Broye-Vully_Organisation régionale de protection civile Broye-Vully_6_2020</v>
      </c>
      <c r="H8638" s="60">
        <v>5785</v>
      </c>
      <c r="I8638" s="60" t="s">
        <v>74</v>
      </c>
      <c r="J8638" s="60">
        <v>2020</v>
      </c>
      <c r="K8638" s="60">
        <v>1.04E-2</v>
      </c>
    </row>
    <row r="8639" spans="1:11" x14ac:dyDescent="0.25">
      <c r="A8639" t="s">
        <v>724</v>
      </c>
      <c r="B8639" t="s">
        <v>652</v>
      </c>
      <c r="C8639" t="s">
        <v>653</v>
      </c>
      <c r="D8639" t="str">
        <f>Clef_répartition[[#This Row],[Code association]]&amp;"_"&amp;Clef_répartition[[#This Row],[Nom association]]</f>
        <v>ORPC Broye-Vully_Organisation régionale de protection civile Broye-Vully</v>
      </c>
      <c r="E8639">
        <f>COUNTIFS(D$2:D8639,Clef_répartition[[#This Row],[Code_Nom]],J$2:J8639,Clef_répartition[[#This Row],[Année]])</f>
        <v>7</v>
      </c>
      <c r="F8639">
        <f>IF(Clef_répartition[[#This Row],[Code_Nom]]=D8638,F8638-1,(COUNTIFS(Clef_répartition[Code_Nom],Clef_répartition[[#This Row],[Code_Nom]],Clef_répartition[Année],Clef_répartition[[#This Row],[Année]])))</f>
        <v>25</v>
      </c>
      <c r="G8639" t="str">
        <f>Clef_répartition[[#This Row],[Code_Nom]]&amp;"_"&amp;Clef_répartition[[#This Row],[Nombre]]&amp;"_"&amp;Clef_répartition[[#This Row],[Année]]</f>
        <v>ORPC Broye-Vully_Organisation régionale de protection civile Broye-Vully_7_2020</v>
      </c>
      <c r="H8639">
        <v>5816</v>
      </c>
      <c r="I8639" t="s">
        <v>76</v>
      </c>
      <c r="J8639">
        <v>2020</v>
      </c>
      <c r="K8639">
        <v>5.8700000000000002E-2</v>
      </c>
    </row>
    <row r="8640" spans="1:11" x14ac:dyDescent="0.25">
      <c r="A8640" t="s">
        <v>724</v>
      </c>
      <c r="B8640" t="s">
        <v>652</v>
      </c>
      <c r="C8640" t="s">
        <v>653</v>
      </c>
      <c r="D8640" t="str">
        <f>Clef_répartition[[#This Row],[Code association]]&amp;"_"&amp;Clef_répartition[[#This Row],[Nom association]]</f>
        <v>ORPC Broye-Vully_Organisation régionale de protection civile Broye-Vully</v>
      </c>
      <c r="E8640">
        <f>COUNTIFS(D$2:D8640,Clef_répartition[[#This Row],[Code_Nom]],J$2:J8640,Clef_répartition[[#This Row],[Année]])</f>
        <v>8</v>
      </c>
      <c r="F8640">
        <f>IF(Clef_répartition[[#This Row],[Code_Nom]]=D8639,F8639-1,(COUNTIFS(Clef_répartition[Code_Nom],Clef_répartition[[#This Row],[Code_Nom]],Clef_répartition[Année],Clef_répartition[[#This Row],[Année]])))</f>
        <v>24</v>
      </c>
      <c r="G8640" t="str">
        <f>Clef_répartition[[#This Row],[Code_Nom]]&amp;"_"&amp;Clef_répartition[[#This Row],[Nombre]]&amp;"_"&amp;Clef_répartition[[#This Row],[Année]]</f>
        <v>ORPC Broye-Vully_Organisation régionale de protection civile Broye-Vully_8_2020</v>
      </c>
      <c r="H8640">
        <v>5456</v>
      </c>
      <c r="I8640" t="s">
        <v>87</v>
      </c>
      <c r="J8640">
        <v>2020</v>
      </c>
      <c r="K8640">
        <v>3.9600000000000003E-2</v>
      </c>
    </row>
    <row r="8641" spans="1:11" x14ac:dyDescent="0.25">
      <c r="A8641" t="s">
        <v>724</v>
      </c>
      <c r="B8641" t="s">
        <v>652</v>
      </c>
      <c r="C8641" t="s">
        <v>653</v>
      </c>
      <c r="D8641" t="str">
        <f>Clef_répartition[[#This Row],[Code association]]&amp;"_"&amp;Clef_répartition[[#This Row],[Nom association]]</f>
        <v>ORPC Broye-Vully_Organisation régionale de protection civile Broye-Vully</v>
      </c>
      <c r="E8641">
        <f>COUNTIFS(D$2:D8641,Clef_répartition[[#This Row],[Code_Nom]],J$2:J8641,Clef_répartition[[#This Row],[Année]])</f>
        <v>9</v>
      </c>
      <c r="F8641">
        <f>IF(Clef_répartition[[#This Row],[Code_Nom]]=D8640,F8640-1,(COUNTIFS(Clef_répartition[Code_Nom],Clef_répartition[[#This Row],[Code_Nom]],Clef_répartition[Année],Clef_répartition[[#This Row],[Année]])))</f>
        <v>23</v>
      </c>
      <c r="G8641" t="str">
        <f>Clef_répartition[[#This Row],[Code_Nom]]&amp;"_"&amp;Clef_répartition[[#This Row],[Nombre]]&amp;"_"&amp;Clef_répartition[[#This Row],[Année]]</f>
        <v>ORPC Broye-Vully_Organisation régionale de protection civile Broye-Vully_9_2020</v>
      </c>
      <c r="H8641" s="60">
        <v>5669</v>
      </c>
      <c r="I8641" s="60" t="s">
        <v>89</v>
      </c>
      <c r="J8641" s="60">
        <v>2020</v>
      </c>
      <c r="K8641" s="60">
        <v>7.0000000000000001E-3</v>
      </c>
    </row>
    <row r="8642" spans="1:11" x14ac:dyDescent="0.25">
      <c r="A8642" t="s">
        <v>724</v>
      </c>
      <c r="B8642" t="s">
        <v>652</v>
      </c>
      <c r="C8642" t="s">
        <v>653</v>
      </c>
      <c r="D8642" t="str">
        <f>Clef_répartition[[#This Row],[Code association]]&amp;"_"&amp;Clef_répartition[[#This Row],[Nom association]]</f>
        <v>ORPC Broye-Vully_Organisation régionale de protection civile Broye-Vully</v>
      </c>
      <c r="E8642">
        <f>COUNTIFS(D$2:D8642,Clef_répartition[[#This Row],[Code_Nom]],J$2:J8642,Clef_répartition[[#This Row],[Année]])</f>
        <v>10</v>
      </c>
      <c r="F8642">
        <f>IF(Clef_répartition[[#This Row],[Code_Nom]]=D8641,F8641-1,(COUNTIFS(Clef_répartition[Code_Nom],Clef_répartition[[#This Row],[Code_Nom]],Clef_répartition[Année],Clef_répartition[[#This Row],[Année]])))</f>
        <v>22</v>
      </c>
      <c r="G8642" t="str">
        <f>Clef_répartition[[#This Row],[Code_Nom]]&amp;"_"&amp;Clef_répartition[[#This Row],[Nombre]]&amp;"_"&amp;Clef_répartition[[#This Row],[Année]]</f>
        <v>ORPC Broye-Vully_Organisation régionale de protection civile Broye-Vully_10_2020</v>
      </c>
      <c r="H8642">
        <v>5671</v>
      </c>
      <c r="I8642" t="s">
        <v>95</v>
      </c>
      <c r="J8642">
        <v>2020</v>
      </c>
      <c r="K8642">
        <v>5.3E-3</v>
      </c>
    </row>
    <row r="8643" spans="1:11" x14ac:dyDescent="0.25">
      <c r="A8643" t="s">
        <v>724</v>
      </c>
      <c r="B8643" t="s">
        <v>652</v>
      </c>
      <c r="C8643" t="s">
        <v>653</v>
      </c>
      <c r="D8643" t="str">
        <f>Clef_répartition[[#This Row],[Code association]]&amp;"_"&amp;Clef_répartition[[#This Row],[Nom association]]</f>
        <v>ORPC Broye-Vully_Organisation régionale de protection civile Broye-Vully</v>
      </c>
      <c r="E8643">
        <f>COUNTIFS(D$2:D8643,Clef_répartition[[#This Row],[Code_Nom]],J$2:J8643,Clef_répartition[[#This Row],[Année]])</f>
        <v>11</v>
      </c>
      <c r="F8643">
        <f>IF(Clef_répartition[[#This Row],[Code_Nom]]=D8642,F8642-1,(COUNTIFS(Clef_répartition[Code_Nom],Clef_répartition[[#This Row],[Code_Nom]],Clef_répartition[Année],Clef_répartition[[#This Row],[Année]])))</f>
        <v>21</v>
      </c>
      <c r="G8643" t="str">
        <f>Clef_répartition[[#This Row],[Code_Nom]]&amp;"_"&amp;Clef_répartition[[#This Row],[Nombre]]&amp;"_"&amp;Clef_répartition[[#This Row],[Année]]</f>
        <v>ORPC Broye-Vully_Organisation régionale de protection civile Broye-Vully_11_2020</v>
      </c>
      <c r="H8643">
        <v>5458</v>
      </c>
      <c r="I8643" t="s">
        <v>111</v>
      </c>
      <c r="J8643">
        <v>2020</v>
      </c>
      <c r="K8643">
        <v>2.01E-2</v>
      </c>
    </row>
    <row r="8644" spans="1:11" x14ac:dyDescent="0.25">
      <c r="A8644" t="s">
        <v>724</v>
      </c>
      <c r="B8644" t="s">
        <v>652</v>
      </c>
      <c r="C8644" t="s">
        <v>653</v>
      </c>
      <c r="D8644" t="str">
        <f>Clef_répartition[[#This Row],[Code association]]&amp;"_"&amp;Clef_répartition[[#This Row],[Nom association]]</f>
        <v>ORPC Broye-Vully_Organisation régionale de protection civile Broye-Vully</v>
      </c>
      <c r="E8644">
        <f>COUNTIFS(D$2:D8644,Clef_répartition[[#This Row],[Code_Nom]],J$2:J8644,Clef_répartition[[#This Row],[Année]])</f>
        <v>12</v>
      </c>
      <c r="F8644">
        <f>IF(Clef_répartition[[#This Row],[Code_Nom]]=D8643,F8643-1,(COUNTIFS(Clef_répartition[Code_Nom],Clef_répartition[[#This Row],[Code_Nom]],Clef_répartition[Année],Clef_répartition[[#This Row],[Année]])))</f>
        <v>20</v>
      </c>
      <c r="G8644" t="str">
        <f>Clef_répartition[[#This Row],[Code_Nom]]&amp;"_"&amp;Clef_répartition[[#This Row],[Nombre]]&amp;"_"&amp;Clef_répartition[[#This Row],[Année]]</f>
        <v>ORPC Broye-Vully_Organisation régionale de protection civile Broye-Vully_12_2020</v>
      </c>
      <c r="H8644" s="60">
        <v>5817</v>
      </c>
      <c r="I8644" s="60" t="s">
        <v>130</v>
      </c>
      <c r="J8644" s="60">
        <v>2020</v>
      </c>
      <c r="K8644" s="60">
        <v>2.1700000000000001E-2</v>
      </c>
    </row>
    <row r="8645" spans="1:11" x14ac:dyDescent="0.25">
      <c r="A8645" t="s">
        <v>724</v>
      </c>
      <c r="B8645" t="s">
        <v>652</v>
      </c>
      <c r="C8645" t="s">
        <v>653</v>
      </c>
      <c r="D8645" t="str">
        <f>Clef_répartition[[#This Row],[Code association]]&amp;"_"&amp;Clef_répartition[[#This Row],[Nom association]]</f>
        <v>ORPC Broye-Vully_Organisation régionale de protection civile Broye-Vully</v>
      </c>
      <c r="E8645">
        <f>COUNTIFS(D$2:D8645,Clef_répartition[[#This Row],[Code_Nom]],J$2:J8645,Clef_répartition[[#This Row],[Année]])</f>
        <v>13</v>
      </c>
      <c r="F8645">
        <f>IF(Clef_répartition[[#This Row],[Code_Nom]]=D8644,F8644-1,(COUNTIFS(Clef_répartition[Code_Nom],Clef_répartition[[#This Row],[Code_Nom]],Clef_répartition[Année],Clef_répartition[[#This Row],[Année]])))</f>
        <v>19</v>
      </c>
      <c r="G8645" t="str">
        <f>Clef_répartition[[#This Row],[Code_Nom]]&amp;"_"&amp;Clef_répartition[[#This Row],[Nombre]]&amp;"_"&amp;Clef_répartition[[#This Row],[Année]]</f>
        <v>ORPC Broye-Vully_Organisation régionale de protection civile Broye-Vully_13_2020</v>
      </c>
      <c r="H8645" s="60">
        <v>5819</v>
      </c>
      <c r="I8645" s="60" t="s">
        <v>136</v>
      </c>
      <c r="J8645" s="60">
        <v>2020</v>
      </c>
      <c r="K8645" s="60">
        <v>8.5000000000000006E-3</v>
      </c>
    </row>
    <row r="8646" spans="1:11" x14ac:dyDescent="0.25">
      <c r="A8646" t="s">
        <v>724</v>
      </c>
      <c r="B8646" t="s">
        <v>652</v>
      </c>
      <c r="C8646" t="s">
        <v>653</v>
      </c>
      <c r="D8646" t="str">
        <f>Clef_répartition[[#This Row],[Code association]]&amp;"_"&amp;Clef_répartition[[#This Row],[Nom association]]</f>
        <v>ORPC Broye-Vully_Organisation régionale de protection civile Broye-Vully</v>
      </c>
      <c r="E8646">
        <f>COUNTIFS(D$2:D8646,Clef_répartition[[#This Row],[Code_Nom]],J$2:J8646,Clef_répartition[[#This Row],[Année]])</f>
        <v>14</v>
      </c>
      <c r="F8646">
        <f>IF(Clef_répartition[[#This Row],[Code_Nom]]=D8645,F8645-1,(COUNTIFS(Clef_répartition[Code_Nom],Clef_répartition[[#This Row],[Code_Nom]],Clef_répartition[Année],Clef_répartition[[#This Row],[Année]])))</f>
        <v>18</v>
      </c>
      <c r="G8646" t="str">
        <f>Clef_répartition[[#This Row],[Code_Nom]]&amp;"_"&amp;Clef_répartition[[#This Row],[Nombre]]&amp;"_"&amp;Clef_répartition[[#This Row],[Année]]</f>
        <v>ORPC Broye-Vully_Organisation régionale de protection civile Broye-Vully_14_2020</v>
      </c>
      <c r="H8646" s="60">
        <v>5673</v>
      </c>
      <c r="I8646" s="60" t="s">
        <v>137</v>
      </c>
      <c r="J8646" s="60">
        <v>2020</v>
      </c>
      <c r="K8646" s="60">
        <v>8.3000000000000001E-3</v>
      </c>
    </row>
    <row r="8647" spans="1:11" x14ac:dyDescent="0.25">
      <c r="A8647" t="s">
        <v>724</v>
      </c>
      <c r="B8647" t="s">
        <v>652</v>
      </c>
      <c r="C8647" t="s">
        <v>653</v>
      </c>
      <c r="D8647" t="str">
        <f>Clef_répartition[[#This Row],[Code association]]&amp;"_"&amp;Clef_répartition[[#This Row],[Nom association]]</f>
        <v>ORPC Broye-Vully_Organisation régionale de protection civile Broye-Vully</v>
      </c>
      <c r="E8647">
        <f>COUNTIFS(D$2:D8647,Clef_répartition[[#This Row],[Code_Nom]],J$2:J8647,Clef_répartition[[#This Row],[Année]])</f>
        <v>15</v>
      </c>
      <c r="F8647">
        <f>IF(Clef_répartition[[#This Row],[Code_Nom]]=D8646,F8646-1,(COUNTIFS(Clef_répartition[Code_Nom],Clef_répartition[[#This Row],[Code_Nom]],Clef_répartition[Année],Clef_répartition[[#This Row],[Année]])))</f>
        <v>17</v>
      </c>
      <c r="G8647" t="str">
        <f>Clef_répartition[[#This Row],[Code_Nom]]&amp;"_"&amp;Clef_répartition[[#This Row],[Nombre]]&amp;"_"&amp;Clef_répartition[[#This Row],[Année]]</f>
        <v>ORPC Broye-Vully_Organisation régionale de protection civile Broye-Vully_15_2020</v>
      </c>
      <c r="H8647" s="60">
        <v>5674</v>
      </c>
      <c r="I8647" s="60" t="s">
        <v>163</v>
      </c>
      <c r="J8647" s="60">
        <v>2020</v>
      </c>
      <c r="K8647" s="60">
        <v>3.0999999999999999E-3</v>
      </c>
    </row>
    <row r="8648" spans="1:11" x14ac:dyDescent="0.25">
      <c r="A8648" t="s">
        <v>724</v>
      </c>
      <c r="B8648" t="s">
        <v>652</v>
      </c>
      <c r="C8648" t="s">
        <v>653</v>
      </c>
      <c r="D8648" t="str">
        <f>Clef_répartition[[#This Row],[Code association]]&amp;"_"&amp;Clef_répartition[[#This Row],[Nom association]]</f>
        <v>ORPC Broye-Vully_Organisation régionale de protection civile Broye-Vully</v>
      </c>
      <c r="E8648">
        <f>COUNTIFS(D$2:D8648,Clef_répartition[[#This Row],[Code_Nom]],J$2:J8648,Clef_répartition[[#This Row],[Année]])</f>
        <v>16</v>
      </c>
      <c r="F8648">
        <f>IF(Clef_répartition[[#This Row],[Code_Nom]]=D8647,F8647-1,(COUNTIFS(Clef_répartition[Code_Nom],Clef_répartition[[#This Row],[Code_Nom]],Clef_répartition[Année],Clef_répartition[[#This Row],[Année]])))</f>
        <v>16</v>
      </c>
      <c r="G8648" t="str">
        <f>Clef_répartition[[#This Row],[Code_Nom]]&amp;"_"&amp;Clef_répartition[[#This Row],[Nombre]]&amp;"_"&amp;Clef_répartition[[#This Row],[Année]]</f>
        <v>ORPC Broye-Vully_Organisation régionale de protection civile Broye-Vully_16_2020</v>
      </c>
      <c r="H8648">
        <v>5675</v>
      </c>
      <c r="I8648" t="s">
        <v>164</v>
      </c>
      <c r="J8648">
        <v>2020</v>
      </c>
      <c r="K8648">
        <v>9.64E-2</v>
      </c>
    </row>
    <row r="8649" spans="1:11" x14ac:dyDescent="0.25">
      <c r="A8649" t="s">
        <v>724</v>
      </c>
      <c r="B8649" t="s">
        <v>652</v>
      </c>
      <c r="C8649" t="s">
        <v>653</v>
      </c>
      <c r="D8649" t="str">
        <f>Clef_répartition[[#This Row],[Code association]]&amp;"_"&amp;Clef_répartition[[#This Row],[Nom association]]</f>
        <v>ORPC Broye-Vully_Organisation régionale de protection civile Broye-Vully</v>
      </c>
      <c r="E8649">
        <f>COUNTIFS(D$2:D8649,Clef_répartition[[#This Row],[Code_Nom]],J$2:J8649,Clef_répartition[[#This Row],[Année]])</f>
        <v>17</v>
      </c>
      <c r="F8649">
        <f>IF(Clef_répartition[[#This Row],[Code_Nom]]=D8648,F8648-1,(COUNTIFS(Clef_répartition[Code_Nom],Clef_répartition[[#This Row],[Code_Nom]],Clef_répartition[Année],Clef_répartition[[#This Row],[Année]])))</f>
        <v>15</v>
      </c>
      <c r="G8649" t="str">
        <f>Clef_répartition[[#This Row],[Code_Nom]]&amp;"_"&amp;Clef_répartition[[#This Row],[Nombre]]&amp;"_"&amp;Clef_répartition[[#This Row],[Année]]</f>
        <v>ORPC Broye-Vully_Organisation régionale de protection civile Broye-Vully_17_2020</v>
      </c>
      <c r="H8649">
        <v>5821</v>
      </c>
      <c r="I8649" t="s">
        <v>177</v>
      </c>
      <c r="J8649">
        <v>2020</v>
      </c>
      <c r="K8649">
        <v>8.2000000000000007E-3</v>
      </c>
    </row>
    <row r="8650" spans="1:11" x14ac:dyDescent="0.25">
      <c r="A8650" t="s">
        <v>724</v>
      </c>
      <c r="B8650" t="s">
        <v>652</v>
      </c>
      <c r="C8650" t="s">
        <v>653</v>
      </c>
      <c r="D8650" t="str">
        <f>Clef_répartition[[#This Row],[Code association]]&amp;"_"&amp;Clef_répartition[[#This Row],[Nom association]]</f>
        <v>ORPC Broye-Vully_Organisation régionale de protection civile Broye-Vully</v>
      </c>
      <c r="E8650">
        <f>COUNTIFS(D$2:D8650,Clef_répartition[[#This Row],[Code_Nom]],J$2:J8650,Clef_répartition[[#This Row],[Année]])</f>
        <v>18</v>
      </c>
      <c r="F8650">
        <f>IF(Clef_répartition[[#This Row],[Code_Nom]]=D8649,F8649-1,(COUNTIFS(Clef_répartition[Code_Nom],Clef_répartition[[#This Row],[Code_Nom]],Clef_répartition[Année],Clef_répartition[[#This Row],[Année]])))</f>
        <v>14</v>
      </c>
      <c r="G8650" t="str">
        <f>Clef_répartition[[#This Row],[Code_Nom]]&amp;"_"&amp;Clef_répartition[[#This Row],[Nombre]]&amp;"_"&amp;Clef_répartition[[#This Row],[Année]]</f>
        <v>ORPC Broye-Vully_Organisation régionale de protection civile Broye-Vully_18_2020</v>
      </c>
      <c r="H8650">
        <v>5678</v>
      </c>
      <c r="I8650" t="s">
        <v>192</v>
      </c>
      <c r="J8650">
        <v>2020</v>
      </c>
      <c r="K8650">
        <v>0.1389</v>
      </c>
    </row>
    <row r="8651" spans="1:11" x14ac:dyDescent="0.25">
      <c r="A8651" t="s">
        <v>724</v>
      </c>
      <c r="B8651" t="s">
        <v>652</v>
      </c>
      <c r="C8651" t="s">
        <v>653</v>
      </c>
      <c r="D8651" t="str">
        <f>Clef_répartition[[#This Row],[Code association]]&amp;"_"&amp;Clef_répartition[[#This Row],[Nom association]]</f>
        <v>ORPC Broye-Vully_Organisation régionale de protection civile Broye-Vully</v>
      </c>
      <c r="E8651">
        <f>COUNTIFS(D$2:D8651,Clef_répartition[[#This Row],[Code_Nom]],J$2:J8651,Clef_répartition[[#This Row],[Année]])</f>
        <v>19</v>
      </c>
      <c r="F8651">
        <f>IF(Clef_répartition[[#This Row],[Code_Nom]]=D8650,F8650-1,(COUNTIFS(Clef_répartition[Code_Nom],Clef_répartition[[#This Row],[Code_Nom]],Clef_répartition[Année],Clef_répartition[[#This Row],[Année]])))</f>
        <v>13</v>
      </c>
      <c r="G8651" t="str">
        <f>Clef_répartition[[#This Row],[Code_Nom]]&amp;"_"&amp;Clef_répartition[[#This Row],[Nombre]]&amp;"_"&amp;Clef_répartition[[#This Row],[Année]]</f>
        <v>ORPC Broye-Vully_Organisation régionale de protection civile Broye-Vully_19_2020</v>
      </c>
      <c r="H8651">
        <v>5822</v>
      </c>
      <c r="I8651" t="s">
        <v>211</v>
      </c>
      <c r="J8651">
        <v>2020</v>
      </c>
      <c r="K8651">
        <v>0.23160000000000028</v>
      </c>
    </row>
    <row r="8652" spans="1:11" x14ac:dyDescent="0.25">
      <c r="A8652" t="s">
        <v>724</v>
      </c>
      <c r="B8652" t="s">
        <v>652</v>
      </c>
      <c r="C8652" t="s">
        <v>653</v>
      </c>
      <c r="D8652" t="str">
        <f>Clef_répartition[[#This Row],[Code association]]&amp;"_"&amp;Clef_répartition[[#This Row],[Nom association]]</f>
        <v>ORPC Broye-Vully_Organisation régionale de protection civile Broye-Vully</v>
      </c>
      <c r="E8652">
        <f>COUNTIFS(D$2:D8652,Clef_répartition[[#This Row],[Code_Nom]],J$2:J8652,Clef_répartition[[#This Row],[Année]])</f>
        <v>20</v>
      </c>
      <c r="F8652">
        <f>IF(Clef_répartition[[#This Row],[Code_Nom]]=D8651,F8651-1,(COUNTIFS(Clef_répartition[Code_Nom],Clef_répartition[[#This Row],[Code_Nom]],Clef_répartition[Année],Clef_répartition[[#This Row],[Année]])))</f>
        <v>12</v>
      </c>
      <c r="G8652" t="str">
        <f>Clef_répartition[[#This Row],[Code_Nom]]&amp;"_"&amp;Clef_répartition[[#This Row],[Nombre]]&amp;"_"&amp;Clef_répartition[[#This Row],[Année]]</f>
        <v>ORPC Broye-Vully_Organisation régionale de protection civile Broye-Vully_20_2020</v>
      </c>
      <c r="H8652" s="60">
        <v>5683</v>
      </c>
      <c r="I8652" s="60" t="s">
        <v>222</v>
      </c>
      <c r="J8652" s="60">
        <v>2020</v>
      </c>
      <c r="K8652" s="60">
        <v>4.4000000000000003E-3</v>
      </c>
    </row>
    <row r="8653" spans="1:11" x14ac:dyDescent="0.25">
      <c r="A8653" t="s">
        <v>724</v>
      </c>
      <c r="B8653" t="s">
        <v>652</v>
      </c>
      <c r="C8653" t="s">
        <v>653</v>
      </c>
      <c r="D8653" t="str">
        <f>Clef_répartition[[#This Row],[Code association]]&amp;"_"&amp;Clef_répartition[[#This Row],[Nom association]]</f>
        <v>ORPC Broye-Vully_Organisation régionale de protection civile Broye-Vully</v>
      </c>
      <c r="E8653">
        <f>COUNTIFS(D$2:D8653,Clef_répartition[[#This Row],[Code_Nom]],J$2:J8653,Clef_répartition[[#This Row],[Année]])</f>
        <v>21</v>
      </c>
      <c r="F8653">
        <f>IF(Clef_répartition[[#This Row],[Code_Nom]]=D8652,F8652-1,(COUNTIFS(Clef_répartition[Code_Nom],Clef_répartition[[#This Row],[Code_Nom]],Clef_répartition[Année],Clef_répartition[[#This Row],[Année]])))</f>
        <v>11</v>
      </c>
      <c r="G8653" t="str">
        <f>Clef_répartition[[#This Row],[Code_Nom]]&amp;"_"&amp;Clef_répartition[[#This Row],[Nombre]]&amp;"_"&amp;Clef_répartition[[#This Row],[Année]]</f>
        <v>ORPC Broye-Vully_Organisation régionale de protection civile Broye-Vully_21_2020</v>
      </c>
      <c r="H8653" s="60">
        <v>5798</v>
      </c>
      <c r="I8653" s="60" t="s">
        <v>236</v>
      </c>
      <c r="J8653" s="60">
        <v>2020</v>
      </c>
      <c r="K8653" s="60">
        <v>1.11E-2</v>
      </c>
    </row>
    <row r="8654" spans="1:11" x14ac:dyDescent="0.25">
      <c r="A8654" t="s">
        <v>724</v>
      </c>
      <c r="B8654" t="s">
        <v>652</v>
      </c>
      <c r="C8654" t="s">
        <v>653</v>
      </c>
      <c r="D8654" t="str">
        <f>Clef_répartition[[#This Row],[Code association]]&amp;"_"&amp;Clef_répartition[[#This Row],[Nom association]]</f>
        <v>ORPC Broye-Vully_Organisation régionale de protection civile Broye-Vully</v>
      </c>
      <c r="E8654">
        <f>COUNTIFS(D$2:D8654,Clef_répartition[[#This Row],[Code_Nom]],J$2:J8654,Clef_répartition[[#This Row],[Année]])</f>
        <v>22</v>
      </c>
      <c r="F8654">
        <f>IF(Clef_répartition[[#This Row],[Code_Nom]]=D8653,F8653-1,(COUNTIFS(Clef_répartition[Code_Nom],Clef_répartition[[#This Row],[Code_Nom]],Clef_répartition[Année],Clef_répartition[[#This Row],[Année]])))</f>
        <v>10</v>
      </c>
      <c r="G8654" t="str">
        <f>Clef_répartition[[#This Row],[Code_Nom]]&amp;"_"&amp;Clef_répartition[[#This Row],[Nombre]]&amp;"_"&amp;Clef_répartition[[#This Row],[Année]]</f>
        <v>ORPC Broye-Vully_Organisation régionale de protection civile Broye-Vully_22_2020</v>
      </c>
      <c r="H8654">
        <v>5684</v>
      </c>
      <c r="I8654" t="s">
        <v>237</v>
      </c>
      <c r="J8654">
        <v>2020</v>
      </c>
      <c r="K8654">
        <v>1.9E-3</v>
      </c>
    </row>
    <row r="8655" spans="1:11" x14ac:dyDescent="0.25">
      <c r="A8655" t="s">
        <v>724</v>
      </c>
      <c r="B8655" t="s">
        <v>652</v>
      </c>
      <c r="C8655" t="s">
        <v>653</v>
      </c>
      <c r="D8655" t="str">
        <f>Clef_répartition[[#This Row],[Code association]]&amp;"_"&amp;Clef_répartition[[#This Row],[Nom association]]</f>
        <v>ORPC Broye-Vully_Organisation régionale de protection civile Broye-Vully</v>
      </c>
      <c r="E8655">
        <f>COUNTIFS(D$2:D8655,Clef_répartition[[#This Row],[Code_Nom]],J$2:J8655,Clef_répartition[[#This Row],[Année]])</f>
        <v>23</v>
      </c>
      <c r="F8655">
        <f>IF(Clef_répartition[[#This Row],[Code_Nom]]=D8654,F8654-1,(COUNTIFS(Clef_répartition[Code_Nom],Clef_répartition[[#This Row],[Code_Nom]],Clef_répartition[Année],Clef_répartition[[#This Row],[Année]])))</f>
        <v>9</v>
      </c>
      <c r="G8655" t="str">
        <f>Clef_répartition[[#This Row],[Code_Nom]]&amp;"_"&amp;Clef_répartition[[#This Row],[Nombre]]&amp;"_"&amp;Clef_répartition[[#This Row],[Année]]</f>
        <v>ORPC Broye-Vully_Organisation régionale de protection civile Broye-Vully_23_2020</v>
      </c>
      <c r="H8655" s="60">
        <v>5688</v>
      </c>
      <c r="I8655" s="60" t="s">
        <v>260</v>
      </c>
      <c r="J8655" s="60">
        <v>2020</v>
      </c>
      <c r="K8655" s="60">
        <v>3.5000000000000001E-3</v>
      </c>
    </row>
    <row r="8656" spans="1:11" x14ac:dyDescent="0.25">
      <c r="A8656" t="s">
        <v>724</v>
      </c>
      <c r="B8656" t="s">
        <v>652</v>
      </c>
      <c r="C8656" t="s">
        <v>653</v>
      </c>
      <c r="D8656" t="str">
        <f>Clef_répartition[[#This Row],[Code association]]&amp;"_"&amp;Clef_répartition[[#This Row],[Nom association]]</f>
        <v>ORPC Broye-Vully_Organisation régionale de protection civile Broye-Vully</v>
      </c>
      <c r="E8656">
        <f>COUNTIFS(D$2:D8656,Clef_répartition[[#This Row],[Code_Nom]],J$2:J8656,Clef_répartition[[#This Row],[Année]])</f>
        <v>24</v>
      </c>
      <c r="F8656">
        <f>IF(Clef_répartition[[#This Row],[Code_Nom]]=D8655,F8655-1,(COUNTIFS(Clef_répartition[Code_Nom],Clef_répartition[[#This Row],[Code_Nom]],Clef_répartition[Année],Clef_répartition[[#This Row],[Année]])))</f>
        <v>8</v>
      </c>
      <c r="G8656" t="str">
        <f>Clef_répartition[[#This Row],[Code_Nom]]&amp;"_"&amp;Clef_répartition[[#This Row],[Nombre]]&amp;"_"&amp;Clef_répartition[[#This Row],[Année]]</f>
        <v>ORPC Broye-Vully_Organisation régionale de protection civile Broye-Vully_24_2020</v>
      </c>
      <c r="H8656" s="60">
        <v>5827</v>
      </c>
      <c r="I8656" s="60" t="s">
        <v>266</v>
      </c>
      <c r="J8656" s="60">
        <v>2020</v>
      </c>
      <c r="K8656" s="60">
        <v>6.4999999999999997E-3</v>
      </c>
    </row>
    <row r="8657" spans="1:11" x14ac:dyDescent="0.25">
      <c r="A8657" t="s">
        <v>724</v>
      </c>
      <c r="B8657" t="s">
        <v>652</v>
      </c>
      <c r="C8657" t="s">
        <v>653</v>
      </c>
      <c r="D8657" t="str">
        <f>Clef_répartition[[#This Row],[Code association]]&amp;"_"&amp;Clef_répartition[[#This Row],[Nom association]]</f>
        <v>ORPC Broye-Vully_Organisation régionale de protection civile Broye-Vully</v>
      </c>
      <c r="E8657">
        <f>COUNTIFS(D$2:D8657,Clef_répartition[[#This Row],[Code_Nom]],J$2:J8657,Clef_répartition[[#This Row],[Année]])</f>
        <v>25</v>
      </c>
      <c r="F8657">
        <f>IF(Clef_répartition[[#This Row],[Code_Nom]]=D8656,F8656-1,(COUNTIFS(Clef_répartition[Code_Nom],Clef_répartition[[#This Row],[Code_Nom]],Clef_répartition[Année],Clef_répartition[[#This Row],[Année]])))</f>
        <v>7</v>
      </c>
      <c r="G8657" t="str">
        <f>Clef_répartition[[#This Row],[Code_Nom]]&amp;"_"&amp;Clef_répartition[[#This Row],[Nombre]]&amp;"_"&amp;Clef_répartition[[#This Row],[Année]]</f>
        <v>ORPC Broye-Vully_Organisation régionale de protection civile Broye-Vully_25_2020</v>
      </c>
      <c r="H8657">
        <v>5828</v>
      </c>
      <c r="I8657" t="s">
        <v>268</v>
      </c>
      <c r="J8657">
        <v>2020</v>
      </c>
      <c r="K8657">
        <v>2.5000000000000001E-3</v>
      </c>
    </row>
    <row r="8658" spans="1:11" x14ac:dyDescent="0.25">
      <c r="A8658" t="s">
        <v>724</v>
      </c>
      <c r="B8658" t="s">
        <v>652</v>
      </c>
      <c r="C8658" t="s">
        <v>653</v>
      </c>
      <c r="D8658" t="str">
        <f>Clef_répartition[[#This Row],[Code association]]&amp;"_"&amp;Clef_répartition[[#This Row],[Nom association]]</f>
        <v>ORPC Broye-Vully_Organisation régionale de protection civile Broye-Vully</v>
      </c>
      <c r="E8658">
        <f>COUNTIFS(D$2:D8658,Clef_répartition[[#This Row],[Code_Nom]],J$2:J8658,Clef_répartition[[#This Row],[Année]])</f>
        <v>26</v>
      </c>
      <c r="F8658">
        <f>IF(Clef_répartition[[#This Row],[Code_Nom]]=D8657,F8657-1,(COUNTIFS(Clef_répartition[Code_Nom],Clef_répartition[[#This Row],[Code_Nom]],Clef_répartition[Année],Clef_répartition[[#This Row],[Année]])))</f>
        <v>6</v>
      </c>
      <c r="G8658" t="str">
        <f>Clef_répartition[[#This Row],[Code_Nom]]&amp;"_"&amp;Clef_répartition[[#This Row],[Nombre]]&amp;"_"&amp;Clef_répartition[[#This Row],[Année]]</f>
        <v>ORPC Broye-Vully_Organisation régionale de protection civile Broye-Vully_26_2020</v>
      </c>
      <c r="H8658">
        <v>5831</v>
      </c>
      <c r="I8658" t="s">
        <v>270</v>
      </c>
      <c r="J8658">
        <v>2020</v>
      </c>
      <c r="K8658">
        <v>7.5300000000000006E-2</v>
      </c>
    </row>
    <row r="8659" spans="1:11" x14ac:dyDescent="0.25">
      <c r="A8659" t="s">
        <v>724</v>
      </c>
      <c r="B8659" t="s">
        <v>652</v>
      </c>
      <c r="C8659" t="s">
        <v>653</v>
      </c>
      <c r="D8659" t="str">
        <f>Clef_répartition[[#This Row],[Code association]]&amp;"_"&amp;Clef_répartition[[#This Row],[Nom association]]</f>
        <v>ORPC Broye-Vully_Organisation régionale de protection civile Broye-Vully</v>
      </c>
      <c r="E8659">
        <f>COUNTIFS(D$2:D8659,Clef_répartition[[#This Row],[Code_Nom]],J$2:J8659,Clef_répartition[[#This Row],[Année]])</f>
        <v>27</v>
      </c>
      <c r="F8659">
        <f>IF(Clef_répartition[[#This Row],[Code_Nom]]=D8658,F8658-1,(COUNTIFS(Clef_répartition[Code_Nom],Clef_répartition[[#This Row],[Code_Nom]],Clef_répartition[Année],Clef_répartition[[#This Row],[Année]])))</f>
        <v>5</v>
      </c>
      <c r="G8659" t="str">
        <f>Clef_répartition[[#This Row],[Code_Nom]]&amp;"_"&amp;Clef_répartition[[#This Row],[Nombre]]&amp;"_"&amp;Clef_répartition[[#This Row],[Année]]</f>
        <v>ORPC Broye-Vully_Organisation régionale de protection civile Broye-Vully_27_2020</v>
      </c>
      <c r="H8659" s="60">
        <v>5690</v>
      </c>
      <c r="I8659" s="60" t="s">
        <v>281</v>
      </c>
      <c r="J8659" s="60">
        <v>2020</v>
      </c>
      <c r="K8659" s="60">
        <v>2.7000000000000001E-3</v>
      </c>
    </row>
    <row r="8660" spans="1:11" x14ac:dyDescent="0.25">
      <c r="A8660" t="s">
        <v>724</v>
      </c>
      <c r="B8660" t="s">
        <v>652</v>
      </c>
      <c r="C8660" t="s">
        <v>653</v>
      </c>
      <c r="D8660" t="str">
        <f>Clef_répartition[[#This Row],[Code association]]&amp;"_"&amp;Clef_répartition[[#This Row],[Nom association]]</f>
        <v>ORPC Broye-Vully_Organisation régionale de protection civile Broye-Vully</v>
      </c>
      <c r="E8660">
        <f>COUNTIFS(D$2:D8660,Clef_répartition[[#This Row],[Code_Nom]],J$2:J8660,Clef_répartition[[#This Row],[Année]])</f>
        <v>28</v>
      </c>
      <c r="F8660">
        <f>IF(Clef_répartition[[#This Row],[Code_Nom]]=D8659,F8659-1,(COUNTIFS(Clef_répartition[Code_Nom],Clef_répartition[[#This Row],[Code_Nom]],Clef_répartition[Année],Clef_répartition[[#This Row],[Année]])))</f>
        <v>4</v>
      </c>
      <c r="G8660" t="str">
        <f>Clef_répartition[[#This Row],[Code_Nom]]&amp;"_"&amp;Clef_répartition[[#This Row],[Nombre]]&amp;"_"&amp;Clef_répartition[[#This Row],[Année]]</f>
        <v>ORPC Broye-Vully_Organisation régionale de protection civile Broye-Vully_28_2020</v>
      </c>
      <c r="H8660" s="60">
        <v>5830</v>
      </c>
      <c r="I8660" s="60" t="s">
        <v>285</v>
      </c>
      <c r="J8660" s="60">
        <v>2020</v>
      </c>
      <c r="K8660" s="60">
        <v>1.03E-2</v>
      </c>
    </row>
    <row r="8661" spans="1:11" x14ac:dyDescent="0.25">
      <c r="A8661" t="s">
        <v>724</v>
      </c>
      <c r="B8661" t="s">
        <v>652</v>
      </c>
      <c r="C8661" t="s">
        <v>653</v>
      </c>
      <c r="D8661" t="str">
        <f>Clef_répartition[[#This Row],[Code association]]&amp;"_"&amp;Clef_répartition[[#This Row],[Nom association]]</f>
        <v>ORPC Broye-Vully_Organisation régionale de protection civile Broye-Vully</v>
      </c>
      <c r="E8661">
        <f>COUNTIFS(D$2:D8661,Clef_répartition[[#This Row],[Code_Nom]],J$2:J8661,Clef_répartition[[#This Row],[Année]])</f>
        <v>29</v>
      </c>
      <c r="F8661">
        <f>IF(Clef_répartition[[#This Row],[Code_Nom]]=D8660,F8660-1,(COUNTIFS(Clef_répartition[Code_Nom],Clef_répartition[[#This Row],[Code_Nom]],Clef_répartition[Année],Clef_répartition[[#This Row],[Année]])))</f>
        <v>3</v>
      </c>
      <c r="G8661" t="str">
        <f>Clef_répartition[[#This Row],[Code_Nom]]&amp;"_"&amp;Clef_répartition[[#This Row],[Nombre]]&amp;"_"&amp;Clef_répartition[[#This Row],[Année]]</f>
        <v>ORPC Broye-Vully_Organisation régionale de protection civile Broye-Vully_29_2020</v>
      </c>
      <c r="H8661">
        <v>5692</v>
      </c>
      <c r="I8661" t="s">
        <v>289</v>
      </c>
      <c r="J8661">
        <v>2020</v>
      </c>
      <c r="K8661">
        <v>1.32E-2</v>
      </c>
    </row>
    <row r="8662" spans="1:11" x14ac:dyDescent="0.25">
      <c r="A8662" t="s">
        <v>724</v>
      </c>
      <c r="B8662" t="s">
        <v>652</v>
      </c>
      <c r="C8662" t="s">
        <v>653</v>
      </c>
      <c r="D8662" t="str">
        <f>Clef_répartition[[#This Row],[Code association]]&amp;"_"&amp;Clef_répartition[[#This Row],[Nom association]]</f>
        <v>ORPC Broye-Vully_Organisation régionale de protection civile Broye-Vully</v>
      </c>
      <c r="E8662">
        <f>COUNTIFS(D$2:D8662,Clef_répartition[[#This Row],[Code_Nom]],J$2:J8662,Clef_répartition[[#This Row],[Année]])</f>
        <v>30</v>
      </c>
      <c r="F8662">
        <f>IF(Clef_répartition[[#This Row],[Code_Nom]]=D8661,F8661-1,(COUNTIFS(Clef_répartition[Code_Nom],Clef_répartition[[#This Row],[Code_Nom]],Clef_répartition[Année],Clef_répartition[[#This Row],[Année]])))</f>
        <v>2</v>
      </c>
      <c r="G8662" t="str">
        <f>Clef_répartition[[#This Row],[Code_Nom]]&amp;"_"&amp;Clef_répartition[[#This Row],[Nombre]]&amp;"_"&amp;Clef_répartition[[#This Row],[Année]]</f>
        <v>ORPC Broye-Vully_Organisation régionale de protection civile Broye-Vully_30_2020</v>
      </c>
      <c r="H8662">
        <v>5803</v>
      </c>
      <c r="I8662" t="s">
        <v>294</v>
      </c>
      <c r="J8662">
        <v>2020</v>
      </c>
      <c r="K8662">
        <v>1.4E-2</v>
      </c>
    </row>
    <row r="8663" spans="1:11" x14ac:dyDescent="0.25">
      <c r="A8663" t="s">
        <v>724</v>
      </c>
      <c r="B8663" t="s">
        <v>652</v>
      </c>
      <c r="C8663" t="s">
        <v>653</v>
      </c>
      <c r="D8663" t="str">
        <f>Clef_répartition[[#This Row],[Code association]]&amp;"_"&amp;Clef_répartition[[#This Row],[Nom association]]</f>
        <v>ORPC Broye-Vully_Organisation régionale de protection civile Broye-Vully</v>
      </c>
      <c r="E8663">
        <f>COUNTIFS(D$2:D8663,Clef_répartition[[#This Row],[Code_Nom]],J$2:J8663,Clef_répartition[[#This Row],[Année]])</f>
        <v>31</v>
      </c>
      <c r="F8663">
        <f>IF(Clef_répartition[[#This Row],[Code_Nom]]=D8662,F8662-1,(COUNTIFS(Clef_répartition[Code_Nom],Clef_répartition[[#This Row],[Code_Nom]],Clef_répartition[Année],Clef_répartition[[#This Row],[Année]])))</f>
        <v>1</v>
      </c>
      <c r="G8663" t="str">
        <f>Clef_répartition[[#This Row],[Code_Nom]]&amp;"_"&amp;Clef_répartition[[#This Row],[Nombre]]&amp;"_"&amp;Clef_répartition[[#This Row],[Année]]</f>
        <v>ORPC Broye-Vully_Organisation régionale de protection civile Broye-Vully_31_2020</v>
      </c>
      <c r="H8663">
        <v>5464</v>
      </c>
      <c r="I8663" t="s">
        <v>296</v>
      </c>
      <c r="J8663">
        <v>2020</v>
      </c>
      <c r="K8663">
        <v>7.4800000000000005E-2</v>
      </c>
    </row>
    <row r="8664" spans="1:11" x14ac:dyDescent="0.25">
      <c r="A8664" t="s">
        <v>724</v>
      </c>
      <c r="B8664" t="s">
        <v>571</v>
      </c>
      <c r="C8664" t="s">
        <v>572</v>
      </c>
      <c r="D8664" t="str">
        <f>Clef_répartition[[#This Row],[Code association]]&amp;"_"&amp;Clef_répartition[[#This Row],[Nom association]]</f>
        <v>ORPC Gros-de-Vaud_Organisation régionale de protection civile de Gros-de-Vaud</v>
      </c>
      <c r="E8664">
        <f>COUNTIFS(D$2:D8664,Clef_répartition[[#This Row],[Code_Nom]],J$2:J8664,Clef_répartition[[#This Row],[Année]])</f>
        <v>1</v>
      </c>
      <c r="F8664">
        <f>IF(Clef_répartition[[#This Row],[Code_Nom]]=D8663,F8663-1,(COUNTIFS(Clef_répartition[Code_Nom],Clef_répartition[[#This Row],[Code_Nom]],Clef_répartition[Année],Clef_répartition[[#This Row],[Année]])))</f>
        <v>36</v>
      </c>
      <c r="G8664" t="str">
        <f>Clef_répartition[[#This Row],[Code_Nom]]&amp;"_"&amp;Clef_répartition[[#This Row],[Nombre]]&amp;"_"&amp;Clef_répartition[[#This Row],[Année]]</f>
        <v>ORPC Gros-de-Vaud_Organisation régionale de protection civile de Gros-de-Vaud_1_2020</v>
      </c>
      <c r="H8664">
        <v>5511</v>
      </c>
      <c r="I8664" t="s">
        <v>8</v>
      </c>
      <c r="J8664">
        <v>2020</v>
      </c>
      <c r="K8664">
        <v>3.4877872777765627E-2</v>
      </c>
    </row>
    <row r="8665" spans="1:11" x14ac:dyDescent="0.25">
      <c r="A8665" t="s">
        <v>724</v>
      </c>
      <c r="B8665" t="s">
        <v>571</v>
      </c>
      <c r="C8665" t="s">
        <v>572</v>
      </c>
      <c r="D8665" t="str">
        <f>Clef_répartition[[#This Row],[Code association]]&amp;"_"&amp;Clef_répartition[[#This Row],[Nom association]]</f>
        <v>ORPC Gros-de-Vaud_Organisation régionale de protection civile de Gros-de-Vaud</v>
      </c>
      <c r="E8665">
        <f>COUNTIFS(D$2:D8665,Clef_répartition[[#This Row],[Code_Nom]],J$2:J8665,Clef_répartition[[#This Row],[Année]])</f>
        <v>2</v>
      </c>
      <c r="F8665">
        <f>IF(Clef_répartition[[#This Row],[Code_Nom]]=D8664,F8664-1,(COUNTIFS(Clef_répartition[Code_Nom],Clef_répartition[[#This Row],[Code_Nom]],Clef_répartition[Année],Clef_répartition[[#This Row],[Année]])))</f>
        <v>35</v>
      </c>
      <c r="G8665" t="str">
        <f>Clef_répartition[[#This Row],[Code_Nom]]&amp;"_"&amp;Clef_répartition[[#This Row],[Nombre]]&amp;"_"&amp;Clef_répartition[[#This Row],[Année]]</f>
        <v>ORPC Gros-de-Vaud_Organisation régionale de protection civile de Gros-de-Vaud_2_2020</v>
      </c>
      <c r="H8665">
        <v>5512</v>
      </c>
      <c r="I8665" t="s">
        <v>19</v>
      </c>
      <c r="J8665">
        <v>2020</v>
      </c>
      <c r="K8665">
        <v>2.7989766241717871E-2</v>
      </c>
    </row>
    <row r="8666" spans="1:11" x14ac:dyDescent="0.25">
      <c r="A8666" t="s">
        <v>724</v>
      </c>
      <c r="B8666" t="s">
        <v>571</v>
      </c>
      <c r="C8666" t="s">
        <v>572</v>
      </c>
      <c r="D8666" t="str">
        <f>Clef_répartition[[#This Row],[Code association]]&amp;"_"&amp;Clef_répartition[[#This Row],[Nom association]]</f>
        <v>ORPC Gros-de-Vaud_Organisation régionale de protection civile de Gros-de-Vaud</v>
      </c>
      <c r="E8666">
        <f>COUNTIFS(D$2:D8666,Clef_répartition[[#This Row],[Code_Nom]],J$2:J8666,Clef_répartition[[#This Row],[Année]])</f>
        <v>3</v>
      </c>
      <c r="F8666">
        <f>IF(Clef_répartition[[#This Row],[Code_Nom]]=D8665,F8665-1,(COUNTIFS(Clef_répartition[Code_Nom],Clef_répartition[[#This Row],[Code_Nom]],Clef_répartition[Année],Clef_répartition[[#This Row],[Année]])))</f>
        <v>34</v>
      </c>
      <c r="G8666" t="str">
        <f>Clef_répartition[[#This Row],[Code_Nom]]&amp;"_"&amp;Clef_répartition[[#This Row],[Nombre]]&amp;"_"&amp;Clef_répartition[[#This Row],[Année]]</f>
        <v>ORPC Gros-de-Vaud_Organisation régionale de protection civile de Gros-de-Vaud_3_2020</v>
      </c>
      <c r="H8666">
        <v>5471</v>
      </c>
      <c r="I8666" t="s">
        <v>21</v>
      </c>
      <c r="J8666">
        <v>2020</v>
      </c>
      <c r="K8666">
        <v>1.4213553169622356E-2</v>
      </c>
    </row>
    <row r="8667" spans="1:11" x14ac:dyDescent="0.25">
      <c r="A8667" t="s">
        <v>724</v>
      </c>
      <c r="B8667" t="s">
        <v>571</v>
      </c>
      <c r="C8667" t="s">
        <v>572</v>
      </c>
      <c r="D8667" t="str">
        <f>Clef_répartition[[#This Row],[Code association]]&amp;"_"&amp;Clef_répartition[[#This Row],[Nom association]]</f>
        <v>ORPC Gros-de-Vaud_Organisation régionale de protection civile de Gros-de-Vaud</v>
      </c>
      <c r="E8667">
        <f>COUNTIFS(D$2:D8667,Clef_répartition[[#This Row],[Code_Nom]],J$2:J8667,Clef_répartition[[#This Row],[Année]])</f>
        <v>4</v>
      </c>
      <c r="F8667">
        <f>IF(Clef_répartition[[#This Row],[Code_Nom]]=D8666,F8666-1,(COUNTIFS(Clef_répartition[Code_Nom],Clef_répartition[[#This Row],[Code_Nom]],Clef_répartition[Année],Clef_répartition[[#This Row],[Année]])))</f>
        <v>33</v>
      </c>
      <c r="G8667" t="str">
        <f>Clef_répartition[[#This Row],[Code_Nom]]&amp;"_"&amp;Clef_répartition[[#This Row],[Nombre]]&amp;"_"&amp;Clef_répartition[[#This Row],[Année]]</f>
        <v>ORPC Gros-de-Vaud_Organisation régionale de protection civile de Gros-de-Vaud_4_2020</v>
      </c>
      <c r="H8667">
        <v>5514</v>
      </c>
      <c r="I8667" t="s">
        <v>30</v>
      </c>
      <c r="J8667">
        <v>2020</v>
      </c>
      <c r="K8667">
        <v>2.8405239334368372E-2</v>
      </c>
    </row>
    <row r="8668" spans="1:11" x14ac:dyDescent="0.25">
      <c r="A8668" t="s">
        <v>724</v>
      </c>
      <c r="B8668" t="s">
        <v>571</v>
      </c>
      <c r="C8668" t="s">
        <v>572</v>
      </c>
      <c r="D8668" t="str">
        <f>Clef_répartition[[#This Row],[Code association]]&amp;"_"&amp;Clef_répartition[[#This Row],[Nom association]]</f>
        <v>ORPC Gros-de-Vaud_Organisation régionale de protection civile de Gros-de-Vaud</v>
      </c>
      <c r="E8668">
        <f>COUNTIFS(D$2:D8668,Clef_répartition[[#This Row],[Code_Nom]],J$2:J8668,Clef_répartition[[#This Row],[Année]])</f>
        <v>5</v>
      </c>
      <c r="F8668">
        <f>IF(Clef_répartition[[#This Row],[Code_Nom]]=D8667,F8667-1,(COUNTIFS(Clef_répartition[Code_Nom],Clef_répartition[[#This Row],[Code_Nom]],Clef_répartition[Année],Clef_répartition[[#This Row],[Année]])))</f>
        <v>32</v>
      </c>
      <c r="G8668" t="str">
        <f>Clef_répartition[[#This Row],[Code_Nom]]&amp;"_"&amp;Clef_répartition[[#This Row],[Nombre]]&amp;"_"&amp;Clef_répartition[[#This Row],[Année]]</f>
        <v>ORPC Gros-de-Vaud_Organisation régionale de protection civile de Gros-de-Vaud_5_2020</v>
      </c>
      <c r="H8668">
        <v>5661</v>
      </c>
      <c r="I8668" t="s">
        <v>32</v>
      </c>
      <c r="J8668">
        <v>2020</v>
      </c>
      <c r="K8668">
        <v>7.8939887603594935E-3</v>
      </c>
    </row>
    <row r="8669" spans="1:11" x14ac:dyDescent="0.25">
      <c r="A8669" t="s">
        <v>724</v>
      </c>
      <c r="B8669" t="s">
        <v>571</v>
      </c>
      <c r="C8669" t="s">
        <v>572</v>
      </c>
      <c r="D8669" t="str">
        <f>Clef_répartition[[#This Row],[Code association]]&amp;"_"&amp;Clef_répartition[[#This Row],[Nom association]]</f>
        <v>ORPC Gros-de-Vaud_Organisation régionale de protection civile de Gros-de-Vaud</v>
      </c>
      <c r="E8669">
        <f>COUNTIFS(D$2:D8669,Clef_répartition[[#This Row],[Code_Nom]],J$2:J8669,Clef_répartition[[#This Row],[Année]])</f>
        <v>6</v>
      </c>
      <c r="F8669">
        <f>IF(Clef_répartition[[#This Row],[Code_Nom]]=D8668,F8668-1,(COUNTIFS(Clef_répartition[Code_Nom],Clef_répartition[[#This Row],[Code_Nom]],Clef_répartition[Année],Clef_répartition[[#This Row],[Année]])))</f>
        <v>31</v>
      </c>
      <c r="G8669" t="str">
        <f>Clef_répartition[[#This Row],[Code_Nom]]&amp;"_"&amp;Clef_répartition[[#This Row],[Nombre]]&amp;"_"&amp;Clef_répartition[[#This Row],[Année]]</f>
        <v>ORPC Gros-de-Vaud_Organisation régionale de protection civile de Gros-de-Vaud_6_2020</v>
      </c>
      <c r="H8669">
        <v>5472</v>
      </c>
      <c r="I8669" t="s">
        <v>34</v>
      </c>
      <c r="J8669">
        <v>2020</v>
      </c>
      <c r="K8669">
        <v>9.2278760578163605E-3</v>
      </c>
    </row>
    <row r="8670" spans="1:11" x14ac:dyDescent="0.25">
      <c r="A8670" t="s">
        <v>724</v>
      </c>
      <c r="B8670" t="s">
        <v>571</v>
      </c>
      <c r="C8670" t="s">
        <v>572</v>
      </c>
      <c r="D8670" t="str">
        <f>Clef_répartition[[#This Row],[Code association]]&amp;"_"&amp;Clef_répartition[[#This Row],[Nom association]]</f>
        <v>ORPC Gros-de-Vaud_Organisation régionale de protection civile de Gros-de-Vaud</v>
      </c>
      <c r="E8670">
        <f>COUNTIFS(D$2:D8670,Clef_répartition[[#This Row],[Code_Nom]],J$2:J8670,Clef_répartition[[#This Row],[Année]])</f>
        <v>7</v>
      </c>
      <c r="F8670">
        <f>IF(Clef_répartition[[#This Row],[Code_Nom]]=D8669,F8669-1,(COUNTIFS(Clef_répartition[Code_Nom],Clef_répartition[[#This Row],[Code_Nom]],Clef_répartition[Année],Clef_répartition[[#This Row],[Année]])))</f>
        <v>30</v>
      </c>
      <c r="G8670" t="str">
        <f>Clef_répartition[[#This Row],[Code_Nom]]&amp;"_"&amp;Clef_répartition[[#This Row],[Nombre]]&amp;"_"&amp;Clef_répartition[[#This Row],[Année]]</f>
        <v>ORPC Gros-de-Vaud_Organisation régionale de protection civile de Gros-de-Vaud_7_2020</v>
      </c>
      <c r="H8670">
        <v>5473</v>
      </c>
      <c r="I8670" t="s">
        <v>35</v>
      </c>
      <c r="J8670">
        <v>2020</v>
      </c>
      <c r="K8670">
        <v>2.1713935842207693E-2</v>
      </c>
    </row>
    <row r="8671" spans="1:11" x14ac:dyDescent="0.25">
      <c r="A8671" t="s">
        <v>724</v>
      </c>
      <c r="B8671" t="s">
        <v>571</v>
      </c>
      <c r="C8671" t="s">
        <v>572</v>
      </c>
      <c r="D8671" t="str">
        <f>Clef_répartition[[#This Row],[Code association]]&amp;"_"&amp;Clef_répartition[[#This Row],[Nom association]]</f>
        <v>ORPC Gros-de-Vaud_Organisation régionale de protection civile de Gros-de-Vaud</v>
      </c>
      <c r="E8671">
        <f>COUNTIFS(D$2:D8671,Clef_répartition[[#This Row],[Code_Nom]],J$2:J8671,Clef_répartition[[#This Row],[Année]])</f>
        <v>8</v>
      </c>
      <c r="F8671">
        <f>IF(Clef_répartition[[#This Row],[Code_Nom]]=D8670,F8670-1,(COUNTIFS(Clef_répartition[Code_Nom],Clef_répartition[[#This Row],[Code_Nom]],Clef_répartition[Année],Clef_répartition[[#This Row],[Année]])))</f>
        <v>29</v>
      </c>
      <c r="G8671" t="str">
        <f>Clef_répartition[[#This Row],[Code_Nom]]&amp;"_"&amp;Clef_répartition[[#This Row],[Nombre]]&amp;"_"&amp;Clef_répartition[[#This Row],[Année]]</f>
        <v>ORPC Gros-de-Vaud_Organisation régionale de protection civile de Gros-de-Vaud_8_2020</v>
      </c>
      <c r="H8671">
        <v>5515</v>
      </c>
      <c r="I8671" t="s">
        <v>37</v>
      </c>
      <c r="J8671">
        <v>2020</v>
      </c>
      <c r="K8671">
        <v>1.8827491198530538E-2</v>
      </c>
    </row>
    <row r="8672" spans="1:11" x14ac:dyDescent="0.25">
      <c r="A8672" t="s">
        <v>724</v>
      </c>
      <c r="B8672" t="s">
        <v>571</v>
      </c>
      <c r="C8672" t="s">
        <v>572</v>
      </c>
      <c r="D8672" t="str">
        <f>Clef_répartition[[#This Row],[Code association]]&amp;"_"&amp;Clef_répartition[[#This Row],[Nom association]]</f>
        <v>ORPC Gros-de-Vaud_Organisation régionale de protection civile de Gros-de-Vaud</v>
      </c>
      <c r="E8672">
        <f>COUNTIFS(D$2:D8672,Clef_répartition[[#This Row],[Code_Nom]],J$2:J8672,Clef_répartition[[#This Row],[Année]])</f>
        <v>9</v>
      </c>
      <c r="F8672">
        <f>IF(Clef_répartition[[#This Row],[Code_Nom]]=D8671,F8671-1,(COUNTIFS(Clef_répartition[Code_Nom],Clef_répartition[[#This Row],[Code_Nom]],Clef_répartition[Année],Clef_répartition[[#This Row],[Année]])))</f>
        <v>28</v>
      </c>
      <c r="G8672" t="str">
        <f>Clef_répartition[[#This Row],[Code_Nom]]&amp;"_"&amp;Clef_répartition[[#This Row],[Nombre]]&amp;"_"&amp;Clef_répartition[[#This Row],[Année]]</f>
        <v>ORPC Gros-de-Vaud_Organisation régionale de protection civile de Gros-de-Vaud_9_2020</v>
      </c>
      <c r="H8672">
        <v>5516</v>
      </c>
      <c r="I8672" t="s">
        <v>88</v>
      </c>
      <c r="J8672">
        <v>2020</v>
      </c>
      <c r="K8672">
        <v>6.0527869497714895E-2</v>
      </c>
    </row>
    <row r="8673" spans="1:11" x14ac:dyDescent="0.25">
      <c r="A8673" t="s">
        <v>724</v>
      </c>
      <c r="B8673" t="s">
        <v>571</v>
      </c>
      <c r="C8673" t="s">
        <v>572</v>
      </c>
      <c r="D8673" t="str">
        <f>Clef_répartition[[#This Row],[Code association]]&amp;"_"&amp;Clef_répartition[[#This Row],[Nom association]]</f>
        <v>ORPC Gros-de-Vaud_Organisation régionale de protection civile de Gros-de-Vaud</v>
      </c>
      <c r="E8673">
        <f>COUNTIFS(D$2:D8673,Clef_répartition[[#This Row],[Code_Nom]],J$2:J8673,Clef_répartition[[#This Row],[Année]])</f>
        <v>10</v>
      </c>
      <c r="F8673">
        <f>IF(Clef_répartition[[#This Row],[Code_Nom]]=D8672,F8672-1,(COUNTIFS(Clef_répartition[Code_Nom],Clef_répartition[[#This Row],[Code_Nom]],Clef_répartition[Année],Clef_répartition[[#This Row],[Année]])))</f>
        <v>27</v>
      </c>
      <c r="G8673" t="str">
        <f>Clef_répartition[[#This Row],[Code_Nom]]&amp;"_"&amp;Clef_répartition[[#This Row],[Nombre]]&amp;"_"&amp;Clef_répartition[[#This Row],[Année]]</f>
        <v>ORPC Gros-de-Vaud_Organisation régionale de protection civile de Gros-de-Vaud_10_2020</v>
      </c>
      <c r="H8673">
        <v>5480</v>
      </c>
      <c r="I8673" t="s">
        <v>90</v>
      </c>
      <c r="J8673">
        <v>2020</v>
      </c>
      <c r="K8673">
        <v>2.2610483042137721E-2</v>
      </c>
    </row>
    <row r="8674" spans="1:11" x14ac:dyDescent="0.25">
      <c r="A8674" t="s">
        <v>724</v>
      </c>
      <c r="B8674" t="s">
        <v>571</v>
      </c>
      <c r="C8674" t="s">
        <v>572</v>
      </c>
      <c r="D8674" t="str">
        <f>Clef_répartition[[#This Row],[Code association]]&amp;"_"&amp;Clef_répartition[[#This Row],[Nom association]]</f>
        <v>ORPC Gros-de-Vaud_Organisation régionale de protection civile de Gros-de-Vaud</v>
      </c>
      <c r="E8674">
        <f>COUNTIFS(D$2:D8674,Clef_répartition[[#This Row],[Code_Nom]],J$2:J8674,Clef_répartition[[#This Row],[Année]])</f>
        <v>11</v>
      </c>
      <c r="F8674">
        <f>IF(Clef_répartition[[#This Row],[Code_Nom]]=D8673,F8673-1,(COUNTIFS(Clef_répartition[Code_Nom],Clef_répartition[[#This Row],[Code_Nom]],Clef_répartition[Année],Clef_répartition[[#This Row],[Année]])))</f>
        <v>26</v>
      </c>
      <c r="G8674" t="str">
        <f>Clef_répartition[[#This Row],[Code_Nom]]&amp;"_"&amp;Clef_répartition[[#This Row],[Nombre]]&amp;"_"&amp;Clef_répartition[[#This Row],[Année]]</f>
        <v>ORPC Gros-de-Vaud_Organisation régionale de protection civile de Gros-de-Vaud_11_2020</v>
      </c>
      <c r="H8674">
        <v>5518</v>
      </c>
      <c r="I8674" t="s">
        <v>99</v>
      </c>
      <c r="J8674">
        <v>2020</v>
      </c>
      <c r="K8674">
        <v>0.12518860291705844</v>
      </c>
    </row>
    <row r="8675" spans="1:11" x14ac:dyDescent="0.25">
      <c r="A8675" t="s">
        <v>724</v>
      </c>
      <c r="B8675" t="s">
        <v>571</v>
      </c>
      <c r="C8675" t="s">
        <v>572</v>
      </c>
      <c r="D8675" t="str">
        <f>Clef_répartition[[#This Row],[Code association]]&amp;"_"&amp;Clef_répartition[[#This Row],[Nom association]]</f>
        <v>ORPC Gros-de-Vaud_Organisation régionale de protection civile de Gros-de-Vaud</v>
      </c>
      <c r="E8675">
        <f>COUNTIFS(D$2:D8675,Clef_répartition[[#This Row],[Code_Nom]],J$2:J8675,Clef_répartition[[#This Row],[Année]])</f>
        <v>12</v>
      </c>
      <c r="F8675">
        <f>IF(Clef_répartition[[#This Row],[Code_Nom]]=D8674,F8674-1,(COUNTIFS(Clef_répartition[Code_Nom],Clef_répartition[[#This Row],[Code_Nom]],Clef_répartition[Année],Clef_répartition[[#This Row],[Année]])))</f>
        <v>25</v>
      </c>
      <c r="G8675" t="str">
        <f>Clef_répartition[[#This Row],[Code_Nom]]&amp;"_"&amp;Clef_répartition[[#This Row],[Nombre]]&amp;"_"&amp;Clef_répartition[[#This Row],[Année]]</f>
        <v>ORPC Gros-de-Vaud_Organisation régionale de protection civile de Gros-de-Vaud_12_2020</v>
      </c>
      <c r="H8675">
        <v>5520</v>
      </c>
      <c r="I8675" t="s">
        <v>107</v>
      </c>
      <c r="J8675">
        <v>2020</v>
      </c>
      <c r="K8675">
        <v>2.2523015022632351E-2</v>
      </c>
    </row>
    <row r="8676" spans="1:11" x14ac:dyDescent="0.25">
      <c r="A8676" t="s">
        <v>724</v>
      </c>
      <c r="B8676" t="s">
        <v>571</v>
      </c>
      <c r="C8676" t="s">
        <v>572</v>
      </c>
      <c r="D8676" t="str">
        <f>Clef_répartition[[#This Row],[Code association]]&amp;"_"&amp;Clef_répartition[[#This Row],[Nom association]]</f>
        <v>ORPC Gros-de-Vaud_Organisation régionale de protection civile de Gros-de-Vaud</v>
      </c>
      <c r="E8676">
        <f>COUNTIFS(D$2:D8676,Clef_répartition[[#This Row],[Code_Nom]],J$2:J8676,Clef_répartition[[#This Row],[Année]])</f>
        <v>13</v>
      </c>
      <c r="F8676">
        <f>IF(Clef_répartition[[#This Row],[Code_Nom]]=D8675,F8675-1,(COUNTIFS(Clef_répartition[Code_Nom],Clef_répartition[[#This Row],[Code_Nom]],Clef_répartition[Année],Clef_répartition[[#This Row],[Année]])))</f>
        <v>24</v>
      </c>
      <c r="G8676" t="str">
        <f>Clef_répartition[[#This Row],[Code_Nom]]&amp;"_"&amp;Clef_répartition[[#This Row],[Nombre]]&amp;"_"&amp;Clef_répartition[[#This Row],[Année]]</f>
        <v>ORPC Gros-de-Vaud_Organisation régionale de protection civile de Gros-de-Vaud_13_2020</v>
      </c>
      <c r="H8676">
        <v>5521</v>
      </c>
      <c r="I8676" t="s">
        <v>108</v>
      </c>
      <c r="J8676">
        <v>2020</v>
      </c>
      <c r="K8676">
        <v>2.4993986573659005E-2</v>
      </c>
    </row>
    <row r="8677" spans="1:11" x14ac:dyDescent="0.25">
      <c r="A8677" t="s">
        <v>724</v>
      </c>
      <c r="B8677" t="s">
        <v>571</v>
      </c>
      <c r="C8677" t="s">
        <v>572</v>
      </c>
      <c r="D8677" t="str">
        <f>Clef_répartition[[#This Row],[Code association]]&amp;"_"&amp;Clef_répartition[[#This Row],[Nom association]]</f>
        <v>ORPC Gros-de-Vaud_Organisation régionale de protection civile de Gros-de-Vaud</v>
      </c>
      <c r="E8677">
        <f>COUNTIFS(D$2:D8677,Clef_répartition[[#This Row],[Code_Nom]],J$2:J8677,Clef_répartition[[#This Row],[Année]])</f>
        <v>14</v>
      </c>
      <c r="F8677">
        <f>IF(Clef_répartition[[#This Row],[Code_Nom]]=D8676,F8676-1,(COUNTIFS(Clef_répartition[Code_Nom],Clef_répartition[[#This Row],[Code_Nom]],Clef_répartition[Année],Clef_répartition[[#This Row],[Année]])))</f>
        <v>23</v>
      </c>
      <c r="G8677" t="str">
        <f>Clef_répartition[[#This Row],[Code_Nom]]&amp;"_"&amp;Clef_répartition[[#This Row],[Nombre]]&amp;"_"&amp;Clef_répartition[[#This Row],[Année]]</f>
        <v>ORPC Gros-de-Vaud_Organisation régionale de protection civile de Gros-de-Vaud_14_2020</v>
      </c>
      <c r="H8677">
        <v>5522</v>
      </c>
      <c r="I8677" t="s">
        <v>114</v>
      </c>
      <c r="J8677">
        <v>2020</v>
      </c>
      <c r="K8677">
        <v>1.6422120662132909E-2</v>
      </c>
    </row>
    <row r="8678" spans="1:11" x14ac:dyDescent="0.25">
      <c r="A8678" t="s">
        <v>724</v>
      </c>
      <c r="B8678" t="s">
        <v>571</v>
      </c>
      <c r="C8678" t="s">
        <v>572</v>
      </c>
      <c r="D8678" t="str">
        <f>Clef_répartition[[#This Row],[Code association]]&amp;"_"&amp;Clef_répartition[[#This Row],[Nom association]]</f>
        <v>ORPC Gros-de-Vaud_Organisation régionale de protection civile de Gros-de-Vaud</v>
      </c>
      <c r="E8678">
        <f>COUNTIFS(D$2:D8678,Clef_répartition[[#This Row],[Code_Nom]],J$2:J8678,Clef_répartition[[#This Row],[Année]])</f>
        <v>15</v>
      </c>
      <c r="F8678">
        <f>IF(Clef_répartition[[#This Row],[Code_Nom]]=D8677,F8677-1,(COUNTIFS(Clef_répartition[Code_Nom],Clef_répartition[[#This Row],[Code_Nom]],Clef_répartition[Année],Clef_répartition[[#This Row],[Année]])))</f>
        <v>22</v>
      </c>
      <c r="G8678" t="str">
        <f>Clef_répartition[[#This Row],[Code_Nom]]&amp;"_"&amp;Clef_répartition[[#This Row],[Nombre]]&amp;"_"&amp;Clef_répartition[[#This Row],[Année]]</f>
        <v>ORPC Gros-de-Vaud_Organisation régionale de protection civile de Gros-de-Vaud_15_2020</v>
      </c>
      <c r="H8678">
        <v>5523</v>
      </c>
      <c r="I8678" t="s">
        <v>119</v>
      </c>
      <c r="J8678">
        <v>2020</v>
      </c>
      <c r="K8678">
        <v>5.7685158863790435E-2</v>
      </c>
    </row>
    <row r="8679" spans="1:11" x14ac:dyDescent="0.25">
      <c r="A8679" t="s">
        <v>724</v>
      </c>
      <c r="B8679" t="s">
        <v>571</v>
      </c>
      <c r="C8679" t="s">
        <v>572</v>
      </c>
      <c r="D8679" t="str">
        <f>Clef_répartition[[#This Row],[Code association]]&amp;"_"&amp;Clef_répartition[[#This Row],[Nom association]]</f>
        <v>ORPC Gros-de-Vaud_Organisation régionale de protection civile de Gros-de-Vaud</v>
      </c>
      <c r="E8679">
        <f>COUNTIFS(D$2:D8679,Clef_répartition[[#This Row],[Code_Nom]],J$2:J8679,Clef_répartition[[#This Row],[Année]])</f>
        <v>16</v>
      </c>
      <c r="F8679">
        <f>IF(Clef_répartition[[#This Row],[Code_Nom]]=D8678,F8678-1,(COUNTIFS(Clef_répartition[Code_Nom],Clef_répartition[[#This Row],[Code_Nom]],Clef_répartition[Année],Clef_répartition[[#This Row],[Année]])))</f>
        <v>21</v>
      </c>
      <c r="G8679" t="str">
        <f>Clef_répartition[[#This Row],[Code_Nom]]&amp;"_"&amp;Clef_répartition[[#This Row],[Nombre]]&amp;"_"&amp;Clef_répartition[[#This Row],[Année]]</f>
        <v>ORPC Gros-de-Vaud_Organisation régionale de protection civile de Gros-de-Vaud_16_2020</v>
      </c>
      <c r="H8679">
        <v>5541</v>
      </c>
      <c r="I8679" t="s">
        <v>128</v>
      </c>
      <c r="J8679">
        <v>2020</v>
      </c>
      <c r="K8679">
        <v>2.4928385559029979E-2</v>
      </c>
    </row>
    <row r="8680" spans="1:11" x14ac:dyDescent="0.25">
      <c r="A8680" t="s">
        <v>724</v>
      </c>
      <c r="B8680" t="s">
        <v>571</v>
      </c>
      <c r="C8680" t="s">
        <v>572</v>
      </c>
      <c r="D8680" t="str">
        <f>Clef_répartition[[#This Row],[Code association]]&amp;"_"&amp;Clef_répartition[[#This Row],[Nom association]]</f>
        <v>ORPC Gros-de-Vaud_Organisation régionale de protection civile de Gros-de-Vaud</v>
      </c>
      <c r="E8680">
        <f>COUNTIFS(D$2:D8680,Clef_répartition[[#This Row],[Code_Nom]],J$2:J8680,Clef_répartition[[#This Row],[Année]])</f>
        <v>17</v>
      </c>
      <c r="F8680">
        <f>IF(Clef_répartition[[#This Row],[Code_Nom]]=D8679,F8679-1,(COUNTIFS(Clef_répartition[Code_Nom],Clef_répartition[[#This Row],[Code_Nom]],Clef_répartition[Année],Clef_répartition[[#This Row],[Année]])))</f>
        <v>20</v>
      </c>
      <c r="G8680" t="str">
        <f>Clef_répartition[[#This Row],[Code_Nom]]&amp;"_"&amp;Clef_répartition[[#This Row],[Nombre]]&amp;"_"&amp;Clef_répartition[[#This Row],[Année]]</f>
        <v>ORPC Gros-de-Vaud_Organisation régionale de protection civile de Gros-de-Vaud_17_2020</v>
      </c>
      <c r="H8680">
        <v>5804</v>
      </c>
      <c r="I8680" t="s">
        <v>139</v>
      </c>
      <c r="J8680">
        <v>2020</v>
      </c>
      <c r="K8680">
        <v>3.4790404758260264E-2</v>
      </c>
    </row>
    <row r="8681" spans="1:11" x14ac:dyDescent="0.25">
      <c r="A8681" t="s">
        <v>724</v>
      </c>
      <c r="B8681" t="s">
        <v>571</v>
      </c>
      <c r="C8681" t="s">
        <v>572</v>
      </c>
      <c r="D8681" t="str">
        <f>Clef_répartition[[#This Row],[Code association]]&amp;"_"&amp;Clef_répartition[[#This Row],[Nom association]]</f>
        <v>ORPC Gros-de-Vaud_Organisation régionale de protection civile de Gros-de-Vaud</v>
      </c>
      <c r="E8681">
        <f>COUNTIFS(D$2:D8681,Clef_répartition[[#This Row],[Code_Nom]],J$2:J8681,Clef_répartition[[#This Row],[Année]])</f>
        <v>18</v>
      </c>
      <c r="F8681">
        <f>IF(Clef_répartition[[#This Row],[Code_Nom]]=D8680,F8680-1,(COUNTIFS(Clef_répartition[Code_Nom],Clef_répartition[[#This Row],[Code_Nom]],Clef_répartition[Année],Clef_répartition[[#This Row],[Année]])))</f>
        <v>19</v>
      </c>
      <c r="G8681" t="str">
        <f>Clef_répartition[[#This Row],[Code_Nom]]&amp;"_"&amp;Clef_répartition[[#This Row],[Nombre]]&amp;"_"&amp;Clef_répartition[[#This Row],[Année]]</f>
        <v>ORPC Gros-de-Vaud_Organisation régionale de protection civile de Gros-de-Vaud_18_2020</v>
      </c>
      <c r="H8681">
        <v>5487</v>
      </c>
      <c r="I8681" t="s">
        <v>167</v>
      </c>
      <c r="J8681">
        <v>2020</v>
      </c>
      <c r="K8681">
        <v>1.0036955238241016E-2</v>
      </c>
    </row>
    <row r="8682" spans="1:11" x14ac:dyDescent="0.25">
      <c r="A8682" t="s">
        <v>724</v>
      </c>
      <c r="B8682" t="s">
        <v>571</v>
      </c>
      <c r="C8682" t="s">
        <v>572</v>
      </c>
      <c r="D8682" t="str">
        <f>Clef_répartition[[#This Row],[Code association]]&amp;"_"&amp;Clef_répartition[[#This Row],[Nom association]]</f>
        <v>ORPC Gros-de-Vaud_Organisation régionale de protection civile de Gros-de-Vaud</v>
      </c>
      <c r="E8682">
        <f>COUNTIFS(D$2:D8682,Clef_répartition[[#This Row],[Code_Nom]],J$2:J8682,Clef_répartition[[#This Row],[Année]])</f>
        <v>19</v>
      </c>
      <c r="F8682">
        <f>IF(Clef_répartition[[#This Row],[Code_Nom]]=D8681,F8681-1,(COUNTIFS(Clef_répartition[Code_Nom],Clef_répartition[[#This Row],[Code_Nom]],Clef_répartition[Année],Clef_répartition[[#This Row],[Année]])))</f>
        <v>18</v>
      </c>
      <c r="G8682" t="str">
        <f>Clef_répartition[[#This Row],[Code_Nom]]&amp;"_"&amp;Clef_répartition[[#This Row],[Nombre]]&amp;"_"&amp;Clef_répartition[[#This Row],[Année]]</f>
        <v>ORPC Gros-de-Vaud_Organisation régionale de protection civile de Gros-de-Vaud_19_2020</v>
      </c>
      <c r="H8682">
        <v>5489</v>
      </c>
      <c r="I8682" t="s">
        <v>175</v>
      </c>
      <c r="J8682">
        <v>2020</v>
      </c>
      <c r="K8682">
        <v>1.5700509501213617E-2</v>
      </c>
    </row>
    <row r="8683" spans="1:11" x14ac:dyDescent="0.25">
      <c r="A8683" t="s">
        <v>724</v>
      </c>
      <c r="B8683" t="s">
        <v>571</v>
      </c>
      <c r="C8683" t="s">
        <v>572</v>
      </c>
      <c r="D8683" t="str">
        <f>Clef_répartition[[#This Row],[Code association]]&amp;"_"&amp;Clef_répartition[[#This Row],[Nom association]]</f>
        <v>ORPC Gros-de-Vaud_Organisation régionale de protection civile de Gros-de-Vaud</v>
      </c>
      <c r="E8683">
        <f>COUNTIFS(D$2:D8683,Clef_répartition[[#This Row],[Code_Nom]],J$2:J8683,Clef_répartition[[#This Row],[Année]])</f>
        <v>20</v>
      </c>
      <c r="F8683">
        <f>IF(Clef_répartition[[#This Row],[Code_Nom]]=D8682,F8682-1,(COUNTIFS(Clef_répartition[Code_Nom],Clef_répartition[[#This Row],[Code_Nom]],Clef_répartition[Année],Clef_répartition[[#This Row],[Année]])))</f>
        <v>17</v>
      </c>
      <c r="G8683" t="str">
        <f>Clef_répartition[[#This Row],[Code_Nom]]&amp;"_"&amp;Clef_répartition[[#This Row],[Nombre]]&amp;"_"&amp;Clef_répartition[[#This Row],[Année]]</f>
        <v>ORPC Gros-de-Vaud_Organisation régionale de protection civile de Gros-de-Vaud_20_2020</v>
      </c>
      <c r="H8683">
        <v>5693</v>
      </c>
      <c r="I8683" t="s">
        <v>184</v>
      </c>
      <c r="J8683">
        <v>2020</v>
      </c>
      <c r="K8683">
        <v>5.9412652249021453E-2</v>
      </c>
    </row>
    <row r="8684" spans="1:11" x14ac:dyDescent="0.25">
      <c r="A8684" t="s">
        <v>724</v>
      </c>
      <c r="B8684" t="s">
        <v>571</v>
      </c>
      <c r="C8684" t="s">
        <v>572</v>
      </c>
      <c r="D8684" t="str">
        <f>Clef_répartition[[#This Row],[Code association]]&amp;"_"&amp;Clef_répartition[[#This Row],[Nom association]]</f>
        <v>ORPC Gros-de-Vaud_Organisation régionale de protection civile de Gros-de-Vaud</v>
      </c>
      <c r="E8684">
        <f>COUNTIFS(D$2:D8684,Clef_répartition[[#This Row],[Code_Nom]],J$2:J8684,Clef_répartition[[#This Row],[Année]])</f>
        <v>21</v>
      </c>
      <c r="F8684">
        <f>IF(Clef_répartition[[#This Row],[Code_Nom]]=D8683,F8683-1,(COUNTIFS(Clef_répartition[Code_Nom],Clef_répartition[[#This Row],[Code_Nom]],Clef_répartition[Année],Clef_répartition[[#This Row],[Année]])))</f>
        <v>16</v>
      </c>
      <c r="G8684" t="str">
        <f>Clef_répartition[[#This Row],[Code_Nom]]&amp;"_"&amp;Clef_répartition[[#This Row],[Nombre]]&amp;"_"&amp;Clef_répartition[[#This Row],[Année]]</f>
        <v>ORPC Gros-de-Vaud_Organisation régionale de protection civile de Gros-de-Vaud_21_2020</v>
      </c>
      <c r="H8684">
        <v>5540</v>
      </c>
      <c r="I8684" t="s">
        <v>186</v>
      </c>
      <c r="J8684">
        <v>2020</v>
      </c>
      <c r="K8684">
        <v>3.977608187006626E-2</v>
      </c>
    </row>
    <row r="8685" spans="1:11" x14ac:dyDescent="0.25">
      <c r="A8685" t="s">
        <v>724</v>
      </c>
      <c r="B8685" t="s">
        <v>571</v>
      </c>
      <c r="C8685" t="s">
        <v>572</v>
      </c>
      <c r="D8685" t="str">
        <f>Clef_répartition[[#This Row],[Code association]]&amp;"_"&amp;Clef_répartition[[#This Row],[Nom association]]</f>
        <v>ORPC Gros-de-Vaud_Organisation régionale de protection civile de Gros-de-Vaud</v>
      </c>
      <c r="E8685">
        <f>COUNTIFS(D$2:D8685,Clef_répartition[[#This Row],[Code_Nom]],J$2:J8685,Clef_répartition[[#This Row],[Année]])</f>
        <v>22</v>
      </c>
      <c r="F8685">
        <f>IF(Clef_répartition[[#This Row],[Code_Nom]]=D8684,F8684-1,(COUNTIFS(Clef_répartition[Code_Nom],Clef_répartition[[#This Row],[Code_Nom]],Clef_répartition[Année],Clef_répartition[[#This Row],[Année]])))</f>
        <v>15</v>
      </c>
      <c r="G8685" t="str">
        <f>Clef_répartition[[#This Row],[Code_Nom]]&amp;"_"&amp;Clef_répartition[[#This Row],[Nombre]]&amp;"_"&amp;Clef_répartition[[#This Row],[Année]]</f>
        <v>ORPC Gros-de-Vaud_Organisation régionale de protection civile de Gros-de-Vaud_22_2020</v>
      </c>
      <c r="H8685">
        <v>5527</v>
      </c>
      <c r="I8685" t="s">
        <v>191</v>
      </c>
      <c r="J8685">
        <v>2020</v>
      </c>
      <c r="K8685">
        <v>2.4622247490761192E-2</v>
      </c>
    </row>
    <row r="8686" spans="1:11" x14ac:dyDescent="0.25">
      <c r="A8686" t="s">
        <v>724</v>
      </c>
      <c r="B8686" t="s">
        <v>571</v>
      </c>
      <c r="C8686" t="s">
        <v>572</v>
      </c>
      <c r="D8686" t="str">
        <f>Clef_répartition[[#This Row],[Code association]]&amp;"_"&amp;Clef_répartition[[#This Row],[Nom association]]</f>
        <v>ORPC Gros-de-Vaud_Organisation régionale de protection civile de Gros-de-Vaud</v>
      </c>
      <c r="E8686">
        <f>COUNTIFS(D$2:D8686,Clef_répartition[[#This Row],[Code_Nom]],J$2:J8686,Clef_répartition[[#This Row],[Année]])</f>
        <v>23</v>
      </c>
      <c r="F8686">
        <f>IF(Clef_répartition[[#This Row],[Code_Nom]]=D8685,F8685-1,(COUNTIFS(Clef_répartition[Code_Nom],Clef_répartition[[#This Row],[Code_Nom]],Clef_répartition[Année],Clef_répartition[[#This Row],[Année]])))</f>
        <v>14</v>
      </c>
      <c r="G8686" t="str">
        <f>Clef_répartition[[#This Row],[Code_Nom]]&amp;"_"&amp;Clef_répartition[[#This Row],[Nombre]]&amp;"_"&amp;Clef_répartition[[#This Row],[Année]]</f>
        <v>ORPC Gros-de-Vaud_Organisation régionale de protection civile de Gros-de-Vaud_23_2020</v>
      </c>
      <c r="H8686">
        <v>5680</v>
      </c>
      <c r="I8686" t="s">
        <v>197</v>
      </c>
      <c r="J8686">
        <v>2020</v>
      </c>
      <c r="K8686">
        <v>6.4726334433972575E-3</v>
      </c>
    </row>
    <row r="8687" spans="1:11" x14ac:dyDescent="0.25">
      <c r="A8687" t="s">
        <v>724</v>
      </c>
      <c r="B8687" t="s">
        <v>571</v>
      </c>
      <c r="C8687" t="s">
        <v>572</v>
      </c>
      <c r="D8687" t="str">
        <f>Clef_répartition[[#This Row],[Code association]]&amp;"_"&amp;Clef_répartition[[#This Row],[Nom association]]</f>
        <v>ORPC Gros-de-Vaud_Organisation régionale de protection civile de Gros-de-Vaud</v>
      </c>
      <c r="E8687">
        <f>COUNTIFS(D$2:D8687,Clef_répartition[[#This Row],[Code_Nom]],J$2:J8687,Clef_répartition[[#This Row],[Année]])</f>
        <v>24</v>
      </c>
      <c r="F8687">
        <f>IF(Clef_répartition[[#This Row],[Code_Nom]]=D8686,F8686-1,(COUNTIFS(Clef_répartition[Code_Nom],Clef_répartition[[#This Row],[Code_Nom]],Clef_répartition[Année],Clef_répartition[[#This Row],[Année]])))</f>
        <v>13</v>
      </c>
      <c r="G8687" t="str">
        <f>Clef_répartition[[#This Row],[Code_Nom]]&amp;"_"&amp;Clef_répartition[[#This Row],[Nombre]]&amp;"_"&amp;Clef_répartition[[#This Row],[Année]]</f>
        <v>ORPC Gros-de-Vaud_Organisation régionale de protection civile de Gros-de-Vaud_24_2020</v>
      </c>
      <c r="H8687">
        <v>5923</v>
      </c>
      <c r="I8687" t="s">
        <v>200</v>
      </c>
      <c r="J8687">
        <v>2020</v>
      </c>
      <c r="K8687">
        <v>4.4171349850211017E-3</v>
      </c>
    </row>
    <row r="8688" spans="1:11" x14ac:dyDescent="0.25">
      <c r="A8688" t="s">
        <v>724</v>
      </c>
      <c r="B8688" t="s">
        <v>571</v>
      </c>
      <c r="C8688" t="s">
        <v>572</v>
      </c>
      <c r="D8688" t="str">
        <f>Clef_répartition[[#This Row],[Code association]]&amp;"_"&amp;Clef_répartition[[#This Row],[Nom association]]</f>
        <v>ORPC Gros-de-Vaud_Organisation régionale de protection civile de Gros-de-Vaud</v>
      </c>
      <c r="E8688">
        <f>COUNTIFS(D$2:D8688,Clef_répartition[[#This Row],[Code_Nom]],J$2:J8688,Clef_répartition[[#This Row],[Année]])</f>
        <v>25</v>
      </c>
      <c r="F8688">
        <f>IF(Clef_répartition[[#This Row],[Code_Nom]]=D8687,F8687-1,(COUNTIFS(Clef_répartition[Code_Nom],Clef_répartition[[#This Row],[Code_Nom]],Clef_répartition[Année],Clef_répartition[[#This Row],[Année]])))</f>
        <v>12</v>
      </c>
      <c r="G8688" t="str">
        <f>Clef_répartition[[#This Row],[Code_Nom]]&amp;"_"&amp;Clef_répartition[[#This Row],[Nombre]]&amp;"_"&amp;Clef_répartition[[#This Row],[Année]]</f>
        <v>ORPC Gros-de-Vaud_Organisation régionale de protection civile de Gros-de-Vaud_25_2020</v>
      </c>
      <c r="H8688">
        <v>5529</v>
      </c>
      <c r="I8688" t="s">
        <v>208</v>
      </c>
      <c r="J8688">
        <v>2020</v>
      </c>
      <c r="K8688">
        <v>1.3448207998950384E-2</v>
      </c>
    </row>
    <row r="8689" spans="1:11" x14ac:dyDescent="0.25">
      <c r="A8689" t="s">
        <v>724</v>
      </c>
      <c r="B8689" t="s">
        <v>571</v>
      </c>
      <c r="C8689" t="s">
        <v>572</v>
      </c>
      <c r="D8689" t="str">
        <f>Clef_répartition[[#This Row],[Code association]]&amp;"_"&amp;Clef_répartition[[#This Row],[Nom association]]</f>
        <v>ORPC Gros-de-Vaud_Organisation régionale de protection civile de Gros-de-Vaud</v>
      </c>
      <c r="E8689">
        <f>COUNTIFS(D$2:D8689,Clef_répartition[[#This Row],[Code_Nom]],J$2:J8689,Clef_répartition[[#This Row],[Année]])</f>
        <v>26</v>
      </c>
      <c r="F8689">
        <f>IF(Clef_répartition[[#This Row],[Code_Nom]]=D8688,F8688-1,(COUNTIFS(Clef_répartition[Code_Nom],Clef_répartition[[#This Row],[Code_Nom]],Clef_répartition[Année],Clef_répartition[[#This Row],[Année]])))</f>
        <v>11</v>
      </c>
      <c r="G8689" t="str">
        <f>Clef_répartition[[#This Row],[Code_Nom]]&amp;"_"&amp;Clef_répartition[[#This Row],[Nombre]]&amp;"_"&amp;Clef_répartition[[#This Row],[Année]]</f>
        <v>ORPC Gros-de-Vaud_Organisation régionale de protection civile de Gros-de-Vaud_26_2020</v>
      </c>
      <c r="H8689">
        <v>5530</v>
      </c>
      <c r="I8689" t="s">
        <v>209</v>
      </c>
      <c r="J8689">
        <v>2020</v>
      </c>
      <c r="K8689">
        <v>1.2311123745380596E-2</v>
      </c>
    </row>
    <row r="8690" spans="1:11" x14ac:dyDescent="0.25">
      <c r="A8690" t="s">
        <v>724</v>
      </c>
      <c r="B8690" t="s">
        <v>571</v>
      </c>
      <c r="C8690" t="s">
        <v>572</v>
      </c>
      <c r="D8690" t="str">
        <f>Clef_répartition[[#This Row],[Code association]]&amp;"_"&amp;Clef_répartition[[#This Row],[Nom association]]</f>
        <v>ORPC Gros-de-Vaud_Organisation régionale de protection civile de Gros-de-Vaud</v>
      </c>
      <c r="E8690">
        <f>COUNTIFS(D$2:D8690,Clef_répartition[[#This Row],[Code_Nom]],J$2:J8690,Clef_répartition[[#This Row],[Année]])</f>
        <v>27</v>
      </c>
      <c r="F8690">
        <f>IF(Clef_répartition[[#This Row],[Code_Nom]]=D8689,F8689-1,(COUNTIFS(Clef_répartition[Code_Nom],Clef_répartition[[#This Row],[Code_Nom]],Clef_répartition[Année],Clef_répartition[[#This Row],[Année]])))</f>
        <v>10</v>
      </c>
      <c r="G8690" t="str">
        <f>Clef_répartition[[#This Row],[Code_Nom]]&amp;"_"&amp;Clef_répartition[[#This Row],[Nombre]]&amp;"_"&amp;Clef_répartition[[#This Row],[Année]]</f>
        <v>ORPC Gros-de-Vaud_Organisation régionale de protection civile de Gros-de-Vaud_27_2020</v>
      </c>
      <c r="H8690">
        <v>5495</v>
      </c>
      <c r="I8690" t="s">
        <v>212</v>
      </c>
      <c r="J8690">
        <v>2020</v>
      </c>
      <c r="K8690">
        <v>7.1220834882246176E-2</v>
      </c>
    </row>
    <row r="8691" spans="1:11" x14ac:dyDescent="0.25">
      <c r="A8691" t="s">
        <v>724</v>
      </c>
      <c r="B8691" t="s">
        <v>571</v>
      </c>
      <c r="C8691" t="s">
        <v>572</v>
      </c>
      <c r="D8691" t="str">
        <f>Clef_répartition[[#This Row],[Code association]]&amp;"_"&amp;Clef_répartition[[#This Row],[Nom association]]</f>
        <v>ORPC Gros-de-Vaud_Organisation régionale de protection civile de Gros-de-Vaud</v>
      </c>
      <c r="E8691">
        <f>COUNTIFS(D$2:D8691,Clef_répartition[[#This Row],[Code_Nom]],J$2:J8691,Clef_répartition[[#This Row],[Année]])</f>
        <v>28</v>
      </c>
      <c r="F8691">
        <f>IF(Clef_répartition[[#This Row],[Code_Nom]]=D8690,F8690-1,(COUNTIFS(Clef_répartition[Code_Nom],Clef_répartition[[#This Row],[Code_Nom]],Clef_répartition[Année],Clef_répartition[[#This Row],[Année]])))</f>
        <v>9</v>
      </c>
      <c r="G8691" t="str">
        <f>Clef_répartition[[#This Row],[Code_Nom]]&amp;"_"&amp;Clef_répartition[[#This Row],[Nombre]]&amp;"_"&amp;Clef_répartition[[#This Row],[Année]]</f>
        <v>ORPC Gros-de-Vaud_Organisation régionale de protection civile de Gros-de-Vaud_28_2020</v>
      </c>
      <c r="H8691">
        <v>5496</v>
      </c>
      <c r="I8691" t="s">
        <v>213</v>
      </c>
      <c r="J8691">
        <v>2020</v>
      </c>
      <c r="K8691">
        <v>3.8485928582362071E-2</v>
      </c>
    </row>
    <row r="8692" spans="1:11" x14ac:dyDescent="0.25">
      <c r="A8692" t="s">
        <v>724</v>
      </c>
      <c r="B8692" t="s">
        <v>571</v>
      </c>
      <c r="C8692" t="s">
        <v>572</v>
      </c>
      <c r="D8692" t="str">
        <f>Clef_répartition[[#This Row],[Code association]]&amp;"_"&amp;Clef_répartition[[#This Row],[Nom association]]</f>
        <v>ORPC Gros-de-Vaud_Organisation régionale de protection civile de Gros-de-Vaud</v>
      </c>
      <c r="E8692">
        <f>COUNTIFS(D$2:D8692,Clef_répartition[[#This Row],[Code_Nom]],J$2:J8692,Clef_répartition[[#This Row],[Année]])</f>
        <v>29</v>
      </c>
      <c r="F8692">
        <f>IF(Clef_répartition[[#This Row],[Code_Nom]]=D8691,F8691-1,(COUNTIFS(Clef_répartition[Code_Nom],Clef_répartition[[#This Row],[Code_Nom]],Clef_répartition[Année],Clef_répartition[[#This Row],[Année]])))</f>
        <v>8</v>
      </c>
      <c r="G8692" t="str">
        <f>Clef_répartition[[#This Row],[Code_Nom]]&amp;"_"&amp;Clef_répartition[[#This Row],[Nombre]]&amp;"_"&amp;Clef_répartition[[#This Row],[Année]]</f>
        <v>ORPC Gros-de-Vaud_Organisation régionale de protection civile de Gros-de-Vaud_29_2020</v>
      </c>
      <c r="H8692">
        <v>5531</v>
      </c>
      <c r="I8692" t="s">
        <v>214</v>
      </c>
      <c r="J8692">
        <v>2020</v>
      </c>
      <c r="K8692">
        <v>9.2060090529400181E-3</v>
      </c>
    </row>
    <row r="8693" spans="1:11" x14ac:dyDescent="0.25">
      <c r="A8693" t="s">
        <v>724</v>
      </c>
      <c r="B8693" t="s">
        <v>571</v>
      </c>
      <c r="C8693" t="s">
        <v>572</v>
      </c>
      <c r="D8693" t="str">
        <f>Clef_répartition[[#This Row],[Code association]]&amp;"_"&amp;Clef_répartition[[#This Row],[Nom association]]</f>
        <v>ORPC Gros-de-Vaud_Organisation régionale de protection civile de Gros-de-Vaud</v>
      </c>
      <c r="E8693">
        <f>COUNTIFS(D$2:D8693,Clef_répartition[[#This Row],[Code_Nom]],J$2:J8693,Clef_répartition[[#This Row],[Année]])</f>
        <v>30</v>
      </c>
      <c r="F8693">
        <f>IF(Clef_répartition[[#This Row],[Code_Nom]]=D8692,F8692-1,(COUNTIFS(Clef_répartition[Code_Nom],Clef_répartition[[#This Row],[Code_Nom]],Clef_répartition[Année],Clef_répartition[[#This Row],[Année]])))</f>
        <v>7</v>
      </c>
      <c r="G8693" t="str">
        <f>Clef_répartition[[#This Row],[Code_Nom]]&amp;"_"&amp;Clef_répartition[[#This Row],[Nombre]]&amp;"_"&amp;Clef_répartition[[#This Row],[Année]]</f>
        <v>ORPC Gros-de-Vaud_Organisation régionale de protection civile de Gros-de-Vaud_30_2020</v>
      </c>
      <c r="H8693">
        <v>5533</v>
      </c>
      <c r="I8693" t="s">
        <v>216</v>
      </c>
      <c r="J8693">
        <v>2020</v>
      </c>
      <c r="K8693">
        <v>1.8127747042487589E-2</v>
      </c>
    </row>
    <row r="8694" spans="1:11" x14ac:dyDescent="0.25">
      <c r="A8694" t="s">
        <v>724</v>
      </c>
      <c r="B8694" t="s">
        <v>571</v>
      </c>
      <c r="C8694" t="s">
        <v>572</v>
      </c>
      <c r="D8694" t="str">
        <f>Clef_répartition[[#This Row],[Code association]]&amp;"_"&amp;Clef_répartition[[#This Row],[Nom association]]</f>
        <v>ORPC Gros-de-Vaud_Organisation régionale de protection civile de Gros-de-Vaud</v>
      </c>
      <c r="E8694">
        <f>COUNTIFS(D$2:D8694,Clef_répartition[[#This Row],[Code_Nom]],J$2:J8694,Clef_répartition[[#This Row],[Année]])</f>
        <v>31</v>
      </c>
      <c r="F8694">
        <f>IF(Clef_répartition[[#This Row],[Code_Nom]]=D8693,F8693-1,(COUNTIFS(Clef_répartition[Code_Nom],Clef_répartition[[#This Row],[Code_Nom]],Clef_répartition[Année],Clef_répartition[[#This Row],[Année]])))</f>
        <v>6</v>
      </c>
      <c r="G8694" t="str">
        <f>Clef_répartition[[#This Row],[Code_Nom]]&amp;"_"&amp;Clef_répartition[[#This Row],[Nombre]]&amp;"_"&amp;Clef_répartition[[#This Row],[Année]]</f>
        <v>ORPC Gros-de-Vaud_Organisation régionale de protection civile de Gros-de-Vaud_31_2020</v>
      </c>
      <c r="H8694">
        <v>5534</v>
      </c>
      <c r="I8694" t="s">
        <v>241</v>
      </c>
      <c r="J8694">
        <v>2020</v>
      </c>
      <c r="K8694">
        <v>5.7947562922306527E-3</v>
      </c>
    </row>
    <row r="8695" spans="1:11" x14ac:dyDescent="0.25">
      <c r="A8695" t="s">
        <v>724</v>
      </c>
      <c r="B8695" t="s">
        <v>571</v>
      </c>
      <c r="C8695" t="s">
        <v>572</v>
      </c>
      <c r="D8695" t="str">
        <f>Clef_répartition[[#This Row],[Code association]]&amp;"_"&amp;Clef_répartition[[#This Row],[Nom association]]</f>
        <v>ORPC Gros-de-Vaud_Organisation régionale de protection civile de Gros-de-Vaud</v>
      </c>
      <c r="E8695">
        <f>COUNTIFS(D$2:D8695,Clef_répartition[[#This Row],[Code_Nom]],J$2:J8695,Clef_répartition[[#This Row],[Année]])</f>
        <v>32</v>
      </c>
      <c r="F8695">
        <f>IF(Clef_répartition[[#This Row],[Code_Nom]]=D8694,F8694-1,(COUNTIFS(Clef_répartition[Code_Nom],Clef_répartition[[#This Row],[Code_Nom]],Clef_répartition[Année],Clef_répartition[[#This Row],[Année]])))</f>
        <v>5</v>
      </c>
      <c r="G8695" t="str">
        <f>Clef_répartition[[#This Row],[Code_Nom]]&amp;"_"&amp;Clef_répartition[[#This Row],[Nombre]]&amp;"_"&amp;Clef_répartition[[#This Row],[Année]]</f>
        <v>ORPC Gros-de-Vaud_Organisation régionale de protection civile de Gros-de-Vaud_32_2020</v>
      </c>
      <c r="H8695">
        <v>5535</v>
      </c>
      <c r="I8695" t="s">
        <v>242</v>
      </c>
      <c r="J8695">
        <v>2020</v>
      </c>
      <c r="K8695">
        <v>1.729680085718659E-2</v>
      </c>
    </row>
    <row r="8696" spans="1:11" x14ac:dyDescent="0.25">
      <c r="A8696" t="s">
        <v>724</v>
      </c>
      <c r="B8696" t="s">
        <v>571</v>
      </c>
      <c r="C8696" t="s">
        <v>572</v>
      </c>
      <c r="D8696" t="str">
        <f>Clef_répartition[[#This Row],[Code association]]&amp;"_"&amp;Clef_répartition[[#This Row],[Nom association]]</f>
        <v>ORPC Gros-de-Vaud_Organisation régionale de protection civile de Gros-de-Vaud</v>
      </c>
      <c r="E8696">
        <f>COUNTIFS(D$2:D8696,Clef_répartition[[#This Row],[Code_Nom]],J$2:J8696,Clef_répartition[[#This Row],[Année]])</f>
        <v>33</v>
      </c>
      <c r="F8696">
        <f>IF(Clef_répartition[[#This Row],[Code_Nom]]=D8695,F8695-1,(COUNTIFS(Clef_répartition[Code_Nom],Clef_répartition[[#This Row],[Code_Nom]],Clef_répartition[Année],Clef_répartition[[#This Row],[Année]])))</f>
        <v>4</v>
      </c>
      <c r="G8696" t="str">
        <f>Clef_répartition[[#This Row],[Code_Nom]]&amp;"_"&amp;Clef_répartition[[#This Row],[Nombre]]&amp;"_"&amp;Clef_répartition[[#This Row],[Année]]</f>
        <v>ORPC Gros-de-Vaud_Organisation régionale de protection civile de Gros-de-Vaud_33_2020</v>
      </c>
      <c r="H8696">
        <v>5501</v>
      </c>
      <c r="I8696" t="s">
        <v>258</v>
      </c>
      <c r="J8696">
        <v>2020</v>
      </c>
      <c r="K8696">
        <v>2.2632350047014065E-2</v>
      </c>
    </row>
    <row r="8697" spans="1:11" x14ac:dyDescent="0.25">
      <c r="A8697" t="s">
        <v>724</v>
      </c>
      <c r="B8697" t="s">
        <v>571</v>
      </c>
      <c r="C8697" t="s">
        <v>572</v>
      </c>
      <c r="D8697" t="str">
        <f>Clef_répartition[[#This Row],[Code association]]&amp;"_"&amp;Clef_répartition[[#This Row],[Nom association]]</f>
        <v>ORPC Gros-de-Vaud_Organisation régionale de protection civile de Gros-de-Vaud</v>
      </c>
      <c r="E8697">
        <f>COUNTIFS(D$2:D8697,Clef_répartition[[#This Row],[Code_Nom]],J$2:J8697,Clef_répartition[[#This Row],[Année]])</f>
        <v>34</v>
      </c>
      <c r="F8697">
        <f>IF(Clef_répartition[[#This Row],[Code_Nom]]=D8696,F8696-1,(COUNTIFS(Clef_répartition[Code_Nom],Clef_répartition[[#This Row],[Code_Nom]],Clef_répartition[Année],Clef_répartition[[#This Row],[Année]])))</f>
        <v>3</v>
      </c>
      <c r="G8697" t="str">
        <f>Clef_répartition[[#This Row],[Code_Nom]]&amp;"_"&amp;Clef_répartition[[#This Row],[Nombre]]&amp;"_"&amp;Clef_répartition[[#This Row],[Année]]</f>
        <v>ORPC Gros-de-Vaud_Organisation régionale de protection civile de Gros-de-Vaud_34_2020</v>
      </c>
      <c r="H8697">
        <v>5537</v>
      </c>
      <c r="I8697" t="s">
        <v>282</v>
      </c>
      <c r="J8697">
        <v>2020</v>
      </c>
      <c r="K8697">
        <v>2.6852681988148084E-2</v>
      </c>
    </row>
    <row r="8698" spans="1:11" x14ac:dyDescent="0.25">
      <c r="A8698" t="s">
        <v>724</v>
      </c>
      <c r="B8698" t="s">
        <v>571</v>
      </c>
      <c r="C8698" t="s">
        <v>572</v>
      </c>
      <c r="D8698" t="str">
        <f>Clef_répartition[[#This Row],[Code association]]&amp;"_"&amp;Clef_répartition[[#This Row],[Nom association]]</f>
        <v>ORPC Gros-de-Vaud_Organisation régionale de protection civile de Gros-de-Vaud</v>
      </c>
      <c r="E8698">
        <f>COUNTIFS(D$2:D8698,Clef_répartition[[#This Row],[Code_Nom]],J$2:J8698,Clef_répartition[[#This Row],[Année]])</f>
        <v>35</v>
      </c>
      <c r="F8698">
        <f>IF(Clef_répartition[[#This Row],[Code_Nom]]=D8697,F8697-1,(COUNTIFS(Clef_répartition[Code_Nom],Clef_répartition[[#This Row],[Code_Nom]],Clef_répartition[Année],Clef_répartition[[#This Row],[Année]])))</f>
        <v>2</v>
      </c>
      <c r="G8698" t="str">
        <f>Clef_répartition[[#This Row],[Code_Nom]]&amp;"_"&amp;Clef_répartition[[#This Row],[Nombre]]&amp;"_"&amp;Clef_répartition[[#This Row],[Année]]</f>
        <v>ORPC Gros-de-Vaud_Organisation régionale de protection civile de Gros-de-Vaud_35_2020</v>
      </c>
      <c r="H8698">
        <v>5539</v>
      </c>
      <c r="I8698" t="s">
        <v>288</v>
      </c>
      <c r="J8698">
        <v>2020</v>
      </c>
      <c r="K8698">
        <v>2.304782313966456E-2</v>
      </c>
    </row>
    <row r="8699" spans="1:11" x14ac:dyDescent="0.25">
      <c r="A8699" t="s">
        <v>724</v>
      </c>
      <c r="B8699" t="s">
        <v>571</v>
      </c>
      <c r="C8699" t="s">
        <v>572</v>
      </c>
      <c r="D8699" t="str">
        <f>Clef_répartition[[#This Row],[Code association]]&amp;"_"&amp;Clef_répartition[[#This Row],[Nom association]]</f>
        <v>ORPC Gros-de-Vaud_Organisation régionale de protection civile de Gros-de-Vaud</v>
      </c>
      <c r="E8699">
        <f>COUNTIFS(D$2:D8699,Clef_répartition[[#This Row],[Code_Nom]],J$2:J8699,Clef_répartition[[#This Row],[Année]])</f>
        <v>36</v>
      </c>
      <c r="F8699">
        <f>IF(Clef_répartition[[#This Row],[Code_Nom]]=D8698,F8698-1,(COUNTIFS(Clef_répartition[Code_Nom],Clef_répartition[[#This Row],[Code_Nom]],Clef_répartition[Année],Clef_répartition[[#This Row],[Année]])))</f>
        <v>1</v>
      </c>
      <c r="G8699" t="str">
        <f>Clef_répartition[[#This Row],[Code_Nom]]&amp;"_"&amp;Clef_répartition[[#This Row],[Nombre]]&amp;"_"&amp;Clef_répartition[[#This Row],[Année]]</f>
        <v>ORPC Gros-de-Vaud_Organisation régionale de protection civile de Gros-de-Vaud_36_2020</v>
      </c>
      <c r="H8699">
        <v>5503</v>
      </c>
      <c r="I8699" t="s">
        <v>290</v>
      </c>
      <c r="J8699">
        <v>2020</v>
      </c>
      <c r="K8699">
        <v>2.8317771314862999E-2</v>
      </c>
    </row>
    <row r="8700" spans="1:11" x14ac:dyDescent="0.25">
      <c r="A8700" t="s">
        <v>724</v>
      </c>
      <c r="B8700" t="s">
        <v>546</v>
      </c>
      <c r="C8700" t="s">
        <v>759</v>
      </c>
      <c r="D87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0">
        <f>COUNTIFS(D$2:D8700,Clef_répartition[[#This Row],[Code_Nom]],J$2:J8700,Clef_répartition[[#This Row],[Année]])</f>
        <v>1</v>
      </c>
      <c r="F8700">
        <f>IF(Clef_répartition[[#This Row],[Code_Nom]]=D8699,F8699-1,(COUNTIFS(Clef_répartition[Code_Nom],Clef_répartition[[#This Row],[Code_Nom]],Clef_répartition[Année],Clef_répartition[[#This Row],[Année]])))</f>
        <v>73</v>
      </c>
      <c r="G87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vaudois_1_2020</v>
      </c>
      <c r="H8700">
        <v>5742</v>
      </c>
      <c r="I8700" t="s">
        <v>2</v>
      </c>
      <c r="J8700">
        <v>2020</v>
      </c>
      <c r="K8700">
        <v>3.8170000000000001E-3</v>
      </c>
    </row>
    <row r="8701" spans="1:11" x14ac:dyDescent="0.25">
      <c r="A8701" t="s">
        <v>724</v>
      </c>
      <c r="B8701" t="s">
        <v>546</v>
      </c>
      <c r="C8701" t="s">
        <v>759</v>
      </c>
      <c r="D87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1">
        <f>COUNTIFS(D$2:D8701,Clef_répartition[[#This Row],[Code_Nom]],J$2:J8701,Clef_répartition[[#This Row],[Année]])</f>
        <v>2</v>
      </c>
      <c r="F8701">
        <f>IF(Clef_répartition[[#This Row],[Code_Nom]]=D8700,F8700-1,(COUNTIFS(Clef_répartition[Code_Nom],Clef_répartition[[#This Row],[Code_Nom]],Clef_répartition[Année],Clef_répartition[[#This Row],[Année]])))</f>
        <v>72</v>
      </c>
      <c r="G87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vaudois_2_2020</v>
      </c>
      <c r="H8701">
        <v>5743</v>
      </c>
      <c r="I8701" t="s">
        <v>6</v>
      </c>
      <c r="J8701">
        <v>2020</v>
      </c>
      <c r="K8701">
        <v>6.8259999999999996E-3</v>
      </c>
    </row>
    <row r="8702" spans="1:11" x14ac:dyDescent="0.25">
      <c r="A8702" t="s">
        <v>724</v>
      </c>
      <c r="B8702" t="s">
        <v>546</v>
      </c>
      <c r="C8702" t="s">
        <v>759</v>
      </c>
      <c r="D87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2">
        <f>COUNTIFS(D$2:D8702,Clef_répartition[[#This Row],[Code_Nom]],J$2:J8702,Clef_répartition[[#This Row],[Année]])</f>
        <v>3</v>
      </c>
      <c r="F8702">
        <f>IF(Clef_répartition[[#This Row],[Code_Nom]]=D8701,F8701-1,(COUNTIFS(Clef_répartition[Code_Nom],Clef_répartition[[#This Row],[Code_Nom]],Clef_répartition[Année],Clef_répartition[[#This Row],[Année]])))</f>
        <v>71</v>
      </c>
      <c r="G87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vaudois_3_2020</v>
      </c>
      <c r="H8702">
        <v>5744</v>
      </c>
      <c r="I8702" t="s">
        <v>11</v>
      </c>
      <c r="J8702">
        <v>2020</v>
      </c>
      <c r="K8702">
        <v>1.1946999999999999E-2</v>
      </c>
    </row>
    <row r="8703" spans="1:11" x14ac:dyDescent="0.25">
      <c r="A8703" t="s">
        <v>724</v>
      </c>
      <c r="B8703" t="s">
        <v>546</v>
      </c>
      <c r="C8703" t="s">
        <v>759</v>
      </c>
      <c r="D870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3">
        <f>COUNTIFS(D$2:D8703,Clef_répartition[[#This Row],[Code_Nom]],J$2:J8703,Clef_répartition[[#This Row],[Année]])</f>
        <v>4</v>
      </c>
      <c r="F8703">
        <f>IF(Clef_répartition[[#This Row],[Code_Nom]]=D8702,F8702-1,(COUNTIFS(Clef_répartition[Code_Nom],Clef_répartition[[#This Row],[Code_Nom]],Clef_répartition[Année],Clef_répartition[[#This Row],[Année]])))</f>
        <v>70</v>
      </c>
      <c r="G870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vaudois_4_2020</v>
      </c>
      <c r="H8703">
        <v>5745</v>
      </c>
      <c r="I8703" t="s">
        <v>14</v>
      </c>
      <c r="J8703">
        <v>2020</v>
      </c>
      <c r="K8703">
        <v>1.1235999999999999E-2</v>
      </c>
    </row>
    <row r="8704" spans="1:11" x14ac:dyDescent="0.25">
      <c r="A8704" t="s">
        <v>724</v>
      </c>
      <c r="B8704" t="s">
        <v>546</v>
      </c>
      <c r="C8704" t="s">
        <v>759</v>
      </c>
      <c r="D870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4">
        <f>COUNTIFS(D$2:D8704,Clef_répartition[[#This Row],[Code_Nom]],J$2:J8704,Clef_répartition[[#This Row],[Année]])</f>
        <v>5</v>
      </c>
      <c r="F8704">
        <f>IF(Clef_répartition[[#This Row],[Code_Nom]]=D8703,F8703-1,(COUNTIFS(Clef_répartition[Code_Nom],Clef_répartition[[#This Row],[Code_Nom]],Clef_répartition[Année],Clef_répartition[[#This Row],[Année]])))</f>
        <v>69</v>
      </c>
      <c r="G870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vaudois_5_2020</v>
      </c>
      <c r="H8704">
        <v>5746</v>
      </c>
      <c r="I8704" t="s">
        <v>15</v>
      </c>
      <c r="J8704">
        <v>2020</v>
      </c>
      <c r="K8704">
        <v>1.0265E-2</v>
      </c>
    </row>
    <row r="8705" spans="1:11" x14ac:dyDescent="0.25">
      <c r="A8705" t="s">
        <v>724</v>
      </c>
      <c r="B8705" t="s">
        <v>546</v>
      </c>
      <c r="C8705" t="s">
        <v>759</v>
      </c>
      <c r="D870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5">
        <f>COUNTIFS(D$2:D8705,Clef_répartition[[#This Row],[Code_Nom]],J$2:J8705,Clef_répartition[[#This Row],[Année]])</f>
        <v>6</v>
      </c>
      <c r="F8705">
        <f>IF(Clef_répartition[[#This Row],[Code_Nom]]=D8704,F8704-1,(COUNTIFS(Clef_répartition[Code_Nom],Clef_répartition[[#This Row],[Code_Nom]],Clef_répartition[Année],Clef_répartition[[#This Row],[Année]])))</f>
        <v>68</v>
      </c>
      <c r="G870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vaudois_6_2020</v>
      </c>
      <c r="H8705">
        <v>5902</v>
      </c>
      <c r="I8705" t="s">
        <v>18</v>
      </c>
      <c r="J8705">
        <v>2020</v>
      </c>
      <c r="K8705">
        <v>4.0330000000000001E-3</v>
      </c>
    </row>
    <row r="8706" spans="1:11" x14ac:dyDescent="0.25">
      <c r="A8706" t="s">
        <v>724</v>
      </c>
      <c r="B8706" t="s">
        <v>546</v>
      </c>
      <c r="C8706" t="s">
        <v>759</v>
      </c>
      <c r="D870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6">
        <f>COUNTIFS(D$2:D8706,Clef_répartition[[#This Row],[Code_Nom]],J$2:J8706,Clef_répartition[[#This Row],[Année]])</f>
        <v>7</v>
      </c>
      <c r="F8706">
        <f>IF(Clef_répartition[[#This Row],[Code_Nom]]=D8705,F8705-1,(COUNTIFS(Clef_répartition[Code_Nom],Clef_répartition[[#This Row],[Code_Nom]],Clef_répartition[Année],Clef_répartition[[#This Row],[Année]])))</f>
        <v>67</v>
      </c>
      <c r="G870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vaudois_7_2020</v>
      </c>
      <c r="H8706">
        <v>5903</v>
      </c>
      <c r="I8706" t="s">
        <v>24</v>
      </c>
      <c r="J8706">
        <v>2020</v>
      </c>
      <c r="K8706">
        <v>2.4580000000000001E-3</v>
      </c>
    </row>
    <row r="8707" spans="1:11" x14ac:dyDescent="0.25">
      <c r="A8707" t="s">
        <v>724</v>
      </c>
      <c r="B8707" t="s">
        <v>546</v>
      </c>
      <c r="C8707" t="s">
        <v>759</v>
      </c>
      <c r="D870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7">
        <f>COUNTIFS(D$2:D8707,Clef_répartition[[#This Row],[Code_Nom]],J$2:J8707,Clef_répartition[[#This Row],[Année]])</f>
        <v>8</v>
      </c>
      <c r="F8707">
        <f>IF(Clef_répartition[[#This Row],[Code_Nom]]=D8706,F8706-1,(COUNTIFS(Clef_répartition[Code_Nom],Clef_répartition[[#This Row],[Code_Nom]],Clef_répartition[Année],Clef_répartition[[#This Row],[Année]])))</f>
        <v>66</v>
      </c>
      <c r="G870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vaudois_8_2020</v>
      </c>
      <c r="H8707">
        <v>5747</v>
      </c>
      <c r="I8707" t="s">
        <v>26</v>
      </c>
      <c r="J8707">
        <v>2020</v>
      </c>
      <c r="K8707">
        <v>2.0920000000000001E-3</v>
      </c>
    </row>
    <row r="8708" spans="1:11" x14ac:dyDescent="0.25">
      <c r="A8708" t="s">
        <v>724</v>
      </c>
      <c r="B8708" t="s">
        <v>546</v>
      </c>
      <c r="C8708" t="s">
        <v>759</v>
      </c>
      <c r="D870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8">
        <f>COUNTIFS(D$2:D8708,Clef_répartition[[#This Row],[Code_Nom]],J$2:J8708,Clef_répartition[[#This Row],[Année]])</f>
        <v>9</v>
      </c>
      <c r="F8708">
        <f>IF(Clef_répartition[[#This Row],[Code_Nom]]=D8707,F8707-1,(COUNTIFS(Clef_répartition[Code_Nom],Clef_répartition[[#This Row],[Code_Nom]],Clef_répartition[Année],Clef_répartition[[#This Row],[Année]])))</f>
        <v>65</v>
      </c>
      <c r="G870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vaudois_9_2020</v>
      </c>
      <c r="H8708">
        <v>5551</v>
      </c>
      <c r="I8708" t="s">
        <v>28</v>
      </c>
      <c r="J8708">
        <v>2020</v>
      </c>
      <c r="K8708">
        <v>5.2839999999999996E-3</v>
      </c>
    </row>
    <row r="8709" spans="1:11" x14ac:dyDescent="0.25">
      <c r="A8709" t="s">
        <v>724</v>
      </c>
      <c r="B8709" t="s">
        <v>546</v>
      </c>
      <c r="C8709" t="s">
        <v>759</v>
      </c>
      <c r="D870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09">
        <f>COUNTIFS(D$2:D8709,Clef_répartition[[#This Row],[Code_Nom]],J$2:J8709,Clef_répartition[[#This Row],[Année]])</f>
        <v>10</v>
      </c>
      <c r="F8709">
        <f>IF(Clef_répartition[[#This Row],[Code_Nom]]=D8708,F8708-1,(COUNTIFS(Clef_répartition[Code_Nom],Clef_répartition[[#This Row],[Code_Nom]],Clef_répartition[Année],Clef_répartition[[#This Row],[Année]])))</f>
        <v>64</v>
      </c>
      <c r="G870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vaudois_10_2020</v>
      </c>
      <c r="H8709">
        <v>5748</v>
      </c>
      <c r="I8709" t="s">
        <v>38</v>
      </c>
      <c r="J8709">
        <v>2020</v>
      </c>
      <c r="K8709">
        <v>2.9009999999999999E-3</v>
      </c>
    </row>
    <row r="8710" spans="1:11" x14ac:dyDescent="0.25">
      <c r="A8710" t="s">
        <v>724</v>
      </c>
      <c r="B8710" t="s">
        <v>546</v>
      </c>
      <c r="C8710" t="s">
        <v>759</v>
      </c>
      <c r="D871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0">
        <f>COUNTIFS(D$2:D8710,Clef_répartition[[#This Row],[Code_Nom]],J$2:J8710,Clef_répartition[[#This Row],[Année]])</f>
        <v>11</v>
      </c>
      <c r="F8710">
        <f>IF(Clef_répartition[[#This Row],[Code_Nom]]=D8709,F8709-1,(COUNTIFS(Clef_répartition[Code_Nom],Clef_répartition[[#This Row],[Code_Nom]],Clef_répartition[Année],Clef_répartition[[#This Row],[Année]])))</f>
        <v>63</v>
      </c>
      <c r="G871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vaudois_11_2020</v>
      </c>
      <c r="H8710">
        <v>5552</v>
      </c>
      <c r="I8710" t="s">
        <v>40</v>
      </c>
      <c r="J8710">
        <v>2020</v>
      </c>
      <c r="K8710">
        <v>7.084E-3</v>
      </c>
    </row>
    <row r="8711" spans="1:11" x14ac:dyDescent="0.25">
      <c r="A8711" t="s">
        <v>724</v>
      </c>
      <c r="B8711" t="s">
        <v>546</v>
      </c>
      <c r="C8711" t="s">
        <v>759</v>
      </c>
      <c r="D871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1">
        <f>COUNTIFS(D$2:D8711,Clef_répartition[[#This Row],[Code_Nom]],J$2:J8711,Clef_répartition[[#This Row],[Année]])</f>
        <v>12</v>
      </c>
      <c r="F8711">
        <f>IF(Clef_répartition[[#This Row],[Code_Nom]]=D8710,F8710-1,(COUNTIFS(Clef_répartition[Code_Nom],Clef_répartition[[#This Row],[Code_Nom]],Clef_répartition[Année],Clef_répartition[[#This Row],[Année]])))</f>
        <v>62</v>
      </c>
      <c r="G871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vaudois_12_2020</v>
      </c>
      <c r="H8711">
        <v>5904</v>
      </c>
      <c r="I8711" t="s">
        <v>46</v>
      </c>
      <c r="J8711">
        <v>2020</v>
      </c>
      <c r="K8711">
        <v>5.8230000000000001E-3</v>
      </c>
    </row>
    <row r="8712" spans="1:11" x14ac:dyDescent="0.25">
      <c r="A8712" t="s">
        <v>724</v>
      </c>
      <c r="B8712" t="s">
        <v>546</v>
      </c>
      <c r="C8712" t="s">
        <v>759</v>
      </c>
      <c r="D871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2">
        <f>COUNTIFS(D$2:D8712,Clef_répartition[[#This Row],[Code_Nom]],J$2:J8712,Clef_répartition[[#This Row],[Année]])</f>
        <v>13</v>
      </c>
      <c r="F8712">
        <f>IF(Clef_répartition[[#This Row],[Code_Nom]]=D8711,F8711-1,(COUNTIFS(Clef_répartition[Code_Nom],Clef_répartition[[#This Row],[Code_Nom]],Clef_répartition[Année],Clef_répartition[[#This Row],[Année]])))</f>
        <v>61</v>
      </c>
      <c r="G871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vaudois_13_2020</v>
      </c>
      <c r="H8712">
        <v>5553</v>
      </c>
      <c r="I8712" t="s">
        <v>47</v>
      </c>
      <c r="J8712">
        <v>2020</v>
      </c>
      <c r="K8712">
        <v>1.1419E-2</v>
      </c>
    </row>
    <row r="8713" spans="1:11" x14ac:dyDescent="0.25">
      <c r="A8713" t="s">
        <v>724</v>
      </c>
      <c r="B8713" t="s">
        <v>546</v>
      </c>
      <c r="C8713" t="s">
        <v>759</v>
      </c>
      <c r="D871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3">
        <f>COUNTIFS(D$2:D8713,Clef_répartition[[#This Row],[Code_Nom]],J$2:J8713,Clef_répartition[[#This Row],[Année]])</f>
        <v>14</v>
      </c>
      <c r="F8713">
        <f>IF(Clef_répartition[[#This Row],[Code_Nom]]=D8712,F8712-1,(COUNTIFS(Clef_répartition[Code_Nom],Clef_répartition[[#This Row],[Code_Nom]],Clef_répartition[Année],Clef_répartition[[#This Row],[Année]])))</f>
        <v>60</v>
      </c>
      <c r="G871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vaudois_14_2020</v>
      </c>
      <c r="H8713">
        <v>5905</v>
      </c>
      <c r="I8713" t="s">
        <v>49</v>
      </c>
      <c r="J8713">
        <v>2020</v>
      </c>
      <c r="K8713">
        <v>7.4289999999999998E-3</v>
      </c>
    </row>
    <row r="8714" spans="1:11" x14ac:dyDescent="0.25">
      <c r="A8714" t="s">
        <v>724</v>
      </c>
      <c r="B8714" t="s">
        <v>546</v>
      </c>
      <c r="C8714" t="s">
        <v>759</v>
      </c>
      <c r="D871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4">
        <f>COUNTIFS(D$2:D8714,Clef_répartition[[#This Row],[Code_Nom]],J$2:J8714,Clef_répartition[[#This Row],[Année]])</f>
        <v>15</v>
      </c>
      <c r="F8714">
        <f>IF(Clef_répartition[[#This Row],[Code_Nom]]=D8713,F8713-1,(COUNTIFS(Clef_répartition[Code_Nom],Clef_répartition[[#This Row],[Code_Nom]],Clef_répartition[Année],Clef_répartition[[#This Row],[Année]])))</f>
        <v>59</v>
      </c>
      <c r="G871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vaudois_15_2020</v>
      </c>
      <c r="H8714">
        <v>5907</v>
      </c>
      <c r="I8714" t="s">
        <v>54</v>
      </c>
      <c r="J8714">
        <v>2020</v>
      </c>
      <c r="K8714">
        <v>3.3530000000000001E-3</v>
      </c>
    </row>
    <row r="8715" spans="1:11" x14ac:dyDescent="0.25">
      <c r="A8715" t="s">
        <v>724</v>
      </c>
      <c r="B8715" t="s">
        <v>546</v>
      </c>
      <c r="C8715" t="s">
        <v>759</v>
      </c>
      <c r="D871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5">
        <f>COUNTIFS(D$2:D8715,Clef_répartition[[#This Row],[Code_Nom]],J$2:J8715,Clef_répartition[[#This Row],[Année]])</f>
        <v>16</v>
      </c>
      <c r="F8715">
        <f>IF(Clef_répartition[[#This Row],[Code_Nom]]=D8714,F8714-1,(COUNTIFS(Clef_répartition[Code_Nom],Clef_répartition[[#This Row],[Code_Nom]],Clef_répartition[Année],Clef_répartition[[#This Row],[Année]])))</f>
        <v>58</v>
      </c>
      <c r="G871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vaudois_16_2020</v>
      </c>
      <c r="H8715">
        <v>5749</v>
      </c>
      <c r="I8715" t="s">
        <v>58</v>
      </c>
      <c r="J8715">
        <v>2020</v>
      </c>
      <c r="K8715">
        <v>5.5370000000000003E-2</v>
      </c>
    </row>
    <row r="8716" spans="1:11" x14ac:dyDescent="0.25">
      <c r="A8716" t="s">
        <v>724</v>
      </c>
      <c r="B8716" t="s">
        <v>546</v>
      </c>
      <c r="C8716" t="s">
        <v>759</v>
      </c>
      <c r="D871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6">
        <f>COUNTIFS(D$2:D8716,Clef_répartition[[#This Row],[Code_Nom]],J$2:J8716,Clef_répartition[[#This Row],[Année]])</f>
        <v>17</v>
      </c>
      <c r="F8716">
        <f>IF(Clef_répartition[[#This Row],[Code_Nom]]=D8715,F8715-1,(COUNTIFS(Clef_répartition[Code_Nom],Clef_répartition[[#This Row],[Code_Nom]],Clef_répartition[Année],Clef_répartition[[#This Row],[Année]])))</f>
        <v>57</v>
      </c>
      <c r="G871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vaudois_17_2020</v>
      </c>
      <c r="H8716">
        <v>5908</v>
      </c>
      <c r="I8716" t="s">
        <v>59</v>
      </c>
      <c r="J8716">
        <v>2020</v>
      </c>
      <c r="K8716">
        <v>1.65E-3</v>
      </c>
    </row>
    <row r="8717" spans="1:11" x14ac:dyDescent="0.25">
      <c r="A8717" t="s">
        <v>724</v>
      </c>
      <c r="B8717" t="s">
        <v>546</v>
      </c>
      <c r="C8717" t="s">
        <v>759</v>
      </c>
      <c r="D871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7">
        <f>COUNTIFS(D$2:D8717,Clef_répartition[[#This Row],[Code_Nom]],J$2:J8717,Clef_répartition[[#This Row],[Année]])</f>
        <v>18</v>
      </c>
      <c r="F8717">
        <f>IF(Clef_répartition[[#This Row],[Code_Nom]]=D8716,F8716-1,(COUNTIFS(Clef_répartition[Code_Nom],Clef_répartition[[#This Row],[Code_Nom]],Clef_répartition[Année],Clef_répartition[[#This Row],[Année]])))</f>
        <v>56</v>
      </c>
      <c r="G871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vaudois_18_2020</v>
      </c>
      <c r="H8717">
        <v>5909</v>
      </c>
      <c r="I8717" t="s">
        <v>60</v>
      </c>
      <c r="J8717">
        <v>2020</v>
      </c>
      <c r="K8717">
        <v>7.8180000000000003E-3</v>
      </c>
    </row>
    <row r="8718" spans="1:11" x14ac:dyDescent="0.25">
      <c r="A8718" t="s">
        <v>724</v>
      </c>
      <c r="B8718" t="s">
        <v>546</v>
      </c>
      <c r="C8718" t="s">
        <v>759</v>
      </c>
      <c r="D871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8">
        <f>COUNTIFS(D$2:D8718,Clef_répartition[[#This Row],[Code_Nom]],J$2:J8718,Clef_répartition[[#This Row],[Année]])</f>
        <v>19</v>
      </c>
      <c r="F8718">
        <f>IF(Clef_répartition[[#This Row],[Code_Nom]]=D8717,F8717-1,(COUNTIFS(Clef_répartition[Code_Nom],Clef_répartition[[#This Row],[Code_Nom]],Clef_répartition[Année],Clef_répartition[[#This Row],[Année]])))</f>
        <v>55</v>
      </c>
      <c r="G871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vaudois_19_2020</v>
      </c>
      <c r="H8718">
        <v>5554</v>
      </c>
      <c r="I8718" t="s">
        <v>71</v>
      </c>
      <c r="J8718">
        <v>2020</v>
      </c>
      <c r="K8718">
        <v>1.1051999999999999E-2</v>
      </c>
    </row>
    <row r="8719" spans="1:11" x14ac:dyDescent="0.25">
      <c r="A8719" t="s">
        <v>724</v>
      </c>
      <c r="B8719" t="s">
        <v>546</v>
      </c>
      <c r="C8719" t="s">
        <v>759</v>
      </c>
      <c r="D871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19">
        <f>COUNTIFS(D$2:D8719,Clef_répartition[[#This Row],[Code_Nom]],J$2:J8719,Clef_répartition[[#This Row],[Année]])</f>
        <v>20</v>
      </c>
      <c r="F8719">
        <f>IF(Clef_répartition[[#This Row],[Code_Nom]]=D8718,F8718-1,(COUNTIFS(Clef_répartition[Code_Nom],Clef_répartition[[#This Row],[Code_Nom]],Clef_répartition[Année],Clef_répartition[[#This Row],[Année]])))</f>
        <v>54</v>
      </c>
      <c r="G871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vaudois_20_2020</v>
      </c>
      <c r="H8719">
        <v>5555</v>
      </c>
      <c r="I8719" t="s">
        <v>75</v>
      </c>
      <c r="J8719">
        <v>2020</v>
      </c>
      <c r="K8719">
        <v>4.3239999999999997E-3</v>
      </c>
    </row>
    <row r="8720" spans="1:11" x14ac:dyDescent="0.25">
      <c r="A8720" t="s">
        <v>724</v>
      </c>
      <c r="B8720" t="s">
        <v>546</v>
      </c>
      <c r="C8720" t="s">
        <v>759</v>
      </c>
      <c r="D872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0">
        <f>COUNTIFS(D$2:D8720,Clef_répartition[[#This Row],[Code_Nom]],J$2:J8720,Clef_répartition[[#This Row],[Année]])</f>
        <v>21</v>
      </c>
      <c r="F8720">
        <f>IF(Clef_répartition[[#This Row],[Code_Nom]]=D8719,F8719-1,(COUNTIFS(Clef_répartition[Code_Nom],Clef_répartition[[#This Row],[Code_Nom]],Clef_répartition[Année],Clef_répartition[[#This Row],[Année]])))</f>
        <v>53</v>
      </c>
      <c r="G872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vaudois_21_2020</v>
      </c>
      <c r="H8720">
        <v>5910</v>
      </c>
      <c r="I8720" t="s">
        <v>83</v>
      </c>
      <c r="J8720">
        <v>2020</v>
      </c>
      <c r="K8720">
        <v>4.248E-3</v>
      </c>
    </row>
    <row r="8721" spans="1:11" x14ac:dyDescent="0.25">
      <c r="A8721" t="s">
        <v>724</v>
      </c>
      <c r="B8721" t="s">
        <v>546</v>
      </c>
      <c r="C8721" t="s">
        <v>759</v>
      </c>
      <c r="D872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1">
        <f>COUNTIFS(D$2:D8721,Clef_répartition[[#This Row],[Code_Nom]],J$2:J8721,Clef_répartition[[#This Row],[Année]])</f>
        <v>22</v>
      </c>
      <c r="F8721">
        <f>IF(Clef_répartition[[#This Row],[Code_Nom]]=D8720,F8720-1,(COUNTIFS(Clef_répartition[Code_Nom],Clef_répartition[[#This Row],[Code_Nom]],Clef_répartition[Année],Clef_répartition[[#This Row],[Année]])))</f>
        <v>52</v>
      </c>
      <c r="G872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vaudois_22_2020</v>
      </c>
      <c r="H8721">
        <v>5752</v>
      </c>
      <c r="I8721" t="s">
        <v>84</v>
      </c>
      <c r="J8721">
        <v>2020</v>
      </c>
      <c r="K8721">
        <v>4.3449999999999999E-3</v>
      </c>
    </row>
    <row r="8722" spans="1:11" x14ac:dyDescent="0.25">
      <c r="A8722" t="s">
        <v>724</v>
      </c>
      <c r="B8722" t="s">
        <v>546</v>
      </c>
      <c r="C8722" t="s">
        <v>759</v>
      </c>
      <c r="D872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2">
        <f>COUNTIFS(D$2:D8722,Clef_répartition[[#This Row],[Code_Nom]],J$2:J8722,Clef_répartition[[#This Row],[Année]])</f>
        <v>23</v>
      </c>
      <c r="F8722">
        <f>IF(Clef_répartition[[#This Row],[Code_Nom]]=D8721,F8721-1,(COUNTIFS(Clef_répartition[Code_Nom],Clef_répartition[[#This Row],[Code_Nom]],Clef_répartition[Année],Clef_répartition[[#This Row],[Année]])))</f>
        <v>51</v>
      </c>
      <c r="G872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vaudois_23_2020</v>
      </c>
      <c r="H8722">
        <v>5911</v>
      </c>
      <c r="I8722" t="s">
        <v>86</v>
      </c>
      <c r="J8722">
        <v>2020</v>
      </c>
      <c r="K8722">
        <v>2.5769999999999999E-3</v>
      </c>
    </row>
    <row r="8723" spans="1:11" x14ac:dyDescent="0.25">
      <c r="A8723" t="s">
        <v>724</v>
      </c>
      <c r="B8723" t="s">
        <v>546</v>
      </c>
      <c r="C8723" t="s">
        <v>759</v>
      </c>
      <c r="D872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3">
        <f>COUNTIFS(D$2:D8723,Clef_répartition[[#This Row],[Code_Nom]],J$2:J8723,Clef_répartition[[#This Row],[Année]])</f>
        <v>24</v>
      </c>
      <c r="F8723">
        <f>IF(Clef_répartition[[#This Row],[Code_Nom]]=D8722,F8722-1,(COUNTIFS(Clef_répartition[Code_Nom],Clef_répartition[[#This Row],[Code_Nom]],Clef_répartition[Année],Clef_répartition[[#This Row],[Année]])))</f>
        <v>50</v>
      </c>
      <c r="G872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vaudois_24_2020</v>
      </c>
      <c r="H8723">
        <v>5912</v>
      </c>
      <c r="I8723" t="s">
        <v>91</v>
      </c>
      <c r="J8723">
        <v>2020</v>
      </c>
      <c r="K8723">
        <v>1.6819999999999999E-3</v>
      </c>
    </row>
    <row r="8724" spans="1:11" x14ac:dyDescent="0.25">
      <c r="A8724" t="s">
        <v>724</v>
      </c>
      <c r="B8724" t="s">
        <v>546</v>
      </c>
      <c r="C8724" t="s">
        <v>759</v>
      </c>
      <c r="D872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4">
        <f>COUNTIFS(D$2:D8724,Clef_répartition[[#This Row],[Code_Nom]],J$2:J8724,Clef_répartition[[#This Row],[Année]])</f>
        <v>25</v>
      </c>
      <c r="F8724">
        <f>IF(Clef_répartition[[#This Row],[Code_Nom]]=D8723,F8723-1,(COUNTIFS(Clef_répartition[Code_Nom],Clef_répartition[[#This Row],[Code_Nom]],Clef_répartition[Année],Clef_répartition[[#This Row],[Année]])))</f>
        <v>49</v>
      </c>
      <c r="G872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vaudois_25_2020</v>
      </c>
      <c r="H8724">
        <v>5913</v>
      </c>
      <c r="I8724" t="s">
        <v>96</v>
      </c>
      <c r="J8724">
        <v>2020</v>
      </c>
      <c r="K8724">
        <v>8.8739999999999999E-3</v>
      </c>
    </row>
    <row r="8725" spans="1:11" x14ac:dyDescent="0.25">
      <c r="A8725" t="s">
        <v>724</v>
      </c>
      <c r="B8725" t="s">
        <v>546</v>
      </c>
      <c r="C8725" t="s">
        <v>759</v>
      </c>
      <c r="D872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5">
        <f>COUNTIFS(D$2:D8725,Clef_répartition[[#This Row],[Code_Nom]],J$2:J8725,Clef_répartition[[#This Row],[Année]])</f>
        <v>26</v>
      </c>
      <c r="F8725">
        <f>IF(Clef_répartition[[#This Row],[Code_Nom]]=D8724,F8724-1,(COUNTIFS(Clef_répartition[Code_Nom],Clef_répartition[[#This Row],[Code_Nom]],Clef_répartition[Année],Clef_répartition[[#This Row],[Année]])))</f>
        <v>48</v>
      </c>
      <c r="G872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vaudois_26_2020</v>
      </c>
      <c r="H8725">
        <v>5914</v>
      </c>
      <c r="I8725" t="s">
        <v>105</v>
      </c>
      <c r="J8725">
        <v>2020</v>
      </c>
      <c r="K8725">
        <v>3.849E-3</v>
      </c>
    </row>
    <row r="8726" spans="1:11" x14ac:dyDescent="0.25">
      <c r="A8726" t="s">
        <v>724</v>
      </c>
      <c r="B8726" t="s">
        <v>546</v>
      </c>
      <c r="C8726" t="s">
        <v>759</v>
      </c>
      <c r="D872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6">
        <f>COUNTIFS(D$2:D8726,Clef_répartition[[#This Row],[Code_Nom]],J$2:J8726,Clef_répartition[[#This Row],[Année]])</f>
        <v>27</v>
      </c>
      <c r="F8726">
        <f>IF(Clef_répartition[[#This Row],[Code_Nom]]=D8725,F8725-1,(COUNTIFS(Clef_répartition[Code_Nom],Clef_répartition[[#This Row],[Code_Nom]],Clef_répartition[Année],Clef_répartition[[#This Row],[Année]])))</f>
        <v>47</v>
      </c>
      <c r="G872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vaudois_27_2020</v>
      </c>
      <c r="H8726">
        <v>5556</v>
      </c>
      <c r="I8726" t="s">
        <v>115</v>
      </c>
      <c r="J8726">
        <v>2020</v>
      </c>
      <c r="K8726">
        <v>4.7980000000000002E-3</v>
      </c>
    </row>
    <row r="8727" spans="1:11" x14ac:dyDescent="0.25">
      <c r="A8727" t="s">
        <v>724</v>
      </c>
      <c r="B8727" t="s">
        <v>546</v>
      </c>
      <c r="C8727" t="s">
        <v>759</v>
      </c>
      <c r="D872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7">
        <f>COUNTIFS(D$2:D8727,Clef_répartition[[#This Row],[Code_Nom]],J$2:J8727,Clef_répartition[[#This Row],[Année]])</f>
        <v>28</v>
      </c>
      <c r="F8727">
        <f>IF(Clef_répartition[[#This Row],[Code_Nom]]=D8726,F8726-1,(COUNTIFS(Clef_répartition[Code_Nom],Clef_répartition[[#This Row],[Code_Nom]],Clef_répartition[Année],Clef_répartition[[#This Row],[Année]])))</f>
        <v>46</v>
      </c>
      <c r="G872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vaudois_28_2020</v>
      </c>
      <c r="H8727">
        <v>5557</v>
      </c>
      <c r="I8727" t="s">
        <v>116</v>
      </c>
      <c r="J8727">
        <v>2020</v>
      </c>
      <c r="K8727">
        <v>2.3180000000000002E-3</v>
      </c>
    </row>
    <row r="8728" spans="1:11" x14ac:dyDescent="0.25">
      <c r="A8728" t="s">
        <v>724</v>
      </c>
      <c r="B8728" t="s">
        <v>546</v>
      </c>
      <c r="C8728" t="s">
        <v>759</v>
      </c>
      <c r="D872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8">
        <f>COUNTIFS(D$2:D8728,Clef_répartition[[#This Row],[Code_Nom]],J$2:J8728,Clef_répartition[[#This Row],[Année]])</f>
        <v>29</v>
      </c>
      <c r="F8728">
        <f>IF(Clef_répartition[[#This Row],[Code_Nom]]=D8727,F8727-1,(COUNTIFS(Clef_répartition[Code_Nom],Clef_répartition[[#This Row],[Code_Nom]],Clef_répartition[Année],Clef_répartition[[#This Row],[Année]])))</f>
        <v>45</v>
      </c>
      <c r="G872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vaudois_29_2020</v>
      </c>
      <c r="H8728">
        <v>5559</v>
      </c>
      <c r="I8728" t="s">
        <v>121</v>
      </c>
      <c r="J8728">
        <v>2020</v>
      </c>
      <c r="K8728">
        <v>4.4640000000000001E-3</v>
      </c>
    </row>
    <row r="8729" spans="1:11" x14ac:dyDescent="0.25">
      <c r="A8729" t="s">
        <v>724</v>
      </c>
      <c r="B8729" t="s">
        <v>546</v>
      </c>
      <c r="C8729" t="s">
        <v>759</v>
      </c>
      <c r="D872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29">
        <f>COUNTIFS(D$2:D8729,Clef_répartition[[#This Row],[Code_Nom]],J$2:J8729,Clef_répartition[[#This Row],[Année]])</f>
        <v>30</v>
      </c>
      <c r="F8729">
        <f>IF(Clef_répartition[[#This Row],[Code_Nom]]=D8728,F8728-1,(COUNTIFS(Clef_répartition[Code_Nom],Clef_répartition[[#This Row],[Code_Nom]],Clef_répartition[Année],Clef_répartition[[#This Row],[Année]])))</f>
        <v>44</v>
      </c>
      <c r="G872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vaudois_30_2020</v>
      </c>
      <c r="H8729">
        <v>5560</v>
      </c>
      <c r="I8729" t="s">
        <v>131</v>
      </c>
      <c r="J8729">
        <v>2020</v>
      </c>
      <c r="K8729">
        <v>2.3939999999999999E-3</v>
      </c>
    </row>
    <row r="8730" spans="1:11" x14ac:dyDescent="0.25">
      <c r="A8730" t="s">
        <v>724</v>
      </c>
      <c r="B8730" t="s">
        <v>546</v>
      </c>
      <c r="C8730" t="s">
        <v>759</v>
      </c>
      <c r="D873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0">
        <f>COUNTIFS(D$2:D8730,Clef_répartition[[#This Row],[Code_Nom]],J$2:J8730,Clef_répartition[[#This Row],[Année]])</f>
        <v>31</v>
      </c>
      <c r="F8730">
        <f>IF(Clef_répartition[[#This Row],[Code_Nom]]=D8729,F8729-1,(COUNTIFS(Clef_répartition[Code_Nom],Clef_répartition[[#This Row],[Code_Nom]],Clef_répartition[Année],Clef_répartition[[#This Row],[Année]])))</f>
        <v>43</v>
      </c>
      <c r="G873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vaudois_31_2020</v>
      </c>
      <c r="H8730">
        <v>5561</v>
      </c>
      <c r="I8730" t="s">
        <v>132</v>
      </c>
      <c r="J8730">
        <v>2020</v>
      </c>
      <c r="K8730">
        <v>3.6014999999999998E-2</v>
      </c>
    </row>
    <row r="8731" spans="1:11" x14ac:dyDescent="0.25">
      <c r="A8731" t="s">
        <v>724</v>
      </c>
      <c r="B8731" t="s">
        <v>546</v>
      </c>
      <c r="C8731" t="s">
        <v>759</v>
      </c>
      <c r="D87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1">
        <f>COUNTIFS(D$2:D8731,Clef_répartition[[#This Row],[Code_Nom]],J$2:J8731,Clef_répartition[[#This Row],[Année]])</f>
        <v>32</v>
      </c>
      <c r="F8731">
        <f>IF(Clef_répartition[[#This Row],[Code_Nom]]=D8730,F8730-1,(COUNTIFS(Clef_répartition[Code_Nom],Clef_répartition[[#This Row],[Code_Nom]],Clef_répartition[Année],Clef_répartition[[#This Row],[Année]])))</f>
        <v>42</v>
      </c>
      <c r="G87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vaudois_32_2020</v>
      </c>
      <c r="H8731">
        <v>5754</v>
      </c>
      <c r="I8731" t="s">
        <v>142</v>
      </c>
      <c r="J8731">
        <v>2020</v>
      </c>
      <c r="K8731">
        <v>3.5370000000000002E-3</v>
      </c>
    </row>
    <row r="8732" spans="1:11" x14ac:dyDescent="0.25">
      <c r="A8732" t="s">
        <v>724</v>
      </c>
      <c r="B8732" t="s">
        <v>546</v>
      </c>
      <c r="C8732" t="s">
        <v>759</v>
      </c>
      <c r="D87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2">
        <f>COUNTIFS(D$2:D8732,Clef_répartition[[#This Row],[Code_Nom]],J$2:J8732,Clef_répartition[[#This Row],[Année]])</f>
        <v>33</v>
      </c>
      <c r="F8732">
        <f>IF(Clef_répartition[[#This Row],[Code_Nom]]=D8731,F8731-1,(COUNTIFS(Clef_répartition[Code_Nom],Clef_répartition[[#This Row],[Code_Nom]],Clef_répartition[Année],Clef_répartition[[#This Row],[Année]])))</f>
        <v>41</v>
      </c>
      <c r="G87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vaudois_33_2020</v>
      </c>
      <c r="H8732">
        <v>5758</v>
      </c>
      <c r="I8732" t="s">
        <v>147</v>
      </c>
      <c r="J8732">
        <v>2020</v>
      </c>
      <c r="K8732">
        <v>1.779E-3</v>
      </c>
    </row>
    <row r="8733" spans="1:11" x14ac:dyDescent="0.25">
      <c r="A8733" t="s">
        <v>724</v>
      </c>
      <c r="B8733" t="s">
        <v>546</v>
      </c>
      <c r="C8733" t="s">
        <v>759</v>
      </c>
      <c r="D873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3">
        <f>COUNTIFS(D$2:D8733,Clef_répartition[[#This Row],[Code_Nom]],J$2:J8733,Clef_répartition[[#This Row],[Année]])</f>
        <v>34</v>
      </c>
      <c r="F8733">
        <f>IF(Clef_répartition[[#This Row],[Code_Nom]]=D8732,F8732-1,(COUNTIFS(Clef_répartition[Code_Nom],Clef_répartition[[#This Row],[Code_Nom]],Clef_répartition[Année],Clef_répartition[[#This Row],[Année]])))</f>
        <v>40</v>
      </c>
      <c r="G873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vaudois_34_2020</v>
      </c>
      <c r="H8733">
        <v>5871</v>
      </c>
      <c r="I8733" t="s">
        <v>143</v>
      </c>
      <c r="J8733">
        <v>2020</v>
      </c>
      <c r="K8733">
        <v>1.5969000000000001E-2</v>
      </c>
    </row>
    <row r="8734" spans="1:11" x14ac:dyDescent="0.25">
      <c r="A8734" t="s">
        <v>724</v>
      </c>
      <c r="B8734" t="s">
        <v>546</v>
      </c>
      <c r="C8734" t="s">
        <v>759</v>
      </c>
      <c r="D873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4">
        <f>COUNTIFS(D$2:D8734,Clef_répartition[[#This Row],[Code_Nom]],J$2:J8734,Clef_répartition[[#This Row],[Année]])</f>
        <v>35</v>
      </c>
      <c r="F8734">
        <f>IF(Clef_répartition[[#This Row],[Code_Nom]]=D8733,F8733-1,(COUNTIFS(Clef_répartition[Code_Nom],Clef_répartition[[#This Row],[Code_Nom]],Clef_répartition[Année],Clef_répartition[[#This Row],[Année]])))</f>
        <v>39</v>
      </c>
      <c r="G873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vaudois_35_2020</v>
      </c>
      <c r="H8734">
        <v>5741</v>
      </c>
      <c r="I8734" t="s">
        <v>144</v>
      </c>
      <c r="J8734">
        <v>2020</v>
      </c>
      <c r="K8734">
        <v>2.6310000000000001E-3</v>
      </c>
    </row>
    <row r="8735" spans="1:11" x14ac:dyDescent="0.25">
      <c r="A8735" t="s">
        <v>724</v>
      </c>
      <c r="B8735" t="s">
        <v>546</v>
      </c>
      <c r="C8735" t="s">
        <v>759</v>
      </c>
      <c r="D873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5">
        <f>COUNTIFS(D$2:D8735,Clef_répartition[[#This Row],[Code_Nom]],J$2:J8735,Clef_répartition[[#This Row],[Année]])</f>
        <v>36</v>
      </c>
      <c r="F8735">
        <f>IF(Clef_répartition[[#This Row],[Code_Nom]]=D8734,F8734-1,(COUNTIFS(Clef_répartition[Code_Nom],Clef_répartition[[#This Row],[Code_Nom]],Clef_répartition[Année],Clef_répartition[[#This Row],[Année]])))</f>
        <v>38</v>
      </c>
      <c r="G873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vaudois_36_2020</v>
      </c>
      <c r="H8735">
        <v>5872</v>
      </c>
      <c r="I8735" t="s">
        <v>154</v>
      </c>
      <c r="J8735">
        <v>2020</v>
      </c>
      <c r="K8735">
        <v>5.0215999999999997E-2</v>
      </c>
    </row>
    <row r="8736" spans="1:11" x14ac:dyDescent="0.25">
      <c r="A8736" t="s">
        <v>724</v>
      </c>
      <c r="B8736" t="s">
        <v>546</v>
      </c>
      <c r="C8736" t="s">
        <v>759</v>
      </c>
      <c r="D873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6">
        <f>COUNTIFS(D$2:D8736,Clef_répartition[[#This Row],[Code_Nom]],J$2:J8736,Clef_répartition[[#This Row],[Année]])</f>
        <v>37</v>
      </c>
      <c r="F8736">
        <f>IF(Clef_répartition[[#This Row],[Code_Nom]]=D8735,F8735-1,(COUNTIFS(Clef_répartition[Code_Nom],Clef_répartition[[#This Row],[Code_Nom]],Clef_répartition[Année],Clef_répartition[[#This Row],[Année]])))</f>
        <v>37</v>
      </c>
      <c r="G873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vaudois_37_2020</v>
      </c>
      <c r="H8736">
        <v>5873</v>
      </c>
      <c r="I8736" t="s">
        <v>155</v>
      </c>
      <c r="J8736">
        <v>2020</v>
      </c>
      <c r="K8736">
        <v>9.7050000000000001E-3</v>
      </c>
    </row>
    <row r="8737" spans="1:11" x14ac:dyDescent="0.25">
      <c r="A8737" t="s">
        <v>724</v>
      </c>
      <c r="B8737" t="s">
        <v>546</v>
      </c>
      <c r="C8737" t="s">
        <v>759</v>
      </c>
      <c r="D873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7">
        <f>COUNTIFS(D$2:D8737,Clef_répartition[[#This Row],[Code_Nom]],J$2:J8737,Clef_répartition[[#This Row],[Année]])</f>
        <v>38</v>
      </c>
      <c r="F8737">
        <f>IF(Clef_répartition[[#This Row],[Code_Nom]]=D8736,F8736-1,(COUNTIFS(Clef_répartition[Code_Nom],Clef_répartition[[#This Row],[Code_Nom]],Clef_répartition[Année],Clef_répartition[[#This Row],[Année]])))</f>
        <v>36</v>
      </c>
      <c r="G873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vaudois_38_2020</v>
      </c>
      <c r="H8737">
        <v>5750</v>
      </c>
      <c r="I8737" t="s">
        <v>158</v>
      </c>
      <c r="J8737">
        <v>2020</v>
      </c>
      <c r="K8737">
        <v>1.9949999999999998E-3</v>
      </c>
    </row>
    <row r="8738" spans="1:11" x14ac:dyDescent="0.25">
      <c r="A8738" t="s">
        <v>724</v>
      </c>
      <c r="B8738" t="s">
        <v>546</v>
      </c>
      <c r="C8738" t="s">
        <v>759</v>
      </c>
      <c r="D873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8">
        <f>COUNTIFS(D$2:D8738,Clef_répartition[[#This Row],[Code_Nom]],J$2:J8738,Clef_répartition[[#This Row],[Année]])</f>
        <v>39</v>
      </c>
      <c r="F8738">
        <f>IF(Clef_répartition[[#This Row],[Code_Nom]]=D8737,F8737-1,(COUNTIFS(Clef_répartition[Code_Nom],Clef_répartition[[#This Row],[Code_Nom]],Clef_répartition[Année],Clef_répartition[[#This Row],[Année]])))</f>
        <v>35</v>
      </c>
      <c r="G873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vaudois_39_2020</v>
      </c>
      <c r="H8738">
        <v>5755</v>
      </c>
      <c r="I8738" t="s">
        <v>160</v>
      </c>
      <c r="J8738">
        <v>2020</v>
      </c>
      <c r="K8738">
        <v>4.712E-3</v>
      </c>
    </row>
    <row r="8739" spans="1:11" x14ac:dyDescent="0.25">
      <c r="A8739" t="s">
        <v>724</v>
      </c>
      <c r="B8739" t="s">
        <v>546</v>
      </c>
      <c r="C8739" t="s">
        <v>759</v>
      </c>
      <c r="D873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39">
        <f>COUNTIFS(D$2:D8739,Clef_répartition[[#This Row],[Code_Nom]],J$2:J8739,Clef_répartition[[#This Row],[Année]])</f>
        <v>40</v>
      </c>
      <c r="F8739">
        <f>IF(Clef_répartition[[#This Row],[Code_Nom]]=D8738,F8738-1,(COUNTIFS(Clef_répartition[Code_Nom],Clef_répartition[[#This Row],[Code_Nom]],Clef_répartition[Année],Clef_répartition[[#This Row],[Année]])))</f>
        <v>34</v>
      </c>
      <c r="G873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vaudois_40_2020</v>
      </c>
      <c r="H8739">
        <v>5919</v>
      </c>
      <c r="I8739" t="s">
        <v>172</v>
      </c>
      <c r="J8739">
        <v>2020</v>
      </c>
      <c r="K8739">
        <v>6.4799999999999996E-3</v>
      </c>
    </row>
    <row r="8740" spans="1:11" x14ac:dyDescent="0.25">
      <c r="A8740" t="s">
        <v>724</v>
      </c>
      <c r="B8740" t="s">
        <v>546</v>
      </c>
      <c r="C8740" t="s">
        <v>759</v>
      </c>
      <c r="D874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0">
        <f>COUNTIFS(D$2:D8740,Clef_répartition[[#This Row],[Code_Nom]],J$2:J8740,Clef_répartition[[#This Row],[Année]])</f>
        <v>41</v>
      </c>
      <c r="F8740">
        <f>IF(Clef_répartition[[#This Row],[Code_Nom]]=D8739,F8739-1,(COUNTIFS(Clef_répartition[Code_Nom],Clef_répartition[[#This Row],[Code_Nom]],Clef_répartition[Année],Clef_répartition[[#This Row],[Année]])))</f>
        <v>33</v>
      </c>
      <c r="G874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vaudois_41_2020</v>
      </c>
      <c r="H8740">
        <v>5562</v>
      </c>
      <c r="I8740" t="s">
        <v>173</v>
      </c>
      <c r="J8740">
        <v>2020</v>
      </c>
      <c r="K8740">
        <v>1.294E-3</v>
      </c>
    </row>
    <row r="8741" spans="1:11" x14ac:dyDescent="0.25">
      <c r="A8741" t="s">
        <v>724</v>
      </c>
      <c r="B8741" t="s">
        <v>546</v>
      </c>
      <c r="C8741" t="s">
        <v>759</v>
      </c>
      <c r="D874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1">
        <f>COUNTIFS(D$2:D8741,Clef_répartition[[#This Row],[Code_Nom]],J$2:J8741,Clef_répartition[[#This Row],[Année]])</f>
        <v>42</v>
      </c>
      <c r="F8741">
        <f>IF(Clef_répartition[[#This Row],[Code_Nom]]=D8740,F8740-1,(COUNTIFS(Clef_répartition[Code_Nom],Clef_répartition[[#This Row],[Code_Nom]],Clef_répartition[Année],Clef_répartition[[#This Row],[Année]])))</f>
        <v>32</v>
      </c>
      <c r="G874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vaudois_42_2020</v>
      </c>
      <c r="H8741">
        <v>5921</v>
      </c>
      <c r="I8741" t="s">
        <v>180</v>
      </c>
      <c r="J8741">
        <v>2020</v>
      </c>
      <c r="K8741">
        <v>2.588E-3</v>
      </c>
    </row>
    <row r="8742" spans="1:11" x14ac:dyDescent="0.25">
      <c r="A8742" t="s">
        <v>724</v>
      </c>
      <c r="B8742" t="s">
        <v>546</v>
      </c>
      <c r="C8742" t="s">
        <v>759</v>
      </c>
      <c r="D874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2">
        <f>COUNTIFS(D$2:D8742,Clef_répartition[[#This Row],[Code_Nom]],J$2:J8742,Clef_répartition[[#This Row],[Année]])</f>
        <v>43</v>
      </c>
      <c r="F8742">
        <f>IF(Clef_répartition[[#This Row],[Code_Nom]]=D8741,F8741-1,(COUNTIFS(Clef_répartition[Code_Nom],Clef_répartition[[#This Row],[Code_Nom]],Clef_répartition[Année],Clef_répartition[[#This Row],[Année]])))</f>
        <v>31</v>
      </c>
      <c r="G874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vaudois_43_2020</v>
      </c>
      <c r="H8742">
        <v>5922</v>
      </c>
      <c r="I8742" t="s">
        <v>183</v>
      </c>
      <c r="J8742">
        <v>2020</v>
      </c>
      <c r="K8742">
        <v>8.0549999999999997E-3</v>
      </c>
    </row>
    <row r="8743" spans="1:11" x14ac:dyDescent="0.25">
      <c r="A8743" t="s">
        <v>724</v>
      </c>
      <c r="B8743" t="s">
        <v>546</v>
      </c>
      <c r="C8743" t="s">
        <v>759</v>
      </c>
      <c r="D874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3">
        <f>COUNTIFS(D$2:D8743,Clef_répartition[[#This Row],[Code_Nom]],J$2:J8743,Clef_répartition[[#This Row],[Année]])</f>
        <v>44</v>
      </c>
      <c r="F8743">
        <f>IF(Clef_répartition[[#This Row],[Code_Nom]]=D8742,F8742-1,(COUNTIFS(Clef_répartition[Code_Nom],Clef_répartition[[#This Row],[Code_Nom]],Clef_répartition[Année],Clef_répartition[[#This Row],[Année]])))</f>
        <v>30</v>
      </c>
      <c r="G874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vaudois_44_2020</v>
      </c>
      <c r="H8743">
        <v>5756</v>
      </c>
      <c r="I8743" t="s">
        <v>185</v>
      </c>
      <c r="J8743">
        <v>2020</v>
      </c>
      <c r="K8743">
        <v>5.4450000000000002E-3</v>
      </c>
    </row>
    <row r="8744" spans="1:11" x14ac:dyDescent="0.25">
      <c r="A8744" t="s">
        <v>724</v>
      </c>
      <c r="B8744" t="s">
        <v>546</v>
      </c>
      <c r="C8744" t="s">
        <v>759</v>
      </c>
      <c r="D874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4">
        <f>COUNTIFS(D$2:D8744,Clef_répartition[[#This Row],[Code_Nom]],J$2:J8744,Clef_répartition[[#This Row],[Année]])</f>
        <v>45</v>
      </c>
      <c r="F8744">
        <f>IF(Clef_répartition[[#This Row],[Code_Nom]]=D8743,F8743-1,(COUNTIFS(Clef_répartition[Code_Nom],Clef_répartition[[#This Row],[Code_Nom]],Clef_répartition[Année],Clef_répartition[[#This Row],[Année]])))</f>
        <v>29</v>
      </c>
      <c r="G874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vaudois_45_2020</v>
      </c>
      <c r="H8744" s="60">
        <v>5563</v>
      </c>
      <c r="I8744" s="60" t="s">
        <v>193</v>
      </c>
      <c r="J8744" s="60">
        <v>2020</v>
      </c>
      <c r="K8744" s="60">
        <v>1.65E-3</v>
      </c>
    </row>
    <row r="8745" spans="1:11" x14ac:dyDescent="0.25">
      <c r="A8745" t="s">
        <v>724</v>
      </c>
      <c r="B8745" t="s">
        <v>546</v>
      </c>
      <c r="C8745" t="s">
        <v>759</v>
      </c>
      <c r="D874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5">
        <f>COUNTIFS(D$2:D8745,Clef_répartition[[#This Row],[Code_Nom]],J$2:J8745,Clef_répartition[[#This Row],[Année]])</f>
        <v>46</v>
      </c>
      <c r="F8745">
        <f>IF(Clef_répartition[[#This Row],[Code_Nom]]=D8744,F8744-1,(COUNTIFS(Clef_répartition[Code_Nom],Clef_répartition[[#This Row],[Code_Nom]],Clef_répartition[Année],Clef_répartition[[#This Row],[Année]])))</f>
        <v>28</v>
      </c>
      <c r="G874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vaudois_46_2020</v>
      </c>
      <c r="H8745">
        <v>5564</v>
      </c>
      <c r="I8745" t="s">
        <v>194</v>
      </c>
      <c r="J8745">
        <v>2020</v>
      </c>
      <c r="K8745">
        <v>1.078E-3</v>
      </c>
    </row>
    <row r="8746" spans="1:11" x14ac:dyDescent="0.25">
      <c r="A8746" t="s">
        <v>724</v>
      </c>
      <c r="B8746" t="s">
        <v>546</v>
      </c>
      <c r="C8746" t="s">
        <v>759</v>
      </c>
      <c r="D874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6">
        <f>COUNTIFS(D$2:D8746,Clef_répartition[[#This Row],[Code_Nom]],J$2:J8746,Clef_répartition[[#This Row],[Année]])</f>
        <v>47</v>
      </c>
      <c r="F8746">
        <f>IF(Clef_répartition[[#This Row],[Code_Nom]]=D8745,F8745-1,(COUNTIFS(Clef_répartition[Code_Nom],Clef_répartition[[#This Row],[Code_Nom]],Clef_répartition[Année],Clef_répartition[[#This Row],[Année]])))</f>
        <v>27</v>
      </c>
      <c r="G874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vaudois_47_2020</v>
      </c>
      <c r="H8746">
        <v>5565</v>
      </c>
      <c r="I8746" t="s">
        <v>199</v>
      </c>
      <c r="J8746">
        <v>2020</v>
      </c>
      <c r="K8746">
        <v>5.359E-3</v>
      </c>
    </row>
    <row r="8747" spans="1:11" x14ac:dyDescent="0.25">
      <c r="A8747" t="s">
        <v>724</v>
      </c>
      <c r="B8747" t="s">
        <v>546</v>
      </c>
      <c r="C8747" t="s">
        <v>759</v>
      </c>
      <c r="D874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7">
        <f>COUNTIFS(D$2:D8747,Clef_répartition[[#This Row],[Code_Nom]],J$2:J8747,Clef_répartition[[#This Row],[Année]])</f>
        <v>48</v>
      </c>
      <c r="F8747">
        <f>IF(Clef_répartition[[#This Row],[Code_Nom]]=D8746,F8746-1,(COUNTIFS(Clef_répartition[Code_Nom],Clef_répartition[[#This Row],[Code_Nom]],Clef_répartition[Année],Clef_répartition[[#This Row],[Année]])))</f>
        <v>26</v>
      </c>
      <c r="G874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vaudois_48_2020</v>
      </c>
      <c r="H8747">
        <v>5757</v>
      </c>
      <c r="I8747" t="s">
        <v>201</v>
      </c>
      <c r="J8747">
        <v>2020</v>
      </c>
      <c r="K8747">
        <v>7.5802999999999995E-2</v>
      </c>
    </row>
    <row r="8748" spans="1:11" x14ac:dyDescent="0.25">
      <c r="A8748" t="s">
        <v>724</v>
      </c>
      <c r="B8748" t="s">
        <v>546</v>
      </c>
      <c r="C8748" t="s">
        <v>759</v>
      </c>
      <c r="D874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8">
        <f>COUNTIFS(D$2:D8748,Clef_répartition[[#This Row],[Code_Nom]],J$2:J8748,Clef_répartition[[#This Row],[Année]])</f>
        <v>49</v>
      </c>
      <c r="F8748">
        <f>IF(Clef_répartition[[#This Row],[Code_Nom]]=D8747,F8747-1,(COUNTIFS(Clef_répartition[Code_Nom],Clef_répartition[[#This Row],[Code_Nom]],Clef_répartition[Année],Clef_répartition[[#This Row],[Année]])))</f>
        <v>25</v>
      </c>
      <c r="G874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vaudois_49_2020</v>
      </c>
      <c r="H8748">
        <v>5924</v>
      </c>
      <c r="I8748" t="s">
        <v>202</v>
      </c>
      <c r="J8748">
        <v>2020</v>
      </c>
      <c r="K8748">
        <v>3.5799999999999998E-3</v>
      </c>
    </row>
    <row r="8749" spans="1:11" x14ac:dyDescent="0.25">
      <c r="A8749" t="s">
        <v>724</v>
      </c>
      <c r="B8749" t="s">
        <v>546</v>
      </c>
      <c r="C8749" t="s">
        <v>759</v>
      </c>
      <c r="D874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49">
        <f>COUNTIFS(D$2:D8749,Clef_répartition[[#This Row],[Code_Nom]],J$2:J8749,Clef_répartition[[#This Row],[Année]])</f>
        <v>50</v>
      </c>
      <c r="F8749">
        <f>IF(Clef_répartition[[#This Row],[Code_Nom]]=D8748,F8748-1,(COUNTIFS(Clef_répartition[Code_Nom],Clef_répartition[[#This Row],[Code_Nom]],Clef_répartition[Année],Clef_répartition[[#This Row],[Année]])))</f>
        <v>24</v>
      </c>
      <c r="G874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vaudois_50_2020</v>
      </c>
      <c r="H8749">
        <v>5925</v>
      </c>
      <c r="I8749" t="s">
        <v>207</v>
      </c>
      <c r="J8749">
        <v>2020</v>
      </c>
      <c r="K8749">
        <v>2.2430000000000002E-3</v>
      </c>
    </row>
    <row r="8750" spans="1:11" x14ac:dyDescent="0.25">
      <c r="A8750" t="s">
        <v>724</v>
      </c>
      <c r="B8750" t="s">
        <v>546</v>
      </c>
      <c r="C8750" t="s">
        <v>759</v>
      </c>
      <c r="D875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0">
        <f>COUNTIFS(D$2:D8750,Clef_répartition[[#This Row],[Code_Nom]],J$2:J8750,Clef_répartition[[#This Row],[Année]])</f>
        <v>51</v>
      </c>
      <c r="F8750">
        <f>IF(Clef_répartition[[#This Row],[Code_Nom]]=D8749,F8749-1,(COUNTIFS(Clef_répartition[Code_Nom],Clef_répartition[[#This Row],[Code_Nom]],Clef_répartition[Année],Clef_répartition[[#This Row],[Année]])))</f>
        <v>23</v>
      </c>
      <c r="G875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vaudois_51_2020</v>
      </c>
      <c r="H8750">
        <v>5926</v>
      </c>
      <c r="I8750" t="s">
        <v>218</v>
      </c>
      <c r="J8750">
        <v>2020</v>
      </c>
      <c r="K8750">
        <v>8.5509999999999996E-3</v>
      </c>
    </row>
    <row r="8751" spans="1:11" x14ac:dyDescent="0.25">
      <c r="A8751" t="s">
        <v>724</v>
      </c>
      <c r="B8751" t="s">
        <v>546</v>
      </c>
      <c r="C8751" t="s">
        <v>759</v>
      </c>
      <c r="D875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1">
        <f>COUNTIFS(D$2:D8751,Clef_répartition[[#This Row],[Code_Nom]],J$2:J8751,Clef_répartition[[#This Row],[Année]])</f>
        <v>52</v>
      </c>
      <c r="F8751">
        <f>IF(Clef_répartition[[#This Row],[Code_Nom]]=D8750,F8750-1,(COUNTIFS(Clef_répartition[Code_Nom],Clef_répartition[[#This Row],[Code_Nom]],Clef_répartition[Année],Clef_répartition[[#This Row],[Année]])))</f>
        <v>22</v>
      </c>
      <c r="G875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vaudois_52_2020</v>
      </c>
      <c r="H8751" s="60">
        <v>5759</v>
      </c>
      <c r="I8751" s="60" t="s">
        <v>220</v>
      </c>
      <c r="J8751" s="60">
        <v>2020</v>
      </c>
      <c r="K8751" s="60">
        <v>2.3180000000000002E-3</v>
      </c>
    </row>
    <row r="8752" spans="1:11" x14ac:dyDescent="0.25">
      <c r="A8752" t="s">
        <v>724</v>
      </c>
      <c r="B8752" t="s">
        <v>546</v>
      </c>
      <c r="C8752" t="s">
        <v>759</v>
      </c>
      <c r="D875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2">
        <f>COUNTIFS(D$2:D8752,Clef_répartition[[#This Row],[Code_Nom]],J$2:J8752,Clef_répartition[[#This Row],[Année]])</f>
        <v>53</v>
      </c>
      <c r="F8752">
        <f>IF(Clef_répartition[[#This Row],[Code_Nom]]=D8751,F8751-1,(COUNTIFS(Clef_répartition[Code_Nom],Clef_répartition[[#This Row],[Code_Nom]],Clef_répartition[Année],Clef_répartition[[#This Row],[Année]])))</f>
        <v>21</v>
      </c>
      <c r="G875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vaudois_53_2020</v>
      </c>
      <c r="H8752">
        <v>5566</v>
      </c>
      <c r="I8752" t="s">
        <v>224</v>
      </c>
      <c r="J8752">
        <v>2020</v>
      </c>
      <c r="K8752">
        <v>4.0870000000000004E-3</v>
      </c>
    </row>
    <row r="8753" spans="1:11" x14ac:dyDescent="0.25">
      <c r="A8753" t="s">
        <v>724</v>
      </c>
      <c r="B8753" t="s">
        <v>546</v>
      </c>
      <c r="C8753" t="s">
        <v>759</v>
      </c>
      <c r="D875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3">
        <f>COUNTIFS(D$2:D8753,Clef_répartition[[#This Row],[Code_Nom]],J$2:J8753,Clef_répartition[[#This Row],[Année]])</f>
        <v>54</v>
      </c>
      <c r="F8753">
        <f>IF(Clef_répartition[[#This Row],[Code_Nom]]=D8752,F8752-1,(COUNTIFS(Clef_répartition[Code_Nom],Clef_répartition[[#This Row],[Code_Nom]],Clef_répartition[Année],Clef_répartition[[#This Row],[Année]])))</f>
        <v>20</v>
      </c>
      <c r="G875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vaudois_54_2020</v>
      </c>
      <c r="H8753" s="60">
        <v>5760</v>
      </c>
      <c r="I8753" s="60" t="s">
        <v>227</v>
      </c>
      <c r="J8753" s="60">
        <v>2020</v>
      </c>
      <c r="K8753" s="60">
        <v>5.4450000000000002E-3</v>
      </c>
    </row>
    <row r="8754" spans="1:11" x14ac:dyDescent="0.25">
      <c r="A8754" t="s">
        <v>724</v>
      </c>
      <c r="B8754" t="s">
        <v>546</v>
      </c>
      <c r="C8754" t="s">
        <v>759</v>
      </c>
      <c r="D875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4">
        <f>COUNTIFS(D$2:D8754,Clef_répartition[[#This Row],[Code_Nom]],J$2:J8754,Clef_répartition[[#This Row],[Année]])</f>
        <v>55</v>
      </c>
      <c r="F8754">
        <f>IF(Clef_répartition[[#This Row],[Code_Nom]]=D8753,F8753-1,(COUNTIFS(Clef_répartition[Code_Nom],Clef_répartition[[#This Row],[Code_Nom]],Clef_répartition[Année],Clef_répartition[[#This Row],[Année]])))</f>
        <v>19</v>
      </c>
      <c r="G875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vaudois_55_2020</v>
      </c>
      <c r="H8754">
        <v>5761</v>
      </c>
      <c r="I8754" t="s">
        <v>233</v>
      </c>
      <c r="J8754">
        <v>2020</v>
      </c>
      <c r="K8754">
        <v>5.7689999999999998E-3</v>
      </c>
    </row>
    <row r="8755" spans="1:11" x14ac:dyDescent="0.25">
      <c r="A8755" t="s">
        <v>724</v>
      </c>
      <c r="B8755" t="s">
        <v>546</v>
      </c>
      <c r="C8755" t="s">
        <v>759</v>
      </c>
      <c r="D875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5">
        <f>COUNTIFS(D$2:D8755,Clef_répartition[[#This Row],[Code_Nom]],J$2:J8755,Clef_répartition[[#This Row],[Année]])</f>
        <v>56</v>
      </c>
      <c r="F8755">
        <f>IF(Clef_répartition[[#This Row],[Code_Nom]]=D8754,F8754-1,(COUNTIFS(Clef_répartition[Code_Nom],Clef_répartition[[#This Row],[Code_Nom]],Clef_répartition[Année],Clef_répartition[[#This Row],[Année]])))</f>
        <v>18</v>
      </c>
      <c r="G875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vaudois_56_2020</v>
      </c>
      <c r="H8755" s="60">
        <v>5928</v>
      </c>
      <c r="I8755" s="60" t="s">
        <v>240</v>
      </c>
      <c r="J8755" s="60">
        <v>2020</v>
      </c>
      <c r="K8755" s="60">
        <v>1.9949999999999998E-3</v>
      </c>
    </row>
    <row r="8756" spans="1:11" x14ac:dyDescent="0.25">
      <c r="A8756" t="s">
        <v>724</v>
      </c>
      <c r="B8756" t="s">
        <v>546</v>
      </c>
      <c r="C8756" t="s">
        <v>759</v>
      </c>
      <c r="D875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6">
        <f>COUNTIFS(D$2:D8756,Clef_répartition[[#This Row],[Code_Nom]],J$2:J8756,Clef_répartition[[#This Row],[Année]])</f>
        <v>57</v>
      </c>
      <c r="F8756">
        <f>IF(Clef_répartition[[#This Row],[Code_Nom]]=D8755,F8755-1,(COUNTIFS(Clef_répartition[Code_Nom],Clef_répartition[[#This Row],[Code_Nom]],Clef_répartition[Année],Clef_répartition[[#This Row],[Année]])))</f>
        <v>17</v>
      </c>
      <c r="G875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vaudois_57_2020</v>
      </c>
      <c r="H8756">
        <v>5568</v>
      </c>
      <c r="I8756" t="s">
        <v>249</v>
      </c>
      <c r="J8756">
        <v>2020</v>
      </c>
      <c r="K8756">
        <v>5.2706000000000003E-2</v>
      </c>
    </row>
    <row r="8757" spans="1:11" x14ac:dyDescent="0.25">
      <c r="A8757" t="s">
        <v>724</v>
      </c>
      <c r="B8757" t="s">
        <v>546</v>
      </c>
      <c r="C8757" t="s">
        <v>759</v>
      </c>
      <c r="D875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7">
        <f>COUNTIFS(D$2:D8757,Clef_répartition[[#This Row],[Code_Nom]],J$2:J8757,Clef_répartition[[#This Row],[Année]])</f>
        <v>58</v>
      </c>
      <c r="F8757">
        <f>IF(Clef_répartition[[#This Row],[Code_Nom]]=D8756,F8756-1,(COUNTIFS(Clef_répartition[Code_Nom],Clef_répartition[[#This Row],[Code_Nom]],Clef_répartition[Année],Clef_répartition[[#This Row],[Année]])))</f>
        <v>16</v>
      </c>
      <c r="G875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vaudois_58_2020</v>
      </c>
      <c r="H8757">
        <v>5762</v>
      </c>
      <c r="I8757" t="s">
        <v>253</v>
      </c>
      <c r="J8757">
        <v>2020</v>
      </c>
      <c r="K8757">
        <v>1.5640000000000001E-3</v>
      </c>
    </row>
    <row r="8758" spans="1:11" x14ac:dyDescent="0.25">
      <c r="A8758" t="s">
        <v>724</v>
      </c>
      <c r="B8758" t="s">
        <v>546</v>
      </c>
      <c r="C8758" t="s">
        <v>759</v>
      </c>
      <c r="D875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8">
        <f>COUNTIFS(D$2:D8758,Clef_répartition[[#This Row],[Code_Nom]],J$2:J8758,Clef_répartition[[#This Row],[Année]])</f>
        <v>59</v>
      </c>
      <c r="F8758">
        <f>IF(Clef_répartition[[#This Row],[Code_Nom]]=D8757,F8757-1,(COUNTIFS(Clef_répartition[Code_Nom],Clef_répartition[[#This Row],[Code_Nom]],Clef_répartition[Année],Clef_répartition[[#This Row],[Année]])))</f>
        <v>15</v>
      </c>
      <c r="G875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vaudois_59_2020</v>
      </c>
      <c r="H8758">
        <v>5929</v>
      </c>
      <c r="I8758" t="s">
        <v>257</v>
      </c>
      <c r="J8758">
        <v>2020</v>
      </c>
      <c r="K8758">
        <v>6.9550000000000002E-3</v>
      </c>
    </row>
    <row r="8759" spans="1:11" x14ac:dyDescent="0.25">
      <c r="A8759" t="s">
        <v>724</v>
      </c>
      <c r="B8759" t="s">
        <v>546</v>
      </c>
      <c r="C8759" t="s">
        <v>759</v>
      </c>
      <c r="D875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59">
        <f>COUNTIFS(D$2:D8759,Clef_répartition[[#This Row],[Code_Nom]],J$2:J8759,Clef_répartition[[#This Row],[Année]])</f>
        <v>60</v>
      </c>
      <c r="F8759">
        <f>IF(Clef_répartition[[#This Row],[Code_Nom]]=D8758,F8758-1,(COUNTIFS(Clef_répartition[Code_Nom],Clef_répartition[[#This Row],[Code_Nom]],Clef_répartition[Année],Clef_répartition[[#This Row],[Année]])))</f>
        <v>14</v>
      </c>
      <c r="G875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vaudois_60_2020</v>
      </c>
      <c r="H8759" s="60">
        <v>5930</v>
      </c>
      <c r="I8759" s="60" t="s">
        <v>259</v>
      </c>
      <c r="J8759" s="60">
        <v>2020</v>
      </c>
      <c r="K8759" s="60">
        <v>2.3180000000000002E-3</v>
      </c>
    </row>
    <row r="8760" spans="1:11" x14ac:dyDescent="0.25">
      <c r="A8760" t="s">
        <v>724</v>
      </c>
      <c r="B8760" t="s">
        <v>546</v>
      </c>
      <c r="C8760" t="s">
        <v>759</v>
      </c>
      <c r="D876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0">
        <f>COUNTIFS(D$2:D8760,Clef_répartition[[#This Row],[Code_Nom]],J$2:J8760,Clef_répartition[[#This Row],[Année]])</f>
        <v>61</v>
      </c>
      <c r="F8760">
        <f>IF(Clef_répartition[[#This Row],[Code_Nom]]=D8759,F8759-1,(COUNTIFS(Clef_répartition[Code_Nom],Clef_répartition[[#This Row],[Code_Nom]],Clef_répartition[Année],Clef_répartition[[#This Row],[Année]])))</f>
        <v>13</v>
      </c>
      <c r="G876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vaudois_61_2020</v>
      </c>
      <c r="H8760">
        <v>5571</v>
      </c>
      <c r="I8760" t="s">
        <v>263</v>
      </c>
      <c r="J8760">
        <v>2020</v>
      </c>
      <c r="K8760">
        <v>9.6609999999999994E-3</v>
      </c>
    </row>
    <row r="8761" spans="1:11" x14ac:dyDescent="0.25">
      <c r="A8761" t="s">
        <v>724</v>
      </c>
      <c r="B8761" t="s">
        <v>546</v>
      </c>
      <c r="C8761" t="s">
        <v>759</v>
      </c>
      <c r="D876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1">
        <f>COUNTIFS(D$2:D8761,Clef_répartition[[#This Row],[Code_Nom]],J$2:J8761,Clef_répartition[[#This Row],[Année]])</f>
        <v>62</v>
      </c>
      <c r="F8761">
        <f>IF(Clef_répartition[[#This Row],[Code_Nom]]=D8760,F8760-1,(COUNTIFS(Clef_répartition[Code_Nom],Clef_répartition[[#This Row],[Code_Nom]],Clef_répartition[Année],Clef_répartition[[#This Row],[Année]])))</f>
        <v>12</v>
      </c>
      <c r="G876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vaudois_62_2020</v>
      </c>
      <c r="H8761">
        <v>5931</v>
      </c>
      <c r="I8761" t="s">
        <v>267</v>
      </c>
      <c r="J8761">
        <v>2020</v>
      </c>
      <c r="K8761">
        <v>5.3049999999999998E-3</v>
      </c>
    </row>
    <row r="8762" spans="1:11" x14ac:dyDescent="0.25">
      <c r="A8762" t="s">
        <v>724</v>
      </c>
      <c r="B8762" t="s">
        <v>546</v>
      </c>
      <c r="C8762" t="s">
        <v>759</v>
      </c>
      <c r="D876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2">
        <f>COUNTIFS(D$2:D8762,Clef_répartition[[#This Row],[Code_Nom]],J$2:J8762,Clef_répartition[[#This Row],[Année]])</f>
        <v>63</v>
      </c>
      <c r="F8762">
        <f>IF(Clef_répartition[[#This Row],[Code_Nom]]=D8761,F8761-1,(COUNTIFS(Clef_répartition[Code_Nom],Clef_répartition[[#This Row],[Code_Nom]],Clef_répartition[Année],Clef_répartition[[#This Row],[Année]])))</f>
        <v>11</v>
      </c>
      <c r="G876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vaudois_63_2020</v>
      </c>
      <c r="H8762">
        <v>5932</v>
      </c>
      <c r="I8762" t="s">
        <v>269</v>
      </c>
      <c r="J8762">
        <v>2020</v>
      </c>
      <c r="K8762">
        <v>2.4260000000000002E-3</v>
      </c>
    </row>
    <row r="8763" spans="1:11" x14ac:dyDescent="0.25">
      <c r="A8763" t="s">
        <v>724</v>
      </c>
      <c r="B8763" t="s">
        <v>546</v>
      </c>
      <c r="C8763" t="s">
        <v>759</v>
      </c>
      <c r="D876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3">
        <f>COUNTIFS(D$2:D8763,Clef_répartition[[#This Row],[Code_Nom]],J$2:J8763,Clef_répartition[[#This Row],[Année]])</f>
        <v>64</v>
      </c>
      <c r="F8763">
        <f>IF(Clef_répartition[[#This Row],[Code_Nom]]=D8762,F8762-1,(COUNTIFS(Clef_répartition[Code_Nom],Clef_répartition[[#This Row],[Code_Nom]],Clef_répartition[Année],Clef_répartition[[#This Row],[Année]])))</f>
        <v>10</v>
      </c>
      <c r="G876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vaudois_64_2020</v>
      </c>
      <c r="H8763">
        <v>5933</v>
      </c>
      <c r="I8763" t="s">
        <v>271</v>
      </c>
      <c r="J8763">
        <v>2020</v>
      </c>
      <c r="K8763">
        <v>7.6449999999999999E-3</v>
      </c>
    </row>
    <row r="8764" spans="1:11" x14ac:dyDescent="0.25">
      <c r="A8764" t="s">
        <v>724</v>
      </c>
      <c r="B8764" t="s">
        <v>546</v>
      </c>
      <c r="C8764" t="s">
        <v>759</v>
      </c>
      <c r="D876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4">
        <f>COUNTIFS(D$2:D8764,Clef_répartition[[#This Row],[Code_Nom]],J$2:J8764,Clef_répartition[[#This Row],[Année]])</f>
        <v>65</v>
      </c>
      <c r="F8764">
        <f>IF(Clef_répartition[[#This Row],[Code_Nom]]=D8763,F8763-1,(COUNTIFS(Clef_répartition[Code_Nom],Clef_répartition[[#This Row],[Code_Nom]],Clef_répartition[Année],Clef_répartition[[#This Row],[Année]])))</f>
        <v>9</v>
      </c>
      <c r="G876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vaudois_65_2020</v>
      </c>
      <c r="H8764">
        <v>5763</v>
      </c>
      <c r="I8764" t="s">
        <v>272</v>
      </c>
      <c r="J8764">
        <v>2020</v>
      </c>
      <c r="K8764">
        <v>6.685E-3</v>
      </c>
    </row>
    <row r="8765" spans="1:11" x14ac:dyDescent="0.25">
      <c r="A8765" t="s">
        <v>724</v>
      </c>
      <c r="B8765" t="s">
        <v>546</v>
      </c>
      <c r="C8765" t="s">
        <v>759</v>
      </c>
      <c r="D876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5">
        <f>COUNTIFS(D$2:D8765,Clef_répartition[[#This Row],[Code_Nom]],J$2:J8765,Clef_répartition[[#This Row],[Année]])</f>
        <v>66</v>
      </c>
      <c r="F8765">
        <f>IF(Clef_répartition[[#This Row],[Code_Nom]]=D8764,F8764-1,(COUNTIFS(Clef_répartition[Code_Nom],Clef_répartition[[#This Row],[Code_Nom]],Clef_répartition[Année],Clef_répartition[[#This Row],[Année]])))</f>
        <v>8</v>
      </c>
      <c r="G876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vaudois_66_2020</v>
      </c>
      <c r="H8765">
        <v>5934</v>
      </c>
      <c r="I8765" t="s">
        <v>273</v>
      </c>
      <c r="J8765">
        <v>2020</v>
      </c>
      <c r="K8765">
        <v>2.4480000000000001E-3</v>
      </c>
    </row>
    <row r="8766" spans="1:11" x14ac:dyDescent="0.25">
      <c r="A8766" t="s">
        <v>724</v>
      </c>
      <c r="B8766" t="s">
        <v>546</v>
      </c>
      <c r="C8766" t="s">
        <v>759</v>
      </c>
      <c r="D876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6">
        <f>COUNTIFS(D$2:D8766,Clef_répartition[[#This Row],[Code_Nom]],J$2:J8766,Clef_répartition[[#This Row],[Année]])</f>
        <v>67</v>
      </c>
      <c r="F8766">
        <f>IF(Clef_répartition[[#This Row],[Code_Nom]]=D8765,F8765-1,(COUNTIFS(Clef_répartition[Code_Nom],Clef_répartition[[#This Row],[Code_Nom]],Clef_répartition[Année],Clef_répartition[[#This Row],[Année]])))</f>
        <v>7</v>
      </c>
      <c r="G876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vaudois_67_2020</v>
      </c>
      <c r="H8766">
        <v>5764</v>
      </c>
      <c r="I8766" t="s">
        <v>274</v>
      </c>
      <c r="J8766">
        <v>2020</v>
      </c>
      <c r="K8766">
        <v>4.1589000000000001E-2</v>
      </c>
    </row>
    <row r="8767" spans="1:11" x14ac:dyDescent="0.25">
      <c r="A8767" t="s">
        <v>724</v>
      </c>
      <c r="B8767" t="s">
        <v>546</v>
      </c>
      <c r="C8767" t="s">
        <v>759</v>
      </c>
      <c r="D876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7">
        <f>COUNTIFS(D$2:D8767,Clef_répartition[[#This Row],[Code_Nom]],J$2:J8767,Clef_répartition[[#This Row],[Année]])</f>
        <v>68</v>
      </c>
      <c r="F8767">
        <f>IF(Clef_répartition[[#This Row],[Code_Nom]]=D8766,F8766-1,(COUNTIFS(Clef_répartition[Code_Nom],Clef_répartition[[#This Row],[Code_Nom]],Clef_répartition[Année],Clef_répartition[[#This Row],[Année]])))</f>
        <v>6</v>
      </c>
      <c r="G876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vaudois_68_2020</v>
      </c>
      <c r="H8767">
        <v>5765</v>
      </c>
      <c r="I8767" t="s">
        <v>275</v>
      </c>
      <c r="J8767">
        <v>2020</v>
      </c>
      <c r="K8767">
        <v>5.3480000000000003E-3</v>
      </c>
    </row>
    <row r="8768" spans="1:11" x14ac:dyDescent="0.25">
      <c r="A8768" t="s">
        <v>724</v>
      </c>
      <c r="B8768" t="s">
        <v>546</v>
      </c>
      <c r="C8768" t="s">
        <v>759</v>
      </c>
      <c r="D876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8">
        <f>COUNTIFS(D$2:D8768,Clef_répartition[[#This Row],[Code_Nom]],J$2:J8768,Clef_répartition[[#This Row],[Année]])</f>
        <v>69</v>
      </c>
      <c r="F8768">
        <f>IF(Clef_répartition[[#This Row],[Code_Nom]]=D8767,F8767-1,(COUNTIFS(Clef_répartition[Code_Nom],Clef_répartition[[#This Row],[Code_Nom]],Clef_répartition[Année],Clef_répartition[[#This Row],[Année]])))</f>
        <v>5</v>
      </c>
      <c r="G876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vaudois_69_2020</v>
      </c>
      <c r="H8768">
        <v>5935</v>
      </c>
      <c r="I8768" t="s">
        <v>280</v>
      </c>
      <c r="J8768">
        <v>2020</v>
      </c>
      <c r="K8768">
        <v>1.1000000000000001E-3</v>
      </c>
    </row>
    <row r="8769" spans="1:11" x14ac:dyDescent="0.25">
      <c r="A8769" t="s">
        <v>724</v>
      </c>
      <c r="B8769" t="s">
        <v>546</v>
      </c>
      <c r="C8769" t="s">
        <v>759</v>
      </c>
      <c r="D876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69">
        <f>COUNTIFS(D$2:D8769,Clef_répartition[[#This Row],[Code_Nom]],J$2:J8769,Clef_répartition[[#This Row],[Année]])</f>
        <v>70</v>
      </c>
      <c r="F8769">
        <f>IF(Clef_répartition[[#This Row],[Code_Nom]]=D8768,F8768-1,(COUNTIFS(Clef_répartition[Code_Nom],Clef_répartition[[#This Row],[Code_Nom]],Clef_répartition[Année],Clef_répartition[[#This Row],[Année]])))</f>
        <v>4</v>
      </c>
      <c r="G876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vaudois_70_2020</v>
      </c>
      <c r="H8769">
        <v>5937</v>
      </c>
      <c r="I8769" t="s">
        <v>292</v>
      </c>
      <c r="J8769">
        <v>2020</v>
      </c>
      <c r="K8769">
        <v>1.456E-3</v>
      </c>
    </row>
    <row r="8770" spans="1:11" x14ac:dyDescent="0.25">
      <c r="A8770" t="s">
        <v>724</v>
      </c>
      <c r="B8770" t="s">
        <v>546</v>
      </c>
      <c r="C8770" t="s">
        <v>759</v>
      </c>
      <c r="D87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70">
        <f>COUNTIFS(D$2:D8770,Clef_répartition[[#This Row],[Code_Nom]],J$2:J8770,Clef_répartition[[#This Row],[Année]])</f>
        <v>71</v>
      </c>
      <c r="F8770">
        <f>IF(Clef_répartition[[#This Row],[Code_Nom]]=D8769,F8769-1,(COUNTIFS(Clef_répartition[Code_Nom],Clef_répartition[[#This Row],[Code_Nom]],Clef_répartition[Année],Clef_répartition[[#This Row],[Année]])))</f>
        <v>3</v>
      </c>
      <c r="G87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vaudois_71_2020</v>
      </c>
      <c r="H8770">
        <v>5766</v>
      </c>
      <c r="I8770" t="s">
        <v>293</v>
      </c>
      <c r="J8770">
        <v>2020</v>
      </c>
      <c r="K8770">
        <v>6.2110000000000004E-3</v>
      </c>
    </row>
    <row r="8771" spans="1:11" x14ac:dyDescent="0.25">
      <c r="A8771" t="s">
        <v>724</v>
      </c>
      <c r="B8771" t="s">
        <v>546</v>
      </c>
      <c r="C8771" t="s">
        <v>759</v>
      </c>
      <c r="D87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71">
        <f>COUNTIFS(D$2:D8771,Clef_répartition[[#This Row],[Code_Nom]],J$2:J8771,Clef_répartition[[#This Row],[Année]])</f>
        <v>72</v>
      </c>
      <c r="F8771">
        <f>IF(Clef_répartition[[#This Row],[Code_Nom]]=D8770,F8770-1,(COUNTIFS(Clef_répartition[Code_Nom],Clef_répartition[[#This Row],[Code_Nom]],Clef_répartition[Année],Clef_répartition[[#This Row],[Année]])))</f>
        <v>2</v>
      </c>
      <c r="G87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vaudois_72_2020</v>
      </c>
      <c r="H8771">
        <v>5938</v>
      </c>
      <c r="I8771" t="s">
        <v>298</v>
      </c>
      <c r="J8771">
        <v>2020</v>
      </c>
      <c r="K8771">
        <v>0.32552599999999987</v>
      </c>
    </row>
    <row r="8772" spans="1:11" x14ac:dyDescent="0.25">
      <c r="A8772" t="s">
        <v>724</v>
      </c>
      <c r="B8772" t="s">
        <v>546</v>
      </c>
      <c r="C8772" t="s">
        <v>759</v>
      </c>
      <c r="D87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8772">
        <f>COUNTIFS(D$2:D8772,Clef_répartition[[#This Row],[Code_Nom]],J$2:J8772,Clef_répartition[[#This Row],[Année]])</f>
        <v>73</v>
      </c>
      <c r="F8772">
        <f>IF(Clef_répartition[[#This Row],[Code_Nom]]=D8771,F8771-1,(COUNTIFS(Clef_répartition[Code_Nom],Clef_répartition[[#This Row],[Code_Nom]],Clef_répartition[Année],Clef_répartition[[#This Row],[Année]])))</f>
        <v>1</v>
      </c>
      <c r="G87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vaudois_73_2020</v>
      </c>
      <c r="H8772">
        <v>5939</v>
      </c>
      <c r="I8772" t="s">
        <v>299</v>
      </c>
      <c r="J8772">
        <v>2020</v>
      </c>
      <c r="K8772">
        <v>3.7027999999999998E-2</v>
      </c>
    </row>
    <row r="8773" spans="1:11" x14ac:dyDescent="0.25">
      <c r="A8773" t="s">
        <v>724</v>
      </c>
      <c r="B8773" t="s">
        <v>579</v>
      </c>
      <c r="C8773" t="s">
        <v>580</v>
      </c>
      <c r="D8773" t="str">
        <f>Clef_répartition[[#This Row],[Code association]]&amp;"_"&amp;Clef_répartition[[#This Row],[Nom association]]</f>
        <v>ORPC Lavaux-Oron_Office régional de protection civile Lavaux-Oron</v>
      </c>
      <c r="E8773">
        <f>COUNTIFS(D$2:D8773,Clef_répartition[[#This Row],[Code_Nom]],J$2:J8773,Clef_répartition[[#This Row],[Année]])</f>
        <v>1</v>
      </c>
      <c r="F8773">
        <f>IF(Clef_répartition[[#This Row],[Code_Nom]]=D8772,F8772-1,(COUNTIFS(Clef_répartition[Code_Nom],Clef_répartition[[#This Row],[Code_Nom]],Clef_répartition[Année],Clef_répartition[[#This Row],[Année]])))</f>
        <v>16</v>
      </c>
      <c r="G8773" t="str">
        <f>Clef_répartition[[#This Row],[Code_Nom]]&amp;"_"&amp;Clef_répartition[[#This Row],[Nombre]]&amp;"_"&amp;Clef_répartition[[#This Row],[Année]]</f>
        <v>ORPC Lavaux-Oron_Office régional de protection civile Lavaux-Oron_1_2020</v>
      </c>
      <c r="H8773">
        <v>5581</v>
      </c>
      <c r="I8773" t="s">
        <v>17</v>
      </c>
      <c r="J8773">
        <v>2020</v>
      </c>
      <c r="K8773">
        <v>5.9211148595390485E-2</v>
      </c>
    </row>
    <row r="8774" spans="1:11" x14ac:dyDescent="0.25">
      <c r="A8774" t="s">
        <v>724</v>
      </c>
      <c r="B8774" t="s">
        <v>579</v>
      </c>
      <c r="C8774" t="s">
        <v>580</v>
      </c>
      <c r="D8774" t="str">
        <f>Clef_répartition[[#This Row],[Code association]]&amp;"_"&amp;Clef_répartition[[#This Row],[Nom association]]</f>
        <v>ORPC Lavaux-Oron_Office régional de protection civile Lavaux-Oron</v>
      </c>
      <c r="E8774">
        <f>COUNTIFS(D$2:D8774,Clef_répartition[[#This Row],[Code_Nom]],J$2:J8774,Clef_répartition[[#This Row],[Année]])</f>
        <v>2</v>
      </c>
      <c r="F8774">
        <f>IF(Clef_répartition[[#This Row],[Code_Nom]]=D8773,F8773-1,(COUNTIFS(Clef_répartition[Code_Nom],Clef_répartition[[#This Row],[Code_Nom]],Clef_répartition[Année],Clef_répartition[[#This Row],[Année]])))</f>
        <v>15</v>
      </c>
      <c r="G8774" t="str">
        <f>Clef_répartition[[#This Row],[Code_Nom]]&amp;"_"&amp;Clef_répartition[[#This Row],[Nombre]]&amp;"_"&amp;Clef_répartition[[#This Row],[Année]]</f>
        <v>ORPC Lavaux-Oron_Office régional de protection civile Lavaux-Oron_2_2020</v>
      </c>
      <c r="H8774">
        <v>5613</v>
      </c>
      <c r="I8774" t="s">
        <v>33</v>
      </c>
      <c r="J8774">
        <v>2020</v>
      </c>
      <c r="K8774">
        <v>8.495444083614466E-2</v>
      </c>
    </row>
    <row r="8775" spans="1:11" x14ac:dyDescent="0.25">
      <c r="A8775" t="s">
        <v>724</v>
      </c>
      <c r="B8775" t="s">
        <v>579</v>
      </c>
      <c r="C8775" t="s">
        <v>580</v>
      </c>
      <c r="D8775" t="str">
        <f>Clef_répartition[[#This Row],[Code association]]&amp;"_"&amp;Clef_répartition[[#This Row],[Nom association]]</f>
        <v>ORPC Lavaux-Oron_Office régional de protection civile Lavaux-Oron</v>
      </c>
      <c r="E8775">
        <f>COUNTIFS(D$2:D8775,Clef_répartition[[#This Row],[Code_Nom]],J$2:J8775,Clef_répartition[[#This Row],[Année]])</f>
        <v>3</v>
      </c>
      <c r="F8775">
        <f>IF(Clef_répartition[[#This Row],[Code_Nom]]=D8774,F8774-1,(COUNTIFS(Clef_répartition[Code_Nom],Clef_répartition[[#This Row],[Code_Nom]],Clef_répartition[Année],Clef_répartition[[#This Row],[Année]])))</f>
        <v>14</v>
      </c>
      <c r="G8775" t="str">
        <f>Clef_répartition[[#This Row],[Code_Nom]]&amp;"_"&amp;Clef_répartition[[#This Row],[Nombre]]&amp;"_"&amp;Clef_répartition[[#This Row],[Année]]</f>
        <v>ORPC Lavaux-Oron_Office régional de protection civile Lavaux-Oron_3_2020</v>
      </c>
      <c r="H8775">
        <v>5601</v>
      </c>
      <c r="I8775" t="s">
        <v>66</v>
      </c>
      <c r="J8775">
        <v>2020</v>
      </c>
      <c r="K8775">
        <v>3.5485701674181039E-2</v>
      </c>
    </row>
    <row r="8776" spans="1:11" x14ac:dyDescent="0.25">
      <c r="A8776" t="s">
        <v>724</v>
      </c>
      <c r="B8776" t="s">
        <v>579</v>
      </c>
      <c r="C8776" t="s">
        <v>580</v>
      </c>
      <c r="D8776" t="str">
        <f>Clef_répartition[[#This Row],[Code association]]&amp;"_"&amp;Clef_répartition[[#This Row],[Nom association]]</f>
        <v>ORPC Lavaux-Oron_Office régional de protection civile Lavaux-Oron</v>
      </c>
      <c r="E8776">
        <f>COUNTIFS(D$2:D8776,Clef_répartition[[#This Row],[Code_Nom]],J$2:J8776,Clef_répartition[[#This Row],[Année]])</f>
        <v>4</v>
      </c>
      <c r="F8776">
        <f>IF(Clef_répartition[[#This Row],[Code_Nom]]=D8775,F8775-1,(COUNTIFS(Clef_répartition[Code_Nom],Clef_répartition[[#This Row],[Code_Nom]],Clef_répartition[Année],Clef_répartition[[#This Row],[Année]])))</f>
        <v>13</v>
      </c>
      <c r="G8776" t="str">
        <f>Clef_répartition[[#This Row],[Code_Nom]]&amp;"_"&amp;Clef_répartition[[#This Row],[Nombre]]&amp;"_"&amp;Clef_répartition[[#This Row],[Année]]</f>
        <v>ORPC Lavaux-Oron_Office régional de protection civile Lavaux-Oron_4_2020</v>
      </c>
      <c r="H8776">
        <v>5604</v>
      </c>
      <c r="I8776" t="s">
        <v>117</v>
      </c>
      <c r="J8776">
        <v>2020</v>
      </c>
      <c r="K8776">
        <v>3.3184096856575335E-2</v>
      </c>
    </row>
    <row r="8777" spans="1:11" x14ac:dyDescent="0.25">
      <c r="A8777" t="s">
        <v>724</v>
      </c>
      <c r="B8777" t="s">
        <v>579</v>
      </c>
      <c r="C8777" t="s">
        <v>580</v>
      </c>
      <c r="D8777" t="str">
        <f>Clef_répartition[[#This Row],[Code association]]&amp;"_"&amp;Clef_répartition[[#This Row],[Nom association]]</f>
        <v>ORPC Lavaux-Oron_Office régional de protection civile Lavaux-Oron</v>
      </c>
      <c r="E8777">
        <f>COUNTIFS(D$2:D8777,Clef_répartition[[#This Row],[Code_Nom]],J$2:J8777,Clef_répartition[[#This Row],[Année]])</f>
        <v>5</v>
      </c>
      <c r="F8777">
        <f>IF(Clef_répartition[[#This Row],[Code_Nom]]=D8776,F8776-1,(COUNTIFS(Clef_répartition[Code_Nom],Clef_répartition[[#This Row],[Code_Nom]],Clef_répartition[Année],Clef_répartition[[#This Row],[Année]])))</f>
        <v>12</v>
      </c>
      <c r="G8777" t="str">
        <f>Clef_répartition[[#This Row],[Code_Nom]]&amp;"_"&amp;Clef_répartition[[#This Row],[Nombre]]&amp;"_"&amp;Clef_répartition[[#This Row],[Année]]</f>
        <v>ORPC Lavaux-Oron_Office régional de protection civile Lavaux-Oron_5_2020</v>
      </c>
      <c r="H8777">
        <v>5806</v>
      </c>
      <c r="I8777" t="s">
        <v>140</v>
      </c>
      <c r="J8777">
        <v>2020</v>
      </c>
      <c r="K8777">
        <v>4.6757259513825394E-2</v>
      </c>
    </row>
    <row r="8778" spans="1:11" x14ac:dyDescent="0.25">
      <c r="A8778" t="s">
        <v>724</v>
      </c>
      <c r="B8778" t="s">
        <v>579</v>
      </c>
      <c r="C8778" t="s">
        <v>580</v>
      </c>
      <c r="D8778" t="str">
        <f>Clef_répartition[[#This Row],[Code association]]&amp;"_"&amp;Clef_répartition[[#This Row],[Nom association]]</f>
        <v>ORPC Lavaux-Oron_Office régional de protection civile Lavaux-Oron</v>
      </c>
      <c r="E8778">
        <f>COUNTIFS(D$2:D8778,Clef_répartition[[#This Row],[Code_Nom]],J$2:J8778,Clef_répartition[[#This Row],[Année]])</f>
        <v>6</v>
      </c>
      <c r="F8778">
        <f>IF(Clef_répartition[[#This Row],[Code_Nom]]=D8777,F8777-1,(COUNTIFS(Clef_répartition[Code_Nom],Clef_répartition[[#This Row],[Code_Nom]],Clef_répartition[Année],Clef_répartition[[#This Row],[Année]])))</f>
        <v>11</v>
      </c>
      <c r="G8778" t="str">
        <f>Clef_répartition[[#This Row],[Code_Nom]]&amp;"_"&amp;Clef_répartition[[#This Row],[Nombre]]&amp;"_"&amp;Clef_répartition[[#This Row],[Année]]</f>
        <v>ORPC Lavaux-Oron_Office régional de protection civile Lavaux-Oron_6_2020</v>
      </c>
      <c r="H8778">
        <v>5606</v>
      </c>
      <c r="I8778" t="s">
        <v>169</v>
      </c>
      <c r="J8778">
        <v>2020</v>
      </c>
      <c r="K8778">
        <v>0.16481697512375068</v>
      </c>
    </row>
    <row r="8779" spans="1:11" x14ac:dyDescent="0.25">
      <c r="A8779" t="s">
        <v>724</v>
      </c>
      <c r="B8779" t="s">
        <v>579</v>
      </c>
      <c r="C8779" t="s">
        <v>580</v>
      </c>
      <c r="D8779" t="str">
        <f>Clef_répartition[[#This Row],[Code association]]&amp;"_"&amp;Clef_répartition[[#This Row],[Nom association]]</f>
        <v>ORPC Lavaux-Oron_Office régional de protection civile Lavaux-Oron</v>
      </c>
      <c r="E8779">
        <f>COUNTIFS(D$2:D8779,Clef_répartition[[#This Row],[Code_Nom]],J$2:J8779,Clef_répartition[[#This Row],[Année]])</f>
        <v>7</v>
      </c>
      <c r="F8779">
        <f>IF(Clef_répartition[[#This Row],[Code_Nom]]=D8778,F8778-1,(COUNTIFS(Clef_répartition[Code_Nom],Clef_répartition[[#This Row],[Code_Nom]],Clef_répartition[Année],Clef_répartition[[#This Row],[Année]])))</f>
        <v>10</v>
      </c>
      <c r="G8779" t="str">
        <f>Clef_répartition[[#This Row],[Code_Nom]]&amp;"_"&amp;Clef_répartition[[#This Row],[Nombre]]&amp;"_"&amp;Clef_répartition[[#This Row],[Année]]</f>
        <v>ORPC Lavaux-Oron_Office régional de protection civile Lavaux-Oron_7_2020</v>
      </c>
      <c r="H8779">
        <v>5790</v>
      </c>
      <c r="I8779" t="s">
        <v>170</v>
      </c>
      <c r="J8779">
        <v>2020</v>
      </c>
      <c r="K8779">
        <v>8.4812561087114161E-3</v>
      </c>
    </row>
    <row r="8780" spans="1:11" x14ac:dyDescent="0.25">
      <c r="A8780" t="s">
        <v>724</v>
      </c>
      <c r="B8780" t="s">
        <v>579</v>
      </c>
      <c r="C8780" t="s">
        <v>580</v>
      </c>
      <c r="D8780" t="str">
        <f>Clef_répartition[[#This Row],[Code association]]&amp;"_"&amp;Clef_répartition[[#This Row],[Nom association]]</f>
        <v>ORPC Lavaux-Oron_Office régional de protection civile Lavaux-Oron</v>
      </c>
      <c r="E8780">
        <f>COUNTIFS(D$2:D8780,Clef_répartition[[#This Row],[Code_Nom]],J$2:J8780,Clef_répartition[[#This Row],[Année]])</f>
        <v>8</v>
      </c>
      <c r="F8780">
        <f>IF(Clef_répartition[[#This Row],[Code_Nom]]=D8779,F8779-1,(COUNTIFS(Clef_répartition[Code_Nom],Clef_répartition[[#This Row],[Code_Nom]],Clef_répartition[Année],Clef_répartition[[#This Row],[Année]])))</f>
        <v>9</v>
      </c>
      <c r="G8780" t="str">
        <f>Clef_répartition[[#This Row],[Code_Nom]]&amp;"_"&amp;Clef_répartition[[#This Row],[Nombre]]&amp;"_"&amp;Clef_répartition[[#This Row],[Année]]</f>
        <v>ORPC Lavaux-Oron_Office régional de protection civile Lavaux-Oron_8_2020</v>
      </c>
      <c r="H8780">
        <v>5792</v>
      </c>
      <c r="I8780" t="s">
        <v>187</v>
      </c>
      <c r="J8780">
        <v>2020</v>
      </c>
      <c r="K8780">
        <v>1.029416401298988E-2</v>
      </c>
    </row>
    <row r="8781" spans="1:11" x14ac:dyDescent="0.25">
      <c r="A8781" t="s">
        <v>724</v>
      </c>
      <c r="B8781" t="s">
        <v>579</v>
      </c>
      <c r="C8781" t="s">
        <v>580</v>
      </c>
      <c r="D8781" t="str">
        <f>Clef_répartition[[#This Row],[Code association]]&amp;"_"&amp;Clef_répartition[[#This Row],[Nom association]]</f>
        <v>ORPC Lavaux-Oron_Office régional de protection civile Lavaux-Oron</v>
      </c>
      <c r="E8781">
        <f>COUNTIFS(D$2:D8781,Clef_répartition[[#This Row],[Code_Nom]],J$2:J8781,Clef_répartition[[#This Row],[Année]])</f>
        <v>9</v>
      </c>
      <c r="F8781">
        <f>IF(Clef_répartition[[#This Row],[Code_Nom]]=D8780,F8780-1,(COUNTIFS(Clef_répartition[Code_Nom],Clef_répartition[[#This Row],[Code_Nom]],Clef_répartition[Année],Clef_répartition[[#This Row],[Année]])))</f>
        <v>8</v>
      </c>
      <c r="G8781" t="str">
        <f>Clef_répartition[[#This Row],[Code_Nom]]&amp;"_"&amp;Clef_répartition[[#This Row],[Nombre]]&amp;"_"&amp;Clef_répartition[[#This Row],[Année]]</f>
        <v>ORPC Lavaux-Oron_Office régional de protection civile Lavaux-Oron_9_2020</v>
      </c>
      <c r="H8781">
        <v>5805</v>
      </c>
      <c r="I8781" t="s">
        <v>206</v>
      </c>
      <c r="J8781">
        <v>2020</v>
      </c>
      <c r="K8781">
        <v>9.5406249014723971E-2</v>
      </c>
    </row>
    <row r="8782" spans="1:11" x14ac:dyDescent="0.25">
      <c r="A8782" t="s">
        <v>724</v>
      </c>
      <c r="B8782" t="s">
        <v>579</v>
      </c>
      <c r="C8782" t="s">
        <v>580</v>
      </c>
      <c r="D8782" t="str">
        <f>Clef_répartition[[#This Row],[Code association]]&amp;"_"&amp;Clef_répartition[[#This Row],[Nom association]]</f>
        <v>ORPC Lavaux-Oron_Office régional de protection civile Lavaux-Oron</v>
      </c>
      <c r="E8782">
        <f>COUNTIFS(D$2:D8782,Clef_répartition[[#This Row],[Code_Nom]],J$2:J8782,Clef_répartition[[#This Row],[Année]])</f>
        <v>10</v>
      </c>
      <c r="F8782">
        <f>IF(Clef_répartition[[#This Row],[Code_Nom]]=D8781,F8781-1,(COUNTIFS(Clef_répartition[Code_Nom],Clef_répartition[[#This Row],[Code_Nom]],Clef_répartition[Année],Clef_répartition[[#This Row],[Année]])))</f>
        <v>7</v>
      </c>
      <c r="G8782" t="str">
        <f>Clef_répartition[[#This Row],[Code_Nom]]&amp;"_"&amp;Clef_répartition[[#This Row],[Nombre]]&amp;"_"&amp;Clef_répartition[[#This Row],[Année]]</f>
        <v>ORPC Lavaux-Oron_Office régional de protection civile Lavaux-Oron_10_2020</v>
      </c>
      <c r="H8782">
        <v>5588</v>
      </c>
      <c r="I8782" t="s">
        <v>210</v>
      </c>
      <c r="J8782">
        <v>2020</v>
      </c>
      <c r="K8782">
        <v>2.424567266765457E-2</v>
      </c>
    </row>
    <row r="8783" spans="1:11" x14ac:dyDescent="0.25">
      <c r="A8783" t="s">
        <v>724</v>
      </c>
      <c r="B8783" t="s">
        <v>579</v>
      </c>
      <c r="C8783" t="s">
        <v>580</v>
      </c>
      <c r="D8783" t="str">
        <f>Clef_répartition[[#This Row],[Code association]]&amp;"_"&amp;Clef_répartition[[#This Row],[Nom association]]</f>
        <v>ORPC Lavaux-Oron_Office régional de protection civile Lavaux-Oron</v>
      </c>
      <c r="E8783">
        <f>COUNTIFS(D$2:D8783,Clef_répartition[[#This Row],[Code_Nom]],J$2:J8783,Clef_répartition[[#This Row],[Année]])</f>
        <v>11</v>
      </c>
      <c r="F8783">
        <f>IF(Clef_répartition[[#This Row],[Code_Nom]]=D8782,F8782-1,(COUNTIFS(Clef_répartition[Code_Nom],Clef_répartition[[#This Row],[Code_Nom]],Clef_répartition[Année],Clef_répartition[[#This Row],[Année]])))</f>
        <v>6</v>
      </c>
      <c r="G8783" t="str">
        <f>Clef_répartition[[#This Row],[Code_Nom]]&amp;"_"&amp;Clef_répartition[[#This Row],[Nombre]]&amp;"_"&amp;Clef_répartition[[#This Row],[Année]]</f>
        <v>ORPC Lavaux-Oron_Office régional de protection civile Lavaux-Oron_11_2020</v>
      </c>
      <c r="H8783">
        <v>5607</v>
      </c>
      <c r="I8783" t="s">
        <v>225</v>
      </c>
      <c r="J8783">
        <v>2020</v>
      </c>
      <c r="K8783">
        <v>4.5622221521581491E-2</v>
      </c>
    </row>
    <row r="8784" spans="1:11" x14ac:dyDescent="0.25">
      <c r="A8784" t="s">
        <v>724</v>
      </c>
      <c r="B8784" t="s">
        <v>579</v>
      </c>
      <c r="C8784" t="s">
        <v>580</v>
      </c>
      <c r="D8784" t="str">
        <f>Clef_répartition[[#This Row],[Code association]]&amp;"_"&amp;Clef_répartition[[#This Row],[Nom association]]</f>
        <v>ORPC Lavaux-Oron_Office régional de protection civile Lavaux-Oron</v>
      </c>
      <c r="E8784">
        <f>COUNTIFS(D$2:D8784,Clef_répartition[[#This Row],[Code_Nom]],J$2:J8784,Clef_répartition[[#This Row],[Année]])</f>
        <v>12</v>
      </c>
      <c r="F8784">
        <f>IF(Clef_répartition[[#This Row],[Code_Nom]]=D8783,F8783-1,(COUNTIFS(Clef_répartition[Code_Nom],Clef_répartition[[#This Row],[Code_Nom]],Clef_répartition[Année],Clef_répartition[[#This Row],[Année]])))</f>
        <v>5</v>
      </c>
      <c r="G8784" t="str">
        <f>Clef_répartition[[#This Row],[Code_Nom]]&amp;"_"&amp;Clef_répartition[[#This Row],[Nombre]]&amp;"_"&amp;Clef_répartition[[#This Row],[Année]]</f>
        <v>ORPC Lavaux-Oron_Office régional de protection civile Lavaux-Oron_12_2020</v>
      </c>
      <c r="H8784">
        <v>5590</v>
      </c>
      <c r="I8784" t="s">
        <v>226</v>
      </c>
      <c r="J8784">
        <v>2020</v>
      </c>
      <c r="K8784">
        <v>0.29460541665352963</v>
      </c>
    </row>
    <row r="8785" spans="1:11" x14ac:dyDescent="0.25">
      <c r="A8785" t="s">
        <v>724</v>
      </c>
      <c r="B8785" t="s">
        <v>579</v>
      </c>
      <c r="C8785" t="s">
        <v>580</v>
      </c>
      <c r="D8785" t="str">
        <f>Clef_répartition[[#This Row],[Code association]]&amp;"_"&amp;Clef_répartition[[#This Row],[Nom association]]</f>
        <v>ORPC Lavaux-Oron_Office régional de protection civile Lavaux-Oron</v>
      </c>
      <c r="E8785">
        <f>COUNTIFS(D$2:D8785,Clef_répartition[[#This Row],[Code_Nom]],J$2:J8785,Clef_répartition[[#This Row],[Année]])</f>
        <v>13</v>
      </c>
      <c r="F8785">
        <f>IF(Clef_répartition[[#This Row],[Code_Nom]]=D8784,F8784-1,(COUNTIFS(Clef_répartition[Code_Nom],Clef_répartition[[#This Row],[Code_Nom]],Clef_répartition[Année],Clef_répartition[[#This Row],[Année]])))</f>
        <v>4</v>
      </c>
      <c r="G8785" t="str">
        <f>Clef_répartition[[#This Row],[Code_Nom]]&amp;"_"&amp;Clef_répartition[[#This Row],[Nombre]]&amp;"_"&amp;Clef_répartition[[#This Row],[Année]]</f>
        <v>ORPC Lavaux-Oron_Office régional de protection civile Lavaux-Oron_13_2020</v>
      </c>
      <c r="H8785">
        <v>5609</v>
      </c>
      <c r="I8785" t="s">
        <v>230</v>
      </c>
      <c r="J8785">
        <v>2020</v>
      </c>
      <c r="K8785">
        <v>5.3126083803638428E-3</v>
      </c>
    </row>
    <row r="8786" spans="1:11" x14ac:dyDescent="0.25">
      <c r="A8786" t="s">
        <v>724</v>
      </c>
      <c r="B8786" t="s">
        <v>579</v>
      </c>
      <c r="C8786" t="s">
        <v>580</v>
      </c>
      <c r="D8786" t="str">
        <f>Clef_répartition[[#This Row],[Code association]]&amp;"_"&amp;Clef_répartition[[#This Row],[Nom association]]</f>
        <v>ORPC Lavaux-Oron_Office régional de protection civile Lavaux-Oron</v>
      </c>
      <c r="E8786">
        <f>COUNTIFS(D$2:D8786,Clef_répartition[[#This Row],[Code_Nom]],J$2:J8786,Clef_répartition[[#This Row],[Année]])</f>
        <v>14</v>
      </c>
      <c r="F8786">
        <f>IF(Clef_répartition[[#This Row],[Code_Nom]]=D8785,F8785-1,(COUNTIFS(Clef_répartition[Code_Nom],Clef_répartition[[#This Row],[Code_Nom]],Clef_répartition[Année],Clef_répartition[[#This Row],[Année]])))</f>
        <v>3</v>
      </c>
      <c r="G8786" t="str">
        <f>Clef_répartition[[#This Row],[Code_Nom]]&amp;"_"&amp;Clef_répartition[[#This Row],[Nombre]]&amp;"_"&amp;Clef_répartition[[#This Row],[Année]]</f>
        <v>ORPC Lavaux-Oron_Office régional de protection civile Lavaux-Oron_14_2020</v>
      </c>
      <c r="H8786">
        <v>5611</v>
      </c>
      <c r="I8786" t="s">
        <v>251</v>
      </c>
      <c r="J8786">
        <v>2020</v>
      </c>
      <c r="K8786">
        <v>5.2779266639341675E-2</v>
      </c>
    </row>
    <row r="8787" spans="1:11" x14ac:dyDescent="0.25">
      <c r="A8787" t="s">
        <v>724</v>
      </c>
      <c r="B8787" t="s">
        <v>579</v>
      </c>
      <c r="C8787" t="s">
        <v>580</v>
      </c>
      <c r="D8787" t="str">
        <f>Clef_répartition[[#This Row],[Code association]]&amp;"_"&amp;Clef_répartition[[#This Row],[Nom association]]</f>
        <v>ORPC Lavaux-Oron_Office régional de protection civile Lavaux-Oron</v>
      </c>
      <c r="E8787">
        <f>COUNTIFS(D$2:D8787,Clef_répartition[[#This Row],[Code_Nom]],J$2:J8787,Clef_répartition[[#This Row],[Année]])</f>
        <v>15</v>
      </c>
      <c r="F8787">
        <f>IF(Clef_répartition[[#This Row],[Code_Nom]]=D8786,F8786-1,(COUNTIFS(Clef_répartition[Code_Nom],Clef_répartition[[#This Row],[Code_Nom]],Clef_répartition[Année],Clef_répartition[[#This Row],[Année]])))</f>
        <v>2</v>
      </c>
      <c r="G8787" t="str">
        <f>Clef_répartition[[#This Row],[Code_Nom]]&amp;"_"&amp;Clef_répartition[[#This Row],[Nombre]]&amp;"_"&amp;Clef_répartition[[#This Row],[Année]]</f>
        <v>ORPC Lavaux-Oron_Office régional de protection civile Lavaux-Oron_15_2020</v>
      </c>
      <c r="H8787">
        <v>5799</v>
      </c>
      <c r="I8787" t="s">
        <v>254</v>
      </c>
      <c r="J8787">
        <v>2020</v>
      </c>
      <c r="K8787">
        <v>3.2726928776365988E-2</v>
      </c>
    </row>
    <row r="8788" spans="1:11" x14ac:dyDescent="0.25">
      <c r="A8788" t="s">
        <v>724</v>
      </c>
      <c r="B8788" t="s">
        <v>579</v>
      </c>
      <c r="C8788" t="s">
        <v>580</v>
      </c>
      <c r="D8788" t="str">
        <f>Clef_répartition[[#This Row],[Code association]]&amp;"_"&amp;Clef_répartition[[#This Row],[Nom association]]</f>
        <v>ORPC Lavaux-Oron_Office régional de protection civile Lavaux-Oron</v>
      </c>
      <c r="E8788">
        <f>COUNTIFS(D$2:D8788,Clef_répartition[[#This Row],[Code_Nom]],J$2:J8788,Clef_répartition[[#This Row],[Année]])</f>
        <v>16</v>
      </c>
      <c r="F8788">
        <f>IF(Clef_répartition[[#This Row],[Code_Nom]]=D8787,F8787-1,(COUNTIFS(Clef_répartition[Code_Nom],Clef_répartition[[#This Row],[Code_Nom]],Clef_répartition[Année],Clef_répartition[[#This Row],[Année]])))</f>
        <v>1</v>
      </c>
      <c r="G8788" t="str">
        <f>Clef_répartition[[#This Row],[Code_Nom]]&amp;"_"&amp;Clef_répartition[[#This Row],[Nombre]]&amp;"_"&amp;Clef_répartition[[#This Row],[Année]]</f>
        <v>ORPC Lavaux-Oron_Office régional de protection civile Lavaux-Oron_16_2020</v>
      </c>
      <c r="H8788">
        <v>5610</v>
      </c>
      <c r="I8788" t="s">
        <v>256</v>
      </c>
      <c r="J8788">
        <v>2020</v>
      </c>
      <c r="K8788">
        <v>6.1165936248699431E-3</v>
      </c>
    </row>
    <row r="8789" spans="1:11" x14ac:dyDescent="0.25">
      <c r="A8789" t="s">
        <v>724</v>
      </c>
      <c r="B8789" t="s">
        <v>594</v>
      </c>
      <c r="C8789" t="s">
        <v>595</v>
      </c>
      <c r="D8789" t="str">
        <f>Clef_répartition[[#This Row],[Code association]]&amp;"_"&amp;Clef_répartition[[#This Row],[Nom association]]</f>
        <v>ORPC Morges_Organisations régionales de protection civile Morges</v>
      </c>
      <c r="E8789">
        <f>COUNTIFS(D$2:D8789,Clef_répartition[[#This Row],[Code_Nom]],J$2:J8789,Clef_répartition[[#This Row],[Année]])</f>
        <v>1</v>
      </c>
      <c r="F8789">
        <f>IF(Clef_répartition[[#This Row],[Code_Nom]]=D8788,F8788-1,(COUNTIFS(Clef_répartition[Code_Nom],Clef_répartition[[#This Row],[Code_Nom]],Clef_répartition[Année],Clef_répartition[[#This Row],[Année]])))</f>
        <v>64</v>
      </c>
      <c r="G8789" t="str">
        <f>Clef_répartition[[#This Row],[Code_Nom]]&amp;"_"&amp;Clef_répartition[[#This Row],[Nombre]]&amp;"_"&amp;Clef_répartition[[#This Row],[Année]]</f>
        <v>ORPC Morges_Organisations régionales de protection civile Morges_1_2020</v>
      </c>
      <c r="H8789">
        <v>5621</v>
      </c>
      <c r="I8789" t="s">
        <v>1</v>
      </c>
      <c r="J8789">
        <v>2020</v>
      </c>
      <c r="K8789">
        <v>6.2440131975733497E-3</v>
      </c>
    </row>
    <row r="8790" spans="1:11" x14ac:dyDescent="0.25">
      <c r="A8790" t="s">
        <v>724</v>
      </c>
      <c r="B8790" t="s">
        <v>594</v>
      </c>
      <c r="C8790" t="s">
        <v>595</v>
      </c>
      <c r="D8790" t="str">
        <f>Clef_répartition[[#This Row],[Code association]]&amp;"_"&amp;Clef_répartition[[#This Row],[Nom association]]</f>
        <v>ORPC Morges_Organisations régionales de protection civile Morges</v>
      </c>
      <c r="E8790">
        <f>COUNTIFS(D$2:D8790,Clef_répartition[[#This Row],[Code_Nom]],J$2:J8790,Clef_répartition[[#This Row],[Année]])</f>
        <v>2</v>
      </c>
      <c r="F8790">
        <f>IF(Clef_répartition[[#This Row],[Code_Nom]]=D8789,F8789-1,(COUNTIFS(Clef_répartition[Code_Nom],Clef_répartition[[#This Row],[Code_Nom]],Clef_répartition[Année],Clef_répartition[[#This Row],[Année]])))</f>
        <v>63</v>
      </c>
      <c r="G8790" t="str">
        <f>Clef_répartition[[#This Row],[Code_Nom]]&amp;"_"&amp;Clef_répartition[[#This Row],[Nombre]]&amp;"_"&amp;Clef_répartition[[#This Row],[Année]]</f>
        <v>ORPC Morges_Organisations régionales de protection civile Morges_2_2020</v>
      </c>
      <c r="H8790">
        <v>5851</v>
      </c>
      <c r="I8790" t="s">
        <v>4</v>
      </c>
      <c r="J8790">
        <v>2020</v>
      </c>
      <c r="K8790">
        <v>5.2388216790246094E-3</v>
      </c>
    </row>
    <row r="8791" spans="1:11" x14ac:dyDescent="0.25">
      <c r="A8791" t="s">
        <v>724</v>
      </c>
      <c r="B8791" t="s">
        <v>594</v>
      </c>
      <c r="C8791" t="s">
        <v>595</v>
      </c>
      <c r="D8791" t="str">
        <f>Clef_répartition[[#This Row],[Code association]]&amp;"_"&amp;Clef_répartition[[#This Row],[Nom association]]</f>
        <v>ORPC Morges_Organisations régionales de protection civile Morges</v>
      </c>
      <c r="E8791">
        <f>COUNTIFS(D$2:D8791,Clef_répartition[[#This Row],[Code_Nom]],J$2:J8791,Clef_répartition[[#This Row],[Année]])</f>
        <v>3</v>
      </c>
      <c r="F8791">
        <f>IF(Clef_répartition[[#This Row],[Code_Nom]]=D8790,F8790-1,(COUNTIFS(Clef_répartition[Code_Nom],Clef_répartition[[#This Row],[Code_Nom]],Clef_répartition[Année],Clef_répartition[[#This Row],[Année]])))</f>
        <v>62</v>
      </c>
      <c r="G8791" t="str">
        <f>Clef_répartition[[#This Row],[Code_Nom]]&amp;"_"&amp;Clef_répartition[[#This Row],[Nombre]]&amp;"_"&amp;Clef_répartition[[#This Row],[Année]]</f>
        <v>ORPC Morges_Organisations régionales de protection civile Morges_3_2020</v>
      </c>
      <c r="H8791">
        <v>5422</v>
      </c>
      <c r="I8791" t="s">
        <v>9</v>
      </c>
      <c r="J8791">
        <v>2020</v>
      </c>
      <c r="K8791">
        <v>3.8327361313134897E-2</v>
      </c>
    </row>
    <row r="8792" spans="1:11" x14ac:dyDescent="0.25">
      <c r="A8792" t="s">
        <v>724</v>
      </c>
      <c r="B8792" t="s">
        <v>594</v>
      </c>
      <c r="C8792" t="s">
        <v>595</v>
      </c>
      <c r="D8792" t="str">
        <f>Clef_répartition[[#This Row],[Code association]]&amp;"_"&amp;Clef_répartition[[#This Row],[Nom association]]</f>
        <v>ORPC Morges_Organisations régionales de protection civile Morges</v>
      </c>
      <c r="E8792">
        <f>COUNTIFS(D$2:D8792,Clef_répartition[[#This Row],[Code_Nom]],J$2:J8792,Clef_répartition[[#This Row],[Année]])</f>
        <v>4</v>
      </c>
      <c r="F8792">
        <f>IF(Clef_répartition[[#This Row],[Code_Nom]]=D8791,F8791-1,(COUNTIFS(Clef_répartition[Code_Nom],Clef_répartition[[#This Row],[Code_Nom]],Clef_répartition[Année],Clef_répartition[[#This Row],[Année]])))</f>
        <v>61</v>
      </c>
      <c r="G8792" t="str">
        <f>Clef_répartition[[#This Row],[Code_Nom]]&amp;"_"&amp;Clef_répartition[[#This Row],[Nombre]]&amp;"_"&amp;Clef_répartition[[#This Row],[Année]]</f>
        <v>ORPC Morges_Organisations régionales de protection civile Morges_4_2020</v>
      </c>
      <c r="H8792">
        <v>5422</v>
      </c>
      <c r="I8792" t="s">
        <v>9</v>
      </c>
      <c r="J8792">
        <v>2020</v>
      </c>
      <c r="K8792">
        <v>6.1848842847175411E-3</v>
      </c>
    </row>
    <row r="8793" spans="1:11" x14ac:dyDescent="0.25">
      <c r="A8793" t="s">
        <v>724</v>
      </c>
      <c r="B8793" t="s">
        <v>594</v>
      </c>
      <c r="C8793" t="s">
        <v>595</v>
      </c>
      <c r="D8793" t="str">
        <f>Clef_répartition[[#This Row],[Code association]]&amp;"_"&amp;Clef_répartition[[#This Row],[Nom association]]</f>
        <v>ORPC Morges_Organisations régionales de protection civile Morges</v>
      </c>
      <c r="E8793">
        <f>COUNTIFS(D$2:D8793,Clef_répartition[[#This Row],[Code_Nom]],J$2:J8793,Clef_répartition[[#This Row],[Année]])</f>
        <v>5</v>
      </c>
      <c r="F8793">
        <f>IF(Clef_répartition[[#This Row],[Code_Nom]]=D8792,F8792-1,(COUNTIFS(Clef_répartition[Code_Nom],Clef_répartition[[#This Row],[Code_Nom]],Clef_répartition[Année],Clef_répartition[[#This Row],[Année]])))</f>
        <v>60</v>
      </c>
      <c r="G8793" t="str">
        <f>Clef_répartition[[#This Row],[Code_Nom]]&amp;"_"&amp;Clef_répartition[[#This Row],[Nombre]]&amp;"_"&amp;Clef_répartition[[#This Row],[Année]]</f>
        <v>ORPC Morges_Organisations régionales de protection civile Morges_5_2020</v>
      </c>
      <c r="H8793" s="60">
        <v>5422</v>
      </c>
      <c r="I8793" s="60" t="s">
        <v>9</v>
      </c>
      <c r="J8793" s="60">
        <v>2020</v>
      </c>
      <c r="K8793" s="60">
        <v>0</v>
      </c>
    </row>
    <row r="8794" spans="1:11" x14ac:dyDescent="0.25">
      <c r="A8794" t="s">
        <v>724</v>
      </c>
      <c r="B8794" t="s">
        <v>594</v>
      </c>
      <c r="C8794" t="s">
        <v>595</v>
      </c>
      <c r="D8794" t="str">
        <f>Clef_répartition[[#This Row],[Code association]]&amp;"_"&amp;Clef_répartition[[#This Row],[Nom association]]</f>
        <v>ORPC Morges_Organisations régionales de protection civile Morges</v>
      </c>
      <c r="E8794">
        <f>COUNTIFS(D$2:D8794,Clef_répartition[[#This Row],[Code_Nom]],J$2:J8794,Clef_répartition[[#This Row],[Année]])</f>
        <v>6</v>
      </c>
      <c r="F8794">
        <f>IF(Clef_répartition[[#This Row],[Code_Nom]]=D8793,F8793-1,(COUNTIFS(Clef_répartition[Code_Nom],Clef_répartition[[#This Row],[Code_Nom]],Clef_répartition[Année],Clef_répartition[[#This Row],[Année]])))</f>
        <v>59</v>
      </c>
      <c r="G8794" t="str">
        <f>Clef_répartition[[#This Row],[Code_Nom]]&amp;"_"&amp;Clef_répartition[[#This Row],[Nombre]]&amp;"_"&amp;Clef_répartition[[#This Row],[Année]]</f>
        <v>ORPC Morges_Organisations régionales de protection civile Morges_6_2020</v>
      </c>
      <c r="H8794">
        <v>5423</v>
      </c>
      <c r="I8794" t="s">
        <v>12</v>
      </c>
      <c r="J8794">
        <v>2020</v>
      </c>
      <c r="K8794">
        <v>6.6460898049928458E-3</v>
      </c>
    </row>
    <row r="8795" spans="1:11" x14ac:dyDescent="0.25">
      <c r="A8795" t="s">
        <v>724</v>
      </c>
      <c r="B8795" t="s">
        <v>594</v>
      </c>
      <c r="C8795" t="s">
        <v>595</v>
      </c>
      <c r="D8795" t="str">
        <f>Clef_répartition[[#This Row],[Code association]]&amp;"_"&amp;Clef_répartition[[#This Row],[Nom association]]</f>
        <v>ORPC Morges_Organisations régionales de protection civile Morges</v>
      </c>
      <c r="E8795">
        <f>COUNTIFS(D$2:D8795,Clef_répartition[[#This Row],[Code_Nom]],J$2:J8795,Clef_répartition[[#This Row],[Année]])</f>
        <v>7</v>
      </c>
      <c r="F8795">
        <f>IF(Clef_répartition[[#This Row],[Code_Nom]]=D8794,F8794-1,(COUNTIFS(Clef_répartition[Code_Nom],Clef_répartition[[#This Row],[Code_Nom]],Clef_répartition[Année],Clef_répartition[[#This Row],[Année]])))</f>
        <v>58</v>
      </c>
      <c r="G8795" t="str">
        <f>Clef_répartition[[#This Row],[Code_Nom]]&amp;"_"&amp;Clef_répartition[[#This Row],[Nombre]]&amp;"_"&amp;Clef_répartition[[#This Row],[Année]]</f>
        <v>ORPC Morges_Organisations régionales de protection civile Morges_7_2020</v>
      </c>
      <c r="H8795">
        <v>5424</v>
      </c>
      <c r="I8795" t="s">
        <v>20</v>
      </c>
      <c r="J8795">
        <v>2020</v>
      </c>
      <c r="K8795">
        <v>3.7014699447735951E-3</v>
      </c>
    </row>
    <row r="8796" spans="1:11" x14ac:dyDescent="0.25">
      <c r="A8796" t="s">
        <v>724</v>
      </c>
      <c r="B8796" t="s">
        <v>594</v>
      </c>
      <c r="C8796" t="s">
        <v>595</v>
      </c>
      <c r="D8796" t="str">
        <f>Clef_répartition[[#This Row],[Code association]]&amp;"_"&amp;Clef_répartition[[#This Row],[Nom association]]</f>
        <v>ORPC Morges_Organisations régionales de protection civile Morges</v>
      </c>
      <c r="E8796">
        <f>COUNTIFS(D$2:D8796,Clef_répartition[[#This Row],[Code_Nom]],J$2:J8796,Clef_répartition[[#This Row],[Année]])</f>
        <v>8</v>
      </c>
      <c r="F8796">
        <f>IF(Clef_répartition[[#This Row],[Code_Nom]]=D8795,F8795-1,(COUNTIFS(Clef_répartition[Code_Nom],Clef_répartition[[#This Row],[Code_Nom]],Clef_répartition[Année],Clef_répartition[[#This Row],[Année]])))</f>
        <v>57</v>
      </c>
      <c r="G8796" t="str">
        <f>Clef_répartition[[#This Row],[Code_Nom]]&amp;"_"&amp;Clef_répartition[[#This Row],[Nombre]]&amp;"_"&amp;Clef_répartition[[#This Row],[Année]]</f>
        <v>ORPC Morges_Organisations régionales de protection civile Morges_8_2020</v>
      </c>
      <c r="H8796">
        <v>5425</v>
      </c>
      <c r="I8796" t="s">
        <v>23</v>
      </c>
      <c r="J8796">
        <v>2020</v>
      </c>
      <c r="K8796">
        <v>1.924054824328E-2</v>
      </c>
    </row>
    <row r="8797" spans="1:11" x14ac:dyDescent="0.25">
      <c r="A8797" t="s">
        <v>724</v>
      </c>
      <c r="B8797" t="s">
        <v>594</v>
      </c>
      <c r="C8797" t="s">
        <v>595</v>
      </c>
      <c r="D8797" t="str">
        <f>Clef_répartition[[#This Row],[Code association]]&amp;"_"&amp;Clef_répartition[[#This Row],[Nom association]]</f>
        <v>ORPC Morges_Organisations régionales de protection civile Morges</v>
      </c>
      <c r="E8797">
        <f>COUNTIFS(D$2:D8797,Clef_répartition[[#This Row],[Code_Nom]],J$2:J8797,Clef_répartition[[#This Row],[Année]])</f>
        <v>9</v>
      </c>
      <c r="F8797">
        <f>IF(Clef_répartition[[#This Row],[Code_Nom]]=D8796,F8796-1,(COUNTIFS(Clef_répartition[Code_Nom],Clef_répartition[[#This Row],[Code_Nom]],Clef_répartition[Année],Clef_répartition[[#This Row],[Année]])))</f>
        <v>56</v>
      </c>
      <c r="G8797" t="str">
        <f>Clef_répartition[[#This Row],[Code_Nom]]&amp;"_"&amp;Clef_répartition[[#This Row],[Nombre]]&amp;"_"&amp;Clef_répartition[[#This Row],[Année]]</f>
        <v>ORPC Morges_Organisations régionales de protection civile Morges_9_2020</v>
      </c>
      <c r="H8797">
        <v>5426</v>
      </c>
      <c r="I8797" t="s">
        <v>31</v>
      </c>
      <c r="J8797">
        <v>2020</v>
      </c>
      <c r="K8797">
        <v>5.6408982864441055E-3</v>
      </c>
    </row>
    <row r="8798" spans="1:11" x14ac:dyDescent="0.25">
      <c r="A8798" t="s">
        <v>724</v>
      </c>
      <c r="B8798" t="s">
        <v>594</v>
      </c>
      <c r="C8798" t="s">
        <v>595</v>
      </c>
      <c r="D8798" t="str">
        <f>Clef_répartition[[#This Row],[Code association]]&amp;"_"&amp;Clef_répartition[[#This Row],[Nom association]]</f>
        <v>ORPC Morges_Organisations régionales de protection civile Morges</v>
      </c>
      <c r="E8798">
        <f>COUNTIFS(D$2:D8798,Clef_répartition[[#This Row],[Code_Nom]],J$2:J8798,Clef_répartition[[#This Row],[Année]])</f>
        <v>10</v>
      </c>
      <c r="F8798">
        <f>IF(Clef_répartition[[#This Row],[Code_Nom]]=D8797,F8797-1,(COUNTIFS(Clef_répartition[Code_Nom],Clef_répartition[[#This Row],[Code_Nom]],Clef_répartition[Année],Clef_répartition[[#This Row],[Année]])))</f>
        <v>55</v>
      </c>
      <c r="G8798" t="str">
        <f>Clef_répartition[[#This Row],[Code_Nom]]&amp;"_"&amp;Clef_répartition[[#This Row],[Nombre]]&amp;"_"&amp;Clef_répartition[[#This Row],[Année]]</f>
        <v>ORPC Morges_Organisations régionales de protection civile Morges_10_2020</v>
      </c>
      <c r="H8798">
        <v>5622</v>
      </c>
      <c r="I8798" t="s">
        <v>36</v>
      </c>
      <c r="J8798">
        <v>2020</v>
      </c>
      <c r="K8798">
        <v>6.8944312389872401E-3</v>
      </c>
    </row>
    <row r="8799" spans="1:11" x14ac:dyDescent="0.25">
      <c r="A8799" t="s">
        <v>724</v>
      </c>
      <c r="B8799" t="s">
        <v>594</v>
      </c>
      <c r="C8799" t="s">
        <v>595</v>
      </c>
      <c r="D8799" t="str">
        <f>Clef_répartition[[#This Row],[Code association]]&amp;"_"&amp;Clef_répartition[[#This Row],[Nom association]]</f>
        <v>ORPC Morges_Organisations régionales de protection civile Morges</v>
      </c>
      <c r="E8799">
        <f>COUNTIFS(D$2:D8799,Clef_répartition[[#This Row],[Code_Nom]],J$2:J8799,Clef_répartition[[#This Row],[Année]])</f>
        <v>11</v>
      </c>
      <c r="F8799">
        <f>IF(Clef_répartition[[#This Row],[Code_Nom]]=D8798,F8798-1,(COUNTIFS(Clef_répartition[Code_Nom],Clef_répartition[[#This Row],[Code_Nom]],Clef_répartition[Année],Clef_répartition[[#This Row],[Année]])))</f>
        <v>54</v>
      </c>
      <c r="G8799" t="str">
        <f>Clef_répartition[[#This Row],[Code_Nom]]&amp;"_"&amp;Clef_répartition[[#This Row],[Nombre]]&amp;"_"&amp;Clef_répartition[[#This Row],[Année]]</f>
        <v>ORPC Morges_Organisations régionales de protection civile Morges_11_2020</v>
      </c>
      <c r="H8799">
        <v>5623</v>
      </c>
      <c r="I8799" t="s">
        <v>39</v>
      </c>
      <c r="J8799">
        <v>2020</v>
      </c>
      <c r="K8799">
        <v>8.11248684381689E-3</v>
      </c>
    </row>
    <row r="8800" spans="1:11" x14ac:dyDescent="0.25">
      <c r="A8800" t="s">
        <v>724</v>
      </c>
      <c r="B8800" t="s">
        <v>594</v>
      </c>
      <c r="C8800" t="s">
        <v>595</v>
      </c>
      <c r="D8800" t="str">
        <f>Clef_répartition[[#This Row],[Code association]]&amp;"_"&amp;Clef_répartition[[#This Row],[Nom association]]</f>
        <v>ORPC Morges_Organisations régionales de protection civile Morges</v>
      </c>
      <c r="E8800">
        <f>COUNTIFS(D$2:D8800,Clef_répartition[[#This Row],[Code_Nom]],J$2:J8800,Clef_répartition[[#This Row],[Année]])</f>
        <v>12</v>
      </c>
      <c r="F8800">
        <f>IF(Clef_répartition[[#This Row],[Code_Nom]]=D8799,F8799-1,(COUNTIFS(Clef_répartition[Code_Nom],Clef_répartition[[#This Row],[Code_Nom]],Clef_répartition[Année],Clef_répartition[[#This Row],[Année]])))</f>
        <v>53</v>
      </c>
      <c r="G8800" t="str">
        <f>Clef_répartition[[#This Row],[Code_Nom]]&amp;"_"&amp;Clef_répartition[[#This Row],[Nombre]]&amp;"_"&amp;Clef_répartition[[#This Row],[Année]]</f>
        <v>ORPC Morges_Organisations régionales de protection civile Morges_12_2020</v>
      </c>
      <c r="H8800">
        <v>5475</v>
      </c>
      <c r="I8800" t="s">
        <v>55</v>
      </c>
      <c r="J8800">
        <v>2020</v>
      </c>
      <c r="K8800">
        <v>1.7975189508165703E-3</v>
      </c>
    </row>
    <row r="8801" spans="1:11" x14ac:dyDescent="0.25">
      <c r="A8801" t="s">
        <v>724</v>
      </c>
      <c r="B8801" t="s">
        <v>594</v>
      </c>
      <c r="C8801" t="s">
        <v>595</v>
      </c>
      <c r="D8801" t="str">
        <f>Clef_répartition[[#This Row],[Code association]]&amp;"_"&amp;Clef_répartition[[#This Row],[Nom association]]</f>
        <v>ORPC Morges_Organisations régionales de protection civile Morges</v>
      </c>
      <c r="E8801">
        <f>COUNTIFS(D$2:D8801,Clef_répartition[[#This Row],[Code_Nom]],J$2:J8801,Clef_répartition[[#This Row],[Année]])</f>
        <v>13</v>
      </c>
      <c r="F8801">
        <f>IF(Clef_répartition[[#This Row],[Code_Nom]]=D8800,F8800-1,(COUNTIFS(Clef_répartition[Code_Nom],Clef_répartition[[#This Row],[Code_Nom]],Clef_répartition[Année],Clef_répartition[[#This Row],[Année]])))</f>
        <v>52</v>
      </c>
      <c r="G8801" t="str">
        <f>Clef_répartition[[#This Row],[Code_Nom]]&amp;"_"&amp;Clef_répartition[[#This Row],[Nombre]]&amp;"_"&amp;Clef_répartition[[#This Row],[Année]]</f>
        <v>ORPC Morges_Organisations régionales de protection civile Morges_13_2020</v>
      </c>
      <c r="H8801">
        <v>5476</v>
      </c>
      <c r="I8801" t="s">
        <v>64</v>
      </c>
      <c r="J8801">
        <v>2020</v>
      </c>
      <c r="K8801">
        <v>3.7487730750582426E-3</v>
      </c>
    </row>
    <row r="8802" spans="1:11" x14ac:dyDescent="0.25">
      <c r="A8802" t="s">
        <v>724</v>
      </c>
      <c r="B8802" t="s">
        <v>594</v>
      </c>
      <c r="C8802" t="s">
        <v>595</v>
      </c>
      <c r="D8802" t="str">
        <f>Clef_répartition[[#This Row],[Code association]]&amp;"_"&amp;Clef_répartition[[#This Row],[Nom association]]</f>
        <v>ORPC Morges_Organisations régionales de protection civile Morges</v>
      </c>
      <c r="E8802">
        <f>COUNTIFS(D$2:D8802,Clef_répartition[[#This Row],[Code_Nom]],J$2:J8802,Clef_répartition[[#This Row],[Année]])</f>
        <v>14</v>
      </c>
      <c r="F8802">
        <f>IF(Clef_répartition[[#This Row],[Code_Nom]]=D8801,F8801-1,(COUNTIFS(Clef_répartition[Code_Nom],Clef_répartition[[#This Row],[Code_Nom]],Clef_répartition[Année],Clef_répartition[[#This Row],[Année]])))</f>
        <v>51</v>
      </c>
      <c r="G8802" t="str">
        <f>Clef_répartition[[#This Row],[Code_Nom]]&amp;"_"&amp;Clef_répartition[[#This Row],[Nombre]]&amp;"_"&amp;Clef_répartition[[#This Row],[Année]]</f>
        <v>ORPC Morges_Organisations régionales de protection civile Morges_14_2020</v>
      </c>
      <c r="H8802">
        <v>5628</v>
      </c>
      <c r="I8802" t="s">
        <v>67</v>
      </c>
      <c r="J8802">
        <v>2020</v>
      </c>
      <c r="K8802">
        <v>4.6830098981800123E-3</v>
      </c>
    </row>
    <row r="8803" spans="1:11" x14ac:dyDescent="0.25">
      <c r="A8803" t="s">
        <v>724</v>
      </c>
      <c r="B8803" t="s">
        <v>594</v>
      </c>
      <c r="C8803" t="s">
        <v>595</v>
      </c>
      <c r="D8803" t="str">
        <f>Clef_répartition[[#This Row],[Code association]]&amp;"_"&amp;Clef_répartition[[#This Row],[Nom association]]</f>
        <v>ORPC Morges_Organisations régionales de protection civile Morges</v>
      </c>
      <c r="E8803">
        <f>COUNTIFS(D$2:D8803,Clef_répartition[[#This Row],[Code_Nom]],J$2:J8803,Clef_répartition[[#This Row],[Année]])</f>
        <v>15</v>
      </c>
      <c r="F8803">
        <f>IF(Clef_répartition[[#This Row],[Code_Nom]]=D8802,F8802-1,(COUNTIFS(Clef_répartition[Code_Nom],Clef_répartition[[#This Row],[Code_Nom]],Clef_répartition[Année],Clef_répartition[[#This Row],[Année]])))</f>
        <v>50</v>
      </c>
      <c r="G8803" t="str">
        <f>Clef_répartition[[#This Row],[Code_Nom]]&amp;"_"&amp;Clef_répartition[[#This Row],[Nombre]]&amp;"_"&amp;Clef_répartition[[#This Row],[Année]]</f>
        <v>ORPC Morges_Organisations régionales de protection civile Morges_15_2020</v>
      </c>
      <c r="H8803">
        <v>5629</v>
      </c>
      <c r="I8803" t="s">
        <v>68</v>
      </c>
      <c r="J8803">
        <v>2020</v>
      </c>
      <c r="K8803">
        <v>2.3769822968034908E-3</v>
      </c>
    </row>
    <row r="8804" spans="1:11" x14ac:dyDescent="0.25">
      <c r="A8804" t="s">
        <v>724</v>
      </c>
      <c r="B8804" t="s">
        <v>594</v>
      </c>
      <c r="C8804" t="s">
        <v>595</v>
      </c>
      <c r="D8804" t="str">
        <f>Clef_répartition[[#This Row],[Code association]]&amp;"_"&amp;Clef_répartition[[#This Row],[Nom association]]</f>
        <v>ORPC Morges_Organisations régionales de protection civile Morges</v>
      </c>
      <c r="E8804">
        <f>COUNTIFS(D$2:D8804,Clef_répartition[[#This Row],[Code_Nom]],J$2:J8804,Clef_répartition[[#This Row],[Année]])</f>
        <v>16</v>
      </c>
      <c r="F8804">
        <f>IF(Clef_répartition[[#This Row],[Code_Nom]]=D8803,F8803-1,(COUNTIFS(Clef_répartition[Code_Nom],Clef_répartition[[#This Row],[Code_Nom]],Clef_répartition[Année],Clef_répartition[[#This Row],[Année]])))</f>
        <v>49</v>
      </c>
      <c r="G8804" t="str">
        <f>Clef_répartition[[#This Row],[Code_Nom]]&amp;"_"&amp;Clef_répartition[[#This Row],[Nombre]]&amp;"_"&amp;Clef_répartition[[#This Row],[Année]]</f>
        <v>ORPC Morges_Organisations régionales de protection civile Morges_16_2020</v>
      </c>
      <c r="H8804">
        <v>5477</v>
      </c>
      <c r="I8804" t="s">
        <v>79</v>
      </c>
      <c r="J8804">
        <v>2020</v>
      </c>
      <c r="K8804">
        <v>4.9928454015444469E-2</v>
      </c>
    </row>
    <row r="8805" spans="1:11" x14ac:dyDescent="0.25">
      <c r="A8805" t="s">
        <v>724</v>
      </c>
      <c r="B8805" t="s">
        <v>594</v>
      </c>
      <c r="C8805" t="s">
        <v>595</v>
      </c>
      <c r="D8805" t="str">
        <f>Clef_répartition[[#This Row],[Code association]]&amp;"_"&amp;Clef_répartition[[#This Row],[Nom association]]</f>
        <v>ORPC Morges_Organisations régionales de protection civile Morges</v>
      </c>
      <c r="E8805">
        <f>COUNTIFS(D$2:D8805,Clef_répartition[[#This Row],[Code_Nom]],J$2:J8805,Clef_répartition[[#This Row],[Année]])</f>
        <v>17</v>
      </c>
      <c r="F8805">
        <f>IF(Clef_répartition[[#This Row],[Code_Nom]]=D8804,F8804-1,(COUNTIFS(Clef_répartition[Code_Nom],Clef_répartition[[#This Row],[Code_Nom]],Clef_répartition[Année],Clef_répartition[[#This Row],[Année]])))</f>
        <v>48</v>
      </c>
      <c r="G8805" t="str">
        <f>Clef_répartition[[#This Row],[Code_Nom]]&amp;"_"&amp;Clef_répartition[[#This Row],[Nombre]]&amp;"_"&amp;Clef_répartition[[#This Row],[Année]]</f>
        <v>ORPC Morges_Organisations régionales de protection civile Morges_17_2020</v>
      </c>
      <c r="H8805">
        <v>5479</v>
      </c>
      <c r="I8805" t="s">
        <v>85</v>
      </c>
      <c r="J8805">
        <v>2020</v>
      </c>
      <c r="K8805">
        <v>6.2321874150021881E-3</v>
      </c>
    </row>
    <row r="8806" spans="1:11" x14ac:dyDescent="0.25">
      <c r="A8806" t="s">
        <v>724</v>
      </c>
      <c r="B8806" t="s">
        <v>594</v>
      </c>
      <c r="C8806" t="s">
        <v>595</v>
      </c>
      <c r="D8806" t="str">
        <f>Clef_répartition[[#This Row],[Code association]]&amp;"_"&amp;Clef_répartition[[#This Row],[Nom association]]</f>
        <v>ORPC Morges_Organisations régionales de protection civile Morges</v>
      </c>
      <c r="E8806">
        <f>COUNTIFS(D$2:D8806,Clef_répartition[[#This Row],[Code_Nom]],J$2:J8806,Clef_répartition[[#This Row],[Année]])</f>
        <v>18</v>
      </c>
      <c r="F8806">
        <f>IF(Clef_répartition[[#This Row],[Code_Nom]]=D8805,F8805-1,(COUNTIFS(Clef_répartition[Code_Nom],Clef_répartition[[#This Row],[Code_Nom]],Clef_répartition[Année],Clef_répartition[[#This Row],[Année]])))</f>
        <v>47</v>
      </c>
      <c r="G8806" t="str">
        <f>Clef_répartition[[#This Row],[Code_Nom]]&amp;"_"&amp;Clef_répartition[[#This Row],[Nombre]]&amp;"_"&amp;Clef_répartition[[#This Row],[Année]]</f>
        <v>ORPC Morges_Organisations régionales de protection civile Morges_18_2020</v>
      </c>
      <c r="H8806">
        <v>5631</v>
      </c>
      <c r="I8806" t="s">
        <v>92</v>
      </c>
      <c r="J8806">
        <v>2020</v>
      </c>
      <c r="K8806">
        <v>8.7747306678019419E-3</v>
      </c>
    </row>
    <row r="8807" spans="1:11" x14ac:dyDescent="0.25">
      <c r="A8807" t="s">
        <v>724</v>
      </c>
      <c r="B8807" t="s">
        <v>594</v>
      </c>
      <c r="C8807" t="s">
        <v>595</v>
      </c>
      <c r="D8807" t="str">
        <f>Clef_répartition[[#This Row],[Code association]]&amp;"_"&amp;Clef_répartition[[#This Row],[Nom association]]</f>
        <v>ORPC Morges_Organisations régionales de protection civile Morges</v>
      </c>
      <c r="E8807">
        <f>COUNTIFS(D$2:D8807,Clef_répartition[[#This Row],[Code_Nom]],J$2:J8807,Clef_répartition[[#This Row],[Année]])</f>
        <v>19</v>
      </c>
      <c r="F8807">
        <f>IF(Clef_répartition[[#This Row],[Code_Nom]]=D8806,F8806-1,(COUNTIFS(Clef_répartition[Code_Nom],Clef_répartition[[#This Row],[Code_Nom]],Clef_répartition[Année],Clef_répartition[[#This Row],[Année]])))</f>
        <v>46</v>
      </c>
      <c r="G8807" t="str">
        <f>Clef_répartition[[#This Row],[Code_Nom]]&amp;"_"&amp;Clef_répartition[[#This Row],[Nombre]]&amp;"_"&amp;Clef_répartition[[#This Row],[Année]]</f>
        <v>ORPC Morges_Organisations régionales de protection civile Morges_19_2020</v>
      </c>
      <c r="H8807">
        <v>5632</v>
      </c>
      <c r="I8807" t="s">
        <v>93</v>
      </c>
      <c r="J8807">
        <v>2020</v>
      </c>
      <c r="K8807">
        <v>2.0458603848109647E-2</v>
      </c>
    </row>
    <row r="8808" spans="1:11" x14ac:dyDescent="0.25">
      <c r="A8808" t="s">
        <v>724</v>
      </c>
      <c r="B8808" t="s">
        <v>594</v>
      </c>
      <c r="C8808" t="s">
        <v>595</v>
      </c>
      <c r="D8808" t="str">
        <f>Clef_répartition[[#This Row],[Code association]]&amp;"_"&amp;Clef_répartition[[#This Row],[Nom association]]</f>
        <v>ORPC Morges_Organisations régionales de protection civile Morges</v>
      </c>
      <c r="E8808">
        <f>COUNTIFS(D$2:D8808,Clef_répartition[[#This Row],[Code_Nom]],J$2:J8808,Clef_répartition[[#This Row],[Année]])</f>
        <v>20</v>
      </c>
      <c r="F8808">
        <f>IF(Clef_répartition[[#This Row],[Code_Nom]]=D8807,F8807-1,(COUNTIFS(Clef_répartition[Code_Nom],Clef_répartition[[#This Row],[Code_Nom]],Clef_répartition[Année],Clef_répartition[[#This Row],[Année]])))</f>
        <v>45</v>
      </c>
      <c r="G8808" t="str">
        <f>Clef_répartition[[#This Row],[Code_Nom]]&amp;"_"&amp;Clef_répartition[[#This Row],[Nombre]]&amp;"_"&amp;Clef_répartition[[#This Row],[Année]]</f>
        <v>ORPC Morges_Organisations régionales de protection civile Morges_20_2020</v>
      </c>
      <c r="H8808">
        <v>5481</v>
      </c>
      <c r="I8808" t="s">
        <v>94</v>
      </c>
      <c r="J8808">
        <v>2020</v>
      </c>
      <c r="K8808">
        <v>2.648975295940209E-3</v>
      </c>
    </row>
    <row r="8809" spans="1:11" x14ac:dyDescent="0.25">
      <c r="A8809" t="s">
        <v>724</v>
      </c>
      <c r="B8809" t="s">
        <v>594</v>
      </c>
      <c r="C8809" t="s">
        <v>595</v>
      </c>
      <c r="D8809" t="str">
        <f>Clef_répartition[[#This Row],[Code association]]&amp;"_"&amp;Clef_répartition[[#This Row],[Nom association]]</f>
        <v>ORPC Morges_Organisations régionales de protection civile Morges</v>
      </c>
      <c r="E8809">
        <f>COUNTIFS(D$2:D8809,Clef_répartition[[#This Row],[Code_Nom]],J$2:J8809,Clef_répartition[[#This Row],[Année]])</f>
        <v>21</v>
      </c>
      <c r="F8809">
        <f>IF(Clef_répartition[[#This Row],[Code_Nom]]=D8808,F8808-1,(COUNTIFS(Clef_répartition[Code_Nom],Clef_répartition[[#This Row],[Code_Nom]],Clef_répartition[Année],Clef_répartition[[#This Row],[Année]])))</f>
        <v>44</v>
      </c>
      <c r="G8809" t="str">
        <f>Clef_répartition[[#This Row],[Code_Nom]]&amp;"_"&amp;Clef_répartition[[#This Row],[Nombre]]&amp;"_"&amp;Clef_répartition[[#This Row],[Année]]</f>
        <v>ORPC Morges_Organisations régionales de protection civile Morges_21_2020</v>
      </c>
      <c r="H8809">
        <v>5633</v>
      </c>
      <c r="I8809" t="s">
        <v>100</v>
      </c>
      <c r="J8809">
        <v>2020</v>
      </c>
      <c r="K8809">
        <v>3.2438121592696399E-2</v>
      </c>
    </row>
    <row r="8810" spans="1:11" x14ac:dyDescent="0.25">
      <c r="A8810" t="s">
        <v>724</v>
      </c>
      <c r="B8810" t="s">
        <v>594</v>
      </c>
      <c r="C8810" t="s">
        <v>595</v>
      </c>
      <c r="D8810" t="str">
        <f>Clef_répartition[[#This Row],[Code association]]&amp;"_"&amp;Clef_répartition[[#This Row],[Nom association]]</f>
        <v>ORPC Morges_Organisations régionales de protection civile Morges</v>
      </c>
      <c r="E8810">
        <f>COUNTIFS(D$2:D8810,Clef_répartition[[#This Row],[Code_Nom]],J$2:J8810,Clef_répartition[[#This Row],[Année]])</f>
        <v>22</v>
      </c>
      <c r="F8810">
        <f>IF(Clef_répartition[[#This Row],[Code_Nom]]=D8809,F8809-1,(COUNTIFS(Clef_répartition[Code_Nom],Clef_répartition[[#This Row],[Code_Nom]],Clef_répartition[Année],Clef_répartition[[#This Row],[Année]])))</f>
        <v>43</v>
      </c>
      <c r="G8810" t="str">
        <f>Clef_répartition[[#This Row],[Code_Nom]]&amp;"_"&amp;Clef_répartition[[#This Row],[Nombre]]&amp;"_"&amp;Clef_répartition[[#This Row],[Année]]</f>
        <v>ORPC Morges_Organisations régionales de protection civile Morges_22_2020</v>
      </c>
      <c r="H8810">
        <v>5634</v>
      </c>
      <c r="I8810" t="s">
        <v>101</v>
      </c>
      <c r="J8810">
        <v>2020</v>
      </c>
      <c r="K8810">
        <v>3.6979222100022469E-2</v>
      </c>
    </row>
    <row r="8811" spans="1:11" x14ac:dyDescent="0.25">
      <c r="A8811" t="s">
        <v>724</v>
      </c>
      <c r="B8811" t="s">
        <v>594</v>
      </c>
      <c r="C8811" t="s">
        <v>595</v>
      </c>
      <c r="D8811" t="str">
        <f>Clef_répartition[[#This Row],[Code association]]&amp;"_"&amp;Clef_répartition[[#This Row],[Nom association]]</f>
        <v>ORPC Morges_Organisations régionales de protection civile Morges</v>
      </c>
      <c r="E8811">
        <f>COUNTIFS(D$2:D8811,Clef_répartition[[#This Row],[Code_Nom]],J$2:J8811,Clef_répartition[[#This Row],[Année]])</f>
        <v>23</v>
      </c>
      <c r="F8811">
        <f>IF(Clef_répartition[[#This Row],[Code_Nom]]=D8810,F8810-1,(COUNTIFS(Clef_répartition[Code_Nom],Clef_répartition[[#This Row],[Code_Nom]],Clef_répartition[Année],Clef_répartition[[#This Row],[Année]])))</f>
        <v>42</v>
      </c>
      <c r="G8811" t="str">
        <f>Clef_répartition[[#This Row],[Code_Nom]]&amp;"_"&amp;Clef_répartition[[#This Row],[Nombre]]&amp;"_"&amp;Clef_répartition[[#This Row],[Année]]</f>
        <v>ORPC Morges_Organisations régionales de protection civile Morges_23_2020</v>
      </c>
      <c r="H8811">
        <v>5482</v>
      </c>
      <c r="I8811" t="s">
        <v>102</v>
      </c>
      <c r="J8811">
        <v>2020</v>
      </c>
      <c r="K8811">
        <v>1.4427454736817207E-2</v>
      </c>
    </row>
    <row r="8812" spans="1:11" x14ac:dyDescent="0.25">
      <c r="A8812" t="s">
        <v>724</v>
      </c>
      <c r="B8812" t="s">
        <v>594</v>
      </c>
      <c r="C8812" t="s">
        <v>595</v>
      </c>
      <c r="D8812" t="str">
        <f>Clef_répartition[[#This Row],[Code association]]&amp;"_"&amp;Clef_répartition[[#This Row],[Nom association]]</f>
        <v>ORPC Morges_Organisations régionales de protection civile Morges</v>
      </c>
      <c r="E8812">
        <f>COUNTIFS(D$2:D8812,Clef_répartition[[#This Row],[Code_Nom]],J$2:J8812,Clef_répartition[[#This Row],[Année]])</f>
        <v>24</v>
      </c>
      <c r="F8812">
        <f>IF(Clef_répartition[[#This Row],[Code_Nom]]=D8811,F8811-1,(COUNTIFS(Clef_répartition[Code_Nom],Clef_répartition[[#This Row],[Code_Nom]],Clef_répartition[Année],Clef_répartition[[#This Row],[Année]])))</f>
        <v>41</v>
      </c>
      <c r="G8812" t="str">
        <f>Clef_répartition[[#This Row],[Code_Nom]]&amp;"_"&amp;Clef_répartition[[#This Row],[Nombre]]&amp;"_"&amp;Clef_répartition[[#This Row],[Année]]</f>
        <v>ORPC Morges_Organisations régionales de protection civile Morges_24_2020</v>
      </c>
      <c r="H8812">
        <v>5636</v>
      </c>
      <c r="I8812" t="s">
        <v>109</v>
      </c>
      <c r="J8812">
        <v>2020</v>
      </c>
      <c r="K8812">
        <v>3.4401201499509232E-2</v>
      </c>
    </row>
    <row r="8813" spans="1:11" x14ac:dyDescent="0.25">
      <c r="A8813" t="s">
        <v>724</v>
      </c>
      <c r="B8813" t="s">
        <v>594</v>
      </c>
      <c r="C8813" t="s">
        <v>595</v>
      </c>
      <c r="D8813" t="str">
        <f>Clef_répartition[[#This Row],[Code association]]&amp;"_"&amp;Clef_répartition[[#This Row],[Nom association]]</f>
        <v>ORPC Morges_Organisations régionales de protection civile Morges</v>
      </c>
      <c r="E8813">
        <f>COUNTIFS(D$2:D8813,Clef_répartition[[#This Row],[Code_Nom]],J$2:J8813,Clef_répartition[[#This Row],[Année]])</f>
        <v>25</v>
      </c>
      <c r="F8813">
        <f>IF(Clef_répartition[[#This Row],[Code_Nom]]=D8812,F8812-1,(COUNTIFS(Clef_répartition[Code_Nom],Clef_répartition[[#This Row],[Code_Nom]],Clef_répartition[Année],Clef_répartition[[#This Row],[Année]])))</f>
        <v>40</v>
      </c>
      <c r="G8813" t="str">
        <f>Clef_répartition[[#This Row],[Code_Nom]]&amp;"_"&amp;Clef_répartition[[#This Row],[Nombre]]&amp;"_"&amp;Clef_répartition[[#This Row],[Année]]</f>
        <v>ORPC Morges_Organisations régionales de protection civile Morges_25_2020</v>
      </c>
      <c r="H8813">
        <v>5427</v>
      </c>
      <c r="I8813" t="s">
        <v>112</v>
      </c>
      <c r="J8813">
        <v>2020</v>
      </c>
      <c r="K8813">
        <v>1.0276605054339472E-2</v>
      </c>
    </row>
    <row r="8814" spans="1:11" x14ac:dyDescent="0.25">
      <c r="A8814" t="s">
        <v>724</v>
      </c>
      <c r="B8814" t="s">
        <v>594</v>
      </c>
      <c r="C8814" t="s">
        <v>595</v>
      </c>
      <c r="D8814" t="str">
        <f>Clef_répartition[[#This Row],[Code association]]&amp;"_"&amp;Clef_répartition[[#This Row],[Nom association]]</f>
        <v>ORPC Morges_Organisations régionales de protection civile Morges</v>
      </c>
      <c r="E8814">
        <f>COUNTIFS(D$2:D8814,Clef_répartition[[#This Row],[Code_Nom]],J$2:J8814,Clef_répartition[[#This Row],[Année]])</f>
        <v>26</v>
      </c>
      <c r="F8814">
        <f>IF(Clef_répartition[[#This Row],[Code_Nom]]=D8813,F8813-1,(COUNTIFS(Clef_répartition[Code_Nom],Clef_répartition[[#This Row],[Code_Nom]],Clef_répartition[Année],Clef_répartition[[#This Row],[Année]])))</f>
        <v>39</v>
      </c>
      <c r="G8814" t="str">
        <f>Clef_répartition[[#This Row],[Code_Nom]]&amp;"_"&amp;Clef_répartition[[#This Row],[Nombre]]&amp;"_"&amp;Clef_répartition[[#This Row],[Année]]</f>
        <v>ORPC Morges_Organisations régionales de protection civile Morges_26_2020</v>
      </c>
      <c r="H8814">
        <v>5483</v>
      </c>
      <c r="I8814" t="s">
        <v>113</v>
      </c>
      <c r="J8814">
        <v>2020</v>
      </c>
      <c r="K8814">
        <v>3.7724246402005648E-3</v>
      </c>
    </row>
    <row r="8815" spans="1:11" x14ac:dyDescent="0.25">
      <c r="A8815" t="s">
        <v>724</v>
      </c>
      <c r="B8815" t="s">
        <v>594</v>
      </c>
      <c r="C8815" t="s">
        <v>595</v>
      </c>
      <c r="D8815" t="str">
        <f>Clef_répartition[[#This Row],[Code association]]&amp;"_"&amp;Clef_répartition[[#This Row],[Nom association]]</f>
        <v>ORPC Morges_Organisations régionales de protection civile Morges</v>
      </c>
      <c r="E8815">
        <f>COUNTIFS(D$2:D8815,Clef_répartition[[#This Row],[Code_Nom]],J$2:J8815,Clef_répartition[[#This Row],[Année]])</f>
        <v>27</v>
      </c>
      <c r="F8815">
        <f>IF(Clef_répartition[[#This Row],[Code_Nom]]=D8814,F8814-1,(COUNTIFS(Clef_répartition[Code_Nom],Clef_répartition[[#This Row],[Code_Nom]],Clef_répartition[Année],Clef_répartition[[#This Row],[Année]])))</f>
        <v>38</v>
      </c>
      <c r="G8815" t="str">
        <f>Clef_répartition[[#This Row],[Code_Nom]]&amp;"_"&amp;Clef_répartition[[#This Row],[Nombre]]&amp;"_"&amp;Clef_répartition[[#This Row],[Année]]</f>
        <v>ORPC Morges_Organisations régionales de protection civile Morges_27_2020</v>
      </c>
      <c r="H8815">
        <v>5428</v>
      </c>
      <c r="I8815" t="s">
        <v>123</v>
      </c>
      <c r="J8815">
        <v>2020</v>
      </c>
      <c r="K8815">
        <v>2.7282080391669919E-2</v>
      </c>
    </row>
    <row r="8816" spans="1:11" x14ac:dyDescent="0.25">
      <c r="A8816" t="s">
        <v>724</v>
      </c>
      <c r="B8816" t="s">
        <v>594</v>
      </c>
      <c r="C8816" t="s">
        <v>595</v>
      </c>
      <c r="D8816" t="str">
        <f>Clef_répartition[[#This Row],[Code association]]&amp;"_"&amp;Clef_répartition[[#This Row],[Nom association]]</f>
        <v>ORPC Morges_Organisations régionales de protection civile Morges</v>
      </c>
      <c r="E8816">
        <f>COUNTIFS(D$2:D8816,Clef_répartition[[#This Row],[Code_Nom]],J$2:J8816,Clef_répartition[[#This Row],[Année]])</f>
        <v>28</v>
      </c>
      <c r="F8816">
        <f>IF(Clef_répartition[[#This Row],[Code_Nom]]=D8815,F8815-1,(COUNTIFS(Clef_répartition[Code_Nom],Clef_répartition[[#This Row],[Code_Nom]],Clef_répartition[Année],Clef_répartition[[#This Row],[Année]])))</f>
        <v>37</v>
      </c>
      <c r="G8816" t="str">
        <f>Clef_répartition[[#This Row],[Code_Nom]]&amp;"_"&amp;Clef_répartition[[#This Row],[Nombre]]&amp;"_"&amp;Clef_répartition[[#This Row],[Année]]</f>
        <v>ORPC Morges_Organisations régionales de protection civile Morges_28_2020</v>
      </c>
      <c r="H8816">
        <v>5484</v>
      </c>
      <c r="I8816" t="s">
        <v>127</v>
      </c>
      <c r="J8816">
        <v>2020</v>
      </c>
      <c r="K8816">
        <v>1.1778479440877E-2</v>
      </c>
    </row>
    <row r="8817" spans="1:11" x14ac:dyDescent="0.25">
      <c r="A8817" t="s">
        <v>724</v>
      </c>
      <c r="B8817" t="s">
        <v>594</v>
      </c>
      <c r="C8817" t="s">
        <v>595</v>
      </c>
      <c r="D8817" t="str">
        <f>Clef_répartition[[#This Row],[Code association]]&amp;"_"&amp;Clef_répartition[[#This Row],[Nom association]]</f>
        <v>ORPC Morges_Organisations régionales de protection civile Morges</v>
      </c>
      <c r="E8817">
        <f>COUNTIFS(D$2:D8817,Clef_répartition[[#This Row],[Code_Nom]],J$2:J8817,Clef_répartition[[#This Row],[Année]])</f>
        <v>29</v>
      </c>
      <c r="F8817">
        <f>IF(Clef_répartition[[#This Row],[Code_Nom]]=D8816,F8816-1,(COUNTIFS(Clef_répartition[Code_Nom],Clef_répartition[[#This Row],[Code_Nom]],Clef_répartition[Année],Clef_répartition[[#This Row],[Année]])))</f>
        <v>36</v>
      </c>
      <c r="G8817" t="str">
        <f>Clef_répartition[[#This Row],[Code_Nom]]&amp;"_"&amp;Clef_répartition[[#This Row],[Nombre]]&amp;"_"&amp;Clef_répartition[[#This Row],[Année]]</f>
        <v>ORPC Morges_Organisations régionales de protection civile Morges_29_2020</v>
      </c>
      <c r="H8817">
        <v>5485</v>
      </c>
      <c r="I8817" t="s">
        <v>129</v>
      </c>
      <c r="J8817">
        <v>2020</v>
      </c>
      <c r="K8817">
        <v>4.8012677238916286E-3</v>
      </c>
    </row>
    <row r="8818" spans="1:11" x14ac:dyDescent="0.25">
      <c r="A8818" t="s">
        <v>724</v>
      </c>
      <c r="B8818" t="s">
        <v>594</v>
      </c>
      <c r="C8818" t="s">
        <v>595</v>
      </c>
      <c r="D8818" t="str">
        <f>Clef_répartition[[#This Row],[Code association]]&amp;"_"&amp;Clef_répartition[[#This Row],[Nom association]]</f>
        <v>ORPC Morges_Organisations régionales de protection civile Morges</v>
      </c>
      <c r="E8818">
        <f>COUNTIFS(D$2:D8818,Clef_répartition[[#This Row],[Code_Nom]],J$2:J8818,Clef_répartition[[#This Row],[Année]])</f>
        <v>30</v>
      </c>
      <c r="F8818">
        <f>IF(Clef_répartition[[#This Row],[Code_Nom]]=D8817,F8817-1,(COUNTIFS(Clef_répartition[Code_Nom],Clef_répartition[[#This Row],[Code_Nom]],Clef_répartition[Année],Clef_répartition[[#This Row],[Année]])))</f>
        <v>35</v>
      </c>
      <c r="G8818" t="str">
        <f>Clef_répartition[[#This Row],[Code_Nom]]&amp;"_"&amp;Clef_répartition[[#This Row],[Nombre]]&amp;"_"&amp;Clef_répartition[[#This Row],[Année]]</f>
        <v>ORPC Morges_Organisations régionales de protection civile Morges_30_2020</v>
      </c>
      <c r="H8818">
        <v>5656</v>
      </c>
      <c r="I8818" t="s">
        <v>135</v>
      </c>
      <c r="J8818">
        <v>2020</v>
      </c>
      <c r="K8818">
        <v>1.7230165206182518E-2</v>
      </c>
    </row>
    <row r="8819" spans="1:11" x14ac:dyDescent="0.25">
      <c r="A8819" t="s">
        <v>724</v>
      </c>
      <c r="B8819" t="s">
        <v>594</v>
      </c>
      <c r="C8819" t="s">
        <v>595</v>
      </c>
      <c r="D8819" t="str">
        <f>Clef_répartition[[#This Row],[Code association]]&amp;"_"&amp;Clef_répartition[[#This Row],[Nom association]]</f>
        <v>ORPC Morges_Organisations régionales de protection civile Morges</v>
      </c>
      <c r="E8819">
        <f>COUNTIFS(D$2:D8819,Clef_répartition[[#This Row],[Code_Nom]],J$2:J8819,Clef_répartition[[#This Row],[Année]])</f>
        <v>31</v>
      </c>
      <c r="F8819">
        <f>IF(Clef_répartition[[#This Row],[Code_Nom]]=D8818,F8818-1,(COUNTIFS(Clef_répartition[Code_Nom],Clef_répartition[[#This Row],[Code_Nom]],Clef_répartition[Année],Clef_répartition[[#This Row],[Année]])))</f>
        <v>34</v>
      </c>
      <c r="G8819" t="str">
        <f>Clef_répartition[[#This Row],[Code_Nom]]&amp;"_"&amp;Clef_répartition[[#This Row],[Nombre]]&amp;"_"&amp;Clef_répartition[[#This Row],[Année]]</f>
        <v>ORPC Morges_Organisations régionales de protection civile Morges_31_2020</v>
      </c>
      <c r="H8819">
        <v>5656</v>
      </c>
      <c r="I8819" t="s">
        <v>135</v>
      </c>
      <c r="J8819">
        <v>2020</v>
      </c>
      <c r="K8819">
        <v>4.7776161587493055E-3</v>
      </c>
    </row>
    <row r="8820" spans="1:11" x14ac:dyDescent="0.25">
      <c r="A8820" t="s">
        <v>724</v>
      </c>
      <c r="B8820" t="s">
        <v>594</v>
      </c>
      <c r="C8820" t="s">
        <v>595</v>
      </c>
      <c r="D8820" t="str">
        <f>Clef_répartition[[#This Row],[Code association]]&amp;"_"&amp;Clef_répartition[[#This Row],[Nom association]]</f>
        <v>ORPC Morges_Organisations régionales de protection civile Morges</v>
      </c>
      <c r="E8820">
        <f>COUNTIFS(D$2:D8820,Clef_répartition[[#This Row],[Code_Nom]],J$2:J8820,Clef_répartition[[#This Row],[Année]])</f>
        <v>32</v>
      </c>
      <c r="F8820">
        <f>IF(Clef_répartition[[#This Row],[Code_Nom]]=D8819,F8819-1,(COUNTIFS(Clef_répartition[Code_Nom],Clef_répartition[[#This Row],[Code_Nom]],Clef_répartition[Année],Clef_répartition[[#This Row],[Année]])))</f>
        <v>33</v>
      </c>
      <c r="G8820" t="str">
        <f>Clef_répartition[[#This Row],[Code_Nom]]&amp;"_"&amp;Clef_répartition[[#This Row],[Nombre]]&amp;"_"&amp;Clef_répartition[[#This Row],[Année]]</f>
        <v>ORPC Morges_Organisations régionales de protection civile Morges_32_2020</v>
      </c>
      <c r="H8820">
        <v>5656</v>
      </c>
      <c r="I8820" t="s">
        <v>135</v>
      </c>
      <c r="J8820">
        <v>2020</v>
      </c>
      <c r="K8820">
        <v>5.8064592424403689E-3</v>
      </c>
    </row>
    <row r="8821" spans="1:11" x14ac:dyDescent="0.25">
      <c r="A8821" t="s">
        <v>724</v>
      </c>
      <c r="B8821" t="s">
        <v>594</v>
      </c>
      <c r="C8821" t="s">
        <v>595</v>
      </c>
      <c r="D8821" t="str">
        <f>Clef_répartition[[#This Row],[Code association]]&amp;"_"&amp;Clef_répartition[[#This Row],[Nom association]]</f>
        <v>ORPC Morges_Organisations régionales de protection civile Morges</v>
      </c>
      <c r="E8821">
        <f>COUNTIFS(D$2:D8821,Clef_répartition[[#This Row],[Code_Nom]],J$2:J8821,Clef_répartition[[#This Row],[Année]])</f>
        <v>33</v>
      </c>
      <c r="F8821">
        <f>IF(Clef_répartition[[#This Row],[Code_Nom]]=D8820,F8820-1,(COUNTIFS(Clef_répartition[Code_Nom],Clef_répartition[[#This Row],[Code_Nom]],Clef_répartition[Année],Clef_répartition[[#This Row],[Année]])))</f>
        <v>32</v>
      </c>
      <c r="G8821" t="str">
        <f>Clef_répartition[[#This Row],[Code_Nom]]&amp;"_"&amp;Clef_répartition[[#This Row],[Nombre]]&amp;"_"&amp;Clef_répartition[[#This Row],[Année]]</f>
        <v>ORPC Morges_Organisations régionales de protection civile Morges_33_2020</v>
      </c>
      <c r="H8821">
        <v>5656</v>
      </c>
      <c r="I8821" t="s">
        <v>135</v>
      </c>
      <c r="J8821">
        <v>2020</v>
      </c>
      <c r="K8821">
        <v>1.3339482740270338E-2</v>
      </c>
    </row>
    <row r="8822" spans="1:11" x14ac:dyDescent="0.25">
      <c r="A8822" t="s">
        <v>724</v>
      </c>
      <c r="B8822" t="s">
        <v>594</v>
      </c>
      <c r="C8822" t="s">
        <v>595</v>
      </c>
      <c r="D8822" t="str">
        <f>Clef_répartition[[#This Row],[Code association]]&amp;"_"&amp;Clef_répartition[[#This Row],[Nom association]]</f>
        <v>ORPC Morges_Organisations régionales de protection civile Morges</v>
      </c>
      <c r="E8822">
        <f>COUNTIFS(D$2:D8822,Clef_répartition[[#This Row],[Code_Nom]],J$2:J8822,Clef_répartition[[#This Row],[Année]])</f>
        <v>34</v>
      </c>
      <c r="F8822">
        <f>IF(Clef_répartition[[#This Row],[Code_Nom]]=D8821,F8821-1,(COUNTIFS(Clef_répartition[Code_Nom],Clef_répartition[[#This Row],[Code_Nom]],Clef_répartition[Année],Clef_répartition[[#This Row],[Année]])))</f>
        <v>31</v>
      </c>
      <c r="G8822" t="str">
        <f>Clef_répartition[[#This Row],[Code_Nom]]&amp;"_"&amp;Clef_répartition[[#This Row],[Nombre]]&amp;"_"&amp;Clef_répartition[[#This Row],[Année]]</f>
        <v>ORPC Morges_Organisations régionales de protection civile Morges_34_2020</v>
      </c>
      <c r="H8822">
        <v>5656</v>
      </c>
      <c r="I8822" t="s">
        <v>135</v>
      </c>
      <c r="J8822">
        <v>2020</v>
      </c>
      <c r="K8822">
        <v>4.8130935064627902E-3</v>
      </c>
    </row>
    <row r="8823" spans="1:11" x14ac:dyDescent="0.25">
      <c r="A8823" t="s">
        <v>724</v>
      </c>
      <c r="B8823" t="s">
        <v>594</v>
      </c>
      <c r="C8823" t="s">
        <v>595</v>
      </c>
      <c r="D8823" t="str">
        <f>Clef_répartition[[#This Row],[Code association]]&amp;"_"&amp;Clef_répartition[[#This Row],[Nom association]]</f>
        <v>ORPC Morges_Organisations régionales de protection civile Morges</v>
      </c>
      <c r="E8823">
        <f>COUNTIFS(D$2:D8823,Clef_répartition[[#This Row],[Code_Nom]],J$2:J8823,Clef_répartition[[#This Row],[Année]])</f>
        <v>35</v>
      </c>
      <c r="F8823">
        <f>IF(Clef_répartition[[#This Row],[Code_Nom]]=D8822,F8822-1,(COUNTIFS(Clef_répartition[Code_Nom],Clef_répartition[[#This Row],[Code_Nom]],Clef_répartition[Année],Clef_répartition[[#This Row],[Année]])))</f>
        <v>30</v>
      </c>
      <c r="G8823" t="str">
        <f>Clef_répartition[[#This Row],[Code_Nom]]&amp;"_"&amp;Clef_répartition[[#This Row],[Nombre]]&amp;"_"&amp;Clef_répartition[[#This Row],[Année]]</f>
        <v>ORPC Morges_Organisations régionales de protection civile Morges_35_2020</v>
      </c>
      <c r="H8823">
        <v>5656</v>
      </c>
      <c r="I8823" t="s">
        <v>135</v>
      </c>
      <c r="J8823">
        <v>2020</v>
      </c>
      <c r="K8823">
        <v>2.5307174702285922E-3</v>
      </c>
    </row>
    <row r="8824" spans="1:11" x14ac:dyDescent="0.25">
      <c r="A8824" t="s">
        <v>724</v>
      </c>
      <c r="B8824" t="s">
        <v>594</v>
      </c>
      <c r="C8824" t="s">
        <v>595</v>
      </c>
      <c r="D8824" t="str">
        <f>Clef_répartition[[#This Row],[Code association]]&amp;"_"&amp;Clef_répartition[[#This Row],[Nom association]]</f>
        <v>ORPC Morges_Organisations régionales de protection civile Morges</v>
      </c>
      <c r="E8824">
        <f>COUNTIFS(D$2:D8824,Clef_répartition[[#This Row],[Code_Nom]],J$2:J8824,Clef_répartition[[#This Row],[Année]])</f>
        <v>36</v>
      </c>
      <c r="F8824">
        <f>IF(Clef_répartition[[#This Row],[Code_Nom]]=D8823,F8823-1,(COUNTIFS(Clef_répartition[Code_Nom],Clef_répartition[[#This Row],[Code_Nom]],Clef_répartition[Année],Clef_répartition[[#This Row],[Année]])))</f>
        <v>29</v>
      </c>
      <c r="G8824" t="str">
        <f>Clef_répartition[[#This Row],[Code_Nom]]&amp;"_"&amp;Clef_répartition[[#This Row],[Nombre]]&amp;"_"&amp;Clef_répartition[[#This Row],[Année]]</f>
        <v>ORPC Morges_Organisations régionales de protection civile Morges_36_2020</v>
      </c>
      <c r="H8824" s="60">
        <v>5656</v>
      </c>
      <c r="I8824" s="60" t="s">
        <v>135</v>
      </c>
      <c r="J8824" s="60">
        <v>2020</v>
      </c>
      <c r="K8824" s="60">
        <v>0</v>
      </c>
    </row>
    <row r="8825" spans="1:11" x14ac:dyDescent="0.25">
      <c r="A8825" t="s">
        <v>724</v>
      </c>
      <c r="B8825" t="s">
        <v>594</v>
      </c>
      <c r="C8825" t="s">
        <v>595</v>
      </c>
      <c r="D8825" t="str">
        <f>Clef_répartition[[#This Row],[Code association]]&amp;"_"&amp;Clef_répartition[[#This Row],[Nom association]]</f>
        <v>ORPC Morges_Organisations régionales de protection civile Morges</v>
      </c>
      <c r="E8825">
        <f>COUNTIFS(D$2:D8825,Clef_répartition[[#This Row],[Code_Nom]],J$2:J8825,Clef_répartition[[#This Row],[Année]])</f>
        <v>37</v>
      </c>
      <c r="F8825">
        <f>IF(Clef_répartition[[#This Row],[Code_Nom]]=D8824,F8824-1,(COUNTIFS(Clef_répartition[Code_Nom],Clef_répartition[[#This Row],[Code_Nom]],Clef_répartition[Année],Clef_répartition[[#This Row],[Année]])))</f>
        <v>28</v>
      </c>
      <c r="G8825" t="str">
        <f>Clef_répartition[[#This Row],[Code_Nom]]&amp;"_"&amp;Clef_répartition[[#This Row],[Nombre]]&amp;"_"&amp;Clef_répartition[[#This Row],[Année]]</f>
        <v>ORPC Morges_Organisations régionales de protection civile Morges_37_2020</v>
      </c>
      <c r="H8825">
        <v>5474</v>
      </c>
      <c r="I8825" t="s">
        <v>146</v>
      </c>
      <c r="J8825">
        <v>2020</v>
      </c>
      <c r="K8825">
        <v>4.6238809853242037E-3</v>
      </c>
    </row>
    <row r="8826" spans="1:11" x14ac:dyDescent="0.25">
      <c r="A8826" t="s">
        <v>724</v>
      </c>
      <c r="B8826" t="s">
        <v>594</v>
      </c>
      <c r="C8826" t="s">
        <v>595</v>
      </c>
      <c r="D8826" t="str">
        <f>Clef_répartition[[#This Row],[Code association]]&amp;"_"&amp;Clef_répartition[[#This Row],[Nom association]]</f>
        <v>ORPC Morges_Organisations régionales de protection civile Morges</v>
      </c>
      <c r="E8826">
        <f>COUNTIFS(D$2:D8826,Clef_répartition[[#This Row],[Code_Nom]],J$2:J8826,Clef_répartition[[#This Row],[Année]])</f>
        <v>38</v>
      </c>
      <c r="F8826">
        <f>IF(Clef_répartition[[#This Row],[Code_Nom]]=D8825,F8825-1,(COUNTIFS(Clef_répartition[Code_Nom],Clef_répartition[[#This Row],[Code_Nom]],Clef_répartition[Année],Clef_répartition[[#This Row],[Année]])))</f>
        <v>27</v>
      </c>
      <c r="G8826" t="str">
        <f>Clef_répartition[[#This Row],[Code_Nom]]&amp;"_"&amp;Clef_répartition[[#This Row],[Nombre]]&amp;"_"&amp;Clef_répartition[[#This Row],[Année]]</f>
        <v>ORPC Morges_Organisations régionales de protection civile Morges_38_2020</v>
      </c>
      <c r="H8826">
        <v>5498</v>
      </c>
      <c r="I8826" t="s">
        <v>149</v>
      </c>
      <c r="J8826">
        <v>2020</v>
      </c>
      <c r="K8826">
        <v>3.0723383119877962E-2</v>
      </c>
    </row>
    <row r="8827" spans="1:11" x14ac:dyDescent="0.25">
      <c r="A8827" t="s">
        <v>724</v>
      </c>
      <c r="B8827" t="s">
        <v>594</v>
      </c>
      <c r="C8827" t="s">
        <v>595</v>
      </c>
      <c r="D8827" t="str">
        <f>Clef_répartition[[#This Row],[Code association]]&amp;"_"&amp;Clef_répartition[[#This Row],[Nom association]]</f>
        <v>ORPC Morges_Organisations régionales de protection civile Morges</v>
      </c>
      <c r="E8827">
        <f>COUNTIFS(D$2:D8827,Clef_répartition[[#This Row],[Code_Nom]],J$2:J8827,Clef_répartition[[#This Row],[Année]])</f>
        <v>39</v>
      </c>
      <c r="F8827">
        <f>IF(Clef_répartition[[#This Row],[Code_Nom]]=D8826,F8826-1,(COUNTIFS(Clef_répartition[Code_Nom],Clef_répartition[[#This Row],[Code_Nom]],Clef_répartition[Année],Clef_répartition[[#This Row],[Année]])))</f>
        <v>26</v>
      </c>
      <c r="G8827" t="str">
        <f>Clef_répartition[[#This Row],[Code_Nom]]&amp;"_"&amp;Clef_répartition[[#This Row],[Nombre]]&amp;"_"&amp;Clef_répartition[[#This Row],[Année]]</f>
        <v>ORPC Morges_Organisations régionales de protection civile Morges_39_2020</v>
      </c>
      <c r="H8827">
        <v>5637</v>
      </c>
      <c r="I8827" t="s">
        <v>153</v>
      </c>
      <c r="J8827">
        <v>2020</v>
      </c>
      <c r="K8827">
        <v>1.192038883173094E-2</v>
      </c>
    </row>
    <row r="8828" spans="1:11" x14ac:dyDescent="0.25">
      <c r="A8828" t="s">
        <v>724</v>
      </c>
      <c r="B8828" t="s">
        <v>594</v>
      </c>
      <c r="C8828" t="s">
        <v>595</v>
      </c>
      <c r="D8828" t="str">
        <f>Clef_répartition[[#This Row],[Code association]]&amp;"_"&amp;Clef_répartition[[#This Row],[Nom association]]</f>
        <v>ORPC Morges_Organisations régionales de protection civile Morges</v>
      </c>
      <c r="E8828">
        <f>COUNTIFS(D$2:D8828,Clef_répartition[[#This Row],[Code_Nom]],J$2:J8828,Clef_répartition[[#This Row],[Année]])</f>
        <v>40</v>
      </c>
      <c r="F8828">
        <f>IF(Clef_répartition[[#This Row],[Code_Nom]]=D8827,F8827-1,(COUNTIFS(Clef_répartition[Code_Nom],Clef_répartition[[#This Row],[Code_Nom]],Clef_répartition[Année],Clef_répartition[[#This Row],[Année]])))</f>
        <v>25</v>
      </c>
      <c r="G8828" t="str">
        <f>Clef_répartition[[#This Row],[Code_Nom]]&amp;"_"&amp;Clef_répartition[[#This Row],[Nombre]]&amp;"_"&amp;Clef_répartition[[#This Row],[Année]]</f>
        <v>ORPC Morges_Organisations régionales de protection civile Morges_40_2020</v>
      </c>
      <c r="H8828">
        <v>5486</v>
      </c>
      <c r="I8828" t="s">
        <v>145</v>
      </c>
      <c r="J8828">
        <v>2020</v>
      </c>
      <c r="K8828">
        <v>1.2594458438287154E-2</v>
      </c>
    </row>
    <row r="8829" spans="1:11" x14ac:dyDescent="0.25">
      <c r="A8829" t="s">
        <v>724</v>
      </c>
      <c r="B8829" t="s">
        <v>594</v>
      </c>
      <c r="C8829" t="s">
        <v>595</v>
      </c>
      <c r="D8829" t="str">
        <f>Clef_répartition[[#This Row],[Code association]]&amp;"_"&amp;Clef_répartition[[#This Row],[Nom association]]</f>
        <v>ORPC Morges_Organisations régionales de protection civile Morges</v>
      </c>
      <c r="E8829">
        <f>COUNTIFS(D$2:D8829,Clef_répartition[[#This Row],[Code_Nom]],J$2:J8829,Clef_répartition[[#This Row],[Année]])</f>
        <v>41</v>
      </c>
      <c r="F8829">
        <f>IF(Clef_répartition[[#This Row],[Code_Nom]]=D8828,F8828-1,(COUNTIFS(Clef_répartition[Code_Nom],Clef_répartition[[#This Row],[Code_Nom]],Clef_répartition[Année],Clef_répartition[[#This Row],[Année]])))</f>
        <v>24</v>
      </c>
      <c r="G8829" t="str">
        <f>Clef_répartition[[#This Row],[Code_Nom]]&amp;"_"&amp;Clef_répartition[[#This Row],[Nombre]]&amp;"_"&amp;Clef_répartition[[#This Row],[Année]]</f>
        <v>ORPC Morges_Organisations régionales de protection civile Morges_41_2020</v>
      </c>
      <c r="H8829">
        <v>5638</v>
      </c>
      <c r="I8829" t="s">
        <v>161</v>
      </c>
      <c r="J8829">
        <v>2020</v>
      </c>
      <c r="K8829">
        <v>3.1681271508142053E-2</v>
      </c>
    </row>
    <row r="8830" spans="1:11" x14ac:dyDescent="0.25">
      <c r="A8830" t="s">
        <v>724</v>
      </c>
      <c r="B8830" t="s">
        <v>594</v>
      </c>
      <c r="C8830" t="s">
        <v>595</v>
      </c>
      <c r="D8830" t="str">
        <f>Clef_répartition[[#This Row],[Code association]]&amp;"_"&amp;Clef_répartition[[#This Row],[Nom association]]</f>
        <v>ORPC Morges_Organisations régionales de protection civile Morges</v>
      </c>
      <c r="E8830">
        <f>COUNTIFS(D$2:D8830,Clef_répartition[[#This Row],[Code_Nom]],J$2:J8830,Clef_répartition[[#This Row],[Année]])</f>
        <v>42</v>
      </c>
      <c r="F8830">
        <f>IF(Clef_répartition[[#This Row],[Code_Nom]]=D8829,F8829-1,(COUNTIFS(Clef_répartition[Code_Nom],Clef_répartition[[#This Row],[Code_Nom]],Clef_répartition[Année],Clef_répartition[[#This Row],[Année]])))</f>
        <v>23</v>
      </c>
      <c r="G8830" t="str">
        <f>Clef_répartition[[#This Row],[Code_Nom]]&amp;"_"&amp;Clef_répartition[[#This Row],[Nombre]]&amp;"_"&amp;Clef_répartition[[#This Row],[Année]]</f>
        <v>ORPC Morges_Organisations régionales de protection civile Morges_42_2020</v>
      </c>
      <c r="H8830">
        <v>5639</v>
      </c>
      <c r="I8830" t="s">
        <v>166</v>
      </c>
      <c r="J8830">
        <v>2020</v>
      </c>
      <c r="K8830">
        <v>9.7562706212083582E-3</v>
      </c>
    </row>
    <row r="8831" spans="1:11" x14ac:dyDescent="0.25">
      <c r="A8831" t="s">
        <v>724</v>
      </c>
      <c r="B8831" t="s">
        <v>594</v>
      </c>
      <c r="C8831" t="s">
        <v>595</v>
      </c>
      <c r="D8831" t="str">
        <f>Clef_répartition[[#This Row],[Code association]]&amp;"_"&amp;Clef_répartition[[#This Row],[Nom association]]</f>
        <v>ORPC Morges_Organisations régionales de protection civile Morges</v>
      </c>
      <c r="E8831">
        <f>COUNTIFS(D$2:D8831,Clef_répartition[[#This Row],[Code_Nom]],J$2:J8831,Clef_répartition[[#This Row],[Année]])</f>
        <v>43</v>
      </c>
      <c r="F8831">
        <f>IF(Clef_répartition[[#This Row],[Code_Nom]]=D8830,F8830-1,(COUNTIFS(Clef_répartition[Code_Nom],Clef_répartition[[#This Row],[Code_Nom]],Clef_répartition[Année],Clef_répartition[[#This Row],[Année]])))</f>
        <v>22</v>
      </c>
      <c r="G8831" t="str">
        <f>Clef_répartition[[#This Row],[Code_Nom]]&amp;"_"&amp;Clef_répartition[[#This Row],[Nombre]]&amp;"_"&amp;Clef_répartition[[#This Row],[Année]]</f>
        <v>ORPC Morges_Organisations régionales de protection civile Morges_43_2020</v>
      </c>
      <c r="H8831">
        <v>5640</v>
      </c>
      <c r="I8831" t="s">
        <v>168</v>
      </c>
      <c r="J8831">
        <v>2020</v>
      </c>
      <c r="K8831">
        <v>8.5382150163787092E-3</v>
      </c>
    </row>
    <row r="8832" spans="1:11" x14ac:dyDescent="0.25">
      <c r="A8832" t="s">
        <v>724</v>
      </c>
      <c r="B8832" t="s">
        <v>594</v>
      </c>
      <c r="C8832" t="s">
        <v>595</v>
      </c>
      <c r="D8832" t="str">
        <f>Clef_répartition[[#This Row],[Code association]]&amp;"_"&amp;Clef_répartition[[#This Row],[Nom association]]</f>
        <v>ORPC Morges_Organisations régionales de protection civile Morges</v>
      </c>
      <c r="E8832">
        <f>COUNTIFS(D$2:D8832,Clef_répartition[[#This Row],[Code_Nom]],J$2:J8832,Clef_répartition[[#This Row],[Année]])</f>
        <v>44</v>
      </c>
      <c r="F8832">
        <f>IF(Clef_répartition[[#This Row],[Code_Nom]]=D8831,F8831-1,(COUNTIFS(Clef_répartition[Code_Nom],Clef_répartition[[#This Row],[Code_Nom]],Clef_répartition[Année],Clef_répartition[[#This Row],[Année]])))</f>
        <v>21</v>
      </c>
      <c r="G8832" t="str">
        <f>Clef_répartition[[#This Row],[Code_Nom]]&amp;"_"&amp;Clef_répartition[[#This Row],[Nombre]]&amp;"_"&amp;Clef_répartition[[#This Row],[Année]]</f>
        <v>ORPC Morges_Organisations régionales de protection civile Morges_44_2020</v>
      </c>
      <c r="H8832">
        <v>5488</v>
      </c>
      <c r="I8832" t="s">
        <v>174</v>
      </c>
      <c r="J8832">
        <v>2020</v>
      </c>
      <c r="K8832">
        <v>6.8589538912737546E-4</v>
      </c>
    </row>
    <row r="8833" spans="1:11" x14ac:dyDescent="0.25">
      <c r="A8833" t="s">
        <v>724</v>
      </c>
      <c r="B8833" t="s">
        <v>594</v>
      </c>
      <c r="C8833" t="s">
        <v>595</v>
      </c>
      <c r="D8833" t="str">
        <f>Clef_répartition[[#This Row],[Code association]]&amp;"_"&amp;Clef_répartition[[#This Row],[Nom association]]</f>
        <v>ORPC Morges_Organisations régionales de protection civile Morges</v>
      </c>
      <c r="E8833">
        <f>COUNTIFS(D$2:D8833,Clef_répartition[[#This Row],[Code_Nom]],J$2:J8833,Clef_répartition[[#This Row],[Année]])</f>
        <v>45</v>
      </c>
      <c r="F8833">
        <f>IF(Clef_répartition[[#This Row],[Code_Nom]]=D8832,F8832-1,(COUNTIFS(Clef_répartition[Code_Nom],Clef_répartition[[#This Row],[Code_Nom]],Clef_répartition[Année],Clef_répartition[[#This Row],[Année]])))</f>
        <v>20</v>
      </c>
      <c r="G8833" t="str">
        <f>Clef_répartition[[#This Row],[Code_Nom]]&amp;"_"&amp;Clef_répartition[[#This Row],[Nombre]]&amp;"_"&amp;Clef_répartition[[#This Row],[Année]]</f>
        <v>ORPC Morges_Organisations régionales de protection civile Morges_45_2020</v>
      </c>
      <c r="H8833">
        <v>5490</v>
      </c>
      <c r="I8833" t="s">
        <v>178</v>
      </c>
      <c r="J8833">
        <v>2020</v>
      </c>
      <c r="K8833">
        <v>3.677818379631272E-3</v>
      </c>
    </row>
    <row r="8834" spans="1:11" x14ac:dyDescent="0.25">
      <c r="A8834" t="s">
        <v>724</v>
      </c>
      <c r="B8834" t="s">
        <v>594</v>
      </c>
      <c r="C8834" t="s">
        <v>595</v>
      </c>
      <c r="D8834" t="str">
        <f>Clef_répartition[[#This Row],[Code association]]&amp;"_"&amp;Clef_répartition[[#This Row],[Nom association]]</f>
        <v>ORPC Morges_Organisations régionales de protection civile Morges</v>
      </c>
      <c r="E8834">
        <f>COUNTIFS(D$2:D8834,Clef_répartition[[#This Row],[Code_Nom]],J$2:J8834,Clef_répartition[[#This Row],[Année]])</f>
        <v>46</v>
      </c>
      <c r="F8834">
        <f>IF(Clef_répartition[[#This Row],[Code_Nom]]=D8833,F8833-1,(COUNTIFS(Clef_répartition[Code_Nom],Clef_répartition[[#This Row],[Code_Nom]],Clef_répartition[Année],Clef_répartition[[#This Row],[Année]])))</f>
        <v>19</v>
      </c>
      <c r="G8834" t="str">
        <f>Clef_répartition[[#This Row],[Code_Nom]]&amp;"_"&amp;Clef_répartition[[#This Row],[Nombre]]&amp;"_"&amp;Clef_répartition[[#This Row],[Année]]</f>
        <v>ORPC Morges_Organisations régionales de protection civile Morges_46_2020</v>
      </c>
      <c r="H8834">
        <v>5431</v>
      </c>
      <c r="I8834" t="s">
        <v>179</v>
      </c>
      <c r="J8834">
        <v>2020</v>
      </c>
      <c r="K8834">
        <v>3.902508248483344E-3</v>
      </c>
    </row>
    <row r="8835" spans="1:11" x14ac:dyDescent="0.25">
      <c r="A8835" t="s">
        <v>724</v>
      </c>
      <c r="B8835" t="s">
        <v>594</v>
      </c>
      <c r="C8835" t="s">
        <v>595</v>
      </c>
      <c r="D8835" t="str">
        <f>Clef_répartition[[#This Row],[Code association]]&amp;"_"&amp;Clef_répartition[[#This Row],[Nom association]]</f>
        <v>ORPC Morges_Organisations régionales de protection civile Morges</v>
      </c>
      <c r="E8835">
        <f>COUNTIFS(D$2:D8835,Clef_répartition[[#This Row],[Code_Nom]],J$2:J8835,Clef_répartition[[#This Row],[Année]])</f>
        <v>47</v>
      </c>
      <c r="F8835">
        <f>IF(Clef_répartition[[#This Row],[Code_Nom]]=D8834,F8834-1,(COUNTIFS(Clef_répartition[Code_Nom],Clef_répartition[[#This Row],[Code_Nom]],Clef_répartition[Année],Clef_répartition[[#This Row],[Année]])))</f>
        <v>18</v>
      </c>
      <c r="G8835" t="str">
        <f>Clef_répartition[[#This Row],[Code_Nom]]&amp;"_"&amp;Clef_répartition[[#This Row],[Nombre]]&amp;"_"&amp;Clef_répartition[[#This Row],[Année]]</f>
        <v>ORPC Morges_Organisations régionales de protection civile Morges_47_2020</v>
      </c>
      <c r="H8835">
        <v>5491</v>
      </c>
      <c r="I8835" t="s">
        <v>181</v>
      </c>
      <c r="J8835">
        <v>2020</v>
      </c>
      <c r="K8835">
        <v>5.7946334598692065E-3</v>
      </c>
    </row>
    <row r="8836" spans="1:11" x14ac:dyDescent="0.25">
      <c r="A8836" t="s">
        <v>724</v>
      </c>
      <c r="B8836" t="s">
        <v>594</v>
      </c>
      <c r="C8836" t="s">
        <v>595</v>
      </c>
      <c r="D8836" t="str">
        <f>Clef_répartition[[#This Row],[Code association]]&amp;"_"&amp;Clef_répartition[[#This Row],[Nom association]]</f>
        <v>ORPC Morges_Organisations régionales de protection civile Morges</v>
      </c>
      <c r="E8836">
        <f>COUNTIFS(D$2:D8836,Clef_répartition[[#This Row],[Code_Nom]],J$2:J8836,Clef_répartition[[#This Row],[Année]])</f>
        <v>48</v>
      </c>
      <c r="F8836">
        <f>IF(Clef_répartition[[#This Row],[Code_Nom]]=D8835,F8835-1,(COUNTIFS(Clef_répartition[Code_Nom],Clef_répartition[[#This Row],[Code_Nom]],Clef_répartition[Année],Clef_répartition[[#This Row],[Année]])))</f>
        <v>17</v>
      </c>
      <c r="G8836" t="str">
        <f>Clef_répartition[[#This Row],[Code_Nom]]&amp;"_"&amp;Clef_répartition[[#This Row],[Nombre]]&amp;"_"&amp;Clef_répartition[[#This Row],[Année]]</f>
        <v>ORPC Morges_Organisations régionales de protection civile Morges_48_2020</v>
      </c>
      <c r="H8836">
        <v>5492</v>
      </c>
      <c r="I8836" t="s">
        <v>189</v>
      </c>
      <c r="J8836">
        <v>2020</v>
      </c>
      <c r="K8836">
        <v>1.1400054398599826E-2</v>
      </c>
    </row>
    <row r="8837" spans="1:11" x14ac:dyDescent="0.25">
      <c r="A8837" t="s">
        <v>724</v>
      </c>
      <c r="B8837" t="s">
        <v>594</v>
      </c>
      <c r="C8837" t="s">
        <v>595</v>
      </c>
      <c r="D8837" t="str">
        <f>Clef_répartition[[#This Row],[Code association]]&amp;"_"&amp;Clef_répartition[[#This Row],[Nom association]]</f>
        <v>ORPC Morges_Organisations régionales de protection civile Morges</v>
      </c>
      <c r="E8837">
        <f>COUNTIFS(D$2:D8837,Clef_répartition[[#This Row],[Code_Nom]],J$2:J8837,Clef_répartition[[#This Row],[Année]])</f>
        <v>49</v>
      </c>
      <c r="F8837">
        <f>IF(Clef_répartition[[#This Row],[Code_Nom]]=D8836,F8836-1,(COUNTIFS(Clef_répartition[Code_Nom],Clef_répartition[[#This Row],[Code_Nom]],Clef_répartition[Année],Clef_répartition[[#This Row],[Année]])))</f>
        <v>16</v>
      </c>
      <c r="G8837" t="str">
        <f>Clef_répartition[[#This Row],[Code_Nom]]&amp;"_"&amp;Clef_répartition[[#This Row],[Nombre]]&amp;"_"&amp;Clef_répartition[[#This Row],[Année]]</f>
        <v>ORPC Morges_Organisations régionales de protection civile Morges_49_2020</v>
      </c>
      <c r="H8837">
        <v>5642</v>
      </c>
      <c r="I8837" t="s">
        <v>190</v>
      </c>
      <c r="J8837">
        <v>2020</v>
      </c>
      <c r="K8837">
        <v>0.1903359704828467</v>
      </c>
    </row>
    <row r="8838" spans="1:11" x14ac:dyDescent="0.25">
      <c r="A8838" t="s">
        <v>724</v>
      </c>
      <c r="B8838" t="s">
        <v>594</v>
      </c>
      <c r="C8838" t="s">
        <v>595</v>
      </c>
      <c r="D8838" t="str">
        <f>Clef_répartition[[#This Row],[Code association]]&amp;"_"&amp;Clef_répartition[[#This Row],[Nom association]]</f>
        <v>ORPC Morges_Organisations régionales de protection civile Morges</v>
      </c>
      <c r="E8838">
        <f>COUNTIFS(D$2:D8838,Clef_répartition[[#This Row],[Code_Nom]],J$2:J8838,Clef_répartition[[#This Row],[Année]])</f>
        <v>50</v>
      </c>
      <c r="F8838">
        <f>IF(Clef_répartition[[#This Row],[Code_Nom]]=D8837,F8837-1,(COUNTIFS(Clef_répartition[Code_Nom],Clef_répartition[[#This Row],[Code_Nom]],Clef_répartition[Année],Clef_répartition[[#This Row],[Année]])))</f>
        <v>15</v>
      </c>
      <c r="G8838" t="str">
        <f>Clef_répartition[[#This Row],[Code_Nom]]&amp;"_"&amp;Clef_répartition[[#This Row],[Nombre]]&amp;"_"&amp;Clef_répartition[[#This Row],[Année]]</f>
        <v>ORPC Morges_Organisations régionales de protection civile Morges_50_2020</v>
      </c>
      <c r="H8838">
        <v>5493</v>
      </c>
      <c r="I8838" t="s">
        <v>205</v>
      </c>
      <c r="J8838">
        <v>2020</v>
      </c>
      <c r="K8838">
        <v>5.4635115478766805E-3</v>
      </c>
    </row>
    <row r="8839" spans="1:11" x14ac:dyDescent="0.25">
      <c r="A8839" t="s">
        <v>724</v>
      </c>
      <c r="B8839" t="s">
        <v>594</v>
      </c>
      <c r="C8839" t="s">
        <v>595</v>
      </c>
      <c r="D8839" t="str">
        <f>Clef_répartition[[#This Row],[Code association]]&amp;"_"&amp;Clef_répartition[[#This Row],[Nom association]]</f>
        <v>ORPC Morges_Organisations régionales de protection civile Morges</v>
      </c>
      <c r="E8839">
        <f>COUNTIFS(D$2:D8839,Clef_répartition[[#This Row],[Code_Nom]],J$2:J8839,Clef_répartition[[#This Row],[Année]])</f>
        <v>51</v>
      </c>
      <c r="F8839">
        <f>IF(Clef_répartition[[#This Row],[Code_Nom]]=D8838,F8838-1,(COUNTIFS(Clef_répartition[Code_Nom],Clef_répartition[[#This Row],[Code_Nom]],Clef_répartition[Année],Clef_répartition[[#This Row],[Année]])))</f>
        <v>14</v>
      </c>
      <c r="G8839" t="str">
        <f>Clef_répartition[[#This Row],[Code_Nom]]&amp;"_"&amp;Clef_répartition[[#This Row],[Nombre]]&amp;"_"&amp;Clef_répartition[[#This Row],[Année]]</f>
        <v>ORPC Morges_Organisations régionales de protection civile Morges_51_2020</v>
      </c>
      <c r="H8839">
        <v>5497</v>
      </c>
      <c r="I8839" t="s">
        <v>217</v>
      </c>
      <c r="J8839">
        <v>2020</v>
      </c>
      <c r="K8839">
        <v>1.0016437837773914E-2</v>
      </c>
    </row>
    <row r="8840" spans="1:11" x14ac:dyDescent="0.25">
      <c r="A8840" t="s">
        <v>724</v>
      </c>
      <c r="B8840" t="s">
        <v>594</v>
      </c>
      <c r="C8840" t="s">
        <v>595</v>
      </c>
      <c r="D8840" t="str">
        <f>Clef_répartition[[#This Row],[Code association]]&amp;"_"&amp;Clef_répartition[[#This Row],[Nom association]]</f>
        <v>ORPC Morges_Organisations régionales de protection civile Morges</v>
      </c>
      <c r="E8840">
        <f>COUNTIFS(D$2:D8840,Clef_répartition[[#This Row],[Code_Nom]],J$2:J8840,Clef_répartition[[#This Row],[Année]])</f>
        <v>52</v>
      </c>
      <c r="F8840">
        <f>IF(Clef_répartition[[#This Row],[Code_Nom]]=D8839,F8839-1,(COUNTIFS(Clef_répartition[Code_Nom],Clef_répartition[[#This Row],[Code_Nom]],Clef_répartition[Année],Clef_répartition[[#This Row],[Année]])))</f>
        <v>13</v>
      </c>
      <c r="G8840" t="str">
        <f>Clef_répartition[[#This Row],[Code_Nom]]&amp;"_"&amp;Clef_répartition[[#This Row],[Nombre]]&amp;"_"&amp;Clef_répartition[[#This Row],[Année]]</f>
        <v>ORPC Morges_Organisations régionales de protection civile Morges_52_2020</v>
      </c>
      <c r="H8840">
        <v>5643</v>
      </c>
      <c r="I8840" t="s">
        <v>221</v>
      </c>
      <c r="J8840">
        <v>2020</v>
      </c>
      <c r="K8840">
        <v>6.1978926455458189E-2</v>
      </c>
    </row>
    <row r="8841" spans="1:11" x14ac:dyDescent="0.25">
      <c r="A8841" t="s">
        <v>724</v>
      </c>
      <c r="B8841" t="s">
        <v>594</v>
      </c>
      <c r="C8841" t="s">
        <v>595</v>
      </c>
      <c r="D8841" t="str">
        <f>Clef_répartition[[#This Row],[Code association]]&amp;"_"&amp;Clef_répartition[[#This Row],[Nom association]]</f>
        <v>ORPC Morges_Organisations régionales de protection civile Morges</v>
      </c>
      <c r="E8841">
        <f>COUNTIFS(D$2:D8841,Clef_répartition[[#This Row],[Code_Nom]],J$2:J8841,Clef_répartition[[#This Row],[Année]])</f>
        <v>53</v>
      </c>
      <c r="F8841">
        <f>IF(Clef_répartition[[#This Row],[Code_Nom]]=D8840,F8840-1,(COUNTIFS(Clef_répartition[Code_Nom],Clef_répartition[[#This Row],[Code_Nom]],Clef_répartition[Année],Clef_répartition[[#This Row],[Année]])))</f>
        <v>12</v>
      </c>
      <c r="G8841" t="str">
        <f>Clef_répartition[[#This Row],[Code_Nom]]&amp;"_"&amp;Clef_répartition[[#This Row],[Nombre]]&amp;"_"&amp;Clef_répartition[[#This Row],[Année]]</f>
        <v>ORPC Morges_Organisations régionales de protection civile Morges_53_2020</v>
      </c>
      <c r="H8841">
        <v>5645</v>
      </c>
      <c r="I8841" t="s">
        <v>235</v>
      </c>
      <c r="J8841">
        <v>2020</v>
      </c>
      <c r="K8841">
        <v>5.5108146781613276E-3</v>
      </c>
    </row>
    <row r="8842" spans="1:11" x14ac:dyDescent="0.25">
      <c r="A8842" t="s">
        <v>724</v>
      </c>
      <c r="B8842" t="s">
        <v>594</v>
      </c>
      <c r="C8842" t="s">
        <v>595</v>
      </c>
      <c r="D8842" t="str">
        <f>Clef_répartition[[#This Row],[Code association]]&amp;"_"&amp;Clef_répartition[[#This Row],[Nom association]]</f>
        <v>ORPC Morges_Organisations régionales de protection civile Morges</v>
      </c>
      <c r="E8842">
        <f>COUNTIFS(D$2:D8842,Clef_répartition[[#This Row],[Code_Nom]],J$2:J8842,Clef_répartition[[#This Row],[Année]])</f>
        <v>54</v>
      </c>
      <c r="F8842">
        <f>IF(Clef_répartition[[#This Row],[Code_Nom]]=D8841,F8841-1,(COUNTIFS(Clef_répartition[Code_Nom],Clef_répartition[[#This Row],[Code_Nom]],Clef_répartition[Année],Clef_répartition[[#This Row],[Année]])))</f>
        <v>11</v>
      </c>
      <c r="G8842" t="str">
        <f>Clef_répartition[[#This Row],[Code_Nom]]&amp;"_"&amp;Clef_répartition[[#This Row],[Nombre]]&amp;"_"&amp;Clef_répartition[[#This Row],[Année]]</f>
        <v>ORPC Morges_Organisations régionales de protection civile Morges_54_2020</v>
      </c>
      <c r="H8842">
        <v>5435</v>
      </c>
      <c r="I8842" t="s">
        <v>245</v>
      </c>
      <c r="J8842">
        <v>2020</v>
      </c>
      <c r="K8842">
        <v>8.0770094961034045E-3</v>
      </c>
    </row>
    <row r="8843" spans="1:11" x14ac:dyDescent="0.25">
      <c r="A8843" t="s">
        <v>724</v>
      </c>
      <c r="B8843" t="s">
        <v>594</v>
      </c>
      <c r="C8843" t="s">
        <v>595</v>
      </c>
      <c r="D8843" t="str">
        <f>Clef_répartition[[#This Row],[Code association]]&amp;"_"&amp;Clef_répartition[[#This Row],[Nom association]]</f>
        <v>ORPC Morges_Organisations régionales de protection civile Morges</v>
      </c>
      <c r="E8843">
        <f>COUNTIFS(D$2:D8843,Clef_répartition[[#This Row],[Code_Nom]],J$2:J8843,Clef_répartition[[#This Row],[Année]])</f>
        <v>55</v>
      </c>
      <c r="F8843">
        <f>IF(Clef_répartition[[#This Row],[Code_Nom]]=D8842,F8842-1,(COUNTIFS(Clef_répartition[Code_Nom],Clef_répartition[[#This Row],[Code_Nom]],Clef_répartition[Année],Clef_répartition[[#This Row],[Année]])))</f>
        <v>10</v>
      </c>
      <c r="G8843" t="str">
        <f>Clef_répartition[[#This Row],[Code_Nom]]&amp;"_"&amp;Clef_répartition[[#This Row],[Nombre]]&amp;"_"&amp;Clef_répartition[[#This Row],[Année]]</f>
        <v>ORPC Morges_Organisations régionales de protection civile Morges_55_2020</v>
      </c>
      <c r="H8843">
        <v>5436</v>
      </c>
      <c r="I8843" t="s">
        <v>246</v>
      </c>
      <c r="J8843">
        <v>2020</v>
      </c>
      <c r="K8843">
        <v>5.451685765305519E-3</v>
      </c>
    </row>
    <row r="8844" spans="1:11" x14ac:dyDescent="0.25">
      <c r="A8844" t="s">
        <v>724</v>
      </c>
      <c r="B8844" t="s">
        <v>594</v>
      </c>
      <c r="C8844" t="s">
        <v>595</v>
      </c>
      <c r="D8844" t="str">
        <f>Clef_répartition[[#This Row],[Code association]]&amp;"_"&amp;Clef_répartition[[#This Row],[Nom association]]</f>
        <v>ORPC Morges_Organisations régionales de protection civile Morges</v>
      </c>
      <c r="E8844">
        <f>COUNTIFS(D$2:D8844,Clef_répartition[[#This Row],[Code_Nom]],J$2:J8844,Clef_répartition[[#This Row],[Année]])</f>
        <v>56</v>
      </c>
      <c r="F8844">
        <f>IF(Clef_répartition[[#This Row],[Code_Nom]]=D8843,F8843-1,(COUNTIFS(Clef_répartition[Code_Nom],Clef_répartition[[#This Row],[Code_Nom]],Clef_répartition[Année],Clef_répartition[[#This Row],[Année]])))</f>
        <v>9</v>
      </c>
      <c r="G8844" t="str">
        <f>Clef_répartition[[#This Row],[Code_Nom]]&amp;"_"&amp;Clef_répartition[[#This Row],[Nombre]]&amp;"_"&amp;Clef_répartition[[#This Row],[Année]]</f>
        <v>ORPC Morges_Organisations régionales de protection civile Morges_56_2020</v>
      </c>
      <c r="H8844">
        <v>5646</v>
      </c>
      <c r="I8844" t="s">
        <v>247</v>
      </c>
      <c r="J8844">
        <v>2020</v>
      </c>
      <c r="K8844">
        <v>6.9358214779863051E-2</v>
      </c>
    </row>
    <row r="8845" spans="1:11" x14ac:dyDescent="0.25">
      <c r="A8845" t="s">
        <v>724</v>
      </c>
      <c r="B8845" t="s">
        <v>594</v>
      </c>
      <c r="C8845" t="s">
        <v>595</v>
      </c>
      <c r="D8845" t="str">
        <f>Clef_répartition[[#This Row],[Code association]]&amp;"_"&amp;Clef_répartition[[#This Row],[Nom association]]</f>
        <v>ORPC Morges_Organisations régionales de protection civile Morges</v>
      </c>
      <c r="E8845">
        <f>COUNTIFS(D$2:D8845,Clef_répartition[[#This Row],[Code_Nom]],J$2:J8845,Clef_répartition[[#This Row],[Année]])</f>
        <v>57</v>
      </c>
      <c r="F8845">
        <f>IF(Clef_répartition[[#This Row],[Code_Nom]]=D8844,F8844-1,(COUNTIFS(Clef_répartition[Code_Nom],Clef_répartition[[#This Row],[Code_Nom]],Clef_répartition[Année],Clef_répartition[[#This Row],[Année]])))</f>
        <v>8</v>
      </c>
      <c r="G8845" t="str">
        <f>Clef_répartition[[#This Row],[Code_Nom]]&amp;"_"&amp;Clef_répartition[[#This Row],[Nombre]]&amp;"_"&amp;Clef_répartition[[#This Row],[Année]]</f>
        <v>ORPC Morges_Organisations régionales de protection civile Morges_57_2020</v>
      </c>
      <c r="H8845">
        <v>5437</v>
      </c>
      <c r="I8845" t="s">
        <v>250</v>
      </c>
      <c r="J8845">
        <v>2020</v>
      </c>
      <c r="K8845">
        <v>5.0023060276013767E-3</v>
      </c>
    </row>
    <row r="8846" spans="1:11" x14ac:dyDescent="0.25">
      <c r="A8846" t="s">
        <v>724</v>
      </c>
      <c r="B8846" t="s">
        <v>594</v>
      </c>
      <c r="C8846" t="s">
        <v>595</v>
      </c>
      <c r="D8846" t="str">
        <f>Clef_répartition[[#This Row],[Code association]]&amp;"_"&amp;Clef_répartition[[#This Row],[Nom association]]</f>
        <v>ORPC Morges_Organisations régionales de protection civile Morges</v>
      </c>
      <c r="E8846">
        <f>COUNTIFS(D$2:D8846,Clef_répartition[[#This Row],[Code_Nom]],J$2:J8846,Clef_répartition[[#This Row],[Année]])</f>
        <v>58</v>
      </c>
      <c r="F8846">
        <f>IF(Clef_répartition[[#This Row],[Code_Nom]]=D8845,F8845-1,(COUNTIFS(Clef_répartition[Code_Nom],Clef_répartition[[#This Row],[Code_Nom]],Clef_répartition[Année],Clef_répartition[[#This Row],[Année]])))</f>
        <v>7</v>
      </c>
      <c r="G8846" t="str">
        <f>Clef_répartition[[#This Row],[Code_Nom]]&amp;"_"&amp;Clef_répartition[[#This Row],[Nombre]]&amp;"_"&amp;Clef_répartition[[#This Row],[Année]]</f>
        <v>ORPC Morges_Organisations régionales de protection civile Morges_58_2020</v>
      </c>
      <c r="H8846">
        <v>5499</v>
      </c>
      <c r="I8846" t="s">
        <v>252</v>
      </c>
      <c r="J8846">
        <v>2020</v>
      </c>
      <c r="K8846">
        <v>5.8655881552961767E-3</v>
      </c>
    </row>
    <row r="8847" spans="1:11" x14ac:dyDescent="0.25">
      <c r="A8847" t="s">
        <v>724</v>
      </c>
      <c r="B8847" t="s">
        <v>594</v>
      </c>
      <c r="C8847" t="s">
        <v>595</v>
      </c>
      <c r="D8847" t="str">
        <f>Clef_répartition[[#This Row],[Code association]]&amp;"_"&amp;Clef_répartition[[#This Row],[Nom association]]</f>
        <v>ORPC Morges_Organisations régionales de protection civile Morges</v>
      </c>
      <c r="E8847">
        <f>COUNTIFS(D$2:D8847,Clef_répartition[[#This Row],[Code_Nom]],J$2:J8847,Clef_répartition[[#This Row],[Année]])</f>
        <v>59</v>
      </c>
      <c r="F8847">
        <f>IF(Clef_répartition[[#This Row],[Code_Nom]]=D8846,F8846-1,(COUNTIFS(Clef_répartition[Code_Nom],Clef_répartition[[#This Row],[Code_Nom]],Clef_répartition[Année],Clef_répartition[[#This Row],[Année]])))</f>
        <v>6</v>
      </c>
      <c r="G8847" t="str">
        <f>Clef_répartition[[#This Row],[Code_Nom]]&amp;"_"&amp;Clef_répartition[[#This Row],[Nombre]]&amp;"_"&amp;Clef_répartition[[#This Row],[Année]]</f>
        <v>ORPC Morges_Organisations régionales de protection civile Morges_59_2020</v>
      </c>
      <c r="H8847">
        <v>5649</v>
      </c>
      <c r="I8847" t="s">
        <v>264</v>
      </c>
      <c r="J8847">
        <v>2020</v>
      </c>
      <c r="K8847">
        <v>2.2338903276924352E-2</v>
      </c>
    </row>
    <row r="8848" spans="1:11" x14ac:dyDescent="0.25">
      <c r="A8848" t="s">
        <v>724</v>
      </c>
      <c r="B8848" t="s">
        <v>594</v>
      </c>
      <c r="C8848" t="s">
        <v>595</v>
      </c>
      <c r="D8848" t="str">
        <f>Clef_répartition[[#This Row],[Code association]]&amp;"_"&amp;Clef_répartition[[#This Row],[Nom association]]</f>
        <v>ORPC Morges_Organisations régionales de protection civile Morges</v>
      </c>
      <c r="E8848">
        <f>COUNTIFS(D$2:D8848,Clef_répartition[[#This Row],[Code_Nom]],J$2:J8848,Clef_répartition[[#This Row],[Année]])</f>
        <v>60</v>
      </c>
      <c r="F8848">
        <f>IF(Clef_répartition[[#This Row],[Code_Nom]]=D8847,F8847-1,(COUNTIFS(Clef_répartition[Code_Nom],Clef_répartition[[#This Row],[Code_Nom]],Clef_répartition[Année],Clef_répartition[[#This Row],[Année]])))</f>
        <v>5</v>
      </c>
      <c r="G8848" t="str">
        <f>Clef_répartition[[#This Row],[Code_Nom]]&amp;"_"&amp;Clef_répartition[[#This Row],[Nombre]]&amp;"_"&amp;Clef_répartition[[#This Row],[Année]]</f>
        <v>ORPC Morges_Organisations régionales de protection civile Morges_60_2020</v>
      </c>
      <c r="H8848">
        <v>5650</v>
      </c>
      <c r="I8848" t="s">
        <v>276</v>
      </c>
      <c r="J8848">
        <v>2020</v>
      </c>
      <c r="K8848">
        <v>2.2942018188053595E-3</v>
      </c>
    </row>
    <row r="8849" spans="1:11" x14ac:dyDescent="0.25">
      <c r="A8849" t="s">
        <v>724</v>
      </c>
      <c r="B8849" t="s">
        <v>594</v>
      </c>
      <c r="C8849" t="s">
        <v>595</v>
      </c>
      <c r="D8849" t="str">
        <f>Clef_répartition[[#This Row],[Code association]]&amp;"_"&amp;Clef_répartition[[#This Row],[Nom association]]</f>
        <v>ORPC Morges_Organisations régionales de protection civile Morges</v>
      </c>
      <c r="E8849">
        <f>COUNTIFS(D$2:D8849,Clef_répartition[[#This Row],[Code_Nom]],J$2:J8849,Clef_répartition[[#This Row],[Année]])</f>
        <v>61</v>
      </c>
      <c r="F8849">
        <f>IF(Clef_répartition[[#This Row],[Code_Nom]]=D8848,F8848-1,(COUNTIFS(Clef_répartition[Code_Nom],Clef_répartition[[#This Row],[Code_Nom]],Clef_répartition[Année],Clef_répartition[[#This Row],[Année]])))</f>
        <v>4</v>
      </c>
      <c r="G8849" t="str">
        <f>Clef_répartition[[#This Row],[Code_Nom]]&amp;"_"&amp;Clef_répartition[[#This Row],[Nombre]]&amp;"_"&amp;Clef_répartition[[#This Row],[Année]]</f>
        <v>ORPC Morges_Organisations régionales de protection civile Morges_61_2020</v>
      </c>
      <c r="H8849">
        <v>5652</v>
      </c>
      <c r="I8849" t="s">
        <v>284</v>
      </c>
      <c r="J8849">
        <v>2020</v>
      </c>
      <c r="K8849">
        <v>7.2728562812644131E-3</v>
      </c>
    </row>
    <row r="8850" spans="1:11" x14ac:dyDescent="0.25">
      <c r="A8850" t="s">
        <v>724</v>
      </c>
      <c r="B8850" t="s">
        <v>594</v>
      </c>
      <c r="C8850" t="s">
        <v>595</v>
      </c>
      <c r="D8850" t="str">
        <f>Clef_répartition[[#This Row],[Code association]]&amp;"_"&amp;Clef_répartition[[#This Row],[Nom association]]</f>
        <v>ORPC Morges_Organisations régionales de protection civile Morges</v>
      </c>
      <c r="E8850">
        <f>COUNTIFS(D$2:D8850,Clef_répartition[[#This Row],[Code_Nom]],J$2:J8850,Clef_répartition[[#This Row],[Année]])</f>
        <v>62</v>
      </c>
      <c r="F8850">
        <f>IF(Clef_répartition[[#This Row],[Code_Nom]]=D8849,F8849-1,(COUNTIFS(Clef_répartition[Code_Nom],Clef_répartition[[#This Row],[Code_Nom]],Clef_répartition[Année],Clef_répartition[[#This Row],[Année]])))</f>
        <v>3</v>
      </c>
      <c r="G8850" t="str">
        <f>Clef_répartition[[#This Row],[Code_Nom]]&amp;"_"&amp;Clef_répartition[[#This Row],[Nombre]]&amp;"_"&amp;Clef_répartition[[#This Row],[Année]]</f>
        <v>ORPC Morges_Organisations régionales de protection civile Morges_62_2020</v>
      </c>
      <c r="H8850">
        <v>5653</v>
      </c>
      <c r="I8850" t="s">
        <v>291</v>
      </c>
      <c r="J8850">
        <v>2020</v>
      </c>
      <c r="K8850">
        <v>1.0288430836910632E-2</v>
      </c>
    </row>
    <row r="8851" spans="1:11" x14ac:dyDescent="0.25">
      <c r="A8851" t="s">
        <v>724</v>
      </c>
      <c r="B8851" t="s">
        <v>594</v>
      </c>
      <c r="C8851" t="s">
        <v>595</v>
      </c>
      <c r="D8851" t="str">
        <f>Clef_répartition[[#This Row],[Code association]]&amp;"_"&amp;Clef_répartition[[#This Row],[Nom association]]</f>
        <v>ORPC Morges_Organisations régionales de protection civile Morges</v>
      </c>
      <c r="E8851">
        <f>COUNTIFS(D$2:D8851,Clef_répartition[[#This Row],[Code_Nom]],J$2:J8851,Clef_répartition[[#This Row],[Année]])</f>
        <v>63</v>
      </c>
      <c r="F8851">
        <f>IF(Clef_répartition[[#This Row],[Code_Nom]]=D8850,F8850-1,(COUNTIFS(Clef_répartition[Code_Nom],Clef_répartition[[#This Row],[Code_Nom]],Clef_répartition[Année],Clef_répartition[[#This Row],[Année]])))</f>
        <v>2</v>
      </c>
      <c r="G8851" t="str">
        <f>Clef_répartition[[#This Row],[Code_Nom]]&amp;"_"&amp;Clef_répartition[[#This Row],[Nombre]]&amp;"_"&amp;Clef_répartition[[#This Row],[Année]]</f>
        <v>ORPC Morges_Organisations régionales de protection civile Morges_63_2020</v>
      </c>
      <c r="H8851">
        <v>5654</v>
      </c>
      <c r="I8851" t="s">
        <v>295</v>
      </c>
      <c r="J8851">
        <v>2020</v>
      </c>
      <c r="K8851">
        <v>6.4095741535696122E-3</v>
      </c>
    </row>
    <row r="8852" spans="1:11" x14ac:dyDescent="0.25">
      <c r="A8852" t="s">
        <v>724</v>
      </c>
      <c r="B8852" t="s">
        <v>594</v>
      </c>
      <c r="C8852" t="s">
        <v>595</v>
      </c>
      <c r="D8852" t="str">
        <f>Clef_répartition[[#This Row],[Code association]]&amp;"_"&amp;Clef_répartition[[#This Row],[Nom association]]</f>
        <v>ORPC Morges_Organisations régionales de protection civile Morges</v>
      </c>
      <c r="E8852">
        <f>COUNTIFS(D$2:D8852,Clef_répartition[[#This Row],[Code_Nom]],J$2:J8852,Clef_répartition[[#This Row],[Année]])</f>
        <v>64</v>
      </c>
      <c r="F8852">
        <f>IF(Clef_répartition[[#This Row],[Code_Nom]]=D8851,F8851-1,(COUNTIFS(Clef_répartition[Code_Nom],Clef_répartition[[#This Row],[Code_Nom]],Clef_répartition[Année],Clef_répartition[[#This Row],[Année]])))</f>
        <v>1</v>
      </c>
      <c r="G8852" t="str">
        <f>Clef_répartition[[#This Row],[Code_Nom]]&amp;"_"&amp;Clef_répartition[[#This Row],[Nombre]]&amp;"_"&amp;Clef_répartition[[#This Row],[Année]]</f>
        <v>ORPC Morges_Organisations régionales de protection civile Morges_64_2020</v>
      </c>
      <c r="H8852">
        <v>5655</v>
      </c>
      <c r="I8852" t="s">
        <v>297</v>
      </c>
      <c r="J8852">
        <v>2020</v>
      </c>
      <c r="K8852">
        <v>1.7502158205319238E-2</v>
      </c>
    </row>
    <row r="8853" spans="1:11" x14ac:dyDescent="0.25">
      <c r="A8853" t="s">
        <v>724</v>
      </c>
      <c r="B8853" t="s">
        <v>683</v>
      </c>
      <c r="C8853" t="s">
        <v>684</v>
      </c>
      <c r="D8853" t="str">
        <f>Clef_répartition[[#This Row],[Code association]]&amp;"_"&amp;Clef_répartition[[#This Row],[Nom association]]</f>
        <v>ORPC Nyon_Organisation régionale de la protection civile du district de Nyon</v>
      </c>
      <c r="E8853">
        <f>COUNTIFS(D$2:D8853,Clef_répartition[[#This Row],[Code_Nom]],J$2:J8853,Clef_répartition[[#This Row],[Année]])</f>
        <v>1</v>
      </c>
      <c r="F8853">
        <f>IF(Clef_répartition[[#This Row],[Code_Nom]]=D8852,F8852-1,(COUNTIFS(Clef_répartition[Code_Nom],Clef_répartition[[#This Row],[Code_Nom]],Clef_répartition[Année],Clef_répartition[[#This Row],[Année]])))</f>
        <v>47</v>
      </c>
      <c r="G8853" t="str">
        <f>Clef_répartition[[#This Row],[Code_Nom]]&amp;"_"&amp;Clef_répartition[[#This Row],[Nombre]]&amp;"_"&amp;Clef_répartition[[#This Row],[Année]]</f>
        <v>ORPC Nyon_Organisation régionale de la protection civile du district de Nyon_1_2020</v>
      </c>
      <c r="H8853">
        <v>5701</v>
      </c>
      <c r="I8853" t="s">
        <v>5</v>
      </c>
      <c r="J8853">
        <v>2020</v>
      </c>
      <c r="K8853">
        <v>2.2499999999999998E-3</v>
      </c>
    </row>
    <row r="8854" spans="1:11" x14ac:dyDescent="0.25">
      <c r="A8854" t="s">
        <v>724</v>
      </c>
      <c r="B8854" t="s">
        <v>683</v>
      </c>
      <c r="C8854" t="s">
        <v>684</v>
      </c>
      <c r="D8854" t="str">
        <f>Clef_répartition[[#This Row],[Code association]]&amp;"_"&amp;Clef_répartition[[#This Row],[Nom association]]</f>
        <v>ORPC Nyon_Organisation régionale de la protection civile du district de Nyon</v>
      </c>
      <c r="E8854">
        <f>COUNTIFS(D$2:D8854,Clef_répartition[[#This Row],[Code_Nom]],J$2:J8854,Clef_répartition[[#This Row],[Année]])</f>
        <v>2</v>
      </c>
      <c r="F8854">
        <f>IF(Clef_répartition[[#This Row],[Code_Nom]]=D8853,F8853-1,(COUNTIFS(Clef_répartition[Code_Nom],Clef_répartition[[#This Row],[Code_Nom]],Clef_répartition[Année],Clef_répartition[[#This Row],[Année]])))</f>
        <v>46</v>
      </c>
      <c r="G8854" t="str">
        <f>Clef_répartition[[#This Row],[Code_Nom]]&amp;"_"&amp;Clef_répartition[[#This Row],[Nombre]]&amp;"_"&amp;Clef_répartition[[#This Row],[Année]]</f>
        <v>ORPC Nyon_Organisation régionale de la protection civile du district de Nyon_2_2020</v>
      </c>
      <c r="H8854">
        <v>5702</v>
      </c>
      <c r="I8854" t="s">
        <v>7</v>
      </c>
      <c r="J8854">
        <v>2020</v>
      </c>
      <c r="K8854">
        <v>2.75E-2</v>
      </c>
    </row>
    <row r="8855" spans="1:11" x14ac:dyDescent="0.25">
      <c r="A8855" t="s">
        <v>724</v>
      </c>
      <c r="B8855" t="s">
        <v>683</v>
      </c>
      <c r="C8855" t="s">
        <v>684</v>
      </c>
      <c r="D8855" t="str">
        <f>Clef_répartition[[#This Row],[Code association]]&amp;"_"&amp;Clef_répartition[[#This Row],[Nom association]]</f>
        <v>ORPC Nyon_Organisation régionale de la protection civile du district de Nyon</v>
      </c>
      <c r="E8855">
        <f>COUNTIFS(D$2:D8855,Clef_répartition[[#This Row],[Code_Nom]],J$2:J8855,Clef_répartition[[#This Row],[Année]])</f>
        <v>3</v>
      </c>
      <c r="F8855">
        <f>IF(Clef_répartition[[#This Row],[Code_Nom]]=D8854,F8854-1,(COUNTIFS(Clef_répartition[Code_Nom],Clef_répartition[[#This Row],[Code_Nom]],Clef_répartition[Année],Clef_répartition[[#This Row],[Année]])))</f>
        <v>45</v>
      </c>
      <c r="G8855" t="str">
        <f>Clef_répartition[[#This Row],[Code_Nom]]&amp;"_"&amp;Clef_répartition[[#This Row],[Nombre]]&amp;"_"&amp;Clef_répartition[[#This Row],[Année]]</f>
        <v>ORPC Nyon_Organisation régionale de la protection civile du district de Nyon_3_2020</v>
      </c>
      <c r="H8855" s="60">
        <v>5703</v>
      </c>
      <c r="I8855" s="60" t="s">
        <v>13</v>
      </c>
      <c r="J8855" s="60">
        <v>2020</v>
      </c>
      <c r="K8855" s="60">
        <v>1.37E-2</v>
      </c>
    </row>
    <row r="8856" spans="1:11" x14ac:dyDescent="0.25">
      <c r="A8856" t="s">
        <v>724</v>
      </c>
      <c r="B8856" t="s">
        <v>683</v>
      </c>
      <c r="C8856" t="s">
        <v>684</v>
      </c>
      <c r="D8856" t="str">
        <f>Clef_répartition[[#This Row],[Code association]]&amp;"_"&amp;Clef_répartition[[#This Row],[Nom association]]</f>
        <v>ORPC Nyon_Organisation régionale de la protection civile du district de Nyon</v>
      </c>
      <c r="E8856">
        <f>COUNTIFS(D$2:D8856,Clef_répartition[[#This Row],[Code_Nom]],J$2:J8856,Clef_répartition[[#This Row],[Année]])</f>
        <v>4</v>
      </c>
      <c r="F8856">
        <f>IF(Clef_répartition[[#This Row],[Code_Nom]]=D8855,F8855-1,(COUNTIFS(Clef_répartition[Code_Nom],Clef_répartition[[#This Row],[Code_Nom]],Clef_répartition[Année],Clef_répartition[[#This Row],[Année]])))</f>
        <v>44</v>
      </c>
      <c r="G8856" t="str">
        <f>Clef_répartition[[#This Row],[Code_Nom]]&amp;"_"&amp;Clef_répartition[[#This Row],[Nombre]]&amp;"_"&amp;Clef_répartition[[#This Row],[Année]]</f>
        <v>ORPC Nyon_Organisation régionale de la protection civile du district de Nyon_4_2020</v>
      </c>
      <c r="H8856">
        <v>5704</v>
      </c>
      <c r="I8856" t="s">
        <v>16</v>
      </c>
      <c r="J8856">
        <v>2020</v>
      </c>
      <c r="K8856">
        <v>1.8960000000000001E-2</v>
      </c>
    </row>
    <row r="8857" spans="1:11" x14ac:dyDescent="0.25">
      <c r="A8857" t="s">
        <v>724</v>
      </c>
      <c r="B8857" t="s">
        <v>683</v>
      </c>
      <c r="C8857" t="s">
        <v>684</v>
      </c>
      <c r="D8857" t="str">
        <f>Clef_répartition[[#This Row],[Code association]]&amp;"_"&amp;Clef_répartition[[#This Row],[Nom association]]</f>
        <v>ORPC Nyon_Organisation régionale de la protection civile du district de Nyon</v>
      </c>
      <c r="E8857">
        <f>COUNTIFS(D$2:D8857,Clef_répartition[[#This Row],[Code_Nom]],J$2:J8857,Clef_répartition[[#This Row],[Année]])</f>
        <v>5</v>
      </c>
      <c r="F8857">
        <f>IF(Clef_répartition[[#This Row],[Code_Nom]]=D8856,F8856-1,(COUNTIFS(Clef_répartition[Code_Nom],Clef_répartition[[#This Row],[Code_Nom]],Clef_répartition[Année],Clef_répartition[[#This Row],[Année]])))</f>
        <v>43</v>
      </c>
      <c r="G8857" t="str">
        <f>Clef_répartition[[#This Row],[Code_Nom]]&amp;"_"&amp;Clef_répartition[[#This Row],[Nombre]]&amp;"_"&amp;Clef_répartition[[#This Row],[Année]]</f>
        <v>ORPC Nyon_Organisation régionale de la protection civile du district de Nyon_5_2020</v>
      </c>
      <c r="H8857" s="60">
        <v>5705</v>
      </c>
      <c r="I8857" s="60" t="s">
        <v>27</v>
      </c>
      <c r="J8857" s="60">
        <v>2020</v>
      </c>
      <c r="K8857" s="60">
        <v>8.0999999999999996E-3</v>
      </c>
    </row>
    <row r="8858" spans="1:11" x14ac:dyDescent="0.25">
      <c r="A8858" t="s">
        <v>724</v>
      </c>
      <c r="B8858" t="s">
        <v>683</v>
      </c>
      <c r="C8858" t="s">
        <v>684</v>
      </c>
      <c r="D8858" t="str">
        <f>Clef_répartition[[#This Row],[Code association]]&amp;"_"&amp;Clef_répartition[[#This Row],[Nom association]]</f>
        <v>ORPC Nyon_Organisation régionale de la protection civile du district de Nyon</v>
      </c>
      <c r="E8858">
        <f>COUNTIFS(D$2:D8858,Clef_répartition[[#This Row],[Code_Nom]],J$2:J8858,Clef_répartition[[#This Row],[Année]])</f>
        <v>6</v>
      </c>
      <c r="F8858">
        <f>IF(Clef_répartition[[#This Row],[Code_Nom]]=D8857,F8857-1,(COUNTIFS(Clef_répartition[Code_Nom],Clef_répartition[[#This Row],[Code_Nom]],Clef_répartition[Année],Clef_répartition[[#This Row],[Année]])))</f>
        <v>42</v>
      </c>
      <c r="G8858" t="str">
        <f>Clef_répartition[[#This Row],[Code_Nom]]&amp;"_"&amp;Clef_répartition[[#This Row],[Nombre]]&amp;"_"&amp;Clef_répartition[[#This Row],[Année]]</f>
        <v>ORPC Nyon_Organisation régionale de la protection civile du district de Nyon_6_2020</v>
      </c>
      <c r="H8858">
        <v>5706</v>
      </c>
      <c r="I8858" t="s">
        <v>29</v>
      </c>
      <c r="J8858">
        <v>2020</v>
      </c>
      <c r="K8858">
        <v>1.111E-2</v>
      </c>
    </row>
    <row r="8859" spans="1:11" x14ac:dyDescent="0.25">
      <c r="A8859" t="s">
        <v>724</v>
      </c>
      <c r="B8859" t="s">
        <v>683</v>
      </c>
      <c r="C8859" t="s">
        <v>684</v>
      </c>
      <c r="D8859" t="str">
        <f>Clef_répartition[[#This Row],[Code association]]&amp;"_"&amp;Clef_répartition[[#This Row],[Nom association]]</f>
        <v>ORPC Nyon_Organisation régionale de la protection civile du district de Nyon</v>
      </c>
      <c r="E8859">
        <f>COUNTIFS(D$2:D8859,Clef_répartition[[#This Row],[Code_Nom]],J$2:J8859,Clef_répartition[[#This Row],[Année]])</f>
        <v>7</v>
      </c>
      <c r="F8859">
        <f>IF(Clef_répartition[[#This Row],[Code_Nom]]=D8858,F8858-1,(COUNTIFS(Clef_répartition[Code_Nom],Clef_répartition[[#This Row],[Code_Nom]],Clef_répartition[Année],Clef_répartition[[#This Row],[Année]])))</f>
        <v>41</v>
      </c>
      <c r="G8859" t="str">
        <f>Clef_répartition[[#This Row],[Code_Nom]]&amp;"_"&amp;Clef_répartition[[#This Row],[Nombre]]&amp;"_"&amp;Clef_répartition[[#This Row],[Année]]</f>
        <v>ORPC Nyon_Organisation régionale de la protection civile du district de Nyon_7_2020</v>
      </c>
      <c r="H8859">
        <v>5852</v>
      </c>
      <c r="I8859" t="s">
        <v>41</v>
      </c>
      <c r="J8859">
        <v>2020</v>
      </c>
      <c r="K8859">
        <v>4.64E-3</v>
      </c>
    </row>
    <row r="8860" spans="1:11" x14ac:dyDescent="0.25">
      <c r="A8860" t="s">
        <v>724</v>
      </c>
      <c r="B8860" t="s">
        <v>683</v>
      </c>
      <c r="C8860" t="s">
        <v>684</v>
      </c>
      <c r="D8860" t="str">
        <f>Clef_répartition[[#This Row],[Code association]]&amp;"_"&amp;Clef_répartition[[#This Row],[Nom association]]</f>
        <v>ORPC Nyon_Organisation régionale de la protection civile du district de Nyon</v>
      </c>
      <c r="E8860">
        <f>COUNTIFS(D$2:D8860,Clef_répartition[[#This Row],[Code_Nom]],J$2:J8860,Clef_répartition[[#This Row],[Année]])</f>
        <v>8</v>
      </c>
      <c r="F8860">
        <f>IF(Clef_répartition[[#This Row],[Code_Nom]]=D8859,F8859-1,(COUNTIFS(Clef_répartition[Code_Nom],Clef_répartition[[#This Row],[Code_Nom]],Clef_répartition[Année],Clef_répartition[[#This Row],[Année]])))</f>
        <v>40</v>
      </c>
      <c r="G8860" t="str">
        <f>Clef_répartition[[#This Row],[Code_Nom]]&amp;"_"&amp;Clef_répartition[[#This Row],[Nombre]]&amp;"_"&amp;Clef_répartition[[#This Row],[Année]]</f>
        <v>ORPC Nyon_Organisation régionale de la protection civile du district de Nyon_8_2020</v>
      </c>
      <c r="H8860">
        <v>5853</v>
      </c>
      <c r="I8860" t="s">
        <v>42</v>
      </c>
      <c r="J8860">
        <v>2020</v>
      </c>
      <c r="K8860">
        <v>7.6800000000000002E-3</v>
      </c>
    </row>
    <row r="8861" spans="1:11" x14ac:dyDescent="0.25">
      <c r="A8861" t="s">
        <v>724</v>
      </c>
      <c r="B8861" t="s">
        <v>683</v>
      </c>
      <c r="C8861" t="s">
        <v>684</v>
      </c>
      <c r="D8861" t="str">
        <f>Clef_répartition[[#This Row],[Code association]]&amp;"_"&amp;Clef_répartition[[#This Row],[Nom association]]</f>
        <v>ORPC Nyon_Organisation régionale de la protection civile du district de Nyon</v>
      </c>
      <c r="E8861">
        <f>COUNTIFS(D$2:D8861,Clef_répartition[[#This Row],[Code_Nom]],J$2:J8861,Clef_répartition[[#This Row],[Année]])</f>
        <v>9</v>
      </c>
      <c r="F8861">
        <f>IF(Clef_répartition[[#This Row],[Code_Nom]]=D8860,F8860-1,(COUNTIFS(Clef_répartition[Code_Nom],Clef_répartition[[#This Row],[Code_Nom]],Clef_répartition[Année],Clef_répartition[[#This Row],[Année]])))</f>
        <v>39</v>
      </c>
      <c r="G8861" t="str">
        <f>Clef_répartition[[#This Row],[Code_Nom]]&amp;"_"&amp;Clef_répartition[[#This Row],[Nombre]]&amp;"_"&amp;Clef_répartition[[#This Row],[Année]]</f>
        <v>ORPC Nyon_Organisation régionale de la protection civile du district de Nyon_9_2020</v>
      </c>
      <c r="H8861">
        <v>5854</v>
      </c>
      <c r="I8861" t="s">
        <v>43</v>
      </c>
      <c r="J8861">
        <v>2020</v>
      </c>
      <c r="K8861">
        <v>3.8300000000000001E-3</v>
      </c>
    </row>
    <row r="8862" spans="1:11" x14ac:dyDescent="0.25">
      <c r="A8862" t="s">
        <v>724</v>
      </c>
      <c r="B8862" t="s">
        <v>683</v>
      </c>
      <c r="C8862" t="s">
        <v>684</v>
      </c>
      <c r="D8862" t="str">
        <f>Clef_répartition[[#This Row],[Code association]]&amp;"_"&amp;Clef_répartition[[#This Row],[Nom association]]</f>
        <v>ORPC Nyon_Organisation régionale de la protection civile du district de Nyon</v>
      </c>
      <c r="E8862">
        <f>COUNTIFS(D$2:D8862,Clef_répartition[[#This Row],[Code_Nom]],J$2:J8862,Clef_répartition[[#This Row],[Année]])</f>
        <v>10</v>
      </c>
      <c r="F8862">
        <f>IF(Clef_répartition[[#This Row],[Code_Nom]]=D8861,F8861-1,(COUNTIFS(Clef_répartition[Code_Nom],Clef_répartition[[#This Row],[Code_Nom]],Clef_répartition[Année],Clef_répartition[[#This Row],[Année]])))</f>
        <v>38</v>
      </c>
      <c r="G8862" t="str">
        <f>Clef_répartition[[#This Row],[Code_Nom]]&amp;"_"&amp;Clef_répartition[[#This Row],[Nombre]]&amp;"_"&amp;Clef_répartition[[#This Row],[Année]]</f>
        <v>ORPC Nyon_Organisation régionale de la protection civile du district de Nyon_10_2020</v>
      </c>
      <c r="H8862">
        <v>5707</v>
      </c>
      <c r="I8862" t="s">
        <v>52</v>
      </c>
      <c r="J8862">
        <v>2020</v>
      </c>
      <c r="K8862">
        <v>1.332E-2</v>
      </c>
    </row>
    <row r="8863" spans="1:11" x14ac:dyDescent="0.25">
      <c r="A8863" t="s">
        <v>724</v>
      </c>
      <c r="B8863" t="s">
        <v>683</v>
      </c>
      <c r="C8863" t="s">
        <v>684</v>
      </c>
      <c r="D8863" t="str">
        <f>Clef_répartition[[#This Row],[Code association]]&amp;"_"&amp;Clef_répartition[[#This Row],[Nom association]]</f>
        <v>ORPC Nyon_Organisation régionale de la protection civile du district de Nyon</v>
      </c>
      <c r="E8863">
        <f>COUNTIFS(D$2:D8863,Clef_répartition[[#This Row],[Code_Nom]],J$2:J8863,Clef_répartition[[#This Row],[Année]])</f>
        <v>11</v>
      </c>
      <c r="F8863">
        <f>IF(Clef_répartition[[#This Row],[Code_Nom]]=D8862,F8862-1,(COUNTIFS(Clef_répartition[Code_Nom],Clef_répartition[[#This Row],[Code_Nom]],Clef_répartition[Année],Clef_répartition[[#This Row],[Année]])))</f>
        <v>37</v>
      </c>
      <c r="G8863" t="str">
        <f>Clef_répartition[[#This Row],[Code_Nom]]&amp;"_"&amp;Clef_répartition[[#This Row],[Nombre]]&amp;"_"&amp;Clef_répartition[[#This Row],[Année]]</f>
        <v>ORPC Nyon_Organisation régionale de la protection civile du district de Nyon_11_2020</v>
      </c>
      <c r="H8863">
        <v>5708</v>
      </c>
      <c r="I8863" t="s">
        <v>53</v>
      </c>
      <c r="J8863">
        <v>2020</v>
      </c>
      <c r="K8863">
        <v>9.4299999999999991E-3</v>
      </c>
    </row>
    <row r="8864" spans="1:11" x14ac:dyDescent="0.25">
      <c r="A8864" t="s">
        <v>724</v>
      </c>
      <c r="B8864" t="s">
        <v>683</v>
      </c>
      <c r="C8864" t="s">
        <v>684</v>
      </c>
      <c r="D8864" t="str">
        <f>Clef_répartition[[#This Row],[Code association]]&amp;"_"&amp;Clef_répartition[[#This Row],[Nom association]]</f>
        <v>ORPC Nyon_Organisation régionale de la protection civile du district de Nyon</v>
      </c>
      <c r="E8864">
        <f>COUNTIFS(D$2:D8864,Clef_répartition[[#This Row],[Code_Nom]],J$2:J8864,Clef_répartition[[#This Row],[Année]])</f>
        <v>12</v>
      </c>
      <c r="F8864">
        <f>IF(Clef_répartition[[#This Row],[Code_Nom]]=D8863,F8863-1,(COUNTIFS(Clef_répartition[Code_Nom],Clef_répartition[[#This Row],[Code_Nom]],Clef_répartition[Année],Clef_répartition[[#This Row],[Année]])))</f>
        <v>36</v>
      </c>
      <c r="G8864" t="str">
        <f>Clef_répartition[[#This Row],[Code_Nom]]&amp;"_"&amp;Clef_répartition[[#This Row],[Nombre]]&amp;"_"&amp;Clef_répartition[[#This Row],[Année]]</f>
        <v>ORPC Nyon_Organisation régionale de la protection civile du district de Nyon_12_2020</v>
      </c>
      <c r="H8864">
        <v>5709</v>
      </c>
      <c r="I8864" t="s">
        <v>62</v>
      </c>
      <c r="J8864">
        <v>2020</v>
      </c>
      <c r="K8864">
        <v>1.2149999999999999E-2</v>
      </c>
    </row>
    <row r="8865" spans="1:11" x14ac:dyDescent="0.25">
      <c r="A8865" t="s">
        <v>724</v>
      </c>
      <c r="B8865" t="s">
        <v>683</v>
      </c>
      <c r="C8865" t="s">
        <v>684</v>
      </c>
      <c r="D8865" t="str">
        <f>Clef_répartition[[#This Row],[Code association]]&amp;"_"&amp;Clef_répartition[[#This Row],[Nom association]]</f>
        <v>ORPC Nyon_Organisation régionale de la protection civile du district de Nyon</v>
      </c>
      <c r="E8865">
        <f>COUNTIFS(D$2:D8865,Clef_répartition[[#This Row],[Code_Nom]],J$2:J8865,Clef_répartition[[#This Row],[Année]])</f>
        <v>13</v>
      </c>
      <c r="F8865">
        <f>IF(Clef_répartition[[#This Row],[Code_Nom]]=D8864,F8864-1,(COUNTIFS(Clef_répartition[Code_Nom],Clef_répartition[[#This Row],[Code_Nom]],Clef_répartition[Année],Clef_répartition[[#This Row],[Année]])))</f>
        <v>35</v>
      </c>
      <c r="G8865" t="str">
        <f>Clef_répartition[[#This Row],[Code_Nom]]&amp;"_"&amp;Clef_répartition[[#This Row],[Nombre]]&amp;"_"&amp;Clef_répartition[[#This Row],[Année]]</f>
        <v>ORPC Nyon_Organisation régionale de la protection civile du district de Nyon_13_2020</v>
      </c>
      <c r="H8865">
        <v>5710</v>
      </c>
      <c r="I8865" t="s">
        <v>69</v>
      </c>
      <c r="J8865">
        <v>2020</v>
      </c>
      <c r="K8865">
        <v>4.8500000000000001E-3</v>
      </c>
    </row>
    <row r="8866" spans="1:11" x14ac:dyDescent="0.25">
      <c r="A8866" t="s">
        <v>724</v>
      </c>
      <c r="B8866" t="s">
        <v>683</v>
      </c>
      <c r="C8866" t="s">
        <v>684</v>
      </c>
      <c r="D8866" t="str">
        <f>Clef_répartition[[#This Row],[Code association]]&amp;"_"&amp;Clef_répartition[[#This Row],[Nom association]]</f>
        <v>ORPC Nyon_Organisation régionale de la protection civile du district de Nyon</v>
      </c>
      <c r="E8866">
        <f>COUNTIFS(D$2:D8866,Clef_répartition[[#This Row],[Code_Nom]],J$2:J8866,Clef_répartition[[#This Row],[Année]])</f>
        <v>14</v>
      </c>
      <c r="F8866">
        <f>IF(Clef_répartition[[#This Row],[Code_Nom]]=D8865,F8865-1,(COUNTIFS(Clef_répartition[Code_Nom],Clef_répartition[[#This Row],[Code_Nom]],Clef_répartition[Année],Clef_répartition[[#This Row],[Année]])))</f>
        <v>34</v>
      </c>
      <c r="G8866" t="str">
        <f>Clef_répartition[[#This Row],[Code_Nom]]&amp;"_"&amp;Clef_répartition[[#This Row],[Nombre]]&amp;"_"&amp;Clef_répartition[[#This Row],[Année]]</f>
        <v>ORPC Nyon_Organisation régionale de la protection civile du district de Nyon_14_2020</v>
      </c>
      <c r="H8866">
        <v>5711</v>
      </c>
      <c r="I8866" t="s">
        <v>70</v>
      </c>
      <c r="J8866">
        <v>2020</v>
      </c>
      <c r="K8866">
        <v>2.8819999999999998E-2</v>
      </c>
    </row>
    <row r="8867" spans="1:11" x14ac:dyDescent="0.25">
      <c r="A8867" t="s">
        <v>724</v>
      </c>
      <c r="B8867" t="s">
        <v>683</v>
      </c>
      <c r="C8867" t="s">
        <v>684</v>
      </c>
      <c r="D8867" t="str">
        <f>Clef_répartition[[#This Row],[Code association]]&amp;"_"&amp;Clef_répartition[[#This Row],[Nom association]]</f>
        <v>ORPC Nyon_Organisation régionale de la protection civile du district de Nyon</v>
      </c>
      <c r="E8867">
        <f>COUNTIFS(D$2:D8867,Clef_répartition[[#This Row],[Code_Nom]],J$2:J8867,Clef_répartition[[#This Row],[Année]])</f>
        <v>15</v>
      </c>
      <c r="F8867">
        <f>IF(Clef_répartition[[#This Row],[Code_Nom]]=D8866,F8866-1,(COUNTIFS(Clef_répartition[Code_Nom],Clef_répartition[[#This Row],[Code_Nom]],Clef_répartition[Année],Clef_répartition[[#This Row],[Année]])))</f>
        <v>33</v>
      </c>
      <c r="G8867" t="str">
        <f>Clef_répartition[[#This Row],[Code_Nom]]&amp;"_"&amp;Clef_répartition[[#This Row],[Nombre]]&amp;"_"&amp;Clef_répartition[[#This Row],[Année]]</f>
        <v>ORPC Nyon_Organisation régionale de la protection civile du district de Nyon_15_2020</v>
      </c>
      <c r="H8867">
        <v>5712</v>
      </c>
      <c r="I8867" t="s">
        <v>72</v>
      </c>
      <c r="J8867">
        <v>2020</v>
      </c>
      <c r="K8867">
        <v>3.1530000000000002E-2</v>
      </c>
    </row>
    <row r="8868" spans="1:11" x14ac:dyDescent="0.25">
      <c r="A8868" t="s">
        <v>724</v>
      </c>
      <c r="B8868" t="s">
        <v>683</v>
      </c>
      <c r="C8868" t="s">
        <v>684</v>
      </c>
      <c r="D8868" t="str">
        <f>Clef_répartition[[#This Row],[Code association]]&amp;"_"&amp;Clef_répartition[[#This Row],[Nom association]]</f>
        <v>ORPC Nyon_Organisation régionale de la protection civile du district de Nyon</v>
      </c>
      <c r="E8868">
        <f>COUNTIFS(D$2:D8868,Clef_répartition[[#This Row],[Code_Nom]],J$2:J8868,Clef_répartition[[#This Row],[Année]])</f>
        <v>16</v>
      </c>
      <c r="F8868">
        <f>IF(Clef_répartition[[#This Row],[Code_Nom]]=D8867,F8867-1,(COUNTIFS(Clef_répartition[Code_Nom],Clef_répartition[[#This Row],[Code_Nom]],Clef_répartition[Année],Clef_répartition[[#This Row],[Année]])))</f>
        <v>32</v>
      </c>
      <c r="G8868" t="str">
        <f>Clef_répartition[[#This Row],[Code_Nom]]&amp;"_"&amp;Clef_répartition[[#This Row],[Nombre]]&amp;"_"&amp;Clef_répartition[[#This Row],[Année]]</f>
        <v>ORPC Nyon_Organisation régionale de la protection civile du district de Nyon_16_2020</v>
      </c>
      <c r="H8868">
        <v>5713</v>
      </c>
      <c r="I8868" t="s">
        <v>80</v>
      </c>
      <c r="J8868">
        <v>2020</v>
      </c>
      <c r="K8868">
        <v>2.2440000000000002E-2</v>
      </c>
    </row>
    <row r="8869" spans="1:11" x14ac:dyDescent="0.25">
      <c r="A8869" t="s">
        <v>724</v>
      </c>
      <c r="B8869" t="s">
        <v>683</v>
      </c>
      <c r="C8869" t="s">
        <v>684</v>
      </c>
      <c r="D8869" t="str">
        <f>Clef_répartition[[#This Row],[Code association]]&amp;"_"&amp;Clef_répartition[[#This Row],[Nom association]]</f>
        <v>ORPC Nyon_Organisation régionale de la protection civile du district de Nyon</v>
      </c>
      <c r="E8869">
        <f>COUNTIFS(D$2:D8869,Clef_répartition[[#This Row],[Code_Nom]],J$2:J8869,Clef_répartition[[#This Row],[Année]])</f>
        <v>17</v>
      </c>
      <c r="F8869">
        <f>IF(Clef_répartition[[#This Row],[Code_Nom]]=D8868,F8868-1,(COUNTIFS(Clef_répartition[Code_Nom],Clef_répartition[[#This Row],[Code_Nom]],Clef_répartition[Année],Clef_répartition[[#This Row],[Année]])))</f>
        <v>31</v>
      </c>
      <c r="G8869" t="str">
        <f>Clef_répartition[[#This Row],[Code_Nom]]&amp;"_"&amp;Clef_répartition[[#This Row],[Nombre]]&amp;"_"&amp;Clef_répartition[[#This Row],[Année]]</f>
        <v>ORPC Nyon_Organisation régionale de la protection civile du district de Nyon_17_2020</v>
      </c>
      <c r="H8869">
        <v>5714</v>
      </c>
      <c r="I8869" t="s">
        <v>81</v>
      </c>
      <c r="J8869">
        <v>2020</v>
      </c>
      <c r="K8869">
        <v>1.1480000000000001E-2</v>
      </c>
    </row>
    <row r="8870" spans="1:11" x14ac:dyDescent="0.25">
      <c r="A8870" t="s">
        <v>724</v>
      </c>
      <c r="B8870" t="s">
        <v>683</v>
      </c>
      <c r="C8870" t="s">
        <v>684</v>
      </c>
      <c r="D8870" t="str">
        <f>Clef_répartition[[#This Row],[Code association]]&amp;"_"&amp;Clef_répartition[[#This Row],[Nom association]]</f>
        <v>ORPC Nyon_Organisation régionale de la protection civile du district de Nyon</v>
      </c>
      <c r="E8870">
        <f>COUNTIFS(D$2:D8870,Clef_répartition[[#This Row],[Code_Nom]],J$2:J8870,Clef_répartition[[#This Row],[Année]])</f>
        <v>18</v>
      </c>
      <c r="F8870">
        <f>IF(Clef_répartition[[#This Row],[Code_Nom]]=D8869,F8869-1,(COUNTIFS(Clef_répartition[Code_Nom],Clef_répartition[[#This Row],[Code_Nom]],Clef_répartition[Année],Clef_répartition[[#This Row],[Année]])))</f>
        <v>30</v>
      </c>
      <c r="G8870" t="str">
        <f>Clef_répartition[[#This Row],[Code_Nom]]&amp;"_"&amp;Clef_répartition[[#This Row],[Nombre]]&amp;"_"&amp;Clef_répartition[[#This Row],[Année]]</f>
        <v>ORPC Nyon_Organisation régionale de la protection civile du district de Nyon_18_2020</v>
      </c>
      <c r="H8870" s="60">
        <v>5715</v>
      </c>
      <c r="I8870" s="60" t="s">
        <v>97</v>
      </c>
      <c r="J8870" s="60">
        <v>2020</v>
      </c>
      <c r="K8870" s="60">
        <v>1.0699999999999999E-2</v>
      </c>
    </row>
    <row r="8871" spans="1:11" x14ac:dyDescent="0.25">
      <c r="A8871" t="s">
        <v>724</v>
      </c>
      <c r="B8871" t="s">
        <v>683</v>
      </c>
      <c r="C8871" t="s">
        <v>684</v>
      </c>
      <c r="D8871" t="str">
        <f>Clef_répartition[[#This Row],[Code association]]&amp;"_"&amp;Clef_répartition[[#This Row],[Nom association]]</f>
        <v>ORPC Nyon_Organisation régionale de la protection civile du district de Nyon</v>
      </c>
      <c r="E8871">
        <f>COUNTIFS(D$2:D8871,Clef_répartition[[#This Row],[Code_Nom]],J$2:J8871,Clef_répartition[[#This Row],[Année]])</f>
        <v>19</v>
      </c>
      <c r="F8871">
        <f>IF(Clef_répartition[[#This Row],[Code_Nom]]=D8870,F8870-1,(COUNTIFS(Clef_répartition[Code_Nom],Clef_répartition[[#This Row],[Code_Nom]],Clef_répartition[Année],Clef_répartition[[#This Row],[Année]])))</f>
        <v>29</v>
      </c>
      <c r="G8871" t="str">
        <f>Clef_répartition[[#This Row],[Code_Nom]]&amp;"_"&amp;Clef_répartition[[#This Row],[Nombre]]&amp;"_"&amp;Clef_répartition[[#This Row],[Année]]</f>
        <v>ORPC Nyon_Organisation régionale de la protection civile du district de Nyon_19_2020</v>
      </c>
      <c r="H8871">
        <v>5855</v>
      </c>
      <c r="I8871" t="s">
        <v>98</v>
      </c>
      <c r="J8871">
        <v>2020</v>
      </c>
      <c r="K8871">
        <v>6.2700000000000004E-3</v>
      </c>
    </row>
    <row r="8872" spans="1:11" x14ac:dyDescent="0.25">
      <c r="A8872" t="s">
        <v>724</v>
      </c>
      <c r="B8872" t="s">
        <v>683</v>
      </c>
      <c r="C8872" t="s">
        <v>684</v>
      </c>
      <c r="D8872" t="str">
        <f>Clef_répartition[[#This Row],[Code association]]&amp;"_"&amp;Clef_répartition[[#This Row],[Nom association]]</f>
        <v>ORPC Nyon_Organisation régionale de la protection civile du district de Nyon</v>
      </c>
      <c r="E8872">
        <f>COUNTIFS(D$2:D8872,Clef_répartition[[#This Row],[Code_Nom]],J$2:J8872,Clef_répartition[[#This Row],[Année]])</f>
        <v>20</v>
      </c>
      <c r="F8872">
        <f>IF(Clef_répartition[[#This Row],[Code_Nom]]=D8871,F8871-1,(COUNTIFS(Clef_répartition[Code_Nom],Clef_répartition[[#This Row],[Code_Nom]],Clef_répartition[Année],Clef_répartition[[#This Row],[Année]])))</f>
        <v>28</v>
      </c>
      <c r="G8872" t="str">
        <f>Clef_répartition[[#This Row],[Code_Nom]]&amp;"_"&amp;Clef_répartition[[#This Row],[Nombre]]&amp;"_"&amp;Clef_répartition[[#This Row],[Année]]</f>
        <v>ORPC Nyon_Organisation régionale de la protection civile du district de Nyon_20_2020</v>
      </c>
      <c r="H8872">
        <v>5856</v>
      </c>
      <c r="I8872" t="s">
        <v>106</v>
      </c>
      <c r="J8872">
        <v>2020</v>
      </c>
      <c r="K8872">
        <v>7.0899999999999999E-3</v>
      </c>
    </row>
    <row r="8873" spans="1:11" x14ac:dyDescent="0.25">
      <c r="A8873" t="s">
        <v>724</v>
      </c>
      <c r="B8873" t="s">
        <v>683</v>
      </c>
      <c r="C8873" t="s">
        <v>684</v>
      </c>
      <c r="D8873" t="str">
        <f>Clef_répartition[[#This Row],[Code association]]&amp;"_"&amp;Clef_répartition[[#This Row],[Nom association]]</f>
        <v>ORPC Nyon_Organisation régionale de la protection civile du district de Nyon</v>
      </c>
      <c r="E8873">
        <f>COUNTIFS(D$2:D8873,Clef_répartition[[#This Row],[Code_Nom]],J$2:J8873,Clef_répartition[[#This Row],[Année]])</f>
        <v>21</v>
      </c>
      <c r="F8873">
        <f>IF(Clef_répartition[[#This Row],[Code_Nom]]=D8872,F8872-1,(COUNTIFS(Clef_répartition[Code_Nom],Clef_répartition[[#This Row],[Code_Nom]],Clef_répartition[Année],Clef_répartition[[#This Row],[Année]])))</f>
        <v>27</v>
      </c>
      <c r="G8873" t="str">
        <f>Clef_répartition[[#This Row],[Code_Nom]]&amp;"_"&amp;Clef_répartition[[#This Row],[Nombre]]&amp;"_"&amp;Clef_répartition[[#This Row],[Année]]</f>
        <v>ORPC Nyon_Organisation régionale de la protection civile du district de Nyon_21_2020</v>
      </c>
      <c r="H8873">
        <v>5716</v>
      </c>
      <c r="I8873" t="s">
        <v>110</v>
      </c>
      <c r="J8873">
        <v>2020</v>
      </c>
      <c r="K8873">
        <v>1.7049999999999999E-2</v>
      </c>
    </row>
    <row r="8874" spans="1:11" x14ac:dyDescent="0.25">
      <c r="A8874" t="s">
        <v>724</v>
      </c>
      <c r="B8874" t="s">
        <v>683</v>
      </c>
      <c r="C8874" t="s">
        <v>684</v>
      </c>
      <c r="D8874" t="str">
        <f>Clef_répartition[[#This Row],[Code association]]&amp;"_"&amp;Clef_répartition[[#This Row],[Nom association]]</f>
        <v>ORPC Nyon_Organisation régionale de la protection civile du district de Nyon</v>
      </c>
      <c r="E8874">
        <f>COUNTIFS(D$2:D8874,Clef_répartition[[#This Row],[Code_Nom]],J$2:J8874,Clef_répartition[[#This Row],[Année]])</f>
        <v>22</v>
      </c>
      <c r="F8874">
        <f>IF(Clef_répartition[[#This Row],[Code_Nom]]=D8873,F8873-1,(COUNTIFS(Clef_répartition[Code_Nom],Clef_répartition[[#This Row],[Code_Nom]],Clef_répartition[Année],Clef_répartition[[#This Row],[Année]])))</f>
        <v>26</v>
      </c>
      <c r="G8874" t="str">
        <f>Clef_répartition[[#This Row],[Code_Nom]]&amp;"_"&amp;Clef_répartition[[#This Row],[Nombre]]&amp;"_"&amp;Clef_répartition[[#This Row],[Année]]</f>
        <v>ORPC Nyon_Organisation régionale de la protection civile du district de Nyon_22_2020</v>
      </c>
      <c r="H8874">
        <v>5717</v>
      </c>
      <c r="I8874" t="s">
        <v>118</v>
      </c>
      <c r="J8874">
        <v>2020</v>
      </c>
      <c r="K8874">
        <v>3.703E-2</v>
      </c>
    </row>
    <row r="8875" spans="1:11" x14ac:dyDescent="0.25">
      <c r="A8875" t="s">
        <v>724</v>
      </c>
      <c r="B8875" t="s">
        <v>683</v>
      </c>
      <c r="C8875" t="s">
        <v>684</v>
      </c>
      <c r="D8875" t="str">
        <f>Clef_répartition[[#This Row],[Code association]]&amp;"_"&amp;Clef_répartition[[#This Row],[Nom association]]</f>
        <v>ORPC Nyon_Organisation régionale de la protection civile du district de Nyon</v>
      </c>
      <c r="E8875">
        <f>COUNTIFS(D$2:D8875,Clef_répartition[[#This Row],[Code_Nom]],J$2:J8875,Clef_répartition[[#This Row],[Année]])</f>
        <v>23</v>
      </c>
      <c r="F8875">
        <f>IF(Clef_répartition[[#This Row],[Code_Nom]]=D8874,F8874-1,(COUNTIFS(Clef_répartition[Code_Nom],Clef_répartition[[#This Row],[Code_Nom]],Clef_répartition[Année],Clef_répartition[[#This Row],[Année]])))</f>
        <v>25</v>
      </c>
      <c r="G8875" t="str">
        <f>Clef_répartition[[#This Row],[Code_Nom]]&amp;"_"&amp;Clef_répartition[[#This Row],[Nombre]]&amp;"_"&amp;Clef_répartition[[#This Row],[Année]]</f>
        <v>ORPC Nyon_Organisation régionale de la protection civile du district de Nyon_23_2020</v>
      </c>
      <c r="H8875">
        <v>5718</v>
      </c>
      <c r="I8875" t="s">
        <v>120</v>
      </c>
      <c r="J8875">
        <v>2020</v>
      </c>
      <c r="K8875">
        <v>1.9640000000000001E-2</v>
      </c>
    </row>
    <row r="8876" spans="1:11" x14ac:dyDescent="0.25">
      <c r="A8876" t="s">
        <v>724</v>
      </c>
      <c r="B8876" t="s">
        <v>683</v>
      </c>
      <c r="C8876" t="s">
        <v>684</v>
      </c>
      <c r="D8876" t="str">
        <f>Clef_répartition[[#This Row],[Code association]]&amp;"_"&amp;Clef_répartition[[#This Row],[Nom association]]</f>
        <v>ORPC Nyon_Organisation régionale de la protection civile du district de Nyon</v>
      </c>
      <c r="E8876">
        <f>COUNTIFS(D$2:D8876,Clef_répartition[[#This Row],[Code_Nom]],J$2:J8876,Clef_répartition[[#This Row],[Année]])</f>
        <v>24</v>
      </c>
      <c r="F8876">
        <f>IF(Clef_répartition[[#This Row],[Code_Nom]]=D8875,F8875-1,(COUNTIFS(Clef_répartition[Code_Nom],Clef_répartition[[#This Row],[Code_Nom]],Clef_répartition[Année],Clef_répartition[[#This Row],[Année]])))</f>
        <v>24</v>
      </c>
      <c r="G8876" t="str">
        <f>Clef_répartition[[#This Row],[Code_Nom]]&amp;"_"&amp;Clef_répartition[[#This Row],[Nombre]]&amp;"_"&amp;Clef_répartition[[#This Row],[Année]]</f>
        <v>ORPC Nyon_Organisation régionale de la protection civile du district de Nyon_24_2020</v>
      </c>
      <c r="H8876">
        <v>5857</v>
      </c>
      <c r="I8876" t="s">
        <v>122</v>
      </c>
      <c r="J8876">
        <v>2020</v>
      </c>
      <c r="K8876">
        <v>1.345E-2</v>
      </c>
    </row>
    <row r="8877" spans="1:11" x14ac:dyDescent="0.25">
      <c r="A8877" t="s">
        <v>724</v>
      </c>
      <c r="B8877" t="s">
        <v>683</v>
      </c>
      <c r="C8877" t="s">
        <v>684</v>
      </c>
      <c r="D8877" t="str">
        <f>Clef_répartition[[#This Row],[Code association]]&amp;"_"&amp;Clef_répartition[[#This Row],[Nom association]]</f>
        <v>ORPC Nyon_Organisation régionale de la protection civile du district de Nyon</v>
      </c>
      <c r="E8877">
        <f>COUNTIFS(D$2:D8877,Clef_répartition[[#This Row],[Code_Nom]],J$2:J8877,Clef_répartition[[#This Row],[Année]])</f>
        <v>25</v>
      </c>
      <c r="F8877">
        <f>IF(Clef_répartition[[#This Row],[Code_Nom]]=D8876,F8876-1,(COUNTIFS(Clef_répartition[Code_Nom],Clef_répartition[[#This Row],[Code_Nom]],Clef_répartition[Année],Clef_répartition[[#This Row],[Année]])))</f>
        <v>23</v>
      </c>
      <c r="G8877" t="str">
        <f>Clef_répartition[[#This Row],[Code_Nom]]&amp;"_"&amp;Clef_répartition[[#This Row],[Nombre]]&amp;"_"&amp;Clef_répartition[[#This Row],[Année]]</f>
        <v>ORPC Nyon_Organisation régionale de la protection civile du district de Nyon_25_2020</v>
      </c>
      <c r="H8877">
        <v>5719</v>
      </c>
      <c r="I8877" t="s">
        <v>124</v>
      </c>
      <c r="J8877">
        <v>2020</v>
      </c>
      <c r="K8877">
        <v>1.2160000000000001E-2</v>
      </c>
    </row>
    <row r="8878" spans="1:11" x14ac:dyDescent="0.25">
      <c r="A8878" t="s">
        <v>724</v>
      </c>
      <c r="B8878" t="s">
        <v>683</v>
      </c>
      <c r="C8878" t="s">
        <v>684</v>
      </c>
      <c r="D8878" t="str">
        <f>Clef_répartition[[#This Row],[Code association]]&amp;"_"&amp;Clef_répartition[[#This Row],[Nom association]]</f>
        <v>ORPC Nyon_Organisation régionale de la protection civile du district de Nyon</v>
      </c>
      <c r="E8878">
        <f>COUNTIFS(D$2:D8878,Clef_répartition[[#This Row],[Code_Nom]],J$2:J8878,Clef_répartition[[#This Row],[Année]])</f>
        <v>26</v>
      </c>
      <c r="F8878">
        <f>IF(Clef_répartition[[#This Row],[Code_Nom]]=D8877,F8877-1,(COUNTIFS(Clef_répartition[Code_Nom],Clef_répartition[[#This Row],[Code_Nom]],Clef_répartition[Année],Clef_répartition[[#This Row],[Année]])))</f>
        <v>22</v>
      </c>
      <c r="G8878" t="str">
        <f>Clef_répartition[[#This Row],[Code_Nom]]&amp;"_"&amp;Clef_répartition[[#This Row],[Nombre]]&amp;"_"&amp;Clef_répartition[[#This Row],[Année]]</f>
        <v>ORPC Nyon_Organisation régionale de la protection civile du district de Nyon_26_2020</v>
      </c>
      <c r="H8878">
        <v>5720</v>
      </c>
      <c r="I8878" t="s">
        <v>125</v>
      </c>
      <c r="J8878">
        <v>2020</v>
      </c>
      <c r="K8878">
        <v>1.013E-2</v>
      </c>
    </row>
    <row r="8879" spans="1:11" x14ac:dyDescent="0.25">
      <c r="A8879" t="s">
        <v>724</v>
      </c>
      <c r="B8879" t="s">
        <v>683</v>
      </c>
      <c r="C8879" t="s">
        <v>684</v>
      </c>
      <c r="D8879" t="str">
        <f>Clef_répartition[[#This Row],[Code association]]&amp;"_"&amp;Clef_répartition[[#This Row],[Nom association]]</f>
        <v>ORPC Nyon_Organisation régionale de la protection civile du district de Nyon</v>
      </c>
      <c r="E8879">
        <f>COUNTIFS(D$2:D8879,Clef_répartition[[#This Row],[Code_Nom]],J$2:J8879,Clef_répartition[[#This Row],[Année]])</f>
        <v>27</v>
      </c>
      <c r="F8879">
        <f>IF(Clef_répartition[[#This Row],[Code_Nom]]=D8878,F8878-1,(COUNTIFS(Clef_répartition[Code_Nom],Clef_répartition[[#This Row],[Code_Nom]],Clef_répartition[Année],Clef_répartition[[#This Row],[Année]])))</f>
        <v>21</v>
      </c>
      <c r="G8879" t="str">
        <f>Clef_répartition[[#This Row],[Code_Nom]]&amp;"_"&amp;Clef_répartition[[#This Row],[Nombre]]&amp;"_"&amp;Clef_répartition[[#This Row],[Année]]</f>
        <v>ORPC Nyon_Organisation régionale de la protection civile du district de Nyon_27_2020</v>
      </c>
      <c r="H8879">
        <v>5721</v>
      </c>
      <c r="I8879" t="s">
        <v>126</v>
      </c>
      <c r="J8879">
        <v>2020</v>
      </c>
      <c r="K8879">
        <v>0.12953999999999999</v>
      </c>
    </row>
    <row r="8880" spans="1:11" x14ac:dyDescent="0.25">
      <c r="A8880" t="s">
        <v>724</v>
      </c>
      <c r="B8880" t="s">
        <v>683</v>
      </c>
      <c r="C8880" t="s">
        <v>684</v>
      </c>
      <c r="D8880" t="str">
        <f>Clef_répartition[[#This Row],[Code association]]&amp;"_"&amp;Clef_répartition[[#This Row],[Nom association]]</f>
        <v>ORPC Nyon_Organisation régionale de la protection civile du district de Nyon</v>
      </c>
      <c r="E8880">
        <f>COUNTIFS(D$2:D8880,Clef_répartition[[#This Row],[Code_Nom]],J$2:J8880,Clef_répartition[[#This Row],[Année]])</f>
        <v>28</v>
      </c>
      <c r="F8880">
        <f>IF(Clef_répartition[[#This Row],[Code_Nom]]=D8879,F8879-1,(COUNTIFS(Clef_répartition[Code_Nom],Clef_répartition[[#This Row],[Code_Nom]],Clef_répartition[Année],Clef_répartition[[#This Row],[Année]])))</f>
        <v>20</v>
      </c>
      <c r="G8880" t="str">
        <f>Clef_répartition[[#This Row],[Code_Nom]]&amp;"_"&amp;Clef_répartition[[#This Row],[Nombre]]&amp;"_"&amp;Clef_répartition[[#This Row],[Année]]</f>
        <v>ORPC Nyon_Organisation régionale de la protection civile du district de Nyon_28_2020</v>
      </c>
      <c r="H8880">
        <v>5722</v>
      </c>
      <c r="I8880" t="s">
        <v>133</v>
      </c>
      <c r="J8880">
        <v>2020</v>
      </c>
      <c r="K8880">
        <v>3.7599999999999999E-3</v>
      </c>
    </row>
    <row r="8881" spans="1:11" x14ac:dyDescent="0.25">
      <c r="A8881" t="s">
        <v>724</v>
      </c>
      <c r="B8881" t="s">
        <v>683</v>
      </c>
      <c r="C8881" t="s">
        <v>684</v>
      </c>
      <c r="D8881" t="str">
        <f>Clef_répartition[[#This Row],[Code association]]&amp;"_"&amp;Clef_répartition[[#This Row],[Nom association]]</f>
        <v>ORPC Nyon_Organisation régionale de la protection civile du district de Nyon</v>
      </c>
      <c r="E8881">
        <f>COUNTIFS(D$2:D8881,Clef_répartition[[#This Row],[Code_Nom]],J$2:J8881,Clef_répartition[[#This Row],[Année]])</f>
        <v>29</v>
      </c>
      <c r="F8881">
        <f>IF(Clef_répartition[[#This Row],[Code_Nom]]=D8880,F8880-1,(COUNTIFS(Clef_répartition[Code_Nom],Clef_répartition[[#This Row],[Code_Nom]],Clef_répartition[Année],Clef_répartition[[#This Row],[Année]])))</f>
        <v>19</v>
      </c>
      <c r="G8881" t="str">
        <f>Clef_répartition[[#This Row],[Code_Nom]]&amp;"_"&amp;Clef_répartition[[#This Row],[Nombre]]&amp;"_"&amp;Clef_répartition[[#This Row],[Année]]</f>
        <v>ORPC Nyon_Organisation régionale de la protection civile du district de Nyon_29_2020</v>
      </c>
      <c r="H8881">
        <v>5726</v>
      </c>
      <c r="I8881" t="s">
        <v>148</v>
      </c>
      <c r="J8881">
        <v>2020</v>
      </c>
      <c r="K8881">
        <v>1.115E-2</v>
      </c>
    </row>
    <row r="8882" spans="1:11" x14ac:dyDescent="0.25">
      <c r="A8882" t="s">
        <v>724</v>
      </c>
      <c r="B8882" t="s">
        <v>683</v>
      </c>
      <c r="C8882" t="s">
        <v>684</v>
      </c>
      <c r="D8882" t="str">
        <f>Clef_répartition[[#This Row],[Code association]]&amp;"_"&amp;Clef_répartition[[#This Row],[Nom association]]</f>
        <v>ORPC Nyon_Organisation régionale de la protection civile du district de Nyon</v>
      </c>
      <c r="E8882">
        <f>COUNTIFS(D$2:D8882,Clef_répartition[[#This Row],[Code_Nom]],J$2:J8882,Clef_répartition[[#This Row],[Année]])</f>
        <v>30</v>
      </c>
      <c r="F8882">
        <f>IF(Clef_répartition[[#This Row],[Code_Nom]]=D8881,F8881-1,(COUNTIFS(Clef_répartition[Code_Nom],Clef_répartition[[#This Row],[Code_Nom]],Clef_répartition[Année],Clef_répartition[[#This Row],[Année]])))</f>
        <v>18</v>
      </c>
      <c r="G8882" t="str">
        <f>Clef_répartition[[#This Row],[Code_Nom]]&amp;"_"&amp;Clef_répartition[[#This Row],[Nombre]]&amp;"_"&amp;Clef_répartition[[#This Row],[Année]]</f>
        <v>ORPC Nyon_Organisation régionale de la protection civile du district de Nyon_30_2020</v>
      </c>
      <c r="H8882">
        <v>5731</v>
      </c>
      <c r="I8882" t="s">
        <v>157</v>
      </c>
      <c r="J8882">
        <v>2020</v>
      </c>
      <c r="K8882">
        <v>1.337E-2</v>
      </c>
    </row>
    <row r="8883" spans="1:11" x14ac:dyDescent="0.25">
      <c r="A8883" t="s">
        <v>724</v>
      </c>
      <c r="B8883" t="s">
        <v>683</v>
      </c>
      <c r="C8883" t="s">
        <v>684</v>
      </c>
      <c r="D8883" t="str">
        <f>Clef_répartition[[#This Row],[Code association]]&amp;"_"&amp;Clef_répartition[[#This Row],[Nom association]]</f>
        <v>ORPC Nyon_Organisation régionale de la protection civile du district de Nyon</v>
      </c>
      <c r="E8883">
        <f>COUNTIFS(D$2:D8883,Clef_répartition[[#This Row],[Code_Nom]],J$2:J8883,Clef_répartition[[#This Row],[Année]])</f>
        <v>31</v>
      </c>
      <c r="F8883">
        <f>IF(Clef_répartition[[#This Row],[Code_Nom]]=D8882,F8882-1,(COUNTIFS(Clef_répartition[Code_Nom],Clef_répartition[[#This Row],[Code_Nom]],Clef_répartition[Année],Clef_répartition[[#This Row],[Année]])))</f>
        <v>17</v>
      </c>
      <c r="G8883" t="str">
        <f>Clef_répartition[[#This Row],[Code_Nom]]&amp;"_"&amp;Clef_répartition[[#This Row],[Nombre]]&amp;"_"&amp;Clef_répartition[[#This Row],[Année]]</f>
        <v>ORPC Nyon_Organisation régionale de la protection civile du district de Nyon_31_2020</v>
      </c>
      <c r="H8883">
        <v>5429</v>
      </c>
      <c r="I8883" t="s">
        <v>162</v>
      </c>
      <c r="J8883">
        <v>2020</v>
      </c>
      <c r="K8883">
        <v>4.7299999999999998E-3</v>
      </c>
    </row>
    <row r="8884" spans="1:11" x14ac:dyDescent="0.25">
      <c r="A8884" t="s">
        <v>724</v>
      </c>
      <c r="B8884" t="s">
        <v>683</v>
      </c>
      <c r="C8884" t="s">
        <v>684</v>
      </c>
      <c r="D8884" t="str">
        <f>Clef_répartition[[#This Row],[Code association]]&amp;"_"&amp;Clef_répartition[[#This Row],[Nom association]]</f>
        <v>ORPC Nyon_Organisation régionale de la protection civile du district de Nyon</v>
      </c>
      <c r="E8884">
        <f>COUNTIFS(D$2:D8884,Clef_répartition[[#This Row],[Code_Nom]],J$2:J8884,Clef_répartition[[#This Row],[Année]])</f>
        <v>32</v>
      </c>
      <c r="F8884">
        <f>IF(Clef_répartition[[#This Row],[Code_Nom]]=D8883,F8883-1,(COUNTIFS(Clef_répartition[Code_Nom],Clef_répartition[[#This Row],[Code_Nom]],Clef_répartition[Année],Clef_répartition[[#This Row],[Année]])))</f>
        <v>16</v>
      </c>
      <c r="G8884" t="str">
        <f>Clef_répartition[[#This Row],[Code_Nom]]&amp;"_"&amp;Clef_répartition[[#This Row],[Nombre]]&amp;"_"&amp;Clef_répartition[[#This Row],[Année]]</f>
        <v>ORPC Nyon_Organisation régionale de la protection civile du district de Nyon_32_2020</v>
      </c>
      <c r="H8884">
        <v>5858</v>
      </c>
      <c r="I8884" t="s">
        <v>165</v>
      </c>
      <c r="J8884">
        <v>2020</v>
      </c>
      <c r="K8884">
        <v>6.1000000000000004E-3</v>
      </c>
    </row>
    <row r="8885" spans="1:11" x14ac:dyDescent="0.25">
      <c r="A8885" t="s">
        <v>724</v>
      </c>
      <c r="B8885" t="s">
        <v>683</v>
      </c>
      <c r="C8885" t="s">
        <v>684</v>
      </c>
      <c r="D8885" t="str">
        <f>Clef_répartition[[#This Row],[Code association]]&amp;"_"&amp;Clef_répartition[[#This Row],[Nom association]]</f>
        <v>ORPC Nyon_Organisation régionale de la protection civile du district de Nyon</v>
      </c>
      <c r="E8885">
        <f>COUNTIFS(D$2:D8885,Clef_répartition[[#This Row],[Code_Nom]],J$2:J8885,Clef_répartition[[#This Row],[Année]])</f>
        <v>33</v>
      </c>
      <c r="F8885">
        <f>IF(Clef_répartition[[#This Row],[Code_Nom]]=D8884,F8884-1,(COUNTIFS(Clef_répartition[Code_Nom],Clef_répartition[[#This Row],[Code_Nom]],Clef_répartition[Année],Clef_répartition[[#This Row],[Année]])))</f>
        <v>15</v>
      </c>
      <c r="G8885" t="str">
        <f>Clef_répartition[[#This Row],[Code_Nom]]&amp;"_"&amp;Clef_répartition[[#This Row],[Nombre]]&amp;"_"&amp;Clef_répartition[[#This Row],[Année]]</f>
        <v>ORPC Nyon_Organisation régionale de la protection civile du district de Nyon_33_2020</v>
      </c>
      <c r="H8885">
        <v>5430</v>
      </c>
      <c r="I8885" t="s">
        <v>171</v>
      </c>
      <c r="J8885">
        <v>2020</v>
      </c>
      <c r="K8885">
        <v>4.6299999999999996E-3</v>
      </c>
    </row>
    <row r="8886" spans="1:11" x14ac:dyDescent="0.25">
      <c r="A8886" t="s">
        <v>724</v>
      </c>
      <c r="B8886" t="s">
        <v>683</v>
      </c>
      <c r="C8886" t="s">
        <v>684</v>
      </c>
      <c r="D8886" t="str">
        <f>Clef_répartition[[#This Row],[Code association]]&amp;"_"&amp;Clef_répartition[[#This Row],[Nom association]]</f>
        <v>ORPC Nyon_Organisation régionale de la protection civile du district de Nyon</v>
      </c>
      <c r="E8886">
        <f>COUNTIFS(D$2:D8886,Clef_répartition[[#This Row],[Code_Nom]],J$2:J8886,Clef_répartition[[#This Row],[Année]])</f>
        <v>34</v>
      </c>
      <c r="F8886">
        <f>IF(Clef_répartition[[#This Row],[Code_Nom]]=D8885,F8885-1,(COUNTIFS(Clef_répartition[Code_Nom],Clef_répartition[[#This Row],[Code_Nom]],Clef_répartition[Année],Clef_répartition[[#This Row],[Année]])))</f>
        <v>14</v>
      </c>
      <c r="G8886" t="str">
        <f>Clef_répartition[[#This Row],[Code_Nom]]&amp;"_"&amp;Clef_répartition[[#This Row],[Nombre]]&amp;"_"&amp;Clef_répartition[[#This Row],[Année]]</f>
        <v>ORPC Nyon_Organisation régionale de la protection civile du district de Nyon_34_2020</v>
      </c>
      <c r="H8886">
        <v>5723</v>
      </c>
      <c r="I8886" t="s">
        <v>176</v>
      </c>
      <c r="J8886">
        <v>2020</v>
      </c>
      <c r="K8886">
        <v>2.077E-2</v>
      </c>
    </row>
    <row r="8887" spans="1:11" x14ac:dyDescent="0.25">
      <c r="A8887" t="s">
        <v>724</v>
      </c>
      <c r="B8887" t="s">
        <v>683</v>
      </c>
      <c r="C8887" t="s">
        <v>684</v>
      </c>
      <c r="D8887" t="str">
        <f>Clef_répartition[[#This Row],[Code association]]&amp;"_"&amp;Clef_répartition[[#This Row],[Nom association]]</f>
        <v>ORPC Nyon_Organisation régionale de la protection civile du district de Nyon</v>
      </c>
      <c r="E8887">
        <f>COUNTIFS(D$2:D8887,Clef_répartition[[#This Row],[Code_Nom]],J$2:J8887,Clef_répartition[[#This Row],[Année]])</f>
        <v>35</v>
      </c>
      <c r="F8887">
        <f>IF(Clef_répartition[[#This Row],[Code_Nom]]=D8886,F8886-1,(COUNTIFS(Clef_répartition[Code_Nom],Clef_répartition[[#This Row],[Code_Nom]],Clef_répartition[Année],Clef_répartition[[#This Row],[Année]])))</f>
        <v>13</v>
      </c>
      <c r="G8887" t="str">
        <f>Clef_répartition[[#This Row],[Code_Nom]]&amp;"_"&amp;Clef_répartition[[#This Row],[Nombre]]&amp;"_"&amp;Clef_répartition[[#This Row],[Année]]</f>
        <v>ORPC Nyon_Organisation régionale de la protection civile du district de Nyon_35_2020</v>
      </c>
      <c r="H8887">
        <v>5859</v>
      </c>
      <c r="I8887" t="s">
        <v>182</v>
      </c>
      <c r="J8887">
        <v>2020</v>
      </c>
      <c r="K8887">
        <v>2.6280000000000001E-2</v>
      </c>
    </row>
    <row r="8888" spans="1:11" x14ac:dyDescent="0.25">
      <c r="A8888" t="s">
        <v>724</v>
      </c>
      <c r="B8888" t="s">
        <v>683</v>
      </c>
      <c r="C8888" t="s">
        <v>684</v>
      </c>
      <c r="D8888" t="str">
        <f>Clef_répartition[[#This Row],[Code association]]&amp;"_"&amp;Clef_répartition[[#This Row],[Nom association]]</f>
        <v>ORPC Nyon_Organisation régionale de la protection civile du district de Nyon</v>
      </c>
      <c r="E8888">
        <f>COUNTIFS(D$2:D8888,Clef_répartition[[#This Row],[Code_Nom]],J$2:J8888,Clef_répartition[[#This Row],[Année]])</f>
        <v>36</v>
      </c>
      <c r="F8888">
        <f>IF(Clef_répartition[[#This Row],[Code_Nom]]=D8887,F8887-1,(COUNTIFS(Clef_répartition[Code_Nom],Clef_répartition[[#This Row],[Code_Nom]],Clef_répartition[Année],Clef_répartition[[#This Row],[Année]])))</f>
        <v>12</v>
      </c>
      <c r="G8888" t="str">
        <f>Clef_répartition[[#This Row],[Code_Nom]]&amp;"_"&amp;Clef_répartition[[#This Row],[Nombre]]&amp;"_"&amp;Clef_répartition[[#This Row],[Année]]</f>
        <v>ORPC Nyon_Organisation régionale de la protection civile du district de Nyon_36_2020</v>
      </c>
      <c r="H8888">
        <v>5724</v>
      </c>
      <c r="I8888" t="s">
        <v>196</v>
      </c>
      <c r="J8888">
        <v>2020</v>
      </c>
      <c r="K8888">
        <v>0.21026</v>
      </c>
    </row>
    <row r="8889" spans="1:11" x14ac:dyDescent="0.25">
      <c r="A8889" t="s">
        <v>724</v>
      </c>
      <c r="B8889" t="s">
        <v>683</v>
      </c>
      <c r="C8889" t="s">
        <v>684</v>
      </c>
      <c r="D8889" t="str">
        <f>Clef_répartition[[#This Row],[Code association]]&amp;"_"&amp;Clef_répartition[[#This Row],[Nom association]]</f>
        <v>ORPC Nyon_Organisation régionale de la protection civile du district de Nyon</v>
      </c>
      <c r="E8889">
        <f>COUNTIFS(D$2:D8889,Clef_répartition[[#This Row],[Code_Nom]],J$2:J8889,Clef_répartition[[#This Row],[Année]])</f>
        <v>37</v>
      </c>
      <c r="F8889">
        <f>IF(Clef_répartition[[#This Row],[Code_Nom]]=D8888,F8888-1,(COUNTIFS(Clef_répartition[Code_Nom],Clef_répartition[[#This Row],[Code_Nom]],Clef_répartition[Année],Clef_répartition[[#This Row],[Année]])))</f>
        <v>11</v>
      </c>
      <c r="G8889" t="str">
        <f>Clef_répartition[[#This Row],[Code_Nom]]&amp;"_"&amp;Clef_répartition[[#This Row],[Nombre]]&amp;"_"&amp;Clef_répartition[[#This Row],[Année]]</f>
        <v>ORPC Nyon_Organisation régionale de la protection civile du district de Nyon_37_2020</v>
      </c>
      <c r="H8889">
        <v>5860</v>
      </c>
      <c r="I8889" t="s">
        <v>215</v>
      </c>
      <c r="J8889">
        <v>2020</v>
      </c>
      <c r="K8889">
        <v>1.47E-2</v>
      </c>
    </row>
    <row r="8890" spans="1:11" x14ac:dyDescent="0.25">
      <c r="A8890" t="s">
        <v>724</v>
      </c>
      <c r="B8890" t="s">
        <v>683</v>
      </c>
      <c r="C8890" t="s">
        <v>684</v>
      </c>
      <c r="D8890" t="str">
        <f>Clef_répartition[[#This Row],[Code association]]&amp;"_"&amp;Clef_répartition[[#This Row],[Nom association]]</f>
        <v>ORPC Nyon_Organisation régionale de la protection civile du district de Nyon</v>
      </c>
      <c r="E8890">
        <f>COUNTIFS(D$2:D8890,Clef_répartition[[#This Row],[Code_Nom]],J$2:J8890,Clef_répartition[[#This Row],[Année]])</f>
        <v>38</v>
      </c>
      <c r="F8890">
        <f>IF(Clef_répartition[[#This Row],[Code_Nom]]=D8889,F8889-1,(COUNTIFS(Clef_répartition[Code_Nom],Clef_répartition[[#This Row],[Code_Nom]],Clef_répartition[Année],Clef_répartition[[#This Row],[Année]])))</f>
        <v>10</v>
      </c>
      <c r="G8890" t="str">
        <f>Clef_répartition[[#This Row],[Code_Nom]]&amp;"_"&amp;Clef_répartition[[#This Row],[Nombre]]&amp;"_"&amp;Clef_répartition[[#This Row],[Année]]</f>
        <v>ORPC Nyon_Organisation régionale de la protection civile du district de Nyon_38_2020</v>
      </c>
      <c r="H8890">
        <v>5725</v>
      </c>
      <c r="I8890" t="s">
        <v>219</v>
      </c>
      <c r="J8890">
        <v>2020</v>
      </c>
      <c r="K8890">
        <v>4.0140000000000002E-2</v>
      </c>
    </row>
    <row r="8891" spans="1:11" x14ac:dyDescent="0.25">
      <c r="A8891" t="s">
        <v>724</v>
      </c>
      <c r="B8891" t="s">
        <v>683</v>
      </c>
      <c r="C8891" t="s">
        <v>684</v>
      </c>
      <c r="D8891" t="str">
        <f>Clef_répartition[[#This Row],[Code association]]&amp;"_"&amp;Clef_répartition[[#This Row],[Nom association]]</f>
        <v>ORPC Nyon_Organisation régionale de la protection civile du district de Nyon</v>
      </c>
      <c r="E8891">
        <f>COUNTIFS(D$2:D8891,Clef_répartition[[#This Row],[Code_Nom]],J$2:J8891,Clef_répartition[[#This Row],[Année]])</f>
        <v>39</v>
      </c>
      <c r="F8891">
        <f>IF(Clef_répartition[[#This Row],[Code_Nom]]=D8890,F8890-1,(COUNTIFS(Clef_répartition[Code_Nom],Clef_répartition[[#This Row],[Code_Nom]],Clef_répartition[Année],Clef_répartition[[#This Row],[Année]])))</f>
        <v>9</v>
      </c>
      <c r="G8891" t="str">
        <f>Clef_répartition[[#This Row],[Code_Nom]]&amp;"_"&amp;Clef_répartition[[#This Row],[Nombre]]&amp;"_"&amp;Clef_répartition[[#This Row],[Année]]</f>
        <v>ORPC Nyon_Organisation régionale de la protection civile du district de Nyon_39_2020</v>
      </c>
      <c r="H8891">
        <v>5861</v>
      </c>
      <c r="I8891" t="s">
        <v>232</v>
      </c>
      <c r="J8891">
        <v>2020</v>
      </c>
      <c r="K8891">
        <v>6.1310000000000003E-2</v>
      </c>
    </row>
    <row r="8892" spans="1:11" x14ac:dyDescent="0.25">
      <c r="A8892" t="s">
        <v>724</v>
      </c>
      <c r="B8892" t="s">
        <v>683</v>
      </c>
      <c r="C8892" t="s">
        <v>684</v>
      </c>
      <c r="D8892" t="str">
        <f>Clef_répartition[[#This Row],[Code association]]&amp;"_"&amp;Clef_répartition[[#This Row],[Nom association]]</f>
        <v>ORPC Nyon_Organisation régionale de la protection civile du district de Nyon</v>
      </c>
      <c r="E8892">
        <f>COUNTIFS(D$2:D8892,Clef_répartition[[#This Row],[Code_Nom]],J$2:J8892,Clef_répartition[[#This Row],[Année]])</f>
        <v>40</v>
      </c>
      <c r="F8892">
        <f>IF(Clef_répartition[[#This Row],[Code_Nom]]=D8891,F8891-1,(COUNTIFS(Clef_répartition[Code_Nom],Clef_répartition[[#This Row],[Code_Nom]],Clef_répartition[Année],Clef_répartition[[#This Row],[Année]])))</f>
        <v>8</v>
      </c>
      <c r="G8892" t="str">
        <f>Clef_répartition[[#This Row],[Code_Nom]]&amp;"_"&amp;Clef_répartition[[#This Row],[Nombre]]&amp;"_"&amp;Clef_répartition[[#This Row],[Année]]</f>
        <v>ORPC Nyon_Organisation régionale de la protection civile du district de Nyon_40_2020</v>
      </c>
      <c r="H8892">
        <v>5727</v>
      </c>
      <c r="I8892" t="s">
        <v>243</v>
      </c>
      <c r="J8892">
        <v>2020</v>
      </c>
      <c r="K8892">
        <v>2.5559999999999999E-2</v>
      </c>
    </row>
    <row r="8893" spans="1:11" x14ac:dyDescent="0.25">
      <c r="A8893" t="s">
        <v>724</v>
      </c>
      <c r="B8893" t="s">
        <v>683</v>
      </c>
      <c r="C8893" t="s">
        <v>684</v>
      </c>
      <c r="D8893" t="str">
        <f>Clef_répartition[[#This Row],[Code association]]&amp;"_"&amp;Clef_répartition[[#This Row],[Nom association]]</f>
        <v>ORPC Nyon_Organisation régionale de la protection civile du district de Nyon</v>
      </c>
      <c r="E8893">
        <f>COUNTIFS(D$2:D8893,Clef_répartition[[#This Row],[Code_Nom]],J$2:J8893,Clef_répartition[[#This Row],[Année]])</f>
        <v>41</v>
      </c>
      <c r="F8893">
        <f>IF(Clef_répartition[[#This Row],[Code_Nom]]=D8892,F8892-1,(COUNTIFS(Clef_répartition[Code_Nom],Clef_répartition[[#This Row],[Code_Nom]],Clef_répartition[Année],Clef_répartition[[#This Row],[Année]])))</f>
        <v>7</v>
      </c>
      <c r="G8893" t="str">
        <f>Clef_répartition[[#This Row],[Code_Nom]]&amp;"_"&amp;Clef_répartition[[#This Row],[Nombre]]&amp;"_"&amp;Clef_répartition[[#This Row],[Année]]</f>
        <v>ORPC Nyon_Organisation régionale de la protection civile du district de Nyon_41_2020</v>
      </c>
      <c r="H8893">
        <v>5434</v>
      </c>
      <c r="I8893" t="s">
        <v>244</v>
      </c>
      <c r="J8893">
        <v>2020</v>
      </c>
      <c r="K8893">
        <v>1.044E-2</v>
      </c>
    </row>
    <row r="8894" spans="1:11" x14ac:dyDescent="0.25">
      <c r="A8894" t="s">
        <v>724</v>
      </c>
      <c r="B8894" t="s">
        <v>683</v>
      </c>
      <c r="C8894" t="s">
        <v>684</v>
      </c>
      <c r="D8894" t="str">
        <f>Clef_répartition[[#This Row],[Code association]]&amp;"_"&amp;Clef_répartition[[#This Row],[Nom association]]</f>
        <v>ORPC Nyon_Organisation régionale de la protection civile du district de Nyon</v>
      </c>
      <c r="E8894">
        <f>COUNTIFS(D$2:D8894,Clef_répartition[[#This Row],[Code_Nom]],J$2:J8894,Clef_répartition[[#This Row],[Année]])</f>
        <v>42</v>
      </c>
      <c r="F8894">
        <f>IF(Clef_répartition[[#This Row],[Code_Nom]]=D8893,F8893-1,(COUNTIFS(Clef_répartition[Code_Nom],Clef_répartition[[#This Row],[Code_Nom]],Clef_répartition[Année],Clef_répartition[[#This Row],[Année]])))</f>
        <v>6</v>
      </c>
      <c r="G8894" t="str">
        <f>Clef_répartition[[#This Row],[Code_Nom]]&amp;"_"&amp;Clef_répartition[[#This Row],[Nombre]]&amp;"_"&amp;Clef_répartition[[#This Row],[Année]]</f>
        <v>ORPC Nyon_Organisation régionale de la protection civile du district de Nyon_42_2020</v>
      </c>
      <c r="H8894">
        <v>5728</v>
      </c>
      <c r="I8894" t="s">
        <v>255</v>
      </c>
      <c r="J8894">
        <v>2020</v>
      </c>
      <c r="K8894">
        <v>5.7499999999999999E-3</v>
      </c>
    </row>
    <row r="8895" spans="1:11" x14ac:dyDescent="0.25">
      <c r="A8895" t="s">
        <v>724</v>
      </c>
      <c r="B8895" t="s">
        <v>683</v>
      </c>
      <c r="C8895" t="s">
        <v>684</v>
      </c>
      <c r="D8895" t="str">
        <f>Clef_répartition[[#This Row],[Code association]]&amp;"_"&amp;Clef_répartition[[#This Row],[Nom association]]</f>
        <v>ORPC Nyon_Organisation régionale de la protection civile du district de Nyon</v>
      </c>
      <c r="E8895">
        <f>COUNTIFS(D$2:D8895,Clef_répartition[[#This Row],[Code_Nom]],J$2:J8895,Clef_répartition[[#This Row],[Année]])</f>
        <v>43</v>
      </c>
      <c r="F8895">
        <f>IF(Clef_répartition[[#This Row],[Code_Nom]]=D8894,F8894-1,(COUNTIFS(Clef_répartition[Code_Nom],Clef_répartition[[#This Row],[Code_Nom]],Clef_répartition[Année],Clef_répartition[[#This Row],[Année]])))</f>
        <v>5</v>
      </c>
      <c r="G8895" t="str">
        <f>Clef_répartition[[#This Row],[Code_Nom]]&amp;"_"&amp;Clef_répartition[[#This Row],[Nombre]]&amp;"_"&amp;Clef_répartition[[#This Row],[Année]]</f>
        <v>ORPC Nyon_Organisation régionale de la protection civile du district de Nyon_43_2020</v>
      </c>
      <c r="H8895">
        <v>5729</v>
      </c>
      <c r="I8895" t="s">
        <v>261</v>
      </c>
      <c r="J8895">
        <v>2020</v>
      </c>
      <c r="K8895">
        <v>1.5709999999999998E-2</v>
      </c>
    </row>
    <row r="8896" spans="1:11" x14ac:dyDescent="0.25">
      <c r="A8896" t="s">
        <v>724</v>
      </c>
      <c r="B8896" t="s">
        <v>683</v>
      </c>
      <c r="C8896" t="s">
        <v>684</v>
      </c>
      <c r="D8896" t="str">
        <f>Clef_répartition[[#This Row],[Code association]]&amp;"_"&amp;Clef_répartition[[#This Row],[Nom association]]</f>
        <v>ORPC Nyon_Organisation régionale de la protection civile du district de Nyon</v>
      </c>
      <c r="E8896">
        <f>COUNTIFS(D$2:D8896,Clef_répartition[[#This Row],[Code_Nom]],J$2:J8896,Clef_répartition[[#This Row],[Année]])</f>
        <v>44</v>
      </c>
      <c r="F8896">
        <f>IF(Clef_répartition[[#This Row],[Code_Nom]]=D8895,F8895-1,(COUNTIFS(Clef_répartition[Code_Nom],Clef_répartition[[#This Row],[Code_Nom]],Clef_répartition[Année],Clef_répartition[[#This Row],[Année]])))</f>
        <v>4</v>
      </c>
      <c r="G8896" t="str">
        <f>Clef_répartition[[#This Row],[Code_Nom]]&amp;"_"&amp;Clef_répartition[[#This Row],[Nombre]]&amp;"_"&amp;Clef_répartition[[#This Row],[Année]]</f>
        <v>ORPC Nyon_Organisation régionale de la protection civile du district de Nyon_44_2020</v>
      </c>
      <c r="H8896">
        <v>5862</v>
      </c>
      <c r="I8896" t="s">
        <v>262</v>
      </c>
      <c r="J8896">
        <v>2020</v>
      </c>
      <c r="K8896">
        <v>2.2899999999999999E-3</v>
      </c>
    </row>
    <row r="8897" spans="1:11" x14ac:dyDescent="0.25">
      <c r="A8897" t="s">
        <v>724</v>
      </c>
      <c r="B8897" t="s">
        <v>683</v>
      </c>
      <c r="C8897" t="s">
        <v>684</v>
      </c>
      <c r="D8897" t="str">
        <f>Clef_répartition[[#This Row],[Code association]]&amp;"_"&amp;Clef_répartition[[#This Row],[Nom association]]</f>
        <v>ORPC Nyon_Organisation régionale de la protection civile du district de Nyon</v>
      </c>
      <c r="E8897">
        <f>COUNTIFS(D$2:D8897,Clef_répartition[[#This Row],[Code_Nom]],J$2:J8897,Clef_répartition[[#This Row],[Année]])</f>
        <v>45</v>
      </c>
      <c r="F8897">
        <f>IF(Clef_répartition[[#This Row],[Code_Nom]]=D8896,F8896-1,(COUNTIFS(Clef_répartition[Code_Nom],Clef_répartition[[#This Row],[Code_Nom]],Clef_répartition[Année],Clef_répartition[[#This Row],[Année]])))</f>
        <v>3</v>
      </c>
      <c r="G8897" t="str">
        <f>Clef_répartition[[#This Row],[Code_Nom]]&amp;"_"&amp;Clef_répartition[[#This Row],[Nombre]]&amp;"_"&amp;Clef_répartition[[#This Row],[Année]]</f>
        <v>ORPC Nyon_Organisation régionale de la protection civile du district de Nyon_45_2020</v>
      </c>
      <c r="H8897">
        <v>5730</v>
      </c>
      <c r="I8897" t="s">
        <v>265</v>
      </c>
      <c r="J8897">
        <v>2020</v>
      </c>
      <c r="K8897">
        <v>1.4080000000000001E-2</v>
      </c>
    </row>
    <row r="8898" spans="1:11" x14ac:dyDescent="0.25">
      <c r="A8898" t="s">
        <v>724</v>
      </c>
      <c r="B8898" t="s">
        <v>683</v>
      </c>
      <c r="C8898" t="s">
        <v>684</v>
      </c>
      <c r="D8898" t="str">
        <f>Clef_répartition[[#This Row],[Code association]]&amp;"_"&amp;Clef_répartition[[#This Row],[Nom association]]</f>
        <v>ORPC Nyon_Organisation régionale de la protection civile du district de Nyon</v>
      </c>
      <c r="E8898">
        <f>COUNTIFS(D$2:D8898,Clef_répartition[[#This Row],[Code_Nom]],J$2:J8898,Clef_répartition[[#This Row],[Année]])</f>
        <v>46</v>
      </c>
      <c r="F8898">
        <f>IF(Clef_répartition[[#This Row],[Code_Nom]]=D8897,F8897-1,(COUNTIFS(Clef_répartition[Code_Nom],Clef_répartition[[#This Row],[Code_Nom]],Clef_répartition[Année],Clef_répartition[[#This Row],[Année]])))</f>
        <v>2</v>
      </c>
      <c r="G8898" t="str">
        <f>Clef_répartition[[#This Row],[Code_Nom]]&amp;"_"&amp;Clef_répartition[[#This Row],[Nombre]]&amp;"_"&amp;Clef_répartition[[#This Row],[Année]]</f>
        <v>ORPC Nyon_Organisation régionale de la protection civile du district de Nyon_46_2020</v>
      </c>
      <c r="H8898">
        <v>5732</v>
      </c>
      <c r="I8898" t="s">
        <v>279</v>
      </c>
      <c r="J8898">
        <v>2020</v>
      </c>
      <c r="K8898">
        <v>1.0630000000000001E-2</v>
      </c>
    </row>
    <row r="8899" spans="1:11" x14ac:dyDescent="0.25">
      <c r="A8899" t="s">
        <v>724</v>
      </c>
      <c r="B8899" t="s">
        <v>683</v>
      </c>
      <c r="C8899" t="s">
        <v>684</v>
      </c>
      <c r="D8899" t="str">
        <f>Clef_répartition[[#This Row],[Code association]]&amp;"_"&amp;Clef_répartition[[#This Row],[Nom association]]</f>
        <v>ORPC Nyon_Organisation régionale de la protection civile du district de Nyon</v>
      </c>
      <c r="E8899">
        <f>COUNTIFS(D$2:D8899,Clef_répartition[[#This Row],[Code_Nom]],J$2:J8899,Clef_répartition[[#This Row],[Année]])</f>
        <v>47</v>
      </c>
      <c r="F8899">
        <f>IF(Clef_répartition[[#This Row],[Code_Nom]]=D8898,F8898-1,(COUNTIFS(Clef_répartition[Code_Nom],Clef_répartition[[#This Row],[Code_Nom]],Clef_répartition[Année],Clef_répartition[[#This Row],[Année]])))</f>
        <v>1</v>
      </c>
      <c r="G8899" t="str">
        <f>Clef_répartition[[#This Row],[Code_Nom]]&amp;"_"&amp;Clef_répartition[[#This Row],[Nombre]]&amp;"_"&amp;Clef_répartition[[#This Row],[Année]]</f>
        <v>ORPC Nyon_Organisation régionale de la protection civile du district de Nyon_47_2020</v>
      </c>
      <c r="H8899">
        <v>5863</v>
      </c>
      <c r="I8899" t="s">
        <v>287</v>
      </c>
      <c r="J8899">
        <v>2020</v>
      </c>
      <c r="K8899">
        <v>3.49E-3</v>
      </c>
    </row>
    <row r="8900" spans="1:11" x14ac:dyDescent="0.25">
      <c r="A8900" t="s">
        <v>724</v>
      </c>
      <c r="B8900" t="s">
        <v>563</v>
      </c>
      <c r="C8900" t="s">
        <v>564</v>
      </c>
      <c r="D8900" t="str">
        <f>Clef_répartition[[#This Row],[Code association]]&amp;"_"&amp;Clef_répartition[[#This Row],[Nom association]]</f>
        <v>ORPC Orbe_Organisation régionale de protection civile d'Orbe</v>
      </c>
      <c r="E8900">
        <f>COUNTIFS(D$2:D8900,Clef_répartition[[#This Row],[Code_Nom]],J$2:J8900,Clef_répartition[[#This Row],[Année]])</f>
        <v>1</v>
      </c>
      <c r="F8900">
        <f>IF(Clef_répartition[[#This Row],[Code_Nom]]=D8899,F8899-1,(COUNTIFS(Clef_répartition[Code_Nom],Clef_répartition[[#This Row],[Code_Nom]],Clef_répartition[Année],Clef_répartition[[#This Row],[Année]])))</f>
        <v>73</v>
      </c>
      <c r="G8900" t="str">
        <f>Clef_répartition[[#This Row],[Code_Nom]]&amp;"_"&amp;Clef_répartition[[#This Row],[Nombre]]&amp;"_"&amp;Clef_répartition[[#This Row],[Année]]</f>
        <v>ORPC Orbe_Organisation régionale de protection civile d'Orbe_1_2020</v>
      </c>
      <c r="H8900" s="60">
        <v>5742</v>
      </c>
      <c r="I8900" s="60" t="s">
        <v>2</v>
      </c>
      <c r="J8900" s="60">
        <v>2020</v>
      </c>
      <c r="K8900" s="60">
        <v>0</v>
      </c>
    </row>
    <row r="8901" spans="1:11" x14ac:dyDescent="0.25">
      <c r="A8901" t="s">
        <v>724</v>
      </c>
      <c r="B8901" t="s">
        <v>563</v>
      </c>
      <c r="C8901" t="s">
        <v>564</v>
      </c>
      <c r="D8901" t="str">
        <f>Clef_répartition[[#This Row],[Code association]]&amp;"_"&amp;Clef_répartition[[#This Row],[Nom association]]</f>
        <v>ORPC Orbe_Organisation régionale de protection civile d'Orbe</v>
      </c>
      <c r="E8901">
        <f>COUNTIFS(D$2:D8901,Clef_répartition[[#This Row],[Code_Nom]],J$2:J8901,Clef_répartition[[#This Row],[Année]])</f>
        <v>2</v>
      </c>
      <c r="F8901">
        <f>IF(Clef_répartition[[#This Row],[Code_Nom]]=D8900,F8900-1,(COUNTIFS(Clef_répartition[Code_Nom],Clef_répartition[[#This Row],[Code_Nom]],Clef_répartition[Année],Clef_répartition[[#This Row],[Année]])))</f>
        <v>72</v>
      </c>
      <c r="G8901" t="str">
        <f>Clef_répartition[[#This Row],[Code_Nom]]&amp;"_"&amp;Clef_répartition[[#This Row],[Nombre]]&amp;"_"&amp;Clef_répartition[[#This Row],[Année]]</f>
        <v>ORPC Orbe_Organisation régionale de protection civile d'Orbe_2_2020</v>
      </c>
      <c r="H8901" s="60">
        <v>5743</v>
      </c>
      <c r="I8901" s="60" t="s">
        <v>6</v>
      </c>
      <c r="J8901" s="60">
        <v>2020</v>
      </c>
      <c r="K8901" s="60">
        <v>0</v>
      </c>
    </row>
    <row r="8902" spans="1:11" x14ac:dyDescent="0.25">
      <c r="A8902" t="s">
        <v>724</v>
      </c>
      <c r="B8902" t="s">
        <v>563</v>
      </c>
      <c r="C8902" t="s">
        <v>564</v>
      </c>
      <c r="D8902" t="str">
        <f>Clef_répartition[[#This Row],[Code association]]&amp;"_"&amp;Clef_répartition[[#This Row],[Nom association]]</f>
        <v>ORPC Orbe_Organisation régionale de protection civile d'Orbe</v>
      </c>
      <c r="E8902">
        <f>COUNTIFS(D$2:D8902,Clef_répartition[[#This Row],[Code_Nom]],J$2:J8902,Clef_répartition[[#This Row],[Année]])</f>
        <v>3</v>
      </c>
      <c r="F8902">
        <f>IF(Clef_répartition[[#This Row],[Code_Nom]]=D8901,F8901-1,(COUNTIFS(Clef_répartition[Code_Nom],Clef_répartition[[#This Row],[Code_Nom]],Clef_répartition[Année],Clef_répartition[[#This Row],[Année]])))</f>
        <v>71</v>
      </c>
      <c r="G8902" t="str">
        <f>Clef_répartition[[#This Row],[Code_Nom]]&amp;"_"&amp;Clef_répartition[[#This Row],[Nombre]]&amp;"_"&amp;Clef_répartition[[#This Row],[Année]]</f>
        <v>ORPC Orbe_Organisation régionale de protection civile d'Orbe_3_2020</v>
      </c>
      <c r="H8902" s="60">
        <v>5744</v>
      </c>
      <c r="I8902" s="60" t="s">
        <v>11</v>
      </c>
      <c r="J8902" s="60">
        <v>2020</v>
      </c>
      <c r="K8902" s="60">
        <v>0</v>
      </c>
    </row>
    <row r="8903" spans="1:11" x14ac:dyDescent="0.25">
      <c r="A8903" t="s">
        <v>724</v>
      </c>
      <c r="B8903" t="s">
        <v>563</v>
      </c>
      <c r="C8903" t="s">
        <v>564</v>
      </c>
      <c r="D8903" t="str">
        <f>Clef_répartition[[#This Row],[Code association]]&amp;"_"&amp;Clef_répartition[[#This Row],[Nom association]]</f>
        <v>ORPC Orbe_Organisation régionale de protection civile d'Orbe</v>
      </c>
      <c r="E8903">
        <f>COUNTIFS(D$2:D8903,Clef_répartition[[#This Row],[Code_Nom]],J$2:J8903,Clef_répartition[[#This Row],[Année]])</f>
        <v>4</v>
      </c>
      <c r="F8903">
        <f>IF(Clef_répartition[[#This Row],[Code_Nom]]=D8902,F8902-1,(COUNTIFS(Clef_répartition[Code_Nom],Clef_répartition[[#This Row],[Code_Nom]],Clef_répartition[Année],Clef_répartition[[#This Row],[Année]])))</f>
        <v>70</v>
      </c>
      <c r="G8903" t="str">
        <f>Clef_répartition[[#This Row],[Code_Nom]]&amp;"_"&amp;Clef_répartition[[#This Row],[Nombre]]&amp;"_"&amp;Clef_répartition[[#This Row],[Année]]</f>
        <v>ORPC Orbe_Organisation régionale de protection civile d'Orbe_4_2020</v>
      </c>
      <c r="H8903" s="60">
        <v>5745</v>
      </c>
      <c r="I8903" s="60" t="s">
        <v>14</v>
      </c>
      <c r="J8903" s="60">
        <v>2020</v>
      </c>
      <c r="K8903" s="60">
        <v>0</v>
      </c>
    </row>
    <row r="8904" spans="1:11" x14ac:dyDescent="0.25">
      <c r="A8904" t="s">
        <v>724</v>
      </c>
      <c r="B8904" t="s">
        <v>563</v>
      </c>
      <c r="C8904" t="s">
        <v>564</v>
      </c>
      <c r="D8904" t="str">
        <f>Clef_répartition[[#This Row],[Code association]]&amp;"_"&amp;Clef_répartition[[#This Row],[Nom association]]</f>
        <v>ORPC Orbe_Organisation régionale de protection civile d'Orbe</v>
      </c>
      <c r="E8904">
        <f>COUNTIFS(D$2:D8904,Clef_répartition[[#This Row],[Code_Nom]],J$2:J8904,Clef_répartition[[#This Row],[Année]])</f>
        <v>5</v>
      </c>
      <c r="F8904">
        <f>IF(Clef_répartition[[#This Row],[Code_Nom]]=D8903,F8903-1,(COUNTIFS(Clef_répartition[Code_Nom],Clef_répartition[[#This Row],[Code_Nom]],Clef_répartition[Année],Clef_répartition[[#This Row],[Année]])))</f>
        <v>69</v>
      </c>
      <c r="G8904" t="str">
        <f>Clef_répartition[[#This Row],[Code_Nom]]&amp;"_"&amp;Clef_répartition[[#This Row],[Nombre]]&amp;"_"&amp;Clef_répartition[[#This Row],[Année]]</f>
        <v>ORPC Orbe_Organisation régionale de protection civile d'Orbe_5_2020</v>
      </c>
      <c r="H8904" s="60">
        <v>5746</v>
      </c>
      <c r="I8904" s="60" t="s">
        <v>15</v>
      </c>
      <c r="J8904" s="60">
        <v>2020</v>
      </c>
      <c r="K8904" s="60">
        <v>0</v>
      </c>
    </row>
    <row r="8905" spans="1:11" x14ac:dyDescent="0.25">
      <c r="A8905" t="s">
        <v>724</v>
      </c>
      <c r="B8905" t="s">
        <v>563</v>
      </c>
      <c r="C8905" t="s">
        <v>564</v>
      </c>
      <c r="D8905" t="str">
        <f>Clef_répartition[[#This Row],[Code association]]&amp;"_"&amp;Clef_répartition[[#This Row],[Nom association]]</f>
        <v>ORPC Orbe_Organisation régionale de protection civile d'Orbe</v>
      </c>
      <c r="E8905">
        <f>COUNTIFS(D$2:D8905,Clef_répartition[[#This Row],[Code_Nom]],J$2:J8905,Clef_répartition[[#This Row],[Année]])</f>
        <v>6</v>
      </c>
      <c r="F8905">
        <f>IF(Clef_répartition[[#This Row],[Code_Nom]]=D8904,F8904-1,(COUNTIFS(Clef_répartition[Code_Nom],Clef_répartition[[#This Row],[Code_Nom]],Clef_répartition[Année],Clef_répartition[[#This Row],[Année]])))</f>
        <v>68</v>
      </c>
      <c r="G8905" t="str">
        <f>Clef_répartition[[#This Row],[Code_Nom]]&amp;"_"&amp;Clef_répartition[[#This Row],[Nombre]]&amp;"_"&amp;Clef_répartition[[#This Row],[Année]]</f>
        <v>ORPC Orbe_Organisation régionale de protection civile d'Orbe_6_2020</v>
      </c>
      <c r="H8905" s="60">
        <v>5902</v>
      </c>
      <c r="I8905" s="60" t="s">
        <v>18</v>
      </c>
      <c r="J8905" s="60">
        <v>2020</v>
      </c>
      <c r="K8905" s="60">
        <v>0</v>
      </c>
    </row>
    <row r="8906" spans="1:11" x14ac:dyDescent="0.25">
      <c r="A8906" t="s">
        <v>724</v>
      </c>
      <c r="B8906" t="s">
        <v>563</v>
      </c>
      <c r="C8906" t="s">
        <v>564</v>
      </c>
      <c r="D8906" t="str">
        <f>Clef_répartition[[#This Row],[Code association]]&amp;"_"&amp;Clef_répartition[[#This Row],[Nom association]]</f>
        <v>ORPC Orbe_Organisation régionale de protection civile d'Orbe</v>
      </c>
      <c r="E8906">
        <f>COUNTIFS(D$2:D8906,Clef_répartition[[#This Row],[Code_Nom]],J$2:J8906,Clef_répartition[[#This Row],[Année]])</f>
        <v>7</v>
      </c>
      <c r="F8906">
        <f>IF(Clef_répartition[[#This Row],[Code_Nom]]=D8905,F8905-1,(COUNTIFS(Clef_répartition[Code_Nom],Clef_répartition[[#This Row],[Code_Nom]],Clef_répartition[Année],Clef_répartition[[#This Row],[Année]])))</f>
        <v>67</v>
      </c>
      <c r="G8906" t="str">
        <f>Clef_répartition[[#This Row],[Code_Nom]]&amp;"_"&amp;Clef_répartition[[#This Row],[Nombre]]&amp;"_"&amp;Clef_répartition[[#This Row],[Année]]</f>
        <v>ORPC Orbe_Organisation régionale de protection civile d'Orbe_7_2020</v>
      </c>
      <c r="H8906" s="60">
        <v>5903</v>
      </c>
      <c r="I8906" s="60" t="s">
        <v>24</v>
      </c>
      <c r="J8906" s="60">
        <v>2020</v>
      </c>
      <c r="K8906" s="60">
        <v>0</v>
      </c>
    </row>
    <row r="8907" spans="1:11" x14ac:dyDescent="0.25">
      <c r="A8907" t="s">
        <v>724</v>
      </c>
      <c r="B8907" t="s">
        <v>563</v>
      </c>
      <c r="C8907" t="s">
        <v>564</v>
      </c>
      <c r="D8907" t="str">
        <f>Clef_répartition[[#This Row],[Code association]]&amp;"_"&amp;Clef_répartition[[#This Row],[Nom association]]</f>
        <v>ORPC Orbe_Organisation régionale de protection civile d'Orbe</v>
      </c>
      <c r="E8907">
        <f>COUNTIFS(D$2:D8907,Clef_répartition[[#This Row],[Code_Nom]],J$2:J8907,Clef_répartition[[#This Row],[Année]])</f>
        <v>8</v>
      </c>
      <c r="F8907">
        <f>IF(Clef_répartition[[#This Row],[Code_Nom]]=D8906,F8906-1,(COUNTIFS(Clef_répartition[Code_Nom],Clef_répartition[[#This Row],[Code_Nom]],Clef_répartition[Année],Clef_répartition[[#This Row],[Année]])))</f>
        <v>66</v>
      </c>
      <c r="G8907" t="str">
        <f>Clef_répartition[[#This Row],[Code_Nom]]&amp;"_"&amp;Clef_répartition[[#This Row],[Nombre]]&amp;"_"&amp;Clef_répartition[[#This Row],[Année]]</f>
        <v>ORPC Orbe_Organisation régionale de protection civile d'Orbe_8_2020</v>
      </c>
      <c r="H8907" s="60">
        <v>5747</v>
      </c>
      <c r="I8907" s="60" t="s">
        <v>26</v>
      </c>
      <c r="J8907" s="60">
        <v>2020</v>
      </c>
      <c r="K8907" s="60">
        <v>0</v>
      </c>
    </row>
    <row r="8908" spans="1:11" x14ac:dyDescent="0.25">
      <c r="A8908" t="s">
        <v>724</v>
      </c>
      <c r="B8908" t="s">
        <v>563</v>
      </c>
      <c r="C8908" t="s">
        <v>564</v>
      </c>
      <c r="D8908" t="str">
        <f>Clef_répartition[[#This Row],[Code association]]&amp;"_"&amp;Clef_répartition[[#This Row],[Nom association]]</f>
        <v>ORPC Orbe_Organisation régionale de protection civile d'Orbe</v>
      </c>
      <c r="E8908">
        <f>COUNTIFS(D$2:D8908,Clef_répartition[[#This Row],[Code_Nom]],J$2:J8908,Clef_répartition[[#This Row],[Année]])</f>
        <v>9</v>
      </c>
      <c r="F8908">
        <f>IF(Clef_répartition[[#This Row],[Code_Nom]]=D8907,F8907-1,(COUNTIFS(Clef_répartition[Code_Nom],Clef_répartition[[#This Row],[Code_Nom]],Clef_répartition[Année],Clef_répartition[[#This Row],[Année]])))</f>
        <v>65</v>
      </c>
      <c r="G8908" t="str">
        <f>Clef_répartition[[#This Row],[Code_Nom]]&amp;"_"&amp;Clef_répartition[[#This Row],[Nombre]]&amp;"_"&amp;Clef_répartition[[#This Row],[Année]]</f>
        <v>ORPC Orbe_Organisation régionale de protection civile d'Orbe_9_2020</v>
      </c>
      <c r="H8908" s="60">
        <v>5551</v>
      </c>
      <c r="I8908" s="60" t="s">
        <v>28</v>
      </c>
      <c r="J8908" s="60">
        <v>2020</v>
      </c>
      <c r="K8908" s="60">
        <v>0</v>
      </c>
    </row>
    <row r="8909" spans="1:11" x14ac:dyDescent="0.25">
      <c r="A8909" t="s">
        <v>724</v>
      </c>
      <c r="B8909" t="s">
        <v>563</v>
      </c>
      <c r="C8909" t="s">
        <v>564</v>
      </c>
      <c r="D8909" t="str">
        <f>Clef_répartition[[#This Row],[Code association]]&amp;"_"&amp;Clef_répartition[[#This Row],[Nom association]]</f>
        <v>ORPC Orbe_Organisation régionale de protection civile d'Orbe</v>
      </c>
      <c r="E8909">
        <f>COUNTIFS(D$2:D8909,Clef_répartition[[#This Row],[Code_Nom]],J$2:J8909,Clef_répartition[[#This Row],[Année]])</f>
        <v>10</v>
      </c>
      <c r="F8909">
        <f>IF(Clef_répartition[[#This Row],[Code_Nom]]=D8908,F8908-1,(COUNTIFS(Clef_répartition[Code_Nom],Clef_répartition[[#This Row],[Code_Nom]],Clef_répartition[Année],Clef_répartition[[#This Row],[Année]])))</f>
        <v>64</v>
      </c>
      <c r="G8909" t="str">
        <f>Clef_répartition[[#This Row],[Code_Nom]]&amp;"_"&amp;Clef_répartition[[#This Row],[Nombre]]&amp;"_"&amp;Clef_répartition[[#This Row],[Année]]</f>
        <v>ORPC Orbe_Organisation régionale de protection civile d'Orbe_10_2020</v>
      </c>
      <c r="H8909" s="60">
        <v>5748</v>
      </c>
      <c r="I8909" s="60" t="s">
        <v>38</v>
      </c>
      <c r="J8909" s="60">
        <v>2020</v>
      </c>
      <c r="K8909" s="60">
        <v>0</v>
      </c>
    </row>
    <row r="8910" spans="1:11" x14ac:dyDescent="0.25">
      <c r="A8910" t="s">
        <v>724</v>
      </c>
      <c r="B8910" t="s">
        <v>563</v>
      </c>
      <c r="C8910" t="s">
        <v>564</v>
      </c>
      <c r="D8910" t="str">
        <f>Clef_répartition[[#This Row],[Code association]]&amp;"_"&amp;Clef_répartition[[#This Row],[Nom association]]</f>
        <v>ORPC Orbe_Organisation régionale de protection civile d'Orbe</v>
      </c>
      <c r="E8910">
        <f>COUNTIFS(D$2:D8910,Clef_répartition[[#This Row],[Code_Nom]],J$2:J8910,Clef_répartition[[#This Row],[Année]])</f>
        <v>11</v>
      </c>
      <c r="F8910">
        <f>IF(Clef_répartition[[#This Row],[Code_Nom]]=D8909,F8909-1,(COUNTIFS(Clef_répartition[Code_Nom],Clef_répartition[[#This Row],[Code_Nom]],Clef_répartition[Année],Clef_répartition[[#This Row],[Année]])))</f>
        <v>63</v>
      </c>
      <c r="G8910" t="str">
        <f>Clef_répartition[[#This Row],[Code_Nom]]&amp;"_"&amp;Clef_répartition[[#This Row],[Nombre]]&amp;"_"&amp;Clef_répartition[[#This Row],[Année]]</f>
        <v>ORPC Orbe_Organisation régionale de protection civile d'Orbe_11_2020</v>
      </c>
      <c r="H8910" s="60">
        <v>5552</v>
      </c>
      <c r="I8910" s="60" t="s">
        <v>40</v>
      </c>
      <c r="J8910" s="60">
        <v>2020</v>
      </c>
      <c r="K8910" s="60">
        <v>0</v>
      </c>
    </row>
    <row r="8911" spans="1:11" x14ac:dyDescent="0.25">
      <c r="A8911" t="s">
        <v>724</v>
      </c>
      <c r="B8911" t="s">
        <v>563</v>
      </c>
      <c r="C8911" t="s">
        <v>564</v>
      </c>
      <c r="D8911" t="str">
        <f>Clef_répartition[[#This Row],[Code association]]&amp;"_"&amp;Clef_répartition[[#This Row],[Nom association]]</f>
        <v>ORPC Orbe_Organisation régionale de protection civile d'Orbe</v>
      </c>
      <c r="E8911">
        <f>COUNTIFS(D$2:D8911,Clef_répartition[[#This Row],[Code_Nom]],J$2:J8911,Clef_répartition[[#This Row],[Année]])</f>
        <v>12</v>
      </c>
      <c r="F8911">
        <f>IF(Clef_répartition[[#This Row],[Code_Nom]]=D8910,F8910-1,(COUNTIFS(Clef_répartition[Code_Nom],Clef_répartition[[#This Row],[Code_Nom]],Clef_répartition[Année],Clef_répartition[[#This Row],[Année]])))</f>
        <v>62</v>
      </c>
      <c r="G8911" t="str">
        <f>Clef_répartition[[#This Row],[Code_Nom]]&amp;"_"&amp;Clef_répartition[[#This Row],[Nombre]]&amp;"_"&amp;Clef_répartition[[#This Row],[Année]]</f>
        <v>ORPC Orbe_Organisation régionale de protection civile d'Orbe_12_2020</v>
      </c>
      <c r="H8911" s="60">
        <v>5904</v>
      </c>
      <c r="I8911" s="60" t="s">
        <v>46</v>
      </c>
      <c r="J8911" s="60">
        <v>2020</v>
      </c>
      <c r="K8911" s="60">
        <v>0</v>
      </c>
    </row>
    <row r="8912" spans="1:11" x14ac:dyDescent="0.25">
      <c r="A8912" t="s">
        <v>724</v>
      </c>
      <c r="B8912" t="s">
        <v>563</v>
      </c>
      <c r="C8912" t="s">
        <v>564</v>
      </c>
      <c r="D8912" t="str">
        <f>Clef_répartition[[#This Row],[Code association]]&amp;"_"&amp;Clef_répartition[[#This Row],[Nom association]]</f>
        <v>ORPC Orbe_Organisation régionale de protection civile d'Orbe</v>
      </c>
      <c r="E8912">
        <f>COUNTIFS(D$2:D8912,Clef_répartition[[#This Row],[Code_Nom]],J$2:J8912,Clef_répartition[[#This Row],[Année]])</f>
        <v>13</v>
      </c>
      <c r="F8912">
        <f>IF(Clef_répartition[[#This Row],[Code_Nom]]=D8911,F8911-1,(COUNTIFS(Clef_répartition[Code_Nom],Clef_répartition[[#This Row],[Code_Nom]],Clef_répartition[Année],Clef_répartition[[#This Row],[Année]])))</f>
        <v>61</v>
      </c>
      <c r="G8912" t="str">
        <f>Clef_répartition[[#This Row],[Code_Nom]]&amp;"_"&amp;Clef_répartition[[#This Row],[Nombre]]&amp;"_"&amp;Clef_répartition[[#This Row],[Année]]</f>
        <v>ORPC Orbe_Organisation régionale de protection civile d'Orbe_13_2020</v>
      </c>
      <c r="H8912" s="60">
        <v>5553</v>
      </c>
      <c r="I8912" s="60" t="s">
        <v>47</v>
      </c>
      <c r="J8912" s="60">
        <v>2020</v>
      </c>
      <c r="K8912" s="60">
        <v>0</v>
      </c>
    </row>
    <row r="8913" spans="1:11" x14ac:dyDescent="0.25">
      <c r="A8913" t="s">
        <v>724</v>
      </c>
      <c r="B8913" t="s">
        <v>563</v>
      </c>
      <c r="C8913" t="s">
        <v>564</v>
      </c>
      <c r="D8913" t="str">
        <f>Clef_répartition[[#This Row],[Code association]]&amp;"_"&amp;Clef_répartition[[#This Row],[Nom association]]</f>
        <v>ORPC Orbe_Organisation régionale de protection civile d'Orbe</v>
      </c>
      <c r="E8913">
        <f>COUNTIFS(D$2:D8913,Clef_répartition[[#This Row],[Code_Nom]],J$2:J8913,Clef_répartition[[#This Row],[Année]])</f>
        <v>14</v>
      </c>
      <c r="F8913">
        <f>IF(Clef_répartition[[#This Row],[Code_Nom]]=D8912,F8912-1,(COUNTIFS(Clef_répartition[Code_Nom],Clef_répartition[[#This Row],[Code_Nom]],Clef_répartition[Année],Clef_répartition[[#This Row],[Année]])))</f>
        <v>60</v>
      </c>
      <c r="G8913" t="str">
        <f>Clef_répartition[[#This Row],[Code_Nom]]&amp;"_"&amp;Clef_répartition[[#This Row],[Nombre]]&amp;"_"&amp;Clef_répartition[[#This Row],[Année]]</f>
        <v>ORPC Orbe_Organisation régionale de protection civile d'Orbe_14_2020</v>
      </c>
      <c r="H8913" s="60">
        <v>5905</v>
      </c>
      <c r="I8913" s="60" t="s">
        <v>49</v>
      </c>
      <c r="J8913" s="60">
        <v>2020</v>
      </c>
      <c r="K8913" s="60">
        <v>0</v>
      </c>
    </row>
    <row r="8914" spans="1:11" x14ac:dyDescent="0.25">
      <c r="A8914" t="s">
        <v>724</v>
      </c>
      <c r="B8914" t="s">
        <v>563</v>
      </c>
      <c r="C8914" t="s">
        <v>564</v>
      </c>
      <c r="D8914" t="str">
        <f>Clef_répartition[[#This Row],[Code association]]&amp;"_"&amp;Clef_répartition[[#This Row],[Nom association]]</f>
        <v>ORPC Orbe_Organisation régionale de protection civile d'Orbe</v>
      </c>
      <c r="E8914">
        <f>COUNTIFS(D$2:D8914,Clef_répartition[[#This Row],[Code_Nom]],J$2:J8914,Clef_répartition[[#This Row],[Année]])</f>
        <v>15</v>
      </c>
      <c r="F8914">
        <f>IF(Clef_répartition[[#This Row],[Code_Nom]]=D8913,F8913-1,(COUNTIFS(Clef_répartition[Code_Nom],Clef_répartition[[#This Row],[Code_Nom]],Clef_répartition[Année],Clef_répartition[[#This Row],[Année]])))</f>
        <v>59</v>
      </c>
      <c r="G8914" t="str">
        <f>Clef_répartition[[#This Row],[Code_Nom]]&amp;"_"&amp;Clef_répartition[[#This Row],[Nombre]]&amp;"_"&amp;Clef_répartition[[#This Row],[Année]]</f>
        <v>ORPC Orbe_Organisation régionale de protection civile d'Orbe_15_2020</v>
      </c>
      <c r="H8914" s="60">
        <v>5907</v>
      </c>
      <c r="I8914" s="60" t="s">
        <v>54</v>
      </c>
      <c r="J8914" s="60">
        <v>2020</v>
      </c>
      <c r="K8914" s="60">
        <v>0</v>
      </c>
    </row>
    <row r="8915" spans="1:11" x14ac:dyDescent="0.25">
      <c r="A8915" t="s">
        <v>724</v>
      </c>
      <c r="B8915" t="s">
        <v>563</v>
      </c>
      <c r="C8915" t="s">
        <v>564</v>
      </c>
      <c r="D8915" t="str">
        <f>Clef_répartition[[#This Row],[Code association]]&amp;"_"&amp;Clef_répartition[[#This Row],[Nom association]]</f>
        <v>ORPC Orbe_Organisation régionale de protection civile d'Orbe</v>
      </c>
      <c r="E8915">
        <f>COUNTIFS(D$2:D8915,Clef_répartition[[#This Row],[Code_Nom]],J$2:J8915,Clef_répartition[[#This Row],[Année]])</f>
        <v>16</v>
      </c>
      <c r="F8915">
        <f>IF(Clef_répartition[[#This Row],[Code_Nom]]=D8914,F8914-1,(COUNTIFS(Clef_répartition[Code_Nom],Clef_répartition[[#This Row],[Code_Nom]],Clef_répartition[Année],Clef_répartition[[#This Row],[Année]])))</f>
        <v>58</v>
      </c>
      <c r="G8915" t="str">
        <f>Clef_répartition[[#This Row],[Code_Nom]]&amp;"_"&amp;Clef_répartition[[#This Row],[Nombre]]&amp;"_"&amp;Clef_répartition[[#This Row],[Année]]</f>
        <v>ORPC Orbe_Organisation régionale de protection civile d'Orbe_16_2020</v>
      </c>
      <c r="H8915" s="60">
        <v>5749</v>
      </c>
      <c r="I8915" s="60" t="s">
        <v>58</v>
      </c>
      <c r="J8915" s="60">
        <v>2020</v>
      </c>
      <c r="K8915" s="60">
        <v>0</v>
      </c>
    </row>
    <row r="8916" spans="1:11" x14ac:dyDescent="0.25">
      <c r="A8916" t="s">
        <v>724</v>
      </c>
      <c r="B8916" t="s">
        <v>563</v>
      </c>
      <c r="C8916" t="s">
        <v>564</v>
      </c>
      <c r="D8916" t="str">
        <f>Clef_répartition[[#This Row],[Code association]]&amp;"_"&amp;Clef_répartition[[#This Row],[Nom association]]</f>
        <v>ORPC Orbe_Organisation régionale de protection civile d'Orbe</v>
      </c>
      <c r="E8916">
        <f>COUNTIFS(D$2:D8916,Clef_répartition[[#This Row],[Code_Nom]],J$2:J8916,Clef_répartition[[#This Row],[Année]])</f>
        <v>17</v>
      </c>
      <c r="F8916">
        <f>IF(Clef_répartition[[#This Row],[Code_Nom]]=D8915,F8915-1,(COUNTIFS(Clef_répartition[Code_Nom],Clef_répartition[[#This Row],[Code_Nom]],Clef_répartition[Année],Clef_répartition[[#This Row],[Année]])))</f>
        <v>57</v>
      </c>
      <c r="G8916" t="str">
        <f>Clef_répartition[[#This Row],[Code_Nom]]&amp;"_"&amp;Clef_répartition[[#This Row],[Nombre]]&amp;"_"&amp;Clef_répartition[[#This Row],[Année]]</f>
        <v>ORPC Orbe_Organisation régionale de protection civile d'Orbe_17_2020</v>
      </c>
      <c r="H8916" s="60">
        <v>5908</v>
      </c>
      <c r="I8916" s="60" t="s">
        <v>59</v>
      </c>
      <c r="J8916" s="60">
        <v>2020</v>
      </c>
      <c r="K8916" s="60">
        <v>0</v>
      </c>
    </row>
    <row r="8917" spans="1:11" x14ac:dyDescent="0.25">
      <c r="A8917" t="s">
        <v>724</v>
      </c>
      <c r="B8917" t="s">
        <v>563</v>
      </c>
      <c r="C8917" t="s">
        <v>564</v>
      </c>
      <c r="D8917" t="str">
        <f>Clef_répartition[[#This Row],[Code association]]&amp;"_"&amp;Clef_répartition[[#This Row],[Nom association]]</f>
        <v>ORPC Orbe_Organisation régionale de protection civile d'Orbe</v>
      </c>
      <c r="E8917">
        <f>COUNTIFS(D$2:D8917,Clef_répartition[[#This Row],[Code_Nom]],J$2:J8917,Clef_répartition[[#This Row],[Année]])</f>
        <v>18</v>
      </c>
      <c r="F8917">
        <f>IF(Clef_répartition[[#This Row],[Code_Nom]]=D8916,F8916-1,(COUNTIFS(Clef_répartition[Code_Nom],Clef_répartition[[#This Row],[Code_Nom]],Clef_répartition[Année],Clef_répartition[[#This Row],[Année]])))</f>
        <v>56</v>
      </c>
      <c r="G8917" t="str">
        <f>Clef_répartition[[#This Row],[Code_Nom]]&amp;"_"&amp;Clef_répartition[[#This Row],[Nombre]]&amp;"_"&amp;Clef_répartition[[#This Row],[Année]]</f>
        <v>ORPC Orbe_Organisation régionale de protection civile d'Orbe_18_2020</v>
      </c>
      <c r="H8917" s="60">
        <v>5909</v>
      </c>
      <c r="I8917" s="60" t="s">
        <v>60</v>
      </c>
      <c r="J8917" s="60">
        <v>2020</v>
      </c>
      <c r="K8917" s="60">
        <v>0</v>
      </c>
    </row>
    <row r="8918" spans="1:11" x14ac:dyDescent="0.25">
      <c r="A8918" t="s">
        <v>724</v>
      </c>
      <c r="B8918" t="s">
        <v>563</v>
      </c>
      <c r="C8918" t="s">
        <v>564</v>
      </c>
      <c r="D8918" t="str">
        <f>Clef_répartition[[#This Row],[Code association]]&amp;"_"&amp;Clef_répartition[[#This Row],[Nom association]]</f>
        <v>ORPC Orbe_Organisation régionale de protection civile d'Orbe</v>
      </c>
      <c r="E8918">
        <f>COUNTIFS(D$2:D8918,Clef_répartition[[#This Row],[Code_Nom]],J$2:J8918,Clef_répartition[[#This Row],[Année]])</f>
        <v>19</v>
      </c>
      <c r="F8918">
        <f>IF(Clef_répartition[[#This Row],[Code_Nom]]=D8917,F8917-1,(COUNTIFS(Clef_répartition[Code_Nom],Clef_répartition[[#This Row],[Code_Nom]],Clef_répartition[Année],Clef_répartition[[#This Row],[Année]])))</f>
        <v>55</v>
      </c>
      <c r="G8918" t="str">
        <f>Clef_répartition[[#This Row],[Code_Nom]]&amp;"_"&amp;Clef_répartition[[#This Row],[Nombre]]&amp;"_"&amp;Clef_répartition[[#This Row],[Année]]</f>
        <v>ORPC Orbe_Organisation régionale de protection civile d'Orbe_19_2020</v>
      </c>
      <c r="H8918" s="60">
        <v>5554</v>
      </c>
      <c r="I8918" s="60" t="s">
        <v>71</v>
      </c>
      <c r="J8918" s="60">
        <v>2020</v>
      </c>
      <c r="K8918" s="60">
        <v>0</v>
      </c>
    </row>
    <row r="8919" spans="1:11" x14ac:dyDescent="0.25">
      <c r="A8919" t="s">
        <v>724</v>
      </c>
      <c r="B8919" t="s">
        <v>563</v>
      </c>
      <c r="C8919" t="s">
        <v>564</v>
      </c>
      <c r="D8919" t="str">
        <f>Clef_répartition[[#This Row],[Code association]]&amp;"_"&amp;Clef_répartition[[#This Row],[Nom association]]</f>
        <v>ORPC Orbe_Organisation régionale de protection civile d'Orbe</v>
      </c>
      <c r="E8919">
        <f>COUNTIFS(D$2:D8919,Clef_répartition[[#This Row],[Code_Nom]],J$2:J8919,Clef_répartition[[#This Row],[Année]])</f>
        <v>20</v>
      </c>
      <c r="F8919">
        <f>IF(Clef_répartition[[#This Row],[Code_Nom]]=D8918,F8918-1,(COUNTIFS(Clef_répartition[Code_Nom],Clef_répartition[[#This Row],[Code_Nom]],Clef_répartition[Année],Clef_répartition[[#This Row],[Année]])))</f>
        <v>54</v>
      </c>
      <c r="G8919" t="str">
        <f>Clef_répartition[[#This Row],[Code_Nom]]&amp;"_"&amp;Clef_répartition[[#This Row],[Nombre]]&amp;"_"&amp;Clef_répartition[[#This Row],[Année]]</f>
        <v>ORPC Orbe_Organisation régionale de protection civile d'Orbe_20_2020</v>
      </c>
      <c r="H8919" s="60">
        <v>5555</v>
      </c>
      <c r="I8919" s="60" t="s">
        <v>75</v>
      </c>
      <c r="J8919" s="60">
        <v>2020</v>
      </c>
      <c r="K8919" s="60">
        <v>0</v>
      </c>
    </row>
    <row r="8920" spans="1:11" x14ac:dyDescent="0.25">
      <c r="A8920" t="s">
        <v>724</v>
      </c>
      <c r="B8920" t="s">
        <v>563</v>
      </c>
      <c r="C8920" t="s">
        <v>564</v>
      </c>
      <c r="D8920" t="str">
        <f>Clef_répartition[[#This Row],[Code association]]&amp;"_"&amp;Clef_répartition[[#This Row],[Nom association]]</f>
        <v>ORPC Orbe_Organisation régionale de protection civile d'Orbe</v>
      </c>
      <c r="E8920">
        <f>COUNTIFS(D$2:D8920,Clef_répartition[[#This Row],[Code_Nom]],J$2:J8920,Clef_répartition[[#This Row],[Année]])</f>
        <v>21</v>
      </c>
      <c r="F8920">
        <f>IF(Clef_répartition[[#This Row],[Code_Nom]]=D8919,F8919-1,(COUNTIFS(Clef_répartition[Code_Nom],Clef_répartition[[#This Row],[Code_Nom]],Clef_répartition[Année],Clef_répartition[[#This Row],[Année]])))</f>
        <v>53</v>
      </c>
      <c r="G8920" t="str">
        <f>Clef_répartition[[#This Row],[Code_Nom]]&amp;"_"&amp;Clef_répartition[[#This Row],[Nombre]]&amp;"_"&amp;Clef_répartition[[#This Row],[Année]]</f>
        <v>ORPC Orbe_Organisation régionale de protection civile d'Orbe_21_2020</v>
      </c>
      <c r="H8920" s="60">
        <v>5910</v>
      </c>
      <c r="I8920" s="60" t="s">
        <v>83</v>
      </c>
      <c r="J8920" s="60">
        <v>2020</v>
      </c>
      <c r="K8920" s="60">
        <v>0</v>
      </c>
    </row>
    <row r="8921" spans="1:11" x14ac:dyDescent="0.25">
      <c r="A8921" t="s">
        <v>724</v>
      </c>
      <c r="B8921" t="s">
        <v>563</v>
      </c>
      <c r="C8921" t="s">
        <v>564</v>
      </c>
      <c r="D8921" t="str">
        <f>Clef_répartition[[#This Row],[Code association]]&amp;"_"&amp;Clef_répartition[[#This Row],[Nom association]]</f>
        <v>ORPC Orbe_Organisation régionale de protection civile d'Orbe</v>
      </c>
      <c r="E8921">
        <f>COUNTIFS(D$2:D8921,Clef_répartition[[#This Row],[Code_Nom]],J$2:J8921,Clef_répartition[[#This Row],[Année]])</f>
        <v>22</v>
      </c>
      <c r="F8921">
        <f>IF(Clef_répartition[[#This Row],[Code_Nom]]=D8920,F8920-1,(COUNTIFS(Clef_répartition[Code_Nom],Clef_répartition[[#This Row],[Code_Nom]],Clef_répartition[Année],Clef_répartition[[#This Row],[Année]])))</f>
        <v>52</v>
      </c>
      <c r="G8921" t="str">
        <f>Clef_répartition[[#This Row],[Code_Nom]]&amp;"_"&amp;Clef_répartition[[#This Row],[Nombre]]&amp;"_"&amp;Clef_répartition[[#This Row],[Année]]</f>
        <v>ORPC Orbe_Organisation régionale de protection civile d'Orbe_22_2020</v>
      </c>
      <c r="H8921" s="60">
        <v>5752</v>
      </c>
      <c r="I8921" s="60" t="s">
        <v>84</v>
      </c>
      <c r="J8921" s="60">
        <v>2020</v>
      </c>
      <c r="K8921" s="60">
        <v>0</v>
      </c>
    </row>
    <row r="8922" spans="1:11" x14ac:dyDescent="0.25">
      <c r="A8922" t="s">
        <v>724</v>
      </c>
      <c r="B8922" t="s">
        <v>563</v>
      </c>
      <c r="C8922" t="s">
        <v>564</v>
      </c>
      <c r="D8922" t="str">
        <f>Clef_répartition[[#This Row],[Code association]]&amp;"_"&amp;Clef_répartition[[#This Row],[Nom association]]</f>
        <v>ORPC Orbe_Organisation régionale de protection civile d'Orbe</v>
      </c>
      <c r="E8922">
        <f>COUNTIFS(D$2:D8922,Clef_répartition[[#This Row],[Code_Nom]],J$2:J8922,Clef_répartition[[#This Row],[Année]])</f>
        <v>23</v>
      </c>
      <c r="F8922">
        <f>IF(Clef_répartition[[#This Row],[Code_Nom]]=D8921,F8921-1,(COUNTIFS(Clef_répartition[Code_Nom],Clef_répartition[[#This Row],[Code_Nom]],Clef_répartition[Année],Clef_répartition[[#This Row],[Année]])))</f>
        <v>51</v>
      </c>
      <c r="G8922" t="str">
        <f>Clef_répartition[[#This Row],[Code_Nom]]&amp;"_"&amp;Clef_répartition[[#This Row],[Nombre]]&amp;"_"&amp;Clef_répartition[[#This Row],[Année]]</f>
        <v>ORPC Orbe_Organisation régionale de protection civile d'Orbe_23_2020</v>
      </c>
      <c r="H8922" s="60">
        <v>5911</v>
      </c>
      <c r="I8922" s="60" t="s">
        <v>86</v>
      </c>
      <c r="J8922" s="60">
        <v>2020</v>
      </c>
      <c r="K8922" s="60">
        <v>0</v>
      </c>
    </row>
    <row r="8923" spans="1:11" x14ac:dyDescent="0.25">
      <c r="A8923" t="s">
        <v>724</v>
      </c>
      <c r="B8923" t="s">
        <v>563</v>
      </c>
      <c r="C8923" t="s">
        <v>564</v>
      </c>
      <c r="D8923" t="str">
        <f>Clef_répartition[[#This Row],[Code association]]&amp;"_"&amp;Clef_répartition[[#This Row],[Nom association]]</f>
        <v>ORPC Orbe_Organisation régionale de protection civile d'Orbe</v>
      </c>
      <c r="E8923">
        <f>COUNTIFS(D$2:D8923,Clef_répartition[[#This Row],[Code_Nom]],J$2:J8923,Clef_répartition[[#This Row],[Année]])</f>
        <v>24</v>
      </c>
      <c r="F8923">
        <f>IF(Clef_répartition[[#This Row],[Code_Nom]]=D8922,F8922-1,(COUNTIFS(Clef_répartition[Code_Nom],Clef_répartition[[#This Row],[Code_Nom]],Clef_répartition[Année],Clef_répartition[[#This Row],[Année]])))</f>
        <v>50</v>
      </c>
      <c r="G8923" t="str">
        <f>Clef_répartition[[#This Row],[Code_Nom]]&amp;"_"&amp;Clef_répartition[[#This Row],[Nombre]]&amp;"_"&amp;Clef_répartition[[#This Row],[Année]]</f>
        <v>ORPC Orbe_Organisation régionale de protection civile d'Orbe_24_2020</v>
      </c>
      <c r="H8923" s="60">
        <v>5912</v>
      </c>
      <c r="I8923" s="60" t="s">
        <v>91</v>
      </c>
      <c r="J8923" s="60">
        <v>2020</v>
      </c>
      <c r="K8923" s="60">
        <v>0</v>
      </c>
    </row>
    <row r="8924" spans="1:11" x14ac:dyDescent="0.25">
      <c r="A8924" t="s">
        <v>724</v>
      </c>
      <c r="B8924" t="s">
        <v>563</v>
      </c>
      <c r="C8924" t="s">
        <v>564</v>
      </c>
      <c r="D8924" t="str">
        <f>Clef_répartition[[#This Row],[Code association]]&amp;"_"&amp;Clef_répartition[[#This Row],[Nom association]]</f>
        <v>ORPC Orbe_Organisation régionale de protection civile d'Orbe</v>
      </c>
      <c r="E8924">
        <f>COUNTIFS(D$2:D8924,Clef_répartition[[#This Row],[Code_Nom]],J$2:J8924,Clef_répartition[[#This Row],[Année]])</f>
        <v>25</v>
      </c>
      <c r="F8924">
        <f>IF(Clef_répartition[[#This Row],[Code_Nom]]=D8923,F8923-1,(COUNTIFS(Clef_répartition[Code_Nom],Clef_répartition[[#This Row],[Code_Nom]],Clef_répartition[Année],Clef_répartition[[#This Row],[Année]])))</f>
        <v>49</v>
      </c>
      <c r="G8924" t="str">
        <f>Clef_répartition[[#This Row],[Code_Nom]]&amp;"_"&amp;Clef_répartition[[#This Row],[Nombre]]&amp;"_"&amp;Clef_répartition[[#This Row],[Année]]</f>
        <v>ORPC Orbe_Organisation régionale de protection civile d'Orbe_25_2020</v>
      </c>
      <c r="H8924" s="60">
        <v>5913</v>
      </c>
      <c r="I8924" s="60" t="s">
        <v>96</v>
      </c>
      <c r="J8924" s="60">
        <v>2020</v>
      </c>
      <c r="K8924" s="60">
        <v>0</v>
      </c>
    </row>
    <row r="8925" spans="1:11" x14ac:dyDescent="0.25">
      <c r="A8925" t="s">
        <v>724</v>
      </c>
      <c r="B8925" t="s">
        <v>563</v>
      </c>
      <c r="C8925" t="s">
        <v>564</v>
      </c>
      <c r="D8925" t="str">
        <f>Clef_répartition[[#This Row],[Code association]]&amp;"_"&amp;Clef_répartition[[#This Row],[Nom association]]</f>
        <v>ORPC Orbe_Organisation régionale de protection civile d'Orbe</v>
      </c>
      <c r="E8925">
        <f>COUNTIFS(D$2:D8925,Clef_répartition[[#This Row],[Code_Nom]],J$2:J8925,Clef_répartition[[#This Row],[Année]])</f>
        <v>26</v>
      </c>
      <c r="F8925">
        <f>IF(Clef_répartition[[#This Row],[Code_Nom]]=D8924,F8924-1,(COUNTIFS(Clef_répartition[Code_Nom],Clef_répartition[[#This Row],[Code_Nom]],Clef_répartition[Année],Clef_répartition[[#This Row],[Année]])))</f>
        <v>48</v>
      </c>
      <c r="G8925" t="str">
        <f>Clef_répartition[[#This Row],[Code_Nom]]&amp;"_"&amp;Clef_répartition[[#This Row],[Nombre]]&amp;"_"&amp;Clef_répartition[[#This Row],[Année]]</f>
        <v>ORPC Orbe_Organisation régionale de protection civile d'Orbe_26_2020</v>
      </c>
      <c r="H8925" s="60">
        <v>5914</v>
      </c>
      <c r="I8925" s="60" t="s">
        <v>105</v>
      </c>
      <c r="J8925" s="60">
        <v>2020</v>
      </c>
      <c r="K8925" s="60">
        <v>0</v>
      </c>
    </row>
    <row r="8926" spans="1:11" x14ac:dyDescent="0.25">
      <c r="A8926" t="s">
        <v>724</v>
      </c>
      <c r="B8926" t="s">
        <v>563</v>
      </c>
      <c r="C8926" t="s">
        <v>564</v>
      </c>
      <c r="D8926" t="str">
        <f>Clef_répartition[[#This Row],[Code association]]&amp;"_"&amp;Clef_répartition[[#This Row],[Nom association]]</f>
        <v>ORPC Orbe_Organisation régionale de protection civile d'Orbe</v>
      </c>
      <c r="E8926">
        <f>COUNTIFS(D$2:D8926,Clef_répartition[[#This Row],[Code_Nom]],J$2:J8926,Clef_répartition[[#This Row],[Année]])</f>
        <v>27</v>
      </c>
      <c r="F8926">
        <f>IF(Clef_répartition[[#This Row],[Code_Nom]]=D8925,F8925-1,(COUNTIFS(Clef_répartition[Code_Nom],Clef_répartition[[#This Row],[Code_Nom]],Clef_répartition[Année],Clef_répartition[[#This Row],[Année]])))</f>
        <v>47</v>
      </c>
      <c r="G8926" t="str">
        <f>Clef_répartition[[#This Row],[Code_Nom]]&amp;"_"&amp;Clef_répartition[[#This Row],[Nombre]]&amp;"_"&amp;Clef_répartition[[#This Row],[Année]]</f>
        <v>ORPC Orbe_Organisation régionale de protection civile d'Orbe_27_2020</v>
      </c>
      <c r="H8926" s="60">
        <v>5556</v>
      </c>
      <c r="I8926" s="60" t="s">
        <v>115</v>
      </c>
      <c r="J8926" s="60">
        <v>2020</v>
      </c>
      <c r="K8926" s="60">
        <v>0</v>
      </c>
    </row>
    <row r="8927" spans="1:11" x14ac:dyDescent="0.25">
      <c r="A8927" t="s">
        <v>724</v>
      </c>
      <c r="B8927" t="s">
        <v>563</v>
      </c>
      <c r="C8927" t="s">
        <v>564</v>
      </c>
      <c r="D8927" t="str">
        <f>Clef_répartition[[#This Row],[Code association]]&amp;"_"&amp;Clef_répartition[[#This Row],[Nom association]]</f>
        <v>ORPC Orbe_Organisation régionale de protection civile d'Orbe</v>
      </c>
      <c r="E8927">
        <f>COUNTIFS(D$2:D8927,Clef_répartition[[#This Row],[Code_Nom]],J$2:J8927,Clef_répartition[[#This Row],[Année]])</f>
        <v>28</v>
      </c>
      <c r="F8927">
        <f>IF(Clef_répartition[[#This Row],[Code_Nom]]=D8926,F8926-1,(COUNTIFS(Clef_répartition[Code_Nom],Clef_répartition[[#This Row],[Code_Nom]],Clef_répartition[Année],Clef_répartition[[#This Row],[Année]])))</f>
        <v>46</v>
      </c>
      <c r="G8927" t="str">
        <f>Clef_répartition[[#This Row],[Code_Nom]]&amp;"_"&amp;Clef_répartition[[#This Row],[Nombre]]&amp;"_"&amp;Clef_répartition[[#This Row],[Année]]</f>
        <v>ORPC Orbe_Organisation régionale de protection civile d'Orbe_28_2020</v>
      </c>
      <c r="H8927" s="60">
        <v>5557</v>
      </c>
      <c r="I8927" s="60" t="s">
        <v>116</v>
      </c>
      <c r="J8927" s="60">
        <v>2020</v>
      </c>
      <c r="K8927" s="60">
        <v>0</v>
      </c>
    </row>
    <row r="8928" spans="1:11" x14ac:dyDescent="0.25">
      <c r="A8928" t="s">
        <v>724</v>
      </c>
      <c r="B8928" t="s">
        <v>563</v>
      </c>
      <c r="C8928" t="s">
        <v>564</v>
      </c>
      <c r="D8928" t="str">
        <f>Clef_répartition[[#This Row],[Code association]]&amp;"_"&amp;Clef_répartition[[#This Row],[Nom association]]</f>
        <v>ORPC Orbe_Organisation régionale de protection civile d'Orbe</v>
      </c>
      <c r="E8928">
        <f>COUNTIFS(D$2:D8928,Clef_répartition[[#This Row],[Code_Nom]],J$2:J8928,Clef_répartition[[#This Row],[Année]])</f>
        <v>29</v>
      </c>
      <c r="F8928">
        <f>IF(Clef_répartition[[#This Row],[Code_Nom]]=D8927,F8927-1,(COUNTIFS(Clef_répartition[Code_Nom],Clef_répartition[[#This Row],[Code_Nom]],Clef_répartition[Année],Clef_répartition[[#This Row],[Année]])))</f>
        <v>45</v>
      </c>
      <c r="G8928" t="str">
        <f>Clef_répartition[[#This Row],[Code_Nom]]&amp;"_"&amp;Clef_répartition[[#This Row],[Nombre]]&amp;"_"&amp;Clef_répartition[[#This Row],[Année]]</f>
        <v>ORPC Orbe_Organisation régionale de protection civile d'Orbe_29_2020</v>
      </c>
      <c r="H8928" s="60">
        <v>5559</v>
      </c>
      <c r="I8928" s="60" t="s">
        <v>121</v>
      </c>
      <c r="J8928" s="60">
        <v>2020</v>
      </c>
      <c r="K8928" s="60">
        <v>0</v>
      </c>
    </row>
    <row r="8929" spans="1:11" x14ac:dyDescent="0.25">
      <c r="A8929" t="s">
        <v>724</v>
      </c>
      <c r="B8929" t="s">
        <v>563</v>
      </c>
      <c r="C8929" t="s">
        <v>564</v>
      </c>
      <c r="D8929" t="str">
        <f>Clef_répartition[[#This Row],[Code association]]&amp;"_"&amp;Clef_répartition[[#This Row],[Nom association]]</f>
        <v>ORPC Orbe_Organisation régionale de protection civile d'Orbe</v>
      </c>
      <c r="E8929">
        <f>COUNTIFS(D$2:D8929,Clef_répartition[[#This Row],[Code_Nom]],J$2:J8929,Clef_répartition[[#This Row],[Année]])</f>
        <v>30</v>
      </c>
      <c r="F8929">
        <f>IF(Clef_répartition[[#This Row],[Code_Nom]]=D8928,F8928-1,(COUNTIFS(Clef_répartition[Code_Nom],Clef_répartition[[#This Row],[Code_Nom]],Clef_répartition[Année],Clef_répartition[[#This Row],[Année]])))</f>
        <v>44</v>
      </c>
      <c r="G8929" t="str">
        <f>Clef_répartition[[#This Row],[Code_Nom]]&amp;"_"&amp;Clef_répartition[[#This Row],[Nombre]]&amp;"_"&amp;Clef_répartition[[#This Row],[Année]]</f>
        <v>ORPC Orbe_Organisation régionale de protection civile d'Orbe_30_2020</v>
      </c>
      <c r="H8929" s="60">
        <v>5560</v>
      </c>
      <c r="I8929" s="60" t="s">
        <v>131</v>
      </c>
      <c r="J8929" s="60">
        <v>2020</v>
      </c>
      <c r="K8929" s="60">
        <v>0</v>
      </c>
    </row>
    <row r="8930" spans="1:11" x14ac:dyDescent="0.25">
      <c r="A8930" t="s">
        <v>724</v>
      </c>
      <c r="B8930" t="s">
        <v>563</v>
      </c>
      <c r="C8930" t="s">
        <v>564</v>
      </c>
      <c r="D8930" t="str">
        <f>Clef_répartition[[#This Row],[Code association]]&amp;"_"&amp;Clef_répartition[[#This Row],[Nom association]]</f>
        <v>ORPC Orbe_Organisation régionale de protection civile d'Orbe</v>
      </c>
      <c r="E8930">
        <f>COUNTIFS(D$2:D8930,Clef_répartition[[#This Row],[Code_Nom]],J$2:J8930,Clef_répartition[[#This Row],[Année]])</f>
        <v>31</v>
      </c>
      <c r="F8930">
        <f>IF(Clef_répartition[[#This Row],[Code_Nom]]=D8929,F8929-1,(COUNTIFS(Clef_répartition[Code_Nom],Clef_répartition[[#This Row],[Code_Nom]],Clef_répartition[Année],Clef_répartition[[#This Row],[Année]])))</f>
        <v>43</v>
      </c>
      <c r="G8930" t="str">
        <f>Clef_répartition[[#This Row],[Code_Nom]]&amp;"_"&amp;Clef_répartition[[#This Row],[Nombre]]&amp;"_"&amp;Clef_répartition[[#This Row],[Année]]</f>
        <v>ORPC Orbe_Organisation régionale de protection civile d'Orbe_31_2020</v>
      </c>
      <c r="H8930" s="60">
        <v>5561</v>
      </c>
      <c r="I8930" s="60" t="s">
        <v>132</v>
      </c>
      <c r="J8930" s="60">
        <v>2020</v>
      </c>
      <c r="K8930" s="60">
        <v>0</v>
      </c>
    </row>
    <row r="8931" spans="1:11" x14ac:dyDescent="0.25">
      <c r="A8931" t="s">
        <v>724</v>
      </c>
      <c r="B8931" t="s">
        <v>563</v>
      </c>
      <c r="C8931" t="s">
        <v>564</v>
      </c>
      <c r="D8931" t="str">
        <f>Clef_répartition[[#This Row],[Code association]]&amp;"_"&amp;Clef_répartition[[#This Row],[Nom association]]</f>
        <v>ORPC Orbe_Organisation régionale de protection civile d'Orbe</v>
      </c>
      <c r="E8931">
        <f>COUNTIFS(D$2:D8931,Clef_répartition[[#This Row],[Code_Nom]],J$2:J8931,Clef_répartition[[#This Row],[Année]])</f>
        <v>32</v>
      </c>
      <c r="F8931">
        <f>IF(Clef_répartition[[#This Row],[Code_Nom]]=D8930,F8930-1,(COUNTIFS(Clef_répartition[Code_Nom],Clef_répartition[[#This Row],[Code_Nom]],Clef_répartition[Année],Clef_répartition[[#This Row],[Année]])))</f>
        <v>42</v>
      </c>
      <c r="G8931" t="str">
        <f>Clef_répartition[[#This Row],[Code_Nom]]&amp;"_"&amp;Clef_répartition[[#This Row],[Nombre]]&amp;"_"&amp;Clef_répartition[[#This Row],[Année]]</f>
        <v>ORPC Orbe_Organisation régionale de protection civile d'Orbe_32_2020</v>
      </c>
      <c r="H8931" s="60">
        <v>5754</v>
      </c>
      <c r="I8931" s="60" t="s">
        <v>142</v>
      </c>
      <c r="J8931" s="60">
        <v>2020</v>
      </c>
      <c r="K8931" s="60">
        <v>0</v>
      </c>
    </row>
    <row r="8932" spans="1:11" x14ac:dyDescent="0.25">
      <c r="A8932" t="s">
        <v>724</v>
      </c>
      <c r="B8932" t="s">
        <v>563</v>
      </c>
      <c r="C8932" t="s">
        <v>564</v>
      </c>
      <c r="D8932" t="str">
        <f>Clef_répartition[[#This Row],[Code association]]&amp;"_"&amp;Clef_répartition[[#This Row],[Nom association]]</f>
        <v>ORPC Orbe_Organisation régionale de protection civile d'Orbe</v>
      </c>
      <c r="E8932">
        <f>COUNTIFS(D$2:D8932,Clef_répartition[[#This Row],[Code_Nom]],J$2:J8932,Clef_répartition[[#This Row],[Année]])</f>
        <v>33</v>
      </c>
      <c r="F8932">
        <f>IF(Clef_répartition[[#This Row],[Code_Nom]]=D8931,F8931-1,(COUNTIFS(Clef_répartition[Code_Nom],Clef_répartition[[#This Row],[Code_Nom]],Clef_répartition[Année],Clef_répartition[[#This Row],[Année]])))</f>
        <v>41</v>
      </c>
      <c r="G8932" t="str">
        <f>Clef_répartition[[#This Row],[Code_Nom]]&amp;"_"&amp;Clef_répartition[[#This Row],[Nombre]]&amp;"_"&amp;Clef_répartition[[#This Row],[Année]]</f>
        <v>ORPC Orbe_Organisation régionale de protection civile d'Orbe_33_2020</v>
      </c>
      <c r="H8932" s="60">
        <v>5758</v>
      </c>
      <c r="I8932" s="60" t="s">
        <v>147</v>
      </c>
      <c r="J8932" s="60">
        <v>2020</v>
      </c>
      <c r="K8932" s="60">
        <v>0</v>
      </c>
    </row>
    <row r="8933" spans="1:11" x14ac:dyDescent="0.25">
      <c r="A8933" t="s">
        <v>724</v>
      </c>
      <c r="B8933" t="s">
        <v>563</v>
      </c>
      <c r="C8933" t="s">
        <v>564</v>
      </c>
      <c r="D8933" t="str">
        <f>Clef_répartition[[#This Row],[Code association]]&amp;"_"&amp;Clef_répartition[[#This Row],[Nom association]]</f>
        <v>ORPC Orbe_Organisation régionale de protection civile d'Orbe</v>
      </c>
      <c r="E8933">
        <f>COUNTIFS(D$2:D8933,Clef_répartition[[#This Row],[Code_Nom]],J$2:J8933,Clef_répartition[[#This Row],[Année]])</f>
        <v>34</v>
      </c>
      <c r="F8933">
        <f>IF(Clef_répartition[[#This Row],[Code_Nom]]=D8932,F8932-1,(COUNTIFS(Clef_répartition[Code_Nom],Clef_répartition[[#This Row],[Code_Nom]],Clef_répartition[Année],Clef_répartition[[#This Row],[Année]])))</f>
        <v>40</v>
      </c>
      <c r="G8933" t="str">
        <f>Clef_répartition[[#This Row],[Code_Nom]]&amp;"_"&amp;Clef_répartition[[#This Row],[Nombre]]&amp;"_"&amp;Clef_répartition[[#This Row],[Année]]</f>
        <v>ORPC Orbe_Organisation régionale de protection civile d'Orbe_34_2020</v>
      </c>
      <c r="H8933" s="60">
        <v>5871</v>
      </c>
      <c r="I8933" s="60" t="s">
        <v>143</v>
      </c>
      <c r="J8933" s="60">
        <v>2020</v>
      </c>
      <c r="K8933" s="60">
        <v>0</v>
      </c>
    </row>
    <row r="8934" spans="1:11" x14ac:dyDescent="0.25">
      <c r="A8934" t="s">
        <v>724</v>
      </c>
      <c r="B8934" t="s">
        <v>563</v>
      </c>
      <c r="C8934" t="s">
        <v>564</v>
      </c>
      <c r="D8934" t="str">
        <f>Clef_répartition[[#This Row],[Code association]]&amp;"_"&amp;Clef_répartition[[#This Row],[Nom association]]</f>
        <v>ORPC Orbe_Organisation régionale de protection civile d'Orbe</v>
      </c>
      <c r="E8934">
        <f>COUNTIFS(D$2:D8934,Clef_répartition[[#This Row],[Code_Nom]],J$2:J8934,Clef_répartition[[#This Row],[Année]])</f>
        <v>35</v>
      </c>
      <c r="F8934">
        <f>IF(Clef_répartition[[#This Row],[Code_Nom]]=D8933,F8933-1,(COUNTIFS(Clef_répartition[Code_Nom],Clef_répartition[[#This Row],[Code_Nom]],Clef_répartition[Année],Clef_répartition[[#This Row],[Année]])))</f>
        <v>39</v>
      </c>
      <c r="G8934" t="str">
        <f>Clef_répartition[[#This Row],[Code_Nom]]&amp;"_"&amp;Clef_répartition[[#This Row],[Nombre]]&amp;"_"&amp;Clef_répartition[[#This Row],[Année]]</f>
        <v>ORPC Orbe_Organisation régionale de protection civile d'Orbe_35_2020</v>
      </c>
      <c r="H8934" s="60">
        <v>5741</v>
      </c>
      <c r="I8934" s="60" t="s">
        <v>144</v>
      </c>
      <c r="J8934" s="60">
        <v>2020</v>
      </c>
      <c r="K8934" s="60">
        <v>0</v>
      </c>
    </row>
    <row r="8935" spans="1:11" x14ac:dyDescent="0.25">
      <c r="A8935" t="s">
        <v>724</v>
      </c>
      <c r="B8935" t="s">
        <v>563</v>
      </c>
      <c r="C8935" t="s">
        <v>564</v>
      </c>
      <c r="D8935" t="str">
        <f>Clef_répartition[[#This Row],[Code association]]&amp;"_"&amp;Clef_répartition[[#This Row],[Nom association]]</f>
        <v>ORPC Orbe_Organisation régionale de protection civile d'Orbe</v>
      </c>
      <c r="E8935">
        <f>COUNTIFS(D$2:D8935,Clef_répartition[[#This Row],[Code_Nom]],J$2:J8935,Clef_répartition[[#This Row],[Année]])</f>
        <v>36</v>
      </c>
      <c r="F8935">
        <f>IF(Clef_répartition[[#This Row],[Code_Nom]]=D8934,F8934-1,(COUNTIFS(Clef_répartition[Code_Nom],Clef_répartition[[#This Row],[Code_Nom]],Clef_répartition[Année],Clef_répartition[[#This Row],[Année]])))</f>
        <v>38</v>
      </c>
      <c r="G8935" t="str">
        <f>Clef_répartition[[#This Row],[Code_Nom]]&amp;"_"&amp;Clef_répartition[[#This Row],[Nombre]]&amp;"_"&amp;Clef_répartition[[#This Row],[Année]]</f>
        <v>ORPC Orbe_Organisation régionale de protection civile d'Orbe_36_2020</v>
      </c>
      <c r="H8935" s="60">
        <v>5872</v>
      </c>
      <c r="I8935" s="60" t="s">
        <v>154</v>
      </c>
      <c r="J8935" s="60">
        <v>2020</v>
      </c>
      <c r="K8935" s="60">
        <v>0</v>
      </c>
    </row>
    <row r="8936" spans="1:11" x14ac:dyDescent="0.25">
      <c r="A8936" t="s">
        <v>724</v>
      </c>
      <c r="B8936" t="s">
        <v>563</v>
      </c>
      <c r="C8936" t="s">
        <v>564</v>
      </c>
      <c r="D8936" t="str">
        <f>Clef_répartition[[#This Row],[Code association]]&amp;"_"&amp;Clef_répartition[[#This Row],[Nom association]]</f>
        <v>ORPC Orbe_Organisation régionale de protection civile d'Orbe</v>
      </c>
      <c r="E8936">
        <f>COUNTIFS(D$2:D8936,Clef_répartition[[#This Row],[Code_Nom]],J$2:J8936,Clef_répartition[[#This Row],[Année]])</f>
        <v>37</v>
      </c>
      <c r="F8936">
        <f>IF(Clef_répartition[[#This Row],[Code_Nom]]=D8935,F8935-1,(COUNTIFS(Clef_répartition[Code_Nom],Clef_répartition[[#This Row],[Code_Nom]],Clef_répartition[Année],Clef_répartition[[#This Row],[Année]])))</f>
        <v>37</v>
      </c>
      <c r="G8936" t="str">
        <f>Clef_répartition[[#This Row],[Code_Nom]]&amp;"_"&amp;Clef_répartition[[#This Row],[Nombre]]&amp;"_"&amp;Clef_répartition[[#This Row],[Année]]</f>
        <v>ORPC Orbe_Organisation régionale de protection civile d'Orbe_37_2020</v>
      </c>
      <c r="H8936" s="60">
        <v>5873</v>
      </c>
      <c r="I8936" s="60" t="s">
        <v>155</v>
      </c>
      <c r="J8936" s="60">
        <v>2020</v>
      </c>
      <c r="K8936" s="60">
        <v>0</v>
      </c>
    </row>
    <row r="8937" spans="1:11" x14ac:dyDescent="0.25">
      <c r="A8937" t="s">
        <v>724</v>
      </c>
      <c r="B8937" t="s">
        <v>563</v>
      </c>
      <c r="C8937" t="s">
        <v>564</v>
      </c>
      <c r="D8937" t="str">
        <f>Clef_répartition[[#This Row],[Code association]]&amp;"_"&amp;Clef_répartition[[#This Row],[Nom association]]</f>
        <v>ORPC Orbe_Organisation régionale de protection civile d'Orbe</v>
      </c>
      <c r="E8937">
        <f>COUNTIFS(D$2:D8937,Clef_répartition[[#This Row],[Code_Nom]],J$2:J8937,Clef_répartition[[#This Row],[Année]])</f>
        <v>38</v>
      </c>
      <c r="F8937">
        <f>IF(Clef_répartition[[#This Row],[Code_Nom]]=D8936,F8936-1,(COUNTIFS(Clef_répartition[Code_Nom],Clef_répartition[[#This Row],[Code_Nom]],Clef_répartition[Année],Clef_répartition[[#This Row],[Année]])))</f>
        <v>36</v>
      </c>
      <c r="G8937" t="str">
        <f>Clef_répartition[[#This Row],[Code_Nom]]&amp;"_"&amp;Clef_répartition[[#This Row],[Nombre]]&amp;"_"&amp;Clef_répartition[[#This Row],[Année]]</f>
        <v>ORPC Orbe_Organisation régionale de protection civile d'Orbe_38_2020</v>
      </c>
      <c r="H8937" s="60">
        <v>5750</v>
      </c>
      <c r="I8937" s="60" t="s">
        <v>158</v>
      </c>
      <c r="J8937" s="60">
        <v>2020</v>
      </c>
      <c r="K8937" s="60">
        <v>0</v>
      </c>
    </row>
    <row r="8938" spans="1:11" x14ac:dyDescent="0.25">
      <c r="A8938" t="s">
        <v>724</v>
      </c>
      <c r="B8938" t="s">
        <v>563</v>
      </c>
      <c r="C8938" t="s">
        <v>564</v>
      </c>
      <c r="D8938" t="str">
        <f>Clef_répartition[[#This Row],[Code association]]&amp;"_"&amp;Clef_répartition[[#This Row],[Nom association]]</f>
        <v>ORPC Orbe_Organisation régionale de protection civile d'Orbe</v>
      </c>
      <c r="E8938">
        <f>COUNTIFS(D$2:D8938,Clef_répartition[[#This Row],[Code_Nom]],J$2:J8938,Clef_répartition[[#This Row],[Année]])</f>
        <v>39</v>
      </c>
      <c r="F8938">
        <f>IF(Clef_répartition[[#This Row],[Code_Nom]]=D8937,F8937-1,(COUNTIFS(Clef_répartition[Code_Nom],Clef_répartition[[#This Row],[Code_Nom]],Clef_répartition[Année],Clef_répartition[[#This Row],[Année]])))</f>
        <v>35</v>
      </c>
      <c r="G8938" t="str">
        <f>Clef_répartition[[#This Row],[Code_Nom]]&amp;"_"&amp;Clef_répartition[[#This Row],[Nombre]]&amp;"_"&amp;Clef_répartition[[#This Row],[Année]]</f>
        <v>ORPC Orbe_Organisation régionale de protection civile d'Orbe_39_2020</v>
      </c>
      <c r="H8938" s="60">
        <v>5755</v>
      </c>
      <c r="I8938" s="60" t="s">
        <v>160</v>
      </c>
      <c r="J8938" s="60">
        <v>2020</v>
      </c>
      <c r="K8938" s="60">
        <v>0</v>
      </c>
    </row>
    <row r="8939" spans="1:11" x14ac:dyDescent="0.25">
      <c r="A8939" t="s">
        <v>724</v>
      </c>
      <c r="B8939" t="s">
        <v>563</v>
      </c>
      <c r="C8939" t="s">
        <v>564</v>
      </c>
      <c r="D8939" t="str">
        <f>Clef_répartition[[#This Row],[Code association]]&amp;"_"&amp;Clef_répartition[[#This Row],[Nom association]]</f>
        <v>ORPC Orbe_Organisation régionale de protection civile d'Orbe</v>
      </c>
      <c r="E8939">
        <f>COUNTIFS(D$2:D8939,Clef_répartition[[#This Row],[Code_Nom]],J$2:J8939,Clef_répartition[[#This Row],[Année]])</f>
        <v>40</v>
      </c>
      <c r="F8939">
        <f>IF(Clef_répartition[[#This Row],[Code_Nom]]=D8938,F8938-1,(COUNTIFS(Clef_répartition[Code_Nom],Clef_répartition[[#This Row],[Code_Nom]],Clef_répartition[Année],Clef_répartition[[#This Row],[Année]])))</f>
        <v>34</v>
      </c>
      <c r="G8939" t="str">
        <f>Clef_répartition[[#This Row],[Code_Nom]]&amp;"_"&amp;Clef_répartition[[#This Row],[Nombre]]&amp;"_"&amp;Clef_répartition[[#This Row],[Année]]</f>
        <v>ORPC Orbe_Organisation régionale de protection civile d'Orbe_40_2020</v>
      </c>
      <c r="H8939" s="60">
        <v>5919</v>
      </c>
      <c r="I8939" s="60" t="s">
        <v>172</v>
      </c>
      <c r="J8939" s="60">
        <v>2020</v>
      </c>
      <c r="K8939" s="60">
        <v>0</v>
      </c>
    </row>
    <row r="8940" spans="1:11" x14ac:dyDescent="0.25">
      <c r="A8940" t="s">
        <v>724</v>
      </c>
      <c r="B8940" t="s">
        <v>563</v>
      </c>
      <c r="C8940" t="s">
        <v>564</v>
      </c>
      <c r="D8940" t="str">
        <f>Clef_répartition[[#This Row],[Code association]]&amp;"_"&amp;Clef_répartition[[#This Row],[Nom association]]</f>
        <v>ORPC Orbe_Organisation régionale de protection civile d'Orbe</v>
      </c>
      <c r="E8940">
        <f>COUNTIFS(D$2:D8940,Clef_répartition[[#This Row],[Code_Nom]],J$2:J8940,Clef_répartition[[#This Row],[Année]])</f>
        <v>41</v>
      </c>
      <c r="F8940">
        <f>IF(Clef_répartition[[#This Row],[Code_Nom]]=D8939,F8939-1,(COUNTIFS(Clef_répartition[Code_Nom],Clef_répartition[[#This Row],[Code_Nom]],Clef_répartition[Année],Clef_répartition[[#This Row],[Année]])))</f>
        <v>33</v>
      </c>
      <c r="G8940" t="str">
        <f>Clef_répartition[[#This Row],[Code_Nom]]&amp;"_"&amp;Clef_répartition[[#This Row],[Nombre]]&amp;"_"&amp;Clef_répartition[[#This Row],[Année]]</f>
        <v>ORPC Orbe_Organisation régionale de protection civile d'Orbe_41_2020</v>
      </c>
      <c r="H8940" s="60">
        <v>5562</v>
      </c>
      <c r="I8940" s="60" t="s">
        <v>173</v>
      </c>
      <c r="J8940" s="60">
        <v>2020</v>
      </c>
      <c r="K8940" s="60">
        <v>0</v>
      </c>
    </row>
    <row r="8941" spans="1:11" x14ac:dyDescent="0.25">
      <c r="A8941" t="s">
        <v>724</v>
      </c>
      <c r="B8941" t="s">
        <v>563</v>
      </c>
      <c r="C8941" t="s">
        <v>564</v>
      </c>
      <c r="D8941" t="str">
        <f>Clef_répartition[[#This Row],[Code association]]&amp;"_"&amp;Clef_répartition[[#This Row],[Nom association]]</f>
        <v>ORPC Orbe_Organisation régionale de protection civile d'Orbe</v>
      </c>
      <c r="E8941">
        <f>COUNTIFS(D$2:D8941,Clef_répartition[[#This Row],[Code_Nom]],J$2:J8941,Clef_répartition[[#This Row],[Année]])</f>
        <v>42</v>
      </c>
      <c r="F8941">
        <f>IF(Clef_répartition[[#This Row],[Code_Nom]]=D8940,F8940-1,(COUNTIFS(Clef_répartition[Code_Nom],Clef_répartition[[#This Row],[Code_Nom]],Clef_répartition[Année],Clef_répartition[[#This Row],[Année]])))</f>
        <v>32</v>
      </c>
      <c r="G8941" t="str">
        <f>Clef_répartition[[#This Row],[Code_Nom]]&amp;"_"&amp;Clef_répartition[[#This Row],[Nombre]]&amp;"_"&amp;Clef_répartition[[#This Row],[Année]]</f>
        <v>ORPC Orbe_Organisation régionale de protection civile d'Orbe_42_2020</v>
      </c>
      <c r="H8941" s="60">
        <v>5921</v>
      </c>
      <c r="I8941" s="60" t="s">
        <v>180</v>
      </c>
      <c r="J8941" s="60">
        <v>2020</v>
      </c>
      <c r="K8941" s="60">
        <v>0</v>
      </c>
    </row>
    <row r="8942" spans="1:11" x14ac:dyDescent="0.25">
      <c r="A8942" t="s">
        <v>724</v>
      </c>
      <c r="B8942" t="s">
        <v>563</v>
      </c>
      <c r="C8942" t="s">
        <v>564</v>
      </c>
      <c r="D8942" t="str">
        <f>Clef_répartition[[#This Row],[Code association]]&amp;"_"&amp;Clef_répartition[[#This Row],[Nom association]]</f>
        <v>ORPC Orbe_Organisation régionale de protection civile d'Orbe</v>
      </c>
      <c r="E8942">
        <f>COUNTIFS(D$2:D8942,Clef_répartition[[#This Row],[Code_Nom]],J$2:J8942,Clef_répartition[[#This Row],[Année]])</f>
        <v>43</v>
      </c>
      <c r="F8942">
        <f>IF(Clef_répartition[[#This Row],[Code_Nom]]=D8941,F8941-1,(COUNTIFS(Clef_répartition[Code_Nom],Clef_répartition[[#This Row],[Code_Nom]],Clef_répartition[Année],Clef_répartition[[#This Row],[Année]])))</f>
        <v>31</v>
      </c>
      <c r="G8942" t="str">
        <f>Clef_répartition[[#This Row],[Code_Nom]]&amp;"_"&amp;Clef_répartition[[#This Row],[Nombre]]&amp;"_"&amp;Clef_répartition[[#This Row],[Année]]</f>
        <v>ORPC Orbe_Organisation régionale de protection civile d'Orbe_43_2020</v>
      </c>
      <c r="H8942" s="60">
        <v>5922</v>
      </c>
      <c r="I8942" s="60" t="s">
        <v>183</v>
      </c>
      <c r="J8942" s="60">
        <v>2020</v>
      </c>
      <c r="K8942" s="60">
        <v>0</v>
      </c>
    </row>
    <row r="8943" spans="1:11" x14ac:dyDescent="0.25">
      <c r="A8943" t="s">
        <v>724</v>
      </c>
      <c r="B8943" t="s">
        <v>563</v>
      </c>
      <c r="C8943" t="s">
        <v>564</v>
      </c>
      <c r="D8943" t="str">
        <f>Clef_répartition[[#This Row],[Code association]]&amp;"_"&amp;Clef_répartition[[#This Row],[Nom association]]</f>
        <v>ORPC Orbe_Organisation régionale de protection civile d'Orbe</v>
      </c>
      <c r="E8943">
        <f>COUNTIFS(D$2:D8943,Clef_répartition[[#This Row],[Code_Nom]],J$2:J8943,Clef_répartition[[#This Row],[Année]])</f>
        <v>44</v>
      </c>
      <c r="F8943">
        <f>IF(Clef_répartition[[#This Row],[Code_Nom]]=D8942,F8942-1,(COUNTIFS(Clef_répartition[Code_Nom],Clef_répartition[[#This Row],[Code_Nom]],Clef_répartition[Année],Clef_répartition[[#This Row],[Année]])))</f>
        <v>30</v>
      </c>
      <c r="G8943" t="str">
        <f>Clef_répartition[[#This Row],[Code_Nom]]&amp;"_"&amp;Clef_répartition[[#This Row],[Nombre]]&amp;"_"&amp;Clef_répartition[[#This Row],[Année]]</f>
        <v>ORPC Orbe_Organisation régionale de protection civile d'Orbe_44_2020</v>
      </c>
      <c r="H8943" s="60">
        <v>5756</v>
      </c>
      <c r="I8943" s="60" t="s">
        <v>185</v>
      </c>
      <c r="J8943" s="60">
        <v>2020</v>
      </c>
      <c r="K8943" s="60">
        <v>0</v>
      </c>
    </row>
    <row r="8944" spans="1:11" x14ac:dyDescent="0.25">
      <c r="A8944" t="s">
        <v>724</v>
      </c>
      <c r="B8944" t="s">
        <v>563</v>
      </c>
      <c r="C8944" t="s">
        <v>564</v>
      </c>
      <c r="D8944" t="str">
        <f>Clef_répartition[[#This Row],[Code association]]&amp;"_"&amp;Clef_répartition[[#This Row],[Nom association]]</f>
        <v>ORPC Orbe_Organisation régionale de protection civile d'Orbe</v>
      </c>
      <c r="E8944">
        <f>COUNTIFS(D$2:D8944,Clef_répartition[[#This Row],[Code_Nom]],J$2:J8944,Clef_répartition[[#This Row],[Année]])</f>
        <v>45</v>
      </c>
      <c r="F8944">
        <f>IF(Clef_répartition[[#This Row],[Code_Nom]]=D8943,F8943-1,(COUNTIFS(Clef_répartition[Code_Nom],Clef_répartition[[#This Row],[Code_Nom]],Clef_répartition[Année],Clef_répartition[[#This Row],[Année]])))</f>
        <v>29</v>
      </c>
      <c r="G8944" t="str">
        <f>Clef_répartition[[#This Row],[Code_Nom]]&amp;"_"&amp;Clef_répartition[[#This Row],[Nombre]]&amp;"_"&amp;Clef_répartition[[#This Row],[Année]]</f>
        <v>ORPC Orbe_Organisation régionale de protection civile d'Orbe_45_2020</v>
      </c>
      <c r="H8944" s="60">
        <v>5563</v>
      </c>
      <c r="I8944" s="60" t="s">
        <v>193</v>
      </c>
      <c r="J8944" s="60">
        <v>2020</v>
      </c>
      <c r="K8944" s="60">
        <v>0</v>
      </c>
    </row>
    <row r="8945" spans="1:11" x14ac:dyDescent="0.25">
      <c r="A8945" t="s">
        <v>724</v>
      </c>
      <c r="B8945" t="s">
        <v>563</v>
      </c>
      <c r="C8945" t="s">
        <v>564</v>
      </c>
      <c r="D8945" t="str">
        <f>Clef_répartition[[#This Row],[Code association]]&amp;"_"&amp;Clef_répartition[[#This Row],[Nom association]]</f>
        <v>ORPC Orbe_Organisation régionale de protection civile d'Orbe</v>
      </c>
      <c r="E8945">
        <f>COUNTIFS(D$2:D8945,Clef_répartition[[#This Row],[Code_Nom]],J$2:J8945,Clef_répartition[[#This Row],[Année]])</f>
        <v>46</v>
      </c>
      <c r="F8945">
        <f>IF(Clef_répartition[[#This Row],[Code_Nom]]=D8944,F8944-1,(COUNTIFS(Clef_répartition[Code_Nom],Clef_répartition[[#This Row],[Code_Nom]],Clef_répartition[Année],Clef_répartition[[#This Row],[Année]])))</f>
        <v>28</v>
      </c>
      <c r="G8945" t="str">
        <f>Clef_répartition[[#This Row],[Code_Nom]]&amp;"_"&amp;Clef_répartition[[#This Row],[Nombre]]&amp;"_"&amp;Clef_répartition[[#This Row],[Année]]</f>
        <v>ORPC Orbe_Organisation régionale de protection civile d'Orbe_46_2020</v>
      </c>
      <c r="H8945" s="60">
        <v>5564</v>
      </c>
      <c r="I8945" s="60" t="s">
        <v>194</v>
      </c>
      <c r="J8945" s="60">
        <v>2020</v>
      </c>
      <c r="K8945" s="60">
        <v>0</v>
      </c>
    </row>
    <row r="8946" spans="1:11" x14ac:dyDescent="0.25">
      <c r="A8946" t="s">
        <v>724</v>
      </c>
      <c r="B8946" t="s">
        <v>563</v>
      </c>
      <c r="C8946" t="s">
        <v>564</v>
      </c>
      <c r="D8946" t="str">
        <f>Clef_répartition[[#This Row],[Code association]]&amp;"_"&amp;Clef_répartition[[#This Row],[Nom association]]</f>
        <v>ORPC Orbe_Organisation régionale de protection civile d'Orbe</v>
      </c>
      <c r="E8946">
        <f>COUNTIFS(D$2:D8946,Clef_répartition[[#This Row],[Code_Nom]],J$2:J8946,Clef_répartition[[#This Row],[Année]])</f>
        <v>47</v>
      </c>
      <c r="F8946">
        <f>IF(Clef_répartition[[#This Row],[Code_Nom]]=D8945,F8945-1,(COUNTIFS(Clef_répartition[Code_Nom],Clef_répartition[[#This Row],[Code_Nom]],Clef_répartition[Année],Clef_répartition[[#This Row],[Année]])))</f>
        <v>27</v>
      </c>
      <c r="G8946" t="str">
        <f>Clef_répartition[[#This Row],[Code_Nom]]&amp;"_"&amp;Clef_répartition[[#This Row],[Nombre]]&amp;"_"&amp;Clef_répartition[[#This Row],[Année]]</f>
        <v>ORPC Orbe_Organisation régionale de protection civile d'Orbe_47_2020</v>
      </c>
      <c r="H8946" s="60">
        <v>5565</v>
      </c>
      <c r="I8946" s="60" t="s">
        <v>199</v>
      </c>
      <c r="J8946" s="60">
        <v>2020</v>
      </c>
      <c r="K8946" s="60">
        <v>0</v>
      </c>
    </row>
    <row r="8947" spans="1:11" x14ac:dyDescent="0.25">
      <c r="A8947" t="s">
        <v>724</v>
      </c>
      <c r="B8947" t="s">
        <v>563</v>
      </c>
      <c r="C8947" t="s">
        <v>564</v>
      </c>
      <c r="D8947" t="str">
        <f>Clef_répartition[[#This Row],[Code association]]&amp;"_"&amp;Clef_répartition[[#This Row],[Nom association]]</f>
        <v>ORPC Orbe_Organisation régionale de protection civile d'Orbe</v>
      </c>
      <c r="E8947">
        <f>COUNTIFS(D$2:D8947,Clef_répartition[[#This Row],[Code_Nom]],J$2:J8947,Clef_répartition[[#This Row],[Année]])</f>
        <v>48</v>
      </c>
      <c r="F8947">
        <f>IF(Clef_répartition[[#This Row],[Code_Nom]]=D8946,F8946-1,(COUNTIFS(Clef_répartition[Code_Nom],Clef_répartition[[#This Row],[Code_Nom]],Clef_répartition[Année],Clef_répartition[[#This Row],[Année]])))</f>
        <v>26</v>
      </c>
      <c r="G8947" t="str">
        <f>Clef_répartition[[#This Row],[Code_Nom]]&amp;"_"&amp;Clef_répartition[[#This Row],[Nombre]]&amp;"_"&amp;Clef_répartition[[#This Row],[Année]]</f>
        <v>ORPC Orbe_Organisation régionale de protection civile d'Orbe_48_2020</v>
      </c>
      <c r="H8947" s="60">
        <v>5757</v>
      </c>
      <c r="I8947" s="60" t="s">
        <v>201</v>
      </c>
      <c r="J8947" s="60">
        <v>2020</v>
      </c>
      <c r="K8947" s="60">
        <v>0</v>
      </c>
    </row>
    <row r="8948" spans="1:11" x14ac:dyDescent="0.25">
      <c r="A8948" t="s">
        <v>724</v>
      </c>
      <c r="B8948" t="s">
        <v>563</v>
      </c>
      <c r="C8948" t="s">
        <v>564</v>
      </c>
      <c r="D8948" t="str">
        <f>Clef_répartition[[#This Row],[Code association]]&amp;"_"&amp;Clef_répartition[[#This Row],[Nom association]]</f>
        <v>ORPC Orbe_Organisation régionale de protection civile d'Orbe</v>
      </c>
      <c r="E8948">
        <f>COUNTIFS(D$2:D8948,Clef_répartition[[#This Row],[Code_Nom]],J$2:J8948,Clef_répartition[[#This Row],[Année]])</f>
        <v>49</v>
      </c>
      <c r="F8948">
        <f>IF(Clef_répartition[[#This Row],[Code_Nom]]=D8947,F8947-1,(COUNTIFS(Clef_répartition[Code_Nom],Clef_répartition[[#This Row],[Code_Nom]],Clef_répartition[Année],Clef_répartition[[#This Row],[Année]])))</f>
        <v>25</v>
      </c>
      <c r="G8948" t="str">
        <f>Clef_répartition[[#This Row],[Code_Nom]]&amp;"_"&amp;Clef_répartition[[#This Row],[Nombre]]&amp;"_"&amp;Clef_répartition[[#This Row],[Année]]</f>
        <v>ORPC Orbe_Organisation régionale de protection civile d'Orbe_49_2020</v>
      </c>
      <c r="H8948" s="60">
        <v>5924</v>
      </c>
      <c r="I8948" s="60" t="s">
        <v>202</v>
      </c>
      <c r="J8948" s="60">
        <v>2020</v>
      </c>
      <c r="K8948" s="60">
        <v>0</v>
      </c>
    </row>
    <row r="8949" spans="1:11" x14ac:dyDescent="0.25">
      <c r="A8949" t="s">
        <v>724</v>
      </c>
      <c r="B8949" t="s">
        <v>563</v>
      </c>
      <c r="C8949" t="s">
        <v>564</v>
      </c>
      <c r="D8949" t="str">
        <f>Clef_répartition[[#This Row],[Code association]]&amp;"_"&amp;Clef_répartition[[#This Row],[Nom association]]</f>
        <v>ORPC Orbe_Organisation régionale de protection civile d'Orbe</v>
      </c>
      <c r="E8949">
        <f>COUNTIFS(D$2:D8949,Clef_répartition[[#This Row],[Code_Nom]],J$2:J8949,Clef_répartition[[#This Row],[Année]])</f>
        <v>50</v>
      </c>
      <c r="F8949">
        <f>IF(Clef_répartition[[#This Row],[Code_Nom]]=D8948,F8948-1,(COUNTIFS(Clef_répartition[Code_Nom],Clef_répartition[[#This Row],[Code_Nom]],Clef_répartition[Année],Clef_répartition[[#This Row],[Année]])))</f>
        <v>24</v>
      </c>
      <c r="G8949" t="str">
        <f>Clef_répartition[[#This Row],[Code_Nom]]&amp;"_"&amp;Clef_répartition[[#This Row],[Nombre]]&amp;"_"&amp;Clef_répartition[[#This Row],[Année]]</f>
        <v>ORPC Orbe_Organisation régionale de protection civile d'Orbe_50_2020</v>
      </c>
      <c r="H8949" s="60">
        <v>5925</v>
      </c>
      <c r="I8949" s="60" t="s">
        <v>207</v>
      </c>
      <c r="J8949" s="60">
        <v>2020</v>
      </c>
      <c r="K8949" s="60">
        <v>0</v>
      </c>
    </row>
    <row r="8950" spans="1:11" x14ac:dyDescent="0.25">
      <c r="A8950" t="s">
        <v>724</v>
      </c>
      <c r="B8950" t="s">
        <v>563</v>
      </c>
      <c r="C8950" t="s">
        <v>564</v>
      </c>
      <c r="D8950" t="str">
        <f>Clef_répartition[[#This Row],[Code association]]&amp;"_"&amp;Clef_répartition[[#This Row],[Nom association]]</f>
        <v>ORPC Orbe_Organisation régionale de protection civile d'Orbe</v>
      </c>
      <c r="E8950">
        <f>COUNTIFS(D$2:D8950,Clef_répartition[[#This Row],[Code_Nom]],J$2:J8950,Clef_répartition[[#This Row],[Année]])</f>
        <v>51</v>
      </c>
      <c r="F8950">
        <f>IF(Clef_répartition[[#This Row],[Code_Nom]]=D8949,F8949-1,(COUNTIFS(Clef_répartition[Code_Nom],Clef_répartition[[#This Row],[Code_Nom]],Clef_répartition[Année],Clef_répartition[[#This Row],[Année]])))</f>
        <v>23</v>
      </c>
      <c r="G8950" t="str">
        <f>Clef_répartition[[#This Row],[Code_Nom]]&amp;"_"&amp;Clef_répartition[[#This Row],[Nombre]]&amp;"_"&amp;Clef_répartition[[#This Row],[Année]]</f>
        <v>ORPC Orbe_Organisation régionale de protection civile d'Orbe_51_2020</v>
      </c>
      <c r="H8950" s="60">
        <v>5926</v>
      </c>
      <c r="I8950" s="60" t="s">
        <v>218</v>
      </c>
      <c r="J8950" s="60">
        <v>2020</v>
      </c>
      <c r="K8950" s="60">
        <v>0</v>
      </c>
    </row>
    <row r="8951" spans="1:11" x14ac:dyDescent="0.25">
      <c r="A8951" t="s">
        <v>724</v>
      </c>
      <c r="B8951" t="s">
        <v>563</v>
      </c>
      <c r="C8951" t="s">
        <v>564</v>
      </c>
      <c r="D8951" t="str">
        <f>Clef_répartition[[#This Row],[Code association]]&amp;"_"&amp;Clef_répartition[[#This Row],[Nom association]]</f>
        <v>ORPC Orbe_Organisation régionale de protection civile d'Orbe</v>
      </c>
      <c r="E8951">
        <f>COUNTIFS(D$2:D8951,Clef_répartition[[#This Row],[Code_Nom]],J$2:J8951,Clef_répartition[[#This Row],[Année]])</f>
        <v>52</v>
      </c>
      <c r="F8951">
        <f>IF(Clef_répartition[[#This Row],[Code_Nom]]=D8950,F8950-1,(COUNTIFS(Clef_répartition[Code_Nom],Clef_répartition[[#This Row],[Code_Nom]],Clef_répartition[Année],Clef_répartition[[#This Row],[Année]])))</f>
        <v>22</v>
      </c>
      <c r="G8951" t="str">
        <f>Clef_répartition[[#This Row],[Code_Nom]]&amp;"_"&amp;Clef_répartition[[#This Row],[Nombre]]&amp;"_"&amp;Clef_répartition[[#This Row],[Année]]</f>
        <v>ORPC Orbe_Organisation régionale de protection civile d'Orbe_52_2020</v>
      </c>
      <c r="H8951" s="60">
        <v>5759</v>
      </c>
      <c r="I8951" s="60" t="s">
        <v>220</v>
      </c>
      <c r="J8951" s="60">
        <v>2020</v>
      </c>
      <c r="K8951" s="60">
        <v>0</v>
      </c>
    </row>
    <row r="8952" spans="1:11" x14ac:dyDescent="0.25">
      <c r="A8952" t="s">
        <v>724</v>
      </c>
      <c r="B8952" t="s">
        <v>563</v>
      </c>
      <c r="C8952" t="s">
        <v>564</v>
      </c>
      <c r="D8952" t="str">
        <f>Clef_répartition[[#This Row],[Code association]]&amp;"_"&amp;Clef_répartition[[#This Row],[Nom association]]</f>
        <v>ORPC Orbe_Organisation régionale de protection civile d'Orbe</v>
      </c>
      <c r="E8952">
        <f>COUNTIFS(D$2:D8952,Clef_répartition[[#This Row],[Code_Nom]],J$2:J8952,Clef_répartition[[#This Row],[Année]])</f>
        <v>53</v>
      </c>
      <c r="F8952">
        <f>IF(Clef_répartition[[#This Row],[Code_Nom]]=D8951,F8951-1,(COUNTIFS(Clef_répartition[Code_Nom],Clef_répartition[[#This Row],[Code_Nom]],Clef_répartition[Année],Clef_répartition[[#This Row],[Année]])))</f>
        <v>21</v>
      </c>
      <c r="G8952" t="str">
        <f>Clef_répartition[[#This Row],[Code_Nom]]&amp;"_"&amp;Clef_répartition[[#This Row],[Nombre]]&amp;"_"&amp;Clef_répartition[[#This Row],[Année]]</f>
        <v>ORPC Orbe_Organisation régionale de protection civile d'Orbe_53_2020</v>
      </c>
      <c r="H8952" s="60">
        <v>5566</v>
      </c>
      <c r="I8952" s="60" t="s">
        <v>224</v>
      </c>
      <c r="J8952" s="60">
        <v>2020</v>
      </c>
      <c r="K8952" s="60">
        <v>0</v>
      </c>
    </row>
    <row r="8953" spans="1:11" x14ac:dyDescent="0.25">
      <c r="A8953" t="s">
        <v>724</v>
      </c>
      <c r="B8953" t="s">
        <v>563</v>
      </c>
      <c r="C8953" t="s">
        <v>564</v>
      </c>
      <c r="D8953" t="str">
        <f>Clef_répartition[[#This Row],[Code association]]&amp;"_"&amp;Clef_répartition[[#This Row],[Nom association]]</f>
        <v>ORPC Orbe_Organisation régionale de protection civile d'Orbe</v>
      </c>
      <c r="E8953">
        <f>COUNTIFS(D$2:D8953,Clef_répartition[[#This Row],[Code_Nom]],J$2:J8953,Clef_répartition[[#This Row],[Année]])</f>
        <v>54</v>
      </c>
      <c r="F8953">
        <f>IF(Clef_répartition[[#This Row],[Code_Nom]]=D8952,F8952-1,(COUNTIFS(Clef_répartition[Code_Nom],Clef_répartition[[#This Row],[Code_Nom]],Clef_répartition[Année],Clef_répartition[[#This Row],[Année]])))</f>
        <v>20</v>
      </c>
      <c r="G8953" t="str">
        <f>Clef_répartition[[#This Row],[Code_Nom]]&amp;"_"&amp;Clef_répartition[[#This Row],[Nombre]]&amp;"_"&amp;Clef_répartition[[#This Row],[Année]]</f>
        <v>ORPC Orbe_Organisation régionale de protection civile d'Orbe_54_2020</v>
      </c>
      <c r="H8953" s="60">
        <v>5760</v>
      </c>
      <c r="I8953" s="60" t="s">
        <v>227</v>
      </c>
      <c r="J8953" s="60">
        <v>2020</v>
      </c>
      <c r="K8953" s="60">
        <v>0</v>
      </c>
    </row>
    <row r="8954" spans="1:11" x14ac:dyDescent="0.25">
      <c r="A8954" t="s">
        <v>724</v>
      </c>
      <c r="B8954" t="s">
        <v>563</v>
      </c>
      <c r="C8954" t="s">
        <v>564</v>
      </c>
      <c r="D8954" t="str">
        <f>Clef_répartition[[#This Row],[Code association]]&amp;"_"&amp;Clef_répartition[[#This Row],[Nom association]]</f>
        <v>ORPC Orbe_Organisation régionale de protection civile d'Orbe</v>
      </c>
      <c r="E8954">
        <f>COUNTIFS(D$2:D8954,Clef_répartition[[#This Row],[Code_Nom]],J$2:J8954,Clef_répartition[[#This Row],[Année]])</f>
        <v>55</v>
      </c>
      <c r="F8954">
        <f>IF(Clef_répartition[[#This Row],[Code_Nom]]=D8953,F8953-1,(COUNTIFS(Clef_répartition[Code_Nom],Clef_répartition[[#This Row],[Code_Nom]],Clef_répartition[Année],Clef_répartition[[#This Row],[Année]])))</f>
        <v>19</v>
      </c>
      <c r="G8954" t="str">
        <f>Clef_répartition[[#This Row],[Code_Nom]]&amp;"_"&amp;Clef_répartition[[#This Row],[Nombre]]&amp;"_"&amp;Clef_répartition[[#This Row],[Année]]</f>
        <v>ORPC Orbe_Organisation régionale de protection civile d'Orbe_55_2020</v>
      </c>
      <c r="H8954" s="60">
        <v>5761</v>
      </c>
      <c r="I8954" s="60" t="s">
        <v>233</v>
      </c>
      <c r="J8954" s="60">
        <v>2020</v>
      </c>
      <c r="K8954" s="60">
        <v>0</v>
      </c>
    </row>
    <row r="8955" spans="1:11" x14ac:dyDescent="0.25">
      <c r="A8955" t="s">
        <v>724</v>
      </c>
      <c r="B8955" t="s">
        <v>563</v>
      </c>
      <c r="C8955" t="s">
        <v>564</v>
      </c>
      <c r="D8955" t="str">
        <f>Clef_répartition[[#This Row],[Code association]]&amp;"_"&amp;Clef_répartition[[#This Row],[Nom association]]</f>
        <v>ORPC Orbe_Organisation régionale de protection civile d'Orbe</v>
      </c>
      <c r="E8955">
        <f>COUNTIFS(D$2:D8955,Clef_répartition[[#This Row],[Code_Nom]],J$2:J8955,Clef_répartition[[#This Row],[Année]])</f>
        <v>56</v>
      </c>
      <c r="F8955">
        <f>IF(Clef_répartition[[#This Row],[Code_Nom]]=D8954,F8954-1,(COUNTIFS(Clef_répartition[Code_Nom],Clef_répartition[[#This Row],[Code_Nom]],Clef_répartition[Année],Clef_répartition[[#This Row],[Année]])))</f>
        <v>18</v>
      </c>
      <c r="G8955" t="str">
        <f>Clef_répartition[[#This Row],[Code_Nom]]&amp;"_"&amp;Clef_répartition[[#This Row],[Nombre]]&amp;"_"&amp;Clef_répartition[[#This Row],[Année]]</f>
        <v>ORPC Orbe_Organisation régionale de protection civile d'Orbe_56_2020</v>
      </c>
      <c r="H8955" s="60">
        <v>5928</v>
      </c>
      <c r="I8955" s="60" t="s">
        <v>240</v>
      </c>
      <c r="J8955" s="60">
        <v>2020</v>
      </c>
      <c r="K8955" s="60">
        <v>0</v>
      </c>
    </row>
    <row r="8956" spans="1:11" x14ac:dyDescent="0.25">
      <c r="A8956" t="s">
        <v>724</v>
      </c>
      <c r="B8956" t="s">
        <v>563</v>
      </c>
      <c r="C8956" t="s">
        <v>564</v>
      </c>
      <c r="D8956" t="str">
        <f>Clef_répartition[[#This Row],[Code association]]&amp;"_"&amp;Clef_répartition[[#This Row],[Nom association]]</f>
        <v>ORPC Orbe_Organisation régionale de protection civile d'Orbe</v>
      </c>
      <c r="E8956">
        <f>COUNTIFS(D$2:D8956,Clef_répartition[[#This Row],[Code_Nom]],J$2:J8956,Clef_répartition[[#This Row],[Année]])</f>
        <v>57</v>
      </c>
      <c r="F8956">
        <f>IF(Clef_répartition[[#This Row],[Code_Nom]]=D8955,F8955-1,(COUNTIFS(Clef_répartition[Code_Nom],Clef_répartition[[#This Row],[Code_Nom]],Clef_répartition[Année],Clef_répartition[[#This Row],[Année]])))</f>
        <v>17</v>
      </c>
      <c r="G8956" t="str">
        <f>Clef_répartition[[#This Row],[Code_Nom]]&amp;"_"&amp;Clef_répartition[[#This Row],[Nombre]]&amp;"_"&amp;Clef_répartition[[#This Row],[Année]]</f>
        <v>ORPC Orbe_Organisation régionale de protection civile d'Orbe_57_2020</v>
      </c>
      <c r="H8956" s="60">
        <v>5568</v>
      </c>
      <c r="I8956" s="60" t="s">
        <v>249</v>
      </c>
      <c r="J8956" s="60">
        <v>2020</v>
      </c>
      <c r="K8956" s="60">
        <v>0</v>
      </c>
    </row>
    <row r="8957" spans="1:11" x14ac:dyDescent="0.25">
      <c r="A8957" t="s">
        <v>724</v>
      </c>
      <c r="B8957" t="s">
        <v>563</v>
      </c>
      <c r="C8957" t="s">
        <v>564</v>
      </c>
      <c r="D8957" t="str">
        <f>Clef_répartition[[#This Row],[Code association]]&amp;"_"&amp;Clef_répartition[[#This Row],[Nom association]]</f>
        <v>ORPC Orbe_Organisation régionale de protection civile d'Orbe</v>
      </c>
      <c r="E8957">
        <f>COUNTIFS(D$2:D8957,Clef_répartition[[#This Row],[Code_Nom]],J$2:J8957,Clef_répartition[[#This Row],[Année]])</f>
        <v>58</v>
      </c>
      <c r="F8957">
        <f>IF(Clef_répartition[[#This Row],[Code_Nom]]=D8956,F8956-1,(COUNTIFS(Clef_répartition[Code_Nom],Clef_répartition[[#This Row],[Code_Nom]],Clef_répartition[Année],Clef_répartition[[#This Row],[Année]])))</f>
        <v>16</v>
      </c>
      <c r="G8957" t="str">
        <f>Clef_répartition[[#This Row],[Code_Nom]]&amp;"_"&amp;Clef_répartition[[#This Row],[Nombre]]&amp;"_"&amp;Clef_répartition[[#This Row],[Année]]</f>
        <v>ORPC Orbe_Organisation régionale de protection civile d'Orbe_58_2020</v>
      </c>
      <c r="H8957" s="60">
        <v>5762</v>
      </c>
      <c r="I8957" s="60" t="s">
        <v>253</v>
      </c>
      <c r="J8957" s="60">
        <v>2020</v>
      </c>
      <c r="K8957" s="60">
        <v>0</v>
      </c>
    </row>
    <row r="8958" spans="1:11" x14ac:dyDescent="0.25">
      <c r="A8958" t="s">
        <v>724</v>
      </c>
      <c r="B8958" t="s">
        <v>563</v>
      </c>
      <c r="C8958" t="s">
        <v>564</v>
      </c>
      <c r="D8958" t="str">
        <f>Clef_répartition[[#This Row],[Code association]]&amp;"_"&amp;Clef_répartition[[#This Row],[Nom association]]</f>
        <v>ORPC Orbe_Organisation régionale de protection civile d'Orbe</v>
      </c>
      <c r="E8958">
        <f>COUNTIFS(D$2:D8958,Clef_répartition[[#This Row],[Code_Nom]],J$2:J8958,Clef_répartition[[#This Row],[Année]])</f>
        <v>59</v>
      </c>
      <c r="F8958">
        <f>IF(Clef_répartition[[#This Row],[Code_Nom]]=D8957,F8957-1,(COUNTIFS(Clef_répartition[Code_Nom],Clef_répartition[[#This Row],[Code_Nom]],Clef_répartition[Année],Clef_répartition[[#This Row],[Année]])))</f>
        <v>15</v>
      </c>
      <c r="G8958" t="str">
        <f>Clef_répartition[[#This Row],[Code_Nom]]&amp;"_"&amp;Clef_répartition[[#This Row],[Nombre]]&amp;"_"&amp;Clef_répartition[[#This Row],[Année]]</f>
        <v>ORPC Orbe_Organisation régionale de protection civile d'Orbe_59_2020</v>
      </c>
      <c r="H8958" s="60">
        <v>5929</v>
      </c>
      <c r="I8958" s="60" t="s">
        <v>257</v>
      </c>
      <c r="J8958" s="60">
        <v>2020</v>
      </c>
      <c r="K8958" s="60">
        <v>0</v>
      </c>
    </row>
    <row r="8959" spans="1:11" x14ac:dyDescent="0.25">
      <c r="A8959" t="s">
        <v>724</v>
      </c>
      <c r="B8959" t="s">
        <v>563</v>
      </c>
      <c r="C8959" t="s">
        <v>564</v>
      </c>
      <c r="D8959" t="str">
        <f>Clef_répartition[[#This Row],[Code association]]&amp;"_"&amp;Clef_répartition[[#This Row],[Nom association]]</f>
        <v>ORPC Orbe_Organisation régionale de protection civile d'Orbe</v>
      </c>
      <c r="E8959">
        <f>COUNTIFS(D$2:D8959,Clef_répartition[[#This Row],[Code_Nom]],J$2:J8959,Clef_répartition[[#This Row],[Année]])</f>
        <v>60</v>
      </c>
      <c r="F8959">
        <f>IF(Clef_répartition[[#This Row],[Code_Nom]]=D8958,F8958-1,(COUNTIFS(Clef_répartition[Code_Nom],Clef_répartition[[#This Row],[Code_Nom]],Clef_répartition[Année],Clef_répartition[[#This Row],[Année]])))</f>
        <v>14</v>
      </c>
      <c r="G8959" t="str">
        <f>Clef_répartition[[#This Row],[Code_Nom]]&amp;"_"&amp;Clef_répartition[[#This Row],[Nombre]]&amp;"_"&amp;Clef_répartition[[#This Row],[Année]]</f>
        <v>ORPC Orbe_Organisation régionale de protection civile d'Orbe_60_2020</v>
      </c>
      <c r="H8959" s="60">
        <v>5930</v>
      </c>
      <c r="I8959" s="60" t="s">
        <v>259</v>
      </c>
      <c r="J8959" s="60">
        <v>2020</v>
      </c>
      <c r="K8959" s="60">
        <v>0</v>
      </c>
    </row>
    <row r="8960" spans="1:11" x14ac:dyDescent="0.25">
      <c r="A8960" t="s">
        <v>724</v>
      </c>
      <c r="B8960" t="s">
        <v>563</v>
      </c>
      <c r="C8960" t="s">
        <v>564</v>
      </c>
      <c r="D8960" t="str">
        <f>Clef_répartition[[#This Row],[Code association]]&amp;"_"&amp;Clef_répartition[[#This Row],[Nom association]]</f>
        <v>ORPC Orbe_Organisation régionale de protection civile d'Orbe</v>
      </c>
      <c r="E8960">
        <f>COUNTIFS(D$2:D8960,Clef_répartition[[#This Row],[Code_Nom]],J$2:J8960,Clef_répartition[[#This Row],[Année]])</f>
        <v>61</v>
      </c>
      <c r="F8960">
        <f>IF(Clef_répartition[[#This Row],[Code_Nom]]=D8959,F8959-1,(COUNTIFS(Clef_répartition[Code_Nom],Clef_répartition[[#This Row],[Code_Nom]],Clef_répartition[Année],Clef_répartition[[#This Row],[Année]])))</f>
        <v>13</v>
      </c>
      <c r="G8960" t="str">
        <f>Clef_répartition[[#This Row],[Code_Nom]]&amp;"_"&amp;Clef_répartition[[#This Row],[Nombre]]&amp;"_"&amp;Clef_répartition[[#This Row],[Année]]</f>
        <v>ORPC Orbe_Organisation régionale de protection civile d'Orbe_61_2020</v>
      </c>
      <c r="H8960" s="60">
        <v>5571</v>
      </c>
      <c r="I8960" s="60" t="s">
        <v>263</v>
      </c>
      <c r="J8960" s="60">
        <v>2020</v>
      </c>
      <c r="K8960" s="60">
        <v>0</v>
      </c>
    </row>
    <row r="8961" spans="1:11" x14ac:dyDescent="0.25">
      <c r="A8961" t="s">
        <v>724</v>
      </c>
      <c r="B8961" t="s">
        <v>563</v>
      </c>
      <c r="C8961" t="s">
        <v>564</v>
      </c>
      <c r="D8961" t="str">
        <f>Clef_répartition[[#This Row],[Code association]]&amp;"_"&amp;Clef_répartition[[#This Row],[Nom association]]</f>
        <v>ORPC Orbe_Organisation régionale de protection civile d'Orbe</v>
      </c>
      <c r="E8961">
        <f>COUNTIFS(D$2:D8961,Clef_répartition[[#This Row],[Code_Nom]],J$2:J8961,Clef_répartition[[#This Row],[Année]])</f>
        <v>62</v>
      </c>
      <c r="F8961">
        <f>IF(Clef_répartition[[#This Row],[Code_Nom]]=D8960,F8960-1,(COUNTIFS(Clef_répartition[Code_Nom],Clef_répartition[[#This Row],[Code_Nom]],Clef_répartition[Année],Clef_répartition[[#This Row],[Année]])))</f>
        <v>12</v>
      </c>
      <c r="G8961" t="str">
        <f>Clef_répartition[[#This Row],[Code_Nom]]&amp;"_"&amp;Clef_répartition[[#This Row],[Nombre]]&amp;"_"&amp;Clef_répartition[[#This Row],[Année]]</f>
        <v>ORPC Orbe_Organisation régionale de protection civile d'Orbe_62_2020</v>
      </c>
      <c r="H8961" s="60">
        <v>5931</v>
      </c>
      <c r="I8961" s="60" t="s">
        <v>267</v>
      </c>
      <c r="J8961" s="60">
        <v>2020</v>
      </c>
      <c r="K8961" s="60">
        <v>0</v>
      </c>
    </row>
    <row r="8962" spans="1:11" x14ac:dyDescent="0.25">
      <c r="A8962" t="s">
        <v>724</v>
      </c>
      <c r="B8962" t="s">
        <v>563</v>
      </c>
      <c r="C8962" t="s">
        <v>564</v>
      </c>
      <c r="D8962" t="str">
        <f>Clef_répartition[[#This Row],[Code association]]&amp;"_"&amp;Clef_répartition[[#This Row],[Nom association]]</f>
        <v>ORPC Orbe_Organisation régionale de protection civile d'Orbe</v>
      </c>
      <c r="E8962">
        <f>COUNTIFS(D$2:D8962,Clef_répartition[[#This Row],[Code_Nom]],J$2:J8962,Clef_répartition[[#This Row],[Année]])</f>
        <v>63</v>
      </c>
      <c r="F8962">
        <f>IF(Clef_répartition[[#This Row],[Code_Nom]]=D8961,F8961-1,(COUNTIFS(Clef_répartition[Code_Nom],Clef_répartition[[#This Row],[Code_Nom]],Clef_répartition[Année],Clef_répartition[[#This Row],[Année]])))</f>
        <v>11</v>
      </c>
      <c r="G8962" t="str">
        <f>Clef_répartition[[#This Row],[Code_Nom]]&amp;"_"&amp;Clef_répartition[[#This Row],[Nombre]]&amp;"_"&amp;Clef_répartition[[#This Row],[Année]]</f>
        <v>ORPC Orbe_Organisation régionale de protection civile d'Orbe_63_2020</v>
      </c>
      <c r="H8962" s="60">
        <v>5932</v>
      </c>
      <c r="I8962" s="60" t="s">
        <v>269</v>
      </c>
      <c r="J8962" s="60">
        <v>2020</v>
      </c>
      <c r="K8962" s="60">
        <v>0</v>
      </c>
    </row>
    <row r="8963" spans="1:11" x14ac:dyDescent="0.25">
      <c r="A8963" t="s">
        <v>724</v>
      </c>
      <c r="B8963" t="s">
        <v>563</v>
      </c>
      <c r="C8963" t="s">
        <v>564</v>
      </c>
      <c r="D8963" t="str">
        <f>Clef_répartition[[#This Row],[Code association]]&amp;"_"&amp;Clef_répartition[[#This Row],[Nom association]]</f>
        <v>ORPC Orbe_Organisation régionale de protection civile d'Orbe</v>
      </c>
      <c r="E8963">
        <f>COUNTIFS(D$2:D8963,Clef_répartition[[#This Row],[Code_Nom]],J$2:J8963,Clef_répartition[[#This Row],[Année]])</f>
        <v>64</v>
      </c>
      <c r="F8963">
        <f>IF(Clef_répartition[[#This Row],[Code_Nom]]=D8962,F8962-1,(COUNTIFS(Clef_répartition[Code_Nom],Clef_répartition[[#This Row],[Code_Nom]],Clef_répartition[Année],Clef_répartition[[#This Row],[Année]])))</f>
        <v>10</v>
      </c>
      <c r="G8963" t="str">
        <f>Clef_répartition[[#This Row],[Code_Nom]]&amp;"_"&amp;Clef_répartition[[#This Row],[Nombre]]&amp;"_"&amp;Clef_répartition[[#This Row],[Année]]</f>
        <v>ORPC Orbe_Organisation régionale de protection civile d'Orbe_64_2020</v>
      </c>
      <c r="H8963" s="60">
        <v>5933</v>
      </c>
      <c r="I8963" s="60" t="s">
        <v>271</v>
      </c>
      <c r="J8963" s="60">
        <v>2020</v>
      </c>
      <c r="K8963" s="60">
        <v>0</v>
      </c>
    </row>
    <row r="8964" spans="1:11" x14ac:dyDescent="0.25">
      <c r="A8964" t="s">
        <v>724</v>
      </c>
      <c r="B8964" t="s">
        <v>563</v>
      </c>
      <c r="C8964" t="s">
        <v>564</v>
      </c>
      <c r="D8964" t="str">
        <f>Clef_répartition[[#This Row],[Code association]]&amp;"_"&amp;Clef_répartition[[#This Row],[Nom association]]</f>
        <v>ORPC Orbe_Organisation régionale de protection civile d'Orbe</v>
      </c>
      <c r="E8964">
        <f>COUNTIFS(D$2:D8964,Clef_répartition[[#This Row],[Code_Nom]],J$2:J8964,Clef_répartition[[#This Row],[Année]])</f>
        <v>65</v>
      </c>
      <c r="F8964">
        <f>IF(Clef_répartition[[#This Row],[Code_Nom]]=D8963,F8963-1,(COUNTIFS(Clef_répartition[Code_Nom],Clef_répartition[[#This Row],[Code_Nom]],Clef_répartition[Année],Clef_répartition[[#This Row],[Année]])))</f>
        <v>9</v>
      </c>
      <c r="G8964" t="str">
        <f>Clef_répartition[[#This Row],[Code_Nom]]&amp;"_"&amp;Clef_répartition[[#This Row],[Nombre]]&amp;"_"&amp;Clef_répartition[[#This Row],[Année]]</f>
        <v>ORPC Orbe_Organisation régionale de protection civile d'Orbe_65_2020</v>
      </c>
      <c r="H8964" s="60">
        <v>5763</v>
      </c>
      <c r="I8964" s="60" t="s">
        <v>272</v>
      </c>
      <c r="J8964" s="60">
        <v>2020</v>
      </c>
      <c r="K8964" s="60">
        <v>0</v>
      </c>
    </row>
    <row r="8965" spans="1:11" x14ac:dyDescent="0.25">
      <c r="A8965" t="s">
        <v>724</v>
      </c>
      <c r="B8965" t="s">
        <v>563</v>
      </c>
      <c r="C8965" t="s">
        <v>564</v>
      </c>
      <c r="D8965" t="str">
        <f>Clef_répartition[[#This Row],[Code association]]&amp;"_"&amp;Clef_répartition[[#This Row],[Nom association]]</f>
        <v>ORPC Orbe_Organisation régionale de protection civile d'Orbe</v>
      </c>
      <c r="E8965">
        <f>COUNTIFS(D$2:D8965,Clef_répartition[[#This Row],[Code_Nom]],J$2:J8965,Clef_répartition[[#This Row],[Année]])</f>
        <v>66</v>
      </c>
      <c r="F8965">
        <f>IF(Clef_répartition[[#This Row],[Code_Nom]]=D8964,F8964-1,(COUNTIFS(Clef_répartition[Code_Nom],Clef_répartition[[#This Row],[Code_Nom]],Clef_répartition[Année],Clef_répartition[[#This Row],[Année]])))</f>
        <v>8</v>
      </c>
      <c r="G8965" t="str">
        <f>Clef_répartition[[#This Row],[Code_Nom]]&amp;"_"&amp;Clef_répartition[[#This Row],[Nombre]]&amp;"_"&amp;Clef_répartition[[#This Row],[Année]]</f>
        <v>ORPC Orbe_Organisation régionale de protection civile d'Orbe_66_2020</v>
      </c>
      <c r="H8965" s="60">
        <v>5934</v>
      </c>
      <c r="I8965" s="60" t="s">
        <v>273</v>
      </c>
      <c r="J8965" s="60">
        <v>2020</v>
      </c>
      <c r="K8965" s="60">
        <v>0</v>
      </c>
    </row>
    <row r="8966" spans="1:11" x14ac:dyDescent="0.25">
      <c r="A8966" t="s">
        <v>724</v>
      </c>
      <c r="B8966" t="s">
        <v>563</v>
      </c>
      <c r="C8966" t="s">
        <v>564</v>
      </c>
      <c r="D8966" t="str">
        <f>Clef_répartition[[#This Row],[Code association]]&amp;"_"&amp;Clef_répartition[[#This Row],[Nom association]]</f>
        <v>ORPC Orbe_Organisation régionale de protection civile d'Orbe</v>
      </c>
      <c r="E8966">
        <f>COUNTIFS(D$2:D8966,Clef_répartition[[#This Row],[Code_Nom]],J$2:J8966,Clef_répartition[[#This Row],[Année]])</f>
        <v>67</v>
      </c>
      <c r="F8966">
        <f>IF(Clef_répartition[[#This Row],[Code_Nom]]=D8965,F8965-1,(COUNTIFS(Clef_répartition[Code_Nom],Clef_répartition[[#This Row],[Code_Nom]],Clef_répartition[Année],Clef_répartition[[#This Row],[Année]])))</f>
        <v>7</v>
      </c>
      <c r="G8966" t="str">
        <f>Clef_répartition[[#This Row],[Code_Nom]]&amp;"_"&amp;Clef_répartition[[#This Row],[Nombre]]&amp;"_"&amp;Clef_répartition[[#This Row],[Année]]</f>
        <v>ORPC Orbe_Organisation régionale de protection civile d'Orbe_67_2020</v>
      </c>
      <c r="H8966" s="60">
        <v>5764</v>
      </c>
      <c r="I8966" s="60" t="s">
        <v>274</v>
      </c>
      <c r="J8966" s="60">
        <v>2020</v>
      </c>
      <c r="K8966" s="60">
        <v>0</v>
      </c>
    </row>
    <row r="8967" spans="1:11" x14ac:dyDescent="0.25">
      <c r="A8967" t="s">
        <v>724</v>
      </c>
      <c r="B8967" t="s">
        <v>563</v>
      </c>
      <c r="C8967" t="s">
        <v>564</v>
      </c>
      <c r="D8967" t="str">
        <f>Clef_répartition[[#This Row],[Code association]]&amp;"_"&amp;Clef_répartition[[#This Row],[Nom association]]</f>
        <v>ORPC Orbe_Organisation régionale de protection civile d'Orbe</v>
      </c>
      <c r="E8967">
        <f>COUNTIFS(D$2:D8967,Clef_répartition[[#This Row],[Code_Nom]],J$2:J8967,Clef_répartition[[#This Row],[Année]])</f>
        <v>68</v>
      </c>
      <c r="F8967">
        <f>IF(Clef_répartition[[#This Row],[Code_Nom]]=D8966,F8966-1,(COUNTIFS(Clef_répartition[Code_Nom],Clef_répartition[[#This Row],[Code_Nom]],Clef_répartition[Année],Clef_répartition[[#This Row],[Année]])))</f>
        <v>6</v>
      </c>
      <c r="G8967" t="str">
        <f>Clef_répartition[[#This Row],[Code_Nom]]&amp;"_"&amp;Clef_répartition[[#This Row],[Nombre]]&amp;"_"&amp;Clef_répartition[[#This Row],[Année]]</f>
        <v>ORPC Orbe_Organisation régionale de protection civile d'Orbe_68_2020</v>
      </c>
      <c r="H8967" s="60">
        <v>5765</v>
      </c>
      <c r="I8967" s="60" t="s">
        <v>275</v>
      </c>
      <c r="J8967" s="60">
        <v>2020</v>
      </c>
      <c r="K8967" s="60">
        <v>0</v>
      </c>
    </row>
    <row r="8968" spans="1:11" x14ac:dyDescent="0.25">
      <c r="A8968" t="s">
        <v>724</v>
      </c>
      <c r="B8968" t="s">
        <v>563</v>
      </c>
      <c r="C8968" t="s">
        <v>564</v>
      </c>
      <c r="D8968" t="str">
        <f>Clef_répartition[[#This Row],[Code association]]&amp;"_"&amp;Clef_répartition[[#This Row],[Nom association]]</f>
        <v>ORPC Orbe_Organisation régionale de protection civile d'Orbe</v>
      </c>
      <c r="E8968">
        <f>COUNTIFS(D$2:D8968,Clef_répartition[[#This Row],[Code_Nom]],J$2:J8968,Clef_répartition[[#This Row],[Année]])</f>
        <v>69</v>
      </c>
      <c r="F8968">
        <f>IF(Clef_répartition[[#This Row],[Code_Nom]]=D8967,F8967-1,(COUNTIFS(Clef_répartition[Code_Nom],Clef_répartition[[#This Row],[Code_Nom]],Clef_répartition[Année],Clef_répartition[[#This Row],[Année]])))</f>
        <v>5</v>
      </c>
      <c r="G8968" t="str">
        <f>Clef_répartition[[#This Row],[Code_Nom]]&amp;"_"&amp;Clef_répartition[[#This Row],[Nombre]]&amp;"_"&amp;Clef_répartition[[#This Row],[Année]]</f>
        <v>ORPC Orbe_Organisation régionale de protection civile d'Orbe_69_2020</v>
      </c>
      <c r="H8968" s="60">
        <v>5935</v>
      </c>
      <c r="I8968" s="60" t="s">
        <v>280</v>
      </c>
      <c r="J8968" s="60">
        <v>2020</v>
      </c>
      <c r="K8968" s="60">
        <v>0</v>
      </c>
    </row>
    <row r="8969" spans="1:11" x14ac:dyDescent="0.25">
      <c r="A8969" t="s">
        <v>724</v>
      </c>
      <c r="B8969" t="s">
        <v>563</v>
      </c>
      <c r="C8969" t="s">
        <v>564</v>
      </c>
      <c r="D8969" t="str">
        <f>Clef_répartition[[#This Row],[Code association]]&amp;"_"&amp;Clef_répartition[[#This Row],[Nom association]]</f>
        <v>ORPC Orbe_Organisation régionale de protection civile d'Orbe</v>
      </c>
      <c r="E8969">
        <f>COUNTIFS(D$2:D8969,Clef_répartition[[#This Row],[Code_Nom]],J$2:J8969,Clef_répartition[[#This Row],[Année]])</f>
        <v>70</v>
      </c>
      <c r="F8969">
        <f>IF(Clef_répartition[[#This Row],[Code_Nom]]=D8968,F8968-1,(COUNTIFS(Clef_répartition[Code_Nom],Clef_répartition[[#This Row],[Code_Nom]],Clef_répartition[Année],Clef_répartition[[#This Row],[Année]])))</f>
        <v>4</v>
      </c>
      <c r="G8969" t="str">
        <f>Clef_répartition[[#This Row],[Code_Nom]]&amp;"_"&amp;Clef_répartition[[#This Row],[Nombre]]&amp;"_"&amp;Clef_répartition[[#This Row],[Année]]</f>
        <v>ORPC Orbe_Organisation régionale de protection civile d'Orbe_70_2020</v>
      </c>
      <c r="H8969" s="60">
        <v>5937</v>
      </c>
      <c r="I8969" s="60" t="s">
        <v>292</v>
      </c>
      <c r="J8969" s="60">
        <v>2020</v>
      </c>
      <c r="K8969" s="60">
        <v>0</v>
      </c>
    </row>
    <row r="8970" spans="1:11" x14ac:dyDescent="0.25">
      <c r="A8970" t="s">
        <v>724</v>
      </c>
      <c r="B8970" t="s">
        <v>563</v>
      </c>
      <c r="C8970" t="s">
        <v>564</v>
      </c>
      <c r="D8970" t="str">
        <f>Clef_répartition[[#This Row],[Code association]]&amp;"_"&amp;Clef_répartition[[#This Row],[Nom association]]</f>
        <v>ORPC Orbe_Organisation régionale de protection civile d'Orbe</v>
      </c>
      <c r="E8970">
        <f>COUNTIFS(D$2:D8970,Clef_répartition[[#This Row],[Code_Nom]],J$2:J8970,Clef_répartition[[#This Row],[Année]])</f>
        <v>71</v>
      </c>
      <c r="F8970">
        <f>IF(Clef_répartition[[#This Row],[Code_Nom]]=D8969,F8969-1,(COUNTIFS(Clef_répartition[Code_Nom],Clef_répartition[[#This Row],[Code_Nom]],Clef_répartition[Année],Clef_répartition[[#This Row],[Année]])))</f>
        <v>3</v>
      </c>
      <c r="G8970" t="str">
        <f>Clef_répartition[[#This Row],[Code_Nom]]&amp;"_"&amp;Clef_répartition[[#This Row],[Nombre]]&amp;"_"&amp;Clef_répartition[[#This Row],[Année]]</f>
        <v>ORPC Orbe_Organisation régionale de protection civile d'Orbe_71_2020</v>
      </c>
      <c r="H8970" s="60">
        <v>5766</v>
      </c>
      <c r="I8970" s="60" t="s">
        <v>293</v>
      </c>
      <c r="J8970" s="60">
        <v>2020</v>
      </c>
      <c r="K8970" s="60">
        <v>0</v>
      </c>
    </row>
    <row r="8971" spans="1:11" x14ac:dyDescent="0.25">
      <c r="A8971" t="s">
        <v>724</v>
      </c>
      <c r="B8971" t="s">
        <v>563</v>
      </c>
      <c r="C8971" t="s">
        <v>564</v>
      </c>
      <c r="D8971" t="str">
        <f>Clef_répartition[[#This Row],[Code association]]&amp;"_"&amp;Clef_répartition[[#This Row],[Nom association]]</f>
        <v>ORPC Orbe_Organisation régionale de protection civile d'Orbe</v>
      </c>
      <c r="E8971">
        <f>COUNTIFS(D$2:D8971,Clef_répartition[[#This Row],[Code_Nom]],J$2:J8971,Clef_répartition[[#This Row],[Année]])</f>
        <v>72</v>
      </c>
      <c r="F8971">
        <f>IF(Clef_répartition[[#This Row],[Code_Nom]]=D8970,F8970-1,(COUNTIFS(Clef_répartition[Code_Nom],Clef_répartition[[#This Row],[Code_Nom]],Clef_répartition[Année],Clef_répartition[[#This Row],[Année]])))</f>
        <v>2</v>
      </c>
      <c r="G8971" t="str">
        <f>Clef_répartition[[#This Row],[Code_Nom]]&amp;"_"&amp;Clef_répartition[[#This Row],[Nombre]]&amp;"_"&amp;Clef_répartition[[#This Row],[Année]]</f>
        <v>ORPC Orbe_Organisation régionale de protection civile d'Orbe_72_2020</v>
      </c>
      <c r="H8971" s="60">
        <v>5938</v>
      </c>
      <c r="I8971" s="60" t="s">
        <v>298</v>
      </c>
      <c r="J8971" s="60">
        <v>2020</v>
      </c>
      <c r="K8971" s="60">
        <v>0</v>
      </c>
    </row>
    <row r="8972" spans="1:11" x14ac:dyDescent="0.25">
      <c r="A8972" t="s">
        <v>724</v>
      </c>
      <c r="B8972" t="s">
        <v>563</v>
      </c>
      <c r="C8972" t="s">
        <v>564</v>
      </c>
      <c r="D8972" t="str">
        <f>Clef_répartition[[#This Row],[Code association]]&amp;"_"&amp;Clef_répartition[[#This Row],[Nom association]]</f>
        <v>ORPC Orbe_Organisation régionale de protection civile d'Orbe</v>
      </c>
      <c r="E8972">
        <f>COUNTIFS(D$2:D8972,Clef_répartition[[#This Row],[Code_Nom]],J$2:J8972,Clef_répartition[[#This Row],[Année]])</f>
        <v>73</v>
      </c>
      <c r="F8972">
        <f>IF(Clef_répartition[[#This Row],[Code_Nom]]=D8971,F8971-1,(COUNTIFS(Clef_répartition[Code_Nom],Clef_répartition[[#This Row],[Code_Nom]],Clef_répartition[Année],Clef_répartition[[#This Row],[Année]])))</f>
        <v>1</v>
      </c>
      <c r="G8972" t="str">
        <f>Clef_répartition[[#This Row],[Code_Nom]]&amp;"_"&amp;Clef_répartition[[#This Row],[Nombre]]&amp;"_"&amp;Clef_répartition[[#This Row],[Année]]</f>
        <v>ORPC Orbe_Organisation régionale de protection civile d'Orbe_73_2020</v>
      </c>
      <c r="H8972" s="60">
        <v>5939</v>
      </c>
      <c r="I8972" s="60" t="s">
        <v>299</v>
      </c>
      <c r="J8972" s="60">
        <v>2020</v>
      </c>
      <c r="K8972" s="60">
        <v>0</v>
      </c>
    </row>
    <row r="8973" spans="1:11" x14ac:dyDescent="0.25">
      <c r="A8973" t="s">
        <v>724</v>
      </c>
      <c r="B8973" t="s">
        <v>493</v>
      </c>
      <c r="C8973" t="s">
        <v>494</v>
      </c>
      <c r="D897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3">
        <f>COUNTIFS(D$2:D8973,Clef_répartition[[#This Row],[Code_Nom]],J$2:J8973,Clef_répartition[[#This Row],[Année]])</f>
        <v>1</v>
      </c>
      <c r="F8973">
        <f>IF(Clef_répartition[[#This Row],[Code_Nom]]=D8972,F8972-1,(COUNTIFS(Clef_répartition[Code_Nom],Clef_répartition[[#This Row],[Code_Nom]],Clef_répartition[Année],Clef_répartition[[#This Row],[Année]])))</f>
        <v>8</v>
      </c>
      <c r="G897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Lausannois_1_2020</v>
      </c>
      <c r="H8973">
        <v>5624</v>
      </c>
      <c r="I8973" t="s">
        <v>44</v>
      </c>
      <c r="J8973">
        <v>2020</v>
      </c>
      <c r="K8973">
        <v>0.11650610060036962</v>
      </c>
    </row>
    <row r="8974" spans="1:11" x14ac:dyDescent="0.25">
      <c r="A8974" t="s">
        <v>724</v>
      </c>
      <c r="B8974" t="s">
        <v>493</v>
      </c>
      <c r="C8974" t="s">
        <v>494</v>
      </c>
      <c r="D897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4">
        <f>COUNTIFS(D$2:D8974,Clef_répartition[[#This Row],[Code_Nom]],J$2:J8974,Clef_répartition[[#This Row],[Année]])</f>
        <v>2</v>
      </c>
      <c r="F8974">
        <f>IF(Clef_répartition[[#This Row],[Code_Nom]]=D8973,F8973-1,(COUNTIFS(Clef_répartition[Code_Nom],Clef_répartition[[#This Row],[Code_Nom]],Clef_répartition[Année],Clef_répartition[[#This Row],[Année]])))</f>
        <v>7</v>
      </c>
      <c r="G897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Lausannois_2_2020</v>
      </c>
      <c r="H8974">
        <v>5627</v>
      </c>
      <c r="I8974" t="s">
        <v>56</v>
      </c>
      <c r="J8974">
        <v>2020</v>
      </c>
      <c r="K8974">
        <v>0.10253111088262114</v>
      </c>
    </row>
    <row r="8975" spans="1:11" x14ac:dyDescent="0.25">
      <c r="A8975" t="s">
        <v>724</v>
      </c>
      <c r="B8975" t="s">
        <v>493</v>
      </c>
      <c r="C8975" t="s">
        <v>494</v>
      </c>
      <c r="D897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5">
        <f>COUNTIFS(D$2:D8975,Clef_répartition[[#This Row],[Code_Nom]],J$2:J8975,Clef_répartition[[#This Row],[Année]])</f>
        <v>3</v>
      </c>
      <c r="F8975">
        <f>IF(Clef_répartition[[#This Row],[Code_Nom]]=D8974,F8974-1,(COUNTIFS(Clef_répartition[Code_Nom],Clef_répartition[[#This Row],[Code_Nom]],Clef_répartition[Année],Clef_répartition[[#This Row],[Année]])))</f>
        <v>6</v>
      </c>
      <c r="G897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Lausannois_3_2020</v>
      </c>
      <c r="H8975">
        <v>5583</v>
      </c>
      <c r="I8975" t="s">
        <v>82</v>
      </c>
      <c r="J8975">
        <v>2020</v>
      </c>
      <c r="K8975">
        <v>0.10327209295800778</v>
      </c>
    </row>
    <row r="8976" spans="1:11" x14ac:dyDescent="0.25">
      <c r="A8976" t="s">
        <v>724</v>
      </c>
      <c r="B8976" t="s">
        <v>493</v>
      </c>
      <c r="C8976" t="s">
        <v>494</v>
      </c>
      <c r="D8976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6">
        <f>COUNTIFS(D$2:D8976,Clef_répartition[[#This Row],[Code_Nom]],J$2:J8976,Clef_répartition[[#This Row],[Année]])</f>
        <v>4</v>
      </c>
      <c r="F8976">
        <f>IF(Clef_répartition[[#This Row],[Code_Nom]]=D8975,F8975-1,(COUNTIFS(Clef_répartition[Code_Nom],Clef_répartition[[#This Row],[Code_Nom]],Clef_répartition[Année],Clef_répartition[[#This Row],[Année]])))</f>
        <v>5</v>
      </c>
      <c r="G8976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Lausannois_4_2020</v>
      </c>
      <c r="H8976">
        <v>5635</v>
      </c>
      <c r="I8976" t="s">
        <v>103</v>
      </c>
      <c r="J8976">
        <v>2020</v>
      </c>
      <c r="K8976">
        <v>0.1701571594213509</v>
      </c>
    </row>
    <row r="8977" spans="1:11" x14ac:dyDescent="0.25">
      <c r="A8977" t="s">
        <v>724</v>
      </c>
      <c r="B8977" t="s">
        <v>493</v>
      </c>
      <c r="C8977" t="s">
        <v>494</v>
      </c>
      <c r="D8977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7">
        <f>COUNTIFS(D$2:D8977,Clef_répartition[[#This Row],[Code_Nom]],J$2:J8977,Clef_répartition[[#This Row],[Année]])</f>
        <v>5</v>
      </c>
      <c r="F8977">
        <f>IF(Clef_répartition[[#This Row],[Code_Nom]]=D8976,F8976-1,(COUNTIFS(Clef_répartition[Code_Nom],Clef_répartition[[#This Row],[Code_Nom]],Clef_répartition[Année],Clef_répartition[[#This Row],[Année]])))</f>
        <v>4</v>
      </c>
      <c r="G8977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Lausannois_5_2020</v>
      </c>
      <c r="H8977">
        <v>5589</v>
      </c>
      <c r="I8977" t="s">
        <v>223</v>
      </c>
      <c r="J8977">
        <v>2020</v>
      </c>
      <c r="K8977">
        <v>0.16149914495131362</v>
      </c>
    </row>
    <row r="8978" spans="1:11" x14ac:dyDescent="0.25">
      <c r="A8978" t="s">
        <v>724</v>
      </c>
      <c r="B8978" t="s">
        <v>493</v>
      </c>
      <c r="C8978" t="s">
        <v>494</v>
      </c>
      <c r="D897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8">
        <f>COUNTIFS(D$2:D8978,Clef_répartition[[#This Row],[Code_Nom]],J$2:J8978,Clef_répartition[[#This Row],[Année]])</f>
        <v>6</v>
      </c>
      <c r="F8978">
        <f>IF(Clef_répartition[[#This Row],[Code_Nom]]=D8977,F8977-1,(COUNTIFS(Clef_répartition[Code_Nom],Clef_répartition[[#This Row],[Code_Nom]],Clef_répartition[Année],Clef_répartition[[#This Row],[Année]])))</f>
        <v>3</v>
      </c>
      <c r="G897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Lausannois_6_2020</v>
      </c>
      <c r="H8978">
        <v>5591</v>
      </c>
      <c r="I8978" t="s">
        <v>228</v>
      </c>
      <c r="J8978">
        <v>2020</v>
      </c>
      <c r="K8978">
        <v>0.27206429476323091</v>
      </c>
    </row>
    <row r="8979" spans="1:11" x14ac:dyDescent="0.25">
      <c r="A8979" t="s">
        <v>724</v>
      </c>
      <c r="B8979" t="s">
        <v>493</v>
      </c>
      <c r="C8979" t="s">
        <v>494</v>
      </c>
      <c r="D897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79">
        <f>COUNTIFS(D$2:D8979,Clef_répartition[[#This Row],[Code_Nom]],J$2:J8979,Clef_répartition[[#This Row],[Année]])</f>
        <v>7</v>
      </c>
      <c r="F8979">
        <f>IF(Clef_répartition[[#This Row],[Code_Nom]]=D8978,F8978-1,(COUNTIFS(Clef_répartition[Code_Nom],Clef_répartition[[#This Row],[Code_Nom]],Clef_répartition[Année],Clef_répartition[[#This Row],[Année]])))</f>
        <v>2</v>
      </c>
      <c r="G897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Lausannois_7_2020</v>
      </c>
      <c r="H8979">
        <v>5648</v>
      </c>
      <c r="I8979" t="s">
        <v>248</v>
      </c>
      <c r="J8979">
        <v>2020</v>
      </c>
      <c r="K8979">
        <v>6.1321064839211209E-2</v>
      </c>
    </row>
    <row r="8980" spans="1:11" x14ac:dyDescent="0.25">
      <c r="A8980" t="s">
        <v>724</v>
      </c>
      <c r="B8980" t="s">
        <v>493</v>
      </c>
      <c r="C8980" t="s">
        <v>494</v>
      </c>
      <c r="D898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8980">
        <f>COUNTIFS(D$2:D8980,Clef_répartition[[#This Row],[Code_Nom]],J$2:J8980,Clef_répartition[[#This Row],[Année]])</f>
        <v>8</v>
      </c>
      <c r="F8980">
        <f>IF(Clef_répartition[[#This Row],[Code_Nom]]=D8979,F8979-1,(COUNTIFS(Clef_répartition[Code_Nom],Clef_répartition[[#This Row],[Code_Nom]],Clef_répartition[Année],Clef_répartition[[#This Row],[Année]])))</f>
        <v>1</v>
      </c>
      <c r="G898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Lausannois_8_2020</v>
      </c>
      <c r="H8980">
        <v>5651</v>
      </c>
      <c r="I8980" t="s">
        <v>283</v>
      </c>
      <c r="J8980">
        <v>2020</v>
      </c>
      <c r="K8980">
        <v>1.2649031583894904E-2</v>
      </c>
    </row>
    <row r="8981" spans="1:11" x14ac:dyDescent="0.25">
      <c r="A8981" t="s">
        <v>724</v>
      </c>
      <c r="B8981" t="s">
        <v>703</v>
      </c>
      <c r="C8981" t="s">
        <v>704</v>
      </c>
      <c r="D8981" t="str">
        <f>Clef_répartition[[#This Row],[Code association]]&amp;"_"&amp;Clef_répartition[[#This Row],[Nom association]]</f>
        <v>ORPC Yverdon_Organisation régionale de protection civile d'Yverdon</v>
      </c>
      <c r="E8981">
        <f>COUNTIFS(D$2:D8981,Clef_répartition[[#This Row],[Code_Nom]],J$2:J8981,Clef_répartition[[#This Row],[Année]])</f>
        <v>1</v>
      </c>
      <c r="F8981">
        <f>IF(Clef_répartition[[#This Row],[Code_Nom]]=D8980,F8980-1,(COUNTIFS(Clef_répartition[Code_Nom],Clef_répartition[[#This Row],[Code_Nom]],Clef_répartition[Année],Clef_répartition[[#This Row],[Année]])))</f>
        <v>73</v>
      </c>
      <c r="G8981" t="str">
        <f>Clef_répartition[[#This Row],[Code_Nom]]&amp;"_"&amp;Clef_répartition[[#This Row],[Nombre]]&amp;"_"&amp;Clef_répartition[[#This Row],[Année]]</f>
        <v>ORPC Yverdon_Organisation régionale de protection civile d'Yverdon_1_2020</v>
      </c>
      <c r="H8981" s="60">
        <v>5742</v>
      </c>
      <c r="I8981" s="60" t="s">
        <v>2</v>
      </c>
      <c r="J8981" s="60">
        <v>2020</v>
      </c>
      <c r="K8981" s="60">
        <v>0</v>
      </c>
    </row>
    <row r="8982" spans="1:11" x14ac:dyDescent="0.25">
      <c r="A8982" t="s">
        <v>724</v>
      </c>
      <c r="B8982" t="s">
        <v>703</v>
      </c>
      <c r="C8982" t="s">
        <v>704</v>
      </c>
      <c r="D8982" t="str">
        <f>Clef_répartition[[#This Row],[Code association]]&amp;"_"&amp;Clef_répartition[[#This Row],[Nom association]]</f>
        <v>ORPC Yverdon_Organisation régionale de protection civile d'Yverdon</v>
      </c>
      <c r="E8982">
        <f>COUNTIFS(D$2:D8982,Clef_répartition[[#This Row],[Code_Nom]],J$2:J8982,Clef_répartition[[#This Row],[Année]])</f>
        <v>2</v>
      </c>
      <c r="F8982">
        <f>IF(Clef_répartition[[#This Row],[Code_Nom]]=D8981,F8981-1,(COUNTIFS(Clef_répartition[Code_Nom],Clef_répartition[[#This Row],[Code_Nom]],Clef_répartition[Année],Clef_répartition[[#This Row],[Année]])))</f>
        <v>72</v>
      </c>
      <c r="G8982" t="str">
        <f>Clef_répartition[[#This Row],[Code_Nom]]&amp;"_"&amp;Clef_répartition[[#This Row],[Nombre]]&amp;"_"&amp;Clef_répartition[[#This Row],[Année]]</f>
        <v>ORPC Yverdon_Organisation régionale de protection civile d'Yverdon_2_2020</v>
      </c>
      <c r="H8982" s="60">
        <v>5743</v>
      </c>
      <c r="I8982" s="60" t="s">
        <v>6</v>
      </c>
      <c r="J8982" s="60">
        <v>2020</v>
      </c>
      <c r="K8982" s="60">
        <v>0</v>
      </c>
    </row>
    <row r="8983" spans="1:11" x14ac:dyDescent="0.25">
      <c r="A8983" t="s">
        <v>724</v>
      </c>
      <c r="B8983" t="s">
        <v>703</v>
      </c>
      <c r="C8983" t="s">
        <v>704</v>
      </c>
      <c r="D8983" t="str">
        <f>Clef_répartition[[#This Row],[Code association]]&amp;"_"&amp;Clef_répartition[[#This Row],[Nom association]]</f>
        <v>ORPC Yverdon_Organisation régionale de protection civile d'Yverdon</v>
      </c>
      <c r="E8983">
        <f>COUNTIFS(D$2:D8983,Clef_répartition[[#This Row],[Code_Nom]],J$2:J8983,Clef_répartition[[#This Row],[Année]])</f>
        <v>3</v>
      </c>
      <c r="F8983">
        <f>IF(Clef_répartition[[#This Row],[Code_Nom]]=D8982,F8982-1,(COUNTIFS(Clef_répartition[Code_Nom],Clef_répartition[[#This Row],[Code_Nom]],Clef_répartition[Année],Clef_répartition[[#This Row],[Année]])))</f>
        <v>71</v>
      </c>
      <c r="G8983" t="str">
        <f>Clef_répartition[[#This Row],[Code_Nom]]&amp;"_"&amp;Clef_répartition[[#This Row],[Nombre]]&amp;"_"&amp;Clef_répartition[[#This Row],[Année]]</f>
        <v>ORPC Yverdon_Organisation régionale de protection civile d'Yverdon_3_2020</v>
      </c>
      <c r="H8983" s="60">
        <v>5744</v>
      </c>
      <c r="I8983" s="60" t="s">
        <v>11</v>
      </c>
      <c r="J8983" s="60">
        <v>2020</v>
      </c>
      <c r="K8983" s="60">
        <v>0</v>
      </c>
    </row>
    <row r="8984" spans="1:11" x14ac:dyDescent="0.25">
      <c r="A8984" t="s">
        <v>724</v>
      </c>
      <c r="B8984" t="s">
        <v>703</v>
      </c>
      <c r="C8984" t="s">
        <v>704</v>
      </c>
      <c r="D8984" t="str">
        <f>Clef_répartition[[#This Row],[Code association]]&amp;"_"&amp;Clef_répartition[[#This Row],[Nom association]]</f>
        <v>ORPC Yverdon_Organisation régionale de protection civile d'Yverdon</v>
      </c>
      <c r="E8984">
        <f>COUNTIFS(D$2:D8984,Clef_répartition[[#This Row],[Code_Nom]],J$2:J8984,Clef_répartition[[#This Row],[Année]])</f>
        <v>4</v>
      </c>
      <c r="F8984">
        <f>IF(Clef_répartition[[#This Row],[Code_Nom]]=D8983,F8983-1,(COUNTIFS(Clef_répartition[Code_Nom],Clef_répartition[[#This Row],[Code_Nom]],Clef_répartition[Année],Clef_répartition[[#This Row],[Année]])))</f>
        <v>70</v>
      </c>
      <c r="G8984" t="str">
        <f>Clef_répartition[[#This Row],[Code_Nom]]&amp;"_"&amp;Clef_répartition[[#This Row],[Nombre]]&amp;"_"&amp;Clef_répartition[[#This Row],[Année]]</f>
        <v>ORPC Yverdon_Organisation régionale de protection civile d'Yverdon_4_2020</v>
      </c>
      <c r="H8984" s="60">
        <v>5745</v>
      </c>
      <c r="I8984" s="60" t="s">
        <v>14</v>
      </c>
      <c r="J8984" s="60">
        <v>2020</v>
      </c>
      <c r="K8984" s="60">
        <v>0</v>
      </c>
    </row>
    <row r="8985" spans="1:11" x14ac:dyDescent="0.25">
      <c r="A8985" t="s">
        <v>724</v>
      </c>
      <c r="B8985" t="s">
        <v>703</v>
      </c>
      <c r="C8985" t="s">
        <v>704</v>
      </c>
      <c r="D8985" t="str">
        <f>Clef_répartition[[#This Row],[Code association]]&amp;"_"&amp;Clef_répartition[[#This Row],[Nom association]]</f>
        <v>ORPC Yverdon_Organisation régionale de protection civile d'Yverdon</v>
      </c>
      <c r="E8985">
        <f>COUNTIFS(D$2:D8985,Clef_répartition[[#This Row],[Code_Nom]],J$2:J8985,Clef_répartition[[#This Row],[Année]])</f>
        <v>5</v>
      </c>
      <c r="F8985">
        <f>IF(Clef_répartition[[#This Row],[Code_Nom]]=D8984,F8984-1,(COUNTIFS(Clef_répartition[Code_Nom],Clef_répartition[[#This Row],[Code_Nom]],Clef_répartition[Année],Clef_répartition[[#This Row],[Année]])))</f>
        <v>69</v>
      </c>
      <c r="G8985" t="str">
        <f>Clef_répartition[[#This Row],[Code_Nom]]&amp;"_"&amp;Clef_répartition[[#This Row],[Nombre]]&amp;"_"&amp;Clef_répartition[[#This Row],[Année]]</f>
        <v>ORPC Yverdon_Organisation régionale de protection civile d'Yverdon_5_2020</v>
      </c>
      <c r="H8985" s="60">
        <v>5746</v>
      </c>
      <c r="I8985" s="60" t="s">
        <v>15</v>
      </c>
      <c r="J8985" s="60">
        <v>2020</v>
      </c>
      <c r="K8985" s="60">
        <v>0</v>
      </c>
    </row>
    <row r="8986" spans="1:11" x14ac:dyDescent="0.25">
      <c r="A8986" t="s">
        <v>724</v>
      </c>
      <c r="B8986" t="s">
        <v>703</v>
      </c>
      <c r="C8986" t="s">
        <v>704</v>
      </c>
      <c r="D8986" t="str">
        <f>Clef_répartition[[#This Row],[Code association]]&amp;"_"&amp;Clef_répartition[[#This Row],[Nom association]]</f>
        <v>ORPC Yverdon_Organisation régionale de protection civile d'Yverdon</v>
      </c>
      <c r="E8986">
        <f>COUNTIFS(D$2:D8986,Clef_répartition[[#This Row],[Code_Nom]],J$2:J8986,Clef_répartition[[#This Row],[Année]])</f>
        <v>6</v>
      </c>
      <c r="F8986">
        <f>IF(Clef_répartition[[#This Row],[Code_Nom]]=D8985,F8985-1,(COUNTIFS(Clef_répartition[Code_Nom],Clef_répartition[[#This Row],[Code_Nom]],Clef_répartition[Année],Clef_répartition[[#This Row],[Année]])))</f>
        <v>68</v>
      </c>
      <c r="G8986" t="str">
        <f>Clef_répartition[[#This Row],[Code_Nom]]&amp;"_"&amp;Clef_répartition[[#This Row],[Nombre]]&amp;"_"&amp;Clef_répartition[[#This Row],[Année]]</f>
        <v>ORPC Yverdon_Organisation régionale de protection civile d'Yverdon_6_2020</v>
      </c>
      <c r="H8986" s="60">
        <v>5902</v>
      </c>
      <c r="I8986" s="60" t="s">
        <v>18</v>
      </c>
      <c r="J8986" s="60">
        <v>2020</v>
      </c>
      <c r="K8986" s="60">
        <v>0</v>
      </c>
    </row>
    <row r="8987" spans="1:11" x14ac:dyDescent="0.25">
      <c r="A8987" t="s">
        <v>724</v>
      </c>
      <c r="B8987" t="s">
        <v>703</v>
      </c>
      <c r="C8987" t="s">
        <v>704</v>
      </c>
      <c r="D8987" t="str">
        <f>Clef_répartition[[#This Row],[Code association]]&amp;"_"&amp;Clef_répartition[[#This Row],[Nom association]]</f>
        <v>ORPC Yverdon_Organisation régionale de protection civile d'Yverdon</v>
      </c>
      <c r="E8987">
        <f>COUNTIFS(D$2:D8987,Clef_répartition[[#This Row],[Code_Nom]],J$2:J8987,Clef_répartition[[#This Row],[Année]])</f>
        <v>7</v>
      </c>
      <c r="F8987">
        <f>IF(Clef_répartition[[#This Row],[Code_Nom]]=D8986,F8986-1,(COUNTIFS(Clef_répartition[Code_Nom],Clef_répartition[[#This Row],[Code_Nom]],Clef_répartition[Année],Clef_répartition[[#This Row],[Année]])))</f>
        <v>67</v>
      </c>
      <c r="G8987" t="str">
        <f>Clef_répartition[[#This Row],[Code_Nom]]&amp;"_"&amp;Clef_répartition[[#This Row],[Nombre]]&amp;"_"&amp;Clef_répartition[[#This Row],[Année]]</f>
        <v>ORPC Yverdon_Organisation régionale de protection civile d'Yverdon_7_2020</v>
      </c>
      <c r="H8987" s="60">
        <v>5903</v>
      </c>
      <c r="I8987" s="60" t="s">
        <v>24</v>
      </c>
      <c r="J8987" s="60">
        <v>2020</v>
      </c>
      <c r="K8987" s="60">
        <v>0</v>
      </c>
    </row>
    <row r="8988" spans="1:11" x14ac:dyDescent="0.25">
      <c r="A8988" t="s">
        <v>724</v>
      </c>
      <c r="B8988" t="s">
        <v>703</v>
      </c>
      <c r="C8988" t="s">
        <v>704</v>
      </c>
      <c r="D8988" t="str">
        <f>Clef_répartition[[#This Row],[Code association]]&amp;"_"&amp;Clef_répartition[[#This Row],[Nom association]]</f>
        <v>ORPC Yverdon_Organisation régionale de protection civile d'Yverdon</v>
      </c>
      <c r="E8988">
        <f>COUNTIFS(D$2:D8988,Clef_répartition[[#This Row],[Code_Nom]],J$2:J8988,Clef_répartition[[#This Row],[Année]])</f>
        <v>8</v>
      </c>
      <c r="F8988">
        <f>IF(Clef_répartition[[#This Row],[Code_Nom]]=D8987,F8987-1,(COUNTIFS(Clef_répartition[Code_Nom],Clef_répartition[[#This Row],[Code_Nom]],Clef_répartition[Année],Clef_répartition[[#This Row],[Année]])))</f>
        <v>66</v>
      </c>
      <c r="G8988" t="str">
        <f>Clef_répartition[[#This Row],[Code_Nom]]&amp;"_"&amp;Clef_répartition[[#This Row],[Nombre]]&amp;"_"&amp;Clef_répartition[[#This Row],[Année]]</f>
        <v>ORPC Yverdon_Organisation régionale de protection civile d'Yverdon_8_2020</v>
      </c>
      <c r="H8988" s="60">
        <v>5747</v>
      </c>
      <c r="I8988" s="60" t="s">
        <v>26</v>
      </c>
      <c r="J8988" s="60">
        <v>2020</v>
      </c>
      <c r="K8988" s="60">
        <v>0</v>
      </c>
    </row>
    <row r="8989" spans="1:11" x14ac:dyDescent="0.25">
      <c r="A8989" t="s">
        <v>724</v>
      </c>
      <c r="B8989" t="s">
        <v>703</v>
      </c>
      <c r="C8989" t="s">
        <v>704</v>
      </c>
      <c r="D8989" t="str">
        <f>Clef_répartition[[#This Row],[Code association]]&amp;"_"&amp;Clef_répartition[[#This Row],[Nom association]]</f>
        <v>ORPC Yverdon_Organisation régionale de protection civile d'Yverdon</v>
      </c>
      <c r="E8989">
        <f>COUNTIFS(D$2:D8989,Clef_répartition[[#This Row],[Code_Nom]],J$2:J8989,Clef_répartition[[#This Row],[Année]])</f>
        <v>9</v>
      </c>
      <c r="F8989">
        <f>IF(Clef_répartition[[#This Row],[Code_Nom]]=D8988,F8988-1,(COUNTIFS(Clef_répartition[Code_Nom],Clef_répartition[[#This Row],[Code_Nom]],Clef_répartition[Année],Clef_répartition[[#This Row],[Année]])))</f>
        <v>65</v>
      </c>
      <c r="G8989" t="str">
        <f>Clef_répartition[[#This Row],[Code_Nom]]&amp;"_"&amp;Clef_répartition[[#This Row],[Nombre]]&amp;"_"&amp;Clef_répartition[[#This Row],[Année]]</f>
        <v>ORPC Yverdon_Organisation régionale de protection civile d'Yverdon_9_2020</v>
      </c>
      <c r="H8989" s="60">
        <v>5551</v>
      </c>
      <c r="I8989" s="60" t="s">
        <v>28</v>
      </c>
      <c r="J8989" s="60">
        <v>2020</v>
      </c>
      <c r="K8989" s="60">
        <v>0</v>
      </c>
    </row>
    <row r="8990" spans="1:11" x14ac:dyDescent="0.25">
      <c r="A8990" t="s">
        <v>724</v>
      </c>
      <c r="B8990" t="s">
        <v>703</v>
      </c>
      <c r="C8990" t="s">
        <v>704</v>
      </c>
      <c r="D8990" t="str">
        <f>Clef_répartition[[#This Row],[Code association]]&amp;"_"&amp;Clef_répartition[[#This Row],[Nom association]]</f>
        <v>ORPC Yverdon_Organisation régionale de protection civile d'Yverdon</v>
      </c>
      <c r="E8990">
        <f>COUNTIFS(D$2:D8990,Clef_répartition[[#This Row],[Code_Nom]],J$2:J8990,Clef_répartition[[#This Row],[Année]])</f>
        <v>10</v>
      </c>
      <c r="F8990">
        <f>IF(Clef_répartition[[#This Row],[Code_Nom]]=D8989,F8989-1,(COUNTIFS(Clef_répartition[Code_Nom],Clef_répartition[[#This Row],[Code_Nom]],Clef_répartition[Année],Clef_répartition[[#This Row],[Année]])))</f>
        <v>64</v>
      </c>
      <c r="G8990" t="str">
        <f>Clef_répartition[[#This Row],[Code_Nom]]&amp;"_"&amp;Clef_répartition[[#This Row],[Nombre]]&amp;"_"&amp;Clef_répartition[[#This Row],[Année]]</f>
        <v>ORPC Yverdon_Organisation régionale de protection civile d'Yverdon_10_2020</v>
      </c>
      <c r="H8990" s="60">
        <v>5748</v>
      </c>
      <c r="I8990" s="60" t="s">
        <v>38</v>
      </c>
      <c r="J8990" s="60">
        <v>2020</v>
      </c>
      <c r="K8990" s="60">
        <v>0</v>
      </c>
    </row>
    <row r="8991" spans="1:11" x14ac:dyDescent="0.25">
      <c r="A8991" t="s">
        <v>724</v>
      </c>
      <c r="B8991" t="s">
        <v>703</v>
      </c>
      <c r="C8991" t="s">
        <v>704</v>
      </c>
      <c r="D8991" t="str">
        <f>Clef_répartition[[#This Row],[Code association]]&amp;"_"&amp;Clef_répartition[[#This Row],[Nom association]]</f>
        <v>ORPC Yverdon_Organisation régionale de protection civile d'Yverdon</v>
      </c>
      <c r="E8991">
        <f>COUNTIFS(D$2:D8991,Clef_répartition[[#This Row],[Code_Nom]],J$2:J8991,Clef_répartition[[#This Row],[Année]])</f>
        <v>11</v>
      </c>
      <c r="F8991">
        <f>IF(Clef_répartition[[#This Row],[Code_Nom]]=D8990,F8990-1,(COUNTIFS(Clef_répartition[Code_Nom],Clef_répartition[[#This Row],[Code_Nom]],Clef_répartition[Année],Clef_répartition[[#This Row],[Année]])))</f>
        <v>63</v>
      </c>
      <c r="G8991" t="str">
        <f>Clef_répartition[[#This Row],[Code_Nom]]&amp;"_"&amp;Clef_répartition[[#This Row],[Nombre]]&amp;"_"&amp;Clef_répartition[[#This Row],[Année]]</f>
        <v>ORPC Yverdon_Organisation régionale de protection civile d'Yverdon_11_2020</v>
      </c>
      <c r="H8991" s="60">
        <v>5552</v>
      </c>
      <c r="I8991" s="60" t="s">
        <v>40</v>
      </c>
      <c r="J8991" s="60">
        <v>2020</v>
      </c>
      <c r="K8991" s="60">
        <v>0</v>
      </c>
    </row>
    <row r="8992" spans="1:11" x14ac:dyDescent="0.25">
      <c r="A8992" t="s">
        <v>724</v>
      </c>
      <c r="B8992" t="s">
        <v>703</v>
      </c>
      <c r="C8992" t="s">
        <v>704</v>
      </c>
      <c r="D8992" t="str">
        <f>Clef_répartition[[#This Row],[Code association]]&amp;"_"&amp;Clef_répartition[[#This Row],[Nom association]]</f>
        <v>ORPC Yverdon_Organisation régionale de protection civile d'Yverdon</v>
      </c>
      <c r="E8992">
        <f>COUNTIFS(D$2:D8992,Clef_répartition[[#This Row],[Code_Nom]],J$2:J8992,Clef_répartition[[#This Row],[Année]])</f>
        <v>12</v>
      </c>
      <c r="F8992">
        <f>IF(Clef_répartition[[#This Row],[Code_Nom]]=D8991,F8991-1,(COUNTIFS(Clef_répartition[Code_Nom],Clef_répartition[[#This Row],[Code_Nom]],Clef_répartition[Année],Clef_répartition[[#This Row],[Année]])))</f>
        <v>62</v>
      </c>
      <c r="G8992" t="str">
        <f>Clef_répartition[[#This Row],[Code_Nom]]&amp;"_"&amp;Clef_répartition[[#This Row],[Nombre]]&amp;"_"&amp;Clef_répartition[[#This Row],[Année]]</f>
        <v>ORPC Yverdon_Organisation régionale de protection civile d'Yverdon_12_2020</v>
      </c>
      <c r="H8992" s="60">
        <v>5904</v>
      </c>
      <c r="I8992" s="60" t="s">
        <v>46</v>
      </c>
      <c r="J8992" s="60">
        <v>2020</v>
      </c>
      <c r="K8992" s="60">
        <v>0</v>
      </c>
    </row>
    <row r="8993" spans="1:11" x14ac:dyDescent="0.25">
      <c r="A8993" t="s">
        <v>724</v>
      </c>
      <c r="B8993" t="s">
        <v>703</v>
      </c>
      <c r="C8993" t="s">
        <v>704</v>
      </c>
      <c r="D8993" t="str">
        <f>Clef_répartition[[#This Row],[Code association]]&amp;"_"&amp;Clef_répartition[[#This Row],[Nom association]]</f>
        <v>ORPC Yverdon_Organisation régionale de protection civile d'Yverdon</v>
      </c>
      <c r="E8993">
        <f>COUNTIFS(D$2:D8993,Clef_répartition[[#This Row],[Code_Nom]],J$2:J8993,Clef_répartition[[#This Row],[Année]])</f>
        <v>13</v>
      </c>
      <c r="F8993">
        <f>IF(Clef_répartition[[#This Row],[Code_Nom]]=D8992,F8992-1,(COUNTIFS(Clef_répartition[Code_Nom],Clef_répartition[[#This Row],[Code_Nom]],Clef_répartition[Année],Clef_répartition[[#This Row],[Année]])))</f>
        <v>61</v>
      </c>
      <c r="G8993" t="str">
        <f>Clef_répartition[[#This Row],[Code_Nom]]&amp;"_"&amp;Clef_répartition[[#This Row],[Nombre]]&amp;"_"&amp;Clef_répartition[[#This Row],[Année]]</f>
        <v>ORPC Yverdon_Organisation régionale de protection civile d'Yverdon_13_2020</v>
      </c>
      <c r="H8993" s="60">
        <v>5553</v>
      </c>
      <c r="I8993" s="60" t="s">
        <v>47</v>
      </c>
      <c r="J8993" s="60">
        <v>2020</v>
      </c>
      <c r="K8993" s="60">
        <v>0</v>
      </c>
    </row>
    <row r="8994" spans="1:11" x14ac:dyDescent="0.25">
      <c r="A8994" t="s">
        <v>724</v>
      </c>
      <c r="B8994" t="s">
        <v>703</v>
      </c>
      <c r="C8994" t="s">
        <v>704</v>
      </c>
      <c r="D8994" t="str">
        <f>Clef_répartition[[#This Row],[Code association]]&amp;"_"&amp;Clef_répartition[[#This Row],[Nom association]]</f>
        <v>ORPC Yverdon_Organisation régionale de protection civile d'Yverdon</v>
      </c>
      <c r="E8994">
        <f>COUNTIFS(D$2:D8994,Clef_répartition[[#This Row],[Code_Nom]],J$2:J8994,Clef_répartition[[#This Row],[Année]])</f>
        <v>14</v>
      </c>
      <c r="F8994">
        <f>IF(Clef_répartition[[#This Row],[Code_Nom]]=D8993,F8993-1,(COUNTIFS(Clef_répartition[Code_Nom],Clef_répartition[[#This Row],[Code_Nom]],Clef_répartition[Année],Clef_répartition[[#This Row],[Année]])))</f>
        <v>60</v>
      </c>
      <c r="G8994" t="str">
        <f>Clef_répartition[[#This Row],[Code_Nom]]&amp;"_"&amp;Clef_répartition[[#This Row],[Nombre]]&amp;"_"&amp;Clef_répartition[[#This Row],[Année]]</f>
        <v>ORPC Yverdon_Organisation régionale de protection civile d'Yverdon_14_2020</v>
      </c>
      <c r="H8994" s="60">
        <v>5905</v>
      </c>
      <c r="I8994" s="60" t="s">
        <v>49</v>
      </c>
      <c r="J8994" s="60">
        <v>2020</v>
      </c>
      <c r="K8994" s="60">
        <v>0</v>
      </c>
    </row>
    <row r="8995" spans="1:11" x14ac:dyDescent="0.25">
      <c r="A8995" t="s">
        <v>724</v>
      </c>
      <c r="B8995" t="s">
        <v>703</v>
      </c>
      <c r="C8995" t="s">
        <v>704</v>
      </c>
      <c r="D8995" t="str">
        <f>Clef_répartition[[#This Row],[Code association]]&amp;"_"&amp;Clef_répartition[[#This Row],[Nom association]]</f>
        <v>ORPC Yverdon_Organisation régionale de protection civile d'Yverdon</v>
      </c>
      <c r="E8995">
        <f>COUNTIFS(D$2:D8995,Clef_répartition[[#This Row],[Code_Nom]],J$2:J8995,Clef_répartition[[#This Row],[Année]])</f>
        <v>15</v>
      </c>
      <c r="F8995">
        <f>IF(Clef_répartition[[#This Row],[Code_Nom]]=D8994,F8994-1,(COUNTIFS(Clef_répartition[Code_Nom],Clef_répartition[[#This Row],[Code_Nom]],Clef_répartition[Année],Clef_répartition[[#This Row],[Année]])))</f>
        <v>59</v>
      </c>
      <c r="G8995" t="str">
        <f>Clef_répartition[[#This Row],[Code_Nom]]&amp;"_"&amp;Clef_répartition[[#This Row],[Nombre]]&amp;"_"&amp;Clef_répartition[[#This Row],[Année]]</f>
        <v>ORPC Yverdon_Organisation régionale de protection civile d'Yverdon_15_2020</v>
      </c>
      <c r="H8995" s="60">
        <v>5907</v>
      </c>
      <c r="I8995" s="60" t="s">
        <v>54</v>
      </c>
      <c r="J8995" s="60">
        <v>2020</v>
      </c>
      <c r="K8995" s="60">
        <v>0</v>
      </c>
    </row>
    <row r="8996" spans="1:11" x14ac:dyDescent="0.25">
      <c r="A8996" t="s">
        <v>724</v>
      </c>
      <c r="B8996" t="s">
        <v>703</v>
      </c>
      <c r="C8996" t="s">
        <v>704</v>
      </c>
      <c r="D8996" t="str">
        <f>Clef_répartition[[#This Row],[Code association]]&amp;"_"&amp;Clef_répartition[[#This Row],[Nom association]]</f>
        <v>ORPC Yverdon_Organisation régionale de protection civile d'Yverdon</v>
      </c>
      <c r="E8996">
        <f>COUNTIFS(D$2:D8996,Clef_répartition[[#This Row],[Code_Nom]],J$2:J8996,Clef_répartition[[#This Row],[Année]])</f>
        <v>16</v>
      </c>
      <c r="F8996">
        <f>IF(Clef_répartition[[#This Row],[Code_Nom]]=D8995,F8995-1,(COUNTIFS(Clef_répartition[Code_Nom],Clef_répartition[[#This Row],[Code_Nom]],Clef_répartition[Année],Clef_répartition[[#This Row],[Année]])))</f>
        <v>58</v>
      </c>
      <c r="G8996" t="str">
        <f>Clef_répartition[[#This Row],[Code_Nom]]&amp;"_"&amp;Clef_répartition[[#This Row],[Nombre]]&amp;"_"&amp;Clef_répartition[[#This Row],[Année]]</f>
        <v>ORPC Yverdon_Organisation régionale de protection civile d'Yverdon_16_2020</v>
      </c>
      <c r="H8996" s="60">
        <v>5749</v>
      </c>
      <c r="I8996" s="60" t="s">
        <v>58</v>
      </c>
      <c r="J8996" s="60">
        <v>2020</v>
      </c>
      <c r="K8996" s="60">
        <v>0</v>
      </c>
    </row>
    <row r="8997" spans="1:11" x14ac:dyDescent="0.25">
      <c r="A8997" t="s">
        <v>724</v>
      </c>
      <c r="B8997" t="s">
        <v>703</v>
      </c>
      <c r="C8997" t="s">
        <v>704</v>
      </c>
      <c r="D8997" t="str">
        <f>Clef_répartition[[#This Row],[Code association]]&amp;"_"&amp;Clef_répartition[[#This Row],[Nom association]]</f>
        <v>ORPC Yverdon_Organisation régionale de protection civile d'Yverdon</v>
      </c>
      <c r="E8997">
        <f>COUNTIFS(D$2:D8997,Clef_répartition[[#This Row],[Code_Nom]],J$2:J8997,Clef_répartition[[#This Row],[Année]])</f>
        <v>17</v>
      </c>
      <c r="F8997">
        <f>IF(Clef_répartition[[#This Row],[Code_Nom]]=D8996,F8996-1,(COUNTIFS(Clef_répartition[Code_Nom],Clef_répartition[[#This Row],[Code_Nom]],Clef_répartition[Année],Clef_répartition[[#This Row],[Année]])))</f>
        <v>57</v>
      </c>
      <c r="G8997" t="str">
        <f>Clef_répartition[[#This Row],[Code_Nom]]&amp;"_"&amp;Clef_répartition[[#This Row],[Nombre]]&amp;"_"&amp;Clef_répartition[[#This Row],[Année]]</f>
        <v>ORPC Yverdon_Organisation régionale de protection civile d'Yverdon_17_2020</v>
      </c>
      <c r="H8997" s="60">
        <v>5908</v>
      </c>
      <c r="I8997" s="60" t="s">
        <v>59</v>
      </c>
      <c r="J8997" s="60">
        <v>2020</v>
      </c>
      <c r="K8997" s="60">
        <v>0</v>
      </c>
    </row>
    <row r="8998" spans="1:11" x14ac:dyDescent="0.25">
      <c r="A8998" t="s">
        <v>724</v>
      </c>
      <c r="B8998" t="s">
        <v>703</v>
      </c>
      <c r="C8998" t="s">
        <v>704</v>
      </c>
      <c r="D8998" t="str">
        <f>Clef_répartition[[#This Row],[Code association]]&amp;"_"&amp;Clef_répartition[[#This Row],[Nom association]]</f>
        <v>ORPC Yverdon_Organisation régionale de protection civile d'Yverdon</v>
      </c>
      <c r="E8998">
        <f>COUNTIFS(D$2:D8998,Clef_répartition[[#This Row],[Code_Nom]],J$2:J8998,Clef_répartition[[#This Row],[Année]])</f>
        <v>18</v>
      </c>
      <c r="F8998">
        <f>IF(Clef_répartition[[#This Row],[Code_Nom]]=D8997,F8997-1,(COUNTIFS(Clef_répartition[Code_Nom],Clef_répartition[[#This Row],[Code_Nom]],Clef_répartition[Année],Clef_répartition[[#This Row],[Année]])))</f>
        <v>56</v>
      </c>
      <c r="G8998" t="str">
        <f>Clef_répartition[[#This Row],[Code_Nom]]&amp;"_"&amp;Clef_répartition[[#This Row],[Nombre]]&amp;"_"&amp;Clef_répartition[[#This Row],[Année]]</f>
        <v>ORPC Yverdon_Organisation régionale de protection civile d'Yverdon_18_2020</v>
      </c>
      <c r="H8998" s="60">
        <v>5909</v>
      </c>
      <c r="I8998" s="60" t="s">
        <v>60</v>
      </c>
      <c r="J8998" s="60">
        <v>2020</v>
      </c>
      <c r="K8998" s="60">
        <v>0</v>
      </c>
    </row>
    <row r="8999" spans="1:11" x14ac:dyDescent="0.25">
      <c r="A8999" t="s">
        <v>724</v>
      </c>
      <c r="B8999" t="s">
        <v>703</v>
      </c>
      <c r="C8999" t="s">
        <v>704</v>
      </c>
      <c r="D8999" t="str">
        <f>Clef_répartition[[#This Row],[Code association]]&amp;"_"&amp;Clef_répartition[[#This Row],[Nom association]]</f>
        <v>ORPC Yverdon_Organisation régionale de protection civile d'Yverdon</v>
      </c>
      <c r="E8999">
        <f>COUNTIFS(D$2:D8999,Clef_répartition[[#This Row],[Code_Nom]],J$2:J8999,Clef_répartition[[#This Row],[Année]])</f>
        <v>19</v>
      </c>
      <c r="F8999">
        <f>IF(Clef_répartition[[#This Row],[Code_Nom]]=D8998,F8998-1,(COUNTIFS(Clef_répartition[Code_Nom],Clef_répartition[[#This Row],[Code_Nom]],Clef_répartition[Année],Clef_répartition[[#This Row],[Année]])))</f>
        <v>55</v>
      </c>
      <c r="G8999" t="str">
        <f>Clef_répartition[[#This Row],[Code_Nom]]&amp;"_"&amp;Clef_répartition[[#This Row],[Nombre]]&amp;"_"&amp;Clef_répartition[[#This Row],[Année]]</f>
        <v>ORPC Yverdon_Organisation régionale de protection civile d'Yverdon_19_2020</v>
      </c>
      <c r="H8999" s="60">
        <v>5554</v>
      </c>
      <c r="I8999" s="60" t="s">
        <v>71</v>
      </c>
      <c r="J8999" s="60">
        <v>2020</v>
      </c>
      <c r="K8999" s="60">
        <v>0</v>
      </c>
    </row>
    <row r="9000" spans="1:11" x14ac:dyDescent="0.25">
      <c r="A9000" t="s">
        <v>724</v>
      </c>
      <c r="B9000" t="s">
        <v>703</v>
      </c>
      <c r="C9000" t="s">
        <v>704</v>
      </c>
      <c r="D9000" t="str">
        <f>Clef_répartition[[#This Row],[Code association]]&amp;"_"&amp;Clef_répartition[[#This Row],[Nom association]]</f>
        <v>ORPC Yverdon_Organisation régionale de protection civile d'Yverdon</v>
      </c>
      <c r="E9000">
        <f>COUNTIFS(D$2:D9000,Clef_répartition[[#This Row],[Code_Nom]],J$2:J9000,Clef_répartition[[#This Row],[Année]])</f>
        <v>20</v>
      </c>
      <c r="F9000">
        <f>IF(Clef_répartition[[#This Row],[Code_Nom]]=D8999,F8999-1,(COUNTIFS(Clef_répartition[Code_Nom],Clef_répartition[[#This Row],[Code_Nom]],Clef_répartition[Année],Clef_répartition[[#This Row],[Année]])))</f>
        <v>54</v>
      </c>
      <c r="G9000" t="str">
        <f>Clef_répartition[[#This Row],[Code_Nom]]&amp;"_"&amp;Clef_répartition[[#This Row],[Nombre]]&amp;"_"&amp;Clef_répartition[[#This Row],[Année]]</f>
        <v>ORPC Yverdon_Organisation régionale de protection civile d'Yverdon_20_2020</v>
      </c>
      <c r="H9000" s="60">
        <v>5555</v>
      </c>
      <c r="I9000" s="60" t="s">
        <v>75</v>
      </c>
      <c r="J9000" s="60">
        <v>2020</v>
      </c>
      <c r="K9000" s="60">
        <v>0</v>
      </c>
    </row>
    <row r="9001" spans="1:11" x14ac:dyDescent="0.25">
      <c r="A9001" t="s">
        <v>724</v>
      </c>
      <c r="B9001" t="s">
        <v>703</v>
      </c>
      <c r="C9001" t="s">
        <v>704</v>
      </c>
      <c r="D9001" t="str">
        <f>Clef_répartition[[#This Row],[Code association]]&amp;"_"&amp;Clef_répartition[[#This Row],[Nom association]]</f>
        <v>ORPC Yverdon_Organisation régionale de protection civile d'Yverdon</v>
      </c>
      <c r="E9001">
        <f>COUNTIFS(D$2:D9001,Clef_répartition[[#This Row],[Code_Nom]],J$2:J9001,Clef_répartition[[#This Row],[Année]])</f>
        <v>21</v>
      </c>
      <c r="F9001">
        <f>IF(Clef_répartition[[#This Row],[Code_Nom]]=D9000,F9000-1,(COUNTIFS(Clef_répartition[Code_Nom],Clef_répartition[[#This Row],[Code_Nom]],Clef_répartition[Année],Clef_répartition[[#This Row],[Année]])))</f>
        <v>53</v>
      </c>
      <c r="G9001" t="str">
        <f>Clef_répartition[[#This Row],[Code_Nom]]&amp;"_"&amp;Clef_répartition[[#This Row],[Nombre]]&amp;"_"&amp;Clef_répartition[[#This Row],[Année]]</f>
        <v>ORPC Yverdon_Organisation régionale de protection civile d'Yverdon_21_2020</v>
      </c>
      <c r="H9001" s="60">
        <v>5910</v>
      </c>
      <c r="I9001" s="60" t="s">
        <v>83</v>
      </c>
      <c r="J9001" s="60">
        <v>2020</v>
      </c>
      <c r="K9001" s="60">
        <v>0</v>
      </c>
    </row>
    <row r="9002" spans="1:11" x14ac:dyDescent="0.25">
      <c r="A9002" t="s">
        <v>724</v>
      </c>
      <c r="B9002" t="s">
        <v>703</v>
      </c>
      <c r="C9002" t="s">
        <v>704</v>
      </c>
      <c r="D9002" t="str">
        <f>Clef_répartition[[#This Row],[Code association]]&amp;"_"&amp;Clef_répartition[[#This Row],[Nom association]]</f>
        <v>ORPC Yverdon_Organisation régionale de protection civile d'Yverdon</v>
      </c>
      <c r="E9002">
        <f>COUNTIFS(D$2:D9002,Clef_répartition[[#This Row],[Code_Nom]],J$2:J9002,Clef_répartition[[#This Row],[Année]])</f>
        <v>22</v>
      </c>
      <c r="F9002">
        <f>IF(Clef_répartition[[#This Row],[Code_Nom]]=D9001,F9001-1,(COUNTIFS(Clef_répartition[Code_Nom],Clef_répartition[[#This Row],[Code_Nom]],Clef_répartition[Année],Clef_répartition[[#This Row],[Année]])))</f>
        <v>52</v>
      </c>
      <c r="G9002" t="str">
        <f>Clef_répartition[[#This Row],[Code_Nom]]&amp;"_"&amp;Clef_répartition[[#This Row],[Nombre]]&amp;"_"&amp;Clef_répartition[[#This Row],[Année]]</f>
        <v>ORPC Yverdon_Organisation régionale de protection civile d'Yverdon_22_2020</v>
      </c>
      <c r="H9002" s="60">
        <v>5752</v>
      </c>
      <c r="I9002" s="60" t="s">
        <v>84</v>
      </c>
      <c r="J9002" s="60">
        <v>2020</v>
      </c>
      <c r="K9002" s="60">
        <v>0</v>
      </c>
    </row>
    <row r="9003" spans="1:11" x14ac:dyDescent="0.25">
      <c r="A9003" t="s">
        <v>724</v>
      </c>
      <c r="B9003" t="s">
        <v>703</v>
      </c>
      <c r="C9003" t="s">
        <v>704</v>
      </c>
      <c r="D9003" t="str">
        <f>Clef_répartition[[#This Row],[Code association]]&amp;"_"&amp;Clef_répartition[[#This Row],[Nom association]]</f>
        <v>ORPC Yverdon_Organisation régionale de protection civile d'Yverdon</v>
      </c>
      <c r="E9003">
        <f>COUNTIFS(D$2:D9003,Clef_répartition[[#This Row],[Code_Nom]],J$2:J9003,Clef_répartition[[#This Row],[Année]])</f>
        <v>23</v>
      </c>
      <c r="F9003">
        <f>IF(Clef_répartition[[#This Row],[Code_Nom]]=D9002,F9002-1,(COUNTIFS(Clef_répartition[Code_Nom],Clef_répartition[[#This Row],[Code_Nom]],Clef_répartition[Année],Clef_répartition[[#This Row],[Année]])))</f>
        <v>51</v>
      </c>
      <c r="G9003" t="str">
        <f>Clef_répartition[[#This Row],[Code_Nom]]&amp;"_"&amp;Clef_répartition[[#This Row],[Nombre]]&amp;"_"&amp;Clef_répartition[[#This Row],[Année]]</f>
        <v>ORPC Yverdon_Organisation régionale de protection civile d'Yverdon_23_2020</v>
      </c>
      <c r="H9003" s="60">
        <v>5911</v>
      </c>
      <c r="I9003" s="60" t="s">
        <v>86</v>
      </c>
      <c r="J9003" s="60">
        <v>2020</v>
      </c>
      <c r="K9003" s="60">
        <v>0</v>
      </c>
    </row>
    <row r="9004" spans="1:11" x14ac:dyDescent="0.25">
      <c r="A9004" t="s">
        <v>724</v>
      </c>
      <c r="B9004" t="s">
        <v>703</v>
      </c>
      <c r="C9004" t="s">
        <v>704</v>
      </c>
      <c r="D9004" t="str">
        <f>Clef_répartition[[#This Row],[Code association]]&amp;"_"&amp;Clef_répartition[[#This Row],[Nom association]]</f>
        <v>ORPC Yverdon_Organisation régionale de protection civile d'Yverdon</v>
      </c>
      <c r="E9004">
        <f>COUNTIFS(D$2:D9004,Clef_répartition[[#This Row],[Code_Nom]],J$2:J9004,Clef_répartition[[#This Row],[Année]])</f>
        <v>24</v>
      </c>
      <c r="F9004">
        <f>IF(Clef_répartition[[#This Row],[Code_Nom]]=D9003,F9003-1,(COUNTIFS(Clef_répartition[Code_Nom],Clef_répartition[[#This Row],[Code_Nom]],Clef_répartition[Année],Clef_répartition[[#This Row],[Année]])))</f>
        <v>50</v>
      </c>
      <c r="G9004" t="str">
        <f>Clef_répartition[[#This Row],[Code_Nom]]&amp;"_"&amp;Clef_répartition[[#This Row],[Nombre]]&amp;"_"&amp;Clef_répartition[[#This Row],[Année]]</f>
        <v>ORPC Yverdon_Organisation régionale de protection civile d'Yverdon_24_2020</v>
      </c>
      <c r="H9004" s="60">
        <v>5912</v>
      </c>
      <c r="I9004" s="60" t="s">
        <v>91</v>
      </c>
      <c r="J9004" s="60">
        <v>2020</v>
      </c>
      <c r="K9004" s="60">
        <v>0</v>
      </c>
    </row>
    <row r="9005" spans="1:11" x14ac:dyDescent="0.25">
      <c r="A9005" t="s">
        <v>724</v>
      </c>
      <c r="B9005" t="s">
        <v>703</v>
      </c>
      <c r="C9005" t="s">
        <v>704</v>
      </c>
      <c r="D9005" t="str">
        <f>Clef_répartition[[#This Row],[Code association]]&amp;"_"&amp;Clef_répartition[[#This Row],[Nom association]]</f>
        <v>ORPC Yverdon_Organisation régionale de protection civile d'Yverdon</v>
      </c>
      <c r="E9005">
        <f>COUNTIFS(D$2:D9005,Clef_répartition[[#This Row],[Code_Nom]],J$2:J9005,Clef_répartition[[#This Row],[Année]])</f>
        <v>25</v>
      </c>
      <c r="F9005">
        <f>IF(Clef_répartition[[#This Row],[Code_Nom]]=D9004,F9004-1,(COUNTIFS(Clef_répartition[Code_Nom],Clef_répartition[[#This Row],[Code_Nom]],Clef_répartition[Année],Clef_répartition[[#This Row],[Année]])))</f>
        <v>49</v>
      </c>
      <c r="G9005" t="str">
        <f>Clef_répartition[[#This Row],[Code_Nom]]&amp;"_"&amp;Clef_répartition[[#This Row],[Nombre]]&amp;"_"&amp;Clef_répartition[[#This Row],[Année]]</f>
        <v>ORPC Yverdon_Organisation régionale de protection civile d'Yverdon_25_2020</v>
      </c>
      <c r="H9005" s="60">
        <v>5913</v>
      </c>
      <c r="I9005" s="60" t="s">
        <v>96</v>
      </c>
      <c r="J9005" s="60">
        <v>2020</v>
      </c>
      <c r="K9005" s="60">
        <v>0</v>
      </c>
    </row>
    <row r="9006" spans="1:11" x14ac:dyDescent="0.25">
      <c r="A9006" t="s">
        <v>724</v>
      </c>
      <c r="B9006" t="s">
        <v>703</v>
      </c>
      <c r="C9006" t="s">
        <v>704</v>
      </c>
      <c r="D9006" t="str">
        <f>Clef_répartition[[#This Row],[Code association]]&amp;"_"&amp;Clef_répartition[[#This Row],[Nom association]]</f>
        <v>ORPC Yverdon_Organisation régionale de protection civile d'Yverdon</v>
      </c>
      <c r="E9006">
        <f>COUNTIFS(D$2:D9006,Clef_répartition[[#This Row],[Code_Nom]],J$2:J9006,Clef_répartition[[#This Row],[Année]])</f>
        <v>26</v>
      </c>
      <c r="F9006">
        <f>IF(Clef_répartition[[#This Row],[Code_Nom]]=D9005,F9005-1,(COUNTIFS(Clef_répartition[Code_Nom],Clef_répartition[[#This Row],[Code_Nom]],Clef_répartition[Année],Clef_répartition[[#This Row],[Année]])))</f>
        <v>48</v>
      </c>
      <c r="G9006" t="str">
        <f>Clef_répartition[[#This Row],[Code_Nom]]&amp;"_"&amp;Clef_répartition[[#This Row],[Nombre]]&amp;"_"&amp;Clef_répartition[[#This Row],[Année]]</f>
        <v>ORPC Yverdon_Organisation régionale de protection civile d'Yverdon_26_2020</v>
      </c>
      <c r="H9006" s="60">
        <v>5914</v>
      </c>
      <c r="I9006" s="60" t="s">
        <v>105</v>
      </c>
      <c r="J9006" s="60">
        <v>2020</v>
      </c>
      <c r="K9006" s="60">
        <v>0</v>
      </c>
    </row>
    <row r="9007" spans="1:11" x14ac:dyDescent="0.25">
      <c r="A9007" t="s">
        <v>724</v>
      </c>
      <c r="B9007" t="s">
        <v>703</v>
      </c>
      <c r="C9007" t="s">
        <v>704</v>
      </c>
      <c r="D9007" t="str">
        <f>Clef_répartition[[#This Row],[Code association]]&amp;"_"&amp;Clef_répartition[[#This Row],[Nom association]]</f>
        <v>ORPC Yverdon_Organisation régionale de protection civile d'Yverdon</v>
      </c>
      <c r="E9007">
        <f>COUNTIFS(D$2:D9007,Clef_répartition[[#This Row],[Code_Nom]],J$2:J9007,Clef_répartition[[#This Row],[Année]])</f>
        <v>27</v>
      </c>
      <c r="F9007">
        <f>IF(Clef_répartition[[#This Row],[Code_Nom]]=D9006,F9006-1,(COUNTIFS(Clef_répartition[Code_Nom],Clef_répartition[[#This Row],[Code_Nom]],Clef_répartition[Année],Clef_répartition[[#This Row],[Année]])))</f>
        <v>47</v>
      </c>
      <c r="G9007" t="str">
        <f>Clef_répartition[[#This Row],[Code_Nom]]&amp;"_"&amp;Clef_répartition[[#This Row],[Nombre]]&amp;"_"&amp;Clef_répartition[[#This Row],[Année]]</f>
        <v>ORPC Yverdon_Organisation régionale de protection civile d'Yverdon_27_2020</v>
      </c>
      <c r="H9007" s="60">
        <v>5556</v>
      </c>
      <c r="I9007" s="60" t="s">
        <v>115</v>
      </c>
      <c r="J9007" s="60">
        <v>2020</v>
      </c>
      <c r="K9007" s="60">
        <v>0</v>
      </c>
    </row>
    <row r="9008" spans="1:11" x14ac:dyDescent="0.25">
      <c r="A9008" t="s">
        <v>724</v>
      </c>
      <c r="B9008" t="s">
        <v>703</v>
      </c>
      <c r="C9008" t="s">
        <v>704</v>
      </c>
      <c r="D9008" t="str">
        <f>Clef_répartition[[#This Row],[Code association]]&amp;"_"&amp;Clef_répartition[[#This Row],[Nom association]]</f>
        <v>ORPC Yverdon_Organisation régionale de protection civile d'Yverdon</v>
      </c>
      <c r="E9008">
        <f>COUNTIFS(D$2:D9008,Clef_répartition[[#This Row],[Code_Nom]],J$2:J9008,Clef_répartition[[#This Row],[Année]])</f>
        <v>28</v>
      </c>
      <c r="F9008">
        <f>IF(Clef_répartition[[#This Row],[Code_Nom]]=D9007,F9007-1,(COUNTIFS(Clef_répartition[Code_Nom],Clef_répartition[[#This Row],[Code_Nom]],Clef_répartition[Année],Clef_répartition[[#This Row],[Année]])))</f>
        <v>46</v>
      </c>
      <c r="G9008" t="str">
        <f>Clef_répartition[[#This Row],[Code_Nom]]&amp;"_"&amp;Clef_répartition[[#This Row],[Nombre]]&amp;"_"&amp;Clef_répartition[[#This Row],[Année]]</f>
        <v>ORPC Yverdon_Organisation régionale de protection civile d'Yverdon_28_2020</v>
      </c>
      <c r="H9008" s="60">
        <v>5557</v>
      </c>
      <c r="I9008" s="60" t="s">
        <v>116</v>
      </c>
      <c r="J9008" s="60">
        <v>2020</v>
      </c>
      <c r="K9008" s="60">
        <v>0</v>
      </c>
    </row>
    <row r="9009" spans="1:11" x14ac:dyDescent="0.25">
      <c r="A9009" t="s">
        <v>724</v>
      </c>
      <c r="B9009" t="s">
        <v>703</v>
      </c>
      <c r="C9009" t="s">
        <v>704</v>
      </c>
      <c r="D9009" t="str">
        <f>Clef_répartition[[#This Row],[Code association]]&amp;"_"&amp;Clef_répartition[[#This Row],[Nom association]]</f>
        <v>ORPC Yverdon_Organisation régionale de protection civile d'Yverdon</v>
      </c>
      <c r="E9009">
        <f>COUNTIFS(D$2:D9009,Clef_répartition[[#This Row],[Code_Nom]],J$2:J9009,Clef_répartition[[#This Row],[Année]])</f>
        <v>29</v>
      </c>
      <c r="F9009">
        <f>IF(Clef_répartition[[#This Row],[Code_Nom]]=D9008,F9008-1,(COUNTIFS(Clef_répartition[Code_Nom],Clef_répartition[[#This Row],[Code_Nom]],Clef_répartition[Année],Clef_répartition[[#This Row],[Année]])))</f>
        <v>45</v>
      </c>
      <c r="G9009" t="str">
        <f>Clef_répartition[[#This Row],[Code_Nom]]&amp;"_"&amp;Clef_répartition[[#This Row],[Nombre]]&amp;"_"&amp;Clef_répartition[[#This Row],[Année]]</f>
        <v>ORPC Yverdon_Organisation régionale de protection civile d'Yverdon_29_2020</v>
      </c>
      <c r="H9009" s="60">
        <v>5559</v>
      </c>
      <c r="I9009" s="60" t="s">
        <v>121</v>
      </c>
      <c r="J9009" s="60">
        <v>2020</v>
      </c>
      <c r="K9009" s="60">
        <v>0</v>
      </c>
    </row>
    <row r="9010" spans="1:11" x14ac:dyDescent="0.25">
      <c r="A9010" t="s">
        <v>724</v>
      </c>
      <c r="B9010" t="s">
        <v>703</v>
      </c>
      <c r="C9010" t="s">
        <v>704</v>
      </c>
      <c r="D9010" t="str">
        <f>Clef_répartition[[#This Row],[Code association]]&amp;"_"&amp;Clef_répartition[[#This Row],[Nom association]]</f>
        <v>ORPC Yverdon_Organisation régionale de protection civile d'Yverdon</v>
      </c>
      <c r="E9010">
        <f>COUNTIFS(D$2:D9010,Clef_répartition[[#This Row],[Code_Nom]],J$2:J9010,Clef_répartition[[#This Row],[Année]])</f>
        <v>30</v>
      </c>
      <c r="F9010">
        <f>IF(Clef_répartition[[#This Row],[Code_Nom]]=D9009,F9009-1,(COUNTIFS(Clef_répartition[Code_Nom],Clef_répartition[[#This Row],[Code_Nom]],Clef_répartition[Année],Clef_répartition[[#This Row],[Année]])))</f>
        <v>44</v>
      </c>
      <c r="G9010" t="str">
        <f>Clef_répartition[[#This Row],[Code_Nom]]&amp;"_"&amp;Clef_répartition[[#This Row],[Nombre]]&amp;"_"&amp;Clef_répartition[[#This Row],[Année]]</f>
        <v>ORPC Yverdon_Organisation régionale de protection civile d'Yverdon_30_2020</v>
      </c>
      <c r="H9010" s="60">
        <v>5560</v>
      </c>
      <c r="I9010" s="60" t="s">
        <v>131</v>
      </c>
      <c r="J9010" s="60">
        <v>2020</v>
      </c>
      <c r="K9010" s="60">
        <v>0</v>
      </c>
    </row>
    <row r="9011" spans="1:11" x14ac:dyDescent="0.25">
      <c r="A9011" t="s">
        <v>724</v>
      </c>
      <c r="B9011" t="s">
        <v>703</v>
      </c>
      <c r="C9011" t="s">
        <v>704</v>
      </c>
      <c r="D9011" t="str">
        <f>Clef_répartition[[#This Row],[Code association]]&amp;"_"&amp;Clef_répartition[[#This Row],[Nom association]]</f>
        <v>ORPC Yverdon_Organisation régionale de protection civile d'Yverdon</v>
      </c>
      <c r="E9011">
        <f>COUNTIFS(D$2:D9011,Clef_répartition[[#This Row],[Code_Nom]],J$2:J9011,Clef_répartition[[#This Row],[Année]])</f>
        <v>31</v>
      </c>
      <c r="F9011">
        <f>IF(Clef_répartition[[#This Row],[Code_Nom]]=D9010,F9010-1,(COUNTIFS(Clef_répartition[Code_Nom],Clef_répartition[[#This Row],[Code_Nom]],Clef_répartition[Année],Clef_répartition[[#This Row],[Année]])))</f>
        <v>43</v>
      </c>
      <c r="G9011" t="str">
        <f>Clef_répartition[[#This Row],[Code_Nom]]&amp;"_"&amp;Clef_répartition[[#This Row],[Nombre]]&amp;"_"&amp;Clef_répartition[[#This Row],[Année]]</f>
        <v>ORPC Yverdon_Organisation régionale de protection civile d'Yverdon_31_2020</v>
      </c>
      <c r="H9011" s="60">
        <v>5561</v>
      </c>
      <c r="I9011" s="60" t="s">
        <v>132</v>
      </c>
      <c r="J9011" s="60">
        <v>2020</v>
      </c>
      <c r="K9011" s="60">
        <v>0</v>
      </c>
    </row>
    <row r="9012" spans="1:11" x14ac:dyDescent="0.25">
      <c r="A9012" t="s">
        <v>724</v>
      </c>
      <c r="B9012" t="s">
        <v>703</v>
      </c>
      <c r="C9012" t="s">
        <v>704</v>
      </c>
      <c r="D9012" t="str">
        <f>Clef_répartition[[#This Row],[Code association]]&amp;"_"&amp;Clef_répartition[[#This Row],[Nom association]]</f>
        <v>ORPC Yverdon_Organisation régionale de protection civile d'Yverdon</v>
      </c>
      <c r="E9012">
        <f>COUNTIFS(D$2:D9012,Clef_répartition[[#This Row],[Code_Nom]],J$2:J9012,Clef_répartition[[#This Row],[Année]])</f>
        <v>32</v>
      </c>
      <c r="F9012">
        <f>IF(Clef_répartition[[#This Row],[Code_Nom]]=D9011,F9011-1,(COUNTIFS(Clef_répartition[Code_Nom],Clef_répartition[[#This Row],[Code_Nom]],Clef_répartition[Année],Clef_répartition[[#This Row],[Année]])))</f>
        <v>42</v>
      </c>
      <c r="G9012" t="str">
        <f>Clef_répartition[[#This Row],[Code_Nom]]&amp;"_"&amp;Clef_répartition[[#This Row],[Nombre]]&amp;"_"&amp;Clef_répartition[[#This Row],[Année]]</f>
        <v>ORPC Yverdon_Organisation régionale de protection civile d'Yverdon_32_2020</v>
      </c>
      <c r="H9012" s="60">
        <v>5754</v>
      </c>
      <c r="I9012" s="60" t="s">
        <v>142</v>
      </c>
      <c r="J9012" s="60">
        <v>2020</v>
      </c>
      <c r="K9012" s="60">
        <v>0</v>
      </c>
    </row>
    <row r="9013" spans="1:11" x14ac:dyDescent="0.25">
      <c r="A9013" t="s">
        <v>724</v>
      </c>
      <c r="B9013" t="s">
        <v>703</v>
      </c>
      <c r="C9013" t="s">
        <v>704</v>
      </c>
      <c r="D9013" t="str">
        <f>Clef_répartition[[#This Row],[Code association]]&amp;"_"&amp;Clef_répartition[[#This Row],[Nom association]]</f>
        <v>ORPC Yverdon_Organisation régionale de protection civile d'Yverdon</v>
      </c>
      <c r="E9013">
        <f>COUNTIFS(D$2:D9013,Clef_répartition[[#This Row],[Code_Nom]],J$2:J9013,Clef_répartition[[#This Row],[Année]])</f>
        <v>33</v>
      </c>
      <c r="F9013">
        <f>IF(Clef_répartition[[#This Row],[Code_Nom]]=D9012,F9012-1,(COUNTIFS(Clef_répartition[Code_Nom],Clef_répartition[[#This Row],[Code_Nom]],Clef_répartition[Année],Clef_répartition[[#This Row],[Année]])))</f>
        <v>41</v>
      </c>
      <c r="G9013" t="str">
        <f>Clef_répartition[[#This Row],[Code_Nom]]&amp;"_"&amp;Clef_répartition[[#This Row],[Nombre]]&amp;"_"&amp;Clef_répartition[[#This Row],[Année]]</f>
        <v>ORPC Yverdon_Organisation régionale de protection civile d'Yverdon_33_2020</v>
      </c>
      <c r="H9013" s="60">
        <v>5758</v>
      </c>
      <c r="I9013" s="60" t="s">
        <v>147</v>
      </c>
      <c r="J9013" s="60">
        <v>2020</v>
      </c>
      <c r="K9013" s="60">
        <v>0</v>
      </c>
    </row>
    <row r="9014" spans="1:11" x14ac:dyDescent="0.25">
      <c r="A9014" t="s">
        <v>724</v>
      </c>
      <c r="B9014" t="s">
        <v>703</v>
      </c>
      <c r="C9014" t="s">
        <v>704</v>
      </c>
      <c r="D9014" t="str">
        <f>Clef_répartition[[#This Row],[Code association]]&amp;"_"&amp;Clef_répartition[[#This Row],[Nom association]]</f>
        <v>ORPC Yverdon_Organisation régionale de protection civile d'Yverdon</v>
      </c>
      <c r="E9014">
        <f>COUNTIFS(D$2:D9014,Clef_répartition[[#This Row],[Code_Nom]],J$2:J9014,Clef_répartition[[#This Row],[Année]])</f>
        <v>34</v>
      </c>
      <c r="F9014">
        <f>IF(Clef_répartition[[#This Row],[Code_Nom]]=D9013,F9013-1,(COUNTIFS(Clef_répartition[Code_Nom],Clef_répartition[[#This Row],[Code_Nom]],Clef_répartition[Année],Clef_répartition[[#This Row],[Année]])))</f>
        <v>40</v>
      </c>
      <c r="G9014" t="str">
        <f>Clef_répartition[[#This Row],[Code_Nom]]&amp;"_"&amp;Clef_répartition[[#This Row],[Nombre]]&amp;"_"&amp;Clef_répartition[[#This Row],[Année]]</f>
        <v>ORPC Yverdon_Organisation régionale de protection civile d'Yverdon_34_2020</v>
      </c>
      <c r="H9014" s="60">
        <v>5871</v>
      </c>
      <c r="I9014" s="60" t="s">
        <v>143</v>
      </c>
      <c r="J9014" s="60">
        <v>2020</v>
      </c>
      <c r="K9014" s="60">
        <v>0</v>
      </c>
    </row>
    <row r="9015" spans="1:11" x14ac:dyDescent="0.25">
      <c r="A9015" t="s">
        <v>724</v>
      </c>
      <c r="B9015" t="s">
        <v>703</v>
      </c>
      <c r="C9015" t="s">
        <v>704</v>
      </c>
      <c r="D9015" t="str">
        <f>Clef_répartition[[#This Row],[Code association]]&amp;"_"&amp;Clef_répartition[[#This Row],[Nom association]]</f>
        <v>ORPC Yverdon_Organisation régionale de protection civile d'Yverdon</v>
      </c>
      <c r="E9015">
        <f>COUNTIFS(D$2:D9015,Clef_répartition[[#This Row],[Code_Nom]],J$2:J9015,Clef_répartition[[#This Row],[Année]])</f>
        <v>35</v>
      </c>
      <c r="F9015">
        <f>IF(Clef_répartition[[#This Row],[Code_Nom]]=D9014,F9014-1,(COUNTIFS(Clef_répartition[Code_Nom],Clef_répartition[[#This Row],[Code_Nom]],Clef_répartition[Année],Clef_répartition[[#This Row],[Année]])))</f>
        <v>39</v>
      </c>
      <c r="G9015" t="str">
        <f>Clef_répartition[[#This Row],[Code_Nom]]&amp;"_"&amp;Clef_répartition[[#This Row],[Nombre]]&amp;"_"&amp;Clef_répartition[[#This Row],[Année]]</f>
        <v>ORPC Yverdon_Organisation régionale de protection civile d'Yverdon_35_2020</v>
      </c>
      <c r="H9015" s="60">
        <v>5741</v>
      </c>
      <c r="I9015" s="60" t="s">
        <v>144</v>
      </c>
      <c r="J9015" s="60">
        <v>2020</v>
      </c>
      <c r="K9015" s="60">
        <v>0</v>
      </c>
    </row>
    <row r="9016" spans="1:11" x14ac:dyDescent="0.25">
      <c r="A9016" t="s">
        <v>724</v>
      </c>
      <c r="B9016" t="s">
        <v>703</v>
      </c>
      <c r="C9016" t="s">
        <v>704</v>
      </c>
      <c r="D9016" t="str">
        <f>Clef_répartition[[#This Row],[Code association]]&amp;"_"&amp;Clef_répartition[[#This Row],[Nom association]]</f>
        <v>ORPC Yverdon_Organisation régionale de protection civile d'Yverdon</v>
      </c>
      <c r="E9016">
        <f>COUNTIFS(D$2:D9016,Clef_répartition[[#This Row],[Code_Nom]],J$2:J9016,Clef_répartition[[#This Row],[Année]])</f>
        <v>36</v>
      </c>
      <c r="F9016">
        <f>IF(Clef_répartition[[#This Row],[Code_Nom]]=D9015,F9015-1,(COUNTIFS(Clef_répartition[Code_Nom],Clef_répartition[[#This Row],[Code_Nom]],Clef_répartition[Année],Clef_répartition[[#This Row],[Année]])))</f>
        <v>38</v>
      </c>
      <c r="G9016" t="str">
        <f>Clef_répartition[[#This Row],[Code_Nom]]&amp;"_"&amp;Clef_répartition[[#This Row],[Nombre]]&amp;"_"&amp;Clef_répartition[[#This Row],[Année]]</f>
        <v>ORPC Yverdon_Organisation régionale de protection civile d'Yverdon_36_2020</v>
      </c>
      <c r="H9016" s="60">
        <v>5872</v>
      </c>
      <c r="I9016" s="60" t="s">
        <v>154</v>
      </c>
      <c r="J9016" s="60">
        <v>2020</v>
      </c>
      <c r="K9016" s="60">
        <v>0</v>
      </c>
    </row>
    <row r="9017" spans="1:11" x14ac:dyDescent="0.25">
      <c r="A9017" t="s">
        <v>724</v>
      </c>
      <c r="B9017" t="s">
        <v>703</v>
      </c>
      <c r="C9017" t="s">
        <v>704</v>
      </c>
      <c r="D9017" t="str">
        <f>Clef_répartition[[#This Row],[Code association]]&amp;"_"&amp;Clef_répartition[[#This Row],[Nom association]]</f>
        <v>ORPC Yverdon_Organisation régionale de protection civile d'Yverdon</v>
      </c>
      <c r="E9017">
        <f>COUNTIFS(D$2:D9017,Clef_répartition[[#This Row],[Code_Nom]],J$2:J9017,Clef_répartition[[#This Row],[Année]])</f>
        <v>37</v>
      </c>
      <c r="F9017">
        <f>IF(Clef_répartition[[#This Row],[Code_Nom]]=D9016,F9016-1,(COUNTIFS(Clef_répartition[Code_Nom],Clef_répartition[[#This Row],[Code_Nom]],Clef_répartition[Année],Clef_répartition[[#This Row],[Année]])))</f>
        <v>37</v>
      </c>
      <c r="G9017" t="str">
        <f>Clef_répartition[[#This Row],[Code_Nom]]&amp;"_"&amp;Clef_répartition[[#This Row],[Nombre]]&amp;"_"&amp;Clef_répartition[[#This Row],[Année]]</f>
        <v>ORPC Yverdon_Organisation régionale de protection civile d'Yverdon_37_2020</v>
      </c>
      <c r="H9017" s="60">
        <v>5873</v>
      </c>
      <c r="I9017" s="60" t="s">
        <v>155</v>
      </c>
      <c r="J9017" s="60">
        <v>2020</v>
      </c>
      <c r="K9017" s="60">
        <v>0</v>
      </c>
    </row>
    <row r="9018" spans="1:11" x14ac:dyDescent="0.25">
      <c r="A9018" t="s">
        <v>724</v>
      </c>
      <c r="B9018" t="s">
        <v>703</v>
      </c>
      <c r="C9018" t="s">
        <v>704</v>
      </c>
      <c r="D9018" t="str">
        <f>Clef_répartition[[#This Row],[Code association]]&amp;"_"&amp;Clef_répartition[[#This Row],[Nom association]]</f>
        <v>ORPC Yverdon_Organisation régionale de protection civile d'Yverdon</v>
      </c>
      <c r="E9018">
        <f>COUNTIFS(D$2:D9018,Clef_répartition[[#This Row],[Code_Nom]],J$2:J9018,Clef_répartition[[#This Row],[Année]])</f>
        <v>38</v>
      </c>
      <c r="F9018">
        <f>IF(Clef_répartition[[#This Row],[Code_Nom]]=D9017,F9017-1,(COUNTIFS(Clef_répartition[Code_Nom],Clef_répartition[[#This Row],[Code_Nom]],Clef_répartition[Année],Clef_répartition[[#This Row],[Année]])))</f>
        <v>36</v>
      </c>
      <c r="G9018" t="str">
        <f>Clef_répartition[[#This Row],[Code_Nom]]&amp;"_"&amp;Clef_répartition[[#This Row],[Nombre]]&amp;"_"&amp;Clef_répartition[[#This Row],[Année]]</f>
        <v>ORPC Yverdon_Organisation régionale de protection civile d'Yverdon_38_2020</v>
      </c>
      <c r="H9018" s="60">
        <v>5750</v>
      </c>
      <c r="I9018" s="60" t="s">
        <v>158</v>
      </c>
      <c r="J9018" s="60">
        <v>2020</v>
      </c>
      <c r="K9018" s="60">
        <v>0</v>
      </c>
    </row>
    <row r="9019" spans="1:11" x14ac:dyDescent="0.25">
      <c r="A9019" t="s">
        <v>724</v>
      </c>
      <c r="B9019" t="s">
        <v>703</v>
      </c>
      <c r="C9019" t="s">
        <v>704</v>
      </c>
      <c r="D9019" t="str">
        <f>Clef_répartition[[#This Row],[Code association]]&amp;"_"&amp;Clef_répartition[[#This Row],[Nom association]]</f>
        <v>ORPC Yverdon_Organisation régionale de protection civile d'Yverdon</v>
      </c>
      <c r="E9019">
        <f>COUNTIFS(D$2:D9019,Clef_répartition[[#This Row],[Code_Nom]],J$2:J9019,Clef_répartition[[#This Row],[Année]])</f>
        <v>39</v>
      </c>
      <c r="F9019">
        <f>IF(Clef_répartition[[#This Row],[Code_Nom]]=D9018,F9018-1,(COUNTIFS(Clef_répartition[Code_Nom],Clef_répartition[[#This Row],[Code_Nom]],Clef_répartition[Année],Clef_répartition[[#This Row],[Année]])))</f>
        <v>35</v>
      </c>
      <c r="G9019" t="str">
        <f>Clef_répartition[[#This Row],[Code_Nom]]&amp;"_"&amp;Clef_répartition[[#This Row],[Nombre]]&amp;"_"&amp;Clef_répartition[[#This Row],[Année]]</f>
        <v>ORPC Yverdon_Organisation régionale de protection civile d'Yverdon_39_2020</v>
      </c>
      <c r="H9019" s="60">
        <v>5755</v>
      </c>
      <c r="I9019" s="60" t="s">
        <v>160</v>
      </c>
      <c r="J9019" s="60">
        <v>2020</v>
      </c>
      <c r="K9019" s="60">
        <v>0</v>
      </c>
    </row>
    <row r="9020" spans="1:11" x14ac:dyDescent="0.25">
      <c r="A9020" t="s">
        <v>724</v>
      </c>
      <c r="B9020" t="s">
        <v>703</v>
      </c>
      <c r="C9020" t="s">
        <v>704</v>
      </c>
      <c r="D9020" t="str">
        <f>Clef_répartition[[#This Row],[Code association]]&amp;"_"&amp;Clef_répartition[[#This Row],[Nom association]]</f>
        <v>ORPC Yverdon_Organisation régionale de protection civile d'Yverdon</v>
      </c>
      <c r="E9020">
        <f>COUNTIFS(D$2:D9020,Clef_répartition[[#This Row],[Code_Nom]],J$2:J9020,Clef_répartition[[#This Row],[Année]])</f>
        <v>40</v>
      </c>
      <c r="F9020">
        <f>IF(Clef_répartition[[#This Row],[Code_Nom]]=D9019,F9019-1,(COUNTIFS(Clef_répartition[Code_Nom],Clef_répartition[[#This Row],[Code_Nom]],Clef_répartition[Année],Clef_répartition[[#This Row],[Année]])))</f>
        <v>34</v>
      </c>
      <c r="G9020" t="str">
        <f>Clef_répartition[[#This Row],[Code_Nom]]&amp;"_"&amp;Clef_répartition[[#This Row],[Nombre]]&amp;"_"&amp;Clef_répartition[[#This Row],[Année]]</f>
        <v>ORPC Yverdon_Organisation régionale de protection civile d'Yverdon_40_2020</v>
      </c>
      <c r="H9020" s="60">
        <v>5919</v>
      </c>
      <c r="I9020" s="60" t="s">
        <v>172</v>
      </c>
      <c r="J9020" s="60">
        <v>2020</v>
      </c>
      <c r="K9020" s="60">
        <v>0</v>
      </c>
    </row>
    <row r="9021" spans="1:11" x14ac:dyDescent="0.25">
      <c r="A9021" t="s">
        <v>724</v>
      </c>
      <c r="B9021" t="s">
        <v>703</v>
      </c>
      <c r="C9021" t="s">
        <v>704</v>
      </c>
      <c r="D9021" t="str">
        <f>Clef_répartition[[#This Row],[Code association]]&amp;"_"&amp;Clef_répartition[[#This Row],[Nom association]]</f>
        <v>ORPC Yverdon_Organisation régionale de protection civile d'Yverdon</v>
      </c>
      <c r="E9021">
        <f>COUNTIFS(D$2:D9021,Clef_répartition[[#This Row],[Code_Nom]],J$2:J9021,Clef_répartition[[#This Row],[Année]])</f>
        <v>41</v>
      </c>
      <c r="F9021">
        <f>IF(Clef_répartition[[#This Row],[Code_Nom]]=D9020,F9020-1,(COUNTIFS(Clef_répartition[Code_Nom],Clef_répartition[[#This Row],[Code_Nom]],Clef_répartition[Année],Clef_répartition[[#This Row],[Année]])))</f>
        <v>33</v>
      </c>
      <c r="G9021" t="str">
        <f>Clef_répartition[[#This Row],[Code_Nom]]&amp;"_"&amp;Clef_répartition[[#This Row],[Nombre]]&amp;"_"&amp;Clef_répartition[[#This Row],[Année]]</f>
        <v>ORPC Yverdon_Organisation régionale de protection civile d'Yverdon_41_2020</v>
      </c>
      <c r="H9021" s="60">
        <v>5562</v>
      </c>
      <c r="I9021" s="60" t="s">
        <v>173</v>
      </c>
      <c r="J9021" s="60">
        <v>2020</v>
      </c>
      <c r="K9021" s="60">
        <v>0</v>
      </c>
    </row>
    <row r="9022" spans="1:11" x14ac:dyDescent="0.25">
      <c r="A9022" t="s">
        <v>724</v>
      </c>
      <c r="B9022" t="s">
        <v>703</v>
      </c>
      <c r="C9022" t="s">
        <v>704</v>
      </c>
      <c r="D9022" t="str">
        <f>Clef_répartition[[#This Row],[Code association]]&amp;"_"&amp;Clef_répartition[[#This Row],[Nom association]]</f>
        <v>ORPC Yverdon_Organisation régionale de protection civile d'Yverdon</v>
      </c>
      <c r="E9022">
        <f>COUNTIFS(D$2:D9022,Clef_répartition[[#This Row],[Code_Nom]],J$2:J9022,Clef_répartition[[#This Row],[Année]])</f>
        <v>42</v>
      </c>
      <c r="F9022">
        <f>IF(Clef_répartition[[#This Row],[Code_Nom]]=D9021,F9021-1,(COUNTIFS(Clef_répartition[Code_Nom],Clef_répartition[[#This Row],[Code_Nom]],Clef_répartition[Année],Clef_répartition[[#This Row],[Année]])))</f>
        <v>32</v>
      </c>
      <c r="G9022" t="str">
        <f>Clef_répartition[[#This Row],[Code_Nom]]&amp;"_"&amp;Clef_répartition[[#This Row],[Nombre]]&amp;"_"&amp;Clef_répartition[[#This Row],[Année]]</f>
        <v>ORPC Yverdon_Organisation régionale de protection civile d'Yverdon_42_2020</v>
      </c>
      <c r="H9022" s="60">
        <v>5921</v>
      </c>
      <c r="I9022" s="60" t="s">
        <v>180</v>
      </c>
      <c r="J9022" s="60">
        <v>2020</v>
      </c>
      <c r="K9022" s="60">
        <v>0</v>
      </c>
    </row>
    <row r="9023" spans="1:11" x14ac:dyDescent="0.25">
      <c r="A9023" t="s">
        <v>724</v>
      </c>
      <c r="B9023" t="s">
        <v>703</v>
      </c>
      <c r="C9023" t="s">
        <v>704</v>
      </c>
      <c r="D9023" t="str">
        <f>Clef_répartition[[#This Row],[Code association]]&amp;"_"&amp;Clef_répartition[[#This Row],[Nom association]]</f>
        <v>ORPC Yverdon_Organisation régionale de protection civile d'Yverdon</v>
      </c>
      <c r="E9023">
        <f>COUNTIFS(D$2:D9023,Clef_répartition[[#This Row],[Code_Nom]],J$2:J9023,Clef_répartition[[#This Row],[Année]])</f>
        <v>43</v>
      </c>
      <c r="F9023">
        <f>IF(Clef_répartition[[#This Row],[Code_Nom]]=D9022,F9022-1,(COUNTIFS(Clef_répartition[Code_Nom],Clef_répartition[[#This Row],[Code_Nom]],Clef_répartition[Année],Clef_répartition[[#This Row],[Année]])))</f>
        <v>31</v>
      </c>
      <c r="G9023" t="str">
        <f>Clef_répartition[[#This Row],[Code_Nom]]&amp;"_"&amp;Clef_répartition[[#This Row],[Nombre]]&amp;"_"&amp;Clef_répartition[[#This Row],[Année]]</f>
        <v>ORPC Yverdon_Organisation régionale de protection civile d'Yverdon_43_2020</v>
      </c>
      <c r="H9023" s="60">
        <v>5922</v>
      </c>
      <c r="I9023" s="60" t="s">
        <v>183</v>
      </c>
      <c r="J9023" s="60">
        <v>2020</v>
      </c>
      <c r="K9023" s="60">
        <v>0</v>
      </c>
    </row>
    <row r="9024" spans="1:11" x14ac:dyDescent="0.25">
      <c r="A9024" t="s">
        <v>724</v>
      </c>
      <c r="B9024" t="s">
        <v>703</v>
      </c>
      <c r="C9024" t="s">
        <v>704</v>
      </c>
      <c r="D9024" t="str">
        <f>Clef_répartition[[#This Row],[Code association]]&amp;"_"&amp;Clef_répartition[[#This Row],[Nom association]]</f>
        <v>ORPC Yverdon_Organisation régionale de protection civile d'Yverdon</v>
      </c>
      <c r="E9024">
        <f>COUNTIFS(D$2:D9024,Clef_répartition[[#This Row],[Code_Nom]],J$2:J9024,Clef_répartition[[#This Row],[Année]])</f>
        <v>44</v>
      </c>
      <c r="F9024">
        <f>IF(Clef_répartition[[#This Row],[Code_Nom]]=D9023,F9023-1,(COUNTIFS(Clef_répartition[Code_Nom],Clef_répartition[[#This Row],[Code_Nom]],Clef_répartition[Année],Clef_répartition[[#This Row],[Année]])))</f>
        <v>30</v>
      </c>
      <c r="G9024" t="str">
        <f>Clef_répartition[[#This Row],[Code_Nom]]&amp;"_"&amp;Clef_répartition[[#This Row],[Nombre]]&amp;"_"&amp;Clef_répartition[[#This Row],[Année]]</f>
        <v>ORPC Yverdon_Organisation régionale de protection civile d'Yverdon_44_2020</v>
      </c>
      <c r="H9024" s="60">
        <v>5756</v>
      </c>
      <c r="I9024" s="60" t="s">
        <v>185</v>
      </c>
      <c r="J9024" s="60">
        <v>2020</v>
      </c>
      <c r="K9024" s="60">
        <v>0</v>
      </c>
    </row>
    <row r="9025" spans="1:11" x14ac:dyDescent="0.25">
      <c r="A9025" t="s">
        <v>724</v>
      </c>
      <c r="B9025" t="s">
        <v>703</v>
      </c>
      <c r="C9025" t="s">
        <v>704</v>
      </c>
      <c r="D9025" t="str">
        <f>Clef_répartition[[#This Row],[Code association]]&amp;"_"&amp;Clef_répartition[[#This Row],[Nom association]]</f>
        <v>ORPC Yverdon_Organisation régionale de protection civile d'Yverdon</v>
      </c>
      <c r="E9025">
        <f>COUNTIFS(D$2:D9025,Clef_répartition[[#This Row],[Code_Nom]],J$2:J9025,Clef_répartition[[#This Row],[Année]])</f>
        <v>45</v>
      </c>
      <c r="F9025">
        <f>IF(Clef_répartition[[#This Row],[Code_Nom]]=D9024,F9024-1,(COUNTIFS(Clef_répartition[Code_Nom],Clef_répartition[[#This Row],[Code_Nom]],Clef_répartition[Année],Clef_répartition[[#This Row],[Année]])))</f>
        <v>29</v>
      </c>
      <c r="G9025" t="str">
        <f>Clef_répartition[[#This Row],[Code_Nom]]&amp;"_"&amp;Clef_répartition[[#This Row],[Nombre]]&amp;"_"&amp;Clef_répartition[[#This Row],[Année]]</f>
        <v>ORPC Yverdon_Organisation régionale de protection civile d'Yverdon_45_2020</v>
      </c>
      <c r="H9025" s="60">
        <v>5563</v>
      </c>
      <c r="I9025" s="60" t="s">
        <v>193</v>
      </c>
      <c r="J9025" s="60">
        <v>2020</v>
      </c>
      <c r="K9025" s="60">
        <v>0</v>
      </c>
    </row>
    <row r="9026" spans="1:11" x14ac:dyDescent="0.25">
      <c r="A9026" t="s">
        <v>724</v>
      </c>
      <c r="B9026" t="s">
        <v>703</v>
      </c>
      <c r="C9026" t="s">
        <v>704</v>
      </c>
      <c r="D9026" t="str">
        <f>Clef_répartition[[#This Row],[Code association]]&amp;"_"&amp;Clef_répartition[[#This Row],[Nom association]]</f>
        <v>ORPC Yverdon_Organisation régionale de protection civile d'Yverdon</v>
      </c>
      <c r="E9026">
        <f>COUNTIFS(D$2:D9026,Clef_répartition[[#This Row],[Code_Nom]],J$2:J9026,Clef_répartition[[#This Row],[Année]])</f>
        <v>46</v>
      </c>
      <c r="F9026">
        <f>IF(Clef_répartition[[#This Row],[Code_Nom]]=D9025,F9025-1,(COUNTIFS(Clef_répartition[Code_Nom],Clef_répartition[[#This Row],[Code_Nom]],Clef_répartition[Année],Clef_répartition[[#This Row],[Année]])))</f>
        <v>28</v>
      </c>
      <c r="G9026" t="str">
        <f>Clef_répartition[[#This Row],[Code_Nom]]&amp;"_"&amp;Clef_répartition[[#This Row],[Nombre]]&amp;"_"&amp;Clef_répartition[[#This Row],[Année]]</f>
        <v>ORPC Yverdon_Organisation régionale de protection civile d'Yverdon_46_2020</v>
      </c>
      <c r="H9026" s="60">
        <v>5564</v>
      </c>
      <c r="I9026" s="60" t="s">
        <v>194</v>
      </c>
      <c r="J9026" s="60">
        <v>2020</v>
      </c>
      <c r="K9026" s="60">
        <v>0</v>
      </c>
    </row>
    <row r="9027" spans="1:11" x14ac:dyDescent="0.25">
      <c r="A9027" t="s">
        <v>724</v>
      </c>
      <c r="B9027" t="s">
        <v>703</v>
      </c>
      <c r="C9027" t="s">
        <v>704</v>
      </c>
      <c r="D9027" t="str">
        <f>Clef_répartition[[#This Row],[Code association]]&amp;"_"&amp;Clef_répartition[[#This Row],[Nom association]]</f>
        <v>ORPC Yverdon_Organisation régionale de protection civile d'Yverdon</v>
      </c>
      <c r="E9027">
        <f>COUNTIFS(D$2:D9027,Clef_répartition[[#This Row],[Code_Nom]],J$2:J9027,Clef_répartition[[#This Row],[Année]])</f>
        <v>47</v>
      </c>
      <c r="F9027">
        <f>IF(Clef_répartition[[#This Row],[Code_Nom]]=D9026,F9026-1,(COUNTIFS(Clef_répartition[Code_Nom],Clef_répartition[[#This Row],[Code_Nom]],Clef_répartition[Année],Clef_répartition[[#This Row],[Année]])))</f>
        <v>27</v>
      </c>
      <c r="G9027" t="str">
        <f>Clef_répartition[[#This Row],[Code_Nom]]&amp;"_"&amp;Clef_répartition[[#This Row],[Nombre]]&amp;"_"&amp;Clef_répartition[[#This Row],[Année]]</f>
        <v>ORPC Yverdon_Organisation régionale de protection civile d'Yverdon_47_2020</v>
      </c>
      <c r="H9027" s="60">
        <v>5565</v>
      </c>
      <c r="I9027" s="60" t="s">
        <v>199</v>
      </c>
      <c r="J9027" s="60">
        <v>2020</v>
      </c>
      <c r="K9027" s="60">
        <v>0</v>
      </c>
    </row>
    <row r="9028" spans="1:11" x14ac:dyDescent="0.25">
      <c r="A9028" t="s">
        <v>724</v>
      </c>
      <c r="B9028" t="s">
        <v>703</v>
      </c>
      <c r="C9028" t="s">
        <v>704</v>
      </c>
      <c r="D9028" t="str">
        <f>Clef_répartition[[#This Row],[Code association]]&amp;"_"&amp;Clef_répartition[[#This Row],[Nom association]]</f>
        <v>ORPC Yverdon_Organisation régionale de protection civile d'Yverdon</v>
      </c>
      <c r="E9028">
        <f>COUNTIFS(D$2:D9028,Clef_répartition[[#This Row],[Code_Nom]],J$2:J9028,Clef_répartition[[#This Row],[Année]])</f>
        <v>48</v>
      </c>
      <c r="F9028">
        <f>IF(Clef_répartition[[#This Row],[Code_Nom]]=D9027,F9027-1,(COUNTIFS(Clef_répartition[Code_Nom],Clef_répartition[[#This Row],[Code_Nom]],Clef_répartition[Année],Clef_répartition[[#This Row],[Année]])))</f>
        <v>26</v>
      </c>
      <c r="G9028" t="str">
        <f>Clef_répartition[[#This Row],[Code_Nom]]&amp;"_"&amp;Clef_répartition[[#This Row],[Nombre]]&amp;"_"&amp;Clef_répartition[[#This Row],[Année]]</f>
        <v>ORPC Yverdon_Organisation régionale de protection civile d'Yverdon_48_2020</v>
      </c>
      <c r="H9028" s="60">
        <v>5757</v>
      </c>
      <c r="I9028" s="60" t="s">
        <v>201</v>
      </c>
      <c r="J9028" s="60">
        <v>2020</v>
      </c>
      <c r="K9028" s="60">
        <v>0</v>
      </c>
    </row>
    <row r="9029" spans="1:11" x14ac:dyDescent="0.25">
      <c r="A9029" t="s">
        <v>724</v>
      </c>
      <c r="B9029" t="s">
        <v>703</v>
      </c>
      <c r="C9029" t="s">
        <v>704</v>
      </c>
      <c r="D9029" t="str">
        <f>Clef_répartition[[#This Row],[Code association]]&amp;"_"&amp;Clef_répartition[[#This Row],[Nom association]]</f>
        <v>ORPC Yverdon_Organisation régionale de protection civile d'Yverdon</v>
      </c>
      <c r="E9029">
        <f>COUNTIFS(D$2:D9029,Clef_répartition[[#This Row],[Code_Nom]],J$2:J9029,Clef_répartition[[#This Row],[Année]])</f>
        <v>49</v>
      </c>
      <c r="F9029">
        <f>IF(Clef_répartition[[#This Row],[Code_Nom]]=D9028,F9028-1,(COUNTIFS(Clef_répartition[Code_Nom],Clef_répartition[[#This Row],[Code_Nom]],Clef_répartition[Année],Clef_répartition[[#This Row],[Année]])))</f>
        <v>25</v>
      </c>
      <c r="G9029" t="str">
        <f>Clef_répartition[[#This Row],[Code_Nom]]&amp;"_"&amp;Clef_répartition[[#This Row],[Nombre]]&amp;"_"&amp;Clef_répartition[[#This Row],[Année]]</f>
        <v>ORPC Yverdon_Organisation régionale de protection civile d'Yverdon_49_2020</v>
      </c>
      <c r="H9029" s="60">
        <v>5924</v>
      </c>
      <c r="I9029" s="60" t="s">
        <v>202</v>
      </c>
      <c r="J9029" s="60">
        <v>2020</v>
      </c>
      <c r="K9029" s="60">
        <v>0</v>
      </c>
    </row>
    <row r="9030" spans="1:11" x14ac:dyDescent="0.25">
      <c r="A9030" t="s">
        <v>724</v>
      </c>
      <c r="B9030" t="s">
        <v>703</v>
      </c>
      <c r="C9030" t="s">
        <v>704</v>
      </c>
      <c r="D9030" t="str">
        <f>Clef_répartition[[#This Row],[Code association]]&amp;"_"&amp;Clef_répartition[[#This Row],[Nom association]]</f>
        <v>ORPC Yverdon_Organisation régionale de protection civile d'Yverdon</v>
      </c>
      <c r="E9030">
        <f>COUNTIFS(D$2:D9030,Clef_répartition[[#This Row],[Code_Nom]],J$2:J9030,Clef_répartition[[#This Row],[Année]])</f>
        <v>50</v>
      </c>
      <c r="F9030">
        <f>IF(Clef_répartition[[#This Row],[Code_Nom]]=D9029,F9029-1,(COUNTIFS(Clef_répartition[Code_Nom],Clef_répartition[[#This Row],[Code_Nom]],Clef_répartition[Année],Clef_répartition[[#This Row],[Année]])))</f>
        <v>24</v>
      </c>
      <c r="G9030" t="str">
        <f>Clef_répartition[[#This Row],[Code_Nom]]&amp;"_"&amp;Clef_répartition[[#This Row],[Nombre]]&amp;"_"&amp;Clef_répartition[[#This Row],[Année]]</f>
        <v>ORPC Yverdon_Organisation régionale de protection civile d'Yverdon_50_2020</v>
      </c>
      <c r="H9030" s="60">
        <v>5925</v>
      </c>
      <c r="I9030" s="60" t="s">
        <v>207</v>
      </c>
      <c r="J9030" s="60">
        <v>2020</v>
      </c>
      <c r="K9030" s="60">
        <v>0</v>
      </c>
    </row>
    <row r="9031" spans="1:11" x14ac:dyDescent="0.25">
      <c r="A9031" t="s">
        <v>724</v>
      </c>
      <c r="B9031" t="s">
        <v>703</v>
      </c>
      <c r="C9031" t="s">
        <v>704</v>
      </c>
      <c r="D9031" t="str">
        <f>Clef_répartition[[#This Row],[Code association]]&amp;"_"&amp;Clef_répartition[[#This Row],[Nom association]]</f>
        <v>ORPC Yverdon_Organisation régionale de protection civile d'Yverdon</v>
      </c>
      <c r="E9031">
        <f>COUNTIFS(D$2:D9031,Clef_répartition[[#This Row],[Code_Nom]],J$2:J9031,Clef_répartition[[#This Row],[Année]])</f>
        <v>51</v>
      </c>
      <c r="F9031">
        <f>IF(Clef_répartition[[#This Row],[Code_Nom]]=D9030,F9030-1,(COUNTIFS(Clef_répartition[Code_Nom],Clef_répartition[[#This Row],[Code_Nom]],Clef_répartition[Année],Clef_répartition[[#This Row],[Année]])))</f>
        <v>23</v>
      </c>
      <c r="G9031" t="str">
        <f>Clef_répartition[[#This Row],[Code_Nom]]&amp;"_"&amp;Clef_répartition[[#This Row],[Nombre]]&amp;"_"&amp;Clef_répartition[[#This Row],[Année]]</f>
        <v>ORPC Yverdon_Organisation régionale de protection civile d'Yverdon_51_2020</v>
      </c>
      <c r="H9031" s="60">
        <v>5926</v>
      </c>
      <c r="I9031" s="60" t="s">
        <v>218</v>
      </c>
      <c r="J9031" s="60">
        <v>2020</v>
      </c>
      <c r="K9031" s="60">
        <v>0</v>
      </c>
    </row>
    <row r="9032" spans="1:11" x14ac:dyDescent="0.25">
      <c r="A9032" t="s">
        <v>724</v>
      </c>
      <c r="B9032" t="s">
        <v>703</v>
      </c>
      <c r="C9032" t="s">
        <v>704</v>
      </c>
      <c r="D9032" t="str">
        <f>Clef_répartition[[#This Row],[Code association]]&amp;"_"&amp;Clef_répartition[[#This Row],[Nom association]]</f>
        <v>ORPC Yverdon_Organisation régionale de protection civile d'Yverdon</v>
      </c>
      <c r="E9032">
        <f>COUNTIFS(D$2:D9032,Clef_répartition[[#This Row],[Code_Nom]],J$2:J9032,Clef_répartition[[#This Row],[Année]])</f>
        <v>52</v>
      </c>
      <c r="F9032">
        <f>IF(Clef_répartition[[#This Row],[Code_Nom]]=D9031,F9031-1,(COUNTIFS(Clef_répartition[Code_Nom],Clef_répartition[[#This Row],[Code_Nom]],Clef_répartition[Année],Clef_répartition[[#This Row],[Année]])))</f>
        <v>22</v>
      </c>
      <c r="G9032" t="str">
        <f>Clef_répartition[[#This Row],[Code_Nom]]&amp;"_"&amp;Clef_répartition[[#This Row],[Nombre]]&amp;"_"&amp;Clef_répartition[[#This Row],[Année]]</f>
        <v>ORPC Yverdon_Organisation régionale de protection civile d'Yverdon_52_2020</v>
      </c>
      <c r="H9032" s="60">
        <v>5759</v>
      </c>
      <c r="I9032" s="60" t="s">
        <v>220</v>
      </c>
      <c r="J9032" s="60">
        <v>2020</v>
      </c>
      <c r="K9032" s="60">
        <v>0</v>
      </c>
    </row>
    <row r="9033" spans="1:11" x14ac:dyDescent="0.25">
      <c r="A9033" t="s">
        <v>724</v>
      </c>
      <c r="B9033" t="s">
        <v>703</v>
      </c>
      <c r="C9033" t="s">
        <v>704</v>
      </c>
      <c r="D9033" t="str">
        <f>Clef_répartition[[#This Row],[Code association]]&amp;"_"&amp;Clef_répartition[[#This Row],[Nom association]]</f>
        <v>ORPC Yverdon_Organisation régionale de protection civile d'Yverdon</v>
      </c>
      <c r="E9033">
        <f>COUNTIFS(D$2:D9033,Clef_répartition[[#This Row],[Code_Nom]],J$2:J9033,Clef_répartition[[#This Row],[Année]])</f>
        <v>53</v>
      </c>
      <c r="F9033">
        <f>IF(Clef_répartition[[#This Row],[Code_Nom]]=D9032,F9032-1,(COUNTIFS(Clef_répartition[Code_Nom],Clef_répartition[[#This Row],[Code_Nom]],Clef_répartition[Année],Clef_répartition[[#This Row],[Année]])))</f>
        <v>21</v>
      </c>
      <c r="G9033" t="str">
        <f>Clef_répartition[[#This Row],[Code_Nom]]&amp;"_"&amp;Clef_répartition[[#This Row],[Nombre]]&amp;"_"&amp;Clef_répartition[[#This Row],[Année]]</f>
        <v>ORPC Yverdon_Organisation régionale de protection civile d'Yverdon_53_2020</v>
      </c>
      <c r="H9033" s="60">
        <v>5566</v>
      </c>
      <c r="I9033" s="60" t="s">
        <v>224</v>
      </c>
      <c r="J9033" s="60">
        <v>2020</v>
      </c>
      <c r="K9033" s="60">
        <v>0</v>
      </c>
    </row>
    <row r="9034" spans="1:11" x14ac:dyDescent="0.25">
      <c r="A9034" t="s">
        <v>724</v>
      </c>
      <c r="B9034" t="s">
        <v>703</v>
      </c>
      <c r="C9034" t="s">
        <v>704</v>
      </c>
      <c r="D9034" t="str">
        <f>Clef_répartition[[#This Row],[Code association]]&amp;"_"&amp;Clef_répartition[[#This Row],[Nom association]]</f>
        <v>ORPC Yverdon_Organisation régionale de protection civile d'Yverdon</v>
      </c>
      <c r="E9034">
        <f>COUNTIFS(D$2:D9034,Clef_répartition[[#This Row],[Code_Nom]],J$2:J9034,Clef_répartition[[#This Row],[Année]])</f>
        <v>54</v>
      </c>
      <c r="F9034">
        <f>IF(Clef_répartition[[#This Row],[Code_Nom]]=D9033,F9033-1,(COUNTIFS(Clef_répartition[Code_Nom],Clef_répartition[[#This Row],[Code_Nom]],Clef_répartition[Année],Clef_répartition[[#This Row],[Année]])))</f>
        <v>20</v>
      </c>
      <c r="G9034" t="str">
        <f>Clef_répartition[[#This Row],[Code_Nom]]&amp;"_"&amp;Clef_répartition[[#This Row],[Nombre]]&amp;"_"&amp;Clef_répartition[[#This Row],[Année]]</f>
        <v>ORPC Yverdon_Organisation régionale de protection civile d'Yverdon_54_2020</v>
      </c>
      <c r="H9034" s="60">
        <v>5760</v>
      </c>
      <c r="I9034" s="60" t="s">
        <v>227</v>
      </c>
      <c r="J9034" s="60">
        <v>2020</v>
      </c>
      <c r="K9034" s="60">
        <v>0</v>
      </c>
    </row>
    <row r="9035" spans="1:11" x14ac:dyDescent="0.25">
      <c r="A9035" t="s">
        <v>724</v>
      </c>
      <c r="B9035" t="s">
        <v>703</v>
      </c>
      <c r="C9035" t="s">
        <v>704</v>
      </c>
      <c r="D9035" t="str">
        <f>Clef_répartition[[#This Row],[Code association]]&amp;"_"&amp;Clef_répartition[[#This Row],[Nom association]]</f>
        <v>ORPC Yverdon_Organisation régionale de protection civile d'Yverdon</v>
      </c>
      <c r="E9035">
        <f>COUNTIFS(D$2:D9035,Clef_répartition[[#This Row],[Code_Nom]],J$2:J9035,Clef_répartition[[#This Row],[Année]])</f>
        <v>55</v>
      </c>
      <c r="F9035">
        <f>IF(Clef_répartition[[#This Row],[Code_Nom]]=D9034,F9034-1,(COUNTIFS(Clef_répartition[Code_Nom],Clef_répartition[[#This Row],[Code_Nom]],Clef_répartition[Année],Clef_répartition[[#This Row],[Année]])))</f>
        <v>19</v>
      </c>
      <c r="G9035" t="str">
        <f>Clef_répartition[[#This Row],[Code_Nom]]&amp;"_"&amp;Clef_répartition[[#This Row],[Nombre]]&amp;"_"&amp;Clef_répartition[[#This Row],[Année]]</f>
        <v>ORPC Yverdon_Organisation régionale de protection civile d'Yverdon_55_2020</v>
      </c>
      <c r="H9035" s="60">
        <v>5761</v>
      </c>
      <c r="I9035" s="60" t="s">
        <v>233</v>
      </c>
      <c r="J9035" s="60">
        <v>2020</v>
      </c>
      <c r="K9035" s="60">
        <v>0</v>
      </c>
    </row>
    <row r="9036" spans="1:11" x14ac:dyDescent="0.25">
      <c r="A9036" t="s">
        <v>724</v>
      </c>
      <c r="B9036" t="s">
        <v>703</v>
      </c>
      <c r="C9036" t="s">
        <v>704</v>
      </c>
      <c r="D9036" t="str">
        <f>Clef_répartition[[#This Row],[Code association]]&amp;"_"&amp;Clef_répartition[[#This Row],[Nom association]]</f>
        <v>ORPC Yverdon_Organisation régionale de protection civile d'Yverdon</v>
      </c>
      <c r="E9036">
        <f>COUNTIFS(D$2:D9036,Clef_répartition[[#This Row],[Code_Nom]],J$2:J9036,Clef_répartition[[#This Row],[Année]])</f>
        <v>56</v>
      </c>
      <c r="F9036">
        <f>IF(Clef_répartition[[#This Row],[Code_Nom]]=D9035,F9035-1,(COUNTIFS(Clef_répartition[Code_Nom],Clef_répartition[[#This Row],[Code_Nom]],Clef_répartition[Année],Clef_répartition[[#This Row],[Année]])))</f>
        <v>18</v>
      </c>
      <c r="G9036" t="str">
        <f>Clef_répartition[[#This Row],[Code_Nom]]&amp;"_"&amp;Clef_répartition[[#This Row],[Nombre]]&amp;"_"&amp;Clef_répartition[[#This Row],[Année]]</f>
        <v>ORPC Yverdon_Organisation régionale de protection civile d'Yverdon_56_2020</v>
      </c>
      <c r="H9036" s="60">
        <v>5928</v>
      </c>
      <c r="I9036" s="60" t="s">
        <v>240</v>
      </c>
      <c r="J9036" s="60">
        <v>2020</v>
      </c>
      <c r="K9036" s="60">
        <v>0</v>
      </c>
    </row>
    <row r="9037" spans="1:11" x14ac:dyDescent="0.25">
      <c r="A9037" t="s">
        <v>724</v>
      </c>
      <c r="B9037" t="s">
        <v>703</v>
      </c>
      <c r="C9037" t="s">
        <v>704</v>
      </c>
      <c r="D9037" t="str">
        <f>Clef_répartition[[#This Row],[Code association]]&amp;"_"&amp;Clef_répartition[[#This Row],[Nom association]]</f>
        <v>ORPC Yverdon_Organisation régionale de protection civile d'Yverdon</v>
      </c>
      <c r="E9037">
        <f>COUNTIFS(D$2:D9037,Clef_répartition[[#This Row],[Code_Nom]],J$2:J9037,Clef_répartition[[#This Row],[Année]])</f>
        <v>57</v>
      </c>
      <c r="F9037">
        <f>IF(Clef_répartition[[#This Row],[Code_Nom]]=D9036,F9036-1,(COUNTIFS(Clef_répartition[Code_Nom],Clef_répartition[[#This Row],[Code_Nom]],Clef_répartition[Année],Clef_répartition[[#This Row],[Année]])))</f>
        <v>17</v>
      </c>
      <c r="G9037" t="str">
        <f>Clef_répartition[[#This Row],[Code_Nom]]&amp;"_"&amp;Clef_répartition[[#This Row],[Nombre]]&amp;"_"&amp;Clef_répartition[[#This Row],[Année]]</f>
        <v>ORPC Yverdon_Organisation régionale de protection civile d'Yverdon_57_2020</v>
      </c>
      <c r="H9037" s="60">
        <v>5568</v>
      </c>
      <c r="I9037" s="60" t="s">
        <v>249</v>
      </c>
      <c r="J9037" s="60">
        <v>2020</v>
      </c>
      <c r="K9037" s="60">
        <v>0</v>
      </c>
    </row>
    <row r="9038" spans="1:11" x14ac:dyDescent="0.25">
      <c r="A9038" t="s">
        <v>724</v>
      </c>
      <c r="B9038" t="s">
        <v>703</v>
      </c>
      <c r="C9038" t="s">
        <v>704</v>
      </c>
      <c r="D9038" t="str">
        <f>Clef_répartition[[#This Row],[Code association]]&amp;"_"&amp;Clef_répartition[[#This Row],[Nom association]]</f>
        <v>ORPC Yverdon_Organisation régionale de protection civile d'Yverdon</v>
      </c>
      <c r="E9038">
        <f>COUNTIFS(D$2:D9038,Clef_répartition[[#This Row],[Code_Nom]],J$2:J9038,Clef_répartition[[#This Row],[Année]])</f>
        <v>58</v>
      </c>
      <c r="F9038">
        <f>IF(Clef_répartition[[#This Row],[Code_Nom]]=D9037,F9037-1,(COUNTIFS(Clef_répartition[Code_Nom],Clef_répartition[[#This Row],[Code_Nom]],Clef_répartition[Année],Clef_répartition[[#This Row],[Année]])))</f>
        <v>16</v>
      </c>
      <c r="G9038" t="str">
        <f>Clef_répartition[[#This Row],[Code_Nom]]&amp;"_"&amp;Clef_répartition[[#This Row],[Nombre]]&amp;"_"&amp;Clef_répartition[[#This Row],[Année]]</f>
        <v>ORPC Yverdon_Organisation régionale de protection civile d'Yverdon_58_2020</v>
      </c>
      <c r="H9038" s="60">
        <v>5762</v>
      </c>
      <c r="I9038" s="60" t="s">
        <v>253</v>
      </c>
      <c r="J9038" s="60">
        <v>2020</v>
      </c>
      <c r="K9038" s="60">
        <v>0</v>
      </c>
    </row>
    <row r="9039" spans="1:11" x14ac:dyDescent="0.25">
      <c r="A9039" t="s">
        <v>724</v>
      </c>
      <c r="B9039" t="s">
        <v>703</v>
      </c>
      <c r="C9039" t="s">
        <v>704</v>
      </c>
      <c r="D9039" t="str">
        <f>Clef_répartition[[#This Row],[Code association]]&amp;"_"&amp;Clef_répartition[[#This Row],[Nom association]]</f>
        <v>ORPC Yverdon_Organisation régionale de protection civile d'Yverdon</v>
      </c>
      <c r="E9039">
        <f>COUNTIFS(D$2:D9039,Clef_répartition[[#This Row],[Code_Nom]],J$2:J9039,Clef_répartition[[#This Row],[Année]])</f>
        <v>59</v>
      </c>
      <c r="F9039">
        <f>IF(Clef_répartition[[#This Row],[Code_Nom]]=D9038,F9038-1,(COUNTIFS(Clef_répartition[Code_Nom],Clef_répartition[[#This Row],[Code_Nom]],Clef_répartition[Année],Clef_répartition[[#This Row],[Année]])))</f>
        <v>15</v>
      </c>
      <c r="G9039" t="str">
        <f>Clef_répartition[[#This Row],[Code_Nom]]&amp;"_"&amp;Clef_répartition[[#This Row],[Nombre]]&amp;"_"&amp;Clef_répartition[[#This Row],[Année]]</f>
        <v>ORPC Yverdon_Organisation régionale de protection civile d'Yverdon_59_2020</v>
      </c>
      <c r="H9039" s="60">
        <v>5929</v>
      </c>
      <c r="I9039" s="60" t="s">
        <v>257</v>
      </c>
      <c r="J9039" s="60">
        <v>2020</v>
      </c>
      <c r="K9039" s="60">
        <v>0</v>
      </c>
    </row>
    <row r="9040" spans="1:11" x14ac:dyDescent="0.25">
      <c r="A9040" t="s">
        <v>724</v>
      </c>
      <c r="B9040" t="s">
        <v>703</v>
      </c>
      <c r="C9040" t="s">
        <v>704</v>
      </c>
      <c r="D9040" t="str">
        <f>Clef_répartition[[#This Row],[Code association]]&amp;"_"&amp;Clef_répartition[[#This Row],[Nom association]]</f>
        <v>ORPC Yverdon_Organisation régionale de protection civile d'Yverdon</v>
      </c>
      <c r="E9040">
        <f>COUNTIFS(D$2:D9040,Clef_répartition[[#This Row],[Code_Nom]],J$2:J9040,Clef_répartition[[#This Row],[Année]])</f>
        <v>60</v>
      </c>
      <c r="F9040">
        <f>IF(Clef_répartition[[#This Row],[Code_Nom]]=D9039,F9039-1,(COUNTIFS(Clef_répartition[Code_Nom],Clef_répartition[[#This Row],[Code_Nom]],Clef_répartition[Année],Clef_répartition[[#This Row],[Année]])))</f>
        <v>14</v>
      </c>
      <c r="G9040" t="str">
        <f>Clef_répartition[[#This Row],[Code_Nom]]&amp;"_"&amp;Clef_répartition[[#This Row],[Nombre]]&amp;"_"&amp;Clef_répartition[[#This Row],[Année]]</f>
        <v>ORPC Yverdon_Organisation régionale de protection civile d'Yverdon_60_2020</v>
      </c>
      <c r="H9040" s="60">
        <v>5930</v>
      </c>
      <c r="I9040" s="60" t="s">
        <v>259</v>
      </c>
      <c r="J9040" s="60">
        <v>2020</v>
      </c>
      <c r="K9040" s="60">
        <v>0</v>
      </c>
    </row>
    <row r="9041" spans="1:11" x14ac:dyDescent="0.25">
      <c r="A9041" t="s">
        <v>724</v>
      </c>
      <c r="B9041" t="s">
        <v>703</v>
      </c>
      <c r="C9041" t="s">
        <v>704</v>
      </c>
      <c r="D9041" t="str">
        <f>Clef_répartition[[#This Row],[Code association]]&amp;"_"&amp;Clef_répartition[[#This Row],[Nom association]]</f>
        <v>ORPC Yverdon_Organisation régionale de protection civile d'Yverdon</v>
      </c>
      <c r="E9041">
        <f>COUNTIFS(D$2:D9041,Clef_répartition[[#This Row],[Code_Nom]],J$2:J9041,Clef_répartition[[#This Row],[Année]])</f>
        <v>61</v>
      </c>
      <c r="F9041">
        <f>IF(Clef_répartition[[#This Row],[Code_Nom]]=D9040,F9040-1,(COUNTIFS(Clef_répartition[Code_Nom],Clef_répartition[[#This Row],[Code_Nom]],Clef_répartition[Année],Clef_répartition[[#This Row],[Année]])))</f>
        <v>13</v>
      </c>
      <c r="G9041" t="str">
        <f>Clef_répartition[[#This Row],[Code_Nom]]&amp;"_"&amp;Clef_répartition[[#This Row],[Nombre]]&amp;"_"&amp;Clef_répartition[[#This Row],[Année]]</f>
        <v>ORPC Yverdon_Organisation régionale de protection civile d'Yverdon_61_2020</v>
      </c>
      <c r="H9041" s="60">
        <v>5571</v>
      </c>
      <c r="I9041" s="60" t="s">
        <v>263</v>
      </c>
      <c r="J9041" s="60">
        <v>2020</v>
      </c>
      <c r="K9041" s="60">
        <v>0</v>
      </c>
    </row>
    <row r="9042" spans="1:11" x14ac:dyDescent="0.25">
      <c r="A9042" t="s">
        <v>724</v>
      </c>
      <c r="B9042" t="s">
        <v>703</v>
      </c>
      <c r="C9042" t="s">
        <v>704</v>
      </c>
      <c r="D9042" t="str">
        <f>Clef_répartition[[#This Row],[Code association]]&amp;"_"&amp;Clef_répartition[[#This Row],[Nom association]]</f>
        <v>ORPC Yverdon_Organisation régionale de protection civile d'Yverdon</v>
      </c>
      <c r="E9042">
        <f>COUNTIFS(D$2:D9042,Clef_répartition[[#This Row],[Code_Nom]],J$2:J9042,Clef_répartition[[#This Row],[Année]])</f>
        <v>62</v>
      </c>
      <c r="F9042">
        <f>IF(Clef_répartition[[#This Row],[Code_Nom]]=D9041,F9041-1,(COUNTIFS(Clef_répartition[Code_Nom],Clef_répartition[[#This Row],[Code_Nom]],Clef_répartition[Année],Clef_répartition[[#This Row],[Année]])))</f>
        <v>12</v>
      </c>
      <c r="G9042" t="str">
        <f>Clef_répartition[[#This Row],[Code_Nom]]&amp;"_"&amp;Clef_répartition[[#This Row],[Nombre]]&amp;"_"&amp;Clef_répartition[[#This Row],[Année]]</f>
        <v>ORPC Yverdon_Organisation régionale de protection civile d'Yverdon_62_2020</v>
      </c>
      <c r="H9042" s="60">
        <v>5931</v>
      </c>
      <c r="I9042" s="60" t="s">
        <v>267</v>
      </c>
      <c r="J9042" s="60">
        <v>2020</v>
      </c>
      <c r="K9042" s="60">
        <v>0</v>
      </c>
    </row>
    <row r="9043" spans="1:11" x14ac:dyDescent="0.25">
      <c r="A9043" t="s">
        <v>724</v>
      </c>
      <c r="B9043" t="s">
        <v>703</v>
      </c>
      <c r="C9043" t="s">
        <v>704</v>
      </c>
      <c r="D9043" t="str">
        <f>Clef_répartition[[#This Row],[Code association]]&amp;"_"&amp;Clef_répartition[[#This Row],[Nom association]]</f>
        <v>ORPC Yverdon_Organisation régionale de protection civile d'Yverdon</v>
      </c>
      <c r="E9043">
        <f>COUNTIFS(D$2:D9043,Clef_répartition[[#This Row],[Code_Nom]],J$2:J9043,Clef_répartition[[#This Row],[Année]])</f>
        <v>63</v>
      </c>
      <c r="F9043">
        <f>IF(Clef_répartition[[#This Row],[Code_Nom]]=D9042,F9042-1,(COUNTIFS(Clef_répartition[Code_Nom],Clef_répartition[[#This Row],[Code_Nom]],Clef_répartition[Année],Clef_répartition[[#This Row],[Année]])))</f>
        <v>11</v>
      </c>
      <c r="G9043" t="str">
        <f>Clef_répartition[[#This Row],[Code_Nom]]&amp;"_"&amp;Clef_répartition[[#This Row],[Nombre]]&amp;"_"&amp;Clef_répartition[[#This Row],[Année]]</f>
        <v>ORPC Yverdon_Organisation régionale de protection civile d'Yverdon_63_2020</v>
      </c>
      <c r="H9043" s="60">
        <v>5932</v>
      </c>
      <c r="I9043" s="60" t="s">
        <v>269</v>
      </c>
      <c r="J9043" s="60">
        <v>2020</v>
      </c>
      <c r="K9043" s="60">
        <v>0</v>
      </c>
    </row>
    <row r="9044" spans="1:11" x14ac:dyDescent="0.25">
      <c r="A9044" t="s">
        <v>724</v>
      </c>
      <c r="B9044" t="s">
        <v>703</v>
      </c>
      <c r="C9044" t="s">
        <v>704</v>
      </c>
      <c r="D9044" t="str">
        <f>Clef_répartition[[#This Row],[Code association]]&amp;"_"&amp;Clef_répartition[[#This Row],[Nom association]]</f>
        <v>ORPC Yverdon_Organisation régionale de protection civile d'Yverdon</v>
      </c>
      <c r="E9044">
        <f>COUNTIFS(D$2:D9044,Clef_répartition[[#This Row],[Code_Nom]],J$2:J9044,Clef_répartition[[#This Row],[Année]])</f>
        <v>64</v>
      </c>
      <c r="F9044">
        <f>IF(Clef_répartition[[#This Row],[Code_Nom]]=D9043,F9043-1,(COUNTIFS(Clef_répartition[Code_Nom],Clef_répartition[[#This Row],[Code_Nom]],Clef_répartition[Année],Clef_répartition[[#This Row],[Année]])))</f>
        <v>10</v>
      </c>
      <c r="G9044" t="str">
        <f>Clef_répartition[[#This Row],[Code_Nom]]&amp;"_"&amp;Clef_répartition[[#This Row],[Nombre]]&amp;"_"&amp;Clef_répartition[[#This Row],[Année]]</f>
        <v>ORPC Yverdon_Organisation régionale de protection civile d'Yverdon_64_2020</v>
      </c>
      <c r="H9044" s="60">
        <v>5933</v>
      </c>
      <c r="I9044" s="60" t="s">
        <v>271</v>
      </c>
      <c r="J9044" s="60">
        <v>2020</v>
      </c>
      <c r="K9044" s="60">
        <v>0</v>
      </c>
    </row>
    <row r="9045" spans="1:11" x14ac:dyDescent="0.25">
      <c r="A9045" t="s">
        <v>724</v>
      </c>
      <c r="B9045" t="s">
        <v>703</v>
      </c>
      <c r="C9045" t="s">
        <v>704</v>
      </c>
      <c r="D9045" t="str">
        <f>Clef_répartition[[#This Row],[Code association]]&amp;"_"&amp;Clef_répartition[[#This Row],[Nom association]]</f>
        <v>ORPC Yverdon_Organisation régionale de protection civile d'Yverdon</v>
      </c>
      <c r="E9045">
        <f>COUNTIFS(D$2:D9045,Clef_répartition[[#This Row],[Code_Nom]],J$2:J9045,Clef_répartition[[#This Row],[Année]])</f>
        <v>65</v>
      </c>
      <c r="F9045">
        <f>IF(Clef_répartition[[#This Row],[Code_Nom]]=D9044,F9044-1,(COUNTIFS(Clef_répartition[Code_Nom],Clef_répartition[[#This Row],[Code_Nom]],Clef_répartition[Année],Clef_répartition[[#This Row],[Année]])))</f>
        <v>9</v>
      </c>
      <c r="G9045" t="str">
        <f>Clef_répartition[[#This Row],[Code_Nom]]&amp;"_"&amp;Clef_répartition[[#This Row],[Nombre]]&amp;"_"&amp;Clef_répartition[[#This Row],[Année]]</f>
        <v>ORPC Yverdon_Organisation régionale de protection civile d'Yverdon_65_2020</v>
      </c>
      <c r="H9045" s="60">
        <v>5763</v>
      </c>
      <c r="I9045" s="60" t="s">
        <v>272</v>
      </c>
      <c r="J9045" s="60">
        <v>2020</v>
      </c>
      <c r="K9045" s="60">
        <v>0</v>
      </c>
    </row>
    <row r="9046" spans="1:11" x14ac:dyDescent="0.25">
      <c r="A9046" t="s">
        <v>724</v>
      </c>
      <c r="B9046" t="s">
        <v>703</v>
      </c>
      <c r="C9046" t="s">
        <v>704</v>
      </c>
      <c r="D9046" t="str">
        <f>Clef_répartition[[#This Row],[Code association]]&amp;"_"&amp;Clef_répartition[[#This Row],[Nom association]]</f>
        <v>ORPC Yverdon_Organisation régionale de protection civile d'Yverdon</v>
      </c>
      <c r="E9046">
        <f>COUNTIFS(D$2:D9046,Clef_répartition[[#This Row],[Code_Nom]],J$2:J9046,Clef_répartition[[#This Row],[Année]])</f>
        <v>66</v>
      </c>
      <c r="F9046">
        <f>IF(Clef_répartition[[#This Row],[Code_Nom]]=D9045,F9045-1,(COUNTIFS(Clef_répartition[Code_Nom],Clef_répartition[[#This Row],[Code_Nom]],Clef_répartition[Année],Clef_répartition[[#This Row],[Année]])))</f>
        <v>8</v>
      </c>
      <c r="G9046" t="str">
        <f>Clef_répartition[[#This Row],[Code_Nom]]&amp;"_"&amp;Clef_répartition[[#This Row],[Nombre]]&amp;"_"&amp;Clef_répartition[[#This Row],[Année]]</f>
        <v>ORPC Yverdon_Organisation régionale de protection civile d'Yverdon_66_2020</v>
      </c>
      <c r="H9046" s="60">
        <v>5934</v>
      </c>
      <c r="I9046" s="60" t="s">
        <v>273</v>
      </c>
      <c r="J9046" s="60">
        <v>2020</v>
      </c>
      <c r="K9046" s="60">
        <v>0</v>
      </c>
    </row>
    <row r="9047" spans="1:11" x14ac:dyDescent="0.25">
      <c r="A9047" t="s">
        <v>724</v>
      </c>
      <c r="B9047" t="s">
        <v>703</v>
      </c>
      <c r="C9047" t="s">
        <v>704</v>
      </c>
      <c r="D9047" t="str">
        <f>Clef_répartition[[#This Row],[Code association]]&amp;"_"&amp;Clef_répartition[[#This Row],[Nom association]]</f>
        <v>ORPC Yverdon_Organisation régionale de protection civile d'Yverdon</v>
      </c>
      <c r="E9047">
        <f>COUNTIFS(D$2:D9047,Clef_répartition[[#This Row],[Code_Nom]],J$2:J9047,Clef_répartition[[#This Row],[Année]])</f>
        <v>67</v>
      </c>
      <c r="F9047">
        <f>IF(Clef_répartition[[#This Row],[Code_Nom]]=D9046,F9046-1,(COUNTIFS(Clef_répartition[Code_Nom],Clef_répartition[[#This Row],[Code_Nom]],Clef_répartition[Année],Clef_répartition[[#This Row],[Année]])))</f>
        <v>7</v>
      </c>
      <c r="G9047" t="str">
        <f>Clef_répartition[[#This Row],[Code_Nom]]&amp;"_"&amp;Clef_répartition[[#This Row],[Nombre]]&amp;"_"&amp;Clef_répartition[[#This Row],[Année]]</f>
        <v>ORPC Yverdon_Organisation régionale de protection civile d'Yverdon_67_2020</v>
      </c>
      <c r="H9047" s="60">
        <v>5764</v>
      </c>
      <c r="I9047" s="60" t="s">
        <v>274</v>
      </c>
      <c r="J9047" s="60">
        <v>2020</v>
      </c>
      <c r="K9047" s="60">
        <v>0</v>
      </c>
    </row>
    <row r="9048" spans="1:11" x14ac:dyDescent="0.25">
      <c r="A9048" t="s">
        <v>724</v>
      </c>
      <c r="B9048" t="s">
        <v>703</v>
      </c>
      <c r="C9048" t="s">
        <v>704</v>
      </c>
      <c r="D9048" t="str">
        <f>Clef_répartition[[#This Row],[Code association]]&amp;"_"&amp;Clef_répartition[[#This Row],[Nom association]]</f>
        <v>ORPC Yverdon_Organisation régionale de protection civile d'Yverdon</v>
      </c>
      <c r="E9048">
        <f>COUNTIFS(D$2:D9048,Clef_répartition[[#This Row],[Code_Nom]],J$2:J9048,Clef_répartition[[#This Row],[Année]])</f>
        <v>68</v>
      </c>
      <c r="F9048">
        <f>IF(Clef_répartition[[#This Row],[Code_Nom]]=D9047,F9047-1,(COUNTIFS(Clef_répartition[Code_Nom],Clef_répartition[[#This Row],[Code_Nom]],Clef_répartition[Année],Clef_répartition[[#This Row],[Année]])))</f>
        <v>6</v>
      </c>
      <c r="G9048" t="str">
        <f>Clef_répartition[[#This Row],[Code_Nom]]&amp;"_"&amp;Clef_répartition[[#This Row],[Nombre]]&amp;"_"&amp;Clef_répartition[[#This Row],[Année]]</f>
        <v>ORPC Yverdon_Organisation régionale de protection civile d'Yverdon_68_2020</v>
      </c>
      <c r="H9048" s="60">
        <v>5765</v>
      </c>
      <c r="I9048" s="60" t="s">
        <v>275</v>
      </c>
      <c r="J9048" s="60">
        <v>2020</v>
      </c>
      <c r="K9048" s="60">
        <v>0</v>
      </c>
    </row>
    <row r="9049" spans="1:11" x14ac:dyDescent="0.25">
      <c r="A9049" t="s">
        <v>724</v>
      </c>
      <c r="B9049" t="s">
        <v>703</v>
      </c>
      <c r="C9049" t="s">
        <v>704</v>
      </c>
      <c r="D9049" t="str">
        <f>Clef_répartition[[#This Row],[Code association]]&amp;"_"&amp;Clef_répartition[[#This Row],[Nom association]]</f>
        <v>ORPC Yverdon_Organisation régionale de protection civile d'Yverdon</v>
      </c>
      <c r="E9049">
        <f>COUNTIFS(D$2:D9049,Clef_répartition[[#This Row],[Code_Nom]],J$2:J9049,Clef_répartition[[#This Row],[Année]])</f>
        <v>69</v>
      </c>
      <c r="F9049">
        <f>IF(Clef_répartition[[#This Row],[Code_Nom]]=D9048,F9048-1,(COUNTIFS(Clef_répartition[Code_Nom],Clef_répartition[[#This Row],[Code_Nom]],Clef_répartition[Année],Clef_répartition[[#This Row],[Année]])))</f>
        <v>5</v>
      </c>
      <c r="G9049" t="str">
        <f>Clef_répartition[[#This Row],[Code_Nom]]&amp;"_"&amp;Clef_répartition[[#This Row],[Nombre]]&amp;"_"&amp;Clef_répartition[[#This Row],[Année]]</f>
        <v>ORPC Yverdon_Organisation régionale de protection civile d'Yverdon_69_2020</v>
      </c>
      <c r="H9049" s="60">
        <v>5935</v>
      </c>
      <c r="I9049" s="60" t="s">
        <v>280</v>
      </c>
      <c r="J9049" s="60">
        <v>2020</v>
      </c>
      <c r="K9049" s="60">
        <v>0</v>
      </c>
    </row>
    <row r="9050" spans="1:11" x14ac:dyDescent="0.25">
      <c r="A9050" t="s">
        <v>724</v>
      </c>
      <c r="B9050" t="s">
        <v>703</v>
      </c>
      <c r="C9050" t="s">
        <v>704</v>
      </c>
      <c r="D9050" t="str">
        <f>Clef_répartition[[#This Row],[Code association]]&amp;"_"&amp;Clef_répartition[[#This Row],[Nom association]]</f>
        <v>ORPC Yverdon_Organisation régionale de protection civile d'Yverdon</v>
      </c>
      <c r="E9050">
        <f>COUNTIFS(D$2:D9050,Clef_répartition[[#This Row],[Code_Nom]],J$2:J9050,Clef_répartition[[#This Row],[Année]])</f>
        <v>70</v>
      </c>
      <c r="F9050">
        <f>IF(Clef_répartition[[#This Row],[Code_Nom]]=D9049,F9049-1,(COUNTIFS(Clef_répartition[Code_Nom],Clef_répartition[[#This Row],[Code_Nom]],Clef_répartition[Année],Clef_répartition[[#This Row],[Année]])))</f>
        <v>4</v>
      </c>
      <c r="G9050" t="str">
        <f>Clef_répartition[[#This Row],[Code_Nom]]&amp;"_"&amp;Clef_répartition[[#This Row],[Nombre]]&amp;"_"&amp;Clef_répartition[[#This Row],[Année]]</f>
        <v>ORPC Yverdon_Organisation régionale de protection civile d'Yverdon_70_2020</v>
      </c>
      <c r="H9050" s="60">
        <v>5937</v>
      </c>
      <c r="I9050" s="60" t="s">
        <v>292</v>
      </c>
      <c r="J9050" s="60">
        <v>2020</v>
      </c>
      <c r="K9050" s="60">
        <v>0</v>
      </c>
    </row>
    <row r="9051" spans="1:11" x14ac:dyDescent="0.25">
      <c r="A9051" t="s">
        <v>724</v>
      </c>
      <c r="B9051" t="s">
        <v>703</v>
      </c>
      <c r="C9051" t="s">
        <v>704</v>
      </c>
      <c r="D9051" t="str">
        <f>Clef_répartition[[#This Row],[Code association]]&amp;"_"&amp;Clef_répartition[[#This Row],[Nom association]]</f>
        <v>ORPC Yverdon_Organisation régionale de protection civile d'Yverdon</v>
      </c>
      <c r="E9051">
        <f>COUNTIFS(D$2:D9051,Clef_répartition[[#This Row],[Code_Nom]],J$2:J9051,Clef_répartition[[#This Row],[Année]])</f>
        <v>71</v>
      </c>
      <c r="F9051">
        <f>IF(Clef_répartition[[#This Row],[Code_Nom]]=D9050,F9050-1,(COUNTIFS(Clef_répartition[Code_Nom],Clef_répartition[[#This Row],[Code_Nom]],Clef_répartition[Année],Clef_répartition[[#This Row],[Année]])))</f>
        <v>3</v>
      </c>
      <c r="G9051" t="str">
        <f>Clef_répartition[[#This Row],[Code_Nom]]&amp;"_"&amp;Clef_répartition[[#This Row],[Nombre]]&amp;"_"&amp;Clef_répartition[[#This Row],[Année]]</f>
        <v>ORPC Yverdon_Organisation régionale de protection civile d'Yverdon_71_2020</v>
      </c>
      <c r="H9051" s="60">
        <v>5766</v>
      </c>
      <c r="I9051" s="60" t="s">
        <v>293</v>
      </c>
      <c r="J9051" s="60">
        <v>2020</v>
      </c>
      <c r="K9051" s="60">
        <v>0</v>
      </c>
    </row>
    <row r="9052" spans="1:11" x14ac:dyDescent="0.25">
      <c r="A9052" t="s">
        <v>724</v>
      </c>
      <c r="B9052" t="s">
        <v>703</v>
      </c>
      <c r="C9052" t="s">
        <v>704</v>
      </c>
      <c r="D9052" t="str">
        <f>Clef_répartition[[#This Row],[Code association]]&amp;"_"&amp;Clef_répartition[[#This Row],[Nom association]]</f>
        <v>ORPC Yverdon_Organisation régionale de protection civile d'Yverdon</v>
      </c>
      <c r="E9052">
        <f>COUNTIFS(D$2:D9052,Clef_répartition[[#This Row],[Code_Nom]],J$2:J9052,Clef_répartition[[#This Row],[Année]])</f>
        <v>72</v>
      </c>
      <c r="F9052">
        <f>IF(Clef_répartition[[#This Row],[Code_Nom]]=D9051,F9051-1,(COUNTIFS(Clef_répartition[Code_Nom],Clef_répartition[[#This Row],[Code_Nom]],Clef_répartition[Année],Clef_répartition[[#This Row],[Année]])))</f>
        <v>2</v>
      </c>
      <c r="G9052" t="str">
        <f>Clef_répartition[[#This Row],[Code_Nom]]&amp;"_"&amp;Clef_répartition[[#This Row],[Nombre]]&amp;"_"&amp;Clef_répartition[[#This Row],[Année]]</f>
        <v>ORPC Yverdon_Organisation régionale de protection civile d'Yverdon_72_2020</v>
      </c>
      <c r="H9052" s="60">
        <v>5938</v>
      </c>
      <c r="I9052" s="60" t="s">
        <v>298</v>
      </c>
      <c r="J9052" s="60">
        <v>2020</v>
      </c>
      <c r="K9052" s="60">
        <v>0</v>
      </c>
    </row>
    <row r="9053" spans="1:11" x14ac:dyDescent="0.25">
      <c r="A9053" t="s">
        <v>724</v>
      </c>
      <c r="B9053" t="s">
        <v>703</v>
      </c>
      <c r="C9053" t="s">
        <v>704</v>
      </c>
      <c r="D9053" t="str">
        <f>Clef_répartition[[#This Row],[Code association]]&amp;"_"&amp;Clef_répartition[[#This Row],[Nom association]]</f>
        <v>ORPC Yverdon_Organisation régionale de protection civile d'Yverdon</v>
      </c>
      <c r="E9053">
        <f>COUNTIFS(D$2:D9053,Clef_répartition[[#This Row],[Code_Nom]],J$2:J9053,Clef_répartition[[#This Row],[Année]])</f>
        <v>73</v>
      </c>
      <c r="F9053">
        <f>IF(Clef_répartition[[#This Row],[Code_Nom]]=D9052,F9052-1,(COUNTIFS(Clef_répartition[Code_Nom],Clef_répartition[[#This Row],[Code_Nom]],Clef_répartition[Année],Clef_répartition[[#This Row],[Année]])))</f>
        <v>1</v>
      </c>
      <c r="G9053" t="str">
        <f>Clef_répartition[[#This Row],[Code_Nom]]&amp;"_"&amp;Clef_répartition[[#This Row],[Nombre]]&amp;"_"&amp;Clef_répartition[[#This Row],[Année]]</f>
        <v>ORPC Yverdon_Organisation régionale de protection civile d'Yverdon_73_2020</v>
      </c>
      <c r="H9053" s="60">
        <v>5939</v>
      </c>
      <c r="I9053" s="60" t="s">
        <v>299</v>
      </c>
      <c r="J9053" s="60">
        <v>2020</v>
      </c>
      <c r="K9053" s="60">
        <v>0</v>
      </c>
    </row>
    <row r="9054" spans="1:11" x14ac:dyDescent="0.25">
      <c r="A9054" t="s">
        <v>724</v>
      </c>
      <c r="B9054" t="s">
        <v>495</v>
      </c>
      <c r="C9054" t="s">
        <v>496</v>
      </c>
      <c r="D9054" t="str">
        <f>Clef_répartition[[#This Row],[Code association]]&amp;"_"&amp;Clef_répartition[[#This Row],[Nom association]]</f>
        <v>PNR_Association intercommunale Police Nyon Région</v>
      </c>
      <c r="E9054">
        <f>COUNTIFS(D$2:D9054,Clef_répartition[[#This Row],[Code_Nom]],J$2:J9054,Clef_répartition[[#This Row],[Année]])</f>
        <v>1</v>
      </c>
      <c r="F9054">
        <f>IF(Clef_répartition[[#This Row],[Code_Nom]]=D9053,F9053-1,(COUNTIFS(Clef_répartition[Code_Nom],Clef_répartition[[#This Row],[Code_Nom]],Clef_répartition[Année],Clef_répartition[[#This Row],[Année]])))</f>
        <v>3</v>
      </c>
      <c r="G9054" t="str">
        <f>Clef_répartition[[#This Row],[Code_Nom]]&amp;"_"&amp;Clef_répartition[[#This Row],[Nombre]]&amp;"_"&amp;Clef_répartition[[#This Row],[Année]]</f>
        <v>PNR_Association intercommunale Police Nyon Région_1_2020</v>
      </c>
      <c r="H9054">
        <v>5713</v>
      </c>
      <c r="I9054" t="s">
        <v>80</v>
      </c>
      <c r="J9054">
        <v>2020</v>
      </c>
      <c r="K9054">
        <v>4.3499999999999997E-2</v>
      </c>
    </row>
    <row r="9055" spans="1:11" x14ac:dyDescent="0.25">
      <c r="A9055" t="s">
        <v>724</v>
      </c>
      <c r="B9055" t="s">
        <v>495</v>
      </c>
      <c r="C9055" t="s">
        <v>496</v>
      </c>
      <c r="D9055" t="str">
        <f>Clef_répartition[[#This Row],[Code association]]&amp;"_"&amp;Clef_répartition[[#This Row],[Nom association]]</f>
        <v>PNR_Association intercommunale Police Nyon Région</v>
      </c>
      <c r="E9055">
        <f>COUNTIFS(D$2:D9055,Clef_répartition[[#This Row],[Code_Nom]],J$2:J9055,Clef_répartition[[#This Row],[Année]])</f>
        <v>2</v>
      </c>
      <c r="F9055">
        <f>IF(Clef_répartition[[#This Row],[Code_Nom]]=D9054,F9054-1,(COUNTIFS(Clef_répartition[Code_Nom],Clef_répartition[[#This Row],[Code_Nom]],Clef_répartition[Année],Clef_répartition[[#This Row],[Année]])))</f>
        <v>2</v>
      </c>
      <c r="G9055" t="str">
        <f>Clef_répartition[[#This Row],[Code_Nom]]&amp;"_"&amp;Clef_répartition[[#This Row],[Nombre]]&amp;"_"&amp;Clef_répartition[[#This Row],[Année]]</f>
        <v>PNR_Association intercommunale Police Nyon Région_2_2020</v>
      </c>
      <c r="H9055">
        <v>5724</v>
      </c>
      <c r="I9055" t="s">
        <v>196</v>
      </c>
      <c r="J9055">
        <v>2020</v>
      </c>
      <c r="K9055">
        <v>0.84389999999999998</v>
      </c>
    </row>
    <row r="9056" spans="1:11" x14ac:dyDescent="0.25">
      <c r="A9056" t="s">
        <v>724</v>
      </c>
      <c r="B9056" t="s">
        <v>495</v>
      </c>
      <c r="C9056" t="s">
        <v>496</v>
      </c>
      <c r="D9056" t="str">
        <f>Clef_répartition[[#This Row],[Code association]]&amp;"_"&amp;Clef_répartition[[#This Row],[Nom association]]</f>
        <v>PNR_Association intercommunale Police Nyon Région</v>
      </c>
      <c r="E9056">
        <f>COUNTIFS(D$2:D9056,Clef_répartition[[#This Row],[Code_Nom]],J$2:J9056,Clef_répartition[[#This Row],[Année]])</f>
        <v>3</v>
      </c>
      <c r="F9056">
        <f>IF(Clef_répartition[[#This Row],[Code_Nom]]=D9055,F9055-1,(COUNTIFS(Clef_répartition[Code_Nom],Clef_répartition[[#This Row],[Code_Nom]],Clef_répartition[Année],Clef_répartition[[#This Row],[Année]])))</f>
        <v>1</v>
      </c>
      <c r="G9056" t="str">
        <f>Clef_répartition[[#This Row],[Code_Nom]]&amp;"_"&amp;Clef_répartition[[#This Row],[Nombre]]&amp;"_"&amp;Clef_répartition[[#This Row],[Année]]</f>
        <v>PNR_Association intercommunale Police Nyon Région_3_2020</v>
      </c>
      <c r="H9056">
        <v>5725</v>
      </c>
      <c r="I9056" t="s">
        <v>219</v>
      </c>
      <c r="J9056">
        <v>2020</v>
      </c>
      <c r="K9056">
        <v>0.11260000000000001</v>
      </c>
    </row>
    <row r="9057" spans="1:11" x14ac:dyDescent="0.25">
      <c r="A9057" t="s">
        <v>724</v>
      </c>
      <c r="B9057" t="s">
        <v>559</v>
      </c>
      <c r="C9057" t="s">
        <v>560</v>
      </c>
      <c r="D9057" t="str">
        <f>Clef_répartition[[#This Row],[Code association]]&amp;"_"&amp;Clef_répartition[[#This Row],[Nom association]]</f>
        <v>PNV_Association intercommunale de la Police Nord vaudois</v>
      </c>
      <c r="E9057">
        <f>COUNTIFS(D$2:D9057,Clef_répartition[[#This Row],[Code_Nom]],J$2:J9057,Clef_répartition[[#This Row],[Année]])</f>
        <v>1</v>
      </c>
      <c r="F9057">
        <f>IF(Clef_répartition[[#This Row],[Code_Nom]]=D9056,F9056-1,(COUNTIFS(Clef_répartition[Code_Nom],Clef_répartition[[#This Row],[Code_Nom]],Clef_répartition[Année],Clef_répartition[[#This Row],[Année]])))</f>
        <v>11</v>
      </c>
      <c r="G9057" t="str">
        <f>Clef_répartition[[#This Row],[Code_Nom]]&amp;"_"&amp;Clef_répartition[[#This Row],[Nombre]]&amp;"_"&amp;Clef_répartition[[#This Row],[Année]]</f>
        <v>PNV_Association intercommunale de la Police Nord vaudois_1_2020</v>
      </c>
      <c r="H9057">
        <v>5904</v>
      </c>
      <c r="I9057" t="s">
        <v>46</v>
      </c>
      <c r="J9057">
        <v>2020</v>
      </c>
      <c r="K9057">
        <v>4.1960000000000001E-3</v>
      </c>
    </row>
    <row r="9058" spans="1:11" x14ac:dyDescent="0.25">
      <c r="A9058" t="s">
        <v>724</v>
      </c>
      <c r="B9058" t="s">
        <v>559</v>
      </c>
      <c r="C9058" t="s">
        <v>560</v>
      </c>
      <c r="D9058" t="str">
        <f>Clef_répartition[[#This Row],[Code association]]&amp;"_"&amp;Clef_répartition[[#This Row],[Nom association]]</f>
        <v>PNV_Association intercommunale de la Police Nord vaudois</v>
      </c>
      <c r="E9058">
        <f>COUNTIFS(D$2:D9058,Clef_répartition[[#This Row],[Code_Nom]],J$2:J9058,Clef_répartition[[#This Row],[Année]])</f>
        <v>2</v>
      </c>
      <c r="F9058">
        <f>IF(Clef_répartition[[#This Row],[Code_Nom]]=D9057,F9057-1,(COUNTIFS(Clef_répartition[Code_Nom],Clef_répartition[[#This Row],[Code_Nom]],Clef_répartition[Année],Clef_répartition[[#This Row],[Année]])))</f>
        <v>10</v>
      </c>
      <c r="G9058" t="str">
        <f>Clef_répartition[[#This Row],[Code_Nom]]&amp;"_"&amp;Clef_répartition[[#This Row],[Nombre]]&amp;"_"&amp;Clef_répartition[[#This Row],[Année]]</f>
        <v>PNV_Association intercommunale de la Police Nord vaudois_2_2020</v>
      </c>
      <c r="H9058">
        <v>5909</v>
      </c>
      <c r="I9058" t="s">
        <v>60</v>
      </c>
      <c r="J9058">
        <v>2020</v>
      </c>
      <c r="K9058">
        <v>6.9810000000000002E-3</v>
      </c>
    </row>
    <row r="9059" spans="1:11" x14ac:dyDescent="0.25">
      <c r="A9059" t="s">
        <v>724</v>
      </c>
      <c r="B9059" t="s">
        <v>559</v>
      </c>
      <c r="C9059" t="s">
        <v>560</v>
      </c>
      <c r="D9059" t="str">
        <f>Clef_répartition[[#This Row],[Code association]]&amp;"_"&amp;Clef_répartition[[#This Row],[Nom association]]</f>
        <v>PNV_Association intercommunale de la Police Nord vaudois</v>
      </c>
      <c r="E9059">
        <f>COUNTIFS(D$2:D9059,Clef_répartition[[#This Row],[Code_Nom]],J$2:J9059,Clef_répartition[[#This Row],[Année]])</f>
        <v>3</v>
      </c>
      <c r="F9059">
        <f>IF(Clef_répartition[[#This Row],[Code_Nom]]=D9058,F9058-1,(COUNTIFS(Clef_répartition[Code_Nom],Clef_répartition[[#This Row],[Code_Nom]],Clef_répartition[Année],Clef_répartition[[#This Row],[Année]])))</f>
        <v>9</v>
      </c>
      <c r="G9059" t="str">
        <f>Clef_répartition[[#This Row],[Code_Nom]]&amp;"_"&amp;Clef_répartition[[#This Row],[Nombre]]&amp;"_"&amp;Clef_répartition[[#This Row],[Année]]</f>
        <v>PNV_Association intercommunale de la Police Nord vaudois_3_2020</v>
      </c>
      <c r="H9059">
        <v>5914</v>
      </c>
      <c r="I9059" t="s">
        <v>105</v>
      </c>
      <c r="J9059">
        <v>2020</v>
      </c>
      <c r="K9059">
        <v>1.8600000000000001E-3</v>
      </c>
    </row>
    <row r="9060" spans="1:11" x14ac:dyDescent="0.25">
      <c r="A9060" t="s">
        <v>724</v>
      </c>
      <c r="B9060" t="s">
        <v>559</v>
      </c>
      <c r="C9060" t="s">
        <v>560</v>
      </c>
      <c r="D9060" t="str">
        <f>Clef_répartition[[#This Row],[Code association]]&amp;"_"&amp;Clef_répartition[[#This Row],[Nom association]]</f>
        <v>PNV_Association intercommunale de la Police Nord vaudois</v>
      </c>
      <c r="E9060">
        <f>COUNTIFS(D$2:D9060,Clef_répartition[[#This Row],[Code_Nom]],J$2:J9060,Clef_répartition[[#This Row],[Année]])</f>
        <v>4</v>
      </c>
      <c r="F9060">
        <f>IF(Clef_répartition[[#This Row],[Code_Nom]]=D9059,F9059-1,(COUNTIFS(Clef_répartition[Code_Nom],Clef_répartition[[#This Row],[Code_Nom]],Clef_répartition[Année],Clef_répartition[[#This Row],[Année]])))</f>
        <v>8</v>
      </c>
      <c r="G9060" t="str">
        <f>Clef_répartition[[#This Row],[Code_Nom]]&amp;"_"&amp;Clef_répartition[[#This Row],[Nombre]]&amp;"_"&amp;Clef_répartition[[#This Row],[Année]]</f>
        <v>PNV_Association intercommunale de la Police Nord vaudois_4_2020</v>
      </c>
      <c r="H9060">
        <v>5919</v>
      </c>
      <c r="I9060" t="s">
        <v>172</v>
      </c>
      <c r="J9060">
        <v>2020</v>
      </c>
      <c r="K9060">
        <v>3.5349999999999999E-3</v>
      </c>
    </row>
    <row r="9061" spans="1:11" x14ac:dyDescent="0.25">
      <c r="A9061" t="s">
        <v>724</v>
      </c>
      <c r="B9061" t="s">
        <v>559</v>
      </c>
      <c r="C9061" t="s">
        <v>560</v>
      </c>
      <c r="D9061" t="str">
        <f>Clef_répartition[[#This Row],[Code association]]&amp;"_"&amp;Clef_répartition[[#This Row],[Nom association]]</f>
        <v>PNV_Association intercommunale de la Police Nord vaudois</v>
      </c>
      <c r="E9061">
        <f>COUNTIFS(D$2:D9061,Clef_répartition[[#This Row],[Code_Nom]],J$2:J9061,Clef_répartition[[#This Row],[Année]])</f>
        <v>5</v>
      </c>
      <c r="F9061">
        <f>IF(Clef_répartition[[#This Row],[Code_Nom]]=D9060,F9060-1,(COUNTIFS(Clef_répartition[Code_Nom],Clef_répartition[[#This Row],[Code_Nom]],Clef_répartition[Année],Clef_répartition[[#This Row],[Année]])))</f>
        <v>7</v>
      </c>
      <c r="G9061" t="str">
        <f>Clef_répartition[[#This Row],[Code_Nom]]&amp;"_"&amp;Clef_répartition[[#This Row],[Nombre]]&amp;"_"&amp;Clef_répartition[[#This Row],[Année]]</f>
        <v>PNV_Association intercommunale de la Police Nord vaudois_5_2020</v>
      </c>
      <c r="H9061">
        <v>5756</v>
      </c>
      <c r="I9061" t="s">
        <v>185</v>
      </c>
      <c r="J9061">
        <v>2020</v>
      </c>
      <c r="K9061">
        <v>3.356E-3</v>
      </c>
    </row>
    <row r="9062" spans="1:11" x14ac:dyDescent="0.25">
      <c r="A9062" t="s">
        <v>724</v>
      </c>
      <c r="B9062" t="s">
        <v>559</v>
      </c>
      <c r="C9062" t="s">
        <v>560</v>
      </c>
      <c r="D9062" t="str">
        <f>Clef_répartition[[#This Row],[Code association]]&amp;"_"&amp;Clef_répartition[[#This Row],[Nom association]]</f>
        <v>PNV_Association intercommunale de la Police Nord vaudois</v>
      </c>
      <c r="E9062">
        <f>COUNTIFS(D$2:D9062,Clef_répartition[[#This Row],[Code_Nom]],J$2:J9062,Clef_répartition[[#This Row],[Année]])</f>
        <v>6</v>
      </c>
      <c r="F9062">
        <f>IF(Clef_répartition[[#This Row],[Code_Nom]]=D9061,F9061-1,(COUNTIFS(Clef_répartition[Code_Nom],Clef_répartition[[#This Row],[Code_Nom]],Clef_répartition[Année],Clef_répartition[[#This Row],[Année]])))</f>
        <v>6</v>
      </c>
      <c r="G9062" t="str">
        <f>Clef_répartition[[#This Row],[Code_Nom]]&amp;"_"&amp;Clef_répartition[[#This Row],[Nombre]]&amp;"_"&amp;Clef_répartition[[#This Row],[Année]]</f>
        <v>PNV_Association intercommunale de la Police Nord vaudois_6_2020</v>
      </c>
      <c r="H9062">
        <v>5757</v>
      </c>
      <c r="I9062" t="s">
        <v>201</v>
      </c>
      <c r="J9062">
        <v>2020</v>
      </c>
      <c r="K9062">
        <v>0.16511300000000001</v>
      </c>
    </row>
    <row r="9063" spans="1:11" x14ac:dyDescent="0.25">
      <c r="A9063" t="s">
        <v>724</v>
      </c>
      <c r="B9063" t="s">
        <v>559</v>
      </c>
      <c r="C9063" t="s">
        <v>560</v>
      </c>
      <c r="D9063" t="str">
        <f>Clef_répartition[[#This Row],[Code association]]&amp;"_"&amp;Clef_répartition[[#This Row],[Nom association]]</f>
        <v>PNV_Association intercommunale de la Police Nord vaudois</v>
      </c>
      <c r="E9063">
        <f>COUNTIFS(D$2:D9063,Clef_répartition[[#This Row],[Code_Nom]],J$2:J9063,Clef_répartition[[#This Row],[Année]])</f>
        <v>7</v>
      </c>
      <c r="F9063">
        <f>IF(Clef_répartition[[#This Row],[Code_Nom]]=D9062,F9062-1,(COUNTIFS(Clef_répartition[Code_Nom],Clef_répartition[[#This Row],[Code_Nom]],Clef_répartition[Année],Clef_répartition[[#This Row],[Année]])))</f>
        <v>5</v>
      </c>
      <c r="G9063" t="str">
        <f>Clef_répartition[[#This Row],[Code_Nom]]&amp;"_"&amp;Clef_répartition[[#This Row],[Nombre]]&amp;"_"&amp;Clef_répartition[[#This Row],[Année]]</f>
        <v>PNV_Association intercommunale de la Police Nord vaudois_7_2020</v>
      </c>
      <c r="H9063">
        <v>5926</v>
      </c>
      <c r="I9063" t="s">
        <v>218</v>
      </c>
      <c r="J9063">
        <v>2020</v>
      </c>
      <c r="K9063">
        <v>5.274E-3</v>
      </c>
    </row>
    <row r="9064" spans="1:11" x14ac:dyDescent="0.25">
      <c r="A9064" t="s">
        <v>724</v>
      </c>
      <c r="B9064" t="s">
        <v>559</v>
      </c>
      <c r="C9064" t="s">
        <v>560</v>
      </c>
      <c r="D9064" t="str">
        <f>Clef_répartition[[#This Row],[Code association]]&amp;"_"&amp;Clef_répartition[[#This Row],[Nom association]]</f>
        <v>PNV_Association intercommunale de la Police Nord vaudois</v>
      </c>
      <c r="E9064">
        <f>COUNTIFS(D$2:D9064,Clef_répartition[[#This Row],[Code_Nom]],J$2:J9064,Clef_répartition[[#This Row],[Année]])</f>
        <v>8</v>
      </c>
      <c r="F9064">
        <f>IF(Clef_répartition[[#This Row],[Code_Nom]]=D9063,F9063-1,(COUNTIFS(Clef_répartition[Code_Nom],Clef_répartition[[#This Row],[Code_Nom]],Clef_répartition[Année],Clef_répartition[[#This Row],[Année]])))</f>
        <v>4</v>
      </c>
      <c r="G9064" t="str">
        <f>Clef_répartition[[#This Row],[Code_Nom]]&amp;"_"&amp;Clef_répartition[[#This Row],[Nombre]]&amp;"_"&amp;Clef_répartition[[#This Row],[Année]]</f>
        <v>PNV_Association intercommunale de la Police Nord vaudois_8_2020</v>
      </c>
      <c r="H9064">
        <v>5929</v>
      </c>
      <c r="I9064" t="s">
        <v>257</v>
      </c>
      <c r="J9064">
        <v>2020</v>
      </c>
      <c r="K9064">
        <v>3.8349999999999999E-3</v>
      </c>
    </row>
    <row r="9065" spans="1:11" x14ac:dyDescent="0.25">
      <c r="A9065" t="s">
        <v>724</v>
      </c>
      <c r="B9065" t="s">
        <v>559</v>
      </c>
      <c r="C9065" t="s">
        <v>560</v>
      </c>
      <c r="D9065" t="str">
        <f>Clef_répartition[[#This Row],[Code association]]&amp;"_"&amp;Clef_répartition[[#This Row],[Nom association]]</f>
        <v>PNV_Association intercommunale de la Police Nord vaudois</v>
      </c>
      <c r="E9065">
        <f>COUNTIFS(D$2:D9065,Clef_répartition[[#This Row],[Code_Nom]],J$2:J9065,Clef_répartition[[#This Row],[Année]])</f>
        <v>9</v>
      </c>
      <c r="F9065">
        <f>IF(Clef_répartition[[#This Row],[Code_Nom]]=D9064,F9064-1,(COUNTIFS(Clef_répartition[Code_Nom],Clef_répartition[[#This Row],[Code_Nom]],Clef_répartition[Année],Clef_répartition[[#This Row],[Année]])))</f>
        <v>3</v>
      </c>
      <c r="G9065" t="str">
        <f>Clef_répartition[[#This Row],[Code_Nom]]&amp;"_"&amp;Clef_répartition[[#This Row],[Nombre]]&amp;"_"&amp;Clef_répartition[[#This Row],[Année]]</f>
        <v>PNV_Association intercommunale de la Police Nord vaudois_9_2020</v>
      </c>
      <c r="H9065">
        <v>5930</v>
      </c>
      <c r="I9065" t="s">
        <v>259</v>
      </c>
      <c r="J9065">
        <v>2020</v>
      </c>
      <c r="K9065">
        <v>1.2600000000000001E-3</v>
      </c>
    </row>
    <row r="9066" spans="1:11" x14ac:dyDescent="0.25">
      <c r="A9066" t="s">
        <v>724</v>
      </c>
      <c r="B9066" t="s">
        <v>559</v>
      </c>
      <c r="C9066" t="s">
        <v>560</v>
      </c>
      <c r="D9066" t="str">
        <f>Clef_répartition[[#This Row],[Code association]]&amp;"_"&amp;Clef_répartition[[#This Row],[Nom association]]</f>
        <v>PNV_Association intercommunale de la Police Nord vaudois</v>
      </c>
      <c r="E9066">
        <f>COUNTIFS(D$2:D9066,Clef_répartition[[#This Row],[Code_Nom]],J$2:J9066,Clef_répartition[[#This Row],[Année]])</f>
        <v>10</v>
      </c>
      <c r="F9066">
        <f>IF(Clef_répartition[[#This Row],[Code_Nom]]=D9065,F9065-1,(COUNTIFS(Clef_répartition[Code_Nom],Clef_répartition[[#This Row],[Code_Nom]],Clef_répartition[Année],Clef_répartition[[#This Row],[Année]])))</f>
        <v>2</v>
      </c>
      <c r="G9066" t="str">
        <f>Clef_répartition[[#This Row],[Code_Nom]]&amp;"_"&amp;Clef_répartition[[#This Row],[Nombre]]&amp;"_"&amp;Clef_répartition[[#This Row],[Année]]</f>
        <v>PNV_Association intercommunale de la Police Nord vaudois_10_2020</v>
      </c>
      <c r="H9066">
        <v>5931</v>
      </c>
      <c r="I9066" t="s">
        <v>267</v>
      </c>
      <c r="J9066">
        <v>2020</v>
      </c>
      <c r="K9066">
        <v>2.8890000000000001E-3</v>
      </c>
    </row>
    <row r="9067" spans="1:11" x14ac:dyDescent="0.25">
      <c r="A9067" t="s">
        <v>724</v>
      </c>
      <c r="B9067" t="s">
        <v>559</v>
      </c>
      <c r="C9067" t="s">
        <v>560</v>
      </c>
      <c r="D9067" t="str">
        <f>Clef_répartition[[#This Row],[Code association]]&amp;"_"&amp;Clef_répartition[[#This Row],[Nom association]]</f>
        <v>PNV_Association intercommunale de la Police Nord vaudois</v>
      </c>
      <c r="E9067">
        <f>COUNTIFS(D$2:D9067,Clef_répartition[[#This Row],[Code_Nom]],J$2:J9067,Clef_répartition[[#This Row],[Année]])</f>
        <v>11</v>
      </c>
      <c r="F9067">
        <f>IF(Clef_répartition[[#This Row],[Code_Nom]]=D9066,F9066-1,(COUNTIFS(Clef_répartition[Code_Nom],Clef_répartition[[#This Row],[Code_Nom]],Clef_répartition[Année],Clef_répartition[[#This Row],[Année]])))</f>
        <v>1</v>
      </c>
      <c r="G9067" t="str">
        <f>Clef_répartition[[#This Row],[Code_Nom]]&amp;"_"&amp;Clef_répartition[[#This Row],[Nombre]]&amp;"_"&amp;Clef_répartition[[#This Row],[Année]]</f>
        <v>PNV_Association intercommunale de la Police Nord vaudois_11_2020</v>
      </c>
      <c r="H9067">
        <v>5938</v>
      </c>
      <c r="I9067" t="s">
        <v>298</v>
      </c>
      <c r="J9067">
        <v>2020</v>
      </c>
      <c r="K9067">
        <v>0.801701</v>
      </c>
    </row>
    <row r="9068" spans="1:11" x14ac:dyDescent="0.25">
      <c r="A9068" t="s">
        <v>724</v>
      </c>
      <c r="B9068" t="s">
        <v>644</v>
      </c>
      <c r="C9068" t="s">
        <v>645</v>
      </c>
      <c r="D9068" t="str">
        <f>Clef_répartition[[#This Row],[Code association]]&amp;"_"&amp;Clef_répartition[[#This Row],[Nom association]]</f>
        <v>POLOUEST_Association de communes Sécurité dans l'Ouest lausannois</v>
      </c>
      <c r="E9068">
        <f>COUNTIFS(D$2:D9068,Clef_répartition[[#This Row],[Code_Nom]],J$2:J9068,Clef_répartition[[#This Row],[Année]])</f>
        <v>1</v>
      </c>
      <c r="F9068">
        <f>IF(Clef_répartition[[#This Row],[Code_Nom]]=D9067,F9067-1,(COUNTIFS(Clef_répartition[Code_Nom],Clef_répartition[[#This Row],[Code_Nom]],Clef_répartition[Année],Clef_répartition[[#This Row],[Année]])))</f>
        <v>7</v>
      </c>
      <c r="G9068" t="str">
        <f>Clef_répartition[[#This Row],[Code_Nom]]&amp;"_"&amp;Clef_répartition[[#This Row],[Nombre]]&amp;"_"&amp;Clef_répartition[[#This Row],[Année]]</f>
        <v>POLOUEST_Association de communes Sécurité dans l'Ouest lausannois_1_2020</v>
      </c>
      <c r="H9068" s="60">
        <v>5624</v>
      </c>
      <c r="I9068" s="60" t="s">
        <v>44</v>
      </c>
      <c r="J9068" s="60">
        <v>2020</v>
      </c>
      <c r="K9068" s="60">
        <v>0</v>
      </c>
    </row>
    <row r="9069" spans="1:11" x14ac:dyDescent="0.25">
      <c r="A9069" t="s">
        <v>724</v>
      </c>
      <c r="B9069" t="s">
        <v>644</v>
      </c>
      <c r="C9069" t="s">
        <v>645</v>
      </c>
      <c r="D9069" t="str">
        <f>Clef_répartition[[#This Row],[Code association]]&amp;"_"&amp;Clef_répartition[[#This Row],[Nom association]]</f>
        <v>POLOUEST_Association de communes Sécurité dans l'Ouest lausannois</v>
      </c>
      <c r="E9069">
        <f>COUNTIFS(D$2:D9069,Clef_répartition[[#This Row],[Code_Nom]],J$2:J9069,Clef_répartition[[#This Row],[Année]])</f>
        <v>2</v>
      </c>
      <c r="F9069">
        <f>IF(Clef_répartition[[#This Row],[Code_Nom]]=D9068,F9068-1,(COUNTIFS(Clef_répartition[Code_Nom],Clef_répartition[[#This Row],[Code_Nom]],Clef_répartition[Année],Clef_répartition[[#This Row],[Année]])))</f>
        <v>6</v>
      </c>
      <c r="G9069" t="str">
        <f>Clef_répartition[[#This Row],[Code_Nom]]&amp;"_"&amp;Clef_répartition[[#This Row],[Nombre]]&amp;"_"&amp;Clef_répartition[[#This Row],[Année]]</f>
        <v>POLOUEST_Association de communes Sécurité dans l'Ouest lausannois_2_2020</v>
      </c>
      <c r="H9069" s="60">
        <v>5627</v>
      </c>
      <c r="I9069" s="60" t="s">
        <v>56</v>
      </c>
      <c r="J9069" s="60">
        <v>2020</v>
      </c>
      <c r="K9069" s="60">
        <v>0</v>
      </c>
    </row>
    <row r="9070" spans="1:11" x14ac:dyDescent="0.25">
      <c r="A9070" t="s">
        <v>724</v>
      </c>
      <c r="B9070" t="s">
        <v>644</v>
      </c>
      <c r="C9070" t="s">
        <v>645</v>
      </c>
      <c r="D9070" t="str">
        <f>Clef_répartition[[#This Row],[Code association]]&amp;"_"&amp;Clef_répartition[[#This Row],[Nom association]]</f>
        <v>POLOUEST_Association de communes Sécurité dans l'Ouest lausannois</v>
      </c>
      <c r="E9070">
        <f>COUNTIFS(D$2:D9070,Clef_répartition[[#This Row],[Code_Nom]],J$2:J9070,Clef_répartition[[#This Row],[Année]])</f>
        <v>3</v>
      </c>
      <c r="F9070">
        <f>IF(Clef_répartition[[#This Row],[Code_Nom]]=D9069,F9069-1,(COUNTIFS(Clef_répartition[Code_Nom],Clef_répartition[[#This Row],[Code_Nom]],Clef_répartition[Année],Clef_répartition[[#This Row],[Année]])))</f>
        <v>5</v>
      </c>
      <c r="G9070" t="str">
        <f>Clef_répartition[[#This Row],[Code_Nom]]&amp;"_"&amp;Clef_répartition[[#This Row],[Nombre]]&amp;"_"&amp;Clef_répartition[[#This Row],[Année]]</f>
        <v>POLOUEST_Association de communes Sécurité dans l'Ouest lausannois_3_2020</v>
      </c>
      <c r="H9070" s="60">
        <v>5583</v>
      </c>
      <c r="I9070" s="60" t="s">
        <v>82</v>
      </c>
      <c r="J9070" s="60">
        <v>2020</v>
      </c>
      <c r="K9070" s="60">
        <v>0</v>
      </c>
    </row>
    <row r="9071" spans="1:11" x14ac:dyDescent="0.25">
      <c r="A9071" t="s">
        <v>724</v>
      </c>
      <c r="B9071" t="s">
        <v>644</v>
      </c>
      <c r="C9071" t="s">
        <v>645</v>
      </c>
      <c r="D9071" t="str">
        <f>Clef_répartition[[#This Row],[Code association]]&amp;"_"&amp;Clef_répartition[[#This Row],[Nom association]]</f>
        <v>POLOUEST_Association de communes Sécurité dans l'Ouest lausannois</v>
      </c>
      <c r="E9071">
        <f>COUNTIFS(D$2:D9071,Clef_répartition[[#This Row],[Code_Nom]],J$2:J9071,Clef_répartition[[#This Row],[Année]])</f>
        <v>4</v>
      </c>
      <c r="F9071">
        <f>IF(Clef_répartition[[#This Row],[Code_Nom]]=D9070,F9070-1,(COUNTIFS(Clef_répartition[Code_Nom],Clef_répartition[[#This Row],[Code_Nom]],Clef_répartition[Année],Clef_répartition[[#This Row],[Année]])))</f>
        <v>4</v>
      </c>
      <c r="G9071" t="str">
        <f>Clef_répartition[[#This Row],[Code_Nom]]&amp;"_"&amp;Clef_répartition[[#This Row],[Nombre]]&amp;"_"&amp;Clef_répartition[[#This Row],[Année]]</f>
        <v>POLOUEST_Association de communes Sécurité dans l'Ouest lausannois_4_2020</v>
      </c>
      <c r="H9071" s="60">
        <v>5635</v>
      </c>
      <c r="I9071" s="60" t="s">
        <v>103</v>
      </c>
      <c r="J9071" s="60">
        <v>2020</v>
      </c>
      <c r="K9071" s="60">
        <v>0</v>
      </c>
    </row>
    <row r="9072" spans="1:11" x14ac:dyDescent="0.25">
      <c r="A9072" t="s">
        <v>724</v>
      </c>
      <c r="B9072" t="s">
        <v>644</v>
      </c>
      <c r="C9072" t="s">
        <v>645</v>
      </c>
      <c r="D9072" t="str">
        <f>Clef_répartition[[#This Row],[Code association]]&amp;"_"&amp;Clef_répartition[[#This Row],[Nom association]]</f>
        <v>POLOUEST_Association de communes Sécurité dans l'Ouest lausannois</v>
      </c>
      <c r="E9072">
        <f>COUNTIFS(D$2:D9072,Clef_répartition[[#This Row],[Code_Nom]],J$2:J9072,Clef_répartition[[#This Row],[Année]])</f>
        <v>5</v>
      </c>
      <c r="F9072">
        <f>IF(Clef_répartition[[#This Row],[Code_Nom]]=D9071,F9071-1,(COUNTIFS(Clef_répartition[Code_Nom],Clef_répartition[[#This Row],[Code_Nom]],Clef_répartition[Année],Clef_répartition[[#This Row],[Année]])))</f>
        <v>3</v>
      </c>
      <c r="G9072" t="str">
        <f>Clef_répartition[[#This Row],[Code_Nom]]&amp;"_"&amp;Clef_répartition[[#This Row],[Nombre]]&amp;"_"&amp;Clef_répartition[[#This Row],[Année]]</f>
        <v>POLOUEST_Association de communes Sécurité dans l'Ouest lausannois_5_2020</v>
      </c>
      <c r="H9072" s="60">
        <v>5589</v>
      </c>
      <c r="I9072" s="60" t="s">
        <v>223</v>
      </c>
      <c r="J9072" s="60">
        <v>2020</v>
      </c>
      <c r="K9072" s="60">
        <v>0</v>
      </c>
    </row>
    <row r="9073" spans="1:11" x14ac:dyDescent="0.25">
      <c r="A9073" t="s">
        <v>724</v>
      </c>
      <c r="B9073" t="s">
        <v>644</v>
      </c>
      <c r="C9073" t="s">
        <v>645</v>
      </c>
      <c r="D9073" t="str">
        <f>Clef_répartition[[#This Row],[Code association]]&amp;"_"&amp;Clef_répartition[[#This Row],[Nom association]]</f>
        <v>POLOUEST_Association de communes Sécurité dans l'Ouest lausannois</v>
      </c>
      <c r="E9073">
        <f>COUNTIFS(D$2:D9073,Clef_répartition[[#This Row],[Code_Nom]],J$2:J9073,Clef_répartition[[#This Row],[Année]])</f>
        <v>6</v>
      </c>
      <c r="F9073">
        <f>IF(Clef_répartition[[#This Row],[Code_Nom]]=D9072,F9072-1,(COUNTIFS(Clef_répartition[Code_Nom],Clef_répartition[[#This Row],[Code_Nom]],Clef_répartition[Année],Clef_répartition[[#This Row],[Année]])))</f>
        <v>2</v>
      </c>
      <c r="G9073" t="str">
        <f>Clef_répartition[[#This Row],[Code_Nom]]&amp;"_"&amp;Clef_répartition[[#This Row],[Nombre]]&amp;"_"&amp;Clef_répartition[[#This Row],[Année]]</f>
        <v>POLOUEST_Association de communes Sécurité dans l'Ouest lausannois_6_2020</v>
      </c>
      <c r="H9073" s="60">
        <v>5648</v>
      </c>
      <c r="I9073" s="60" t="s">
        <v>248</v>
      </c>
      <c r="J9073" s="60">
        <v>2020</v>
      </c>
      <c r="K9073" s="60">
        <v>0</v>
      </c>
    </row>
    <row r="9074" spans="1:11" x14ac:dyDescent="0.25">
      <c r="A9074" t="s">
        <v>724</v>
      </c>
      <c r="B9074" t="s">
        <v>644</v>
      </c>
      <c r="C9074" t="s">
        <v>645</v>
      </c>
      <c r="D9074" t="str">
        <f>Clef_répartition[[#This Row],[Code association]]&amp;"_"&amp;Clef_répartition[[#This Row],[Nom association]]</f>
        <v>POLOUEST_Association de communes Sécurité dans l'Ouest lausannois</v>
      </c>
      <c r="E9074">
        <f>COUNTIFS(D$2:D9074,Clef_répartition[[#This Row],[Code_Nom]],J$2:J9074,Clef_répartition[[#This Row],[Année]])</f>
        <v>7</v>
      </c>
      <c r="F9074">
        <f>IF(Clef_répartition[[#This Row],[Code_Nom]]=D9073,F9073-1,(COUNTIFS(Clef_répartition[Code_Nom],Clef_répartition[[#This Row],[Code_Nom]],Clef_répartition[Année],Clef_répartition[[#This Row],[Année]])))</f>
        <v>1</v>
      </c>
      <c r="G9074" t="str">
        <f>Clef_répartition[[#This Row],[Code_Nom]]&amp;"_"&amp;Clef_répartition[[#This Row],[Nombre]]&amp;"_"&amp;Clef_répartition[[#This Row],[Année]]</f>
        <v>POLOUEST_Association de communes Sécurité dans l'Ouest lausannois_7_2020</v>
      </c>
      <c r="H9074" s="60">
        <v>5651</v>
      </c>
      <c r="I9074" s="60" t="s">
        <v>283</v>
      </c>
      <c r="J9074" s="60">
        <v>2020</v>
      </c>
      <c r="K9074" s="60">
        <v>0</v>
      </c>
    </row>
    <row r="9075" spans="1:11" x14ac:dyDescent="0.25">
      <c r="A9075" t="s">
        <v>724</v>
      </c>
      <c r="B9075" t="s">
        <v>440</v>
      </c>
      <c r="C9075" t="s">
        <v>441</v>
      </c>
      <c r="D9075" t="str">
        <f>Clef_répartition[[#This Row],[Code association]]&amp;"_"&amp;Clef_répartition[[#This Row],[Nom association]]</f>
        <v>PRM_Police Région Morges</v>
      </c>
      <c r="E9075">
        <f>COUNTIFS(D$2:D9075,Clef_répartition[[#This Row],[Code_Nom]],J$2:J9075,Clef_répartition[[#This Row],[Année]])</f>
        <v>1</v>
      </c>
      <c r="F9075">
        <f>IF(Clef_répartition[[#This Row],[Code_Nom]]=D9074,F9074-1,(COUNTIFS(Clef_répartition[Code_Nom],Clef_répartition[[#This Row],[Code_Nom]],Clef_répartition[Année],Clef_répartition[[#This Row],[Année]])))</f>
        <v>6</v>
      </c>
      <c r="G9075" t="str">
        <f>Clef_répartition[[#This Row],[Code_Nom]]&amp;"_"&amp;Clef_répartition[[#This Row],[Nombre]]&amp;"_"&amp;Clef_répartition[[#This Row],[Année]]</f>
        <v>PRM_Police Région Morges_1_2020</v>
      </c>
      <c r="H9075">
        <v>5623</v>
      </c>
      <c r="I9075" t="s">
        <v>39</v>
      </c>
      <c r="J9075">
        <v>2020</v>
      </c>
      <c r="K9075">
        <v>9.1800000000000007E-3</v>
      </c>
    </row>
    <row r="9076" spans="1:11" x14ac:dyDescent="0.25">
      <c r="A9076" t="s">
        <v>724</v>
      </c>
      <c r="B9076" t="s">
        <v>440</v>
      </c>
      <c r="C9076" t="s">
        <v>441</v>
      </c>
      <c r="D9076" t="str">
        <f>Clef_répartition[[#This Row],[Code association]]&amp;"_"&amp;Clef_répartition[[#This Row],[Nom association]]</f>
        <v>PRM_Police Région Morges</v>
      </c>
      <c r="E9076">
        <f>COUNTIFS(D$2:D9076,Clef_répartition[[#This Row],[Code_Nom]],J$2:J9076,Clef_répartition[[#This Row],[Année]])</f>
        <v>2</v>
      </c>
      <c r="F9076">
        <f>IF(Clef_répartition[[#This Row],[Code_Nom]]=D9075,F9075-1,(COUNTIFS(Clef_répartition[Code_Nom],Clef_répartition[[#This Row],[Code_Nom]],Clef_répartition[Année],Clef_répartition[[#This Row],[Année]])))</f>
        <v>5</v>
      </c>
      <c r="G9076" t="str">
        <f>Clef_répartition[[#This Row],[Code_Nom]]&amp;"_"&amp;Clef_répartition[[#This Row],[Nombre]]&amp;"_"&amp;Clef_répartition[[#This Row],[Année]]</f>
        <v>PRM_Police Région Morges_2_2020</v>
      </c>
      <c r="H9076">
        <v>5640</v>
      </c>
      <c r="I9076" t="s">
        <v>168</v>
      </c>
      <c r="J9076">
        <v>2020</v>
      </c>
      <c r="K9076">
        <v>9.6600000000000002E-3</v>
      </c>
    </row>
    <row r="9077" spans="1:11" x14ac:dyDescent="0.25">
      <c r="A9077" t="s">
        <v>724</v>
      </c>
      <c r="B9077" t="s">
        <v>440</v>
      </c>
      <c r="C9077" t="s">
        <v>441</v>
      </c>
      <c r="D9077" t="str">
        <f>Clef_répartition[[#This Row],[Code association]]&amp;"_"&amp;Clef_répartition[[#This Row],[Nom association]]</f>
        <v>PRM_Police Région Morges</v>
      </c>
      <c r="E9077">
        <f>COUNTIFS(D$2:D9077,Clef_répartition[[#This Row],[Code_Nom]],J$2:J9077,Clef_répartition[[#This Row],[Année]])</f>
        <v>3</v>
      </c>
      <c r="F9077">
        <f>IF(Clef_répartition[[#This Row],[Code_Nom]]=D9076,F9076-1,(COUNTIFS(Clef_répartition[Code_Nom],Clef_répartition[[#This Row],[Code_Nom]],Clef_répartition[Année],Clef_répartition[[#This Row],[Année]])))</f>
        <v>4</v>
      </c>
      <c r="G9077" t="str">
        <f>Clef_répartition[[#This Row],[Code_Nom]]&amp;"_"&amp;Clef_répartition[[#This Row],[Nombre]]&amp;"_"&amp;Clef_répartition[[#This Row],[Année]]</f>
        <v>PRM_Police Région Morges_3_2020</v>
      </c>
      <c r="H9077">
        <v>5642</v>
      </c>
      <c r="I9077" t="s">
        <v>190</v>
      </c>
      <c r="J9077">
        <v>2020</v>
      </c>
      <c r="K9077">
        <v>0.64605000000000001</v>
      </c>
    </row>
    <row r="9078" spans="1:11" x14ac:dyDescent="0.25">
      <c r="A9078" t="s">
        <v>724</v>
      </c>
      <c r="B9078" t="s">
        <v>440</v>
      </c>
      <c r="C9078" t="s">
        <v>441</v>
      </c>
      <c r="D9078" t="str">
        <f>Clef_répartition[[#This Row],[Code association]]&amp;"_"&amp;Clef_répartition[[#This Row],[Nom association]]</f>
        <v>PRM_Police Région Morges</v>
      </c>
      <c r="E9078">
        <f>COUNTIFS(D$2:D9078,Clef_répartition[[#This Row],[Code_Nom]],J$2:J9078,Clef_répartition[[#This Row],[Année]])</f>
        <v>4</v>
      </c>
      <c r="F9078">
        <f>IF(Clef_répartition[[#This Row],[Code_Nom]]=D9077,F9077-1,(COUNTIFS(Clef_répartition[Code_Nom],Clef_répartition[[#This Row],[Code_Nom]],Clef_répartition[Année],Clef_répartition[[#This Row],[Année]])))</f>
        <v>3</v>
      </c>
      <c r="G9078" t="str">
        <f>Clef_répartition[[#This Row],[Code_Nom]]&amp;"_"&amp;Clef_répartition[[#This Row],[Nombre]]&amp;"_"&amp;Clef_répartition[[#This Row],[Année]]</f>
        <v>PRM_Police Région Morges_4_2020</v>
      </c>
      <c r="H9078">
        <v>5643</v>
      </c>
      <c r="I9078" t="s">
        <v>221</v>
      </c>
      <c r="J9078">
        <v>2020</v>
      </c>
      <c r="K9078">
        <v>0.14025000000000001</v>
      </c>
    </row>
    <row r="9079" spans="1:11" x14ac:dyDescent="0.25">
      <c r="A9079" t="s">
        <v>724</v>
      </c>
      <c r="B9079" t="s">
        <v>440</v>
      </c>
      <c r="C9079" t="s">
        <v>441</v>
      </c>
      <c r="D9079" t="str">
        <f>Clef_répartition[[#This Row],[Code association]]&amp;"_"&amp;Clef_répartition[[#This Row],[Nom association]]</f>
        <v>PRM_Police Région Morges</v>
      </c>
      <c r="E9079">
        <f>COUNTIFS(D$2:D9079,Clef_répartition[[#This Row],[Code_Nom]],J$2:J9079,Clef_répartition[[#This Row],[Année]])</f>
        <v>5</v>
      </c>
      <c r="F9079">
        <f>IF(Clef_répartition[[#This Row],[Code_Nom]]=D9078,F9078-1,(COUNTIFS(Clef_répartition[Code_Nom],Clef_répartition[[#This Row],[Code_Nom]],Clef_répartition[Année],Clef_répartition[[#This Row],[Année]])))</f>
        <v>2</v>
      </c>
      <c r="G9079" t="str">
        <f>Clef_répartition[[#This Row],[Code_Nom]]&amp;"_"&amp;Clef_répartition[[#This Row],[Nombre]]&amp;"_"&amp;Clef_répartition[[#This Row],[Année]]</f>
        <v>PRM_Police Région Morges_5_2020</v>
      </c>
      <c r="H9079">
        <v>5646</v>
      </c>
      <c r="I9079" t="s">
        <v>247</v>
      </c>
      <c r="J9079">
        <v>2020</v>
      </c>
      <c r="K9079">
        <v>0.15695000000000001</v>
      </c>
    </row>
    <row r="9080" spans="1:11" x14ac:dyDescent="0.25">
      <c r="A9080" t="s">
        <v>724</v>
      </c>
      <c r="B9080" t="s">
        <v>440</v>
      </c>
      <c r="C9080" t="s">
        <v>441</v>
      </c>
      <c r="D9080" t="str">
        <f>Clef_répartition[[#This Row],[Code association]]&amp;"_"&amp;Clef_répartition[[#This Row],[Nom association]]</f>
        <v>PRM_Police Région Morges</v>
      </c>
      <c r="E9080">
        <f>COUNTIFS(D$2:D9080,Clef_répartition[[#This Row],[Code_Nom]],J$2:J9080,Clef_répartition[[#This Row],[Année]])</f>
        <v>6</v>
      </c>
      <c r="F9080">
        <f>IF(Clef_répartition[[#This Row],[Code_Nom]]=D9079,F9079-1,(COUNTIFS(Clef_répartition[Code_Nom],Clef_répartition[[#This Row],[Code_Nom]],Clef_répartition[Année],Clef_répartition[[#This Row],[Année]])))</f>
        <v>1</v>
      </c>
      <c r="G9080" t="str">
        <f>Clef_répartition[[#This Row],[Code_Nom]]&amp;"_"&amp;Clef_répartition[[#This Row],[Nombre]]&amp;"_"&amp;Clef_répartition[[#This Row],[Année]]</f>
        <v>PRM_Police Région Morges_6_2020</v>
      </c>
      <c r="H9080">
        <v>5649</v>
      </c>
      <c r="I9080" t="s">
        <v>264</v>
      </c>
      <c r="J9080">
        <v>2020</v>
      </c>
      <c r="K9080">
        <v>3.7909999999999999E-2</v>
      </c>
    </row>
    <row r="9081" spans="1:11" x14ac:dyDescent="0.25">
      <c r="A9081" t="s">
        <v>724</v>
      </c>
      <c r="B9081" t="s">
        <v>483</v>
      </c>
      <c r="C9081" t="s">
        <v>484</v>
      </c>
      <c r="D9081" t="str">
        <f>Clef_répartition[[#This Row],[Code association]]&amp;"_"&amp;Clef_répartition[[#This Row],[Nom association]]</f>
        <v>RAT_ Association intercommunale d’accueil de jour des enfants des Toblerones</v>
      </c>
      <c r="E9081">
        <f>COUNTIFS(D$2:D9081,Clef_répartition[[#This Row],[Code_Nom]],J$2:J9081,Clef_répartition[[#This Row],[Année]])</f>
        <v>1</v>
      </c>
      <c r="F9081">
        <f>IF(Clef_répartition[[#This Row],[Code_Nom]]=D9080,F9080-1,(COUNTIFS(Clef_répartition[Code_Nom],Clef_répartition[[#This Row],[Code_Nom]],Clef_répartition[Année],Clef_répartition[[#This Row],[Année]])))</f>
        <v>16</v>
      </c>
      <c r="G9081" t="str">
        <f>Clef_répartition[[#This Row],[Code_Nom]]&amp;"_"&amp;Clef_répartition[[#This Row],[Nombre]]&amp;"_"&amp;Clef_répartition[[#This Row],[Année]]</f>
        <v>RAT_ Association intercommunale d’accueil de jour des enfants des Toblerones_1_2020</v>
      </c>
      <c r="H9081">
        <v>5702</v>
      </c>
      <c r="I9081" t="s">
        <v>7</v>
      </c>
      <c r="J9081">
        <v>2020</v>
      </c>
      <c r="K9081">
        <v>7.8860595267494726E-2</v>
      </c>
    </row>
    <row r="9082" spans="1:11" x14ac:dyDescent="0.25">
      <c r="A9082" t="s">
        <v>724</v>
      </c>
      <c r="B9082" t="s">
        <v>483</v>
      </c>
      <c r="C9082" t="s">
        <v>484</v>
      </c>
      <c r="D9082" t="str">
        <f>Clef_répartition[[#This Row],[Code association]]&amp;"_"&amp;Clef_répartition[[#This Row],[Nom association]]</f>
        <v>RAT_ Association intercommunale d’accueil de jour des enfants des Toblerones</v>
      </c>
      <c r="E9082">
        <f>COUNTIFS(D$2:D9082,Clef_répartition[[#This Row],[Code_Nom]],J$2:J9082,Clef_répartition[[#This Row],[Année]])</f>
        <v>2</v>
      </c>
      <c r="F9082">
        <f>IF(Clef_répartition[[#This Row],[Code_Nom]]=D9081,F9081-1,(COUNTIFS(Clef_répartition[Code_Nom],Clef_répartition[[#This Row],[Code_Nom]],Clef_répartition[Année],Clef_répartition[[#This Row],[Année]])))</f>
        <v>15</v>
      </c>
      <c r="G9082" t="str">
        <f>Clef_répartition[[#This Row],[Code_Nom]]&amp;"_"&amp;Clef_répartition[[#This Row],[Nombre]]&amp;"_"&amp;Clef_répartition[[#This Row],[Année]]</f>
        <v>RAT_ Association intercommunale d’accueil de jour des enfants des Toblerones_2_2020</v>
      </c>
      <c r="H9082">
        <v>5704</v>
      </c>
      <c r="I9082" t="s">
        <v>16</v>
      </c>
      <c r="J9082">
        <v>2020</v>
      </c>
      <c r="K9082">
        <v>5.4366767419939406E-2</v>
      </c>
    </row>
    <row r="9083" spans="1:11" x14ac:dyDescent="0.25">
      <c r="A9083" t="s">
        <v>724</v>
      </c>
      <c r="B9083" t="s">
        <v>483</v>
      </c>
      <c r="C9083" t="s">
        <v>484</v>
      </c>
      <c r="D9083" t="str">
        <f>Clef_répartition[[#This Row],[Code association]]&amp;"_"&amp;Clef_répartition[[#This Row],[Nom association]]</f>
        <v>RAT_ Association intercommunale d’accueil de jour des enfants des Toblerones</v>
      </c>
      <c r="E9083">
        <f>COUNTIFS(D$2:D9083,Clef_répartition[[#This Row],[Code_Nom]],J$2:J9083,Clef_répartition[[#This Row],[Année]])</f>
        <v>3</v>
      </c>
      <c r="F9083">
        <f>IF(Clef_répartition[[#This Row],[Code_Nom]]=D9082,F9082-1,(COUNTIFS(Clef_répartition[Code_Nom],Clef_répartition[[#This Row],[Code_Nom]],Clef_répartition[Année],Clef_répartition[[#This Row],[Année]])))</f>
        <v>14</v>
      </c>
      <c r="G9083" t="str">
        <f>Clef_répartition[[#This Row],[Code_Nom]]&amp;"_"&amp;Clef_répartition[[#This Row],[Nombre]]&amp;"_"&amp;Clef_répartition[[#This Row],[Année]]</f>
        <v>RAT_ Association intercommunale d’accueil de jour des enfants des Toblerones_3_2020</v>
      </c>
      <c r="H9083">
        <v>5854</v>
      </c>
      <c r="I9083" t="s">
        <v>43</v>
      </c>
      <c r="J9083">
        <v>2020</v>
      </c>
      <c r="K9083">
        <v>1.0980831371021318E-2</v>
      </c>
    </row>
    <row r="9084" spans="1:11" x14ac:dyDescent="0.25">
      <c r="A9084" t="s">
        <v>724</v>
      </c>
      <c r="B9084" t="s">
        <v>483</v>
      </c>
      <c r="C9084" t="s">
        <v>484</v>
      </c>
      <c r="D9084" t="str">
        <f>Clef_répartition[[#This Row],[Code association]]&amp;"_"&amp;Clef_répartition[[#This Row],[Nom association]]</f>
        <v>RAT_ Association intercommunale d’accueil de jour des enfants des Toblerones</v>
      </c>
      <c r="E9084">
        <f>COUNTIFS(D$2:D9084,Clef_répartition[[#This Row],[Code_Nom]],J$2:J9084,Clef_répartition[[#This Row],[Année]])</f>
        <v>4</v>
      </c>
      <c r="F9084">
        <f>IF(Clef_répartition[[#This Row],[Code_Nom]]=D9083,F9083-1,(COUNTIFS(Clef_répartition[Code_Nom],Clef_répartition[[#This Row],[Code_Nom]],Clef_répartition[Année],Clef_répartition[[#This Row],[Année]])))</f>
        <v>13</v>
      </c>
      <c r="G9084" t="str">
        <f>Clef_répartition[[#This Row],[Code_Nom]]&amp;"_"&amp;Clef_répartition[[#This Row],[Nombre]]&amp;"_"&amp;Clef_répartition[[#This Row],[Année]]</f>
        <v>RAT_ Association intercommunale d’accueil de jour des enfants des Toblerones_4_2020</v>
      </c>
      <c r="H9084">
        <v>5710</v>
      </c>
      <c r="I9084" t="s">
        <v>69</v>
      </c>
      <c r="J9084">
        <v>2020</v>
      </c>
      <c r="K9084">
        <v>1.3909516836463177E-2</v>
      </c>
    </row>
    <row r="9085" spans="1:11" x14ac:dyDescent="0.25">
      <c r="A9085" t="s">
        <v>724</v>
      </c>
      <c r="B9085" t="s">
        <v>483</v>
      </c>
      <c r="C9085" t="s">
        <v>484</v>
      </c>
      <c r="D9085" t="str">
        <f>Clef_répartition[[#This Row],[Code association]]&amp;"_"&amp;Clef_répartition[[#This Row],[Nom association]]</f>
        <v>RAT_ Association intercommunale d’accueil de jour des enfants des Toblerones</v>
      </c>
      <c r="E9085">
        <f>COUNTIFS(D$2:D9085,Clef_répartition[[#This Row],[Code_Nom]],J$2:J9085,Clef_répartition[[#This Row],[Année]])</f>
        <v>5</v>
      </c>
      <c r="F9085">
        <f>IF(Clef_répartition[[#This Row],[Code_Nom]]=D9084,F9084-1,(COUNTIFS(Clef_répartition[Code_Nom],Clef_répartition[[#This Row],[Code_Nom]],Clef_répartition[Année],Clef_répartition[[#This Row],[Année]])))</f>
        <v>12</v>
      </c>
      <c r="G9085" t="str">
        <f>Clef_répartition[[#This Row],[Code_Nom]]&amp;"_"&amp;Clef_répartition[[#This Row],[Nombre]]&amp;"_"&amp;Clef_répartition[[#This Row],[Année]]</f>
        <v>RAT_ Association intercommunale d’accueil de jour des enfants des Toblerones_5_2020</v>
      </c>
      <c r="H9085">
        <v>5715</v>
      </c>
      <c r="I9085" t="s">
        <v>97</v>
      </c>
      <c r="J9085">
        <v>2020</v>
      </c>
      <c r="K9085">
        <v>3.0688588909255968E-2</v>
      </c>
    </row>
    <row r="9086" spans="1:11" x14ac:dyDescent="0.25">
      <c r="A9086" t="s">
        <v>724</v>
      </c>
      <c r="B9086" t="s">
        <v>483</v>
      </c>
      <c r="C9086" t="s">
        <v>484</v>
      </c>
      <c r="D9086" t="str">
        <f>Clef_répartition[[#This Row],[Code association]]&amp;"_"&amp;Clef_répartition[[#This Row],[Nom association]]</f>
        <v>RAT_ Association intercommunale d’accueil de jour des enfants des Toblerones</v>
      </c>
      <c r="E9086">
        <f>COUNTIFS(D$2:D9086,Clef_répartition[[#This Row],[Code_Nom]],J$2:J9086,Clef_répartition[[#This Row],[Année]])</f>
        <v>6</v>
      </c>
      <c r="F9086">
        <f>IF(Clef_répartition[[#This Row],[Code_Nom]]=D9085,F9085-1,(COUNTIFS(Clef_répartition[Code_Nom],Clef_répartition[[#This Row],[Code_Nom]],Clef_répartition[Année],Clef_répartition[[#This Row],[Année]])))</f>
        <v>11</v>
      </c>
      <c r="G9086" t="str">
        <f>Clef_répartition[[#This Row],[Code_Nom]]&amp;"_"&amp;Clef_répartition[[#This Row],[Nombre]]&amp;"_"&amp;Clef_répartition[[#This Row],[Année]]</f>
        <v>RAT_ Association intercommunale d’accueil de jour des enfants des Toblerones_6_2020</v>
      </c>
      <c r="H9086">
        <v>5718</v>
      </c>
      <c r="I9086" t="s">
        <v>120</v>
      </c>
      <c r="J9086">
        <v>2020</v>
      </c>
      <c r="K9086">
        <v>5.6309369358715271E-2</v>
      </c>
    </row>
    <row r="9087" spans="1:11" x14ac:dyDescent="0.25">
      <c r="A9087" t="s">
        <v>724</v>
      </c>
      <c r="B9087" t="s">
        <v>483</v>
      </c>
      <c r="C9087" t="s">
        <v>484</v>
      </c>
      <c r="D9087" t="str">
        <f>Clef_répartition[[#This Row],[Code association]]&amp;"_"&amp;Clef_répartition[[#This Row],[Nom association]]</f>
        <v>RAT_ Association intercommunale d’accueil de jour des enfants des Toblerones</v>
      </c>
      <c r="E9087">
        <f>COUNTIFS(D$2:D9087,Clef_répartition[[#This Row],[Code_Nom]],J$2:J9087,Clef_répartition[[#This Row],[Année]])</f>
        <v>7</v>
      </c>
      <c r="F9087">
        <f>IF(Clef_répartition[[#This Row],[Code_Nom]]=D9086,F9086-1,(COUNTIFS(Clef_répartition[Code_Nom],Clef_répartition[[#This Row],[Code_Nom]],Clef_répartition[Année],Clef_répartition[[#This Row],[Année]])))</f>
        <v>10</v>
      </c>
      <c r="G9087" t="str">
        <f>Clef_répartition[[#This Row],[Code_Nom]]&amp;"_"&amp;Clef_répartition[[#This Row],[Nombre]]&amp;"_"&amp;Clef_répartition[[#This Row],[Année]]</f>
        <v>RAT_ Association intercommunale d’accueil de jour des enfants des Toblerones_7_2020</v>
      </c>
      <c r="H9087">
        <v>5720</v>
      </c>
      <c r="I9087" t="s">
        <v>125</v>
      </c>
      <c r="J9087">
        <v>2020</v>
      </c>
      <c r="K9087">
        <v>2.9055551111126569E-2</v>
      </c>
    </row>
    <row r="9088" spans="1:11" x14ac:dyDescent="0.25">
      <c r="A9088" t="s">
        <v>724</v>
      </c>
      <c r="B9088" t="s">
        <v>483</v>
      </c>
      <c r="C9088" t="s">
        <v>484</v>
      </c>
      <c r="D9088" t="str">
        <f>Clef_répartition[[#This Row],[Code association]]&amp;"_"&amp;Clef_répartition[[#This Row],[Nom association]]</f>
        <v>RAT_ Association intercommunale d’accueil de jour des enfants des Toblerones</v>
      </c>
      <c r="E9088">
        <f>COUNTIFS(D$2:D9088,Clef_répartition[[#This Row],[Code_Nom]],J$2:J9088,Clef_répartition[[#This Row],[Année]])</f>
        <v>8</v>
      </c>
      <c r="F9088">
        <f>IF(Clef_répartition[[#This Row],[Code_Nom]]=D9087,F9087-1,(COUNTIFS(Clef_répartition[Code_Nom],Clef_répartition[[#This Row],[Code_Nom]],Clef_répartition[Année],Clef_répartition[[#This Row],[Année]])))</f>
        <v>9</v>
      </c>
      <c r="G9088" t="str">
        <f>Clef_répartition[[#This Row],[Code_Nom]]&amp;"_"&amp;Clef_répartition[[#This Row],[Nombre]]&amp;"_"&amp;Clef_répartition[[#This Row],[Année]]</f>
        <v>RAT_ Association intercommunale d’accueil de jour des enfants des Toblerones_8_2020</v>
      </c>
      <c r="H9088">
        <v>5721</v>
      </c>
      <c r="I9088" t="s">
        <v>126</v>
      </c>
      <c r="J9088">
        <v>2020</v>
      </c>
      <c r="K9088">
        <v>0.37145088190997594</v>
      </c>
    </row>
    <row r="9089" spans="1:11" x14ac:dyDescent="0.25">
      <c r="A9089" t="s">
        <v>724</v>
      </c>
      <c r="B9089" t="s">
        <v>483</v>
      </c>
      <c r="C9089" t="s">
        <v>484</v>
      </c>
      <c r="D9089" t="str">
        <f>Clef_répartition[[#This Row],[Code association]]&amp;"_"&amp;Clef_répartition[[#This Row],[Nom association]]</f>
        <v>RAT_ Association intercommunale d’accueil de jour des enfants des Toblerones</v>
      </c>
      <c r="E9089">
        <f>COUNTIFS(D$2:D9089,Clef_répartition[[#This Row],[Code_Nom]],J$2:J9089,Clef_répartition[[#This Row],[Année]])</f>
        <v>9</v>
      </c>
      <c r="F9089">
        <f>IF(Clef_répartition[[#This Row],[Code_Nom]]=D9088,F9088-1,(COUNTIFS(Clef_répartition[Code_Nom],Clef_répartition[[#This Row],[Code_Nom]],Clef_répartition[Année],Clef_répartition[[#This Row],[Année]])))</f>
        <v>8</v>
      </c>
      <c r="G9089" t="str">
        <f>Clef_répartition[[#This Row],[Code_Nom]]&amp;"_"&amp;Clef_répartition[[#This Row],[Nombre]]&amp;"_"&amp;Clef_répartition[[#This Row],[Année]]</f>
        <v>RAT_ Association intercommunale d’accueil de jour des enfants des Toblerones_9_2020</v>
      </c>
      <c r="H9089">
        <v>5731</v>
      </c>
      <c r="I9089" t="s">
        <v>157</v>
      </c>
      <c r="J9089">
        <v>2020</v>
      </c>
      <c r="K9089">
        <v>3.8345953579291901E-2</v>
      </c>
    </row>
    <row r="9090" spans="1:11" x14ac:dyDescent="0.25">
      <c r="A9090" t="s">
        <v>724</v>
      </c>
      <c r="B9090" t="s">
        <v>483</v>
      </c>
      <c r="C9090" t="s">
        <v>484</v>
      </c>
      <c r="D9090" t="str">
        <f>Clef_répartition[[#This Row],[Code association]]&amp;"_"&amp;Clef_répartition[[#This Row],[Nom association]]</f>
        <v>RAT_ Association intercommunale d’accueil de jour des enfants des Toblerones</v>
      </c>
      <c r="E9090">
        <f>COUNTIFS(D$2:D9090,Clef_répartition[[#This Row],[Code_Nom]],J$2:J9090,Clef_répartition[[#This Row],[Année]])</f>
        <v>10</v>
      </c>
      <c r="F9090">
        <f>IF(Clef_répartition[[#This Row],[Code_Nom]]=D9089,F9089-1,(COUNTIFS(Clef_répartition[Code_Nom],Clef_répartition[[#This Row],[Code_Nom]],Clef_répartition[Année],Clef_répartition[[#This Row],[Année]])))</f>
        <v>7</v>
      </c>
      <c r="G9090" t="str">
        <f>Clef_répartition[[#This Row],[Code_Nom]]&amp;"_"&amp;Clef_répartition[[#This Row],[Nombre]]&amp;"_"&amp;Clef_répartition[[#This Row],[Année]]</f>
        <v>RAT_ Association intercommunale d’accueil de jour des enfants des Toblerones_10_2020</v>
      </c>
      <c r="H9090">
        <v>5429</v>
      </c>
      <c r="I9090" t="s">
        <v>162</v>
      </c>
      <c r="J9090">
        <v>2020</v>
      </c>
      <c r="K9090">
        <v>1.3570387581260586E-2</v>
      </c>
    </row>
    <row r="9091" spans="1:11" x14ac:dyDescent="0.25">
      <c r="A9091" t="s">
        <v>724</v>
      </c>
      <c r="B9091" t="s">
        <v>483</v>
      </c>
      <c r="C9091" t="s">
        <v>484</v>
      </c>
      <c r="D9091" t="str">
        <f>Clef_répartition[[#This Row],[Code association]]&amp;"_"&amp;Clef_répartition[[#This Row],[Nom association]]</f>
        <v>RAT_ Association intercommunale d’accueil de jour des enfants des Toblerones</v>
      </c>
      <c r="E9091">
        <f>COUNTIFS(D$2:D9091,Clef_répartition[[#This Row],[Code_Nom]],J$2:J9091,Clef_répartition[[#This Row],[Année]])</f>
        <v>11</v>
      </c>
      <c r="F9091">
        <f>IF(Clef_répartition[[#This Row],[Code_Nom]]=D9090,F9090-1,(COUNTIFS(Clef_répartition[Code_Nom],Clef_répartition[[#This Row],[Code_Nom]],Clef_répartition[Année],Clef_répartition[[#This Row],[Année]])))</f>
        <v>6</v>
      </c>
      <c r="G9091" t="str">
        <f>Clef_répartition[[#This Row],[Code_Nom]]&amp;"_"&amp;Clef_répartition[[#This Row],[Nombre]]&amp;"_"&amp;Clef_répartition[[#This Row],[Année]]</f>
        <v>RAT_ Association intercommunale d’accueil de jour des enfants des Toblerones_11_2020</v>
      </c>
      <c r="H9091">
        <v>5430</v>
      </c>
      <c r="I9091" t="s">
        <v>171</v>
      </c>
      <c r="J9091">
        <v>2020</v>
      </c>
      <c r="K9091">
        <v>1.3288649430784588E-2</v>
      </c>
    </row>
    <row r="9092" spans="1:11" x14ac:dyDescent="0.25">
      <c r="A9092" t="s">
        <v>724</v>
      </c>
      <c r="B9092" t="s">
        <v>483</v>
      </c>
      <c r="C9092" t="s">
        <v>484</v>
      </c>
      <c r="D9092" t="str">
        <f>Clef_répartition[[#This Row],[Code association]]&amp;"_"&amp;Clef_répartition[[#This Row],[Nom association]]</f>
        <v>RAT_ Association intercommunale d’accueil de jour des enfants des Toblerones</v>
      </c>
      <c r="E9092">
        <f>COUNTIFS(D$2:D9092,Clef_répartition[[#This Row],[Code_Nom]],J$2:J9092,Clef_répartition[[#This Row],[Année]])</f>
        <v>12</v>
      </c>
      <c r="F9092">
        <f>IF(Clef_répartition[[#This Row],[Code_Nom]]=D9091,F9091-1,(COUNTIFS(Clef_répartition[Code_Nom],Clef_répartition[[#This Row],[Code_Nom]],Clef_répartition[Année],Clef_répartition[[#This Row],[Année]])))</f>
        <v>5</v>
      </c>
      <c r="G9092" t="str">
        <f>Clef_répartition[[#This Row],[Code_Nom]]&amp;"_"&amp;Clef_répartition[[#This Row],[Nombre]]&amp;"_"&amp;Clef_répartition[[#This Row],[Année]]</f>
        <v>RAT_ Association intercommunale d’accueil de jour des enfants des Toblerones_12_2020</v>
      </c>
      <c r="H9092">
        <v>5725</v>
      </c>
      <c r="I9092" t="s">
        <v>219</v>
      </c>
      <c r="J9092">
        <v>2020</v>
      </c>
      <c r="K9092">
        <v>0.11509351271821663</v>
      </c>
    </row>
    <row r="9093" spans="1:11" x14ac:dyDescent="0.25">
      <c r="A9093" t="s">
        <v>724</v>
      </c>
      <c r="B9093" t="s">
        <v>483</v>
      </c>
      <c r="C9093" t="s">
        <v>484</v>
      </c>
      <c r="D9093" t="str">
        <f>Clef_répartition[[#This Row],[Code association]]&amp;"_"&amp;Clef_répartition[[#This Row],[Nom association]]</f>
        <v>RAT_ Association intercommunale d’accueil de jour des enfants des Toblerones</v>
      </c>
      <c r="E9093">
        <f>COUNTIFS(D$2:D9093,Clef_répartition[[#This Row],[Code_Nom]],J$2:J9093,Clef_répartition[[#This Row],[Année]])</f>
        <v>13</v>
      </c>
      <c r="F9093">
        <f>IF(Clef_répartition[[#This Row],[Code_Nom]]=D9092,F9092-1,(COUNTIFS(Clef_répartition[Code_Nom],Clef_répartition[[#This Row],[Code_Nom]],Clef_répartition[Année],Clef_répartition[[#This Row],[Année]])))</f>
        <v>4</v>
      </c>
      <c r="G9093" t="str">
        <f>Clef_répartition[[#This Row],[Code_Nom]]&amp;"_"&amp;Clef_répartition[[#This Row],[Nombre]]&amp;"_"&amp;Clef_répartition[[#This Row],[Année]]</f>
        <v>RAT_ Association intercommunale d’accueil de jour des enfants des Toblerones_13_2020</v>
      </c>
      <c r="H9093">
        <v>5727</v>
      </c>
      <c r="I9093" t="s">
        <v>243</v>
      </c>
      <c r="J9093">
        <v>2020</v>
      </c>
      <c r="K9093">
        <v>7.3284962487087005E-2</v>
      </c>
    </row>
    <row r="9094" spans="1:11" x14ac:dyDescent="0.25">
      <c r="A9094" t="s">
        <v>724</v>
      </c>
      <c r="B9094" t="s">
        <v>483</v>
      </c>
      <c r="C9094" t="s">
        <v>484</v>
      </c>
      <c r="D9094" t="str">
        <f>Clef_répartition[[#This Row],[Code association]]&amp;"_"&amp;Clef_répartition[[#This Row],[Nom association]]</f>
        <v>RAT_ Association intercommunale d’accueil de jour des enfants des Toblerones</v>
      </c>
      <c r="E9094">
        <f>COUNTIFS(D$2:D9094,Clef_répartition[[#This Row],[Code_Nom]],J$2:J9094,Clef_répartition[[#This Row],[Année]])</f>
        <v>14</v>
      </c>
      <c r="F9094">
        <f>IF(Clef_répartition[[#This Row],[Code_Nom]]=D9093,F9093-1,(COUNTIFS(Clef_répartition[Code_Nom],Clef_répartition[[#This Row],[Code_Nom]],Clef_répartition[Année],Clef_répartition[[#This Row],[Année]])))</f>
        <v>3</v>
      </c>
      <c r="G9094" t="str">
        <f>Clef_répartition[[#This Row],[Code_Nom]]&amp;"_"&amp;Clef_répartition[[#This Row],[Nombre]]&amp;"_"&amp;Clef_répartition[[#This Row],[Année]]</f>
        <v>RAT_ Association intercommunale d’accueil de jour des enfants des Toblerones_14_2020</v>
      </c>
      <c r="H9094">
        <v>5434</v>
      </c>
      <c r="I9094" t="s">
        <v>244</v>
      </c>
      <c r="J9094">
        <v>2020</v>
      </c>
      <c r="K9094">
        <v>2.9928591552725033E-2</v>
      </c>
    </row>
    <row r="9095" spans="1:11" x14ac:dyDescent="0.25">
      <c r="A9095" t="s">
        <v>724</v>
      </c>
      <c r="B9095" t="s">
        <v>483</v>
      </c>
      <c r="C9095" t="s">
        <v>484</v>
      </c>
      <c r="D9095" t="str">
        <f>Clef_répartition[[#This Row],[Code association]]&amp;"_"&amp;Clef_répartition[[#This Row],[Nom association]]</f>
        <v>RAT_ Association intercommunale d’accueil de jour des enfants des Toblerones</v>
      </c>
      <c r="E9095">
        <f>COUNTIFS(D$2:D9095,Clef_répartition[[#This Row],[Code_Nom]],J$2:J9095,Clef_répartition[[#This Row],[Année]])</f>
        <v>15</v>
      </c>
      <c r="F9095">
        <f>IF(Clef_répartition[[#This Row],[Code_Nom]]=D9094,F9094-1,(COUNTIFS(Clef_répartition[Code_Nom],Clef_répartition[[#This Row],[Code_Nom]],Clef_répartition[Année],Clef_répartition[[#This Row],[Année]])))</f>
        <v>2</v>
      </c>
      <c r="G9095" t="str">
        <f>Clef_répartition[[#This Row],[Code_Nom]]&amp;"_"&amp;Clef_répartition[[#This Row],[Nombre]]&amp;"_"&amp;Clef_répartition[[#This Row],[Année]]</f>
        <v>RAT_ Association intercommunale d’accueil de jour des enfants des Toblerones_15_2020</v>
      </c>
      <c r="H9095">
        <v>5730</v>
      </c>
      <c r="I9095" t="s">
        <v>265</v>
      </c>
      <c r="J9095">
        <v>2020</v>
      </c>
      <c r="K9095">
        <v>4.0373772612964827E-2</v>
      </c>
    </row>
    <row r="9096" spans="1:11" x14ac:dyDescent="0.25">
      <c r="A9096" t="s">
        <v>724</v>
      </c>
      <c r="B9096" t="s">
        <v>483</v>
      </c>
      <c r="C9096" t="s">
        <v>484</v>
      </c>
      <c r="D9096" t="str">
        <f>Clef_répartition[[#This Row],[Code association]]&amp;"_"&amp;Clef_répartition[[#This Row],[Nom association]]</f>
        <v>RAT_ Association intercommunale d’accueil de jour des enfants des Toblerones</v>
      </c>
      <c r="E9096">
        <f>COUNTIFS(D$2:D9096,Clef_répartition[[#This Row],[Code_Nom]],J$2:J9096,Clef_répartition[[#This Row],[Année]])</f>
        <v>16</v>
      </c>
      <c r="F9096">
        <f>IF(Clef_répartition[[#This Row],[Code_Nom]]=D9095,F9095-1,(COUNTIFS(Clef_répartition[Code_Nom],Clef_répartition[[#This Row],[Code_Nom]],Clef_répartition[Année],Clef_répartition[[#This Row],[Année]])))</f>
        <v>1</v>
      </c>
      <c r="G9096" t="str">
        <f>Clef_répartition[[#This Row],[Code_Nom]]&amp;"_"&amp;Clef_répartition[[#This Row],[Nombre]]&amp;"_"&amp;Clef_répartition[[#This Row],[Année]]</f>
        <v>RAT_ Association intercommunale d’accueil de jour des enfants des Toblerones_16_2020</v>
      </c>
      <c r="H9096">
        <v>5732</v>
      </c>
      <c r="I9096" t="s">
        <v>279</v>
      </c>
      <c r="J9096">
        <v>2020</v>
      </c>
      <c r="K9096">
        <v>3.049206785367703E-2</v>
      </c>
    </row>
    <row r="9097" spans="1:11" x14ac:dyDescent="0.25">
      <c r="A9097" t="s">
        <v>724</v>
      </c>
      <c r="B9097" t="s">
        <v>622</v>
      </c>
      <c r="C9097" t="s">
        <v>622</v>
      </c>
      <c r="D9097" t="str">
        <f>Clef_répartition[[#This Row],[Code association]]&amp;"_"&amp;Clef_répartition[[#This Row],[Nom association]]</f>
        <v>Région de Nyon_Région de Nyon</v>
      </c>
      <c r="E9097">
        <f>COUNTIFS(D$2:D9097,Clef_répartition[[#This Row],[Code_Nom]],J$2:J9097,Clef_répartition[[#This Row],[Année]])</f>
        <v>1</v>
      </c>
      <c r="F9097">
        <f>IF(Clef_répartition[[#This Row],[Code_Nom]]=D9096,F9096-1,(COUNTIFS(Clef_répartition[Code_Nom],Clef_répartition[[#This Row],[Code_Nom]],Clef_répartition[Année],Clef_répartition[[#This Row],[Année]])))</f>
        <v>41</v>
      </c>
      <c r="G9097" t="str">
        <f>Clef_répartition[[#This Row],[Code_Nom]]&amp;"_"&amp;Clef_répartition[[#This Row],[Nombre]]&amp;"_"&amp;Clef_répartition[[#This Row],[Année]]</f>
        <v>Région de Nyon_Région de Nyon_1_2020</v>
      </c>
      <c r="H9097">
        <v>5701</v>
      </c>
      <c r="I9097" t="s">
        <v>5</v>
      </c>
      <c r="J9097">
        <v>2020</v>
      </c>
      <c r="K9097">
        <v>2.6137242303126669E-3</v>
      </c>
    </row>
    <row r="9098" spans="1:11" x14ac:dyDescent="0.25">
      <c r="A9098" t="s">
        <v>724</v>
      </c>
      <c r="B9098" t="s">
        <v>622</v>
      </c>
      <c r="C9098" t="s">
        <v>622</v>
      </c>
      <c r="D9098" t="str">
        <f>Clef_répartition[[#This Row],[Code association]]&amp;"_"&amp;Clef_répartition[[#This Row],[Nom association]]</f>
        <v>Région de Nyon_Région de Nyon</v>
      </c>
      <c r="E9098">
        <f>COUNTIFS(D$2:D9098,Clef_répartition[[#This Row],[Code_Nom]],J$2:J9098,Clef_répartition[[#This Row],[Année]])</f>
        <v>2</v>
      </c>
      <c r="F9098">
        <f>IF(Clef_répartition[[#This Row],[Code_Nom]]=D9097,F9097-1,(COUNTIFS(Clef_répartition[Code_Nom],Clef_répartition[[#This Row],[Code_Nom]],Clef_répartition[Année],Clef_répartition[[#This Row],[Année]])))</f>
        <v>40</v>
      </c>
      <c r="G9098" t="str">
        <f>Clef_répartition[[#This Row],[Code_Nom]]&amp;"_"&amp;Clef_répartition[[#This Row],[Nombre]]&amp;"_"&amp;Clef_répartition[[#This Row],[Année]]</f>
        <v>Région de Nyon_Région de Nyon_2_2020</v>
      </c>
      <c r="H9098">
        <v>5702</v>
      </c>
      <c r="I9098" t="s">
        <v>7</v>
      </c>
      <c r="J9098">
        <v>2020</v>
      </c>
      <c r="K9098">
        <v>3.1713187327793692E-2</v>
      </c>
    </row>
    <row r="9099" spans="1:11" x14ac:dyDescent="0.25">
      <c r="A9099" t="s">
        <v>724</v>
      </c>
      <c r="B9099" t="s">
        <v>622</v>
      </c>
      <c r="C9099" t="s">
        <v>622</v>
      </c>
      <c r="D9099" t="str">
        <f>Clef_répartition[[#This Row],[Code association]]&amp;"_"&amp;Clef_répartition[[#This Row],[Nom association]]</f>
        <v>Région de Nyon_Région de Nyon</v>
      </c>
      <c r="E9099">
        <f>COUNTIFS(D$2:D9099,Clef_répartition[[#This Row],[Code_Nom]],J$2:J9099,Clef_répartition[[#This Row],[Année]])</f>
        <v>3</v>
      </c>
      <c r="F9099">
        <f>IF(Clef_répartition[[#This Row],[Code_Nom]]=D9098,F9098-1,(COUNTIFS(Clef_répartition[Code_Nom],Clef_répartition[[#This Row],[Code_Nom]],Clef_répartition[Année],Clef_répartition[[#This Row],[Année]])))</f>
        <v>39</v>
      </c>
      <c r="G9099" t="str">
        <f>Clef_répartition[[#This Row],[Code_Nom]]&amp;"_"&amp;Clef_répartition[[#This Row],[Nombre]]&amp;"_"&amp;Clef_répartition[[#This Row],[Année]]</f>
        <v>Région de Nyon_Région de Nyon_3_2020</v>
      </c>
      <c r="H9099">
        <v>5704</v>
      </c>
      <c r="I9099" t="s">
        <v>16</v>
      </c>
      <c r="J9099">
        <v>2020</v>
      </c>
      <c r="K9099">
        <v>2.0996917983511755E-2</v>
      </c>
    </row>
    <row r="9100" spans="1:11" x14ac:dyDescent="0.25">
      <c r="A9100" t="s">
        <v>724</v>
      </c>
      <c r="B9100" t="s">
        <v>622</v>
      </c>
      <c r="C9100" t="s">
        <v>622</v>
      </c>
      <c r="D9100" t="str">
        <f>Clef_répartition[[#This Row],[Code association]]&amp;"_"&amp;Clef_répartition[[#This Row],[Nom association]]</f>
        <v>Région de Nyon_Région de Nyon</v>
      </c>
      <c r="E9100">
        <f>COUNTIFS(D$2:D9100,Clef_répartition[[#This Row],[Code_Nom]],J$2:J9100,Clef_répartition[[#This Row],[Année]])</f>
        <v>4</v>
      </c>
      <c r="F9100">
        <f>IF(Clef_répartition[[#This Row],[Code_Nom]]=D9099,F9099-1,(COUNTIFS(Clef_répartition[Code_Nom],Clef_répartition[[#This Row],[Code_Nom]],Clef_répartition[Année],Clef_répartition[[#This Row],[Année]])))</f>
        <v>38</v>
      </c>
      <c r="G9100" t="str">
        <f>Clef_répartition[[#This Row],[Code_Nom]]&amp;"_"&amp;Clef_répartition[[#This Row],[Nombre]]&amp;"_"&amp;Clef_répartition[[#This Row],[Année]]</f>
        <v>Région de Nyon_Région de Nyon_4_2020</v>
      </c>
      <c r="H9100">
        <v>5706</v>
      </c>
      <c r="I9100" t="s">
        <v>29</v>
      </c>
      <c r="J9100">
        <v>2020</v>
      </c>
      <c r="K9100">
        <v>1.2600328893632317E-2</v>
      </c>
    </row>
    <row r="9101" spans="1:11" x14ac:dyDescent="0.25">
      <c r="A9101" t="s">
        <v>724</v>
      </c>
      <c r="B9101" t="s">
        <v>622</v>
      </c>
      <c r="C9101" t="s">
        <v>622</v>
      </c>
      <c r="D9101" t="str">
        <f>Clef_répartition[[#This Row],[Code association]]&amp;"_"&amp;Clef_répartition[[#This Row],[Nom association]]</f>
        <v>Région de Nyon_Région de Nyon</v>
      </c>
      <c r="E9101">
        <f>COUNTIFS(D$2:D9101,Clef_répartition[[#This Row],[Code_Nom]],J$2:J9101,Clef_répartition[[#This Row],[Année]])</f>
        <v>5</v>
      </c>
      <c r="F9101">
        <f>IF(Clef_répartition[[#This Row],[Code_Nom]]=D9100,F9100-1,(COUNTIFS(Clef_répartition[Code_Nom],Clef_répartition[[#This Row],[Code_Nom]],Clef_répartition[Année],Clef_répartition[[#This Row],[Année]])))</f>
        <v>37</v>
      </c>
      <c r="G9101" t="str">
        <f>Clef_répartition[[#This Row],[Code_Nom]]&amp;"_"&amp;Clef_répartition[[#This Row],[Nombre]]&amp;"_"&amp;Clef_répartition[[#This Row],[Année]]</f>
        <v>Région de Nyon_Région de Nyon_5_2020</v>
      </c>
      <c r="H9101">
        <v>5852</v>
      </c>
      <c r="I9101" t="s">
        <v>41</v>
      </c>
      <c r="J9101">
        <v>2020</v>
      </c>
      <c r="K9101">
        <v>5.3472441545146642E-3</v>
      </c>
    </row>
    <row r="9102" spans="1:11" x14ac:dyDescent="0.25">
      <c r="A9102" t="s">
        <v>724</v>
      </c>
      <c r="B9102" t="s">
        <v>622</v>
      </c>
      <c r="C9102" t="s">
        <v>622</v>
      </c>
      <c r="D9102" t="str">
        <f>Clef_répartition[[#This Row],[Code association]]&amp;"_"&amp;Clef_répartition[[#This Row],[Nom association]]</f>
        <v>Région de Nyon_Région de Nyon</v>
      </c>
      <c r="E9102">
        <f>COUNTIFS(D$2:D9102,Clef_répartition[[#This Row],[Code_Nom]],J$2:J9102,Clef_répartition[[#This Row],[Année]])</f>
        <v>6</v>
      </c>
      <c r="F9102">
        <f>IF(Clef_répartition[[#This Row],[Code_Nom]]=D9101,F9101-1,(COUNTIFS(Clef_répartition[Code_Nom],Clef_répartition[[#This Row],[Code_Nom]],Clef_répartition[Année],Clef_répartition[[#This Row],[Année]])))</f>
        <v>36</v>
      </c>
      <c r="G9102" t="str">
        <f>Clef_répartition[[#This Row],[Code_Nom]]&amp;"_"&amp;Clef_répartition[[#This Row],[Nombre]]&amp;"_"&amp;Clef_répartition[[#This Row],[Année]]</f>
        <v>Région de Nyon_Région de Nyon_6_2020</v>
      </c>
      <c r="H9102">
        <v>5853</v>
      </c>
      <c r="I9102" t="s">
        <v>42</v>
      </c>
      <c r="J9102">
        <v>2020</v>
      </c>
      <c r="K9102">
        <v>8.4183701251320468E-3</v>
      </c>
    </row>
    <row r="9103" spans="1:11" x14ac:dyDescent="0.25">
      <c r="A9103" t="s">
        <v>724</v>
      </c>
      <c r="B9103" t="s">
        <v>622</v>
      </c>
      <c r="C9103" t="s">
        <v>622</v>
      </c>
      <c r="D9103" t="str">
        <f>Clef_répartition[[#This Row],[Code association]]&amp;"_"&amp;Clef_répartition[[#This Row],[Nom association]]</f>
        <v>Région de Nyon_Région de Nyon</v>
      </c>
      <c r="E9103">
        <f>COUNTIFS(D$2:D9103,Clef_répartition[[#This Row],[Code_Nom]],J$2:J9103,Clef_répartition[[#This Row],[Année]])</f>
        <v>7</v>
      </c>
      <c r="F9103">
        <f>IF(Clef_répartition[[#This Row],[Code_Nom]]=D9102,F9102-1,(COUNTIFS(Clef_répartition[Code_Nom],Clef_répartition[[#This Row],[Code_Nom]],Clef_répartition[Année],Clef_répartition[[#This Row],[Année]])))</f>
        <v>35</v>
      </c>
      <c r="G9103" t="str">
        <f>Clef_répartition[[#This Row],[Code_Nom]]&amp;"_"&amp;Clef_répartition[[#This Row],[Nombre]]&amp;"_"&amp;Clef_répartition[[#This Row],[Année]]</f>
        <v>Région de Nyon_Région de Nyon_7_2020</v>
      </c>
      <c r="H9103">
        <v>5854</v>
      </c>
      <c r="I9103" t="s">
        <v>43</v>
      </c>
      <c r="J9103">
        <v>2020</v>
      </c>
      <c r="K9103">
        <v>4.3997691210263222E-3</v>
      </c>
    </row>
    <row r="9104" spans="1:11" x14ac:dyDescent="0.25">
      <c r="A9104" t="s">
        <v>724</v>
      </c>
      <c r="B9104" t="s">
        <v>622</v>
      </c>
      <c r="C9104" t="s">
        <v>622</v>
      </c>
      <c r="D9104" t="str">
        <f>Clef_répartition[[#This Row],[Code association]]&amp;"_"&amp;Clef_répartition[[#This Row],[Nom association]]</f>
        <v>Région de Nyon_Région de Nyon</v>
      </c>
      <c r="E9104">
        <f>COUNTIFS(D$2:D9104,Clef_répartition[[#This Row],[Code_Nom]],J$2:J9104,Clef_répartition[[#This Row],[Année]])</f>
        <v>8</v>
      </c>
      <c r="F9104">
        <f>IF(Clef_répartition[[#This Row],[Code_Nom]]=D9103,F9103-1,(COUNTIFS(Clef_répartition[Code_Nom],Clef_répartition[[#This Row],[Code_Nom]],Clef_répartition[Année],Clef_répartition[[#This Row],[Année]])))</f>
        <v>34</v>
      </c>
      <c r="G9104" t="str">
        <f>Clef_répartition[[#This Row],[Code_Nom]]&amp;"_"&amp;Clef_répartition[[#This Row],[Nombre]]&amp;"_"&amp;Clef_répartition[[#This Row],[Année]]</f>
        <v>Région de Nyon_Région de Nyon_8_2020</v>
      </c>
      <c r="H9104">
        <v>5707</v>
      </c>
      <c r="I9104" t="s">
        <v>52</v>
      </c>
      <c r="J9104">
        <v>2020</v>
      </c>
      <c r="K9104">
        <v>1.4473497925356392E-2</v>
      </c>
    </row>
    <row r="9105" spans="1:11" x14ac:dyDescent="0.25">
      <c r="A9105" t="s">
        <v>724</v>
      </c>
      <c r="B9105" t="s">
        <v>622</v>
      </c>
      <c r="C9105" t="s">
        <v>622</v>
      </c>
      <c r="D9105" t="str">
        <f>Clef_répartition[[#This Row],[Code association]]&amp;"_"&amp;Clef_répartition[[#This Row],[Nom association]]</f>
        <v>Région de Nyon_Région de Nyon</v>
      </c>
      <c r="E9105">
        <f>COUNTIFS(D$2:D9105,Clef_répartition[[#This Row],[Code_Nom]],J$2:J9105,Clef_répartition[[#This Row],[Année]])</f>
        <v>9</v>
      </c>
      <c r="F9105">
        <f>IF(Clef_répartition[[#This Row],[Code_Nom]]=D9104,F9104-1,(COUNTIFS(Clef_répartition[Code_Nom],Clef_répartition[[#This Row],[Code_Nom]],Clef_répartition[Année],Clef_répartition[[#This Row],[Année]])))</f>
        <v>33</v>
      </c>
      <c r="G9105" t="str">
        <f>Clef_répartition[[#This Row],[Code_Nom]]&amp;"_"&amp;Clef_répartition[[#This Row],[Nombre]]&amp;"_"&amp;Clef_répartition[[#This Row],[Année]]</f>
        <v>Région de Nyon_Région de Nyon_9_2020</v>
      </c>
      <c r="H9105">
        <v>5708</v>
      </c>
      <c r="I9105" t="s">
        <v>53</v>
      </c>
      <c r="J9105">
        <v>2020</v>
      </c>
      <c r="K9105">
        <v>1.1032094355444716E-2</v>
      </c>
    </row>
    <row r="9106" spans="1:11" x14ac:dyDescent="0.25">
      <c r="A9106" t="s">
        <v>724</v>
      </c>
      <c r="B9106" t="s">
        <v>622</v>
      </c>
      <c r="C9106" t="s">
        <v>622</v>
      </c>
      <c r="D9106" t="str">
        <f>Clef_répartition[[#This Row],[Code association]]&amp;"_"&amp;Clef_répartition[[#This Row],[Nom association]]</f>
        <v>Région de Nyon_Région de Nyon</v>
      </c>
      <c r="E9106">
        <f>COUNTIFS(D$2:D9106,Clef_répartition[[#This Row],[Code_Nom]],J$2:J9106,Clef_répartition[[#This Row],[Année]])</f>
        <v>10</v>
      </c>
      <c r="F9106">
        <f>IF(Clef_répartition[[#This Row],[Code_Nom]]=D9105,F9105-1,(COUNTIFS(Clef_répartition[Code_Nom],Clef_répartition[[#This Row],[Code_Nom]],Clef_répartition[Année],Clef_répartition[[#This Row],[Année]])))</f>
        <v>32</v>
      </c>
      <c r="G9106" t="str">
        <f>Clef_répartition[[#This Row],[Code_Nom]]&amp;"_"&amp;Clef_répartition[[#This Row],[Nombre]]&amp;"_"&amp;Clef_répartition[[#This Row],[Année]]</f>
        <v>Région de Nyon_Région de Nyon_10_2020</v>
      </c>
      <c r="H9106">
        <v>5710</v>
      </c>
      <c r="I9106" t="s">
        <v>69</v>
      </c>
      <c r="J9106">
        <v>2020</v>
      </c>
      <c r="K9106">
        <v>5.5432734717881143E-3</v>
      </c>
    </row>
    <row r="9107" spans="1:11" x14ac:dyDescent="0.25">
      <c r="A9107" t="s">
        <v>724</v>
      </c>
      <c r="B9107" t="s">
        <v>622</v>
      </c>
      <c r="C9107" t="s">
        <v>622</v>
      </c>
      <c r="D9107" t="str">
        <f>Clef_répartition[[#This Row],[Code association]]&amp;"_"&amp;Clef_répartition[[#This Row],[Nom association]]</f>
        <v>Région de Nyon_Région de Nyon</v>
      </c>
      <c r="E9107">
        <f>COUNTIFS(D$2:D9107,Clef_répartition[[#This Row],[Code_Nom]],J$2:J9107,Clef_répartition[[#This Row],[Année]])</f>
        <v>11</v>
      </c>
      <c r="F9107">
        <f>IF(Clef_répartition[[#This Row],[Code_Nom]]=D9106,F9106-1,(COUNTIFS(Clef_répartition[Code_Nom],Clef_répartition[[#This Row],[Code_Nom]],Clef_répartition[Année],Clef_répartition[[#This Row],[Année]])))</f>
        <v>31</v>
      </c>
      <c r="G9107" t="str">
        <f>Clef_répartition[[#This Row],[Code_Nom]]&amp;"_"&amp;Clef_répartition[[#This Row],[Nombre]]&amp;"_"&amp;Clef_répartition[[#This Row],[Année]]</f>
        <v>Région de Nyon_Région de Nyon_11_2020</v>
      </c>
      <c r="H9107">
        <v>5712</v>
      </c>
      <c r="I9107" t="s">
        <v>72</v>
      </c>
      <c r="J9107">
        <v>2020</v>
      </c>
      <c r="K9107">
        <v>3.5361510732605121E-2</v>
      </c>
    </row>
    <row r="9108" spans="1:11" x14ac:dyDescent="0.25">
      <c r="A9108" t="s">
        <v>724</v>
      </c>
      <c r="B9108" t="s">
        <v>622</v>
      </c>
      <c r="C9108" t="s">
        <v>622</v>
      </c>
      <c r="D9108" t="str">
        <f>Clef_répartition[[#This Row],[Code association]]&amp;"_"&amp;Clef_répartition[[#This Row],[Nom association]]</f>
        <v>Région de Nyon_Région de Nyon</v>
      </c>
      <c r="E9108">
        <f>COUNTIFS(D$2:D9108,Clef_répartition[[#This Row],[Code_Nom]],J$2:J9108,Clef_répartition[[#This Row],[Année]])</f>
        <v>12</v>
      </c>
      <c r="F9108">
        <f>IF(Clef_répartition[[#This Row],[Code_Nom]]=D9107,F9107-1,(COUNTIFS(Clef_répartition[Code_Nom],Clef_répartition[[#This Row],[Code_Nom]],Clef_répartition[Année],Clef_répartition[[#This Row],[Année]])))</f>
        <v>30</v>
      </c>
      <c r="G9108" t="str">
        <f>Clef_répartition[[#This Row],[Code_Nom]]&amp;"_"&amp;Clef_répartition[[#This Row],[Nombre]]&amp;"_"&amp;Clef_répartition[[#This Row],[Année]]</f>
        <v>Région de Nyon_Région de Nyon_12_2020</v>
      </c>
      <c r="H9108">
        <v>5713</v>
      </c>
      <c r="I9108" t="s">
        <v>80</v>
      </c>
      <c r="J9108">
        <v>2020</v>
      </c>
      <c r="K9108">
        <v>2.54838112455485E-2</v>
      </c>
    </row>
    <row r="9109" spans="1:11" x14ac:dyDescent="0.25">
      <c r="A9109" t="s">
        <v>724</v>
      </c>
      <c r="B9109" t="s">
        <v>622</v>
      </c>
      <c r="C9109" t="s">
        <v>622</v>
      </c>
      <c r="D9109" t="str">
        <f>Clef_répartition[[#This Row],[Code association]]&amp;"_"&amp;Clef_répartition[[#This Row],[Nom association]]</f>
        <v>Région de Nyon_Région de Nyon</v>
      </c>
      <c r="E9109">
        <f>COUNTIFS(D$2:D9109,Clef_répartition[[#This Row],[Code_Nom]],J$2:J9109,Clef_répartition[[#This Row],[Année]])</f>
        <v>13</v>
      </c>
      <c r="F9109">
        <f>IF(Clef_répartition[[#This Row],[Code_Nom]]=D9108,F9108-1,(COUNTIFS(Clef_répartition[Code_Nom],Clef_répartition[[#This Row],[Code_Nom]],Clef_répartition[Année],Clef_répartition[[#This Row],[Année]])))</f>
        <v>29</v>
      </c>
      <c r="G9109" t="str">
        <f>Clef_répartition[[#This Row],[Code_Nom]]&amp;"_"&amp;Clef_répartition[[#This Row],[Nombre]]&amp;"_"&amp;Clef_répartition[[#This Row],[Année]]</f>
        <v>Région de Nyon_Région de Nyon_13_2020</v>
      </c>
      <c r="H9109">
        <v>5714</v>
      </c>
      <c r="I9109" t="s">
        <v>81</v>
      </c>
      <c r="J9109">
        <v>2020</v>
      </c>
      <c r="K9109">
        <v>1.2785467693279462E-2</v>
      </c>
    </row>
    <row r="9110" spans="1:11" x14ac:dyDescent="0.25">
      <c r="A9110" t="s">
        <v>724</v>
      </c>
      <c r="B9110" t="s">
        <v>622</v>
      </c>
      <c r="C9110" t="s">
        <v>622</v>
      </c>
      <c r="D9110" t="str">
        <f>Clef_répartition[[#This Row],[Code association]]&amp;"_"&amp;Clef_répartition[[#This Row],[Nom association]]</f>
        <v>Région de Nyon_Région de Nyon</v>
      </c>
      <c r="E9110">
        <f>COUNTIFS(D$2:D9110,Clef_répartition[[#This Row],[Code_Nom]],J$2:J9110,Clef_répartition[[#This Row],[Année]])</f>
        <v>14</v>
      </c>
      <c r="F9110">
        <f>IF(Clef_répartition[[#This Row],[Code_Nom]]=D9109,F9109-1,(COUNTIFS(Clef_répartition[Code_Nom],Clef_répartition[[#This Row],[Code_Nom]],Clef_répartition[Année],Clef_répartition[[#This Row],[Année]])))</f>
        <v>28</v>
      </c>
      <c r="G9110" t="str">
        <f>Clef_répartition[[#This Row],[Code_Nom]]&amp;"_"&amp;Clef_répartition[[#This Row],[Nombre]]&amp;"_"&amp;Clef_répartition[[#This Row],[Année]]</f>
        <v>Région de Nyon_Région de Nyon_14_2020</v>
      </c>
      <c r="H9110">
        <v>5715</v>
      </c>
      <c r="I9110" t="s">
        <v>97</v>
      </c>
      <c r="J9110">
        <v>2020</v>
      </c>
      <c r="K9110">
        <v>1.2284503882469534E-2</v>
      </c>
    </row>
    <row r="9111" spans="1:11" x14ac:dyDescent="0.25">
      <c r="A9111" t="s">
        <v>724</v>
      </c>
      <c r="B9111" t="s">
        <v>622</v>
      </c>
      <c r="C9111" t="s">
        <v>622</v>
      </c>
      <c r="D9111" t="str">
        <f>Clef_répartition[[#This Row],[Code association]]&amp;"_"&amp;Clef_répartition[[#This Row],[Nom association]]</f>
        <v>Région de Nyon_Région de Nyon</v>
      </c>
      <c r="E9111">
        <f>COUNTIFS(D$2:D9111,Clef_répartition[[#This Row],[Code_Nom]],J$2:J9111,Clef_répartition[[#This Row],[Année]])</f>
        <v>15</v>
      </c>
      <c r="F9111">
        <f>IF(Clef_répartition[[#This Row],[Code_Nom]]=D9110,F9110-1,(COUNTIFS(Clef_répartition[Code_Nom],Clef_répartition[[#This Row],[Code_Nom]],Clef_répartition[Année],Clef_répartition[[#This Row],[Année]])))</f>
        <v>27</v>
      </c>
      <c r="G9111" t="str">
        <f>Clef_répartition[[#This Row],[Code_Nom]]&amp;"_"&amp;Clef_répartition[[#This Row],[Nombre]]&amp;"_"&amp;Clef_répartition[[#This Row],[Année]]</f>
        <v>Région de Nyon_Région de Nyon_15_2020</v>
      </c>
      <c r="H9111">
        <v>5855</v>
      </c>
      <c r="I9111" t="s">
        <v>98</v>
      </c>
      <c r="J9111">
        <v>2020</v>
      </c>
      <c r="K9111">
        <v>6.8392450693181448E-3</v>
      </c>
    </row>
    <row r="9112" spans="1:11" x14ac:dyDescent="0.25">
      <c r="A9112" t="s">
        <v>724</v>
      </c>
      <c r="B9112" t="s">
        <v>622</v>
      </c>
      <c r="C9112" t="s">
        <v>622</v>
      </c>
      <c r="D9112" t="str">
        <f>Clef_répartition[[#This Row],[Code association]]&amp;"_"&amp;Clef_répartition[[#This Row],[Nom association]]</f>
        <v>Région de Nyon_Région de Nyon</v>
      </c>
      <c r="E9112">
        <f>COUNTIFS(D$2:D9112,Clef_répartition[[#This Row],[Code_Nom]],J$2:J9112,Clef_répartition[[#This Row],[Année]])</f>
        <v>16</v>
      </c>
      <c r="F9112">
        <f>IF(Clef_répartition[[#This Row],[Code_Nom]]=D9111,F9111-1,(COUNTIFS(Clef_répartition[Code_Nom],Clef_répartition[[#This Row],[Code_Nom]],Clef_répartition[Année],Clef_répartition[[#This Row],[Année]])))</f>
        <v>26</v>
      </c>
      <c r="G9112" t="str">
        <f>Clef_répartition[[#This Row],[Code_Nom]]&amp;"_"&amp;Clef_répartition[[#This Row],[Nombre]]&amp;"_"&amp;Clef_répartition[[#This Row],[Année]]</f>
        <v>Région de Nyon_Région de Nyon_16_2020</v>
      </c>
      <c r="H9112">
        <v>5716</v>
      </c>
      <c r="I9112" t="s">
        <v>110</v>
      </c>
      <c r="J9112">
        <v>2020</v>
      </c>
      <c r="K9112">
        <v>1.8949500669766833E-2</v>
      </c>
    </row>
    <row r="9113" spans="1:11" x14ac:dyDescent="0.25">
      <c r="A9113" t="s">
        <v>724</v>
      </c>
      <c r="B9113" t="s">
        <v>622</v>
      </c>
      <c r="C9113" t="s">
        <v>622</v>
      </c>
      <c r="D9113" t="str">
        <f>Clef_répartition[[#This Row],[Code association]]&amp;"_"&amp;Clef_répartition[[#This Row],[Nom association]]</f>
        <v>Région de Nyon_Région de Nyon</v>
      </c>
      <c r="E9113">
        <f>COUNTIFS(D$2:D9113,Clef_répartition[[#This Row],[Code_Nom]],J$2:J9113,Clef_répartition[[#This Row],[Année]])</f>
        <v>17</v>
      </c>
      <c r="F9113">
        <f>IF(Clef_répartition[[#This Row],[Code_Nom]]=D9112,F9112-1,(COUNTIFS(Clef_répartition[Code_Nom],Clef_répartition[[#This Row],[Code_Nom]],Clef_répartition[Année],Clef_répartition[[#This Row],[Année]])))</f>
        <v>25</v>
      </c>
      <c r="G9113" t="str">
        <f>Clef_répartition[[#This Row],[Code_Nom]]&amp;"_"&amp;Clef_répartition[[#This Row],[Nombre]]&amp;"_"&amp;Clef_répartition[[#This Row],[Année]]</f>
        <v>Région de Nyon_Région de Nyon_17_2020</v>
      </c>
      <c r="H9113">
        <v>5717</v>
      </c>
      <c r="I9113" t="s">
        <v>118</v>
      </c>
      <c r="J9113">
        <v>2020</v>
      </c>
      <c r="K9113">
        <v>4.1754244579244849E-2</v>
      </c>
    </row>
    <row r="9114" spans="1:11" x14ac:dyDescent="0.25">
      <c r="A9114" t="s">
        <v>724</v>
      </c>
      <c r="B9114" t="s">
        <v>622</v>
      </c>
      <c r="C9114" t="s">
        <v>622</v>
      </c>
      <c r="D9114" t="str">
        <f>Clef_répartition[[#This Row],[Code association]]&amp;"_"&amp;Clef_répartition[[#This Row],[Nom association]]</f>
        <v>Région de Nyon_Région de Nyon</v>
      </c>
      <c r="E9114">
        <f>COUNTIFS(D$2:D9114,Clef_répartition[[#This Row],[Code_Nom]],J$2:J9114,Clef_répartition[[#This Row],[Année]])</f>
        <v>18</v>
      </c>
      <c r="F9114">
        <f>IF(Clef_répartition[[#This Row],[Code_Nom]]=D9113,F9113-1,(COUNTIFS(Clef_répartition[Code_Nom],Clef_répartition[[#This Row],[Code_Nom]],Clef_répartition[Année],Clef_répartition[[#This Row],[Année]])))</f>
        <v>24</v>
      </c>
      <c r="G9114" t="str">
        <f>Clef_répartition[[#This Row],[Code_Nom]]&amp;"_"&amp;Clef_répartition[[#This Row],[Nombre]]&amp;"_"&amp;Clef_répartition[[#This Row],[Année]]</f>
        <v>Région de Nyon_Région de Nyon_18_2020</v>
      </c>
      <c r="H9114">
        <v>5718</v>
      </c>
      <c r="I9114" t="s">
        <v>120</v>
      </c>
      <c r="J9114">
        <v>2020</v>
      </c>
      <c r="K9114">
        <v>2.1737473182100345E-2</v>
      </c>
    </row>
    <row r="9115" spans="1:11" x14ac:dyDescent="0.25">
      <c r="A9115" t="s">
        <v>724</v>
      </c>
      <c r="B9115" t="s">
        <v>622</v>
      </c>
      <c r="C9115" t="s">
        <v>622</v>
      </c>
      <c r="D9115" t="str">
        <f>Clef_répartition[[#This Row],[Code association]]&amp;"_"&amp;Clef_répartition[[#This Row],[Nom association]]</f>
        <v>Région de Nyon_Région de Nyon</v>
      </c>
      <c r="E9115">
        <f>COUNTIFS(D$2:D9115,Clef_répartition[[#This Row],[Code_Nom]],J$2:J9115,Clef_répartition[[#This Row],[Année]])</f>
        <v>19</v>
      </c>
      <c r="F9115">
        <f>IF(Clef_répartition[[#This Row],[Code_Nom]]=D9114,F9114-1,(COUNTIFS(Clef_répartition[Code_Nom],Clef_répartition[[#This Row],[Code_Nom]],Clef_répartition[Année],Clef_répartition[[#This Row],[Année]])))</f>
        <v>23</v>
      </c>
      <c r="G9115" t="str">
        <f>Clef_répartition[[#This Row],[Code_Nom]]&amp;"_"&amp;Clef_répartition[[#This Row],[Nombre]]&amp;"_"&amp;Clef_répartition[[#This Row],[Année]]</f>
        <v>Région de Nyon_Région de Nyon_19_2020</v>
      </c>
      <c r="H9115">
        <v>5857</v>
      </c>
      <c r="I9115" t="s">
        <v>122</v>
      </c>
      <c r="J9115">
        <v>2020</v>
      </c>
      <c r="K9115">
        <v>1.5551659170360369E-2</v>
      </c>
    </row>
    <row r="9116" spans="1:11" x14ac:dyDescent="0.25">
      <c r="A9116" t="s">
        <v>724</v>
      </c>
      <c r="B9116" t="s">
        <v>622</v>
      </c>
      <c r="C9116" t="s">
        <v>622</v>
      </c>
      <c r="D9116" t="str">
        <f>Clef_répartition[[#This Row],[Code association]]&amp;"_"&amp;Clef_répartition[[#This Row],[Nom association]]</f>
        <v>Région de Nyon_Région de Nyon</v>
      </c>
      <c r="E9116">
        <f>COUNTIFS(D$2:D9116,Clef_répartition[[#This Row],[Code_Nom]],J$2:J9116,Clef_répartition[[#This Row],[Année]])</f>
        <v>20</v>
      </c>
      <c r="F9116">
        <f>IF(Clef_répartition[[#This Row],[Code_Nom]]=D9115,F9115-1,(COUNTIFS(Clef_répartition[Code_Nom],Clef_répartition[[#This Row],[Code_Nom]],Clef_répartition[Année],Clef_répartition[[#This Row],[Année]])))</f>
        <v>22</v>
      </c>
      <c r="G9116" t="str">
        <f>Clef_répartition[[#This Row],[Code_Nom]]&amp;"_"&amp;Clef_répartition[[#This Row],[Nombre]]&amp;"_"&amp;Clef_répartition[[#This Row],[Année]]</f>
        <v>Région de Nyon_Région de Nyon_20_2020</v>
      </c>
      <c r="H9116">
        <v>5719</v>
      </c>
      <c r="I9116" t="s">
        <v>124</v>
      </c>
      <c r="J9116">
        <v>2020</v>
      </c>
      <c r="K9116">
        <v>1.3689380656262592E-2</v>
      </c>
    </row>
    <row r="9117" spans="1:11" x14ac:dyDescent="0.25">
      <c r="A9117" t="s">
        <v>724</v>
      </c>
      <c r="B9117" t="s">
        <v>622</v>
      </c>
      <c r="C9117" t="s">
        <v>622</v>
      </c>
      <c r="D9117" t="str">
        <f>Clef_répartition[[#This Row],[Code association]]&amp;"_"&amp;Clef_répartition[[#This Row],[Nom association]]</f>
        <v>Région de Nyon_Région de Nyon</v>
      </c>
      <c r="E9117">
        <f>COUNTIFS(D$2:D9117,Clef_répartition[[#This Row],[Code_Nom]],J$2:J9117,Clef_répartition[[#This Row],[Année]])</f>
        <v>21</v>
      </c>
      <c r="F9117">
        <f>IF(Clef_répartition[[#This Row],[Code_Nom]]=D9116,F9116-1,(COUNTIFS(Clef_répartition[Code_Nom],Clef_répartition[[#This Row],[Code_Nom]],Clef_répartition[Année],Clef_répartition[[#This Row],[Année]])))</f>
        <v>21</v>
      </c>
      <c r="G9117" t="str">
        <f>Clef_répartition[[#This Row],[Code_Nom]]&amp;"_"&amp;Clef_répartition[[#This Row],[Nombre]]&amp;"_"&amp;Clef_répartition[[#This Row],[Année]]</f>
        <v>Région de Nyon_Région de Nyon_21_2020</v>
      </c>
      <c r="H9117">
        <v>5720</v>
      </c>
      <c r="I9117" t="s">
        <v>125</v>
      </c>
      <c r="J9117">
        <v>2020</v>
      </c>
      <c r="K9117">
        <v>1.1228123672718164E-2</v>
      </c>
    </row>
    <row r="9118" spans="1:11" x14ac:dyDescent="0.25">
      <c r="A9118" t="s">
        <v>724</v>
      </c>
      <c r="B9118" t="s">
        <v>622</v>
      </c>
      <c r="C9118" t="s">
        <v>622</v>
      </c>
      <c r="D9118" t="str">
        <f>Clef_répartition[[#This Row],[Code association]]&amp;"_"&amp;Clef_répartition[[#This Row],[Nom association]]</f>
        <v>Région de Nyon_Région de Nyon</v>
      </c>
      <c r="E9118">
        <f>COUNTIFS(D$2:D9118,Clef_répartition[[#This Row],[Code_Nom]],J$2:J9118,Clef_répartition[[#This Row],[Année]])</f>
        <v>22</v>
      </c>
      <c r="F9118">
        <f>IF(Clef_répartition[[#This Row],[Code_Nom]]=D9117,F9117-1,(COUNTIFS(Clef_répartition[Code_Nom],Clef_répartition[[#This Row],[Code_Nom]],Clef_répartition[Année],Clef_répartition[[#This Row],[Année]])))</f>
        <v>20</v>
      </c>
      <c r="G9118" t="str">
        <f>Clef_répartition[[#This Row],[Code_Nom]]&amp;"_"&amp;Clef_répartition[[#This Row],[Nombre]]&amp;"_"&amp;Clef_répartition[[#This Row],[Année]]</f>
        <v>Région de Nyon_Région de Nyon_22_2020</v>
      </c>
      <c r="H9118">
        <v>5721</v>
      </c>
      <c r="I9118" t="s">
        <v>126</v>
      </c>
      <c r="J9118">
        <v>2020</v>
      </c>
      <c r="K9118">
        <v>0.1442231249251277</v>
      </c>
    </row>
    <row r="9119" spans="1:11" x14ac:dyDescent="0.25">
      <c r="A9119" t="s">
        <v>724</v>
      </c>
      <c r="B9119" t="s">
        <v>622</v>
      </c>
      <c r="C9119" t="s">
        <v>622</v>
      </c>
      <c r="D9119" t="str">
        <f>Clef_répartition[[#This Row],[Code association]]&amp;"_"&amp;Clef_répartition[[#This Row],[Nom association]]</f>
        <v>Région de Nyon_Région de Nyon</v>
      </c>
      <c r="E9119">
        <f>COUNTIFS(D$2:D9119,Clef_répartition[[#This Row],[Code_Nom]],J$2:J9119,Clef_répartition[[#This Row],[Année]])</f>
        <v>23</v>
      </c>
      <c r="F9119">
        <f>IF(Clef_répartition[[#This Row],[Code_Nom]]=D9118,F9118-1,(COUNTIFS(Clef_répartition[Code_Nom],Clef_répartition[[#This Row],[Code_Nom]],Clef_répartition[Année],Clef_répartition[[#This Row],[Année]])))</f>
        <v>19</v>
      </c>
      <c r="G9119" t="str">
        <f>Clef_répartition[[#This Row],[Code_Nom]]&amp;"_"&amp;Clef_répartition[[#This Row],[Nombre]]&amp;"_"&amp;Clef_répartition[[#This Row],[Année]]</f>
        <v>Région de Nyon_Région de Nyon_23_2020</v>
      </c>
      <c r="H9119">
        <v>5722</v>
      </c>
      <c r="I9119" t="s">
        <v>133</v>
      </c>
      <c r="J9119">
        <v>2020</v>
      </c>
      <c r="K9119">
        <v>4.4106596386526255E-3</v>
      </c>
    </row>
    <row r="9120" spans="1:11" x14ac:dyDescent="0.25">
      <c r="A9120" t="s">
        <v>724</v>
      </c>
      <c r="B9120" t="s">
        <v>622</v>
      </c>
      <c r="C9120" t="s">
        <v>622</v>
      </c>
      <c r="D9120" t="str">
        <f>Clef_répartition[[#This Row],[Code association]]&amp;"_"&amp;Clef_répartition[[#This Row],[Nom association]]</f>
        <v>Région de Nyon_Région de Nyon</v>
      </c>
      <c r="E9120">
        <f>COUNTIFS(D$2:D9120,Clef_répartition[[#This Row],[Code_Nom]],J$2:J9120,Clef_répartition[[#This Row],[Année]])</f>
        <v>24</v>
      </c>
      <c r="F9120">
        <f>IF(Clef_répartition[[#This Row],[Code_Nom]]=D9119,F9119-1,(COUNTIFS(Clef_répartition[Code_Nom],Clef_répartition[[#This Row],[Code_Nom]],Clef_répartition[Année],Clef_répartition[[#This Row],[Année]])))</f>
        <v>18</v>
      </c>
      <c r="G9120" t="str">
        <f>Clef_répartition[[#This Row],[Code_Nom]]&amp;"_"&amp;Clef_répartition[[#This Row],[Nombre]]&amp;"_"&amp;Clef_répartition[[#This Row],[Année]]</f>
        <v>Région de Nyon_Région de Nyon_24_2020</v>
      </c>
      <c r="H9120">
        <v>5726</v>
      </c>
      <c r="I9120" t="s">
        <v>148</v>
      </c>
      <c r="J9120">
        <v>2020</v>
      </c>
      <c r="K9120">
        <v>1.2317175435348444E-2</v>
      </c>
    </row>
    <row r="9121" spans="1:11" x14ac:dyDescent="0.25">
      <c r="A9121" t="s">
        <v>724</v>
      </c>
      <c r="B9121" t="s">
        <v>622</v>
      </c>
      <c r="C9121" t="s">
        <v>622</v>
      </c>
      <c r="D9121" t="str">
        <f>Clef_répartition[[#This Row],[Code association]]&amp;"_"&amp;Clef_répartition[[#This Row],[Nom association]]</f>
        <v>Région de Nyon_Région de Nyon</v>
      </c>
      <c r="E9121">
        <f>COUNTIFS(D$2:D9121,Clef_répartition[[#This Row],[Code_Nom]],J$2:J9121,Clef_répartition[[#This Row],[Année]])</f>
        <v>25</v>
      </c>
      <c r="F9121">
        <f>IF(Clef_répartition[[#This Row],[Code_Nom]]=D9120,F9120-1,(COUNTIFS(Clef_répartition[Code_Nom],Clef_répartition[[#This Row],[Code_Nom]],Clef_répartition[Année],Clef_répartition[[#This Row],[Année]])))</f>
        <v>17</v>
      </c>
      <c r="G9121" t="str">
        <f>Clef_répartition[[#This Row],[Code_Nom]]&amp;"_"&amp;Clef_répartition[[#This Row],[Nombre]]&amp;"_"&amp;Clef_répartition[[#This Row],[Année]]</f>
        <v>Région de Nyon_Région de Nyon_25_2020</v>
      </c>
      <c r="H9121">
        <v>5731</v>
      </c>
      <c r="I9121" t="s">
        <v>157</v>
      </c>
      <c r="J9121">
        <v>2020</v>
      </c>
      <c r="K9121">
        <v>1.4876447077529597E-2</v>
      </c>
    </row>
    <row r="9122" spans="1:11" x14ac:dyDescent="0.25">
      <c r="A9122" t="s">
        <v>724</v>
      </c>
      <c r="B9122" t="s">
        <v>622</v>
      </c>
      <c r="C9122" t="s">
        <v>622</v>
      </c>
      <c r="D9122" t="str">
        <f>Clef_répartition[[#This Row],[Code association]]&amp;"_"&amp;Clef_répartition[[#This Row],[Nom association]]</f>
        <v>Région de Nyon_Région de Nyon</v>
      </c>
      <c r="E9122">
        <f>COUNTIFS(D$2:D9122,Clef_répartition[[#This Row],[Code_Nom]],J$2:J9122,Clef_répartition[[#This Row],[Année]])</f>
        <v>26</v>
      </c>
      <c r="F9122">
        <f>IF(Clef_répartition[[#This Row],[Code_Nom]]=D9121,F9121-1,(COUNTIFS(Clef_répartition[Code_Nom],Clef_répartition[[#This Row],[Code_Nom]],Clef_répartition[Année],Clef_répartition[[#This Row],[Année]])))</f>
        <v>16</v>
      </c>
      <c r="G9122" t="str">
        <f>Clef_répartition[[#This Row],[Code_Nom]]&amp;"_"&amp;Clef_répartition[[#This Row],[Nombre]]&amp;"_"&amp;Clef_répartition[[#This Row],[Année]]</f>
        <v>Région de Nyon_Région de Nyon_26_2020</v>
      </c>
      <c r="H9122">
        <v>5429</v>
      </c>
      <c r="I9122" t="s">
        <v>162</v>
      </c>
      <c r="J9122">
        <v>2020</v>
      </c>
      <c r="K9122">
        <v>5.3799157073935724E-3</v>
      </c>
    </row>
    <row r="9123" spans="1:11" x14ac:dyDescent="0.25">
      <c r="A9123" t="s">
        <v>724</v>
      </c>
      <c r="B9123" t="s">
        <v>622</v>
      </c>
      <c r="C9123" t="s">
        <v>622</v>
      </c>
      <c r="D9123" t="str">
        <f>Clef_répartition[[#This Row],[Code association]]&amp;"_"&amp;Clef_répartition[[#This Row],[Nom association]]</f>
        <v>Région de Nyon_Région de Nyon</v>
      </c>
      <c r="E9123">
        <f>COUNTIFS(D$2:D9123,Clef_répartition[[#This Row],[Code_Nom]],J$2:J9123,Clef_répartition[[#This Row],[Année]])</f>
        <v>27</v>
      </c>
      <c r="F9123">
        <f>IF(Clef_répartition[[#This Row],[Code_Nom]]=D9122,F9122-1,(COUNTIFS(Clef_répartition[Code_Nom],Clef_répartition[[#This Row],[Code_Nom]],Clef_répartition[Année],Clef_répartition[[#This Row],[Année]])))</f>
        <v>15</v>
      </c>
      <c r="G9123" t="str">
        <f>Clef_répartition[[#This Row],[Code_Nom]]&amp;"_"&amp;Clef_répartition[[#This Row],[Nombre]]&amp;"_"&amp;Clef_répartition[[#This Row],[Année]]</f>
        <v>Région de Nyon_Région de Nyon_27_2020</v>
      </c>
      <c r="H9123">
        <v>5858</v>
      </c>
      <c r="I9123" t="s">
        <v>165</v>
      </c>
      <c r="J9123">
        <v>2020</v>
      </c>
      <c r="K9123">
        <v>6.7412304106814194E-3</v>
      </c>
    </row>
    <row r="9124" spans="1:11" x14ac:dyDescent="0.25">
      <c r="A9124" t="s">
        <v>724</v>
      </c>
      <c r="B9124" t="s">
        <v>622</v>
      </c>
      <c r="C9124" t="s">
        <v>622</v>
      </c>
      <c r="D9124" t="str">
        <f>Clef_répartition[[#This Row],[Code association]]&amp;"_"&amp;Clef_répartition[[#This Row],[Nom association]]</f>
        <v>Région de Nyon_Région de Nyon</v>
      </c>
      <c r="E9124">
        <f>COUNTIFS(D$2:D9124,Clef_répartition[[#This Row],[Code_Nom]],J$2:J9124,Clef_répartition[[#This Row],[Année]])</f>
        <v>28</v>
      </c>
      <c r="F9124">
        <f>IF(Clef_répartition[[#This Row],[Code_Nom]]=D9123,F9123-1,(COUNTIFS(Clef_répartition[Code_Nom],Clef_répartition[[#This Row],[Code_Nom]],Clef_répartition[Année],Clef_répartition[[#This Row],[Année]])))</f>
        <v>14</v>
      </c>
      <c r="G9124" t="str">
        <f>Clef_répartition[[#This Row],[Code_Nom]]&amp;"_"&amp;Clef_répartition[[#This Row],[Nombre]]&amp;"_"&amp;Clef_répartition[[#This Row],[Année]]</f>
        <v>Région de Nyon_Région de Nyon_28_2020</v>
      </c>
      <c r="H9124">
        <v>5430</v>
      </c>
      <c r="I9124" t="s">
        <v>171</v>
      </c>
      <c r="J9124">
        <v>2020</v>
      </c>
      <c r="K9124">
        <v>5.2383389782516363E-3</v>
      </c>
    </row>
    <row r="9125" spans="1:11" x14ac:dyDescent="0.25">
      <c r="A9125" t="s">
        <v>724</v>
      </c>
      <c r="B9125" t="s">
        <v>622</v>
      </c>
      <c r="C9125" t="s">
        <v>622</v>
      </c>
      <c r="D9125" t="str">
        <f>Clef_répartition[[#This Row],[Code association]]&amp;"_"&amp;Clef_répartition[[#This Row],[Nom association]]</f>
        <v>Région de Nyon_Région de Nyon</v>
      </c>
      <c r="E9125">
        <f>COUNTIFS(D$2:D9125,Clef_répartition[[#This Row],[Code_Nom]],J$2:J9125,Clef_répartition[[#This Row],[Année]])</f>
        <v>29</v>
      </c>
      <c r="F9125">
        <f>IF(Clef_répartition[[#This Row],[Code_Nom]]=D9124,F9124-1,(COUNTIFS(Clef_répartition[Code_Nom],Clef_répartition[[#This Row],[Code_Nom]],Clef_répartition[Année],Clef_répartition[[#This Row],[Année]])))</f>
        <v>13</v>
      </c>
      <c r="G9125" t="str">
        <f>Clef_répartition[[#This Row],[Code_Nom]]&amp;"_"&amp;Clef_répartition[[#This Row],[Nombre]]&amp;"_"&amp;Clef_répartition[[#This Row],[Année]]</f>
        <v>Région de Nyon_Région de Nyon_29_2020</v>
      </c>
      <c r="H9125">
        <v>5723</v>
      </c>
      <c r="I9125" t="s">
        <v>176</v>
      </c>
      <c r="J9125">
        <v>2020</v>
      </c>
      <c r="K9125">
        <v>2.3654204284329631E-2</v>
      </c>
    </row>
    <row r="9126" spans="1:11" x14ac:dyDescent="0.25">
      <c r="A9126" t="s">
        <v>724</v>
      </c>
      <c r="B9126" t="s">
        <v>622</v>
      </c>
      <c r="C9126" t="s">
        <v>622</v>
      </c>
      <c r="D9126" t="str">
        <f>Clef_répartition[[#This Row],[Code association]]&amp;"_"&amp;Clef_répartition[[#This Row],[Nom association]]</f>
        <v>Région de Nyon_Région de Nyon</v>
      </c>
      <c r="E9126">
        <f>COUNTIFS(D$2:D9126,Clef_répartition[[#This Row],[Code_Nom]],J$2:J9126,Clef_répartition[[#This Row],[Année]])</f>
        <v>30</v>
      </c>
      <c r="F9126">
        <f>IF(Clef_répartition[[#This Row],[Code_Nom]]=D9125,F9125-1,(COUNTIFS(Clef_répartition[Code_Nom],Clef_répartition[[#This Row],[Code_Nom]],Clef_répartition[Année],Clef_répartition[[#This Row],[Année]])))</f>
        <v>12</v>
      </c>
      <c r="G9126" t="str">
        <f>Clef_répartition[[#This Row],[Code_Nom]]&amp;"_"&amp;Clef_répartition[[#This Row],[Nombre]]&amp;"_"&amp;Clef_répartition[[#This Row],[Année]]</f>
        <v>Région de Nyon_Région de Nyon_30_2020</v>
      </c>
      <c r="H9126">
        <v>5859</v>
      </c>
      <c r="I9126" t="s">
        <v>182</v>
      </c>
      <c r="J9126">
        <v>2020</v>
      </c>
      <c r="K9126">
        <v>2.8816309639197152E-2</v>
      </c>
    </row>
    <row r="9127" spans="1:11" x14ac:dyDescent="0.25">
      <c r="A9127" t="s">
        <v>724</v>
      </c>
      <c r="B9127" t="s">
        <v>622</v>
      </c>
      <c r="C9127" t="s">
        <v>622</v>
      </c>
      <c r="D9127" t="str">
        <f>Clef_répartition[[#This Row],[Code association]]&amp;"_"&amp;Clef_répartition[[#This Row],[Nom association]]</f>
        <v>Région de Nyon_Région de Nyon</v>
      </c>
      <c r="E9127">
        <f>COUNTIFS(D$2:D9127,Clef_répartition[[#This Row],[Code_Nom]],J$2:J9127,Clef_répartition[[#This Row],[Année]])</f>
        <v>31</v>
      </c>
      <c r="F9127">
        <f>IF(Clef_répartition[[#This Row],[Code_Nom]]=D9126,F9126-1,(COUNTIFS(Clef_répartition[Code_Nom],Clef_répartition[[#This Row],[Code_Nom]],Clef_répartition[Année],Clef_répartition[[#This Row],[Année]])))</f>
        <v>11</v>
      </c>
      <c r="G9127" t="str">
        <f>Clef_répartition[[#This Row],[Code_Nom]]&amp;"_"&amp;Clef_répartition[[#This Row],[Nombre]]&amp;"_"&amp;Clef_répartition[[#This Row],[Année]]</f>
        <v>Région de Nyon_Région de Nyon_31_2020</v>
      </c>
      <c r="H9127">
        <v>5724</v>
      </c>
      <c r="I9127" t="s">
        <v>196</v>
      </c>
      <c r="J9127">
        <v>2020</v>
      </c>
      <c r="K9127">
        <v>0.2367925247487013</v>
      </c>
    </row>
    <row r="9128" spans="1:11" x14ac:dyDescent="0.25">
      <c r="A9128" t="s">
        <v>724</v>
      </c>
      <c r="B9128" t="s">
        <v>622</v>
      </c>
      <c r="C9128" t="s">
        <v>622</v>
      </c>
      <c r="D9128" t="str">
        <f>Clef_répartition[[#This Row],[Code association]]&amp;"_"&amp;Clef_répartition[[#This Row],[Nom association]]</f>
        <v>Région de Nyon_Région de Nyon</v>
      </c>
      <c r="E9128">
        <f>COUNTIFS(D$2:D9128,Clef_répartition[[#This Row],[Code_Nom]],J$2:J9128,Clef_répartition[[#This Row],[Année]])</f>
        <v>32</v>
      </c>
      <c r="F9128">
        <f>IF(Clef_répartition[[#This Row],[Code_Nom]]=D9127,F9127-1,(COUNTIFS(Clef_répartition[Code_Nom],Clef_répartition[[#This Row],[Code_Nom]],Clef_répartition[Année],Clef_répartition[[#This Row],[Année]])))</f>
        <v>10</v>
      </c>
      <c r="G9128" t="str">
        <f>Clef_répartition[[#This Row],[Code_Nom]]&amp;"_"&amp;Clef_répartition[[#This Row],[Nombre]]&amp;"_"&amp;Clef_répartition[[#This Row],[Année]]</f>
        <v>Région de Nyon_Région de Nyon_32_2020</v>
      </c>
      <c r="H9128">
        <v>5860</v>
      </c>
      <c r="I9128" t="s">
        <v>215</v>
      </c>
      <c r="J9128">
        <v>2020</v>
      </c>
      <c r="K9128">
        <v>1.6531805756727618E-2</v>
      </c>
    </row>
    <row r="9129" spans="1:11" x14ac:dyDescent="0.25">
      <c r="A9129" t="s">
        <v>724</v>
      </c>
      <c r="B9129" t="s">
        <v>622</v>
      </c>
      <c r="C9129" t="s">
        <v>622</v>
      </c>
      <c r="D9129" t="str">
        <f>Clef_répartition[[#This Row],[Code association]]&amp;"_"&amp;Clef_répartition[[#This Row],[Nom association]]</f>
        <v>Région de Nyon_Région de Nyon</v>
      </c>
      <c r="E9129">
        <f>COUNTIFS(D$2:D9129,Clef_répartition[[#This Row],[Code_Nom]],J$2:J9129,Clef_répartition[[#This Row],[Année]])</f>
        <v>33</v>
      </c>
      <c r="F9129">
        <f>IF(Clef_répartition[[#This Row],[Code_Nom]]=D9128,F9128-1,(COUNTIFS(Clef_répartition[Code_Nom],Clef_répartition[[#This Row],[Code_Nom]],Clef_répartition[Année],Clef_répartition[[#This Row],[Année]])))</f>
        <v>9</v>
      </c>
      <c r="G9129" t="str">
        <f>Clef_répartition[[#This Row],[Code_Nom]]&amp;"_"&amp;Clef_répartition[[#This Row],[Nombre]]&amp;"_"&amp;Clef_répartition[[#This Row],[Année]]</f>
        <v>Région de Nyon_Région de Nyon_33_2020</v>
      </c>
      <c r="H9129">
        <v>5861</v>
      </c>
      <c r="I9129" t="s">
        <v>232</v>
      </c>
      <c r="J9129">
        <v>2020</v>
      </c>
      <c r="K9129">
        <v>6.8163749823029085E-2</v>
      </c>
    </row>
    <row r="9130" spans="1:11" x14ac:dyDescent="0.25">
      <c r="A9130" t="s">
        <v>724</v>
      </c>
      <c r="B9130" t="s">
        <v>622</v>
      </c>
      <c r="C9130" t="s">
        <v>622</v>
      </c>
      <c r="D9130" t="str">
        <f>Clef_répartition[[#This Row],[Code association]]&amp;"_"&amp;Clef_répartition[[#This Row],[Nom association]]</f>
        <v>Région de Nyon_Région de Nyon</v>
      </c>
      <c r="E9130">
        <f>COUNTIFS(D$2:D9130,Clef_répartition[[#This Row],[Code_Nom]],J$2:J9130,Clef_répartition[[#This Row],[Année]])</f>
        <v>34</v>
      </c>
      <c r="F9130">
        <f>IF(Clef_répartition[[#This Row],[Code_Nom]]=D9129,F9129-1,(COUNTIFS(Clef_répartition[Code_Nom],Clef_répartition[[#This Row],[Code_Nom]],Clef_répartition[Année],Clef_répartition[[#This Row],[Année]])))</f>
        <v>8</v>
      </c>
      <c r="G9130" t="str">
        <f>Clef_répartition[[#This Row],[Code_Nom]]&amp;"_"&amp;Clef_répartition[[#This Row],[Nombre]]&amp;"_"&amp;Clef_répartition[[#This Row],[Année]]</f>
        <v>Région de Nyon_Région de Nyon_34_2020</v>
      </c>
      <c r="H9130">
        <v>5727</v>
      </c>
      <c r="I9130" t="s">
        <v>243</v>
      </c>
      <c r="J9130">
        <v>2020</v>
      </c>
      <c r="K9130">
        <v>2.9121244132733627E-2</v>
      </c>
    </row>
    <row r="9131" spans="1:11" x14ac:dyDescent="0.25">
      <c r="A9131" t="s">
        <v>724</v>
      </c>
      <c r="B9131" t="s">
        <v>622</v>
      </c>
      <c r="C9131" t="s">
        <v>622</v>
      </c>
      <c r="D9131" t="str">
        <f>Clef_répartition[[#This Row],[Code association]]&amp;"_"&amp;Clef_répartition[[#This Row],[Nom association]]</f>
        <v>Région de Nyon_Région de Nyon</v>
      </c>
      <c r="E9131">
        <f>COUNTIFS(D$2:D9131,Clef_répartition[[#This Row],[Code_Nom]],J$2:J9131,Clef_répartition[[#This Row],[Année]])</f>
        <v>35</v>
      </c>
      <c r="F9131">
        <f>IF(Clef_répartition[[#This Row],[Code_Nom]]=D9130,F9130-1,(COUNTIFS(Clef_répartition[Code_Nom],Clef_répartition[[#This Row],[Code_Nom]],Clef_répartition[Année],Clef_répartition[[#This Row],[Année]])))</f>
        <v>7</v>
      </c>
      <c r="G9131" t="str">
        <f>Clef_répartition[[#This Row],[Code_Nom]]&amp;"_"&amp;Clef_répartition[[#This Row],[Nombre]]&amp;"_"&amp;Clef_répartition[[#This Row],[Année]]</f>
        <v>Région de Nyon_Région de Nyon_35_2020</v>
      </c>
      <c r="H9131">
        <v>5434</v>
      </c>
      <c r="I9131" t="s">
        <v>244</v>
      </c>
      <c r="J9131">
        <v>2020</v>
      </c>
      <c r="K9131">
        <v>1.1696415930649184E-2</v>
      </c>
    </row>
    <row r="9132" spans="1:11" x14ac:dyDescent="0.25">
      <c r="A9132" t="s">
        <v>724</v>
      </c>
      <c r="B9132" t="s">
        <v>622</v>
      </c>
      <c r="C9132" t="s">
        <v>622</v>
      </c>
      <c r="D9132" t="str">
        <f>Clef_répartition[[#This Row],[Code association]]&amp;"_"&amp;Clef_répartition[[#This Row],[Nom association]]</f>
        <v>Région de Nyon_Région de Nyon</v>
      </c>
      <c r="E9132">
        <f>COUNTIFS(D$2:D9132,Clef_répartition[[#This Row],[Code_Nom]],J$2:J9132,Clef_répartition[[#This Row],[Année]])</f>
        <v>36</v>
      </c>
      <c r="F9132">
        <f>IF(Clef_répartition[[#This Row],[Code_Nom]]=D9131,F9131-1,(COUNTIFS(Clef_répartition[Code_Nom],Clef_répartition[[#This Row],[Code_Nom]],Clef_répartition[Année],Clef_répartition[[#This Row],[Année]])))</f>
        <v>6</v>
      </c>
      <c r="G9132" t="str">
        <f>Clef_répartition[[#This Row],[Code_Nom]]&amp;"_"&amp;Clef_répartition[[#This Row],[Nombre]]&amp;"_"&amp;Clef_répartition[[#This Row],[Année]]</f>
        <v>Région de Nyon_Région de Nyon_36_2020</v>
      </c>
      <c r="H9132">
        <v>5728</v>
      </c>
      <c r="I9132" t="s">
        <v>255</v>
      </c>
      <c r="J9132">
        <v>2020</v>
      </c>
      <c r="K9132">
        <v>6.3273907408819144E-3</v>
      </c>
    </row>
    <row r="9133" spans="1:11" x14ac:dyDescent="0.25">
      <c r="A9133" t="s">
        <v>724</v>
      </c>
      <c r="B9133" t="s">
        <v>622</v>
      </c>
      <c r="C9133" t="s">
        <v>622</v>
      </c>
      <c r="D9133" t="str">
        <f>Clef_répartition[[#This Row],[Code association]]&amp;"_"&amp;Clef_répartition[[#This Row],[Nom association]]</f>
        <v>Région de Nyon_Région de Nyon</v>
      </c>
      <c r="E9133">
        <f>COUNTIFS(D$2:D9133,Clef_répartition[[#This Row],[Code_Nom]],J$2:J9133,Clef_répartition[[#This Row],[Année]])</f>
        <v>37</v>
      </c>
      <c r="F9133">
        <f>IF(Clef_répartition[[#This Row],[Code_Nom]]=D9132,F9132-1,(COUNTIFS(Clef_répartition[Code_Nom],Clef_répartition[[#This Row],[Code_Nom]],Clef_répartition[Année],Clef_répartition[[#This Row],[Année]])))</f>
        <v>5</v>
      </c>
      <c r="G9133" t="str">
        <f>Clef_répartition[[#This Row],[Code_Nom]]&amp;"_"&amp;Clef_répartition[[#This Row],[Nombre]]&amp;"_"&amp;Clef_répartition[[#This Row],[Année]]</f>
        <v>Région de Nyon_Région de Nyon_37_2020</v>
      </c>
      <c r="H9133">
        <v>5729</v>
      </c>
      <c r="I9133" t="s">
        <v>261</v>
      </c>
      <c r="J9133">
        <v>2020</v>
      </c>
      <c r="K9133">
        <v>1.7816886836631345E-2</v>
      </c>
    </row>
    <row r="9134" spans="1:11" x14ac:dyDescent="0.25">
      <c r="A9134" t="s">
        <v>724</v>
      </c>
      <c r="B9134" t="s">
        <v>622</v>
      </c>
      <c r="C9134" t="s">
        <v>622</v>
      </c>
      <c r="D9134" t="str">
        <f>Clef_répartition[[#This Row],[Code association]]&amp;"_"&amp;Clef_répartition[[#This Row],[Nom association]]</f>
        <v>Région de Nyon_Région de Nyon</v>
      </c>
      <c r="E9134">
        <f>COUNTIFS(D$2:D9134,Clef_répartition[[#This Row],[Code_Nom]],J$2:J9134,Clef_répartition[[#This Row],[Année]])</f>
        <v>38</v>
      </c>
      <c r="F9134">
        <f>IF(Clef_répartition[[#This Row],[Code_Nom]]=D9133,F9133-1,(COUNTIFS(Clef_répartition[Code_Nom],Clef_répartition[[#This Row],[Code_Nom]],Clef_répartition[Année],Clef_répartition[[#This Row],[Année]])))</f>
        <v>4</v>
      </c>
      <c r="G9134" t="str">
        <f>Clef_répartition[[#This Row],[Code_Nom]]&amp;"_"&amp;Clef_répartition[[#This Row],[Nombre]]&amp;"_"&amp;Clef_répartition[[#This Row],[Année]]</f>
        <v>Région de Nyon_Région de Nyon_38_2020</v>
      </c>
      <c r="H9134">
        <v>5862</v>
      </c>
      <c r="I9134" t="s">
        <v>262</v>
      </c>
      <c r="J9134">
        <v>2020</v>
      </c>
      <c r="K9134">
        <v>2.5701621598074559E-3</v>
      </c>
    </row>
    <row r="9135" spans="1:11" x14ac:dyDescent="0.25">
      <c r="A9135" t="s">
        <v>724</v>
      </c>
      <c r="B9135" t="s">
        <v>622</v>
      </c>
      <c r="C9135" t="s">
        <v>622</v>
      </c>
      <c r="D9135" t="str">
        <f>Clef_répartition[[#This Row],[Code association]]&amp;"_"&amp;Clef_répartition[[#This Row],[Nom association]]</f>
        <v>Région de Nyon_Région de Nyon</v>
      </c>
      <c r="E9135">
        <f>COUNTIFS(D$2:D9135,Clef_répartition[[#This Row],[Code_Nom]],J$2:J9135,Clef_répartition[[#This Row],[Année]])</f>
        <v>39</v>
      </c>
      <c r="F9135">
        <f>IF(Clef_répartition[[#This Row],[Code_Nom]]=D9134,F9134-1,(COUNTIFS(Clef_répartition[Code_Nom],Clef_répartition[[#This Row],[Code_Nom]],Clef_répartition[Année],Clef_répartition[[#This Row],[Année]])))</f>
        <v>3</v>
      </c>
      <c r="G9135" t="str">
        <f>Clef_répartition[[#This Row],[Code_Nom]]&amp;"_"&amp;Clef_répartition[[#This Row],[Nombre]]&amp;"_"&amp;Clef_répartition[[#This Row],[Année]]</f>
        <v>Région de Nyon_Région de Nyon_39_2020</v>
      </c>
      <c r="H9135">
        <v>5730</v>
      </c>
      <c r="I9135" t="s">
        <v>265</v>
      </c>
      <c r="J9135">
        <v>2020</v>
      </c>
      <c r="K9135">
        <v>1.5736797970007516E-2</v>
      </c>
    </row>
    <row r="9136" spans="1:11" x14ac:dyDescent="0.25">
      <c r="A9136" t="s">
        <v>724</v>
      </c>
      <c r="B9136" t="s">
        <v>622</v>
      </c>
      <c r="C9136" t="s">
        <v>622</v>
      </c>
      <c r="D9136" t="str">
        <f>Clef_répartition[[#This Row],[Code association]]&amp;"_"&amp;Clef_répartition[[#This Row],[Nom association]]</f>
        <v>Région de Nyon_Région de Nyon</v>
      </c>
      <c r="E9136">
        <f>COUNTIFS(D$2:D9136,Clef_répartition[[#This Row],[Code_Nom]],J$2:J9136,Clef_répartition[[#This Row],[Année]])</f>
        <v>40</v>
      </c>
      <c r="F9136">
        <f>IF(Clef_répartition[[#This Row],[Code_Nom]]=D9135,F9135-1,(COUNTIFS(Clef_répartition[Code_Nom],Clef_répartition[[#This Row],[Code_Nom]],Clef_répartition[Année],Clef_répartition[[#This Row],[Année]])))</f>
        <v>2</v>
      </c>
      <c r="G9136" t="str">
        <f>Clef_répartition[[#This Row],[Code_Nom]]&amp;"_"&amp;Clef_répartition[[#This Row],[Nombre]]&amp;"_"&amp;Clef_répartition[[#This Row],[Année]]</f>
        <v>Région de Nyon_Région de Nyon_40_2020</v>
      </c>
      <c r="H9136">
        <v>5732</v>
      </c>
      <c r="I9136" t="s">
        <v>279</v>
      </c>
      <c r="J9136">
        <v>2020</v>
      </c>
      <c r="K9136">
        <v>1.2589438376006012E-2</v>
      </c>
    </row>
    <row r="9137" spans="1:11" x14ac:dyDescent="0.25">
      <c r="A9137" t="s">
        <v>724</v>
      </c>
      <c r="B9137" t="s">
        <v>622</v>
      </c>
      <c r="C9137" t="s">
        <v>622</v>
      </c>
      <c r="D9137" t="str">
        <f>Clef_répartition[[#This Row],[Code association]]&amp;"_"&amp;Clef_répartition[[#This Row],[Nom association]]</f>
        <v>Région de Nyon_Région de Nyon</v>
      </c>
      <c r="E9137">
        <f>COUNTIFS(D$2:D9137,Clef_répartition[[#This Row],[Code_Nom]],J$2:J9137,Clef_répartition[[#This Row],[Année]])</f>
        <v>41</v>
      </c>
      <c r="F9137">
        <f>IF(Clef_répartition[[#This Row],[Code_Nom]]=D9136,F9136-1,(COUNTIFS(Clef_répartition[Code_Nom],Clef_répartition[[#This Row],[Code_Nom]],Clef_répartition[Année],Clef_répartition[[#This Row],[Année]])))</f>
        <v>1</v>
      </c>
      <c r="G9137" t="str">
        <f>Clef_répartition[[#This Row],[Code_Nom]]&amp;"_"&amp;Clef_répartition[[#This Row],[Nombre]]&amp;"_"&amp;Clef_répartition[[#This Row],[Année]]</f>
        <v>Région de Nyon_Région de Nyon_41_2020</v>
      </c>
      <c r="H9137">
        <v>5863</v>
      </c>
      <c r="I9137" t="s">
        <v>287</v>
      </c>
      <c r="J9137">
        <v>2020</v>
      </c>
      <c r="K9137">
        <v>4.1928492861265697E-3</v>
      </c>
    </row>
    <row r="9138" spans="1:11" x14ac:dyDescent="0.25">
      <c r="A9138" t="s">
        <v>724</v>
      </c>
      <c r="B9138" t="s">
        <v>473</v>
      </c>
      <c r="C9138" t="s">
        <v>474</v>
      </c>
      <c r="D9138" t="str">
        <f>Clef_répartition[[#This Row],[Code association]]&amp;"_"&amp;Clef_répartition[[#This Row],[Nom association]]</f>
        <v>SDIS Broye-Vully_Association de communes Service de Défense Incendie et de Secours Broye-Vully</v>
      </c>
      <c r="E9138">
        <f>COUNTIFS(D$2:D9138,Clef_répartition[[#This Row],[Code_Nom]],J$2:J9138,Clef_répartition[[#This Row],[Année]])</f>
        <v>1</v>
      </c>
      <c r="F9138">
        <f>IF(Clef_répartition[[#This Row],[Code_Nom]]=D9137,F9137-1,(COUNTIFS(Clef_répartition[Code_Nom],Clef_répartition[[#This Row],[Code_Nom]],Clef_répartition[Année],Clef_répartition[[#This Row],[Année]])))</f>
        <v>17</v>
      </c>
      <c r="G913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Broye-Vully_1_2020</v>
      </c>
      <c r="H9138">
        <v>5451</v>
      </c>
      <c r="I9138" t="s">
        <v>10</v>
      </c>
      <c r="J9138">
        <v>2020</v>
      </c>
      <c r="K9138">
        <v>0.14481784236552628</v>
      </c>
    </row>
    <row r="9139" spans="1:11" x14ac:dyDescent="0.25">
      <c r="A9139" t="s">
        <v>724</v>
      </c>
      <c r="B9139" t="s">
        <v>473</v>
      </c>
      <c r="C9139" t="s">
        <v>474</v>
      </c>
      <c r="D9139" t="str">
        <f>Clef_répartition[[#This Row],[Code association]]&amp;"_"&amp;Clef_répartition[[#This Row],[Nom association]]</f>
        <v>SDIS Broye-Vully_Association de communes Service de Défense Incendie et de Secours Broye-Vully</v>
      </c>
      <c r="E9139">
        <f>COUNTIFS(D$2:D9139,Clef_répartition[[#This Row],[Code_Nom]],J$2:J9139,Clef_répartition[[#This Row],[Année]])</f>
        <v>2</v>
      </c>
      <c r="F9139">
        <f>IF(Clef_répartition[[#This Row],[Code_Nom]]=D9138,F9138-1,(COUNTIFS(Clef_répartition[Code_Nom],Clef_répartition[[#This Row],[Code_Nom]],Clef_répartition[Année],Clef_répartition[[#This Row],[Année]])))</f>
        <v>16</v>
      </c>
      <c r="G913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Broye-Vully_2_2020</v>
      </c>
      <c r="H9139">
        <v>5812</v>
      </c>
      <c r="I9139" t="s">
        <v>48</v>
      </c>
      <c r="J9139">
        <v>2020</v>
      </c>
      <c r="K9139">
        <v>4.3731288054630474E-3</v>
      </c>
    </row>
    <row r="9140" spans="1:11" x14ac:dyDescent="0.25">
      <c r="A9140" t="s">
        <v>724</v>
      </c>
      <c r="B9140" t="s">
        <v>473</v>
      </c>
      <c r="C9140" t="s">
        <v>474</v>
      </c>
      <c r="D9140" t="str">
        <f>Clef_répartition[[#This Row],[Code association]]&amp;"_"&amp;Clef_répartition[[#This Row],[Nom association]]</f>
        <v>SDIS Broye-Vully_Association de communes Service de Défense Incendie et de Secours Broye-Vully</v>
      </c>
      <c r="E9140">
        <f>COUNTIFS(D$2:D9140,Clef_répartition[[#This Row],[Code_Nom]],J$2:J9140,Clef_répartition[[#This Row],[Année]])</f>
        <v>3</v>
      </c>
      <c r="F9140">
        <f>IF(Clef_répartition[[#This Row],[Code_Nom]]=D9139,F9139-1,(COUNTIFS(Clef_répartition[Code_Nom],Clef_répartition[[#This Row],[Code_Nom]],Clef_répartition[Année],Clef_répartition[[#This Row],[Année]])))</f>
        <v>15</v>
      </c>
      <c r="G914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Broye-Vully_3_2020</v>
      </c>
      <c r="H9140">
        <v>5813</v>
      </c>
      <c r="I9140" t="s">
        <v>65</v>
      </c>
      <c r="J9140">
        <v>2020</v>
      </c>
      <c r="K9140">
        <v>1.6550610556060146E-2</v>
      </c>
    </row>
    <row r="9141" spans="1:11" x14ac:dyDescent="0.25">
      <c r="A9141" t="s">
        <v>724</v>
      </c>
      <c r="B9141" t="s">
        <v>473</v>
      </c>
      <c r="C9141" t="s">
        <v>474</v>
      </c>
      <c r="D9141" t="str">
        <f>Clef_répartition[[#This Row],[Code association]]&amp;"_"&amp;Clef_répartition[[#This Row],[Nom association]]</f>
        <v>SDIS Broye-Vully_Association de communes Service de Défense Incendie et de Secours Broye-Vully</v>
      </c>
      <c r="E9141">
        <f>COUNTIFS(D$2:D9141,Clef_répartition[[#This Row],[Code_Nom]],J$2:J9141,Clef_répartition[[#This Row],[Année]])</f>
        <v>4</v>
      </c>
      <c r="F9141">
        <f>IF(Clef_répartition[[#This Row],[Code_Nom]]=D9140,F9140-1,(COUNTIFS(Clef_répartition[Code_Nom],Clef_répartition[[#This Row],[Code_Nom]],Clef_répartition[Année],Clef_répartition[[#This Row],[Année]])))</f>
        <v>14</v>
      </c>
      <c r="G914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Broye-Vully_4_2020</v>
      </c>
      <c r="H9141">
        <v>5816</v>
      </c>
      <c r="I9141" t="s">
        <v>76</v>
      </c>
      <c r="J9141">
        <v>2020</v>
      </c>
      <c r="K9141">
        <v>8.6487031991119179E-2</v>
      </c>
    </row>
    <row r="9142" spans="1:11" x14ac:dyDescent="0.25">
      <c r="A9142" t="s">
        <v>724</v>
      </c>
      <c r="B9142" t="s">
        <v>473</v>
      </c>
      <c r="C9142" t="s">
        <v>474</v>
      </c>
      <c r="D9142" t="str">
        <f>Clef_répartition[[#This Row],[Code association]]&amp;"_"&amp;Clef_répartition[[#This Row],[Nom association]]</f>
        <v>SDIS Broye-Vully_Association de communes Service de Défense Incendie et de Secours Broye-Vully</v>
      </c>
      <c r="E9142">
        <f>COUNTIFS(D$2:D9142,Clef_répartition[[#This Row],[Code_Nom]],J$2:J9142,Clef_répartition[[#This Row],[Année]])</f>
        <v>5</v>
      </c>
      <c r="F9142">
        <f>IF(Clef_répartition[[#This Row],[Code_Nom]]=D9141,F9141-1,(COUNTIFS(Clef_répartition[Code_Nom],Clef_répartition[[#This Row],[Code_Nom]],Clef_répartition[Année],Clef_répartition[[#This Row],[Année]])))</f>
        <v>13</v>
      </c>
      <c r="G914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Broye-Vully_5_2020</v>
      </c>
      <c r="H9142">
        <v>5456</v>
      </c>
      <c r="I9142" t="s">
        <v>87</v>
      </c>
      <c r="J9142">
        <v>2020</v>
      </c>
      <c r="K9142">
        <v>5.8364449826756822E-2</v>
      </c>
    </row>
    <row r="9143" spans="1:11" x14ac:dyDescent="0.25">
      <c r="A9143" t="s">
        <v>724</v>
      </c>
      <c r="B9143" t="s">
        <v>473</v>
      </c>
      <c r="C9143" t="s">
        <v>474</v>
      </c>
      <c r="D9143" t="str">
        <f>Clef_répartition[[#This Row],[Code association]]&amp;"_"&amp;Clef_répartition[[#This Row],[Nom association]]</f>
        <v>SDIS Broye-Vully_Association de communes Service de Défense Incendie et de Secours Broye-Vully</v>
      </c>
      <c r="E9143">
        <f>COUNTIFS(D$2:D9143,Clef_répartition[[#This Row],[Code_Nom]],J$2:J9143,Clef_répartition[[#This Row],[Année]])</f>
        <v>6</v>
      </c>
      <c r="F9143">
        <f>IF(Clef_répartition[[#This Row],[Code_Nom]]=D9142,F9142-1,(COUNTIFS(Clef_répartition[Code_Nom],Clef_répartition[[#This Row],[Code_Nom]],Clef_répartition[Année],Clef_répartition[[#This Row],[Année]])))</f>
        <v>12</v>
      </c>
      <c r="G914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Broye-Vully_6_2020</v>
      </c>
      <c r="H9143">
        <v>5671</v>
      </c>
      <c r="I9143" t="s">
        <v>95</v>
      </c>
      <c r="J9143">
        <v>2020</v>
      </c>
      <c r="K9143">
        <v>7.8043529451340531E-3</v>
      </c>
    </row>
    <row r="9144" spans="1:11" x14ac:dyDescent="0.25">
      <c r="A9144" t="s">
        <v>724</v>
      </c>
      <c r="B9144" t="s">
        <v>473</v>
      </c>
      <c r="C9144" t="s">
        <v>474</v>
      </c>
      <c r="D9144" t="str">
        <f>Clef_répartition[[#This Row],[Code association]]&amp;"_"&amp;Clef_répartition[[#This Row],[Nom association]]</f>
        <v>SDIS Broye-Vully_Association de communes Service de Défense Incendie et de Secours Broye-Vully</v>
      </c>
      <c r="E9144">
        <f>COUNTIFS(D$2:D9144,Clef_répartition[[#This Row],[Code_Nom]],J$2:J9144,Clef_répartition[[#This Row],[Année]])</f>
        <v>7</v>
      </c>
      <c r="F9144">
        <f>IF(Clef_répartition[[#This Row],[Code_Nom]]=D9143,F9143-1,(COUNTIFS(Clef_répartition[Code_Nom],Clef_répartition[[#This Row],[Code_Nom]],Clef_répartition[Année],Clef_répartition[[#This Row],[Année]])))</f>
        <v>11</v>
      </c>
      <c r="G914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Broye-Vully_7_2020</v>
      </c>
      <c r="H9144">
        <v>5458</v>
      </c>
      <c r="I9144" t="s">
        <v>111</v>
      </c>
      <c r="J9144">
        <v>2020</v>
      </c>
      <c r="K9144">
        <v>2.9737275877148719E-2</v>
      </c>
    </row>
    <row r="9145" spans="1:11" x14ac:dyDescent="0.25">
      <c r="A9145" t="s">
        <v>724</v>
      </c>
      <c r="B9145" t="s">
        <v>473</v>
      </c>
      <c r="C9145" t="s">
        <v>474</v>
      </c>
      <c r="D9145" t="str">
        <f>Clef_répartition[[#This Row],[Code association]]&amp;"_"&amp;Clef_répartition[[#This Row],[Nom association]]</f>
        <v>SDIS Broye-Vully_Association de communes Service de Défense Incendie et de Secours Broye-Vully</v>
      </c>
      <c r="E9145">
        <f>COUNTIFS(D$2:D9145,Clef_répartition[[#This Row],[Code_Nom]],J$2:J9145,Clef_répartition[[#This Row],[Année]])</f>
        <v>8</v>
      </c>
      <c r="F9145">
        <f>IF(Clef_répartition[[#This Row],[Code_Nom]]=D9144,F9144-1,(COUNTIFS(Clef_répartition[Code_Nom],Clef_répartition[[#This Row],[Code_Nom]],Clef_répartition[Année],Clef_répartition[[#This Row],[Année]])))</f>
        <v>10</v>
      </c>
      <c r="G914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Broye-Vully_8_2020</v>
      </c>
      <c r="H9145">
        <v>5817</v>
      </c>
      <c r="I9145" t="s">
        <v>130</v>
      </c>
      <c r="J9145">
        <v>2020</v>
      </c>
      <c r="K9145">
        <v>3.2058398089279107E-2</v>
      </c>
    </row>
    <row r="9146" spans="1:11" x14ac:dyDescent="0.25">
      <c r="A9146" t="s">
        <v>724</v>
      </c>
      <c r="B9146" t="s">
        <v>473</v>
      </c>
      <c r="C9146" t="s">
        <v>474</v>
      </c>
      <c r="D9146" t="str">
        <f>Clef_répartition[[#This Row],[Code association]]&amp;"_"&amp;Clef_répartition[[#This Row],[Nom association]]</f>
        <v>SDIS Broye-Vully_Association de communes Service de Défense Incendie et de Secours Broye-Vully</v>
      </c>
      <c r="E9146">
        <f>COUNTIFS(D$2:D9146,Clef_répartition[[#This Row],[Code_Nom]],J$2:J9146,Clef_répartition[[#This Row],[Année]])</f>
        <v>9</v>
      </c>
      <c r="F9146">
        <f>IF(Clef_répartition[[#This Row],[Code_Nom]]=D9145,F9145-1,(COUNTIFS(Clef_répartition[Code_Nom],Clef_répartition[[#This Row],[Code_Nom]],Clef_répartition[Année],Clef_répartition[[#This Row],[Année]])))</f>
        <v>9</v>
      </c>
      <c r="G914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Broye-Vully_9_2020</v>
      </c>
      <c r="H9146">
        <v>5819</v>
      </c>
      <c r="I9146" t="s">
        <v>136</v>
      </c>
      <c r="J9146">
        <v>2020</v>
      </c>
      <c r="K9146">
        <v>1.264843408349312E-2</v>
      </c>
    </row>
    <row r="9147" spans="1:11" x14ac:dyDescent="0.25">
      <c r="A9147" t="s">
        <v>724</v>
      </c>
      <c r="B9147" t="s">
        <v>473</v>
      </c>
      <c r="C9147" t="s">
        <v>474</v>
      </c>
      <c r="D9147" t="str">
        <f>Clef_répartition[[#This Row],[Code association]]&amp;"_"&amp;Clef_répartition[[#This Row],[Nom association]]</f>
        <v>SDIS Broye-Vully_Association de communes Service de Défense Incendie et de Secours Broye-Vully</v>
      </c>
      <c r="E9147">
        <f>COUNTIFS(D$2:D9147,Clef_répartition[[#This Row],[Code_Nom]],J$2:J9147,Clef_répartition[[#This Row],[Année]])</f>
        <v>10</v>
      </c>
      <c r="F9147">
        <f>IF(Clef_répartition[[#This Row],[Code_Nom]]=D9146,F9146-1,(COUNTIFS(Clef_répartition[Code_Nom],Clef_répartition[[#This Row],[Code_Nom]],Clef_répartition[Année],Clef_répartition[[#This Row],[Année]])))</f>
        <v>8</v>
      </c>
      <c r="G914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Broye-Vully_10_2020</v>
      </c>
      <c r="H9147">
        <v>5821</v>
      </c>
      <c r="I9147" t="s">
        <v>177</v>
      </c>
      <c r="J9147">
        <v>2020</v>
      </c>
      <c r="K9147">
        <v>1.2177481750597101E-2</v>
      </c>
    </row>
    <row r="9148" spans="1:11" x14ac:dyDescent="0.25">
      <c r="A9148" t="s">
        <v>724</v>
      </c>
      <c r="B9148" t="s">
        <v>473</v>
      </c>
      <c r="C9148" t="s">
        <v>474</v>
      </c>
      <c r="D9148" t="str">
        <f>Clef_répartition[[#This Row],[Code association]]&amp;"_"&amp;Clef_répartition[[#This Row],[Nom association]]</f>
        <v>SDIS Broye-Vully_Association de communes Service de Défense Incendie et de Secours Broye-Vully</v>
      </c>
      <c r="E9148">
        <f>COUNTIFS(D$2:D9148,Clef_répartition[[#This Row],[Code_Nom]],J$2:J9148,Clef_répartition[[#This Row],[Année]])</f>
        <v>11</v>
      </c>
      <c r="F9148">
        <f>IF(Clef_répartition[[#This Row],[Code_Nom]]=D9147,F9147-1,(COUNTIFS(Clef_répartition[Code_Nom],Clef_répartition[[#This Row],[Code_Nom]],Clef_répartition[Année],Clef_répartition[[#This Row],[Année]])))</f>
        <v>7</v>
      </c>
      <c r="G914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Broye-Vully_11_2020</v>
      </c>
      <c r="H9148">
        <v>5822</v>
      </c>
      <c r="I9148" t="s">
        <v>211</v>
      </c>
      <c r="J9148">
        <v>2020</v>
      </c>
      <c r="K9148">
        <v>0.33881656406633698</v>
      </c>
    </row>
    <row r="9149" spans="1:11" x14ac:dyDescent="0.25">
      <c r="A9149" t="s">
        <v>724</v>
      </c>
      <c r="B9149" t="s">
        <v>473</v>
      </c>
      <c r="C9149" t="s">
        <v>474</v>
      </c>
      <c r="D9149" t="str">
        <f>Clef_répartition[[#This Row],[Code association]]&amp;"_"&amp;Clef_répartition[[#This Row],[Nom association]]</f>
        <v>SDIS Broye-Vully_Association de communes Service de Défense Incendie et de Secours Broye-Vully</v>
      </c>
      <c r="E9149">
        <f>COUNTIFS(D$2:D9149,Clef_répartition[[#This Row],[Code_Nom]],J$2:J9149,Clef_répartition[[#This Row],[Année]])</f>
        <v>12</v>
      </c>
      <c r="F9149">
        <f>IF(Clef_répartition[[#This Row],[Code_Nom]]=D9148,F9148-1,(COUNTIFS(Clef_répartition[Code_Nom],Clef_répartition[[#This Row],[Code_Nom]],Clef_répartition[Année],Clef_répartition[[#This Row],[Année]])))</f>
        <v>6</v>
      </c>
      <c r="G914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Broye-Vully_12_2020</v>
      </c>
      <c r="H9149">
        <v>5683</v>
      </c>
      <c r="I9149" t="s">
        <v>222</v>
      </c>
      <c r="J9149">
        <v>2020</v>
      </c>
      <c r="K9149">
        <v>6.526053755844855E-3</v>
      </c>
    </row>
    <row r="9150" spans="1:11" x14ac:dyDescent="0.25">
      <c r="A9150" t="s">
        <v>724</v>
      </c>
      <c r="B9150" t="s">
        <v>473</v>
      </c>
      <c r="C9150" t="s">
        <v>474</v>
      </c>
      <c r="D9150" t="str">
        <f>Clef_répartition[[#This Row],[Code association]]&amp;"_"&amp;Clef_répartition[[#This Row],[Nom association]]</f>
        <v>SDIS Broye-Vully_Association de communes Service de Défense Incendie et de Secours Broye-Vully</v>
      </c>
      <c r="E9150">
        <f>COUNTIFS(D$2:D9150,Clef_répartition[[#This Row],[Code_Nom]],J$2:J9150,Clef_répartition[[#This Row],[Année]])</f>
        <v>13</v>
      </c>
      <c r="F9150">
        <f>IF(Clef_répartition[[#This Row],[Code_Nom]]=D9149,F9149-1,(COUNTIFS(Clef_répartition[Code_Nom],Clef_répartition[[#This Row],[Code_Nom]],Clef_répartition[Année],Clef_répartition[[#This Row],[Année]])))</f>
        <v>5</v>
      </c>
      <c r="G915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Broye-Vully_13_2020</v>
      </c>
      <c r="H9150">
        <v>5827</v>
      </c>
      <c r="I9150" t="s">
        <v>266</v>
      </c>
      <c r="J9150">
        <v>2020</v>
      </c>
      <c r="K9150">
        <v>9.5872439196689873E-3</v>
      </c>
    </row>
    <row r="9151" spans="1:11" x14ac:dyDescent="0.25">
      <c r="A9151" t="s">
        <v>724</v>
      </c>
      <c r="B9151" t="s">
        <v>473</v>
      </c>
      <c r="C9151" t="s">
        <v>474</v>
      </c>
      <c r="D9151" t="str">
        <f>Clef_répartition[[#This Row],[Code association]]&amp;"_"&amp;Clef_répartition[[#This Row],[Nom association]]</f>
        <v>SDIS Broye-Vully_Association de communes Service de Défense Incendie et de Secours Broye-Vully</v>
      </c>
      <c r="E9151">
        <f>COUNTIFS(D$2:D9151,Clef_répartition[[#This Row],[Code_Nom]],J$2:J9151,Clef_répartition[[#This Row],[Année]])</f>
        <v>14</v>
      </c>
      <c r="F9151">
        <f>IF(Clef_répartition[[#This Row],[Code_Nom]]=D9150,F9150-1,(COUNTIFS(Clef_répartition[Code_Nom],Clef_répartition[[#This Row],[Code_Nom]],Clef_répartition[Année],Clef_répartition[[#This Row],[Année]])))</f>
        <v>4</v>
      </c>
      <c r="G915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Broye-Vully_14_2020</v>
      </c>
      <c r="H9151">
        <v>5828</v>
      </c>
      <c r="I9151" t="s">
        <v>268</v>
      </c>
      <c r="J9151">
        <v>2020</v>
      </c>
      <c r="K9151">
        <v>3.7339792108184479E-3</v>
      </c>
    </row>
    <row r="9152" spans="1:11" x14ac:dyDescent="0.25">
      <c r="A9152" t="s">
        <v>724</v>
      </c>
      <c r="B9152" t="s">
        <v>473</v>
      </c>
      <c r="C9152" t="s">
        <v>474</v>
      </c>
      <c r="D9152" t="str">
        <f>Clef_répartition[[#This Row],[Code association]]&amp;"_"&amp;Clef_répartition[[#This Row],[Nom association]]</f>
        <v>SDIS Broye-Vully_Association de communes Service de Défense Incendie et de Secours Broye-Vully</v>
      </c>
      <c r="E9152">
        <f>COUNTIFS(D$2:D9152,Clef_répartition[[#This Row],[Code_Nom]],J$2:J9152,Clef_répartition[[#This Row],[Année]])</f>
        <v>15</v>
      </c>
      <c r="F9152">
        <f>IF(Clef_répartition[[#This Row],[Code_Nom]]=D9151,F9151-1,(COUNTIFS(Clef_répartition[Code_Nom],Clef_répartition[[#This Row],[Code_Nom]],Clef_répartition[Année],Clef_répartition[[#This Row],[Année]])))</f>
        <v>3</v>
      </c>
      <c r="G915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Broye-Vully_15_2020</v>
      </c>
      <c r="H9152">
        <v>5831</v>
      </c>
      <c r="I9152" t="s">
        <v>270</v>
      </c>
      <c r="J9152">
        <v>2020</v>
      </c>
      <c r="K9152">
        <v>0.1108756349446631</v>
      </c>
    </row>
    <row r="9153" spans="1:11" x14ac:dyDescent="0.25">
      <c r="A9153" t="s">
        <v>724</v>
      </c>
      <c r="B9153" t="s">
        <v>473</v>
      </c>
      <c r="C9153" t="s">
        <v>474</v>
      </c>
      <c r="D9153" t="str">
        <f>Clef_répartition[[#This Row],[Code association]]&amp;"_"&amp;Clef_répartition[[#This Row],[Nom association]]</f>
        <v>SDIS Broye-Vully_Association de communes Service de Défense Incendie et de Secours Broye-Vully</v>
      </c>
      <c r="E9153">
        <f>COUNTIFS(D$2:D9153,Clef_répartition[[#This Row],[Code_Nom]],J$2:J9153,Clef_répartition[[#This Row],[Année]])</f>
        <v>16</v>
      </c>
      <c r="F9153">
        <f>IF(Clef_répartition[[#This Row],[Code_Nom]]=D9152,F9152-1,(COUNTIFS(Clef_répartition[Code_Nom],Clef_répartition[[#This Row],[Code_Nom]],Clef_répartition[Année],Clef_répartition[[#This Row],[Année]])))</f>
        <v>2</v>
      </c>
      <c r="G915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Broye-Vully_16_2020</v>
      </c>
      <c r="H9153">
        <v>5830</v>
      </c>
      <c r="I9153" t="s">
        <v>285</v>
      </c>
      <c r="J9153">
        <v>2020</v>
      </c>
      <c r="K9153">
        <v>1.5171393009721802E-2</v>
      </c>
    </row>
    <row r="9154" spans="1:11" x14ac:dyDescent="0.25">
      <c r="A9154" t="s">
        <v>724</v>
      </c>
      <c r="B9154" t="s">
        <v>473</v>
      </c>
      <c r="C9154" t="s">
        <v>474</v>
      </c>
      <c r="D9154" t="str">
        <f>Clef_répartition[[#This Row],[Code association]]&amp;"_"&amp;Clef_répartition[[#This Row],[Nom association]]</f>
        <v>SDIS Broye-Vully_Association de communes Service de Défense Incendie et de Secours Broye-Vully</v>
      </c>
      <c r="E9154">
        <f>COUNTIFS(D$2:D9154,Clef_répartition[[#This Row],[Code_Nom]],J$2:J9154,Clef_répartition[[#This Row],[Année]])</f>
        <v>17</v>
      </c>
      <c r="F9154">
        <f>IF(Clef_répartition[[#This Row],[Code_Nom]]=D9153,F9153-1,(COUNTIFS(Clef_répartition[Code_Nom],Clef_répartition[[#This Row],[Code_Nom]],Clef_répartition[Année],Clef_répartition[[#This Row],[Année]])))</f>
        <v>1</v>
      </c>
      <c r="G915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Broye-Vully_17_2020</v>
      </c>
      <c r="H9154">
        <v>5464</v>
      </c>
      <c r="I9154" t="s">
        <v>296</v>
      </c>
      <c r="J9154">
        <v>2020</v>
      </c>
      <c r="K9154">
        <v>0.1102701248023682</v>
      </c>
    </row>
    <row r="9155" spans="1:11" x14ac:dyDescent="0.25">
      <c r="A9155" t="s">
        <v>724</v>
      </c>
      <c r="B9155" t="s">
        <v>555</v>
      </c>
      <c r="C9155" t="s">
        <v>556</v>
      </c>
      <c r="D9155" t="str">
        <f>Clef_répartition[[#This Row],[Code association]]&amp;"_"&amp;Clef_répartition[[#This Row],[Nom association]]</f>
        <v>SDIS Etraz-Région_Association de communes Service de Défense Incendie et de Secours Etraz-Région</v>
      </c>
      <c r="E9155">
        <f>COUNTIFS(D$2:D9155,Clef_répartition[[#This Row],[Code_Nom]],J$2:J9155,Clef_répartition[[#This Row],[Année]])</f>
        <v>1</v>
      </c>
      <c r="F9155">
        <f>IF(Clef_répartition[[#This Row],[Code_Nom]]=D9154,F9154-1,(COUNTIFS(Clef_répartition[Code_Nom],Clef_répartition[[#This Row],[Code_Nom]],Clef_répartition[Année],Clef_répartition[[#This Row],[Année]])))</f>
        <v>28</v>
      </c>
      <c r="G915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Etraz-Région_1_2020</v>
      </c>
      <c r="H9155" s="60">
        <v>5851</v>
      </c>
      <c r="I9155" s="60" t="s">
        <v>4</v>
      </c>
      <c r="J9155" s="60">
        <v>2020</v>
      </c>
      <c r="K9155" s="60">
        <v>1.38E-2</v>
      </c>
    </row>
    <row r="9156" spans="1:11" x14ac:dyDescent="0.25">
      <c r="A9156" t="s">
        <v>724</v>
      </c>
      <c r="B9156" t="s">
        <v>555</v>
      </c>
      <c r="C9156" t="s">
        <v>556</v>
      </c>
      <c r="D9156" t="str">
        <f>Clef_répartition[[#This Row],[Code association]]&amp;"_"&amp;Clef_répartition[[#This Row],[Nom association]]</f>
        <v>SDIS Etraz-Région_Association de communes Service de Défense Incendie et de Secours Etraz-Région</v>
      </c>
      <c r="E9156">
        <f>COUNTIFS(D$2:D9156,Clef_répartition[[#This Row],[Code_Nom]],J$2:J9156,Clef_répartition[[#This Row],[Année]])</f>
        <v>2</v>
      </c>
      <c r="F9156">
        <f>IF(Clef_répartition[[#This Row],[Code_Nom]]=D9155,F9155-1,(COUNTIFS(Clef_répartition[Code_Nom],Clef_répartition[[#This Row],[Code_Nom]],Clef_répartition[Année],Clef_répartition[[#This Row],[Année]])))</f>
        <v>27</v>
      </c>
      <c r="G915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Etraz-Région_2_2020</v>
      </c>
      <c r="H9156" s="60">
        <v>5422</v>
      </c>
      <c r="I9156" s="60" t="s">
        <v>9</v>
      </c>
      <c r="J9156" s="60">
        <v>2020</v>
      </c>
      <c r="K9156" s="60">
        <v>0.11990000000000001</v>
      </c>
    </row>
    <row r="9157" spans="1:11" x14ac:dyDescent="0.25">
      <c r="A9157" t="s">
        <v>724</v>
      </c>
      <c r="B9157" t="s">
        <v>555</v>
      </c>
      <c r="C9157" t="s">
        <v>556</v>
      </c>
      <c r="D9157" t="str">
        <f>Clef_répartition[[#This Row],[Code association]]&amp;"_"&amp;Clef_répartition[[#This Row],[Nom association]]</f>
        <v>SDIS Etraz-Région_Association de communes Service de Défense Incendie et de Secours Etraz-Région</v>
      </c>
      <c r="E9157">
        <f>COUNTIFS(D$2:D9157,Clef_répartition[[#This Row],[Code_Nom]],J$2:J9157,Clef_répartition[[#This Row],[Année]])</f>
        <v>3</v>
      </c>
      <c r="F9157">
        <f>IF(Clef_répartition[[#This Row],[Code_Nom]]=D9156,F9156-1,(COUNTIFS(Clef_répartition[Code_Nom],Clef_répartition[[#This Row],[Code_Nom]],Clef_répartition[Année],Clef_répartition[[#This Row],[Année]])))</f>
        <v>26</v>
      </c>
      <c r="G915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Etraz-Région_3_2020</v>
      </c>
      <c r="H9157" s="60">
        <v>5423</v>
      </c>
      <c r="I9157" s="60" t="s">
        <v>12</v>
      </c>
      <c r="J9157" s="60">
        <v>2020</v>
      </c>
      <c r="K9157" s="60">
        <v>1.7000000000000001E-2</v>
      </c>
    </row>
    <row r="9158" spans="1:11" x14ac:dyDescent="0.25">
      <c r="A9158" t="s">
        <v>724</v>
      </c>
      <c r="B9158" t="s">
        <v>555</v>
      </c>
      <c r="C9158" t="s">
        <v>556</v>
      </c>
      <c r="D9158" t="str">
        <f>Clef_répartition[[#This Row],[Code association]]&amp;"_"&amp;Clef_répartition[[#This Row],[Nom association]]</f>
        <v>SDIS Etraz-Région_Association de communes Service de Défense Incendie et de Secours Etraz-Région</v>
      </c>
      <c r="E9158">
        <f>COUNTIFS(D$2:D9158,Clef_répartition[[#This Row],[Code_Nom]],J$2:J9158,Clef_répartition[[#This Row],[Année]])</f>
        <v>4</v>
      </c>
      <c r="F9158">
        <f>IF(Clef_répartition[[#This Row],[Code_Nom]]=D9157,F9157-1,(COUNTIFS(Clef_répartition[Code_Nom],Clef_répartition[[#This Row],[Code_Nom]],Clef_répartition[Année],Clef_répartition[[#This Row],[Année]])))</f>
        <v>25</v>
      </c>
      <c r="G915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Etraz-Région_4_2020</v>
      </c>
      <c r="H9158" s="60">
        <v>5424</v>
      </c>
      <c r="I9158" s="60" t="s">
        <v>20</v>
      </c>
      <c r="J9158" s="60">
        <v>2020</v>
      </c>
      <c r="K9158" s="60">
        <v>9.7000000000000003E-3</v>
      </c>
    </row>
    <row r="9159" spans="1:11" x14ac:dyDescent="0.25">
      <c r="A9159" t="s">
        <v>724</v>
      </c>
      <c r="B9159" t="s">
        <v>555</v>
      </c>
      <c r="C9159" t="s">
        <v>556</v>
      </c>
      <c r="D9159" t="str">
        <f>Clef_répartition[[#This Row],[Code association]]&amp;"_"&amp;Clef_répartition[[#This Row],[Nom association]]</f>
        <v>SDIS Etraz-Région_Association de communes Service de Défense Incendie et de Secours Etraz-Région</v>
      </c>
      <c r="E9159">
        <f>COUNTIFS(D$2:D9159,Clef_répartition[[#This Row],[Code_Nom]],J$2:J9159,Clef_répartition[[#This Row],[Année]])</f>
        <v>5</v>
      </c>
      <c r="F9159">
        <f>IF(Clef_répartition[[#This Row],[Code_Nom]]=D9158,F9158-1,(COUNTIFS(Clef_répartition[Code_Nom],Clef_répartition[[#This Row],[Code_Nom]],Clef_répartition[Année],Clef_répartition[[#This Row],[Année]])))</f>
        <v>24</v>
      </c>
      <c r="G915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Etraz-Région_5_2020</v>
      </c>
      <c r="H9159" s="60">
        <v>5425</v>
      </c>
      <c r="I9159" s="60" t="s">
        <v>23</v>
      </c>
      <c r="J9159" s="60">
        <v>2020</v>
      </c>
      <c r="K9159" s="60">
        <v>5.0599999999999999E-2</v>
      </c>
    </row>
    <row r="9160" spans="1:11" x14ac:dyDescent="0.25">
      <c r="A9160" t="s">
        <v>724</v>
      </c>
      <c r="B9160" t="s">
        <v>555</v>
      </c>
      <c r="C9160" t="s">
        <v>556</v>
      </c>
      <c r="D9160" t="str">
        <f>Clef_répartition[[#This Row],[Code association]]&amp;"_"&amp;Clef_répartition[[#This Row],[Nom association]]</f>
        <v>SDIS Etraz-Région_Association de communes Service de Défense Incendie et de Secours Etraz-Région</v>
      </c>
      <c r="E9160">
        <f>COUNTIFS(D$2:D9160,Clef_répartition[[#This Row],[Code_Nom]],J$2:J9160,Clef_répartition[[#This Row],[Année]])</f>
        <v>6</v>
      </c>
      <c r="F9160">
        <f>IF(Clef_répartition[[#This Row],[Code_Nom]]=D9159,F9159-1,(COUNTIFS(Clef_répartition[Code_Nom],Clef_répartition[[#This Row],[Code_Nom]],Clef_répartition[Année],Clef_répartition[[#This Row],[Année]])))</f>
        <v>23</v>
      </c>
      <c r="G916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Etraz-Région_6_2020</v>
      </c>
      <c r="H9160" s="60">
        <v>5426</v>
      </c>
      <c r="I9160" s="60" t="s">
        <v>31</v>
      </c>
      <c r="J9160" s="60">
        <v>2020</v>
      </c>
      <c r="K9160" s="60">
        <v>1.5599999999999999E-2</v>
      </c>
    </row>
    <row r="9161" spans="1:11" x14ac:dyDescent="0.25">
      <c r="A9161" t="s">
        <v>724</v>
      </c>
      <c r="B9161" t="s">
        <v>555</v>
      </c>
      <c r="C9161" t="s">
        <v>556</v>
      </c>
      <c r="D9161" t="str">
        <f>Clef_répartition[[#This Row],[Code association]]&amp;"_"&amp;Clef_répartition[[#This Row],[Nom association]]</f>
        <v>SDIS Etraz-Région_Association de communes Service de Défense Incendie et de Secours Etraz-Région</v>
      </c>
      <c r="E9161">
        <f>COUNTIFS(D$2:D9161,Clef_répartition[[#This Row],[Code_Nom]],J$2:J9161,Clef_répartition[[#This Row],[Année]])</f>
        <v>7</v>
      </c>
      <c r="F9161">
        <f>IF(Clef_répartition[[#This Row],[Code_Nom]]=D9160,F9160-1,(COUNTIFS(Clef_répartition[Code_Nom],Clef_répartition[[#This Row],[Code_Nom]],Clef_répartition[Année],Clef_répartition[[#This Row],[Année]])))</f>
        <v>22</v>
      </c>
      <c r="G916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Etraz-Région_7_2020</v>
      </c>
      <c r="H9161" s="60">
        <v>5852</v>
      </c>
      <c r="I9161" s="60" t="s">
        <v>41</v>
      </c>
      <c r="J9161" s="60">
        <v>2020</v>
      </c>
      <c r="K9161" s="60">
        <v>1.4999999999999999E-2</v>
      </c>
    </row>
    <row r="9162" spans="1:11" x14ac:dyDescent="0.25">
      <c r="A9162" t="s">
        <v>724</v>
      </c>
      <c r="B9162" t="s">
        <v>555</v>
      </c>
      <c r="C9162" t="s">
        <v>556</v>
      </c>
      <c r="D9162" t="str">
        <f>Clef_répartition[[#This Row],[Code association]]&amp;"_"&amp;Clef_répartition[[#This Row],[Nom association]]</f>
        <v>SDIS Etraz-Région_Association de communes Service de Défense Incendie et de Secours Etraz-Région</v>
      </c>
      <c r="E9162">
        <f>COUNTIFS(D$2:D9162,Clef_répartition[[#This Row],[Code_Nom]],J$2:J9162,Clef_répartition[[#This Row],[Année]])</f>
        <v>8</v>
      </c>
      <c r="F9162">
        <f>IF(Clef_répartition[[#This Row],[Code_Nom]]=D9161,F9161-1,(COUNTIFS(Clef_répartition[Code_Nom],Clef_répartition[[#This Row],[Code_Nom]],Clef_répartition[Année],Clef_répartition[[#This Row],[Année]])))</f>
        <v>21</v>
      </c>
      <c r="G916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Etraz-Région_8_2020</v>
      </c>
      <c r="H9162" s="60">
        <v>5853</v>
      </c>
      <c r="I9162" s="60" t="s">
        <v>42</v>
      </c>
      <c r="J9162" s="60">
        <v>2020</v>
      </c>
      <c r="K9162" s="60">
        <v>2.3900000000000001E-2</v>
      </c>
    </row>
    <row r="9163" spans="1:11" x14ac:dyDescent="0.25">
      <c r="A9163" t="s">
        <v>724</v>
      </c>
      <c r="B9163" t="s">
        <v>555</v>
      </c>
      <c r="C9163" t="s">
        <v>556</v>
      </c>
      <c r="D9163" t="str">
        <f>Clef_répartition[[#This Row],[Code association]]&amp;"_"&amp;Clef_répartition[[#This Row],[Nom association]]</f>
        <v>SDIS Etraz-Région_Association de communes Service de Défense Incendie et de Secours Etraz-Région</v>
      </c>
      <c r="E9163">
        <f>COUNTIFS(D$2:D9163,Clef_répartition[[#This Row],[Code_Nom]],J$2:J9163,Clef_répartition[[#This Row],[Année]])</f>
        <v>9</v>
      </c>
      <c r="F9163">
        <f>IF(Clef_répartition[[#This Row],[Code_Nom]]=D9162,F9162-1,(COUNTIFS(Clef_répartition[Code_Nom],Clef_répartition[[#This Row],[Code_Nom]],Clef_répartition[Année],Clef_répartition[[#This Row],[Année]])))</f>
        <v>20</v>
      </c>
      <c r="G916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Etraz-Région_9_2020</v>
      </c>
      <c r="H9163" s="60">
        <v>5855</v>
      </c>
      <c r="I9163" s="60" t="s">
        <v>98</v>
      </c>
      <c r="J9163" s="60">
        <v>2020</v>
      </c>
      <c r="K9163" s="60">
        <v>2.0199999999999999E-2</v>
      </c>
    </row>
    <row r="9164" spans="1:11" x14ac:dyDescent="0.25">
      <c r="A9164" t="s">
        <v>724</v>
      </c>
      <c r="B9164" t="s">
        <v>555</v>
      </c>
      <c r="C9164" t="s">
        <v>556</v>
      </c>
      <c r="D9164" t="str">
        <f>Clef_répartition[[#This Row],[Code association]]&amp;"_"&amp;Clef_répartition[[#This Row],[Nom association]]</f>
        <v>SDIS Etraz-Région_Association de communes Service de Défense Incendie et de Secours Etraz-Région</v>
      </c>
      <c r="E9164">
        <f>COUNTIFS(D$2:D9164,Clef_répartition[[#This Row],[Code_Nom]],J$2:J9164,Clef_répartition[[#This Row],[Année]])</f>
        <v>10</v>
      </c>
      <c r="F9164">
        <f>IF(Clef_répartition[[#This Row],[Code_Nom]]=D9163,F9163-1,(COUNTIFS(Clef_répartition[Code_Nom],Clef_répartition[[#This Row],[Code_Nom]],Clef_répartition[Année],Clef_répartition[[#This Row],[Année]])))</f>
        <v>19</v>
      </c>
      <c r="G916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Etraz-Région_10_2020</v>
      </c>
      <c r="H9164" s="60">
        <v>5856</v>
      </c>
      <c r="I9164" s="60" t="s">
        <v>106</v>
      </c>
      <c r="J9164" s="60">
        <v>2020</v>
      </c>
      <c r="K9164" s="60">
        <v>2.3E-2</v>
      </c>
    </row>
    <row r="9165" spans="1:11" x14ac:dyDescent="0.25">
      <c r="A9165" t="s">
        <v>724</v>
      </c>
      <c r="B9165" t="s">
        <v>555</v>
      </c>
      <c r="C9165" t="s">
        <v>556</v>
      </c>
      <c r="D9165" t="str">
        <f>Clef_répartition[[#This Row],[Code association]]&amp;"_"&amp;Clef_répartition[[#This Row],[Nom association]]</f>
        <v>SDIS Etraz-Région_Association de communes Service de Défense Incendie et de Secours Etraz-Région</v>
      </c>
      <c r="E9165">
        <f>COUNTIFS(D$2:D9165,Clef_répartition[[#This Row],[Code_Nom]],J$2:J9165,Clef_répartition[[#This Row],[Année]])</f>
        <v>11</v>
      </c>
      <c r="F9165">
        <f>IF(Clef_répartition[[#This Row],[Code_Nom]]=D9164,F9164-1,(COUNTIFS(Clef_répartition[Code_Nom],Clef_répartition[[#This Row],[Code_Nom]],Clef_répartition[Année],Clef_répartition[[#This Row],[Année]])))</f>
        <v>18</v>
      </c>
      <c r="G916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Etraz-Région_11_2020</v>
      </c>
      <c r="H9165" s="60">
        <v>5427</v>
      </c>
      <c r="I9165" s="60" t="s">
        <v>112</v>
      </c>
      <c r="J9165" s="60">
        <v>2020</v>
      </c>
      <c r="K9165" s="60">
        <v>2.7300000000000001E-2</v>
      </c>
    </row>
    <row r="9166" spans="1:11" x14ac:dyDescent="0.25">
      <c r="A9166" t="s">
        <v>724</v>
      </c>
      <c r="B9166" t="s">
        <v>555</v>
      </c>
      <c r="C9166" t="s">
        <v>556</v>
      </c>
      <c r="D9166" t="str">
        <f>Clef_répartition[[#This Row],[Code association]]&amp;"_"&amp;Clef_répartition[[#This Row],[Nom association]]</f>
        <v>SDIS Etraz-Région_Association de communes Service de Défense Incendie et de Secours Etraz-Région</v>
      </c>
      <c r="E9166">
        <f>COUNTIFS(D$2:D9166,Clef_répartition[[#This Row],[Code_Nom]],J$2:J9166,Clef_répartition[[#This Row],[Année]])</f>
        <v>12</v>
      </c>
      <c r="F9166">
        <f>IF(Clef_répartition[[#This Row],[Code_Nom]]=D9165,F9165-1,(COUNTIFS(Clef_répartition[Code_Nom],Clef_répartition[[#This Row],[Code_Nom]],Clef_répartition[Année],Clef_répartition[[#This Row],[Année]])))</f>
        <v>17</v>
      </c>
      <c r="G916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Etraz-Région_12_2020</v>
      </c>
      <c r="H9166" s="60">
        <v>5857</v>
      </c>
      <c r="I9166" s="60" t="s">
        <v>122</v>
      </c>
      <c r="J9166" s="60">
        <v>2020</v>
      </c>
      <c r="K9166" s="60">
        <v>4.2000000000000003E-2</v>
      </c>
    </row>
    <row r="9167" spans="1:11" x14ac:dyDescent="0.25">
      <c r="A9167" t="s">
        <v>724</v>
      </c>
      <c r="B9167" t="s">
        <v>555</v>
      </c>
      <c r="C9167" t="s">
        <v>556</v>
      </c>
      <c r="D9167" t="str">
        <f>Clef_répartition[[#This Row],[Code association]]&amp;"_"&amp;Clef_répartition[[#This Row],[Nom association]]</f>
        <v>SDIS Etraz-Région_Association de communes Service de Défense Incendie et de Secours Etraz-Région</v>
      </c>
      <c r="E9167">
        <f>COUNTIFS(D$2:D9167,Clef_répartition[[#This Row],[Code_Nom]],J$2:J9167,Clef_répartition[[#This Row],[Année]])</f>
        <v>13</v>
      </c>
      <c r="F9167">
        <f>IF(Clef_répartition[[#This Row],[Code_Nom]]=D9166,F9166-1,(COUNTIFS(Clef_répartition[Code_Nom],Clef_répartition[[#This Row],[Code_Nom]],Clef_répartition[Année],Clef_répartition[[#This Row],[Année]])))</f>
        <v>16</v>
      </c>
      <c r="G916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Etraz-Région_13_2020</v>
      </c>
      <c r="H9167" s="60">
        <v>5428</v>
      </c>
      <c r="I9167" s="60" t="s">
        <v>123</v>
      </c>
      <c r="J9167" s="60">
        <v>2020</v>
      </c>
      <c r="K9167" s="60">
        <v>6.9400000000000003E-2</v>
      </c>
    </row>
    <row r="9168" spans="1:11" x14ac:dyDescent="0.25">
      <c r="A9168" t="s">
        <v>724</v>
      </c>
      <c r="B9168" t="s">
        <v>555</v>
      </c>
      <c r="C9168" t="s">
        <v>556</v>
      </c>
      <c r="D9168" t="str">
        <f>Clef_répartition[[#This Row],[Code association]]&amp;"_"&amp;Clef_répartition[[#This Row],[Nom association]]</f>
        <v>SDIS Etraz-Région_Association de communes Service de Défense Incendie et de Secours Etraz-Région</v>
      </c>
      <c r="E9168">
        <f>COUNTIFS(D$2:D9168,Clef_répartition[[#This Row],[Code_Nom]],J$2:J9168,Clef_répartition[[#This Row],[Année]])</f>
        <v>14</v>
      </c>
      <c r="F9168">
        <f>IF(Clef_répartition[[#This Row],[Code_Nom]]=D9167,F9167-1,(COUNTIFS(Clef_répartition[Code_Nom],Clef_répartition[[#This Row],[Code_Nom]],Clef_répartition[Année],Clef_répartition[[#This Row],[Année]])))</f>
        <v>15</v>
      </c>
      <c r="G916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Etraz-Région_14_2020</v>
      </c>
      <c r="H9168" s="60">
        <v>5637</v>
      </c>
      <c r="I9168" s="60" t="s">
        <v>153</v>
      </c>
      <c r="J9168" s="60">
        <v>2020</v>
      </c>
      <c r="K9168" s="60">
        <v>3.1699999999999999E-2</v>
      </c>
    </row>
    <row r="9169" spans="1:11" x14ac:dyDescent="0.25">
      <c r="A9169" t="s">
        <v>724</v>
      </c>
      <c r="B9169" t="s">
        <v>555</v>
      </c>
      <c r="C9169" t="s">
        <v>556</v>
      </c>
      <c r="D9169" t="str">
        <f>Clef_répartition[[#This Row],[Code association]]&amp;"_"&amp;Clef_répartition[[#This Row],[Nom association]]</f>
        <v>SDIS Etraz-Région_Association de communes Service de Défense Incendie et de Secours Etraz-Région</v>
      </c>
      <c r="E9169">
        <f>COUNTIFS(D$2:D9169,Clef_répartition[[#This Row],[Code_Nom]],J$2:J9169,Clef_répartition[[#This Row],[Année]])</f>
        <v>15</v>
      </c>
      <c r="F9169">
        <f>IF(Clef_répartition[[#This Row],[Code_Nom]]=D9168,F9168-1,(COUNTIFS(Clef_répartition[Code_Nom],Clef_répartition[[#This Row],[Code_Nom]],Clef_répartition[Année],Clef_répartition[[#This Row],[Année]])))</f>
        <v>14</v>
      </c>
      <c r="G916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Etraz-Région_15_2020</v>
      </c>
      <c r="H9169" s="60">
        <v>5429</v>
      </c>
      <c r="I9169" s="60" t="s">
        <v>162</v>
      </c>
      <c r="J9169" s="60">
        <v>2020</v>
      </c>
      <c r="K9169" s="60">
        <v>1.52E-2</v>
      </c>
    </row>
    <row r="9170" spans="1:11" x14ac:dyDescent="0.25">
      <c r="A9170" t="s">
        <v>724</v>
      </c>
      <c r="B9170" t="s">
        <v>555</v>
      </c>
      <c r="C9170" t="s">
        <v>556</v>
      </c>
      <c r="D9170" t="str">
        <f>Clef_répartition[[#This Row],[Code association]]&amp;"_"&amp;Clef_répartition[[#This Row],[Nom association]]</f>
        <v>SDIS Etraz-Région_Association de communes Service de Défense Incendie et de Secours Etraz-Région</v>
      </c>
      <c r="E9170">
        <f>COUNTIFS(D$2:D9170,Clef_répartition[[#This Row],[Code_Nom]],J$2:J9170,Clef_répartition[[#This Row],[Année]])</f>
        <v>16</v>
      </c>
      <c r="F9170">
        <f>IF(Clef_répartition[[#This Row],[Code_Nom]]=D9169,F9169-1,(COUNTIFS(Clef_répartition[Code_Nom],Clef_répartition[[#This Row],[Code_Nom]],Clef_répartition[Année],Clef_répartition[[#This Row],[Année]])))</f>
        <v>13</v>
      </c>
      <c r="G917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Etraz-Région_16_2020</v>
      </c>
      <c r="H9170" s="60">
        <v>5858</v>
      </c>
      <c r="I9170" s="60" t="s">
        <v>165</v>
      </c>
      <c r="J9170" s="60">
        <v>2020</v>
      </c>
      <c r="K9170" s="60">
        <v>1.95E-2</v>
      </c>
    </row>
    <row r="9171" spans="1:11" x14ac:dyDescent="0.25">
      <c r="A9171" t="s">
        <v>724</v>
      </c>
      <c r="B9171" t="s">
        <v>555</v>
      </c>
      <c r="C9171" t="s">
        <v>556</v>
      </c>
      <c r="D9171" t="str">
        <f>Clef_répartition[[#This Row],[Code association]]&amp;"_"&amp;Clef_répartition[[#This Row],[Nom association]]</f>
        <v>SDIS Etraz-Région_Association de communes Service de Défense Incendie et de Secours Etraz-Région</v>
      </c>
      <c r="E9171">
        <f>COUNTIFS(D$2:D9171,Clef_répartition[[#This Row],[Code_Nom]],J$2:J9171,Clef_répartition[[#This Row],[Année]])</f>
        <v>17</v>
      </c>
      <c r="F9171">
        <f>IF(Clef_répartition[[#This Row],[Code_Nom]]=D9170,F9170-1,(COUNTIFS(Clef_répartition[Code_Nom],Clef_répartition[[#This Row],[Code_Nom]],Clef_répartition[Année],Clef_répartition[[#This Row],[Année]])))</f>
        <v>12</v>
      </c>
      <c r="G917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Etraz-Région_17_2020</v>
      </c>
      <c r="H9171" s="60">
        <v>5430</v>
      </c>
      <c r="I9171" s="60" t="s">
        <v>171</v>
      </c>
      <c r="J9171" s="60">
        <v>2020</v>
      </c>
      <c r="K9171" s="60">
        <v>1.47E-2</v>
      </c>
    </row>
    <row r="9172" spans="1:11" x14ac:dyDescent="0.25">
      <c r="A9172" t="s">
        <v>724</v>
      </c>
      <c r="B9172" t="s">
        <v>555</v>
      </c>
      <c r="C9172" t="s">
        <v>556</v>
      </c>
      <c r="D9172" t="str">
        <f>Clef_répartition[[#This Row],[Code association]]&amp;"_"&amp;Clef_répartition[[#This Row],[Nom association]]</f>
        <v>SDIS Etraz-Région_Association de communes Service de Défense Incendie et de Secours Etraz-Région</v>
      </c>
      <c r="E9172">
        <f>COUNTIFS(D$2:D9172,Clef_répartition[[#This Row],[Code_Nom]],J$2:J9172,Clef_répartition[[#This Row],[Année]])</f>
        <v>18</v>
      </c>
      <c r="F9172">
        <f>IF(Clef_répartition[[#This Row],[Code_Nom]]=D9171,F9171-1,(COUNTIFS(Clef_répartition[Code_Nom],Clef_répartition[[#This Row],[Code_Nom]],Clef_répartition[Année],Clef_répartition[[#This Row],[Année]])))</f>
        <v>11</v>
      </c>
      <c r="G917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Etraz-Région_18_2020</v>
      </c>
      <c r="H9172" s="60">
        <v>5431</v>
      </c>
      <c r="I9172" s="60" t="s">
        <v>179</v>
      </c>
      <c r="J9172" s="60">
        <v>2020</v>
      </c>
      <c r="K9172" s="60">
        <v>8.9999999999999993E-3</v>
      </c>
    </row>
    <row r="9173" spans="1:11" x14ac:dyDescent="0.25">
      <c r="A9173" t="s">
        <v>724</v>
      </c>
      <c r="B9173" t="s">
        <v>555</v>
      </c>
      <c r="C9173" t="s">
        <v>556</v>
      </c>
      <c r="D9173" t="str">
        <f>Clef_répartition[[#This Row],[Code association]]&amp;"_"&amp;Clef_répartition[[#This Row],[Nom association]]</f>
        <v>SDIS Etraz-Région_Association de communes Service de Défense Incendie et de Secours Etraz-Région</v>
      </c>
      <c r="E9173">
        <f>COUNTIFS(D$2:D9173,Clef_répartition[[#This Row],[Code_Nom]],J$2:J9173,Clef_répartition[[#This Row],[Année]])</f>
        <v>19</v>
      </c>
      <c r="F9173">
        <f>IF(Clef_répartition[[#This Row],[Code_Nom]]=D9172,F9172-1,(COUNTIFS(Clef_répartition[Code_Nom],Clef_répartition[[#This Row],[Code_Nom]],Clef_répartition[Année],Clef_répartition[[#This Row],[Année]])))</f>
        <v>10</v>
      </c>
      <c r="G917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Etraz-Région_19_2020</v>
      </c>
      <c r="H9173" s="60">
        <v>5492</v>
      </c>
      <c r="I9173" s="60" t="s">
        <v>189</v>
      </c>
      <c r="J9173" s="60">
        <v>2020</v>
      </c>
      <c r="K9173" s="60">
        <v>2.98E-2</v>
      </c>
    </row>
    <row r="9174" spans="1:11" x14ac:dyDescent="0.25">
      <c r="A9174" t="s">
        <v>724</v>
      </c>
      <c r="B9174" t="s">
        <v>555</v>
      </c>
      <c r="C9174" t="s">
        <v>556</v>
      </c>
      <c r="D9174" t="str">
        <f>Clef_répartition[[#This Row],[Code association]]&amp;"_"&amp;Clef_répartition[[#This Row],[Nom association]]</f>
        <v>SDIS Etraz-Région_Association de communes Service de Défense Incendie et de Secours Etraz-Région</v>
      </c>
      <c r="E9174">
        <f>COUNTIFS(D$2:D9174,Clef_répartition[[#This Row],[Code_Nom]],J$2:J9174,Clef_répartition[[#This Row],[Année]])</f>
        <v>20</v>
      </c>
      <c r="F9174">
        <f>IF(Clef_répartition[[#This Row],[Code_Nom]]=D9173,F9173-1,(COUNTIFS(Clef_répartition[Code_Nom],Clef_répartition[[#This Row],[Code_Nom]],Clef_répartition[Année],Clef_répartition[[#This Row],[Année]])))</f>
        <v>9</v>
      </c>
      <c r="G917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Etraz-Région_20_2020</v>
      </c>
      <c r="H9174" s="60">
        <v>5859</v>
      </c>
      <c r="I9174" s="60" t="s">
        <v>182</v>
      </c>
      <c r="J9174" s="60">
        <v>2020</v>
      </c>
      <c r="K9174" s="60">
        <v>8.4199999999999997E-2</v>
      </c>
    </row>
    <row r="9175" spans="1:11" x14ac:dyDescent="0.25">
      <c r="A9175" t="s">
        <v>724</v>
      </c>
      <c r="B9175" t="s">
        <v>555</v>
      </c>
      <c r="C9175" t="s">
        <v>556</v>
      </c>
      <c r="D9175" t="str">
        <f>Clef_répartition[[#This Row],[Code association]]&amp;"_"&amp;Clef_répartition[[#This Row],[Nom association]]</f>
        <v>SDIS Etraz-Région_Association de communes Service de Défense Incendie et de Secours Etraz-Région</v>
      </c>
      <c r="E9175">
        <f>COUNTIFS(D$2:D9175,Clef_répartition[[#This Row],[Code_Nom]],J$2:J9175,Clef_répartition[[#This Row],[Année]])</f>
        <v>21</v>
      </c>
      <c r="F9175">
        <f>IF(Clef_répartition[[#This Row],[Code_Nom]]=D9174,F9174-1,(COUNTIFS(Clef_répartition[Code_Nom],Clef_répartition[[#This Row],[Code_Nom]],Clef_répartition[Année],Clef_répartition[[#This Row],[Année]])))</f>
        <v>8</v>
      </c>
      <c r="G917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Etraz-Région_21_2020</v>
      </c>
      <c r="H9175" s="60">
        <v>5860</v>
      </c>
      <c r="I9175" s="60" t="s">
        <v>215</v>
      </c>
      <c r="J9175" s="60">
        <v>2020</v>
      </c>
      <c r="K9175" s="60">
        <v>4.9000000000000002E-2</v>
      </c>
    </row>
    <row r="9176" spans="1:11" x14ac:dyDescent="0.25">
      <c r="A9176" t="s">
        <v>724</v>
      </c>
      <c r="B9176" t="s">
        <v>555</v>
      </c>
      <c r="C9176" t="s">
        <v>556</v>
      </c>
      <c r="D9176" t="str">
        <f>Clef_répartition[[#This Row],[Code association]]&amp;"_"&amp;Clef_répartition[[#This Row],[Nom association]]</f>
        <v>SDIS Etraz-Région_Association de communes Service de Défense Incendie et de Secours Etraz-Région</v>
      </c>
      <c r="E9176">
        <f>COUNTIFS(D$2:D9176,Clef_répartition[[#This Row],[Code_Nom]],J$2:J9176,Clef_répartition[[#This Row],[Année]])</f>
        <v>22</v>
      </c>
      <c r="F9176">
        <f>IF(Clef_répartition[[#This Row],[Code_Nom]]=D9175,F9175-1,(COUNTIFS(Clef_répartition[Code_Nom],Clef_répartition[[#This Row],[Code_Nom]],Clef_répartition[Année],Clef_répartition[[#This Row],[Année]])))</f>
        <v>7</v>
      </c>
      <c r="G917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Etraz-Région_22_2020</v>
      </c>
      <c r="H9176" s="60">
        <v>5861</v>
      </c>
      <c r="I9176" s="60" t="s">
        <v>232</v>
      </c>
      <c r="J9176" s="60">
        <v>2020</v>
      </c>
      <c r="K9176" s="60">
        <v>0.1983</v>
      </c>
    </row>
    <row r="9177" spans="1:11" x14ac:dyDescent="0.25">
      <c r="A9177" t="s">
        <v>724</v>
      </c>
      <c r="B9177" t="s">
        <v>555</v>
      </c>
      <c r="C9177" t="s">
        <v>556</v>
      </c>
      <c r="D9177" t="str">
        <f>Clef_répartition[[#This Row],[Code association]]&amp;"_"&amp;Clef_répartition[[#This Row],[Nom association]]</f>
        <v>SDIS Etraz-Région_Association de communes Service de Défense Incendie et de Secours Etraz-Région</v>
      </c>
      <c r="E9177">
        <f>COUNTIFS(D$2:D9177,Clef_répartition[[#This Row],[Code_Nom]],J$2:J9177,Clef_répartition[[#This Row],[Année]])</f>
        <v>23</v>
      </c>
      <c r="F9177">
        <f>IF(Clef_répartition[[#This Row],[Code_Nom]]=D9176,F9176-1,(COUNTIFS(Clef_répartition[Code_Nom],Clef_répartition[[#This Row],[Code_Nom]],Clef_répartition[Année],Clef_répartition[[#This Row],[Année]])))</f>
        <v>6</v>
      </c>
      <c r="G917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Etraz-Région_23_2020</v>
      </c>
      <c r="H9177" s="60">
        <v>5434</v>
      </c>
      <c r="I9177" s="60" t="s">
        <v>244</v>
      </c>
      <c r="J9177" s="60">
        <v>2020</v>
      </c>
      <c r="K9177" s="60">
        <v>3.27E-2</v>
      </c>
    </row>
    <row r="9178" spans="1:11" x14ac:dyDescent="0.25">
      <c r="A9178" t="s">
        <v>724</v>
      </c>
      <c r="B9178" t="s">
        <v>555</v>
      </c>
      <c r="C9178" t="s">
        <v>556</v>
      </c>
      <c r="D9178" t="str">
        <f>Clef_répartition[[#This Row],[Code association]]&amp;"_"&amp;Clef_répartition[[#This Row],[Nom association]]</f>
        <v>SDIS Etraz-Région_Association de communes Service de Défense Incendie et de Secours Etraz-Région</v>
      </c>
      <c r="E9178">
        <f>COUNTIFS(D$2:D9178,Clef_répartition[[#This Row],[Code_Nom]],J$2:J9178,Clef_répartition[[#This Row],[Année]])</f>
        <v>24</v>
      </c>
      <c r="F9178">
        <f>IF(Clef_répartition[[#This Row],[Code_Nom]]=D9177,F9177-1,(COUNTIFS(Clef_répartition[Code_Nom],Clef_répartition[[#This Row],[Code_Nom]],Clef_répartition[Année],Clef_répartition[[#This Row],[Année]])))</f>
        <v>5</v>
      </c>
      <c r="G917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Etraz-Région_24_2020</v>
      </c>
      <c r="H9178" s="60">
        <v>5435</v>
      </c>
      <c r="I9178" s="60" t="s">
        <v>245</v>
      </c>
      <c r="J9178" s="60">
        <v>2020</v>
      </c>
      <c r="K9178" s="60">
        <v>2.1899999999999999E-2</v>
      </c>
    </row>
    <row r="9179" spans="1:11" x14ac:dyDescent="0.25">
      <c r="A9179" t="s">
        <v>724</v>
      </c>
      <c r="B9179" t="s">
        <v>555</v>
      </c>
      <c r="C9179" t="s">
        <v>556</v>
      </c>
      <c r="D9179" t="str">
        <f>Clef_répartition[[#This Row],[Code association]]&amp;"_"&amp;Clef_répartition[[#This Row],[Nom association]]</f>
        <v>SDIS Etraz-Région_Association de communes Service de Défense Incendie et de Secours Etraz-Région</v>
      </c>
      <c r="E9179">
        <f>COUNTIFS(D$2:D9179,Clef_répartition[[#This Row],[Code_Nom]],J$2:J9179,Clef_répartition[[#This Row],[Année]])</f>
        <v>25</v>
      </c>
      <c r="F9179">
        <f>IF(Clef_répartition[[#This Row],[Code_Nom]]=D9178,F9178-1,(COUNTIFS(Clef_répartition[Code_Nom],Clef_répartition[[#This Row],[Code_Nom]],Clef_répartition[Année],Clef_répartition[[#This Row],[Année]])))</f>
        <v>4</v>
      </c>
      <c r="G917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Etraz-Région_25_2020</v>
      </c>
      <c r="H9179" s="60">
        <v>5436</v>
      </c>
      <c r="I9179" s="60" t="s">
        <v>246</v>
      </c>
      <c r="J9179" s="60">
        <v>2020</v>
      </c>
      <c r="K9179" s="60">
        <v>1.4200000000000001E-2</v>
      </c>
    </row>
    <row r="9180" spans="1:11" x14ac:dyDescent="0.25">
      <c r="A9180" t="s">
        <v>724</v>
      </c>
      <c r="B9180" t="s">
        <v>555</v>
      </c>
      <c r="C9180" t="s">
        <v>556</v>
      </c>
      <c r="D9180" t="str">
        <f>Clef_répartition[[#This Row],[Code association]]&amp;"_"&amp;Clef_répartition[[#This Row],[Nom association]]</f>
        <v>SDIS Etraz-Région_Association de communes Service de Défense Incendie et de Secours Etraz-Région</v>
      </c>
      <c r="E9180">
        <f>COUNTIFS(D$2:D9180,Clef_répartition[[#This Row],[Code_Nom]],J$2:J9180,Clef_répartition[[#This Row],[Année]])</f>
        <v>26</v>
      </c>
      <c r="F9180">
        <f>IF(Clef_répartition[[#This Row],[Code_Nom]]=D9179,F9179-1,(COUNTIFS(Clef_répartition[Code_Nom],Clef_répartition[[#This Row],[Code_Nom]],Clef_répartition[Année],Clef_répartition[[#This Row],[Année]])))</f>
        <v>3</v>
      </c>
      <c r="G918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Etraz-Région_26_2020</v>
      </c>
      <c r="H9180" s="60">
        <v>5437</v>
      </c>
      <c r="I9180" s="60" t="s">
        <v>250</v>
      </c>
      <c r="J9180" s="60">
        <v>2020</v>
      </c>
      <c r="K9180" s="60">
        <v>1.3299999999999999E-2</v>
      </c>
    </row>
    <row r="9181" spans="1:11" x14ac:dyDescent="0.25">
      <c r="A9181" t="s">
        <v>724</v>
      </c>
      <c r="B9181" t="s">
        <v>555</v>
      </c>
      <c r="C9181" t="s">
        <v>556</v>
      </c>
      <c r="D9181" t="str">
        <f>Clef_répartition[[#This Row],[Code association]]&amp;"_"&amp;Clef_répartition[[#This Row],[Nom association]]</f>
        <v>SDIS Etraz-Région_Association de communes Service de Défense Incendie et de Secours Etraz-Région</v>
      </c>
      <c r="E9181">
        <f>COUNTIFS(D$2:D9181,Clef_répartition[[#This Row],[Code_Nom]],J$2:J9181,Clef_répartition[[#This Row],[Année]])</f>
        <v>27</v>
      </c>
      <c r="F9181">
        <f>IF(Clef_répartition[[#This Row],[Code_Nom]]=D9180,F9180-1,(COUNTIFS(Clef_répartition[Code_Nom],Clef_répartition[[#This Row],[Code_Nom]],Clef_répartition[Année],Clef_répartition[[#This Row],[Année]])))</f>
        <v>2</v>
      </c>
      <c r="G918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Etraz-Région_27_2020</v>
      </c>
      <c r="H9181" s="60">
        <v>5862</v>
      </c>
      <c r="I9181" s="60" t="s">
        <v>262</v>
      </c>
      <c r="J9181" s="60">
        <v>2020</v>
      </c>
      <c r="K9181" s="60">
        <v>7.7999999999999996E-3</v>
      </c>
    </row>
    <row r="9182" spans="1:11" x14ac:dyDescent="0.25">
      <c r="A9182" t="s">
        <v>724</v>
      </c>
      <c r="B9182" t="s">
        <v>555</v>
      </c>
      <c r="C9182" t="s">
        <v>556</v>
      </c>
      <c r="D9182" t="str">
        <f>Clef_répartition[[#This Row],[Code association]]&amp;"_"&amp;Clef_répartition[[#This Row],[Nom association]]</f>
        <v>SDIS Etraz-Région_Association de communes Service de Défense Incendie et de Secours Etraz-Région</v>
      </c>
      <c r="E9182">
        <f>COUNTIFS(D$2:D9182,Clef_répartition[[#This Row],[Code_Nom]],J$2:J9182,Clef_répartition[[#This Row],[Année]])</f>
        <v>28</v>
      </c>
      <c r="F9182">
        <f>IF(Clef_répartition[[#This Row],[Code_Nom]]=D9181,F9181-1,(COUNTIFS(Clef_répartition[Code_Nom],Clef_répartition[[#This Row],[Code_Nom]],Clef_répartition[Année],Clef_répartition[[#This Row],[Année]])))</f>
        <v>1</v>
      </c>
      <c r="G918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Etraz-Région_28_2020</v>
      </c>
      <c r="H9182" s="60">
        <v>5863</v>
      </c>
      <c r="I9182" s="60" t="s">
        <v>287</v>
      </c>
      <c r="J9182" s="60">
        <v>2020</v>
      </c>
      <c r="K9182" s="60">
        <v>1.1299999999999999E-2</v>
      </c>
    </row>
    <row r="9183" spans="1:11" x14ac:dyDescent="0.25">
      <c r="A9183" t="s">
        <v>724</v>
      </c>
      <c r="B9183" t="s">
        <v>523</v>
      </c>
      <c r="C9183" t="s">
        <v>524</v>
      </c>
      <c r="D9183" t="str">
        <f>Clef_répartition[[#This Row],[Code association]]&amp;"_"&amp;Clef_répartition[[#This Row],[Nom association]]</f>
        <v>SDIS Gland-Serine_Association de communes Service de Défense Incendie et de Secours</v>
      </c>
      <c r="E9183">
        <f>COUNTIFS(D$2:D9183,Clef_répartition[[#This Row],[Code_Nom]],J$2:J9183,Clef_répartition[[#This Row],[Année]])</f>
        <v>1</v>
      </c>
      <c r="F9183">
        <f>IF(Clef_répartition[[#This Row],[Code_Nom]]=D9182,F9182-1,(COUNTIFS(Clef_répartition[Code_Nom],Clef_répartition[[#This Row],[Code_Nom]],Clef_répartition[Année],Clef_répartition[[#This Row],[Année]])))</f>
        <v>7</v>
      </c>
      <c r="G9183" t="str">
        <f>Clef_répartition[[#This Row],[Code_Nom]]&amp;"_"&amp;Clef_répartition[[#This Row],[Nombre]]&amp;"_"&amp;Clef_répartition[[#This Row],[Année]]</f>
        <v>SDIS Gland-Serine_Association de communes Service de Défense Incendie et de Secours_1_2020</v>
      </c>
      <c r="H9183" s="60">
        <v>5703</v>
      </c>
      <c r="I9183" s="60" t="s">
        <v>13</v>
      </c>
      <c r="J9183" s="60">
        <v>2020</v>
      </c>
      <c r="K9183" s="60">
        <v>7.4700000000000003E-2</v>
      </c>
    </row>
    <row r="9184" spans="1:11" x14ac:dyDescent="0.25">
      <c r="A9184" t="s">
        <v>724</v>
      </c>
      <c r="B9184" t="s">
        <v>523</v>
      </c>
      <c r="C9184" t="s">
        <v>524</v>
      </c>
      <c r="D9184" t="str">
        <f>Clef_répartition[[#This Row],[Code association]]&amp;"_"&amp;Clef_répartition[[#This Row],[Nom association]]</f>
        <v>SDIS Gland-Serine_Association de communes Service de Défense Incendie et de Secours</v>
      </c>
      <c r="E9184">
        <f>COUNTIFS(D$2:D9184,Clef_répartition[[#This Row],[Code_Nom]],J$2:J9184,Clef_répartition[[#This Row],[Année]])</f>
        <v>2</v>
      </c>
      <c r="F9184">
        <f>IF(Clef_répartition[[#This Row],[Code_Nom]]=D9183,F9183-1,(COUNTIFS(Clef_répartition[Code_Nom],Clef_répartition[[#This Row],[Code_Nom]],Clef_répartition[Année],Clef_répartition[[#This Row],[Année]])))</f>
        <v>6</v>
      </c>
      <c r="G9184" t="str">
        <f>Clef_répartition[[#This Row],[Code_Nom]]&amp;"_"&amp;Clef_répartition[[#This Row],[Nombre]]&amp;"_"&amp;Clef_répartition[[#This Row],[Année]]</f>
        <v>SDIS Gland-Serine_Association de communes Service de Défense Incendie et de Secours_2_2020</v>
      </c>
      <c r="H9184" s="60">
        <v>5704</v>
      </c>
      <c r="I9184" s="60" t="s">
        <v>16</v>
      </c>
      <c r="J9184" s="60">
        <v>2020</v>
      </c>
      <c r="K9184" s="60">
        <v>0.1084</v>
      </c>
    </row>
    <row r="9185" spans="1:11" x14ac:dyDescent="0.25">
      <c r="A9185" t="s">
        <v>724</v>
      </c>
      <c r="B9185" t="s">
        <v>523</v>
      </c>
      <c r="C9185" t="s">
        <v>524</v>
      </c>
      <c r="D9185" t="str">
        <f>Clef_répartition[[#This Row],[Code association]]&amp;"_"&amp;Clef_répartition[[#This Row],[Nom association]]</f>
        <v>SDIS Gland-Serine_Association de communes Service de Défense Incendie et de Secours</v>
      </c>
      <c r="E9185">
        <f>COUNTIFS(D$2:D9185,Clef_répartition[[#This Row],[Code_Nom]],J$2:J9185,Clef_répartition[[#This Row],[Année]])</f>
        <v>3</v>
      </c>
      <c r="F9185">
        <f>IF(Clef_répartition[[#This Row],[Code_Nom]]=D9184,F9184-1,(COUNTIFS(Clef_répartition[Code_Nom],Clef_répartition[[#This Row],[Code_Nom]],Clef_répartition[Année],Clef_répartition[[#This Row],[Année]])))</f>
        <v>5</v>
      </c>
      <c r="G9185" t="str">
        <f>Clef_répartition[[#This Row],[Code_Nom]]&amp;"_"&amp;Clef_répartition[[#This Row],[Nombre]]&amp;"_"&amp;Clef_répartition[[#This Row],[Année]]</f>
        <v>SDIS Gland-Serine_Association de communes Service de Défense Incendie et de Secours_3_2020</v>
      </c>
      <c r="H9185" s="60">
        <v>5854</v>
      </c>
      <c r="I9185" s="60" t="s">
        <v>43</v>
      </c>
      <c r="J9185" s="60">
        <v>2020</v>
      </c>
      <c r="K9185" s="60">
        <v>2.2800000000000001E-2</v>
      </c>
    </row>
    <row r="9186" spans="1:11" x14ac:dyDescent="0.25">
      <c r="A9186" t="s">
        <v>724</v>
      </c>
      <c r="B9186" t="s">
        <v>523</v>
      </c>
      <c r="C9186" t="s">
        <v>524</v>
      </c>
      <c r="D9186" t="str">
        <f>Clef_répartition[[#This Row],[Code association]]&amp;"_"&amp;Clef_répartition[[#This Row],[Nom association]]</f>
        <v>SDIS Gland-Serine_Association de communes Service de Défense Incendie et de Secours</v>
      </c>
      <c r="E9186">
        <f>COUNTIFS(D$2:D9186,Clef_répartition[[#This Row],[Code_Nom]],J$2:J9186,Clef_répartition[[#This Row],[Année]])</f>
        <v>4</v>
      </c>
      <c r="F9186">
        <f>IF(Clef_répartition[[#This Row],[Code_Nom]]=D9185,F9185-1,(COUNTIFS(Clef_répartition[Code_Nom],Clef_répartition[[#This Row],[Code_Nom]],Clef_répartition[Année],Clef_répartition[[#This Row],[Année]])))</f>
        <v>4</v>
      </c>
      <c r="G9186" t="str">
        <f>Clef_répartition[[#This Row],[Code_Nom]]&amp;"_"&amp;Clef_répartition[[#This Row],[Nombre]]&amp;"_"&amp;Clef_répartition[[#This Row],[Année]]</f>
        <v>SDIS Gland-Serine_Association de communes Service de Défense Incendie et de Secours_4_2020</v>
      </c>
      <c r="H9186" s="60">
        <v>5710</v>
      </c>
      <c r="I9186" s="60" t="s">
        <v>69</v>
      </c>
      <c r="J9186" s="60">
        <v>2020</v>
      </c>
      <c r="K9186" s="60">
        <v>3.1399999999999997E-2</v>
      </c>
    </row>
    <row r="9187" spans="1:11" x14ac:dyDescent="0.25">
      <c r="A9187" t="s">
        <v>724</v>
      </c>
      <c r="B9187" t="s">
        <v>523</v>
      </c>
      <c r="C9187" t="s">
        <v>524</v>
      </c>
      <c r="D9187" t="str">
        <f>Clef_répartition[[#This Row],[Code association]]&amp;"_"&amp;Clef_répartition[[#This Row],[Nom association]]</f>
        <v>SDIS Gland-Serine_Association de communes Service de Défense Incendie et de Secours</v>
      </c>
      <c r="E9187">
        <f>COUNTIFS(D$2:D9187,Clef_répartition[[#This Row],[Code_Nom]],J$2:J9187,Clef_répartition[[#This Row],[Année]])</f>
        <v>5</v>
      </c>
      <c r="F9187">
        <f>IF(Clef_répartition[[#This Row],[Code_Nom]]=D9186,F9186-1,(COUNTIFS(Clef_répartition[Code_Nom],Clef_répartition[[#This Row],[Code_Nom]],Clef_répartition[Année],Clef_répartition[[#This Row],[Année]])))</f>
        <v>3</v>
      </c>
      <c r="G9187" t="str">
        <f>Clef_répartition[[#This Row],[Code_Nom]]&amp;"_"&amp;Clef_répartition[[#This Row],[Nombre]]&amp;"_"&amp;Clef_répartition[[#This Row],[Année]]</f>
        <v>SDIS Gland-Serine_Association de communes Service de Défense Incendie et de Secours_5_2020</v>
      </c>
      <c r="H9187" s="60">
        <v>5721</v>
      </c>
      <c r="I9187" s="60" t="s">
        <v>126</v>
      </c>
      <c r="J9187" s="60">
        <v>2020</v>
      </c>
      <c r="K9187" s="60">
        <v>0.6351</v>
      </c>
    </row>
    <row r="9188" spans="1:11" x14ac:dyDescent="0.25">
      <c r="A9188" t="s">
        <v>724</v>
      </c>
      <c r="B9188" t="s">
        <v>523</v>
      </c>
      <c r="C9188" t="s">
        <v>524</v>
      </c>
      <c r="D9188" t="str">
        <f>Clef_répartition[[#This Row],[Code association]]&amp;"_"&amp;Clef_répartition[[#This Row],[Nom association]]</f>
        <v>SDIS Gland-Serine_Association de communes Service de Défense Incendie et de Secours</v>
      </c>
      <c r="E9188">
        <f>COUNTIFS(D$2:D9188,Clef_répartition[[#This Row],[Code_Nom]],J$2:J9188,Clef_répartition[[#This Row],[Année]])</f>
        <v>6</v>
      </c>
      <c r="F9188">
        <f>IF(Clef_répartition[[#This Row],[Code_Nom]]=D9187,F9187-1,(COUNTIFS(Clef_répartition[Code_Nom],Clef_répartition[[#This Row],[Code_Nom]],Clef_répartition[Année],Clef_répartition[[#This Row],[Année]])))</f>
        <v>2</v>
      </c>
      <c r="G9188" t="str">
        <f>Clef_répartition[[#This Row],[Code_Nom]]&amp;"_"&amp;Clef_répartition[[#This Row],[Nombre]]&amp;"_"&amp;Clef_répartition[[#This Row],[Année]]</f>
        <v>SDIS Gland-Serine_Association de communes Service de Défense Incendie et de Secours_6_2020</v>
      </c>
      <c r="H9188" s="60">
        <v>5731</v>
      </c>
      <c r="I9188" s="60" t="s">
        <v>157</v>
      </c>
      <c r="J9188" s="60">
        <v>2020</v>
      </c>
      <c r="K9188" s="60">
        <v>6.6799999999999998E-2</v>
      </c>
    </row>
    <row r="9189" spans="1:11" x14ac:dyDescent="0.25">
      <c r="A9189" t="s">
        <v>724</v>
      </c>
      <c r="B9189" t="s">
        <v>523</v>
      </c>
      <c r="C9189" t="s">
        <v>524</v>
      </c>
      <c r="D9189" t="str">
        <f>Clef_répartition[[#This Row],[Code association]]&amp;"_"&amp;Clef_répartition[[#This Row],[Nom association]]</f>
        <v>SDIS Gland-Serine_Association de communes Service de Défense Incendie et de Secours</v>
      </c>
      <c r="E9189">
        <f>COUNTIFS(D$2:D9189,Clef_répartition[[#This Row],[Code_Nom]],J$2:J9189,Clef_répartition[[#This Row],[Année]])</f>
        <v>7</v>
      </c>
      <c r="F9189">
        <f>IF(Clef_répartition[[#This Row],[Code_Nom]]=D9188,F9188-1,(COUNTIFS(Clef_répartition[Code_Nom],Clef_répartition[[#This Row],[Code_Nom]],Clef_répartition[Année],Clef_répartition[[#This Row],[Année]])))</f>
        <v>1</v>
      </c>
      <c r="G9189" t="str">
        <f>Clef_répartition[[#This Row],[Code_Nom]]&amp;"_"&amp;Clef_répartition[[#This Row],[Nombre]]&amp;"_"&amp;Clef_répartition[[#This Row],[Année]]</f>
        <v>SDIS Gland-Serine_Association de communes Service de Défense Incendie et de Secours_7_2020</v>
      </c>
      <c r="H9189" s="60">
        <v>5732</v>
      </c>
      <c r="I9189" s="60" t="s">
        <v>279</v>
      </c>
      <c r="J9189" s="60">
        <v>2020</v>
      </c>
      <c r="K9189" s="60">
        <v>6.08E-2</v>
      </c>
    </row>
    <row r="9190" spans="1:11" x14ac:dyDescent="0.25">
      <c r="A9190" t="s">
        <v>724</v>
      </c>
      <c r="B9190" t="s">
        <v>573</v>
      </c>
      <c r="C9190" t="s">
        <v>574</v>
      </c>
      <c r="D9190" t="str">
        <f>Clef_répartition[[#This Row],[Code association]]&amp;"_"&amp;Clef_répartition[[#This Row],[Nom association]]</f>
        <v>SDIS Gros-de-Vaud_Association de communes Service de Défense Incendie et de Secours Gros-de-Vaud</v>
      </c>
      <c r="E9190">
        <f>COUNTIFS(D$2:D9190,Clef_répartition[[#This Row],[Code_Nom]],J$2:J9190,Clef_répartition[[#This Row],[Année]])</f>
        <v>1</v>
      </c>
      <c r="F9190">
        <f>IF(Clef_répartition[[#This Row],[Code_Nom]]=D9189,F9189-1,(COUNTIFS(Clef_répartition[Code_Nom],Clef_répartition[[#This Row],[Code_Nom]],Clef_répartition[Année],Clef_répartition[[#This Row],[Année]])))</f>
        <v>20</v>
      </c>
      <c r="G919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Gros-de-Vaud_1_2020</v>
      </c>
      <c r="H9190" s="60">
        <v>5511</v>
      </c>
      <c r="I9190" s="60" t="s">
        <v>8</v>
      </c>
      <c r="J9190" s="60">
        <v>2020</v>
      </c>
      <c r="K9190" s="60">
        <v>6.9650655021834054E-2</v>
      </c>
    </row>
    <row r="9191" spans="1:11" x14ac:dyDescent="0.25">
      <c r="A9191" t="s">
        <v>724</v>
      </c>
      <c r="B9191" t="s">
        <v>573</v>
      </c>
      <c r="C9191" t="s">
        <v>574</v>
      </c>
      <c r="D9191" t="str">
        <f>Clef_répartition[[#This Row],[Code association]]&amp;"_"&amp;Clef_répartition[[#This Row],[Nom association]]</f>
        <v>SDIS Gros-de-Vaud_Association de communes Service de Défense Incendie et de Secours Gros-de-Vaud</v>
      </c>
      <c r="E9191">
        <f>COUNTIFS(D$2:D9191,Clef_répartition[[#This Row],[Code_Nom]],J$2:J9191,Clef_répartition[[#This Row],[Année]])</f>
        <v>2</v>
      </c>
      <c r="F9191">
        <f>IF(Clef_répartition[[#This Row],[Code_Nom]]=D9190,F9190-1,(COUNTIFS(Clef_répartition[Code_Nom],Clef_répartition[[#This Row],[Code_Nom]],Clef_répartition[Année],Clef_répartition[[#This Row],[Année]])))</f>
        <v>19</v>
      </c>
      <c r="G919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Gros-de-Vaud_2_2020</v>
      </c>
      <c r="H9191" s="60">
        <v>5512</v>
      </c>
      <c r="I9191" s="60" t="s">
        <v>19</v>
      </c>
      <c r="J9191" s="60">
        <v>2020</v>
      </c>
      <c r="K9191" s="60">
        <v>5.589519650655022E-2</v>
      </c>
    </row>
    <row r="9192" spans="1:11" x14ac:dyDescent="0.25">
      <c r="A9192" t="s">
        <v>724</v>
      </c>
      <c r="B9192" t="s">
        <v>573</v>
      </c>
      <c r="C9192" t="s">
        <v>574</v>
      </c>
      <c r="D9192" t="str">
        <f>Clef_répartition[[#This Row],[Code association]]&amp;"_"&amp;Clef_répartition[[#This Row],[Nom association]]</f>
        <v>SDIS Gros-de-Vaud_Association de communes Service de Défense Incendie et de Secours Gros-de-Vaud</v>
      </c>
      <c r="E9192">
        <f>COUNTIFS(D$2:D9192,Clef_répartition[[#This Row],[Code_Nom]],J$2:J9192,Clef_répartition[[#This Row],[Année]])</f>
        <v>3</v>
      </c>
      <c r="F9192">
        <f>IF(Clef_répartition[[#This Row],[Code_Nom]]=D9191,F9191-1,(COUNTIFS(Clef_répartition[Code_Nom],Clef_répartition[[#This Row],[Code_Nom]],Clef_répartition[Année],Clef_répartition[[#This Row],[Année]])))</f>
        <v>18</v>
      </c>
      <c r="G919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Gros-de-Vaud_3_2020</v>
      </c>
      <c r="H9192" s="60">
        <v>5471</v>
      </c>
      <c r="I9192" s="60" t="s">
        <v>21</v>
      </c>
      <c r="J9192" s="60">
        <v>2020</v>
      </c>
      <c r="K9192" s="60">
        <v>2.8384279475982533E-2</v>
      </c>
    </row>
    <row r="9193" spans="1:11" x14ac:dyDescent="0.25">
      <c r="A9193" t="s">
        <v>724</v>
      </c>
      <c r="B9193" t="s">
        <v>573</v>
      </c>
      <c r="C9193" t="s">
        <v>574</v>
      </c>
      <c r="D9193" t="str">
        <f>Clef_répartition[[#This Row],[Code association]]&amp;"_"&amp;Clef_répartition[[#This Row],[Nom association]]</f>
        <v>SDIS Gros-de-Vaud_Association de communes Service de Défense Incendie et de Secours Gros-de-Vaud</v>
      </c>
      <c r="E9193">
        <f>COUNTIFS(D$2:D9193,Clef_répartition[[#This Row],[Code_Nom]],J$2:J9193,Clef_répartition[[#This Row],[Année]])</f>
        <v>4</v>
      </c>
      <c r="F9193">
        <f>IF(Clef_répartition[[#This Row],[Code_Nom]]=D9192,F9192-1,(COUNTIFS(Clef_répartition[Code_Nom],Clef_répartition[[#This Row],[Code_Nom]],Clef_répartition[Année],Clef_répartition[[#This Row],[Année]])))</f>
        <v>17</v>
      </c>
      <c r="G919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Gros-de-Vaud_4_2020</v>
      </c>
      <c r="H9193" s="60">
        <v>5518</v>
      </c>
      <c r="I9193" s="60" t="s">
        <v>99</v>
      </c>
      <c r="J9193" s="60">
        <v>2020</v>
      </c>
      <c r="K9193" s="60">
        <v>0.25</v>
      </c>
    </row>
    <row r="9194" spans="1:11" x14ac:dyDescent="0.25">
      <c r="A9194" t="s">
        <v>724</v>
      </c>
      <c r="B9194" t="s">
        <v>573</v>
      </c>
      <c r="C9194" t="s">
        <v>574</v>
      </c>
      <c r="D9194" t="str">
        <f>Clef_répartition[[#This Row],[Code association]]&amp;"_"&amp;Clef_répartition[[#This Row],[Nom association]]</f>
        <v>SDIS Gros-de-Vaud_Association de communes Service de Défense Incendie et de Secours Gros-de-Vaud</v>
      </c>
      <c r="E9194">
        <f>COUNTIFS(D$2:D9194,Clef_répartition[[#This Row],[Code_Nom]],J$2:J9194,Clef_répartition[[#This Row],[Année]])</f>
        <v>5</v>
      </c>
      <c r="F9194">
        <f>IF(Clef_répartition[[#This Row],[Code_Nom]]=D9193,F9193-1,(COUNTIFS(Clef_répartition[Code_Nom],Clef_répartition[[#This Row],[Code_Nom]],Clef_répartition[Année],Clef_répartition[[#This Row],[Année]])))</f>
        <v>16</v>
      </c>
      <c r="G919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Gros-de-Vaud_5_2020</v>
      </c>
      <c r="H9194" s="60">
        <v>5520</v>
      </c>
      <c r="I9194" s="60" t="s">
        <v>107</v>
      </c>
      <c r="J9194" s="60">
        <v>2020</v>
      </c>
      <c r="K9194" s="60">
        <v>4.4978165938864625E-2</v>
      </c>
    </row>
    <row r="9195" spans="1:11" x14ac:dyDescent="0.25">
      <c r="A9195" t="s">
        <v>724</v>
      </c>
      <c r="B9195" t="s">
        <v>573</v>
      </c>
      <c r="C9195" t="s">
        <v>574</v>
      </c>
      <c r="D9195" t="str">
        <f>Clef_répartition[[#This Row],[Code association]]&amp;"_"&amp;Clef_répartition[[#This Row],[Nom association]]</f>
        <v>SDIS Gros-de-Vaud_Association de communes Service de Défense Incendie et de Secours Gros-de-Vaud</v>
      </c>
      <c r="E9195">
        <f>COUNTIFS(D$2:D9195,Clef_répartition[[#This Row],[Code_Nom]],J$2:J9195,Clef_répartition[[#This Row],[Année]])</f>
        <v>6</v>
      </c>
      <c r="F9195">
        <f>IF(Clef_répartition[[#This Row],[Code_Nom]]=D9194,F9194-1,(COUNTIFS(Clef_répartition[Code_Nom],Clef_répartition[[#This Row],[Code_Nom]],Clef_répartition[Année],Clef_répartition[[#This Row],[Année]])))</f>
        <v>15</v>
      </c>
      <c r="G919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Gros-de-Vaud_6_2020</v>
      </c>
      <c r="H9195" s="60">
        <v>5521</v>
      </c>
      <c r="I9195" s="60" t="s">
        <v>108</v>
      </c>
      <c r="J9195" s="60">
        <v>2020</v>
      </c>
      <c r="K9195" s="60">
        <v>4.9912663755458518E-2</v>
      </c>
    </row>
    <row r="9196" spans="1:11" x14ac:dyDescent="0.25">
      <c r="A9196" t="s">
        <v>724</v>
      </c>
      <c r="B9196" t="s">
        <v>573</v>
      </c>
      <c r="C9196" t="s">
        <v>574</v>
      </c>
      <c r="D9196" t="str">
        <f>Clef_répartition[[#This Row],[Code association]]&amp;"_"&amp;Clef_répartition[[#This Row],[Nom association]]</f>
        <v>SDIS Gros-de-Vaud_Association de communes Service de Défense Incendie et de Secours Gros-de-Vaud</v>
      </c>
      <c r="E9196">
        <f>COUNTIFS(D$2:D9196,Clef_répartition[[#This Row],[Code_Nom]],J$2:J9196,Clef_répartition[[#This Row],[Année]])</f>
        <v>7</v>
      </c>
      <c r="F9196">
        <f>IF(Clef_répartition[[#This Row],[Code_Nom]]=D9195,F9195-1,(COUNTIFS(Clef_répartition[Code_Nom],Clef_répartition[[#This Row],[Code_Nom]],Clef_répartition[Année],Clef_répartition[[#This Row],[Année]])))</f>
        <v>14</v>
      </c>
      <c r="G919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Gros-de-Vaud_7_2020</v>
      </c>
      <c r="H9196" s="60">
        <v>5522</v>
      </c>
      <c r="I9196" s="60" t="s">
        <v>114</v>
      </c>
      <c r="J9196" s="60">
        <v>2020</v>
      </c>
      <c r="K9196" s="60">
        <v>3.2794759825327514E-2</v>
      </c>
    </row>
    <row r="9197" spans="1:11" x14ac:dyDescent="0.25">
      <c r="A9197" t="s">
        <v>724</v>
      </c>
      <c r="B9197" t="s">
        <v>573</v>
      </c>
      <c r="C9197" t="s">
        <v>574</v>
      </c>
      <c r="D9197" t="str">
        <f>Clef_répartition[[#This Row],[Code association]]&amp;"_"&amp;Clef_répartition[[#This Row],[Nom association]]</f>
        <v>SDIS Gros-de-Vaud_Association de communes Service de Défense Incendie et de Secours Gros-de-Vaud</v>
      </c>
      <c r="E9197">
        <f>COUNTIFS(D$2:D9197,Clef_répartition[[#This Row],[Code_Nom]],J$2:J9197,Clef_répartition[[#This Row],[Année]])</f>
        <v>8</v>
      </c>
      <c r="F9197">
        <f>IF(Clef_répartition[[#This Row],[Code_Nom]]=D9196,F9196-1,(COUNTIFS(Clef_répartition[Code_Nom],Clef_répartition[[#This Row],[Code_Nom]],Clef_répartition[Année],Clef_répartition[[#This Row],[Année]])))</f>
        <v>13</v>
      </c>
      <c r="G919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Gros-de-Vaud_8_2020</v>
      </c>
      <c r="H9197" s="60">
        <v>5541</v>
      </c>
      <c r="I9197" s="60" t="s">
        <v>128</v>
      </c>
      <c r="J9197" s="60">
        <v>2020</v>
      </c>
      <c r="K9197" s="60">
        <v>4.9781659388646288E-2</v>
      </c>
    </row>
    <row r="9198" spans="1:11" x14ac:dyDescent="0.25">
      <c r="A9198" t="s">
        <v>724</v>
      </c>
      <c r="B9198" t="s">
        <v>573</v>
      </c>
      <c r="C9198" t="s">
        <v>574</v>
      </c>
      <c r="D9198" t="str">
        <f>Clef_répartition[[#This Row],[Code association]]&amp;"_"&amp;Clef_répartition[[#This Row],[Nom association]]</f>
        <v>SDIS Gros-de-Vaud_Association de communes Service de Défense Incendie et de Secours Gros-de-Vaud</v>
      </c>
      <c r="E9198">
        <f>COUNTIFS(D$2:D9198,Clef_répartition[[#This Row],[Code_Nom]],J$2:J9198,Clef_répartition[[#This Row],[Année]])</f>
        <v>9</v>
      </c>
      <c r="F9198">
        <f>IF(Clef_répartition[[#This Row],[Code_Nom]]=D9197,F9197-1,(COUNTIFS(Clef_répartition[Code_Nom],Clef_répartition[[#This Row],[Code_Nom]],Clef_répartition[Année],Clef_répartition[[#This Row],[Année]])))</f>
        <v>12</v>
      </c>
      <c r="G919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Gros-de-Vaud_9_2020</v>
      </c>
      <c r="H9198" s="60">
        <v>5804</v>
      </c>
      <c r="I9198" s="60" t="s">
        <v>139</v>
      </c>
      <c r="J9198" s="60">
        <v>2020</v>
      </c>
      <c r="K9198" s="60">
        <v>6.9475982532751085E-2</v>
      </c>
    </row>
    <row r="9199" spans="1:11" x14ac:dyDescent="0.25">
      <c r="A9199" t="s">
        <v>724</v>
      </c>
      <c r="B9199" t="s">
        <v>573</v>
      </c>
      <c r="C9199" t="s">
        <v>574</v>
      </c>
      <c r="D9199" t="str">
        <f>Clef_répartition[[#This Row],[Code association]]&amp;"_"&amp;Clef_répartition[[#This Row],[Nom association]]</f>
        <v>SDIS Gros-de-Vaud_Association de communes Service de Défense Incendie et de Secours Gros-de-Vaud</v>
      </c>
      <c r="E9199">
        <f>COUNTIFS(D$2:D9199,Clef_répartition[[#This Row],[Code_Nom]],J$2:J9199,Clef_répartition[[#This Row],[Année]])</f>
        <v>10</v>
      </c>
      <c r="F9199">
        <f>IF(Clef_répartition[[#This Row],[Code_Nom]]=D9198,F9198-1,(COUNTIFS(Clef_répartition[Code_Nom],Clef_répartition[[#This Row],[Code_Nom]],Clef_répartition[Année],Clef_répartition[[#This Row],[Année]])))</f>
        <v>11</v>
      </c>
      <c r="G919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Gros-de-Vaud_10_2020</v>
      </c>
      <c r="H9199" s="60">
        <v>5540</v>
      </c>
      <c r="I9199" s="60" t="s">
        <v>186</v>
      </c>
      <c r="J9199" s="60">
        <v>2020</v>
      </c>
      <c r="K9199" s="60">
        <v>7.9432314410480348E-2</v>
      </c>
    </row>
    <row r="9200" spans="1:11" x14ac:dyDescent="0.25">
      <c r="A9200" t="s">
        <v>724</v>
      </c>
      <c r="B9200" t="s">
        <v>573</v>
      </c>
      <c r="C9200" t="s">
        <v>574</v>
      </c>
      <c r="D9200" t="str">
        <f>Clef_répartition[[#This Row],[Code association]]&amp;"_"&amp;Clef_répartition[[#This Row],[Nom association]]</f>
        <v>SDIS Gros-de-Vaud_Association de communes Service de Défense Incendie et de Secours Gros-de-Vaud</v>
      </c>
      <c r="E9200">
        <f>COUNTIFS(D$2:D9200,Clef_répartition[[#This Row],[Code_Nom]],J$2:J9200,Clef_répartition[[#This Row],[Année]])</f>
        <v>11</v>
      </c>
      <c r="F9200">
        <f>IF(Clef_répartition[[#This Row],[Code_Nom]]=D9199,F9199-1,(COUNTIFS(Clef_répartition[Code_Nom],Clef_répartition[[#This Row],[Code_Nom]],Clef_répartition[Année],Clef_répartition[[#This Row],[Année]])))</f>
        <v>10</v>
      </c>
      <c r="G920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Gros-de-Vaud_11_2020</v>
      </c>
      <c r="H9200" s="60">
        <v>5923</v>
      </c>
      <c r="I9200" s="60" t="s">
        <v>200</v>
      </c>
      <c r="J9200" s="60">
        <v>2020</v>
      </c>
      <c r="K9200" s="60">
        <v>8.8209606986899558E-3</v>
      </c>
    </row>
    <row r="9201" spans="1:11" x14ac:dyDescent="0.25">
      <c r="A9201" t="s">
        <v>724</v>
      </c>
      <c r="B9201" t="s">
        <v>573</v>
      </c>
      <c r="C9201" t="s">
        <v>574</v>
      </c>
      <c r="D9201" t="str">
        <f>Clef_répartition[[#This Row],[Code association]]&amp;"_"&amp;Clef_répartition[[#This Row],[Nom association]]</f>
        <v>SDIS Gros-de-Vaud_Association de communes Service de Défense Incendie et de Secours Gros-de-Vaud</v>
      </c>
      <c r="E9201">
        <f>COUNTIFS(D$2:D9201,Clef_répartition[[#This Row],[Code_Nom]],J$2:J9201,Clef_répartition[[#This Row],[Année]])</f>
        <v>12</v>
      </c>
      <c r="F9201">
        <f>IF(Clef_répartition[[#This Row],[Code_Nom]]=D9200,F9200-1,(COUNTIFS(Clef_répartition[Code_Nom],Clef_répartition[[#This Row],[Code_Nom]],Clef_répartition[Année],Clef_répartition[[#This Row],[Année]])))</f>
        <v>9</v>
      </c>
      <c r="G920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Gros-de-Vaud_12_2020</v>
      </c>
      <c r="H9201" s="60">
        <v>5925</v>
      </c>
      <c r="I9201" s="60" t="s">
        <v>207</v>
      </c>
      <c r="J9201" s="60">
        <v>2020</v>
      </c>
      <c r="K9201" s="60">
        <v>9.0829694323144097E-3</v>
      </c>
    </row>
    <row r="9202" spans="1:11" x14ac:dyDescent="0.25">
      <c r="A9202" t="s">
        <v>724</v>
      </c>
      <c r="B9202" t="s">
        <v>573</v>
      </c>
      <c r="C9202" t="s">
        <v>574</v>
      </c>
      <c r="D9202" t="str">
        <f>Clef_répartition[[#This Row],[Code association]]&amp;"_"&amp;Clef_répartition[[#This Row],[Nom association]]</f>
        <v>SDIS Gros-de-Vaud_Association de communes Service de Défense Incendie et de Secours Gros-de-Vaud</v>
      </c>
      <c r="E9202">
        <f>COUNTIFS(D$2:D9202,Clef_répartition[[#This Row],[Code_Nom]],J$2:J9202,Clef_répartition[[#This Row],[Année]])</f>
        <v>13</v>
      </c>
      <c r="F9202">
        <f>IF(Clef_répartition[[#This Row],[Code_Nom]]=D9201,F9201-1,(COUNTIFS(Clef_répartition[Code_Nom],Clef_répartition[[#This Row],[Code_Nom]],Clef_répartition[Année],Clef_répartition[[#This Row],[Année]])))</f>
        <v>8</v>
      </c>
      <c r="G920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Gros-de-Vaud_13_2020</v>
      </c>
      <c r="H9202" s="60">
        <v>5529</v>
      </c>
      <c r="I9202" s="60" t="s">
        <v>208</v>
      </c>
      <c r="J9202" s="60">
        <v>2020</v>
      </c>
      <c r="K9202" s="60">
        <v>2.6855895196506552E-2</v>
      </c>
    </row>
    <row r="9203" spans="1:11" x14ac:dyDescent="0.25">
      <c r="A9203" t="s">
        <v>724</v>
      </c>
      <c r="B9203" t="s">
        <v>573</v>
      </c>
      <c r="C9203" t="s">
        <v>574</v>
      </c>
      <c r="D9203" t="str">
        <f>Clef_répartition[[#This Row],[Code association]]&amp;"_"&amp;Clef_répartition[[#This Row],[Nom association]]</f>
        <v>SDIS Gros-de-Vaud_Association de communes Service de Défense Incendie et de Secours Gros-de-Vaud</v>
      </c>
      <c r="E9203">
        <f>COUNTIFS(D$2:D9203,Clef_répartition[[#This Row],[Code_Nom]],J$2:J9203,Clef_répartition[[#This Row],[Année]])</f>
        <v>14</v>
      </c>
      <c r="F9203">
        <f>IF(Clef_répartition[[#This Row],[Code_Nom]]=D9202,F9202-1,(COUNTIFS(Clef_répartition[Code_Nom],Clef_répartition[[#This Row],[Code_Nom]],Clef_répartition[Année],Clef_répartition[[#This Row],[Année]])))</f>
        <v>7</v>
      </c>
      <c r="G920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Gros-de-Vaud_14_2020</v>
      </c>
      <c r="H9203" s="60">
        <v>5530</v>
      </c>
      <c r="I9203" s="60" t="s">
        <v>209</v>
      </c>
      <c r="J9203" s="60">
        <v>2020</v>
      </c>
      <c r="K9203" s="60">
        <v>2.4585152838427948E-2</v>
      </c>
    </row>
    <row r="9204" spans="1:11" x14ac:dyDescent="0.25">
      <c r="A9204" t="s">
        <v>724</v>
      </c>
      <c r="B9204" t="s">
        <v>573</v>
      </c>
      <c r="C9204" t="s">
        <v>574</v>
      </c>
      <c r="D9204" t="str">
        <f>Clef_répartition[[#This Row],[Code association]]&amp;"_"&amp;Clef_répartition[[#This Row],[Nom association]]</f>
        <v>SDIS Gros-de-Vaud_Association de communes Service de Défense Incendie et de Secours Gros-de-Vaud</v>
      </c>
      <c r="E9204">
        <f>COUNTIFS(D$2:D9204,Clef_répartition[[#This Row],[Code_Nom]],J$2:J9204,Clef_répartition[[#This Row],[Année]])</f>
        <v>15</v>
      </c>
      <c r="F9204">
        <f>IF(Clef_répartition[[#This Row],[Code_Nom]]=D9203,F9203-1,(COUNTIFS(Clef_répartition[Code_Nom],Clef_répartition[[#This Row],[Code_Nom]],Clef_répartition[Année],Clef_répartition[[#This Row],[Année]])))</f>
        <v>6</v>
      </c>
      <c r="G920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Gros-de-Vaud_15_2020</v>
      </c>
      <c r="H9204" s="60">
        <v>5531</v>
      </c>
      <c r="I9204" s="60" t="s">
        <v>214</v>
      </c>
      <c r="J9204" s="60">
        <v>2020</v>
      </c>
      <c r="K9204" s="60">
        <v>1.8384279475982531E-2</v>
      </c>
    </row>
    <row r="9205" spans="1:11" x14ac:dyDescent="0.25">
      <c r="A9205" t="s">
        <v>724</v>
      </c>
      <c r="B9205" t="s">
        <v>573</v>
      </c>
      <c r="C9205" t="s">
        <v>574</v>
      </c>
      <c r="D9205" t="str">
        <f>Clef_répartition[[#This Row],[Code association]]&amp;"_"&amp;Clef_répartition[[#This Row],[Nom association]]</f>
        <v>SDIS Gros-de-Vaud_Association de communes Service de Défense Incendie et de Secours Gros-de-Vaud</v>
      </c>
      <c r="E9205">
        <f>COUNTIFS(D$2:D9205,Clef_répartition[[#This Row],[Code_Nom]],J$2:J9205,Clef_répartition[[#This Row],[Année]])</f>
        <v>16</v>
      </c>
      <c r="F9205">
        <f>IF(Clef_répartition[[#This Row],[Code_Nom]]=D9204,F9204-1,(COUNTIFS(Clef_répartition[Code_Nom],Clef_répartition[[#This Row],[Code_Nom]],Clef_répartition[Année],Clef_répartition[[#This Row],[Année]])))</f>
        <v>5</v>
      </c>
      <c r="G920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Gros-de-Vaud_16_2020</v>
      </c>
      <c r="H9205" s="60">
        <v>5533</v>
      </c>
      <c r="I9205" s="60" t="s">
        <v>216</v>
      </c>
      <c r="J9205" s="60">
        <v>2020</v>
      </c>
      <c r="K9205" s="60">
        <v>3.6200873362445415E-2</v>
      </c>
    </row>
    <row r="9206" spans="1:11" x14ac:dyDescent="0.25">
      <c r="A9206" t="s">
        <v>724</v>
      </c>
      <c r="B9206" t="s">
        <v>573</v>
      </c>
      <c r="C9206" t="s">
        <v>574</v>
      </c>
      <c r="D9206" t="str">
        <f>Clef_répartition[[#This Row],[Code association]]&amp;"_"&amp;Clef_répartition[[#This Row],[Nom association]]</f>
        <v>SDIS Gros-de-Vaud_Association de communes Service de Défense Incendie et de Secours Gros-de-Vaud</v>
      </c>
      <c r="E9206">
        <f>COUNTIFS(D$2:D9206,Clef_répartition[[#This Row],[Code_Nom]],J$2:J9206,Clef_répartition[[#This Row],[Année]])</f>
        <v>17</v>
      </c>
      <c r="F9206">
        <f>IF(Clef_répartition[[#This Row],[Code_Nom]]=D9205,F9205-1,(COUNTIFS(Clef_répartition[Code_Nom],Clef_répartition[[#This Row],[Code_Nom]],Clef_répartition[Année],Clef_répartition[[#This Row],[Année]])))</f>
        <v>4</v>
      </c>
      <c r="G920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Gros-de-Vaud_17_2020</v>
      </c>
      <c r="H9206" s="60">
        <v>5534</v>
      </c>
      <c r="I9206" s="60" t="s">
        <v>241</v>
      </c>
      <c r="J9206" s="60">
        <v>2020</v>
      </c>
      <c r="K9206" s="60">
        <v>1.1572052401746726E-2</v>
      </c>
    </row>
    <row r="9207" spans="1:11" x14ac:dyDescent="0.25">
      <c r="A9207" t="s">
        <v>724</v>
      </c>
      <c r="B9207" t="s">
        <v>573</v>
      </c>
      <c r="C9207" t="s">
        <v>574</v>
      </c>
      <c r="D9207" t="str">
        <f>Clef_répartition[[#This Row],[Code association]]&amp;"_"&amp;Clef_répartition[[#This Row],[Nom association]]</f>
        <v>SDIS Gros-de-Vaud_Association de communes Service de Défense Incendie et de Secours Gros-de-Vaud</v>
      </c>
      <c r="E9207">
        <f>COUNTIFS(D$2:D9207,Clef_répartition[[#This Row],[Code_Nom]],J$2:J9207,Clef_répartition[[#This Row],[Année]])</f>
        <v>18</v>
      </c>
      <c r="F9207">
        <f>IF(Clef_répartition[[#This Row],[Code_Nom]]=D9206,F9206-1,(COUNTIFS(Clef_répartition[Code_Nom],Clef_répartition[[#This Row],[Code_Nom]],Clef_répartition[Année],Clef_répartition[[#This Row],[Année]])))</f>
        <v>3</v>
      </c>
      <c r="G920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Gros-de-Vaud_18_2020</v>
      </c>
      <c r="H9207" s="60">
        <v>5535</v>
      </c>
      <c r="I9207" s="60" t="s">
        <v>242</v>
      </c>
      <c r="J9207" s="60">
        <v>2020</v>
      </c>
      <c r="K9207" s="60">
        <v>3.4541484716157207E-2</v>
      </c>
    </row>
    <row r="9208" spans="1:11" x14ac:dyDescent="0.25">
      <c r="A9208" t="s">
        <v>724</v>
      </c>
      <c r="B9208" t="s">
        <v>573</v>
      </c>
      <c r="C9208" t="s">
        <v>574</v>
      </c>
      <c r="D9208" t="str">
        <f>Clef_répartition[[#This Row],[Code association]]&amp;"_"&amp;Clef_répartition[[#This Row],[Nom association]]</f>
        <v>SDIS Gros-de-Vaud_Association de communes Service de Défense Incendie et de Secours Gros-de-Vaud</v>
      </c>
      <c r="E9208">
        <f>COUNTIFS(D$2:D9208,Clef_répartition[[#This Row],[Code_Nom]],J$2:J9208,Clef_répartition[[#This Row],[Année]])</f>
        <v>19</v>
      </c>
      <c r="F9208">
        <f>IF(Clef_répartition[[#This Row],[Code_Nom]]=D9207,F9207-1,(COUNTIFS(Clef_répartition[Code_Nom],Clef_répartition[[#This Row],[Code_Nom]],Clef_répartition[Année],Clef_répartition[[#This Row],[Année]])))</f>
        <v>2</v>
      </c>
      <c r="G920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Gros-de-Vaud_19_2020</v>
      </c>
      <c r="H9208" s="60">
        <v>5537</v>
      </c>
      <c r="I9208" s="60" t="s">
        <v>282</v>
      </c>
      <c r="J9208" s="60">
        <v>2020</v>
      </c>
      <c r="K9208" s="60">
        <v>5.3624454148471619E-2</v>
      </c>
    </row>
    <row r="9209" spans="1:11" x14ac:dyDescent="0.25">
      <c r="A9209" t="s">
        <v>724</v>
      </c>
      <c r="B9209" t="s">
        <v>573</v>
      </c>
      <c r="C9209" t="s">
        <v>574</v>
      </c>
      <c r="D9209" t="str">
        <f>Clef_répartition[[#This Row],[Code association]]&amp;"_"&amp;Clef_répartition[[#This Row],[Nom association]]</f>
        <v>SDIS Gros-de-Vaud_Association de communes Service de Défense Incendie et de Secours Gros-de-Vaud</v>
      </c>
      <c r="E9209">
        <f>COUNTIFS(D$2:D9209,Clef_répartition[[#This Row],[Code_Nom]],J$2:J9209,Clef_répartition[[#This Row],[Année]])</f>
        <v>20</v>
      </c>
      <c r="F9209">
        <f>IF(Clef_répartition[[#This Row],[Code_Nom]]=D9208,F9208-1,(COUNTIFS(Clef_répartition[Code_Nom],Clef_répartition[[#This Row],[Code_Nom]],Clef_répartition[Année],Clef_répartition[[#This Row],[Année]])))</f>
        <v>1</v>
      </c>
      <c r="G920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Gros-de-Vaud_20_2020</v>
      </c>
      <c r="H9209" s="60">
        <v>5539</v>
      </c>
      <c r="I9209" s="60" t="s">
        <v>288</v>
      </c>
      <c r="J9209" s="60">
        <v>2020</v>
      </c>
      <c r="K9209" s="60">
        <v>4.6026200873362448E-2</v>
      </c>
    </row>
    <row r="9210" spans="1:11" x14ac:dyDescent="0.25">
      <c r="A9210" s="60" t="s">
        <v>724</v>
      </c>
      <c r="B9210" t="s">
        <v>632</v>
      </c>
      <c r="C9210" t="s">
        <v>633</v>
      </c>
      <c r="D9210" t="str">
        <f>Clef_répartition[[#This Row],[Code association]]&amp;"_"&amp;Clef_répartition[[#This Row],[Nom association]]</f>
        <v>SDIS Haute-Broye_Association de communes Service de Défense Incendie et de Secours Haute-Broye</v>
      </c>
      <c r="E9210">
        <f>COUNTIFS(D$2:D9210,Clef_répartition[[#This Row],[Code_Nom]],J$2:J9210,Clef_répartition[[#This Row],[Année]])</f>
        <v>1</v>
      </c>
      <c r="F9210">
        <f>IF(Clef_répartition[[#This Row],[Code_Nom]]=D9209,F9209-1,(COUNTIFS(Clef_répartition[Code_Nom],Clef_répartition[[#This Row],[Code_Nom]],Clef_répartition[Année],Clef_répartition[[#This Row],[Année]])))</f>
        <v>13</v>
      </c>
      <c r="G921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Haute-Broye_1_2020</v>
      </c>
      <c r="H9210" s="60">
        <v>5661</v>
      </c>
      <c r="I9210" s="60" t="s">
        <v>32</v>
      </c>
      <c r="J9210" s="60">
        <v>2020</v>
      </c>
      <c r="K9210" s="60">
        <v>2.3681170581440123E-2</v>
      </c>
    </row>
    <row r="9211" spans="1:11" x14ac:dyDescent="0.25">
      <c r="A9211" s="60" t="s">
        <v>724</v>
      </c>
      <c r="B9211" t="s">
        <v>632</v>
      </c>
      <c r="C9211" t="s">
        <v>633</v>
      </c>
      <c r="D9211" t="str">
        <f>Clef_répartition[[#This Row],[Code association]]&amp;"_"&amp;Clef_répartition[[#This Row],[Nom association]]</f>
        <v>SDIS Haute-Broye_Association de communes Service de Défense Incendie et de Secours Haute-Broye</v>
      </c>
      <c r="E9211">
        <f>COUNTIFS(D$2:D9211,Clef_répartition[[#This Row],[Code_Nom]],J$2:J9211,Clef_répartition[[#This Row],[Année]])</f>
        <v>2</v>
      </c>
      <c r="F9211">
        <f>IF(Clef_répartition[[#This Row],[Code_Nom]]=D9210,F9210-1,(COUNTIFS(Clef_répartition[Code_Nom],Clef_répartition[[#This Row],[Code_Nom]],Clef_répartition[Année],Clef_répartition[[#This Row],[Année]])))</f>
        <v>12</v>
      </c>
      <c r="G921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Haute-Broye_2_2020</v>
      </c>
      <c r="H9211" s="60">
        <v>5663</v>
      </c>
      <c r="I9211" s="60" t="s">
        <v>45</v>
      </c>
      <c r="J9211" s="60">
        <v>2020</v>
      </c>
      <c r="K9211" s="60">
        <v>1.4054678475163652E-2</v>
      </c>
    </row>
    <row r="9212" spans="1:11" x14ac:dyDescent="0.25">
      <c r="A9212" s="60" t="s">
        <v>724</v>
      </c>
      <c r="B9212" t="s">
        <v>632</v>
      </c>
      <c r="C9212" t="s">
        <v>633</v>
      </c>
      <c r="D9212" t="str">
        <f>Clef_répartition[[#This Row],[Code association]]&amp;"_"&amp;Clef_répartition[[#This Row],[Nom association]]</f>
        <v>SDIS Haute-Broye_Association de communes Service de Défense Incendie et de Secours Haute-Broye</v>
      </c>
      <c r="E9212">
        <f>COUNTIFS(D$2:D9212,Clef_répartition[[#This Row],[Code_Nom]],J$2:J9212,Clef_répartition[[#This Row],[Année]])</f>
        <v>3</v>
      </c>
      <c r="F9212">
        <f>IF(Clef_répartition[[#This Row],[Code_Nom]]=D9211,F9211-1,(COUNTIFS(Clef_répartition[Code_Nom],Clef_répartition[[#This Row],[Code_Nom]],Clef_répartition[Année],Clef_répartition[[#This Row],[Année]])))</f>
        <v>11</v>
      </c>
      <c r="G921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Haute-Broye_3_2020</v>
      </c>
      <c r="H9212" s="60">
        <v>5665</v>
      </c>
      <c r="I9212" s="60" t="s">
        <v>57</v>
      </c>
      <c r="J9212" s="60">
        <v>2020</v>
      </c>
      <c r="K9212" s="60">
        <v>1.4311384931331024E-2</v>
      </c>
    </row>
    <row r="9213" spans="1:11" x14ac:dyDescent="0.25">
      <c r="A9213" s="60" t="s">
        <v>724</v>
      </c>
      <c r="B9213" t="s">
        <v>632</v>
      </c>
      <c r="C9213" t="s">
        <v>633</v>
      </c>
      <c r="D9213" t="str">
        <f>Clef_répartition[[#This Row],[Code association]]&amp;"_"&amp;Clef_répartition[[#This Row],[Nom association]]</f>
        <v>SDIS Haute-Broye_Association de communes Service de Défense Incendie et de Secours Haute-Broye</v>
      </c>
      <c r="E9213">
        <f>COUNTIFS(D$2:D9213,Clef_répartition[[#This Row],[Code_Nom]],J$2:J9213,Clef_répartition[[#This Row],[Année]])</f>
        <v>4</v>
      </c>
      <c r="F9213">
        <f>IF(Clef_répartition[[#This Row],[Code_Nom]]=D9212,F9212-1,(COUNTIFS(Clef_répartition[Code_Nom],Clef_répartition[[#This Row],[Code_Nom]],Clef_répartition[Année],Clef_répartition[[#This Row],[Année]])))</f>
        <v>10</v>
      </c>
      <c r="G921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Haute-Broye_4_2020</v>
      </c>
      <c r="H9213" s="60">
        <v>5669</v>
      </c>
      <c r="I9213" s="60" t="s">
        <v>89</v>
      </c>
      <c r="J9213" s="60">
        <v>2020</v>
      </c>
      <c r="K9213" s="60">
        <v>1.9317160826594789E-2</v>
      </c>
    </row>
    <row r="9214" spans="1:11" x14ac:dyDescent="0.25">
      <c r="A9214" s="60" t="s">
        <v>724</v>
      </c>
      <c r="B9214" t="s">
        <v>632</v>
      </c>
      <c r="C9214" t="s">
        <v>633</v>
      </c>
      <c r="D9214" t="str">
        <f>Clef_répartition[[#This Row],[Code association]]&amp;"_"&amp;Clef_répartition[[#This Row],[Nom association]]</f>
        <v>SDIS Haute-Broye_Association de communes Service de Défense Incendie et de Secours Haute-Broye</v>
      </c>
      <c r="E9214">
        <f>COUNTIFS(D$2:D9214,Clef_répartition[[#This Row],[Code_Nom]],J$2:J9214,Clef_répartition[[#This Row],[Année]])</f>
        <v>5</v>
      </c>
      <c r="F9214">
        <f>IF(Clef_répartition[[#This Row],[Code_Nom]]=D9213,F9213-1,(COUNTIFS(Clef_répartition[Code_Nom],Clef_répartition[[#This Row],[Code_Nom]],Clef_répartition[Année],Clef_répartition[[#This Row],[Année]])))</f>
        <v>9</v>
      </c>
      <c r="G921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Haute-Broye_5_2020</v>
      </c>
      <c r="H9214" s="60">
        <v>5673</v>
      </c>
      <c r="I9214" s="60" t="s">
        <v>137</v>
      </c>
      <c r="J9214" s="60">
        <v>2020</v>
      </c>
      <c r="K9214" s="60">
        <v>2.464381979206777E-2</v>
      </c>
    </row>
    <row r="9215" spans="1:11" x14ac:dyDescent="0.25">
      <c r="A9215" s="60" t="s">
        <v>724</v>
      </c>
      <c r="B9215" t="s">
        <v>632</v>
      </c>
      <c r="C9215" t="s">
        <v>633</v>
      </c>
      <c r="D9215" t="str">
        <f>Clef_répartition[[#This Row],[Code association]]&amp;"_"&amp;Clef_répartition[[#This Row],[Nom association]]</f>
        <v>SDIS Haute-Broye_Association de communes Service de Défense Incendie et de Secours Haute-Broye</v>
      </c>
      <c r="E9215">
        <f>COUNTIFS(D$2:D9215,Clef_répartition[[#This Row],[Code_Nom]],J$2:J9215,Clef_répartition[[#This Row],[Année]])</f>
        <v>6</v>
      </c>
      <c r="F9215">
        <f>IF(Clef_répartition[[#This Row],[Code_Nom]]=D9214,F9214-1,(COUNTIFS(Clef_répartition[Code_Nom],Clef_répartition[[#This Row],[Code_Nom]],Clef_répartition[Année],Clef_répartition[[#This Row],[Année]])))</f>
        <v>8</v>
      </c>
      <c r="G921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Haute-Broye_6_2020</v>
      </c>
      <c r="H9215" s="60">
        <v>5674</v>
      </c>
      <c r="I9215" s="60" t="s">
        <v>163</v>
      </c>
      <c r="J9215" s="60">
        <v>2020</v>
      </c>
      <c r="K9215" s="60">
        <v>9.1130791939417269E-3</v>
      </c>
    </row>
    <row r="9216" spans="1:11" x14ac:dyDescent="0.25">
      <c r="A9216" s="60" t="s">
        <v>724</v>
      </c>
      <c r="B9216" t="s">
        <v>632</v>
      </c>
      <c r="C9216" t="s">
        <v>633</v>
      </c>
      <c r="D9216" t="str">
        <f>Clef_répartition[[#This Row],[Code association]]&amp;"_"&amp;Clef_répartition[[#This Row],[Nom association]]</f>
        <v>SDIS Haute-Broye_Association de communes Service de Défense Incendie et de Secours Haute-Broye</v>
      </c>
      <c r="E9216">
        <f>COUNTIFS(D$2:D9216,Clef_répartition[[#This Row],[Code_Nom]],J$2:J9216,Clef_répartition[[#This Row],[Année]])</f>
        <v>7</v>
      </c>
      <c r="F9216">
        <f>IF(Clef_répartition[[#This Row],[Code_Nom]]=D9215,F9215-1,(COUNTIFS(Clef_répartition[Code_Nom],Clef_répartition[[#This Row],[Code_Nom]],Clef_répartition[Année],Clef_répartition[[#This Row],[Année]])))</f>
        <v>7</v>
      </c>
      <c r="G921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Haute-Broye_7_2020</v>
      </c>
      <c r="H9216" s="60">
        <v>5675</v>
      </c>
      <c r="I9216" s="60" t="s">
        <v>164</v>
      </c>
      <c r="J9216" s="60">
        <v>2020</v>
      </c>
      <c r="K9216" s="60">
        <v>0.27653702990630213</v>
      </c>
    </row>
    <row r="9217" spans="1:11" x14ac:dyDescent="0.25">
      <c r="A9217" s="60" t="s">
        <v>724</v>
      </c>
      <c r="B9217" t="s">
        <v>632</v>
      </c>
      <c r="C9217" t="s">
        <v>633</v>
      </c>
      <c r="D9217" t="str">
        <f>Clef_répartition[[#This Row],[Code association]]&amp;"_"&amp;Clef_répartition[[#This Row],[Nom association]]</f>
        <v>SDIS Haute-Broye_Association de communes Service de Défense Incendie et de Secours Haute-Broye</v>
      </c>
      <c r="E9217">
        <f>COUNTIFS(D$2:D9217,Clef_répartition[[#This Row],[Code_Nom]],J$2:J9217,Clef_répartition[[#This Row],[Année]])</f>
        <v>8</v>
      </c>
      <c r="F9217">
        <f>IF(Clef_répartition[[#This Row],[Code_Nom]]=D9216,F9216-1,(COUNTIFS(Clef_répartition[Code_Nom],Clef_répartition[[#This Row],[Code_Nom]],Clef_répartition[Année],Clef_répartition[[#This Row],[Année]])))</f>
        <v>6</v>
      </c>
      <c r="G921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Haute-Broye_8_2020</v>
      </c>
      <c r="H9217" s="60">
        <v>5693</v>
      </c>
      <c r="I9217" s="60" t="s">
        <v>184</v>
      </c>
      <c r="J9217" s="60">
        <v>2020</v>
      </c>
      <c r="K9217" s="60">
        <v>0.17853934026440765</v>
      </c>
    </row>
    <row r="9218" spans="1:11" x14ac:dyDescent="0.25">
      <c r="A9218" s="60" t="s">
        <v>724</v>
      </c>
      <c r="B9218" t="s">
        <v>632</v>
      </c>
      <c r="C9218" t="s">
        <v>633</v>
      </c>
      <c r="D9218" t="str">
        <f>Clef_répartition[[#This Row],[Code association]]&amp;"_"&amp;Clef_répartition[[#This Row],[Nom association]]</f>
        <v>SDIS Haute-Broye_Association de communes Service de Défense Incendie et de Secours Haute-Broye</v>
      </c>
      <c r="E9218">
        <f>COUNTIFS(D$2:D9218,Clef_répartition[[#This Row],[Code_Nom]],J$2:J9218,Clef_répartition[[#This Row],[Année]])</f>
        <v>9</v>
      </c>
      <c r="F9218">
        <f>IF(Clef_répartition[[#This Row],[Code_Nom]]=D9217,F9217-1,(COUNTIFS(Clef_répartition[Code_Nom],Clef_répartition[[#This Row],[Code_Nom]],Clef_répartition[Année],Clef_répartition[[#This Row],[Année]])))</f>
        <v>5</v>
      </c>
      <c r="G921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Haute-Broye_9_2020</v>
      </c>
      <c r="H9218" s="60">
        <v>5678</v>
      </c>
      <c r="I9218" s="60" t="s">
        <v>192</v>
      </c>
      <c r="J9218" s="60">
        <v>2020</v>
      </c>
      <c r="K9218" s="60">
        <v>0.39205493518161982</v>
      </c>
    </row>
    <row r="9219" spans="1:11" x14ac:dyDescent="0.25">
      <c r="A9219" s="60" t="s">
        <v>724</v>
      </c>
      <c r="B9219" t="s">
        <v>632</v>
      </c>
      <c r="C9219" t="s">
        <v>633</v>
      </c>
      <c r="D9219" t="str">
        <f>Clef_répartition[[#This Row],[Code association]]&amp;"_"&amp;Clef_répartition[[#This Row],[Nom association]]</f>
        <v>SDIS Haute-Broye_Association de communes Service de Défense Incendie et de Secours Haute-Broye</v>
      </c>
      <c r="E9219">
        <f>COUNTIFS(D$2:D9219,Clef_répartition[[#This Row],[Code_Nom]],J$2:J9219,Clef_répartition[[#This Row],[Année]])</f>
        <v>10</v>
      </c>
      <c r="F9219">
        <f>IF(Clef_répartition[[#This Row],[Code_Nom]]=D9218,F9218-1,(COUNTIFS(Clef_répartition[Code_Nom],Clef_répartition[[#This Row],[Code_Nom]],Clef_répartition[Année],Clef_répartition[[#This Row],[Année]])))</f>
        <v>4</v>
      </c>
      <c r="G921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Haute-Broye_10_2020</v>
      </c>
      <c r="H9219" s="60">
        <v>5680</v>
      </c>
      <c r="I9219" s="60" t="s">
        <v>197</v>
      </c>
      <c r="J9219" s="60">
        <v>2020</v>
      </c>
      <c r="K9219" s="60">
        <v>1.9317160826594789E-2</v>
      </c>
    </row>
    <row r="9220" spans="1:11" x14ac:dyDescent="0.25">
      <c r="A9220" s="60" t="s">
        <v>724</v>
      </c>
      <c r="B9220" t="s">
        <v>632</v>
      </c>
      <c r="C9220" t="s">
        <v>633</v>
      </c>
      <c r="D9220" t="str">
        <f>Clef_répartition[[#This Row],[Code association]]&amp;"_"&amp;Clef_répartition[[#This Row],[Nom association]]</f>
        <v>SDIS Haute-Broye_Association de communes Service de Défense Incendie et de Secours Haute-Broye</v>
      </c>
      <c r="E9220">
        <f>COUNTIFS(D$2:D9220,Clef_répartition[[#This Row],[Code_Nom]],J$2:J9220,Clef_répartition[[#This Row],[Année]])</f>
        <v>11</v>
      </c>
      <c r="F9220">
        <f>IF(Clef_répartition[[#This Row],[Code_Nom]]=D9219,F9219-1,(COUNTIFS(Clef_répartition[Code_Nom],Clef_répartition[[#This Row],[Code_Nom]],Clef_répartition[Année],Clef_répartition[[#This Row],[Année]])))</f>
        <v>3</v>
      </c>
      <c r="G922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Haute-Broye_11_2020</v>
      </c>
      <c r="H9220" s="60">
        <v>5684</v>
      </c>
      <c r="I9220" s="60" t="s">
        <v>237</v>
      </c>
      <c r="J9220" s="60">
        <v>2020</v>
      </c>
      <c r="K9220" s="60">
        <v>5.3908355795148251E-3</v>
      </c>
    </row>
    <row r="9221" spans="1:11" x14ac:dyDescent="0.25">
      <c r="A9221" s="60" t="s">
        <v>724</v>
      </c>
      <c r="B9221" t="s">
        <v>632</v>
      </c>
      <c r="C9221" t="s">
        <v>633</v>
      </c>
      <c r="D9221" t="str">
        <f>Clef_répartition[[#This Row],[Code association]]&amp;"_"&amp;Clef_répartition[[#This Row],[Nom association]]</f>
        <v>SDIS Haute-Broye_Association de communes Service de Défense Incendie et de Secours Haute-Broye</v>
      </c>
      <c r="E9221">
        <f>COUNTIFS(D$2:D9221,Clef_répartition[[#This Row],[Code_Nom]],J$2:J9221,Clef_répartition[[#This Row],[Année]])</f>
        <v>12</v>
      </c>
      <c r="F9221">
        <f>IF(Clef_répartition[[#This Row],[Code_Nom]]=D9220,F9220-1,(COUNTIFS(Clef_répartition[Code_Nom],Clef_répartition[[#This Row],[Code_Nom]],Clef_répartition[Année],Clef_répartition[[#This Row],[Année]])))</f>
        <v>2</v>
      </c>
      <c r="G922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Haute-Broye_12_2020</v>
      </c>
      <c r="H9221" s="60">
        <v>5688</v>
      </c>
      <c r="I9221" s="60" t="s">
        <v>260</v>
      </c>
      <c r="J9221" s="60">
        <v>2020</v>
      </c>
      <c r="K9221" s="60">
        <v>1.0011551790527533E-2</v>
      </c>
    </row>
    <row r="9222" spans="1:11" x14ac:dyDescent="0.25">
      <c r="A9222" s="60" t="s">
        <v>724</v>
      </c>
      <c r="B9222" t="s">
        <v>632</v>
      </c>
      <c r="C9222" t="s">
        <v>633</v>
      </c>
      <c r="D9222" t="str">
        <f>Clef_répartition[[#This Row],[Code association]]&amp;"_"&amp;Clef_répartition[[#This Row],[Nom association]]</f>
        <v>SDIS Haute-Broye_Association de communes Service de Défense Incendie et de Secours Haute-Broye</v>
      </c>
      <c r="E9222">
        <f>COUNTIFS(D$2:D9222,Clef_répartition[[#This Row],[Code_Nom]],J$2:J9222,Clef_répartition[[#This Row],[Année]])</f>
        <v>13</v>
      </c>
      <c r="F9222">
        <f>IF(Clef_répartition[[#This Row],[Code_Nom]]=D9221,F9221-1,(COUNTIFS(Clef_répartition[Code_Nom],Clef_répartition[[#This Row],[Code_Nom]],Clef_répartition[Année],Clef_répartition[[#This Row],[Année]])))</f>
        <v>1</v>
      </c>
      <c r="G922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Haute-Broye_13_2020</v>
      </c>
      <c r="H9222" s="60">
        <v>5690</v>
      </c>
      <c r="I9222" s="60" t="s">
        <v>281</v>
      </c>
      <c r="J9222" s="60">
        <v>2020</v>
      </c>
      <c r="K9222" s="60">
        <v>7.7011936850211772E-3</v>
      </c>
    </row>
    <row r="9223" spans="1:11" x14ac:dyDescent="0.25">
      <c r="A9223" s="60" t="s">
        <v>724</v>
      </c>
      <c r="B9223" t="s">
        <v>557</v>
      </c>
      <c r="C9223" t="s">
        <v>558</v>
      </c>
      <c r="D9223" t="str">
        <f>Clef_répartition[[#This Row],[Code association]]&amp;"_"&amp;Clef_répartition[[#This Row],[Nom association]]</f>
        <v>SDIS Haut-Talent_Association de communes Service de Défense Incendie et de Secours Haut-Talent</v>
      </c>
      <c r="E9223">
        <f>COUNTIFS(D$2:D9223,Clef_répartition[[#This Row],[Code_Nom]],J$2:J9223,Clef_répartition[[#This Row],[Année]])</f>
        <v>1</v>
      </c>
      <c r="F9223">
        <f>IF(Clef_répartition[[#This Row],[Code_Nom]]=D9222,F9222-1,(COUNTIFS(Clef_répartition[Code_Nom],Clef_répartition[[#This Row],[Code_Nom]],Clef_répartition[Année],Clef_répartition[[#This Row],[Année]])))</f>
        <v>5</v>
      </c>
      <c r="G9223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Haut-Talent_1_2020</v>
      </c>
      <c r="H9223" s="60">
        <v>5514</v>
      </c>
      <c r="I9223" s="60" t="s">
        <v>30</v>
      </c>
      <c r="J9223" s="60">
        <v>2020</v>
      </c>
      <c r="K9223" s="60">
        <v>0.15206185567010308</v>
      </c>
    </row>
    <row r="9224" spans="1:11" x14ac:dyDescent="0.25">
      <c r="A9224" s="60" t="s">
        <v>724</v>
      </c>
      <c r="B9224" t="s">
        <v>557</v>
      </c>
      <c r="C9224" t="s">
        <v>558</v>
      </c>
      <c r="D9224" t="str">
        <f>Clef_répartition[[#This Row],[Code association]]&amp;"_"&amp;Clef_répartition[[#This Row],[Nom association]]</f>
        <v>SDIS Haut-Talent_Association de communes Service de Défense Incendie et de Secours Haut-Talent</v>
      </c>
      <c r="E9224">
        <f>COUNTIFS(D$2:D9224,Clef_répartition[[#This Row],[Code_Nom]],J$2:J9224,Clef_répartition[[#This Row],[Année]])</f>
        <v>2</v>
      </c>
      <c r="F9224">
        <f>IF(Clef_répartition[[#This Row],[Code_Nom]]=D9223,F9223-1,(COUNTIFS(Clef_répartition[Code_Nom],Clef_répartition[[#This Row],[Code_Nom]],Clef_répartition[Année],Clef_répartition[[#This Row],[Année]])))</f>
        <v>4</v>
      </c>
      <c r="G9224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Haut-Talent_2_2020</v>
      </c>
      <c r="H9224" s="60">
        <v>5515</v>
      </c>
      <c r="I9224" s="60" t="s">
        <v>37</v>
      </c>
      <c r="J9224" s="60">
        <v>2020</v>
      </c>
      <c r="K9224" s="60">
        <v>9.8758200562324275E-2</v>
      </c>
    </row>
    <row r="9225" spans="1:11" x14ac:dyDescent="0.25">
      <c r="A9225" s="60" t="s">
        <v>724</v>
      </c>
      <c r="B9225" t="s">
        <v>557</v>
      </c>
      <c r="C9225" t="s">
        <v>558</v>
      </c>
      <c r="D9225" t="str">
        <f>Clef_répartition[[#This Row],[Code association]]&amp;"_"&amp;Clef_répartition[[#This Row],[Nom association]]</f>
        <v>SDIS Haut-Talent_Association de communes Service de Défense Incendie et de Secours Haut-Talent</v>
      </c>
      <c r="E9225">
        <f>COUNTIFS(D$2:D9225,Clef_répartition[[#This Row],[Code_Nom]],J$2:J9225,Clef_répartition[[#This Row],[Année]])</f>
        <v>3</v>
      </c>
      <c r="F9225">
        <f>IF(Clef_répartition[[#This Row],[Code_Nom]]=D9224,F9224-1,(COUNTIFS(Clef_répartition[Code_Nom],Clef_répartition[[#This Row],[Code_Nom]],Clef_répartition[Année],Clef_répartition[[#This Row],[Année]])))</f>
        <v>3</v>
      </c>
      <c r="G9225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Haut-Talent_3_2020</v>
      </c>
      <c r="H9225" s="60">
        <v>5516</v>
      </c>
      <c r="I9225" s="60" t="s">
        <v>88</v>
      </c>
      <c r="J9225" s="60">
        <v>2020</v>
      </c>
      <c r="K9225" s="60">
        <v>0.32122774133083409</v>
      </c>
    </row>
    <row r="9226" spans="1:11" x14ac:dyDescent="0.25">
      <c r="A9226" s="60" t="s">
        <v>724</v>
      </c>
      <c r="B9226" t="s">
        <v>557</v>
      </c>
      <c r="C9226" t="s">
        <v>558</v>
      </c>
      <c r="D9226" t="str">
        <f>Clef_répartition[[#This Row],[Code association]]&amp;"_"&amp;Clef_répartition[[#This Row],[Nom association]]</f>
        <v>SDIS Haut-Talent_Association de communes Service de Défense Incendie et de Secours Haut-Talent</v>
      </c>
      <c r="E9226">
        <f>COUNTIFS(D$2:D9226,Clef_répartition[[#This Row],[Code_Nom]],J$2:J9226,Clef_répartition[[#This Row],[Année]])</f>
        <v>4</v>
      </c>
      <c r="F9226">
        <f>IF(Clef_répartition[[#This Row],[Code_Nom]]=D9225,F9225-1,(COUNTIFS(Clef_répartition[Code_Nom],Clef_répartition[[#This Row],[Code_Nom]],Clef_répartition[Année],Clef_répartition[[#This Row],[Année]])))</f>
        <v>2</v>
      </c>
      <c r="G9226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Haut-Talent_4_2020</v>
      </c>
      <c r="H9226" s="60">
        <v>5523</v>
      </c>
      <c r="I9226" s="60" t="s">
        <v>119</v>
      </c>
      <c r="J9226" s="60">
        <v>2020</v>
      </c>
      <c r="K9226" s="60">
        <v>0.30178069353327086</v>
      </c>
    </row>
    <row r="9227" spans="1:11" x14ac:dyDescent="0.25">
      <c r="A9227" s="60" t="s">
        <v>724</v>
      </c>
      <c r="B9227" t="s">
        <v>557</v>
      </c>
      <c r="C9227" t="s">
        <v>558</v>
      </c>
      <c r="D9227" t="str">
        <f>Clef_répartition[[#This Row],[Code association]]&amp;"_"&amp;Clef_répartition[[#This Row],[Nom association]]</f>
        <v>SDIS Haut-Talent_Association de communes Service de Défense Incendie et de Secours Haut-Talent</v>
      </c>
      <c r="E9227">
        <f>COUNTIFS(D$2:D9227,Clef_répartition[[#This Row],[Code_Nom]],J$2:J9227,Clef_répartition[[#This Row],[Année]])</f>
        <v>5</v>
      </c>
      <c r="F9227">
        <f>IF(Clef_répartition[[#This Row],[Code_Nom]]=D9226,F9226-1,(COUNTIFS(Clef_répartition[Code_Nom],Clef_répartition[[#This Row],[Code_Nom]],Clef_répartition[Année],Clef_répartition[[#This Row],[Année]])))</f>
        <v>1</v>
      </c>
      <c r="G9227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Haut-Talent_5_2020</v>
      </c>
      <c r="H9227" s="60">
        <v>5527</v>
      </c>
      <c r="I9227" s="60" t="s">
        <v>191</v>
      </c>
      <c r="J9227" s="60">
        <v>2020</v>
      </c>
      <c r="K9227" s="60">
        <v>0.12617150890346768</v>
      </c>
    </row>
    <row r="9228" spans="1:11" x14ac:dyDescent="0.25">
      <c r="A9228" s="60" t="s">
        <v>724</v>
      </c>
      <c r="B9228" t="s">
        <v>521</v>
      </c>
      <c r="C9228" t="s">
        <v>522</v>
      </c>
      <c r="D9228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9228">
        <f>COUNTIFS(D$2:D9228,Clef_répartition[[#This Row],[Code_Nom]],J$2:J9228,Clef_répartition[[#This Row],[Année]])</f>
        <v>1</v>
      </c>
      <c r="F9228">
        <f>IF(Clef_répartition[[#This Row],[Code_Nom]]=D9227,F9227-1,(COUNTIFS(Clef_répartition[Code_Nom],Clef_répartition[[#This Row],[Code_Nom]],Clef_répartition[Année],Clef_répartition[[#This Row],[Année]])))</f>
        <v>1</v>
      </c>
      <c r="G9228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St-Maurice_1_2020</v>
      </c>
      <c r="H9228" s="60">
        <v>5406</v>
      </c>
      <c r="I9228" s="60" t="s">
        <v>152</v>
      </c>
      <c r="J9228" s="60">
        <v>2020</v>
      </c>
      <c r="K9228" s="60">
        <v>0.25</v>
      </c>
    </row>
    <row r="9229" spans="1:11" x14ac:dyDescent="0.25">
      <c r="A9229" s="60" t="s">
        <v>724</v>
      </c>
      <c r="B9229" t="s">
        <v>646</v>
      </c>
      <c r="C9229" t="s">
        <v>647</v>
      </c>
      <c r="D9229" t="str">
        <f>Clef_répartition[[#This Row],[Code association]]&amp;"_"&amp;Clef_répartition[[#This Row],[Nom association]]</f>
        <v>SDIS Morget_Association de communes Service de Défense Incendie et de Secours Morget</v>
      </c>
      <c r="E9229">
        <f>COUNTIFS(D$2:D9229,Clef_répartition[[#This Row],[Code_Nom]],J$2:J9229,Clef_répartition[[#This Row],[Année]])</f>
        <v>1</v>
      </c>
      <c r="F9229">
        <f>IF(Clef_répartition[[#This Row],[Code_Nom]]=D9228,F9228-1,(COUNTIFS(Clef_répartition[Code_Nom],Clef_répartition[[#This Row],[Code_Nom]],Clef_répartition[Année],Clef_répartition[[#This Row],[Année]])))</f>
        <v>24</v>
      </c>
      <c r="G9229" t="str">
        <f>Clef_répartition[[#This Row],[Code_Nom]]&amp;"_"&amp;Clef_répartition[[#This Row],[Nombre]]&amp;"_"&amp;Clef_répartition[[#This Row],[Année]]</f>
        <v>SDIS Morget_Association de communes Service de Défense Incendie et de Secours Morget_1_2020</v>
      </c>
      <c r="H9229" s="60">
        <v>5621</v>
      </c>
      <c r="I9229" s="60" t="s">
        <v>1</v>
      </c>
      <c r="J9229" s="60">
        <v>2020</v>
      </c>
      <c r="K9229" s="60">
        <v>1.21E-2</v>
      </c>
    </row>
    <row r="9230" spans="1:11" x14ac:dyDescent="0.25">
      <c r="A9230" s="60" t="s">
        <v>724</v>
      </c>
      <c r="B9230" t="s">
        <v>646</v>
      </c>
      <c r="C9230" t="s">
        <v>647</v>
      </c>
      <c r="D9230" t="str">
        <f>Clef_répartition[[#This Row],[Code association]]&amp;"_"&amp;Clef_répartition[[#This Row],[Nom association]]</f>
        <v>SDIS Morget_Association de communes Service de Défense Incendie et de Secours Morget</v>
      </c>
      <c r="E9230">
        <f>COUNTIFS(D$2:D9230,Clef_répartition[[#This Row],[Code_Nom]],J$2:J9230,Clef_répartition[[#This Row],[Année]])</f>
        <v>2</v>
      </c>
      <c r="F9230">
        <f>IF(Clef_répartition[[#This Row],[Code_Nom]]=D9229,F9229-1,(COUNTIFS(Clef_répartition[Code_Nom],Clef_répartition[[#This Row],[Code_Nom]],Clef_répartition[Année],Clef_répartition[[#This Row],[Année]])))</f>
        <v>23</v>
      </c>
      <c r="G9230" t="str">
        <f>Clef_répartition[[#This Row],[Code_Nom]]&amp;"_"&amp;Clef_répartition[[#This Row],[Nombre]]&amp;"_"&amp;Clef_répartition[[#This Row],[Année]]</f>
        <v>SDIS Morget_Association de communes Service de Défense Incendie et de Secours Morget_2_2020</v>
      </c>
      <c r="H9230" s="60">
        <v>5622</v>
      </c>
      <c r="I9230" s="60" t="s">
        <v>36</v>
      </c>
      <c r="J9230" s="60">
        <v>2020</v>
      </c>
      <c r="K9230" s="60">
        <v>1.0200000000000001E-2</v>
      </c>
    </row>
    <row r="9231" spans="1:11" x14ac:dyDescent="0.25">
      <c r="A9231" s="60" t="s">
        <v>724</v>
      </c>
      <c r="B9231" t="s">
        <v>646</v>
      </c>
      <c r="C9231" t="s">
        <v>647</v>
      </c>
      <c r="D9231" t="str">
        <f>Clef_répartition[[#This Row],[Code association]]&amp;"_"&amp;Clef_répartition[[#This Row],[Nom association]]</f>
        <v>SDIS Morget_Association de communes Service de Défense Incendie et de Secours Morget</v>
      </c>
      <c r="E9231">
        <f>COUNTIFS(D$2:D9231,Clef_répartition[[#This Row],[Code_Nom]],J$2:J9231,Clef_répartition[[#This Row],[Année]])</f>
        <v>3</v>
      </c>
      <c r="F9231">
        <f>IF(Clef_répartition[[#This Row],[Code_Nom]]=D9230,F9230-1,(COUNTIFS(Clef_répartition[Code_Nom],Clef_répartition[[#This Row],[Code_Nom]],Clef_répartition[Année],Clef_répartition[[#This Row],[Année]])))</f>
        <v>22</v>
      </c>
      <c r="G9231" t="str">
        <f>Clef_répartition[[#This Row],[Code_Nom]]&amp;"_"&amp;Clef_répartition[[#This Row],[Nombre]]&amp;"_"&amp;Clef_répartition[[#This Row],[Année]]</f>
        <v>SDIS Morget_Association de communes Service de Défense Incendie et de Secours Morget_3_2020</v>
      </c>
      <c r="H9231" s="60">
        <v>5623</v>
      </c>
      <c r="I9231" s="60" t="s">
        <v>39</v>
      </c>
      <c r="J9231" s="60">
        <v>2020</v>
      </c>
      <c r="K9231" s="60">
        <v>1.3299999999999999E-2</v>
      </c>
    </row>
    <row r="9232" spans="1:11" x14ac:dyDescent="0.25">
      <c r="A9232" s="60" t="s">
        <v>724</v>
      </c>
      <c r="B9232" t="s">
        <v>646</v>
      </c>
      <c r="C9232" t="s">
        <v>647</v>
      </c>
      <c r="D9232" t="str">
        <f>Clef_répartition[[#This Row],[Code association]]&amp;"_"&amp;Clef_répartition[[#This Row],[Nom association]]</f>
        <v>SDIS Morget_Association de communes Service de Défense Incendie et de Secours Morget</v>
      </c>
      <c r="E9232">
        <f>COUNTIFS(D$2:D9232,Clef_répartition[[#This Row],[Code_Nom]],J$2:J9232,Clef_répartition[[#This Row],[Année]])</f>
        <v>4</v>
      </c>
      <c r="F9232">
        <f>IF(Clef_répartition[[#This Row],[Code_Nom]]=D9231,F9231-1,(COUNTIFS(Clef_répartition[Code_Nom],Clef_répartition[[#This Row],[Code_Nom]],Clef_répartition[Année],Clef_répartition[[#This Row],[Année]])))</f>
        <v>21</v>
      </c>
      <c r="G9232" t="str">
        <f>Clef_répartition[[#This Row],[Code_Nom]]&amp;"_"&amp;Clef_répartition[[#This Row],[Nombre]]&amp;"_"&amp;Clef_répartition[[#This Row],[Année]]</f>
        <v>SDIS Morget_Association de communes Service de Défense Incendie et de Secours Morget_4_2020</v>
      </c>
      <c r="H9232" s="60">
        <v>5628</v>
      </c>
      <c r="I9232" s="60" t="s">
        <v>67</v>
      </c>
      <c r="J9232" s="60">
        <v>2020</v>
      </c>
      <c r="K9232" s="60">
        <v>6.6E-3</v>
      </c>
    </row>
    <row r="9233" spans="1:11" x14ac:dyDescent="0.25">
      <c r="A9233" s="60" t="s">
        <v>724</v>
      </c>
      <c r="B9233" t="s">
        <v>646</v>
      </c>
      <c r="C9233" t="s">
        <v>647</v>
      </c>
      <c r="D9233" t="str">
        <f>Clef_répartition[[#This Row],[Code association]]&amp;"_"&amp;Clef_répartition[[#This Row],[Nom association]]</f>
        <v>SDIS Morget_Association de communes Service de Défense Incendie et de Secours Morget</v>
      </c>
      <c r="E9233">
        <f>COUNTIFS(D$2:D9233,Clef_répartition[[#This Row],[Code_Nom]],J$2:J9233,Clef_répartition[[#This Row],[Année]])</f>
        <v>5</v>
      </c>
      <c r="F9233">
        <f>IF(Clef_répartition[[#This Row],[Code_Nom]]=D9232,F9232-1,(COUNTIFS(Clef_répartition[Code_Nom],Clef_répartition[[#This Row],[Code_Nom]],Clef_répartition[Année],Clef_répartition[[#This Row],[Année]])))</f>
        <v>20</v>
      </c>
      <c r="G9233" t="str">
        <f>Clef_répartition[[#This Row],[Code_Nom]]&amp;"_"&amp;Clef_répartition[[#This Row],[Nombre]]&amp;"_"&amp;Clef_répartition[[#This Row],[Année]]</f>
        <v>SDIS Morget_Association de communes Service de Défense Incendie et de Secours Morget_5_2020</v>
      </c>
      <c r="H9233" s="60">
        <v>5629</v>
      </c>
      <c r="I9233" s="60" t="s">
        <v>68</v>
      </c>
      <c r="J9233" s="60">
        <v>2020</v>
      </c>
      <c r="K9233" s="60">
        <v>3.5000000000000001E-3</v>
      </c>
    </row>
    <row r="9234" spans="1:11" x14ac:dyDescent="0.25">
      <c r="A9234" s="60" t="s">
        <v>724</v>
      </c>
      <c r="B9234" t="s">
        <v>646</v>
      </c>
      <c r="C9234" t="s">
        <v>647</v>
      </c>
      <c r="D9234" t="str">
        <f>Clef_répartition[[#This Row],[Code association]]&amp;"_"&amp;Clef_répartition[[#This Row],[Nom association]]</f>
        <v>SDIS Morget_Association de communes Service de Défense Incendie et de Secours Morget</v>
      </c>
      <c r="E9234">
        <f>COUNTIFS(D$2:D9234,Clef_répartition[[#This Row],[Code_Nom]],J$2:J9234,Clef_répartition[[#This Row],[Année]])</f>
        <v>6</v>
      </c>
      <c r="F9234">
        <f>IF(Clef_répartition[[#This Row],[Code_Nom]]=D9233,F9233-1,(COUNTIFS(Clef_répartition[Code_Nom],Clef_répartition[[#This Row],[Code_Nom]],Clef_répartition[Année],Clef_répartition[[#This Row],[Année]])))</f>
        <v>19</v>
      </c>
      <c r="G9234" t="str">
        <f>Clef_répartition[[#This Row],[Code_Nom]]&amp;"_"&amp;Clef_répartition[[#This Row],[Nombre]]&amp;"_"&amp;Clef_répartition[[#This Row],[Année]]</f>
        <v>SDIS Morget_Association de communes Service de Défense Incendie et de Secours Morget_6_2020</v>
      </c>
      <c r="H9234" s="60">
        <v>5631</v>
      </c>
      <c r="I9234" s="60" t="s">
        <v>92</v>
      </c>
      <c r="J9234" s="60">
        <v>2020</v>
      </c>
      <c r="K9234" s="60">
        <v>1.4E-2</v>
      </c>
    </row>
    <row r="9235" spans="1:11" x14ac:dyDescent="0.25">
      <c r="A9235" s="60" t="s">
        <v>724</v>
      </c>
      <c r="B9235" t="s">
        <v>646</v>
      </c>
      <c r="C9235" t="s">
        <v>647</v>
      </c>
      <c r="D9235" t="str">
        <f>Clef_répartition[[#This Row],[Code association]]&amp;"_"&amp;Clef_répartition[[#This Row],[Nom association]]</f>
        <v>SDIS Morget_Association de communes Service de Défense Incendie et de Secours Morget</v>
      </c>
      <c r="E9235">
        <f>COUNTIFS(D$2:D9235,Clef_répartition[[#This Row],[Code_Nom]],J$2:J9235,Clef_répartition[[#This Row],[Année]])</f>
        <v>7</v>
      </c>
      <c r="F9235">
        <f>IF(Clef_répartition[[#This Row],[Code_Nom]]=D9234,F9234-1,(COUNTIFS(Clef_répartition[Code_Nom],Clef_répartition[[#This Row],[Code_Nom]],Clef_répartition[Année],Clef_répartition[[#This Row],[Année]])))</f>
        <v>18</v>
      </c>
      <c r="G9235" t="str">
        <f>Clef_répartition[[#This Row],[Code_Nom]]&amp;"_"&amp;Clef_répartition[[#This Row],[Nombre]]&amp;"_"&amp;Clef_répartition[[#This Row],[Année]]</f>
        <v>SDIS Morget_Association de communes Service de Défense Incendie et de Secours Morget_7_2020</v>
      </c>
      <c r="H9235" s="60">
        <v>5632</v>
      </c>
      <c r="I9235" s="60" t="s">
        <v>93</v>
      </c>
      <c r="J9235" s="60">
        <v>2020</v>
      </c>
      <c r="K9235" s="60">
        <v>2.8899999999999999E-2</v>
      </c>
    </row>
    <row r="9236" spans="1:11" x14ac:dyDescent="0.25">
      <c r="A9236" s="60" t="s">
        <v>724</v>
      </c>
      <c r="B9236" t="s">
        <v>646</v>
      </c>
      <c r="C9236" t="s">
        <v>647</v>
      </c>
      <c r="D9236" t="str">
        <f>Clef_répartition[[#This Row],[Code association]]&amp;"_"&amp;Clef_répartition[[#This Row],[Nom association]]</f>
        <v>SDIS Morget_Association de communes Service de Défense Incendie et de Secours Morget</v>
      </c>
      <c r="E9236">
        <f>COUNTIFS(D$2:D9236,Clef_répartition[[#This Row],[Code_Nom]],J$2:J9236,Clef_répartition[[#This Row],[Année]])</f>
        <v>8</v>
      </c>
      <c r="F9236">
        <f>IF(Clef_répartition[[#This Row],[Code_Nom]]=D9235,F9235-1,(COUNTIFS(Clef_répartition[Code_Nom],Clef_répartition[[#This Row],[Code_Nom]],Clef_répartition[Année],Clef_répartition[[#This Row],[Année]])))</f>
        <v>17</v>
      </c>
      <c r="G9236" t="str">
        <f>Clef_répartition[[#This Row],[Code_Nom]]&amp;"_"&amp;Clef_répartition[[#This Row],[Nombre]]&amp;"_"&amp;Clef_répartition[[#This Row],[Année]]</f>
        <v>SDIS Morget_Association de communes Service de Défense Incendie et de Secours Morget_8_2020</v>
      </c>
      <c r="H9236" s="60">
        <v>5633</v>
      </c>
      <c r="I9236" s="60" t="s">
        <v>100</v>
      </c>
      <c r="J9236" s="60">
        <v>2020</v>
      </c>
      <c r="K9236" s="60">
        <v>5.0500000000000003E-2</v>
      </c>
    </row>
    <row r="9237" spans="1:11" x14ac:dyDescent="0.25">
      <c r="A9237" s="60" t="s">
        <v>724</v>
      </c>
      <c r="B9237" t="s">
        <v>646</v>
      </c>
      <c r="C9237" t="s">
        <v>647</v>
      </c>
      <c r="D9237" t="str">
        <f>Clef_répartition[[#This Row],[Code association]]&amp;"_"&amp;Clef_répartition[[#This Row],[Nom association]]</f>
        <v>SDIS Morget_Association de communes Service de Défense Incendie et de Secours Morget</v>
      </c>
      <c r="E9237">
        <f>COUNTIFS(D$2:D9237,Clef_répartition[[#This Row],[Code_Nom]],J$2:J9237,Clef_répartition[[#This Row],[Année]])</f>
        <v>9</v>
      </c>
      <c r="F9237">
        <f>IF(Clef_répartition[[#This Row],[Code_Nom]]=D9236,F9236-1,(COUNTIFS(Clef_répartition[Code_Nom],Clef_répartition[[#This Row],[Code_Nom]],Clef_répartition[Année],Clef_répartition[[#This Row],[Année]])))</f>
        <v>16</v>
      </c>
      <c r="G9237" t="str">
        <f>Clef_répartition[[#This Row],[Code_Nom]]&amp;"_"&amp;Clef_répartition[[#This Row],[Nombre]]&amp;"_"&amp;Clef_répartition[[#This Row],[Année]]</f>
        <v>SDIS Morget_Association de communes Service de Défense Incendie et de Secours Morget_9_2020</v>
      </c>
      <c r="H9237" s="60">
        <v>5634</v>
      </c>
      <c r="I9237" s="60" t="s">
        <v>101</v>
      </c>
      <c r="J9237" s="60">
        <v>2020</v>
      </c>
      <c r="K9237" s="60">
        <v>5.6000000000000001E-2</v>
      </c>
    </row>
    <row r="9238" spans="1:11" x14ac:dyDescent="0.25">
      <c r="A9238" s="60" t="s">
        <v>724</v>
      </c>
      <c r="B9238" t="s">
        <v>646</v>
      </c>
      <c r="C9238" t="s">
        <v>647</v>
      </c>
      <c r="D9238" t="str">
        <f>Clef_répartition[[#This Row],[Code association]]&amp;"_"&amp;Clef_répartition[[#This Row],[Nom association]]</f>
        <v>SDIS Morget_Association de communes Service de Défense Incendie et de Secours Morget</v>
      </c>
      <c r="E9238">
        <f>COUNTIFS(D$2:D9238,Clef_répartition[[#This Row],[Code_Nom]],J$2:J9238,Clef_répartition[[#This Row],[Année]])</f>
        <v>10</v>
      </c>
      <c r="F9238">
        <f>IF(Clef_répartition[[#This Row],[Code_Nom]]=D9237,F9237-1,(COUNTIFS(Clef_répartition[Code_Nom],Clef_répartition[[#This Row],[Code_Nom]],Clef_répartition[Année],Clef_répartition[[#This Row],[Année]])))</f>
        <v>15</v>
      </c>
      <c r="G9238" t="str">
        <f>Clef_répartition[[#This Row],[Code_Nom]]&amp;"_"&amp;Clef_répartition[[#This Row],[Nombre]]&amp;"_"&amp;Clef_répartition[[#This Row],[Année]]</f>
        <v>SDIS Morget_Association de communes Service de Défense Incendie et de Secours Morget_10_2020</v>
      </c>
      <c r="H9238" s="60">
        <v>5636</v>
      </c>
      <c r="I9238" s="60" t="s">
        <v>109</v>
      </c>
      <c r="J9238" s="60">
        <v>2020</v>
      </c>
      <c r="K9238" s="60">
        <v>5.8299999999999998E-2</v>
      </c>
    </row>
    <row r="9239" spans="1:11" x14ac:dyDescent="0.25">
      <c r="A9239" s="60" t="s">
        <v>724</v>
      </c>
      <c r="B9239" t="s">
        <v>646</v>
      </c>
      <c r="C9239" t="s">
        <v>647</v>
      </c>
      <c r="D9239" t="str">
        <f>Clef_répartition[[#This Row],[Code association]]&amp;"_"&amp;Clef_répartition[[#This Row],[Nom association]]</f>
        <v>SDIS Morget_Association de communes Service de Défense Incendie et de Secours Morget</v>
      </c>
      <c r="E9239">
        <f>COUNTIFS(D$2:D9239,Clef_répartition[[#This Row],[Code_Nom]],J$2:J9239,Clef_répartition[[#This Row],[Année]])</f>
        <v>11</v>
      </c>
      <c r="F9239">
        <f>IF(Clef_répartition[[#This Row],[Code_Nom]]=D9238,F9238-1,(COUNTIFS(Clef_répartition[Code_Nom],Clef_répartition[[#This Row],[Code_Nom]],Clef_répartition[Année],Clef_répartition[[#This Row],[Année]])))</f>
        <v>14</v>
      </c>
      <c r="G9239" t="str">
        <f>Clef_répartition[[#This Row],[Code_Nom]]&amp;"_"&amp;Clef_répartition[[#This Row],[Nombre]]&amp;"_"&amp;Clef_répartition[[#This Row],[Année]]</f>
        <v>SDIS Morget_Association de communes Service de Défense Incendie et de Secours Morget_11_2020</v>
      </c>
      <c r="H9239" s="60">
        <v>5656</v>
      </c>
      <c r="I9239" s="60" t="s">
        <v>135</v>
      </c>
      <c r="J9239" s="60">
        <v>2020</v>
      </c>
      <c r="K9239" s="60">
        <v>7.5700000000000003E-2</v>
      </c>
    </row>
    <row r="9240" spans="1:11" x14ac:dyDescent="0.25">
      <c r="A9240" s="60" t="s">
        <v>724</v>
      </c>
      <c r="B9240" t="s">
        <v>646</v>
      </c>
      <c r="C9240" t="s">
        <v>647</v>
      </c>
      <c r="D9240" t="str">
        <f>Clef_répartition[[#This Row],[Code association]]&amp;"_"&amp;Clef_répartition[[#This Row],[Nom association]]</f>
        <v>SDIS Morget_Association de communes Service de Défense Incendie et de Secours Morget</v>
      </c>
      <c r="E9240">
        <f>COUNTIFS(D$2:D9240,Clef_répartition[[#This Row],[Code_Nom]],J$2:J9240,Clef_répartition[[#This Row],[Année]])</f>
        <v>12</v>
      </c>
      <c r="F9240">
        <f>IF(Clef_répartition[[#This Row],[Code_Nom]]=D9239,F9239-1,(COUNTIFS(Clef_répartition[Code_Nom],Clef_répartition[[#This Row],[Code_Nom]],Clef_répartition[Année],Clef_répartition[[#This Row],[Année]])))</f>
        <v>13</v>
      </c>
      <c r="G9240" t="str">
        <f>Clef_répartition[[#This Row],[Code_Nom]]&amp;"_"&amp;Clef_répartition[[#This Row],[Nombre]]&amp;"_"&amp;Clef_répartition[[#This Row],[Année]]</f>
        <v>SDIS Morget_Association de communes Service de Défense Incendie et de Secours Morget_12_2020</v>
      </c>
      <c r="H9240" s="60">
        <v>5638</v>
      </c>
      <c r="I9240" s="60" t="s">
        <v>161</v>
      </c>
      <c r="J9240" s="60">
        <v>2020</v>
      </c>
      <c r="K9240" s="60">
        <v>4.8099999999999997E-2</v>
      </c>
    </row>
    <row r="9241" spans="1:11" x14ac:dyDescent="0.25">
      <c r="A9241" s="60" t="s">
        <v>724</v>
      </c>
      <c r="B9241" t="s">
        <v>646</v>
      </c>
      <c r="C9241" t="s">
        <v>647</v>
      </c>
      <c r="D9241" t="str">
        <f>Clef_répartition[[#This Row],[Code association]]&amp;"_"&amp;Clef_répartition[[#This Row],[Nom association]]</f>
        <v>SDIS Morget_Association de communes Service de Défense Incendie et de Secours Morget</v>
      </c>
      <c r="E9241">
        <f>COUNTIFS(D$2:D9241,Clef_répartition[[#This Row],[Code_Nom]],J$2:J9241,Clef_répartition[[#This Row],[Année]])</f>
        <v>13</v>
      </c>
      <c r="F9241">
        <f>IF(Clef_répartition[[#This Row],[Code_Nom]]=D9240,F9240-1,(COUNTIFS(Clef_répartition[Code_Nom],Clef_répartition[[#This Row],[Code_Nom]],Clef_répartition[Année],Clef_répartition[[#This Row],[Année]])))</f>
        <v>12</v>
      </c>
      <c r="G9241" t="str">
        <f>Clef_répartition[[#This Row],[Code_Nom]]&amp;"_"&amp;Clef_répartition[[#This Row],[Nombre]]&amp;"_"&amp;Clef_répartition[[#This Row],[Année]]</f>
        <v>SDIS Morget_Association de communes Service de Défense Incendie et de Secours Morget_13_2020</v>
      </c>
      <c r="H9241" s="60">
        <v>5639</v>
      </c>
      <c r="I9241" s="60" t="s">
        <v>166</v>
      </c>
      <c r="J9241" s="60">
        <v>2020</v>
      </c>
      <c r="K9241" s="60">
        <v>1.4500000000000001E-2</v>
      </c>
    </row>
    <row r="9242" spans="1:11" x14ac:dyDescent="0.25">
      <c r="A9242" s="60" t="s">
        <v>724</v>
      </c>
      <c r="B9242" t="s">
        <v>646</v>
      </c>
      <c r="C9242" t="s">
        <v>647</v>
      </c>
      <c r="D9242" t="str">
        <f>Clef_répartition[[#This Row],[Code association]]&amp;"_"&amp;Clef_répartition[[#This Row],[Nom association]]</f>
        <v>SDIS Morget_Association de communes Service de Défense Incendie et de Secours Morget</v>
      </c>
      <c r="E9242">
        <f>COUNTIFS(D$2:D9242,Clef_répartition[[#This Row],[Code_Nom]],J$2:J9242,Clef_répartition[[#This Row],[Année]])</f>
        <v>14</v>
      </c>
      <c r="F9242">
        <f>IF(Clef_répartition[[#This Row],[Code_Nom]]=D9241,F9241-1,(COUNTIFS(Clef_répartition[Code_Nom],Clef_répartition[[#This Row],[Code_Nom]],Clef_répartition[Année],Clef_répartition[[#This Row],[Année]])))</f>
        <v>11</v>
      </c>
      <c r="G9242" t="str">
        <f>Clef_répartition[[#This Row],[Code_Nom]]&amp;"_"&amp;Clef_répartition[[#This Row],[Nombre]]&amp;"_"&amp;Clef_répartition[[#This Row],[Année]]</f>
        <v>SDIS Morget_Association de communes Service de Défense Incendie et de Secours Morget_14_2020</v>
      </c>
      <c r="H9242" s="60">
        <v>5640</v>
      </c>
      <c r="I9242" s="60" t="s">
        <v>168</v>
      </c>
      <c r="J9242" s="60">
        <v>2020</v>
      </c>
      <c r="K9242" s="60">
        <v>1.2800000000000001E-2</v>
      </c>
    </row>
    <row r="9243" spans="1:11" x14ac:dyDescent="0.25">
      <c r="A9243" s="60" t="s">
        <v>724</v>
      </c>
      <c r="B9243" t="s">
        <v>646</v>
      </c>
      <c r="C9243" t="s">
        <v>647</v>
      </c>
      <c r="D9243" t="str">
        <f>Clef_répartition[[#This Row],[Code association]]&amp;"_"&amp;Clef_répartition[[#This Row],[Nom association]]</f>
        <v>SDIS Morget_Association de communes Service de Défense Incendie et de Secours Morget</v>
      </c>
      <c r="E9243">
        <f>COUNTIFS(D$2:D9243,Clef_répartition[[#This Row],[Code_Nom]],J$2:J9243,Clef_répartition[[#This Row],[Année]])</f>
        <v>15</v>
      </c>
      <c r="F9243">
        <f>IF(Clef_répartition[[#This Row],[Code_Nom]]=D9242,F9242-1,(COUNTIFS(Clef_répartition[Code_Nom],Clef_répartition[[#This Row],[Code_Nom]],Clef_répartition[Année],Clef_répartition[[#This Row],[Année]])))</f>
        <v>10</v>
      </c>
      <c r="G9243" t="str">
        <f>Clef_répartition[[#This Row],[Code_Nom]]&amp;"_"&amp;Clef_répartition[[#This Row],[Nombre]]&amp;"_"&amp;Clef_répartition[[#This Row],[Année]]</f>
        <v>SDIS Morget_Association de communes Service de Défense Incendie et de Secours Morget_15_2020</v>
      </c>
      <c r="H9243" s="60">
        <v>5642</v>
      </c>
      <c r="I9243" s="60" t="s">
        <v>190</v>
      </c>
      <c r="J9243" s="60">
        <v>2020</v>
      </c>
      <c r="K9243" s="60">
        <v>0.2833</v>
      </c>
    </row>
    <row r="9244" spans="1:11" x14ac:dyDescent="0.25">
      <c r="A9244" s="60" t="s">
        <v>724</v>
      </c>
      <c r="B9244" t="s">
        <v>646</v>
      </c>
      <c r="C9244" t="s">
        <v>647</v>
      </c>
      <c r="D9244" t="str">
        <f>Clef_répartition[[#This Row],[Code association]]&amp;"_"&amp;Clef_répartition[[#This Row],[Nom association]]</f>
        <v>SDIS Morget_Association de communes Service de Défense Incendie et de Secours Morget</v>
      </c>
      <c r="E9244">
        <f>COUNTIFS(D$2:D9244,Clef_répartition[[#This Row],[Code_Nom]],J$2:J9244,Clef_répartition[[#This Row],[Année]])</f>
        <v>16</v>
      </c>
      <c r="F9244">
        <f>IF(Clef_répartition[[#This Row],[Code_Nom]]=D9243,F9243-1,(COUNTIFS(Clef_répartition[Code_Nom],Clef_répartition[[#This Row],[Code_Nom]],Clef_répartition[Année],Clef_répartition[[#This Row],[Année]])))</f>
        <v>9</v>
      </c>
      <c r="G9244" t="str">
        <f>Clef_répartition[[#This Row],[Code_Nom]]&amp;"_"&amp;Clef_répartition[[#This Row],[Nombre]]&amp;"_"&amp;Clef_répartition[[#This Row],[Année]]</f>
        <v>SDIS Morget_Association de communes Service de Défense Incendie et de Secours Morget_16_2020</v>
      </c>
      <c r="H9244" s="60">
        <v>5643</v>
      </c>
      <c r="I9244" s="60" t="s">
        <v>221</v>
      </c>
      <c r="J9244" s="60">
        <v>2020</v>
      </c>
      <c r="K9244" s="60">
        <v>9.2600000000000002E-2</v>
      </c>
    </row>
    <row r="9245" spans="1:11" x14ac:dyDescent="0.25">
      <c r="A9245" s="60" t="s">
        <v>724</v>
      </c>
      <c r="B9245" t="s">
        <v>646</v>
      </c>
      <c r="C9245" t="s">
        <v>647</v>
      </c>
      <c r="D9245" t="str">
        <f>Clef_répartition[[#This Row],[Code association]]&amp;"_"&amp;Clef_répartition[[#This Row],[Nom association]]</f>
        <v>SDIS Morget_Association de communes Service de Défense Incendie et de Secours Morget</v>
      </c>
      <c r="E9245">
        <f>COUNTIFS(D$2:D9245,Clef_répartition[[#This Row],[Code_Nom]],J$2:J9245,Clef_répartition[[#This Row],[Année]])</f>
        <v>17</v>
      </c>
      <c r="F9245">
        <f>IF(Clef_répartition[[#This Row],[Code_Nom]]=D9244,F9244-1,(COUNTIFS(Clef_répartition[Code_Nom],Clef_répartition[[#This Row],[Code_Nom]],Clef_répartition[Année],Clef_répartition[[#This Row],[Année]])))</f>
        <v>8</v>
      </c>
      <c r="G9245" t="str">
        <f>Clef_répartition[[#This Row],[Code_Nom]]&amp;"_"&amp;Clef_répartition[[#This Row],[Nombre]]&amp;"_"&amp;Clef_répartition[[#This Row],[Année]]</f>
        <v>SDIS Morget_Association de communes Service de Défense Incendie et de Secours Morget_17_2020</v>
      </c>
      <c r="H9245" s="60">
        <v>5645</v>
      </c>
      <c r="I9245" s="60" t="s">
        <v>235</v>
      </c>
      <c r="J9245" s="60">
        <v>2020</v>
      </c>
      <c r="K9245" s="60">
        <v>9.2999999999999992E-3</v>
      </c>
    </row>
    <row r="9246" spans="1:11" x14ac:dyDescent="0.25">
      <c r="A9246" s="60" t="s">
        <v>724</v>
      </c>
      <c r="B9246" t="s">
        <v>646</v>
      </c>
      <c r="C9246" t="s">
        <v>647</v>
      </c>
      <c r="D9246" t="str">
        <f>Clef_répartition[[#This Row],[Code association]]&amp;"_"&amp;Clef_répartition[[#This Row],[Nom association]]</f>
        <v>SDIS Morget_Association de communes Service de Défense Incendie et de Secours Morget</v>
      </c>
      <c r="E9246">
        <f>COUNTIFS(D$2:D9246,Clef_répartition[[#This Row],[Code_Nom]],J$2:J9246,Clef_répartition[[#This Row],[Année]])</f>
        <v>18</v>
      </c>
      <c r="F9246">
        <f>IF(Clef_répartition[[#This Row],[Code_Nom]]=D9245,F9245-1,(COUNTIFS(Clef_répartition[Code_Nom],Clef_répartition[[#This Row],[Code_Nom]],Clef_répartition[Année],Clef_répartition[[#This Row],[Année]])))</f>
        <v>7</v>
      </c>
      <c r="G9246" t="str">
        <f>Clef_répartition[[#This Row],[Code_Nom]]&amp;"_"&amp;Clef_répartition[[#This Row],[Nombre]]&amp;"_"&amp;Clef_répartition[[#This Row],[Année]]</f>
        <v>SDIS Morget_Association de communes Service de Défense Incendie et de Secours Morget_18_2020</v>
      </c>
      <c r="H9246" s="60">
        <v>5646</v>
      </c>
      <c r="I9246" s="60" t="s">
        <v>247</v>
      </c>
      <c r="J9246" s="60">
        <v>2020</v>
      </c>
      <c r="K9246" s="60">
        <v>0.1047</v>
      </c>
    </row>
    <row r="9247" spans="1:11" x14ac:dyDescent="0.25">
      <c r="A9247" s="60" t="s">
        <v>724</v>
      </c>
      <c r="B9247" t="s">
        <v>646</v>
      </c>
      <c r="C9247" t="s">
        <v>647</v>
      </c>
      <c r="D9247" t="str">
        <f>Clef_répartition[[#This Row],[Code association]]&amp;"_"&amp;Clef_répartition[[#This Row],[Nom association]]</f>
        <v>SDIS Morget_Association de communes Service de Défense Incendie et de Secours Morget</v>
      </c>
      <c r="E9247">
        <f>COUNTIFS(D$2:D9247,Clef_répartition[[#This Row],[Code_Nom]],J$2:J9247,Clef_répartition[[#This Row],[Année]])</f>
        <v>19</v>
      </c>
      <c r="F9247">
        <f>IF(Clef_répartition[[#This Row],[Code_Nom]]=D9246,F9246-1,(COUNTIFS(Clef_répartition[Code_Nom],Clef_répartition[[#This Row],[Code_Nom]],Clef_répartition[Année],Clef_répartition[[#This Row],[Année]])))</f>
        <v>6</v>
      </c>
      <c r="G9247" t="str">
        <f>Clef_répartition[[#This Row],[Code_Nom]]&amp;"_"&amp;Clef_répartition[[#This Row],[Nombre]]&amp;"_"&amp;Clef_répartition[[#This Row],[Année]]</f>
        <v>SDIS Morget_Association de communes Service de Défense Incendie et de Secours Morget_19_2020</v>
      </c>
      <c r="H9247" s="60">
        <v>5649</v>
      </c>
      <c r="I9247" s="60" t="s">
        <v>264</v>
      </c>
      <c r="J9247" s="60">
        <v>2020</v>
      </c>
      <c r="K9247" s="60">
        <v>3.7499999999999999E-2</v>
      </c>
    </row>
    <row r="9248" spans="1:11" x14ac:dyDescent="0.25">
      <c r="A9248" s="60" t="s">
        <v>724</v>
      </c>
      <c r="B9248" t="s">
        <v>646</v>
      </c>
      <c r="C9248" t="s">
        <v>647</v>
      </c>
      <c r="D9248" t="str">
        <f>Clef_répartition[[#This Row],[Code association]]&amp;"_"&amp;Clef_répartition[[#This Row],[Nom association]]</f>
        <v>SDIS Morget_Association de communes Service de Défense Incendie et de Secours Morget</v>
      </c>
      <c r="E9248">
        <f>COUNTIFS(D$2:D9248,Clef_répartition[[#This Row],[Code_Nom]],J$2:J9248,Clef_répartition[[#This Row],[Année]])</f>
        <v>20</v>
      </c>
      <c r="F9248">
        <f>IF(Clef_répartition[[#This Row],[Code_Nom]]=D9247,F9247-1,(COUNTIFS(Clef_répartition[Code_Nom],Clef_répartition[[#This Row],[Code_Nom]],Clef_répartition[Année],Clef_répartition[[#This Row],[Année]])))</f>
        <v>5</v>
      </c>
      <c r="G9248" t="str">
        <f>Clef_répartition[[#This Row],[Code_Nom]]&amp;"_"&amp;Clef_répartition[[#This Row],[Nombre]]&amp;"_"&amp;Clef_répartition[[#This Row],[Année]]</f>
        <v>SDIS Morget_Association de communes Service de Défense Incendie et de Secours Morget_20_2020</v>
      </c>
      <c r="H9248" s="60">
        <v>5650</v>
      </c>
      <c r="I9248" s="60" t="s">
        <v>276</v>
      </c>
      <c r="J9248" s="60">
        <v>2020</v>
      </c>
      <c r="K9248" s="60">
        <v>3.5999999999999999E-3</v>
      </c>
    </row>
    <row r="9249" spans="1:11" x14ac:dyDescent="0.25">
      <c r="A9249" s="60" t="s">
        <v>724</v>
      </c>
      <c r="B9249" t="s">
        <v>646</v>
      </c>
      <c r="C9249" t="s">
        <v>647</v>
      </c>
      <c r="D9249" t="str">
        <f>Clef_répartition[[#This Row],[Code association]]&amp;"_"&amp;Clef_répartition[[#This Row],[Nom association]]</f>
        <v>SDIS Morget_Association de communes Service de Défense Incendie et de Secours Morget</v>
      </c>
      <c r="E9249">
        <f>COUNTIFS(D$2:D9249,Clef_répartition[[#This Row],[Code_Nom]],J$2:J9249,Clef_répartition[[#This Row],[Année]])</f>
        <v>21</v>
      </c>
      <c r="F9249">
        <f>IF(Clef_répartition[[#This Row],[Code_Nom]]=D9248,F9248-1,(COUNTIFS(Clef_répartition[Code_Nom],Clef_répartition[[#This Row],[Code_Nom]],Clef_répartition[Année],Clef_répartition[[#This Row],[Année]])))</f>
        <v>4</v>
      </c>
      <c r="G9249" t="str">
        <f>Clef_répartition[[#This Row],[Code_Nom]]&amp;"_"&amp;Clef_répartition[[#This Row],[Nombre]]&amp;"_"&amp;Clef_répartition[[#This Row],[Année]]</f>
        <v>SDIS Morget_Association de communes Service de Défense Incendie et de Secours Morget_21_2020</v>
      </c>
      <c r="H9249" s="60">
        <v>5652</v>
      </c>
      <c r="I9249" s="60" t="s">
        <v>284</v>
      </c>
      <c r="J9249" s="60">
        <v>2020</v>
      </c>
      <c r="K9249" s="60">
        <v>1.0999999999999999E-2</v>
      </c>
    </row>
    <row r="9250" spans="1:11" x14ac:dyDescent="0.25">
      <c r="A9250" s="60" t="s">
        <v>724</v>
      </c>
      <c r="B9250" t="s">
        <v>646</v>
      </c>
      <c r="C9250" t="s">
        <v>647</v>
      </c>
      <c r="D9250" t="str">
        <f>Clef_répartition[[#This Row],[Code association]]&amp;"_"&amp;Clef_répartition[[#This Row],[Nom association]]</f>
        <v>SDIS Morget_Association de communes Service de Défense Incendie et de Secours Morget</v>
      </c>
      <c r="E9250">
        <f>COUNTIFS(D$2:D9250,Clef_répartition[[#This Row],[Code_Nom]],J$2:J9250,Clef_répartition[[#This Row],[Année]])</f>
        <v>22</v>
      </c>
      <c r="F9250">
        <f>IF(Clef_répartition[[#This Row],[Code_Nom]]=D9249,F9249-1,(COUNTIFS(Clef_répartition[Code_Nom],Clef_répartition[[#This Row],[Code_Nom]],Clef_répartition[Année],Clef_répartition[[#This Row],[Année]])))</f>
        <v>3</v>
      </c>
      <c r="G9250" t="str">
        <f>Clef_répartition[[#This Row],[Code_Nom]]&amp;"_"&amp;Clef_répartition[[#This Row],[Nombre]]&amp;"_"&amp;Clef_répartition[[#This Row],[Année]]</f>
        <v>SDIS Morget_Association de communes Service de Défense Incendie et de Secours Morget_22_2020</v>
      </c>
      <c r="H9250" s="60">
        <v>5653</v>
      </c>
      <c r="I9250" s="60" t="s">
        <v>291</v>
      </c>
      <c r="J9250" s="60">
        <v>2020</v>
      </c>
      <c r="K9250" s="60">
        <v>1.66E-2</v>
      </c>
    </row>
    <row r="9251" spans="1:11" x14ac:dyDescent="0.25">
      <c r="A9251" s="60" t="s">
        <v>724</v>
      </c>
      <c r="B9251" t="s">
        <v>646</v>
      </c>
      <c r="C9251" t="s">
        <v>647</v>
      </c>
      <c r="D9251" t="str">
        <f>Clef_répartition[[#This Row],[Code association]]&amp;"_"&amp;Clef_répartition[[#This Row],[Nom association]]</f>
        <v>SDIS Morget_Association de communes Service de Défense Incendie et de Secours Morget</v>
      </c>
      <c r="E9251">
        <f>COUNTIFS(D$2:D9251,Clef_répartition[[#This Row],[Code_Nom]],J$2:J9251,Clef_répartition[[#This Row],[Année]])</f>
        <v>23</v>
      </c>
      <c r="F9251">
        <f>IF(Clef_répartition[[#This Row],[Code_Nom]]=D9250,F9250-1,(COUNTIFS(Clef_répartition[Code_Nom],Clef_répartition[[#This Row],[Code_Nom]],Clef_répartition[Année],Clef_répartition[[#This Row],[Année]])))</f>
        <v>2</v>
      </c>
      <c r="G9251" t="str">
        <f>Clef_répartition[[#This Row],[Code_Nom]]&amp;"_"&amp;Clef_répartition[[#This Row],[Nombre]]&amp;"_"&amp;Clef_répartition[[#This Row],[Année]]</f>
        <v>SDIS Morget_Association de communes Service de Défense Incendie et de Secours Morget_23_2020</v>
      </c>
      <c r="H9251" s="60">
        <v>5654</v>
      </c>
      <c r="I9251" s="60" t="s">
        <v>295</v>
      </c>
      <c r="J9251" s="60">
        <v>2020</v>
      </c>
      <c r="K9251" s="60">
        <v>9.7999999999999997E-3</v>
      </c>
    </row>
    <row r="9252" spans="1:11" x14ac:dyDescent="0.25">
      <c r="A9252" s="60" t="s">
        <v>724</v>
      </c>
      <c r="B9252" t="s">
        <v>646</v>
      </c>
      <c r="C9252" t="s">
        <v>647</v>
      </c>
      <c r="D9252" t="str">
        <f>Clef_répartition[[#This Row],[Code association]]&amp;"_"&amp;Clef_répartition[[#This Row],[Nom association]]</f>
        <v>SDIS Morget_Association de communes Service de Défense Incendie et de Secours Morget</v>
      </c>
      <c r="E9252">
        <f>COUNTIFS(D$2:D9252,Clef_répartition[[#This Row],[Code_Nom]],J$2:J9252,Clef_répartition[[#This Row],[Année]])</f>
        <v>24</v>
      </c>
      <c r="F9252">
        <f>IF(Clef_répartition[[#This Row],[Code_Nom]]=D9251,F9251-1,(COUNTIFS(Clef_répartition[Code_Nom],Clef_répartition[[#This Row],[Code_Nom]],Clef_répartition[Année],Clef_répartition[[#This Row],[Année]])))</f>
        <v>1</v>
      </c>
      <c r="G9252" t="str">
        <f>Clef_répartition[[#This Row],[Code_Nom]]&amp;"_"&amp;Clef_répartition[[#This Row],[Nombre]]&amp;"_"&amp;Clef_répartition[[#This Row],[Année]]</f>
        <v>SDIS Morget_Association de communes Service de Défense Incendie et de Secours Morget_24_2020</v>
      </c>
      <c r="H9252" s="60">
        <v>5655</v>
      </c>
      <c r="I9252" s="60" t="s">
        <v>297</v>
      </c>
      <c r="J9252" s="60">
        <v>2020</v>
      </c>
      <c r="K9252" s="60">
        <v>2.7099999999999999E-2</v>
      </c>
    </row>
    <row r="9253" spans="1:11" x14ac:dyDescent="0.25">
      <c r="A9253" s="60" t="s">
        <v>724</v>
      </c>
      <c r="B9253" t="s">
        <v>531</v>
      </c>
      <c r="C9253" t="s">
        <v>532</v>
      </c>
      <c r="D925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3">
        <f>COUNTIFS(D$2:D9253,Clef_répartition[[#This Row],[Code_Nom]],J$2:J9253,Clef_répartition[[#This Row],[Année]])</f>
        <v>1</v>
      </c>
      <c r="F9253">
        <f>IF(Clef_répartition[[#This Row],[Code_Nom]]=D9252,F9252-1,(COUNTIFS(Clef_répartition[Code_Nom],Clef_répartition[[#This Row],[Code_Nom]],Clef_répartition[Année],Clef_répartition[[#This Row],[Année]])))</f>
        <v>41</v>
      </c>
      <c r="G925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vaudois_1_2020</v>
      </c>
      <c r="H9253" s="60">
        <v>5902</v>
      </c>
      <c r="I9253" s="60" t="s">
        <v>18</v>
      </c>
      <c r="J9253" s="60">
        <v>2020</v>
      </c>
      <c r="K9253" s="60">
        <v>6.342725548466396E-3</v>
      </c>
    </row>
    <row r="9254" spans="1:11" x14ac:dyDescent="0.25">
      <c r="A9254" s="60" t="s">
        <v>724</v>
      </c>
      <c r="B9254" t="s">
        <v>531</v>
      </c>
      <c r="C9254" t="s">
        <v>532</v>
      </c>
      <c r="D925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4">
        <f>COUNTIFS(D$2:D9254,Clef_répartition[[#This Row],[Code_Nom]],J$2:J9254,Clef_répartition[[#This Row],[Année]])</f>
        <v>2</v>
      </c>
      <c r="F9254">
        <f>IF(Clef_répartition[[#This Row],[Code_Nom]]=D9253,F9253-1,(COUNTIFS(Clef_répartition[Code_Nom],Clef_répartition[[#This Row],[Code_Nom]],Clef_répartition[Année],Clef_répartition[[#This Row],[Année]])))</f>
        <v>40</v>
      </c>
      <c r="G925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vaudois_2_2020</v>
      </c>
      <c r="H9254" s="60">
        <v>5903</v>
      </c>
      <c r="I9254" s="60" t="s">
        <v>24</v>
      </c>
      <c r="J9254" s="60">
        <v>2020</v>
      </c>
      <c r="K9254" s="60">
        <v>3.8662769220224455E-3</v>
      </c>
    </row>
    <row r="9255" spans="1:11" x14ac:dyDescent="0.25">
      <c r="A9255" s="60" t="s">
        <v>724</v>
      </c>
      <c r="B9255" t="s">
        <v>531</v>
      </c>
      <c r="C9255" t="s">
        <v>532</v>
      </c>
      <c r="D925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5">
        <f>COUNTIFS(D$2:D9255,Clef_répartition[[#This Row],[Code_Nom]],J$2:J9255,Clef_répartition[[#This Row],[Année]])</f>
        <v>3</v>
      </c>
      <c r="F9255">
        <f>IF(Clef_répartition[[#This Row],[Code_Nom]]=D9254,F9254-1,(COUNTIFS(Clef_répartition[Code_Nom],Clef_répartition[[#This Row],[Code_Nom]],Clef_répartition[Année],Clef_répartition[[#This Row],[Année]])))</f>
        <v>39</v>
      </c>
      <c r="G925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vaudois_3_2020</v>
      </c>
      <c r="H9255" s="60">
        <v>5551</v>
      </c>
      <c r="I9255" s="60" t="s">
        <v>28</v>
      </c>
      <c r="J9255" s="60">
        <v>2020</v>
      </c>
      <c r="K9255" s="60">
        <v>8.8312952096574193E-3</v>
      </c>
    </row>
    <row r="9256" spans="1:11" x14ac:dyDescent="0.25">
      <c r="A9256" s="60" t="s">
        <v>724</v>
      </c>
      <c r="B9256" t="s">
        <v>531</v>
      </c>
      <c r="C9256" t="s">
        <v>532</v>
      </c>
      <c r="D925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6">
        <f>COUNTIFS(D$2:D9256,Clef_répartition[[#This Row],[Code_Nom]],J$2:J9256,Clef_répartition[[#This Row],[Année]])</f>
        <v>4</v>
      </c>
      <c r="F9256">
        <f>IF(Clef_répartition[[#This Row],[Code_Nom]]=D9255,F9255-1,(COUNTIFS(Clef_répartition[Code_Nom],Clef_répartition[[#This Row],[Code_Nom]],Clef_répartition[Année],Clef_répartition[[#This Row],[Année]])))</f>
        <v>38</v>
      </c>
      <c r="G925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vaudois_4_2020</v>
      </c>
      <c r="H9256" s="60">
        <v>5904</v>
      </c>
      <c r="I9256" s="60" t="s">
        <v>46</v>
      </c>
      <c r="J9256" s="60">
        <v>2020</v>
      </c>
      <c r="K9256" s="60">
        <v>9.0620228735451957E-3</v>
      </c>
    </row>
    <row r="9257" spans="1:11" x14ac:dyDescent="0.25">
      <c r="A9257" s="60" t="s">
        <v>724</v>
      </c>
      <c r="B9257" t="s">
        <v>531</v>
      </c>
      <c r="C9257" t="s">
        <v>532</v>
      </c>
      <c r="D925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7">
        <f>COUNTIFS(D$2:D9257,Clef_répartition[[#This Row],[Code_Nom]],J$2:J9257,Clef_répartition[[#This Row],[Année]])</f>
        <v>5</v>
      </c>
      <c r="F9257">
        <f>IF(Clef_répartition[[#This Row],[Code_Nom]]=D9256,F9256-1,(COUNTIFS(Clef_répartition[Code_Nom],Clef_répartition[[#This Row],[Code_Nom]],Clef_répartition[Année],Clef_répartition[[#This Row],[Année]])))</f>
        <v>37</v>
      </c>
      <c r="G925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vaudois_5_2020</v>
      </c>
      <c r="H9257" s="60">
        <v>5553</v>
      </c>
      <c r="I9257" s="60" t="s">
        <v>47</v>
      </c>
      <c r="J9257" s="60">
        <v>2020</v>
      </c>
      <c r="K9257" s="60">
        <v>1.7203746243148025E-2</v>
      </c>
    </row>
    <row r="9258" spans="1:11" x14ac:dyDescent="0.25">
      <c r="A9258" s="60" t="s">
        <v>724</v>
      </c>
      <c r="B9258" t="s">
        <v>531</v>
      </c>
      <c r="C9258" t="s">
        <v>532</v>
      </c>
      <c r="D925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8">
        <f>COUNTIFS(D$2:D9258,Clef_répartition[[#This Row],[Code_Nom]],J$2:J9258,Clef_répartition[[#This Row],[Année]])</f>
        <v>6</v>
      </c>
      <c r="F9258">
        <f>IF(Clef_répartition[[#This Row],[Code_Nom]]=D9257,F9257-1,(COUNTIFS(Clef_répartition[Code_Nom],Clef_répartition[[#This Row],[Code_Nom]],Clef_répartition[Année],Clef_répartition[[#This Row],[Année]])))</f>
        <v>36</v>
      </c>
      <c r="G925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vaudois_6_2020</v>
      </c>
      <c r="H9258" s="60">
        <v>5905</v>
      </c>
      <c r="I9258" s="60" t="s">
        <v>49</v>
      </c>
      <c r="J9258" s="60">
        <v>2020</v>
      </c>
      <c r="K9258" s="60">
        <v>1.1507319182437045E-2</v>
      </c>
    </row>
    <row r="9259" spans="1:11" x14ac:dyDescent="0.25">
      <c r="A9259" s="60" t="s">
        <v>724</v>
      </c>
      <c r="B9259" t="s">
        <v>531</v>
      </c>
      <c r="C9259" t="s">
        <v>532</v>
      </c>
      <c r="D925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59">
        <f>COUNTIFS(D$2:D9259,Clef_répartition[[#This Row],[Code_Nom]],J$2:J9259,Clef_répartition[[#This Row],[Année]])</f>
        <v>7</v>
      </c>
      <c r="F9259">
        <f>IF(Clef_répartition[[#This Row],[Code_Nom]]=D9258,F9258-1,(COUNTIFS(Clef_répartition[Code_Nom],Clef_répartition[[#This Row],[Code_Nom]],Clef_répartition[Année],Clef_répartition[[#This Row],[Année]])))</f>
        <v>35</v>
      </c>
      <c r="G925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vaudois_7_2020</v>
      </c>
      <c r="H9259" s="60">
        <v>5907</v>
      </c>
      <c r="I9259" s="60" t="s">
        <v>54</v>
      </c>
      <c r="J9259" s="60">
        <v>2020</v>
      </c>
      <c r="K9259" s="60">
        <v>5.1933347340631679E-3</v>
      </c>
    </row>
    <row r="9260" spans="1:11" x14ac:dyDescent="0.25">
      <c r="A9260" s="60" t="s">
        <v>724</v>
      </c>
      <c r="B9260" t="s">
        <v>531</v>
      </c>
      <c r="C9260" t="s">
        <v>532</v>
      </c>
      <c r="D926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0">
        <f>COUNTIFS(D$2:D9260,Clef_répartition[[#This Row],[Code_Nom]],J$2:J9260,Clef_répartition[[#This Row],[Année]])</f>
        <v>8</v>
      </c>
      <c r="F9260">
        <f>IF(Clef_répartition[[#This Row],[Code_Nom]]=D9259,F9259-1,(COUNTIFS(Clef_répartition[Code_Nom],Clef_répartition[[#This Row],[Code_Nom]],Clef_répartition[Année],Clef_répartition[[#This Row],[Année]])))</f>
        <v>34</v>
      </c>
      <c r="G926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vaudois_8_2020</v>
      </c>
      <c r="H9260" s="60">
        <v>5749</v>
      </c>
      <c r="I9260" s="60" t="s">
        <v>58</v>
      </c>
      <c r="J9260" s="60">
        <v>2020</v>
      </c>
      <c r="K9260" s="60">
        <v>0</v>
      </c>
    </row>
    <row r="9261" spans="1:11" x14ac:dyDescent="0.25">
      <c r="A9261" s="60" t="s">
        <v>724</v>
      </c>
      <c r="B9261" t="s">
        <v>531</v>
      </c>
      <c r="C9261" t="s">
        <v>532</v>
      </c>
      <c r="D926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1">
        <f>COUNTIFS(D$2:D9261,Clef_répartition[[#This Row],[Code_Nom]],J$2:J9261,Clef_répartition[[#This Row],[Année]])</f>
        <v>9</v>
      </c>
      <c r="F9261">
        <f>IF(Clef_répartition[[#This Row],[Code_Nom]]=D9260,F9260-1,(COUNTIFS(Clef_répartition[Code_Nom],Clef_répartition[[#This Row],[Code_Nom]],Clef_répartition[Année],Clef_répartition[[#This Row],[Année]])))</f>
        <v>33</v>
      </c>
      <c r="G926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vaudois_9_2020</v>
      </c>
      <c r="H9261" s="60">
        <v>5908</v>
      </c>
      <c r="I9261" s="60" t="s">
        <v>59</v>
      </c>
      <c r="J9261" s="60">
        <v>2020</v>
      </c>
      <c r="K9261" s="60">
        <v>2.3703076741411555E-3</v>
      </c>
    </row>
    <row r="9262" spans="1:11" x14ac:dyDescent="0.25">
      <c r="A9262" s="60" t="s">
        <v>724</v>
      </c>
      <c r="B9262" t="s">
        <v>531</v>
      </c>
      <c r="C9262" t="s">
        <v>532</v>
      </c>
      <c r="D926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2">
        <f>COUNTIFS(D$2:D9262,Clef_répartition[[#This Row],[Code_Nom]],J$2:J9262,Clef_répartition[[#This Row],[Année]])</f>
        <v>10</v>
      </c>
      <c r="F9262">
        <f>IF(Clef_répartition[[#This Row],[Code_Nom]]=D9261,F9261-1,(COUNTIFS(Clef_répartition[Code_Nom],Clef_répartition[[#This Row],[Code_Nom]],Clef_répartition[Année],Clef_répartition[[#This Row],[Année]])))</f>
        <v>32</v>
      </c>
      <c r="G926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vaudois_10_2020</v>
      </c>
      <c r="H9262" s="60">
        <v>5909</v>
      </c>
      <c r="I9262" s="60" t="s">
        <v>60</v>
      </c>
      <c r="J9262" s="60">
        <v>2020</v>
      </c>
      <c r="K9262" s="60">
        <v>1.2251707009171251E-2</v>
      </c>
    </row>
    <row r="9263" spans="1:11" x14ac:dyDescent="0.25">
      <c r="A9263" s="60" t="s">
        <v>724</v>
      </c>
      <c r="B9263" t="s">
        <v>531</v>
      </c>
      <c r="C9263" t="s">
        <v>532</v>
      </c>
      <c r="D926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3">
        <f>COUNTIFS(D$2:D9263,Clef_répartition[[#This Row],[Code_Nom]],J$2:J9263,Clef_répartition[[#This Row],[Année]])</f>
        <v>11</v>
      </c>
      <c r="F9263">
        <f>IF(Clef_répartition[[#This Row],[Code_Nom]]=D9262,F9262-1,(COUNTIFS(Clef_répartition[Code_Nom],Clef_répartition[[#This Row],[Code_Nom]],Clef_répartition[Année],Clef_répartition[[#This Row],[Année]])))</f>
        <v>31</v>
      </c>
      <c r="G926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vaudois_11_2020</v>
      </c>
      <c r="H9263" s="60">
        <v>5554</v>
      </c>
      <c r="I9263" s="60" t="s">
        <v>71</v>
      </c>
      <c r="J9263" s="60">
        <v>2020</v>
      </c>
      <c r="K9263" s="60">
        <v>1.6572630258232839E-2</v>
      </c>
    </row>
    <row r="9264" spans="1:11" x14ac:dyDescent="0.25">
      <c r="A9264" s="60" t="s">
        <v>724</v>
      </c>
      <c r="B9264" t="s">
        <v>531</v>
      </c>
      <c r="C9264" t="s">
        <v>532</v>
      </c>
      <c r="D926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4">
        <f>COUNTIFS(D$2:D9264,Clef_répartition[[#This Row],[Code_Nom]],J$2:J9264,Clef_répartition[[#This Row],[Année]])</f>
        <v>12</v>
      </c>
      <c r="F9264">
        <f>IF(Clef_répartition[[#This Row],[Code_Nom]]=D9263,F9263-1,(COUNTIFS(Clef_répartition[Code_Nom],Clef_répartition[[#This Row],[Code_Nom]],Clef_répartition[Année],Clef_répartition[[#This Row],[Année]])))</f>
        <v>30</v>
      </c>
      <c r="G926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vaudois_12_2020</v>
      </c>
      <c r="H9264" s="60">
        <v>5555</v>
      </c>
      <c r="I9264" s="60" t="s">
        <v>75</v>
      </c>
      <c r="J9264" s="60">
        <v>2020</v>
      </c>
      <c r="K9264" s="60">
        <v>6.7293076574301168E-3</v>
      </c>
    </row>
    <row r="9265" spans="1:11" x14ac:dyDescent="0.25">
      <c r="A9265" s="60" t="s">
        <v>724</v>
      </c>
      <c r="B9265" t="s">
        <v>531</v>
      </c>
      <c r="C9265" t="s">
        <v>532</v>
      </c>
      <c r="D926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5">
        <f>COUNTIFS(D$2:D9265,Clef_répartition[[#This Row],[Code_Nom]],J$2:J9265,Clef_répartition[[#This Row],[Année]])</f>
        <v>13</v>
      </c>
      <c r="F9265">
        <f>IF(Clef_répartition[[#This Row],[Code_Nom]]=D9264,F9264-1,(COUNTIFS(Clef_répartition[Code_Nom],Clef_répartition[[#This Row],[Code_Nom]],Clef_répartition[Année],Clef_répartition[[#This Row],[Année]])))</f>
        <v>29</v>
      </c>
      <c r="G926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vaudois_13_2020</v>
      </c>
      <c r="H9265" s="60">
        <v>5910</v>
      </c>
      <c r="I9265" s="60" t="s">
        <v>83</v>
      </c>
      <c r="J9265" s="60">
        <v>2020</v>
      </c>
      <c r="K9265" s="60">
        <v>6.4932827910732793E-3</v>
      </c>
    </row>
    <row r="9266" spans="1:11" x14ac:dyDescent="0.25">
      <c r="A9266" s="60" t="s">
        <v>724</v>
      </c>
      <c r="B9266" t="s">
        <v>531</v>
      </c>
      <c r="C9266" t="s">
        <v>532</v>
      </c>
      <c r="D926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6">
        <f>COUNTIFS(D$2:D9266,Clef_répartition[[#This Row],[Code_Nom]],J$2:J9266,Clef_répartition[[#This Row],[Année]])</f>
        <v>14</v>
      </c>
      <c r="F9266">
        <f>IF(Clef_répartition[[#This Row],[Code_Nom]]=D9265,F9265-1,(COUNTIFS(Clef_répartition[Code_Nom],Clef_répartition[[#This Row],[Code_Nom]],Clef_répartition[Année],Clef_répartition[[#This Row],[Année]])))</f>
        <v>28</v>
      </c>
      <c r="G926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vaudois_14_2020</v>
      </c>
      <c r="H9266" s="60">
        <v>5911</v>
      </c>
      <c r="I9266" s="60" t="s">
        <v>86</v>
      </c>
      <c r="J9266" s="60">
        <v>2020</v>
      </c>
      <c r="K9266" s="60">
        <v>4.0874791813029082E-3</v>
      </c>
    </row>
    <row r="9267" spans="1:11" x14ac:dyDescent="0.25">
      <c r="A9267" s="60" t="s">
        <v>724</v>
      </c>
      <c r="B9267" t="s">
        <v>531</v>
      </c>
      <c r="C9267" t="s">
        <v>532</v>
      </c>
      <c r="D926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7">
        <f>COUNTIFS(D$2:D9267,Clef_répartition[[#This Row],[Code_Nom]],J$2:J9267,Clef_répartition[[#This Row],[Année]])</f>
        <v>15</v>
      </c>
      <c r="F9267">
        <f>IF(Clef_répartition[[#This Row],[Code_Nom]]=D9266,F9266-1,(COUNTIFS(Clef_répartition[Code_Nom],Clef_répartition[[#This Row],[Code_Nom]],Clef_répartition[Année],Clef_répartition[[#This Row],[Année]])))</f>
        <v>27</v>
      </c>
      <c r="G926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vaudois_15_2020</v>
      </c>
      <c r="H9267" s="60">
        <v>5912</v>
      </c>
      <c r="I9267" s="60" t="s">
        <v>91</v>
      </c>
      <c r="J9267" s="60">
        <v>2020</v>
      </c>
      <c r="K9267" s="60">
        <v>2.4974900537255811E-3</v>
      </c>
    </row>
    <row r="9268" spans="1:11" x14ac:dyDescent="0.25">
      <c r="A9268" s="60" t="s">
        <v>724</v>
      </c>
      <c r="B9268" t="s">
        <v>531</v>
      </c>
      <c r="C9268" t="s">
        <v>532</v>
      </c>
      <c r="D926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8">
        <f>COUNTIFS(D$2:D9268,Clef_répartition[[#This Row],[Code_Nom]],J$2:J9268,Clef_répartition[[#This Row],[Année]])</f>
        <v>16</v>
      </c>
      <c r="F9268">
        <f>IF(Clef_répartition[[#This Row],[Code_Nom]]=D9267,F9267-1,(COUNTIFS(Clef_répartition[Code_Nom],Clef_répartition[[#This Row],[Code_Nom]],Clef_répartition[Année],Clef_répartition[[#This Row],[Année]])))</f>
        <v>26</v>
      </c>
      <c r="G926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vaudois_16_2020</v>
      </c>
      <c r="H9268" s="60">
        <v>5913</v>
      </c>
      <c r="I9268" s="60" t="s">
        <v>96</v>
      </c>
      <c r="J9268" s="60">
        <v>2020</v>
      </c>
      <c r="K9268" s="60">
        <v>1.3531526169743817E-2</v>
      </c>
    </row>
    <row r="9269" spans="1:11" x14ac:dyDescent="0.25">
      <c r="A9269" s="60" t="s">
        <v>724</v>
      </c>
      <c r="B9269" t="s">
        <v>531</v>
      </c>
      <c r="C9269" t="s">
        <v>532</v>
      </c>
      <c r="D926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69">
        <f>COUNTIFS(D$2:D9269,Clef_répartition[[#This Row],[Code_Nom]],J$2:J9269,Clef_répartition[[#This Row],[Année]])</f>
        <v>17</v>
      </c>
      <c r="F9269">
        <f>IF(Clef_répartition[[#This Row],[Code_Nom]]=D9268,F9268-1,(COUNTIFS(Clef_répartition[Code_Nom],Clef_répartition[[#This Row],[Code_Nom]],Clef_répartition[Année],Clef_répartition[[#This Row],[Année]])))</f>
        <v>25</v>
      </c>
      <c r="G926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vaudois_17_2020</v>
      </c>
      <c r="H9269" s="60">
        <v>5914</v>
      </c>
      <c r="I9269" s="60" t="s">
        <v>105</v>
      </c>
      <c r="J9269" s="60">
        <v>2020</v>
      </c>
      <c r="K9269" s="60">
        <v>6.0457843353603829E-3</v>
      </c>
    </row>
    <row r="9270" spans="1:11" x14ac:dyDescent="0.25">
      <c r="A9270" s="60" t="s">
        <v>724</v>
      </c>
      <c r="B9270" t="s">
        <v>531</v>
      </c>
      <c r="C9270" t="s">
        <v>532</v>
      </c>
      <c r="D927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0">
        <f>COUNTIFS(D$2:D9270,Clef_répartition[[#This Row],[Code_Nom]],J$2:J9270,Clef_répartition[[#This Row],[Année]])</f>
        <v>18</v>
      </c>
      <c r="F9270">
        <f>IF(Clef_répartition[[#This Row],[Code_Nom]]=D9269,F9269-1,(COUNTIFS(Clef_répartition[Code_Nom],Clef_répartition[[#This Row],[Code_Nom]],Clef_répartition[Année],Clef_répartition[[#This Row],[Année]])))</f>
        <v>24</v>
      </c>
      <c r="G927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vaudois_18_2020</v>
      </c>
      <c r="H9270" s="60">
        <v>5556</v>
      </c>
      <c r="I9270" s="60" t="s">
        <v>115</v>
      </c>
      <c r="J9270" s="60">
        <v>2020</v>
      </c>
      <c r="K9270" s="60">
        <v>7.4049533918661651E-3</v>
      </c>
    </row>
    <row r="9271" spans="1:11" x14ac:dyDescent="0.25">
      <c r="A9271" s="60" t="s">
        <v>724</v>
      </c>
      <c r="B9271" t="s">
        <v>531</v>
      </c>
      <c r="C9271" t="s">
        <v>532</v>
      </c>
      <c r="D927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1">
        <f>COUNTIFS(D$2:D9271,Clef_répartition[[#This Row],[Code_Nom]],J$2:J9271,Clef_répartition[[#This Row],[Année]])</f>
        <v>19</v>
      </c>
      <c r="F9271">
        <f>IF(Clef_répartition[[#This Row],[Code_Nom]]=D9270,F9270-1,(COUNTIFS(Clef_répartition[Code_Nom],Clef_répartition[[#This Row],[Code_Nom]],Clef_répartition[Année],Clef_répartition[[#This Row],[Année]])))</f>
        <v>23</v>
      </c>
      <c r="G927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vaudois_19_2020</v>
      </c>
      <c r="H9271" s="60">
        <v>5557</v>
      </c>
      <c r="I9271" s="60" t="s">
        <v>116</v>
      </c>
      <c r="J9271" s="60">
        <v>2020</v>
      </c>
      <c r="K9271" s="60">
        <v>3.6895777588138697E-3</v>
      </c>
    </row>
    <row r="9272" spans="1:11" x14ac:dyDescent="0.25">
      <c r="A9272" s="60" t="s">
        <v>724</v>
      </c>
      <c r="B9272" t="s">
        <v>531</v>
      </c>
      <c r="C9272" t="s">
        <v>532</v>
      </c>
      <c r="D927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2">
        <f>COUNTIFS(D$2:D9272,Clef_répartition[[#This Row],[Code_Nom]],J$2:J9272,Clef_répartition[[#This Row],[Année]])</f>
        <v>20</v>
      </c>
      <c r="F9272">
        <f>IF(Clef_répartition[[#This Row],[Code_Nom]]=D9271,F9271-1,(COUNTIFS(Clef_répartition[Code_Nom],Clef_répartition[[#This Row],[Code_Nom]],Clef_répartition[Année],Clef_répartition[[#This Row],[Année]])))</f>
        <v>22</v>
      </c>
      <c r="G927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vaudois_20_2020</v>
      </c>
      <c r="H9272" s="60">
        <v>5559</v>
      </c>
      <c r="I9272" s="60" t="s">
        <v>121</v>
      </c>
      <c r="J9272" s="60">
        <v>2020</v>
      </c>
      <c r="K9272" s="60">
        <v>6.9768941982809784E-3</v>
      </c>
    </row>
    <row r="9273" spans="1:11" x14ac:dyDescent="0.25">
      <c r="A9273" s="60" t="s">
        <v>724</v>
      </c>
      <c r="B9273" t="s">
        <v>531</v>
      </c>
      <c r="C9273" t="s">
        <v>532</v>
      </c>
      <c r="D927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3">
        <f>COUNTIFS(D$2:D9273,Clef_répartition[[#This Row],[Code_Nom]],J$2:J9273,Clef_répartition[[#This Row],[Année]])</f>
        <v>21</v>
      </c>
      <c r="F9273">
        <f>IF(Clef_répartition[[#This Row],[Code_Nom]]=D9272,F9272-1,(COUNTIFS(Clef_répartition[Code_Nom],Clef_répartition[[#This Row],[Code_Nom]],Clef_répartition[Année],Clef_répartition[[#This Row],[Année]])))</f>
        <v>21</v>
      </c>
      <c r="G927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vaudois_21_2020</v>
      </c>
      <c r="H9273" s="60">
        <v>5561</v>
      </c>
      <c r="I9273" s="60" t="s">
        <v>132</v>
      </c>
      <c r="J9273" s="60">
        <v>2020</v>
      </c>
      <c r="K9273" s="60">
        <v>5.5374042185071685E-2</v>
      </c>
    </row>
    <row r="9274" spans="1:11" x14ac:dyDescent="0.25">
      <c r="A9274" s="60" t="s">
        <v>724</v>
      </c>
      <c r="B9274" t="s">
        <v>531</v>
      </c>
      <c r="C9274" t="s">
        <v>532</v>
      </c>
      <c r="D927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4">
        <f>COUNTIFS(D$2:D9274,Clef_répartition[[#This Row],[Code_Nom]],J$2:J9274,Clef_répartition[[#This Row],[Année]])</f>
        <v>22</v>
      </c>
      <c r="F9274">
        <f>IF(Clef_répartition[[#This Row],[Code_Nom]]=D9273,F9273-1,(COUNTIFS(Clef_répartition[Code_Nom],Clef_répartition[[#This Row],[Code_Nom]],Clef_répartition[Année],Clef_répartition[[#This Row],[Année]])))</f>
        <v>20</v>
      </c>
      <c r="G927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vaudois_22_2020</v>
      </c>
      <c r="H9274" s="60">
        <v>5919</v>
      </c>
      <c r="I9274" s="60" t="s">
        <v>172</v>
      </c>
      <c r="J9274" s="60">
        <v>2020</v>
      </c>
      <c r="K9274" s="60">
        <v>1.0265591613645203E-2</v>
      </c>
    </row>
    <row r="9275" spans="1:11" x14ac:dyDescent="0.25">
      <c r="A9275" s="60" t="s">
        <v>724</v>
      </c>
      <c r="B9275" t="s">
        <v>531</v>
      </c>
      <c r="C9275" t="s">
        <v>532</v>
      </c>
      <c r="D927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5">
        <f>COUNTIFS(D$2:D9275,Clef_répartition[[#This Row],[Code_Nom]],J$2:J9275,Clef_répartition[[#This Row],[Année]])</f>
        <v>23</v>
      </c>
      <c r="F9275">
        <f>IF(Clef_répartition[[#This Row],[Code_Nom]]=D9274,F9274-1,(COUNTIFS(Clef_répartition[Code_Nom],Clef_répartition[[#This Row],[Code_Nom]],Clef_répartition[Année],Clef_répartition[[#This Row],[Année]])))</f>
        <v>19</v>
      </c>
      <c r="G927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vaudois_23_2020</v>
      </c>
      <c r="H9275" s="60">
        <v>5921</v>
      </c>
      <c r="I9275" s="60" t="s">
        <v>180</v>
      </c>
      <c r="J9275" s="60">
        <v>2020</v>
      </c>
      <c r="K9275" s="60">
        <v>4.0397785808969095E-3</v>
      </c>
    </row>
    <row r="9276" spans="1:11" x14ac:dyDescent="0.25">
      <c r="A9276" s="60" t="s">
        <v>724</v>
      </c>
      <c r="B9276" t="s">
        <v>531</v>
      </c>
      <c r="C9276" t="s">
        <v>532</v>
      </c>
      <c r="D927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6">
        <f>COUNTIFS(D$2:D9276,Clef_répartition[[#This Row],[Code_Nom]],J$2:J9276,Clef_répartition[[#This Row],[Année]])</f>
        <v>24</v>
      </c>
      <c r="F9276">
        <f>IF(Clef_répartition[[#This Row],[Code_Nom]]=D9275,F9275-1,(COUNTIFS(Clef_répartition[Code_Nom],Clef_répartition[[#This Row],[Code_Nom]],Clef_répartition[Année],Clef_répartition[[#This Row],[Année]])))</f>
        <v>18</v>
      </c>
      <c r="G927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vaudois_24_2020</v>
      </c>
      <c r="H9276" s="60">
        <v>5922</v>
      </c>
      <c r="I9276" s="60" t="s">
        <v>183</v>
      </c>
      <c r="J9276" s="60">
        <v>2020</v>
      </c>
      <c r="K9276" s="60">
        <v>1.3643495188585248E-2</v>
      </c>
    </row>
    <row r="9277" spans="1:11" x14ac:dyDescent="0.25">
      <c r="A9277" s="60" t="s">
        <v>724</v>
      </c>
      <c r="B9277" t="s">
        <v>531</v>
      </c>
      <c r="C9277" t="s">
        <v>532</v>
      </c>
      <c r="D927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7">
        <f>COUNTIFS(D$2:D9277,Clef_répartition[[#This Row],[Code_Nom]],J$2:J9277,Clef_répartition[[#This Row],[Année]])</f>
        <v>25</v>
      </c>
      <c r="F9277">
        <f>IF(Clef_répartition[[#This Row],[Code_Nom]]=D9276,F9276-1,(COUNTIFS(Clef_répartition[Code_Nom],Clef_répartition[[#This Row],[Code_Nom]],Clef_répartition[Année],Clef_répartition[[#This Row],[Année]])))</f>
        <v>17</v>
      </c>
      <c r="G927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vaudois_25_2020</v>
      </c>
      <c r="H9277" s="60">
        <v>5563</v>
      </c>
      <c r="I9277" s="60" t="s">
        <v>193</v>
      </c>
      <c r="J9277" s="60">
        <v>2020</v>
      </c>
      <c r="K9277" s="60">
        <v>2.626412311144714E-3</v>
      </c>
    </row>
    <row r="9278" spans="1:11" x14ac:dyDescent="0.25">
      <c r="A9278" s="60" t="s">
        <v>724</v>
      </c>
      <c r="B9278" t="s">
        <v>531</v>
      </c>
      <c r="C9278" t="s">
        <v>532</v>
      </c>
      <c r="D927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8">
        <f>COUNTIFS(D$2:D9278,Clef_répartition[[#This Row],[Code_Nom]],J$2:J9278,Clef_répartition[[#This Row],[Année]])</f>
        <v>26</v>
      </c>
      <c r="F9278">
        <f>IF(Clef_répartition[[#This Row],[Code_Nom]]=D9277,F9277-1,(COUNTIFS(Clef_répartition[Code_Nom],Clef_répartition[[#This Row],[Code_Nom]],Clef_répartition[Année],Clef_répartition[[#This Row],[Année]])))</f>
        <v>16</v>
      </c>
      <c r="G927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vaudois_26_2020</v>
      </c>
      <c r="H9278" s="60">
        <v>5564</v>
      </c>
      <c r="I9278" s="60" t="s">
        <v>194</v>
      </c>
      <c r="J9278" s="60">
        <v>2020</v>
      </c>
      <c r="K9278" s="60">
        <v>1.7146113483343577E-3</v>
      </c>
    </row>
    <row r="9279" spans="1:11" x14ac:dyDescent="0.25">
      <c r="A9279" s="60" t="s">
        <v>724</v>
      </c>
      <c r="B9279" t="s">
        <v>531</v>
      </c>
      <c r="C9279" t="s">
        <v>532</v>
      </c>
      <c r="D927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79">
        <f>COUNTIFS(D$2:D9279,Clef_répartition[[#This Row],[Code_Nom]],J$2:J9279,Clef_répartition[[#This Row],[Année]])</f>
        <v>27</v>
      </c>
      <c r="F9279">
        <f>IF(Clef_répartition[[#This Row],[Code_Nom]]=D9278,F9278-1,(COUNTIFS(Clef_répartition[Code_Nom],Clef_répartition[[#This Row],[Code_Nom]],Clef_répartition[Année],Clef_répartition[[#This Row],[Année]])))</f>
        <v>15</v>
      </c>
      <c r="G927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vaudois_27_2020</v>
      </c>
      <c r="H9279" s="60">
        <v>5565</v>
      </c>
      <c r="I9279" s="60" t="s">
        <v>199</v>
      </c>
      <c r="J9279" s="60">
        <v>2020</v>
      </c>
      <c r="K9279" s="60">
        <v>8.6459726570076445E-3</v>
      </c>
    </row>
    <row r="9280" spans="1:11" x14ac:dyDescent="0.25">
      <c r="A9280" s="60" t="s">
        <v>724</v>
      </c>
      <c r="B9280" t="s">
        <v>531</v>
      </c>
      <c r="C9280" t="s">
        <v>532</v>
      </c>
      <c r="D928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0">
        <f>COUNTIFS(D$2:D9280,Clef_répartition[[#This Row],[Code_Nom]],J$2:J9280,Clef_répartition[[#This Row],[Année]])</f>
        <v>28</v>
      </c>
      <c r="F9280">
        <f>IF(Clef_répartition[[#This Row],[Code_Nom]]=D9279,F9279-1,(COUNTIFS(Clef_répartition[Code_Nom],Clef_répartition[[#This Row],[Code_Nom]],Clef_répartition[Année],Clef_répartition[[#This Row],[Année]])))</f>
        <v>14</v>
      </c>
      <c r="G928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vaudois_28_2020</v>
      </c>
      <c r="H9280" s="60">
        <v>5924</v>
      </c>
      <c r="I9280" s="60" t="s">
        <v>202</v>
      </c>
      <c r="J9280" s="60">
        <v>2020</v>
      </c>
      <c r="K9280" s="60">
        <v>5.5164148736607434E-3</v>
      </c>
    </row>
    <row r="9281" spans="1:11" x14ac:dyDescent="0.25">
      <c r="A9281" s="60" t="s">
        <v>724</v>
      </c>
      <c r="B9281" t="s">
        <v>531</v>
      </c>
      <c r="C9281" t="s">
        <v>532</v>
      </c>
      <c r="D928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1">
        <f>COUNTIFS(D$2:D9281,Clef_répartition[[#This Row],[Code_Nom]],J$2:J9281,Clef_répartition[[#This Row],[Année]])</f>
        <v>29</v>
      </c>
      <c r="F9281">
        <f>IF(Clef_répartition[[#This Row],[Code_Nom]]=D9280,F9280-1,(COUNTIFS(Clef_répartition[Code_Nom],Clef_répartition[[#This Row],[Code_Nom]],Clef_répartition[Année],Clef_répartition[[#This Row],[Année]])))</f>
        <v>13</v>
      </c>
      <c r="G928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vaudois_29_2020</v>
      </c>
      <c r="H9281" s="60">
        <v>5926</v>
      </c>
      <c r="I9281" s="60" t="s">
        <v>218</v>
      </c>
      <c r="J9281" s="60">
        <v>2020</v>
      </c>
      <c r="K9281" s="60">
        <v>1.2980320092227136E-2</v>
      </c>
    </row>
    <row r="9282" spans="1:11" x14ac:dyDescent="0.25">
      <c r="A9282" s="60" t="s">
        <v>724</v>
      </c>
      <c r="B9282" t="s">
        <v>531</v>
      </c>
      <c r="C9282" t="s">
        <v>532</v>
      </c>
      <c r="D928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2">
        <f>COUNTIFS(D$2:D9282,Clef_répartition[[#This Row],[Code_Nom]],J$2:J9282,Clef_répartition[[#This Row],[Année]])</f>
        <v>30</v>
      </c>
      <c r="F9282">
        <f>IF(Clef_répartition[[#This Row],[Code_Nom]]=D9281,F9281-1,(COUNTIFS(Clef_répartition[Code_Nom],Clef_répartition[[#This Row],[Code_Nom]],Clef_répartition[Année],Clef_répartition[[#This Row],[Année]])))</f>
        <v>12</v>
      </c>
      <c r="G928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vaudois_30_2020</v>
      </c>
      <c r="H9282" s="60">
        <v>5566</v>
      </c>
      <c r="I9282" s="60" t="s">
        <v>224</v>
      </c>
      <c r="J9282" s="60">
        <v>2020</v>
      </c>
      <c r="K9282" s="60">
        <v>6.5861244684478557E-3</v>
      </c>
    </row>
    <row r="9283" spans="1:11" x14ac:dyDescent="0.25">
      <c r="A9283" s="60" t="s">
        <v>724</v>
      </c>
      <c r="B9283" t="s">
        <v>531</v>
      </c>
      <c r="C9283" t="s">
        <v>532</v>
      </c>
      <c r="D928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3">
        <f>COUNTIFS(D$2:D9283,Clef_répartition[[#This Row],[Code_Nom]],J$2:J9283,Clef_répartition[[#This Row],[Année]])</f>
        <v>31</v>
      </c>
      <c r="F9283">
        <f>IF(Clef_répartition[[#This Row],[Code_Nom]]=D9282,F9282-1,(COUNTIFS(Clef_répartition[Code_Nom],Clef_répartition[[#This Row],[Code_Nom]],Clef_répartition[Année],Clef_répartition[[#This Row],[Année]])))</f>
        <v>11</v>
      </c>
      <c r="G928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vaudois_31_2020</v>
      </c>
      <c r="H9283" s="60">
        <v>5928</v>
      </c>
      <c r="I9283" s="60" t="s">
        <v>240</v>
      </c>
      <c r="J9283" s="60">
        <v>2020</v>
      </c>
      <c r="K9283" s="60">
        <v>3.0880981968326397E-3</v>
      </c>
    </row>
    <row r="9284" spans="1:11" x14ac:dyDescent="0.25">
      <c r="A9284" s="60" t="s">
        <v>724</v>
      </c>
      <c r="B9284" t="s">
        <v>531</v>
      </c>
      <c r="C9284" t="s">
        <v>532</v>
      </c>
      <c r="D928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4">
        <f>COUNTIFS(D$2:D9284,Clef_répartition[[#This Row],[Code_Nom]],J$2:J9284,Clef_répartition[[#This Row],[Année]])</f>
        <v>32</v>
      </c>
      <c r="F9284">
        <f>IF(Clef_répartition[[#This Row],[Code_Nom]]=D9283,F9283-1,(COUNTIFS(Clef_répartition[Code_Nom],Clef_répartition[[#This Row],[Code_Nom]],Clef_répartition[Année],Clef_répartition[[#This Row],[Année]])))</f>
        <v>10</v>
      </c>
      <c r="G928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vaudois_32_2020</v>
      </c>
      <c r="H9284" s="60">
        <v>5929</v>
      </c>
      <c r="I9284" s="60" t="s">
        <v>257</v>
      </c>
      <c r="J9284" s="60">
        <v>2020</v>
      </c>
      <c r="K9284" s="60">
        <v>9.9664099176188271E-3</v>
      </c>
    </row>
    <row r="9285" spans="1:11" x14ac:dyDescent="0.25">
      <c r="A9285" s="60" t="s">
        <v>724</v>
      </c>
      <c r="B9285" t="s">
        <v>531</v>
      </c>
      <c r="C9285" t="s">
        <v>532</v>
      </c>
      <c r="D928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5">
        <f>COUNTIFS(D$2:D9285,Clef_répartition[[#This Row],[Code_Nom]],J$2:J9285,Clef_répartition[[#This Row],[Année]])</f>
        <v>33</v>
      </c>
      <c r="F9285">
        <f>IF(Clef_répartition[[#This Row],[Code_Nom]]=D9284,F9284-1,(COUNTIFS(Clef_répartition[Code_Nom],Clef_répartition[[#This Row],[Code_Nom]],Clef_répartition[Année],Clef_répartition[[#This Row],[Année]])))</f>
        <v>9</v>
      </c>
      <c r="G928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vaudois_33_2020</v>
      </c>
      <c r="H9285" s="60">
        <v>5930</v>
      </c>
      <c r="I9285" s="60" t="s">
        <v>259</v>
      </c>
      <c r="J9285" s="60">
        <v>2020</v>
      </c>
      <c r="K9285" s="60">
        <v>3.5581791197525437E-3</v>
      </c>
    </row>
    <row r="9286" spans="1:11" x14ac:dyDescent="0.25">
      <c r="A9286" s="60" t="s">
        <v>724</v>
      </c>
      <c r="B9286" t="s">
        <v>531</v>
      </c>
      <c r="C9286" t="s">
        <v>532</v>
      </c>
      <c r="D928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6">
        <f>COUNTIFS(D$2:D9286,Clef_répartition[[#This Row],[Code_Nom]],J$2:J9286,Clef_répartition[[#This Row],[Année]])</f>
        <v>34</v>
      </c>
      <c r="F9286">
        <f>IF(Clef_répartition[[#This Row],[Code_Nom]]=D9285,F9285-1,(COUNTIFS(Clef_répartition[Code_Nom],Clef_répartition[[#This Row],[Code_Nom]],Clef_répartition[Année],Clef_répartition[[#This Row],[Année]])))</f>
        <v>8</v>
      </c>
      <c r="G928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vaudois_34_2020</v>
      </c>
      <c r="H9286" s="60">
        <v>5931</v>
      </c>
      <c r="I9286" s="60" t="s">
        <v>267</v>
      </c>
      <c r="J9286" s="60">
        <v>2020</v>
      </c>
      <c r="K9286" s="60">
        <v>7.771809070257981E-3</v>
      </c>
    </row>
    <row r="9287" spans="1:11" x14ac:dyDescent="0.25">
      <c r="A9287" s="60" t="s">
        <v>724</v>
      </c>
      <c r="B9287" t="s">
        <v>531</v>
      </c>
      <c r="C9287" t="s">
        <v>532</v>
      </c>
      <c r="D928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7">
        <f>COUNTIFS(D$2:D9287,Clef_répartition[[#This Row],[Code_Nom]],J$2:J9287,Clef_répartition[[#This Row],[Année]])</f>
        <v>35</v>
      </c>
      <c r="F9287">
        <f>IF(Clef_répartition[[#This Row],[Code_Nom]]=D9286,F9286-1,(COUNTIFS(Clef_répartition[Code_Nom],Clef_répartition[[#This Row],[Code_Nom]],Clef_répartition[Année],Clef_répartition[[#This Row],[Année]])))</f>
        <v>7</v>
      </c>
      <c r="G928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vaudois_35_2020</v>
      </c>
      <c r="H9287" s="60">
        <v>5932</v>
      </c>
      <c r="I9287" s="60" t="s">
        <v>269</v>
      </c>
      <c r="J9287" s="60">
        <v>2020</v>
      </c>
      <c r="K9287" s="60">
        <v>3.840482659025563E-3</v>
      </c>
    </row>
    <row r="9288" spans="1:11" x14ac:dyDescent="0.25">
      <c r="A9288" s="60" t="s">
        <v>724</v>
      </c>
      <c r="B9288" t="s">
        <v>531</v>
      </c>
      <c r="C9288" t="s">
        <v>532</v>
      </c>
      <c r="D928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8">
        <f>COUNTIFS(D$2:D9288,Clef_répartition[[#This Row],[Code_Nom]],J$2:J9288,Clef_répartition[[#This Row],[Année]])</f>
        <v>36</v>
      </c>
      <c r="F9288">
        <f>IF(Clef_répartition[[#This Row],[Code_Nom]]=D9287,F9287-1,(COUNTIFS(Clef_répartition[Code_Nom],Clef_répartition[[#This Row],[Code_Nom]],Clef_répartition[Année],Clef_répartition[[#This Row],[Année]])))</f>
        <v>6</v>
      </c>
      <c r="G928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vaudois_36_2020</v>
      </c>
      <c r="H9288" s="60">
        <v>5933</v>
      </c>
      <c r="I9288" s="60" t="s">
        <v>271</v>
      </c>
      <c r="J9288" s="60">
        <v>2020</v>
      </c>
      <c r="K9288" s="60">
        <v>1.1478545688109527E-2</v>
      </c>
    </row>
    <row r="9289" spans="1:11" x14ac:dyDescent="0.25">
      <c r="A9289" s="60" t="s">
        <v>724</v>
      </c>
      <c r="B9289" t="s">
        <v>531</v>
      </c>
      <c r="C9289" t="s">
        <v>532</v>
      </c>
      <c r="D928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89">
        <f>COUNTIFS(D$2:D9289,Clef_répartition[[#This Row],[Code_Nom]],J$2:J9289,Clef_répartition[[#This Row],[Année]])</f>
        <v>37</v>
      </c>
      <c r="F9289">
        <f>IF(Clef_répartition[[#This Row],[Code_Nom]]=D9288,F9288-1,(COUNTIFS(Clef_répartition[Code_Nom],Clef_répartition[[#This Row],[Code_Nom]],Clef_répartition[Année],Clef_répartition[[#This Row],[Année]])))</f>
        <v>5</v>
      </c>
      <c r="G928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vaudois_37_2020</v>
      </c>
      <c r="H9289" s="60">
        <v>5934</v>
      </c>
      <c r="I9289" s="60" t="s">
        <v>273</v>
      </c>
      <c r="J9289" s="60">
        <v>2020</v>
      </c>
      <c r="K9289" s="60">
        <v>3.8555854231871775E-3</v>
      </c>
    </row>
    <row r="9290" spans="1:11" x14ac:dyDescent="0.25">
      <c r="A9290" s="60" t="s">
        <v>724</v>
      </c>
      <c r="B9290" t="s">
        <v>531</v>
      </c>
      <c r="C9290" t="s">
        <v>532</v>
      </c>
      <c r="D929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90">
        <f>COUNTIFS(D$2:D9290,Clef_répartition[[#This Row],[Code_Nom]],J$2:J9290,Clef_répartition[[#This Row],[Année]])</f>
        <v>38</v>
      </c>
      <c r="F9290">
        <f>IF(Clef_répartition[[#This Row],[Code_Nom]]=D9289,F9289-1,(COUNTIFS(Clef_répartition[Code_Nom],Clef_répartition[[#This Row],[Code_Nom]],Clef_répartition[Année],Clef_répartition[[#This Row],[Année]])))</f>
        <v>4</v>
      </c>
      <c r="G929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vaudois_38_2020</v>
      </c>
      <c r="H9290" s="60">
        <v>5935</v>
      </c>
      <c r="I9290" s="60" t="s">
        <v>280</v>
      </c>
      <c r="J9290" s="60">
        <v>2020</v>
      </c>
      <c r="K9290" s="60">
        <v>1.6909583875450479E-3</v>
      </c>
    </row>
    <row r="9291" spans="1:11" x14ac:dyDescent="0.25">
      <c r="A9291" s="60" t="s">
        <v>724</v>
      </c>
      <c r="B9291" t="s">
        <v>531</v>
      </c>
      <c r="C9291" t="s">
        <v>532</v>
      </c>
      <c r="D929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91">
        <f>COUNTIFS(D$2:D9291,Clef_répartition[[#This Row],[Code_Nom]],J$2:J9291,Clef_répartition[[#This Row],[Année]])</f>
        <v>39</v>
      </c>
      <c r="F9291">
        <f>IF(Clef_répartition[[#This Row],[Code_Nom]]=D9290,F9290-1,(COUNTIFS(Clef_répartition[Code_Nom],Clef_répartition[[#This Row],[Code_Nom]],Clef_répartition[Année],Clef_répartition[[#This Row],[Année]])))</f>
        <v>3</v>
      </c>
      <c r="G929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vaudois_39_2020</v>
      </c>
      <c r="H9291" s="60">
        <v>5937</v>
      </c>
      <c r="I9291" s="60" t="s">
        <v>292</v>
      </c>
      <c r="J9291" s="60">
        <v>2020</v>
      </c>
      <c r="K9291" s="60">
        <v>2.2199824422625297E-3</v>
      </c>
    </row>
    <row r="9292" spans="1:11" x14ac:dyDescent="0.25">
      <c r="A9292" s="60" t="s">
        <v>724</v>
      </c>
      <c r="B9292" t="s">
        <v>531</v>
      </c>
      <c r="C9292" t="s">
        <v>532</v>
      </c>
      <c r="D929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92">
        <f>COUNTIFS(D$2:D9292,Clef_répartition[[#This Row],[Code_Nom]],J$2:J9292,Clef_répartition[[#This Row],[Année]])</f>
        <v>40</v>
      </c>
      <c r="F9292">
        <f>IF(Clef_répartition[[#This Row],[Code_Nom]]=D9291,F9291-1,(COUNTIFS(Clef_répartition[Code_Nom],Clef_répartition[[#This Row],[Code_Nom]],Clef_répartition[Année],Clef_répartition[[#This Row],[Année]])))</f>
        <v>2</v>
      </c>
      <c r="G929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vaudois_40_2020</v>
      </c>
      <c r="H9292" s="60">
        <v>5938</v>
      </c>
      <c r="I9292" s="60" t="s">
        <v>298</v>
      </c>
      <c r="J9292" s="60">
        <v>2020</v>
      </c>
      <c r="K9292" s="60">
        <v>0.62448334350535617</v>
      </c>
    </row>
    <row r="9293" spans="1:11" x14ac:dyDescent="0.25">
      <c r="A9293" s="60" t="s">
        <v>724</v>
      </c>
      <c r="B9293" t="s">
        <v>531</v>
      </c>
      <c r="C9293" t="s">
        <v>532</v>
      </c>
      <c r="D929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9293">
        <f>COUNTIFS(D$2:D9293,Clef_répartition[[#This Row],[Code_Nom]],J$2:J9293,Clef_répartition[[#This Row],[Année]])</f>
        <v>41</v>
      </c>
      <c r="F9293">
        <f>IF(Clef_répartition[[#This Row],[Code_Nom]]=D9292,F9292-1,(COUNTIFS(Clef_répartition[Code_Nom],Clef_répartition[[#This Row],[Code_Nom]],Clef_répartition[Année],Clef_répartition[[#This Row],[Année]])))</f>
        <v>1</v>
      </c>
      <c r="G929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vaudois_41_2020</v>
      </c>
      <c r="H9293" s="60">
        <v>5939</v>
      </c>
      <c r="I9293" s="60" t="s">
        <v>299</v>
      </c>
      <c r="J9293" s="60">
        <v>2020</v>
      </c>
      <c r="K9293" s="60">
        <v>5.5996181078548382E-2</v>
      </c>
    </row>
    <row r="9294" spans="1:11" x14ac:dyDescent="0.25">
      <c r="A9294" s="60" t="s">
        <v>724</v>
      </c>
      <c r="B9294" t="s">
        <v>662</v>
      </c>
      <c r="C9294" t="s">
        <v>663</v>
      </c>
      <c r="D9294" t="str">
        <f>Clef_répartition[[#This Row],[Code association]]&amp;"_"&amp;Clef_répartition[[#This Row],[Nom association]]</f>
        <v>SDIS Nyon-Dôle_Association de communes Service de Défense Incendie et de Secours Nyon-Dôle</v>
      </c>
      <c r="E9294">
        <f>COUNTIFS(D$2:D9294,Clef_répartition[[#This Row],[Code_Nom]],J$2:J9294,Clef_répartition[[#This Row],[Année]])</f>
        <v>1</v>
      </c>
      <c r="F9294">
        <f>IF(Clef_répartition[[#This Row],[Code_Nom]]=D9293,F9293-1,(COUNTIFS(Clef_répartition[Code_Nom],Clef_répartition[[#This Row],[Code_Nom]],Clef_répartition[Année],Clef_répartition[[#This Row],[Année]])))</f>
        <v>18</v>
      </c>
      <c r="G9294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Nyon-Dôle_1_2020</v>
      </c>
      <c r="H9294" s="60">
        <v>5701</v>
      </c>
      <c r="I9294" s="60" t="s">
        <v>5</v>
      </c>
      <c r="J9294" s="60">
        <v>2020</v>
      </c>
      <c r="K9294" s="60">
        <v>4.8110277006360837E-3</v>
      </c>
    </row>
    <row r="9295" spans="1:11" x14ac:dyDescent="0.25">
      <c r="A9295" s="60" t="s">
        <v>724</v>
      </c>
      <c r="B9295" t="s">
        <v>662</v>
      </c>
      <c r="C9295" t="s">
        <v>663</v>
      </c>
      <c r="D9295" t="str">
        <f>Clef_répartition[[#This Row],[Code association]]&amp;"_"&amp;Clef_répartition[[#This Row],[Nom association]]</f>
        <v>SDIS Nyon-Dôle_Association de communes Service de Défense Incendie et de Secours Nyon-Dôle</v>
      </c>
      <c r="E9295">
        <f>COUNTIFS(D$2:D9295,Clef_répartition[[#This Row],[Code_Nom]],J$2:J9295,Clef_répartition[[#This Row],[Année]])</f>
        <v>2</v>
      </c>
      <c r="F9295">
        <f>IF(Clef_répartition[[#This Row],[Code_Nom]]=D9294,F9294-1,(COUNTIFS(Clef_répartition[Code_Nom],Clef_répartition[[#This Row],[Code_Nom]],Clef_répartition[Année],Clef_répartition[[#This Row],[Année]])))</f>
        <v>17</v>
      </c>
      <c r="G9295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Nyon-Dôle_2_2020</v>
      </c>
      <c r="H9295" s="60">
        <v>5702</v>
      </c>
      <c r="I9295" s="60" t="s">
        <v>7</v>
      </c>
      <c r="J9295" s="60">
        <v>2020</v>
      </c>
      <c r="K9295" s="60">
        <v>5.8845776001223225E-2</v>
      </c>
    </row>
    <row r="9296" spans="1:11" x14ac:dyDescent="0.25">
      <c r="A9296" s="60" t="s">
        <v>724</v>
      </c>
      <c r="B9296" t="s">
        <v>662</v>
      </c>
      <c r="C9296" t="s">
        <v>663</v>
      </c>
      <c r="D9296" t="str">
        <f>Clef_répartition[[#This Row],[Code association]]&amp;"_"&amp;Clef_répartition[[#This Row],[Nom association]]</f>
        <v>SDIS Nyon-Dôle_Association de communes Service de Défense Incendie et de Secours Nyon-Dôle</v>
      </c>
      <c r="E9296">
        <f>COUNTIFS(D$2:D9296,Clef_répartition[[#This Row],[Code_Nom]],J$2:J9296,Clef_répartition[[#This Row],[Année]])</f>
        <v>3</v>
      </c>
      <c r="F9296">
        <f>IF(Clef_répartition[[#This Row],[Code_Nom]]=D9295,F9295-1,(COUNTIFS(Clef_répartition[Code_Nom],Clef_répartition[[#This Row],[Code_Nom]],Clef_répartition[Année],Clef_répartition[[#This Row],[Année]])))</f>
        <v>16</v>
      </c>
      <c r="G9296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Nyon-Dôle_3_2020</v>
      </c>
      <c r="H9296" s="60">
        <v>5706</v>
      </c>
      <c r="I9296" s="60" t="s">
        <v>29</v>
      </c>
      <c r="J9296" s="60">
        <v>2020</v>
      </c>
      <c r="K9296" s="60">
        <v>2.378201089431085E-2</v>
      </c>
    </row>
    <row r="9297" spans="1:11" x14ac:dyDescent="0.25">
      <c r="A9297" s="60" t="s">
        <v>724</v>
      </c>
      <c r="B9297" t="s">
        <v>662</v>
      </c>
      <c r="C9297" t="s">
        <v>663</v>
      </c>
      <c r="D9297" t="str">
        <f>Clef_répartition[[#This Row],[Code association]]&amp;"_"&amp;Clef_répartition[[#This Row],[Nom association]]</f>
        <v>SDIS Nyon-Dôle_Association de communes Service de Défense Incendie et de Secours Nyon-Dôle</v>
      </c>
      <c r="E9297">
        <f>COUNTIFS(D$2:D9297,Clef_répartition[[#This Row],[Code_Nom]],J$2:J9297,Clef_répartition[[#This Row],[Année]])</f>
        <v>4</v>
      </c>
      <c r="F9297">
        <f>IF(Clef_répartition[[#This Row],[Code_Nom]]=D9296,F9296-1,(COUNTIFS(Clef_répartition[Code_Nom],Clef_répartition[[#This Row],[Code_Nom]],Clef_répartition[Année],Clef_répartition[[#This Row],[Année]])))</f>
        <v>15</v>
      </c>
      <c r="G9297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Nyon-Dôle_4_2020</v>
      </c>
      <c r="H9297" s="60">
        <v>5709</v>
      </c>
      <c r="I9297" s="60" t="s">
        <v>62</v>
      </c>
      <c r="J9297" s="60">
        <v>2020</v>
      </c>
      <c r="K9297" s="60">
        <v>2.6008947909162004E-2</v>
      </c>
    </row>
    <row r="9298" spans="1:11" x14ac:dyDescent="0.25">
      <c r="A9298" s="60" t="s">
        <v>724</v>
      </c>
      <c r="B9298" t="s">
        <v>662</v>
      </c>
      <c r="C9298" t="s">
        <v>663</v>
      </c>
      <c r="D9298" t="str">
        <f>Clef_répartition[[#This Row],[Code association]]&amp;"_"&amp;Clef_répartition[[#This Row],[Nom association]]</f>
        <v>SDIS Nyon-Dôle_Association de communes Service de Défense Incendie et de Secours Nyon-Dôle</v>
      </c>
      <c r="E9298">
        <f>COUNTIFS(D$2:D9298,Clef_répartition[[#This Row],[Code_Nom]],J$2:J9298,Clef_répartition[[#This Row],[Année]])</f>
        <v>5</v>
      </c>
      <c r="F9298">
        <f>IF(Clef_répartition[[#This Row],[Code_Nom]]=D9297,F9297-1,(COUNTIFS(Clef_répartition[Code_Nom],Clef_répartition[[#This Row],[Code_Nom]],Clef_répartition[Année],Clef_répartition[[#This Row],[Année]])))</f>
        <v>14</v>
      </c>
      <c r="G9298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Nyon-Dôle_5_2020</v>
      </c>
      <c r="H9298" s="60">
        <v>5713</v>
      </c>
      <c r="I9298" s="60" t="s">
        <v>80</v>
      </c>
      <c r="J9298" s="60">
        <v>2020</v>
      </c>
      <c r="K9298" s="60">
        <v>4.8026217725849488E-2</v>
      </c>
    </row>
    <row r="9299" spans="1:11" x14ac:dyDescent="0.25">
      <c r="A9299" s="60" t="s">
        <v>724</v>
      </c>
      <c r="B9299" t="s">
        <v>662</v>
      </c>
      <c r="C9299" t="s">
        <v>663</v>
      </c>
      <c r="D9299" t="str">
        <f>Clef_répartition[[#This Row],[Code association]]&amp;"_"&amp;Clef_répartition[[#This Row],[Nom association]]</f>
        <v>SDIS Nyon-Dôle_Association de communes Service de Défense Incendie et de Secours Nyon-Dôle</v>
      </c>
      <c r="E9299">
        <f>COUNTIFS(D$2:D9299,Clef_répartition[[#This Row],[Code_Nom]],J$2:J9299,Clef_répartition[[#This Row],[Année]])</f>
        <v>6</v>
      </c>
      <c r="F9299">
        <f>IF(Clef_répartition[[#This Row],[Code_Nom]]=D9298,F9298-1,(COUNTIFS(Clef_répartition[Code_Nom],Clef_répartition[[#This Row],[Code_Nom]],Clef_répartition[Année],Clef_répartition[[#This Row],[Année]])))</f>
        <v>13</v>
      </c>
      <c r="G9299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Nyon-Dôle_6_2020</v>
      </c>
      <c r="H9299" s="60">
        <v>5714</v>
      </c>
      <c r="I9299" s="60" t="s">
        <v>81</v>
      </c>
      <c r="J9299" s="60">
        <v>2020</v>
      </c>
      <c r="K9299" s="60">
        <v>2.4559339166828523E-2</v>
      </c>
    </row>
    <row r="9300" spans="1:11" x14ac:dyDescent="0.25">
      <c r="A9300" s="60" t="s">
        <v>724</v>
      </c>
      <c r="B9300" t="s">
        <v>662</v>
      </c>
      <c r="C9300" t="s">
        <v>663</v>
      </c>
      <c r="D9300" t="str">
        <f>Clef_répartition[[#This Row],[Code association]]&amp;"_"&amp;Clef_répartition[[#This Row],[Nom association]]</f>
        <v>SDIS Nyon-Dôle_Association de communes Service de Défense Incendie et de Secours Nyon-Dôle</v>
      </c>
      <c r="E9300">
        <f>COUNTIFS(D$2:D9300,Clef_répartition[[#This Row],[Code_Nom]],J$2:J9300,Clef_répartition[[#This Row],[Année]])</f>
        <v>7</v>
      </c>
      <c r="F9300">
        <f>IF(Clef_répartition[[#This Row],[Code_Nom]]=D9299,F9299-1,(COUNTIFS(Clef_répartition[Code_Nom],Clef_répartition[[#This Row],[Code_Nom]],Clef_répartition[Année],Clef_répartition[[#This Row],[Année]])))</f>
        <v>12</v>
      </c>
      <c r="G9300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Nyon-Dôle_7_2020</v>
      </c>
      <c r="H9300" s="60">
        <v>5715</v>
      </c>
      <c r="I9300" s="60" t="s">
        <v>97</v>
      </c>
      <c r="J9300" s="60">
        <v>2020</v>
      </c>
      <c r="K9300" s="60">
        <v>2.2899640355499171E-2</v>
      </c>
    </row>
    <row r="9301" spans="1:11" x14ac:dyDescent="0.25">
      <c r="A9301" s="60" t="s">
        <v>724</v>
      </c>
      <c r="B9301" t="s">
        <v>662</v>
      </c>
      <c r="C9301" t="s">
        <v>663</v>
      </c>
      <c r="D9301" t="str">
        <f>Clef_répartition[[#This Row],[Code association]]&amp;"_"&amp;Clef_répartition[[#This Row],[Nom association]]</f>
        <v>SDIS Nyon-Dôle_Association de communes Service de Défense Incendie et de Secours Nyon-Dôle</v>
      </c>
      <c r="E9301">
        <f>COUNTIFS(D$2:D9301,Clef_répartition[[#This Row],[Code_Nom]],J$2:J9301,Clef_répartition[[#This Row],[Année]])</f>
        <v>8</v>
      </c>
      <c r="F9301">
        <f>IF(Clef_répartition[[#This Row],[Code_Nom]]=D9300,F9300-1,(COUNTIFS(Clef_répartition[Code_Nom],Clef_répartition[[#This Row],[Code_Nom]],Clef_répartition[Année],Clef_répartition[[#This Row],[Année]])))</f>
        <v>11</v>
      </c>
      <c r="G9301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Nyon-Dôle_8_2020</v>
      </c>
      <c r="H9301" s="60">
        <v>5716</v>
      </c>
      <c r="I9301" s="60" t="s">
        <v>110</v>
      </c>
      <c r="J9301" s="60">
        <v>2020</v>
      </c>
      <c r="K9301" s="60">
        <v>3.6492363181423904E-2</v>
      </c>
    </row>
    <row r="9302" spans="1:11" x14ac:dyDescent="0.25">
      <c r="A9302" s="60" t="s">
        <v>724</v>
      </c>
      <c r="B9302" t="s">
        <v>662</v>
      </c>
      <c r="C9302" t="s">
        <v>663</v>
      </c>
      <c r="D9302" t="str">
        <f>Clef_répartition[[#This Row],[Code association]]&amp;"_"&amp;Clef_répartition[[#This Row],[Nom association]]</f>
        <v>SDIS Nyon-Dôle_Association de communes Service de Défense Incendie et de Secours Nyon-Dôle</v>
      </c>
      <c r="E9302">
        <f>COUNTIFS(D$2:D9302,Clef_répartition[[#This Row],[Code_Nom]],J$2:J9302,Clef_répartition[[#This Row],[Année]])</f>
        <v>9</v>
      </c>
      <c r="F9302">
        <f>IF(Clef_répartition[[#This Row],[Code_Nom]]=D9301,F9301-1,(COUNTIFS(Clef_répartition[Code_Nom],Clef_répartition[[#This Row],[Code_Nom]],Clef_répartition[Année],Clef_répartition[[#This Row],[Année]])))</f>
        <v>10</v>
      </c>
      <c r="G9302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Nyon-Dôle_9_2020</v>
      </c>
      <c r="H9302" s="60">
        <v>5718</v>
      </c>
      <c r="I9302" s="60" t="s">
        <v>120</v>
      </c>
      <c r="J9302" s="60">
        <v>2020</v>
      </c>
      <c r="K9302" s="60">
        <v>4.2017687151111843E-2</v>
      </c>
    </row>
    <row r="9303" spans="1:11" x14ac:dyDescent="0.25">
      <c r="A9303" s="60" t="s">
        <v>724</v>
      </c>
      <c r="B9303" t="s">
        <v>662</v>
      </c>
      <c r="C9303" t="s">
        <v>663</v>
      </c>
      <c r="D9303" t="str">
        <f>Clef_répartition[[#This Row],[Code association]]&amp;"_"&amp;Clef_répartition[[#This Row],[Nom association]]</f>
        <v>SDIS Nyon-Dôle_Association de communes Service de Défense Incendie et de Secours Nyon-Dôle</v>
      </c>
      <c r="E9303">
        <f>COUNTIFS(D$2:D9303,Clef_répartition[[#This Row],[Code_Nom]],J$2:J9303,Clef_répartition[[#This Row],[Année]])</f>
        <v>10</v>
      </c>
      <c r="F9303">
        <f>IF(Clef_répartition[[#This Row],[Code_Nom]]=D9302,F9302-1,(COUNTIFS(Clef_répartition[Code_Nom],Clef_répartition[[#This Row],[Code_Nom]],Clef_répartition[Année],Clef_répartition[[#This Row],[Année]])))</f>
        <v>9</v>
      </c>
      <c r="G9303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Nyon-Dôle_10_2020</v>
      </c>
      <c r="H9303" s="60">
        <v>5719</v>
      </c>
      <c r="I9303" s="60" t="s">
        <v>124</v>
      </c>
      <c r="J9303" s="60">
        <v>2020</v>
      </c>
      <c r="K9303" s="60">
        <v>2.6029958576983949E-2</v>
      </c>
    </row>
    <row r="9304" spans="1:11" x14ac:dyDescent="0.25">
      <c r="A9304" s="60" t="s">
        <v>724</v>
      </c>
      <c r="B9304" t="s">
        <v>662</v>
      </c>
      <c r="C9304" t="s">
        <v>663</v>
      </c>
      <c r="D9304" t="str">
        <f>Clef_répartition[[#This Row],[Code association]]&amp;"_"&amp;Clef_répartition[[#This Row],[Nom association]]</f>
        <v>SDIS Nyon-Dôle_Association de communes Service de Défense Incendie et de Secours Nyon-Dôle</v>
      </c>
      <c r="E9304">
        <f>COUNTIFS(D$2:D9304,Clef_répartition[[#This Row],[Code_Nom]],J$2:J9304,Clef_répartition[[#This Row],[Année]])</f>
        <v>11</v>
      </c>
      <c r="F9304">
        <f>IF(Clef_répartition[[#This Row],[Code_Nom]]=D9303,F9303-1,(COUNTIFS(Clef_répartition[Code_Nom],Clef_répartition[[#This Row],[Code_Nom]],Clef_répartition[Année],Clef_répartition[[#This Row],[Année]])))</f>
        <v>8</v>
      </c>
      <c r="G9304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Nyon-Dôle_11_2020</v>
      </c>
      <c r="H9304" s="60">
        <v>5720</v>
      </c>
      <c r="I9304" s="60" t="s">
        <v>125</v>
      </c>
      <c r="J9304" s="60">
        <v>2020</v>
      </c>
      <c r="K9304" s="60">
        <v>2.1681126813575653E-2</v>
      </c>
    </row>
    <row r="9305" spans="1:11" x14ac:dyDescent="0.25">
      <c r="A9305" s="60" t="s">
        <v>724</v>
      </c>
      <c r="B9305" t="s">
        <v>662</v>
      </c>
      <c r="C9305" t="s">
        <v>663</v>
      </c>
      <c r="D9305" t="str">
        <f>Clef_répartition[[#This Row],[Code association]]&amp;"_"&amp;Clef_répartition[[#This Row],[Nom association]]</f>
        <v>SDIS Nyon-Dôle_Association de communes Service de Défense Incendie et de Secours Nyon-Dôle</v>
      </c>
      <c r="E9305">
        <f>COUNTIFS(D$2:D9305,Clef_répartition[[#This Row],[Code_Nom]],J$2:J9305,Clef_répartition[[#This Row],[Année]])</f>
        <v>12</v>
      </c>
      <c r="F9305">
        <f>IF(Clef_répartition[[#This Row],[Code_Nom]]=D9304,F9304-1,(COUNTIFS(Clef_répartition[Code_Nom],Clef_répartition[[#This Row],[Code_Nom]],Clef_répartition[Année],Clef_répartition[[#This Row],[Année]])))</f>
        <v>7</v>
      </c>
      <c r="G9305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Nyon-Dôle_12_2020</v>
      </c>
      <c r="H9305" s="60">
        <v>5722</v>
      </c>
      <c r="I9305" s="60" t="s">
        <v>133</v>
      </c>
      <c r="J9305" s="60">
        <v>2020</v>
      </c>
      <c r="K9305" s="60">
        <v>8.0463881884148755E-3</v>
      </c>
    </row>
    <row r="9306" spans="1:11" x14ac:dyDescent="0.25">
      <c r="A9306" s="60" t="s">
        <v>724</v>
      </c>
      <c r="B9306" t="s">
        <v>662</v>
      </c>
      <c r="C9306" t="s">
        <v>663</v>
      </c>
      <c r="D9306" t="str">
        <f>Clef_répartition[[#This Row],[Code association]]&amp;"_"&amp;Clef_répartition[[#This Row],[Nom association]]</f>
        <v>SDIS Nyon-Dôle_Association de communes Service de Défense Incendie et de Secours Nyon-Dôle</v>
      </c>
      <c r="E9306">
        <f>COUNTIFS(D$2:D9306,Clef_répartition[[#This Row],[Code_Nom]],J$2:J9306,Clef_répartition[[#This Row],[Année]])</f>
        <v>13</v>
      </c>
      <c r="F9306">
        <f>IF(Clef_répartition[[#This Row],[Code_Nom]]=D9305,F9305-1,(COUNTIFS(Clef_répartition[Code_Nom],Clef_répartition[[#This Row],[Code_Nom]],Clef_répartition[Année],Clef_répartition[[#This Row],[Année]])))</f>
        <v>6</v>
      </c>
      <c r="G9306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Nyon-Dôle_13_2020</v>
      </c>
      <c r="H9306" s="60">
        <v>5726</v>
      </c>
      <c r="I9306" s="60" t="s">
        <v>148</v>
      </c>
      <c r="J9306" s="60">
        <v>2020</v>
      </c>
      <c r="K9306" s="60">
        <v>2.3866048029190772E-2</v>
      </c>
    </row>
    <row r="9307" spans="1:11" x14ac:dyDescent="0.25">
      <c r="A9307" s="60" t="s">
        <v>724</v>
      </c>
      <c r="B9307" t="s">
        <v>662</v>
      </c>
      <c r="C9307" t="s">
        <v>663</v>
      </c>
      <c r="D9307" t="str">
        <f>Clef_répartition[[#This Row],[Code association]]&amp;"_"&amp;Clef_répartition[[#This Row],[Nom association]]</f>
        <v>SDIS Nyon-Dôle_Association de communes Service de Défense Incendie et de Secours Nyon-Dôle</v>
      </c>
      <c r="E9307">
        <f>COUNTIFS(D$2:D9307,Clef_répartition[[#This Row],[Code_Nom]],J$2:J9307,Clef_répartition[[#This Row],[Année]])</f>
        <v>14</v>
      </c>
      <c r="F9307">
        <f>IF(Clef_répartition[[#This Row],[Code_Nom]]=D9306,F9306-1,(COUNTIFS(Clef_répartition[Code_Nom],Clef_répartition[[#This Row],[Code_Nom]],Clef_répartition[Année],Clef_répartition[[#This Row],[Année]])))</f>
        <v>5</v>
      </c>
      <c r="G9307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Nyon-Dôle_14_2020</v>
      </c>
      <c r="H9307" s="60">
        <v>5724</v>
      </c>
      <c r="I9307" s="60" t="s">
        <v>196</v>
      </c>
      <c r="J9307" s="60">
        <v>2020</v>
      </c>
      <c r="K9307" s="60">
        <v>0.44992541932656221</v>
      </c>
    </row>
    <row r="9308" spans="1:11" x14ac:dyDescent="0.25">
      <c r="A9308" s="60" t="s">
        <v>724</v>
      </c>
      <c r="B9308" t="s">
        <v>662</v>
      </c>
      <c r="C9308" t="s">
        <v>663</v>
      </c>
      <c r="D9308" t="str">
        <f>Clef_répartition[[#This Row],[Code association]]&amp;"_"&amp;Clef_répartition[[#This Row],[Nom association]]</f>
        <v>SDIS Nyon-Dôle_Association de communes Service de Défense Incendie et de Secours Nyon-Dôle</v>
      </c>
      <c r="E9308">
        <f>COUNTIFS(D$2:D9308,Clef_répartition[[#This Row],[Code_Nom]],J$2:J9308,Clef_répartition[[#This Row],[Année]])</f>
        <v>15</v>
      </c>
      <c r="F9308">
        <f>IF(Clef_répartition[[#This Row],[Code_Nom]]=D9307,F9307-1,(COUNTIFS(Clef_répartition[Code_Nom],Clef_répartition[[#This Row],[Code_Nom]],Clef_répartition[Année],Clef_répartition[[#This Row],[Année]])))</f>
        <v>4</v>
      </c>
      <c r="G9308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Nyon-Dôle_15_2020</v>
      </c>
      <c r="H9308" s="60">
        <v>5725</v>
      </c>
      <c r="I9308" s="60" t="s">
        <v>219</v>
      </c>
      <c r="J9308" s="60">
        <v>2020</v>
      </c>
      <c r="K9308" s="60">
        <v>8.5884158051134821E-2</v>
      </c>
    </row>
    <row r="9309" spans="1:11" x14ac:dyDescent="0.25">
      <c r="A9309" s="60" t="s">
        <v>724</v>
      </c>
      <c r="B9309" t="s">
        <v>662</v>
      </c>
      <c r="C9309" t="s">
        <v>663</v>
      </c>
      <c r="D9309" t="str">
        <f>Clef_répartition[[#This Row],[Code association]]&amp;"_"&amp;Clef_répartition[[#This Row],[Nom association]]</f>
        <v>SDIS Nyon-Dôle_Association de communes Service de Défense Incendie et de Secours Nyon-Dôle</v>
      </c>
      <c r="E9309">
        <f>COUNTIFS(D$2:D9309,Clef_répartition[[#This Row],[Code_Nom]],J$2:J9309,Clef_répartition[[#This Row],[Année]])</f>
        <v>16</v>
      </c>
      <c r="F9309">
        <f>IF(Clef_répartition[[#This Row],[Code_Nom]]=D9308,F9308-1,(COUNTIFS(Clef_répartition[Code_Nom],Clef_répartition[[#This Row],[Code_Nom]],Clef_répartition[Année],Clef_répartition[[#This Row],[Année]])))</f>
        <v>3</v>
      </c>
      <c r="G9309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Nyon-Dôle_16_2020</v>
      </c>
      <c r="H9309" s="60">
        <v>5727</v>
      </c>
      <c r="I9309" s="60" t="s">
        <v>243</v>
      </c>
      <c r="J9309" s="60">
        <v>2020</v>
      </c>
      <c r="K9309" s="60">
        <v>1.2311182816943251E-2</v>
      </c>
    </row>
    <row r="9310" spans="1:11" x14ac:dyDescent="0.25">
      <c r="A9310" s="60" t="s">
        <v>724</v>
      </c>
      <c r="B9310" t="s">
        <v>662</v>
      </c>
      <c r="C9310" t="s">
        <v>663</v>
      </c>
      <c r="D9310" t="str">
        <f>Clef_répartition[[#This Row],[Code association]]&amp;"_"&amp;Clef_répartition[[#This Row],[Nom association]]</f>
        <v>SDIS Nyon-Dôle_Association de communes Service de Défense Incendie et de Secours Nyon-Dôle</v>
      </c>
      <c r="E9310">
        <f>COUNTIFS(D$2:D9310,Clef_répartition[[#This Row],[Code_Nom]],J$2:J9310,Clef_répartition[[#This Row],[Année]])</f>
        <v>17</v>
      </c>
      <c r="F9310">
        <f>IF(Clef_répartition[[#This Row],[Code_Nom]]=D9309,F9309-1,(COUNTIFS(Clef_répartition[Code_Nom],Clef_répartition[[#This Row],[Code_Nom]],Clef_répartition[Année],Clef_répartition[[#This Row],[Année]])))</f>
        <v>2</v>
      </c>
      <c r="G9310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Nyon-Dôle_17_2020</v>
      </c>
      <c r="H9310" s="60">
        <v>5728</v>
      </c>
      <c r="I9310" s="60" t="s">
        <v>255</v>
      </c>
      <c r="J9310" s="60">
        <v>2020</v>
      </c>
      <c r="K9310" s="60">
        <v>5.4686023638988862E-2</v>
      </c>
    </row>
    <row r="9311" spans="1:11" x14ac:dyDescent="0.25">
      <c r="A9311" s="60" t="s">
        <v>724</v>
      </c>
      <c r="B9311" t="s">
        <v>662</v>
      </c>
      <c r="C9311" t="s">
        <v>663</v>
      </c>
      <c r="D9311" t="str">
        <f>Clef_répartition[[#This Row],[Code association]]&amp;"_"&amp;Clef_répartition[[#This Row],[Nom association]]</f>
        <v>SDIS Nyon-Dôle_Association de communes Service de Défense Incendie et de Secours Nyon-Dôle</v>
      </c>
      <c r="E9311">
        <f>COUNTIFS(D$2:D9311,Clef_répartition[[#This Row],[Code_Nom]],J$2:J9311,Clef_répartition[[#This Row],[Année]])</f>
        <v>18</v>
      </c>
      <c r="F9311">
        <f>IF(Clef_répartition[[#This Row],[Code_Nom]]=D9310,F9310-1,(COUNTIFS(Clef_répartition[Code_Nom],Clef_répartition[[#This Row],[Code_Nom]],Clef_répartition[Année],Clef_répartition[[#This Row],[Année]])))</f>
        <v>1</v>
      </c>
      <c r="G9311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Nyon-Dôle_18_2020</v>
      </c>
      <c r="H9311" s="60">
        <v>5730</v>
      </c>
      <c r="I9311" s="60" t="s">
        <v>265</v>
      </c>
      <c r="J9311" s="60">
        <v>2020</v>
      </c>
      <c r="K9311" s="60">
        <v>3.0126684472160339E-2</v>
      </c>
    </row>
    <row r="9312" spans="1:11" x14ac:dyDescent="0.25">
      <c r="A9312" s="60" t="s">
        <v>724</v>
      </c>
      <c r="B9312" t="s">
        <v>577</v>
      </c>
      <c r="C9312" t="s">
        <v>578</v>
      </c>
      <c r="D9312" t="str">
        <f>Clef_répartition[[#This Row],[Code association]]&amp;"_"&amp;Clef_répartition[[#This Row],[Nom association]]</f>
        <v>SDIS Oron-Jorat_Association de communes Service de Défense Incendie et de Secours Oron-Jorat</v>
      </c>
      <c r="E9312">
        <f>COUNTIFS(D$2:D9312,Clef_répartition[[#This Row],[Code_Nom]],J$2:J9312,Clef_répartition[[#This Row],[Année]])</f>
        <v>1</v>
      </c>
      <c r="F9312">
        <f>IF(Clef_répartition[[#This Row],[Code_Nom]]=D9311,F9311-1,(COUNTIFS(Clef_répartition[Code_Nom],Clef_répartition[[#This Row],[Code_Nom]],Clef_répartition[Année],Clef_répartition[[#This Row],[Année]])))</f>
        <v>9</v>
      </c>
      <c r="G9312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Oron-Jorat_1_2020</v>
      </c>
      <c r="H9312" s="60">
        <v>5785</v>
      </c>
      <c r="I9312" s="60" t="s">
        <v>74</v>
      </c>
      <c r="J9312" s="60">
        <v>2020</v>
      </c>
      <c r="K9312" s="60">
        <v>3.1092726645984146E-2</v>
      </c>
    </row>
    <row r="9313" spans="1:11" x14ac:dyDescent="0.25">
      <c r="A9313" s="60" t="s">
        <v>724</v>
      </c>
      <c r="B9313" t="s">
        <v>577</v>
      </c>
      <c r="C9313" t="s">
        <v>578</v>
      </c>
      <c r="D9313" t="str">
        <f>Clef_répartition[[#This Row],[Code association]]&amp;"_"&amp;Clef_répartition[[#This Row],[Nom association]]</f>
        <v>SDIS Oron-Jorat_Association de communes Service de Défense Incendie et de Secours Oron-Jorat</v>
      </c>
      <c r="E9313">
        <f>COUNTIFS(D$2:D9313,Clef_répartition[[#This Row],[Code_Nom]],J$2:J9313,Clef_répartition[[#This Row],[Année]])</f>
        <v>2</v>
      </c>
      <c r="F9313">
        <f>IF(Clef_répartition[[#This Row],[Code_Nom]]=D9312,F9312-1,(COUNTIFS(Clef_répartition[Code_Nom],Clef_répartition[[#This Row],[Code_Nom]],Clef_répartition[Année],Clef_répartition[[#This Row],[Année]])))</f>
        <v>8</v>
      </c>
      <c r="G9313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Oron-Jorat_2_2020</v>
      </c>
      <c r="H9313" s="60">
        <v>5806</v>
      </c>
      <c r="I9313" s="60" t="s">
        <v>140</v>
      </c>
      <c r="J9313" s="60">
        <v>2020</v>
      </c>
      <c r="K9313" s="60">
        <v>0.20448121337469841</v>
      </c>
    </row>
    <row r="9314" spans="1:11" x14ac:dyDescent="0.25">
      <c r="A9314" s="60" t="s">
        <v>724</v>
      </c>
      <c r="B9314" t="s">
        <v>577</v>
      </c>
      <c r="C9314" t="s">
        <v>578</v>
      </c>
      <c r="D9314" t="str">
        <f>Clef_répartition[[#This Row],[Code association]]&amp;"_"&amp;Clef_répartition[[#This Row],[Nom association]]</f>
        <v>SDIS Oron-Jorat_Association de communes Service de Défense Incendie et de Secours Oron-Jorat</v>
      </c>
      <c r="E9314">
        <f>COUNTIFS(D$2:D9314,Clef_répartition[[#This Row],[Code_Nom]],J$2:J9314,Clef_répartition[[#This Row],[Année]])</f>
        <v>3</v>
      </c>
      <c r="F9314">
        <f>IF(Clef_répartition[[#This Row],[Code_Nom]]=D9313,F9313-1,(COUNTIFS(Clef_répartition[Code_Nom],Clef_répartition[[#This Row],[Code_Nom]],Clef_répartition[Année],Clef_répartition[[#This Row],[Année]])))</f>
        <v>7</v>
      </c>
      <c r="G9314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Oron-Jorat_3_2020</v>
      </c>
      <c r="H9314" s="60">
        <v>5790</v>
      </c>
      <c r="I9314" s="60" t="s">
        <v>170</v>
      </c>
      <c r="J9314" s="60">
        <v>2020</v>
      </c>
      <c r="K9314" s="60">
        <v>3.7090658393657362E-2</v>
      </c>
    </row>
    <row r="9315" spans="1:11" x14ac:dyDescent="0.25">
      <c r="A9315" s="60" t="s">
        <v>724</v>
      </c>
      <c r="B9315" t="s">
        <v>577</v>
      </c>
      <c r="C9315" t="s">
        <v>578</v>
      </c>
      <c r="D9315" t="str">
        <f>Clef_répartition[[#This Row],[Code association]]&amp;"_"&amp;Clef_répartition[[#This Row],[Nom association]]</f>
        <v>SDIS Oron-Jorat_Association de communes Service de Défense Incendie et de Secours Oron-Jorat</v>
      </c>
      <c r="E9315">
        <f>COUNTIFS(D$2:D9315,Clef_répartition[[#This Row],[Code_Nom]],J$2:J9315,Clef_répartition[[#This Row],[Année]])</f>
        <v>4</v>
      </c>
      <c r="F9315">
        <f>IF(Clef_répartition[[#This Row],[Code_Nom]]=D9314,F9314-1,(COUNTIFS(Clef_répartition[Code_Nom],Clef_répartition[[#This Row],[Code_Nom]],Clef_répartition[Année],Clef_répartition[[#This Row],[Année]])))</f>
        <v>6</v>
      </c>
      <c r="G9315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Oron-Jorat_4_2020</v>
      </c>
      <c r="H9315" s="60">
        <v>5792</v>
      </c>
      <c r="I9315" s="60" t="s">
        <v>187</v>
      </c>
      <c r="J9315" s="60">
        <v>2020</v>
      </c>
      <c r="K9315" s="60">
        <v>4.5018958979662183E-2</v>
      </c>
    </row>
    <row r="9316" spans="1:11" x14ac:dyDescent="0.25">
      <c r="A9316" s="60" t="s">
        <v>724</v>
      </c>
      <c r="B9316" t="s">
        <v>577</v>
      </c>
      <c r="C9316" t="s">
        <v>578</v>
      </c>
      <c r="D9316" t="str">
        <f>Clef_répartition[[#This Row],[Code association]]&amp;"_"&amp;Clef_répartition[[#This Row],[Nom association]]</f>
        <v>SDIS Oron-Jorat_Association de communes Service de Défense Incendie et de Secours Oron-Jorat</v>
      </c>
      <c r="E9316">
        <f>COUNTIFS(D$2:D9316,Clef_répartition[[#This Row],[Code_Nom]],J$2:J9316,Clef_répartition[[#This Row],[Année]])</f>
        <v>5</v>
      </c>
      <c r="F9316">
        <f>IF(Clef_répartition[[#This Row],[Code_Nom]]=D9315,F9315-1,(COUNTIFS(Clef_répartition[Code_Nom],Clef_répartition[[#This Row],[Code_Nom]],Clef_répartition[Année],Clef_répartition[[#This Row],[Année]])))</f>
        <v>5</v>
      </c>
      <c r="G9316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Oron-Jorat_5_2020</v>
      </c>
      <c r="H9316" s="60">
        <v>5805</v>
      </c>
      <c r="I9316" s="60" t="s">
        <v>206</v>
      </c>
      <c r="J9316" s="60">
        <v>2020</v>
      </c>
      <c r="K9316" s="60">
        <v>0.41723543605653224</v>
      </c>
    </row>
    <row r="9317" spans="1:11" x14ac:dyDescent="0.25">
      <c r="A9317" s="60" t="s">
        <v>724</v>
      </c>
      <c r="B9317" t="s">
        <v>577</v>
      </c>
      <c r="C9317" t="s">
        <v>578</v>
      </c>
      <c r="D9317" t="str">
        <f>Clef_répartition[[#This Row],[Code association]]&amp;"_"&amp;Clef_répartition[[#This Row],[Nom association]]</f>
        <v>SDIS Oron-Jorat_Association de communes Service de Défense Incendie et de Secours Oron-Jorat</v>
      </c>
      <c r="E9317">
        <f>COUNTIFS(D$2:D9317,Clef_répartition[[#This Row],[Code_Nom]],J$2:J9317,Clef_répartition[[#This Row],[Année]])</f>
        <v>6</v>
      </c>
      <c r="F9317">
        <f>IF(Clef_répartition[[#This Row],[Code_Nom]]=D9316,F9316-1,(COUNTIFS(Clef_répartition[Code_Nom],Clef_répartition[[#This Row],[Code_Nom]],Clef_répartition[Année],Clef_répartition[[#This Row],[Année]])))</f>
        <v>4</v>
      </c>
      <c r="G9317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Oron-Jorat_6_2020</v>
      </c>
      <c r="H9317" s="60">
        <v>5798</v>
      </c>
      <c r="I9317" s="60" t="s">
        <v>236</v>
      </c>
      <c r="J9317" s="60">
        <v>2020</v>
      </c>
      <c r="K9317" s="60">
        <v>3.6401240951396061E-2</v>
      </c>
    </row>
    <row r="9318" spans="1:11" x14ac:dyDescent="0.25">
      <c r="A9318" s="60" t="s">
        <v>724</v>
      </c>
      <c r="B9318" t="s">
        <v>577</v>
      </c>
      <c r="C9318" t="s">
        <v>578</v>
      </c>
      <c r="D9318" t="str">
        <f>Clef_répartition[[#This Row],[Code association]]&amp;"_"&amp;Clef_répartition[[#This Row],[Nom association]]</f>
        <v>SDIS Oron-Jorat_Association de communes Service de Défense Incendie et de Secours Oron-Jorat</v>
      </c>
      <c r="E9318">
        <f>COUNTIFS(D$2:D9318,Clef_répartition[[#This Row],[Code_Nom]],J$2:J9318,Clef_répartition[[#This Row],[Année]])</f>
        <v>7</v>
      </c>
      <c r="F9318">
        <f>IF(Clef_répartition[[#This Row],[Code_Nom]]=D9317,F9317-1,(COUNTIFS(Clef_répartition[Code_Nom],Clef_répartition[[#This Row],[Code_Nom]],Clef_répartition[Année],Clef_répartition[[#This Row],[Année]])))</f>
        <v>3</v>
      </c>
      <c r="G9318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Oron-Jorat_7_2020</v>
      </c>
      <c r="H9318" s="60">
        <v>5799</v>
      </c>
      <c r="I9318" s="60" t="s">
        <v>254</v>
      </c>
      <c r="J9318" s="60">
        <v>2020</v>
      </c>
      <c r="K9318" s="60">
        <v>0.14312306101344363</v>
      </c>
    </row>
    <row r="9319" spans="1:11" x14ac:dyDescent="0.25">
      <c r="A9319" s="60" t="s">
        <v>724</v>
      </c>
      <c r="B9319" t="s">
        <v>577</v>
      </c>
      <c r="C9319" t="s">
        <v>578</v>
      </c>
      <c r="D9319" t="str">
        <f>Clef_répartition[[#This Row],[Code association]]&amp;"_"&amp;Clef_répartition[[#This Row],[Nom association]]</f>
        <v>SDIS Oron-Jorat_Association de communes Service de Défense Incendie et de Secours Oron-Jorat</v>
      </c>
      <c r="E9319">
        <f>COUNTIFS(D$2:D9319,Clef_répartition[[#This Row],[Code_Nom]],J$2:J9319,Clef_répartition[[#This Row],[Année]])</f>
        <v>8</v>
      </c>
      <c r="F9319">
        <f>IF(Clef_répartition[[#This Row],[Code_Nom]]=D9318,F9318-1,(COUNTIFS(Clef_répartition[Code_Nom],Clef_répartition[[#This Row],[Code_Nom]],Clef_répartition[Année],Clef_répartition[[#This Row],[Année]])))</f>
        <v>2</v>
      </c>
      <c r="G9319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Oron-Jorat_8_2020</v>
      </c>
      <c r="H9319" s="60">
        <v>5692</v>
      </c>
      <c r="I9319" s="60" t="s">
        <v>289</v>
      </c>
      <c r="J9319" s="60">
        <v>2020</v>
      </c>
      <c r="K9319" s="60">
        <v>4.2537056187521544E-2</v>
      </c>
    </row>
    <row r="9320" spans="1:11" x14ac:dyDescent="0.25">
      <c r="A9320" s="60" t="s">
        <v>724</v>
      </c>
      <c r="B9320" t="s">
        <v>577</v>
      </c>
      <c r="C9320" t="s">
        <v>578</v>
      </c>
      <c r="D9320" t="str">
        <f>Clef_répartition[[#This Row],[Code association]]&amp;"_"&amp;Clef_répartition[[#This Row],[Nom association]]</f>
        <v>SDIS Oron-Jorat_Association de communes Service de Défense Incendie et de Secours Oron-Jorat</v>
      </c>
      <c r="E9320">
        <f>COUNTIFS(D$2:D9320,Clef_répartition[[#This Row],[Code_Nom]],J$2:J9320,Clef_répartition[[#This Row],[Année]])</f>
        <v>9</v>
      </c>
      <c r="F9320">
        <f>IF(Clef_répartition[[#This Row],[Code_Nom]]=D9319,F9319-1,(COUNTIFS(Clef_répartition[Code_Nom],Clef_répartition[[#This Row],[Code_Nom]],Clef_répartition[Année],Clef_répartition[[#This Row],[Année]])))</f>
        <v>1</v>
      </c>
      <c r="G9320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Oron-Jorat_9_2020</v>
      </c>
      <c r="H9320" s="60">
        <v>5803</v>
      </c>
      <c r="I9320" s="60" t="s">
        <v>294</v>
      </c>
      <c r="J9320" s="60">
        <v>2020</v>
      </c>
      <c r="K9320" s="60">
        <v>4.3019648397104447E-2</v>
      </c>
    </row>
    <row r="9321" spans="1:11" x14ac:dyDescent="0.25">
      <c r="A9321" s="60" t="s">
        <v>724</v>
      </c>
      <c r="B9321" t="s">
        <v>471</v>
      </c>
      <c r="C9321" t="s">
        <v>472</v>
      </c>
      <c r="D9321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1">
        <f>COUNTIFS(D$2:D9321,Clef_répartition[[#This Row],[Code_Nom]],J$2:J9321,Clef_répartition[[#This Row],[Année]])</f>
        <v>1</v>
      </c>
      <c r="F9321">
        <f>IF(Clef_répartition[[#This Row],[Code_Nom]]=D9320,F9320-1,(COUNTIFS(Clef_répartition[Code_Nom],Clef_répartition[[#This Row],[Code_Nom]],Clef_répartition[Année],Clef_répartition[[#This Row],[Année]])))</f>
        <v>27</v>
      </c>
      <c r="G932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Venoge_1_2020</v>
      </c>
      <c r="H9321" s="60">
        <v>5472</v>
      </c>
      <c r="I9321" s="60" t="s">
        <v>34</v>
      </c>
      <c r="J9321" s="60">
        <v>2020</v>
      </c>
      <c r="K9321" s="60">
        <v>1.8602885345482156E-2</v>
      </c>
    </row>
    <row r="9322" spans="1:11" x14ac:dyDescent="0.25">
      <c r="A9322" s="60" t="s">
        <v>724</v>
      </c>
      <c r="B9322" t="s">
        <v>471</v>
      </c>
      <c r="C9322" t="s">
        <v>472</v>
      </c>
      <c r="D9322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2">
        <f>COUNTIFS(D$2:D9322,Clef_répartition[[#This Row],[Code_Nom]],J$2:J9322,Clef_répartition[[#This Row],[Année]])</f>
        <v>2</v>
      </c>
      <c r="F9322">
        <f>IF(Clef_répartition[[#This Row],[Code_Nom]]=D9321,F9321-1,(COUNTIFS(Clef_répartition[Code_Nom],Clef_répartition[[#This Row],[Code_Nom]],Clef_répartition[Année],Clef_répartition[[#This Row],[Année]])))</f>
        <v>26</v>
      </c>
      <c r="G932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Venoge_2_2020</v>
      </c>
      <c r="H9322" s="60">
        <v>5473</v>
      </c>
      <c r="I9322" s="60" t="s">
        <v>35</v>
      </c>
      <c r="J9322" s="60">
        <v>2020</v>
      </c>
      <c r="K9322" s="60">
        <v>3.7927107061503415E-2</v>
      </c>
    </row>
    <row r="9323" spans="1:11" x14ac:dyDescent="0.25">
      <c r="A9323" s="60" t="s">
        <v>724</v>
      </c>
      <c r="B9323" t="s">
        <v>471</v>
      </c>
      <c r="C9323" t="s">
        <v>472</v>
      </c>
      <c r="D9323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3">
        <f>COUNTIFS(D$2:D9323,Clef_répartition[[#This Row],[Code_Nom]],J$2:J9323,Clef_répartition[[#This Row],[Année]])</f>
        <v>3</v>
      </c>
      <c r="F9323">
        <f>IF(Clef_répartition[[#This Row],[Code_Nom]]=D9322,F9322-1,(COUNTIFS(Clef_répartition[Code_Nom],Clef_répartition[[#This Row],[Code_Nom]],Clef_répartition[Année],Clef_répartition[[#This Row],[Année]])))</f>
        <v>25</v>
      </c>
      <c r="G932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Venoge_3_2020</v>
      </c>
      <c r="H9323" s="60">
        <v>5475</v>
      </c>
      <c r="I9323" s="60" t="s">
        <v>55</v>
      </c>
      <c r="J9323" s="60">
        <v>2020</v>
      </c>
      <c r="K9323" s="60">
        <v>5.770690964312832E-3</v>
      </c>
    </row>
    <row r="9324" spans="1:11" x14ac:dyDescent="0.25">
      <c r="A9324" s="60" t="s">
        <v>724</v>
      </c>
      <c r="B9324" t="s">
        <v>471</v>
      </c>
      <c r="C9324" t="s">
        <v>472</v>
      </c>
      <c r="D9324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4">
        <f>COUNTIFS(D$2:D9324,Clef_répartition[[#This Row],[Code_Nom]],J$2:J9324,Clef_répartition[[#This Row],[Année]])</f>
        <v>4</v>
      </c>
      <c r="F9324">
        <f>IF(Clef_répartition[[#This Row],[Code_Nom]]=D9323,F9323-1,(COUNTIFS(Clef_répartition[Code_Nom],Clef_répartition[[#This Row],[Code_Nom]],Clef_répartition[Année],Clef_répartition[[#This Row],[Année]])))</f>
        <v>24</v>
      </c>
      <c r="G932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Venoge_4_2020</v>
      </c>
      <c r="H9324" s="60">
        <v>5476</v>
      </c>
      <c r="I9324" s="60" t="s">
        <v>64</v>
      </c>
      <c r="J9324" s="60">
        <v>2020</v>
      </c>
      <c r="K9324" s="60">
        <v>1.2034927866362946E-2</v>
      </c>
    </row>
    <row r="9325" spans="1:11" x14ac:dyDescent="0.25">
      <c r="A9325" s="60" t="s">
        <v>724</v>
      </c>
      <c r="B9325" t="s">
        <v>471</v>
      </c>
      <c r="C9325" t="s">
        <v>472</v>
      </c>
      <c r="D9325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5">
        <f>COUNTIFS(D$2:D9325,Clef_répartition[[#This Row],[Code_Nom]],J$2:J9325,Clef_répartition[[#This Row],[Année]])</f>
        <v>5</v>
      </c>
      <c r="F9325">
        <f>IF(Clef_répartition[[#This Row],[Code_Nom]]=D9324,F9324-1,(COUNTIFS(Clef_répartition[Code_Nom],Clef_répartition[[#This Row],[Code_Nom]],Clef_répartition[Année],Clef_répartition[[#This Row],[Année]])))</f>
        <v>23</v>
      </c>
      <c r="G932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Venoge_5_2020</v>
      </c>
      <c r="H9325" s="60">
        <v>5477</v>
      </c>
      <c r="I9325" s="60" t="s">
        <v>79</v>
      </c>
      <c r="J9325" s="60">
        <v>2020</v>
      </c>
      <c r="K9325" s="60">
        <v>0.16028853454821565</v>
      </c>
    </row>
    <row r="9326" spans="1:11" x14ac:dyDescent="0.25">
      <c r="A9326" s="60" t="s">
        <v>724</v>
      </c>
      <c r="B9326" t="s">
        <v>471</v>
      </c>
      <c r="C9326" t="s">
        <v>472</v>
      </c>
      <c r="D9326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6">
        <f>COUNTIFS(D$2:D9326,Clef_répartition[[#This Row],[Code_Nom]],J$2:J9326,Clef_répartition[[#This Row],[Année]])</f>
        <v>6</v>
      </c>
      <c r="F9326">
        <f>IF(Clef_répartition[[#This Row],[Code_Nom]]=D9325,F9325-1,(COUNTIFS(Clef_répartition[Code_Nom],Clef_répartition[[#This Row],[Code_Nom]],Clef_répartition[Année],Clef_répartition[[#This Row],[Année]])))</f>
        <v>22</v>
      </c>
      <c r="G932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Venoge_6_2020</v>
      </c>
      <c r="H9326" s="60">
        <v>5479</v>
      </c>
      <c r="I9326" s="60" t="s">
        <v>85</v>
      </c>
      <c r="J9326" s="60">
        <v>2020</v>
      </c>
      <c r="K9326" s="60">
        <v>2.0007593014426728E-2</v>
      </c>
    </row>
    <row r="9327" spans="1:11" x14ac:dyDescent="0.25">
      <c r="A9327" s="60" t="s">
        <v>724</v>
      </c>
      <c r="B9327" t="s">
        <v>471</v>
      </c>
      <c r="C9327" t="s">
        <v>472</v>
      </c>
      <c r="D9327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7">
        <f>COUNTIFS(D$2:D9327,Clef_répartition[[#This Row],[Code_Nom]],J$2:J9327,Clef_répartition[[#This Row],[Année]])</f>
        <v>7</v>
      </c>
      <c r="F9327">
        <f>IF(Clef_répartition[[#This Row],[Code_Nom]]=D9326,F9326-1,(COUNTIFS(Clef_répartition[Code_Nom],Clef_répartition[[#This Row],[Code_Nom]],Clef_répartition[Année],Clef_répartition[[#This Row],[Année]])))</f>
        <v>21</v>
      </c>
      <c r="G932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Venoge_7_2020</v>
      </c>
      <c r="H9327" s="60">
        <v>5480</v>
      </c>
      <c r="I9327" s="60" t="s">
        <v>90</v>
      </c>
      <c r="J9327" s="60">
        <v>2020</v>
      </c>
      <c r="K9327" s="60">
        <v>3.9787395596051635E-2</v>
      </c>
    </row>
    <row r="9328" spans="1:11" x14ac:dyDescent="0.25">
      <c r="A9328" s="60" t="s">
        <v>724</v>
      </c>
      <c r="B9328" t="s">
        <v>471</v>
      </c>
      <c r="C9328" t="s">
        <v>472</v>
      </c>
      <c r="D9328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8">
        <f>COUNTIFS(D$2:D9328,Clef_répartition[[#This Row],[Code_Nom]],J$2:J9328,Clef_répartition[[#This Row],[Année]])</f>
        <v>8</v>
      </c>
      <c r="F9328">
        <f>IF(Clef_répartition[[#This Row],[Code_Nom]]=D9327,F9327-1,(COUNTIFS(Clef_répartition[Code_Nom],Clef_répartition[[#This Row],[Code_Nom]],Clef_répartition[Année],Clef_répartition[[#This Row],[Année]])))</f>
        <v>20</v>
      </c>
      <c r="G932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Venoge_8_2020</v>
      </c>
      <c r="H9328" s="60">
        <v>5481</v>
      </c>
      <c r="I9328" s="60" t="s">
        <v>94</v>
      </c>
      <c r="J9328" s="60">
        <v>2020</v>
      </c>
      <c r="K9328" s="60">
        <v>8.5041761579347005E-3</v>
      </c>
    </row>
    <row r="9329" spans="1:11" x14ac:dyDescent="0.25">
      <c r="A9329" s="60" t="s">
        <v>724</v>
      </c>
      <c r="B9329" t="s">
        <v>471</v>
      </c>
      <c r="C9329" t="s">
        <v>472</v>
      </c>
      <c r="D9329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29">
        <f>COUNTIFS(D$2:D9329,Clef_répartition[[#This Row],[Code_Nom]],J$2:J9329,Clef_répartition[[#This Row],[Année]])</f>
        <v>9</v>
      </c>
      <c r="F9329">
        <f>IF(Clef_répartition[[#This Row],[Code_Nom]]=D9328,F9328-1,(COUNTIFS(Clef_répartition[Code_Nom],Clef_répartition[[#This Row],[Code_Nom]],Clef_répartition[Année],Clef_répartition[[#This Row],[Année]])))</f>
        <v>19</v>
      </c>
      <c r="G932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Venoge_9_2020</v>
      </c>
      <c r="H9329" s="60">
        <v>5482</v>
      </c>
      <c r="I9329" s="60" t="s">
        <v>102</v>
      </c>
      <c r="J9329" s="60">
        <v>2020</v>
      </c>
      <c r="K9329" s="60">
        <v>4.6317388003037203E-2</v>
      </c>
    </row>
    <row r="9330" spans="1:11" x14ac:dyDescent="0.25">
      <c r="A9330" s="60" t="s">
        <v>724</v>
      </c>
      <c r="B9330" t="s">
        <v>471</v>
      </c>
      <c r="C9330" t="s">
        <v>472</v>
      </c>
      <c r="D9330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0">
        <f>COUNTIFS(D$2:D9330,Clef_répartition[[#This Row],[Code_Nom]],J$2:J9330,Clef_répartition[[#This Row],[Année]])</f>
        <v>10</v>
      </c>
      <c r="F9330">
        <f>IF(Clef_répartition[[#This Row],[Code_Nom]]=D9329,F9329-1,(COUNTIFS(Clef_répartition[Code_Nom],Clef_répartition[[#This Row],[Code_Nom]],Clef_répartition[Année],Clef_répartition[[#This Row],[Année]])))</f>
        <v>18</v>
      </c>
      <c r="G933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Venoge_10_2020</v>
      </c>
      <c r="H9330" s="60">
        <v>5483</v>
      </c>
      <c r="I9330" s="60" t="s">
        <v>113</v>
      </c>
      <c r="J9330" s="60">
        <v>2020</v>
      </c>
      <c r="K9330" s="60">
        <v>1.2110858010630219E-2</v>
      </c>
    </row>
    <row r="9331" spans="1:11" x14ac:dyDescent="0.25">
      <c r="A9331" s="60" t="s">
        <v>724</v>
      </c>
      <c r="B9331" t="s">
        <v>471</v>
      </c>
      <c r="C9331" t="s">
        <v>472</v>
      </c>
      <c r="D9331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1">
        <f>COUNTIFS(D$2:D9331,Clef_répartition[[#This Row],[Code_Nom]],J$2:J9331,Clef_répartition[[#This Row],[Année]])</f>
        <v>11</v>
      </c>
      <c r="F9331">
        <f>IF(Clef_répartition[[#This Row],[Code_Nom]]=D9330,F9330-1,(COUNTIFS(Clef_répartition[Code_Nom],Clef_répartition[[#This Row],[Code_Nom]],Clef_répartition[Année],Clef_répartition[[#This Row],[Année]])))</f>
        <v>17</v>
      </c>
      <c r="G933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Venoge_11_2020</v>
      </c>
      <c r="H9331" s="60">
        <v>5484</v>
      </c>
      <c r="I9331" s="60" t="s">
        <v>127</v>
      </c>
      <c r="J9331" s="60">
        <v>2020</v>
      </c>
      <c r="K9331" s="60">
        <v>3.7813211845102515E-2</v>
      </c>
    </row>
    <row r="9332" spans="1:11" x14ac:dyDescent="0.25">
      <c r="A9332" s="60" t="s">
        <v>724</v>
      </c>
      <c r="B9332" t="s">
        <v>471</v>
      </c>
      <c r="C9332" t="s">
        <v>472</v>
      </c>
      <c r="D9332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2">
        <f>COUNTIFS(D$2:D9332,Clef_répartition[[#This Row],[Code_Nom]],J$2:J9332,Clef_répartition[[#This Row],[Année]])</f>
        <v>12</v>
      </c>
      <c r="F9332">
        <f>IF(Clef_répartition[[#This Row],[Code_Nom]]=D9331,F9331-1,(COUNTIFS(Clef_répartition[Code_Nom],Clef_répartition[[#This Row],[Code_Nom]],Clef_répartition[Année],Clef_répartition[[#This Row],[Année]])))</f>
        <v>16</v>
      </c>
      <c r="G933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Venoge_12_2020</v>
      </c>
      <c r="H9332" s="60">
        <v>5485</v>
      </c>
      <c r="I9332" s="60" t="s">
        <v>129</v>
      </c>
      <c r="J9332" s="60">
        <v>2020</v>
      </c>
      <c r="K9332" s="60">
        <v>1.5413819286256644E-2</v>
      </c>
    </row>
    <row r="9333" spans="1:11" x14ac:dyDescent="0.25">
      <c r="A9333" s="60" t="s">
        <v>724</v>
      </c>
      <c r="B9333" t="s">
        <v>471</v>
      </c>
      <c r="C9333" t="s">
        <v>472</v>
      </c>
      <c r="D9333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3">
        <f>COUNTIFS(D$2:D9333,Clef_répartition[[#This Row],[Code_Nom]],J$2:J9333,Clef_répartition[[#This Row],[Année]])</f>
        <v>13</v>
      </c>
      <c r="F9333">
        <f>IF(Clef_répartition[[#This Row],[Code_Nom]]=D9332,F9332-1,(COUNTIFS(Clef_répartition[Code_Nom],Clef_répartition[[#This Row],[Code_Nom]],Clef_répartition[Année],Clef_répartition[[#This Row],[Année]])))</f>
        <v>15</v>
      </c>
      <c r="G933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Venoge_13_2020</v>
      </c>
      <c r="H9333" s="60">
        <v>5474</v>
      </c>
      <c r="I9333" s="60" t="s">
        <v>146</v>
      </c>
      <c r="J9333" s="60">
        <v>2020</v>
      </c>
      <c r="K9333" s="60">
        <v>1.4844343204252089E-2</v>
      </c>
    </row>
    <row r="9334" spans="1:11" x14ac:dyDescent="0.25">
      <c r="A9334" s="60" t="s">
        <v>724</v>
      </c>
      <c r="B9334" t="s">
        <v>471</v>
      </c>
      <c r="C9334" t="s">
        <v>472</v>
      </c>
      <c r="D9334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4">
        <f>COUNTIFS(D$2:D9334,Clef_répartition[[#This Row],[Code_Nom]],J$2:J9334,Clef_répartition[[#This Row],[Année]])</f>
        <v>14</v>
      </c>
      <c r="F9334">
        <f>IF(Clef_répartition[[#This Row],[Code_Nom]]=D9333,F9333-1,(COUNTIFS(Clef_répartition[Code_Nom],Clef_répartition[[#This Row],[Code_Nom]],Clef_répartition[Année],Clef_répartition[[#This Row],[Année]])))</f>
        <v>14</v>
      </c>
      <c r="G933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Venoge_14_2020</v>
      </c>
      <c r="H9334" s="60">
        <v>5498</v>
      </c>
      <c r="I9334" s="60" t="s">
        <v>149</v>
      </c>
      <c r="J9334" s="60">
        <v>2020</v>
      </c>
      <c r="K9334" s="60">
        <v>9.8633257403189067E-2</v>
      </c>
    </row>
    <row r="9335" spans="1:11" x14ac:dyDescent="0.25">
      <c r="A9335" s="60" t="s">
        <v>724</v>
      </c>
      <c r="B9335" t="s">
        <v>471</v>
      </c>
      <c r="C9335" t="s">
        <v>472</v>
      </c>
      <c r="D9335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5">
        <f>COUNTIFS(D$2:D9335,Clef_répartition[[#This Row],[Code_Nom]],J$2:J9335,Clef_répartition[[#This Row],[Année]])</f>
        <v>15</v>
      </c>
      <c r="F9335">
        <f>IF(Clef_répartition[[#This Row],[Code_Nom]]=D9334,F9334-1,(COUNTIFS(Clef_répartition[Code_Nom],Clef_répartition[[#This Row],[Code_Nom]],Clef_répartition[Année],Clef_répartition[[#This Row],[Année]])))</f>
        <v>13</v>
      </c>
      <c r="G933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Venoge_15_2020</v>
      </c>
      <c r="H9335" s="60">
        <v>5486</v>
      </c>
      <c r="I9335" s="60" t="s">
        <v>145</v>
      </c>
      <c r="J9335" s="60">
        <v>2020</v>
      </c>
      <c r="K9335" s="60">
        <v>4.0432801822323464E-2</v>
      </c>
    </row>
    <row r="9336" spans="1:11" x14ac:dyDescent="0.25">
      <c r="A9336" s="60" t="s">
        <v>724</v>
      </c>
      <c r="B9336" t="s">
        <v>471</v>
      </c>
      <c r="C9336" t="s">
        <v>472</v>
      </c>
      <c r="D9336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6">
        <f>COUNTIFS(D$2:D9336,Clef_répartition[[#This Row],[Code_Nom]],J$2:J9336,Clef_répartition[[#This Row],[Année]])</f>
        <v>16</v>
      </c>
      <c r="F9336">
        <f>IF(Clef_répartition[[#This Row],[Code_Nom]]=D9335,F9335-1,(COUNTIFS(Clef_répartition[Code_Nom],Clef_répartition[[#This Row],[Code_Nom]],Clef_répartition[Année],Clef_répartition[[#This Row],[Année]])))</f>
        <v>12</v>
      </c>
      <c r="G933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Venoge_16_2020</v>
      </c>
      <c r="H9336" s="60">
        <v>5487</v>
      </c>
      <c r="I9336" s="60" t="s">
        <v>167</v>
      </c>
      <c r="J9336" s="60">
        <v>2020</v>
      </c>
      <c r="K9336" s="60">
        <v>1.7425968109339409E-2</v>
      </c>
    </row>
    <row r="9337" spans="1:11" x14ac:dyDescent="0.25">
      <c r="A9337" s="60" t="s">
        <v>724</v>
      </c>
      <c r="B9337" t="s">
        <v>471</v>
      </c>
      <c r="C9337" t="s">
        <v>472</v>
      </c>
      <c r="D9337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7">
        <f>COUNTIFS(D$2:D9337,Clef_répartition[[#This Row],[Code_Nom]],J$2:J9337,Clef_répartition[[#This Row],[Année]])</f>
        <v>17</v>
      </c>
      <c r="F9337">
        <f>IF(Clef_répartition[[#This Row],[Code_Nom]]=D9336,F9336-1,(COUNTIFS(Clef_répartition[Code_Nom],Clef_répartition[[#This Row],[Code_Nom]],Clef_répartition[Année],Clef_répartition[[#This Row],[Année]])))</f>
        <v>11</v>
      </c>
      <c r="G933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Venoge_17_2020</v>
      </c>
      <c r="H9337" s="60">
        <v>5488</v>
      </c>
      <c r="I9337" s="60" t="s">
        <v>174</v>
      </c>
      <c r="J9337" s="60">
        <v>2020</v>
      </c>
      <c r="K9337" s="60">
        <v>2.2019741837509491E-3</v>
      </c>
    </row>
    <row r="9338" spans="1:11" x14ac:dyDescent="0.25">
      <c r="A9338" s="60" t="s">
        <v>724</v>
      </c>
      <c r="B9338" t="s">
        <v>471</v>
      </c>
      <c r="C9338" t="s">
        <v>472</v>
      </c>
      <c r="D9338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8">
        <f>COUNTIFS(D$2:D9338,Clef_répartition[[#This Row],[Code_Nom]],J$2:J9338,Clef_répartition[[#This Row],[Année]])</f>
        <v>18</v>
      </c>
      <c r="F9338">
        <f>IF(Clef_répartition[[#This Row],[Code_Nom]]=D9337,F9337-1,(COUNTIFS(Clef_répartition[Code_Nom],Clef_répartition[[#This Row],[Code_Nom]],Clef_répartition[Année],Clef_répartition[[#This Row],[Année]])))</f>
        <v>10</v>
      </c>
      <c r="G933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Venoge_18_2020</v>
      </c>
      <c r="H9338" s="60">
        <v>5489</v>
      </c>
      <c r="I9338" s="60" t="s">
        <v>175</v>
      </c>
      <c r="J9338" s="60">
        <v>2020</v>
      </c>
      <c r="K9338" s="60">
        <v>3.0030372057706908E-2</v>
      </c>
    </row>
    <row r="9339" spans="1:11" x14ac:dyDescent="0.25">
      <c r="A9339" s="60" t="s">
        <v>724</v>
      </c>
      <c r="B9339" t="s">
        <v>471</v>
      </c>
      <c r="C9339" t="s">
        <v>472</v>
      </c>
      <c r="D9339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39">
        <f>COUNTIFS(D$2:D9339,Clef_répartition[[#This Row],[Code_Nom]],J$2:J9339,Clef_répartition[[#This Row],[Année]])</f>
        <v>19</v>
      </c>
      <c r="F9339">
        <f>IF(Clef_répartition[[#This Row],[Code_Nom]]=D9338,F9338-1,(COUNTIFS(Clef_répartition[Code_Nom],Clef_répartition[[#This Row],[Code_Nom]],Clef_répartition[Année],Clef_répartition[[#This Row],[Année]])))</f>
        <v>9</v>
      </c>
      <c r="G933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Venoge_19_2020</v>
      </c>
      <c r="H9339" s="60">
        <v>5490</v>
      </c>
      <c r="I9339" s="60" t="s">
        <v>178</v>
      </c>
      <c r="J9339" s="60">
        <v>2020</v>
      </c>
      <c r="K9339" s="60">
        <v>1.1807137433561123E-2</v>
      </c>
    </row>
    <row r="9340" spans="1:11" x14ac:dyDescent="0.25">
      <c r="A9340" s="60" t="s">
        <v>724</v>
      </c>
      <c r="B9340" t="s">
        <v>471</v>
      </c>
      <c r="C9340" t="s">
        <v>472</v>
      </c>
      <c r="D9340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0">
        <f>COUNTIFS(D$2:D9340,Clef_répartition[[#This Row],[Code_Nom]],J$2:J9340,Clef_répartition[[#This Row],[Année]])</f>
        <v>20</v>
      </c>
      <c r="F9340">
        <f>IF(Clef_répartition[[#This Row],[Code_Nom]]=D9339,F9339-1,(COUNTIFS(Clef_répartition[Code_Nom],Clef_répartition[[#This Row],[Code_Nom]],Clef_répartition[Année],Clef_répartition[[#This Row],[Année]])))</f>
        <v>8</v>
      </c>
      <c r="G934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Venoge_20_2020</v>
      </c>
      <c r="H9340" s="60">
        <v>5491</v>
      </c>
      <c r="I9340" s="60" t="s">
        <v>181</v>
      </c>
      <c r="J9340" s="60">
        <v>2020</v>
      </c>
      <c r="K9340" s="60">
        <v>1.8602885345482156E-2</v>
      </c>
    </row>
    <row r="9341" spans="1:11" x14ac:dyDescent="0.25">
      <c r="A9341" s="60" t="s">
        <v>724</v>
      </c>
      <c r="B9341" t="s">
        <v>471</v>
      </c>
      <c r="C9341" t="s">
        <v>472</v>
      </c>
      <c r="D9341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1">
        <f>COUNTIFS(D$2:D9341,Clef_répartition[[#This Row],[Code_Nom]],J$2:J9341,Clef_répartition[[#This Row],[Année]])</f>
        <v>21</v>
      </c>
      <c r="F9341">
        <f>IF(Clef_répartition[[#This Row],[Code_Nom]]=D9340,F9340-1,(COUNTIFS(Clef_répartition[Code_Nom],Clef_répartition[[#This Row],[Code_Nom]],Clef_répartition[Année],Clef_répartition[[#This Row],[Année]])))</f>
        <v>7</v>
      </c>
      <c r="G934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Venoge_21_2020</v>
      </c>
      <c r="H9341" s="60">
        <v>5493</v>
      </c>
      <c r="I9341" s="60" t="s">
        <v>205</v>
      </c>
      <c r="J9341" s="60">
        <v>2020</v>
      </c>
      <c r="K9341" s="60">
        <v>1.7539863325740319E-2</v>
      </c>
    </row>
    <row r="9342" spans="1:11" x14ac:dyDescent="0.25">
      <c r="A9342" s="60" t="s">
        <v>724</v>
      </c>
      <c r="B9342" t="s">
        <v>471</v>
      </c>
      <c r="C9342" t="s">
        <v>472</v>
      </c>
      <c r="D9342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2">
        <f>COUNTIFS(D$2:D9342,Clef_répartition[[#This Row],[Code_Nom]],J$2:J9342,Clef_répartition[[#This Row],[Année]])</f>
        <v>22</v>
      </c>
      <c r="F9342">
        <f>IF(Clef_répartition[[#This Row],[Code_Nom]]=D9341,F9341-1,(COUNTIFS(Clef_répartition[Code_Nom],Clef_répartition[[#This Row],[Code_Nom]],Clef_répartition[Année],Clef_répartition[[#This Row],[Année]])))</f>
        <v>6</v>
      </c>
      <c r="G934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Venoge_22_2020</v>
      </c>
      <c r="H9342" s="60">
        <v>5495</v>
      </c>
      <c r="I9342" s="60" t="s">
        <v>212</v>
      </c>
      <c r="J9342" s="60">
        <v>2020</v>
      </c>
      <c r="K9342" s="60">
        <v>0.12175398633257405</v>
      </c>
    </row>
    <row r="9343" spans="1:11" x14ac:dyDescent="0.25">
      <c r="A9343" s="60" t="s">
        <v>724</v>
      </c>
      <c r="B9343" t="s">
        <v>471</v>
      </c>
      <c r="C9343" t="s">
        <v>472</v>
      </c>
      <c r="D9343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3">
        <f>COUNTIFS(D$2:D9343,Clef_répartition[[#This Row],[Code_Nom]],J$2:J9343,Clef_répartition[[#This Row],[Année]])</f>
        <v>23</v>
      </c>
      <c r="F9343">
        <f>IF(Clef_répartition[[#This Row],[Code_Nom]]=D9342,F9342-1,(COUNTIFS(Clef_répartition[Code_Nom],Clef_répartition[[#This Row],[Code_Nom]],Clef_répartition[Année],Clef_répartition[[#This Row],[Année]])))</f>
        <v>5</v>
      </c>
      <c r="G934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Venoge_23_2020</v>
      </c>
      <c r="H9343" s="60">
        <v>5496</v>
      </c>
      <c r="I9343" s="60" t="s">
        <v>213</v>
      </c>
      <c r="J9343" s="60">
        <v>2020</v>
      </c>
      <c r="K9343" s="60">
        <v>7.0425208807896739E-2</v>
      </c>
    </row>
    <row r="9344" spans="1:11" x14ac:dyDescent="0.25">
      <c r="A9344" s="60" t="s">
        <v>724</v>
      </c>
      <c r="B9344" t="s">
        <v>471</v>
      </c>
      <c r="C9344" t="s">
        <v>472</v>
      </c>
      <c r="D9344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4">
        <f>COUNTIFS(D$2:D9344,Clef_répartition[[#This Row],[Code_Nom]],J$2:J9344,Clef_répartition[[#This Row],[Année]])</f>
        <v>24</v>
      </c>
      <c r="F9344">
        <f>IF(Clef_répartition[[#This Row],[Code_Nom]]=D9343,F9343-1,(COUNTIFS(Clef_répartition[Code_Nom],Clef_répartition[[#This Row],[Code_Nom]],Clef_répartition[Année],Clef_répartition[[#This Row],[Année]])))</f>
        <v>4</v>
      </c>
      <c r="G934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Venoge_24_2020</v>
      </c>
      <c r="H9344" s="60">
        <v>5497</v>
      </c>
      <c r="I9344" s="60" t="s">
        <v>217</v>
      </c>
      <c r="J9344" s="60">
        <v>2020</v>
      </c>
      <c r="K9344" s="60">
        <v>3.2156416097190582E-2</v>
      </c>
    </row>
    <row r="9345" spans="1:11" x14ac:dyDescent="0.25">
      <c r="A9345" s="60" t="s">
        <v>724</v>
      </c>
      <c r="B9345" t="s">
        <v>471</v>
      </c>
      <c r="C9345" t="s">
        <v>472</v>
      </c>
      <c r="D9345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5">
        <f>COUNTIFS(D$2:D9345,Clef_répartition[[#This Row],[Code_Nom]],J$2:J9345,Clef_répartition[[#This Row],[Année]])</f>
        <v>25</v>
      </c>
      <c r="F9345">
        <f>IF(Clef_répartition[[#This Row],[Code_Nom]]=D9344,F9344-1,(COUNTIFS(Clef_répartition[Code_Nom],Clef_répartition[[#This Row],[Code_Nom]],Clef_répartition[Année],Clef_répartition[[#This Row],[Année]])))</f>
        <v>3</v>
      </c>
      <c r="G934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Venoge_25_2020</v>
      </c>
      <c r="H9345" s="60">
        <v>5499</v>
      </c>
      <c r="I9345" s="60" t="s">
        <v>252</v>
      </c>
      <c r="J9345" s="60">
        <v>2020</v>
      </c>
      <c r="K9345" s="60">
        <v>1.8830675778283977E-2</v>
      </c>
    </row>
    <row r="9346" spans="1:11" x14ac:dyDescent="0.25">
      <c r="A9346" s="60" t="s">
        <v>724</v>
      </c>
      <c r="B9346" t="s">
        <v>471</v>
      </c>
      <c r="C9346" t="s">
        <v>472</v>
      </c>
      <c r="D9346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6">
        <f>COUNTIFS(D$2:D9346,Clef_répartition[[#This Row],[Code_Nom]],J$2:J9346,Clef_répartition[[#This Row],[Année]])</f>
        <v>26</v>
      </c>
      <c r="F9346">
        <f>IF(Clef_répartition[[#This Row],[Code_Nom]]=D9345,F9345-1,(COUNTIFS(Clef_répartition[Code_Nom],Clef_répartition[[#This Row],[Code_Nom]],Clef_répartition[Année],Clef_répartition[[#This Row],[Année]])))</f>
        <v>2</v>
      </c>
      <c r="G934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Venoge_26_2020</v>
      </c>
      <c r="H9346" s="60">
        <v>5501</v>
      </c>
      <c r="I9346" s="60" t="s">
        <v>258</v>
      </c>
      <c r="J9346" s="60">
        <v>2020</v>
      </c>
      <c r="K9346" s="60">
        <v>3.9521640091116174E-2</v>
      </c>
    </row>
    <row r="9347" spans="1:11" x14ac:dyDescent="0.25">
      <c r="A9347" s="60" t="s">
        <v>724</v>
      </c>
      <c r="B9347" t="s">
        <v>471</v>
      </c>
      <c r="C9347" t="s">
        <v>472</v>
      </c>
      <c r="D9347" t="str">
        <f>Clef_répartition[[#This Row],[Code association]]&amp;"_"&amp;Clef_répartition[[#This Row],[Nom association]]</f>
        <v>SDIS Région Venoge_Association de communes Service de Défense Incendie et de Secours Région Venoge</v>
      </c>
      <c r="E9347">
        <f>COUNTIFS(D$2:D9347,Clef_répartition[[#This Row],[Code_Nom]],J$2:J9347,Clef_répartition[[#This Row],[Année]])</f>
        <v>27</v>
      </c>
      <c r="F9347">
        <f>IF(Clef_répartition[[#This Row],[Code_Nom]]=D9346,F9346-1,(COUNTIFS(Clef_répartition[Code_Nom],Clef_répartition[[#This Row],[Code_Nom]],Clef_répartition[Année],Clef_répartition[[#This Row],[Année]])))</f>
        <v>1</v>
      </c>
      <c r="G934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Venoge_27_2020</v>
      </c>
      <c r="H9347" s="60">
        <v>5503</v>
      </c>
      <c r="I9347" s="60" t="s">
        <v>290</v>
      </c>
      <c r="J9347" s="60">
        <v>2020</v>
      </c>
      <c r="K9347" s="60">
        <v>5.1214882308276387E-2</v>
      </c>
    </row>
    <row r="9348" spans="1:11" x14ac:dyDescent="0.25">
      <c r="A9348" s="60" t="s">
        <v>724</v>
      </c>
      <c r="B9348" t="s">
        <v>648</v>
      </c>
      <c r="C9348" t="s">
        <v>649</v>
      </c>
      <c r="D9348" t="str">
        <f>Clef_répartition[[#This Row],[Code association]]&amp;"_"&amp;Clef_répartition[[#This Row],[Nom association]]</f>
        <v>SDIS Vallorbe_Association de communes Service de Défense Incendie et de Secours de Vallorbe Région</v>
      </c>
      <c r="E9348">
        <f>COUNTIFS(D$2:D9348,Clef_répartition[[#This Row],[Code_Nom]],J$2:J9348,Clef_répartition[[#This Row],[Année]])</f>
        <v>1</v>
      </c>
      <c r="F9348">
        <f>IF(Clef_répartition[[#This Row],[Code_Nom]]=D9347,F9347-1,(COUNTIFS(Clef_répartition[Code_Nom],Clef_répartition[[#This Row],[Code_Nom]],Clef_répartition[Année],Clef_répartition[[#This Row],[Année]])))</f>
        <v>8</v>
      </c>
      <c r="G934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Région_1_2020</v>
      </c>
      <c r="H9348" s="60">
        <v>5744</v>
      </c>
      <c r="I9348" s="60" t="s">
        <v>11</v>
      </c>
      <c r="J9348" s="60">
        <v>2020</v>
      </c>
      <c r="K9348" s="60">
        <v>0.17</v>
      </c>
    </row>
    <row r="9349" spans="1:11" x14ac:dyDescent="0.25">
      <c r="A9349" s="60" t="s">
        <v>724</v>
      </c>
      <c r="B9349" t="s">
        <v>648</v>
      </c>
      <c r="C9349" t="s">
        <v>649</v>
      </c>
      <c r="D9349" t="str">
        <f>Clef_répartition[[#This Row],[Code association]]&amp;"_"&amp;Clef_répartition[[#This Row],[Nom association]]</f>
        <v>SDIS Vallorbe_Association de communes Service de Défense Incendie et de Secours de Vallorbe Région</v>
      </c>
      <c r="E9349">
        <f>COUNTIFS(D$2:D9349,Clef_répartition[[#This Row],[Code_Nom]],J$2:J9349,Clef_répartition[[#This Row],[Année]])</f>
        <v>2</v>
      </c>
      <c r="F9349">
        <f>IF(Clef_répartition[[#This Row],[Code_Nom]]=D9348,F9348-1,(COUNTIFS(Clef_répartition[Code_Nom],Clef_répartition[[#This Row],[Code_Nom]],Clef_répartition[Année],Clef_répartition[[#This Row],[Année]])))</f>
        <v>7</v>
      </c>
      <c r="G934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Région_2_2020</v>
      </c>
      <c r="H9349" s="60">
        <v>5748</v>
      </c>
      <c r="I9349" s="60" t="s">
        <v>38</v>
      </c>
      <c r="J9349" s="60">
        <v>2020</v>
      </c>
      <c r="K9349" s="60">
        <v>0.04</v>
      </c>
    </row>
    <row r="9350" spans="1:11" x14ac:dyDescent="0.25">
      <c r="A9350" s="60" t="s">
        <v>724</v>
      </c>
      <c r="B9350" t="s">
        <v>648</v>
      </c>
      <c r="C9350" t="s">
        <v>649</v>
      </c>
      <c r="D9350" t="str">
        <f>Clef_répartition[[#This Row],[Code association]]&amp;"_"&amp;Clef_répartition[[#This Row],[Nom association]]</f>
        <v>SDIS Vallorbe_Association de communes Service de Défense Incendie et de Secours de Vallorbe Région</v>
      </c>
      <c r="E9350">
        <f>COUNTIFS(D$2:D9350,Clef_répartition[[#This Row],[Code_Nom]],J$2:J9350,Clef_répartition[[#This Row],[Année]])</f>
        <v>3</v>
      </c>
      <c r="F9350">
        <f>IF(Clef_répartition[[#This Row],[Code_Nom]]=D9349,F9349-1,(COUNTIFS(Clef_répartition[Code_Nom],Clef_répartition[[#This Row],[Code_Nom]],Clef_répartition[Année],Clef_répartition[[#This Row],[Année]])))</f>
        <v>6</v>
      </c>
      <c r="G935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Région_3_2020</v>
      </c>
      <c r="H9350" s="60">
        <v>5741</v>
      </c>
      <c r="I9350" s="60" t="s">
        <v>144</v>
      </c>
      <c r="J9350" s="60">
        <v>2020</v>
      </c>
      <c r="K9350" s="60">
        <v>0.04</v>
      </c>
    </row>
    <row r="9351" spans="1:11" x14ac:dyDescent="0.25">
      <c r="A9351" s="60" t="s">
        <v>724</v>
      </c>
      <c r="B9351" t="s">
        <v>648</v>
      </c>
      <c r="C9351" t="s">
        <v>649</v>
      </c>
      <c r="D9351" t="str">
        <f>Clef_répartition[[#This Row],[Code association]]&amp;"_"&amp;Clef_répartition[[#This Row],[Nom association]]</f>
        <v>SDIS Vallorbe_Association de communes Service de Défense Incendie et de Secours de Vallorbe Région</v>
      </c>
      <c r="E9351">
        <f>COUNTIFS(D$2:D9351,Clef_répartition[[#This Row],[Code_Nom]],J$2:J9351,Clef_répartition[[#This Row],[Année]])</f>
        <v>4</v>
      </c>
      <c r="F9351">
        <f>IF(Clef_répartition[[#This Row],[Code_Nom]]=D9350,F9350-1,(COUNTIFS(Clef_répartition[Code_Nom],Clef_répartition[[#This Row],[Code_Nom]],Clef_répartition[Année],Clef_répartition[[#This Row],[Année]])))</f>
        <v>5</v>
      </c>
      <c r="G9351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Région_4_2020</v>
      </c>
      <c r="H9351" s="60">
        <v>5750</v>
      </c>
      <c r="I9351" s="60" t="s">
        <v>158</v>
      </c>
      <c r="J9351" s="60">
        <v>2020</v>
      </c>
      <c r="K9351" s="60">
        <v>0.03</v>
      </c>
    </row>
    <row r="9352" spans="1:11" x14ac:dyDescent="0.25">
      <c r="A9352" s="60" t="s">
        <v>724</v>
      </c>
      <c r="B9352" t="s">
        <v>648</v>
      </c>
      <c r="C9352" t="s">
        <v>649</v>
      </c>
      <c r="D9352" t="str">
        <f>Clef_répartition[[#This Row],[Code association]]&amp;"_"&amp;Clef_répartition[[#This Row],[Nom association]]</f>
        <v>SDIS Vallorbe_Association de communes Service de Défense Incendie et de Secours de Vallorbe Région</v>
      </c>
      <c r="E9352">
        <f>COUNTIFS(D$2:D9352,Clef_répartition[[#This Row],[Code_Nom]],J$2:J9352,Clef_répartition[[#This Row],[Année]])</f>
        <v>5</v>
      </c>
      <c r="F9352">
        <f>IF(Clef_répartition[[#This Row],[Code_Nom]]=D9351,F9351-1,(COUNTIFS(Clef_répartition[Code_Nom],Clef_répartition[[#This Row],[Code_Nom]],Clef_répartition[Année],Clef_répartition[[#This Row],[Année]])))</f>
        <v>4</v>
      </c>
      <c r="G9352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Région_5_2020</v>
      </c>
      <c r="H9352" s="60">
        <v>5755</v>
      </c>
      <c r="I9352" s="60" t="s">
        <v>160</v>
      </c>
      <c r="J9352" s="60">
        <v>2020</v>
      </c>
      <c r="K9352" s="60">
        <v>0.06</v>
      </c>
    </row>
    <row r="9353" spans="1:11" x14ac:dyDescent="0.25">
      <c r="A9353" s="60" t="s">
        <v>724</v>
      </c>
      <c r="B9353" t="s">
        <v>648</v>
      </c>
      <c r="C9353" t="s">
        <v>649</v>
      </c>
      <c r="D9353" t="str">
        <f>Clef_répartition[[#This Row],[Code association]]&amp;"_"&amp;Clef_répartition[[#This Row],[Nom association]]</f>
        <v>SDIS Vallorbe_Association de communes Service de Défense Incendie et de Secours de Vallorbe Région</v>
      </c>
      <c r="E9353">
        <f>COUNTIFS(D$2:D9353,Clef_répartition[[#This Row],[Code_Nom]],J$2:J9353,Clef_répartition[[#This Row],[Année]])</f>
        <v>6</v>
      </c>
      <c r="F9353">
        <f>IF(Clef_répartition[[#This Row],[Code_Nom]]=D9352,F9352-1,(COUNTIFS(Clef_répartition[Code_Nom],Clef_répartition[[#This Row],[Code_Nom]],Clef_répartition[Année],Clef_répartition[[#This Row],[Année]])))</f>
        <v>3</v>
      </c>
      <c r="G935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Région_6_2020</v>
      </c>
      <c r="H9353" s="60">
        <v>5759</v>
      </c>
      <c r="I9353" s="60" t="s">
        <v>220</v>
      </c>
      <c r="J9353" s="60">
        <v>2020</v>
      </c>
      <c r="K9353" s="60">
        <v>0.03</v>
      </c>
    </row>
    <row r="9354" spans="1:11" x14ac:dyDescent="0.25">
      <c r="A9354" s="60" t="s">
        <v>724</v>
      </c>
      <c r="B9354" t="s">
        <v>648</v>
      </c>
      <c r="C9354" t="s">
        <v>649</v>
      </c>
      <c r="D9354" t="str">
        <f>Clef_répartition[[#This Row],[Code association]]&amp;"_"&amp;Clef_répartition[[#This Row],[Nom association]]</f>
        <v>SDIS Vallorbe_Association de communes Service de Défense Incendie et de Secours de Vallorbe Région</v>
      </c>
      <c r="E9354">
        <f>COUNTIFS(D$2:D9354,Clef_répartition[[#This Row],[Code_Nom]],J$2:J9354,Clef_répartition[[#This Row],[Année]])</f>
        <v>7</v>
      </c>
      <c r="F9354">
        <f>IF(Clef_répartition[[#This Row],[Code_Nom]]=D9353,F9353-1,(COUNTIFS(Clef_répartition[Code_Nom],Clef_répartition[[#This Row],[Code_Nom]],Clef_répartition[Année],Clef_répartition[[#This Row],[Année]])))</f>
        <v>2</v>
      </c>
      <c r="G935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Région_7_2020</v>
      </c>
      <c r="H9354" s="60">
        <v>5764</v>
      </c>
      <c r="I9354" s="60" t="s">
        <v>274</v>
      </c>
      <c r="J9354" s="60">
        <v>2020</v>
      </c>
      <c r="K9354" s="60">
        <v>0.56000000000000005</v>
      </c>
    </row>
    <row r="9355" spans="1:11" x14ac:dyDescent="0.25">
      <c r="A9355" s="60" t="s">
        <v>724</v>
      </c>
      <c r="B9355" t="s">
        <v>648</v>
      </c>
      <c r="C9355" t="s">
        <v>649</v>
      </c>
      <c r="D9355" t="str">
        <f>Clef_répartition[[#This Row],[Code association]]&amp;"_"&amp;Clef_répartition[[#This Row],[Nom association]]</f>
        <v>SDIS Vallorbe_Association de communes Service de Défense Incendie et de Secours de Vallorbe Région</v>
      </c>
      <c r="E9355">
        <f>COUNTIFS(D$2:D9355,Clef_répartition[[#This Row],[Code_Nom]],J$2:J9355,Clef_répartition[[#This Row],[Année]])</f>
        <v>8</v>
      </c>
      <c r="F9355">
        <f>IF(Clef_répartition[[#This Row],[Code_Nom]]=D9354,F9354-1,(COUNTIFS(Clef_répartition[Code_Nom],Clef_répartition[[#This Row],[Code_Nom]],Clef_répartition[Année],Clef_répartition[[#This Row],[Année]])))</f>
        <v>1</v>
      </c>
      <c r="G935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Région_8_2020</v>
      </c>
      <c r="H9355" s="60">
        <v>5765</v>
      </c>
      <c r="I9355" s="60" t="s">
        <v>275</v>
      </c>
      <c r="J9355" s="60">
        <v>2020</v>
      </c>
      <c r="K9355" s="60">
        <v>7.0000000000000007E-2</v>
      </c>
    </row>
    <row r="9356" spans="1:11" x14ac:dyDescent="0.25">
      <c r="A9356" s="60" t="s">
        <v>724</v>
      </c>
      <c r="B9356" t="s">
        <v>687</v>
      </c>
      <c r="C9356" t="s">
        <v>688</v>
      </c>
      <c r="D9356" t="str">
        <f>Clef_répartition[[#This Row],[Code association]]&amp;"_"&amp;Clef_répartition[[#This Row],[Nom association]]</f>
        <v>SDISPO_Service Défense Incendie et Secours de la Plaine de l'Orbe</v>
      </c>
      <c r="E9356">
        <f>COUNTIFS(D$2:D9356,Clef_répartition[[#This Row],[Code_Nom]],J$2:J9356,Clef_répartition[[#This Row],[Année]])</f>
        <v>1</v>
      </c>
      <c r="F9356">
        <f>IF(Clef_répartition[[#This Row],[Code_Nom]]=D9355,F9355-1,(COUNTIFS(Clef_répartition[Code_Nom],Clef_répartition[[#This Row],[Code_Nom]],Clef_répartition[Année],Clef_répartition[[#This Row],[Année]])))</f>
        <v>16</v>
      </c>
      <c r="G9356" t="str">
        <f>Clef_répartition[[#This Row],[Code_Nom]]&amp;"_"&amp;Clef_répartition[[#This Row],[Nombre]]&amp;"_"&amp;Clef_répartition[[#This Row],[Année]]</f>
        <v>SDISPO_Service Défense Incendie et Secours de la Plaine de l'Orbe_1_2020</v>
      </c>
      <c r="H9356" s="60">
        <v>5742</v>
      </c>
      <c r="I9356" s="60" t="s">
        <v>2</v>
      </c>
      <c r="J9356" s="60">
        <v>2020</v>
      </c>
      <c r="K9356" s="60">
        <v>1.9403983735652889E-2</v>
      </c>
    </row>
    <row r="9357" spans="1:11" x14ac:dyDescent="0.25">
      <c r="A9357" s="60" t="s">
        <v>724</v>
      </c>
      <c r="B9357" t="s">
        <v>687</v>
      </c>
      <c r="C9357" t="s">
        <v>688</v>
      </c>
      <c r="D9357" t="str">
        <f>Clef_répartition[[#This Row],[Code association]]&amp;"_"&amp;Clef_répartition[[#This Row],[Nom association]]</f>
        <v>SDISPO_Service Défense Incendie et Secours de la Plaine de l'Orbe</v>
      </c>
      <c r="E9357">
        <f>COUNTIFS(D$2:D9357,Clef_répartition[[#This Row],[Code_Nom]],J$2:J9357,Clef_répartition[[#This Row],[Année]])</f>
        <v>2</v>
      </c>
      <c r="F9357">
        <f>IF(Clef_répartition[[#This Row],[Code_Nom]]=D9356,F9356-1,(COUNTIFS(Clef_répartition[Code_Nom],Clef_répartition[[#This Row],[Code_Nom]],Clef_répartition[Année],Clef_répartition[[#This Row],[Année]])))</f>
        <v>15</v>
      </c>
      <c r="G9357" t="str">
        <f>Clef_répartition[[#This Row],[Code_Nom]]&amp;"_"&amp;Clef_répartition[[#This Row],[Nombre]]&amp;"_"&amp;Clef_répartition[[#This Row],[Année]]</f>
        <v>SDISPO_Service Défense Incendie et Secours de la Plaine de l'Orbe_2_2020</v>
      </c>
      <c r="H9357" s="60">
        <v>5743</v>
      </c>
      <c r="I9357" s="60" t="s">
        <v>6</v>
      </c>
      <c r="J9357" s="60">
        <v>2020</v>
      </c>
      <c r="K9357" s="60">
        <v>3.2786041484379018E-2</v>
      </c>
    </row>
    <row r="9358" spans="1:11" x14ac:dyDescent="0.25">
      <c r="A9358" s="60" t="s">
        <v>724</v>
      </c>
      <c r="B9358" t="s">
        <v>687</v>
      </c>
      <c r="C9358" t="s">
        <v>688</v>
      </c>
      <c r="D9358" t="str">
        <f>Clef_répartition[[#This Row],[Code association]]&amp;"_"&amp;Clef_répartition[[#This Row],[Nom association]]</f>
        <v>SDISPO_Service Défense Incendie et Secours de la Plaine de l'Orbe</v>
      </c>
      <c r="E9358">
        <f>COUNTIFS(D$2:D9358,Clef_répartition[[#This Row],[Code_Nom]],J$2:J9358,Clef_répartition[[#This Row],[Année]])</f>
        <v>3</v>
      </c>
      <c r="F9358">
        <f>IF(Clef_répartition[[#This Row],[Code_Nom]]=D9357,F9357-1,(COUNTIFS(Clef_répartition[Code_Nom],Clef_répartition[[#This Row],[Code_Nom]],Clef_répartition[Année],Clef_répartition[[#This Row],[Année]])))</f>
        <v>14</v>
      </c>
      <c r="G9358" t="str">
        <f>Clef_répartition[[#This Row],[Code_Nom]]&amp;"_"&amp;Clef_répartition[[#This Row],[Nombre]]&amp;"_"&amp;Clef_répartition[[#This Row],[Année]]</f>
        <v>SDISPO_Service Défense Incendie et Secours de la Plaine de l'Orbe_3_2020</v>
      </c>
      <c r="H9358" s="60">
        <v>5745</v>
      </c>
      <c r="I9358" s="60" t="s">
        <v>14</v>
      </c>
      <c r="J9358" s="60">
        <v>2020</v>
      </c>
      <c r="K9358" s="60">
        <v>5.5278192392814861E-2</v>
      </c>
    </row>
    <row r="9359" spans="1:11" x14ac:dyDescent="0.25">
      <c r="A9359" s="60" t="s">
        <v>724</v>
      </c>
      <c r="B9359" t="s">
        <v>687</v>
      </c>
      <c r="C9359" t="s">
        <v>688</v>
      </c>
      <c r="D9359" t="str">
        <f>Clef_répartition[[#This Row],[Code association]]&amp;"_"&amp;Clef_répartition[[#This Row],[Nom association]]</f>
        <v>SDISPO_Service Défense Incendie et Secours de la Plaine de l'Orbe</v>
      </c>
      <c r="E9359">
        <f>COUNTIFS(D$2:D9359,Clef_répartition[[#This Row],[Code_Nom]],J$2:J9359,Clef_répartition[[#This Row],[Année]])</f>
        <v>4</v>
      </c>
      <c r="F9359">
        <f>IF(Clef_répartition[[#This Row],[Code_Nom]]=D9358,F9358-1,(COUNTIFS(Clef_répartition[Code_Nom],Clef_répartition[[#This Row],[Code_Nom]],Clef_répartition[Année],Clef_répartition[[#This Row],[Année]])))</f>
        <v>13</v>
      </c>
      <c r="G9359" t="str">
        <f>Clef_répartition[[#This Row],[Code_Nom]]&amp;"_"&amp;Clef_répartition[[#This Row],[Nombre]]&amp;"_"&amp;Clef_répartition[[#This Row],[Année]]</f>
        <v>SDISPO_Service Défense Incendie et Secours de la Plaine de l'Orbe_4_2020</v>
      </c>
      <c r="H9359" s="60">
        <v>5746</v>
      </c>
      <c r="I9359" s="60" t="s">
        <v>15</v>
      </c>
      <c r="J9359" s="60">
        <v>2020</v>
      </c>
      <c r="K9359" s="60">
        <v>5.1160636162437594E-2</v>
      </c>
    </row>
    <row r="9360" spans="1:11" x14ac:dyDescent="0.25">
      <c r="A9360" s="60" t="s">
        <v>724</v>
      </c>
      <c r="B9360" t="s">
        <v>687</v>
      </c>
      <c r="C9360" t="s">
        <v>688</v>
      </c>
      <c r="D9360" t="str">
        <f>Clef_répartition[[#This Row],[Code association]]&amp;"_"&amp;Clef_répartition[[#This Row],[Nom association]]</f>
        <v>SDISPO_Service Défense Incendie et Secours de la Plaine de l'Orbe</v>
      </c>
      <c r="E9360">
        <f>COUNTIFS(D$2:D9360,Clef_répartition[[#This Row],[Code_Nom]],J$2:J9360,Clef_répartition[[#This Row],[Année]])</f>
        <v>5</v>
      </c>
      <c r="F9360">
        <f>IF(Clef_répartition[[#This Row],[Code_Nom]]=D9359,F9359-1,(COUNTIFS(Clef_répartition[Code_Nom],Clef_répartition[[#This Row],[Code_Nom]],Clef_répartition[Année],Clef_répartition[[#This Row],[Année]])))</f>
        <v>12</v>
      </c>
      <c r="G9360" t="str">
        <f>Clef_répartition[[#This Row],[Code_Nom]]&amp;"_"&amp;Clef_répartition[[#This Row],[Nombre]]&amp;"_"&amp;Clef_répartition[[#This Row],[Année]]</f>
        <v>SDISPO_Service Défense Incendie et Secours de la Plaine de l'Orbe_5_2020</v>
      </c>
      <c r="H9360" s="60">
        <v>5747</v>
      </c>
      <c r="I9360" s="60" t="s">
        <v>26</v>
      </c>
      <c r="J9360" s="60">
        <v>2020</v>
      </c>
      <c r="K9360" s="60">
        <v>1.0602707293221473E-2</v>
      </c>
    </row>
    <row r="9361" spans="1:11" x14ac:dyDescent="0.25">
      <c r="A9361" s="60" t="s">
        <v>724</v>
      </c>
      <c r="B9361" t="s">
        <v>687</v>
      </c>
      <c r="C9361" t="s">
        <v>688</v>
      </c>
      <c r="D9361" t="str">
        <f>Clef_répartition[[#This Row],[Code association]]&amp;"_"&amp;Clef_répartition[[#This Row],[Nom association]]</f>
        <v>SDISPO_Service Défense Incendie et Secours de la Plaine de l'Orbe</v>
      </c>
      <c r="E9361">
        <f>COUNTIFS(D$2:D9361,Clef_répartition[[#This Row],[Code_Nom]],J$2:J9361,Clef_répartition[[#This Row],[Année]])</f>
        <v>6</v>
      </c>
      <c r="F9361">
        <f>IF(Clef_répartition[[#This Row],[Code_Nom]]=D9360,F9360-1,(COUNTIFS(Clef_répartition[Code_Nom],Clef_répartition[[#This Row],[Code_Nom]],Clef_répartition[Année],Clef_répartition[[#This Row],[Année]])))</f>
        <v>11</v>
      </c>
      <c r="G9361" t="str">
        <f>Clef_répartition[[#This Row],[Code_Nom]]&amp;"_"&amp;Clef_répartition[[#This Row],[Nombre]]&amp;"_"&amp;Clef_répartition[[#This Row],[Année]]</f>
        <v>SDISPO_Service Défense Incendie et Secours de la Plaine de l'Orbe_6_2020</v>
      </c>
      <c r="H9361" s="60">
        <v>5749</v>
      </c>
      <c r="I9361" s="60" t="s">
        <v>58</v>
      </c>
      <c r="J9361" s="60">
        <v>2020</v>
      </c>
      <c r="K9361" s="60">
        <v>0.26903083020227497</v>
      </c>
    </row>
    <row r="9362" spans="1:11" x14ac:dyDescent="0.25">
      <c r="A9362" s="60" t="s">
        <v>724</v>
      </c>
      <c r="B9362" t="s">
        <v>687</v>
      </c>
      <c r="C9362" t="s">
        <v>688</v>
      </c>
      <c r="D9362" t="str">
        <f>Clef_répartition[[#This Row],[Code association]]&amp;"_"&amp;Clef_répartition[[#This Row],[Nom association]]</f>
        <v>SDISPO_Service Défense Incendie et Secours de la Plaine de l'Orbe</v>
      </c>
      <c r="E9362">
        <f>COUNTIFS(D$2:D9362,Clef_répartition[[#This Row],[Code_Nom]],J$2:J9362,Clef_répartition[[#This Row],[Année]])</f>
        <v>7</v>
      </c>
      <c r="F9362">
        <f>IF(Clef_répartition[[#This Row],[Code_Nom]]=D9361,F9361-1,(COUNTIFS(Clef_répartition[Code_Nom],Clef_répartition[[#This Row],[Code_Nom]],Clef_répartition[Année],Clef_répartition[[#This Row],[Année]])))</f>
        <v>10</v>
      </c>
      <c r="G9362" t="str">
        <f>Clef_répartition[[#This Row],[Code_Nom]]&amp;"_"&amp;Clef_répartition[[#This Row],[Nombre]]&amp;"_"&amp;Clef_répartition[[#This Row],[Année]]</f>
        <v>SDISPO_Service Défense Incendie et Secours de la Plaine de l'Orbe_7_2020</v>
      </c>
      <c r="H9362" s="60">
        <v>5752</v>
      </c>
      <c r="I9362" s="60" t="s">
        <v>84</v>
      </c>
      <c r="J9362" s="60">
        <v>2020</v>
      </c>
      <c r="K9362" s="60">
        <v>2.0433372793247209E-2</v>
      </c>
    </row>
    <row r="9363" spans="1:11" x14ac:dyDescent="0.25">
      <c r="A9363" s="60" t="s">
        <v>724</v>
      </c>
      <c r="B9363" t="s">
        <v>687</v>
      </c>
      <c r="C9363" t="s">
        <v>688</v>
      </c>
      <c r="D9363" t="str">
        <f>Clef_répartition[[#This Row],[Code association]]&amp;"_"&amp;Clef_répartition[[#This Row],[Nom association]]</f>
        <v>SDISPO_Service Défense Incendie et Secours de la Plaine de l'Orbe</v>
      </c>
      <c r="E9363">
        <f>COUNTIFS(D$2:D9363,Clef_répartition[[#This Row],[Code_Nom]],J$2:J9363,Clef_répartition[[#This Row],[Année]])</f>
        <v>8</v>
      </c>
      <c r="F9363">
        <f>IF(Clef_répartition[[#This Row],[Code_Nom]]=D9362,F9362-1,(COUNTIFS(Clef_répartition[Code_Nom],Clef_répartition[[#This Row],[Code_Nom]],Clef_répartition[Année],Clef_répartition[[#This Row],[Année]])))</f>
        <v>9</v>
      </c>
      <c r="G9363" t="str">
        <f>Clef_répartition[[#This Row],[Code_Nom]]&amp;"_"&amp;Clef_répartition[[#This Row],[Nombre]]&amp;"_"&amp;Clef_répartition[[#This Row],[Année]]</f>
        <v>SDISPO_Service Défense Incendie et Secours de la Plaine de l'Orbe_8_2020</v>
      </c>
      <c r="H9363" s="60">
        <v>5754</v>
      </c>
      <c r="I9363" s="60" t="s">
        <v>142</v>
      </c>
      <c r="J9363" s="60">
        <v>2020</v>
      </c>
      <c r="K9363" s="60">
        <v>1.7293736167584537E-2</v>
      </c>
    </row>
    <row r="9364" spans="1:11" x14ac:dyDescent="0.25">
      <c r="A9364" s="60" t="s">
        <v>724</v>
      </c>
      <c r="B9364" t="s">
        <v>687</v>
      </c>
      <c r="C9364" t="s">
        <v>688</v>
      </c>
      <c r="D9364" t="str">
        <f>Clef_répartition[[#This Row],[Code association]]&amp;"_"&amp;Clef_répartition[[#This Row],[Nom association]]</f>
        <v>SDISPO_Service Défense Incendie et Secours de la Plaine de l'Orbe</v>
      </c>
      <c r="E9364">
        <f>COUNTIFS(D$2:D9364,Clef_répartition[[#This Row],[Code_Nom]],J$2:J9364,Clef_répartition[[#This Row],[Année]])</f>
        <v>9</v>
      </c>
      <c r="F9364">
        <f>IF(Clef_répartition[[#This Row],[Code_Nom]]=D9363,F9363-1,(COUNTIFS(Clef_répartition[Code_Nom],Clef_répartition[[#This Row],[Code_Nom]],Clef_répartition[Année],Clef_répartition[[#This Row],[Année]])))</f>
        <v>8</v>
      </c>
      <c r="G9364" t="str">
        <f>Clef_répartition[[#This Row],[Code_Nom]]&amp;"_"&amp;Clef_répartition[[#This Row],[Nombre]]&amp;"_"&amp;Clef_répartition[[#This Row],[Année]]</f>
        <v>SDISPO_Service Défense Incendie et Secours de la Plaine de l'Orbe_9_2020</v>
      </c>
      <c r="H9364" s="60">
        <v>5758</v>
      </c>
      <c r="I9364" s="60" t="s">
        <v>147</v>
      </c>
      <c r="J9364" s="60">
        <v>2020</v>
      </c>
      <c r="K9364" s="60">
        <v>9.0071542539502808E-3</v>
      </c>
    </row>
    <row r="9365" spans="1:11" x14ac:dyDescent="0.25">
      <c r="A9365" s="60" t="s">
        <v>724</v>
      </c>
      <c r="B9365" t="s">
        <v>687</v>
      </c>
      <c r="C9365" t="s">
        <v>688</v>
      </c>
      <c r="D9365" t="str">
        <f>Clef_répartition[[#This Row],[Code association]]&amp;"_"&amp;Clef_répartition[[#This Row],[Nom association]]</f>
        <v>SDISPO_Service Défense Incendie et Secours de la Plaine de l'Orbe</v>
      </c>
      <c r="E9365">
        <f>COUNTIFS(D$2:D9365,Clef_répartition[[#This Row],[Code_Nom]],J$2:J9365,Clef_répartition[[#This Row],[Année]])</f>
        <v>10</v>
      </c>
      <c r="F9365">
        <f>IF(Clef_répartition[[#This Row],[Code_Nom]]=D9364,F9364-1,(COUNTIFS(Clef_répartition[Code_Nom],Clef_répartition[[#This Row],[Code_Nom]],Clef_répartition[Année],Clef_répartition[[#This Row],[Année]])))</f>
        <v>7</v>
      </c>
      <c r="G9365" t="str">
        <f>Clef_répartition[[#This Row],[Code_Nom]]&amp;"_"&amp;Clef_répartition[[#This Row],[Nombre]]&amp;"_"&amp;Clef_répartition[[#This Row],[Année]]</f>
        <v>SDISPO_Service Défense Incendie et Secours de la Plaine de l'Orbe_10_2020</v>
      </c>
      <c r="H9365" s="60">
        <v>5756</v>
      </c>
      <c r="I9365" s="60" t="s">
        <v>185</v>
      </c>
      <c r="J9365" s="60">
        <v>2020</v>
      </c>
      <c r="K9365" s="60">
        <v>2.604354315713624E-2</v>
      </c>
    </row>
    <row r="9366" spans="1:11" x14ac:dyDescent="0.25">
      <c r="A9366" s="60" t="s">
        <v>724</v>
      </c>
      <c r="B9366" t="s">
        <v>687</v>
      </c>
      <c r="C9366" t="s">
        <v>688</v>
      </c>
      <c r="D9366" t="str">
        <f>Clef_répartition[[#This Row],[Code association]]&amp;"_"&amp;Clef_répartition[[#This Row],[Nom association]]</f>
        <v>SDISPO_Service Défense Incendie et Secours de la Plaine de l'Orbe</v>
      </c>
      <c r="E9366">
        <f>COUNTIFS(D$2:D9366,Clef_répartition[[#This Row],[Code_Nom]],J$2:J9366,Clef_répartition[[#This Row],[Année]])</f>
        <v>11</v>
      </c>
      <c r="F9366">
        <f>IF(Clef_répartition[[#This Row],[Code_Nom]]=D9365,F9365-1,(COUNTIFS(Clef_répartition[Code_Nom],Clef_répartition[[#This Row],[Code_Nom]],Clef_répartition[Année],Clef_répartition[[#This Row],[Année]])))</f>
        <v>6</v>
      </c>
      <c r="G9366" t="str">
        <f>Clef_répartition[[#This Row],[Code_Nom]]&amp;"_"&amp;Clef_répartition[[#This Row],[Nombre]]&amp;"_"&amp;Clef_répartition[[#This Row],[Année]]</f>
        <v>SDISPO_Service Défense Incendie et Secours de la Plaine de l'Orbe_11_2020</v>
      </c>
      <c r="H9366" s="60">
        <v>5757</v>
      </c>
      <c r="I9366" s="60" t="s">
        <v>201</v>
      </c>
      <c r="J9366" s="60">
        <v>2020</v>
      </c>
      <c r="K9366" s="60">
        <v>0.36666838231509602</v>
      </c>
    </row>
    <row r="9367" spans="1:11" x14ac:dyDescent="0.25">
      <c r="A9367" s="60" t="s">
        <v>724</v>
      </c>
      <c r="B9367" t="s">
        <v>687</v>
      </c>
      <c r="C9367" t="s">
        <v>688</v>
      </c>
      <c r="D9367" t="str">
        <f>Clef_répartition[[#This Row],[Code association]]&amp;"_"&amp;Clef_répartition[[#This Row],[Nom association]]</f>
        <v>SDISPO_Service Défense Incendie et Secours de la Plaine de l'Orbe</v>
      </c>
      <c r="E9367">
        <f>COUNTIFS(D$2:D9367,Clef_répartition[[#This Row],[Code_Nom]],J$2:J9367,Clef_répartition[[#This Row],[Année]])</f>
        <v>12</v>
      </c>
      <c r="F9367">
        <f>IF(Clef_répartition[[#This Row],[Code_Nom]]=D9366,F9366-1,(COUNTIFS(Clef_répartition[Code_Nom],Clef_répartition[[#This Row],[Code_Nom]],Clef_répartition[Année],Clef_répartition[[#This Row],[Année]])))</f>
        <v>5</v>
      </c>
      <c r="G9367" t="str">
        <f>Clef_répartition[[#This Row],[Code_Nom]]&amp;"_"&amp;Clef_répartition[[#This Row],[Nombre]]&amp;"_"&amp;Clef_répartition[[#This Row],[Année]]</f>
        <v>SDISPO_Service Défense Incendie et Secours de la Plaine de l'Orbe_12_2020</v>
      </c>
      <c r="H9367" s="60">
        <v>5760</v>
      </c>
      <c r="I9367" s="60" t="s">
        <v>227</v>
      </c>
      <c r="J9367" s="60">
        <v>2020</v>
      </c>
      <c r="K9367" s="60">
        <v>2.6403829327294251E-2</v>
      </c>
    </row>
    <row r="9368" spans="1:11" x14ac:dyDescent="0.25">
      <c r="A9368" s="60" t="s">
        <v>724</v>
      </c>
      <c r="B9368" t="s">
        <v>687</v>
      </c>
      <c r="C9368" t="s">
        <v>688</v>
      </c>
      <c r="D9368" t="str">
        <f>Clef_répartition[[#This Row],[Code association]]&amp;"_"&amp;Clef_répartition[[#This Row],[Nom association]]</f>
        <v>SDISPO_Service Défense Incendie et Secours de la Plaine de l'Orbe</v>
      </c>
      <c r="E9368">
        <f>COUNTIFS(D$2:D9368,Clef_répartition[[#This Row],[Code_Nom]],J$2:J9368,Clef_répartition[[#This Row],[Année]])</f>
        <v>13</v>
      </c>
      <c r="F9368">
        <f>IF(Clef_répartition[[#This Row],[Code_Nom]]=D9367,F9367-1,(COUNTIFS(Clef_répartition[Code_Nom],Clef_répartition[[#This Row],[Code_Nom]],Clef_répartition[Année],Clef_répartition[[#This Row],[Année]])))</f>
        <v>4</v>
      </c>
      <c r="G9368" t="str">
        <f>Clef_répartition[[#This Row],[Code_Nom]]&amp;"_"&amp;Clef_répartition[[#This Row],[Nombre]]&amp;"_"&amp;Clef_répartition[[#This Row],[Année]]</f>
        <v>SDISPO_Service Défense Incendie et Secours de la Plaine de l'Orbe_13_2020</v>
      </c>
      <c r="H9368" s="60">
        <v>5761</v>
      </c>
      <c r="I9368" s="60" t="s">
        <v>233</v>
      </c>
      <c r="J9368" s="60">
        <v>2020</v>
      </c>
      <c r="K9368" s="60">
        <v>2.7021462761850839E-2</v>
      </c>
    </row>
    <row r="9369" spans="1:11" x14ac:dyDescent="0.25">
      <c r="A9369" s="60" t="s">
        <v>724</v>
      </c>
      <c r="B9369" t="s">
        <v>687</v>
      </c>
      <c r="C9369" t="s">
        <v>688</v>
      </c>
      <c r="D9369" t="str">
        <f>Clef_répartition[[#This Row],[Code association]]&amp;"_"&amp;Clef_répartition[[#This Row],[Nom association]]</f>
        <v>SDISPO_Service Défense Incendie et Secours de la Plaine de l'Orbe</v>
      </c>
      <c r="E9369">
        <f>COUNTIFS(D$2:D9369,Clef_répartition[[#This Row],[Code_Nom]],J$2:J9369,Clef_répartition[[#This Row],[Année]])</f>
        <v>14</v>
      </c>
      <c r="F9369">
        <f>IF(Clef_répartition[[#This Row],[Code_Nom]]=D9368,F9368-1,(COUNTIFS(Clef_répartition[Code_Nom],Clef_répartition[[#This Row],[Code_Nom]],Clef_répartition[Année],Clef_répartition[[#This Row],[Année]])))</f>
        <v>3</v>
      </c>
      <c r="G9369" t="str">
        <f>Clef_répartition[[#This Row],[Code_Nom]]&amp;"_"&amp;Clef_répartition[[#This Row],[Nombre]]&amp;"_"&amp;Clef_répartition[[#This Row],[Année]]</f>
        <v>SDISPO_Service Défense Incendie et Secours de la Plaine de l'Orbe_14_2020</v>
      </c>
      <c r="H9369" s="60">
        <v>5762</v>
      </c>
      <c r="I9369" s="60" t="s">
        <v>253</v>
      </c>
      <c r="J9369" s="60">
        <v>2020</v>
      </c>
      <c r="K9369" s="60">
        <v>7.463070667558803E-3</v>
      </c>
    </row>
    <row r="9370" spans="1:11" x14ac:dyDescent="0.25">
      <c r="A9370" s="60" t="s">
        <v>724</v>
      </c>
      <c r="B9370" t="s">
        <v>687</v>
      </c>
      <c r="C9370" t="s">
        <v>688</v>
      </c>
      <c r="D9370" t="str">
        <f>Clef_répartition[[#This Row],[Code association]]&amp;"_"&amp;Clef_répartition[[#This Row],[Nom association]]</f>
        <v>SDISPO_Service Défense Incendie et Secours de la Plaine de l'Orbe</v>
      </c>
      <c r="E9370">
        <f>COUNTIFS(D$2:D9370,Clef_répartition[[#This Row],[Code_Nom]],J$2:J9370,Clef_répartition[[#This Row],[Année]])</f>
        <v>15</v>
      </c>
      <c r="F9370">
        <f>IF(Clef_répartition[[#This Row],[Code_Nom]]=D9369,F9369-1,(COUNTIFS(Clef_répartition[Code_Nom],Clef_répartition[[#This Row],[Code_Nom]],Clef_répartition[Année],Clef_répartition[[#This Row],[Année]])))</f>
        <v>2</v>
      </c>
      <c r="G9370" t="str">
        <f>Clef_répartition[[#This Row],[Code_Nom]]&amp;"_"&amp;Clef_répartition[[#This Row],[Nombre]]&amp;"_"&amp;Clef_répartition[[#This Row],[Année]]</f>
        <v>SDISPO_Service Défense Incendie et Secours de la Plaine de l'Orbe_15_2020</v>
      </c>
      <c r="H9370" s="60">
        <v>5763</v>
      </c>
      <c r="I9370" s="60" t="s">
        <v>272</v>
      </c>
      <c r="J9370" s="60">
        <v>2020</v>
      </c>
      <c r="K9370" s="60">
        <v>3.1344896803746976E-2</v>
      </c>
    </row>
    <row r="9371" spans="1:11" x14ac:dyDescent="0.25">
      <c r="A9371" s="60" t="s">
        <v>724</v>
      </c>
      <c r="B9371" t="s">
        <v>687</v>
      </c>
      <c r="C9371" t="s">
        <v>688</v>
      </c>
      <c r="D9371" t="str">
        <f>Clef_répartition[[#This Row],[Code association]]&amp;"_"&amp;Clef_répartition[[#This Row],[Nom association]]</f>
        <v>SDISPO_Service Défense Incendie et Secours de la Plaine de l'Orbe</v>
      </c>
      <c r="E9371">
        <f>COUNTIFS(D$2:D9371,Clef_répartition[[#This Row],[Code_Nom]],J$2:J9371,Clef_répartition[[#This Row],[Année]])</f>
        <v>16</v>
      </c>
      <c r="F9371">
        <f>IF(Clef_répartition[[#This Row],[Code_Nom]]=D9370,F9370-1,(COUNTIFS(Clef_répartition[Code_Nom],Clef_répartition[[#This Row],[Code_Nom]],Clef_répartition[Année],Clef_répartition[[#This Row],[Année]])))</f>
        <v>1</v>
      </c>
      <c r="G9371" t="str">
        <f>Clef_répartition[[#This Row],[Code_Nom]]&amp;"_"&amp;Clef_répartition[[#This Row],[Nombre]]&amp;"_"&amp;Clef_répartition[[#This Row],[Année]]</f>
        <v>SDISPO_Service Défense Incendie et Secours de la Plaine de l'Orbe_16_2020</v>
      </c>
      <c r="H9371" s="60">
        <v>5766</v>
      </c>
      <c r="I9371" s="60" t="s">
        <v>293</v>
      </c>
      <c r="J9371" s="60">
        <v>2020</v>
      </c>
      <c r="K9371" s="60">
        <v>3.0058160481754082E-2</v>
      </c>
    </row>
    <row r="9372" spans="1:11" x14ac:dyDescent="0.25">
      <c r="A9372" s="60" t="s">
        <v>724</v>
      </c>
      <c r="B9372" t="s">
        <v>501</v>
      </c>
      <c r="C9372" t="s">
        <v>502</v>
      </c>
      <c r="D9372" t="str">
        <f>Clef_répartition[[#This Row],[Code association]]&amp;"_"&amp;Clef_répartition[[#This Row],[Nom association]]</f>
        <v>SIDERE_Service intercommunal de distribution d'eau potable de Rolle et environs</v>
      </c>
      <c r="E9372">
        <f>COUNTIFS(D$2:D9372,Clef_répartition[[#This Row],[Code_Nom]],J$2:J9372,Clef_répartition[[#This Row],[Année]])</f>
        <v>1</v>
      </c>
      <c r="F9372">
        <f>IF(Clef_répartition[[#This Row],[Code_Nom]]=D9371,F9371-1,(COUNTIFS(Clef_répartition[Code_Nom],Clef_répartition[[#This Row],[Code_Nom]],Clef_répartition[Année],Clef_répartition[[#This Row],[Année]])))</f>
        <v>12</v>
      </c>
      <c r="G9372" t="str">
        <f>Clef_répartition[[#This Row],[Code_Nom]]&amp;"_"&amp;Clef_répartition[[#This Row],[Nombre]]&amp;"_"&amp;Clef_répartition[[#This Row],[Année]]</f>
        <v>SIDERE_Service intercommunal de distribution d'eau potable de Rolle et environs_1_2020</v>
      </c>
      <c r="H9372" s="60">
        <v>5851</v>
      </c>
      <c r="I9372" s="60" t="s">
        <v>4</v>
      </c>
      <c r="J9372" s="60">
        <v>2020</v>
      </c>
      <c r="K9372" s="60">
        <v>2.8799999999999999E-2</v>
      </c>
    </row>
    <row r="9373" spans="1:11" x14ac:dyDescent="0.25">
      <c r="A9373" s="60" t="s">
        <v>724</v>
      </c>
      <c r="B9373" t="s">
        <v>501</v>
      </c>
      <c r="C9373" t="s">
        <v>502</v>
      </c>
      <c r="D9373" t="str">
        <f>Clef_répartition[[#This Row],[Code association]]&amp;"_"&amp;Clef_répartition[[#This Row],[Nom association]]</f>
        <v>SIDERE_Service intercommunal de distribution d'eau potable de Rolle et environs</v>
      </c>
      <c r="E9373">
        <f>COUNTIFS(D$2:D9373,Clef_répartition[[#This Row],[Code_Nom]],J$2:J9373,Clef_répartition[[#This Row],[Année]])</f>
        <v>2</v>
      </c>
      <c r="F9373">
        <f>IF(Clef_répartition[[#This Row],[Code_Nom]]=D9372,F9372-1,(COUNTIFS(Clef_répartition[Code_Nom],Clef_répartition[[#This Row],[Code_Nom]],Clef_répartition[Année],Clef_répartition[[#This Row],[Année]])))</f>
        <v>11</v>
      </c>
      <c r="G9373" t="str">
        <f>Clef_répartition[[#This Row],[Code_Nom]]&amp;"_"&amp;Clef_répartition[[#This Row],[Nombre]]&amp;"_"&amp;Clef_répartition[[#This Row],[Année]]</f>
        <v>SIDERE_Service intercommunal de distribution d'eau potable de Rolle et environs_2_2020</v>
      </c>
      <c r="H9373" s="60">
        <v>5426</v>
      </c>
      <c r="I9373" s="60" t="s">
        <v>31</v>
      </c>
      <c r="J9373" s="60">
        <v>2020</v>
      </c>
      <c r="K9373" s="60">
        <v>5.2600000000000001E-2</v>
      </c>
    </row>
    <row r="9374" spans="1:11" x14ac:dyDescent="0.25">
      <c r="A9374" s="60" t="s">
        <v>724</v>
      </c>
      <c r="B9374" t="s">
        <v>501</v>
      </c>
      <c r="C9374" t="s">
        <v>502</v>
      </c>
      <c r="D9374" t="str">
        <f>Clef_répartition[[#This Row],[Code association]]&amp;"_"&amp;Clef_répartition[[#This Row],[Nom association]]</f>
        <v>SIDERE_Service intercommunal de distribution d'eau potable de Rolle et environs</v>
      </c>
      <c r="E9374">
        <f>COUNTIFS(D$2:D9374,Clef_répartition[[#This Row],[Code_Nom]],J$2:J9374,Clef_répartition[[#This Row],[Année]])</f>
        <v>3</v>
      </c>
      <c r="F9374">
        <f>IF(Clef_répartition[[#This Row],[Code_Nom]]=D9373,F9373-1,(COUNTIFS(Clef_répartition[Code_Nom],Clef_répartition[[#This Row],[Code_Nom]],Clef_répartition[Année],Clef_répartition[[#This Row],[Année]])))</f>
        <v>10</v>
      </c>
      <c r="G9374" t="str">
        <f>Clef_répartition[[#This Row],[Code_Nom]]&amp;"_"&amp;Clef_répartition[[#This Row],[Nombre]]&amp;"_"&amp;Clef_répartition[[#This Row],[Année]]</f>
        <v>SIDERE_Service intercommunal de distribution d'eau potable de Rolle et environs_3_2020</v>
      </c>
      <c r="H9374" s="60">
        <v>5852</v>
      </c>
      <c r="I9374" s="60" t="s">
        <v>41</v>
      </c>
      <c r="J9374" s="60">
        <v>2020</v>
      </c>
      <c r="K9374" s="60">
        <v>2.6800000000000001E-2</v>
      </c>
    </row>
    <row r="9375" spans="1:11" x14ac:dyDescent="0.25">
      <c r="A9375" s="60" t="s">
        <v>724</v>
      </c>
      <c r="B9375" t="s">
        <v>501</v>
      </c>
      <c r="C9375" t="s">
        <v>502</v>
      </c>
      <c r="D9375" t="str">
        <f>Clef_répartition[[#This Row],[Code association]]&amp;"_"&amp;Clef_répartition[[#This Row],[Nom association]]</f>
        <v>SIDERE_Service intercommunal de distribution d'eau potable de Rolle et environs</v>
      </c>
      <c r="E9375">
        <f>COUNTIFS(D$2:D9375,Clef_répartition[[#This Row],[Code_Nom]],J$2:J9375,Clef_répartition[[#This Row],[Année]])</f>
        <v>4</v>
      </c>
      <c r="F9375">
        <f>IF(Clef_répartition[[#This Row],[Code_Nom]]=D9374,F9374-1,(COUNTIFS(Clef_répartition[Code_Nom],Clef_répartition[[#This Row],[Code_Nom]],Clef_répartition[Année],Clef_répartition[[#This Row],[Année]])))</f>
        <v>9</v>
      </c>
      <c r="G9375" t="str">
        <f>Clef_répartition[[#This Row],[Code_Nom]]&amp;"_"&amp;Clef_répartition[[#This Row],[Nombre]]&amp;"_"&amp;Clef_répartition[[#This Row],[Année]]</f>
        <v>SIDERE_Service intercommunal de distribution d'eau potable de Rolle et environs_4_2020</v>
      </c>
      <c r="H9375" s="60">
        <v>5853</v>
      </c>
      <c r="I9375" s="60" t="s">
        <v>42</v>
      </c>
      <c r="J9375" s="60">
        <v>2020</v>
      </c>
      <c r="K9375" s="60">
        <v>2.9700000000000001E-2</v>
      </c>
    </row>
    <row r="9376" spans="1:11" x14ac:dyDescent="0.25">
      <c r="A9376" s="60" t="s">
        <v>724</v>
      </c>
      <c r="B9376" t="s">
        <v>501</v>
      </c>
      <c r="C9376" t="s">
        <v>502</v>
      </c>
      <c r="D9376" t="str">
        <f>Clef_répartition[[#This Row],[Code association]]&amp;"_"&amp;Clef_répartition[[#This Row],[Nom association]]</f>
        <v>SIDERE_Service intercommunal de distribution d'eau potable de Rolle et environs</v>
      </c>
      <c r="E9376">
        <f>COUNTIFS(D$2:D9376,Clef_répartition[[#This Row],[Code_Nom]],J$2:J9376,Clef_répartition[[#This Row],[Année]])</f>
        <v>5</v>
      </c>
      <c r="F9376">
        <f>IF(Clef_répartition[[#This Row],[Code_Nom]]=D9375,F9375-1,(COUNTIFS(Clef_répartition[Code_Nom],Clef_répartition[[#This Row],[Code_Nom]],Clef_répartition[Année],Clef_répartition[[#This Row],[Année]])))</f>
        <v>8</v>
      </c>
      <c r="G9376" t="str">
        <f>Clef_répartition[[#This Row],[Code_Nom]]&amp;"_"&amp;Clef_répartition[[#This Row],[Nombre]]&amp;"_"&amp;Clef_répartition[[#This Row],[Année]]</f>
        <v>SIDERE_Service intercommunal de distribution d'eau potable de Rolle et environs_5_2020</v>
      </c>
      <c r="H9376" s="60">
        <v>5855</v>
      </c>
      <c r="I9376" s="60" t="s">
        <v>98</v>
      </c>
      <c r="J9376" s="60">
        <v>2020</v>
      </c>
      <c r="K9376" s="60">
        <v>4.6699999999999998E-2</v>
      </c>
    </row>
    <row r="9377" spans="1:11" x14ac:dyDescent="0.25">
      <c r="A9377" s="60" t="s">
        <v>724</v>
      </c>
      <c r="B9377" t="s">
        <v>501</v>
      </c>
      <c r="C9377" t="s">
        <v>502</v>
      </c>
      <c r="D9377" t="str">
        <f>Clef_répartition[[#This Row],[Code association]]&amp;"_"&amp;Clef_répartition[[#This Row],[Nom association]]</f>
        <v>SIDERE_Service intercommunal de distribution d'eau potable de Rolle et environs</v>
      </c>
      <c r="E9377">
        <f>COUNTIFS(D$2:D9377,Clef_répartition[[#This Row],[Code_Nom]],J$2:J9377,Clef_répartition[[#This Row],[Année]])</f>
        <v>6</v>
      </c>
      <c r="F9377">
        <f>IF(Clef_répartition[[#This Row],[Code_Nom]]=D9376,F9376-1,(COUNTIFS(Clef_répartition[Code_Nom],Clef_répartition[[#This Row],[Code_Nom]],Clef_répartition[Année],Clef_répartition[[#This Row],[Année]])))</f>
        <v>7</v>
      </c>
      <c r="G9377" t="str">
        <f>Clef_répartition[[#This Row],[Code_Nom]]&amp;"_"&amp;Clef_répartition[[#This Row],[Nombre]]&amp;"_"&amp;Clef_répartition[[#This Row],[Année]]</f>
        <v>SIDERE_Service intercommunal de distribution d'eau potable de Rolle et environs_6_2020</v>
      </c>
      <c r="H9377" s="60">
        <v>5427</v>
      </c>
      <c r="I9377" s="60" t="s">
        <v>112</v>
      </c>
      <c r="J9377" s="60">
        <v>2020</v>
      </c>
      <c r="K9377" s="60">
        <v>3.7999999999999999E-2</v>
      </c>
    </row>
    <row r="9378" spans="1:11" x14ac:dyDescent="0.25">
      <c r="A9378" s="60" t="s">
        <v>724</v>
      </c>
      <c r="B9378" t="s">
        <v>501</v>
      </c>
      <c r="C9378" t="s">
        <v>502</v>
      </c>
      <c r="D9378" t="str">
        <f>Clef_répartition[[#This Row],[Code association]]&amp;"_"&amp;Clef_répartition[[#This Row],[Nom association]]</f>
        <v>SIDERE_Service intercommunal de distribution d'eau potable de Rolle et environs</v>
      </c>
      <c r="E9378">
        <f>COUNTIFS(D$2:D9378,Clef_répartition[[#This Row],[Code_Nom]],J$2:J9378,Clef_répartition[[#This Row],[Année]])</f>
        <v>7</v>
      </c>
      <c r="F9378">
        <f>IF(Clef_répartition[[#This Row],[Code_Nom]]=D9377,F9377-1,(COUNTIFS(Clef_répartition[Code_Nom],Clef_répartition[[#This Row],[Code_Nom]],Clef_répartition[Année],Clef_répartition[[#This Row],[Année]])))</f>
        <v>6</v>
      </c>
      <c r="G9378" t="str">
        <f>Clef_répartition[[#This Row],[Code_Nom]]&amp;"_"&amp;Clef_répartition[[#This Row],[Nombre]]&amp;"_"&amp;Clef_répartition[[#This Row],[Année]]</f>
        <v>SIDERE_Service intercommunal de distribution d'eau potable de Rolle et environs_7_2020</v>
      </c>
      <c r="H9378" s="60">
        <v>5857</v>
      </c>
      <c r="I9378" s="60" t="s">
        <v>122</v>
      </c>
      <c r="J9378" s="60">
        <v>2020</v>
      </c>
      <c r="K9378" s="60">
        <v>8.6400000000000005E-2</v>
      </c>
    </row>
    <row r="9379" spans="1:11" x14ac:dyDescent="0.25">
      <c r="A9379" s="60" t="s">
        <v>724</v>
      </c>
      <c r="B9379" t="s">
        <v>501</v>
      </c>
      <c r="C9379" t="s">
        <v>502</v>
      </c>
      <c r="D9379" t="str">
        <f>Clef_répartition[[#This Row],[Code association]]&amp;"_"&amp;Clef_répartition[[#This Row],[Nom association]]</f>
        <v>SIDERE_Service intercommunal de distribution d'eau potable de Rolle et environs</v>
      </c>
      <c r="E9379">
        <f>COUNTIFS(D$2:D9379,Clef_répartition[[#This Row],[Code_Nom]],J$2:J9379,Clef_répartition[[#This Row],[Année]])</f>
        <v>8</v>
      </c>
      <c r="F9379">
        <f>IF(Clef_répartition[[#This Row],[Code_Nom]]=D9378,F9378-1,(COUNTIFS(Clef_répartition[Code_Nom],Clef_répartition[[#This Row],[Code_Nom]],Clef_répartition[Année],Clef_répartition[[#This Row],[Année]])))</f>
        <v>5</v>
      </c>
      <c r="G9379" t="str">
        <f>Clef_répartition[[#This Row],[Code_Nom]]&amp;"_"&amp;Clef_répartition[[#This Row],[Nombre]]&amp;"_"&amp;Clef_répartition[[#This Row],[Année]]</f>
        <v>SIDERE_Service intercommunal de distribution d'eau potable de Rolle et environs_8_2020</v>
      </c>
      <c r="H9379" s="60">
        <v>5858</v>
      </c>
      <c r="I9379" s="60" t="s">
        <v>165</v>
      </c>
      <c r="J9379" s="60">
        <v>2020</v>
      </c>
      <c r="K9379" s="60">
        <v>3.7400000000000003E-2</v>
      </c>
    </row>
    <row r="9380" spans="1:11" x14ac:dyDescent="0.25">
      <c r="A9380" s="60" t="s">
        <v>724</v>
      </c>
      <c r="B9380" t="s">
        <v>501</v>
      </c>
      <c r="C9380" t="s">
        <v>502</v>
      </c>
      <c r="D9380" t="str">
        <f>Clef_répartition[[#This Row],[Code association]]&amp;"_"&amp;Clef_répartition[[#This Row],[Nom association]]</f>
        <v>SIDERE_Service intercommunal de distribution d'eau potable de Rolle et environs</v>
      </c>
      <c r="E9380">
        <f>COUNTIFS(D$2:D9380,Clef_répartition[[#This Row],[Code_Nom]],J$2:J9380,Clef_répartition[[#This Row],[Année]])</f>
        <v>9</v>
      </c>
      <c r="F9380">
        <f>IF(Clef_répartition[[#This Row],[Code_Nom]]=D9379,F9379-1,(COUNTIFS(Clef_répartition[Code_Nom],Clef_répartition[[#This Row],[Code_Nom]],Clef_répartition[Année],Clef_répartition[[#This Row],[Année]])))</f>
        <v>4</v>
      </c>
      <c r="G9380" t="str">
        <f>Clef_répartition[[#This Row],[Code_Nom]]&amp;"_"&amp;Clef_répartition[[#This Row],[Nombre]]&amp;"_"&amp;Clef_répartition[[#This Row],[Année]]</f>
        <v>SIDERE_Service intercommunal de distribution d'eau potable de Rolle et environs_9_2020</v>
      </c>
      <c r="H9380" s="60">
        <v>5859</v>
      </c>
      <c r="I9380" s="60" t="s">
        <v>182</v>
      </c>
      <c r="J9380" s="60">
        <v>2020</v>
      </c>
      <c r="K9380" s="60">
        <v>0.16</v>
      </c>
    </row>
    <row r="9381" spans="1:11" x14ac:dyDescent="0.25">
      <c r="A9381" s="60" t="s">
        <v>724</v>
      </c>
      <c r="B9381" t="s">
        <v>501</v>
      </c>
      <c r="C9381" t="s">
        <v>502</v>
      </c>
      <c r="D9381" t="str">
        <f>Clef_répartition[[#This Row],[Code association]]&amp;"_"&amp;Clef_répartition[[#This Row],[Nom association]]</f>
        <v>SIDERE_Service intercommunal de distribution d'eau potable de Rolle et environs</v>
      </c>
      <c r="E9381">
        <f>COUNTIFS(D$2:D9381,Clef_répartition[[#This Row],[Code_Nom]],J$2:J9381,Clef_répartition[[#This Row],[Année]])</f>
        <v>10</v>
      </c>
      <c r="F9381">
        <f>IF(Clef_répartition[[#This Row],[Code_Nom]]=D9380,F9380-1,(COUNTIFS(Clef_répartition[Code_Nom],Clef_répartition[[#This Row],[Code_Nom]],Clef_répartition[Année],Clef_répartition[[#This Row],[Année]])))</f>
        <v>3</v>
      </c>
      <c r="G9381" t="str">
        <f>Clef_répartition[[#This Row],[Code_Nom]]&amp;"_"&amp;Clef_répartition[[#This Row],[Nombre]]&amp;"_"&amp;Clef_répartition[[#This Row],[Année]]</f>
        <v>SIDERE_Service intercommunal de distribution d'eau potable de Rolle et environs_10_2020</v>
      </c>
      <c r="H9381" s="60">
        <v>5860</v>
      </c>
      <c r="I9381" s="60" t="s">
        <v>215</v>
      </c>
      <c r="J9381" s="60">
        <v>2020</v>
      </c>
      <c r="K9381" s="60">
        <v>9.1800000000000007E-2</v>
      </c>
    </row>
    <row r="9382" spans="1:11" x14ac:dyDescent="0.25">
      <c r="A9382" s="60" t="s">
        <v>724</v>
      </c>
      <c r="B9382" t="s">
        <v>501</v>
      </c>
      <c r="C9382" t="s">
        <v>502</v>
      </c>
      <c r="D9382" t="str">
        <f>Clef_répartition[[#This Row],[Code association]]&amp;"_"&amp;Clef_répartition[[#This Row],[Nom association]]</f>
        <v>SIDERE_Service intercommunal de distribution d'eau potable de Rolle et environs</v>
      </c>
      <c r="E9382">
        <f>COUNTIFS(D$2:D9382,Clef_répartition[[#This Row],[Code_Nom]],J$2:J9382,Clef_répartition[[#This Row],[Année]])</f>
        <v>11</v>
      </c>
      <c r="F9382">
        <f>IF(Clef_répartition[[#This Row],[Code_Nom]]=D9381,F9381-1,(COUNTIFS(Clef_répartition[Code_Nom],Clef_répartition[[#This Row],[Code_Nom]],Clef_répartition[Année],Clef_répartition[[#This Row],[Année]])))</f>
        <v>2</v>
      </c>
      <c r="G9382" t="str">
        <f>Clef_répartition[[#This Row],[Code_Nom]]&amp;"_"&amp;Clef_répartition[[#This Row],[Nombre]]&amp;"_"&amp;Clef_répartition[[#This Row],[Année]]</f>
        <v>SIDERE_Service intercommunal de distribution d'eau potable de Rolle et environs_11_2020</v>
      </c>
      <c r="H9382" s="60">
        <v>5861</v>
      </c>
      <c r="I9382" s="60" t="s">
        <v>232</v>
      </c>
      <c r="J9382" s="60">
        <v>2020</v>
      </c>
      <c r="K9382" s="60">
        <v>0.3785</v>
      </c>
    </row>
    <row r="9383" spans="1:11" x14ac:dyDescent="0.25">
      <c r="A9383" s="60" t="s">
        <v>724</v>
      </c>
      <c r="B9383" t="s">
        <v>501</v>
      </c>
      <c r="C9383" t="s">
        <v>502</v>
      </c>
      <c r="D9383" t="str">
        <f>Clef_répartition[[#This Row],[Code association]]&amp;"_"&amp;Clef_répartition[[#This Row],[Nom association]]</f>
        <v>SIDERE_Service intercommunal de distribution d'eau potable de Rolle et environs</v>
      </c>
      <c r="E9383">
        <f>COUNTIFS(D$2:D9383,Clef_répartition[[#This Row],[Code_Nom]],J$2:J9383,Clef_répartition[[#This Row],[Année]])</f>
        <v>12</v>
      </c>
      <c r="F9383">
        <f>IF(Clef_répartition[[#This Row],[Code_Nom]]=D9382,F9382-1,(COUNTIFS(Clef_répartition[Code_Nom],Clef_répartition[[#This Row],[Code_Nom]],Clef_répartition[Année],Clef_répartition[[#This Row],[Année]])))</f>
        <v>1</v>
      </c>
      <c r="G9383" t="str">
        <f>Clef_répartition[[#This Row],[Code_Nom]]&amp;"_"&amp;Clef_répartition[[#This Row],[Nombre]]&amp;"_"&amp;Clef_répartition[[#This Row],[Année]]</f>
        <v>SIDERE_Service intercommunal de distribution d'eau potable de Rolle et environs_12_2020</v>
      </c>
      <c r="H9383" s="60">
        <v>5863</v>
      </c>
      <c r="I9383" s="60" t="s">
        <v>287</v>
      </c>
      <c r="J9383" s="60">
        <v>2020</v>
      </c>
      <c r="K9383" s="60">
        <v>2.3300000000000001E-2</v>
      </c>
    </row>
    <row r="9384" spans="1:11" x14ac:dyDescent="0.25">
      <c r="A9384" s="60" t="s">
        <v>724</v>
      </c>
      <c r="B9384" t="s">
        <v>679</v>
      </c>
      <c r="C9384" t="s">
        <v>680</v>
      </c>
      <c r="D9384" t="str">
        <f>Clef_répartition[[#This Row],[Code association]]&amp;"_"&amp;Clef_répartition[[#This Row],[Nom association]]</f>
        <v>SIECGE_Service intercommunal des eaux de Chéserex-Grens-Eysins</v>
      </c>
      <c r="E9384">
        <f>COUNTIFS(D$2:D9384,Clef_répartition[[#This Row],[Code_Nom]],J$2:J9384,Clef_répartition[[#This Row],[Année]])</f>
        <v>1</v>
      </c>
      <c r="F9384">
        <f>IF(Clef_répartition[[#This Row],[Code_Nom]]=D9383,F9383-1,(COUNTIFS(Clef_répartition[Code_Nom],Clef_répartition[[#This Row],[Code_Nom]],Clef_répartition[Année],Clef_répartition[[#This Row],[Année]])))</f>
        <v>3</v>
      </c>
      <c r="G9384" t="str">
        <f>Clef_répartition[[#This Row],[Code_Nom]]&amp;"_"&amp;Clef_répartition[[#This Row],[Nombre]]&amp;"_"&amp;Clef_répartition[[#This Row],[Année]]</f>
        <v>SIECGE_Service intercommunal des eaux de Chéserex-Grens-Eysins_1_2020</v>
      </c>
      <c r="H9384" s="60">
        <v>5709</v>
      </c>
      <c r="I9384" s="60" t="s">
        <v>62</v>
      </c>
      <c r="J9384" s="60">
        <v>2020</v>
      </c>
      <c r="K9384" s="60">
        <v>0.43</v>
      </c>
    </row>
    <row r="9385" spans="1:11" x14ac:dyDescent="0.25">
      <c r="A9385" s="60" t="s">
        <v>724</v>
      </c>
      <c r="B9385" t="s">
        <v>679</v>
      </c>
      <c r="C9385" t="s">
        <v>680</v>
      </c>
      <c r="D9385" t="str">
        <f>Clef_répartition[[#This Row],[Code association]]&amp;"_"&amp;Clef_répartition[[#This Row],[Nom association]]</f>
        <v>SIECGE_Service intercommunal des eaux de Chéserex-Grens-Eysins</v>
      </c>
      <c r="E9385">
        <f>COUNTIFS(D$2:D9385,Clef_répartition[[#This Row],[Code_Nom]],J$2:J9385,Clef_répartition[[#This Row],[Année]])</f>
        <v>2</v>
      </c>
      <c r="F9385">
        <f>IF(Clef_répartition[[#This Row],[Code_Nom]]=D9384,F9384-1,(COUNTIFS(Clef_répartition[Code_Nom],Clef_répartition[[#This Row],[Code_Nom]],Clef_répartition[Année],Clef_répartition[[#This Row],[Année]])))</f>
        <v>2</v>
      </c>
      <c r="G9385" t="str">
        <f>Clef_répartition[[#This Row],[Code_Nom]]&amp;"_"&amp;Clef_répartition[[#This Row],[Nombre]]&amp;"_"&amp;Clef_répartition[[#This Row],[Année]]</f>
        <v>SIECGE_Service intercommunal des eaux de Chéserex-Grens-Eysins_2_2020</v>
      </c>
      <c r="H9385" s="60">
        <v>5716</v>
      </c>
      <c r="I9385" s="60" t="s">
        <v>110</v>
      </c>
      <c r="J9385" s="60">
        <v>2020</v>
      </c>
      <c r="K9385" s="60">
        <v>0.44</v>
      </c>
    </row>
    <row r="9386" spans="1:11" x14ac:dyDescent="0.25">
      <c r="A9386" s="60" t="s">
        <v>724</v>
      </c>
      <c r="B9386" t="s">
        <v>679</v>
      </c>
      <c r="C9386" t="s">
        <v>680</v>
      </c>
      <c r="D9386" t="str">
        <f>Clef_répartition[[#This Row],[Code association]]&amp;"_"&amp;Clef_répartition[[#This Row],[Nom association]]</f>
        <v>SIECGE_Service intercommunal des eaux de Chéserex-Grens-Eysins</v>
      </c>
      <c r="E9386">
        <f>COUNTIFS(D$2:D9386,Clef_répartition[[#This Row],[Code_Nom]],J$2:J9386,Clef_répartition[[#This Row],[Année]])</f>
        <v>3</v>
      </c>
      <c r="F9386">
        <f>IF(Clef_répartition[[#This Row],[Code_Nom]]=D9385,F9385-1,(COUNTIFS(Clef_répartition[Code_Nom],Clef_répartition[[#This Row],[Code_Nom]],Clef_répartition[Année],Clef_répartition[[#This Row],[Année]])))</f>
        <v>1</v>
      </c>
      <c r="G9386" t="str">
        <f>Clef_répartition[[#This Row],[Code_Nom]]&amp;"_"&amp;Clef_répartition[[#This Row],[Nombre]]&amp;"_"&amp;Clef_répartition[[#This Row],[Année]]</f>
        <v>SIECGE_Service intercommunal des eaux de Chéserex-Grens-Eysins_3_2020</v>
      </c>
      <c r="H9386" s="60">
        <v>5722</v>
      </c>
      <c r="I9386" s="60" t="s">
        <v>133</v>
      </c>
      <c r="J9386" s="60">
        <v>2020</v>
      </c>
      <c r="K9386" s="60">
        <v>0.13</v>
      </c>
    </row>
    <row r="9387" spans="1:11" x14ac:dyDescent="0.25">
      <c r="A9387" s="60" t="s">
        <v>724</v>
      </c>
      <c r="B9387" t="s">
        <v>567</v>
      </c>
      <c r="C9387" t="s">
        <v>568</v>
      </c>
      <c r="D9387" t="str">
        <f>Clef_répartition[[#This Row],[Code association]]&amp;"_"&amp;Clef_répartition[[#This Row],[Nom association]]</f>
        <v>SIEMV_Service intercommunal d'épuration des eaux usées de Mézières et environs</v>
      </c>
      <c r="E9387">
        <f>COUNTIFS(D$2:D9387,Clef_répartition[[#This Row],[Code_Nom]],J$2:J9387,Clef_répartition[[#This Row],[Année]])</f>
        <v>1</v>
      </c>
      <c r="F9387">
        <f>IF(Clef_répartition[[#This Row],[Code_Nom]]=D9386,F9386-1,(COUNTIFS(Clef_répartition[Code_Nom],Clef_répartition[[#This Row],[Code_Nom]],Clef_répartition[Année],Clef_répartition[[#This Row],[Année]])))</f>
        <v>6</v>
      </c>
      <c r="G9387" t="str">
        <f>Clef_répartition[[#This Row],[Code_Nom]]&amp;"_"&amp;Clef_répartition[[#This Row],[Nombre]]&amp;"_"&amp;Clef_répartition[[#This Row],[Année]]</f>
        <v>SIEMV_Service intercommunal d'épuration des eaux usées de Mézières et environs_1_2020</v>
      </c>
      <c r="H9387" s="60">
        <v>5785</v>
      </c>
      <c r="I9387" s="60" t="s">
        <v>74</v>
      </c>
      <c r="J9387" s="60">
        <v>2020</v>
      </c>
      <c r="K9387" s="60">
        <v>0.09</v>
      </c>
    </row>
    <row r="9388" spans="1:11" x14ac:dyDescent="0.25">
      <c r="A9388" s="60" t="s">
        <v>724</v>
      </c>
      <c r="B9388" t="s">
        <v>567</v>
      </c>
      <c r="C9388" t="s">
        <v>568</v>
      </c>
      <c r="D9388" t="str">
        <f>Clef_répartition[[#This Row],[Code association]]&amp;"_"&amp;Clef_répartition[[#This Row],[Nom association]]</f>
        <v>SIEMV_Service intercommunal d'épuration des eaux usées de Mézières et environs</v>
      </c>
      <c r="E9388">
        <f>COUNTIFS(D$2:D9388,Clef_répartition[[#This Row],[Code_Nom]],J$2:J9388,Clef_répartition[[#This Row],[Année]])</f>
        <v>2</v>
      </c>
      <c r="F9388">
        <f>IF(Clef_répartition[[#This Row],[Code_Nom]]=D9387,F9387-1,(COUNTIFS(Clef_répartition[Code_Nom],Clef_répartition[[#This Row],[Code_Nom]],Clef_répartition[Année],Clef_répartition[[#This Row],[Année]])))</f>
        <v>5</v>
      </c>
      <c r="G9388" t="str">
        <f>Clef_répartition[[#This Row],[Code_Nom]]&amp;"_"&amp;Clef_répartition[[#This Row],[Nombre]]&amp;"_"&amp;Clef_répartition[[#This Row],[Année]]</f>
        <v>SIEMV_Service intercommunal d'épuration des eaux usées de Mézières et environs_2_2020</v>
      </c>
      <c r="H9388" s="60">
        <v>5806</v>
      </c>
      <c r="I9388" s="60" t="s">
        <v>140</v>
      </c>
      <c r="J9388" s="60">
        <v>2020</v>
      </c>
      <c r="K9388" s="60">
        <v>0.51</v>
      </c>
    </row>
    <row r="9389" spans="1:11" x14ac:dyDescent="0.25">
      <c r="A9389" s="60" t="s">
        <v>724</v>
      </c>
      <c r="B9389" t="s">
        <v>567</v>
      </c>
      <c r="C9389" t="s">
        <v>568</v>
      </c>
      <c r="D9389" t="str">
        <f>Clef_répartition[[#This Row],[Code association]]&amp;"_"&amp;Clef_répartition[[#This Row],[Nom association]]</f>
        <v>SIEMV_Service intercommunal d'épuration des eaux usées de Mézières et environs</v>
      </c>
      <c r="E9389">
        <f>COUNTIFS(D$2:D9389,Clef_répartition[[#This Row],[Code_Nom]],J$2:J9389,Clef_répartition[[#This Row],[Année]])</f>
        <v>3</v>
      </c>
      <c r="F9389">
        <f>IF(Clef_répartition[[#This Row],[Code_Nom]]=D9388,F9388-1,(COUNTIFS(Clef_répartition[Code_Nom],Clef_répartition[[#This Row],[Code_Nom]],Clef_répartition[Année],Clef_répartition[[#This Row],[Année]])))</f>
        <v>4</v>
      </c>
      <c r="G9389" t="str">
        <f>Clef_répartition[[#This Row],[Code_Nom]]&amp;"_"&amp;Clef_répartition[[#This Row],[Nombre]]&amp;"_"&amp;Clef_répartition[[#This Row],[Année]]</f>
        <v>SIEMV_Service intercommunal d'épuration des eaux usées de Mézières et environs_3_2020</v>
      </c>
      <c r="H9389" s="60">
        <v>5792</v>
      </c>
      <c r="I9389" s="60" t="s">
        <v>187</v>
      </c>
      <c r="J9389" s="60">
        <v>2020</v>
      </c>
      <c r="K9389" s="60">
        <v>0.11</v>
      </c>
    </row>
    <row r="9390" spans="1:11" x14ac:dyDescent="0.25">
      <c r="A9390" s="60" t="s">
        <v>724</v>
      </c>
      <c r="B9390" t="s">
        <v>567</v>
      </c>
      <c r="C9390" t="s">
        <v>568</v>
      </c>
      <c r="D9390" t="str">
        <f>Clef_répartition[[#This Row],[Code association]]&amp;"_"&amp;Clef_répartition[[#This Row],[Nom association]]</f>
        <v>SIEMV_Service intercommunal d'épuration des eaux usées de Mézières et environs</v>
      </c>
      <c r="E9390">
        <f>COUNTIFS(D$2:D9390,Clef_répartition[[#This Row],[Code_Nom]],J$2:J9390,Clef_répartition[[#This Row],[Année]])</f>
        <v>4</v>
      </c>
      <c r="F9390">
        <f>IF(Clef_répartition[[#This Row],[Code_Nom]]=D9389,F9389-1,(COUNTIFS(Clef_répartition[Code_Nom],Clef_répartition[[#This Row],[Code_Nom]],Clef_répartition[Année],Clef_répartition[[#This Row],[Année]])))</f>
        <v>3</v>
      </c>
      <c r="G9390" t="str">
        <f>Clef_répartition[[#This Row],[Code_Nom]]&amp;"_"&amp;Clef_répartition[[#This Row],[Nombre]]&amp;"_"&amp;Clef_répartition[[#This Row],[Année]]</f>
        <v>SIEMV_Service intercommunal d'épuration des eaux usées de Mézières et environs_4_2020</v>
      </c>
      <c r="H9390" s="60">
        <v>5798</v>
      </c>
      <c r="I9390" s="60" t="s">
        <v>236</v>
      </c>
      <c r="J9390" s="60">
        <v>2020</v>
      </c>
      <c r="K9390" s="60">
        <v>0.12</v>
      </c>
    </row>
    <row r="9391" spans="1:11" x14ac:dyDescent="0.25">
      <c r="A9391" s="60" t="s">
        <v>724</v>
      </c>
      <c r="B9391" t="s">
        <v>567</v>
      </c>
      <c r="C9391" t="s">
        <v>568</v>
      </c>
      <c r="D9391" t="str">
        <f>Clef_répartition[[#This Row],[Code association]]&amp;"_"&amp;Clef_répartition[[#This Row],[Nom association]]</f>
        <v>SIEMV_Service intercommunal d'épuration des eaux usées de Mézières et environs</v>
      </c>
      <c r="E9391">
        <f>COUNTIFS(D$2:D9391,Clef_répartition[[#This Row],[Code_Nom]],J$2:J9391,Clef_répartition[[#This Row],[Année]])</f>
        <v>5</v>
      </c>
      <c r="F9391">
        <f>IF(Clef_répartition[[#This Row],[Code_Nom]]=D9390,F9390-1,(COUNTIFS(Clef_répartition[Code_Nom],Clef_répartition[[#This Row],[Code_Nom]],Clef_répartition[Année],Clef_répartition[[#This Row],[Année]])))</f>
        <v>2</v>
      </c>
      <c r="G9391" t="str">
        <f>Clef_répartition[[#This Row],[Code_Nom]]&amp;"_"&amp;Clef_répartition[[#This Row],[Nombre]]&amp;"_"&amp;Clef_répartition[[#This Row],[Année]]</f>
        <v>SIEMV_Service intercommunal d'épuration des eaux usées de Mézières et environs_5_2020</v>
      </c>
      <c r="H9391" s="60">
        <v>5692</v>
      </c>
      <c r="I9391" s="60" t="s">
        <v>289</v>
      </c>
      <c r="J9391" s="60">
        <v>2020</v>
      </c>
      <c r="K9391" s="60">
        <v>0.11</v>
      </c>
    </row>
    <row r="9392" spans="1:11" x14ac:dyDescent="0.25">
      <c r="A9392" s="60" t="s">
        <v>724</v>
      </c>
      <c r="B9392" t="s">
        <v>567</v>
      </c>
      <c r="C9392" t="s">
        <v>568</v>
      </c>
      <c r="D9392" t="str">
        <f>Clef_répartition[[#This Row],[Code association]]&amp;"_"&amp;Clef_répartition[[#This Row],[Nom association]]</f>
        <v>SIEMV_Service intercommunal d'épuration des eaux usées de Mézières et environs</v>
      </c>
      <c r="E9392">
        <f>COUNTIFS(D$2:D9392,Clef_répartition[[#This Row],[Code_Nom]],J$2:J9392,Clef_répartition[[#This Row],[Année]])</f>
        <v>6</v>
      </c>
      <c r="F9392">
        <f>IF(Clef_répartition[[#This Row],[Code_Nom]]=D9391,F9391-1,(COUNTIFS(Clef_répartition[Code_Nom],Clef_répartition[[#This Row],[Code_Nom]],Clef_répartition[Année],Clef_répartition[[#This Row],[Année]])))</f>
        <v>1</v>
      </c>
      <c r="G9392" t="str">
        <f>Clef_répartition[[#This Row],[Code_Nom]]&amp;"_"&amp;Clef_répartition[[#This Row],[Nombre]]&amp;"_"&amp;Clef_répartition[[#This Row],[Année]]</f>
        <v>SIEMV_Service intercommunal d'épuration des eaux usées de Mézières et environs_6_2020</v>
      </c>
      <c r="H9392" s="60">
        <v>5803</v>
      </c>
      <c r="I9392" s="60" t="s">
        <v>294</v>
      </c>
      <c r="J9392" s="60">
        <v>2020</v>
      </c>
      <c r="K9392" s="60">
        <v>0.06</v>
      </c>
    </row>
    <row r="9393" spans="1:11" x14ac:dyDescent="0.25">
      <c r="A9393" s="60" t="s">
        <v>724</v>
      </c>
      <c r="B9393" t="s">
        <v>642</v>
      </c>
      <c r="C9393" t="s">
        <v>643</v>
      </c>
      <c r="D9393" t="str">
        <f>Clef_répartition[[#This Row],[Code association]]&amp;"_"&amp;Clef_répartition[[#This Row],[Nom association]]</f>
        <v>SIGE_Service intercommunal de gestion</v>
      </c>
      <c r="E9393">
        <f>COUNTIFS(D$2:D9393,Clef_répartition[[#This Row],[Code_Nom]],J$2:J9393,Clef_répartition[[#This Row],[Année]])</f>
        <v>1</v>
      </c>
      <c r="F9393">
        <f>IF(Clef_répartition[[#This Row],[Code_Nom]]=D9392,F9392-1,(COUNTIFS(Clef_répartition[Code_Nom],Clef_répartition[[#This Row],[Code_Nom]],Clef_répartition[Année],Clef_répartition[[#This Row],[Année]])))</f>
        <v>8</v>
      </c>
      <c r="G9393" t="str">
        <f>Clef_répartition[[#This Row],[Code_Nom]]&amp;"_"&amp;Clef_répartition[[#This Row],[Nombre]]&amp;"_"&amp;Clef_répartition[[#This Row],[Année]]</f>
        <v>SIGE_Service intercommunal de gestion_1_2020</v>
      </c>
      <c r="H9393" s="60">
        <v>5882</v>
      </c>
      <c r="I9393" s="60" t="s">
        <v>50</v>
      </c>
      <c r="J9393" s="60">
        <v>2020</v>
      </c>
      <c r="K9393" s="60">
        <v>0.05</v>
      </c>
    </row>
    <row r="9394" spans="1:11" x14ac:dyDescent="0.25">
      <c r="A9394" s="60" t="s">
        <v>724</v>
      </c>
      <c r="B9394" t="s">
        <v>642</v>
      </c>
      <c r="C9394" t="s">
        <v>643</v>
      </c>
      <c r="D9394" t="str">
        <f>Clef_répartition[[#This Row],[Code association]]&amp;"_"&amp;Clef_répartition[[#This Row],[Nom association]]</f>
        <v>SIGE_Service intercommunal de gestion</v>
      </c>
      <c r="E9394">
        <f>COUNTIFS(D$2:D9394,Clef_répartition[[#This Row],[Code_Nom]],J$2:J9394,Clef_répartition[[#This Row],[Année]])</f>
        <v>2</v>
      </c>
      <c r="F9394">
        <f>IF(Clef_répartition[[#This Row],[Code_Nom]]=D9393,F9393-1,(COUNTIFS(Clef_répartition[Code_Nom],Clef_répartition[[#This Row],[Code_Nom]],Clef_répartition[Année],Clef_répartition[[#This Row],[Année]])))</f>
        <v>7</v>
      </c>
      <c r="G9394" t="str">
        <f>Clef_répartition[[#This Row],[Code_Nom]]&amp;"_"&amp;Clef_répartition[[#This Row],[Nombre]]&amp;"_"&amp;Clef_répartition[[#This Row],[Année]]</f>
        <v>SIGE_Service intercommunal de gestion_2_2020</v>
      </c>
      <c r="H9394" s="60">
        <v>5883</v>
      </c>
      <c r="I9394" s="60" t="s">
        <v>77</v>
      </c>
      <c r="J9394" s="60">
        <v>2020</v>
      </c>
      <c r="K9394" s="60">
        <v>0.03</v>
      </c>
    </row>
    <row r="9395" spans="1:11" x14ac:dyDescent="0.25">
      <c r="A9395" s="60" t="s">
        <v>724</v>
      </c>
      <c r="B9395" t="s">
        <v>642</v>
      </c>
      <c r="C9395" t="s">
        <v>643</v>
      </c>
      <c r="D9395" t="str">
        <f>Clef_répartition[[#This Row],[Code association]]&amp;"_"&amp;Clef_répartition[[#This Row],[Nom association]]</f>
        <v>SIGE_Service intercommunal de gestion</v>
      </c>
      <c r="E9395">
        <f>COUNTIFS(D$2:D9395,Clef_répartition[[#This Row],[Code_Nom]],J$2:J9395,Clef_répartition[[#This Row],[Année]])</f>
        <v>3</v>
      </c>
      <c r="F9395">
        <f>IF(Clef_répartition[[#This Row],[Code_Nom]]=D9394,F9394-1,(COUNTIFS(Clef_répartition[Code_Nom],Clef_répartition[[#This Row],[Code_Nom]],Clef_répartition[Année],Clef_répartition[[#This Row],[Année]])))</f>
        <v>6</v>
      </c>
      <c r="G9395" t="str">
        <f>Clef_répartition[[#This Row],[Code_Nom]]&amp;"_"&amp;Clef_répartition[[#This Row],[Nombre]]&amp;"_"&amp;Clef_répartition[[#This Row],[Année]]</f>
        <v>SIGE_Service intercommunal de gestion_3_2020</v>
      </c>
      <c r="H9395" s="60">
        <v>5884</v>
      </c>
      <c r="I9395" s="60" t="s">
        <v>78</v>
      </c>
      <c r="J9395" s="60">
        <v>2020</v>
      </c>
      <c r="K9395" s="60">
        <v>0.05</v>
      </c>
    </row>
    <row r="9396" spans="1:11" x14ac:dyDescent="0.25">
      <c r="A9396" s="60" t="s">
        <v>724</v>
      </c>
      <c r="B9396" t="s">
        <v>642</v>
      </c>
      <c r="C9396" t="s">
        <v>643</v>
      </c>
      <c r="D9396" t="str">
        <f>Clef_répartition[[#This Row],[Code association]]&amp;"_"&amp;Clef_répartition[[#This Row],[Nom association]]</f>
        <v>SIGE_Service intercommunal de gestion</v>
      </c>
      <c r="E9396">
        <f>COUNTIFS(D$2:D9396,Clef_répartition[[#This Row],[Code_Nom]],J$2:J9396,Clef_répartition[[#This Row],[Année]])</f>
        <v>4</v>
      </c>
      <c r="F9396">
        <f>IF(Clef_répartition[[#This Row],[Code_Nom]]=D9395,F9395-1,(COUNTIFS(Clef_répartition[Code_Nom],Clef_répartition[[#This Row],[Code_Nom]],Clef_répartition[Année],Clef_répartition[[#This Row],[Année]])))</f>
        <v>5</v>
      </c>
      <c r="G9396" t="str">
        <f>Clef_répartition[[#This Row],[Code_Nom]]&amp;"_"&amp;Clef_répartition[[#This Row],[Nombre]]&amp;"_"&amp;Clef_répartition[[#This Row],[Année]]</f>
        <v>SIGE_Service intercommunal de gestion_4_2020</v>
      </c>
      <c r="H9396" s="60">
        <v>5885</v>
      </c>
      <c r="I9396" s="60" t="s">
        <v>138</v>
      </c>
      <c r="J9396" s="60">
        <v>2020</v>
      </c>
      <c r="K9396" s="60">
        <v>0.02</v>
      </c>
    </row>
    <row r="9397" spans="1:11" x14ac:dyDescent="0.25">
      <c r="A9397" s="60" t="s">
        <v>724</v>
      </c>
      <c r="B9397" t="s">
        <v>642</v>
      </c>
      <c r="C9397" t="s">
        <v>643</v>
      </c>
      <c r="D9397" t="str">
        <f>Clef_répartition[[#This Row],[Code association]]&amp;"_"&amp;Clef_répartition[[#This Row],[Nom association]]</f>
        <v>SIGE_Service intercommunal de gestion</v>
      </c>
      <c r="E9397">
        <f>COUNTIFS(D$2:D9397,Clef_répartition[[#This Row],[Code_Nom]],J$2:J9397,Clef_répartition[[#This Row],[Année]])</f>
        <v>5</v>
      </c>
      <c r="F9397">
        <f>IF(Clef_répartition[[#This Row],[Code_Nom]]=D9396,F9396-1,(COUNTIFS(Clef_répartition[Code_Nom],Clef_répartition[[#This Row],[Code_Nom]],Clef_répartition[Année],Clef_répartition[[#This Row],[Année]])))</f>
        <v>4</v>
      </c>
      <c r="G9397" t="str">
        <f>Clef_répartition[[#This Row],[Code_Nom]]&amp;"_"&amp;Clef_répartition[[#This Row],[Nombre]]&amp;"_"&amp;Clef_répartition[[#This Row],[Année]]</f>
        <v>SIGE_Service intercommunal de gestion_5_2020</v>
      </c>
      <c r="H9397" s="60">
        <v>5889</v>
      </c>
      <c r="I9397" s="60" t="s">
        <v>150</v>
      </c>
      <c r="J9397" s="60">
        <v>2020</v>
      </c>
      <c r="K9397" s="60">
        <v>0.17</v>
      </c>
    </row>
    <row r="9398" spans="1:11" x14ac:dyDescent="0.25">
      <c r="A9398" s="60" t="s">
        <v>724</v>
      </c>
      <c r="B9398" t="s">
        <v>642</v>
      </c>
      <c r="C9398" t="s">
        <v>643</v>
      </c>
      <c r="D9398" t="str">
        <f>Clef_répartition[[#This Row],[Code association]]&amp;"_"&amp;Clef_répartition[[#This Row],[Nom association]]</f>
        <v>SIGE_Service intercommunal de gestion</v>
      </c>
      <c r="E9398">
        <f>COUNTIFS(D$2:D9398,Clef_répartition[[#This Row],[Code_Nom]],J$2:J9398,Clef_répartition[[#This Row],[Année]])</f>
        <v>6</v>
      </c>
      <c r="F9398">
        <f>IF(Clef_répartition[[#This Row],[Code_Nom]]=D9397,F9397-1,(COUNTIFS(Clef_répartition[Code_Nom],Clef_répartition[[#This Row],[Code_Nom]],Clef_répartition[Année],Clef_répartition[[#This Row],[Année]])))</f>
        <v>3</v>
      </c>
      <c r="G9398" t="str">
        <f>Clef_répartition[[#This Row],[Code_Nom]]&amp;"_"&amp;Clef_répartition[[#This Row],[Nombre]]&amp;"_"&amp;Clef_répartition[[#This Row],[Année]]</f>
        <v>SIGE_Service intercommunal de gestion_6_2020</v>
      </c>
      <c r="H9398" s="60">
        <v>5886</v>
      </c>
      <c r="I9398" s="60" t="s">
        <v>188</v>
      </c>
      <c r="J9398" s="60">
        <v>2020</v>
      </c>
      <c r="K9398" s="60">
        <v>0.38</v>
      </c>
    </row>
    <row r="9399" spans="1:11" x14ac:dyDescent="0.25">
      <c r="A9399" s="60" t="s">
        <v>724</v>
      </c>
      <c r="B9399" t="s">
        <v>642</v>
      </c>
      <c r="C9399" t="s">
        <v>643</v>
      </c>
      <c r="D9399" t="str">
        <f>Clef_répartition[[#This Row],[Code association]]&amp;"_"&amp;Clef_répartition[[#This Row],[Nom association]]</f>
        <v>SIGE_Service intercommunal de gestion</v>
      </c>
      <c r="E9399">
        <f>COUNTIFS(D$2:D9399,Clef_répartition[[#This Row],[Code_Nom]],J$2:J9399,Clef_répartition[[#This Row],[Année]])</f>
        <v>7</v>
      </c>
      <c r="F9399">
        <f>IF(Clef_répartition[[#This Row],[Code_Nom]]=D9398,F9398-1,(COUNTIFS(Clef_répartition[Code_Nom],Clef_répartition[[#This Row],[Code_Nom]],Clef_répartition[Année],Clef_répartition[[#This Row],[Année]])))</f>
        <v>2</v>
      </c>
      <c r="G9399" t="str">
        <f>Clef_répartition[[#This Row],[Code_Nom]]&amp;"_"&amp;Clef_répartition[[#This Row],[Nombre]]&amp;"_"&amp;Clef_répartition[[#This Row],[Année]]</f>
        <v>SIGE_Service intercommunal de gestion_7_2020</v>
      </c>
      <c r="H9399" s="60">
        <v>5890</v>
      </c>
      <c r="I9399" s="60" t="s">
        <v>277</v>
      </c>
      <c r="J9399" s="60">
        <v>2020</v>
      </c>
      <c r="K9399" s="60">
        <v>0.28999999999999998</v>
      </c>
    </row>
    <row r="9400" spans="1:11" x14ac:dyDescent="0.25">
      <c r="A9400" s="60" t="s">
        <v>724</v>
      </c>
      <c r="B9400" t="s">
        <v>642</v>
      </c>
      <c r="C9400" t="s">
        <v>643</v>
      </c>
      <c r="D9400" t="str">
        <f>Clef_répartition[[#This Row],[Code association]]&amp;"_"&amp;Clef_répartition[[#This Row],[Nom association]]</f>
        <v>SIGE_Service intercommunal de gestion</v>
      </c>
      <c r="E9400">
        <f>COUNTIFS(D$2:D9400,Clef_répartition[[#This Row],[Code_Nom]],J$2:J9400,Clef_répartition[[#This Row],[Année]])</f>
        <v>8</v>
      </c>
      <c r="F9400">
        <f>IF(Clef_répartition[[#This Row],[Code_Nom]]=D9399,F9399-1,(COUNTIFS(Clef_répartition[Code_Nom],Clef_répartition[[#This Row],[Code_Nom]],Clef_répartition[Année],Clef_répartition[[#This Row],[Année]])))</f>
        <v>1</v>
      </c>
      <c r="G9400" t="str">
        <f>Clef_répartition[[#This Row],[Code_Nom]]&amp;"_"&amp;Clef_répartition[[#This Row],[Nombre]]&amp;"_"&amp;Clef_répartition[[#This Row],[Année]]</f>
        <v>SIGE_Service intercommunal de gestion_8_2020</v>
      </c>
      <c r="H9400" s="60">
        <v>5891</v>
      </c>
      <c r="I9400" s="60" t="s">
        <v>278</v>
      </c>
      <c r="J9400" s="60">
        <v>2020</v>
      </c>
      <c r="K9400" s="60">
        <v>0.01</v>
      </c>
    </row>
    <row r="9401" spans="1:11" x14ac:dyDescent="0.25">
      <c r="A9401" t="s">
        <v>724</v>
      </c>
      <c r="B9401" t="s">
        <v>672</v>
      </c>
      <c r="C9401" t="s">
        <v>673</v>
      </c>
      <c r="D9401" t="str">
        <f>Clef_répartition[[#This Row],[Code association]]&amp;"_"&amp;Clef_répartition[[#This Row],[Nom association]]</f>
        <v>SIT_Association de communes de la région lausannoise pour la réglementation du service des taxis</v>
      </c>
      <c r="E9401">
        <f>COUNTIFS(D$2:D9401,Clef_répartition[[#This Row],[Code_Nom]],J$2:J9401,Clef_répartition[[#This Row],[Année]])</f>
        <v>1</v>
      </c>
      <c r="F9401">
        <f>IF(Clef_répartition[[#This Row],[Code_Nom]]=D9400,F9400-1,(COUNTIFS(Clef_répartition[Code_Nom],Clef_répartition[[#This Row],[Code_Nom]],Clef_répartition[Année],Clef_répartition[[#This Row],[Année]])))</f>
        <v>12</v>
      </c>
      <c r="G940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taxis_1_2020</v>
      </c>
      <c r="H9401" s="60">
        <v>5581</v>
      </c>
      <c r="I9401" s="60" t="s">
        <v>17</v>
      </c>
      <c r="J9401" s="60">
        <v>2020</v>
      </c>
      <c r="K9401" s="60">
        <v>1.4886506662037238E-2</v>
      </c>
    </row>
    <row r="9402" spans="1:11" x14ac:dyDescent="0.25">
      <c r="A9402" t="s">
        <v>724</v>
      </c>
      <c r="B9402" t="s">
        <v>672</v>
      </c>
      <c r="C9402" t="s">
        <v>673</v>
      </c>
      <c r="D9402" t="str">
        <f>Clef_répartition[[#This Row],[Code association]]&amp;"_"&amp;Clef_répartition[[#This Row],[Nom association]]</f>
        <v>SIT_Association de communes de la région lausannoise pour la réglementation du service des taxis</v>
      </c>
      <c r="E9402">
        <f>COUNTIFS(D$2:D9402,Clef_répartition[[#This Row],[Code_Nom]],J$2:J9402,Clef_répartition[[#This Row],[Année]])</f>
        <v>2</v>
      </c>
      <c r="F9402">
        <f>IF(Clef_répartition[[#This Row],[Code_Nom]]=D9401,F9401-1,(COUNTIFS(Clef_répartition[Code_Nom],Clef_répartition[[#This Row],[Code_Nom]],Clef_répartition[Année],Clef_répartition[[#This Row],[Année]])))</f>
        <v>11</v>
      </c>
      <c r="G940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taxis_2_2020</v>
      </c>
      <c r="H9402" s="60">
        <v>5624</v>
      </c>
      <c r="I9402" s="60" t="s">
        <v>44</v>
      </c>
      <c r="J9402" s="60">
        <v>2020</v>
      </c>
      <c r="K9402" s="60">
        <v>3.5359892050139868E-2</v>
      </c>
    </row>
    <row r="9403" spans="1:11" x14ac:dyDescent="0.25">
      <c r="A9403" t="s">
        <v>724</v>
      </c>
      <c r="B9403" t="s">
        <v>672</v>
      </c>
      <c r="C9403" t="s">
        <v>673</v>
      </c>
      <c r="D9403" t="str">
        <f>Clef_répartition[[#This Row],[Code association]]&amp;"_"&amp;Clef_répartition[[#This Row],[Nom association]]</f>
        <v>SIT_Association de communes de la région lausannoise pour la réglementation du service des taxis</v>
      </c>
      <c r="E9403">
        <f>COUNTIFS(D$2:D9403,Clef_répartition[[#This Row],[Code_Nom]],J$2:J9403,Clef_répartition[[#This Row],[Année]])</f>
        <v>3</v>
      </c>
      <c r="F9403">
        <f>IF(Clef_répartition[[#This Row],[Code_Nom]]=D9402,F9402-1,(COUNTIFS(Clef_répartition[Code_Nom],Clef_répartition[[#This Row],[Code_Nom]],Clef_répartition[Année],Clef_répartition[[#This Row],[Année]])))</f>
        <v>10</v>
      </c>
      <c r="G940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taxis_3_2020</v>
      </c>
      <c r="H9403" s="60">
        <v>5627</v>
      </c>
      <c r="I9403" s="60" t="s">
        <v>56</v>
      </c>
      <c r="J9403" s="60">
        <v>2020</v>
      </c>
      <c r="K9403" s="60">
        <v>3.1118441039885425E-2</v>
      </c>
    </row>
    <row r="9404" spans="1:11" x14ac:dyDescent="0.25">
      <c r="A9404" t="s">
        <v>724</v>
      </c>
      <c r="B9404" t="s">
        <v>672</v>
      </c>
      <c r="C9404" t="s">
        <v>673</v>
      </c>
      <c r="D9404" t="str">
        <f>Clef_répartition[[#This Row],[Code association]]&amp;"_"&amp;Clef_répartition[[#This Row],[Nom association]]</f>
        <v>SIT_Association de communes de la région lausannoise pour la réglementation du service des taxis</v>
      </c>
      <c r="E9404">
        <f>COUNTIFS(D$2:D9404,Clef_répartition[[#This Row],[Code_Nom]],J$2:J9404,Clef_répartition[[#This Row],[Année]])</f>
        <v>4</v>
      </c>
      <c r="F9404">
        <f>IF(Clef_répartition[[#This Row],[Code_Nom]]=D9403,F9403-1,(COUNTIFS(Clef_répartition[Code_Nom],Clef_répartition[[#This Row],[Code_Nom]],Clef_répartition[Année],Clef_répartition[[#This Row],[Année]])))</f>
        <v>9</v>
      </c>
      <c r="G940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taxis_4_2020</v>
      </c>
      <c r="H9404" s="60">
        <v>5583</v>
      </c>
      <c r="I9404" s="60" t="s">
        <v>82</v>
      </c>
      <c r="J9404" s="60">
        <v>2020</v>
      </c>
      <c r="K9404" s="60">
        <v>3.1343336581824498E-2</v>
      </c>
    </row>
    <row r="9405" spans="1:11" x14ac:dyDescent="0.25">
      <c r="A9405" t="s">
        <v>724</v>
      </c>
      <c r="B9405" t="s">
        <v>672</v>
      </c>
      <c r="C9405" t="s">
        <v>673</v>
      </c>
      <c r="D9405" t="str">
        <f>Clef_répartition[[#This Row],[Code association]]&amp;"_"&amp;Clef_répartition[[#This Row],[Nom association]]</f>
        <v>SIT_Association de communes de la région lausannoise pour la réglementation du service des taxis</v>
      </c>
      <c r="E9405">
        <f>COUNTIFS(D$2:D9405,Clef_répartition[[#This Row],[Code_Nom]],J$2:J9405,Clef_répartition[[#This Row],[Année]])</f>
        <v>5</v>
      </c>
      <c r="F9405">
        <f>IF(Clef_répartition[[#This Row],[Code_Nom]]=D9404,F9404-1,(COUNTIFS(Clef_répartition[Code_Nom],Clef_répartition[[#This Row],[Code_Nom]],Clef_répartition[Année],Clef_répartition[[#This Row],[Année]])))</f>
        <v>8</v>
      </c>
      <c r="G940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taxis_5_2020</v>
      </c>
      <c r="H9405" s="60">
        <v>5635</v>
      </c>
      <c r="I9405" s="60" t="s">
        <v>103</v>
      </c>
      <c r="J9405" s="60">
        <v>2020</v>
      </c>
      <c r="K9405" s="60">
        <v>5.1643118393693462E-2</v>
      </c>
    </row>
    <row r="9406" spans="1:11" x14ac:dyDescent="0.25">
      <c r="A9406" t="s">
        <v>724</v>
      </c>
      <c r="B9406" t="s">
        <v>672</v>
      </c>
      <c r="C9406" t="s">
        <v>673</v>
      </c>
      <c r="D9406" t="str">
        <f>Clef_répartition[[#This Row],[Code association]]&amp;"_"&amp;Clef_répartition[[#This Row],[Nom association]]</f>
        <v>SIT_Association de communes de la région lausannoise pour la réglementation du service des taxis</v>
      </c>
      <c r="E9406">
        <f>COUNTIFS(D$2:D9406,Clef_répartition[[#This Row],[Code_Nom]],J$2:J9406,Clef_répartition[[#This Row],[Année]])</f>
        <v>6</v>
      </c>
      <c r="F9406">
        <f>IF(Clef_répartition[[#This Row],[Code_Nom]]=D9405,F9405-1,(COUNTIFS(Clef_répartition[Code_Nom],Clef_répartition[[#This Row],[Code_Nom]],Clef_répartition[Année],Clef_répartition[[#This Row],[Année]])))</f>
        <v>7</v>
      </c>
      <c r="G940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taxis_6_2020</v>
      </c>
      <c r="H9406" s="60">
        <v>5584</v>
      </c>
      <c r="I9406" s="60" t="s">
        <v>104</v>
      </c>
      <c r="J9406" s="60">
        <v>2020</v>
      </c>
      <c r="K9406" s="60">
        <v>3.8275643023700838E-2</v>
      </c>
    </row>
    <row r="9407" spans="1:11" x14ac:dyDescent="0.25">
      <c r="A9407" t="s">
        <v>724</v>
      </c>
      <c r="B9407" t="s">
        <v>672</v>
      </c>
      <c r="C9407" t="s">
        <v>673</v>
      </c>
      <c r="D9407" t="str">
        <f>Clef_répartition[[#This Row],[Code association]]&amp;"_"&amp;Clef_répartition[[#This Row],[Nom association]]</f>
        <v>SIT_Association de communes de la région lausannoise pour la réglementation du service des taxis</v>
      </c>
      <c r="E9407">
        <f>COUNTIFS(D$2:D9407,Clef_répartition[[#This Row],[Code_Nom]],J$2:J9407,Clef_répartition[[#This Row],[Année]])</f>
        <v>7</v>
      </c>
      <c r="F9407">
        <f>IF(Clef_répartition[[#This Row],[Code_Nom]]=D9406,F9406-1,(COUNTIFS(Clef_répartition[Code_Nom],Clef_répartition[[#This Row],[Code_Nom]],Clef_répartition[Année],Clef_répartition[[#This Row],[Année]])))</f>
        <v>6</v>
      </c>
      <c r="G940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taxis_7_2020</v>
      </c>
      <c r="H9407" s="60">
        <v>5586</v>
      </c>
      <c r="I9407" s="60" t="s">
        <v>674</v>
      </c>
      <c r="J9407" s="60">
        <v>2020</v>
      </c>
      <c r="K9407" s="60">
        <v>0.55129393847331443</v>
      </c>
    </row>
    <row r="9408" spans="1:11" x14ac:dyDescent="0.25">
      <c r="A9408" t="s">
        <v>724</v>
      </c>
      <c r="B9408" t="s">
        <v>672</v>
      </c>
      <c r="C9408" t="s">
        <v>673</v>
      </c>
      <c r="D9408" t="str">
        <f>Clef_répartition[[#This Row],[Code association]]&amp;"_"&amp;Clef_répartition[[#This Row],[Nom association]]</f>
        <v>SIT_Association de communes de la région lausannoise pour la réglementation du service des taxis</v>
      </c>
      <c r="E9408">
        <f>COUNTIFS(D$2:D9408,Clef_répartition[[#This Row],[Code_Nom]],J$2:J9408,Clef_répartition[[#This Row],[Année]])</f>
        <v>8</v>
      </c>
      <c r="F9408">
        <f>IF(Clef_répartition[[#This Row],[Code_Nom]]=D9407,F9407-1,(COUNTIFS(Clef_répartition[Code_Nom],Clef_répartition[[#This Row],[Code_Nom]],Clef_répartition[Année],Clef_répartition[[#This Row],[Année]])))</f>
        <v>5</v>
      </c>
      <c r="G940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taxis_8_2020</v>
      </c>
      <c r="H9408" s="60">
        <v>5587</v>
      </c>
      <c r="I9408" s="60" t="s">
        <v>156</v>
      </c>
      <c r="J9408" s="60">
        <v>2020</v>
      </c>
      <c r="K9408" s="60">
        <v>3.5474312589021152E-2</v>
      </c>
    </row>
    <row r="9409" spans="1:11" x14ac:dyDescent="0.25">
      <c r="A9409" t="s">
        <v>724</v>
      </c>
      <c r="B9409" t="s">
        <v>672</v>
      </c>
      <c r="C9409" t="s">
        <v>673</v>
      </c>
      <c r="D9409" t="str">
        <f>Clef_répartition[[#This Row],[Code association]]&amp;"_"&amp;Clef_répartition[[#This Row],[Nom association]]</f>
        <v>SIT_Association de communes de la région lausannoise pour la réglementation du service des taxis</v>
      </c>
      <c r="E9409">
        <f>COUNTIFS(D$2:D9409,Clef_répartition[[#This Row],[Code_Nom]],J$2:J9409,Clef_répartition[[#This Row],[Année]])</f>
        <v>9</v>
      </c>
      <c r="F9409">
        <f>IF(Clef_répartition[[#This Row],[Code_Nom]]=D9408,F9408-1,(COUNTIFS(Clef_répartition[Code_Nom],Clef_répartition[[#This Row],[Code_Nom]],Clef_répartition[Année],Clef_répartition[[#This Row],[Année]])))</f>
        <v>4</v>
      </c>
      <c r="G940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taxis_9_2020</v>
      </c>
      <c r="H9409" s="60">
        <v>5588</v>
      </c>
      <c r="I9409" s="60" t="s">
        <v>210</v>
      </c>
      <c r="J9409" s="60">
        <v>2020</v>
      </c>
      <c r="K9409" s="60">
        <v>6.0445608815905246E-3</v>
      </c>
    </row>
    <row r="9410" spans="1:11" x14ac:dyDescent="0.25">
      <c r="A9410" t="s">
        <v>724</v>
      </c>
      <c r="B9410" t="s">
        <v>672</v>
      </c>
      <c r="C9410" t="s">
        <v>673</v>
      </c>
      <c r="D9410" t="str">
        <f>Clef_répartition[[#This Row],[Code association]]&amp;"_"&amp;Clef_répartition[[#This Row],[Nom association]]</f>
        <v>SIT_Association de communes de la région lausannoise pour la réglementation du service des taxis</v>
      </c>
      <c r="E9410">
        <f>COUNTIFS(D$2:D9410,Clef_répartition[[#This Row],[Code_Nom]],J$2:J9410,Clef_répartition[[#This Row],[Année]])</f>
        <v>10</v>
      </c>
      <c r="F9410">
        <f>IF(Clef_répartition[[#This Row],[Code_Nom]]=D9409,F9409-1,(COUNTIFS(Clef_répartition[Code_Nom],Clef_répartition[[#This Row],[Code_Nom]],Clef_répartition[Année],Clef_répartition[[#This Row],[Année]])))</f>
        <v>3</v>
      </c>
      <c r="G941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taxis_10_2020</v>
      </c>
      <c r="H9410" s="60">
        <v>5589</v>
      </c>
      <c r="I9410" s="60" t="s">
        <v>223</v>
      </c>
      <c r="J9410" s="60">
        <v>2020</v>
      </c>
      <c r="K9410" s="60">
        <v>4.9015391535247449E-2</v>
      </c>
    </row>
    <row r="9411" spans="1:11" x14ac:dyDescent="0.25">
      <c r="A9411" t="s">
        <v>724</v>
      </c>
      <c r="B9411" t="s">
        <v>672</v>
      </c>
      <c r="C9411" t="s">
        <v>673</v>
      </c>
      <c r="D9411" t="str">
        <f>Clef_répartition[[#This Row],[Code association]]&amp;"_"&amp;Clef_répartition[[#This Row],[Nom association]]</f>
        <v>SIT_Association de communes de la région lausannoise pour la réglementation du service des taxis</v>
      </c>
      <c r="E9411">
        <f>COUNTIFS(D$2:D9411,Clef_répartition[[#This Row],[Code_Nom]],J$2:J9411,Clef_répartition[[#This Row],[Année]])</f>
        <v>11</v>
      </c>
      <c r="F9411">
        <f>IF(Clef_répartition[[#This Row],[Code_Nom]]=D9410,F9410-1,(COUNTIFS(Clef_répartition[Code_Nom],Clef_répartition[[#This Row],[Code_Nom]],Clef_répartition[Année],Clef_répartition[[#This Row],[Année]])))</f>
        <v>2</v>
      </c>
      <c r="G941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taxis_11_2020</v>
      </c>
      <c r="H9411" s="60">
        <v>5590</v>
      </c>
      <c r="I9411" s="60" t="s">
        <v>226</v>
      </c>
      <c r="J9411" s="60">
        <v>2020</v>
      </c>
      <c r="K9411" s="60">
        <v>7.2972685055493966E-2</v>
      </c>
    </row>
    <row r="9412" spans="1:11" x14ac:dyDescent="0.25">
      <c r="A9412" t="s">
        <v>724</v>
      </c>
      <c r="B9412" t="s">
        <v>672</v>
      </c>
      <c r="C9412" t="s">
        <v>673</v>
      </c>
      <c r="D9412" t="str">
        <f>Clef_répartition[[#This Row],[Code association]]&amp;"_"&amp;Clef_répartition[[#This Row],[Nom association]]</f>
        <v>SIT_Association de communes de la région lausannoise pour la réglementation du service des taxis</v>
      </c>
      <c r="E9412">
        <f>COUNTIFS(D$2:D9412,Clef_répartition[[#This Row],[Code_Nom]],J$2:J9412,Clef_répartition[[#This Row],[Année]])</f>
        <v>12</v>
      </c>
      <c r="F9412">
        <f>IF(Clef_répartition[[#This Row],[Code_Nom]]=D9411,F9411-1,(COUNTIFS(Clef_répartition[Code_Nom],Clef_répartition[[#This Row],[Code_Nom]],Clef_répartition[Année],Clef_répartition[[#This Row],[Année]])))</f>
        <v>1</v>
      </c>
      <c r="G941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taxis_12_2020</v>
      </c>
      <c r="H9412" s="60">
        <v>5591</v>
      </c>
      <c r="I9412" s="60" t="s">
        <v>228</v>
      </c>
      <c r="J9412" s="60">
        <v>2020</v>
      </c>
      <c r="K9412" s="60">
        <v>8.2572173714051247E-2</v>
      </c>
    </row>
    <row r="9413" spans="1:11" x14ac:dyDescent="0.25">
      <c r="A9413" t="s">
        <v>724</v>
      </c>
      <c r="B9413" t="s">
        <v>452</v>
      </c>
      <c r="C9413" t="s">
        <v>453</v>
      </c>
      <c r="D9413" t="str">
        <f>Clef_répartition[[#This Row],[Code association]]&amp;"_"&amp;Clef_répartition[[#This Row],[Nom association]]</f>
        <v>SITSE_Services industriels de Terre Sainte et environs</v>
      </c>
      <c r="E9413">
        <f>COUNTIFS(D$2:D9413,Clef_répartition[[#This Row],[Code_Nom]],J$2:J9413,Clef_répartition[[#This Row],[Année]])</f>
        <v>1</v>
      </c>
      <c r="F9413">
        <f>IF(Clef_répartition[[#This Row],[Code_Nom]]=D9412,F9412-1,(COUNTIFS(Clef_répartition[Code_Nom],Clef_répartition[[#This Row],[Code_Nom]],Clef_répartition[Année],Clef_répartition[[#This Row],[Année]])))</f>
        <v>11</v>
      </c>
      <c r="G9413" t="str">
        <f>Clef_répartition[[#This Row],[Code_Nom]]&amp;"_"&amp;Clef_répartition[[#This Row],[Nombre]]&amp;"_"&amp;Clef_répartition[[#This Row],[Année]]</f>
        <v>SITSE_Services industriels de Terre Sainte et environs_1_2020</v>
      </c>
      <c r="H9413" s="60">
        <v>5705</v>
      </c>
      <c r="I9413" s="60" t="s">
        <v>27</v>
      </c>
      <c r="J9413" s="60">
        <v>2020</v>
      </c>
      <c r="K9413" s="60">
        <v>0.04</v>
      </c>
    </row>
    <row r="9414" spans="1:11" x14ac:dyDescent="0.25">
      <c r="A9414" t="s">
        <v>724</v>
      </c>
      <c r="B9414" t="s">
        <v>452</v>
      </c>
      <c r="C9414" t="s">
        <v>453</v>
      </c>
      <c r="D9414" t="str">
        <f>Clef_répartition[[#This Row],[Code association]]&amp;"_"&amp;Clef_répartition[[#This Row],[Nom association]]</f>
        <v>SITSE_Services industriels de Terre Sainte et environs</v>
      </c>
      <c r="E9414">
        <f>COUNTIFS(D$2:D9414,Clef_répartition[[#This Row],[Code_Nom]],J$2:J9414,Clef_répartition[[#This Row],[Année]])</f>
        <v>2</v>
      </c>
      <c r="F9414">
        <f>IF(Clef_répartition[[#This Row],[Code_Nom]]=D9413,F9413-1,(COUNTIFS(Clef_répartition[Code_Nom],Clef_répartition[[#This Row],[Code_Nom]],Clef_répartition[Année],Clef_répartition[[#This Row],[Année]])))</f>
        <v>10</v>
      </c>
      <c r="G9414" t="str">
        <f>Clef_répartition[[#This Row],[Code_Nom]]&amp;"_"&amp;Clef_répartition[[#This Row],[Nombre]]&amp;"_"&amp;Clef_répartition[[#This Row],[Année]]</f>
        <v>SITSE_Services industriels de Terre Sainte et environs_2_2020</v>
      </c>
      <c r="H9414" s="60">
        <v>5707</v>
      </c>
      <c r="I9414" s="60" t="s">
        <v>52</v>
      </c>
      <c r="J9414" s="60">
        <v>2020</v>
      </c>
      <c r="K9414" s="60">
        <v>0.06</v>
      </c>
    </row>
    <row r="9415" spans="1:11" x14ac:dyDescent="0.25">
      <c r="A9415" t="s">
        <v>724</v>
      </c>
      <c r="B9415" t="s">
        <v>452</v>
      </c>
      <c r="C9415" t="s">
        <v>453</v>
      </c>
      <c r="D9415" t="str">
        <f>Clef_répartition[[#This Row],[Code association]]&amp;"_"&amp;Clef_répartition[[#This Row],[Nom association]]</f>
        <v>SITSE_Services industriels de Terre Sainte et environs</v>
      </c>
      <c r="E9415">
        <f>COUNTIFS(D$2:D9415,Clef_répartition[[#This Row],[Code_Nom]],J$2:J9415,Clef_répartition[[#This Row],[Année]])</f>
        <v>3</v>
      </c>
      <c r="F9415">
        <f>IF(Clef_répartition[[#This Row],[Code_Nom]]=D9414,F9414-1,(COUNTIFS(Clef_répartition[Code_Nom],Clef_répartition[[#This Row],[Code_Nom]],Clef_répartition[Année],Clef_répartition[[#This Row],[Année]])))</f>
        <v>9</v>
      </c>
      <c r="G9415" t="str">
        <f>Clef_répartition[[#This Row],[Code_Nom]]&amp;"_"&amp;Clef_répartition[[#This Row],[Nombre]]&amp;"_"&amp;Clef_répartition[[#This Row],[Année]]</f>
        <v>SITSE_Services industriels de Terre Sainte et environs_3_2020</v>
      </c>
      <c r="H9415" s="60">
        <v>5708</v>
      </c>
      <c r="I9415" s="60" t="s">
        <v>53</v>
      </c>
      <c r="J9415" s="60">
        <v>2020</v>
      </c>
      <c r="K9415" s="60">
        <v>0.05</v>
      </c>
    </row>
    <row r="9416" spans="1:11" x14ac:dyDescent="0.25">
      <c r="A9416" t="s">
        <v>724</v>
      </c>
      <c r="B9416" t="s">
        <v>452</v>
      </c>
      <c r="C9416" t="s">
        <v>453</v>
      </c>
      <c r="D9416" t="str">
        <f>Clef_répartition[[#This Row],[Code association]]&amp;"_"&amp;Clef_répartition[[#This Row],[Nom association]]</f>
        <v>SITSE_Services industriels de Terre Sainte et environs</v>
      </c>
      <c r="E9416">
        <f>COUNTIFS(D$2:D9416,Clef_répartition[[#This Row],[Code_Nom]],J$2:J9416,Clef_répartition[[#This Row],[Année]])</f>
        <v>4</v>
      </c>
      <c r="F9416">
        <f>IF(Clef_répartition[[#This Row],[Code_Nom]]=D9415,F9415-1,(COUNTIFS(Clef_répartition[Code_Nom],Clef_répartition[[#This Row],[Code_Nom]],Clef_répartition[Année],Clef_répartition[[#This Row],[Année]])))</f>
        <v>8</v>
      </c>
      <c r="G9416" t="str">
        <f>Clef_répartition[[#This Row],[Code_Nom]]&amp;"_"&amp;Clef_répartition[[#This Row],[Nombre]]&amp;"_"&amp;Clef_répartition[[#This Row],[Année]]</f>
        <v>SITSE_Services industriels de Terre Sainte et environs_4_2020</v>
      </c>
      <c r="H9416" s="60">
        <v>5711</v>
      </c>
      <c r="I9416" s="60" t="s">
        <v>70</v>
      </c>
      <c r="J9416" s="60">
        <v>2020</v>
      </c>
      <c r="K9416" s="60">
        <v>0.14000000000000001</v>
      </c>
    </row>
    <row r="9417" spans="1:11" x14ac:dyDescent="0.25">
      <c r="A9417" t="s">
        <v>724</v>
      </c>
      <c r="B9417" t="s">
        <v>452</v>
      </c>
      <c r="C9417" t="s">
        <v>453</v>
      </c>
      <c r="D9417" t="str">
        <f>Clef_répartition[[#This Row],[Code association]]&amp;"_"&amp;Clef_répartition[[#This Row],[Nom association]]</f>
        <v>SITSE_Services industriels de Terre Sainte et environs</v>
      </c>
      <c r="E9417">
        <f>COUNTIFS(D$2:D9417,Clef_répartition[[#This Row],[Code_Nom]],J$2:J9417,Clef_répartition[[#This Row],[Année]])</f>
        <v>5</v>
      </c>
      <c r="F9417">
        <f>IF(Clef_répartition[[#This Row],[Code_Nom]]=D9416,F9416-1,(COUNTIFS(Clef_répartition[Code_Nom],Clef_répartition[[#This Row],[Code_Nom]],Clef_répartition[Année],Clef_répartition[[#This Row],[Année]])))</f>
        <v>7</v>
      </c>
      <c r="G9417" t="str">
        <f>Clef_répartition[[#This Row],[Code_Nom]]&amp;"_"&amp;Clef_répartition[[#This Row],[Nombre]]&amp;"_"&amp;Clef_répartition[[#This Row],[Année]]</f>
        <v>SITSE_Services industriels de Terre Sainte et environs_5_2020</v>
      </c>
      <c r="H9417" s="60">
        <v>5712</v>
      </c>
      <c r="I9417" s="60" t="s">
        <v>72</v>
      </c>
      <c r="J9417" s="60">
        <v>2020</v>
      </c>
      <c r="K9417" s="60">
        <v>0.16</v>
      </c>
    </row>
    <row r="9418" spans="1:11" x14ac:dyDescent="0.25">
      <c r="A9418" t="s">
        <v>724</v>
      </c>
      <c r="B9418" t="s">
        <v>452</v>
      </c>
      <c r="C9418" t="s">
        <v>453</v>
      </c>
      <c r="D9418" t="str">
        <f>Clef_répartition[[#This Row],[Code association]]&amp;"_"&amp;Clef_répartition[[#This Row],[Nom association]]</f>
        <v>SITSE_Services industriels de Terre Sainte et environs</v>
      </c>
      <c r="E9418">
        <f>COUNTIFS(D$2:D9418,Clef_répartition[[#This Row],[Code_Nom]],J$2:J9418,Clef_répartition[[#This Row],[Année]])</f>
        <v>6</v>
      </c>
      <c r="F9418">
        <f>IF(Clef_répartition[[#This Row],[Code_Nom]]=D9417,F9417-1,(COUNTIFS(Clef_répartition[Code_Nom],Clef_répartition[[#This Row],[Code_Nom]],Clef_répartition[Année],Clef_répartition[[#This Row],[Année]])))</f>
        <v>6</v>
      </c>
      <c r="G9418" t="str">
        <f>Clef_répartition[[#This Row],[Code_Nom]]&amp;"_"&amp;Clef_répartition[[#This Row],[Nombre]]&amp;"_"&amp;Clef_répartition[[#This Row],[Année]]</f>
        <v>SITSE_Services industriels de Terre Sainte et environs_6_2020</v>
      </c>
      <c r="H9418" s="60">
        <v>5713</v>
      </c>
      <c r="I9418" s="60" t="s">
        <v>80</v>
      </c>
      <c r="J9418" s="60">
        <v>2020</v>
      </c>
      <c r="K9418" s="60">
        <v>0.08</v>
      </c>
    </row>
    <row r="9419" spans="1:11" x14ac:dyDescent="0.25">
      <c r="A9419" t="s">
        <v>724</v>
      </c>
      <c r="B9419" t="s">
        <v>452</v>
      </c>
      <c r="C9419" t="s">
        <v>453</v>
      </c>
      <c r="D9419" t="str">
        <f>Clef_répartition[[#This Row],[Code association]]&amp;"_"&amp;Clef_répartition[[#This Row],[Nom association]]</f>
        <v>SITSE_Services industriels de Terre Sainte et environs</v>
      </c>
      <c r="E9419">
        <f>COUNTIFS(D$2:D9419,Clef_répartition[[#This Row],[Code_Nom]],J$2:J9419,Clef_répartition[[#This Row],[Année]])</f>
        <v>7</v>
      </c>
      <c r="F9419">
        <f>IF(Clef_répartition[[#This Row],[Code_Nom]]=D9418,F9418-1,(COUNTIFS(Clef_répartition[Code_Nom],Clef_répartition[[#This Row],[Code_Nom]],Clef_répartition[Année],Clef_répartition[[#This Row],[Année]])))</f>
        <v>5</v>
      </c>
      <c r="G9419" t="str">
        <f>Clef_répartition[[#This Row],[Code_Nom]]&amp;"_"&amp;Clef_répartition[[#This Row],[Nombre]]&amp;"_"&amp;Clef_répartition[[#This Row],[Année]]</f>
        <v>SITSE_Services industriels de Terre Sainte et environs_7_2020</v>
      </c>
      <c r="H9419" s="60">
        <v>5714</v>
      </c>
      <c r="I9419" s="60" t="s">
        <v>81</v>
      </c>
      <c r="J9419" s="60">
        <v>2020</v>
      </c>
      <c r="K9419" s="60">
        <v>0.06</v>
      </c>
    </row>
    <row r="9420" spans="1:11" x14ac:dyDescent="0.25">
      <c r="A9420" t="s">
        <v>724</v>
      </c>
      <c r="B9420" t="s">
        <v>452</v>
      </c>
      <c r="C9420" t="s">
        <v>453</v>
      </c>
      <c r="D9420" t="str">
        <f>Clef_répartition[[#This Row],[Code association]]&amp;"_"&amp;Clef_répartition[[#This Row],[Nom association]]</f>
        <v>SITSE_Services industriels de Terre Sainte et environs</v>
      </c>
      <c r="E9420">
        <f>COUNTIFS(D$2:D9420,Clef_répartition[[#This Row],[Code_Nom]],J$2:J9420,Clef_répartition[[#This Row],[Année]])</f>
        <v>8</v>
      </c>
      <c r="F9420">
        <f>IF(Clef_répartition[[#This Row],[Code_Nom]]=D9419,F9419-1,(COUNTIFS(Clef_répartition[Code_Nom],Clef_répartition[[#This Row],[Code_Nom]],Clef_répartition[Année],Clef_répartition[[#This Row],[Année]])))</f>
        <v>4</v>
      </c>
      <c r="G9420" t="str">
        <f>Clef_répartition[[#This Row],[Code_Nom]]&amp;"_"&amp;Clef_répartition[[#This Row],[Nombre]]&amp;"_"&amp;Clef_répartition[[#This Row],[Année]]</f>
        <v>SITSE_Services industriels de Terre Sainte et environs_8_2020</v>
      </c>
      <c r="H9420" s="60">
        <v>5717</v>
      </c>
      <c r="I9420" s="60" t="s">
        <v>118</v>
      </c>
      <c r="J9420" s="60">
        <v>2020</v>
      </c>
      <c r="K9420" s="60">
        <v>0.19</v>
      </c>
    </row>
    <row r="9421" spans="1:11" x14ac:dyDescent="0.25">
      <c r="A9421" t="s">
        <v>724</v>
      </c>
      <c r="B9421" t="s">
        <v>452</v>
      </c>
      <c r="C9421" t="s">
        <v>453</v>
      </c>
      <c r="D9421" t="str">
        <f>Clef_répartition[[#This Row],[Code association]]&amp;"_"&amp;Clef_répartition[[#This Row],[Nom association]]</f>
        <v>SITSE_Services industriels de Terre Sainte et environs</v>
      </c>
      <c r="E9421">
        <f>COUNTIFS(D$2:D9421,Clef_répartition[[#This Row],[Code_Nom]],J$2:J9421,Clef_répartition[[#This Row],[Année]])</f>
        <v>9</v>
      </c>
      <c r="F9421">
        <f>IF(Clef_répartition[[#This Row],[Code_Nom]]=D9420,F9420-1,(COUNTIFS(Clef_répartition[Code_Nom],Clef_répartition[[#This Row],[Code_Nom]],Clef_répartition[Année],Clef_répartition[[#This Row],[Année]])))</f>
        <v>3</v>
      </c>
      <c r="G9421" t="str">
        <f>Clef_répartition[[#This Row],[Code_Nom]]&amp;"_"&amp;Clef_répartition[[#This Row],[Nombre]]&amp;"_"&amp;Clef_répartition[[#This Row],[Année]]</f>
        <v>SITSE_Services industriels de Terre Sainte et environs_9_2020</v>
      </c>
      <c r="H9421" s="60">
        <v>5726</v>
      </c>
      <c r="I9421" s="60" t="s">
        <v>148</v>
      </c>
      <c r="J9421" s="60">
        <v>2020</v>
      </c>
      <c r="K9421" s="60">
        <v>0.04</v>
      </c>
    </row>
    <row r="9422" spans="1:11" x14ac:dyDescent="0.25">
      <c r="A9422" t="s">
        <v>724</v>
      </c>
      <c r="B9422" t="s">
        <v>452</v>
      </c>
      <c r="C9422" t="s">
        <v>453</v>
      </c>
      <c r="D9422" t="str">
        <f>Clef_répartition[[#This Row],[Code association]]&amp;"_"&amp;Clef_répartition[[#This Row],[Nom association]]</f>
        <v>SITSE_Services industriels de Terre Sainte et environs</v>
      </c>
      <c r="E9422">
        <f>COUNTIFS(D$2:D9422,Clef_répartition[[#This Row],[Code_Nom]],J$2:J9422,Clef_répartition[[#This Row],[Année]])</f>
        <v>10</v>
      </c>
      <c r="F9422">
        <f>IF(Clef_répartition[[#This Row],[Code_Nom]]=D9421,F9421-1,(COUNTIFS(Clef_répartition[Code_Nom],Clef_répartition[[#This Row],[Code_Nom]],Clef_répartition[Année],Clef_répartition[[#This Row],[Année]])))</f>
        <v>2</v>
      </c>
      <c r="G9422" t="str">
        <f>Clef_répartition[[#This Row],[Code_Nom]]&amp;"_"&amp;Clef_répartition[[#This Row],[Nombre]]&amp;"_"&amp;Clef_répartition[[#This Row],[Année]]</f>
        <v>SITSE_Services industriels de Terre Sainte et environs_10_2020</v>
      </c>
      <c r="H9422" s="60">
        <v>5723</v>
      </c>
      <c r="I9422" s="60" t="s">
        <v>176</v>
      </c>
      <c r="J9422" s="60">
        <v>2020</v>
      </c>
      <c r="K9422" s="60">
        <v>0.1</v>
      </c>
    </row>
    <row r="9423" spans="1:11" x14ac:dyDescent="0.25">
      <c r="A9423" t="s">
        <v>724</v>
      </c>
      <c r="B9423" t="s">
        <v>452</v>
      </c>
      <c r="C9423" t="s">
        <v>453</v>
      </c>
      <c r="D9423" t="str">
        <f>Clef_répartition[[#This Row],[Code association]]&amp;"_"&amp;Clef_répartition[[#This Row],[Nom association]]</f>
        <v>SITSE_Services industriels de Terre Sainte et environs</v>
      </c>
      <c r="E9423">
        <f>COUNTIFS(D$2:D9423,Clef_répartition[[#This Row],[Code_Nom]],J$2:J9423,Clef_répartition[[#This Row],[Année]])</f>
        <v>11</v>
      </c>
      <c r="F9423">
        <f>IF(Clef_répartition[[#This Row],[Code_Nom]]=D9422,F9422-1,(COUNTIFS(Clef_répartition[Code_Nom],Clef_répartition[[#This Row],[Code_Nom]],Clef_répartition[Année],Clef_répartition[[#This Row],[Année]])))</f>
        <v>1</v>
      </c>
      <c r="G9423" t="str">
        <f>Clef_répartition[[#This Row],[Code_Nom]]&amp;"_"&amp;Clef_répartition[[#This Row],[Nombre]]&amp;"_"&amp;Clef_répartition[[#This Row],[Année]]</f>
        <v>SITSE_Services industriels de Terre Sainte et environs_11_2020</v>
      </c>
      <c r="H9423" s="60">
        <v>5729</v>
      </c>
      <c r="I9423" s="60" t="s">
        <v>261</v>
      </c>
      <c r="J9423" s="60">
        <v>2020</v>
      </c>
      <c r="K9423" s="60">
        <v>0.08</v>
      </c>
    </row>
    <row r="9424" spans="1:11" x14ac:dyDescent="0.25">
      <c r="A9424" t="s">
        <v>724</v>
      </c>
      <c r="B9424" t="s">
        <v>711</v>
      </c>
      <c r="C9424" t="s">
        <v>712</v>
      </c>
      <c r="D9424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9424">
        <f>COUNTIFS(D$2:D9424,Clef_répartition[[#This Row],[Code_Nom]],J$2:J9424,Clef_répartition[[#This Row],[Année]])</f>
        <v>1</v>
      </c>
      <c r="F9424">
        <f>IF(Clef_répartition[[#This Row],[Code_Nom]]=D9423,F9423-1,(COUNTIFS(Clef_répartition[Code_Nom],Clef_répartition[[#This Row],[Code_Nom]],Clef_répartition[Année],Clef_répartition[[#This Row],[Année]])))</f>
        <v>3</v>
      </c>
      <c r="G9424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Joux_1_2020</v>
      </c>
      <c r="H9424" s="60">
        <v>5871</v>
      </c>
      <c r="I9424" s="60" t="s">
        <v>143</v>
      </c>
      <c r="J9424" s="60">
        <v>2020</v>
      </c>
      <c r="K9424" s="60">
        <v>0.2116075276540727</v>
      </c>
    </row>
    <row r="9425" spans="1:11" x14ac:dyDescent="0.25">
      <c r="A9425" t="s">
        <v>724</v>
      </c>
      <c r="B9425" t="s">
        <v>711</v>
      </c>
      <c r="C9425" t="s">
        <v>712</v>
      </c>
      <c r="D9425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9425">
        <f>COUNTIFS(D$2:D9425,Clef_répartition[[#This Row],[Code_Nom]],J$2:J9425,Clef_répartition[[#This Row],[Année]])</f>
        <v>2</v>
      </c>
      <c r="F9425">
        <f>IF(Clef_répartition[[#This Row],[Code_Nom]]=D9424,F9424-1,(COUNTIFS(Clef_répartition[Code_Nom],Clef_répartition[[#This Row],[Code_Nom]],Clef_répartition[Année],Clef_répartition[[#This Row],[Année]])))</f>
        <v>2</v>
      </c>
      <c r="G9425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Joux_2_2020</v>
      </c>
      <c r="H9425" s="60">
        <v>5872</v>
      </c>
      <c r="I9425" s="60" t="s">
        <v>154</v>
      </c>
      <c r="J9425" s="60">
        <v>2020</v>
      </c>
      <c r="K9425" s="60">
        <v>0.66082459416750472</v>
      </c>
    </row>
    <row r="9426" spans="1:11" x14ac:dyDescent="0.25">
      <c r="A9426" t="s">
        <v>724</v>
      </c>
      <c r="B9426" t="s">
        <v>711</v>
      </c>
      <c r="C9426" t="s">
        <v>712</v>
      </c>
      <c r="D9426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9426">
        <f>COUNTIFS(D$2:D9426,Clef_répartition[[#This Row],[Code_Nom]],J$2:J9426,Clef_répartition[[#This Row],[Année]])</f>
        <v>3</v>
      </c>
      <c r="F9426">
        <f>IF(Clef_répartition[[#This Row],[Code_Nom]]=D9425,F9425-1,(COUNTIFS(Clef_répartition[Code_Nom],Clef_répartition[[#This Row],[Code_Nom]],Clef_répartition[Année],Clef_répartition[[#This Row],[Année]])))</f>
        <v>1</v>
      </c>
      <c r="G9426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Joux_3_2020</v>
      </c>
      <c r="H9426" s="60">
        <v>5873</v>
      </c>
      <c r="I9426" s="60" t="s">
        <v>155</v>
      </c>
      <c r="J9426" s="60">
        <v>2020</v>
      </c>
      <c r="K9426" s="60">
        <v>0.12756787817842263</v>
      </c>
    </row>
    <row r="9427" spans="1:11" x14ac:dyDescent="0.25">
      <c r="A9427" t="s">
        <v>725</v>
      </c>
      <c r="B9427" t="s">
        <v>575</v>
      </c>
      <c r="C9427" t="s">
        <v>576</v>
      </c>
      <c r="D9427" t="str">
        <f>Clef_répartition[[#This Row],[Code association]]&amp;"_"&amp;Clef_répartition[[#This Row],[Nom association]]</f>
        <v>A3C_Association du Collège des Côtes de Chalamont</v>
      </c>
      <c r="E9427">
        <f>COUNTIFS(D$2:D9427,Clef_répartition[[#This Row],[Code_Nom]],J$2:J9427,Clef_répartition[[#This Row],[Année]])</f>
        <v>1</v>
      </c>
      <c r="F9427">
        <f>IF(Clef_répartition[[#This Row],[Code_Nom]]=D9426,F9426-1,(COUNTIFS(Clef_répartition[Code_Nom],Clef_répartition[[#This Row],[Code_Nom]],Clef_répartition[Année],Clef_répartition[[#This Row],[Année]])))</f>
        <v>3</v>
      </c>
      <c r="G9427" t="str">
        <f>Clef_répartition[[#This Row],[Code_Nom]]&amp;"_"&amp;Clef_répartition[[#This Row],[Nombre]]&amp;"_"&amp;Clef_répartition[[#This Row],[Année]]</f>
        <v>A3C_Association du Collège des Côtes de Chalamont_1_2021</v>
      </c>
      <c r="H9427">
        <v>5902</v>
      </c>
      <c r="I9427" t="s">
        <v>18</v>
      </c>
      <c r="J9427">
        <v>2021</v>
      </c>
      <c r="K9427">
        <v>0.27</v>
      </c>
    </row>
    <row r="9428" spans="1:11" x14ac:dyDescent="0.25">
      <c r="A9428" t="s">
        <v>725</v>
      </c>
      <c r="B9428" t="s">
        <v>575</v>
      </c>
      <c r="C9428" t="s">
        <v>576</v>
      </c>
      <c r="D9428" t="str">
        <f>Clef_répartition[[#This Row],[Code association]]&amp;"_"&amp;Clef_répartition[[#This Row],[Nom association]]</f>
        <v>A3C_Association du Collège des Côtes de Chalamont</v>
      </c>
      <c r="E9428">
        <f>COUNTIFS(D$2:D9428,Clef_répartition[[#This Row],[Code_Nom]],J$2:J9428,Clef_répartition[[#This Row],[Année]])</f>
        <v>2</v>
      </c>
      <c r="F9428">
        <f>IF(Clef_répartition[[#This Row],[Code_Nom]]=D9427,F9427-1,(COUNTIFS(Clef_répartition[Code_Nom],Clef_répartition[[#This Row],[Code_Nom]],Clef_répartition[Année],Clef_répartition[[#This Row],[Année]])))</f>
        <v>2</v>
      </c>
      <c r="G9428" t="str">
        <f>Clef_répartition[[#This Row],[Code_Nom]]&amp;"_"&amp;Clef_répartition[[#This Row],[Nombre]]&amp;"_"&amp;Clef_répartition[[#This Row],[Année]]</f>
        <v>A3C_Association du Collège des Côtes de Chalamont_2_2021</v>
      </c>
      <c r="H9428">
        <v>5914</v>
      </c>
      <c r="I9428" t="s">
        <v>105</v>
      </c>
      <c r="J9428">
        <v>2021</v>
      </c>
      <c r="K9428">
        <v>0.28000000000000003</v>
      </c>
    </row>
    <row r="9429" spans="1:11" x14ac:dyDescent="0.25">
      <c r="A9429" t="s">
        <v>725</v>
      </c>
      <c r="B9429" t="s">
        <v>575</v>
      </c>
      <c r="C9429" t="s">
        <v>576</v>
      </c>
      <c r="D9429" t="str">
        <f>Clef_répartition[[#This Row],[Code association]]&amp;"_"&amp;Clef_répartition[[#This Row],[Nom association]]</f>
        <v>A3C_Association du Collège des Côtes de Chalamont</v>
      </c>
      <c r="E9429">
        <f>COUNTIFS(D$2:D9429,Clef_répartition[[#This Row],[Code_Nom]],J$2:J9429,Clef_répartition[[#This Row],[Année]])</f>
        <v>3</v>
      </c>
      <c r="F9429">
        <f>IF(Clef_répartition[[#This Row],[Code_Nom]]=D9428,F9428-1,(COUNTIFS(Clef_répartition[Code_Nom],Clef_répartition[[#This Row],[Code_Nom]],Clef_répartition[Année],Clef_répartition[[#This Row],[Année]])))</f>
        <v>1</v>
      </c>
      <c r="G9429" t="str">
        <f>Clef_répartition[[#This Row],[Code_Nom]]&amp;"_"&amp;Clef_répartition[[#This Row],[Nombre]]&amp;"_"&amp;Clef_répartition[[#This Row],[Année]]</f>
        <v>A3C_Association du Collège des Côtes de Chalamont_3_2021</v>
      </c>
      <c r="H9429">
        <v>5929</v>
      </c>
      <c r="I9429" t="s">
        <v>257</v>
      </c>
      <c r="J9429">
        <v>2021</v>
      </c>
      <c r="K9429">
        <v>0.45</v>
      </c>
    </row>
    <row r="9430" spans="1:11" x14ac:dyDescent="0.25">
      <c r="A9430" t="s">
        <v>713</v>
      </c>
      <c r="B9430" t="s">
        <v>716</v>
      </c>
      <c r="C9430" t="s">
        <v>717</v>
      </c>
      <c r="D9430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0">
        <f>COUNTIFS(D$2:D9430,Clef_répartition[[#This Row],[Code_Nom]],J$2:J9430,Clef_répartition[[#This Row],[Année]])</f>
        <v>1</v>
      </c>
      <c r="F9430">
        <f>IF(Clef_répartition[[#This Row],[Code_Nom]]=D9429,F9429-1,(COUNTIFS(Clef_répartition[Code_Nom],Clef_répartition[[#This Row],[Code_Nom]],Clef_répartition[Année],Clef_répartition[[#This Row],[Année]])))</f>
        <v>15</v>
      </c>
      <c r="G943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énergie_1_2021</v>
      </c>
      <c r="H9430">
        <v>5702</v>
      </c>
      <c r="I9430" t="s">
        <v>7</v>
      </c>
      <c r="J9430">
        <v>2021</v>
      </c>
      <c r="K9430">
        <v>2.7400000000000001E-2</v>
      </c>
    </row>
    <row r="9431" spans="1:11" x14ac:dyDescent="0.25">
      <c r="A9431" t="s">
        <v>713</v>
      </c>
      <c r="B9431" t="s">
        <v>716</v>
      </c>
      <c r="C9431" t="s">
        <v>717</v>
      </c>
      <c r="D9431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1">
        <f>COUNTIFS(D$2:D9431,Clef_répartition[[#This Row],[Code_Nom]],J$2:J9431,Clef_répartition[[#This Row],[Année]])</f>
        <v>2</v>
      </c>
      <c r="F9431">
        <f>IF(Clef_répartition[[#This Row],[Code_Nom]]=D9430,F9430-1,(COUNTIFS(Clef_répartition[Code_Nom],Clef_répartition[[#This Row],[Code_Nom]],Clef_répartition[Année],Clef_répartition[[#This Row],[Année]])))</f>
        <v>14</v>
      </c>
      <c r="G943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énergie_2_2021</v>
      </c>
      <c r="H9431" s="17">
        <v>5705</v>
      </c>
      <c r="I9431" s="17" t="s">
        <v>27</v>
      </c>
      <c r="J9431" s="17">
        <v>2021</v>
      </c>
      <c r="K9431" s="17">
        <v>2.7400000000000001E-2</v>
      </c>
    </row>
    <row r="9432" spans="1:11" x14ac:dyDescent="0.25">
      <c r="A9432" t="s">
        <v>713</v>
      </c>
      <c r="B9432" t="s">
        <v>716</v>
      </c>
      <c r="C9432" t="s">
        <v>717</v>
      </c>
      <c r="D9432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2">
        <f>COUNTIFS(D$2:D9432,Clef_répartition[[#This Row],[Code_Nom]],J$2:J9432,Clef_répartition[[#This Row],[Année]])</f>
        <v>3</v>
      </c>
      <c r="F9432">
        <f>IF(Clef_répartition[[#This Row],[Code_Nom]]=D9431,F9431-1,(COUNTIFS(Clef_répartition[Code_Nom],Clef_répartition[[#This Row],[Code_Nom]],Clef_répartition[Année],Clef_répartition[[#This Row],[Année]])))</f>
        <v>13</v>
      </c>
      <c r="G943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énergie_3_2021</v>
      </c>
      <c r="H9432">
        <v>5706</v>
      </c>
      <c r="I9432" t="s">
        <v>29</v>
      </c>
      <c r="J9432">
        <v>2021</v>
      </c>
      <c r="K9432">
        <v>2.7400000000000001E-2</v>
      </c>
    </row>
    <row r="9433" spans="1:11" x14ac:dyDescent="0.25">
      <c r="A9433" t="s">
        <v>713</v>
      </c>
      <c r="B9433" t="s">
        <v>716</v>
      </c>
      <c r="C9433" t="s">
        <v>717</v>
      </c>
      <c r="D9433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3">
        <f>COUNTIFS(D$2:D9433,Clef_répartition[[#This Row],[Code_Nom]],J$2:J9433,Clef_répartition[[#This Row],[Année]])</f>
        <v>4</v>
      </c>
      <c r="F9433">
        <f>IF(Clef_répartition[[#This Row],[Code_Nom]]=D9432,F9432-1,(COUNTIFS(Clef_répartition[Code_Nom],Clef_répartition[[#This Row],[Code_Nom]],Clef_répartition[Année],Clef_répartition[[#This Row],[Année]])))</f>
        <v>12</v>
      </c>
      <c r="G943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énergie_4_2021</v>
      </c>
      <c r="H9433" s="17">
        <v>5707</v>
      </c>
      <c r="I9433" s="17" t="s">
        <v>52</v>
      </c>
      <c r="J9433" s="17">
        <v>2021</v>
      </c>
      <c r="K9433" s="17">
        <v>2.7400000000000001E-2</v>
      </c>
    </row>
    <row r="9434" spans="1:11" x14ac:dyDescent="0.25">
      <c r="A9434" t="s">
        <v>713</v>
      </c>
      <c r="B9434" t="s">
        <v>716</v>
      </c>
      <c r="C9434" t="s">
        <v>717</v>
      </c>
      <c r="D9434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4">
        <f>COUNTIFS(D$2:D9434,Clef_répartition[[#This Row],[Code_Nom]],J$2:J9434,Clef_répartition[[#This Row],[Année]])</f>
        <v>5</v>
      </c>
      <c r="F9434">
        <f>IF(Clef_répartition[[#This Row],[Code_Nom]]=D9433,F9433-1,(COUNTIFS(Clef_répartition[Code_Nom],Clef_répartition[[#This Row],[Code_Nom]],Clef_répartition[Année],Clef_répartition[[#This Row],[Année]])))</f>
        <v>11</v>
      </c>
      <c r="G943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énergie_5_2021</v>
      </c>
      <c r="H9434">
        <v>5709</v>
      </c>
      <c r="I9434" t="s">
        <v>62</v>
      </c>
      <c r="J9434">
        <v>2021</v>
      </c>
      <c r="K9434">
        <v>0.13700000000000001</v>
      </c>
    </row>
    <row r="9435" spans="1:11" x14ac:dyDescent="0.25">
      <c r="A9435" t="s">
        <v>713</v>
      </c>
      <c r="B9435" t="s">
        <v>716</v>
      </c>
      <c r="C9435" t="s">
        <v>717</v>
      </c>
      <c r="D9435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5">
        <f>COUNTIFS(D$2:D9435,Clef_répartition[[#This Row],[Code_Nom]],J$2:J9435,Clef_répartition[[#This Row],[Année]])</f>
        <v>6</v>
      </c>
      <c r="F9435">
        <f>IF(Clef_répartition[[#This Row],[Code_Nom]]=D9434,F9434-1,(COUNTIFS(Clef_répartition[Code_Nom],Clef_répartition[[#This Row],[Code_Nom]],Clef_répartition[Année],Clef_répartition[[#This Row],[Année]])))</f>
        <v>10</v>
      </c>
      <c r="G943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énergie_6_2021</v>
      </c>
      <c r="H9435" s="17">
        <v>5713</v>
      </c>
      <c r="I9435" s="17" t="s">
        <v>80</v>
      </c>
      <c r="J9435" s="17">
        <v>2021</v>
      </c>
      <c r="K9435" s="17">
        <v>2.0500000000000001E-2</v>
      </c>
    </row>
    <row r="9436" spans="1:11" x14ac:dyDescent="0.25">
      <c r="A9436" t="s">
        <v>713</v>
      </c>
      <c r="B9436" t="s">
        <v>716</v>
      </c>
      <c r="C9436" t="s">
        <v>717</v>
      </c>
      <c r="D9436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6">
        <f>COUNTIFS(D$2:D9436,Clef_répartition[[#This Row],[Code_Nom]],J$2:J9436,Clef_répartition[[#This Row],[Année]])</f>
        <v>7</v>
      </c>
      <c r="F9436">
        <f>IF(Clef_répartition[[#This Row],[Code_Nom]]=D9435,F9435-1,(COUNTIFS(Clef_répartition[Code_Nom],Clef_répartition[[#This Row],[Code_Nom]],Clef_répartition[Année],Clef_répartition[[#This Row],[Année]])))</f>
        <v>9</v>
      </c>
      <c r="G943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énergie_7_2021</v>
      </c>
      <c r="H9436">
        <v>5714</v>
      </c>
      <c r="I9436" t="s">
        <v>81</v>
      </c>
      <c r="J9436">
        <v>2021</v>
      </c>
      <c r="K9436">
        <v>0</v>
      </c>
    </row>
    <row r="9437" spans="1:11" x14ac:dyDescent="0.25">
      <c r="A9437" t="s">
        <v>713</v>
      </c>
      <c r="B9437" t="s">
        <v>716</v>
      </c>
      <c r="C9437" t="s">
        <v>717</v>
      </c>
      <c r="D9437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7">
        <f>COUNTIFS(D$2:D9437,Clef_répartition[[#This Row],[Code_Nom]],J$2:J9437,Clef_répartition[[#This Row],[Année]])</f>
        <v>8</v>
      </c>
      <c r="F9437">
        <f>IF(Clef_répartition[[#This Row],[Code_Nom]]=D9436,F9436-1,(COUNTIFS(Clef_répartition[Code_Nom],Clef_répartition[[#This Row],[Code_Nom]],Clef_répartition[Année],Clef_répartition[[#This Row],[Année]])))</f>
        <v>8</v>
      </c>
      <c r="G943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énergie_8_2021</v>
      </c>
      <c r="H9437" s="17">
        <v>5717</v>
      </c>
      <c r="I9437" s="17" t="s">
        <v>118</v>
      </c>
      <c r="J9437" s="17">
        <v>2021</v>
      </c>
      <c r="K9437" s="17">
        <v>2.0500000000000001E-2</v>
      </c>
    </row>
    <row r="9438" spans="1:11" x14ac:dyDescent="0.25">
      <c r="A9438" t="s">
        <v>713</v>
      </c>
      <c r="B9438" t="s">
        <v>716</v>
      </c>
      <c r="C9438" t="s">
        <v>717</v>
      </c>
      <c r="D9438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8">
        <f>COUNTIFS(D$2:D9438,Clef_répartition[[#This Row],[Code_Nom]],J$2:J9438,Clef_répartition[[#This Row],[Année]])</f>
        <v>9</v>
      </c>
      <c r="F9438">
        <f>IF(Clef_répartition[[#This Row],[Code_Nom]]=D9437,F9437-1,(COUNTIFS(Clef_répartition[Code_Nom],Clef_répartition[[#This Row],[Code_Nom]],Clef_répartition[Année],Clef_répartition[[#This Row],[Année]])))</f>
        <v>7</v>
      </c>
      <c r="G943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énergie_9_2021</v>
      </c>
      <c r="H9438">
        <v>5718</v>
      </c>
      <c r="I9438" t="s">
        <v>120</v>
      </c>
      <c r="J9438">
        <v>2021</v>
      </c>
      <c r="K9438">
        <v>0.13700000000000001</v>
      </c>
    </row>
    <row r="9439" spans="1:11" x14ac:dyDescent="0.25">
      <c r="A9439" t="s">
        <v>713</v>
      </c>
      <c r="B9439" t="s">
        <v>716</v>
      </c>
      <c r="C9439" t="s">
        <v>717</v>
      </c>
      <c r="D9439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39">
        <f>COUNTIFS(D$2:D9439,Clef_répartition[[#This Row],[Code_Nom]],J$2:J9439,Clef_répartition[[#This Row],[Année]])</f>
        <v>10</v>
      </c>
      <c r="F9439">
        <f>IF(Clef_répartition[[#This Row],[Code_Nom]]=D9438,F9438-1,(COUNTIFS(Clef_répartition[Code_Nom],Clef_répartition[[#This Row],[Code_Nom]],Clef_répartition[Année],Clef_répartition[[#This Row],[Année]])))</f>
        <v>6</v>
      </c>
      <c r="G943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énergie_10_2021</v>
      </c>
      <c r="H9439" s="17">
        <v>5719</v>
      </c>
      <c r="I9439" s="17" t="s">
        <v>124</v>
      </c>
      <c r="J9439" s="17">
        <v>2021</v>
      </c>
      <c r="K9439" s="17">
        <v>5.4800000000000001E-2</v>
      </c>
    </row>
    <row r="9440" spans="1:11" x14ac:dyDescent="0.25">
      <c r="A9440" t="s">
        <v>713</v>
      </c>
      <c r="B9440" t="s">
        <v>716</v>
      </c>
      <c r="C9440" t="s">
        <v>717</v>
      </c>
      <c r="D9440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40">
        <f>COUNTIFS(D$2:D9440,Clef_répartition[[#This Row],[Code_Nom]],J$2:J9440,Clef_répartition[[#This Row],[Année]])</f>
        <v>11</v>
      </c>
      <c r="F9440">
        <f>IF(Clef_répartition[[#This Row],[Code_Nom]]=D9439,F9439-1,(COUNTIFS(Clef_répartition[Code_Nom],Clef_répartition[[#This Row],[Code_Nom]],Clef_répartition[Année],Clef_répartition[[#This Row],[Année]])))</f>
        <v>5</v>
      </c>
      <c r="G944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énergie_11_2021</v>
      </c>
      <c r="H9440">
        <v>5720</v>
      </c>
      <c r="I9440" t="s">
        <v>125</v>
      </c>
      <c r="J9440">
        <v>2021</v>
      </c>
      <c r="K9440">
        <v>8.2199999999999995E-2</v>
      </c>
    </row>
    <row r="9441" spans="1:11" x14ac:dyDescent="0.25">
      <c r="A9441" t="s">
        <v>713</v>
      </c>
      <c r="B9441" t="s">
        <v>716</v>
      </c>
      <c r="C9441" t="s">
        <v>717</v>
      </c>
      <c r="D9441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41">
        <f>COUNTIFS(D$2:D9441,Clef_répartition[[#This Row],[Code_Nom]],J$2:J9441,Clef_répartition[[#This Row],[Année]])</f>
        <v>12</v>
      </c>
      <c r="F9441">
        <f>IF(Clef_répartition[[#This Row],[Code_Nom]]=D9440,F9440-1,(COUNTIFS(Clef_répartition[Code_Nom],Clef_répartition[[#This Row],[Code_Nom]],Clef_répartition[Année],Clef_répartition[[#This Row],[Année]])))</f>
        <v>4</v>
      </c>
      <c r="G944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énergie_12_2021</v>
      </c>
      <c r="H9441" s="17">
        <v>5722</v>
      </c>
      <c r="I9441" s="17" t="s">
        <v>133</v>
      </c>
      <c r="J9441" s="17">
        <v>2021</v>
      </c>
      <c r="K9441" s="17">
        <v>1.37E-2</v>
      </c>
    </row>
    <row r="9442" spans="1:11" x14ac:dyDescent="0.25">
      <c r="A9442" t="s">
        <v>713</v>
      </c>
      <c r="B9442" t="s">
        <v>716</v>
      </c>
      <c r="C9442" t="s">
        <v>717</v>
      </c>
      <c r="D9442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42">
        <f>COUNTIFS(D$2:D9442,Clef_répartition[[#This Row],[Code_Nom]],J$2:J9442,Clef_répartition[[#This Row],[Année]])</f>
        <v>13</v>
      </c>
      <c r="F9442">
        <f>IF(Clef_répartition[[#This Row],[Code_Nom]]=D9441,F9441-1,(COUNTIFS(Clef_répartition[Code_Nom],Clef_répartition[[#This Row],[Code_Nom]],Clef_répartition[Année],Clef_répartition[[#This Row],[Année]])))</f>
        <v>3</v>
      </c>
      <c r="G944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énergie_13_2021</v>
      </c>
      <c r="H9442">
        <v>5724</v>
      </c>
      <c r="I9442" t="s">
        <v>196</v>
      </c>
      <c r="J9442">
        <v>2021</v>
      </c>
      <c r="K9442">
        <v>6.8500000000000005E-2</v>
      </c>
    </row>
    <row r="9443" spans="1:11" x14ac:dyDescent="0.25">
      <c r="A9443" t="s">
        <v>713</v>
      </c>
      <c r="B9443" t="s">
        <v>716</v>
      </c>
      <c r="C9443" t="s">
        <v>717</v>
      </c>
      <c r="D9443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43">
        <f>COUNTIFS(D$2:D9443,Clef_répartition[[#This Row],[Code_Nom]],J$2:J9443,Clef_répartition[[#This Row],[Année]])</f>
        <v>14</v>
      </c>
      <c r="F9443">
        <f>IF(Clef_répartition[[#This Row],[Code_Nom]]=D9442,F9442-1,(COUNTIFS(Clef_répartition[Code_Nom],Clef_répartition[[#This Row],[Code_Nom]],Clef_répartition[Année],Clef_répartition[[#This Row],[Année]])))</f>
        <v>2</v>
      </c>
      <c r="G944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énergie_14_2021</v>
      </c>
      <c r="H9443" s="17">
        <v>5727</v>
      </c>
      <c r="I9443" s="17" t="s">
        <v>243</v>
      </c>
      <c r="J9443" s="17">
        <v>2021</v>
      </c>
      <c r="K9443" s="17">
        <v>4.1099999999999998E-2</v>
      </c>
    </row>
    <row r="9444" spans="1:11" x14ac:dyDescent="0.25">
      <c r="A9444" t="s">
        <v>713</v>
      </c>
      <c r="B9444" t="s">
        <v>716</v>
      </c>
      <c r="C9444" t="s">
        <v>717</v>
      </c>
      <c r="D9444" t="str">
        <f>Clef_répartition[[#This Row],[Code association]]&amp;"_"&amp;Clef_répartition[[#This Row],[Nom association]]</f>
        <v>ACP_Association de communes pour l'exploitation d'un couvert régional à plaquettes et bois énergie</v>
      </c>
      <c r="E9444">
        <f>COUNTIFS(D$2:D9444,Clef_répartition[[#This Row],[Code_Nom]],J$2:J9444,Clef_répartition[[#This Row],[Année]])</f>
        <v>15</v>
      </c>
      <c r="F9444">
        <f>IF(Clef_répartition[[#This Row],[Code_Nom]]=D9443,F9443-1,(COUNTIFS(Clef_répartition[Code_Nom],Clef_répartition[[#This Row],[Code_Nom]],Clef_répartition[Année],Clef_répartition[[#This Row],[Année]])))</f>
        <v>1</v>
      </c>
      <c r="G944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énergie_15_2021</v>
      </c>
      <c r="H9444">
        <v>5730</v>
      </c>
      <c r="I9444" t="s">
        <v>265</v>
      </c>
      <c r="J9444">
        <v>2021</v>
      </c>
      <c r="K9444">
        <v>0.13700000000000001</v>
      </c>
    </row>
    <row r="9445" spans="1:11" x14ac:dyDescent="0.25">
      <c r="A9445" t="s">
        <v>725</v>
      </c>
      <c r="B9445" t="s">
        <v>606</v>
      </c>
      <c r="C9445" t="s">
        <v>607</v>
      </c>
      <c r="D9445" t="str">
        <f>Clef_répartition[[#This Row],[Code association]]&amp;"_"&amp;Clef_répartition[[#This Row],[Nom association]]</f>
        <v xml:space="preserve">ACPRS_Association intercommunale pour l'épuration des eaux usées et la gestion </v>
      </c>
      <c r="E9445">
        <f>COUNTIFS(D$2:D9445,Clef_répartition[[#This Row],[Code_Nom]],J$2:J9445,Clef_répartition[[#This Row],[Année]])</f>
        <v>1</v>
      </c>
      <c r="F9445">
        <f>IF(Clef_répartition[[#This Row],[Code_Nom]]=D9444,F9444-1,(COUNTIFS(Clef_répartition[Code_Nom],Clef_répartition[[#This Row],[Code_Nom]],Clef_répartition[Année],Clef_répartition[[#This Row],[Année]])))</f>
        <v>4</v>
      </c>
      <c r="G9445" t="str">
        <f>Clef_répartition[[#This Row],[Code_Nom]]&amp;"_"&amp;Clef_répartition[[#This Row],[Nombre]]&amp;"_"&amp;Clef_répartition[[#This Row],[Année]]</f>
        <v>ACPRS_Association intercommunale pour l'épuration des eaux usées et la gestion _1_2021</v>
      </c>
      <c r="H9445">
        <v>5601</v>
      </c>
      <c r="I9445" t="s">
        <v>66</v>
      </c>
      <c r="J9445">
        <v>2021</v>
      </c>
      <c r="K9445">
        <v>0.38</v>
      </c>
    </row>
    <row r="9446" spans="1:11" x14ac:dyDescent="0.25">
      <c r="A9446" t="s">
        <v>725</v>
      </c>
      <c r="B9446" t="s">
        <v>606</v>
      </c>
      <c r="C9446" t="s">
        <v>607</v>
      </c>
      <c r="D9446" t="str">
        <f>Clef_répartition[[#This Row],[Code association]]&amp;"_"&amp;Clef_répartition[[#This Row],[Nom association]]</f>
        <v xml:space="preserve">ACPRS_Association intercommunale pour l'épuration des eaux usées et la gestion </v>
      </c>
      <c r="E9446">
        <f>COUNTIFS(D$2:D9446,Clef_répartition[[#This Row],[Code_Nom]],J$2:J9446,Clef_répartition[[#This Row],[Année]])</f>
        <v>2</v>
      </c>
      <c r="F9446">
        <f>IF(Clef_répartition[[#This Row],[Code_Nom]]=D9445,F9445-1,(COUNTIFS(Clef_répartition[Code_Nom],Clef_répartition[[#This Row],[Code_Nom]],Clef_répartition[Année],Clef_répartition[[#This Row],[Année]])))</f>
        <v>3</v>
      </c>
      <c r="G9446" t="str">
        <f>Clef_répartition[[#This Row],[Code_Nom]]&amp;"_"&amp;Clef_répartition[[#This Row],[Nombre]]&amp;"_"&amp;Clef_répartition[[#This Row],[Année]]</f>
        <v>ACPRS_Association intercommunale pour l'épuration des eaux usées et la gestion _2_2021</v>
      </c>
      <c r="H9446">
        <v>5607</v>
      </c>
      <c r="I9446" t="s">
        <v>225</v>
      </c>
      <c r="J9446">
        <v>2021</v>
      </c>
      <c r="K9446">
        <v>0.49</v>
      </c>
    </row>
    <row r="9447" spans="1:11" x14ac:dyDescent="0.25">
      <c r="A9447" t="s">
        <v>725</v>
      </c>
      <c r="B9447" t="s">
        <v>606</v>
      </c>
      <c r="C9447" t="s">
        <v>607</v>
      </c>
      <c r="D9447" t="str">
        <f>Clef_répartition[[#This Row],[Code association]]&amp;"_"&amp;Clef_répartition[[#This Row],[Nom association]]</f>
        <v xml:space="preserve">ACPRS_Association intercommunale pour l'épuration des eaux usées et la gestion </v>
      </c>
      <c r="E9447">
        <f>COUNTIFS(D$2:D9447,Clef_répartition[[#This Row],[Code_Nom]],J$2:J9447,Clef_répartition[[#This Row],[Année]])</f>
        <v>3</v>
      </c>
      <c r="F9447">
        <f>IF(Clef_répartition[[#This Row],[Code_Nom]]=D9446,F9446-1,(COUNTIFS(Clef_répartition[Code_Nom],Clef_répartition[[#This Row],[Code_Nom]],Clef_répartition[Année],Clef_répartition[[#This Row],[Année]])))</f>
        <v>2</v>
      </c>
      <c r="G9447" t="str">
        <f>Clef_répartition[[#This Row],[Code_Nom]]&amp;"_"&amp;Clef_répartition[[#This Row],[Nombre]]&amp;"_"&amp;Clef_répartition[[#This Row],[Année]]</f>
        <v>ACPRS_Association intercommunale pour l'épuration des eaux usées et la gestion _3_2021</v>
      </c>
      <c r="H9447">
        <v>5609</v>
      </c>
      <c r="I9447" t="s">
        <v>230</v>
      </c>
      <c r="J9447">
        <v>2021</v>
      </c>
      <c r="K9447">
        <v>0.06</v>
      </c>
    </row>
    <row r="9448" spans="1:11" x14ac:dyDescent="0.25">
      <c r="A9448" t="s">
        <v>725</v>
      </c>
      <c r="B9448" t="s">
        <v>606</v>
      </c>
      <c r="C9448" t="s">
        <v>607</v>
      </c>
      <c r="D9448" t="str">
        <f>Clef_répartition[[#This Row],[Code association]]&amp;"_"&amp;Clef_répartition[[#This Row],[Nom association]]</f>
        <v xml:space="preserve">ACPRS_Association intercommunale pour l'épuration des eaux usées et la gestion </v>
      </c>
      <c r="E9448">
        <f>COUNTIFS(D$2:D9448,Clef_répartition[[#This Row],[Code_Nom]],J$2:J9448,Clef_répartition[[#This Row],[Année]])</f>
        <v>4</v>
      </c>
      <c r="F9448">
        <f>IF(Clef_répartition[[#This Row],[Code_Nom]]=D9447,F9447-1,(COUNTIFS(Clef_répartition[Code_Nom],Clef_répartition[[#This Row],[Code_Nom]],Clef_répartition[Année],Clef_répartition[[#This Row],[Année]])))</f>
        <v>1</v>
      </c>
      <c r="G9448" t="str">
        <f>Clef_répartition[[#This Row],[Code_Nom]]&amp;"_"&amp;Clef_répartition[[#This Row],[Nombre]]&amp;"_"&amp;Clef_répartition[[#This Row],[Année]]</f>
        <v>ACPRS_Association intercommunale pour l'épuration des eaux usées et la gestion _4_2021</v>
      </c>
      <c r="H9448">
        <v>5610</v>
      </c>
      <c r="I9448" t="s">
        <v>256</v>
      </c>
      <c r="J9448">
        <v>2021</v>
      </c>
      <c r="K9448">
        <v>7.0000000000000007E-2</v>
      </c>
    </row>
    <row r="9449" spans="1:11" x14ac:dyDescent="0.25">
      <c r="A9449" t="s">
        <v>725</v>
      </c>
      <c r="B9449" t="s">
        <v>608</v>
      </c>
      <c r="C9449" t="s">
        <v>609</v>
      </c>
      <c r="D9449" t="str">
        <f>Clef_répartition[[#This Row],[Code association]]&amp;"_"&amp;Clef_répartition[[#This Row],[Nom association]]</f>
        <v>ACRG_Association à buts multiples des communes de la région de Grandson</v>
      </c>
      <c r="E9449">
        <f>COUNTIFS(D$2:D9449,Clef_répartition[[#This Row],[Code_Nom]],J$2:J9449,Clef_répartition[[#This Row],[Année]])</f>
        <v>1</v>
      </c>
      <c r="F9449">
        <f>IF(Clef_répartition[[#This Row],[Code_Nom]]=D9448,F9448-1,(COUNTIFS(Clef_répartition[Code_Nom],Clef_répartition[[#This Row],[Code_Nom]],Clef_répartition[Année],Clef_répartition[[#This Row],[Année]])))</f>
        <v>17</v>
      </c>
      <c r="G9449" t="str">
        <f>Clef_répartition[[#This Row],[Code_Nom]]&amp;"_"&amp;Clef_répartition[[#This Row],[Nombre]]&amp;"_"&amp;Clef_répartition[[#This Row],[Année]]</f>
        <v>ACRG_Association à buts multiples des communes de la région de Grandson_1_2021</v>
      </c>
      <c r="H9449">
        <v>5551</v>
      </c>
      <c r="I9449" t="s">
        <v>28</v>
      </c>
      <c r="J9449">
        <v>2021</v>
      </c>
      <c r="K9449">
        <v>3.3023658354721201E-2</v>
      </c>
    </row>
    <row r="9450" spans="1:11" x14ac:dyDescent="0.25">
      <c r="A9450" t="s">
        <v>725</v>
      </c>
      <c r="B9450" t="s">
        <v>608</v>
      </c>
      <c r="C9450" t="s">
        <v>609</v>
      </c>
      <c r="D9450" t="str">
        <f>Clef_répartition[[#This Row],[Code association]]&amp;"_"&amp;Clef_répartition[[#This Row],[Nom association]]</f>
        <v>ACRG_Association à buts multiples des communes de la région de Grandson</v>
      </c>
      <c r="E9450">
        <f>COUNTIFS(D$2:D9450,Clef_répartition[[#This Row],[Code_Nom]],J$2:J9450,Clef_répartition[[#This Row],[Année]])</f>
        <v>2</v>
      </c>
      <c r="F9450">
        <f>IF(Clef_répartition[[#This Row],[Code_Nom]]=D9449,F9449-1,(COUNTIFS(Clef_répartition[Code_Nom],Clef_répartition[[#This Row],[Code_Nom]],Clef_répartition[Année],Clef_répartition[[#This Row],[Année]])))</f>
        <v>16</v>
      </c>
      <c r="G9450" t="str">
        <f>Clef_répartition[[#This Row],[Code_Nom]]&amp;"_"&amp;Clef_répartition[[#This Row],[Nombre]]&amp;"_"&amp;Clef_répartition[[#This Row],[Année]]</f>
        <v>ACRG_Association à buts multiples des communes de la région de Grandson_2_2021</v>
      </c>
      <c r="H9450">
        <v>5552</v>
      </c>
      <c r="I9450" t="s">
        <v>40</v>
      </c>
      <c r="J9450">
        <v>2021</v>
      </c>
      <c r="K9450">
        <v>6.2458965132946291E-2</v>
      </c>
    </row>
    <row r="9451" spans="1:11" x14ac:dyDescent="0.25">
      <c r="A9451" t="s">
        <v>725</v>
      </c>
      <c r="B9451" t="s">
        <v>608</v>
      </c>
      <c r="C9451" t="s">
        <v>609</v>
      </c>
      <c r="D9451" t="str">
        <f>Clef_répartition[[#This Row],[Code association]]&amp;"_"&amp;Clef_répartition[[#This Row],[Nom association]]</f>
        <v>ACRG_Association à buts multiples des communes de la région de Grandson</v>
      </c>
      <c r="E9451">
        <f>COUNTIFS(D$2:D9451,Clef_répartition[[#This Row],[Code_Nom]],J$2:J9451,Clef_répartition[[#This Row],[Année]])</f>
        <v>3</v>
      </c>
      <c r="F9451">
        <f>IF(Clef_répartition[[#This Row],[Code_Nom]]=D9450,F9450-1,(COUNTIFS(Clef_répartition[Code_Nom],Clef_répartition[[#This Row],[Code_Nom]],Clef_répartition[Année],Clef_répartition[[#This Row],[Année]])))</f>
        <v>15</v>
      </c>
      <c r="G9451" t="str">
        <f>Clef_répartition[[#This Row],[Code_Nom]]&amp;"_"&amp;Clef_répartition[[#This Row],[Nombre]]&amp;"_"&amp;Clef_répartition[[#This Row],[Année]]</f>
        <v>ACRG_Association à buts multiples des communes de la région de Grandson_3_2021</v>
      </c>
      <c r="H9451">
        <v>5553</v>
      </c>
      <c r="I9451" t="s">
        <v>47</v>
      </c>
      <c r="J9451">
        <v>2021</v>
      </c>
      <c r="K9451">
        <v>7.9020125235964411E-2</v>
      </c>
    </row>
    <row r="9452" spans="1:11" x14ac:dyDescent="0.25">
      <c r="A9452" t="s">
        <v>725</v>
      </c>
      <c r="B9452" t="s">
        <v>608</v>
      </c>
      <c r="C9452" t="s">
        <v>609</v>
      </c>
      <c r="D9452" t="str">
        <f>Clef_répartition[[#This Row],[Code association]]&amp;"_"&amp;Clef_répartition[[#This Row],[Nom association]]</f>
        <v>ACRG_Association à buts multiples des communes de la région de Grandson</v>
      </c>
      <c r="E9452">
        <f>COUNTIFS(D$2:D9452,Clef_répartition[[#This Row],[Code_Nom]],J$2:J9452,Clef_répartition[[#This Row],[Année]])</f>
        <v>4</v>
      </c>
      <c r="F9452">
        <f>IF(Clef_répartition[[#This Row],[Code_Nom]]=D9451,F9451-1,(COUNTIFS(Clef_répartition[Code_Nom],Clef_répartition[[#This Row],[Code_Nom]],Clef_répartition[Année],Clef_répartition[[#This Row],[Année]])))</f>
        <v>14</v>
      </c>
      <c r="G9452" t="str">
        <f>Clef_répartition[[#This Row],[Code_Nom]]&amp;"_"&amp;Clef_répartition[[#This Row],[Nombre]]&amp;"_"&amp;Clef_répartition[[#This Row],[Année]]</f>
        <v>ACRG_Association à buts multiples des communes de la région de Grandson_4_2021</v>
      </c>
      <c r="H9452">
        <v>5554</v>
      </c>
      <c r="I9452" t="s">
        <v>71</v>
      </c>
      <c r="J9452">
        <v>2021</v>
      </c>
      <c r="K9452">
        <v>5.9945871836696141E-2</v>
      </c>
    </row>
    <row r="9453" spans="1:11" x14ac:dyDescent="0.25">
      <c r="A9453" t="s">
        <v>725</v>
      </c>
      <c r="B9453" t="s">
        <v>608</v>
      </c>
      <c r="C9453" t="s">
        <v>609</v>
      </c>
      <c r="D9453" t="str">
        <f>Clef_répartition[[#This Row],[Code association]]&amp;"_"&amp;Clef_répartition[[#This Row],[Nom association]]</f>
        <v>ACRG_Association à buts multiples des communes de la région de Grandson</v>
      </c>
      <c r="E9453">
        <f>COUNTIFS(D$2:D9453,Clef_répartition[[#This Row],[Code_Nom]],J$2:J9453,Clef_répartition[[#This Row],[Année]])</f>
        <v>5</v>
      </c>
      <c r="F9453">
        <f>IF(Clef_répartition[[#This Row],[Code_Nom]]=D9452,F9452-1,(COUNTIFS(Clef_répartition[Code_Nom],Clef_répartition[[#This Row],[Code_Nom]],Clef_répartition[Année],Clef_répartition[[#This Row],[Année]])))</f>
        <v>13</v>
      </c>
      <c r="G9453" t="str">
        <f>Clef_répartition[[#This Row],[Code_Nom]]&amp;"_"&amp;Clef_répartition[[#This Row],[Nombre]]&amp;"_"&amp;Clef_répartition[[#This Row],[Année]]</f>
        <v>ACRG_Association à buts multiples des communes de la région de Grandson_5_2021</v>
      </c>
      <c r="H9453">
        <v>5555</v>
      </c>
      <c r="I9453" t="s">
        <v>75</v>
      </c>
      <c r="J9453">
        <v>2021</v>
      </c>
      <c r="K9453">
        <v>3.0747531672013263E-2</v>
      </c>
    </row>
    <row r="9454" spans="1:11" x14ac:dyDescent="0.25">
      <c r="A9454" t="s">
        <v>725</v>
      </c>
      <c r="B9454" t="s">
        <v>608</v>
      </c>
      <c r="C9454" t="s">
        <v>609</v>
      </c>
      <c r="D9454" t="str">
        <f>Clef_répartition[[#This Row],[Code association]]&amp;"_"&amp;Clef_répartition[[#This Row],[Nom association]]</f>
        <v>ACRG_Association à buts multiples des communes de la région de Grandson</v>
      </c>
      <c r="E9454">
        <f>COUNTIFS(D$2:D9454,Clef_répartition[[#This Row],[Code_Nom]],J$2:J9454,Clef_répartition[[#This Row],[Année]])</f>
        <v>6</v>
      </c>
      <c r="F9454">
        <f>IF(Clef_répartition[[#This Row],[Code_Nom]]=D9453,F9453-1,(COUNTIFS(Clef_répartition[Code_Nom],Clef_répartition[[#This Row],[Code_Nom]],Clef_répartition[Année],Clef_répartition[[#This Row],[Année]])))</f>
        <v>12</v>
      </c>
      <c r="G9454" t="str">
        <f>Clef_répartition[[#This Row],[Code_Nom]]&amp;"_"&amp;Clef_répartition[[#This Row],[Nombre]]&amp;"_"&amp;Clef_répartition[[#This Row],[Année]]</f>
        <v>ACRG_Association à buts multiples des communes de la région de Grandson_6_2021</v>
      </c>
      <c r="H9454">
        <v>5556</v>
      </c>
      <c r="I9454" t="s">
        <v>115</v>
      </c>
      <c r="J9454">
        <v>2021</v>
      </c>
      <c r="K9454">
        <v>3.8637361795458611E-2</v>
      </c>
    </row>
    <row r="9455" spans="1:11" x14ac:dyDescent="0.25">
      <c r="A9455" t="s">
        <v>725</v>
      </c>
      <c r="B9455" t="s">
        <v>608</v>
      </c>
      <c r="C9455" t="s">
        <v>609</v>
      </c>
      <c r="D9455" t="str">
        <f>Clef_répartition[[#This Row],[Code association]]&amp;"_"&amp;Clef_répartition[[#This Row],[Nom association]]</f>
        <v>ACRG_Association à buts multiples des communes de la région de Grandson</v>
      </c>
      <c r="E9455">
        <f>COUNTIFS(D$2:D9455,Clef_répartition[[#This Row],[Code_Nom]],J$2:J9455,Clef_répartition[[#This Row],[Année]])</f>
        <v>7</v>
      </c>
      <c r="F9455">
        <f>IF(Clef_répartition[[#This Row],[Code_Nom]]=D9454,F9454-1,(COUNTIFS(Clef_répartition[Code_Nom],Clef_répartition[[#This Row],[Code_Nom]],Clef_répartition[Année],Clef_répartition[[#This Row],[Année]])))</f>
        <v>11</v>
      </c>
      <c r="G9455" t="str">
        <f>Clef_répartition[[#This Row],[Code_Nom]]&amp;"_"&amp;Clef_répartition[[#This Row],[Nombre]]&amp;"_"&amp;Clef_répartition[[#This Row],[Année]]</f>
        <v>ACRG_Association à buts multiples des communes de la région de Grandson_7_2021</v>
      </c>
      <c r="H9455">
        <v>5557</v>
      </c>
      <c r="I9455" t="s">
        <v>116</v>
      </c>
      <c r="J9455">
        <v>2021</v>
      </c>
      <c r="K9455">
        <v>7.1210249073291277E-3</v>
      </c>
    </row>
    <row r="9456" spans="1:11" x14ac:dyDescent="0.25">
      <c r="A9456" t="s">
        <v>725</v>
      </c>
      <c r="B9456" t="s">
        <v>608</v>
      </c>
      <c r="C9456" t="s">
        <v>609</v>
      </c>
      <c r="D9456" t="str">
        <f>Clef_répartition[[#This Row],[Code association]]&amp;"_"&amp;Clef_répartition[[#This Row],[Nom association]]</f>
        <v>ACRG_Association à buts multiples des communes de la région de Grandson</v>
      </c>
      <c r="E9456">
        <f>COUNTIFS(D$2:D9456,Clef_répartition[[#This Row],[Code_Nom]],J$2:J9456,Clef_répartition[[#This Row],[Année]])</f>
        <v>8</v>
      </c>
      <c r="F9456">
        <f>IF(Clef_répartition[[#This Row],[Code_Nom]]=D9455,F9455-1,(COUNTIFS(Clef_répartition[Code_Nom],Clef_répartition[[#This Row],[Code_Nom]],Clef_répartition[Année],Clef_répartition[[#This Row],[Année]])))</f>
        <v>10</v>
      </c>
      <c r="G9456" t="str">
        <f>Clef_répartition[[#This Row],[Code_Nom]]&amp;"_"&amp;Clef_répartition[[#This Row],[Nombre]]&amp;"_"&amp;Clef_répartition[[#This Row],[Année]]</f>
        <v>ACRG_Association à buts multiples des communes de la région de Grandson_8_2021</v>
      </c>
      <c r="H9456">
        <v>5559</v>
      </c>
      <c r="I9456" t="s">
        <v>121</v>
      </c>
      <c r="J9456">
        <v>2021</v>
      </c>
      <c r="K9456">
        <v>3.0584951194676985E-2</v>
      </c>
    </row>
    <row r="9457" spans="1:11" x14ac:dyDescent="0.25">
      <c r="A9457" t="s">
        <v>725</v>
      </c>
      <c r="B9457" t="s">
        <v>608</v>
      </c>
      <c r="C9457" t="s">
        <v>609</v>
      </c>
      <c r="D9457" t="str">
        <f>Clef_répartition[[#This Row],[Code association]]&amp;"_"&amp;Clef_répartition[[#This Row],[Nom association]]</f>
        <v>ACRG_Association à buts multiples des communes de la région de Grandson</v>
      </c>
      <c r="E9457">
        <f>COUNTIFS(D$2:D9457,Clef_répartition[[#This Row],[Code_Nom]],J$2:J9457,Clef_répartition[[#This Row],[Année]])</f>
        <v>9</v>
      </c>
      <c r="F9457">
        <f>IF(Clef_répartition[[#This Row],[Code_Nom]]=D9456,F9456-1,(COUNTIFS(Clef_répartition[Code_Nom],Clef_répartition[[#This Row],[Code_Nom]],Clef_répartition[Année],Clef_répartition[[#This Row],[Année]])))</f>
        <v>9</v>
      </c>
      <c r="G9457" t="str">
        <f>Clef_répartition[[#This Row],[Code_Nom]]&amp;"_"&amp;Clef_répartition[[#This Row],[Nombre]]&amp;"_"&amp;Clef_répartition[[#This Row],[Année]]</f>
        <v>ACRG_Association à buts multiples des communes de la région de Grandson_9_2021</v>
      </c>
      <c r="H9457">
        <v>5560</v>
      </c>
      <c r="I9457" t="s">
        <v>131</v>
      </c>
      <c r="J9457">
        <v>2021</v>
      </c>
      <c r="K9457">
        <v>1.4197952644093072E-2</v>
      </c>
    </row>
    <row r="9458" spans="1:11" x14ac:dyDescent="0.25">
      <c r="A9458" t="s">
        <v>725</v>
      </c>
      <c r="B9458" t="s">
        <v>608</v>
      </c>
      <c r="C9458" t="s">
        <v>609</v>
      </c>
      <c r="D9458" t="str">
        <f>Clef_répartition[[#This Row],[Code association]]&amp;"_"&amp;Clef_répartition[[#This Row],[Nom association]]</f>
        <v>ACRG_Association à buts multiples des communes de la région de Grandson</v>
      </c>
      <c r="E9458">
        <f>COUNTIFS(D$2:D9458,Clef_répartition[[#This Row],[Code_Nom]],J$2:J9458,Clef_répartition[[#This Row],[Année]])</f>
        <v>10</v>
      </c>
      <c r="F9458">
        <f>IF(Clef_répartition[[#This Row],[Code_Nom]]=D9457,F9457-1,(COUNTIFS(Clef_répartition[Code_Nom],Clef_répartition[[#This Row],[Code_Nom]],Clef_répartition[Année],Clef_répartition[[#This Row],[Année]])))</f>
        <v>8</v>
      </c>
      <c r="G9458" t="str">
        <f>Clef_répartition[[#This Row],[Code_Nom]]&amp;"_"&amp;Clef_répartition[[#This Row],[Nombre]]&amp;"_"&amp;Clef_répartition[[#This Row],[Année]]</f>
        <v>ACRG_Association à buts multiples des communes de la région de Grandson_10_2021</v>
      </c>
      <c r="H9458">
        <v>5561</v>
      </c>
      <c r="I9458" t="s">
        <v>132</v>
      </c>
      <c r="J9458">
        <v>2021</v>
      </c>
      <c r="K9458">
        <v>0.21186374241550937</v>
      </c>
    </row>
    <row r="9459" spans="1:11" x14ac:dyDescent="0.25">
      <c r="A9459" t="s">
        <v>725</v>
      </c>
      <c r="B9459" t="s">
        <v>608</v>
      </c>
      <c r="C9459" t="s">
        <v>609</v>
      </c>
      <c r="D9459" t="str">
        <f>Clef_répartition[[#This Row],[Code association]]&amp;"_"&amp;Clef_répartition[[#This Row],[Nom association]]</f>
        <v>ACRG_Association à buts multiples des communes de la région de Grandson</v>
      </c>
      <c r="E9459">
        <f>COUNTIFS(D$2:D9459,Clef_répartition[[#This Row],[Code_Nom]],J$2:J9459,Clef_répartition[[#This Row],[Année]])</f>
        <v>11</v>
      </c>
      <c r="F9459">
        <f>IF(Clef_répartition[[#This Row],[Code_Nom]]=D9458,F9458-1,(COUNTIFS(Clef_répartition[Code_Nom],Clef_répartition[[#This Row],[Code_Nom]],Clef_répartition[Année],Clef_répartition[[#This Row],[Année]])))</f>
        <v>7</v>
      </c>
      <c r="G9459" t="str">
        <f>Clef_répartition[[#This Row],[Code_Nom]]&amp;"_"&amp;Clef_répartition[[#This Row],[Nombre]]&amp;"_"&amp;Clef_répartition[[#This Row],[Année]]</f>
        <v>ACRG_Association à buts multiples des communes de la région de Grandson_11_2021</v>
      </c>
      <c r="H9459">
        <v>5562</v>
      </c>
      <c r="I9459" t="s">
        <v>173</v>
      </c>
      <c r="J9459">
        <v>2021</v>
      </c>
      <c r="K9459">
        <v>1.4436032822548532E-2</v>
      </c>
    </row>
    <row r="9460" spans="1:11" x14ac:dyDescent="0.25">
      <c r="A9460" t="s">
        <v>725</v>
      </c>
      <c r="B9460" t="s">
        <v>608</v>
      </c>
      <c r="C9460" t="s">
        <v>609</v>
      </c>
      <c r="D9460" t="str">
        <f>Clef_répartition[[#This Row],[Code association]]&amp;"_"&amp;Clef_répartition[[#This Row],[Nom association]]</f>
        <v>ACRG_Association à buts multiples des communes de la région de Grandson</v>
      </c>
      <c r="E9460">
        <f>COUNTIFS(D$2:D9460,Clef_répartition[[#This Row],[Code_Nom]],J$2:J9460,Clef_répartition[[#This Row],[Année]])</f>
        <v>12</v>
      </c>
      <c r="F9460">
        <f>IF(Clef_répartition[[#This Row],[Code_Nom]]=D9459,F9459-1,(COUNTIFS(Clef_répartition[Code_Nom],Clef_répartition[[#This Row],[Code_Nom]],Clef_répartition[Année],Clef_répartition[[#This Row],[Année]])))</f>
        <v>6</v>
      </c>
      <c r="G9460" t="str">
        <f>Clef_répartition[[#This Row],[Code_Nom]]&amp;"_"&amp;Clef_répartition[[#This Row],[Nombre]]&amp;"_"&amp;Clef_répartition[[#This Row],[Année]]</f>
        <v>ACRG_Association à buts multiples des communes de la région de Grandson_12_2021</v>
      </c>
      <c r="H9460">
        <v>5563</v>
      </c>
      <c r="I9460" t="s">
        <v>193</v>
      </c>
      <c r="J9460">
        <v>2021</v>
      </c>
      <c r="K9460">
        <v>8.2695557588677616E-3</v>
      </c>
    </row>
    <row r="9461" spans="1:11" x14ac:dyDescent="0.25">
      <c r="A9461" t="s">
        <v>725</v>
      </c>
      <c r="B9461" t="s">
        <v>608</v>
      </c>
      <c r="C9461" t="s">
        <v>609</v>
      </c>
      <c r="D9461" t="str">
        <f>Clef_répartition[[#This Row],[Code association]]&amp;"_"&amp;Clef_répartition[[#This Row],[Nom association]]</f>
        <v>ACRG_Association à buts multiples des communes de la région de Grandson</v>
      </c>
      <c r="E9461">
        <f>COUNTIFS(D$2:D9461,Clef_répartition[[#This Row],[Code_Nom]],J$2:J9461,Clef_répartition[[#This Row],[Année]])</f>
        <v>13</v>
      </c>
      <c r="F9461">
        <f>IF(Clef_répartition[[#This Row],[Code_Nom]]=D9460,F9460-1,(COUNTIFS(Clef_répartition[Code_Nom],Clef_répartition[[#This Row],[Code_Nom]],Clef_répartition[Année],Clef_répartition[[#This Row],[Année]])))</f>
        <v>5</v>
      </c>
      <c r="G9461" t="str">
        <f>Clef_répartition[[#This Row],[Code_Nom]]&amp;"_"&amp;Clef_répartition[[#This Row],[Nombre]]&amp;"_"&amp;Clef_répartition[[#This Row],[Année]]</f>
        <v>ACRG_Association à buts multiples des communes de la région de Grandson_13_2021</v>
      </c>
      <c r="H9461">
        <v>5564</v>
      </c>
      <c r="I9461" t="s">
        <v>194</v>
      </c>
      <c r="J9461">
        <v>2021</v>
      </c>
      <c r="K9461">
        <v>1.3493066053998099E-2</v>
      </c>
    </row>
    <row r="9462" spans="1:11" x14ac:dyDescent="0.25">
      <c r="A9462" t="s">
        <v>725</v>
      </c>
      <c r="B9462" t="s">
        <v>608</v>
      </c>
      <c r="C9462" t="s">
        <v>609</v>
      </c>
      <c r="D9462" t="str">
        <f>Clef_répartition[[#This Row],[Code association]]&amp;"_"&amp;Clef_répartition[[#This Row],[Nom association]]</f>
        <v>ACRG_Association à buts multiples des communes de la région de Grandson</v>
      </c>
      <c r="E9462">
        <f>COUNTIFS(D$2:D9462,Clef_répartition[[#This Row],[Code_Nom]],J$2:J9462,Clef_répartition[[#This Row],[Année]])</f>
        <v>14</v>
      </c>
      <c r="F9462">
        <f>IF(Clef_répartition[[#This Row],[Code_Nom]]=D9461,F9461-1,(COUNTIFS(Clef_répartition[Code_Nom],Clef_répartition[[#This Row],[Code_Nom]],Clef_répartition[Année],Clef_répartition[[#This Row],[Année]])))</f>
        <v>4</v>
      </c>
      <c r="G9462" t="str">
        <f>Clef_répartition[[#This Row],[Code_Nom]]&amp;"_"&amp;Clef_répartition[[#This Row],[Nombre]]&amp;"_"&amp;Clef_répartition[[#This Row],[Année]]</f>
        <v>ACRG_Association à buts multiples des communes de la région de Grandson_14_2021</v>
      </c>
      <c r="H9462">
        <v>5565</v>
      </c>
      <c r="I9462" t="s">
        <v>199</v>
      </c>
      <c r="J9462">
        <v>2021</v>
      </c>
      <c r="K9462">
        <v>2.6694600813704152E-2</v>
      </c>
    </row>
    <row r="9463" spans="1:11" x14ac:dyDescent="0.25">
      <c r="A9463" t="s">
        <v>725</v>
      </c>
      <c r="B9463" t="s">
        <v>608</v>
      </c>
      <c r="C9463" t="s">
        <v>609</v>
      </c>
      <c r="D9463" t="str">
        <f>Clef_répartition[[#This Row],[Code association]]&amp;"_"&amp;Clef_répartition[[#This Row],[Nom association]]</f>
        <v>ACRG_Association à buts multiples des communes de la région de Grandson</v>
      </c>
      <c r="E9463">
        <f>COUNTIFS(D$2:D9463,Clef_répartition[[#This Row],[Code_Nom]],J$2:J9463,Clef_répartition[[#This Row],[Année]])</f>
        <v>15</v>
      </c>
      <c r="F9463">
        <f>IF(Clef_répartition[[#This Row],[Code_Nom]]=D9462,F9462-1,(COUNTIFS(Clef_répartition[Code_Nom],Clef_répartition[[#This Row],[Code_Nom]],Clef_répartition[Année],Clef_répartition[[#This Row],[Année]])))</f>
        <v>3</v>
      </c>
      <c r="G9463" t="str">
        <f>Clef_répartition[[#This Row],[Code_Nom]]&amp;"_"&amp;Clef_répartition[[#This Row],[Nombre]]&amp;"_"&amp;Clef_répartition[[#This Row],[Année]]</f>
        <v>ACRG_Association à buts multiples des communes de la région de Grandson_15_2021</v>
      </c>
      <c r="H9463">
        <v>5566</v>
      </c>
      <c r="I9463" t="s">
        <v>224</v>
      </c>
      <c r="J9463">
        <v>2021</v>
      </c>
      <c r="K9463">
        <v>3.3294254628643917E-2</v>
      </c>
    </row>
    <row r="9464" spans="1:11" x14ac:dyDescent="0.25">
      <c r="A9464" t="s">
        <v>725</v>
      </c>
      <c r="B9464" t="s">
        <v>608</v>
      </c>
      <c r="C9464" t="s">
        <v>609</v>
      </c>
      <c r="D9464" t="str">
        <f>Clef_répartition[[#This Row],[Code association]]&amp;"_"&amp;Clef_répartition[[#This Row],[Nom association]]</f>
        <v>ACRG_Association à buts multiples des communes de la région de Grandson</v>
      </c>
      <c r="E9464">
        <f>COUNTIFS(D$2:D9464,Clef_répartition[[#This Row],[Code_Nom]],J$2:J9464,Clef_répartition[[#This Row],[Année]])</f>
        <v>16</v>
      </c>
      <c r="F9464">
        <f>IF(Clef_répartition[[#This Row],[Code_Nom]]=D9463,F9463-1,(COUNTIFS(Clef_répartition[Code_Nom],Clef_répartition[[#This Row],[Code_Nom]],Clef_répartition[Année],Clef_répartition[[#This Row],[Année]])))</f>
        <v>2</v>
      </c>
      <c r="G9464" t="str">
        <f>Clef_répartition[[#This Row],[Code_Nom]]&amp;"_"&amp;Clef_répartition[[#This Row],[Nombre]]&amp;"_"&amp;Clef_répartition[[#This Row],[Année]]</f>
        <v>ACRG_Association à buts multiples des communes de la région de Grandson_16_2021</v>
      </c>
      <c r="H9464">
        <v>5568</v>
      </c>
      <c r="I9464" t="s">
        <v>249</v>
      </c>
      <c r="J9464">
        <v>2021</v>
      </c>
      <c r="K9464">
        <v>0.26604602497414304</v>
      </c>
    </row>
    <row r="9465" spans="1:11" x14ac:dyDescent="0.25">
      <c r="A9465" t="s">
        <v>725</v>
      </c>
      <c r="B9465" t="s">
        <v>608</v>
      </c>
      <c r="C9465" t="s">
        <v>609</v>
      </c>
      <c r="D9465" t="str">
        <f>Clef_répartition[[#This Row],[Code association]]&amp;"_"&amp;Clef_répartition[[#This Row],[Nom association]]</f>
        <v>ACRG_Association à buts multiples des communes de la région de Grandson</v>
      </c>
      <c r="E9465">
        <f>COUNTIFS(D$2:D9465,Clef_répartition[[#This Row],[Code_Nom]],J$2:J9465,Clef_répartition[[#This Row],[Année]])</f>
        <v>17</v>
      </c>
      <c r="F9465">
        <f>IF(Clef_répartition[[#This Row],[Code_Nom]]=D9464,F9464-1,(COUNTIFS(Clef_répartition[Code_Nom],Clef_répartition[[#This Row],[Code_Nom]],Clef_répartition[Année],Clef_répartition[[#This Row],[Année]])))</f>
        <v>1</v>
      </c>
      <c r="G9465" t="str">
        <f>Clef_répartition[[#This Row],[Code_Nom]]&amp;"_"&amp;Clef_répartition[[#This Row],[Nombre]]&amp;"_"&amp;Clef_répartition[[#This Row],[Année]]</f>
        <v>ACRG_Association à buts multiples des communes de la région de Grandson_17_2021</v>
      </c>
      <c r="H9465">
        <v>5571</v>
      </c>
      <c r="I9465" t="s">
        <v>263</v>
      </c>
      <c r="J9465">
        <v>2021</v>
      </c>
      <c r="K9465">
        <v>7.0165279758686028E-2</v>
      </c>
    </row>
    <row r="9466" spans="1:11" x14ac:dyDescent="0.25">
      <c r="A9466" t="s">
        <v>725</v>
      </c>
      <c r="B9466" t="s">
        <v>623</v>
      </c>
      <c r="C9466" t="s">
        <v>624</v>
      </c>
      <c r="D9466" t="str">
        <f>Clef_répartition[[#This Row],[Code association]]&amp;"_"&amp;Clef_répartition[[#This Row],[Nom association]]</f>
        <v>AEB_Association intercommunale pour l'épuration des eaux usées du Boiron</v>
      </c>
      <c r="E9466">
        <f>COUNTIFS(D$2:D9466,Clef_répartition[[#This Row],[Code_Nom]],J$2:J9466,Clef_répartition[[#This Row],[Année]])</f>
        <v>1</v>
      </c>
      <c r="F9466">
        <f>IF(Clef_répartition[[#This Row],[Code_Nom]]=D9465,F9465-1,(COUNTIFS(Clef_répartition[Code_Nom],Clef_répartition[[#This Row],[Code_Nom]],Clef_répartition[Année],Clef_répartition[[#This Row],[Année]])))</f>
        <v>5</v>
      </c>
      <c r="G9466" t="str">
        <f>Clef_répartition[[#This Row],[Code_Nom]]&amp;"_"&amp;Clef_répartition[[#This Row],[Nombre]]&amp;"_"&amp;Clef_répartition[[#This Row],[Année]]</f>
        <v>AEB_Association intercommunale pour l'épuration des eaux usées du Boiron_1_2021</v>
      </c>
      <c r="H9466">
        <v>5701</v>
      </c>
      <c r="I9466" t="s">
        <v>5</v>
      </c>
      <c r="J9466">
        <v>2021</v>
      </c>
      <c r="K9466">
        <v>0.04</v>
      </c>
    </row>
    <row r="9467" spans="1:11" x14ac:dyDescent="0.25">
      <c r="A9467" t="s">
        <v>725</v>
      </c>
      <c r="B9467" t="s">
        <v>623</v>
      </c>
      <c r="C9467" t="s">
        <v>624</v>
      </c>
      <c r="D9467" t="str">
        <f>Clef_répartition[[#This Row],[Code association]]&amp;"_"&amp;Clef_répartition[[#This Row],[Nom association]]</f>
        <v>AEB_Association intercommunale pour l'épuration des eaux usées du Boiron</v>
      </c>
      <c r="E9467">
        <f>COUNTIFS(D$2:D9467,Clef_répartition[[#This Row],[Code_Nom]],J$2:J9467,Clef_répartition[[#This Row],[Année]])</f>
        <v>2</v>
      </c>
      <c r="F9467">
        <f>IF(Clef_répartition[[#This Row],[Code_Nom]]=D9466,F9466-1,(COUNTIFS(Clef_répartition[Code_Nom],Clef_répartition[[#This Row],[Code_Nom]],Clef_répartition[Année],Clef_répartition[[#This Row],[Année]])))</f>
        <v>4</v>
      </c>
      <c r="G9467" t="str">
        <f>Clef_répartition[[#This Row],[Code_Nom]]&amp;"_"&amp;Clef_répartition[[#This Row],[Nombre]]&amp;"_"&amp;Clef_répartition[[#This Row],[Année]]</f>
        <v>AEB_Association intercommunale pour l'épuration des eaux usées du Boiron_2_2021</v>
      </c>
      <c r="H9467">
        <v>5706</v>
      </c>
      <c r="I9467" t="s">
        <v>29</v>
      </c>
      <c r="J9467">
        <v>2021</v>
      </c>
      <c r="K9467">
        <v>0.26</v>
      </c>
    </row>
    <row r="9468" spans="1:11" x14ac:dyDescent="0.25">
      <c r="A9468" t="s">
        <v>725</v>
      </c>
      <c r="B9468" t="s">
        <v>623</v>
      </c>
      <c r="C9468" t="s">
        <v>624</v>
      </c>
      <c r="D9468" t="str">
        <f>Clef_répartition[[#This Row],[Code association]]&amp;"_"&amp;Clef_répartition[[#This Row],[Nom association]]</f>
        <v>AEB_Association intercommunale pour l'épuration des eaux usées du Boiron</v>
      </c>
      <c r="E9468">
        <f>COUNTIFS(D$2:D9468,Clef_répartition[[#This Row],[Code_Nom]],J$2:J9468,Clef_répartition[[#This Row],[Année]])</f>
        <v>3</v>
      </c>
      <c r="F9468">
        <f>IF(Clef_répartition[[#This Row],[Code_Nom]]=D9467,F9467-1,(COUNTIFS(Clef_répartition[Code_Nom],Clef_répartition[[#This Row],[Code_Nom]],Clef_répartition[Année],Clef_répartition[[#This Row],[Année]])))</f>
        <v>3</v>
      </c>
      <c r="G9468" t="str">
        <f>Clef_répartition[[#This Row],[Code_Nom]]&amp;"_"&amp;Clef_répartition[[#This Row],[Nombre]]&amp;"_"&amp;Clef_répartition[[#This Row],[Année]]</f>
        <v>AEB_Association intercommunale pour l'épuration des eaux usées du Boiron_3_2021</v>
      </c>
      <c r="H9468">
        <v>5716</v>
      </c>
      <c r="I9468" t="s">
        <v>110</v>
      </c>
      <c r="J9468">
        <v>2021</v>
      </c>
      <c r="K9468">
        <v>0.39</v>
      </c>
    </row>
    <row r="9469" spans="1:11" x14ac:dyDescent="0.25">
      <c r="A9469" t="s">
        <v>725</v>
      </c>
      <c r="B9469" t="s">
        <v>623</v>
      </c>
      <c r="C9469" t="s">
        <v>624</v>
      </c>
      <c r="D9469" t="str">
        <f>Clef_répartition[[#This Row],[Code association]]&amp;"_"&amp;Clef_répartition[[#This Row],[Nom association]]</f>
        <v>AEB_Association intercommunale pour l'épuration des eaux usées du Boiron</v>
      </c>
      <c r="E9469">
        <f>COUNTIFS(D$2:D9469,Clef_répartition[[#This Row],[Code_Nom]],J$2:J9469,Clef_répartition[[#This Row],[Année]])</f>
        <v>4</v>
      </c>
      <c r="F9469">
        <f>IF(Clef_répartition[[#This Row],[Code_Nom]]=D9468,F9468-1,(COUNTIFS(Clef_répartition[Code_Nom],Clef_répartition[[#This Row],[Code_Nom]],Clef_répartition[Année],Clef_répartition[[#This Row],[Année]])))</f>
        <v>2</v>
      </c>
      <c r="G9469" t="str">
        <f>Clef_répartition[[#This Row],[Code_Nom]]&amp;"_"&amp;Clef_répartition[[#This Row],[Nombre]]&amp;"_"&amp;Clef_répartition[[#This Row],[Année]]</f>
        <v>AEB_Association intercommunale pour l'épuration des eaux usées du Boiron_4_2021</v>
      </c>
      <c r="H9469">
        <v>5722</v>
      </c>
      <c r="I9469" t="s">
        <v>133</v>
      </c>
      <c r="J9469">
        <v>2021</v>
      </c>
      <c r="K9469">
        <v>0.08</v>
      </c>
    </row>
    <row r="9470" spans="1:11" x14ac:dyDescent="0.25">
      <c r="A9470" t="s">
        <v>725</v>
      </c>
      <c r="B9470" t="s">
        <v>623</v>
      </c>
      <c r="C9470" t="s">
        <v>624</v>
      </c>
      <c r="D9470" t="str">
        <f>Clef_répartition[[#This Row],[Code association]]&amp;"_"&amp;Clef_répartition[[#This Row],[Nom association]]</f>
        <v>AEB_Association intercommunale pour l'épuration des eaux usées du Boiron</v>
      </c>
      <c r="E9470">
        <f>COUNTIFS(D$2:D9470,Clef_répartition[[#This Row],[Code_Nom]],J$2:J9470,Clef_répartition[[#This Row],[Année]])</f>
        <v>5</v>
      </c>
      <c r="F9470">
        <f>IF(Clef_répartition[[#This Row],[Code_Nom]]=D9469,F9469-1,(COUNTIFS(Clef_répartition[Code_Nom],Clef_répartition[[#This Row],[Code_Nom]],Clef_répartition[Année],Clef_répartition[[#This Row],[Année]])))</f>
        <v>1</v>
      </c>
      <c r="G9470" t="str">
        <f>Clef_répartition[[#This Row],[Code_Nom]]&amp;"_"&amp;Clef_répartition[[#This Row],[Nombre]]&amp;"_"&amp;Clef_répartition[[#This Row],[Année]]</f>
        <v>AEB_Association intercommunale pour l'épuration des eaux usées du Boiron_5_2021</v>
      </c>
      <c r="H9470">
        <v>5728</v>
      </c>
      <c r="I9470" t="s">
        <v>255</v>
      </c>
      <c r="J9470">
        <v>2021</v>
      </c>
      <c r="K9470">
        <v>0.23</v>
      </c>
    </row>
    <row r="9471" spans="1:11" x14ac:dyDescent="0.25">
      <c r="A9471" t="s">
        <v>725</v>
      </c>
      <c r="B9471" t="s">
        <v>701</v>
      </c>
      <c r="C9471" t="s">
        <v>702</v>
      </c>
      <c r="D9471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9471">
        <f>COUNTIFS(D$2:D9471,Clef_répartition[[#This Row],[Code_Nom]],J$2:J9471,Clef_répartition[[#This Row],[Année]])</f>
        <v>1</v>
      </c>
      <c r="F9471">
        <f>IF(Clef_répartition[[#This Row],[Code_Nom]]=D9470,F9470-1,(COUNTIFS(Clef_répartition[Code_Nom],Clef_répartition[[#This Row],[Code_Nom]],Clef_répartition[Année],Clef_répartition[[#This Row],[Année]])))</f>
        <v>2</v>
      </c>
      <c r="G9471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Sarzens_1_2021</v>
      </c>
      <c r="H9471">
        <v>5665</v>
      </c>
      <c r="I9471" t="s">
        <v>57</v>
      </c>
      <c r="J9471">
        <v>2021</v>
      </c>
      <c r="K9471">
        <v>0</v>
      </c>
    </row>
    <row r="9472" spans="1:11" x14ac:dyDescent="0.25">
      <c r="A9472" t="s">
        <v>725</v>
      </c>
      <c r="B9472" t="s">
        <v>701</v>
      </c>
      <c r="C9472" t="s">
        <v>702</v>
      </c>
      <c r="D9472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9472">
        <f>COUNTIFS(D$2:D9472,Clef_répartition[[#This Row],[Code_Nom]],J$2:J9472,Clef_répartition[[#This Row],[Année]])</f>
        <v>2</v>
      </c>
      <c r="F9472">
        <f>IF(Clef_répartition[[#This Row],[Code_Nom]]=D9471,F9471-1,(COUNTIFS(Clef_répartition[Code_Nom],Clef_répartition[[#This Row],[Code_Nom]],Clef_répartition[Année],Clef_répartition[[#This Row],[Année]])))</f>
        <v>1</v>
      </c>
      <c r="G9472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Sarzens_2_2021</v>
      </c>
      <c r="H9472">
        <v>5675</v>
      </c>
      <c r="I9472" t="s">
        <v>164</v>
      </c>
      <c r="J9472">
        <v>2021</v>
      </c>
      <c r="K9472">
        <v>0</v>
      </c>
    </row>
    <row r="9473" spans="1:11" x14ac:dyDescent="0.25">
      <c r="A9473" t="s">
        <v>725</v>
      </c>
      <c r="B9473" t="s">
        <v>689</v>
      </c>
      <c r="C9473" t="s">
        <v>690</v>
      </c>
      <c r="D9473" t="str">
        <f>Clef_répartition[[#This Row],[Code association]]&amp;"_"&amp;Clef_répartition[[#This Row],[Nom association]]</f>
        <v>AECLC_Association intercommunale des eaux de Chavannes-sur-Moudon, Lucens et Curtilles</v>
      </c>
      <c r="E9473">
        <f>COUNTIFS(D$2:D9473,Clef_répartition[[#This Row],[Code_Nom]],J$2:J9473,Clef_répartition[[#This Row],[Année]])</f>
        <v>1</v>
      </c>
      <c r="F9473">
        <f>IF(Clef_répartition[[#This Row],[Code_Nom]]=D9472,F9472-1,(COUNTIFS(Clef_répartition[Code_Nom],Clef_répartition[[#This Row],[Code_Nom]],Clef_répartition[Année],Clef_répartition[[#This Row],[Année]])))</f>
        <v>3</v>
      </c>
      <c r="G9473" t="str">
        <f>Clef_répartition[[#This Row],[Code_Nom]]&amp;"_"&amp;Clef_répartition[[#This Row],[Nombre]]&amp;"_"&amp;Clef_répartition[[#This Row],[Année]]</f>
        <v>AECLC_Association intercommunale des eaux de Chavannes-sur-Moudon, Lucens et Curtilles_1_2021</v>
      </c>
      <c r="H9473">
        <v>5665</v>
      </c>
      <c r="I9473" t="s">
        <v>57</v>
      </c>
      <c r="J9473">
        <v>2021</v>
      </c>
      <c r="K9473">
        <v>0.22839506172839505</v>
      </c>
    </row>
    <row r="9474" spans="1:11" x14ac:dyDescent="0.25">
      <c r="A9474" t="s">
        <v>725</v>
      </c>
      <c r="B9474" t="s">
        <v>689</v>
      </c>
      <c r="C9474" t="s">
        <v>690</v>
      </c>
      <c r="D9474" t="str">
        <f>Clef_répartition[[#This Row],[Code association]]&amp;"_"&amp;Clef_répartition[[#This Row],[Nom association]]</f>
        <v>AECLC_Association intercommunale des eaux de Chavannes-sur-Moudon, Lucens et Curtilles</v>
      </c>
      <c r="E9474">
        <f>COUNTIFS(D$2:D9474,Clef_répartition[[#This Row],[Code_Nom]],J$2:J9474,Clef_répartition[[#This Row],[Année]])</f>
        <v>2</v>
      </c>
      <c r="F9474">
        <f>IF(Clef_répartition[[#This Row],[Code_Nom]]=D9473,F9473-1,(COUNTIFS(Clef_répartition[Code_Nom],Clef_répartition[[#This Row],[Code_Nom]],Clef_répartition[Année],Clef_répartition[[#This Row],[Année]])))</f>
        <v>2</v>
      </c>
      <c r="G9474" t="str">
        <f>Clef_répartition[[#This Row],[Code_Nom]]&amp;"_"&amp;Clef_répartition[[#This Row],[Nombre]]&amp;"_"&amp;Clef_répartition[[#This Row],[Année]]</f>
        <v>AECLC_Association intercommunale des eaux de Chavannes-sur-Moudon, Lucens et Curtilles_2_2021</v>
      </c>
      <c r="H9474">
        <v>5669</v>
      </c>
      <c r="I9474" t="s">
        <v>89</v>
      </c>
      <c r="J9474">
        <v>2021</v>
      </c>
      <c r="K9474">
        <v>0.30452674897119342</v>
      </c>
    </row>
    <row r="9475" spans="1:11" x14ac:dyDescent="0.25">
      <c r="A9475" t="s">
        <v>725</v>
      </c>
      <c r="B9475" t="s">
        <v>689</v>
      </c>
      <c r="C9475" t="s">
        <v>690</v>
      </c>
      <c r="D9475" t="str">
        <f>Clef_répartition[[#This Row],[Code association]]&amp;"_"&amp;Clef_répartition[[#This Row],[Nom association]]</f>
        <v>AECLC_Association intercommunale des eaux de Chavannes-sur-Moudon, Lucens et Curtilles</v>
      </c>
      <c r="E9475">
        <f>COUNTIFS(D$2:D9475,Clef_répartition[[#This Row],[Code_Nom]],J$2:J9475,Clef_répartition[[#This Row],[Année]])</f>
        <v>3</v>
      </c>
      <c r="F9475">
        <f>IF(Clef_répartition[[#This Row],[Code_Nom]]=D9474,F9474-1,(COUNTIFS(Clef_répartition[Code_Nom],Clef_répartition[[#This Row],[Code_Nom]],Clef_répartition[Année],Clef_répartition[[#This Row],[Année]])))</f>
        <v>1</v>
      </c>
      <c r="G9475" t="str">
        <f>Clef_répartition[[#This Row],[Code_Nom]]&amp;"_"&amp;Clef_répartition[[#This Row],[Nombre]]&amp;"_"&amp;Clef_répartition[[#This Row],[Année]]</f>
        <v>AECLC_Association intercommunale des eaux de Chavannes-sur-Moudon, Lucens et Curtilles_3_2021</v>
      </c>
      <c r="H9475">
        <v>5675</v>
      </c>
      <c r="I9475" t="s">
        <v>164</v>
      </c>
      <c r="J9475">
        <v>2021</v>
      </c>
      <c r="K9475">
        <v>0.46707818930041151</v>
      </c>
    </row>
    <row r="9476" spans="1:11" x14ac:dyDescent="0.25">
      <c r="A9476" t="s">
        <v>725</v>
      </c>
      <c r="B9476" t="s">
        <v>691</v>
      </c>
      <c r="C9476" t="s">
        <v>692</v>
      </c>
      <c r="D9476" t="str">
        <f>Clef_répartition[[#This Row],[Code association]]&amp;"_"&amp;Clef_répartition[[#This Row],[Nom association]]</f>
        <v>AECM_Association intercommunale pour l'épuration des eaux usées de la région Coruz-Menthue</v>
      </c>
      <c r="E9476">
        <f>COUNTIFS(D$2:D9476,Clef_répartition[[#This Row],[Code_Nom]],J$2:J9476,Clef_répartition[[#This Row],[Année]])</f>
        <v>1</v>
      </c>
      <c r="F9476">
        <f>IF(Clef_répartition[[#This Row],[Code_Nom]]=D9475,F9475-1,(COUNTIFS(Clef_répartition[Code_Nom],Clef_répartition[[#This Row],[Code_Nom]],Clef_répartition[Année],Clef_répartition[[#This Row],[Année]])))</f>
        <v>2</v>
      </c>
      <c r="G9476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Coruz-Menthue_1_2021</v>
      </c>
      <c r="H9476">
        <v>5693</v>
      </c>
      <c r="I9476" t="s">
        <v>184</v>
      </c>
      <c r="J9476">
        <v>2021</v>
      </c>
      <c r="K9476">
        <v>8.9898501691638474E-2</v>
      </c>
    </row>
    <row r="9477" spans="1:11" x14ac:dyDescent="0.25">
      <c r="A9477" t="s">
        <v>725</v>
      </c>
      <c r="B9477" t="s">
        <v>691</v>
      </c>
      <c r="C9477" t="s">
        <v>692</v>
      </c>
      <c r="D9477" t="str">
        <f>Clef_répartition[[#This Row],[Code association]]&amp;"_"&amp;Clef_répartition[[#This Row],[Nom association]]</f>
        <v>AECM_Association intercommunale pour l'épuration des eaux usées de la région Coruz-Menthue</v>
      </c>
      <c r="E9477">
        <f>COUNTIFS(D$2:D9477,Clef_répartition[[#This Row],[Code_Nom]],J$2:J9477,Clef_répartition[[#This Row],[Année]])</f>
        <v>2</v>
      </c>
      <c r="F9477">
        <f>IF(Clef_répartition[[#This Row],[Code_Nom]]=D9476,F9476-1,(COUNTIFS(Clef_répartition[Code_Nom],Clef_répartition[[#This Row],[Code_Nom]],Clef_répartition[Année],Clef_répartition[[#This Row],[Année]])))</f>
        <v>1</v>
      </c>
      <c r="G9477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Coruz-Menthue_2_2021</v>
      </c>
      <c r="H9477">
        <v>5540</v>
      </c>
      <c r="I9477" t="s">
        <v>186</v>
      </c>
      <c r="J9477">
        <v>2021</v>
      </c>
      <c r="K9477">
        <v>0.9101014983083614</v>
      </c>
    </row>
    <row r="9478" spans="1:11" x14ac:dyDescent="0.25">
      <c r="A9478" t="s">
        <v>725</v>
      </c>
      <c r="B9478" t="s">
        <v>479</v>
      </c>
      <c r="C9478" t="s">
        <v>480</v>
      </c>
      <c r="D9478" t="str">
        <f>Clef_répartition[[#This Row],[Code association]]&amp;"_"&amp;Clef_répartition[[#This Row],[Nom association]]</f>
        <v>AEE_Association intercommunale Enfance et Ecole Asse et Boiron</v>
      </c>
      <c r="E9478">
        <f>COUNTIFS(D$2:D9478,Clef_répartition[[#This Row],[Code_Nom]],J$2:J9478,Clef_répartition[[#This Row],[Année]])</f>
        <v>1</v>
      </c>
      <c r="F9478">
        <f>IF(Clef_répartition[[#This Row],[Code_Nom]]=D9477,F9477-1,(COUNTIFS(Clef_répartition[Code_Nom],Clef_répartition[[#This Row],[Code_Nom]],Clef_répartition[Année],Clef_répartition[[#This Row],[Année]])))</f>
        <v>9</v>
      </c>
      <c r="G9478" t="str">
        <f>Clef_répartition[[#This Row],[Code_Nom]]&amp;"_"&amp;Clef_répartition[[#This Row],[Nombre]]&amp;"_"&amp;Clef_répartition[[#This Row],[Année]]</f>
        <v>AEE_Association intercommunale Enfance et Ecole Asse et Boiron_1_2021</v>
      </c>
      <c r="H9478">
        <v>5701</v>
      </c>
      <c r="I9478" t="s">
        <v>5</v>
      </c>
      <c r="J9478">
        <v>2021</v>
      </c>
      <c r="K9478">
        <v>0.02</v>
      </c>
    </row>
    <row r="9479" spans="1:11" x14ac:dyDescent="0.25">
      <c r="A9479" t="s">
        <v>725</v>
      </c>
      <c r="B9479" t="s">
        <v>479</v>
      </c>
      <c r="C9479" t="s">
        <v>480</v>
      </c>
      <c r="D9479" t="str">
        <f>Clef_répartition[[#This Row],[Code association]]&amp;"_"&amp;Clef_répartition[[#This Row],[Nom association]]</f>
        <v>AEE_Association intercommunale Enfance et Ecole Asse et Boiron</v>
      </c>
      <c r="E9479">
        <f>COUNTIFS(D$2:D9479,Clef_répartition[[#This Row],[Code_Nom]],J$2:J9479,Clef_répartition[[#This Row],[Année]])</f>
        <v>2</v>
      </c>
      <c r="F9479">
        <f>IF(Clef_répartition[[#This Row],[Code_Nom]]=D9478,F9478-1,(COUNTIFS(Clef_répartition[Code_Nom],Clef_répartition[[#This Row],[Code_Nom]],Clef_répartition[Année],Clef_répartition[[#This Row],[Année]])))</f>
        <v>8</v>
      </c>
      <c r="G9479" t="str">
        <f>Clef_répartition[[#This Row],[Code_Nom]]&amp;"_"&amp;Clef_répartition[[#This Row],[Nombre]]&amp;"_"&amp;Clef_répartition[[#This Row],[Année]]</f>
        <v>AEE_Association intercommunale Enfance et Ecole Asse et Boiron_2_2021</v>
      </c>
      <c r="H9479">
        <v>5706</v>
      </c>
      <c r="I9479" t="s">
        <v>29</v>
      </c>
      <c r="J9479">
        <v>2021</v>
      </c>
      <c r="K9479">
        <v>0.13</v>
      </c>
    </row>
    <row r="9480" spans="1:11" x14ac:dyDescent="0.25">
      <c r="A9480" t="s">
        <v>725</v>
      </c>
      <c r="B9480" t="s">
        <v>479</v>
      </c>
      <c r="C9480" t="s">
        <v>480</v>
      </c>
      <c r="D9480" t="str">
        <f>Clef_répartition[[#This Row],[Code association]]&amp;"_"&amp;Clef_répartition[[#This Row],[Nom association]]</f>
        <v>AEE_Association intercommunale Enfance et Ecole Asse et Boiron</v>
      </c>
      <c r="E9480">
        <f>COUNTIFS(D$2:D9480,Clef_répartition[[#This Row],[Code_Nom]],J$2:J9480,Clef_répartition[[#This Row],[Année]])</f>
        <v>3</v>
      </c>
      <c r="F9480">
        <f>IF(Clef_répartition[[#This Row],[Code_Nom]]=D9479,F9479-1,(COUNTIFS(Clef_répartition[Code_Nom],Clef_répartition[[#This Row],[Code_Nom]],Clef_répartition[Année],Clef_répartition[[#This Row],[Année]])))</f>
        <v>7</v>
      </c>
      <c r="G9480" t="str">
        <f>Clef_répartition[[#This Row],[Code_Nom]]&amp;"_"&amp;Clef_répartition[[#This Row],[Nombre]]&amp;"_"&amp;Clef_répartition[[#This Row],[Année]]</f>
        <v>AEE_Association intercommunale Enfance et Ecole Asse et Boiron_3_2021</v>
      </c>
      <c r="H9480">
        <v>5709</v>
      </c>
      <c r="I9480" t="s">
        <v>62</v>
      </c>
      <c r="J9480">
        <v>2021</v>
      </c>
      <c r="K9480">
        <v>0.13</v>
      </c>
    </row>
    <row r="9481" spans="1:11" x14ac:dyDescent="0.25">
      <c r="A9481" t="s">
        <v>725</v>
      </c>
      <c r="B9481" t="s">
        <v>479</v>
      </c>
      <c r="C9481" t="s">
        <v>480</v>
      </c>
      <c r="D9481" t="str">
        <f>Clef_répartition[[#This Row],[Code association]]&amp;"_"&amp;Clef_répartition[[#This Row],[Nom association]]</f>
        <v>AEE_Association intercommunale Enfance et Ecole Asse et Boiron</v>
      </c>
      <c r="E9481">
        <f>COUNTIFS(D$2:D9481,Clef_répartition[[#This Row],[Code_Nom]],J$2:J9481,Clef_répartition[[#This Row],[Année]])</f>
        <v>4</v>
      </c>
      <c r="F9481">
        <f>IF(Clef_répartition[[#This Row],[Code_Nom]]=D9480,F9480-1,(COUNTIFS(Clef_répartition[Code_Nom],Clef_répartition[[#This Row],[Code_Nom]],Clef_répartition[Année],Clef_répartition[[#This Row],[Année]])))</f>
        <v>6</v>
      </c>
      <c r="G9481" t="str">
        <f>Clef_répartition[[#This Row],[Code_Nom]]&amp;"_"&amp;Clef_répartition[[#This Row],[Nombre]]&amp;"_"&amp;Clef_répartition[[#This Row],[Année]]</f>
        <v>AEE_Association intercommunale Enfance et Ecole Asse et Boiron_4_2021</v>
      </c>
      <c r="H9481">
        <v>5714</v>
      </c>
      <c r="I9481" t="s">
        <v>81</v>
      </c>
      <c r="J9481">
        <v>2021</v>
      </c>
      <c r="K9481">
        <v>0.14000000000000001</v>
      </c>
    </row>
    <row r="9482" spans="1:11" x14ac:dyDescent="0.25">
      <c r="A9482" t="s">
        <v>725</v>
      </c>
      <c r="B9482" t="s">
        <v>479</v>
      </c>
      <c r="C9482" t="s">
        <v>480</v>
      </c>
      <c r="D9482" t="str">
        <f>Clef_répartition[[#This Row],[Code association]]&amp;"_"&amp;Clef_répartition[[#This Row],[Nom association]]</f>
        <v>AEE_Association intercommunale Enfance et Ecole Asse et Boiron</v>
      </c>
      <c r="E9482">
        <f>COUNTIFS(D$2:D9482,Clef_répartition[[#This Row],[Code_Nom]],J$2:J9482,Clef_répartition[[#This Row],[Année]])</f>
        <v>5</v>
      </c>
      <c r="F9482">
        <f>IF(Clef_répartition[[#This Row],[Code_Nom]]=D9481,F9481-1,(COUNTIFS(Clef_répartition[Code_Nom],Clef_répartition[[#This Row],[Code_Nom]],Clef_répartition[Année],Clef_répartition[[#This Row],[Année]])))</f>
        <v>5</v>
      </c>
      <c r="G9482" t="str">
        <f>Clef_répartition[[#This Row],[Code_Nom]]&amp;"_"&amp;Clef_répartition[[#This Row],[Nombre]]&amp;"_"&amp;Clef_répartition[[#This Row],[Année]]</f>
        <v>AEE_Association intercommunale Enfance et Ecole Asse et Boiron_5_2021</v>
      </c>
      <c r="H9482">
        <v>5716</v>
      </c>
      <c r="I9482" t="s">
        <v>110</v>
      </c>
      <c r="J9482">
        <v>2021</v>
      </c>
      <c r="K9482">
        <v>0.21</v>
      </c>
    </row>
    <row r="9483" spans="1:11" x14ac:dyDescent="0.25">
      <c r="A9483" t="s">
        <v>725</v>
      </c>
      <c r="B9483" t="s">
        <v>479</v>
      </c>
      <c r="C9483" t="s">
        <v>480</v>
      </c>
      <c r="D9483" t="str">
        <f>Clef_répartition[[#This Row],[Code association]]&amp;"_"&amp;Clef_répartition[[#This Row],[Nom association]]</f>
        <v>AEE_Association intercommunale Enfance et Ecole Asse et Boiron</v>
      </c>
      <c r="E9483">
        <f>COUNTIFS(D$2:D9483,Clef_répartition[[#This Row],[Code_Nom]],J$2:J9483,Clef_répartition[[#This Row],[Année]])</f>
        <v>6</v>
      </c>
      <c r="F9483">
        <f>IF(Clef_répartition[[#This Row],[Code_Nom]]=D9482,F9482-1,(COUNTIFS(Clef_répartition[Code_Nom],Clef_répartition[[#This Row],[Code_Nom]],Clef_répartition[Année],Clef_répartition[[#This Row],[Année]])))</f>
        <v>4</v>
      </c>
      <c r="G9483" t="str">
        <f>Clef_répartition[[#This Row],[Code_Nom]]&amp;"_"&amp;Clef_répartition[[#This Row],[Nombre]]&amp;"_"&amp;Clef_répartition[[#This Row],[Année]]</f>
        <v>AEE_Association intercommunale Enfance et Ecole Asse et Boiron_6_2021</v>
      </c>
      <c r="H9483">
        <v>5719</v>
      </c>
      <c r="I9483" t="s">
        <v>124</v>
      </c>
      <c r="J9483">
        <v>2021</v>
      </c>
      <c r="K9483">
        <v>0.13</v>
      </c>
    </row>
    <row r="9484" spans="1:11" x14ac:dyDescent="0.25">
      <c r="A9484" t="s">
        <v>725</v>
      </c>
      <c r="B9484" t="s">
        <v>479</v>
      </c>
      <c r="C9484" t="s">
        <v>480</v>
      </c>
      <c r="D9484" t="str">
        <f>Clef_répartition[[#This Row],[Code association]]&amp;"_"&amp;Clef_répartition[[#This Row],[Nom association]]</f>
        <v>AEE_Association intercommunale Enfance et Ecole Asse et Boiron</v>
      </c>
      <c r="E9484">
        <f>COUNTIFS(D$2:D9484,Clef_répartition[[#This Row],[Code_Nom]],J$2:J9484,Clef_répartition[[#This Row],[Année]])</f>
        <v>7</v>
      </c>
      <c r="F9484">
        <f>IF(Clef_répartition[[#This Row],[Code_Nom]]=D9483,F9483-1,(COUNTIFS(Clef_répartition[Code_Nom],Clef_répartition[[#This Row],[Code_Nom]],Clef_répartition[Année],Clef_répartition[[#This Row],[Année]])))</f>
        <v>3</v>
      </c>
      <c r="G9484" t="str">
        <f>Clef_répartition[[#This Row],[Code_Nom]]&amp;"_"&amp;Clef_répartition[[#This Row],[Nombre]]&amp;"_"&amp;Clef_répartition[[#This Row],[Année]]</f>
        <v>AEE_Association intercommunale Enfance et Ecole Asse et Boiron_7_2021</v>
      </c>
      <c r="H9484">
        <v>5722</v>
      </c>
      <c r="I9484" t="s">
        <v>133</v>
      </c>
      <c r="J9484">
        <v>2021</v>
      </c>
      <c r="K9484">
        <v>0.04</v>
      </c>
    </row>
    <row r="9485" spans="1:11" x14ac:dyDescent="0.25">
      <c r="A9485" t="s">
        <v>725</v>
      </c>
      <c r="B9485" t="s">
        <v>479</v>
      </c>
      <c r="C9485" t="s">
        <v>480</v>
      </c>
      <c r="D9485" t="str">
        <f>Clef_répartition[[#This Row],[Code association]]&amp;"_"&amp;Clef_répartition[[#This Row],[Nom association]]</f>
        <v>AEE_Association intercommunale Enfance et Ecole Asse et Boiron</v>
      </c>
      <c r="E9485">
        <f>COUNTIFS(D$2:D9485,Clef_répartition[[#This Row],[Code_Nom]],J$2:J9485,Clef_répartition[[#This Row],[Année]])</f>
        <v>8</v>
      </c>
      <c r="F9485">
        <f>IF(Clef_répartition[[#This Row],[Code_Nom]]=D9484,F9484-1,(COUNTIFS(Clef_répartition[Code_Nom],Clef_répartition[[#This Row],[Code_Nom]],Clef_répartition[Année],Clef_répartition[[#This Row],[Année]])))</f>
        <v>2</v>
      </c>
      <c r="G9485" t="str">
        <f>Clef_répartition[[#This Row],[Code_Nom]]&amp;"_"&amp;Clef_répartition[[#This Row],[Nombre]]&amp;"_"&amp;Clef_répartition[[#This Row],[Année]]</f>
        <v>AEE_Association intercommunale Enfance et Ecole Asse et Boiron_8_2021</v>
      </c>
      <c r="H9485">
        <v>5726</v>
      </c>
      <c r="I9485" t="s">
        <v>148</v>
      </c>
      <c r="J9485">
        <v>2021</v>
      </c>
      <c r="K9485">
        <v>0.13</v>
      </c>
    </row>
    <row r="9486" spans="1:11" x14ac:dyDescent="0.25">
      <c r="A9486" t="s">
        <v>725</v>
      </c>
      <c r="B9486" t="s">
        <v>479</v>
      </c>
      <c r="C9486" t="s">
        <v>480</v>
      </c>
      <c r="D9486" t="str">
        <f>Clef_répartition[[#This Row],[Code association]]&amp;"_"&amp;Clef_répartition[[#This Row],[Nom association]]</f>
        <v>AEE_Association intercommunale Enfance et Ecole Asse et Boiron</v>
      </c>
      <c r="E9486">
        <f>COUNTIFS(D$2:D9486,Clef_répartition[[#This Row],[Code_Nom]],J$2:J9486,Clef_répartition[[#This Row],[Année]])</f>
        <v>9</v>
      </c>
      <c r="F9486">
        <f>IF(Clef_répartition[[#This Row],[Code_Nom]]=D9485,F9485-1,(COUNTIFS(Clef_répartition[Code_Nom],Clef_répartition[[#This Row],[Code_Nom]],Clef_répartition[Année],Clef_répartition[[#This Row],[Année]])))</f>
        <v>1</v>
      </c>
      <c r="G9486" t="str">
        <f>Clef_répartition[[#This Row],[Code_Nom]]&amp;"_"&amp;Clef_répartition[[#This Row],[Nombre]]&amp;"_"&amp;Clef_répartition[[#This Row],[Année]]</f>
        <v>AEE_Association intercommunale Enfance et Ecole Asse et Boiron_9_2021</v>
      </c>
      <c r="H9486">
        <v>5728</v>
      </c>
      <c r="I9486" t="s">
        <v>255</v>
      </c>
      <c r="J9486">
        <v>2021</v>
      </c>
      <c r="K9486">
        <v>7.0000000000000007E-2</v>
      </c>
    </row>
    <row r="9487" spans="1:11" x14ac:dyDescent="0.25">
      <c r="A9487" t="s">
        <v>725</v>
      </c>
      <c r="B9487" t="s">
        <v>677</v>
      </c>
      <c r="C9487" t="s">
        <v>678</v>
      </c>
      <c r="D9487" t="str">
        <f>Clef_répartition[[#This Row],[Code association]]&amp;"_"&amp;Clef_répartition[[#This Row],[Nom association]]</f>
        <v>AEGE_Association pour l'Epuration Granges et Environs</v>
      </c>
      <c r="E9487">
        <f>COUNTIFS(D$2:D9487,Clef_répartition[[#This Row],[Code_Nom]],J$2:J9487,Clef_répartition[[#This Row],[Année]])</f>
        <v>1</v>
      </c>
      <c r="F9487">
        <f>IF(Clef_répartition[[#This Row],[Code_Nom]]=D9486,F9486-1,(COUNTIFS(Clef_répartition[Code_Nom],Clef_répartition[[#This Row],[Code_Nom]],Clef_répartition[Année],Clef_répartition[[#This Row],[Année]])))</f>
        <v>2</v>
      </c>
      <c r="G9487" t="str">
        <f>Clef_répartition[[#This Row],[Code_Nom]]&amp;"_"&amp;Clef_répartition[[#This Row],[Nombre]]&amp;"_"&amp;Clef_répartition[[#This Row],[Année]]</f>
        <v>AEGE_Association pour l'Epuration Granges et Environs_1_2021</v>
      </c>
      <c r="H9487">
        <v>5831</v>
      </c>
      <c r="I9487" t="s">
        <v>270</v>
      </c>
      <c r="J9487">
        <v>2021</v>
      </c>
      <c r="K9487">
        <v>0.66</v>
      </c>
    </row>
    <row r="9488" spans="1:11" x14ac:dyDescent="0.25">
      <c r="A9488" t="s">
        <v>725</v>
      </c>
      <c r="B9488" t="s">
        <v>677</v>
      </c>
      <c r="C9488" t="s">
        <v>678</v>
      </c>
      <c r="D9488" t="str">
        <f>Clef_répartition[[#This Row],[Code association]]&amp;"_"&amp;Clef_répartition[[#This Row],[Nom association]]</f>
        <v>AEGE_Association pour l'Epuration Granges et Environs</v>
      </c>
      <c r="E9488">
        <f>COUNTIFS(D$2:D9488,Clef_répartition[[#This Row],[Code_Nom]],J$2:J9488,Clef_répartition[[#This Row],[Année]])</f>
        <v>2</v>
      </c>
      <c r="F9488">
        <f>IF(Clef_répartition[[#This Row],[Code_Nom]]=D9487,F9487-1,(COUNTIFS(Clef_répartition[Code_Nom],Clef_répartition[[#This Row],[Code_Nom]],Clef_répartition[Année],Clef_répartition[[#This Row],[Année]])))</f>
        <v>1</v>
      </c>
      <c r="G9488" t="str">
        <f>Clef_répartition[[#This Row],[Code_Nom]]&amp;"_"&amp;Clef_répartition[[#This Row],[Nombre]]&amp;"_"&amp;Clef_répartition[[#This Row],[Année]]</f>
        <v>AEGE_Association pour l'Epuration Granges et Environs_2_2021</v>
      </c>
      <c r="H9488">
        <v>5830</v>
      </c>
      <c r="I9488" t="s">
        <v>285</v>
      </c>
      <c r="J9488">
        <v>2021</v>
      </c>
      <c r="K9488">
        <v>7.0000000000000007E-2</v>
      </c>
    </row>
    <row r="9489" spans="1:11" x14ac:dyDescent="0.25">
      <c r="A9489" t="s">
        <v>725</v>
      </c>
      <c r="B9489" t="s">
        <v>693</v>
      </c>
      <c r="C9489" t="s">
        <v>694</v>
      </c>
      <c r="D9489" t="str">
        <f>Clef_répartition[[#This Row],[Code association]]&amp;"_"&amp;Clef_répartition[[#This Row],[Nom association]]</f>
        <v>AEM_Association intercommunale pour l'épuration des eaux usées de la région Mortigue</v>
      </c>
      <c r="E9489">
        <f>COUNTIFS(D$2:D9489,Clef_répartition[[#This Row],[Code_Nom]],J$2:J9489,Clef_répartition[[#This Row],[Année]])</f>
        <v>1</v>
      </c>
      <c r="F9489">
        <f>IF(Clef_répartition[[#This Row],[Code_Nom]]=D9488,F9488-1,(COUNTIFS(Clef_répartition[Code_Nom],Clef_répartition[[#This Row],[Code_Nom]],Clef_répartition[Année],Clef_répartition[[#This Row],[Année]])))</f>
        <v>3</v>
      </c>
      <c r="G9489" t="str">
        <f>Clef_répartition[[#This Row],[Code_Nom]]&amp;"_"&amp;Clef_répartition[[#This Row],[Nombre]]&amp;"_"&amp;Clef_répartition[[#This Row],[Année]]</f>
        <v>AEM_Association intercommunale pour l'épuration des eaux usées de la région Mortigue_1_2021</v>
      </c>
      <c r="H9489">
        <v>5511</v>
      </c>
      <c r="I9489" t="s">
        <v>8</v>
      </c>
      <c r="J9489">
        <v>2021</v>
      </c>
      <c r="K9489">
        <v>0.46028681742967453</v>
      </c>
    </row>
    <row r="9490" spans="1:11" x14ac:dyDescent="0.25">
      <c r="A9490" t="s">
        <v>725</v>
      </c>
      <c r="B9490" t="s">
        <v>693</v>
      </c>
      <c r="C9490" t="s">
        <v>694</v>
      </c>
      <c r="D9490" t="str">
        <f>Clef_répartition[[#This Row],[Code association]]&amp;"_"&amp;Clef_répartition[[#This Row],[Nom association]]</f>
        <v>AEM_Association intercommunale pour l'épuration des eaux usées de la région Mortigue</v>
      </c>
      <c r="E9490">
        <f>COUNTIFS(D$2:D9490,Clef_répartition[[#This Row],[Code_Nom]],J$2:J9490,Clef_répartition[[#This Row],[Année]])</f>
        <v>2</v>
      </c>
      <c r="F9490">
        <f>IF(Clef_répartition[[#This Row],[Code_Nom]]=D9489,F9489-1,(COUNTIFS(Clef_répartition[Code_Nom],Clef_répartition[[#This Row],[Code_Nom]],Clef_répartition[Année],Clef_répartition[[#This Row],[Année]])))</f>
        <v>2</v>
      </c>
      <c r="G9490" t="str">
        <f>Clef_répartition[[#This Row],[Code_Nom]]&amp;"_"&amp;Clef_répartition[[#This Row],[Nombre]]&amp;"_"&amp;Clef_répartition[[#This Row],[Année]]</f>
        <v>AEM_Association intercommunale pour l'épuration des eaux usées de la région Mortigue_2_2021</v>
      </c>
      <c r="H9490">
        <v>5521</v>
      </c>
      <c r="I9490" t="s">
        <v>108</v>
      </c>
      <c r="J9490">
        <v>2021</v>
      </c>
      <c r="K9490">
        <v>0.31660231660231658</v>
      </c>
    </row>
    <row r="9491" spans="1:11" x14ac:dyDescent="0.25">
      <c r="A9491" t="s">
        <v>725</v>
      </c>
      <c r="B9491" t="s">
        <v>693</v>
      </c>
      <c r="C9491" t="s">
        <v>694</v>
      </c>
      <c r="D9491" t="str">
        <f>Clef_répartition[[#This Row],[Code association]]&amp;"_"&amp;Clef_répartition[[#This Row],[Nom association]]</f>
        <v>AEM_Association intercommunale pour l'épuration des eaux usées de la région Mortigue</v>
      </c>
      <c r="E9491">
        <f>COUNTIFS(D$2:D9491,Clef_répartition[[#This Row],[Code_Nom]],J$2:J9491,Clef_répartition[[#This Row],[Année]])</f>
        <v>3</v>
      </c>
      <c r="F9491">
        <f>IF(Clef_répartition[[#This Row],[Code_Nom]]=D9490,F9490-1,(COUNTIFS(Clef_répartition[Code_Nom],Clef_répartition[[#This Row],[Code_Nom]],Clef_répartition[Année],Clef_répartition[[#This Row],[Année]])))</f>
        <v>1</v>
      </c>
      <c r="G9491" t="str">
        <f>Clef_répartition[[#This Row],[Code_Nom]]&amp;"_"&amp;Clef_répartition[[#This Row],[Nombre]]&amp;"_"&amp;Clef_répartition[[#This Row],[Année]]</f>
        <v>AEM_Association intercommunale pour l'épuration des eaux usées de la région Mortigue_3_2021</v>
      </c>
      <c r="H9491">
        <v>5535</v>
      </c>
      <c r="I9491" t="s">
        <v>242</v>
      </c>
      <c r="J9491">
        <v>2021</v>
      </c>
      <c r="K9491">
        <v>0.22311086596800883</v>
      </c>
    </row>
    <row r="9492" spans="1:11" x14ac:dyDescent="0.25">
      <c r="A9492" t="s">
        <v>725</v>
      </c>
      <c r="B9492" t="s">
        <v>670</v>
      </c>
      <c r="C9492" t="s">
        <v>671</v>
      </c>
      <c r="D9492" t="str">
        <f>Clef_répartition[[#This Row],[Code association]]&amp;"_"&amp;Clef_répartition[[#This Row],[Nom association]]</f>
        <v>AERA_Association intercommunale pour l'épuration des eaux usées de la région d'Aigle</v>
      </c>
      <c r="E9492">
        <f>COUNTIFS(D$2:D9492,Clef_répartition[[#This Row],[Code_Nom]],J$2:J9492,Clef_répartition[[#This Row],[Année]])</f>
        <v>1</v>
      </c>
      <c r="F9492">
        <f>IF(Clef_répartition[[#This Row],[Code_Nom]]=D9491,F9491-1,(COUNTIFS(Clef_répartition[Code_Nom],Clef_répartition[[#This Row],[Code_Nom]],Clef_répartition[Année],Clef_répartition[[#This Row],[Année]])))</f>
        <v>5</v>
      </c>
      <c r="G9492" t="str">
        <f>Clef_répartition[[#This Row],[Code_Nom]]&amp;"_"&amp;Clef_répartition[[#This Row],[Nombre]]&amp;"_"&amp;Clef_répartition[[#This Row],[Année]]</f>
        <v>AERA_Association intercommunale pour l'épuration des eaux usées de la région d'Aigle_1_2021</v>
      </c>
      <c r="H9492">
        <v>5401</v>
      </c>
      <c r="I9492" t="s">
        <v>3</v>
      </c>
      <c r="J9492">
        <v>2021</v>
      </c>
      <c r="K9492">
        <v>0.43</v>
      </c>
    </row>
    <row r="9493" spans="1:11" x14ac:dyDescent="0.25">
      <c r="A9493" t="s">
        <v>725</v>
      </c>
      <c r="B9493" t="s">
        <v>670</v>
      </c>
      <c r="C9493" t="s">
        <v>671</v>
      </c>
      <c r="D9493" t="str">
        <f>Clef_répartition[[#This Row],[Code association]]&amp;"_"&amp;Clef_répartition[[#This Row],[Nom association]]</f>
        <v>AERA_Association intercommunale pour l'épuration des eaux usées de la région d'Aigle</v>
      </c>
      <c r="E9493">
        <f>COUNTIFS(D$2:D9493,Clef_répartition[[#This Row],[Code_Nom]],J$2:J9493,Clef_répartition[[#This Row],[Année]])</f>
        <v>2</v>
      </c>
      <c r="F9493">
        <f>IF(Clef_répartition[[#This Row],[Code_Nom]]=D9492,F9492-1,(COUNTIFS(Clef_répartition[Code_Nom],Clef_répartition[[#This Row],[Code_Nom]],Clef_répartition[Année],Clef_répartition[[#This Row],[Année]])))</f>
        <v>4</v>
      </c>
      <c r="G9493" t="str">
        <f>Clef_répartition[[#This Row],[Code_Nom]]&amp;"_"&amp;Clef_répartition[[#This Row],[Nombre]]&amp;"_"&amp;Clef_répartition[[#This Row],[Année]]</f>
        <v>AERA_Association intercommunale pour l'épuration des eaux usées de la région d'Aigle_2_2021</v>
      </c>
      <c r="H9493">
        <v>5404</v>
      </c>
      <c r="I9493" t="s">
        <v>73</v>
      </c>
      <c r="J9493">
        <v>2021</v>
      </c>
      <c r="K9493">
        <v>0.02</v>
      </c>
    </row>
    <row r="9494" spans="1:11" x14ac:dyDescent="0.25">
      <c r="A9494" t="s">
        <v>725</v>
      </c>
      <c r="B9494" t="s">
        <v>670</v>
      </c>
      <c r="C9494" t="s">
        <v>671</v>
      </c>
      <c r="D9494" t="str">
        <f>Clef_répartition[[#This Row],[Code association]]&amp;"_"&amp;Clef_répartition[[#This Row],[Nom association]]</f>
        <v>AERA_Association intercommunale pour l'épuration des eaux usées de la région d'Aigle</v>
      </c>
      <c r="E9494">
        <f>COUNTIFS(D$2:D9494,Clef_répartition[[#This Row],[Code_Nom]],J$2:J9494,Clef_répartition[[#This Row],[Année]])</f>
        <v>3</v>
      </c>
      <c r="F9494">
        <f>IF(Clef_répartition[[#This Row],[Code_Nom]]=D9493,F9493-1,(COUNTIFS(Clef_répartition[Code_Nom],Clef_répartition[[#This Row],[Code_Nom]],Clef_répartition[Année],Clef_répartition[[#This Row],[Année]])))</f>
        <v>3</v>
      </c>
      <c r="G9494" t="str">
        <f>Clef_répartition[[#This Row],[Code_Nom]]&amp;"_"&amp;Clef_répartition[[#This Row],[Nombre]]&amp;"_"&amp;Clef_répartition[[#This Row],[Année]]</f>
        <v>AERA_Association intercommunale pour l'épuration des eaux usées de la région d'Aigle_3_2021</v>
      </c>
      <c r="H9494">
        <v>5407</v>
      </c>
      <c r="I9494" t="s">
        <v>159</v>
      </c>
      <c r="J9494">
        <v>2021</v>
      </c>
      <c r="K9494">
        <v>0.17</v>
      </c>
    </row>
    <row r="9495" spans="1:11" x14ac:dyDescent="0.25">
      <c r="A9495" t="s">
        <v>725</v>
      </c>
      <c r="B9495" t="s">
        <v>670</v>
      </c>
      <c r="C9495" t="s">
        <v>671</v>
      </c>
      <c r="D9495" t="str">
        <f>Clef_répartition[[#This Row],[Code association]]&amp;"_"&amp;Clef_répartition[[#This Row],[Nom association]]</f>
        <v>AERA_Association intercommunale pour l'épuration des eaux usées de la région d'Aigle</v>
      </c>
      <c r="E9495">
        <f>COUNTIFS(D$2:D9495,Clef_répartition[[#This Row],[Code_Nom]],J$2:J9495,Clef_répartition[[#This Row],[Année]])</f>
        <v>4</v>
      </c>
      <c r="F9495">
        <f>IF(Clef_répartition[[#This Row],[Code_Nom]]=D9494,F9494-1,(COUNTIFS(Clef_répartition[Code_Nom],Clef_répartition[[#This Row],[Code_Nom]],Clef_répartition[Année],Clef_répartition[[#This Row],[Année]])))</f>
        <v>2</v>
      </c>
      <c r="G9495" t="str">
        <f>Clef_répartition[[#This Row],[Code_Nom]]&amp;"_"&amp;Clef_répartition[[#This Row],[Nombre]]&amp;"_"&amp;Clef_répartition[[#This Row],[Année]]</f>
        <v>AERA_Association intercommunale pour l'épuration des eaux usées de la région d'Aigle_4_2021</v>
      </c>
      <c r="H9495">
        <v>5409</v>
      </c>
      <c r="I9495" t="s">
        <v>198</v>
      </c>
      <c r="J9495">
        <v>2021</v>
      </c>
      <c r="K9495">
        <v>0.32</v>
      </c>
    </row>
    <row r="9496" spans="1:11" x14ac:dyDescent="0.25">
      <c r="A9496" t="s">
        <v>725</v>
      </c>
      <c r="B9496" t="s">
        <v>670</v>
      </c>
      <c r="C9496" t="s">
        <v>671</v>
      </c>
      <c r="D9496" t="str">
        <f>Clef_répartition[[#This Row],[Code association]]&amp;"_"&amp;Clef_répartition[[#This Row],[Nom association]]</f>
        <v>AERA_Association intercommunale pour l'épuration des eaux usées de la région d'Aigle</v>
      </c>
      <c r="E9496">
        <f>COUNTIFS(D$2:D9496,Clef_répartition[[#This Row],[Code_Nom]],J$2:J9496,Clef_répartition[[#This Row],[Année]])</f>
        <v>5</v>
      </c>
      <c r="F9496">
        <f>IF(Clef_répartition[[#This Row],[Code_Nom]]=D9495,F9495-1,(COUNTIFS(Clef_répartition[Code_Nom],Clef_répartition[[#This Row],[Code_Nom]],Clef_répartition[Année],Clef_répartition[[#This Row],[Année]])))</f>
        <v>1</v>
      </c>
      <c r="G9496" t="str">
        <f>Clef_répartition[[#This Row],[Code_Nom]]&amp;"_"&amp;Clef_répartition[[#This Row],[Nombre]]&amp;"_"&amp;Clef_répartition[[#This Row],[Année]]</f>
        <v>AERA_Association intercommunale pour l'épuration des eaux usées de la région d'Aigle_5_2021</v>
      </c>
      <c r="H9496">
        <v>5415</v>
      </c>
      <c r="I9496" t="s">
        <v>300</v>
      </c>
      <c r="J9496">
        <v>2021</v>
      </c>
      <c r="K9496">
        <v>0.06</v>
      </c>
    </row>
    <row r="9497" spans="1:11" x14ac:dyDescent="0.25">
      <c r="A9497" t="s">
        <v>725</v>
      </c>
      <c r="B9497" t="s">
        <v>697</v>
      </c>
      <c r="C9497" t="s">
        <v>698</v>
      </c>
      <c r="D9497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9497">
        <f>COUNTIFS(D$2:D9497,Clef_répartition[[#This Row],[Code_Nom]],J$2:J9497,Clef_répartition[[#This Row],[Année]])</f>
        <v>1</v>
      </c>
      <c r="F9497">
        <f>IF(Clef_répartition[[#This Row],[Code_Nom]]=D9496,F9496-1,(COUNTIFS(Clef_répartition[Code_Nom],Clef_répartition[[#This Row],[Code_Nom]],Clef_répartition[Année],Clef_répartition[[#This Row],[Année]])))</f>
        <v>3</v>
      </c>
      <c r="G9497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Talent_1_2021</v>
      </c>
      <c r="H9497">
        <v>5515</v>
      </c>
      <c r="I9497" t="s">
        <v>37</v>
      </c>
      <c r="J9497">
        <v>2021</v>
      </c>
      <c r="K9497">
        <v>0.1402894862414506</v>
      </c>
    </row>
    <row r="9498" spans="1:11" x14ac:dyDescent="0.25">
      <c r="A9498" t="s">
        <v>725</v>
      </c>
      <c r="B9498" t="s">
        <v>697</v>
      </c>
      <c r="C9498" t="s">
        <v>698</v>
      </c>
      <c r="D9498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9498">
        <f>COUNTIFS(D$2:D9498,Clef_répartition[[#This Row],[Code_Nom]],J$2:J9498,Clef_répartition[[#This Row],[Année]])</f>
        <v>2</v>
      </c>
      <c r="F9498">
        <f>IF(Clef_répartition[[#This Row],[Code_Nom]]=D9497,F9497-1,(COUNTIFS(Clef_répartition[Code_Nom],Clef_répartition[[#This Row],[Code_Nom]],Clef_répartition[Année],Clef_répartition[[#This Row],[Année]])))</f>
        <v>2</v>
      </c>
      <c r="G9498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Talent_2_2021</v>
      </c>
      <c r="H9498">
        <v>5516</v>
      </c>
      <c r="I9498" t="s">
        <v>88</v>
      </c>
      <c r="J9498">
        <v>2021</v>
      </c>
      <c r="K9498">
        <v>0.43470653729918879</v>
      </c>
    </row>
    <row r="9499" spans="1:11" x14ac:dyDescent="0.25">
      <c r="A9499" t="s">
        <v>725</v>
      </c>
      <c r="B9499" t="s">
        <v>697</v>
      </c>
      <c r="C9499" t="s">
        <v>698</v>
      </c>
      <c r="D9499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9499">
        <f>COUNTIFS(D$2:D9499,Clef_répartition[[#This Row],[Code_Nom]],J$2:J9499,Clef_répartition[[#This Row],[Année]])</f>
        <v>3</v>
      </c>
      <c r="F9499">
        <f>IF(Clef_répartition[[#This Row],[Code_Nom]]=D9498,F9498-1,(COUNTIFS(Clef_répartition[Code_Nom],Clef_répartition[[#This Row],[Code_Nom]],Clef_répartition[Année],Clef_répartition[[#This Row],[Année]])))</f>
        <v>1</v>
      </c>
      <c r="G9499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Talent_3_2021</v>
      </c>
      <c r="H9499">
        <v>5523</v>
      </c>
      <c r="I9499" t="s">
        <v>119</v>
      </c>
      <c r="J9499">
        <v>2021</v>
      </c>
      <c r="K9499">
        <v>0.42500397645936067</v>
      </c>
    </row>
    <row r="9500" spans="1:11" x14ac:dyDescent="0.25">
      <c r="A9500" t="s">
        <v>725</v>
      </c>
      <c r="B9500" t="s">
        <v>600</v>
      </c>
      <c r="C9500" t="s">
        <v>601</v>
      </c>
      <c r="D9500" t="str">
        <f>Clef_répartition[[#This Row],[Code association]]&amp;"_"&amp;Clef_répartition[[#This Row],[Nom association]]</f>
        <v>AGMV_Association intercommunale pour l'épuration des eaux usées de de Grandcour - Missy - Vallon</v>
      </c>
      <c r="E9500">
        <f>COUNTIFS(D$2:D9500,Clef_répartition[[#This Row],[Code_Nom]],J$2:J9500,Clef_répartition[[#This Row],[Année]])</f>
        <v>1</v>
      </c>
      <c r="F9500">
        <f>IF(Clef_répartition[[#This Row],[Code_Nom]]=D9499,F9499-1,(COUNTIFS(Clef_répartition[Code_Nom],Clef_répartition[[#This Row],[Code_Nom]],Clef_répartition[Année],Clef_répartition[[#This Row],[Année]])))</f>
        <v>2</v>
      </c>
      <c r="G9500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Vallon_1_2021</v>
      </c>
      <c r="H9500">
        <v>5817</v>
      </c>
      <c r="I9500" t="s">
        <v>130</v>
      </c>
      <c r="J9500">
        <v>2021</v>
      </c>
      <c r="K9500">
        <v>0.56940000000000002</v>
      </c>
    </row>
    <row r="9501" spans="1:11" x14ac:dyDescent="0.25">
      <c r="A9501" t="s">
        <v>725</v>
      </c>
      <c r="B9501" t="s">
        <v>600</v>
      </c>
      <c r="C9501" t="s">
        <v>601</v>
      </c>
      <c r="D9501" t="str">
        <f>Clef_répartition[[#This Row],[Code association]]&amp;"_"&amp;Clef_répartition[[#This Row],[Nom association]]</f>
        <v>AGMV_Association intercommunale pour l'épuration des eaux usées de de Grandcour - Missy - Vallon</v>
      </c>
      <c r="E9501">
        <f>COUNTIFS(D$2:D9501,Clef_répartition[[#This Row],[Code_Nom]],J$2:J9501,Clef_répartition[[#This Row],[Année]])</f>
        <v>2</v>
      </c>
      <c r="F9501">
        <f>IF(Clef_répartition[[#This Row],[Code_Nom]]=D9500,F9500-1,(COUNTIFS(Clef_répartition[Code_Nom],Clef_répartition[[#This Row],[Code_Nom]],Clef_répartition[Année],Clef_répartition[[#This Row],[Année]])))</f>
        <v>1</v>
      </c>
      <c r="G9501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Vallon_2_2021</v>
      </c>
      <c r="H9501">
        <v>5821</v>
      </c>
      <c r="I9501" t="s">
        <v>177</v>
      </c>
      <c r="J9501">
        <v>2021</v>
      </c>
      <c r="K9501">
        <v>0.19189999999999999</v>
      </c>
    </row>
    <row r="9502" spans="1:11" x14ac:dyDescent="0.25">
      <c r="A9502" t="s">
        <v>725</v>
      </c>
      <c r="B9502" t="s">
        <v>456</v>
      </c>
      <c r="C9502" t="s">
        <v>457</v>
      </c>
      <c r="D9502" t="str">
        <f>Clef_répartition[[#This Row],[Code association]]&amp;"_"&amp;Clef_répartition[[#This Row],[Nom association]]</f>
        <v>AIAB_Association intercommunale Asse et Boiron</v>
      </c>
      <c r="E9502">
        <f>COUNTIFS(D$2:D9502,Clef_répartition[[#This Row],[Code_Nom]],J$2:J9502,Clef_répartition[[#This Row],[Année]])</f>
        <v>1</v>
      </c>
      <c r="F9502">
        <f>IF(Clef_répartition[[#This Row],[Code_Nom]]=D9501,F9501-1,(COUNTIFS(Clef_répartition[Code_Nom],Clef_répartition[[#This Row],[Code_Nom]],Clef_répartition[Année],Clef_répartition[[#This Row],[Année]])))</f>
        <v>9</v>
      </c>
      <c r="G9502" t="str">
        <f>Clef_répartition[[#This Row],[Code_Nom]]&amp;"_"&amp;Clef_répartition[[#This Row],[Nombre]]&amp;"_"&amp;Clef_répartition[[#This Row],[Année]]</f>
        <v>AIAB_Association intercommunale Asse et Boiron_1_2021</v>
      </c>
      <c r="H9502">
        <v>5701</v>
      </c>
      <c r="I9502" t="s">
        <v>5</v>
      </c>
      <c r="J9502">
        <v>2021</v>
      </c>
      <c r="K9502">
        <v>2.5899999999999999E-2</v>
      </c>
    </row>
    <row r="9503" spans="1:11" x14ac:dyDescent="0.25">
      <c r="A9503" t="s">
        <v>725</v>
      </c>
      <c r="B9503" t="s">
        <v>456</v>
      </c>
      <c r="C9503" t="s">
        <v>457</v>
      </c>
      <c r="D9503" t="str">
        <f>Clef_répartition[[#This Row],[Code association]]&amp;"_"&amp;Clef_répartition[[#This Row],[Nom association]]</f>
        <v>AIAB_Association intercommunale Asse et Boiron</v>
      </c>
      <c r="E9503">
        <f>COUNTIFS(D$2:D9503,Clef_répartition[[#This Row],[Code_Nom]],J$2:J9503,Clef_répartition[[#This Row],[Année]])</f>
        <v>2</v>
      </c>
      <c r="F9503">
        <f>IF(Clef_répartition[[#This Row],[Code_Nom]]=D9502,F9502-1,(COUNTIFS(Clef_répartition[Code_Nom],Clef_répartition[[#This Row],[Code_Nom]],Clef_répartition[Année],Clef_répartition[[#This Row],[Année]])))</f>
        <v>8</v>
      </c>
      <c r="G9503" t="str">
        <f>Clef_répartition[[#This Row],[Code_Nom]]&amp;"_"&amp;Clef_répartition[[#This Row],[Nombre]]&amp;"_"&amp;Clef_répartition[[#This Row],[Année]]</f>
        <v>AIAB_Association intercommunale Asse et Boiron_2_2021</v>
      </c>
      <c r="H9503">
        <v>5706</v>
      </c>
      <c r="I9503" t="s">
        <v>29</v>
      </c>
      <c r="J9503">
        <v>2021</v>
      </c>
      <c r="K9503">
        <v>0.12790000000000001</v>
      </c>
    </row>
    <row r="9504" spans="1:11" x14ac:dyDescent="0.25">
      <c r="A9504" t="s">
        <v>725</v>
      </c>
      <c r="B9504" t="s">
        <v>456</v>
      </c>
      <c r="C9504" t="s">
        <v>457</v>
      </c>
      <c r="D9504" t="str">
        <f>Clef_répartition[[#This Row],[Code association]]&amp;"_"&amp;Clef_répartition[[#This Row],[Nom association]]</f>
        <v>AIAB_Association intercommunale Asse et Boiron</v>
      </c>
      <c r="E9504">
        <f>COUNTIFS(D$2:D9504,Clef_répartition[[#This Row],[Code_Nom]],J$2:J9504,Clef_répartition[[#This Row],[Année]])</f>
        <v>3</v>
      </c>
      <c r="F9504">
        <f>IF(Clef_répartition[[#This Row],[Code_Nom]]=D9503,F9503-1,(COUNTIFS(Clef_répartition[Code_Nom],Clef_répartition[[#This Row],[Code_Nom]],Clef_répartition[Année],Clef_répartition[[#This Row],[Année]])))</f>
        <v>7</v>
      </c>
      <c r="G9504" t="str">
        <f>Clef_répartition[[#This Row],[Code_Nom]]&amp;"_"&amp;Clef_répartition[[#This Row],[Nombre]]&amp;"_"&amp;Clef_répartition[[#This Row],[Année]]</f>
        <v>AIAB_Association intercommunale Asse et Boiron_3_2021</v>
      </c>
      <c r="H9504">
        <v>5709</v>
      </c>
      <c r="I9504" t="s">
        <v>62</v>
      </c>
      <c r="J9504">
        <v>2021</v>
      </c>
      <c r="K9504">
        <v>0.1399</v>
      </c>
    </row>
    <row r="9505" spans="1:11" x14ac:dyDescent="0.25">
      <c r="A9505" t="s">
        <v>725</v>
      </c>
      <c r="B9505" t="s">
        <v>456</v>
      </c>
      <c r="C9505" t="s">
        <v>457</v>
      </c>
      <c r="D9505" t="str">
        <f>Clef_répartition[[#This Row],[Code association]]&amp;"_"&amp;Clef_répartition[[#This Row],[Nom association]]</f>
        <v>AIAB_Association intercommunale Asse et Boiron</v>
      </c>
      <c r="E9505">
        <f>COUNTIFS(D$2:D9505,Clef_répartition[[#This Row],[Code_Nom]],J$2:J9505,Clef_répartition[[#This Row],[Année]])</f>
        <v>4</v>
      </c>
      <c r="F9505">
        <f>IF(Clef_répartition[[#This Row],[Code_Nom]]=D9504,F9504-1,(COUNTIFS(Clef_répartition[Code_Nom],Clef_répartition[[#This Row],[Code_Nom]],Clef_répartition[Année],Clef_répartition[[#This Row],[Année]])))</f>
        <v>6</v>
      </c>
      <c r="G9505" t="str">
        <f>Clef_répartition[[#This Row],[Code_Nom]]&amp;"_"&amp;Clef_répartition[[#This Row],[Nombre]]&amp;"_"&amp;Clef_répartition[[#This Row],[Année]]</f>
        <v>AIAB_Association intercommunale Asse et Boiron_4_2021</v>
      </c>
      <c r="H9505">
        <v>5714</v>
      </c>
      <c r="I9505" t="s">
        <v>81</v>
      </c>
      <c r="J9505">
        <v>2021</v>
      </c>
      <c r="K9505">
        <v>0.1321</v>
      </c>
    </row>
    <row r="9506" spans="1:11" x14ac:dyDescent="0.25">
      <c r="A9506" t="s">
        <v>725</v>
      </c>
      <c r="B9506" t="s">
        <v>456</v>
      </c>
      <c r="C9506" t="s">
        <v>457</v>
      </c>
      <c r="D9506" t="str">
        <f>Clef_répartition[[#This Row],[Code association]]&amp;"_"&amp;Clef_répartition[[#This Row],[Nom association]]</f>
        <v>AIAB_Association intercommunale Asse et Boiron</v>
      </c>
      <c r="E9506">
        <f>COUNTIFS(D$2:D9506,Clef_répartition[[#This Row],[Code_Nom]],J$2:J9506,Clef_répartition[[#This Row],[Année]])</f>
        <v>5</v>
      </c>
      <c r="F9506">
        <f>IF(Clef_répartition[[#This Row],[Code_Nom]]=D9505,F9505-1,(COUNTIFS(Clef_répartition[Code_Nom],Clef_répartition[[#This Row],[Code_Nom]],Clef_répartition[Année],Clef_répartition[[#This Row],[Année]])))</f>
        <v>5</v>
      </c>
      <c r="G9506" t="str">
        <f>Clef_répartition[[#This Row],[Code_Nom]]&amp;"_"&amp;Clef_répartition[[#This Row],[Nombre]]&amp;"_"&amp;Clef_répartition[[#This Row],[Année]]</f>
        <v>AIAB_Association intercommunale Asse et Boiron_5_2021</v>
      </c>
      <c r="H9506">
        <v>5716</v>
      </c>
      <c r="I9506" t="s">
        <v>110</v>
      </c>
      <c r="J9506">
        <v>2021</v>
      </c>
      <c r="K9506">
        <v>0.1963</v>
      </c>
    </row>
    <row r="9507" spans="1:11" x14ac:dyDescent="0.25">
      <c r="A9507" t="s">
        <v>725</v>
      </c>
      <c r="B9507" t="s">
        <v>456</v>
      </c>
      <c r="C9507" t="s">
        <v>457</v>
      </c>
      <c r="D9507" t="str">
        <f>Clef_répartition[[#This Row],[Code association]]&amp;"_"&amp;Clef_répartition[[#This Row],[Nom association]]</f>
        <v>AIAB_Association intercommunale Asse et Boiron</v>
      </c>
      <c r="E9507">
        <f>COUNTIFS(D$2:D9507,Clef_répartition[[#This Row],[Code_Nom]],J$2:J9507,Clef_répartition[[#This Row],[Année]])</f>
        <v>6</v>
      </c>
      <c r="F9507">
        <f>IF(Clef_répartition[[#This Row],[Code_Nom]]=D9506,F9506-1,(COUNTIFS(Clef_répartition[Code_Nom],Clef_répartition[[#This Row],[Code_Nom]],Clef_répartition[Année],Clef_répartition[[#This Row],[Année]])))</f>
        <v>4</v>
      </c>
      <c r="G9507" t="str">
        <f>Clef_répartition[[#This Row],[Code_Nom]]&amp;"_"&amp;Clef_répartition[[#This Row],[Nombre]]&amp;"_"&amp;Clef_répartition[[#This Row],[Année]]</f>
        <v>AIAB_Association intercommunale Asse et Boiron_6_2021</v>
      </c>
      <c r="H9507">
        <v>5719</v>
      </c>
      <c r="I9507" t="s">
        <v>124</v>
      </c>
      <c r="J9507">
        <v>2021</v>
      </c>
      <c r="K9507">
        <v>0.14000000000000001</v>
      </c>
    </row>
    <row r="9508" spans="1:11" x14ac:dyDescent="0.25">
      <c r="A9508" t="s">
        <v>725</v>
      </c>
      <c r="B9508" t="s">
        <v>456</v>
      </c>
      <c r="C9508" t="s">
        <v>457</v>
      </c>
      <c r="D9508" t="str">
        <f>Clef_répartition[[#This Row],[Code association]]&amp;"_"&amp;Clef_répartition[[#This Row],[Nom association]]</f>
        <v>AIAB_Association intercommunale Asse et Boiron</v>
      </c>
      <c r="E9508">
        <f>COUNTIFS(D$2:D9508,Clef_répartition[[#This Row],[Code_Nom]],J$2:J9508,Clef_répartition[[#This Row],[Année]])</f>
        <v>7</v>
      </c>
      <c r="F9508">
        <f>IF(Clef_répartition[[#This Row],[Code_Nom]]=D9507,F9507-1,(COUNTIFS(Clef_répartition[Code_Nom],Clef_répartition[[#This Row],[Code_Nom]],Clef_répartition[Année],Clef_répartition[[#This Row],[Année]])))</f>
        <v>3</v>
      </c>
      <c r="G9508" t="str">
        <f>Clef_répartition[[#This Row],[Code_Nom]]&amp;"_"&amp;Clef_répartition[[#This Row],[Nombre]]&amp;"_"&amp;Clef_répartition[[#This Row],[Année]]</f>
        <v>AIAB_Association intercommunale Asse et Boiron_7_2021</v>
      </c>
      <c r="H9508">
        <v>5722</v>
      </c>
      <c r="I9508" t="s">
        <v>133</v>
      </c>
      <c r="J9508">
        <v>2021</v>
      </c>
      <c r="K9508">
        <v>4.3299999999999998E-2</v>
      </c>
    </row>
    <row r="9509" spans="1:11" x14ac:dyDescent="0.25">
      <c r="A9509" t="s">
        <v>725</v>
      </c>
      <c r="B9509" t="s">
        <v>456</v>
      </c>
      <c r="C9509" t="s">
        <v>457</v>
      </c>
      <c r="D9509" t="str">
        <f>Clef_répartition[[#This Row],[Code association]]&amp;"_"&amp;Clef_répartition[[#This Row],[Nom association]]</f>
        <v>AIAB_Association intercommunale Asse et Boiron</v>
      </c>
      <c r="E9509">
        <f>COUNTIFS(D$2:D9509,Clef_répartition[[#This Row],[Code_Nom]],J$2:J9509,Clef_répartition[[#This Row],[Année]])</f>
        <v>8</v>
      </c>
      <c r="F9509">
        <f>IF(Clef_répartition[[#This Row],[Code_Nom]]=D9508,F9508-1,(COUNTIFS(Clef_répartition[Code_Nom],Clef_répartition[[#This Row],[Code_Nom]],Clef_répartition[Année],Clef_répartition[[#This Row],[Année]])))</f>
        <v>2</v>
      </c>
      <c r="G9509" t="str">
        <f>Clef_répartition[[#This Row],[Code_Nom]]&amp;"_"&amp;Clef_répartition[[#This Row],[Nombre]]&amp;"_"&amp;Clef_répartition[[#This Row],[Année]]</f>
        <v>AIAB_Association intercommunale Asse et Boiron_8_2021</v>
      </c>
      <c r="H9509">
        <v>5726</v>
      </c>
      <c r="I9509" t="s">
        <v>148</v>
      </c>
      <c r="J9509">
        <v>2021</v>
      </c>
      <c r="K9509">
        <v>0.12384000000000001</v>
      </c>
    </row>
    <row r="9510" spans="1:11" x14ac:dyDescent="0.25">
      <c r="A9510" t="s">
        <v>725</v>
      </c>
      <c r="B9510" t="s">
        <v>456</v>
      </c>
      <c r="C9510" t="s">
        <v>457</v>
      </c>
      <c r="D9510" t="str">
        <f>Clef_répartition[[#This Row],[Code association]]&amp;"_"&amp;Clef_répartition[[#This Row],[Nom association]]</f>
        <v>AIAB_Association intercommunale Asse et Boiron</v>
      </c>
      <c r="E9510">
        <f>COUNTIFS(D$2:D9510,Clef_répartition[[#This Row],[Code_Nom]],J$2:J9510,Clef_répartition[[#This Row],[Année]])</f>
        <v>9</v>
      </c>
      <c r="F9510">
        <f>IF(Clef_répartition[[#This Row],[Code_Nom]]=D9509,F9509-1,(COUNTIFS(Clef_répartition[Code_Nom],Clef_répartition[[#This Row],[Code_Nom]],Clef_répartition[Année],Clef_répartition[[#This Row],[Année]])))</f>
        <v>1</v>
      </c>
      <c r="G9510" t="str">
        <f>Clef_répartition[[#This Row],[Code_Nom]]&amp;"_"&amp;Clef_répartition[[#This Row],[Nombre]]&amp;"_"&amp;Clef_répartition[[#This Row],[Année]]</f>
        <v>AIAB_Association intercommunale Asse et Boiron_9_2021</v>
      </c>
      <c r="H9510">
        <v>5728</v>
      </c>
      <c r="I9510" t="s">
        <v>255</v>
      </c>
      <c r="J9510">
        <v>2021</v>
      </c>
      <c r="K9510">
        <v>6.6199999999999995E-2</v>
      </c>
    </row>
    <row r="9511" spans="1:11" x14ac:dyDescent="0.25">
      <c r="A9511" t="s">
        <v>725</v>
      </c>
      <c r="B9511" t="s">
        <v>509</v>
      </c>
      <c r="C9511" t="s">
        <v>510</v>
      </c>
      <c r="D951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1">
        <f>COUNTIFS(D$2:D9511,Clef_répartition[[#This Row],[Code_Nom]],J$2:J9511,Clef_répartition[[#This Row],[Année]])</f>
        <v>1</v>
      </c>
      <c r="F9511">
        <f>IF(Clef_répartition[[#This Row],[Code_Nom]]=D9510,F9510-1,(COUNTIFS(Clef_répartition[Code_Nom],Clef_répartition[[#This Row],[Code_Nom]],Clef_répartition[Année],Clef_répartition[[#This Row],[Année]])))</f>
        <v>13</v>
      </c>
      <c r="G951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_1_2021</v>
      </c>
      <c r="H9511">
        <v>5514</v>
      </c>
      <c r="I9511" t="s">
        <v>30</v>
      </c>
      <c r="J9511">
        <v>2021</v>
      </c>
      <c r="K9511">
        <v>0.08</v>
      </c>
    </row>
    <row r="9512" spans="1:11" x14ac:dyDescent="0.25">
      <c r="A9512" t="s">
        <v>725</v>
      </c>
      <c r="B9512" t="s">
        <v>509</v>
      </c>
      <c r="C9512" t="s">
        <v>510</v>
      </c>
      <c r="D951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2">
        <f>COUNTIFS(D$2:D9512,Clef_répartition[[#This Row],[Code_Nom]],J$2:J9512,Clef_répartition[[#This Row],[Année]])</f>
        <v>2</v>
      </c>
      <c r="F9512">
        <f>IF(Clef_répartition[[#This Row],[Code_Nom]]=D9511,F9511-1,(COUNTIFS(Clef_répartition[Code_Nom],Clef_répartition[[#This Row],[Code_Nom]],Clef_répartition[Année],Clef_répartition[[#This Row],[Année]])))</f>
        <v>12</v>
      </c>
      <c r="G951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_2_2021</v>
      </c>
      <c r="H9512">
        <v>5749</v>
      </c>
      <c r="I9512" t="s">
        <v>58</v>
      </c>
      <c r="J9512">
        <v>2021</v>
      </c>
      <c r="K9512">
        <v>0.02</v>
      </c>
    </row>
    <row r="9513" spans="1:11" x14ac:dyDescent="0.25">
      <c r="A9513" t="s">
        <v>725</v>
      </c>
      <c r="B9513" t="s">
        <v>509</v>
      </c>
      <c r="C9513" t="s">
        <v>510</v>
      </c>
      <c r="D951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3">
        <f>COUNTIFS(D$2:D9513,Clef_répartition[[#This Row],[Code_Nom]],J$2:J9513,Clef_répartition[[#This Row],[Année]])</f>
        <v>3</v>
      </c>
      <c r="F9513">
        <f>IF(Clef_répartition[[#This Row],[Code_Nom]]=D9512,F9512-1,(COUNTIFS(Clef_répartition[Code_Nom],Clef_répartition[[#This Row],[Code_Nom]],Clef_répartition[Année],Clef_répartition[[#This Row],[Année]])))</f>
        <v>11</v>
      </c>
      <c r="G951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_3_2021</v>
      </c>
      <c r="H9513">
        <v>5518</v>
      </c>
      <c r="I9513" t="s">
        <v>99</v>
      </c>
      <c r="J9513">
        <v>2021</v>
      </c>
      <c r="K9513">
        <v>0.36</v>
      </c>
    </row>
    <row r="9514" spans="1:11" x14ac:dyDescent="0.25">
      <c r="A9514" t="s">
        <v>725</v>
      </c>
      <c r="B9514" t="s">
        <v>509</v>
      </c>
      <c r="C9514" t="s">
        <v>510</v>
      </c>
      <c r="D951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4">
        <f>COUNTIFS(D$2:D9514,Clef_répartition[[#This Row],[Code_Nom]],J$2:J9514,Clef_répartition[[#This Row],[Année]])</f>
        <v>4</v>
      </c>
      <c r="F9514">
        <f>IF(Clef_répartition[[#This Row],[Code_Nom]]=D9513,F9513-1,(COUNTIFS(Clef_répartition[Code_Nom],Clef_répartition[[#This Row],[Code_Nom]],Clef_répartition[Année],Clef_répartition[[#This Row],[Année]])))</f>
        <v>10</v>
      </c>
      <c r="G951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_4_2021</v>
      </c>
      <c r="H9514">
        <v>5522</v>
      </c>
      <c r="I9514" t="s">
        <v>114</v>
      </c>
      <c r="J9514">
        <v>2021</v>
      </c>
      <c r="K9514">
        <v>0.05</v>
      </c>
    </row>
    <row r="9515" spans="1:11" x14ac:dyDescent="0.25">
      <c r="A9515" t="s">
        <v>725</v>
      </c>
      <c r="B9515" t="s">
        <v>509</v>
      </c>
      <c r="C9515" t="s">
        <v>510</v>
      </c>
      <c r="D951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5">
        <f>COUNTIFS(D$2:D9515,Clef_répartition[[#This Row],[Code_Nom]],J$2:J9515,Clef_répartition[[#This Row],[Année]])</f>
        <v>5</v>
      </c>
      <c r="F9515">
        <f>IF(Clef_répartition[[#This Row],[Code_Nom]]=D9514,F9514-1,(COUNTIFS(Clef_répartition[Code_Nom],Clef_répartition[[#This Row],[Code_Nom]],Clef_répartition[Année],Clef_répartition[[#This Row],[Année]])))</f>
        <v>9</v>
      </c>
      <c r="G951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_5_2021</v>
      </c>
      <c r="H9515">
        <v>5541</v>
      </c>
      <c r="I9515" t="s">
        <v>128</v>
      </c>
      <c r="J9515">
        <v>2021</v>
      </c>
      <c r="K9515">
        <v>7.0000000000000007E-2</v>
      </c>
    </row>
    <row r="9516" spans="1:11" x14ac:dyDescent="0.25">
      <c r="A9516" t="s">
        <v>725</v>
      </c>
      <c r="B9516" t="s">
        <v>509</v>
      </c>
      <c r="C9516" t="s">
        <v>510</v>
      </c>
      <c r="D951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6">
        <f>COUNTIFS(D$2:D9516,Clef_répartition[[#This Row],[Code_Nom]],J$2:J9516,Clef_répartition[[#This Row],[Année]])</f>
        <v>6</v>
      </c>
      <c r="F9516">
        <f>IF(Clef_répartition[[#This Row],[Code_Nom]]=D9515,F9515-1,(COUNTIFS(Clef_répartition[Code_Nom],Clef_répartition[[#This Row],[Code_Nom]],Clef_répartition[Année],Clef_répartition[[#This Row],[Année]])))</f>
        <v>8</v>
      </c>
      <c r="G951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_6_2021</v>
      </c>
      <c r="H9516">
        <v>5540</v>
      </c>
      <c r="I9516" t="s">
        <v>186</v>
      </c>
      <c r="J9516">
        <v>2021</v>
      </c>
      <c r="K9516">
        <v>0.1</v>
      </c>
    </row>
    <row r="9517" spans="1:11" x14ac:dyDescent="0.25">
      <c r="A9517" t="s">
        <v>725</v>
      </c>
      <c r="B9517" t="s">
        <v>509</v>
      </c>
      <c r="C9517" t="s">
        <v>510</v>
      </c>
      <c r="D951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7">
        <f>COUNTIFS(D$2:D9517,Clef_répartition[[#This Row],[Code_Nom]],J$2:J9517,Clef_répartition[[#This Row],[Année]])</f>
        <v>7</v>
      </c>
      <c r="F9517">
        <f>IF(Clef_répartition[[#This Row],[Code_Nom]]=D9516,F9516-1,(COUNTIFS(Clef_répartition[Code_Nom],Clef_répartition[[#This Row],[Code_Nom]],Clef_répartition[Année],Clef_répartition[[#This Row],[Année]])))</f>
        <v>7</v>
      </c>
      <c r="G951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_7_2021</v>
      </c>
      <c r="H9517">
        <v>5923</v>
      </c>
      <c r="I9517" t="s">
        <v>200</v>
      </c>
      <c r="J9517">
        <v>2021</v>
      </c>
      <c r="K9517">
        <v>0.01</v>
      </c>
    </row>
    <row r="9518" spans="1:11" x14ac:dyDescent="0.25">
      <c r="A9518" t="s">
        <v>725</v>
      </c>
      <c r="B9518" t="s">
        <v>509</v>
      </c>
      <c r="C9518" t="s">
        <v>510</v>
      </c>
      <c r="D951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8">
        <f>COUNTIFS(D$2:D9518,Clef_répartition[[#This Row],[Code_Nom]],J$2:J9518,Clef_répartition[[#This Row],[Année]])</f>
        <v>8</v>
      </c>
      <c r="F9518">
        <f>IF(Clef_répartition[[#This Row],[Code_Nom]]=D9517,F9517-1,(COUNTIFS(Clef_répartition[Code_Nom],Clef_répartition[[#This Row],[Code_Nom]],Clef_répartition[Année],Clef_répartition[[#This Row],[Année]])))</f>
        <v>6</v>
      </c>
      <c r="G951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_8_2021</v>
      </c>
      <c r="H9518">
        <v>5529</v>
      </c>
      <c r="I9518" t="s">
        <v>208</v>
      </c>
      <c r="J9518">
        <v>2021</v>
      </c>
      <c r="K9518">
        <v>0.04</v>
      </c>
    </row>
    <row r="9519" spans="1:11" x14ac:dyDescent="0.25">
      <c r="A9519" t="s">
        <v>725</v>
      </c>
      <c r="B9519" t="s">
        <v>509</v>
      </c>
      <c r="C9519" t="s">
        <v>510</v>
      </c>
      <c r="D951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19">
        <f>COUNTIFS(D$2:D9519,Clef_répartition[[#This Row],[Code_Nom]],J$2:J9519,Clef_répartition[[#This Row],[Année]])</f>
        <v>9</v>
      </c>
      <c r="F9519">
        <f>IF(Clef_répartition[[#This Row],[Code_Nom]]=D9518,F9518-1,(COUNTIFS(Clef_répartition[Code_Nom],Clef_répartition[[#This Row],[Code_Nom]],Clef_répartition[Année],Clef_répartition[[#This Row],[Année]])))</f>
        <v>5</v>
      </c>
      <c r="G951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_9_2021</v>
      </c>
      <c r="H9519">
        <v>5530</v>
      </c>
      <c r="I9519" t="s">
        <v>209</v>
      </c>
      <c r="J9519">
        <v>2021</v>
      </c>
      <c r="K9519">
        <v>0.04</v>
      </c>
    </row>
    <row r="9520" spans="1:11" x14ac:dyDescent="0.25">
      <c r="A9520" t="s">
        <v>725</v>
      </c>
      <c r="B9520" t="s">
        <v>509</v>
      </c>
      <c r="C9520" t="s">
        <v>510</v>
      </c>
      <c r="D952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20">
        <f>COUNTIFS(D$2:D9520,Clef_répartition[[#This Row],[Code_Nom]],J$2:J9520,Clef_répartition[[#This Row],[Année]])</f>
        <v>10</v>
      </c>
      <c r="F9520">
        <f>IF(Clef_répartition[[#This Row],[Code_Nom]]=D9519,F9519-1,(COUNTIFS(Clef_répartition[Code_Nom],Clef_répartition[[#This Row],[Code_Nom]],Clef_répartition[Année],Clef_répartition[[#This Row],[Année]])))</f>
        <v>4</v>
      </c>
      <c r="G952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_10_2021</v>
      </c>
      <c r="H9520">
        <v>5531</v>
      </c>
      <c r="I9520" t="s">
        <v>214</v>
      </c>
      <c r="J9520">
        <v>2021</v>
      </c>
      <c r="K9520">
        <v>0.03</v>
      </c>
    </row>
    <row r="9521" spans="1:11" x14ac:dyDescent="0.25">
      <c r="A9521" t="s">
        <v>725</v>
      </c>
      <c r="B9521" t="s">
        <v>509</v>
      </c>
      <c r="C9521" t="s">
        <v>510</v>
      </c>
      <c r="D952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21">
        <f>COUNTIFS(D$2:D9521,Clef_répartition[[#This Row],[Code_Nom]],J$2:J9521,Clef_répartition[[#This Row],[Année]])</f>
        <v>11</v>
      </c>
      <c r="F9521">
        <f>IF(Clef_répartition[[#This Row],[Code_Nom]]=D9520,F9520-1,(COUNTIFS(Clef_répartition[Code_Nom],Clef_répartition[[#This Row],[Code_Nom]],Clef_répartition[Année],Clef_répartition[[#This Row],[Année]])))</f>
        <v>3</v>
      </c>
      <c r="G952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_11_2021</v>
      </c>
      <c r="H9521">
        <v>5535</v>
      </c>
      <c r="I9521" t="s">
        <v>242</v>
      </c>
      <c r="J9521">
        <v>2021</v>
      </c>
      <c r="K9521">
        <v>0.05</v>
      </c>
    </row>
    <row r="9522" spans="1:11" x14ac:dyDescent="0.25">
      <c r="A9522" t="s">
        <v>725</v>
      </c>
      <c r="B9522" t="s">
        <v>509</v>
      </c>
      <c r="C9522" t="s">
        <v>510</v>
      </c>
      <c r="D952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22">
        <f>COUNTIFS(D$2:D9522,Clef_répartition[[#This Row],[Code_Nom]],J$2:J9522,Clef_répartition[[#This Row],[Année]])</f>
        <v>12</v>
      </c>
      <c r="F9522">
        <f>IF(Clef_répartition[[#This Row],[Code_Nom]]=D9521,F9521-1,(COUNTIFS(Clef_répartition[Code_Nom],Clef_répartition[[#This Row],[Code_Nom]],Clef_répartition[Année],Clef_répartition[[#This Row],[Année]])))</f>
        <v>2</v>
      </c>
      <c r="G952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_12_2021</v>
      </c>
      <c r="H9522">
        <v>5537</v>
      </c>
      <c r="I9522" t="s">
        <v>282</v>
      </c>
      <c r="J9522">
        <v>2021</v>
      </c>
      <c r="K9522">
        <v>0.08</v>
      </c>
    </row>
    <row r="9523" spans="1:11" x14ac:dyDescent="0.25">
      <c r="A9523" t="s">
        <v>725</v>
      </c>
      <c r="B9523" t="s">
        <v>509</v>
      </c>
      <c r="C9523" t="s">
        <v>510</v>
      </c>
      <c r="D952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9523">
        <f>COUNTIFS(D$2:D9523,Clef_répartition[[#This Row],[Code_Nom]],J$2:J9523,Clef_répartition[[#This Row],[Année]])</f>
        <v>13</v>
      </c>
      <c r="F9523">
        <f>IF(Clef_répartition[[#This Row],[Code_Nom]]=D9522,F9522-1,(COUNTIFS(Clef_répartition[Code_Nom],Clef_répartition[[#This Row],[Code_Nom]],Clef_répartition[Année],Clef_répartition[[#This Row],[Année]])))</f>
        <v>1</v>
      </c>
      <c r="G952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_13_2021</v>
      </c>
      <c r="H9523">
        <v>5539</v>
      </c>
      <c r="I9523" t="s">
        <v>288</v>
      </c>
      <c r="J9523">
        <v>2021</v>
      </c>
      <c r="K9523">
        <v>7.0000000000000007E-2</v>
      </c>
    </row>
    <row r="9524" spans="1:11" x14ac:dyDescent="0.25">
      <c r="A9524" t="s">
        <v>725</v>
      </c>
      <c r="B9524" t="s">
        <v>685</v>
      </c>
      <c r="C9524" t="s">
        <v>686</v>
      </c>
      <c r="D9524" t="str">
        <f>Clef_répartition[[#This Row],[Code association]]&amp;"_"&amp;Clef_répartition[[#This Row],[Nom association]]</f>
        <v>AIAELM_Association intercommunale d'amenée d'eau "La Menthue"</v>
      </c>
      <c r="E9524">
        <f>COUNTIFS(D$2:D9524,Clef_répartition[[#This Row],[Code_Nom]],J$2:J9524,Clef_répartition[[#This Row],[Année]])</f>
        <v>1</v>
      </c>
      <c r="F9524">
        <f>IF(Clef_répartition[[#This Row],[Code_Nom]]=D9523,F9523-1,(COUNTIFS(Clef_répartition[Code_Nom],Clef_répartition[[#This Row],[Code_Nom]],Clef_répartition[Année],Clef_répartition[[#This Row],[Année]])))</f>
        <v>9</v>
      </c>
      <c r="G9524" t="str">
        <f>Clef_répartition[[#This Row],[Code_Nom]]&amp;"_"&amp;Clef_répartition[[#This Row],[Nombre]]&amp;"_"&amp;Clef_répartition[[#This Row],[Année]]</f>
        <v>AIAELM_Association intercommunale d'amenée d'eau "La Menthue"_1_2021</v>
      </c>
      <c r="H9524">
        <v>5902</v>
      </c>
      <c r="I9524" t="s">
        <v>18</v>
      </c>
      <c r="J9524">
        <v>2021</v>
      </c>
      <c r="K9524">
        <v>9.1369440774988986E-2</v>
      </c>
    </row>
    <row r="9525" spans="1:11" x14ac:dyDescent="0.25">
      <c r="A9525" t="s">
        <v>725</v>
      </c>
      <c r="B9525" t="s">
        <v>685</v>
      </c>
      <c r="C9525" t="s">
        <v>686</v>
      </c>
      <c r="D9525" t="str">
        <f>Clef_répartition[[#This Row],[Code association]]&amp;"_"&amp;Clef_répartition[[#This Row],[Nom association]]</f>
        <v>AIAELM_Association intercommunale d'amenée d'eau "La Menthue"</v>
      </c>
      <c r="E9525">
        <f>COUNTIFS(D$2:D9525,Clef_répartition[[#This Row],[Code_Nom]],J$2:J9525,Clef_répartition[[#This Row],[Année]])</f>
        <v>2</v>
      </c>
      <c r="F9525">
        <f>IF(Clef_répartition[[#This Row],[Code_Nom]]=D9524,F9524-1,(COUNTIFS(Clef_répartition[Code_Nom],Clef_répartition[[#This Row],[Code_Nom]],Clef_répartition[Année],Clef_répartition[[#This Row],[Année]])))</f>
        <v>8</v>
      </c>
      <c r="G9525" t="str">
        <f>Clef_répartition[[#This Row],[Code_Nom]]&amp;"_"&amp;Clef_répartition[[#This Row],[Nombre]]&amp;"_"&amp;Clef_répartition[[#This Row],[Année]]</f>
        <v>AIAELM_Association intercommunale d'amenée d'eau "La Menthue"_2_2021</v>
      </c>
      <c r="H9525">
        <v>5910</v>
      </c>
      <c r="I9525" t="s">
        <v>83</v>
      </c>
      <c r="J9525">
        <v>2021</v>
      </c>
      <c r="K9525">
        <v>8.8727432848965213E-2</v>
      </c>
    </row>
    <row r="9526" spans="1:11" x14ac:dyDescent="0.25">
      <c r="A9526" t="s">
        <v>725</v>
      </c>
      <c r="B9526" t="s">
        <v>685</v>
      </c>
      <c r="C9526" t="s">
        <v>686</v>
      </c>
      <c r="D9526" t="str">
        <f>Clef_répartition[[#This Row],[Code association]]&amp;"_"&amp;Clef_répartition[[#This Row],[Nom association]]</f>
        <v>AIAELM_Association intercommunale d'amenée d'eau "La Menthue"</v>
      </c>
      <c r="E9526">
        <f>COUNTIFS(D$2:D9526,Clef_répartition[[#This Row],[Code_Nom]],J$2:J9526,Clef_répartition[[#This Row],[Année]])</f>
        <v>3</v>
      </c>
      <c r="F9526">
        <f>IF(Clef_répartition[[#This Row],[Code_Nom]]=D9525,F9525-1,(COUNTIFS(Clef_répartition[Code_Nom],Clef_répartition[[#This Row],[Code_Nom]],Clef_répartition[Année],Clef_répartition[[#This Row],[Année]])))</f>
        <v>7</v>
      </c>
      <c r="G9526" t="str">
        <f>Clef_répartition[[#This Row],[Code_Nom]]&amp;"_"&amp;Clef_répartition[[#This Row],[Nombre]]&amp;"_"&amp;Clef_répartition[[#This Row],[Année]]</f>
        <v>AIAELM_Association intercommunale d'amenée d'eau "La Menthue"_3_2021</v>
      </c>
      <c r="H9526">
        <v>5912</v>
      </c>
      <c r="I9526" t="s">
        <v>91</v>
      </c>
      <c r="J9526">
        <v>2021</v>
      </c>
      <c r="K9526">
        <v>3.6107441655658302E-2</v>
      </c>
    </row>
    <row r="9527" spans="1:11" x14ac:dyDescent="0.25">
      <c r="A9527" t="s">
        <v>725</v>
      </c>
      <c r="B9527" t="s">
        <v>685</v>
      </c>
      <c r="C9527" t="s">
        <v>686</v>
      </c>
      <c r="D9527" t="str">
        <f>Clef_répartition[[#This Row],[Code association]]&amp;"_"&amp;Clef_répartition[[#This Row],[Nom association]]</f>
        <v>AIAELM_Association intercommunale d'amenée d'eau "La Menthue"</v>
      </c>
      <c r="E9527">
        <f>COUNTIFS(D$2:D9527,Clef_répartition[[#This Row],[Code_Nom]],J$2:J9527,Clef_répartition[[#This Row],[Année]])</f>
        <v>4</v>
      </c>
      <c r="F9527">
        <f>IF(Clef_répartition[[#This Row],[Code_Nom]]=D9526,F9526-1,(COUNTIFS(Clef_répartition[Code_Nom],Clef_répartition[[#This Row],[Code_Nom]],Clef_répartition[Année],Clef_répartition[[#This Row],[Année]])))</f>
        <v>6</v>
      </c>
      <c r="G9527" t="str">
        <f>Clef_répartition[[#This Row],[Code_Nom]]&amp;"_"&amp;Clef_répartition[[#This Row],[Nombre]]&amp;"_"&amp;Clef_répartition[[#This Row],[Année]]</f>
        <v>AIAELM_Association intercommunale d'amenée d'eau "La Menthue"_4_2021</v>
      </c>
      <c r="H9527">
        <v>5913</v>
      </c>
      <c r="I9527" t="s">
        <v>96</v>
      </c>
      <c r="J9527">
        <v>2021</v>
      </c>
      <c r="K9527">
        <v>0.19616908850726553</v>
      </c>
    </row>
    <row r="9528" spans="1:11" x14ac:dyDescent="0.25">
      <c r="A9528" t="s">
        <v>725</v>
      </c>
      <c r="B9528" t="s">
        <v>685</v>
      </c>
      <c r="C9528" t="s">
        <v>686</v>
      </c>
      <c r="D9528" t="str">
        <f>Clef_répartition[[#This Row],[Code association]]&amp;"_"&amp;Clef_répartition[[#This Row],[Nom association]]</f>
        <v>AIAELM_Association intercommunale d'amenée d'eau "La Menthue"</v>
      </c>
      <c r="E9528">
        <f>COUNTIFS(D$2:D9528,Clef_répartition[[#This Row],[Code_Nom]],J$2:J9528,Clef_répartition[[#This Row],[Année]])</f>
        <v>5</v>
      </c>
      <c r="F9528">
        <f>IF(Clef_répartition[[#This Row],[Code_Nom]]=D9527,F9527-1,(COUNTIFS(Clef_répartition[Code_Nom],Clef_répartition[[#This Row],[Code_Nom]],Clef_répartition[Année],Clef_répartition[[#This Row],[Année]])))</f>
        <v>5</v>
      </c>
      <c r="G9528" t="str">
        <f>Clef_répartition[[#This Row],[Code_Nom]]&amp;"_"&amp;Clef_répartition[[#This Row],[Nombre]]&amp;"_"&amp;Clef_répartition[[#This Row],[Année]]</f>
        <v>AIAELM_Association intercommunale d'amenée d'eau "La Menthue"_5_2021</v>
      </c>
      <c r="H9528">
        <v>5520</v>
      </c>
      <c r="I9528" t="s">
        <v>107</v>
      </c>
      <c r="J9528">
        <v>2021</v>
      </c>
      <c r="K9528">
        <v>0.23315719947159841</v>
      </c>
    </row>
    <row r="9529" spans="1:11" x14ac:dyDescent="0.25">
      <c r="A9529" t="s">
        <v>725</v>
      </c>
      <c r="B9529" t="s">
        <v>685</v>
      </c>
      <c r="C9529" t="s">
        <v>686</v>
      </c>
      <c r="D9529" t="str">
        <f>Clef_répartition[[#This Row],[Code association]]&amp;"_"&amp;Clef_répartition[[#This Row],[Nom association]]</f>
        <v>AIAELM_Association intercommunale d'amenée d'eau "La Menthue"</v>
      </c>
      <c r="E9529">
        <f>COUNTIFS(D$2:D9529,Clef_répartition[[#This Row],[Code_Nom]],J$2:J9529,Clef_répartition[[#This Row],[Année]])</f>
        <v>6</v>
      </c>
      <c r="F9529">
        <f>IF(Clef_répartition[[#This Row],[Code_Nom]]=D9528,F9528-1,(COUNTIFS(Clef_répartition[Code_Nom],Clef_répartition[[#This Row],[Code_Nom]],Clef_répartition[Année],Clef_répartition[[#This Row],[Année]])))</f>
        <v>4</v>
      </c>
      <c r="G9529" t="str">
        <f>Clef_répartition[[#This Row],[Code_Nom]]&amp;"_"&amp;Clef_répartition[[#This Row],[Nombre]]&amp;"_"&amp;Clef_répartition[[#This Row],[Année]]</f>
        <v>AIAELM_Association intercommunale d'amenée d'eau "La Menthue"_6_2021</v>
      </c>
      <c r="H9529">
        <v>5693</v>
      </c>
      <c r="I9529" t="s">
        <v>184</v>
      </c>
      <c r="J9529">
        <v>2021</v>
      </c>
      <c r="K9529">
        <v>5.6583003082342577E-2</v>
      </c>
    </row>
    <row r="9530" spans="1:11" x14ac:dyDescent="0.25">
      <c r="A9530" t="s">
        <v>725</v>
      </c>
      <c r="B9530" t="s">
        <v>685</v>
      </c>
      <c r="C9530" t="s">
        <v>686</v>
      </c>
      <c r="D9530" t="str">
        <f>Clef_répartition[[#This Row],[Code association]]&amp;"_"&amp;Clef_répartition[[#This Row],[Nom association]]</f>
        <v>AIAELM_Association intercommunale d'amenée d'eau "La Menthue"</v>
      </c>
      <c r="E9530">
        <f>COUNTIFS(D$2:D9530,Clef_répartition[[#This Row],[Code_Nom]],J$2:J9530,Clef_répartition[[#This Row],[Année]])</f>
        <v>7</v>
      </c>
      <c r="F9530">
        <f>IF(Clef_répartition[[#This Row],[Code_Nom]]=D9529,F9529-1,(COUNTIFS(Clef_répartition[Code_Nom],Clef_répartition[[#This Row],[Code_Nom]],Clef_répartition[Année],Clef_répartition[[#This Row],[Année]])))</f>
        <v>3</v>
      </c>
      <c r="G9530" t="str">
        <f>Clef_répartition[[#This Row],[Code_Nom]]&amp;"_"&amp;Clef_répartition[[#This Row],[Nombre]]&amp;"_"&amp;Clef_répartition[[#This Row],[Année]]</f>
        <v>AIAELM_Association intercommunale d'amenée d'eau "La Menthue"_7_2021</v>
      </c>
      <c r="H9530">
        <v>5925</v>
      </c>
      <c r="I9530" t="s">
        <v>207</v>
      </c>
      <c r="J9530">
        <v>2021</v>
      </c>
      <c r="K9530">
        <v>4.447380008806693E-2</v>
      </c>
    </row>
    <row r="9531" spans="1:11" x14ac:dyDescent="0.25">
      <c r="A9531" t="s">
        <v>725</v>
      </c>
      <c r="B9531" t="s">
        <v>685</v>
      </c>
      <c r="C9531" t="s">
        <v>686</v>
      </c>
      <c r="D9531" t="str">
        <f>Clef_répartition[[#This Row],[Code association]]&amp;"_"&amp;Clef_répartition[[#This Row],[Nom association]]</f>
        <v>AIAELM_Association intercommunale d'amenée d'eau "La Menthue"</v>
      </c>
      <c r="E9531">
        <f>COUNTIFS(D$2:D9531,Clef_répartition[[#This Row],[Code_Nom]],J$2:J9531,Clef_répartition[[#This Row],[Année]])</f>
        <v>8</v>
      </c>
      <c r="F9531">
        <f>IF(Clef_répartition[[#This Row],[Code_Nom]]=D9530,F9530-1,(COUNTIFS(Clef_répartition[Code_Nom],Clef_répartition[[#This Row],[Code_Nom]],Clef_répartition[Année],Clef_répartition[[#This Row],[Année]])))</f>
        <v>2</v>
      </c>
      <c r="G9531" t="str">
        <f>Clef_répartition[[#This Row],[Code_Nom]]&amp;"_"&amp;Clef_répartition[[#This Row],[Nombre]]&amp;"_"&amp;Clef_répartition[[#This Row],[Année]]</f>
        <v>AIAELM_Association intercommunale d'amenée d'eau "La Menthue"_8_2021</v>
      </c>
      <c r="H9531">
        <v>5929</v>
      </c>
      <c r="I9531" t="s">
        <v>257</v>
      </c>
      <c r="J9531">
        <v>2021</v>
      </c>
      <c r="K9531">
        <v>0.14442976662263321</v>
      </c>
    </row>
    <row r="9532" spans="1:11" x14ac:dyDescent="0.25">
      <c r="A9532" t="s">
        <v>725</v>
      </c>
      <c r="B9532" t="s">
        <v>685</v>
      </c>
      <c r="C9532" t="s">
        <v>686</v>
      </c>
      <c r="D9532" t="str">
        <f>Clef_répartition[[#This Row],[Code association]]&amp;"_"&amp;Clef_répartition[[#This Row],[Nom association]]</f>
        <v>AIAELM_Association intercommunale d'amenée d'eau "La Menthue"</v>
      </c>
      <c r="E9532">
        <f>COUNTIFS(D$2:D9532,Clef_répartition[[#This Row],[Code_Nom]],J$2:J9532,Clef_répartition[[#This Row],[Année]])</f>
        <v>9</v>
      </c>
      <c r="F9532">
        <f>IF(Clef_répartition[[#This Row],[Code_Nom]]=D9531,F9531-1,(COUNTIFS(Clef_répartition[Code_Nom],Clef_répartition[[#This Row],[Code_Nom]],Clef_répartition[Année],Clef_répartition[[#This Row],[Année]])))</f>
        <v>1</v>
      </c>
      <c r="G9532" t="str">
        <f>Clef_répartition[[#This Row],[Code_Nom]]&amp;"_"&amp;Clef_répartition[[#This Row],[Nombre]]&amp;"_"&amp;Clef_répartition[[#This Row],[Année]]</f>
        <v>AIAELM_Association intercommunale d'amenée d'eau "La Menthue"_9_2021</v>
      </c>
      <c r="H9532">
        <v>5932</v>
      </c>
      <c r="I9532" t="s">
        <v>269</v>
      </c>
      <c r="J9532">
        <v>2021</v>
      </c>
      <c r="K9532">
        <v>5.0198150594451783E-2</v>
      </c>
    </row>
    <row r="9533" spans="1:11" x14ac:dyDescent="0.25">
      <c r="A9533" t="s">
        <v>725</v>
      </c>
      <c r="B9533" t="s">
        <v>654</v>
      </c>
      <c r="C9533" t="s">
        <v>655</v>
      </c>
      <c r="D9533" t="str">
        <f>Clef_répartition[[#This Row],[Code association]]&amp;"_"&amp;Clef_répartition[[#This Row],[Nom association]]</f>
        <v>AIDEV_Association intercommunale de distribution d'eau de Vusery</v>
      </c>
      <c r="E9533">
        <f>COUNTIFS(D$2:D9533,Clef_répartition[[#This Row],[Code_Nom]],J$2:J9533,Clef_répartition[[#This Row],[Année]])</f>
        <v>1</v>
      </c>
      <c r="F9533">
        <f>IF(Clef_répartition[[#This Row],[Code_Nom]]=D9532,F9532-1,(COUNTIFS(Clef_répartition[Code_Nom],Clef_répartition[[#This Row],[Code_Nom]],Clef_répartition[Année],Clef_répartition[[#This Row],[Année]])))</f>
        <v>6</v>
      </c>
      <c r="G9533" t="str">
        <f>Clef_répartition[[#This Row],[Code_Nom]]&amp;"_"&amp;Clef_répartition[[#This Row],[Nombre]]&amp;"_"&amp;Clef_répartition[[#This Row],[Année]]</f>
        <v>AIDEV_Association intercommunale de distribution d'eau de Vusery_1_2021</v>
      </c>
      <c r="H9533">
        <v>5661</v>
      </c>
      <c r="I9533" t="s">
        <v>32</v>
      </c>
      <c r="J9533">
        <v>2021</v>
      </c>
      <c r="K9533">
        <v>0</v>
      </c>
    </row>
    <row r="9534" spans="1:11" x14ac:dyDescent="0.25">
      <c r="A9534" t="s">
        <v>725</v>
      </c>
      <c r="B9534" t="s">
        <v>654</v>
      </c>
      <c r="C9534" t="s">
        <v>655</v>
      </c>
      <c r="D9534" t="str">
        <f>Clef_répartition[[#This Row],[Code association]]&amp;"_"&amp;Clef_répartition[[#This Row],[Nom association]]</f>
        <v>AIDEV_Association intercommunale de distribution d'eau de Vusery</v>
      </c>
      <c r="E9534">
        <f>COUNTIFS(D$2:D9534,Clef_répartition[[#This Row],[Code_Nom]],J$2:J9534,Clef_répartition[[#This Row],[Année]])</f>
        <v>2</v>
      </c>
      <c r="F9534">
        <f>IF(Clef_répartition[[#This Row],[Code_Nom]]=D9533,F9533-1,(COUNTIFS(Clef_répartition[Code_Nom],Clef_répartition[[#This Row],[Code_Nom]],Clef_répartition[Année],Clef_répartition[[#This Row],[Année]])))</f>
        <v>5</v>
      </c>
      <c r="G9534" t="str">
        <f>Clef_répartition[[#This Row],[Code_Nom]]&amp;"_"&amp;Clef_répartition[[#This Row],[Nombre]]&amp;"_"&amp;Clef_répartition[[#This Row],[Année]]</f>
        <v>AIDEV_Association intercommunale de distribution d'eau de Vusery_2_2021</v>
      </c>
      <c r="H9534">
        <v>5663</v>
      </c>
      <c r="I9534" t="s">
        <v>45</v>
      </c>
      <c r="J9534">
        <v>2021</v>
      </c>
      <c r="K9534">
        <v>0</v>
      </c>
    </row>
    <row r="9535" spans="1:11" x14ac:dyDescent="0.25">
      <c r="A9535" t="s">
        <v>725</v>
      </c>
      <c r="B9535" t="s">
        <v>654</v>
      </c>
      <c r="C9535" t="s">
        <v>655</v>
      </c>
      <c r="D9535" t="str">
        <f>Clef_répartition[[#This Row],[Code association]]&amp;"_"&amp;Clef_répartition[[#This Row],[Nom association]]</f>
        <v>AIDEV_Association intercommunale de distribution d'eau de Vusery</v>
      </c>
      <c r="E9535">
        <f>COUNTIFS(D$2:D9535,Clef_répartition[[#This Row],[Code_Nom]],J$2:J9535,Clef_répartition[[#This Row],[Année]])</f>
        <v>3</v>
      </c>
      <c r="F9535">
        <f>IF(Clef_répartition[[#This Row],[Code_Nom]]=D9534,F9534-1,(COUNTIFS(Clef_répartition[Code_Nom],Clef_répartition[[#This Row],[Code_Nom]],Clef_répartition[Année],Clef_répartition[[#This Row],[Année]])))</f>
        <v>4</v>
      </c>
      <c r="G9535" t="str">
        <f>Clef_répartition[[#This Row],[Code_Nom]]&amp;"_"&amp;Clef_répartition[[#This Row],[Nombre]]&amp;"_"&amp;Clef_répartition[[#This Row],[Année]]</f>
        <v>AIDEV_Association intercommunale de distribution d'eau de Vusery_3_2021</v>
      </c>
      <c r="H9535">
        <v>5675</v>
      </c>
      <c r="I9535" t="s">
        <v>164</v>
      </c>
      <c r="J9535">
        <v>2021</v>
      </c>
      <c r="K9535">
        <v>0</v>
      </c>
    </row>
    <row r="9536" spans="1:11" x14ac:dyDescent="0.25">
      <c r="A9536" t="s">
        <v>725</v>
      </c>
      <c r="B9536" t="s">
        <v>654</v>
      </c>
      <c r="C9536" t="s">
        <v>655</v>
      </c>
      <c r="D9536" t="str">
        <f>Clef_répartition[[#This Row],[Code association]]&amp;"_"&amp;Clef_répartition[[#This Row],[Nom association]]</f>
        <v>AIDEV_Association intercommunale de distribution d'eau de Vusery</v>
      </c>
      <c r="E9536">
        <f>COUNTIFS(D$2:D9536,Clef_répartition[[#This Row],[Code_Nom]],J$2:J9536,Clef_répartition[[#This Row],[Année]])</f>
        <v>4</v>
      </c>
      <c r="F9536">
        <f>IF(Clef_répartition[[#This Row],[Code_Nom]]=D9535,F9535-1,(COUNTIFS(Clef_répartition[Code_Nom],Clef_répartition[[#This Row],[Code_Nom]],Clef_répartition[Année],Clef_répartition[[#This Row],[Année]])))</f>
        <v>3</v>
      </c>
      <c r="G9536" t="str">
        <f>Clef_répartition[[#This Row],[Code_Nom]]&amp;"_"&amp;Clef_répartition[[#This Row],[Nombre]]&amp;"_"&amp;Clef_répartition[[#This Row],[Année]]</f>
        <v>AIDEV_Association intercommunale de distribution d'eau de Vusery_4_2021</v>
      </c>
      <c r="H9536">
        <v>5693</v>
      </c>
      <c r="I9536" t="s">
        <v>184</v>
      </c>
      <c r="J9536">
        <v>2021</v>
      </c>
      <c r="K9536">
        <v>0</v>
      </c>
    </row>
    <row r="9537" spans="1:11" x14ac:dyDescent="0.25">
      <c r="A9537" t="s">
        <v>725</v>
      </c>
      <c r="B9537" t="s">
        <v>654</v>
      </c>
      <c r="C9537" t="s">
        <v>655</v>
      </c>
      <c r="D9537" t="str">
        <f>Clef_répartition[[#This Row],[Code association]]&amp;"_"&amp;Clef_répartition[[#This Row],[Nom association]]</f>
        <v>AIDEV_Association intercommunale de distribution d'eau de Vusery</v>
      </c>
      <c r="E9537">
        <f>COUNTIFS(D$2:D9537,Clef_répartition[[#This Row],[Code_Nom]],J$2:J9537,Clef_répartition[[#This Row],[Année]])</f>
        <v>5</v>
      </c>
      <c r="F9537">
        <f>IF(Clef_répartition[[#This Row],[Code_Nom]]=D9536,F9536-1,(COUNTIFS(Clef_répartition[Code_Nom],Clef_répartition[[#This Row],[Code_Nom]],Clef_répartition[Année],Clef_répartition[[#This Row],[Année]])))</f>
        <v>2</v>
      </c>
      <c r="G9537" t="str">
        <f>Clef_répartition[[#This Row],[Code_Nom]]&amp;"_"&amp;Clef_répartition[[#This Row],[Nombre]]&amp;"_"&amp;Clef_répartition[[#This Row],[Année]]</f>
        <v>AIDEV_Association intercommunale de distribution d'eau de Vusery_5_2021</v>
      </c>
      <c r="H9537">
        <v>5678</v>
      </c>
      <c r="I9537" t="s">
        <v>192</v>
      </c>
      <c r="J9537">
        <v>2021</v>
      </c>
      <c r="K9537">
        <v>0</v>
      </c>
    </row>
    <row r="9538" spans="1:11" x14ac:dyDescent="0.25">
      <c r="A9538" t="s">
        <v>725</v>
      </c>
      <c r="B9538" t="s">
        <v>654</v>
      </c>
      <c r="C9538" t="s">
        <v>655</v>
      </c>
      <c r="D9538" t="str">
        <f>Clef_répartition[[#This Row],[Code association]]&amp;"_"&amp;Clef_répartition[[#This Row],[Nom association]]</f>
        <v>AIDEV_Association intercommunale de distribution d'eau de Vusery</v>
      </c>
      <c r="E9538">
        <f>COUNTIFS(D$2:D9538,Clef_répartition[[#This Row],[Code_Nom]],J$2:J9538,Clef_répartition[[#This Row],[Année]])</f>
        <v>6</v>
      </c>
      <c r="F9538">
        <f>IF(Clef_répartition[[#This Row],[Code_Nom]]=D9537,F9537-1,(COUNTIFS(Clef_répartition[Code_Nom],Clef_répartition[[#This Row],[Code_Nom]],Clef_répartition[Année],Clef_répartition[[#This Row],[Année]])))</f>
        <v>1</v>
      </c>
      <c r="G9538" t="str">
        <f>Clef_répartition[[#This Row],[Code_Nom]]&amp;"_"&amp;Clef_répartition[[#This Row],[Nombre]]&amp;"_"&amp;Clef_répartition[[#This Row],[Année]]</f>
        <v>AIDEV_Association intercommunale de distribution d'eau de Vusery_6_2021</v>
      </c>
      <c r="H9538">
        <v>5690</v>
      </c>
      <c r="I9538" t="s">
        <v>281</v>
      </c>
      <c r="J9538">
        <v>2021</v>
      </c>
      <c r="K9538">
        <v>0</v>
      </c>
    </row>
    <row r="9539" spans="1:11" x14ac:dyDescent="0.25">
      <c r="A9539" t="s">
        <v>725</v>
      </c>
      <c r="B9539" t="s">
        <v>660</v>
      </c>
      <c r="C9539" t="s">
        <v>661</v>
      </c>
      <c r="D9539" t="str">
        <f>Clef_répartition[[#This Row],[Code association]]&amp;"_"&amp;Clef_répartition[[#This Row],[Nom association]]</f>
        <v>AIEB_Association intercommunale des eaux du Boiron</v>
      </c>
      <c r="E9539">
        <f>COUNTIFS(D$2:D9539,Clef_répartition[[#This Row],[Code_Nom]],J$2:J9539,Clef_répartition[[#This Row],[Année]])</f>
        <v>1</v>
      </c>
      <c r="F9539">
        <f>IF(Clef_répartition[[#This Row],[Code_Nom]]=D9538,F9538-1,(COUNTIFS(Clef_répartition[Code_Nom],Clef_répartition[[#This Row],[Code_Nom]],Clef_répartition[Année],Clef_répartition[[#This Row],[Année]])))</f>
        <v>5</v>
      </c>
      <c r="G9539" t="str">
        <f>Clef_répartition[[#This Row],[Code_Nom]]&amp;"_"&amp;Clef_répartition[[#This Row],[Nombre]]&amp;"_"&amp;Clef_répartition[[#This Row],[Année]]</f>
        <v>AIEB_Association intercommunale des eaux du Boiron_1_2021</v>
      </c>
      <c r="H9539">
        <v>5631</v>
      </c>
      <c r="I9539" t="s">
        <v>92</v>
      </c>
      <c r="J9539">
        <v>2021</v>
      </c>
      <c r="K9539">
        <v>7.33</v>
      </c>
    </row>
    <row r="9540" spans="1:11" x14ac:dyDescent="0.25">
      <c r="A9540" t="s">
        <v>725</v>
      </c>
      <c r="B9540" t="s">
        <v>660</v>
      </c>
      <c r="C9540" t="s">
        <v>661</v>
      </c>
      <c r="D9540" t="str">
        <f>Clef_répartition[[#This Row],[Code association]]&amp;"_"&amp;Clef_répartition[[#This Row],[Nom association]]</f>
        <v>AIEB_Association intercommunale des eaux du Boiron</v>
      </c>
      <c r="E9540">
        <f>COUNTIFS(D$2:D9540,Clef_répartition[[#This Row],[Code_Nom]],J$2:J9540,Clef_répartition[[#This Row],[Année]])</f>
        <v>2</v>
      </c>
      <c r="F9540">
        <f>IF(Clef_répartition[[#This Row],[Code_Nom]]=D9539,F9539-1,(COUNTIFS(Clef_répartition[Code_Nom],Clef_répartition[[#This Row],[Code_Nom]],Clef_répartition[Année],Clef_répartition[[#This Row],[Année]])))</f>
        <v>4</v>
      </c>
      <c r="G9540" t="str">
        <f>Clef_répartition[[#This Row],[Code_Nom]]&amp;"_"&amp;Clef_répartition[[#This Row],[Nombre]]&amp;"_"&amp;Clef_répartition[[#This Row],[Année]]</f>
        <v>AIEB_Association intercommunale des eaux du Boiron_2_2021</v>
      </c>
      <c r="H9540">
        <v>5639</v>
      </c>
      <c r="I9540" t="s">
        <v>166</v>
      </c>
      <c r="J9540">
        <v>2021</v>
      </c>
      <c r="K9540">
        <v>8.2799999999999994</v>
      </c>
    </row>
    <row r="9541" spans="1:11" x14ac:dyDescent="0.25">
      <c r="A9541" t="s">
        <v>725</v>
      </c>
      <c r="B9541" t="s">
        <v>660</v>
      </c>
      <c r="C9541" t="s">
        <v>661</v>
      </c>
      <c r="D9541" t="str">
        <f>Clef_répartition[[#This Row],[Code association]]&amp;"_"&amp;Clef_répartition[[#This Row],[Nom association]]</f>
        <v>AIEB_Association intercommunale des eaux du Boiron</v>
      </c>
      <c r="E9541">
        <f>COUNTIFS(D$2:D9541,Clef_répartition[[#This Row],[Code_Nom]],J$2:J9541,Clef_répartition[[#This Row],[Année]])</f>
        <v>3</v>
      </c>
      <c r="F9541">
        <f>IF(Clef_répartition[[#This Row],[Code_Nom]]=D9540,F9540-1,(COUNTIFS(Clef_répartition[Code_Nom],Clef_répartition[[#This Row],[Code_Nom]],Clef_répartition[Année],Clef_répartition[[#This Row],[Année]])))</f>
        <v>3</v>
      </c>
      <c r="G9541" t="str">
        <f>Clef_répartition[[#This Row],[Code_Nom]]&amp;"_"&amp;Clef_répartition[[#This Row],[Nombre]]&amp;"_"&amp;Clef_répartition[[#This Row],[Année]]</f>
        <v>AIEB_Association intercommunale des eaux du Boiron_3_2021</v>
      </c>
      <c r="H9541">
        <v>5640</v>
      </c>
      <c r="I9541" t="s">
        <v>168</v>
      </c>
      <c r="J9541">
        <v>2021</v>
      </c>
      <c r="K9541">
        <v>7.4</v>
      </c>
    </row>
    <row r="9542" spans="1:11" x14ac:dyDescent="0.25">
      <c r="A9542" t="s">
        <v>725</v>
      </c>
      <c r="B9542" t="s">
        <v>660</v>
      </c>
      <c r="C9542" t="s">
        <v>661</v>
      </c>
      <c r="D9542" t="str">
        <f>Clef_répartition[[#This Row],[Code association]]&amp;"_"&amp;Clef_répartition[[#This Row],[Nom association]]</f>
        <v>AIEB_Association intercommunale des eaux du Boiron</v>
      </c>
      <c r="E9542">
        <f>COUNTIFS(D$2:D9542,Clef_répartition[[#This Row],[Code_Nom]],J$2:J9542,Clef_répartition[[#This Row],[Année]])</f>
        <v>4</v>
      </c>
      <c r="F9542">
        <f>IF(Clef_répartition[[#This Row],[Code_Nom]]=D9541,F9541-1,(COUNTIFS(Clef_répartition[Code_Nom],Clef_répartition[[#This Row],[Code_Nom]],Clef_répartition[Année],Clef_répartition[[#This Row],[Année]])))</f>
        <v>2</v>
      </c>
      <c r="G9542" t="str">
        <f>Clef_répartition[[#This Row],[Code_Nom]]&amp;"_"&amp;Clef_répartition[[#This Row],[Nombre]]&amp;"_"&amp;Clef_répartition[[#This Row],[Année]]</f>
        <v>AIEB_Association intercommunale des eaux du Boiron_4_2021</v>
      </c>
      <c r="H9542">
        <v>5649</v>
      </c>
      <c r="I9542" t="s">
        <v>264</v>
      </c>
      <c r="J9542">
        <v>2021</v>
      </c>
      <c r="K9542">
        <v>18.86</v>
      </c>
    </row>
    <row r="9543" spans="1:11" x14ac:dyDescent="0.25">
      <c r="A9543" t="s">
        <v>725</v>
      </c>
      <c r="B9543" t="s">
        <v>660</v>
      </c>
      <c r="C9543" t="s">
        <v>661</v>
      </c>
      <c r="D9543" t="str">
        <f>Clef_répartition[[#This Row],[Code association]]&amp;"_"&amp;Clef_répartition[[#This Row],[Nom association]]</f>
        <v>AIEB_Association intercommunale des eaux du Boiron</v>
      </c>
      <c r="E9543">
        <f>COUNTIFS(D$2:D9543,Clef_répartition[[#This Row],[Code_Nom]],J$2:J9543,Clef_répartition[[#This Row],[Année]])</f>
        <v>5</v>
      </c>
      <c r="F9543">
        <f>IF(Clef_répartition[[#This Row],[Code_Nom]]=D9542,F9542-1,(COUNTIFS(Clef_répartition[Code_Nom],Clef_répartition[[#This Row],[Code_Nom]],Clef_répartition[Année],Clef_répartition[[#This Row],[Année]])))</f>
        <v>1</v>
      </c>
      <c r="G9543" t="str">
        <f>Clef_répartition[[#This Row],[Code_Nom]]&amp;"_"&amp;Clef_répartition[[#This Row],[Nombre]]&amp;"_"&amp;Clef_répartition[[#This Row],[Année]]</f>
        <v>AIEB_Association intercommunale des eaux du Boiron_5_2021</v>
      </c>
      <c r="H9543">
        <v>5652</v>
      </c>
      <c r="I9543" t="s">
        <v>284</v>
      </c>
      <c r="J9543">
        <v>2021</v>
      </c>
      <c r="K9543">
        <v>6.26</v>
      </c>
    </row>
    <row r="9544" spans="1:11" x14ac:dyDescent="0.25">
      <c r="A9544" t="s">
        <v>725</v>
      </c>
      <c r="B9544" t="s">
        <v>547</v>
      </c>
      <c r="C9544" t="s">
        <v>548</v>
      </c>
      <c r="D9544" t="str">
        <f>Clef_répartition[[#This Row],[Code association]]&amp;"_"&amp;Clef_répartition[[#This Row],[Nom association]]</f>
        <v>AIEBBM_Association intercommunale des Eaux de Ballens - Berolle - Mollens</v>
      </c>
      <c r="E9544">
        <f>COUNTIFS(D$2:D9544,Clef_répartition[[#This Row],[Code_Nom]],J$2:J9544,Clef_répartition[[#This Row],[Année]])</f>
        <v>1</v>
      </c>
      <c r="F9544">
        <f>IF(Clef_répartition[[#This Row],[Code_Nom]]=D9543,F9543-1,(COUNTIFS(Clef_répartition[Code_Nom],Clef_répartition[[#This Row],[Code_Nom]],Clef_répartition[Année],Clef_répartition[[#This Row],[Année]])))</f>
        <v>3</v>
      </c>
      <c r="G9544" t="str">
        <f>Clef_répartition[[#This Row],[Code_Nom]]&amp;"_"&amp;Clef_répartition[[#This Row],[Nombre]]&amp;"_"&amp;Clef_répartition[[#This Row],[Année]]</f>
        <v>AIEBBM_Association intercommunale des Eaux de Ballens - Berolle - Mollens_1_2021</v>
      </c>
      <c r="H9544">
        <v>5423</v>
      </c>
      <c r="I9544" t="s">
        <v>12</v>
      </c>
      <c r="J9544">
        <v>2021</v>
      </c>
      <c r="K9544">
        <v>0.4748</v>
      </c>
    </row>
    <row r="9545" spans="1:11" x14ac:dyDescent="0.25">
      <c r="A9545" t="s">
        <v>725</v>
      </c>
      <c r="B9545" t="s">
        <v>547</v>
      </c>
      <c r="C9545" t="s">
        <v>548</v>
      </c>
      <c r="D9545" t="str">
        <f>Clef_répartition[[#This Row],[Code association]]&amp;"_"&amp;Clef_répartition[[#This Row],[Nom association]]</f>
        <v>AIEBBM_Association intercommunale des Eaux de Ballens - Berolle - Mollens</v>
      </c>
      <c r="E9545">
        <f>COUNTIFS(D$2:D9545,Clef_répartition[[#This Row],[Code_Nom]],J$2:J9545,Clef_répartition[[#This Row],[Année]])</f>
        <v>2</v>
      </c>
      <c r="F9545">
        <f>IF(Clef_répartition[[#This Row],[Code_Nom]]=D9544,F9544-1,(COUNTIFS(Clef_répartition[Code_Nom],Clef_répartition[[#This Row],[Code_Nom]],Clef_répartition[Année],Clef_répartition[[#This Row],[Année]])))</f>
        <v>2</v>
      </c>
      <c r="G9545" t="str">
        <f>Clef_répartition[[#This Row],[Code_Nom]]&amp;"_"&amp;Clef_répartition[[#This Row],[Nombre]]&amp;"_"&amp;Clef_répartition[[#This Row],[Année]]</f>
        <v>AIEBBM_Association intercommunale des Eaux de Ballens - Berolle - Mollens_2_2021</v>
      </c>
      <c r="H9545">
        <v>5424</v>
      </c>
      <c r="I9545" t="s">
        <v>20</v>
      </c>
      <c r="J9545">
        <v>2021</v>
      </c>
      <c r="K9545">
        <v>0.25800000000000001</v>
      </c>
    </row>
    <row r="9546" spans="1:11" x14ac:dyDescent="0.25">
      <c r="A9546" t="s">
        <v>725</v>
      </c>
      <c r="B9546" t="s">
        <v>547</v>
      </c>
      <c r="C9546" t="s">
        <v>548</v>
      </c>
      <c r="D9546" t="str">
        <f>Clef_répartition[[#This Row],[Code association]]&amp;"_"&amp;Clef_répartition[[#This Row],[Nom association]]</f>
        <v>AIEBBM_Association intercommunale des Eaux de Ballens - Berolle - Mollens</v>
      </c>
      <c r="E9546">
        <f>COUNTIFS(D$2:D9546,Clef_répartition[[#This Row],[Code_Nom]],J$2:J9546,Clef_répartition[[#This Row],[Année]])</f>
        <v>3</v>
      </c>
      <c r="F9546">
        <f>IF(Clef_répartition[[#This Row],[Code_Nom]]=D9545,F9545-1,(COUNTIFS(Clef_répartition[Code_Nom],Clef_répartition[[#This Row],[Code_Nom]],Clef_répartition[Année],Clef_répartition[[#This Row],[Année]])))</f>
        <v>1</v>
      </c>
      <c r="G9546" t="str">
        <f>Clef_répartition[[#This Row],[Code_Nom]]&amp;"_"&amp;Clef_répartition[[#This Row],[Nombre]]&amp;"_"&amp;Clef_répartition[[#This Row],[Année]]</f>
        <v>AIEBBM_Association intercommunale des Eaux de Ballens - Berolle - Mollens_3_2021</v>
      </c>
      <c r="H9546">
        <v>5431</v>
      </c>
      <c r="I9546" t="s">
        <v>179</v>
      </c>
      <c r="J9546">
        <v>2021</v>
      </c>
      <c r="K9546">
        <v>0.26719999999999999</v>
      </c>
    </row>
    <row r="9547" spans="1:11" x14ac:dyDescent="0.25">
      <c r="A9547" t="s">
        <v>725</v>
      </c>
      <c r="B9547" t="s">
        <v>627</v>
      </c>
      <c r="C9547" t="s">
        <v>628</v>
      </c>
      <c r="D954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47">
        <f>COUNTIFS(D$2:D9547,Clef_répartition[[#This Row],[Code_Nom]],J$2:J9547,Clef_répartition[[#This Row],[Année]])</f>
        <v>1</v>
      </c>
      <c r="F9547">
        <f>IF(Clef_répartition[[#This Row],[Code_Nom]]=D9546,F9546-1,(COUNTIFS(Clef_répartition[Code_Nom],Clef_répartition[[#This Row],[Code_Nom]],Clef_répartition[Année],Clef_répartition[[#This Row],[Année]])))</f>
        <v>7</v>
      </c>
      <c r="G954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Cossonay-Penthalaz-Penthaz-Daillens-Bettens_1_2021</v>
      </c>
      <c r="H9547">
        <v>5471</v>
      </c>
      <c r="I9547" t="s">
        <v>21</v>
      </c>
      <c r="J9547">
        <v>2021</v>
      </c>
      <c r="K9547">
        <v>0.05</v>
      </c>
    </row>
    <row r="9548" spans="1:11" x14ac:dyDescent="0.25">
      <c r="A9548" t="s">
        <v>725</v>
      </c>
      <c r="B9548" t="s">
        <v>627</v>
      </c>
      <c r="C9548" t="s">
        <v>628</v>
      </c>
      <c r="D954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48">
        <f>COUNTIFS(D$2:D9548,Clef_répartition[[#This Row],[Code_Nom]],J$2:J9548,Clef_répartition[[#This Row],[Année]])</f>
        <v>2</v>
      </c>
      <c r="F9548">
        <f>IF(Clef_répartition[[#This Row],[Code_Nom]]=D9547,F9547-1,(COUNTIFS(Clef_répartition[Code_Nom],Clef_répartition[[#This Row],[Code_Nom]],Clef_répartition[Année],Clef_répartition[[#This Row],[Année]])))</f>
        <v>6</v>
      </c>
      <c r="G954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Cossonay-Penthalaz-Penthaz-Daillens-Bettens_2_2021</v>
      </c>
      <c r="H9548">
        <v>5472</v>
      </c>
      <c r="I9548" t="s">
        <v>34</v>
      </c>
      <c r="J9548">
        <v>2021</v>
      </c>
      <c r="K9548">
        <v>0.04</v>
      </c>
    </row>
    <row r="9549" spans="1:11" x14ac:dyDescent="0.25">
      <c r="A9549" t="s">
        <v>725</v>
      </c>
      <c r="B9549" t="s">
        <v>627</v>
      </c>
      <c r="C9549" t="s">
        <v>628</v>
      </c>
      <c r="D9549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49">
        <f>COUNTIFS(D$2:D9549,Clef_répartition[[#This Row],[Code_Nom]],J$2:J9549,Clef_répartition[[#This Row],[Année]])</f>
        <v>3</v>
      </c>
      <c r="F9549">
        <f>IF(Clef_répartition[[#This Row],[Code_Nom]]=D9548,F9548-1,(COUNTIFS(Clef_répartition[Code_Nom],Clef_répartition[[#This Row],[Code_Nom]],Clef_répartition[Année],Clef_répartition[[#This Row],[Année]])))</f>
        <v>5</v>
      </c>
      <c r="G9549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Cossonay-Penthalaz-Penthaz-Daillens-Bettens_3_2021</v>
      </c>
      <c r="H9549">
        <v>5477</v>
      </c>
      <c r="I9549" t="s">
        <v>79</v>
      </c>
      <c r="J9549">
        <v>2021</v>
      </c>
      <c r="K9549">
        <v>0.34</v>
      </c>
    </row>
    <row r="9550" spans="1:11" x14ac:dyDescent="0.25">
      <c r="A9550" t="s">
        <v>725</v>
      </c>
      <c r="B9550" t="s">
        <v>627</v>
      </c>
      <c r="C9550" t="s">
        <v>628</v>
      </c>
      <c r="D9550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50">
        <f>COUNTIFS(D$2:D9550,Clef_répartition[[#This Row],[Code_Nom]],J$2:J9550,Clef_répartition[[#This Row],[Année]])</f>
        <v>4</v>
      </c>
      <c r="F9550">
        <f>IF(Clef_répartition[[#This Row],[Code_Nom]]=D9549,F9549-1,(COUNTIFS(Clef_répartition[Code_Nom],Clef_répartition[[#This Row],[Code_Nom]],Clef_répartition[Année],Clef_répartition[[#This Row],[Année]])))</f>
        <v>4</v>
      </c>
      <c r="G9550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Cossonay-Penthalaz-Penthaz-Daillens-Bettens_4_2021</v>
      </c>
      <c r="H9550">
        <v>5480</v>
      </c>
      <c r="I9550" t="s">
        <v>90</v>
      </c>
      <c r="J9550">
        <v>2021</v>
      </c>
      <c r="K9550">
        <v>0.08</v>
      </c>
    </row>
    <row r="9551" spans="1:11" x14ac:dyDescent="0.25">
      <c r="A9551" t="s">
        <v>725</v>
      </c>
      <c r="B9551" t="s">
        <v>627</v>
      </c>
      <c r="C9551" t="s">
        <v>628</v>
      </c>
      <c r="D9551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51">
        <f>COUNTIFS(D$2:D9551,Clef_répartition[[#This Row],[Code_Nom]],J$2:J9551,Clef_répartition[[#This Row],[Année]])</f>
        <v>5</v>
      </c>
      <c r="F9551">
        <f>IF(Clef_répartition[[#This Row],[Code_Nom]]=D9550,F9550-1,(COUNTIFS(Clef_répartition[Code_Nom],Clef_répartition[[#This Row],[Code_Nom]],Clef_répartition[Année],Clef_répartition[[#This Row],[Année]])))</f>
        <v>3</v>
      </c>
      <c r="G9551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Cossonay-Penthalaz-Penthaz-Daillens-Bettens_5_2021</v>
      </c>
      <c r="H9551">
        <v>5495</v>
      </c>
      <c r="I9551" t="s">
        <v>212</v>
      </c>
      <c r="J9551">
        <v>2021</v>
      </c>
      <c r="K9551">
        <v>0.25</v>
      </c>
    </row>
    <row r="9552" spans="1:11" x14ac:dyDescent="0.25">
      <c r="A9552" t="s">
        <v>725</v>
      </c>
      <c r="B9552" t="s">
        <v>627</v>
      </c>
      <c r="C9552" t="s">
        <v>628</v>
      </c>
      <c r="D955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52">
        <f>COUNTIFS(D$2:D9552,Clef_répartition[[#This Row],[Code_Nom]],J$2:J9552,Clef_répartition[[#This Row],[Année]])</f>
        <v>6</v>
      </c>
      <c r="F9552">
        <f>IF(Clef_répartition[[#This Row],[Code_Nom]]=D9551,F9551-1,(COUNTIFS(Clef_répartition[Code_Nom],Clef_répartition[[#This Row],[Code_Nom]],Clef_répartition[Année],Clef_répartition[[#This Row],[Année]])))</f>
        <v>2</v>
      </c>
      <c r="G955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Cossonay-Penthalaz-Penthaz-Daillens-Bettens_6_2021</v>
      </c>
      <c r="H9552">
        <v>5496</v>
      </c>
      <c r="I9552" t="s">
        <v>213</v>
      </c>
      <c r="J9552">
        <v>2021</v>
      </c>
      <c r="K9552">
        <v>0.15</v>
      </c>
    </row>
    <row r="9553" spans="1:11" x14ac:dyDescent="0.25">
      <c r="A9553" t="s">
        <v>725</v>
      </c>
      <c r="B9553" t="s">
        <v>627</v>
      </c>
      <c r="C9553" t="s">
        <v>628</v>
      </c>
      <c r="D955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9553">
        <f>COUNTIFS(D$2:D9553,Clef_répartition[[#This Row],[Code_Nom]],J$2:J9553,Clef_répartition[[#This Row],[Année]])</f>
        <v>7</v>
      </c>
      <c r="F9553">
        <f>IF(Clef_répartition[[#This Row],[Code_Nom]]=D9552,F9552-1,(COUNTIFS(Clef_répartition[Code_Nom],Clef_répartition[[#This Row],[Code_Nom]],Clef_répartition[Année],Clef_répartition[[#This Row],[Année]])))</f>
        <v>1</v>
      </c>
      <c r="G955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Cossonay-Penthalaz-Penthaz-Daillens-Bettens_7_2021</v>
      </c>
      <c r="H9553">
        <v>5501</v>
      </c>
      <c r="I9553" t="s">
        <v>258</v>
      </c>
      <c r="J9553">
        <v>2021</v>
      </c>
      <c r="K9553">
        <v>0.09</v>
      </c>
    </row>
    <row r="9554" spans="1:11" x14ac:dyDescent="0.25">
      <c r="A9554" t="s">
        <v>725</v>
      </c>
      <c r="B9554" t="s">
        <v>695</v>
      </c>
      <c r="C9554" t="s">
        <v>696</v>
      </c>
      <c r="D9554" t="str">
        <f>Clef_répartition[[#This Row],[Code association]]&amp;"_"&amp;Clef_répartition[[#This Row],[Nom association]]</f>
        <v>AIEE Nyon_Association intercommunale pour l'épuration des eaux Bougy-Féchy-Perroy</v>
      </c>
      <c r="E9554">
        <f>COUNTIFS(D$2:D9554,Clef_répartition[[#This Row],[Code_Nom]],J$2:J9554,Clef_répartition[[#This Row],[Année]])</f>
        <v>1</v>
      </c>
      <c r="F9554">
        <f>IF(Clef_répartition[[#This Row],[Code_Nom]]=D9553,F9553-1,(COUNTIFS(Clef_répartition[Code_Nom],Clef_répartition[[#This Row],[Code_Nom]],Clef_répartition[Année],Clef_répartition[[#This Row],[Année]])))</f>
        <v>3</v>
      </c>
      <c r="G9554" t="str">
        <f>Clef_répartition[[#This Row],[Code_Nom]]&amp;"_"&amp;Clef_répartition[[#This Row],[Nombre]]&amp;"_"&amp;Clef_répartition[[#This Row],[Année]]</f>
        <v>AIEE Nyon_Association intercommunale pour l'épuration des eaux Bougy-Féchy-Perroy_1_2021</v>
      </c>
      <c r="H9554">
        <v>5426</v>
      </c>
      <c r="I9554" t="s">
        <v>31</v>
      </c>
      <c r="J9554">
        <v>2021</v>
      </c>
      <c r="K9554">
        <v>0.17103448275862068</v>
      </c>
    </row>
    <row r="9555" spans="1:11" x14ac:dyDescent="0.25">
      <c r="A9555" t="s">
        <v>725</v>
      </c>
      <c r="B9555" t="s">
        <v>695</v>
      </c>
      <c r="C9555" t="s">
        <v>696</v>
      </c>
      <c r="D9555" t="str">
        <f>Clef_répartition[[#This Row],[Code association]]&amp;"_"&amp;Clef_répartition[[#This Row],[Nom association]]</f>
        <v>AIEE Nyon_Association intercommunale pour l'épuration des eaux Bougy-Féchy-Perroy</v>
      </c>
      <c r="E9555">
        <f>COUNTIFS(D$2:D9555,Clef_répartition[[#This Row],[Code_Nom]],J$2:J9555,Clef_répartition[[#This Row],[Année]])</f>
        <v>2</v>
      </c>
      <c r="F9555">
        <f>IF(Clef_répartition[[#This Row],[Code_Nom]]=D9554,F9554-1,(COUNTIFS(Clef_répartition[Code_Nom],Clef_répartition[[#This Row],[Code_Nom]],Clef_répartition[Année],Clef_répartition[[#This Row],[Année]])))</f>
        <v>2</v>
      </c>
      <c r="G9555" t="str">
        <f>Clef_répartition[[#This Row],[Code_Nom]]&amp;"_"&amp;Clef_répartition[[#This Row],[Nombre]]&amp;"_"&amp;Clef_répartition[[#This Row],[Année]]</f>
        <v>AIEE Nyon_Association intercommunale pour l'épuration des eaux Bougy-Féchy-Perroy_2_2021</v>
      </c>
      <c r="H9555">
        <v>5427</v>
      </c>
      <c r="I9555" t="s">
        <v>112</v>
      </c>
      <c r="J9555">
        <v>2021</v>
      </c>
      <c r="K9555">
        <v>0.30689655172413793</v>
      </c>
    </row>
    <row r="9556" spans="1:11" x14ac:dyDescent="0.25">
      <c r="A9556" t="s">
        <v>725</v>
      </c>
      <c r="B9556" t="s">
        <v>695</v>
      </c>
      <c r="C9556" t="s">
        <v>696</v>
      </c>
      <c r="D9556" t="str">
        <f>Clef_répartition[[#This Row],[Code association]]&amp;"_"&amp;Clef_répartition[[#This Row],[Nom association]]</f>
        <v>AIEE Nyon_Association intercommunale pour l'épuration des eaux Bougy-Féchy-Perroy</v>
      </c>
      <c r="E9556">
        <f>COUNTIFS(D$2:D9556,Clef_répartition[[#This Row],[Code_Nom]],J$2:J9556,Clef_répartition[[#This Row],[Année]])</f>
        <v>3</v>
      </c>
      <c r="F9556">
        <f>IF(Clef_répartition[[#This Row],[Code_Nom]]=D9555,F9555-1,(COUNTIFS(Clef_répartition[Code_Nom],Clef_répartition[[#This Row],[Code_Nom]],Clef_répartition[Année],Clef_répartition[[#This Row],[Année]])))</f>
        <v>1</v>
      </c>
      <c r="G9556" t="str">
        <f>Clef_répartition[[#This Row],[Code_Nom]]&amp;"_"&amp;Clef_répartition[[#This Row],[Nombre]]&amp;"_"&amp;Clef_répartition[[#This Row],[Année]]</f>
        <v>AIEE Nyon_Association intercommunale pour l'épuration des eaux Bougy-Féchy-Perroy_3_2021</v>
      </c>
      <c r="H9556">
        <v>5860</v>
      </c>
      <c r="I9556" t="s">
        <v>215</v>
      </c>
      <c r="J9556">
        <v>2021</v>
      </c>
      <c r="K9556">
        <v>0.52206896551724136</v>
      </c>
    </row>
    <row r="9557" spans="1:11" x14ac:dyDescent="0.25">
      <c r="A9557" t="s">
        <v>725</v>
      </c>
      <c r="B9557" t="s">
        <v>507</v>
      </c>
      <c r="C9557" t="s">
        <v>508</v>
      </c>
      <c r="D9557" t="str">
        <f>Clef_répartition[[#This Row],[Code association]]&amp;"_"&amp;Clef_répartition[[#This Row],[Nom association]]</f>
        <v>AIEHJ_Association intercommunale des eaux  du Haut-Jorat</v>
      </c>
      <c r="E9557">
        <f>COUNTIFS(D$2:D9557,Clef_répartition[[#This Row],[Code_Nom]],J$2:J9557,Clef_répartition[[#This Row],[Année]])</f>
        <v>1</v>
      </c>
      <c r="F9557">
        <f>IF(Clef_répartition[[#This Row],[Code_Nom]]=D9556,F9556-1,(COUNTIFS(Clef_répartition[Code_Nom],Clef_répartition[[#This Row],[Code_Nom]],Clef_répartition[Année],Clef_répartition[[#This Row],[Année]])))</f>
        <v>5</v>
      </c>
      <c r="G9557" t="str">
        <f>Clef_répartition[[#This Row],[Code_Nom]]&amp;"_"&amp;Clef_répartition[[#This Row],[Nombre]]&amp;"_"&amp;Clef_répartition[[#This Row],[Année]]</f>
        <v>AIEHJ_Association intercommunale des eaux  du Haut-Jorat_1_2021</v>
      </c>
      <c r="H9557">
        <v>5673</v>
      </c>
      <c r="I9557" t="s">
        <v>137</v>
      </c>
      <c r="J9557">
        <v>2021</v>
      </c>
      <c r="K9557">
        <v>0.12</v>
      </c>
    </row>
    <row r="9558" spans="1:11" x14ac:dyDescent="0.25">
      <c r="A9558" t="s">
        <v>725</v>
      </c>
      <c r="B9558" t="s">
        <v>507</v>
      </c>
      <c r="C9558" t="s">
        <v>508</v>
      </c>
      <c r="D9558" t="str">
        <f>Clef_répartition[[#This Row],[Code association]]&amp;"_"&amp;Clef_répartition[[#This Row],[Nom association]]</f>
        <v>AIEHJ_Association intercommunale des eaux  du Haut-Jorat</v>
      </c>
      <c r="E9558">
        <f>COUNTIFS(D$2:D9558,Clef_répartition[[#This Row],[Code_Nom]],J$2:J9558,Clef_répartition[[#This Row],[Année]])</f>
        <v>2</v>
      </c>
      <c r="F9558">
        <f>IF(Clef_répartition[[#This Row],[Code_Nom]]=D9557,F9557-1,(COUNTIFS(Clef_répartition[Code_Nom],Clef_répartition[[#This Row],[Code_Nom]],Clef_répartition[Année],Clef_répartition[[#This Row],[Année]])))</f>
        <v>4</v>
      </c>
      <c r="G9558" t="str">
        <f>Clef_répartition[[#This Row],[Code_Nom]]&amp;"_"&amp;Clef_répartition[[#This Row],[Nombre]]&amp;"_"&amp;Clef_répartition[[#This Row],[Année]]</f>
        <v>AIEHJ_Association intercommunale des eaux  du Haut-Jorat_2_2021</v>
      </c>
      <c r="H9558">
        <v>5804</v>
      </c>
      <c r="I9558" t="s">
        <v>139</v>
      </c>
      <c r="J9558">
        <v>2021</v>
      </c>
      <c r="K9558">
        <v>0.49</v>
      </c>
    </row>
    <row r="9559" spans="1:11" x14ac:dyDescent="0.25">
      <c r="A9559" t="s">
        <v>725</v>
      </c>
      <c r="B9559" t="s">
        <v>507</v>
      </c>
      <c r="C9559" t="s">
        <v>508</v>
      </c>
      <c r="D9559" t="str">
        <f>Clef_répartition[[#This Row],[Code association]]&amp;"_"&amp;Clef_répartition[[#This Row],[Nom association]]</f>
        <v>AIEHJ_Association intercommunale des eaux  du Haut-Jorat</v>
      </c>
      <c r="E9559">
        <f>COUNTIFS(D$2:D9559,Clef_répartition[[#This Row],[Code_Nom]],J$2:J9559,Clef_répartition[[#This Row],[Année]])</f>
        <v>3</v>
      </c>
      <c r="F9559">
        <f>IF(Clef_répartition[[#This Row],[Code_Nom]]=D9558,F9558-1,(COUNTIFS(Clef_répartition[Code_Nom],Clef_répartition[[#This Row],[Code_Nom]],Clef_répartition[Année],Clef_répartition[[#This Row],[Année]])))</f>
        <v>3</v>
      </c>
      <c r="G9559" t="str">
        <f>Clef_répartition[[#This Row],[Code_Nom]]&amp;"_"&amp;Clef_répartition[[#This Row],[Nombre]]&amp;"_"&amp;Clef_répartition[[#This Row],[Année]]</f>
        <v>AIEHJ_Association intercommunale des eaux  du Haut-Jorat_3_2021</v>
      </c>
      <c r="H9559">
        <v>5540</v>
      </c>
      <c r="I9559" t="s">
        <v>186</v>
      </c>
      <c r="J9559">
        <v>2021</v>
      </c>
      <c r="K9559">
        <v>0.1</v>
      </c>
    </row>
    <row r="9560" spans="1:11" x14ac:dyDescent="0.25">
      <c r="A9560" t="s">
        <v>725</v>
      </c>
      <c r="B9560" t="s">
        <v>507</v>
      </c>
      <c r="C9560" t="s">
        <v>508</v>
      </c>
      <c r="D9560" t="str">
        <f>Clef_répartition[[#This Row],[Code association]]&amp;"_"&amp;Clef_répartition[[#This Row],[Nom association]]</f>
        <v>AIEHJ_Association intercommunale des eaux  du Haut-Jorat</v>
      </c>
      <c r="E9560">
        <f>COUNTIFS(D$2:D9560,Clef_répartition[[#This Row],[Code_Nom]],J$2:J9560,Clef_répartition[[#This Row],[Année]])</f>
        <v>4</v>
      </c>
      <c r="F9560">
        <f>IF(Clef_répartition[[#This Row],[Code_Nom]]=D9559,F9559-1,(COUNTIFS(Clef_répartition[Code_Nom],Clef_répartition[[#This Row],[Code_Nom]],Clef_répartition[Année],Clef_répartition[[#This Row],[Année]])))</f>
        <v>2</v>
      </c>
      <c r="G9560" t="str">
        <f>Clef_répartition[[#This Row],[Code_Nom]]&amp;"_"&amp;Clef_répartition[[#This Row],[Nombre]]&amp;"_"&amp;Clef_répartition[[#This Row],[Année]]</f>
        <v>AIEHJ_Association intercommunale des eaux  du Haut-Jorat_4_2021</v>
      </c>
      <c r="H9560">
        <v>5533</v>
      </c>
      <c r="I9560" t="s">
        <v>216</v>
      </c>
      <c r="J9560">
        <v>2021</v>
      </c>
      <c r="K9560">
        <v>0.26</v>
      </c>
    </row>
    <row r="9561" spans="1:11" x14ac:dyDescent="0.25">
      <c r="A9561" t="s">
        <v>725</v>
      </c>
      <c r="B9561" t="s">
        <v>507</v>
      </c>
      <c r="C9561" t="s">
        <v>508</v>
      </c>
      <c r="D9561" t="str">
        <f>Clef_répartition[[#This Row],[Code association]]&amp;"_"&amp;Clef_répartition[[#This Row],[Nom association]]</f>
        <v>AIEHJ_Association intercommunale des eaux  du Haut-Jorat</v>
      </c>
      <c r="E9561">
        <f>COUNTIFS(D$2:D9561,Clef_répartition[[#This Row],[Code_Nom]],J$2:J9561,Clef_répartition[[#This Row],[Année]])</f>
        <v>5</v>
      </c>
      <c r="F9561">
        <f>IF(Clef_répartition[[#This Row],[Code_Nom]]=D9560,F9560-1,(COUNTIFS(Clef_répartition[Code_Nom],Clef_répartition[[#This Row],[Code_Nom]],Clef_répartition[Année],Clef_répartition[[#This Row],[Année]])))</f>
        <v>1</v>
      </c>
      <c r="G9561" t="str">
        <f>Clef_répartition[[#This Row],[Code_Nom]]&amp;"_"&amp;Clef_répartition[[#This Row],[Nombre]]&amp;"_"&amp;Clef_répartition[[#This Row],[Année]]</f>
        <v>AIEHJ_Association intercommunale des eaux  du Haut-Jorat_5_2021</v>
      </c>
      <c r="H9561">
        <v>5684</v>
      </c>
      <c r="I9561" t="s">
        <v>237</v>
      </c>
      <c r="J9561">
        <v>2021</v>
      </c>
      <c r="K9561">
        <v>0.03</v>
      </c>
    </row>
    <row r="9562" spans="1:11" x14ac:dyDescent="0.25">
      <c r="A9562" t="s">
        <v>725</v>
      </c>
      <c r="B9562" t="s">
        <v>581</v>
      </c>
      <c r="C9562" t="s">
        <v>582</v>
      </c>
      <c r="D9562" t="str">
        <f>Clef_répartition[[#This Row],[Code association]]&amp;"_"&amp;Clef_répartition[[#This Row],[Nom association]]</f>
        <v>AIEJ_Association Intercommunale des Eaux du Jorat</v>
      </c>
      <c r="E9562">
        <f>COUNTIFS(D$2:D9562,Clef_répartition[[#This Row],[Code_Nom]],J$2:J9562,Clef_répartition[[#This Row],[Année]])</f>
        <v>1</v>
      </c>
      <c r="F9562">
        <f>IF(Clef_répartition[[#This Row],[Code_Nom]]=D9561,F9561-1,(COUNTIFS(Clef_répartition[Code_Nom],Clef_répartition[[#This Row],[Code_Nom]],Clef_répartition[Année],Clef_répartition[[#This Row],[Année]])))</f>
        <v>11</v>
      </c>
      <c r="G9562" t="str">
        <f>Clef_répartition[[#This Row],[Code_Nom]]&amp;"_"&amp;Clef_répartition[[#This Row],[Nombre]]&amp;"_"&amp;Clef_répartition[[#This Row],[Année]]</f>
        <v>AIEJ_Association Intercommunale des Eaux du Jorat_1_2021</v>
      </c>
      <c r="H9562">
        <v>5613</v>
      </c>
      <c r="I9562" t="s">
        <v>33</v>
      </c>
      <c r="J9562">
        <v>2021</v>
      </c>
      <c r="K9562">
        <v>0.14000000000000001</v>
      </c>
    </row>
    <row r="9563" spans="1:11" x14ac:dyDescent="0.25">
      <c r="A9563" t="s">
        <v>725</v>
      </c>
      <c r="B9563" t="s">
        <v>581</v>
      </c>
      <c r="C9563" t="s">
        <v>582</v>
      </c>
      <c r="D9563" t="str">
        <f>Clef_répartition[[#This Row],[Code association]]&amp;"_"&amp;Clef_répartition[[#This Row],[Nom association]]</f>
        <v>AIEJ_Association Intercommunale des Eaux du Jorat</v>
      </c>
      <c r="E9563">
        <f>COUNTIFS(D$2:D9563,Clef_répartition[[#This Row],[Code_Nom]],J$2:J9563,Clef_répartition[[#This Row],[Année]])</f>
        <v>2</v>
      </c>
      <c r="F9563">
        <f>IF(Clef_répartition[[#This Row],[Code_Nom]]=D9562,F9562-1,(COUNTIFS(Clef_répartition[Code_Nom],Clef_répartition[[#This Row],[Code_Nom]],Clef_répartition[Année],Clef_répartition[[#This Row],[Année]])))</f>
        <v>10</v>
      </c>
      <c r="G9563" t="str">
        <f>Clef_répartition[[#This Row],[Code_Nom]]&amp;"_"&amp;Clef_répartition[[#This Row],[Nombre]]&amp;"_"&amp;Clef_répartition[[#This Row],[Année]]</f>
        <v>AIEJ_Association Intercommunale des Eaux du Jorat_2_2021</v>
      </c>
      <c r="H9563">
        <v>5785</v>
      </c>
      <c r="I9563" t="s">
        <v>74</v>
      </c>
      <c r="J9563">
        <v>2021</v>
      </c>
      <c r="K9563">
        <v>0.04</v>
      </c>
    </row>
    <row r="9564" spans="1:11" x14ac:dyDescent="0.25">
      <c r="A9564" t="s">
        <v>725</v>
      </c>
      <c r="B9564" t="s">
        <v>581</v>
      </c>
      <c r="C9564" t="s">
        <v>582</v>
      </c>
      <c r="D9564" t="str">
        <f>Clef_répartition[[#This Row],[Code association]]&amp;"_"&amp;Clef_répartition[[#This Row],[Nom association]]</f>
        <v>AIEJ_Association Intercommunale des Eaux du Jorat</v>
      </c>
      <c r="E9564">
        <f>COUNTIFS(D$2:D9564,Clef_répartition[[#This Row],[Code_Nom]],J$2:J9564,Clef_répartition[[#This Row],[Année]])</f>
        <v>3</v>
      </c>
      <c r="F9564">
        <f>IF(Clef_répartition[[#This Row],[Code_Nom]]=D9563,F9563-1,(COUNTIFS(Clef_répartition[Code_Nom],Clef_répartition[[#This Row],[Code_Nom]],Clef_répartition[Année],Clef_répartition[[#This Row],[Année]])))</f>
        <v>9</v>
      </c>
      <c r="G9564" t="str">
        <f>Clef_répartition[[#This Row],[Code_Nom]]&amp;"_"&amp;Clef_répartition[[#This Row],[Nombre]]&amp;"_"&amp;Clef_répartition[[#This Row],[Année]]</f>
        <v>AIEJ_Association Intercommunale des Eaux du Jorat_3_2021</v>
      </c>
      <c r="H9564">
        <v>5604</v>
      </c>
      <c r="I9564" t="s">
        <v>117</v>
      </c>
      <c r="J9564">
        <v>2021</v>
      </c>
      <c r="K9564">
        <v>0.17</v>
      </c>
    </row>
    <row r="9565" spans="1:11" x14ac:dyDescent="0.25">
      <c r="A9565" t="s">
        <v>725</v>
      </c>
      <c r="B9565" t="s">
        <v>581</v>
      </c>
      <c r="C9565" t="s">
        <v>582</v>
      </c>
      <c r="D9565" t="str">
        <f>Clef_répartition[[#This Row],[Code association]]&amp;"_"&amp;Clef_répartition[[#This Row],[Nom association]]</f>
        <v>AIEJ_Association Intercommunale des Eaux du Jorat</v>
      </c>
      <c r="E9565">
        <f>COUNTIFS(D$2:D9565,Clef_répartition[[#This Row],[Code_Nom]],J$2:J9565,Clef_répartition[[#This Row],[Année]])</f>
        <v>4</v>
      </c>
      <c r="F9565">
        <f>IF(Clef_répartition[[#This Row],[Code_Nom]]=D9564,F9564-1,(COUNTIFS(Clef_répartition[Code_Nom],Clef_répartition[[#This Row],[Code_Nom]],Clef_répartition[Année],Clef_répartition[[#This Row],[Année]])))</f>
        <v>8</v>
      </c>
      <c r="G9565" t="str">
        <f>Clef_répartition[[#This Row],[Code_Nom]]&amp;"_"&amp;Clef_répartition[[#This Row],[Nombre]]&amp;"_"&amp;Clef_répartition[[#This Row],[Année]]</f>
        <v>AIEJ_Association Intercommunale des Eaux du Jorat_4_2021</v>
      </c>
      <c r="H9565">
        <v>5804</v>
      </c>
      <c r="I9565" t="s">
        <v>139</v>
      </c>
      <c r="J9565">
        <v>2021</v>
      </c>
    </row>
    <row r="9566" spans="1:11" x14ac:dyDescent="0.25">
      <c r="A9566" t="s">
        <v>725</v>
      </c>
      <c r="B9566" t="s">
        <v>581</v>
      </c>
      <c r="C9566" t="s">
        <v>582</v>
      </c>
      <c r="D9566" t="str">
        <f>Clef_répartition[[#This Row],[Code association]]&amp;"_"&amp;Clef_répartition[[#This Row],[Nom association]]</f>
        <v>AIEJ_Association Intercommunale des Eaux du Jorat</v>
      </c>
      <c r="E9566">
        <f>COUNTIFS(D$2:D9566,Clef_répartition[[#This Row],[Code_Nom]],J$2:J9566,Clef_répartition[[#This Row],[Année]])</f>
        <v>5</v>
      </c>
      <c r="F9566">
        <f>IF(Clef_répartition[[#This Row],[Code_Nom]]=D9565,F9565-1,(COUNTIFS(Clef_répartition[Code_Nom],Clef_répartition[[#This Row],[Code_Nom]],Clef_répartition[Année],Clef_répartition[[#This Row],[Année]])))</f>
        <v>7</v>
      </c>
      <c r="G9566" t="str">
        <f>Clef_répartition[[#This Row],[Code_Nom]]&amp;"_"&amp;Clef_répartition[[#This Row],[Nombre]]&amp;"_"&amp;Clef_répartition[[#This Row],[Année]]</f>
        <v>AIEJ_Association Intercommunale des Eaux du Jorat_5_2021</v>
      </c>
      <c r="H9566">
        <v>5806</v>
      </c>
      <c r="I9566" t="s">
        <v>140</v>
      </c>
      <c r="J9566">
        <v>2021</v>
      </c>
      <c r="K9566">
        <v>0.24</v>
      </c>
    </row>
    <row r="9567" spans="1:11" x14ac:dyDescent="0.25">
      <c r="A9567" t="s">
        <v>725</v>
      </c>
      <c r="B9567" t="s">
        <v>581</v>
      </c>
      <c r="C9567" t="s">
        <v>582</v>
      </c>
      <c r="D9567" t="str">
        <f>Clef_répartition[[#This Row],[Code association]]&amp;"_"&amp;Clef_répartition[[#This Row],[Nom association]]</f>
        <v>AIEJ_Association Intercommunale des Eaux du Jorat</v>
      </c>
      <c r="E9567">
        <f>COUNTIFS(D$2:D9567,Clef_répartition[[#This Row],[Code_Nom]],J$2:J9567,Clef_répartition[[#This Row],[Année]])</f>
        <v>6</v>
      </c>
      <c r="F9567">
        <f>IF(Clef_répartition[[#This Row],[Code_Nom]]=D9566,F9566-1,(COUNTIFS(Clef_répartition[Code_Nom],Clef_répartition[[#This Row],[Code_Nom]],Clef_répartition[Année],Clef_répartition[[#This Row],[Année]])))</f>
        <v>6</v>
      </c>
      <c r="G9567" t="str">
        <f>Clef_répartition[[#This Row],[Code_Nom]]&amp;"_"&amp;Clef_répartition[[#This Row],[Nombre]]&amp;"_"&amp;Clef_répartition[[#This Row],[Année]]</f>
        <v>AIEJ_Association Intercommunale des Eaux du Jorat_6_2021</v>
      </c>
      <c r="H9567">
        <v>5792</v>
      </c>
      <c r="I9567" t="s">
        <v>187</v>
      </c>
      <c r="J9567">
        <v>2021</v>
      </c>
      <c r="K9567">
        <v>0.05</v>
      </c>
    </row>
    <row r="9568" spans="1:11" x14ac:dyDescent="0.25">
      <c r="A9568" t="s">
        <v>725</v>
      </c>
      <c r="B9568" t="s">
        <v>581</v>
      </c>
      <c r="C9568" t="s">
        <v>582</v>
      </c>
      <c r="D9568" t="str">
        <f>Clef_répartition[[#This Row],[Code association]]&amp;"_"&amp;Clef_répartition[[#This Row],[Nom association]]</f>
        <v>AIEJ_Association Intercommunale des Eaux du Jorat</v>
      </c>
      <c r="E9568">
        <f>COUNTIFS(D$2:D9568,Clef_répartition[[#This Row],[Code_Nom]],J$2:J9568,Clef_répartition[[#This Row],[Année]])</f>
        <v>7</v>
      </c>
      <c r="F9568">
        <f>IF(Clef_répartition[[#This Row],[Code_Nom]]=D9567,F9567-1,(COUNTIFS(Clef_répartition[Code_Nom],Clef_répartition[[#This Row],[Code_Nom]],Clef_répartition[Année],Clef_répartition[[#This Row],[Année]])))</f>
        <v>5</v>
      </c>
      <c r="G9568" t="str">
        <f>Clef_répartition[[#This Row],[Code_Nom]]&amp;"_"&amp;Clef_répartition[[#This Row],[Nombre]]&amp;"_"&amp;Clef_répartition[[#This Row],[Année]]</f>
        <v>AIEJ_Association Intercommunale des Eaux du Jorat_7_2021</v>
      </c>
      <c r="H9568">
        <v>5805</v>
      </c>
      <c r="I9568" t="s">
        <v>206</v>
      </c>
      <c r="J9568">
        <v>2021</v>
      </c>
      <c r="K9568">
        <v>0.03</v>
      </c>
    </row>
    <row r="9569" spans="1:11" x14ac:dyDescent="0.25">
      <c r="A9569" t="s">
        <v>725</v>
      </c>
      <c r="B9569" t="s">
        <v>581</v>
      </c>
      <c r="C9569" t="s">
        <v>582</v>
      </c>
      <c r="D9569" t="str">
        <f>Clef_répartition[[#This Row],[Code association]]&amp;"_"&amp;Clef_répartition[[#This Row],[Nom association]]</f>
        <v>AIEJ_Association Intercommunale des Eaux du Jorat</v>
      </c>
      <c r="E9569">
        <f>COUNTIFS(D$2:D9569,Clef_répartition[[#This Row],[Code_Nom]],J$2:J9569,Clef_répartition[[#This Row],[Année]])</f>
        <v>8</v>
      </c>
      <c r="F9569">
        <f>IF(Clef_répartition[[#This Row],[Code_Nom]]=D9568,F9568-1,(COUNTIFS(Clef_répartition[Code_Nom],Clef_répartition[[#This Row],[Code_Nom]],Clef_répartition[Année],Clef_répartition[[#This Row],[Année]])))</f>
        <v>4</v>
      </c>
      <c r="G9569" t="str">
        <f>Clef_répartition[[#This Row],[Code_Nom]]&amp;"_"&amp;Clef_répartition[[#This Row],[Nombre]]&amp;"_"&amp;Clef_répartition[[#This Row],[Année]]</f>
        <v>AIEJ_Association Intercommunale des Eaux du Jorat_8_2021</v>
      </c>
      <c r="H9569">
        <v>5798</v>
      </c>
      <c r="I9569" t="s">
        <v>236</v>
      </c>
      <c r="J9569">
        <v>2021</v>
      </c>
      <c r="K9569">
        <v>0.04</v>
      </c>
    </row>
    <row r="9570" spans="1:11" x14ac:dyDescent="0.25">
      <c r="A9570" t="s">
        <v>725</v>
      </c>
      <c r="B9570" t="s">
        <v>581</v>
      </c>
      <c r="C9570" t="s">
        <v>582</v>
      </c>
      <c r="D9570" t="str">
        <f>Clef_répartition[[#This Row],[Code association]]&amp;"_"&amp;Clef_répartition[[#This Row],[Nom association]]</f>
        <v>AIEJ_Association Intercommunale des Eaux du Jorat</v>
      </c>
      <c r="E9570">
        <f>COUNTIFS(D$2:D9570,Clef_répartition[[#This Row],[Code_Nom]],J$2:J9570,Clef_répartition[[#This Row],[Année]])</f>
        <v>9</v>
      </c>
      <c r="F9570">
        <f>IF(Clef_répartition[[#This Row],[Code_Nom]]=D9569,F9569-1,(COUNTIFS(Clef_répartition[Code_Nom],Clef_répartition[[#This Row],[Code_Nom]],Clef_répartition[Année],Clef_répartition[[#This Row],[Année]])))</f>
        <v>3</v>
      </c>
      <c r="G9570" t="str">
        <f>Clef_répartition[[#This Row],[Code_Nom]]&amp;"_"&amp;Clef_répartition[[#This Row],[Nombre]]&amp;"_"&amp;Clef_répartition[[#This Row],[Année]]</f>
        <v>AIEJ_Association Intercommunale des Eaux du Jorat_9_2021</v>
      </c>
      <c r="H9570">
        <v>5799</v>
      </c>
      <c r="I9570" t="s">
        <v>254</v>
      </c>
      <c r="J9570">
        <v>2021</v>
      </c>
      <c r="K9570">
        <v>0.19</v>
      </c>
    </row>
    <row r="9571" spans="1:11" x14ac:dyDescent="0.25">
      <c r="A9571" t="s">
        <v>725</v>
      </c>
      <c r="B9571" t="s">
        <v>581</v>
      </c>
      <c r="C9571" t="s">
        <v>582</v>
      </c>
      <c r="D9571" t="str">
        <f>Clef_répartition[[#This Row],[Code association]]&amp;"_"&amp;Clef_répartition[[#This Row],[Nom association]]</f>
        <v>AIEJ_Association Intercommunale des Eaux du Jorat</v>
      </c>
      <c r="E9571">
        <f>COUNTIFS(D$2:D9571,Clef_répartition[[#This Row],[Code_Nom]],J$2:J9571,Clef_répartition[[#This Row],[Année]])</f>
        <v>10</v>
      </c>
      <c r="F9571">
        <f>IF(Clef_répartition[[#This Row],[Code_Nom]]=D9570,F9570-1,(COUNTIFS(Clef_répartition[Code_Nom],Clef_répartition[[#This Row],[Code_Nom]],Clef_répartition[Année],Clef_répartition[[#This Row],[Année]])))</f>
        <v>2</v>
      </c>
      <c r="G9571" t="str">
        <f>Clef_répartition[[#This Row],[Code_Nom]]&amp;"_"&amp;Clef_répartition[[#This Row],[Nombre]]&amp;"_"&amp;Clef_répartition[[#This Row],[Année]]</f>
        <v>AIEJ_Association Intercommunale des Eaux du Jorat_10_2021</v>
      </c>
      <c r="H9571">
        <v>5692</v>
      </c>
      <c r="I9571" t="s">
        <v>289</v>
      </c>
      <c r="J9571">
        <v>2021</v>
      </c>
      <c r="K9571">
        <v>0.05</v>
      </c>
    </row>
    <row r="9572" spans="1:11" x14ac:dyDescent="0.25">
      <c r="A9572" t="s">
        <v>725</v>
      </c>
      <c r="B9572" t="s">
        <v>581</v>
      </c>
      <c r="C9572" t="s">
        <v>582</v>
      </c>
      <c r="D9572" t="str">
        <f>Clef_répartition[[#This Row],[Code association]]&amp;"_"&amp;Clef_répartition[[#This Row],[Nom association]]</f>
        <v>AIEJ_Association Intercommunale des Eaux du Jorat</v>
      </c>
      <c r="E9572">
        <f>COUNTIFS(D$2:D9572,Clef_répartition[[#This Row],[Code_Nom]],J$2:J9572,Clef_répartition[[#This Row],[Année]])</f>
        <v>11</v>
      </c>
      <c r="F9572">
        <f>IF(Clef_répartition[[#This Row],[Code_Nom]]=D9571,F9571-1,(COUNTIFS(Clef_répartition[Code_Nom],Clef_répartition[[#This Row],[Code_Nom]],Clef_répartition[Année],Clef_répartition[[#This Row],[Année]])))</f>
        <v>1</v>
      </c>
      <c r="G9572" t="str">
        <f>Clef_répartition[[#This Row],[Code_Nom]]&amp;"_"&amp;Clef_répartition[[#This Row],[Nombre]]&amp;"_"&amp;Clef_répartition[[#This Row],[Année]]</f>
        <v>AIEJ_Association Intercommunale des Eaux du Jorat_11_2021</v>
      </c>
      <c r="H9572">
        <v>5803</v>
      </c>
      <c r="I9572" t="s">
        <v>294</v>
      </c>
      <c r="J9572">
        <v>2021</v>
      </c>
      <c r="K9572">
        <v>0.05</v>
      </c>
    </row>
    <row r="9573" spans="1:11" x14ac:dyDescent="0.25">
      <c r="A9573" t="s">
        <v>725</v>
      </c>
      <c r="B9573" t="s">
        <v>681</v>
      </c>
      <c r="C9573" t="s">
        <v>682</v>
      </c>
      <c r="D9573" t="str">
        <f>Clef_répartition[[#This Row],[Code association]]&amp;"_"&amp;Clef_répartition[[#This Row],[Nom association]]</f>
        <v>AIEM_Association intercommunale des Eaux du Mormont</v>
      </c>
      <c r="E9573">
        <f>COUNTIFS(D$2:D9573,Clef_répartition[[#This Row],[Code_Nom]],J$2:J9573,Clef_répartition[[#This Row],[Année]])</f>
        <v>1</v>
      </c>
      <c r="F9573">
        <f>IF(Clef_répartition[[#This Row],[Code_Nom]]=D9572,F9572-1,(COUNTIFS(Clef_répartition[Code_Nom],Clef_répartition[[#This Row],[Code_Nom]],Clef_répartition[Année],Clef_répartition[[#This Row],[Année]])))</f>
        <v>4</v>
      </c>
      <c r="G9573" t="str">
        <f>Clef_répartition[[#This Row],[Code_Nom]]&amp;"_"&amp;Clef_répartition[[#This Row],[Nombre]]&amp;"_"&amp;Clef_répartition[[#This Row],[Année]]</f>
        <v>AIEM_Association intercommunale des Eaux du Mormont_1_2021</v>
      </c>
      <c r="H9573">
        <v>5482</v>
      </c>
      <c r="I9573" t="s">
        <v>102</v>
      </c>
      <c r="J9573">
        <v>2021</v>
      </c>
      <c r="K9573">
        <v>0.23275694579366621</v>
      </c>
    </row>
    <row r="9574" spans="1:11" x14ac:dyDescent="0.25">
      <c r="A9574" t="s">
        <v>725</v>
      </c>
      <c r="B9574" t="s">
        <v>681</v>
      </c>
      <c r="C9574" t="s">
        <v>682</v>
      </c>
      <c r="D9574" t="str">
        <f>Clef_répartition[[#This Row],[Code association]]&amp;"_"&amp;Clef_répartition[[#This Row],[Nom association]]</f>
        <v>AIEM_Association intercommunale des Eaux du Mormont</v>
      </c>
      <c r="E9574">
        <f>COUNTIFS(D$2:D9574,Clef_répartition[[#This Row],[Code_Nom]],J$2:J9574,Clef_répartition[[#This Row],[Année]])</f>
        <v>2</v>
      </c>
      <c r="F9574">
        <f>IF(Clef_répartition[[#This Row],[Code_Nom]]=D9573,F9573-1,(COUNTIFS(Clef_répartition[Code_Nom],Clef_répartition[[#This Row],[Code_Nom]],Clef_répartition[Année],Clef_répartition[[#This Row],[Année]])))</f>
        <v>3</v>
      </c>
      <c r="G9574" t="str">
        <f>Clef_répartition[[#This Row],[Code_Nom]]&amp;"_"&amp;Clef_répartition[[#This Row],[Nombre]]&amp;"_"&amp;Clef_répartition[[#This Row],[Année]]</f>
        <v>AIEM_Association intercommunale des Eaux du Mormont_2_2021</v>
      </c>
      <c r="H9574">
        <v>5498</v>
      </c>
      <c r="I9574" t="s">
        <v>149</v>
      </c>
      <c r="J9574">
        <v>2021</v>
      </c>
      <c r="K9574">
        <v>0.50903438896444531</v>
      </c>
    </row>
    <row r="9575" spans="1:11" x14ac:dyDescent="0.25">
      <c r="A9575" t="s">
        <v>725</v>
      </c>
      <c r="B9575" t="s">
        <v>681</v>
      </c>
      <c r="C9575" t="s">
        <v>682</v>
      </c>
      <c r="D9575" t="str">
        <f>Clef_répartition[[#This Row],[Code association]]&amp;"_"&amp;Clef_répartition[[#This Row],[Nom association]]</f>
        <v>AIEM_Association intercommunale des Eaux du Mormont</v>
      </c>
      <c r="E9575">
        <f>COUNTIFS(D$2:D9575,Clef_répartition[[#This Row],[Code_Nom]],J$2:J9575,Clef_répartition[[#This Row],[Année]])</f>
        <v>3</v>
      </c>
      <c r="F9575">
        <f>IF(Clef_répartition[[#This Row],[Code_Nom]]=D9574,F9574-1,(COUNTIFS(Clef_répartition[Code_Nom],Clef_répartition[[#This Row],[Code_Nom]],Clef_répartition[Année],Clef_répartition[[#This Row],[Année]])))</f>
        <v>2</v>
      </c>
      <c r="G9575" t="str">
        <f>Clef_répartition[[#This Row],[Code_Nom]]&amp;"_"&amp;Clef_répartition[[#This Row],[Nombre]]&amp;"_"&amp;Clef_répartition[[#This Row],[Année]]</f>
        <v>AIEM_Association intercommunale des Eaux du Mormont_3_2021</v>
      </c>
      <c r="H9575">
        <v>5493</v>
      </c>
      <c r="I9575" t="s">
        <v>205</v>
      </c>
      <c r="J9575">
        <v>2021</v>
      </c>
      <c r="K9575">
        <v>9.3258208665241885E-2</v>
      </c>
    </row>
    <row r="9576" spans="1:11" x14ac:dyDescent="0.25">
      <c r="A9576" t="s">
        <v>725</v>
      </c>
      <c r="B9576" t="s">
        <v>681</v>
      </c>
      <c r="C9576" t="s">
        <v>682</v>
      </c>
      <c r="D9576" t="str">
        <f>Clef_répartition[[#This Row],[Code association]]&amp;"_"&amp;Clef_répartition[[#This Row],[Nom association]]</f>
        <v>AIEM_Association intercommunale des Eaux du Mormont</v>
      </c>
      <c r="E9576">
        <f>COUNTIFS(D$2:D9576,Clef_répartition[[#This Row],[Code_Nom]],J$2:J9576,Clef_répartition[[#This Row],[Année]])</f>
        <v>4</v>
      </c>
      <c r="F9576">
        <f>IF(Clef_répartition[[#This Row],[Code_Nom]]=D9575,F9575-1,(COUNTIFS(Clef_répartition[Code_Nom],Clef_répartition[[#This Row],[Code_Nom]],Clef_répartition[Année],Clef_répartition[[#This Row],[Année]])))</f>
        <v>1</v>
      </c>
      <c r="G9576" t="str">
        <f>Clef_répartition[[#This Row],[Code_Nom]]&amp;"_"&amp;Clef_répartition[[#This Row],[Nombre]]&amp;"_"&amp;Clef_répartition[[#This Row],[Année]]</f>
        <v>AIEM_Association intercommunale des Eaux du Mormont_4_2021</v>
      </c>
      <c r="H9576">
        <v>5497</v>
      </c>
      <c r="I9576" t="s">
        <v>217</v>
      </c>
      <c r="J9576">
        <v>2021</v>
      </c>
      <c r="K9576">
        <v>0.16495045657664659</v>
      </c>
    </row>
    <row r="9577" spans="1:11" x14ac:dyDescent="0.25">
      <c r="A9577" t="s">
        <v>725</v>
      </c>
      <c r="B9577" t="s">
        <v>561</v>
      </c>
      <c r="C9577" t="s">
        <v>562</v>
      </c>
      <c r="D9577" t="str">
        <f>Clef_répartition[[#This Row],[Code association]]&amp;"_"&amp;Clef_répartition[[#This Row],[Nom association]]</f>
        <v>AIEMGF_Association Intercommunale des Eaux du Mont et de la Grande Fontaine</v>
      </c>
      <c r="E9577">
        <f>COUNTIFS(D$2:D9577,Clef_répartition[[#This Row],[Code_Nom]],J$2:J9577,Clef_répartition[[#This Row],[Année]])</f>
        <v>1</v>
      </c>
      <c r="F9577">
        <f>IF(Clef_répartition[[#This Row],[Code_Nom]]=D9576,F9576-1,(COUNTIFS(Clef_répartition[Code_Nom],Clef_répartition[[#This Row],[Code_Nom]],Clef_répartition[Année],Clef_répartition[[#This Row],[Année]])))</f>
        <v>6</v>
      </c>
      <c r="G9577" t="str">
        <f>Clef_répartition[[#This Row],[Code_Nom]]&amp;"_"&amp;Clef_répartition[[#This Row],[Nombre]]&amp;"_"&amp;Clef_répartition[[#This Row],[Année]]</f>
        <v>AIEMGF_Association Intercommunale des Eaux du Mont et de la Grande Fontaine_1_2021</v>
      </c>
      <c r="H9577">
        <v>5812</v>
      </c>
      <c r="I9577" t="s">
        <v>48</v>
      </c>
      <c r="J9577">
        <v>2021</v>
      </c>
      <c r="K9577">
        <v>3.8895281933256615E-2</v>
      </c>
    </row>
    <row r="9578" spans="1:11" x14ac:dyDescent="0.25">
      <c r="A9578" t="s">
        <v>725</v>
      </c>
      <c r="B9578" t="s">
        <v>561</v>
      </c>
      <c r="C9578" t="s">
        <v>562</v>
      </c>
      <c r="D9578" t="str">
        <f>Clef_répartition[[#This Row],[Code association]]&amp;"_"&amp;Clef_répartition[[#This Row],[Nom association]]</f>
        <v>AIEMGF_Association Intercommunale des Eaux du Mont et de la Grande Fontaine</v>
      </c>
      <c r="E9578">
        <f>COUNTIFS(D$2:D9578,Clef_répartition[[#This Row],[Code_Nom]],J$2:J9578,Clef_répartition[[#This Row],[Année]])</f>
        <v>2</v>
      </c>
      <c r="F9578">
        <f>IF(Clef_répartition[[#This Row],[Code_Nom]]=D9577,F9577-1,(COUNTIFS(Clef_répartition[Code_Nom],Clef_répartition[[#This Row],[Code_Nom]],Clef_répartition[Année],Clef_répartition[[#This Row],[Année]])))</f>
        <v>5</v>
      </c>
      <c r="G9578" t="str">
        <f>Clef_répartition[[#This Row],[Code_Nom]]&amp;"_"&amp;Clef_répartition[[#This Row],[Nombre]]&amp;"_"&amp;Clef_répartition[[#This Row],[Année]]</f>
        <v>AIEMGF_Association Intercommunale des Eaux du Mont et de la Grande Fontaine_2_2021</v>
      </c>
      <c r="H9578">
        <v>5907</v>
      </c>
      <c r="I9578" t="s">
        <v>54</v>
      </c>
      <c r="J9578">
        <v>2021</v>
      </c>
      <c r="K9578">
        <v>7.4798619102416572E-2</v>
      </c>
    </row>
    <row r="9579" spans="1:11" x14ac:dyDescent="0.25">
      <c r="A9579" t="s">
        <v>725</v>
      </c>
      <c r="B9579" t="s">
        <v>561</v>
      </c>
      <c r="C9579" t="s">
        <v>562</v>
      </c>
      <c r="D9579" t="str">
        <f>Clef_répartition[[#This Row],[Code association]]&amp;"_"&amp;Clef_répartition[[#This Row],[Nom association]]</f>
        <v>AIEMGF_Association Intercommunale des Eaux du Mont et de la Grande Fontaine</v>
      </c>
      <c r="E9579">
        <f>COUNTIFS(D$2:D9579,Clef_répartition[[#This Row],[Code_Nom]],J$2:J9579,Clef_répartition[[#This Row],[Année]])</f>
        <v>3</v>
      </c>
      <c r="F9579">
        <f>IF(Clef_répartition[[#This Row],[Code_Nom]]=D9578,F9578-1,(COUNTIFS(Clef_répartition[Code_Nom],Clef_répartition[[#This Row],[Code_Nom]],Clef_répartition[Année],Clef_répartition[[#This Row],[Année]])))</f>
        <v>4</v>
      </c>
      <c r="G9579" t="str">
        <f>Clef_répartition[[#This Row],[Code_Nom]]&amp;"_"&amp;Clef_répartition[[#This Row],[Nombre]]&amp;"_"&amp;Clef_répartition[[#This Row],[Année]]</f>
        <v>AIEMGF_Association Intercommunale des Eaux du Mont et de la Grande Fontaine_3_2021</v>
      </c>
      <c r="H9579">
        <v>5908</v>
      </c>
      <c r="I9579" t="s">
        <v>59</v>
      </c>
      <c r="J9579">
        <v>2021</v>
      </c>
      <c r="K9579">
        <v>3.5212888377445337E-2</v>
      </c>
    </row>
    <row r="9580" spans="1:11" x14ac:dyDescent="0.25">
      <c r="A9580" t="s">
        <v>725</v>
      </c>
      <c r="B9580" t="s">
        <v>561</v>
      </c>
      <c r="C9580" t="s">
        <v>562</v>
      </c>
      <c r="D9580" t="str">
        <f>Clef_répartition[[#This Row],[Code association]]&amp;"_"&amp;Clef_répartition[[#This Row],[Nom association]]</f>
        <v>AIEMGF_Association Intercommunale des Eaux du Mont et de la Grande Fontaine</v>
      </c>
      <c r="E9580">
        <f>COUNTIFS(D$2:D9580,Clef_répartition[[#This Row],[Code_Nom]],J$2:J9580,Clef_répartition[[#This Row],[Année]])</f>
        <v>4</v>
      </c>
      <c r="F9580">
        <f>IF(Clef_répartition[[#This Row],[Code_Nom]]=D9579,F9579-1,(COUNTIFS(Clef_répartition[Code_Nom],Clef_répartition[[#This Row],[Code_Nom]],Clef_répartition[Année],Clef_répartition[[#This Row],[Année]])))</f>
        <v>3</v>
      </c>
      <c r="G9580" t="str">
        <f>Clef_répartition[[#This Row],[Code_Nom]]&amp;"_"&amp;Clef_répartition[[#This Row],[Nombre]]&amp;"_"&amp;Clef_répartition[[#This Row],[Année]]</f>
        <v>AIEMGF_Association Intercommunale des Eaux du Mont et de la Grande Fontaine_4_2021</v>
      </c>
      <c r="H9580">
        <v>5921</v>
      </c>
      <c r="I9580" t="s">
        <v>180</v>
      </c>
      <c r="J9580">
        <v>2021</v>
      </c>
      <c r="K9580">
        <v>5.5005753739930954E-2</v>
      </c>
    </row>
    <row r="9581" spans="1:11" x14ac:dyDescent="0.25">
      <c r="A9581" t="s">
        <v>725</v>
      </c>
      <c r="B9581" t="s">
        <v>561</v>
      </c>
      <c r="C9581" t="s">
        <v>562</v>
      </c>
      <c r="D9581" t="str">
        <f>Clef_répartition[[#This Row],[Code association]]&amp;"_"&amp;Clef_répartition[[#This Row],[Nom association]]</f>
        <v>AIEMGF_Association Intercommunale des Eaux du Mont et de la Grande Fontaine</v>
      </c>
      <c r="E9581">
        <f>COUNTIFS(D$2:D9581,Clef_répartition[[#This Row],[Code_Nom]],J$2:J9581,Clef_répartition[[#This Row],[Année]])</f>
        <v>5</v>
      </c>
      <c r="F9581">
        <f>IF(Clef_répartition[[#This Row],[Code_Nom]]=D9580,F9580-1,(COUNTIFS(Clef_répartition[Code_Nom],Clef_répartition[[#This Row],[Code_Nom]],Clef_répartition[Année],Clef_répartition[[#This Row],[Année]])))</f>
        <v>2</v>
      </c>
      <c r="G9581" t="str">
        <f>Clef_répartition[[#This Row],[Code_Nom]]&amp;"_"&amp;Clef_répartition[[#This Row],[Nombre]]&amp;"_"&amp;Clef_répartition[[#This Row],[Année]]</f>
        <v>AIEMGF_Association Intercommunale des Eaux du Mont et de la Grande Fontaine_5_2021</v>
      </c>
      <c r="H9581">
        <v>5828</v>
      </c>
      <c r="I9581" t="s">
        <v>268</v>
      </c>
      <c r="J9581">
        <v>2021</v>
      </c>
      <c r="K9581">
        <v>2.5316455696202531E-2</v>
      </c>
    </row>
    <row r="9582" spans="1:11" x14ac:dyDescent="0.25">
      <c r="A9582" t="s">
        <v>725</v>
      </c>
      <c r="B9582" t="s">
        <v>561</v>
      </c>
      <c r="C9582" t="s">
        <v>562</v>
      </c>
      <c r="D9582" t="str">
        <f>Clef_répartition[[#This Row],[Code association]]&amp;"_"&amp;Clef_répartition[[#This Row],[Nom association]]</f>
        <v>AIEMGF_Association Intercommunale des Eaux du Mont et de la Grande Fontaine</v>
      </c>
      <c r="E9582">
        <f>COUNTIFS(D$2:D9582,Clef_répartition[[#This Row],[Code_Nom]],J$2:J9582,Clef_répartition[[#This Row],[Année]])</f>
        <v>6</v>
      </c>
      <c r="F9582">
        <f>IF(Clef_répartition[[#This Row],[Code_Nom]]=D9581,F9581-1,(COUNTIFS(Clef_répartition[Code_Nom],Clef_répartition[[#This Row],[Code_Nom]],Clef_répartition[Année],Clef_répartition[[#This Row],[Année]])))</f>
        <v>1</v>
      </c>
      <c r="G9582" t="str">
        <f>Clef_répartition[[#This Row],[Code_Nom]]&amp;"_"&amp;Clef_répartition[[#This Row],[Nombre]]&amp;"_"&amp;Clef_répartition[[#This Row],[Année]]</f>
        <v>AIEMGF_Association Intercommunale des Eaux du Mont et de la Grande Fontaine_6_2021</v>
      </c>
      <c r="H9582">
        <v>5831</v>
      </c>
      <c r="I9582" t="s">
        <v>270</v>
      </c>
      <c r="J9582">
        <v>2021</v>
      </c>
      <c r="K9582">
        <v>0.77077100115074804</v>
      </c>
    </row>
    <row r="9583" spans="1:11" x14ac:dyDescent="0.25">
      <c r="A9583" t="s">
        <v>725</v>
      </c>
      <c r="B9583" t="s">
        <v>481</v>
      </c>
      <c r="C9583" t="s">
        <v>482</v>
      </c>
      <c r="D9583" t="str">
        <f>Clef_répartition[[#This Row],[Code association]]&amp;"_"&amp;Clef_répartition[[#This Row],[Nom association]]</f>
        <v>AIEPV_Association Intercommunale des Eaux du Puits de la Vernaz</v>
      </c>
      <c r="E9583">
        <f>COUNTIFS(D$2:D9583,Clef_répartition[[#This Row],[Code_Nom]],J$2:J9583,Clef_répartition[[#This Row],[Année]])</f>
        <v>1</v>
      </c>
      <c r="F9583">
        <f>IF(Clef_répartition[[#This Row],[Code_Nom]]=D9582,F9582-1,(COUNTIFS(Clef_répartition[Code_Nom],Clef_répartition[[#This Row],[Code_Nom]],Clef_répartition[Année],Clef_répartition[[#This Row],[Année]])))</f>
        <v>2</v>
      </c>
      <c r="G9583" t="str">
        <f>Clef_répartition[[#This Row],[Code_Nom]]&amp;"_"&amp;Clef_répartition[[#This Row],[Nombre]]&amp;"_"&amp;Clef_répartition[[#This Row],[Année]]</f>
        <v>AIEPV_Association Intercommunale des Eaux du Puits de la Vernaz_1_2021</v>
      </c>
      <c r="H9583">
        <v>5816</v>
      </c>
      <c r="I9583" t="s">
        <v>76</v>
      </c>
      <c r="J9583">
        <v>2021</v>
      </c>
      <c r="K9583">
        <v>0.5</v>
      </c>
    </row>
    <row r="9584" spans="1:11" x14ac:dyDescent="0.25">
      <c r="A9584" t="s">
        <v>725</v>
      </c>
      <c r="B9584" t="s">
        <v>481</v>
      </c>
      <c r="C9584" t="s">
        <v>482</v>
      </c>
      <c r="D9584" t="str">
        <f>Clef_répartition[[#This Row],[Code association]]&amp;"_"&amp;Clef_répartition[[#This Row],[Nom association]]</f>
        <v>AIEPV_Association Intercommunale des Eaux du Puits de la Vernaz</v>
      </c>
      <c r="E9584">
        <f>COUNTIFS(D$2:D9584,Clef_répartition[[#This Row],[Code_Nom]],J$2:J9584,Clef_répartition[[#This Row],[Année]])</f>
        <v>2</v>
      </c>
      <c r="F9584">
        <f>IF(Clef_répartition[[#This Row],[Code_Nom]]=D9583,F9583-1,(COUNTIFS(Clef_répartition[Code_Nom],Clef_répartition[[#This Row],[Code_Nom]],Clef_répartition[Année],Clef_répartition[[#This Row],[Année]])))</f>
        <v>1</v>
      </c>
      <c r="G9584" t="str">
        <f>Clef_répartition[[#This Row],[Code_Nom]]&amp;"_"&amp;Clef_répartition[[#This Row],[Nombre]]&amp;"_"&amp;Clef_répartition[[#This Row],[Année]]</f>
        <v>AIEPV_Association Intercommunale des Eaux du Puits de la Vernaz_2_2021</v>
      </c>
      <c r="H9584">
        <v>5822</v>
      </c>
      <c r="I9584" t="s">
        <v>211</v>
      </c>
      <c r="J9584">
        <v>2021</v>
      </c>
      <c r="K9584">
        <v>0.5</v>
      </c>
    </row>
    <row r="9585" spans="1:11" x14ac:dyDescent="0.25">
      <c r="A9585" t="s">
        <v>725</v>
      </c>
      <c r="B9585" t="s">
        <v>630</v>
      </c>
      <c r="C9585" t="s">
        <v>631</v>
      </c>
      <c r="D9585" t="str">
        <f>Clef_répartition[[#This Row],[Code association]]&amp;"_"&amp;Clef_répartition[[#This Row],[Nom association]]</f>
        <v>AIER_Association intercommunale pour l'épuration des eaux usées de Rolle</v>
      </c>
      <c r="E9585">
        <f>COUNTIFS(D$2:D9585,Clef_répartition[[#This Row],[Code_Nom]],J$2:J9585,Clef_répartition[[#This Row],[Année]])</f>
        <v>1</v>
      </c>
      <c r="F9585">
        <f>IF(Clef_répartition[[#This Row],[Code_Nom]]=D9584,F9584-1,(COUNTIFS(Clef_répartition[Code_Nom],Clef_répartition[[#This Row],[Code_Nom]],Clef_répartition[Année],Clef_répartition[[#This Row],[Année]])))</f>
        <v>6</v>
      </c>
      <c r="G9585" t="str">
        <f>Clef_répartition[[#This Row],[Code_Nom]]&amp;"_"&amp;Clef_répartition[[#This Row],[Nombre]]&amp;"_"&amp;Clef_répartition[[#This Row],[Année]]</f>
        <v>AIER_Association intercommunale pour l'épuration des eaux usées de Rolle_1_2021</v>
      </c>
      <c r="H9585">
        <v>5856</v>
      </c>
      <c r="I9585" t="s">
        <v>106</v>
      </c>
      <c r="J9585">
        <v>2021</v>
      </c>
      <c r="K9585">
        <v>6.4799999999999996E-2</v>
      </c>
    </row>
    <row r="9586" spans="1:11" x14ac:dyDescent="0.25">
      <c r="A9586" t="s">
        <v>725</v>
      </c>
      <c r="B9586" t="s">
        <v>630</v>
      </c>
      <c r="C9586" t="s">
        <v>631</v>
      </c>
      <c r="D9586" t="str">
        <f>Clef_répartition[[#This Row],[Code association]]&amp;"_"&amp;Clef_répartition[[#This Row],[Nom association]]</f>
        <v>AIER_Association intercommunale pour l'épuration des eaux usées de Rolle</v>
      </c>
      <c r="E9586">
        <f>COUNTIFS(D$2:D9586,Clef_répartition[[#This Row],[Code_Nom]],J$2:J9586,Clef_répartition[[#This Row],[Année]])</f>
        <v>2</v>
      </c>
      <c r="F9586">
        <f>IF(Clef_répartition[[#This Row],[Code_Nom]]=D9585,F9585-1,(COUNTIFS(Clef_répartition[Code_Nom],Clef_répartition[[#This Row],[Code_Nom]],Clef_répartition[Année],Clef_répartition[[#This Row],[Année]])))</f>
        <v>5</v>
      </c>
      <c r="G9586" t="str">
        <f>Clef_répartition[[#This Row],[Code_Nom]]&amp;"_"&amp;Clef_répartition[[#This Row],[Nombre]]&amp;"_"&amp;Clef_répartition[[#This Row],[Année]]</f>
        <v>AIER_Association intercommunale pour l'épuration des eaux usées de Rolle_2_2021</v>
      </c>
      <c r="H9586">
        <v>5859</v>
      </c>
      <c r="I9586" t="s">
        <v>182</v>
      </c>
      <c r="J9586">
        <v>2021</v>
      </c>
      <c r="K9586">
        <v>0.21970000000000001</v>
      </c>
    </row>
    <row r="9587" spans="1:11" x14ac:dyDescent="0.25">
      <c r="A9587" t="s">
        <v>725</v>
      </c>
      <c r="B9587" t="s">
        <v>630</v>
      </c>
      <c r="C9587" t="s">
        <v>631</v>
      </c>
      <c r="D9587" t="str">
        <f>Clef_répartition[[#This Row],[Code association]]&amp;"_"&amp;Clef_répartition[[#This Row],[Nom association]]</f>
        <v>AIER_Association intercommunale pour l'épuration des eaux usées de Rolle</v>
      </c>
      <c r="E9587">
        <f>COUNTIFS(D$2:D9587,Clef_répartition[[#This Row],[Code_Nom]],J$2:J9587,Clef_répartition[[#This Row],[Année]])</f>
        <v>3</v>
      </c>
      <c r="F9587">
        <f>IF(Clef_répartition[[#This Row],[Code_Nom]]=D9586,F9586-1,(COUNTIFS(Clef_répartition[Code_Nom],Clef_répartition[[#This Row],[Code_Nom]],Clef_répartition[Année],Clef_répartition[[#This Row],[Année]])))</f>
        <v>4</v>
      </c>
      <c r="G9587" t="str">
        <f>Clef_répartition[[#This Row],[Code_Nom]]&amp;"_"&amp;Clef_répartition[[#This Row],[Nombre]]&amp;"_"&amp;Clef_répartition[[#This Row],[Année]]</f>
        <v>AIER_Association intercommunale pour l'épuration des eaux usées de Rolle_3_2021</v>
      </c>
      <c r="H9587">
        <v>5860</v>
      </c>
      <c r="I9587" t="s">
        <v>215</v>
      </c>
      <c r="J9587">
        <v>2021</v>
      </c>
      <c r="K9587">
        <v>2.1399999999999999E-2</v>
      </c>
    </row>
    <row r="9588" spans="1:11" x14ac:dyDescent="0.25">
      <c r="A9588" t="s">
        <v>725</v>
      </c>
      <c r="B9588" t="s">
        <v>630</v>
      </c>
      <c r="C9588" t="s">
        <v>631</v>
      </c>
      <c r="D9588" t="str">
        <f>Clef_répartition[[#This Row],[Code association]]&amp;"_"&amp;Clef_répartition[[#This Row],[Nom association]]</f>
        <v>AIER_Association intercommunale pour l'épuration des eaux usées de Rolle</v>
      </c>
      <c r="E9588">
        <f>COUNTIFS(D$2:D9588,Clef_répartition[[#This Row],[Code_Nom]],J$2:J9588,Clef_répartition[[#This Row],[Année]])</f>
        <v>4</v>
      </c>
      <c r="F9588">
        <f>IF(Clef_répartition[[#This Row],[Code_Nom]]=D9587,F9587-1,(COUNTIFS(Clef_répartition[Code_Nom],Clef_répartition[[#This Row],[Code_Nom]],Clef_répartition[Année],Clef_répartition[[#This Row],[Année]])))</f>
        <v>3</v>
      </c>
      <c r="G9588" t="str">
        <f>Clef_répartition[[#This Row],[Code_Nom]]&amp;"_"&amp;Clef_répartition[[#This Row],[Nombre]]&amp;"_"&amp;Clef_répartition[[#This Row],[Année]]</f>
        <v>AIER_Association intercommunale pour l'épuration des eaux usées de Rolle_4_2021</v>
      </c>
      <c r="H9588">
        <v>5861</v>
      </c>
      <c r="I9588" t="s">
        <v>232</v>
      </c>
      <c r="J9588">
        <v>2021</v>
      </c>
      <c r="K9588">
        <v>0.63770000000000004</v>
      </c>
    </row>
    <row r="9589" spans="1:11" x14ac:dyDescent="0.25">
      <c r="A9589" t="s">
        <v>725</v>
      </c>
      <c r="B9589" t="s">
        <v>630</v>
      </c>
      <c r="C9589" t="s">
        <v>631</v>
      </c>
      <c r="D9589" t="str">
        <f>Clef_répartition[[#This Row],[Code association]]&amp;"_"&amp;Clef_répartition[[#This Row],[Nom association]]</f>
        <v>AIER_Association intercommunale pour l'épuration des eaux usées de Rolle</v>
      </c>
      <c r="E9589">
        <f>COUNTIFS(D$2:D9589,Clef_répartition[[#This Row],[Code_Nom]],J$2:J9589,Clef_répartition[[#This Row],[Année]])</f>
        <v>5</v>
      </c>
      <c r="F9589">
        <f>IF(Clef_répartition[[#This Row],[Code_Nom]]=D9588,F9588-1,(COUNTIFS(Clef_répartition[Code_Nom],Clef_répartition[[#This Row],[Code_Nom]],Clef_répartition[Année],Clef_répartition[[#This Row],[Année]])))</f>
        <v>2</v>
      </c>
      <c r="G9589" t="str">
        <f>Clef_répartition[[#This Row],[Code_Nom]]&amp;"_"&amp;Clef_répartition[[#This Row],[Nombre]]&amp;"_"&amp;Clef_répartition[[#This Row],[Année]]</f>
        <v>AIER_Association intercommunale pour l'épuration des eaux usées de Rolle_5_2021</v>
      </c>
      <c r="H9589">
        <v>5436</v>
      </c>
      <c r="I9589" t="s">
        <v>246</v>
      </c>
      <c r="J9589">
        <v>2021</v>
      </c>
      <c r="K9589">
        <v>3.2899999999999999E-2</v>
      </c>
    </row>
    <row r="9590" spans="1:11" x14ac:dyDescent="0.25">
      <c r="A9590" t="s">
        <v>725</v>
      </c>
      <c r="B9590" t="s">
        <v>630</v>
      </c>
      <c r="C9590" t="s">
        <v>631</v>
      </c>
      <c r="D9590" t="str">
        <f>Clef_répartition[[#This Row],[Code association]]&amp;"_"&amp;Clef_répartition[[#This Row],[Nom association]]</f>
        <v>AIER_Association intercommunale pour l'épuration des eaux usées de Rolle</v>
      </c>
      <c r="E9590">
        <f>COUNTIFS(D$2:D9590,Clef_répartition[[#This Row],[Code_Nom]],J$2:J9590,Clef_répartition[[#This Row],[Année]])</f>
        <v>6</v>
      </c>
      <c r="F9590">
        <f>IF(Clef_répartition[[#This Row],[Code_Nom]]=D9589,F9589-1,(COUNTIFS(Clef_répartition[Code_Nom],Clef_répartition[[#This Row],[Code_Nom]],Clef_répartition[Année],Clef_répartition[[#This Row],[Année]])))</f>
        <v>1</v>
      </c>
      <c r="G9590" t="str">
        <f>Clef_répartition[[#This Row],[Code_Nom]]&amp;"_"&amp;Clef_répartition[[#This Row],[Nombre]]&amp;"_"&amp;Clef_répartition[[#This Row],[Année]]</f>
        <v>AIER_Association intercommunale pour l'épuration des eaux usées de Rolle_6_2021</v>
      </c>
      <c r="H9590">
        <v>5862</v>
      </c>
      <c r="I9590" t="s">
        <v>262</v>
      </c>
      <c r="J9590">
        <v>2021</v>
      </c>
      <c r="K9590">
        <v>2.35E-2</v>
      </c>
    </row>
    <row r="9591" spans="1:11" x14ac:dyDescent="0.25">
      <c r="A9591" t="s">
        <v>725</v>
      </c>
      <c r="B9591" t="s">
        <v>553</v>
      </c>
      <c r="C9591" t="s">
        <v>554</v>
      </c>
      <c r="D9591" t="str">
        <f>Clef_répartition[[#This Row],[Code association]]&amp;"_"&amp;Clef_répartition[[#This Row],[Nom association]]</f>
        <v>AIERG_Association intercommunale pour l'épuration région Grandson</v>
      </c>
      <c r="E9591">
        <f>COUNTIFS(D$2:D9591,Clef_répartition[[#This Row],[Code_Nom]],J$2:J9591,Clef_répartition[[#This Row],[Année]])</f>
        <v>1</v>
      </c>
      <c r="F9591">
        <f>IF(Clef_répartition[[#This Row],[Code_Nom]]=D9590,F9590-1,(COUNTIFS(Clef_répartition[Code_Nom],Clef_répartition[[#This Row],[Code_Nom]],Clef_répartition[Année],Clef_répartition[[#This Row],[Année]])))</f>
        <v>4</v>
      </c>
      <c r="G9591" t="str">
        <f>Clef_répartition[[#This Row],[Code_Nom]]&amp;"_"&amp;Clef_répartition[[#This Row],[Nombre]]&amp;"_"&amp;Clef_répartition[[#This Row],[Année]]</f>
        <v>AIERG_Association intercommunale pour l'épuration région Grandson_1_2021</v>
      </c>
      <c r="H9591">
        <v>5553</v>
      </c>
      <c r="I9591" t="s">
        <v>47</v>
      </c>
      <c r="J9591">
        <v>2021</v>
      </c>
      <c r="K9591">
        <v>0.20599999999999999</v>
      </c>
    </row>
    <row r="9592" spans="1:11" x14ac:dyDescent="0.25">
      <c r="A9592" t="s">
        <v>725</v>
      </c>
      <c r="B9592" t="s">
        <v>553</v>
      </c>
      <c r="C9592" t="s">
        <v>554</v>
      </c>
      <c r="D9592" t="str">
        <f>Clef_répartition[[#This Row],[Code association]]&amp;"_"&amp;Clef_répartition[[#This Row],[Nom association]]</f>
        <v>AIERG_Association intercommunale pour l'épuration région Grandson</v>
      </c>
      <c r="E9592">
        <f>COUNTIFS(D$2:D9592,Clef_répartition[[#This Row],[Code_Nom]],J$2:J9592,Clef_répartition[[#This Row],[Année]])</f>
        <v>2</v>
      </c>
      <c r="F9592">
        <f>IF(Clef_répartition[[#This Row],[Code_Nom]]=D9591,F9591-1,(COUNTIFS(Clef_répartition[Code_Nom],Clef_répartition[[#This Row],[Code_Nom]],Clef_répartition[Année],Clef_répartition[[#This Row],[Année]])))</f>
        <v>3</v>
      </c>
      <c r="G9592" t="str">
        <f>Clef_répartition[[#This Row],[Code_Nom]]&amp;"_"&amp;Clef_répartition[[#This Row],[Nombre]]&amp;"_"&amp;Clef_répartition[[#This Row],[Année]]</f>
        <v>AIERG_Association intercommunale pour l'épuration région Grandson_2_2021</v>
      </c>
      <c r="H9592">
        <v>5554</v>
      </c>
      <c r="I9592" t="s">
        <v>71</v>
      </c>
      <c r="J9592">
        <v>2021</v>
      </c>
      <c r="K9592">
        <v>0.13700000000000001</v>
      </c>
    </row>
    <row r="9593" spans="1:11" x14ac:dyDescent="0.25">
      <c r="A9593" t="s">
        <v>725</v>
      </c>
      <c r="B9593" t="s">
        <v>553</v>
      </c>
      <c r="C9593" t="s">
        <v>554</v>
      </c>
      <c r="D9593" t="str">
        <f>Clef_répartition[[#This Row],[Code association]]&amp;"_"&amp;Clef_répartition[[#This Row],[Nom association]]</f>
        <v>AIERG_Association intercommunale pour l'épuration région Grandson</v>
      </c>
      <c r="E9593">
        <f>COUNTIFS(D$2:D9593,Clef_répartition[[#This Row],[Code_Nom]],J$2:J9593,Clef_répartition[[#This Row],[Année]])</f>
        <v>3</v>
      </c>
      <c r="F9593">
        <f>IF(Clef_répartition[[#This Row],[Code_Nom]]=D9592,F9592-1,(COUNTIFS(Clef_répartition[Code_Nom],Clef_répartition[[#This Row],[Code_Nom]],Clef_répartition[Année],Clef_répartition[[#This Row],[Année]])))</f>
        <v>2</v>
      </c>
      <c r="G9593" t="str">
        <f>Clef_répartition[[#This Row],[Code_Nom]]&amp;"_"&amp;Clef_répartition[[#This Row],[Nombre]]&amp;"_"&amp;Clef_répartition[[#This Row],[Année]]</f>
        <v>AIERG_Association intercommunale pour l'épuration région Grandson_3_2021</v>
      </c>
      <c r="H9593">
        <v>5561</v>
      </c>
      <c r="I9593" t="s">
        <v>132</v>
      </c>
      <c r="J9593">
        <v>2021</v>
      </c>
      <c r="K9593">
        <v>0.60899999999999999</v>
      </c>
    </row>
    <row r="9594" spans="1:11" x14ac:dyDescent="0.25">
      <c r="A9594" t="s">
        <v>725</v>
      </c>
      <c r="B9594" t="s">
        <v>553</v>
      </c>
      <c r="C9594" t="s">
        <v>554</v>
      </c>
      <c r="D9594" t="str">
        <f>Clef_répartition[[#This Row],[Code association]]&amp;"_"&amp;Clef_répartition[[#This Row],[Nom association]]</f>
        <v>AIERG_Association intercommunale pour l'épuration région Grandson</v>
      </c>
      <c r="E9594">
        <f>COUNTIFS(D$2:D9594,Clef_répartition[[#This Row],[Code_Nom]],J$2:J9594,Clef_répartition[[#This Row],[Année]])</f>
        <v>4</v>
      </c>
      <c r="F9594">
        <f>IF(Clef_répartition[[#This Row],[Code_Nom]]=D9593,F9593-1,(COUNTIFS(Clef_répartition[Code_Nom],Clef_répartition[[#This Row],[Code_Nom]],Clef_répartition[Année],Clef_répartition[[#This Row],[Année]])))</f>
        <v>1</v>
      </c>
      <c r="G9594" t="str">
        <f>Clef_répartition[[#This Row],[Code_Nom]]&amp;"_"&amp;Clef_répartition[[#This Row],[Nombre]]&amp;"_"&amp;Clef_répartition[[#This Row],[Année]]</f>
        <v>AIERG_Association intercommunale pour l'épuration région Grandson_4_2021</v>
      </c>
      <c r="H9594">
        <v>5565</v>
      </c>
      <c r="I9594" t="s">
        <v>199</v>
      </c>
      <c r="J9594">
        <v>2021</v>
      </c>
      <c r="K9594">
        <v>4.8000000000000001E-2</v>
      </c>
    </row>
    <row r="9595" spans="1:11" x14ac:dyDescent="0.25">
      <c r="A9595" t="s">
        <v>725</v>
      </c>
      <c r="B9595" t="s">
        <v>585</v>
      </c>
      <c r="C9595" t="s">
        <v>586</v>
      </c>
      <c r="D9595" t="str">
        <f>Clef_répartition[[#This Row],[Code association]]&amp;"_"&amp;Clef_répartition[[#This Row],[Nom association]]</f>
        <v>AIESFE_Association de distribution d'eau Servion-Jorat-Mézières-Oron</v>
      </c>
      <c r="E9595">
        <f>COUNTIFS(D$2:D9595,Clef_répartition[[#This Row],[Code_Nom]],J$2:J9595,Clef_répartition[[#This Row],[Année]])</f>
        <v>1</v>
      </c>
      <c r="F9595">
        <f>IF(Clef_répartition[[#This Row],[Code_Nom]]=D9594,F9594-1,(COUNTIFS(Clef_répartition[Code_Nom],Clef_répartition[[#This Row],[Code_Nom]],Clef_répartition[Année],Clef_répartition[[#This Row],[Année]])))</f>
        <v>3</v>
      </c>
      <c r="G9595" t="str">
        <f>Clef_répartition[[#This Row],[Code_Nom]]&amp;"_"&amp;Clef_répartition[[#This Row],[Nombre]]&amp;"_"&amp;Clef_répartition[[#This Row],[Année]]</f>
        <v>AIESFE_Association de distribution d'eau Servion-Jorat-Mézières-Oron_1_2021</v>
      </c>
      <c r="H9595">
        <v>5806</v>
      </c>
      <c r="I9595" t="s">
        <v>140</v>
      </c>
      <c r="J9595">
        <v>2021</v>
      </c>
      <c r="K9595">
        <v>0.14000000000000001</v>
      </c>
    </row>
    <row r="9596" spans="1:11" x14ac:dyDescent="0.25">
      <c r="A9596" t="s">
        <v>725</v>
      </c>
      <c r="B9596" t="s">
        <v>585</v>
      </c>
      <c r="C9596" t="s">
        <v>586</v>
      </c>
      <c r="D9596" t="str">
        <f>Clef_répartition[[#This Row],[Code association]]&amp;"_"&amp;Clef_répartition[[#This Row],[Nom association]]</f>
        <v>AIESFE_Association de distribution d'eau Servion-Jorat-Mézières-Oron</v>
      </c>
      <c r="E9596">
        <f>COUNTIFS(D$2:D9596,Clef_répartition[[#This Row],[Code_Nom]],J$2:J9596,Clef_répartition[[#This Row],[Année]])</f>
        <v>2</v>
      </c>
      <c r="F9596">
        <f>IF(Clef_répartition[[#This Row],[Code_Nom]]=D9595,F9595-1,(COUNTIFS(Clef_répartition[Code_Nom],Clef_répartition[[#This Row],[Code_Nom]],Clef_répartition[Année],Clef_répartition[[#This Row],[Année]])))</f>
        <v>2</v>
      </c>
      <c r="G9596" t="str">
        <f>Clef_répartition[[#This Row],[Code_Nom]]&amp;"_"&amp;Clef_répartition[[#This Row],[Nombre]]&amp;"_"&amp;Clef_répartition[[#This Row],[Année]]</f>
        <v>AIESFE_Association de distribution d'eau Servion-Jorat-Mézières-Oron_2_2021</v>
      </c>
      <c r="H9596">
        <v>5805</v>
      </c>
      <c r="I9596" t="s">
        <v>206</v>
      </c>
      <c r="J9596">
        <v>2021</v>
      </c>
      <c r="K9596">
        <v>0.13</v>
      </c>
    </row>
    <row r="9597" spans="1:11" x14ac:dyDescent="0.25">
      <c r="A9597" t="s">
        <v>725</v>
      </c>
      <c r="B9597" t="s">
        <v>585</v>
      </c>
      <c r="C9597" t="s">
        <v>586</v>
      </c>
      <c r="D9597" t="str">
        <f>Clef_répartition[[#This Row],[Code association]]&amp;"_"&amp;Clef_répartition[[#This Row],[Nom association]]</f>
        <v>AIESFE_Association de distribution d'eau Servion-Jorat-Mézières-Oron</v>
      </c>
      <c r="E9597">
        <f>COUNTIFS(D$2:D9597,Clef_répartition[[#This Row],[Code_Nom]],J$2:J9597,Clef_répartition[[#This Row],[Année]])</f>
        <v>3</v>
      </c>
      <c r="F9597">
        <f>IF(Clef_répartition[[#This Row],[Code_Nom]]=D9596,F9596-1,(COUNTIFS(Clef_répartition[Code_Nom],Clef_répartition[[#This Row],[Code_Nom]],Clef_répartition[Année],Clef_répartition[[#This Row],[Année]])))</f>
        <v>1</v>
      </c>
      <c r="G9597" t="str">
        <f>Clef_répartition[[#This Row],[Code_Nom]]&amp;"_"&amp;Clef_répartition[[#This Row],[Nombre]]&amp;"_"&amp;Clef_répartition[[#This Row],[Année]]</f>
        <v>AIESFE_Association de distribution d'eau Servion-Jorat-Mézières-Oron_3_2021</v>
      </c>
      <c r="H9597">
        <v>5799</v>
      </c>
      <c r="I9597" t="s">
        <v>254</v>
      </c>
      <c r="J9597">
        <v>2021</v>
      </c>
      <c r="K9597">
        <v>0.73</v>
      </c>
    </row>
    <row r="9598" spans="1:11" x14ac:dyDescent="0.25">
      <c r="A9598" t="s">
        <v>725</v>
      </c>
      <c r="B9598" t="s">
        <v>499</v>
      </c>
      <c r="C9598" t="s">
        <v>500</v>
      </c>
      <c r="D9598" t="str">
        <f>Clef_répartition[[#This Row],[Code association]]&amp;"_"&amp;Clef_répartition[[#This Row],[Nom association]]</f>
        <v>AIEV_Association intercommunale des eaux usées Vufflens-la-Ville</v>
      </c>
      <c r="E9598">
        <f>COUNTIFS(D$2:D9598,Clef_répartition[[#This Row],[Code_Nom]],J$2:J9598,Clef_répartition[[#This Row],[Année]])</f>
        <v>1</v>
      </c>
      <c r="F9598">
        <f>IF(Clef_répartition[[#This Row],[Code_Nom]]=D9597,F9597-1,(COUNTIFS(Clef_répartition[Code_Nom],Clef_répartition[[#This Row],[Code_Nom]],Clef_répartition[Année],Clef_répartition[[#This Row],[Année]])))</f>
        <v>7</v>
      </c>
      <c r="G9598" t="str">
        <f>Clef_répartition[[#This Row],[Code_Nom]]&amp;"_"&amp;Clef_répartition[[#This Row],[Nombre]]&amp;"_"&amp;Clef_répartition[[#This Row],[Année]]</f>
        <v>AIEV_Association intercommunale des eaux usées Vufflens-la-Ville_1_2021</v>
      </c>
      <c r="H9598">
        <v>5621</v>
      </c>
      <c r="I9598" t="s">
        <v>1</v>
      </c>
      <c r="J9598">
        <v>2021</v>
      </c>
      <c r="K9598">
        <v>0.25180000000000002</v>
      </c>
    </row>
    <row r="9599" spans="1:11" x14ac:dyDescent="0.25">
      <c r="A9599" t="s">
        <v>725</v>
      </c>
      <c r="B9599" t="s">
        <v>499</v>
      </c>
      <c r="C9599" t="s">
        <v>500</v>
      </c>
      <c r="D9599" t="str">
        <f>Clef_répartition[[#This Row],[Code association]]&amp;"_"&amp;Clef_répartition[[#This Row],[Nom association]]</f>
        <v>AIEV_Association intercommunale des eaux usées Vufflens-la-Ville</v>
      </c>
      <c r="E9599">
        <f>COUNTIFS(D$2:D9599,Clef_répartition[[#This Row],[Code_Nom]],J$2:J9599,Clef_répartition[[#This Row],[Année]])</f>
        <v>2</v>
      </c>
      <c r="F9599">
        <f>IF(Clef_répartition[[#This Row],[Code_Nom]]=D9598,F9598-1,(COUNTIFS(Clef_répartition[Code_Nom],Clef_répartition[[#This Row],[Code_Nom]],Clef_répartition[Année],Clef_répartition[[#This Row],[Année]])))</f>
        <v>6</v>
      </c>
      <c r="G9599" t="str">
        <f>Clef_répartition[[#This Row],[Code_Nom]]&amp;"_"&amp;Clef_répartition[[#This Row],[Nombre]]&amp;"_"&amp;Clef_répartition[[#This Row],[Année]]</f>
        <v>AIEV_Association intercommunale des eaux usées Vufflens-la-Ville_2_2021</v>
      </c>
      <c r="H9599">
        <v>5622</v>
      </c>
      <c r="I9599" t="s">
        <v>36</v>
      </c>
      <c r="J9599">
        <v>2021</v>
      </c>
      <c r="K9599">
        <v>8.5500000000000007E-2</v>
      </c>
    </row>
    <row r="9600" spans="1:11" x14ac:dyDescent="0.25">
      <c r="A9600" t="s">
        <v>725</v>
      </c>
      <c r="B9600" t="s">
        <v>499</v>
      </c>
      <c r="C9600" t="s">
        <v>500</v>
      </c>
      <c r="D9600" t="str">
        <f>Clef_répartition[[#This Row],[Code association]]&amp;"_"&amp;Clef_répartition[[#This Row],[Nom association]]</f>
        <v>AIEV_Association intercommunale des eaux usées Vufflens-la-Ville</v>
      </c>
      <c r="E9600">
        <f>COUNTIFS(D$2:D9600,Clef_répartition[[#This Row],[Code_Nom]],J$2:J9600,Clef_répartition[[#This Row],[Année]])</f>
        <v>3</v>
      </c>
      <c r="F9600">
        <f>IF(Clef_répartition[[#This Row],[Code_Nom]]=D9599,F9599-1,(COUNTIFS(Clef_répartition[Code_Nom],Clef_répartition[[#This Row],[Code_Nom]],Clef_répartition[Année],Clef_répartition[[#This Row],[Année]])))</f>
        <v>5</v>
      </c>
      <c r="G9600" t="str">
        <f>Clef_répartition[[#This Row],[Code_Nom]]&amp;"_"&amp;Clef_répartition[[#This Row],[Nombre]]&amp;"_"&amp;Clef_répartition[[#This Row],[Année]]</f>
        <v>AIEV_Association intercommunale des eaux usées Vufflens-la-Ville_3_2021</v>
      </c>
      <c r="H9600">
        <v>5634</v>
      </c>
      <c r="I9600" t="s">
        <v>101</v>
      </c>
      <c r="J9600">
        <v>2021</v>
      </c>
      <c r="K9600">
        <v>7.8100000000000003E-2</v>
      </c>
    </row>
    <row r="9601" spans="1:11" x14ac:dyDescent="0.25">
      <c r="A9601" t="s">
        <v>725</v>
      </c>
      <c r="B9601" t="s">
        <v>499</v>
      </c>
      <c r="C9601" t="s">
        <v>500</v>
      </c>
      <c r="D9601" t="str">
        <f>Clef_répartition[[#This Row],[Code association]]&amp;"_"&amp;Clef_répartition[[#This Row],[Nom association]]</f>
        <v>AIEV_Association intercommunale des eaux usées Vufflens-la-Ville</v>
      </c>
      <c r="E9601">
        <f>COUNTIFS(D$2:D9601,Clef_répartition[[#This Row],[Code_Nom]],J$2:J9601,Clef_répartition[[#This Row],[Année]])</f>
        <v>4</v>
      </c>
      <c r="F9601">
        <f>IF(Clef_répartition[[#This Row],[Code_Nom]]=D9600,F9600-1,(COUNTIFS(Clef_répartition[Code_Nom],Clef_répartition[[#This Row],[Code_Nom]],Clef_répartition[Année],Clef_répartition[[#This Row],[Année]])))</f>
        <v>4</v>
      </c>
      <c r="G9601" t="str">
        <f>Clef_répartition[[#This Row],[Code_Nom]]&amp;"_"&amp;Clef_répartition[[#This Row],[Nombre]]&amp;"_"&amp;Clef_répartition[[#This Row],[Année]]</f>
        <v>AIEV_Association intercommunale des eaux usées Vufflens-la-Ville_4_2021</v>
      </c>
      <c r="H9601">
        <v>5484</v>
      </c>
      <c r="I9601" t="s">
        <v>127</v>
      </c>
      <c r="J9601">
        <v>2021</v>
      </c>
      <c r="K9601">
        <v>0.1236</v>
      </c>
    </row>
    <row r="9602" spans="1:11" x14ac:dyDescent="0.25">
      <c r="A9602" t="s">
        <v>725</v>
      </c>
      <c r="B9602" t="s">
        <v>499</v>
      </c>
      <c r="C9602" t="s">
        <v>500</v>
      </c>
      <c r="D9602" t="str">
        <f>Clef_répartition[[#This Row],[Code association]]&amp;"_"&amp;Clef_répartition[[#This Row],[Nom association]]</f>
        <v>AIEV_Association intercommunale des eaux usées Vufflens-la-Ville</v>
      </c>
      <c r="E9602">
        <f>COUNTIFS(D$2:D9602,Clef_répartition[[#This Row],[Code_Nom]],J$2:J9602,Clef_répartition[[#This Row],[Année]])</f>
        <v>5</v>
      </c>
      <c r="F9602">
        <f>IF(Clef_répartition[[#This Row],[Code_Nom]]=D9601,F9601-1,(COUNTIFS(Clef_répartition[Code_Nom],Clef_répartition[[#This Row],[Code_Nom]],Clef_répartition[Année],Clef_répartition[[#This Row],[Année]])))</f>
        <v>3</v>
      </c>
      <c r="G9602" t="str">
        <f>Clef_répartition[[#This Row],[Code_Nom]]&amp;"_"&amp;Clef_répartition[[#This Row],[Nombre]]&amp;"_"&amp;Clef_répartition[[#This Row],[Année]]</f>
        <v>AIEV_Association intercommunale des eaux usées Vufflens-la-Ville_5_2021</v>
      </c>
      <c r="H9602">
        <v>5489</v>
      </c>
      <c r="I9602" t="s">
        <v>175</v>
      </c>
      <c r="J9602">
        <v>2021</v>
      </c>
      <c r="K9602">
        <v>0.1832</v>
      </c>
    </row>
    <row r="9603" spans="1:11" x14ac:dyDescent="0.25">
      <c r="A9603" t="s">
        <v>725</v>
      </c>
      <c r="B9603" t="s">
        <v>499</v>
      </c>
      <c r="C9603" t="s">
        <v>500</v>
      </c>
      <c r="D9603" t="str">
        <f>Clef_répartition[[#This Row],[Code association]]&amp;"_"&amp;Clef_répartition[[#This Row],[Nom association]]</f>
        <v>AIEV_Association intercommunale des eaux usées Vufflens-la-Ville</v>
      </c>
      <c r="E9603">
        <f>COUNTIFS(D$2:D9603,Clef_répartition[[#This Row],[Code_Nom]],J$2:J9603,Clef_répartition[[#This Row],[Année]])</f>
        <v>6</v>
      </c>
      <c r="F9603">
        <f>IF(Clef_répartition[[#This Row],[Code_Nom]]=D9602,F9602-1,(COUNTIFS(Clef_répartition[Code_Nom],Clef_répartition[[#This Row],[Code_Nom]],Clef_répartition[Année],Clef_répartition[[#This Row],[Année]])))</f>
        <v>2</v>
      </c>
      <c r="G9603" t="str">
        <f>Clef_répartition[[#This Row],[Code_Nom]]&amp;"_"&amp;Clef_répartition[[#This Row],[Nombre]]&amp;"_"&amp;Clef_répartition[[#This Row],[Année]]</f>
        <v>AIEV_Association intercommunale des eaux usées Vufflens-la-Ville_6_2021</v>
      </c>
      <c r="H9603">
        <v>5645</v>
      </c>
      <c r="I9603" t="s">
        <v>235</v>
      </c>
      <c r="J9603">
        <v>2021</v>
      </c>
      <c r="K9603">
        <v>8.77E-2</v>
      </c>
    </row>
    <row r="9604" spans="1:11" x14ac:dyDescent="0.25">
      <c r="A9604" t="s">
        <v>725</v>
      </c>
      <c r="B9604" t="s">
        <v>499</v>
      </c>
      <c r="C9604" t="s">
        <v>500</v>
      </c>
      <c r="D9604" t="str">
        <f>Clef_répartition[[#This Row],[Code association]]&amp;"_"&amp;Clef_répartition[[#This Row],[Nom association]]</f>
        <v>AIEV_Association intercommunale des eaux usées Vufflens-la-Ville</v>
      </c>
      <c r="E9604">
        <f>COUNTIFS(D$2:D9604,Clef_répartition[[#This Row],[Code_Nom]],J$2:J9604,Clef_répartition[[#This Row],[Année]])</f>
        <v>7</v>
      </c>
      <c r="F9604">
        <f>IF(Clef_répartition[[#This Row],[Code_Nom]]=D9603,F9603-1,(COUNTIFS(Clef_répartition[Code_Nom],Clef_répartition[[#This Row],[Code_Nom]],Clef_répartition[Année],Clef_répartition[[#This Row],[Année]])))</f>
        <v>1</v>
      </c>
      <c r="G9604" t="str">
        <f>Clef_répartition[[#This Row],[Code_Nom]]&amp;"_"&amp;Clef_répartition[[#This Row],[Nombre]]&amp;"_"&amp;Clef_répartition[[#This Row],[Année]]</f>
        <v>AIEV_Association intercommunale des eaux usées Vufflens-la-Ville_7_2021</v>
      </c>
      <c r="H9604">
        <v>5503</v>
      </c>
      <c r="I9604" t="s">
        <v>290</v>
      </c>
      <c r="J9604">
        <v>2021</v>
      </c>
      <c r="K9604">
        <v>0.19009999999999999</v>
      </c>
    </row>
    <row r="9605" spans="1:11" x14ac:dyDescent="0.25">
      <c r="A9605" t="s">
        <v>725</v>
      </c>
      <c r="B9605" t="s">
        <v>634</v>
      </c>
      <c r="C9605" t="s">
        <v>635</v>
      </c>
      <c r="D9605" t="str">
        <f>Clef_répartition[[#This Row],[Code association]]&amp;"_"&amp;Clef_répartition[[#This Row],[Nom association]]</f>
        <v>AIML_Association intercommunale pour l'épuration et le traitement des eaux usées de Moudon-Lucens</v>
      </c>
      <c r="E9605">
        <f>COUNTIFS(D$2:D9605,Clef_répartition[[#This Row],[Code_Nom]],J$2:J9605,Clef_répartition[[#This Row],[Année]])</f>
        <v>1</v>
      </c>
      <c r="F9605">
        <f>IF(Clef_répartition[[#This Row],[Code_Nom]]=D9604,F9604-1,(COUNTIFS(Clef_répartition[Code_Nom],Clef_répartition[[#This Row],[Code_Nom]],Clef_répartition[Année],Clef_répartition[[#This Row],[Année]])))</f>
        <v>2</v>
      </c>
      <c r="G9605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Moudon-Lucens_1_2021</v>
      </c>
      <c r="H9605">
        <v>5675</v>
      </c>
      <c r="I9605" t="s">
        <v>164</v>
      </c>
      <c r="J9605">
        <v>2021</v>
      </c>
      <c r="K9605">
        <v>0.41691295643054627</v>
      </c>
    </row>
    <row r="9606" spans="1:11" x14ac:dyDescent="0.25">
      <c r="A9606" t="s">
        <v>725</v>
      </c>
      <c r="B9606" t="s">
        <v>634</v>
      </c>
      <c r="C9606" t="s">
        <v>635</v>
      </c>
      <c r="D9606" t="str">
        <f>Clef_répartition[[#This Row],[Code association]]&amp;"_"&amp;Clef_répartition[[#This Row],[Nom association]]</f>
        <v>AIML_Association intercommunale pour l'épuration et le traitement des eaux usées de Moudon-Lucens</v>
      </c>
      <c r="E9606">
        <f>COUNTIFS(D$2:D9606,Clef_répartition[[#This Row],[Code_Nom]],J$2:J9606,Clef_répartition[[#This Row],[Année]])</f>
        <v>2</v>
      </c>
      <c r="F9606">
        <f>IF(Clef_répartition[[#This Row],[Code_Nom]]=D9605,F9605-1,(COUNTIFS(Clef_répartition[Code_Nom],Clef_répartition[[#This Row],[Code_Nom]],Clef_répartition[Année],Clef_répartition[[#This Row],[Année]])))</f>
        <v>1</v>
      </c>
      <c r="G9606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Moudon-Lucens_2_2021</v>
      </c>
      <c r="H9606">
        <v>5678</v>
      </c>
      <c r="I9606" t="s">
        <v>192</v>
      </c>
      <c r="J9606">
        <v>2021</v>
      </c>
      <c r="K9606">
        <v>0.58308704356945373</v>
      </c>
    </row>
    <row r="9607" spans="1:11" x14ac:dyDescent="0.25">
      <c r="A9607" t="s">
        <v>725</v>
      </c>
      <c r="B9607" t="s">
        <v>463</v>
      </c>
      <c r="C9607" t="s">
        <v>464</v>
      </c>
      <c r="D9607" t="str">
        <f>Clef_répartition[[#This Row],[Code association]]&amp;"_"&amp;Clef_répartition[[#This Row],[Nom association]]</f>
        <v>AIPCV_Association intercommunale de la piscine et du camping de la Venoge</v>
      </c>
      <c r="E9607">
        <f>COUNTIFS(D$2:D9607,Clef_répartition[[#This Row],[Code_Nom]],J$2:J9607,Clef_répartition[[#This Row],[Année]])</f>
        <v>1</v>
      </c>
      <c r="F9607">
        <f>IF(Clef_répartition[[#This Row],[Code_Nom]]=D9606,F9606-1,(COUNTIFS(Clef_répartition[Code_Nom],Clef_répartition[[#This Row],[Code_Nom]],Clef_répartition[Année],Clef_répartition[[#This Row],[Année]])))</f>
        <v>19</v>
      </c>
      <c r="G9607" t="str">
        <f>Clef_répartition[[#This Row],[Code_Nom]]&amp;"_"&amp;Clef_répartition[[#This Row],[Nombre]]&amp;"_"&amp;Clef_répartition[[#This Row],[Année]]</f>
        <v>AIPCV_Association intercommunale de la piscine et du camping de la Venoge_1_2021</v>
      </c>
      <c r="H9607">
        <v>5475</v>
      </c>
      <c r="I9607" t="s">
        <v>55</v>
      </c>
      <c r="J9607">
        <v>2021</v>
      </c>
      <c r="K9607">
        <v>8.2915118530772335E-3</v>
      </c>
    </row>
    <row r="9608" spans="1:11" x14ac:dyDescent="0.25">
      <c r="A9608" t="s">
        <v>725</v>
      </c>
      <c r="B9608" t="s">
        <v>463</v>
      </c>
      <c r="C9608" t="s">
        <v>464</v>
      </c>
      <c r="D9608" t="str">
        <f>Clef_répartition[[#This Row],[Code association]]&amp;"_"&amp;Clef_répartition[[#This Row],[Nom association]]</f>
        <v>AIPCV_Association intercommunale de la piscine et du camping de la Venoge</v>
      </c>
      <c r="E9608">
        <f>COUNTIFS(D$2:D9608,Clef_répartition[[#This Row],[Code_Nom]],J$2:J9608,Clef_répartition[[#This Row],[Année]])</f>
        <v>2</v>
      </c>
      <c r="F9608">
        <f>IF(Clef_répartition[[#This Row],[Code_Nom]]=D9607,F9607-1,(COUNTIFS(Clef_répartition[Code_Nom],Clef_répartition[[#This Row],[Code_Nom]],Clef_répartition[Année],Clef_répartition[[#This Row],[Année]])))</f>
        <v>18</v>
      </c>
      <c r="G9608" t="str">
        <f>Clef_répartition[[#This Row],[Code_Nom]]&amp;"_"&amp;Clef_répartition[[#This Row],[Nombre]]&amp;"_"&amp;Clef_répartition[[#This Row],[Année]]</f>
        <v>AIPCV_Association intercommunale de la piscine et du camping de la Venoge_2_2021</v>
      </c>
      <c r="H9608">
        <v>5476</v>
      </c>
      <c r="I9608" t="s">
        <v>64</v>
      </c>
      <c r="J9608">
        <v>2021</v>
      </c>
      <c r="K9608">
        <v>3.4584297776788411E-2</v>
      </c>
    </row>
    <row r="9609" spans="1:11" x14ac:dyDescent="0.25">
      <c r="A9609" t="s">
        <v>725</v>
      </c>
      <c r="B9609" t="s">
        <v>463</v>
      </c>
      <c r="C9609" t="s">
        <v>464</v>
      </c>
      <c r="D9609" t="str">
        <f>Clef_répartition[[#This Row],[Code association]]&amp;"_"&amp;Clef_répartition[[#This Row],[Nom association]]</f>
        <v>AIPCV_Association intercommunale de la piscine et du camping de la Venoge</v>
      </c>
      <c r="E9609">
        <f>COUNTIFS(D$2:D9609,Clef_répartition[[#This Row],[Code_Nom]],J$2:J9609,Clef_répartition[[#This Row],[Année]])</f>
        <v>3</v>
      </c>
      <c r="F9609">
        <f>IF(Clef_répartition[[#This Row],[Code_Nom]]=D9608,F9608-1,(COUNTIFS(Clef_répartition[Code_Nom],Clef_répartition[[#This Row],[Code_Nom]],Clef_répartition[Année],Clef_répartition[[#This Row],[Année]])))</f>
        <v>17</v>
      </c>
      <c r="G9609" t="str">
        <f>Clef_répartition[[#This Row],[Code_Nom]]&amp;"_"&amp;Clef_répartition[[#This Row],[Nombre]]&amp;"_"&amp;Clef_répartition[[#This Row],[Année]]</f>
        <v>AIPCV_Association intercommunale de la piscine et du camping de la Venoge_3_2021</v>
      </c>
      <c r="H9609">
        <v>5477</v>
      </c>
      <c r="I9609" t="s">
        <v>79</v>
      </c>
      <c r="J9609">
        <v>2021</v>
      </c>
      <c r="K9609">
        <v>0.11029894290537012</v>
      </c>
    </row>
    <row r="9610" spans="1:11" x14ac:dyDescent="0.25">
      <c r="A9610" t="s">
        <v>725</v>
      </c>
      <c r="B9610" t="s">
        <v>463</v>
      </c>
      <c r="C9610" t="s">
        <v>464</v>
      </c>
      <c r="D9610" t="str">
        <f>Clef_répartition[[#This Row],[Code association]]&amp;"_"&amp;Clef_répartition[[#This Row],[Nom association]]</f>
        <v>AIPCV_Association intercommunale de la piscine et du camping de la Venoge</v>
      </c>
      <c r="E9610">
        <f>COUNTIFS(D$2:D9610,Clef_répartition[[#This Row],[Code_Nom]],J$2:J9610,Clef_répartition[[#This Row],[Année]])</f>
        <v>4</v>
      </c>
      <c r="F9610">
        <f>IF(Clef_répartition[[#This Row],[Code_Nom]]=D9609,F9609-1,(COUNTIFS(Clef_répartition[Code_Nom],Clef_répartition[[#This Row],[Code_Nom]],Clef_répartition[Année],Clef_répartition[[#This Row],[Année]])))</f>
        <v>16</v>
      </c>
      <c r="G9610" t="str">
        <f>Clef_répartition[[#This Row],[Code_Nom]]&amp;"_"&amp;Clef_répartition[[#This Row],[Nombre]]&amp;"_"&amp;Clef_répartition[[#This Row],[Année]]</f>
        <v>AIPCV_Association intercommunale de la piscine et du camping de la Venoge_4_2021</v>
      </c>
      <c r="H9610">
        <v>5479</v>
      </c>
      <c r="I9610" t="s">
        <v>85</v>
      </c>
      <c r="J9610">
        <v>2021</v>
      </c>
      <c r="K9610">
        <v>2.6511047952982921E-2</v>
      </c>
    </row>
    <row r="9611" spans="1:11" x14ac:dyDescent="0.25">
      <c r="A9611" t="s">
        <v>725</v>
      </c>
      <c r="B9611" t="s">
        <v>463</v>
      </c>
      <c r="C9611" t="s">
        <v>464</v>
      </c>
      <c r="D9611" t="str">
        <f>Clef_répartition[[#This Row],[Code association]]&amp;"_"&amp;Clef_répartition[[#This Row],[Nom association]]</f>
        <v>AIPCV_Association intercommunale de la piscine et du camping de la Venoge</v>
      </c>
      <c r="E9611">
        <f>COUNTIFS(D$2:D9611,Clef_répartition[[#This Row],[Code_Nom]],J$2:J9611,Clef_répartition[[#This Row],[Année]])</f>
        <v>5</v>
      </c>
      <c r="F9611">
        <f>IF(Clef_répartition[[#This Row],[Code_Nom]]=D9610,F9610-1,(COUNTIFS(Clef_répartition[Code_Nom],Clef_répartition[[#This Row],[Code_Nom]],Clef_répartition[Année],Clef_répartition[[#This Row],[Année]])))</f>
        <v>15</v>
      </c>
      <c r="G9611" t="str">
        <f>Clef_répartition[[#This Row],[Code_Nom]]&amp;"_"&amp;Clef_répartition[[#This Row],[Nombre]]&amp;"_"&amp;Clef_répartition[[#This Row],[Année]]</f>
        <v>AIPCV_Association intercommunale de la piscine et du camping de la Venoge_5_2021</v>
      </c>
      <c r="H9611">
        <v>5481</v>
      </c>
      <c r="I9611" t="s">
        <v>94</v>
      </c>
      <c r="J9611">
        <v>2021</v>
      </c>
      <c r="K9611">
        <v>2.5529140516732187E-2</v>
      </c>
    </row>
    <row r="9612" spans="1:11" x14ac:dyDescent="0.25">
      <c r="A9612" t="s">
        <v>725</v>
      </c>
      <c r="B9612" t="s">
        <v>463</v>
      </c>
      <c r="C9612" t="s">
        <v>464</v>
      </c>
      <c r="D9612" t="str">
        <f>Clef_répartition[[#This Row],[Code association]]&amp;"_"&amp;Clef_répartition[[#This Row],[Nom association]]</f>
        <v>AIPCV_Association intercommunale de la piscine et du camping de la Venoge</v>
      </c>
      <c r="E9612">
        <f>COUNTIFS(D$2:D9612,Clef_répartition[[#This Row],[Code_Nom]],J$2:J9612,Clef_répartition[[#This Row],[Année]])</f>
        <v>6</v>
      </c>
      <c r="F9612">
        <f>IF(Clef_répartition[[#This Row],[Code_Nom]]=D9611,F9611-1,(COUNTIFS(Clef_répartition[Code_Nom],Clef_répartition[[#This Row],[Code_Nom]],Clef_répartition[Année],Clef_répartition[[#This Row],[Année]])))</f>
        <v>14</v>
      </c>
      <c r="G9612" t="str">
        <f>Clef_répartition[[#This Row],[Code_Nom]]&amp;"_"&amp;Clef_répartition[[#This Row],[Nombre]]&amp;"_"&amp;Clef_répartition[[#This Row],[Année]]</f>
        <v>AIPCV_Association intercommunale de la piscine et du camping de la Venoge_6_2021</v>
      </c>
      <c r="H9612">
        <v>5482</v>
      </c>
      <c r="I9612" t="s">
        <v>102</v>
      </c>
      <c r="J9612">
        <v>2021</v>
      </c>
      <c r="K9612">
        <v>0.13331879460673621</v>
      </c>
    </row>
    <row r="9613" spans="1:11" x14ac:dyDescent="0.25">
      <c r="A9613" t="s">
        <v>725</v>
      </c>
      <c r="B9613" t="s">
        <v>463</v>
      </c>
      <c r="C9613" t="s">
        <v>464</v>
      </c>
      <c r="D9613" t="str">
        <f>Clef_répartition[[#This Row],[Code association]]&amp;"_"&amp;Clef_répartition[[#This Row],[Nom association]]</f>
        <v>AIPCV_Association intercommunale de la piscine et du camping de la Venoge</v>
      </c>
      <c r="E9613">
        <f>COUNTIFS(D$2:D9613,Clef_répartition[[#This Row],[Code_Nom]],J$2:J9613,Clef_répartition[[#This Row],[Année]])</f>
        <v>7</v>
      </c>
      <c r="F9613">
        <f>IF(Clef_répartition[[#This Row],[Code_Nom]]=D9612,F9612-1,(COUNTIFS(Clef_répartition[Code_Nom],Clef_répartition[[#This Row],[Code_Nom]],Clef_répartition[Année],Clef_répartition[[#This Row],[Année]])))</f>
        <v>13</v>
      </c>
      <c r="G9613" t="str">
        <f>Clef_répartition[[#This Row],[Code_Nom]]&amp;"_"&amp;Clef_répartition[[#This Row],[Nombre]]&amp;"_"&amp;Clef_répartition[[#This Row],[Année]]</f>
        <v>AIPCV_Association intercommunale de la piscine et du camping de la Venoge_7_2021</v>
      </c>
      <c r="H9613">
        <v>5483</v>
      </c>
      <c r="I9613" t="s">
        <v>113</v>
      </c>
      <c r="J9613">
        <v>2021</v>
      </c>
      <c r="K9613">
        <v>3.4911600255538647E-2</v>
      </c>
    </row>
    <row r="9614" spans="1:11" x14ac:dyDescent="0.25">
      <c r="A9614" t="s">
        <v>725</v>
      </c>
      <c r="B9614" t="s">
        <v>463</v>
      </c>
      <c r="C9614" t="s">
        <v>464</v>
      </c>
      <c r="D9614" t="str">
        <f>Clef_répartition[[#This Row],[Code association]]&amp;"_"&amp;Clef_répartition[[#This Row],[Nom association]]</f>
        <v>AIPCV_Association intercommunale de la piscine et du camping de la Venoge</v>
      </c>
      <c r="E9614">
        <f>COUNTIFS(D$2:D9614,Clef_répartition[[#This Row],[Code_Nom]],J$2:J9614,Clef_répartition[[#This Row],[Année]])</f>
        <v>8</v>
      </c>
      <c r="F9614">
        <f>IF(Clef_répartition[[#This Row],[Code_Nom]]=D9613,F9613-1,(COUNTIFS(Clef_répartition[Code_Nom],Clef_répartition[[#This Row],[Code_Nom]],Clef_répartition[Année],Clef_répartition[[#This Row],[Année]])))</f>
        <v>12</v>
      </c>
      <c r="G9614" t="str">
        <f>Clef_répartition[[#This Row],[Code_Nom]]&amp;"_"&amp;Clef_répartition[[#This Row],[Nombre]]&amp;"_"&amp;Clef_répartition[[#This Row],[Année]]</f>
        <v>AIPCV_Association intercommunale de la piscine et du camping de la Venoge_8_2021</v>
      </c>
      <c r="H9614">
        <v>5484</v>
      </c>
      <c r="I9614" t="s">
        <v>127</v>
      </c>
      <c r="J9614">
        <v>2021</v>
      </c>
      <c r="K9614">
        <v>1.02553267255787E-2</v>
      </c>
    </row>
    <row r="9615" spans="1:11" x14ac:dyDescent="0.25">
      <c r="A9615" t="s">
        <v>725</v>
      </c>
      <c r="B9615" t="s">
        <v>463</v>
      </c>
      <c r="C9615" t="s">
        <v>464</v>
      </c>
      <c r="D9615" t="str">
        <f>Clef_répartition[[#This Row],[Code association]]&amp;"_"&amp;Clef_répartition[[#This Row],[Nom association]]</f>
        <v>AIPCV_Association intercommunale de la piscine et du camping de la Venoge</v>
      </c>
      <c r="E9615">
        <f>COUNTIFS(D$2:D9615,Clef_répartition[[#This Row],[Code_Nom]],J$2:J9615,Clef_répartition[[#This Row],[Année]])</f>
        <v>9</v>
      </c>
      <c r="F9615">
        <f>IF(Clef_répartition[[#This Row],[Code_Nom]]=D9614,F9614-1,(COUNTIFS(Clef_répartition[Code_Nom],Clef_répartition[[#This Row],[Code_Nom]],Clef_répartition[Année],Clef_répartition[[#This Row],[Année]])))</f>
        <v>11</v>
      </c>
      <c r="G9615" t="str">
        <f>Clef_répartition[[#This Row],[Code_Nom]]&amp;"_"&amp;Clef_répartition[[#This Row],[Nombre]]&amp;"_"&amp;Clef_répartition[[#This Row],[Année]]</f>
        <v>AIPCV_Association intercommunale de la piscine et du camping de la Venoge_9_2021</v>
      </c>
      <c r="H9615">
        <v>5485</v>
      </c>
      <c r="I9615" t="s">
        <v>129</v>
      </c>
      <c r="J9615">
        <v>2021</v>
      </c>
      <c r="K9615">
        <v>6.5459590098475131E-3</v>
      </c>
    </row>
    <row r="9616" spans="1:11" x14ac:dyDescent="0.25">
      <c r="A9616" t="s">
        <v>725</v>
      </c>
      <c r="B9616" t="s">
        <v>463</v>
      </c>
      <c r="C9616" t="s">
        <v>464</v>
      </c>
      <c r="D9616" t="str">
        <f>Clef_répartition[[#This Row],[Code association]]&amp;"_"&amp;Clef_répartition[[#This Row],[Nom association]]</f>
        <v>AIPCV_Association intercommunale de la piscine et du camping de la Venoge</v>
      </c>
      <c r="E9616">
        <f>COUNTIFS(D$2:D9616,Clef_répartition[[#This Row],[Code_Nom]],J$2:J9616,Clef_répartition[[#This Row],[Année]])</f>
        <v>10</v>
      </c>
      <c r="F9616">
        <f>IF(Clef_répartition[[#This Row],[Code_Nom]]=D9615,F9615-1,(COUNTIFS(Clef_répartition[Code_Nom],Clef_répartition[[#This Row],[Code_Nom]],Clef_répartition[Année],Clef_répartition[[#This Row],[Année]])))</f>
        <v>10</v>
      </c>
      <c r="G9616" t="str">
        <f>Clef_répartition[[#This Row],[Code_Nom]]&amp;"_"&amp;Clef_répartition[[#This Row],[Nombre]]&amp;"_"&amp;Clef_répartition[[#This Row],[Année]]</f>
        <v>AIPCV_Association intercommunale de la piscine et du camping de la Venoge_10_2021</v>
      </c>
      <c r="H9616">
        <v>5754</v>
      </c>
      <c r="I9616" t="s">
        <v>142</v>
      </c>
      <c r="J9616">
        <v>2021</v>
      </c>
      <c r="K9616">
        <v>5.3458801094824083E-3</v>
      </c>
    </row>
    <row r="9617" spans="1:11" x14ac:dyDescent="0.25">
      <c r="A9617" t="s">
        <v>725</v>
      </c>
      <c r="B9617" t="s">
        <v>463</v>
      </c>
      <c r="C9617" t="s">
        <v>464</v>
      </c>
      <c r="D9617" t="str">
        <f>Clef_répartition[[#This Row],[Code association]]&amp;"_"&amp;Clef_répartition[[#This Row],[Nom association]]</f>
        <v>AIPCV_Association intercommunale de la piscine et du camping de la Venoge</v>
      </c>
      <c r="E9617">
        <f>COUNTIFS(D$2:D9617,Clef_répartition[[#This Row],[Code_Nom]],J$2:J9617,Clef_répartition[[#This Row],[Année]])</f>
        <v>11</v>
      </c>
      <c r="F9617">
        <f>IF(Clef_répartition[[#This Row],[Code_Nom]]=D9616,F9616-1,(COUNTIFS(Clef_répartition[Code_Nom],Clef_répartition[[#This Row],[Code_Nom]],Clef_répartition[Année],Clef_répartition[[#This Row],[Année]])))</f>
        <v>9</v>
      </c>
      <c r="G9617" t="str">
        <f>Clef_répartition[[#This Row],[Code_Nom]]&amp;"_"&amp;Clef_répartition[[#This Row],[Nombre]]&amp;"_"&amp;Clef_répartition[[#This Row],[Année]]</f>
        <v>AIPCV_Association intercommunale de la piscine et du camping de la Venoge_11_2021</v>
      </c>
      <c r="H9617">
        <v>5474</v>
      </c>
      <c r="I9617" t="s">
        <v>146</v>
      </c>
      <c r="J9617">
        <v>2021</v>
      </c>
      <c r="K9617">
        <v>2.1601601336886628E-2</v>
      </c>
    </row>
    <row r="9618" spans="1:11" x14ac:dyDescent="0.25">
      <c r="A9618" t="s">
        <v>725</v>
      </c>
      <c r="B9618" t="s">
        <v>463</v>
      </c>
      <c r="C9618" t="s">
        <v>464</v>
      </c>
      <c r="D9618" t="str">
        <f>Clef_répartition[[#This Row],[Code association]]&amp;"_"&amp;Clef_répartition[[#This Row],[Nom association]]</f>
        <v>AIPCV_Association intercommunale de la piscine et du camping de la Venoge</v>
      </c>
      <c r="E9618">
        <f>COUNTIFS(D$2:D9618,Clef_répartition[[#This Row],[Code_Nom]],J$2:J9618,Clef_répartition[[#This Row],[Année]])</f>
        <v>12</v>
      </c>
      <c r="F9618">
        <f>IF(Clef_répartition[[#This Row],[Code_Nom]]=D9617,F9617-1,(COUNTIFS(Clef_répartition[Code_Nom],Clef_répartition[[#This Row],[Code_Nom]],Clef_répartition[Année],Clef_répartition[[#This Row],[Année]])))</f>
        <v>8</v>
      </c>
      <c r="G9618" t="str">
        <f>Clef_répartition[[#This Row],[Code_Nom]]&amp;"_"&amp;Clef_répartition[[#This Row],[Nombre]]&amp;"_"&amp;Clef_répartition[[#This Row],[Année]]</f>
        <v>AIPCV_Association intercommunale de la piscine et du camping de la Venoge_12_2021</v>
      </c>
      <c r="H9618">
        <v>5758</v>
      </c>
      <c r="I9618" t="s">
        <v>147</v>
      </c>
      <c r="J9618">
        <v>2021</v>
      </c>
      <c r="K9618">
        <v>2.7274602794804537E-3</v>
      </c>
    </row>
    <row r="9619" spans="1:11" x14ac:dyDescent="0.25">
      <c r="A9619" t="s">
        <v>725</v>
      </c>
      <c r="B9619" t="s">
        <v>463</v>
      </c>
      <c r="C9619" t="s">
        <v>464</v>
      </c>
      <c r="D9619" t="str">
        <f>Clef_répartition[[#This Row],[Code association]]&amp;"_"&amp;Clef_répartition[[#This Row],[Nom association]]</f>
        <v>AIPCV_Association intercommunale de la piscine et du camping de la Venoge</v>
      </c>
      <c r="E9619">
        <f>COUNTIFS(D$2:D9619,Clef_répartition[[#This Row],[Code_Nom]],J$2:J9619,Clef_répartition[[#This Row],[Année]])</f>
        <v>13</v>
      </c>
      <c r="F9619">
        <f>IF(Clef_répartition[[#This Row],[Code_Nom]]=D9618,F9618-1,(COUNTIFS(Clef_répartition[Code_Nom],Clef_répartition[[#This Row],[Code_Nom]],Clef_répartition[Année],Clef_répartition[[#This Row],[Année]])))</f>
        <v>7</v>
      </c>
      <c r="G9619" t="str">
        <f>Clef_répartition[[#This Row],[Code_Nom]]&amp;"_"&amp;Clef_répartition[[#This Row],[Nombre]]&amp;"_"&amp;Clef_répartition[[#This Row],[Année]]</f>
        <v>AIPCV_Association intercommunale de la piscine et du camping de la Venoge_13_2021</v>
      </c>
      <c r="H9619">
        <v>5498</v>
      </c>
      <c r="I9619" t="s">
        <v>149</v>
      </c>
      <c r="J9619">
        <v>2021</v>
      </c>
      <c r="K9619">
        <v>0.36155349674789583</v>
      </c>
    </row>
    <row r="9620" spans="1:11" x14ac:dyDescent="0.25">
      <c r="A9620" t="s">
        <v>725</v>
      </c>
      <c r="B9620" t="s">
        <v>463</v>
      </c>
      <c r="C9620" t="s">
        <v>464</v>
      </c>
      <c r="D9620" t="str">
        <f>Clef_répartition[[#This Row],[Code association]]&amp;"_"&amp;Clef_répartition[[#This Row],[Nom association]]</f>
        <v>AIPCV_Association intercommunale de la piscine et du camping de la Venoge</v>
      </c>
      <c r="E9620">
        <f>COUNTIFS(D$2:D9620,Clef_répartition[[#This Row],[Code_Nom]],J$2:J9620,Clef_répartition[[#This Row],[Année]])</f>
        <v>14</v>
      </c>
      <c r="F9620">
        <f>IF(Clef_répartition[[#This Row],[Code_Nom]]=D9619,F9619-1,(COUNTIFS(Clef_répartition[Code_Nom],Clef_répartition[[#This Row],[Code_Nom]],Clef_répartition[Année],Clef_répartition[[#This Row],[Année]])))</f>
        <v>6</v>
      </c>
      <c r="G9620" t="str">
        <f>Clef_répartition[[#This Row],[Code_Nom]]&amp;"_"&amp;Clef_répartition[[#This Row],[Nombre]]&amp;"_"&amp;Clef_répartition[[#This Row],[Année]]</f>
        <v>AIPCV_Association intercommunale de la piscine et du camping de la Venoge_14_2021</v>
      </c>
      <c r="H9620">
        <v>5487</v>
      </c>
      <c r="I9620" t="s">
        <v>167</v>
      </c>
      <c r="J9620">
        <v>2021</v>
      </c>
      <c r="K9620">
        <v>1.2546353511673035E-2</v>
      </c>
    </row>
    <row r="9621" spans="1:11" x14ac:dyDescent="0.25">
      <c r="A9621" t="s">
        <v>725</v>
      </c>
      <c r="B9621" t="s">
        <v>463</v>
      </c>
      <c r="C9621" t="s">
        <v>464</v>
      </c>
      <c r="D9621" t="str">
        <f>Clef_répartition[[#This Row],[Code association]]&amp;"_"&amp;Clef_répartition[[#This Row],[Nom association]]</f>
        <v>AIPCV_Association intercommunale de la piscine et du camping de la Venoge</v>
      </c>
      <c r="E9621">
        <f>COUNTIFS(D$2:D9621,Clef_répartition[[#This Row],[Code_Nom]],J$2:J9621,Clef_répartition[[#This Row],[Année]])</f>
        <v>15</v>
      </c>
      <c r="F9621">
        <f>IF(Clef_répartition[[#This Row],[Code_Nom]]=D9620,F9620-1,(COUNTIFS(Clef_répartition[Code_Nom],Clef_répartition[[#This Row],[Code_Nom]],Clef_répartition[Année],Clef_répartition[[#This Row],[Année]])))</f>
        <v>5</v>
      </c>
      <c r="G9621" t="str">
        <f>Clef_répartition[[#This Row],[Code_Nom]]&amp;"_"&amp;Clef_répartition[[#This Row],[Nombre]]&amp;"_"&amp;Clef_répartition[[#This Row],[Année]]</f>
        <v>AIPCV_Association intercommunale de la piscine et du camping de la Venoge_15_2021</v>
      </c>
      <c r="H9621">
        <v>5490</v>
      </c>
      <c r="I9621" t="s">
        <v>178</v>
      </c>
      <c r="J9621">
        <v>2021</v>
      </c>
      <c r="K9621">
        <v>3.3820652369809419E-2</v>
      </c>
    </row>
    <row r="9622" spans="1:11" x14ac:dyDescent="0.25">
      <c r="A9622" t="s">
        <v>725</v>
      </c>
      <c r="B9622" t="s">
        <v>463</v>
      </c>
      <c r="C9622" t="s">
        <v>464</v>
      </c>
      <c r="D9622" t="str">
        <f>Clef_répartition[[#This Row],[Code association]]&amp;"_"&amp;Clef_répartition[[#This Row],[Nom association]]</f>
        <v>AIPCV_Association intercommunale de la piscine et du camping de la Venoge</v>
      </c>
      <c r="E9622">
        <f>COUNTIFS(D$2:D9622,Clef_répartition[[#This Row],[Code_Nom]],J$2:J9622,Clef_répartition[[#This Row],[Année]])</f>
        <v>16</v>
      </c>
      <c r="F9622">
        <f>IF(Clef_répartition[[#This Row],[Code_Nom]]=D9621,F9621-1,(COUNTIFS(Clef_répartition[Code_Nom],Clef_répartition[[#This Row],[Code_Nom]],Clef_répartition[Année],Clef_répartition[[#This Row],[Année]])))</f>
        <v>4</v>
      </c>
      <c r="G9622" t="str">
        <f>Clef_répartition[[#This Row],[Code_Nom]]&amp;"_"&amp;Clef_répartition[[#This Row],[Nombre]]&amp;"_"&amp;Clef_répartition[[#This Row],[Année]]</f>
        <v>AIPCV_Association intercommunale de la piscine et du camping de la Venoge_16_2021</v>
      </c>
      <c r="H9622">
        <v>5491</v>
      </c>
      <c r="I9622" t="s">
        <v>181</v>
      </c>
      <c r="J9622">
        <v>2021</v>
      </c>
      <c r="K9622">
        <v>2.6074614459596801E-2</v>
      </c>
    </row>
    <row r="9623" spans="1:11" x14ac:dyDescent="0.25">
      <c r="A9623" t="s">
        <v>725</v>
      </c>
      <c r="B9623" t="s">
        <v>463</v>
      </c>
      <c r="C9623" t="s">
        <v>464</v>
      </c>
      <c r="D9623" t="str">
        <f>Clef_répartition[[#This Row],[Code association]]&amp;"_"&amp;Clef_répartition[[#This Row],[Nom association]]</f>
        <v>AIPCV_Association intercommunale de la piscine et du camping de la Venoge</v>
      </c>
      <c r="E9623">
        <f>COUNTIFS(D$2:D9623,Clef_répartition[[#This Row],[Code_Nom]],J$2:J9623,Clef_répartition[[#This Row],[Année]])</f>
        <v>17</v>
      </c>
      <c r="F9623">
        <f>IF(Clef_répartition[[#This Row],[Code_Nom]]=D9622,F9622-1,(COUNTIFS(Clef_répartition[Code_Nom],Clef_répartition[[#This Row],[Code_Nom]],Clef_répartition[Année],Clef_répartition[[#This Row],[Année]])))</f>
        <v>3</v>
      </c>
      <c r="G9623" t="str">
        <f>Clef_répartition[[#This Row],[Code_Nom]]&amp;"_"&amp;Clef_répartition[[#This Row],[Nombre]]&amp;"_"&amp;Clef_répartition[[#This Row],[Année]]</f>
        <v>AIPCV_Association intercommunale de la piscine et du camping de la Venoge_17_2021</v>
      </c>
      <c r="H9623">
        <v>5493</v>
      </c>
      <c r="I9623" t="s">
        <v>205</v>
      </c>
      <c r="J9623">
        <v>2021</v>
      </c>
      <c r="K9623">
        <v>4.5385098445231725E-2</v>
      </c>
    </row>
    <row r="9624" spans="1:11" x14ac:dyDescent="0.25">
      <c r="A9624" t="s">
        <v>725</v>
      </c>
      <c r="B9624" t="s">
        <v>463</v>
      </c>
      <c r="C9624" t="s">
        <v>464</v>
      </c>
      <c r="D9624" t="str">
        <f>Clef_répartition[[#This Row],[Code association]]&amp;"_"&amp;Clef_répartition[[#This Row],[Nom association]]</f>
        <v>AIPCV_Association intercommunale de la piscine et du camping de la Venoge</v>
      </c>
      <c r="E9624">
        <f>COUNTIFS(D$2:D9624,Clef_répartition[[#This Row],[Code_Nom]],J$2:J9624,Clef_répartition[[#This Row],[Année]])</f>
        <v>18</v>
      </c>
      <c r="F9624">
        <f>IF(Clef_répartition[[#This Row],[Code_Nom]]=D9623,F9623-1,(COUNTIFS(Clef_répartition[Code_Nom],Clef_répartition[[#This Row],[Code_Nom]],Clef_répartition[Année],Clef_répartition[[#This Row],[Année]])))</f>
        <v>2</v>
      </c>
      <c r="G9624" t="str">
        <f>Clef_répartition[[#This Row],[Code_Nom]]&amp;"_"&amp;Clef_répartition[[#This Row],[Nombre]]&amp;"_"&amp;Clef_répartition[[#This Row],[Année]]</f>
        <v>AIPCV_Association intercommunale de la piscine et du camping de la Venoge_18_2021</v>
      </c>
      <c r="H9624">
        <v>5497</v>
      </c>
      <c r="I9624" t="s">
        <v>217</v>
      </c>
      <c r="J9624">
        <v>2021</v>
      </c>
      <c r="K9624">
        <v>9.2843142777600779E-2</v>
      </c>
    </row>
    <row r="9625" spans="1:11" x14ac:dyDescent="0.25">
      <c r="A9625" t="s">
        <v>725</v>
      </c>
      <c r="B9625" t="s">
        <v>463</v>
      </c>
      <c r="C9625" t="s">
        <v>464</v>
      </c>
      <c r="D9625" t="str">
        <f>Clef_répartition[[#This Row],[Code association]]&amp;"_"&amp;Clef_répartition[[#This Row],[Nom association]]</f>
        <v>AIPCV_Association intercommunale de la piscine et du camping de la Venoge</v>
      </c>
      <c r="E9625">
        <f>COUNTIFS(D$2:D9625,Clef_répartition[[#This Row],[Code_Nom]],J$2:J9625,Clef_répartition[[#This Row],[Année]])</f>
        <v>19</v>
      </c>
      <c r="F9625">
        <f>IF(Clef_répartition[[#This Row],[Code_Nom]]=D9624,F9624-1,(COUNTIFS(Clef_répartition[Code_Nom],Clef_répartition[[#This Row],[Code_Nom]],Clef_répartition[Année],Clef_répartition[[#This Row],[Année]])))</f>
        <v>1</v>
      </c>
      <c r="G9625" t="str">
        <f>Clef_répartition[[#This Row],[Code_Nom]]&amp;"_"&amp;Clef_répartition[[#This Row],[Nombre]]&amp;"_"&amp;Clef_répartition[[#This Row],[Année]]</f>
        <v>AIPCV_Association intercommunale de la piscine et du camping de la Venoge_19_2021</v>
      </c>
      <c r="H9625">
        <v>5499</v>
      </c>
      <c r="I9625" t="s">
        <v>252</v>
      </c>
      <c r="J9625">
        <v>2021</v>
      </c>
      <c r="K9625">
        <v>7.8550783596911151E-3</v>
      </c>
    </row>
    <row r="9626" spans="1:11" x14ac:dyDescent="0.25">
      <c r="A9626" t="s">
        <v>725</v>
      </c>
      <c r="B9626" t="s">
        <v>448</v>
      </c>
      <c r="C9626" t="s">
        <v>449</v>
      </c>
      <c r="D9626" t="str">
        <f>Clef_répartition[[#This Row],[Code association]]&amp;"_"&amp;Clef_répartition[[#This Row],[Nom association]]</f>
        <v>AIRADT_Association intercommunale du Réseau d'accueil de jour Dame Tartine</v>
      </c>
      <c r="E9626">
        <f>COUNTIFS(D$2:D9626,Clef_répartition[[#This Row],[Code_Nom]],J$2:J9626,Clef_répartition[[#This Row],[Année]])</f>
        <v>1</v>
      </c>
      <c r="F9626">
        <f>IF(Clef_répartition[[#This Row],[Code_Nom]]=D9625,F9625-1,(COUNTIFS(Clef_répartition[Code_Nom],Clef_répartition[[#This Row],[Code_Nom]],Clef_répartition[Année],Clef_répartition[[#This Row],[Année]])))</f>
        <v>4</v>
      </c>
      <c r="G9626" t="str">
        <f>Clef_répartition[[#This Row],[Code_Nom]]&amp;"_"&amp;Clef_répartition[[#This Row],[Nombre]]&amp;"_"&amp;Clef_répartition[[#This Row],[Année]]</f>
        <v>AIRADT_Association intercommunale du Réseau d'accueil de jour Dame Tartine_1_2021</v>
      </c>
      <c r="H9626">
        <v>5631</v>
      </c>
      <c r="I9626" t="s">
        <v>92</v>
      </c>
      <c r="J9626">
        <v>2021</v>
      </c>
      <c r="K9626">
        <v>0.1368</v>
      </c>
    </row>
    <row r="9627" spans="1:11" x14ac:dyDescent="0.25">
      <c r="A9627" t="s">
        <v>725</v>
      </c>
      <c r="B9627" t="s">
        <v>448</v>
      </c>
      <c r="C9627" t="s">
        <v>449</v>
      </c>
      <c r="D9627" t="str">
        <f>Clef_répartition[[#This Row],[Code association]]&amp;"_"&amp;Clef_répartition[[#This Row],[Nom association]]</f>
        <v>AIRADT_Association intercommunale du Réseau d'accueil de jour Dame Tartine</v>
      </c>
      <c r="E9627">
        <f>COUNTIFS(D$2:D9627,Clef_répartition[[#This Row],[Code_Nom]],J$2:J9627,Clef_répartition[[#This Row],[Année]])</f>
        <v>2</v>
      </c>
      <c r="F9627">
        <f>IF(Clef_répartition[[#This Row],[Code_Nom]]=D9626,F9626-1,(COUNTIFS(Clef_répartition[Code_Nom],Clef_répartition[[#This Row],[Code_Nom]],Clef_répartition[Année],Clef_répartition[[#This Row],[Année]])))</f>
        <v>3</v>
      </c>
      <c r="G9627" t="str">
        <f>Clef_répartition[[#This Row],[Code_Nom]]&amp;"_"&amp;Clef_répartition[[#This Row],[Nombre]]&amp;"_"&amp;Clef_répartition[[#This Row],[Année]]</f>
        <v>AIRADT_Association intercommunale du Réseau d'accueil de jour Dame Tartine_2_2021</v>
      </c>
      <c r="H9627">
        <v>5640</v>
      </c>
      <c r="I9627" t="s">
        <v>168</v>
      </c>
      <c r="J9627">
        <v>2021</v>
      </c>
      <c r="K9627">
        <v>1.89E-2</v>
      </c>
    </row>
    <row r="9628" spans="1:11" x14ac:dyDescent="0.25">
      <c r="A9628" t="s">
        <v>725</v>
      </c>
      <c r="B9628" t="s">
        <v>448</v>
      </c>
      <c r="C9628" t="s">
        <v>449</v>
      </c>
      <c r="D9628" t="str">
        <f>Clef_répartition[[#This Row],[Code association]]&amp;"_"&amp;Clef_répartition[[#This Row],[Nom association]]</f>
        <v>AIRADT_Association intercommunale du Réseau d'accueil de jour Dame Tartine</v>
      </c>
      <c r="E9628">
        <f>COUNTIFS(D$2:D9628,Clef_répartition[[#This Row],[Code_Nom]],J$2:J9628,Clef_répartition[[#This Row],[Année]])</f>
        <v>3</v>
      </c>
      <c r="F9628">
        <f>IF(Clef_répartition[[#This Row],[Code_Nom]]=D9627,F9627-1,(COUNTIFS(Clef_répartition[Code_Nom],Clef_répartition[[#This Row],[Code_Nom]],Clef_répartition[Année],Clef_répartition[[#This Row],[Année]])))</f>
        <v>2</v>
      </c>
      <c r="G9628" t="str">
        <f>Clef_répartition[[#This Row],[Code_Nom]]&amp;"_"&amp;Clef_répartition[[#This Row],[Nombre]]&amp;"_"&amp;Clef_répartition[[#This Row],[Année]]</f>
        <v>AIRADT_Association intercommunale du Réseau d'accueil de jour Dame Tartine_3_2021</v>
      </c>
      <c r="H9628">
        <v>5652</v>
      </c>
      <c r="I9628" t="s">
        <v>284</v>
      </c>
      <c r="J9628">
        <v>2021</v>
      </c>
      <c r="K9628">
        <v>0.12189999999999999</v>
      </c>
    </row>
    <row r="9629" spans="1:11" x14ac:dyDescent="0.25">
      <c r="A9629" t="s">
        <v>725</v>
      </c>
      <c r="B9629" t="s">
        <v>448</v>
      </c>
      <c r="C9629" t="s">
        <v>449</v>
      </c>
      <c r="D9629" t="str">
        <f>Clef_répartition[[#This Row],[Code association]]&amp;"_"&amp;Clef_répartition[[#This Row],[Nom association]]</f>
        <v>AIRADT_Association intercommunale du Réseau d'accueil de jour Dame Tartine</v>
      </c>
      <c r="E9629">
        <f>COUNTIFS(D$2:D9629,Clef_répartition[[#This Row],[Code_Nom]],J$2:J9629,Clef_répartition[[#This Row],[Année]])</f>
        <v>4</v>
      </c>
      <c r="F9629">
        <f>IF(Clef_répartition[[#This Row],[Code_Nom]]=D9628,F9628-1,(COUNTIFS(Clef_répartition[Code_Nom],Clef_répartition[[#This Row],[Code_Nom]],Clef_répartition[Année],Clef_répartition[[#This Row],[Année]])))</f>
        <v>1</v>
      </c>
      <c r="G9629" t="str">
        <f>Clef_répartition[[#This Row],[Code_Nom]]&amp;"_"&amp;Clef_répartition[[#This Row],[Nombre]]&amp;"_"&amp;Clef_répartition[[#This Row],[Année]]</f>
        <v>AIRADT_Association intercommunale du Réseau d'accueil de jour Dame Tartine_4_2021</v>
      </c>
      <c r="H9629">
        <v>5655</v>
      </c>
      <c r="I9629" t="s">
        <v>297</v>
      </c>
      <c r="J9629">
        <v>2021</v>
      </c>
      <c r="K9629">
        <v>0.72240000000000004</v>
      </c>
    </row>
    <row r="9630" spans="1:11" x14ac:dyDescent="0.25">
      <c r="A9630" t="s">
        <v>725</v>
      </c>
      <c r="B9630" t="s">
        <v>668</v>
      </c>
      <c r="C9630" t="s">
        <v>669</v>
      </c>
      <c r="D9630" t="str">
        <f>Clef_répartition[[#This Row],[Code association]]&amp;"_"&amp;Clef_répartition[[#This Row],[Nom association]]</f>
        <v>AIRV_Association intercommunale pour l'épuration des eaux usées du Rio des Vaux</v>
      </c>
      <c r="E9630">
        <f>COUNTIFS(D$2:D9630,Clef_répartition[[#This Row],[Code_Nom]],J$2:J9630,Clef_répartition[[#This Row],[Année]])</f>
        <v>1</v>
      </c>
      <c r="F9630">
        <f>IF(Clef_répartition[[#This Row],[Code_Nom]]=D9629,F9629-1,(COUNTIFS(Clef_répartition[Code_Nom],Clef_répartition[[#This Row],[Code_Nom]],Clef_répartition[Année],Clef_répartition[[#This Row],[Année]])))</f>
        <v>3</v>
      </c>
      <c r="G9630" t="str">
        <f>Clef_répartition[[#This Row],[Code_Nom]]&amp;"_"&amp;Clef_répartition[[#This Row],[Nombre]]&amp;"_"&amp;Clef_répartition[[#This Row],[Année]]</f>
        <v>AIRV_Association intercommunale pour l'épuration des eaux usées du Rio des Vaux_1_2021</v>
      </c>
      <c r="H9630">
        <v>5669</v>
      </c>
      <c r="I9630" t="s">
        <v>89</v>
      </c>
      <c r="J9630">
        <v>2021</v>
      </c>
      <c r="K9630">
        <v>0.32</v>
      </c>
    </row>
    <row r="9631" spans="1:11" x14ac:dyDescent="0.25">
      <c r="A9631" t="s">
        <v>725</v>
      </c>
      <c r="B9631" t="s">
        <v>668</v>
      </c>
      <c r="C9631" t="s">
        <v>669</v>
      </c>
      <c r="D9631" t="str">
        <f>Clef_répartition[[#This Row],[Code association]]&amp;"_"&amp;Clef_répartition[[#This Row],[Nom association]]</f>
        <v>AIRV_Association intercommunale pour l'épuration des eaux usées du Rio des Vaux</v>
      </c>
      <c r="E9631">
        <f>COUNTIFS(D$2:D9631,Clef_répartition[[#This Row],[Code_Nom]],J$2:J9631,Clef_répartition[[#This Row],[Année]])</f>
        <v>2</v>
      </c>
      <c r="F9631">
        <f>IF(Clef_répartition[[#This Row],[Code_Nom]]=D9630,F9630-1,(COUNTIFS(Clef_répartition[Code_Nom],Clef_répartition[[#This Row],[Code_Nom]],Clef_répartition[Année],Clef_répartition[[#This Row],[Année]])))</f>
        <v>2</v>
      </c>
      <c r="G9631" t="str">
        <f>Clef_répartition[[#This Row],[Code_Nom]]&amp;"_"&amp;Clef_répartition[[#This Row],[Nombre]]&amp;"_"&amp;Clef_répartition[[#This Row],[Année]]</f>
        <v>AIRV_Association intercommunale pour l'épuration des eaux usées du Rio des Vaux_2_2021</v>
      </c>
      <c r="H9631">
        <v>5674</v>
      </c>
      <c r="I9631" t="s">
        <v>163</v>
      </c>
      <c r="J9631">
        <v>2021</v>
      </c>
      <c r="K9631">
        <v>0.17</v>
      </c>
    </row>
    <row r="9632" spans="1:11" x14ac:dyDescent="0.25">
      <c r="A9632" t="s">
        <v>725</v>
      </c>
      <c r="B9632" t="s">
        <v>668</v>
      </c>
      <c r="C9632" t="s">
        <v>669</v>
      </c>
      <c r="D9632" t="str">
        <f>Clef_répartition[[#This Row],[Code association]]&amp;"_"&amp;Clef_répartition[[#This Row],[Nom association]]</f>
        <v>AIRV_Association intercommunale pour l'épuration des eaux usées du Rio des Vaux</v>
      </c>
      <c r="E9632">
        <f>COUNTIFS(D$2:D9632,Clef_répartition[[#This Row],[Code_Nom]],J$2:J9632,Clef_répartition[[#This Row],[Année]])</f>
        <v>3</v>
      </c>
      <c r="F9632">
        <f>IF(Clef_répartition[[#This Row],[Code_Nom]]=D9631,F9631-1,(COUNTIFS(Clef_répartition[Code_Nom],Clef_répartition[[#This Row],[Code_Nom]],Clef_répartition[Année],Clef_répartition[[#This Row],[Année]])))</f>
        <v>1</v>
      </c>
      <c r="G9632" t="str">
        <f>Clef_répartition[[#This Row],[Code_Nom]]&amp;"_"&amp;Clef_répartition[[#This Row],[Nombre]]&amp;"_"&amp;Clef_répartition[[#This Row],[Année]]</f>
        <v>AIRV_Association intercommunale pour l'épuration des eaux usées du Rio des Vaux_3_2021</v>
      </c>
      <c r="H9632">
        <v>5675</v>
      </c>
      <c r="I9632" t="s">
        <v>164</v>
      </c>
      <c r="J9632">
        <v>2021</v>
      </c>
      <c r="K9632">
        <v>0.51</v>
      </c>
    </row>
    <row r="9633" spans="1:11" x14ac:dyDescent="0.25">
      <c r="A9633" t="s">
        <v>725</v>
      </c>
      <c r="B9633" t="s">
        <v>465</v>
      </c>
      <c r="C9633" t="s">
        <v>466</v>
      </c>
      <c r="D9633" t="str">
        <f>Clef_répartition[[#This Row],[Code association]]&amp;"_"&amp;Clef_répartition[[#This Row],[Nom association]]</f>
        <v>AISE_Assocition intercommunale scolaire de l'Esplanade</v>
      </c>
      <c r="E9633">
        <f>COUNTIFS(D$2:D9633,Clef_répartition[[#This Row],[Code_Nom]],J$2:J9633,Clef_répartition[[#This Row],[Année]])</f>
        <v>1</v>
      </c>
      <c r="F9633">
        <f>IF(Clef_répartition[[#This Row],[Code_Nom]]=D9632,F9632-1,(COUNTIFS(Clef_répartition[Code_Nom],Clef_répartition[[#This Row],[Code_Nom]],Clef_répartition[Année],Clef_répartition[[#This Row],[Année]])))</f>
        <v>10</v>
      </c>
      <c r="G9633" t="str">
        <f>Clef_répartition[[#This Row],[Code_Nom]]&amp;"_"&amp;Clef_répartition[[#This Row],[Nombre]]&amp;"_"&amp;Clef_répartition[[#This Row],[Année]]</f>
        <v>AISE_Assocition intercommunale scolaire de l'Esplanade_1_2021</v>
      </c>
      <c r="H9633">
        <v>5703</v>
      </c>
      <c r="I9633" t="s">
        <v>13</v>
      </c>
      <c r="J9633">
        <v>2021</v>
      </c>
      <c r="K9633">
        <v>0.14000000000000001</v>
      </c>
    </row>
    <row r="9634" spans="1:11" x14ac:dyDescent="0.25">
      <c r="A9634" t="s">
        <v>725</v>
      </c>
      <c r="B9634" t="s">
        <v>465</v>
      </c>
      <c r="C9634" t="s">
        <v>466</v>
      </c>
      <c r="D9634" t="str">
        <f>Clef_répartition[[#This Row],[Code association]]&amp;"_"&amp;Clef_répartition[[#This Row],[Nom association]]</f>
        <v>AISE_Assocition intercommunale scolaire de l'Esplanade</v>
      </c>
      <c r="E9634">
        <f>COUNTIFS(D$2:D9634,Clef_répartition[[#This Row],[Code_Nom]],J$2:J9634,Clef_répartition[[#This Row],[Année]])</f>
        <v>2</v>
      </c>
      <c r="F9634">
        <f>IF(Clef_répartition[[#This Row],[Code_Nom]]=D9633,F9633-1,(COUNTIFS(Clef_répartition[Code_Nom],Clef_répartition[[#This Row],[Code_Nom]],Clef_répartition[Année],Clef_répartition[[#This Row],[Année]])))</f>
        <v>9</v>
      </c>
      <c r="G9634" t="str">
        <f>Clef_répartition[[#This Row],[Code_Nom]]&amp;"_"&amp;Clef_répartition[[#This Row],[Nombre]]&amp;"_"&amp;Clef_répartition[[#This Row],[Année]]</f>
        <v>AISE_Assocition intercommunale scolaire de l'Esplanade_2_2021</v>
      </c>
      <c r="H9634">
        <v>5704</v>
      </c>
      <c r="I9634" t="s">
        <v>16</v>
      </c>
      <c r="J9634">
        <v>2021</v>
      </c>
      <c r="K9634">
        <v>0.191</v>
      </c>
    </row>
    <row r="9635" spans="1:11" x14ac:dyDescent="0.25">
      <c r="A9635" t="s">
        <v>725</v>
      </c>
      <c r="B9635" t="s">
        <v>465</v>
      </c>
      <c r="C9635" t="s">
        <v>466</v>
      </c>
      <c r="D9635" t="str">
        <f>Clef_répartition[[#This Row],[Code association]]&amp;"_"&amp;Clef_répartition[[#This Row],[Nom association]]</f>
        <v>AISE_Assocition intercommunale scolaire de l'Esplanade</v>
      </c>
      <c r="E9635">
        <f>COUNTIFS(D$2:D9635,Clef_répartition[[#This Row],[Code_Nom]],J$2:J9635,Clef_répartition[[#This Row],[Année]])</f>
        <v>3</v>
      </c>
      <c r="F9635">
        <f>IF(Clef_répartition[[#This Row],[Code_Nom]]=D9634,F9634-1,(COUNTIFS(Clef_répartition[Code_Nom],Clef_répartition[[#This Row],[Code_Nom]],Clef_répartition[Année],Clef_répartition[[#This Row],[Année]])))</f>
        <v>8</v>
      </c>
      <c r="G9635" t="str">
        <f>Clef_répartition[[#This Row],[Code_Nom]]&amp;"_"&amp;Clef_répartition[[#This Row],[Nombre]]&amp;"_"&amp;Clef_répartition[[#This Row],[Année]]</f>
        <v>AISE_Assocition intercommunale scolaire de l'Esplanade_3_2021</v>
      </c>
      <c r="H9635">
        <v>5854</v>
      </c>
      <c r="I9635" t="s">
        <v>43</v>
      </c>
      <c r="J9635">
        <v>2021</v>
      </c>
      <c r="K9635">
        <v>4.1000000000000002E-2</v>
      </c>
    </row>
    <row r="9636" spans="1:11" x14ac:dyDescent="0.25">
      <c r="A9636" t="s">
        <v>725</v>
      </c>
      <c r="B9636" t="s">
        <v>465</v>
      </c>
      <c r="C9636" t="s">
        <v>466</v>
      </c>
      <c r="D9636" t="str">
        <f>Clef_répartition[[#This Row],[Code association]]&amp;"_"&amp;Clef_répartition[[#This Row],[Nom association]]</f>
        <v>AISE_Assocition intercommunale scolaire de l'Esplanade</v>
      </c>
      <c r="E9636">
        <f>COUNTIFS(D$2:D9636,Clef_répartition[[#This Row],[Code_Nom]],J$2:J9636,Clef_répartition[[#This Row],[Année]])</f>
        <v>4</v>
      </c>
      <c r="F9636">
        <f>IF(Clef_répartition[[#This Row],[Code_Nom]]=D9635,F9635-1,(COUNTIFS(Clef_répartition[Code_Nom],Clef_répartition[[#This Row],[Code_Nom]],Clef_répartition[Année],Clef_répartition[[#This Row],[Année]])))</f>
        <v>7</v>
      </c>
      <c r="G9636" t="str">
        <f>Clef_répartition[[#This Row],[Code_Nom]]&amp;"_"&amp;Clef_répartition[[#This Row],[Nombre]]&amp;"_"&amp;Clef_répartition[[#This Row],[Année]]</f>
        <v>AISE_Assocition intercommunale scolaire de l'Esplanade_4_2021</v>
      </c>
      <c r="H9636">
        <v>5710</v>
      </c>
      <c r="I9636" t="s">
        <v>69</v>
      </c>
      <c r="J9636">
        <v>2021</v>
      </c>
      <c r="K9636">
        <v>4.9000000000000002E-2</v>
      </c>
    </row>
    <row r="9637" spans="1:11" x14ac:dyDescent="0.25">
      <c r="A9637" t="s">
        <v>725</v>
      </c>
      <c r="B9637" t="s">
        <v>465</v>
      </c>
      <c r="C9637" t="s">
        <v>466</v>
      </c>
      <c r="D9637" t="str">
        <f>Clef_répartition[[#This Row],[Code association]]&amp;"_"&amp;Clef_répartition[[#This Row],[Nom association]]</f>
        <v>AISE_Assocition intercommunale scolaire de l'Esplanade</v>
      </c>
      <c r="E9637">
        <f>COUNTIFS(D$2:D9637,Clef_répartition[[#This Row],[Code_Nom]],J$2:J9637,Clef_répartition[[#This Row],[Année]])</f>
        <v>5</v>
      </c>
      <c r="F9637">
        <f>IF(Clef_répartition[[#This Row],[Code_Nom]]=D9636,F9636-1,(COUNTIFS(Clef_répartition[Code_Nom],Clef_répartition[[#This Row],[Code_Nom]],Clef_répartition[Année],Clef_répartition[[#This Row],[Année]])))</f>
        <v>6</v>
      </c>
      <c r="G9637" t="str">
        <f>Clef_répartition[[#This Row],[Code_Nom]]&amp;"_"&amp;Clef_répartition[[#This Row],[Nombre]]&amp;"_"&amp;Clef_répartition[[#This Row],[Année]]</f>
        <v>AISE_Assocition intercommunale scolaire de l'Esplanade_5_2021</v>
      </c>
      <c r="H9637">
        <v>5715</v>
      </c>
      <c r="I9637" t="s">
        <v>97</v>
      </c>
      <c r="J9637">
        <v>2021</v>
      </c>
      <c r="K9637">
        <v>0.108</v>
      </c>
    </row>
    <row r="9638" spans="1:11" x14ac:dyDescent="0.25">
      <c r="A9638" t="s">
        <v>725</v>
      </c>
      <c r="B9638" t="s">
        <v>465</v>
      </c>
      <c r="C9638" t="s">
        <v>466</v>
      </c>
      <c r="D9638" t="str">
        <f>Clef_répartition[[#This Row],[Code association]]&amp;"_"&amp;Clef_répartition[[#This Row],[Nom association]]</f>
        <v>AISE_Assocition intercommunale scolaire de l'Esplanade</v>
      </c>
      <c r="E9638">
        <f>COUNTIFS(D$2:D9638,Clef_répartition[[#This Row],[Code_Nom]],J$2:J9638,Clef_répartition[[#This Row],[Année]])</f>
        <v>6</v>
      </c>
      <c r="F9638">
        <f>IF(Clef_répartition[[#This Row],[Code_Nom]]=D9637,F9637-1,(COUNTIFS(Clef_répartition[Code_Nom],Clef_répartition[[#This Row],[Code_Nom]],Clef_répartition[Année],Clef_répartition[[#This Row],[Année]])))</f>
        <v>5</v>
      </c>
      <c r="G9638" t="str">
        <f>Clef_répartition[[#This Row],[Code_Nom]]&amp;"_"&amp;Clef_répartition[[#This Row],[Nombre]]&amp;"_"&amp;Clef_répartition[[#This Row],[Année]]</f>
        <v>AISE_Assocition intercommunale scolaire de l'Esplanade_6_2021</v>
      </c>
      <c r="H9638">
        <v>5731</v>
      </c>
      <c r="I9638" t="s">
        <v>157</v>
      </c>
      <c r="J9638">
        <v>2021</v>
      </c>
      <c r="K9638">
        <v>0.14299999999999999</v>
      </c>
    </row>
    <row r="9639" spans="1:11" x14ac:dyDescent="0.25">
      <c r="A9639" t="s">
        <v>725</v>
      </c>
      <c r="B9639" t="s">
        <v>465</v>
      </c>
      <c r="C9639" t="s">
        <v>466</v>
      </c>
      <c r="D9639" t="str">
        <f>Clef_répartition[[#This Row],[Code association]]&amp;"_"&amp;Clef_répartition[[#This Row],[Nom association]]</f>
        <v>AISE_Assocition intercommunale scolaire de l'Esplanade</v>
      </c>
      <c r="E9639">
        <f>COUNTIFS(D$2:D9639,Clef_répartition[[#This Row],[Code_Nom]],J$2:J9639,Clef_répartition[[#This Row],[Année]])</f>
        <v>7</v>
      </c>
      <c r="F9639">
        <f>IF(Clef_répartition[[#This Row],[Code_Nom]]=D9638,F9638-1,(COUNTIFS(Clef_répartition[Code_Nom],Clef_répartition[[#This Row],[Code_Nom]],Clef_répartition[Année],Clef_répartition[[#This Row],[Année]])))</f>
        <v>4</v>
      </c>
      <c r="G9639" t="str">
        <f>Clef_répartition[[#This Row],[Code_Nom]]&amp;"_"&amp;Clef_répartition[[#This Row],[Nombre]]&amp;"_"&amp;Clef_répartition[[#This Row],[Année]]</f>
        <v>AISE_Assocition intercommunale scolaire de l'Esplanade_7_2021</v>
      </c>
      <c r="H9639">
        <v>5429</v>
      </c>
      <c r="I9639" t="s">
        <v>162</v>
      </c>
      <c r="J9639">
        <v>2021</v>
      </c>
      <c r="K9639">
        <v>4.9000000000000002E-2</v>
      </c>
    </row>
    <row r="9640" spans="1:11" x14ac:dyDescent="0.25">
      <c r="A9640" t="s">
        <v>725</v>
      </c>
      <c r="B9640" t="s">
        <v>465</v>
      </c>
      <c r="C9640" t="s">
        <v>466</v>
      </c>
      <c r="D9640" t="str">
        <f>Clef_répartition[[#This Row],[Code association]]&amp;"_"&amp;Clef_répartition[[#This Row],[Nom association]]</f>
        <v>AISE_Assocition intercommunale scolaire de l'Esplanade</v>
      </c>
      <c r="E9640">
        <f>COUNTIFS(D$2:D9640,Clef_répartition[[#This Row],[Code_Nom]],J$2:J9640,Clef_répartition[[#This Row],[Année]])</f>
        <v>8</v>
      </c>
      <c r="F9640">
        <f>IF(Clef_répartition[[#This Row],[Code_Nom]]=D9639,F9639-1,(COUNTIFS(Clef_répartition[Code_Nom],Clef_répartition[[#This Row],[Code_Nom]],Clef_répartition[Année],Clef_répartition[[#This Row],[Année]])))</f>
        <v>3</v>
      </c>
      <c r="G9640" t="str">
        <f>Clef_répartition[[#This Row],[Code_Nom]]&amp;"_"&amp;Clef_répartition[[#This Row],[Nombre]]&amp;"_"&amp;Clef_répartition[[#This Row],[Année]]</f>
        <v>AISE_Assocition intercommunale scolaire de l'Esplanade_8_2021</v>
      </c>
      <c r="H9640">
        <v>5430</v>
      </c>
      <c r="I9640" t="s">
        <v>171</v>
      </c>
      <c r="J9640">
        <v>2021</v>
      </c>
      <c r="K9640">
        <v>4.7E-2</v>
      </c>
    </row>
    <row r="9641" spans="1:11" x14ac:dyDescent="0.25">
      <c r="A9641" t="s">
        <v>725</v>
      </c>
      <c r="B9641" t="s">
        <v>465</v>
      </c>
      <c r="C9641" t="s">
        <v>466</v>
      </c>
      <c r="D9641" t="str">
        <f>Clef_répartition[[#This Row],[Code association]]&amp;"_"&amp;Clef_répartition[[#This Row],[Nom association]]</f>
        <v>AISE_Assocition intercommunale scolaire de l'Esplanade</v>
      </c>
      <c r="E9641">
        <f>COUNTIFS(D$2:D9641,Clef_répartition[[#This Row],[Code_Nom]],J$2:J9641,Clef_répartition[[#This Row],[Année]])</f>
        <v>9</v>
      </c>
      <c r="F9641">
        <f>IF(Clef_répartition[[#This Row],[Code_Nom]]=D9640,F9640-1,(COUNTIFS(Clef_répartition[Code_Nom],Clef_répartition[[#This Row],[Code_Nom]],Clef_répartition[Année],Clef_répartition[[#This Row],[Année]])))</f>
        <v>2</v>
      </c>
      <c r="G9641" t="str">
        <f>Clef_répartition[[#This Row],[Code_Nom]]&amp;"_"&amp;Clef_répartition[[#This Row],[Nombre]]&amp;"_"&amp;Clef_répartition[[#This Row],[Année]]</f>
        <v>AISE_Assocition intercommunale scolaire de l'Esplanade_9_2021</v>
      </c>
      <c r="H9641">
        <v>5434</v>
      </c>
      <c r="I9641" t="s">
        <v>244</v>
      </c>
      <c r="J9641">
        <v>2021</v>
      </c>
      <c r="K9641">
        <v>0.111</v>
      </c>
    </row>
    <row r="9642" spans="1:11" x14ac:dyDescent="0.25">
      <c r="A9642" t="s">
        <v>725</v>
      </c>
      <c r="B9642" t="s">
        <v>465</v>
      </c>
      <c r="C9642" t="s">
        <v>466</v>
      </c>
      <c r="D9642" t="str">
        <f>Clef_répartition[[#This Row],[Code association]]&amp;"_"&amp;Clef_répartition[[#This Row],[Nom association]]</f>
        <v>AISE_Assocition intercommunale scolaire de l'Esplanade</v>
      </c>
      <c r="E9642">
        <f>COUNTIFS(D$2:D9642,Clef_répartition[[#This Row],[Code_Nom]],J$2:J9642,Clef_répartition[[#This Row],[Année]])</f>
        <v>10</v>
      </c>
      <c r="F9642">
        <f>IF(Clef_répartition[[#This Row],[Code_Nom]]=D9641,F9641-1,(COUNTIFS(Clef_répartition[Code_Nom],Clef_répartition[[#This Row],[Code_Nom]],Clef_répartition[Année],Clef_répartition[[#This Row],[Année]])))</f>
        <v>1</v>
      </c>
      <c r="G9642" t="str">
        <f>Clef_répartition[[#This Row],[Code_Nom]]&amp;"_"&amp;Clef_répartition[[#This Row],[Nombre]]&amp;"_"&amp;Clef_répartition[[#This Row],[Année]]</f>
        <v>AISE_Assocition intercommunale scolaire de l'Esplanade_10_2021</v>
      </c>
      <c r="H9642">
        <v>5732</v>
      </c>
      <c r="I9642" t="s">
        <v>279</v>
      </c>
      <c r="J9642">
        <v>2021</v>
      </c>
      <c r="K9642">
        <v>0.121</v>
      </c>
    </row>
    <row r="9643" spans="1:11" x14ac:dyDescent="0.25">
      <c r="A9643" t="s">
        <v>725</v>
      </c>
      <c r="B9643" t="s">
        <v>589</v>
      </c>
      <c r="C9643" t="s">
        <v>590</v>
      </c>
      <c r="D9643" t="str">
        <f>Clef_répartition[[#This Row],[Code association]]&amp;"_"&amp;Clef_répartition[[#This Row],[Nom association]]</f>
        <v>AISGE_Association intercommunale scolaire de genolier et environs</v>
      </c>
      <c r="E9643">
        <f>COUNTIFS(D$2:D9643,Clef_répartition[[#This Row],[Code_Nom]],J$2:J9643,Clef_répartition[[#This Row],[Année]])</f>
        <v>1</v>
      </c>
      <c r="F9643">
        <f>IF(Clef_répartition[[#This Row],[Code_Nom]]=D9642,F9642-1,(COUNTIFS(Clef_répartition[Code_Nom],Clef_répartition[[#This Row],[Code_Nom]],Clef_répartition[Année],Clef_répartition[[#This Row],[Année]])))</f>
        <v>5</v>
      </c>
      <c r="G9643" t="str">
        <f>Clef_répartition[[#This Row],[Code_Nom]]&amp;"_"&amp;Clef_répartition[[#This Row],[Nombre]]&amp;"_"&amp;Clef_répartition[[#This Row],[Année]]</f>
        <v>AISGE_Association intercommunale scolaire de genolier et environs_1_2021</v>
      </c>
      <c r="H9643">
        <v>5702</v>
      </c>
      <c r="I9643" t="s">
        <v>7</v>
      </c>
      <c r="J9643">
        <v>2021</v>
      </c>
      <c r="K9643">
        <v>0.25059999999999999</v>
      </c>
    </row>
    <row r="9644" spans="1:11" x14ac:dyDescent="0.25">
      <c r="A9644" t="s">
        <v>725</v>
      </c>
      <c r="B9644" t="s">
        <v>589</v>
      </c>
      <c r="C9644" t="s">
        <v>590</v>
      </c>
      <c r="D9644" t="str">
        <f>Clef_répartition[[#This Row],[Code association]]&amp;"_"&amp;Clef_répartition[[#This Row],[Nom association]]</f>
        <v>AISGE_Association intercommunale scolaire de genolier et environs</v>
      </c>
      <c r="E9644">
        <f>COUNTIFS(D$2:D9644,Clef_répartition[[#This Row],[Code_Nom]],J$2:J9644,Clef_répartition[[#This Row],[Année]])</f>
        <v>2</v>
      </c>
      <c r="F9644">
        <f>IF(Clef_répartition[[#This Row],[Code_Nom]]=D9643,F9643-1,(COUNTIFS(Clef_répartition[Code_Nom],Clef_répartition[[#This Row],[Code_Nom]],Clef_répartition[Année],Clef_répartition[[#This Row],[Année]])))</f>
        <v>4</v>
      </c>
      <c r="G9644" t="str">
        <f>Clef_répartition[[#This Row],[Code_Nom]]&amp;"_"&amp;Clef_répartition[[#This Row],[Nombre]]&amp;"_"&amp;Clef_répartition[[#This Row],[Année]]</f>
        <v>AISGE_Association intercommunale scolaire de genolier et environs_2_2021</v>
      </c>
      <c r="H9644">
        <v>5718</v>
      </c>
      <c r="I9644" t="s">
        <v>120</v>
      </c>
      <c r="J9644">
        <v>2021</v>
      </c>
      <c r="K9644">
        <v>0.245</v>
      </c>
    </row>
    <row r="9645" spans="1:11" x14ac:dyDescent="0.25">
      <c r="A9645" t="s">
        <v>725</v>
      </c>
      <c r="B9645" t="s">
        <v>589</v>
      </c>
      <c r="C9645" t="s">
        <v>590</v>
      </c>
      <c r="D9645" t="str">
        <f>Clef_répartition[[#This Row],[Code association]]&amp;"_"&amp;Clef_répartition[[#This Row],[Nom association]]</f>
        <v>AISGE_Association intercommunale scolaire de genolier et environs</v>
      </c>
      <c r="E9645">
        <f>COUNTIFS(D$2:D9645,Clef_répartition[[#This Row],[Code_Nom]],J$2:J9645,Clef_répartition[[#This Row],[Année]])</f>
        <v>3</v>
      </c>
      <c r="F9645">
        <f>IF(Clef_répartition[[#This Row],[Code_Nom]]=D9644,F9644-1,(COUNTIFS(Clef_répartition[Code_Nom],Clef_répartition[[#This Row],[Code_Nom]],Clef_répartition[Année],Clef_répartition[[#This Row],[Année]])))</f>
        <v>3</v>
      </c>
      <c r="G9645" t="str">
        <f>Clef_répartition[[#This Row],[Code_Nom]]&amp;"_"&amp;Clef_répartition[[#This Row],[Nombre]]&amp;"_"&amp;Clef_répartition[[#This Row],[Année]]</f>
        <v>AISGE_Association intercommunale scolaire de genolier et environs_3_2021</v>
      </c>
      <c r="H9645">
        <v>5720</v>
      </c>
      <c r="I9645" t="s">
        <v>125</v>
      </c>
      <c r="J9645">
        <v>2021</v>
      </c>
      <c r="K9645">
        <v>0.12709999999999999</v>
      </c>
    </row>
    <row r="9646" spans="1:11" x14ac:dyDescent="0.25">
      <c r="A9646" t="s">
        <v>725</v>
      </c>
      <c r="B9646" t="s">
        <v>589</v>
      </c>
      <c r="C9646" t="s">
        <v>590</v>
      </c>
      <c r="D9646" t="str">
        <f>Clef_répartition[[#This Row],[Code association]]&amp;"_"&amp;Clef_répartition[[#This Row],[Nom association]]</f>
        <v>AISGE_Association intercommunale scolaire de genolier et environs</v>
      </c>
      <c r="E9646">
        <f>COUNTIFS(D$2:D9646,Clef_répartition[[#This Row],[Code_Nom]],J$2:J9646,Clef_répartition[[#This Row],[Année]])</f>
        <v>4</v>
      </c>
      <c r="F9646">
        <f>IF(Clef_répartition[[#This Row],[Code_Nom]]=D9645,F9645-1,(COUNTIFS(Clef_répartition[Code_Nom],Clef_répartition[[#This Row],[Code_Nom]],Clef_répartition[Année],Clef_répartition[[#This Row],[Année]])))</f>
        <v>2</v>
      </c>
      <c r="G9646" t="str">
        <f>Clef_répartition[[#This Row],[Code_Nom]]&amp;"_"&amp;Clef_répartition[[#This Row],[Nombre]]&amp;"_"&amp;Clef_répartition[[#This Row],[Année]]</f>
        <v>AISGE_Association intercommunale scolaire de genolier et environs_4_2021</v>
      </c>
      <c r="H9646">
        <v>5727</v>
      </c>
      <c r="I9646" t="s">
        <v>243</v>
      </c>
      <c r="J9646">
        <v>2021</v>
      </c>
      <c r="K9646">
        <v>0.21029999999999999</v>
      </c>
    </row>
    <row r="9647" spans="1:11" x14ac:dyDescent="0.25">
      <c r="A9647" t="s">
        <v>725</v>
      </c>
      <c r="B9647" t="s">
        <v>589</v>
      </c>
      <c r="C9647" t="s">
        <v>590</v>
      </c>
      <c r="D9647" t="str">
        <f>Clef_répartition[[#This Row],[Code association]]&amp;"_"&amp;Clef_répartition[[#This Row],[Nom association]]</f>
        <v>AISGE_Association intercommunale scolaire de genolier et environs</v>
      </c>
      <c r="E9647">
        <f>COUNTIFS(D$2:D9647,Clef_répartition[[#This Row],[Code_Nom]],J$2:J9647,Clef_répartition[[#This Row],[Année]])</f>
        <v>5</v>
      </c>
      <c r="F9647">
        <f>IF(Clef_répartition[[#This Row],[Code_Nom]]=D9646,F9646-1,(COUNTIFS(Clef_répartition[Code_Nom],Clef_répartition[[#This Row],[Code_Nom]],Clef_répartition[Année],Clef_répartition[[#This Row],[Année]])))</f>
        <v>1</v>
      </c>
      <c r="G9647" t="str">
        <f>Clef_répartition[[#This Row],[Code_Nom]]&amp;"_"&amp;Clef_répartition[[#This Row],[Nombre]]&amp;"_"&amp;Clef_répartition[[#This Row],[Année]]</f>
        <v>AISGE_Association intercommunale scolaire de genolier et environs_5_2021</v>
      </c>
      <c r="H9647">
        <v>5730</v>
      </c>
      <c r="I9647" t="s">
        <v>265</v>
      </c>
      <c r="J9647">
        <v>2021</v>
      </c>
      <c r="K9647">
        <v>0.16700000000000001</v>
      </c>
    </row>
    <row r="9648" spans="1:11" x14ac:dyDescent="0.25">
      <c r="A9648" t="s">
        <v>725</v>
      </c>
      <c r="B9648" t="s">
        <v>444</v>
      </c>
      <c r="C9648" t="s">
        <v>445</v>
      </c>
      <c r="D9648" t="str">
        <f>Clef_répartition[[#This Row],[Code association]]&amp;"_"&amp;Clef_répartition[[#This Row],[Nom association]]</f>
        <v>AISGIA_Association Intercommunale du Stand des Grandes Iles d'Amont</v>
      </c>
      <c r="E9648">
        <f>COUNTIFS(D$2:D9648,Clef_répartition[[#This Row],[Code_Nom]],J$2:J9648,Clef_répartition[[#This Row],[Année]])</f>
        <v>1</v>
      </c>
      <c r="F9648">
        <f>IF(Clef_répartition[[#This Row],[Code_Nom]]=D9647,F9647-1,(COUNTIFS(Clef_répartition[Code_Nom],Clef_répartition[[#This Row],[Code_Nom]],Clef_répartition[Année],Clef_répartition[[#This Row],[Année]])))</f>
        <v>4</v>
      </c>
      <c r="G9648" t="str">
        <f>Clef_répartition[[#This Row],[Code_Nom]]&amp;"_"&amp;Clef_répartition[[#This Row],[Nombre]]&amp;"_"&amp;Clef_répartition[[#This Row],[Année]]</f>
        <v>AISGIA_Association Intercommunale du Stand des Grandes Iles d'Amont_1_2021</v>
      </c>
      <c r="H9648">
        <v>5401</v>
      </c>
      <c r="I9648" t="s">
        <v>3</v>
      </c>
      <c r="J9648">
        <v>2021</v>
      </c>
      <c r="K9648">
        <v>0.38</v>
      </c>
    </row>
    <row r="9649" spans="1:11" x14ac:dyDescent="0.25">
      <c r="A9649" t="s">
        <v>725</v>
      </c>
      <c r="B9649" t="s">
        <v>444</v>
      </c>
      <c r="C9649" t="s">
        <v>445</v>
      </c>
      <c r="D9649" t="str">
        <f>Clef_répartition[[#This Row],[Code association]]&amp;"_"&amp;Clef_répartition[[#This Row],[Nom association]]</f>
        <v>AISGIA_Association Intercommunale du Stand des Grandes Iles d'Amont</v>
      </c>
      <c r="E9649">
        <f>COUNTIFS(D$2:D9649,Clef_répartition[[#This Row],[Code_Nom]],J$2:J9649,Clef_répartition[[#This Row],[Année]])</f>
        <v>2</v>
      </c>
      <c r="F9649">
        <f>IF(Clef_répartition[[#This Row],[Code_Nom]]=D9648,F9648-1,(COUNTIFS(Clef_répartition[Code_Nom],Clef_répartition[[#This Row],[Code_Nom]],Clef_répartition[Année],Clef_répartition[[#This Row],[Année]])))</f>
        <v>3</v>
      </c>
      <c r="G9649" t="str">
        <f>Clef_répartition[[#This Row],[Code_Nom]]&amp;"_"&amp;Clef_répartition[[#This Row],[Nombre]]&amp;"_"&amp;Clef_répartition[[#This Row],[Année]]</f>
        <v>AISGIA_Association Intercommunale du Stand des Grandes Iles d'Amont_2_2021</v>
      </c>
      <c r="H9649">
        <v>5402</v>
      </c>
      <c r="I9649" t="s">
        <v>22</v>
      </c>
      <c r="J9649">
        <v>2021</v>
      </c>
      <c r="K9649">
        <v>0.3</v>
      </c>
    </row>
    <row r="9650" spans="1:11" x14ac:dyDescent="0.25">
      <c r="A9650" t="s">
        <v>725</v>
      </c>
      <c r="B9650" t="s">
        <v>444</v>
      </c>
      <c r="C9650" t="s">
        <v>445</v>
      </c>
      <c r="D9650" t="str">
        <f>Clef_répartition[[#This Row],[Code association]]&amp;"_"&amp;Clef_répartition[[#This Row],[Nom association]]</f>
        <v>AISGIA_Association Intercommunale du Stand des Grandes Iles d'Amont</v>
      </c>
      <c r="E9650">
        <f>COUNTIFS(D$2:D9650,Clef_répartition[[#This Row],[Code_Nom]],J$2:J9650,Clef_répartition[[#This Row],[Année]])</f>
        <v>3</v>
      </c>
      <c r="F9650">
        <f>IF(Clef_répartition[[#This Row],[Code_Nom]]=D9649,F9649-1,(COUNTIFS(Clef_répartition[Code_Nom],Clef_répartition[[#This Row],[Code_Nom]],Clef_répartition[Année],Clef_répartition[[#This Row],[Année]])))</f>
        <v>2</v>
      </c>
      <c r="G9650" t="str">
        <f>Clef_répartition[[#This Row],[Code_Nom]]&amp;"_"&amp;Clef_répartition[[#This Row],[Nombre]]&amp;"_"&amp;Clef_répartition[[#This Row],[Année]]</f>
        <v>AISGIA_Association Intercommunale du Stand des Grandes Iles d'Amont_3_2021</v>
      </c>
      <c r="H9650">
        <v>5409</v>
      </c>
      <c r="I9650" t="s">
        <v>198</v>
      </c>
      <c r="J9650">
        <v>2021</v>
      </c>
      <c r="K9650">
        <v>0.28000000000000003</v>
      </c>
    </row>
    <row r="9651" spans="1:11" x14ac:dyDescent="0.25">
      <c r="A9651" t="s">
        <v>725</v>
      </c>
      <c r="B9651" t="s">
        <v>444</v>
      </c>
      <c r="C9651" t="s">
        <v>445</v>
      </c>
      <c r="D9651" t="str">
        <f>Clef_répartition[[#This Row],[Code association]]&amp;"_"&amp;Clef_répartition[[#This Row],[Nom association]]</f>
        <v>AISGIA_Association Intercommunale du Stand des Grandes Iles d'Amont</v>
      </c>
      <c r="E9651">
        <f>COUNTIFS(D$2:D9651,Clef_répartition[[#This Row],[Code_Nom]],J$2:J9651,Clef_répartition[[#This Row],[Année]])</f>
        <v>4</v>
      </c>
      <c r="F9651">
        <f>IF(Clef_répartition[[#This Row],[Code_Nom]]=D9650,F9650-1,(COUNTIFS(Clef_répartition[Code_Nom],Clef_répartition[[#This Row],[Code_Nom]],Clef_répartition[Année],Clef_répartition[[#This Row],[Année]])))</f>
        <v>1</v>
      </c>
      <c r="G9651" t="str">
        <f>Clef_répartition[[#This Row],[Code_Nom]]&amp;"_"&amp;Clef_répartition[[#This Row],[Nombre]]&amp;"_"&amp;Clef_répartition[[#This Row],[Année]]</f>
        <v>AISGIA_Association Intercommunale du Stand des Grandes Iles d'Amont_4_2021</v>
      </c>
      <c r="H9651">
        <v>5415</v>
      </c>
      <c r="I9651" t="s">
        <v>300</v>
      </c>
      <c r="J9651">
        <v>2021</v>
      </c>
      <c r="K9651">
        <v>0.04</v>
      </c>
    </row>
    <row r="9652" spans="1:11" x14ac:dyDescent="0.25">
      <c r="A9652" t="s">
        <v>725</v>
      </c>
      <c r="B9652" t="s">
        <v>612</v>
      </c>
      <c r="C9652" t="s">
        <v>613</v>
      </c>
      <c r="D9652" t="str">
        <f>Clef_répartition[[#This Row],[Code association]]&amp;"_"&amp;Clef_répartition[[#This Row],[Nom association]]</f>
        <v>AISM_Association intercommunale d'amenée d'eau de la Source Mercier</v>
      </c>
      <c r="E9652">
        <f>COUNTIFS(D$2:D9652,Clef_répartition[[#This Row],[Code_Nom]],J$2:J9652,Clef_répartition[[#This Row],[Année]])</f>
        <v>1</v>
      </c>
      <c r="F9652">
        <f>IF(Clef_répartition[[#This Row],[Code_Nom]]=D9651,F9651-1,(COUNTIFS(Clef_répartition[Code_Nom],Clef_répartition[[#This Row],[Code_Nom]],Clef_répartition[Année],Clef_répartition[[#This Row],[Année]])))</f>
        <v>6</v>
      </c>
      <c r="G9652" t="str">
        <f>Clef_répartition[[#This Row],[Code_Nom]]&amp;"_"&amp;Clef_répartition[[#This Row],[Nombre]]&amp;"_"&amp;Clef_répartition[[#This Row],[Année]]</f>
        <v>AISM_Association intercommunale d'amenée d'eau de la Source Mercier_1_2021</v>
      </c>
      <c r="H9652">
        <v>5748</v>
      </c>
      <c r="I9652" t="s">
        <v>38</v>
      </c>
      <c r="J9652">
        <v>2021</v>
      </c>
      <c r="K9652">
        <v>0.18</v>
      </c>
    </row>
    <row r="9653" spans="1:11" x14ac:dyDescent="0.25">
      <c r="A9653" t="s">
        <v>725</v>
      </c>
      <c r="B9653" t="s">
        <v>612</v>
      </c>
      <c r="C9653" t="s">
        <v>613</v>
      </c>
      <c r="D9653" t="str">
        <f>Clef_répartition[[#This Row],[Code association]]&amp;"_"&amp;Clef_répartition[[#This Row],[Nom association]]</f>
        <v>AISM_Association intercommunale d'amenée d'eau de la Source Mercier</v>
      </c>
      <c r="E9653">
        <f>COUNTIFS(D$2:D9653,Clef_répartition[[#This Row],[Code_Nom]],J$2:J9653,Clef_répartition[[#This Row],[Année]])</f>
        <v>2</v>
      </c>
      <c r="F9653">
        <f>IF(Clef_répartition[[#This Row],[Code_Nom]]=D9652,F9652-1,(COUNTIFS(Clef_répartition[Code_Nom],Clef_répartition[[#This Row],[Code_Nom]],Clef_répartition[Année],Clef_répartition[[#This Row],[Année]])))</f>
        <v>5</v>
      </c>
      <c r="G9653" t="str">
        <f>Clef_répartition[[#This Row],[Code_Nom]]&amp;"_"&amp;Clef_répartition[[#This Row],[Nombre]]&amp;"_"&amp;Clef_répartition[[#This Row],[Année]]</f>
        <v>AISM_Association intercommunale d'amenée d'eau de la Source Mercier_2_2021</v>
      </c>
      <c r="H9653">
        <v>5741</v>
      </c>
      <c r="I9653" t="s">
        <v>144</v>
      </c>
      <c r="J9653">
        <v>2021</v>
      </c>
      <c r="K9653">
        <v>0.17</v>
      </c>
    </row>
    <row r="9654" spans="1:11" x14ac:dyDescent="0.25">
      <c r="A9654" t="s">
        <v>725</v>
      </c>
      <c r="B9654" t="s">
        <v>612</v>
      </c>
      <c r="C9654" t="s">
        <v>613</v>
      </c>
      <c r="D9654" t="str">
        <f>Clef_répartition[[#This Row],[Code association]]&amp;"_"&amp;Clef_répartition[[#This Row],[Nom association]]</f>
        <v>AISM_Association intercommunale d'amenée d'eau de la Source Mercier</v>
      </c>
      <c r="E9654">
        <f>COUNTIFS(D$2:D9654,Clef_répartition[[#This Row],[Code_Nom]],J$2:J9654,Clef_répartition[[#This Row],[Année]])</f>
        <v>3</v>
      </c>
      <c r="F9654">
        <f>IF(Clef_répartition[[#This Row],[Code_Nom]]=D9653,F9653-1,(COUNTIFS(Clef_répartition[Code_Nom],Clef_répartition[[#This Row],[Code_Nom]],Clef_répartition[Année],Clef_répartition[[#This Row],[Année]])))</f>
        <v>4</v>
      </c>
      <c r="G9654" t="str">
        <f>Clef_répartition[[#This Row],[Code_Nom]]&amp;"_"&amp;Clef_répartition[[#This Row],[Nombre]]&amp;"_"&amp;Clef_répartition[[#This Row],[Année]]</f>
        <v>AISM_Association intercommunale d'amenée d'eau de la Source Mercier_3_2021</v>
      </c>
      <c r="H9654">
        <v>5750</v>
      </c>
      <c r="I9654" t="s">
        <v>158</v>
      </c>
      <c r="J9654">
        <v>2021</v>
      </c>
      <c r="K9654">
        <v>0.12</v>
      </c>
    </row>
    <row r="9655" spans="1:11" x14ac:dyDescent="0.25">
      <c r="A9655" t="s">
        <v>725</v>
      </c>
      <c r="B9655" t="s">
        <v>612</v>
      </c>
      <c r="C9655" t="s">
        <v>613</v>
      </c>
      <c r="D9655" t="str">
        <f>Clef_répartition[[#This Row],[Code association]]&amp;"_"&amp;Clef_répartition[[#This Row],[Nom association]]</f>
        <v>AISM_Association intercommunale d'amenée d'eau de la Source Mercier</v>
      </c>
      <c r="E9655">
        <f>COUNTIFS(D$2:D9655,Clef_répartition[[#This Row],[Code_Nom]],J$2:J9655,Clef_répartition[[#This Row],[Année]])</f>
        <v>4</v>
      </c>
      <c r="F9655">
        <f>IF(Clef_répartition[[#This Row],[Code_Nom]]=D9654,F9654-1,(COUNTIFS(Clef_répartition[Code_Nom],Clef_répartition[[#This Row],[Code_Nom]],Clef_répartition[Année],Clef_répartition[[#This Row],[Année]])))</f>
        <v>3</v>
      </c>
      <c r="G9655" t="str">
        <f>Clef_répartition[[#This Row],[Code_Nom]]&amp;"_"&amp;Clef_répartition[[#This Row],[Nombre]]&amp;"_"&amp;Clef_répartition[[#This Row],[Année]]</f>
        <v>AISM_Association intercommunale d'amenée d'eau de la Source Mercier_4_2021</v>
      </c>
      <c r="H9655">
        <v>5755</v>
      </c>
      <c r="I9655" t="s">
        <v>160</v>
      </c>
      <c r="J9655">
        <v>2021</v>
      </c>
      <c r="K9655">
        <v>0.28000000000000003</v>
      </c>
    </row>
    <row r="9656" spans="1:11" x14ac:dyDescent="0.25">
      <c r="A9656" t="s">
        <v>725</v>
      </c>
      <c r="B9656" t="s">
        <v>612</v>
      </c>
      <c r="C9656" t="s">
        <v>613</v>
      </c>
      <c r="D9656" t="str">
        <f>Clef_répartition[[#This Row],[Code association]]&amp;"_"&amp;Clef_répartition[[#This Row],[Nom association]]</f>
        <v>AISM_Association intercommunale d'amenée d'eau de la Source Mercier</v>
      </c>
      <c r="E9656">
        <f>COUNTIFS(D$2:D9656,Clef_répartition[[#This Row],[Code_Nom]],J$2:J9656,Clef_répartition[[#This Row],[Année]])</f>
        <v>5</v>
      </c>
      <c r="F9656">
        <f>IF(Clef_répartition[[#This Row],[Code_Nom]]=D9655,F9655-1,(COUNTIFS(Clef_répartition[Code_Nom],Clef_répartition[[#This Row],[Code_Nom]],Clef_répartition[Année],Clef_répartition[[#This Row],[Année]])))</f>
        <v>2</v>
      </c>
      <c r="G9656" t="str">
        <f>Clef_répartition[[#This Row],[Code_Nom]]&amp;"_"&amp;Clef_répartition[[#This Row],[Nombre]]&amp;"_"&amp;Clef_répartition[[#This Row],[Année]]</f>
        <v>AISM_Association intercommunale d'amenée d'eau de la Source Mercier_5_2021</v>
      </c>
      <c r="H9656">
        <v>5759</v>
      </c>
      <c r="I9656" t="s">
        <v>220</v>
      </c>
      <c r="J9656">
        <v>2021</v>
      </c>
      <c r="K9656">
        <v>0.16</v>
      </c>
    </row>
    <row r="9657" spans="1:11" x14ac:dyDescent="0.25">
      <c r="A9657" t="s">
        <v>725</v>
      </c>
      <c r="B9657" t="s">
        <v>612</v>
      </c>
      <c r="C9657" t="s">
        <v>613</v>
      </c>
      <c r="D9657" t="str">
        <f>Clef_répartition[[#This Row],[Code association]]&amp;"_"&amp;Clef_répartition[[#This Row],[Nom association]]</f>
        <v>AISM_Association intercommunale d'amenée d'eau de la Source Mercier</v>
      </c>
      <c r="E9657">
        <f>COUNTIFS(D$2:D9657,Clef_répartition[[#This Row],[Code_Nom]],J$2:J9657,Clef_répartition[[#This Row],[Année]])</f>
        <v>6</v>
      </c>
      <c r="F9657">
        <f>IF(Clef_répartition[[#This Row],[Code_Nom]]=D9656,F9656-1,(COUNTIFS(Clef_répartition[Code_Nom],Clef_répartition[[#This Row],[Code_Nom]],Clef_répartition[Année],Clef_répartition[[#This Row],[Année]])))</f>
        <v>1</v>
      </c>
      <c r="G9657" t="str">
        <f>Clef_répartition[[#This Row],[Code_Nom]]&amp;"_"&amp;Clef_répartition[[#This Row],[Nombre]]&amp;"_"&amp;Clef_répartition[[#This Row],[Année]]</f>
        <v>AISM_Association intercommunale d'amenée d'eau de la Source Mercier_6_2021</v>
      </c>
      <c r="H9657">
        <v>5762</v>
      </c>
      <c r="I9657" t="s">
        <v>253</v>
      </c>
      <c r="J9657">
        <v>2021</v>
      </c>
      <c r="K9657">
        <v>0.09</v>
      </c>
    </row>
    <row r="9658" spans="1:11" x14ac:dyDescent="0.25">
      <c r="A9658" t="s">
        <v>725</v>
      </c>
      <c r="B9658" t="s">
        <v>551</v>
      </c>
      <c r="C9658" t="s">
        <v>552</v>
      </c>
      <c r="D9658" t="str">
        <f>Clef_répartition[[#This Row],[Code association]]&amp;"_"&amp;Clef_répartition[[#This Row],[Nom association]]</f>
        <v>AISMLE_Association Intercommunale Scolaire de Moudon-Lucens et Environs</v>
      </c>
      <c r="E9658">
        <f>COUNTIFS(D$2:D9658,Clef_répartition[[#This Row],[Code_Nom]],J$2:J9658,Clef_répartition[[#This Row],[Année]])</f>
        <v>1</v>
      </c>
      <c r="F9658">
        <f>IF(Clef_répartition[[#This Row],[Code_Nom]]=D9657,F9657-1,(COUNTIFS(Clef_répartition[Code_Nom],Clef_répartition[[#This Row],[Code_Nom]],Clef_répartition[Année],Clef_répartition[[#This Row],[Année]])))</f>
        <v>11</v>
      </c>
      <c r="G9658" t="str">
        <f>Clef_répartition[[#This Row],[Code_Nom]]&amp;"_"&amp;Clef_répartition[[#This Row],[Nombre]]&amp;"_"&amp;Clef_répartition[[#This Row],[Année]]</f>
        <v>AISMLE_Association Intercommunale Scolaire de Moudon-Lucens et Environs_1_2021</v>
      </c>
      <c r="H9658">
        <v>5663</v>
      </c>
      <c r="I9658" t="s">
        <v>45</v>
      </c>
      <c r="J9658">
        <v>2021</v>
      </c>
      <c r="K9658">
        <v>1.6299999999999999E-2</v>
      </c>
    </row>
    <row r="9659" spans="1:11" x14ac:dyDescent="0.25">
      <c r="A9659" t="s">
        <v>725</v>
      </c>
      <c r="B9659" t="s">
        <v>551</v>
      </c>
      <c r="C9659" t="s">
        <v>552</v>
      </c>
      <c r="D9659" t="str">
        <f>Clef_répartition[[#This Row],[Code association]]&amp;"_"&amp;Clef_répartition[[#This Row],[Nom association]]</f>
        <v>AISMLE_Association Intercommunale Scolaire de Moudon-Lucens et Environs</v>
      </c>
      <c r="E9659">
        <f>COUNTIFS(D$2:D9659,Clef_répartition[[#This Row],[Code_Nom]],J$2:J9659,Clef_répartition[[#This Row],[Année]])</f>
        <v>2</v>
      </c>
      <c r="F9659">
        <f>IF(Clef_répartition[[#This Row],[Code_Nom]]=D9658,F9658-1,(COUNTIFS(Clef_répartition[Code_Nom],Clef_répartition[[#This Row],[Code_Nom]],Clef_répartition[Année],Clef_répartition[[#This Row],[Année]])))</f>
        <v>10</v>
      </c>
      <c r="G9659" t="str">
        <f>Clef_répartition[[#This Row],[Code_Nom]]&amp;"_"&amp;Clef_répartition[[#This Row],[Nombre]]&amp;"_"&amp;Clef_répartition[[#This Row],[Année]]</f>
        <v>AISMLE_Association Intercommunale Scolaire de Moudon-Lucens et Environs_2_2021</v>
      </c>
      <c r="H9659">
        <v>5665</v>
      </c>
      <c r="I9659" t="s">
        <v>57</v>
      </c>
      <c r="J9659">
        <v>2021</v>
      </c>
      <c r="K9659">
        <v>1.6400000000000001E-2</v>
      </c>
    </row>
    <row r="9660" spans="1:11" x14ac:dyDescent="0.25">
      <c r="A9660" t="s">
        <v>725</v>
      </c>
      <c r="B9660" t="s">
        <v>551</v>
      </c>
      <c r="C9660" t="s">
        <v>552</v>
      </c>
      <c r="D9660" t="str">
        <f>Clef_répartition[[#This Row],[Code association]]&amp;"_"&amp;Clef_répartition[[#This Row],[Nom association]]</f>
        <v>AISMLE_Association Intercommunale Scolaire de Moudon-Lucens et Environs</v>
      </c>
      <c r="E9660">
        <f>COUNTIFS(D$2:D9660,Clef_répartition[[#This Row],[Code_Nom]],J$2:J9660,Clef_répartition[[#This Row],[Année]])</f>
        <v>3</v>
      </c>
      <c r="F9660">
        <f>IF(Clef_répartition[[#This Row],[Code_Nom]]=D9659,F9659-1,(COUNTIFS(Clef_répartition[Code_Nom],Clef_répartition[[#This Row],[Code_Nom]],Clef_répartition[Année],Clef_répartition[[#This Row],[Année]])))</f>
        <v>9</v>
      </c>
      <c r="G9660" t="str">
        <f>Clef_répartition[[#This Row],[Code_Nom]]&amp;"_"&amp;Clef_répartition[[#This Row],[Nombre]]&amp;"_"&amp;Clef_répartition[[#This Row],[Année]]</f>
        <v>AISMLE_Association Intercommunale Scolaire de Moudon-Lucens et Environs_3_2021</v>
      </c>
      <c r="H9660">
        <v>5669</v>
      </c>
      <c r="I9660" t="s">
        <v>89</v>
      </c>
      <c r="J9660">
        <v>2021</v>
      </c>
      <c r="K9660">
        <v>1.9800000000000002E-2</v>
      </c>
    </row>
    <row r="9661" spans="1:11" x14ac:dyDescent="0.25">
      <c r="A9661" t="s">
        <v>725</v>
      </c>
      <c r="B9661" t="s">
        <v>551</v>
      </c>
      <c r="C9661" t="s">
        <v>552</v>
      </c>
      <c r="D9661" t="str">
        <f>Clef_répartition[[#This Row],[Code association]]&amp;"_"&amp;Clef_répartition[[#This Row],[Nom association]]</f>
        <v>AISMLE_Association Intercommunale Scolaire de Moudon-Lucens et Environs</v>
      </c>
      <c r="E9661">
        <f>COUNTIFS(D$2:D9661,Clef_répartition[[#This Row],[Code_Nom]],J$2:J9661,Clef_répartition[[#This Row],[Année]])</f>
        <v>4</v>
      </c>
      <c r="F9661">
        <f>IF(Clef_répartition[[#This Row],[Code_Nom]]=D9660,F9660-1,(COUNTIFS(Clef_répartition[Code_Nom],Clef_répartition[[#This Row],[Code_Nom]],Clef_répartition[Année],Clef_répartition[[#This Row],[Année]])))</f>
        <v>8</v>
      </c>
      <c r="G9661" t="str">
        <f>Clef_répartition[[#This Row],[Code_Nom]]&amp;"_"&amp;Clef_répartition[[#This Row],[Nombre]]&amp;"_"&amp;Clef_répartition[[#This Row],[Année]]</f>
        <v>AISMLE_Association Intercommunale Scolaire de Moudon-Lucens et Environs_4_2021</v>
      </c>
      <c r="H9661">
        <v>5671</v>
      </c>
      <c r="I9661" t="s">
        <v>95</v>
      </c>
      <c r="J9661">
        <v>2021</v>
      </c>
      <c r="K9661">
        <v>1.6799999999999999E-2</v>
      </c>
    </row>
    <row r="9662" spans="1:11" x14ac:dyDescent="0.25">
      <c r="A9662" t="s">
        <v>725</v>
      </c>
      <c r="B9662" t="s">
        <v>551</v>
      </c>
      <c r="C9662" t="s">
        <v>552</v>
      </c>
      <c r="D9662" t="str">
        <f>Clef_répartition[[#This Row],[Code association]]&amp;"_"&amp;Clef_répartition[[#This Row],[Nom association]]</f>
        <v>AISMLE_Association Intercommunale Scolaire de Moudon-Lucens et Environs</v>
      </c>
      <c r="E9662">
        <f>COUNTIFS(D$2:D9662,Clef_répartition[[#This Row],[Code_Nom]],J$2:J9662,Clef_répartition[[#This Row],[Année]])</f>
        <v>5</v>
      </c>
      <c r="F9662">
        <f>IF(Clef_répartition[[#This Row],[Code_Nom]]=D9661,F9661-1,(COUNTIFS(Clef_répartition[Code_Nom],Clef_répartition[[#This Row],[Code_Nom]],Clef_répartition[Année],Clef_répartition[[#This Row],[Année]])))</f>
        <v>7</v>
      </c>
      <c r="G9662" t="str">
        <f>Clef_répartition[[#This Row],[Code_Nom]]&amp;"_"&amp;Clef_répartition[[#This Row],[Nombre]]&amp;"_"&amp;Clef_répartition[[#This Row],[Année]]</f>
        <v>AISMLE_Association Intercommunale Scolaire de Moudon-Lucens et Environs_5_2021</v>
      </c>
      <c r="H9662">
        <v>5673</v>
      </c>
      <c r="I9662" t="s">
        <v>137</v>
      </c>
      <c r="J9662">
        <v>2021</v>
      </c>
      <c r="K9662">
        <v>2.58E-2</v>
      </c>
    </row>
    <row r="9663" spans="1:11" x14ac:dyDescent="0.25">
      <c r="A9663" t="s">
        <v>725</v>
      </c>
      <c r="B9663" t="s">
        <v>551</v>
      </c>
      <c r="C9663" t="s">
        <v>552</v>
      </c>
      <c r="D9663" t="str">
        <f>Clef_répartition[[#This Row],[Code association]]&amp;"_"&amp;Clef_répartition[[#This Row],[Nom association]]</f>
        <v>AISMLE_Association Intercommunale Scolaire de Moudon-Lucens et Environs</v>
      </c>
      <c r="E9663">
        <f>COUNTIFS(D$2:D9663,Clef_répartition[[#This Row],[Code_Nom]],J$2:J9663,Clef_répartition[[#This Row],[Année]])</f>
        <v>6</v>
      </c>
      <c r="F9663">
        <f>IF(Clef_répartition[[#This Row],[Code_Nom]]=D9662,F9662-1,(COUNTIFS(Clef_répartition[Code_Nom],Clef_répartition[[#This Row],[Code_Nom]],Clef_répartition[Année],Clef_répartition[[#This Row],[Année]])))</f>
        <v>6</v>
      </c>
      <c r="G9663" t="str">
        <f>Clef_répartition[[#This Row],[Code_Nom]]&amp;"_"&amp;Clef_répartition[[#This Row],[Nombre]]&amp;"_"&amp;Clef_répartition[[#This Row],[Année]]</f>
        <v>AISMLE_Association Intercommunale Scolaire de Moudon-Lucens et Environs_6_2021</v>
      </c>
      <c r="H9663">
        <v>5674</v>
      </c>
      <c r="I9663" t="s">
        <v>163</v>
      </c>
      <c r="J9663">
        <v>2021</v>
      </c>
      <c r="K9663">
        <v>9.1000000000000004E-3</v>
      </c>
    </row>
    <row r="9664" spans="1:11" x14ac:dyDescent="0.25">
      <c r="A9664" t="s">
        <v>725</v>
      </c>
      <c r="B9664" t="s">
        <v>551</v>
      </c>
      <c r="C9664" t="s">
        <v>552</v>
      </c>
      <c r="D9664" t="str">
        <f>Clef_répartition[[#This Row],[Code association]]&amp;"_"&amp;Clef_répartition[[#This Row],[Nom association]]</f>
        <v>AISMLE_Association Intercommunale Scolaire de Moudon-Lucens et Environs</v>
      </c>
      <c r="E9664">
        <f>COUNTIFS(D$2:D9664,Clef_répartition[[#This Row],[Code_Nom]],J$2:J9664,Clef_répartition[[#This Row],[Année]])</f>
        <v>7</v>
      </c>
      <c r="F9664">
        <f>IF(Clef_répartition[[#This Row],[Code_Nom]]=D9663,F9663-1,(COUNTIFS(Clef_répartition[Code_Nom],Clef_répartition[[#This Row],[Code_Nom]],Clef_répartition[Année],Clef_répartition[[#This Row],[Année]])))</f>
        <v>5</v>
      </c>
      <c r="G9664" t="str">
        <f>Clef_répartition[[#This Row],[Code_Nom]]&amp;"_"&amp;Clef_répartition[[#This Row],[Nombre]]&amp;"_"&amp;Clef_répartition[[#This Row],[Année]]</f>
        <v>AISMLE_Association Intercommunale Scolaire de Moudon-Lucens et Environs_7_2021</v>
      </c>
      <c r="H9664">
        <v>5675</v>
      </c>
      <c r="I9664" t="s">
        <v>164</v>
      </c>
      <c r="J9664">
        <v>2021</v>
      </c>
      <c r="K9664">
        <v>0.35859999999999997</v>
      </c>
    </row>
    <row r="9665" spans="1:11" x14ac:dyDescent="0.25">
      <c r="A9665" t="s">
        <v>725</v>
      </c>
      <c r="B9665" t="s">
        <v>551</v>
      </c>
      <c r="C9665" t="s">
        <v>552</v>
      </c>
      <c r="D9665" t="str">
        <f>Clef_répartition[[#This Row],[Code association]]&amp;"_"&amp;Clef_répartition[[#This Row],[Nom association]]</f>
        <v>AISMLE_Association Intercommunale Scolaire de Moudon-Lucens et Environs</v>
      </c>
      <c r="E9665">
        <f>COUNTIFS(D$2:D9665,Clef_répartition[[#This Row],[Code_Nom]],J$2:J9665,Clef_répartition[[#This Row],[Année]])</f>
        <v>8</v>
      </c>
      <c r="F9665">
        <f>IF(Clef_répartition[[#This Row],[Code_Nom]]=D9664,F9664-1,(COUNTIFS(Clef_répartition[Code_Nom],Clef_répartition[[#This Row],[Code_Nom]],Clef_répartition[Année],Clef_répartition[[#This Row],[Année]])))</f>
        <v>4</v>
      </c>
      <c r="G9665" t="str">
        <f>Clef_répartition[[#This Row],[Code_Nom]]&amp;"_"&amp;Clef_répartition[[#This Row],[Nombre]]&amp;"_"&amp;Clef_répartition[[#This Row],[Année]]</f>
        <v>AISMLE_Association Intercommunale Scolaire de Moudon-Lucens et Environs_8_2021</v>
      </c>
      <c r="H9665">
        <v>5678</v>
      </c>
      <c r="I9665" t="s">
        <v>192</v>
      </c>
      <c r="J9665">
        <v>2021</v>
      </c>
      <c r="K9665">
        <v>0.50619999999999998</v>
      </c>
    </row>
    <row r="9666" spans="1:11" x14ac:dyDescent="0.25">
      <c r="A9666" t="s">
        <v>725</v>
      </c>
      <c r="B9666" t="s">
        <v>551</v>
      </c>
      <c r="C9666" t="s">
        <v>552</v>
      </c>
      <c r="D9666" t="str">
        <f>Clef_répartition[[#This Row],[Code association]]&amp;"_"&amp;Clef_répartition[[#This Row],[Nom association]]</f>
        <v>AISMLE_Association Intercommunale Scolaire de Moudon-Lucens et Environs</v>
      </c>
      <c r="E9666">
        <f>COUNTIFS(D$2:D9666,Clef_répartition[[#This Row],[Code_Nom]],J$2:J9666,Clef_répartition[[#This Row],[Année]])</f>
        <v>9</v>
      </c>
      <c r="F9666">
        <f>IF(Clef_répartition[[#This Row],[Code_Nom]]=D9665,F9665-1,(COUNTIFS(Clef_répartition[Code_Nom],Clef_répartition[[#This Row],[Code_Nom]],Clef_répartition[Année],Clef_répartition[[#This Row],[Année]])))</f>
        <v>3</v>
      </c>
      <c r="G9666" t="str">
        <f>Clef_répartition[[#This Row],[Code_Nom]]&amp;"_"&amp;Clef_répartition[[#This Row],[Nombre]]&amp;"_"&amp;Clef_répartition[[#This Row],[Année]]</f>
        <v>AISMLE_Association Intercommunale Scolaire de Moudon-Lucens et Environs_9_2021</v>
      </c>
      <c r="H9666">
        <v>5683</v>
      </c>
      <c r="I9666" t="s">
        <v>222</v>
      </c>
      <c r="J9666">
        <v>2021</v>
      </c>
      <c r="K9666">
        <v>1.72E-2</v>
      </c>
    </row>
    <row r="9667" spans="1:11" x14ac:dyDescent="0.25">
      <c r="A9667" t="s">
        <v>725</v>
      </c>
      <c r="B9667" t="s">
        <v>551</v>
      </c>
      <c r="C9667" t="s">
        <v>552</v>
      </c>
      <c r="D9667" t="str">
        <f>Clef_répartition[[#This Row],[Code association]]&amp;"_"&amp;Clef_répartition[[#This Row],[Nom association]]</f>
        <v>AISMLE_Association Intercommunale Scolaire de Moudon-Lucens et Environs</v>
      </c>
      <c r="E9667">
        <f>COUNTIFS(D$2:D9667,Clef_répartition[[#This Row],[Code_Nom]],J$2:J9667,Clef_répartition[[#This Row],[Année]])</f>
        <v>10</v>
      </c>
      <c r="F9667">
        <f>IF(Clef_répartition[[#This Row],[Code_Nom]]=D9666,F9666-1,(COUNTIFS(Clef_répartition[Code_Nom],Clef_répartition[[#This Row],[Code_Nom]],Clef_répartition[Année],Clef_répartition[[#This Row],[Année]])))</f>
        <v>2</v>
      </c>
      <c r="G9667" t="str">
        <f>Clef_répartition[[#This Row],[Code_Nom]]&amp;"_"&amp;Clef_répartition[[#This Row],[Nombre]]&amp;"_"&amp;Clef_répartition[[#This Row],[Année]]</f>
        <v>AISMLE_Association Intercommunale Scolaire de Moudon-Lucens et Environs_10_2021</v>
      </c>
      <c r="H9667">
        <v>5684</v>
      </c>
      <c r="I9667" t="s">
        <v>237</v>
      </c>
      <c r="J9667">
        <v>2021</v>
      </c>
      <c r="K9667">
        <v>5.5999999999999999E-3</v>
      </c>
    </row>
    <row r="9668" spans="1:11" x14ac:dyDescent="0.25">
      <c r="A9668" t="s">
        <v>725</v>
      </c>
      <c r="B9668" t="s">
        <v>551</v>
      </c>
      <c r="C9668" t="s">
        <v>552</v>
      </c>
      <c r="D9668" t="str">
        <f>Clef_répartition[[#This Row],[Code association]]&amp;"_"&amp;Clef_répartition[[#This Row],[Nom association]]</f>
        <v>AISMLE_Association Intercommunale Scolaire de Moudon-Lucens et Environs</v>
      </c>
      <c r="E9668">
        <f>COUNTIFS(D$2:D9668,Clef_répartition[[#This Row],[Code_Nom]],J$2:J9668,Clef_répartition[[#This Row],[Année]])</f>
        <v>11</v>
      </c>
      <c r="F9668">
        <f>IF(Clef_répartition[[#This Row],[Code_Nom]]=D9667,F9667-1,(COUNTIFS(Clef_répartition[Code_Nom],Clef_répartition[[#This Row],[Code_Nom]],Clef_répartition[Année],Clef_répartition[[#This Row],[Année]])))</f>
        <v>1</v>
      </c>
      <c r="G9668" t="str">
        <f>Clef_répartition[[#This Row],[Code_Nom]]&amp;"_"&amp;Clef_répartition[[#This Row],[Nombre]]&amp;"_"&amp;Clef_répartition[[#This Row],[Année]]</f>
        <v>AISMLE_Association Intercommunale Scolaire de Moudon-Lucens et Environs_11_2021</v>
      </c>
      <c r="H9668">
        <v>5690</v>
      </c>
      <c r="I9668" t="s">
        <v>281</v>
      </c>
      <c r="J9668">
        <v>2021</v>
      </c>
      <c r="K9668">
        <v>8.2000000000000007E-3</v>
      </c>
    </row>
    <row r="9669" spans="1:11" x14ac:dyDescent="0.25">
      <c r="A9669" t="s">
        <v>725</v>
      </c>
      <c r="B9669" t="s">
        <v>475</v>
      </c>
      <c r="C9669" t="s">
        <v>476</v>
      </c>
      <c r="D9669" t="str">
        <f>Clef_répartition[[#This Row],[Code association]]&amp;"_"&amp;Clef_répartition[[#This Row],[Nom association]]</f>
        <v>AISOL_Association intercommunale scolaire des Ormonts et Leysin</v>
      </c>
      <c r="E9669">
        <f>COUNTIFS(D$2:D9669,Clef_répartition[[#This Row],[Code_Nom]],J$2:J9669,Clef_répartition[[#This Row],[Année]])</f>
        <v>1</v>
      </c>
      <c r="F9669">
        <f>IF(Clef_répartition[[#This Row],[Code_Nom]]=D9668,F9668-1,(COUNTIFS(Clef_répartition[Code_Nom],Clef_répartition[[#This Row],[Code_Nom]],Clef_répartition[Année],Clef_répartition[[#This Row],[Année]])))</f>
        <v>3</v>
      </c>
      <c r="G9669" t="str">
        <f>Clef_répartition[[#This Row],[Code_Nom]]&amp;"_"&amp;Clef_répartition[[#This Row],[Nombre]]&amp;"_"&amp;Clef_répartition[[#This Row],[Année]]</f>
        <v>AISOL_Association intercommunale scolaire des Ormonts et Leysin_1_2021</v>
      </c>
      <c r="H9669">
        <v>5407</v>
      </c>
      <c r="I9669" t="s">
        <v>159</v>
      </c>
      <c r="J9669">
        <v>2021</v>
      </c>
      <c r="K9669">
        <v>0.57999999999999996</v>
      </c>
    </row>
    <row r="9670" spans="1:11" x14ac:dyDescent="0.25">
      <c r="A9670" t="s">
        <v>725</v>
      </c>
      <c r="B9670" t="s">
        <v>475</v>
      </c>
      <c r="C9670" t="s">
        <v>476</v>
      </c>
      <c r="D9670" t="str">
        <f>Clef_répartition[[#This Row],[Code association]]&amp;"_"&amp;Clef_répartition[[#This Row],[Nom association]]</f>
        <v>AISOL_Association intercommunale scolaire des Ormonts et Leysin</v>
      </c>
      <c r="E9670">
        <f>COUNTIFS(D$2:D9670,Clef_répartition[[#This Row],[Code_Nom]],J$2:J9670,Clef_répartition[[#This Row],[Année]])</f>
        <v>2</v>
      </c>
      <c r="F9670">
        <f>IF(Clef_répartition[[#This Row],[Code_Nom]]=D9669,F9669-1,(COUNTIFS(Clef_répartition[Code_Nom],Clef_répartition[[#This Row],[Code_Nom]],Clef_répartition[Année],Clef_répartition[[#This Row],[Année]])))</f>
        <v>2</v>
      </c>
      <c r="G9670" t="str">
        <f>Clef_répartition[[#This Row],[Code_Nom]]&amp;"_"&amp;Clef_répartition[[#This Row],[Nombre]]&amp;"_"&amp;Clef_répartition[[#This Row],[Année]]</f>
        <v>AISOL_Association intercommunale scolaire des Ormonts et Leysin_2_2021</v>
      </c>
      <c r="H9670">
        <v>5410</v>
      </c>
      <c r="I9670" t="s">
        <v>203</v>
      </c>
      <c r="J9670">
        <v>2021</v>
      </c>
      <c r="K9670">
        <v>0.19</v>
      </c>
    </row>
    <row r="9671" spans="1:11" x14ac:dyDescent="0.25">
      <c r="A9671" t="s">
        <v>725</v>
      </c>
      <c r="B9671" t="s">
        <v>475</v>
      </c>
      <c r="C9671" t="s">
        <v>476</v>
      </c>
      <c r="D9671" t="str">
        <f>Clef_répartition[[#This Row],[Code association]]&amp;"_"&amp;Clef_répartition[[#This Row],[Nom association]]</f>
        <v>AISOL_Association intercommunale scolaire des Ormonts et Leysin</v>
      </c>
      <c r="E9671">
        <f>COUNTIFS(D$2:D9671,Clef_répartition[[#This Row],[Code_Nom]],J$2:J9671,Clef_répartition[[#This Row],[Année]])</f>
        <v>3</v>
      </c>
      <c r="F9671">
        <f>IF(Clef_répartition[[#This Row],[Code_Nom]]=D9670,F9670-1,(COUNTIFS(Clef_répartition[Code_Nom],Clef_répartition[[#This Row],[Code_Nom]],Clef_répartition[Année],Clef_répartition[[#This Row],[Année]])))</f>
        <v>1</v>
      </c>
      <c r="G9671" t="str">
        <f>Clef_répartition[[#This Row],[Code_Nom]]&amp;"_"&amp;Clef_répartition[[#This Row],[Nombre]]&amp;"_"&amp;Clef_répartition[[#This Row],[Année]]</f>
        <v>AISOL_Association intercommunale scolaire des Ormonts et Leysin_3_2021</v>
      </c>
      <c r="H9671">
        <v>5411</v>
      </c>
      <c r="I9671" t="s">
        <v>204</v>
      </c>
      <c r="J9671">
        <v>2021</v>
      </c>
      <c r="K9671">
        <v>0.23</v>
      </c>
    </row>
    <row r="9672" spans="1:11" x14ac:dyDescent="0.25">
      <c r="A9672" t="s">
        <v>725</v>
      </c>
      <c r="B9672" t="s">
        <v>565</v>
      </c>
      <c r="C9672" t="s">
        <v>566</v>
      </c>
      <c r="D9672" t="str">
        <f>Clef_répartition[[#This Row],[Code association]]&amp;"_"&amp;Clef_répartition[[#This Row],[Nom association]]</f>
        <v>AIVB_Association intercommunale du Vallon de la Baumine</v>
      </c>
      <c r="E9672">
        <f>COUNTIFS(D$2:D9672,Clef_répartition[[#This Row],[Code_Nom]],J$2:J9672,Clef_répartition[[#This Row],[Année]])</f>
        <v>1</v>
      </c>
      <c r="F9672">
        <f>IF(Clef_répartition[[#This Row],[Code_Nom]]=D9671,F9671-1,(COUNTIFS(Clef_répartition[Code_Nom],Clef_répartition[[#This Row],[Code_Nom]],Clef_répartition[Année],Clef_répartition[[#This Row],[Année]])))</f>
        <v>3</v>
      </c>
      <c r="G9672" t="str">
        <f>Clef_répartition[[#This Row],[Code_Nom]]&amp;"_"&amp;Clef_répartition[[#This Row],[Nombre]]&amp;"_"&amp;Clef_répartition[[#This Row],[Année]]</f>
        <v>AIVB_Association intercommunale du Vallon de la Baumine_1_2021</v>
      </c>
      <c r="H9672">
        <v>5745</v>
      </c>
      <c r="I9672" t="s">
        <v>14</v>
      </c>
      <c r="J9672">
        <v>2021</v>
      </c>
      <c r="K9672">
        <v>0.46</v>
      </c>
    </row>
    <row r="9673" spans="1:11" x14ac:dyDescent="0.25">
      <c r="A9673" t="s">
        <v>725</v>
      </c>
      <c r="B9673" t="s">
        <v>565</v>
      </c>
      <c r="C9673" t="s">
        <v>566</v>
      </c>
      <c r="D9673" t="str">
        <f>Clef_répartition[[#This Row],[Code association]]&amp;"_"&amp;Clef_répartition[[#This Row],[Nom association]]</f>
        <v>AIVB_Association intercommunale du Vallon de la Baumine</v>
      </c>
      <c r="E9673">
        <f>COUNTIFS(D$2:D9673,Clef_répartition[[#This Row],[Code_Nom]],J$2:J9673,Clef_répartition[[#This Row],[Année]])</f>
        <v>2</v>
      </c>
      <c r="F9673">
        <f>IF(Clef_répartition[[#This Row],[Code_Nom]]=D9672,F9672-1,(COUNTIFS(Clef_répartition[Code_Nom],Clef_répartition[[#This Row],[Code_Nom]],Clef_répartition[Année],Clef_répartition[[#This Row],[Année]])))</f>
        <v>2</v>
      </c>
      <c r="G9673" t="str">
        <f>Clef_répartition[[#This Row],[Code_Nom]]&amp;"_"&amp;Clef_répartition[[#This Row],[Nombre]]&amp;"_"&amp;Clef_répartition[[#This Row],[Année]]</f>
        <v>AIVB_Association intercommunale du Vallon de la Baumine_2_2021</v>
      </c>
      <c r="H9673">
        <v>5905</v>
      </c>
      <c r="I9673" t="s">
        <v>49</v>
      </c>
      <c r="J9673">
        <v>2021</v>
      </c>
      <c r="K9673">
        <v>0.3</v>
      </c>
    </row>
    <row r="9674" spans="1:11" x14ac:dyDescent="0.25">
      <c r="A9674" t="s">
        <v>725</v>
      </c>
      <c r="B9674" t="s">
        <v>565</v>
      </c>
      <c r="C9674" t="s">
        <v>566</v>
      </c>
      <c r="D9674" t="str">
        <f>Clef_répartition[[#This Row],[Code association]]&amp;"_"&amp;Clef_répartition[[#This Row],[Nom association]]</f>
        <v>AIVB_Association intercommunale du Vallon de la Baumine</v>
      </c>
      <c r="E9674">
        <f>COUNTIFS(D$2:D9674,Clef_répartition[[#This Row],[Code_Nom]],J$2:J9674,Clef_répartition[[#This Row],[Année]])</f>
        <v>3</v>
      </c>
      <c r="F9674">
        <f>IF(Clef_répartition[[#This Row],[Code_Nom]]=D9673,F9673-1,(COUNTIFS(Clef_répartition[Code_Nom],Clef_répartition[[#This Row],[Code_Nom]],Clef_répartition[Année],Clef_répartition[[#This Row],[Année]])))</f>
        <v>1</v>
      </c>
      <c r="G9674" t="str">
        <f>Clef_répartition[[#This Row],[Code_Nom]]&amp;"_"&amp;Clef_répartition[[#This Row],[Nombre]]&amp;"_"&amp;Clef_répartition[[#This Row],[Année]]</f>
        <v>AIVB_Association intercommunale du Vallon de la Baumine_3_2021</v>
      </c>
      <c r="H9674">
        <v>5766</v>
      </c>
      <c r="I9674" t="s">
        <v>293</v>
      </c>
      <c r="J9674">
        <v>2021</v>
      </c>
      <c r="K9674">
        <v>0.24</v>
      </c>
    </row>
    <row r="9675" spans="1:11" x14ac:dyDescent="0.25">
      <c r="A9675" t="s">
        <v>725</v>
      </c>
      <c r="B9675" t="s">
        <v>614</v>
      </c>
      <c r="C9675" t="s">
        <v>615</v>
      </c>
      <c r="D9675" t="str">
        <f>Clef_répartition[[#This Row],[Code association]]&amp;"_"&amp;Clef_répartition[[#This Row],[Nom association]]</f>
        <v xml:space="preserve">AIVM_Association Intercommunale du Vallon du Mujon </v>
      </c>
      <c r="E9675">
        <f>COUNTIFS(D$2:D9675,Clef_répartition[[#This Row],[Code_Nom]],J$2:J9675,Clef_répartition[[#This Row],[Année]])</f>
        <v>1</v>
      </c>
      <c r="F9675">
        <f>IF(Clef_répartition[[#This Row],[Code_Nom]]=D9674,F9674-1,(COUNTIFS(Clef_répartition[Code_Nom],Clef_répartition[[#This Row],[Code_Nom]],Clef_répartition[Année],Clef_répartition[[#This Row],[Année]])))</f>
        <v>6</v>
      </c>
      <c r="G9675" t="str">
        <f>Clef_répartition[[#This Row],[Code_Nom]]&amp;"_"&amp;Clef_répartition[[#This Row],[Nombre]]&amp;"_"&amp;Clef_répartition[[#This Row],[Année]]</f>
        <v>AIVM_Association Intercommunale du Vallon du Mujon _1_2021</v>
      </c>
      <c r="H9675">
        <v>5741</v>
      </c>
      <c r="I9675" t="s">
        <v>144</v>
      </c>
      <c r="J9675">
        <v>2021</v>
      </c>
      <c r="K9675">
        <v>0.12</v>
      </c>
    </row>
    <row r="9676" spans="1:11" x14ac:dyDescent="0.25">
      <c r="A9676" t="s">
        <v>725</v>
      </c>
      <c r="B9676" t="s">
        <v>614</v>
      </c>
      <c r="C9676" t="s">
        <v>615</v>
      </c>
      <c r="D9676" t="str">
        <f>Clef_répartition[[#This Row],[Code association]]&amp;"_"&amp;Clef_répartition[[#This Row],[Nom association]]</f>
        <v xml:space="preserve">AIVM_Association Intercommunale du Vallon du Mujon </v>
      </c>
      <c r="E9676">
        <f>COUNTIFS(D$2:D9676,Clef_répartition[[#This Row],[Code_Nom]],J$2:J9676,Clef_répartition[[#This Row],[Année]])</f>
        <v>2</v>
      </c>
      <c r="F9676">
        <f>IF(Clef_répartition[[#This Row],[Code_Nom]]=D9675,F9675-1,(COUNTIFS(Clef_répartition[Code_Nom],Clef_répartition[[#This Row],[Code_Nom]],Clef_répartition[Année],Clef_répartition[[#This Row],[Année]])))</f>
        <v>5</v>
      </c>
      <c r="G9676" t="str">
        <f>Clef_répartition[[#This Row],[Code_Nom]]&amp;"_"&amp;Clef_répartition[[#This Row],[Nombre]]&amp;"_"&amp;Clef_répartition[[#This Row],[Année]]</f>
        <v>AIVM_Association Intercommunale du Vallon du Mujon _2_2021</v>
      </c>
      <c r="H9676">
        <v>5750</v>
      </c>
      <c r="I9676" t="s">
        <v>158</v>
      </c>
      <c r="J9676">
        <v>2021</v>
      </c>
      <c r="K9676">
        <v>0.09</v>
      </c>
    </row>
    <row r="9677" spans="1:11" x14ac:dyDescent="0.25">
      <c r="A9677" t="s">
        <v>725</v>
      </c>
      <c r="B9677" t="s">
        <v>614</v>
      </c>
      <c r="C9677" t="s">
        <v>615</v>
      </c>
      <c r="D9677" t="str">
        <f>Clef_répartition[[#This Row],[Code association]]&amp;"_"&amp;Clef_répartition[[#This Row],[Nom association]]</f>
        <v xml:space="preserve">AIVM_Association Intercommunale du Vallon du Mujon </v>
      </c>
      <c r="E9677">
        <f>COUNTIFS(D$2:D9677,Clef_répartition[[#This Row],[Code_Nom]],J$2:J9677,Clef_répartition[[#This Row],[Année]])</f>
        <v>3</v>
      </c>
      <c r="F9677">
        <f>IF(Clef_répartition[[#This Row],[Code_Nom]]=D9676,F9676-1,(COUNTIFS(Clef_répartition[Code_Nom],Clef_répartition[[#This Row],[Code_Nom]],Clef_répartition[Année],Clef_répartition[[#This Row],[Année]])))</f>
        <v>4</v>
      </c>
      <c r="G9677" t="str">
        <f>Clef_répartition[[#This Row],[Code_Nom]]&amp;"_"&amp;Clef_répartition[[#This Row],[Nombre]]&amp;"_"&amp;Clef_répartition[[#This Row],[Année]]</f>
        <v>AIVM_Association Intercommunale du Vallon du Mujon _3_2021</v>
      </c>
      <c r="H9677">
        <v>5755</v>
      </c>
      <c r="I9677" t="s">
        <v>160</v>
      </c>
      <c r="J9677">
        <v>2021</v>
      </c>
      <c r="K9677">
        <v>0.19</v>
      </c>
    </row>
    <row r="9678" spans="1:11" x14ac:dyDescent="0.25">
      <c r="A9678" t="s">
        <v>725</v>
      </c>
      <c r="B9678" t="s">
        <v>614</v>
      </c>
      <c r="C9678" t="s">
        <v>615</v>
      </c>
      <c r="D9678" t="str">
        <f>Clef_répartition[[#This Row],[Code association]]&amp;"_"&amp;Clef_répartition[[#This Row],[Nom association]]</f>
        <v xml:space="preserve">AIVM_Association Intercommunale du Vallon du Mujon </v>
      </c>
      <c r="E9678">
        <f>COUNTIFS(D$2:D9678,Clef_répartition[[#This Row],[Code_Nom]],J$2:J9678,Clef_répartition[[#This Row],[Année]])</f>
        <v>4</v>
      </c>
      <c r="F9678">
        <f>IF(Clef_répartition[[#This Row],[Code_Nom]]=D9677,F9677-1,(COUNTIFS(Clef_répartition[Code_Nom],Clef_répartition[[#This Row],[Code_Nom]],Clef_répartition[Année],Clef_répartition[[#This Row],[Année]])))</f>
        <v>3</v>
      </c>
      <c r="G9678" t="str">
        <f>Clef_répartition[[#This Row],[Code_Nom]]&amp;"_"&amp;Clef_répartition[[#This Row],[Nombre]]&amp;"_"&amp;Clef_répartition[[#This Row],[Année]]</f>
        <v>AIVM_Association Intercommunale du Vallon du Mujon _4_2021</v>
      </c>
      <c r="H9678">
        <v>5760</v>
      </c>
      <c r="I9678" t="s">
        <v>227</v>
      </c>
      <c r="J9678">
        <v>2021</v>
      </c>
      <c r="K9678">
        <v>0.24</v>
      </c>
    </row>
    <row r="9679" spans="1:11" x14ac:dyDescent="0.25">
      <c r="A9679" t="s">
        <v>725</v>
      </c>
      <c r="B9679" t="s">
        <v>614</v>
      </c>
      <c r="C9679" t="s">
        <v>615</v>
      </c>
      <c r="D9679" t="str">
        <f>Clef_répartition[[#This Row],[Code association]]&amp;"_"&amp;Clef_répartition[[#This Row],[Nom association]]</f>
        <v xml:space="preserve">AIVM_Association Intercommunale du Vallon du Mujon </v>
      </c>
      <c r="E9679">
        <f>COUNTIFS(D$2:D9679,Clef_répartition[[#This Row],[Code_Nom]],J$2:J9679,Clef_répartition[[#This Row],[Année]])</f>
        <v>5</v>
      </c>
      <c r="F9679">
        <f>IF(Clef_répartition[[#This Row],[Code_Nom]]=D9678,F9678-1,(COUNTIFS(Clef_répartition[Code_Nom],Clef_répartition[[#This Row],[Code_Nom]],Clef_répartition[Année],Clef_répartition[[#This Row],[Année]])))</f>
        <v>2</v>
      </c>
      <c r="G9679" t="str">
        <f>Clef_répartition[[#This Row],[Code_Nom]]&amp;"_"&amp;Clef_répartition[[#This Row],[Nombre]]&amp;"_"&amp;Clef_répartition[[#This Row],[Année]]</f>
        <v>AIVM_Association Intercommunale du Vallon du Mujon _5_2021</v>
      </c>
      <c r="H9679">
        <v>5762</v>
      </c>
      <c r="I9679" t="s">
        <v>253</v>
      </c>
      <c r="J9679">
        <v>2021</v>
      </c>
      <c r="K9679">
        <v>7.0000000000000007E-2</v>
      </c>
    </row>
    <row r="9680" spans="1:11" x14ac:dyDescent="0.25">
      <c r="A9680" t="s">
        <v>725</v>
      </c>
      <c r="B9680" t="s">
        <v>614</v>
      </c>
      <c r="C9680" t="s">
        <v>615</v>
      </c>
      <c r="D9680" t="str">
        <f>Clef_répartition[[#This Row],[Code association]]&amp;"_"&amp;Clef_répartition[[#This Row],[Nom association]]</f>
        <v xml:space="preserve">AIVM_Association Intercommunale du Vallon du Mujon </v>
      </c>
      <c r="E9680">
        <f>COUNTIFS(D$2:D9680,Clef_répartition[[#This Row],[Code_Nom]],J$2:J9680,Clef_répartition[[#This Row],[Année]])</f>
        <v>6</v>
      </c>
      <c r="F9680">
        <f>IF(Clef_répartition[[#This Row],[Code_Nom]]=D9679,F9679-1,(COUNTIFS(Clef_répartition[Code_Nom],Clef_répartition[[#This Row],[Code_Nom]],Clef_répartition[Année],Clef_répartition[[#This Row],[Année]])))</f>
        <v>1</v>
      </c>
      <c r="G9680" t="str">
        <f>Clef_répartition[[#This Row],[Code_Nom]]&amp;"_"&amp;Clef_répartition[[#This Row],[Nombre]]&amp;"_"&amp;Clef_répartition[[#This Row],[Année]]</f>
        <v>AIVM_Association Intercommunale du Vallon du Mujon _6_2021</v>
      </c>
      <c r="H9680">
        <v>5763</v>
      </c>
      <c r="I9680" t="s">
        <v>272</v>
      </c>
      <c r="J9680">
        <v>2021</v>
      </c>
      <c r="K9680">
        <v>0.28999999999999998</v>
      </c>
    </row>
    <row r="9681" spans="1:11" x14ac:dyDescent="0.25">
      <c r="A9681" t="s">
        <v>725</v>
      </c>
      <c r="B9681" t="s">
        <v>438</v>
      </c>
      <c r="C9681" t="s">
        <v>439</v>
      </c>
      <c r="D9681" t="str">
        <f>Clef_répartition[[#This Row],[Code association]]&amp;"_"&amp;Clef_répartition[[#This Row],[Nom association]]</f>
        <v>AIVN_Association intercommunale du Vallon du Nozon</v>
      </c>
      <c r="E9681">
        <f>COUNTIFS(D$2:D9681,Clef_répartition[[#This Row],[Code_Nom]],J$2:J9681,Clef_répartition[[#This Row],[Année]])</f>
        <v>1</v>
      </c>
      <c r="F9681">
        <f>IF(Clef_répartition[[#This Row],[Code_Nom]]=D9680,F9680-1,(COUNTIFS(Clef_répartition[Code_Nom],Clef_répartition[[#This Row],[Code_Nom]],Clef_répartition[Année],Clef_répartition[[#This Row],[Année]])))</f>
        <v>5</v>
      </c>
      <c r="G9681" t="str">
        <f>Clef_répartition[[#This Row],[Code_Nom]]&amp;"_"&amp;Clef_répartition[[#This Row],[Nombre]]&amp;"_"&amp;Clef_répartition[[#This Row],[Année]]</f>
        <v>AIVN_Association intercommunale du Vallon du Nozon_1_2021</v>
      </c>
      <c r="H9681">
        <v>5748</v>
      </c>
      <c r="I9681" t="s">
        <v>38</v>
      </c>
      <c r="J9681">
        <v>2021</v>
      </c>
      <c r="K9681">
        <v>0.13250000000000001</v>
      </c>
    </row>
    <row r="9682" spans="1:11" x14ac:dyDescent="0.25">
      <c r="A9682" t="s">
        <v>725</v>
      </c>
      <c r="B9682" t="s">
        <v>438</v>
      </c>
      <c r="C9682" t="s">
        <v>439</v>
      </c>
      <c r="D9682" t="str">
        <f>Clef_répartition[[#This Row],[Code association]]&amp;"_"&amp;Clef_répartition[[#This Row],[Nom association]]</f>
        <v>AIVN_Association intercommunale du Vallon du Nozon</v>
      </c>
      <c r="E9682">
        <f>COUNTIFS(D$2:D9682,Clef_répartition[[#This Row],[Code_Nom]],J$2:J9682,Clef_répartition[[#This Row],[Année]])</f>
        <v>2</v>
      </c>
      <c r="F9682">
        <f>IF(Clef_répartition[[#This Row],[Code_Nom]]=D9681,F9681-1,(COUNTIFS(Clef_répartition[Code_Nom],Clef_répartition[[#This Row],[Code_Nom]],Clef_répartition[Année],Clef_répartition[[#This Row],[Année]])))</f>
        <v>4</v>
      </c>
      <c r="G9682" t="str">
        <f>Clef_répartition[[#This Row],[Code_Nom]]&amp;"_"&amp;Clef_répartition[[#This Row],[Nombre]]&amp;"_"&amp;Clef_répartition[[#This Row],[Année]]</f>
        <v>AIVN_Association intercommunale du Vallon du Nozon_2_2021</v>
      </c>
      <c r="H9682">
        <v>5752</v>
      </c>
      <c r="I9682" t="s">
        <v>84</v>
      </c>
      <c r="J9682">
        <v>2021</v>
      </c>
      <c r="K9682">
        <v>0.25969999999999999</v>
      </c>
    </row>
    <row r="9683" spans="1:11" x14ac:dyDescent="0.25">
      <c r="A9683" t="s">
        <v>725</v>
      </c>
      <c r="B9683" t="s">
        <v>438</v>
      </c>
      <c r="C9683" t="s">
        <v>439</v>
      </c>
      <c r="D9683" t="str">
        <f>Clef_répartition[[#This Row],[Code association]]&amp;"_"&amp;Clef_répartition[[#This Row],[Nom association]]</f>
        <v>AIVN_Association intercommunale du Vallon du Nozon</v>
      </c>
      <c r="E9683">
        <f>COUNTIFS(D$2:D9683,Clef_répartition[[#This Row],[Code_Nom]],J$2:J9683,Clef_répartition[[#This Row],[Année]])</f>
        <v>3</v>
      </c>
      <c r="F9683">
        <f>IF(Clef_répartition[[#This Row],[Code_Nom]]=D9682,F9682-1,(COUNTIFS(Clef_répartition[Code_Nom],Clef_répartition[[#This Row],[Code_Nom]],Clef_répartition[Année],Clef_répartition[[#This Row],[Année]])))</f>
        <v>3</v>
      </c>
      <c r="G9683" t="str">
        <f>Clef_répartition[[#This Row],[Code_Nom]]&amp;"_"&amp;Clef_répartition[[#This Row],[Nombre]]&amp;"_"&amp;Clef_répartition[[#This Row],[Année]]</f>
        <v>AIVN_Association intercommunale du Vallon du Nozon_3_2021</v>
      </c>
      <c r="H9683">
        <v>5754</v>
      </c>
      <c r="I9683" t="s">
        <v>142</v>
      </c>
      <c r="J9683">
        <v>2021</v>
      </c>
      <c r="K9683">
        <v>0.14860000000000001</v>
      </c>
    </row>
    <row r="9684" spans="1:11" x14ac:dyDescent="0.25">
      <c r="A9684" t="s">
        <v>725</v>
      </c>
      <c r="B9684" t="s">
        <v>438</v>
      </c>
      <c r="C9684" t="s">
        <v>439</v>
      </c>
      <c r="D9684" t="str">
        <f>Clef_répartition[[#This Row],[Code association]]&amp;"_"&amp;Clef_répartition[[#This Row],[Nom association]]</f>
        <v>AIVN_Association intercommunale du Vallon du Nozon</v>
      </c>
      <c r="E9684">
        <f>COUNTIFS(D$2:D9684,Clef_répartition[[#This Row],[Code_Nom]],J$2:J9684,Clef_répartition[[#This Row],[Année]])</f>
        <v>4</v>
      </c>
      <c r="F9684">
        <f>IF(Clef_répartition[[#This Row],[Code_Nom]]=D9683,F9683-1,(COUNTIFS(Clef_répartition[Code_Nom],Clef_répartition[[#This Row],[Code_Nom]],Clef_répartition[Année],Clef_répartition[[#This Row],[Année]])))</f>
        <v>2</v>
      </c>
      <c r="G9684" t="str">
        <f>Clef_répartition[[#This Row],[Code_Nom]]&amp;"_"&amp;Clef_répartition[[#This Row],[Nombre]]&amp;"_"&amp;Clef_répartition[[#This Row],[Année]]</f>
        <v>AIVN_Association intercommunale du Vallon du Nozon_4_2021</v>
      </c>
      <c r="H9684">
        <v>5759</v>
      </c>
      <c r="I9684" t="s">
        <v>220</v>
      </c>
      <c r="J9684">
        <v>2021</v>
      </c>
      <c r="K9684">
        <v>0.125</v>
      </c>
    </row>
    <row r="9685" spans="1:11" x14ac:dyDescent="0.25">
      <c r="A9685" t="s">
        <v>725</v>
      </c>
      <c r="B9685" t="s">
        <v>438</v>
      </c>
      <c r="C9685" t="s">
        <v>439</v>
      </c>
      <c r="D9685" t="str">
        <f>Clef_répartition[[#This Row],[Code association]]&amp;"_"&amp;Clef_répartition[[#This Row],[Nom association]]</f>
        <v>AIVN_Association intercommunale du Vallon du Nozon</v>
      </c>
      <c r="E9685">
        <f>COUNTIFS(D$2:D9685,Clef_répartition[[#This Row],[Code_Nom]],J$2:J9685,Clef_répartition[[#This Row],[Année]])</f>
        <v>5</v>
      </c>
      <c r="F9685">
        <f>IF(Clef_répartition[[#This Row],[Code_Nom]]=D9684,F9684-1,(COUNTIFS(Clef_répartition[Code_Nom],Clef_répartition[[#This Row],[Code_Nom]],Clef_répartition[Année],Clef_répartition[[#This Row],[Année]])))</f>
        <v>1</v>
      </c>
      <c r="G9685" t="str">
        <f>Clef_répartition[[#This Row],[Code_Nom]]&amp;"_"&amp;Clef_répartition[[#This Row],[Nombre]]&amp;"_"&amp;Clef_répartition[[#This Row],[Année]]</f>
        <v>AIVN_Association intercommunale du Vallon du Nozon_5_2021</v>
      </c>
      <c r="H9685">
        <v>5761</v>
      </c>
      <c r="I9685" t="s">
        <v>233</v>
      </c>
      <c r="J9685">
        <v>2021</v>
      </c>
      <c r="K9685">
        <v>0.3342</v>
      </c>
    </row>
    <row r="9686" spans="1:11" x14ac:dyDescent="0.25">
      <c r="A9686" t="s">
        <v>725</v>
      </c>
      <c r="B9686" t="s">
        <v>535</v>
      </c>
      <c r="C9686" t="s">
        <v>536</v>
      </c>
      <c r="D9686" t="str">
        <f>Clef_répartition[[#This Row],[Code association]]&amp;"_"&amp;Clef_répartition[[#This Row],[Nom association]]</f>
        <v>AJERCO_Réseau d’accueil de jour des enfants Cossonay et région</v>
      </c>
      <c r="E9686">
        <f>COUNTIFS(D$2:D9686,Clef_répartition[[#This Row],[Code_Nom]],J$2:J9686,Clef_répartition[[#This Row],[Année]])</f>
        <v>1</v>
      </c>
      <c r="F9686">
        <f>IF(Clef_répartition[[#This Row],[Code_Nom]]=D9685,F9685-1,(COUNTIFS(Clef_répartition[Code_Nom],Clef_répartition[[#This Row],[Code_Nom]],Clef_répartition[Année],Clef_répartition[[#This Row],[Année]])))</f>
        <v>25</v>
      </c>
      <c r="G9686" t="str">
        <f>Clef_répartition[[#This Row],[Code_Nom]]&amp;"_"&amp;Clef_répartition[[#This Row],[Nombre]]&amp;"_"&amp;Clef_répartition[[#This Row],[Année]]</f>
        <v>AJERCO_Réseau d’accueil de jour des enfants Cossonay et région_1_2021</v>
      </c>
      <c r="H9686">
        <v>5475</v>
      </c>
      <c r="I9686" t="s">
        <v>55</v>
      </c>
      <c r="J9686">
        <v>2021</v>
      </c>
      <c r="K9686">
        <v>7.3074024548609156E-3</v>
      </c>
    </row>
    <row r="9687" spans="1:11" x14ac:dyDescent="0.25">
      <c r="A9687" t="s">
        <v>725</v>
      </c>
      <c r="B9687" t="s">
        <v>535</v>
      </c>
      <c r="C9687" t="s">
        <v>536</v>
      </c>
      <c r="D9687" t="str">
        <f>Clef_répartition[[#This Row],[Code association]]&amp;"_"&amp;Clef_répartition[[#This Row],[Nom association]]</f>
        <v>AJERCO_Réseau d’accueil de jour des enfants Cossonay et région</v>
      </c>
      <c r="E9687">
        <f>COUNTIFS(D$2:D9687,Clef_répartition[[#This Row],[Code_Nom]],J$2:J9687,Clef_répartition[[#This Row],[Année]])</f>
        <v>2</v>
      </c>
      <c r="F9687">
        <f>IF(Clef_répartition[[#This Row],[Code_Nom]]=D9686,F9686-1,(COUNTIFS(Clef_répartition[Code_Nom],Clef_répartition[[#This Row],[Code_Nom]],Clef_répartition[Année],Clef_répartition[[#This Row],[Année]])))</f>
        <v>24</v>
      </c>
      <c r="G9687" t="str">
        <f>Clef_répartition[[#This Row],[Code_Nom]]&amp;"_"&amp;Clef_répartition[[#This Row],[Nombre]]&amp;"_"&amp;Clef_répartition[[#This Row],[Année]]</f>
        <v>AJERCO_Réseau d’accueil de jour des enfants Cossonay et région_2_2021</v>
      </c>
      <c r="H9687">
        <v>5476</v>
      </c>
      <c r="I9687" t="s">
        <v>64</v>
      </c>
      <c r="J9687">
        <v>2021</v>
      </c>
      <c r="K9687">
        <v>1.014855922741406E-2</v>
      </c>
    </row>
    <row r="9688" spans="1:11" x14ac:dyDescent="0.25">
      <c r="A9688" t="s">
        <v>725</v>
      </c>
      <c r="B9688" t="s">
        <v>535</v>
      </c>
      <c r="C9688" t="s">
        <v>536</v>
      </c>
      <c r="D9688" t="str">
        <f>Clef_répartition[[#This Row],[Code association]]&amp;"_"&amp;Clef_répartition[[#This Row],[Nom association]]</f>
        <v>AJERCO_Réseau d’accueil de jour des enfants Cossonay et région</v>
      </c>
      <c r="E9688">
        <f>COUNTIFS(D$2:D9688,Clef_répartition[[#This Row],[Code_Nom]],J$2:J9688,Clef_répartition[[#This Row],[Année]])</f>
        <v>3</v>
      </c>
      <c r="F9688">
        <f>IF(Clef_répartition[[#This Row],[Code_Nom]]=D9687,F9687-1,(COUNTIFS(Clef_répartition[Code_Nom],Clef_répartition[[#This Row],[Code_Nom]],Clef_répartition[Année],Clef_répartition[[#This Row],[Année]])))</f>
        <v>23</v>
      </c>
      <c r="G9688" t="str">
        <f>Clef_répartition[[#This Row],[Code_Nom]]&amp;"_"&amp;Clef_répartition[[#This Row],[Nombre]]&amp;"_"&amp;Clef_répartition[[#This Row],[Année]]</f>
        <v>AJERCO_Réseau d’accueil de jour des enfants Cossonay et région_3_2021</v>
      </c>
      <c r="H9688">
        <v>5477</v>
      </c>
      <c r="I9688" t="s">
        <v>79</v>
      </c>
      <c r="J9688">
        <v>2021</v>
      </c>
      <c r="K9688">
        <v>0.1853582308974128</v>
      </c>
    </row>
    <row r="9689" spans="1:11" x14ac:dyDescent="0.25">
      <c r="A9689" t="s">
        <v>725</v>
      </c>
      <c r="B9689" t="s">
        <v>535</v>
      </c>
      <c r="C9689" t="s">
        <v>536</v>
      </c>
      <c r="D9689" t="str">
        <f>Clef_répartition[[#This Row],[Code association]]&amp;"_"&amp;Clef_répartition[[#This Row],[Nom association]]</f>
        <v>AJERCO_Réseau d’accueil de jour des enfants Cossonay et région</v>
      </c>
      <c r="E9689">
        <f>COUNTIFS(D$2:D9689,Clef_répartition[[#This Row],[Code_Nom]],J$2:J9689,Clef_répartition[[#This Row],[Année]])</f>
        <v>4</v>
      </c>
      <c r="F9689">
        <f>IF(Clef_répartition[[#This Row],[Code_Nom]]=D9688,F9688-1,(COUNTIFS(Clef_répartition[Code_Nom],Clef_répartition[[#This Row],[Code_Nom]],Clef_répartition[Année],Clef_répartition[[#This Row],[Année]])))</f>
        <v>22</v>
      </c>
      <c r="G9689" t="str">
        <f>Clef_répartition[[#This Row],[Code_Nom]]&amp;"_"&amp;Clef_répartition[[#This Row],[Nombre]]&amp;"_"&amp;Clef_répartition[[#This Row],[Année]]</f>
        <v>AJERCO_Réseau d’accueil de jour des enfants Cossonay et région_4_2021</v>
      </c>
      <c r="H9689">
        <v>5479</v>
      </c>
      <c r="I9689" t="s">
        <v>85</v>
      </c>
      <c r="J9689">
        <v>2021</v>
      </c>
      <c r="K9689">
        <v>2.1970181373474704E-2</v>
      </c>
    </row>
    <row r="9690" spans="1:11" x14ac:dyDescent="0.25">
      <c r="A9690" t="s">
        <v>725</v>
      </c>
      <c r="B9690" t="s">
        <v>535</v>
      </c>
      <c r="C9690" t="s">
        <v>536</v>
      </c>
      <c r="D9690" t="str">
        <f>Clef_répartition[[#This Row],[Code association]]&amp;"_"&amp;Clef_répartition[[#This Row],[Nom association]]</f>
        <v>AJERCO_Réseau d’accueil de jour des enfants Cossonay et région</v>
      </c>
      <c r="E9690">
        <f>COUNTIFS(D$2:D9690,Clef_répartition[[#This Row],[Code_Nom]],J$2:J9690,Clef_répartition[[#This Row],[Année]])</f>
        <v>5</v>
      </c>
      <c r="F9690">
        <f>IF(Clef_répartition[[#This Row],[Code_Nom]]=D9689,F9689-1,(COUNTIFS(Clef_répartition[Code_Nom],Clef_répartition[[#This Row],[Code_Nom]],Clef_répartition[Année],Clef_répartition[[#This Row],[Année]])))</f>
        <v>21</v>
      </c>
      <c r="G9690" t="str">
        <f>Clef_répartition[[#This Row],[Code_Nom]]&amp;"_"&amp;Clef_répartition[[#This Row],[Nombre]]&amp;"_"&amp;Clef_répartition[[#This Row],[Année]]</f>
        <v>AJERCO_Réseau d’accueil de jour des enfants Cossonay et région_5_2021</v>
      </c>
      <c r="H9690">
        <v>5480</v>
      </c>
      <c r="I9690" t="s">
        <v>90</v>
      </c>
      <c r="J9690">
        <v>2021</v>
      </c>
      <c r="K9690">
        <v>3.1746846759467276E-2</v>
      </c>
    </row>
    <row r="9691" spans="1:11" x14ac:dyDescent="0.25">
      <c r="A9691" t="s">
        <v>725</v>
      </c>
      <c r="B9691" t="s">
        <v>535</v>
      </c>
      <c r="C9691" t="s">
        <v>536</v>
      </c>
      <c r="D9691" t="str">
        <f>Clef_répartition[[#This Row],[Code association]]&amp;"_"&amp;Clef_répartition[[#This Row],[Nom association]]</f>
        <v>AJERCO_Réseau d’accueil de jour des enfants Cossonay et région</v>
      </c>
      <c r="E9691">
        <f>COUNTIFS(D$2:D9691,Clef_répartition[[#This Row],[Code_Nom]],J$2:J9691,Clef_répartition[[#This Row],[Année]])</f>
        <v>6</v>
      </c>
      <c r="F9691">
        <f>IF(Clef_répartition[[#This Row],[Code_Nom]]=D9690,F9690-1,(COUNTIFS(Clef_répartition[Code_Nom],Clef_répartition[[#This Row],[Code_Nom]],Clef_répartition[Année],Clef_répartition[[#This Row],[Année]])))</f>
        <v>20</v>
      </c>
      <c r="G9691" t="str">
        <f>Clef_répartition[[#This Row],[Code_Nom]]&amp;"_"&amp;Clef_répartition[[#This Row],[Nombre]]&amp;"_"&amp;Clef_répartition[[#This Row],[Année]]</f>
        <v>AJERCO_Réseau d’accueil de jour des enfants Cossonay et région_6_2021</v>
      </c>
      <c r="H9691">
        <v>5481</v>
      </c>
      <c r="I9691" t="s">
        <v>94</v>
      </c>
      <c r="J9691">
        <v>2021</v>
      </c>
      <c r="K9691">
        <v>9.1489683561528246E-3</v>
      </c>
    </row>
    <row r="9692" spans="1:11" x14ac:dyDescent="0.25">
      <c r="A9692" t="s">
        <v>725</v>
      </c>
      <c r="B9692" t="s">
        <v>535</v>
      </c>
      <c r="C9692" t="s">
        <v>536</v>
      </c>
      <c r="D9692" t="str">
        <f>Clef_répartition[[#This Row],[Code association]]&amp;"_"&amp;Clef_répartition[[#This Row],[Nom association]]</f>
        <v>AJERCO_Réseau d’accueil de jour des enfants Cossonay et région</v>
      </c>
      <c r="E9692">
        <f>COUNTIFS(D$2:D9692,Clef_répartition[[#This Row],[Code_Nom]],J$2:J9692,Clef_répartition[[#This Row],[Année]])</f>
        <v>7</v>
      </c>
      <c r="F9692">
        <f>IF(Clef_répartition[[#This Row],[Code_Nom]]=D9691,F9691-1,(COUNTIFS(Clef_répartition[Code_Nom],Clef_répartition[[#This Row],[Code_Nom]],Clef_répartition[Année],Clef_répartition[[#This Row],[Année]])))</f>
        <v>19</v>
      </c>
      <c r="G9692" t="str">
        <f>Clef_répartition[[#This Row],[Code_Nom]]&amp;"_"&amp;Clef_répartition[[#This Row],[Nombre]]&amp;"_"&amp;Clef_répartition[[#This Row],[Année]]</f>
        <v>AJERCO_Réseau d’accueil de jour des enfants Cossonay et région_7_2021</v>
      </c>
      <c r="H9692">
        <v>5482</v>
      </c>
      <c r="I9692" t="s">
        <v>102</v>
      </c>
      <c r="J9692">
        <v>2021</v>
      </c>
      <c r="K9692">
        <v>5.7288724195146509E-2</v>
      </c>
    </row>
    <row r="9693" spans="1:11" x14ac:dyDescent="0.25">
      <c r="A9693" t="s">
        <v>725</v>
      </c>
      <c r="B9693" t="s">
        <v>535</v>
      </c>
      <c r="C9693" t="s">
        <v>536</v>
      </c>
      <c r="D9693" t="str">
        <f>Clef_répartition[[#This Row],[Code association]]&amp;"_"&amp;Clef_répartition[[#This Row],[Nom association]]</f>
        <v>AJERCO_Réseau d’accueil de jour des enfants Cossonay et région</v>
      </c>
      <c r="E9693">
        <f>COUNTIFS(D$2:D9693,Clef_répartition[[#This Row],[Code_Nom]],J$2:J9693,Clef_répartition[[#This Row],[Année]])</f>
        <v>8</v>
      </c>
      <c r="F9693">
        <f>IF(Clef_répartition[[#This Row],[Code_Nom]]=D9692,F9692-1,(COUNTIFS(Clef_répartition[Code_Nom],Clef_répartition[[#This Row],[Code_Nom]],Clef_répartition[Année],Clef_répartition[[#This Row],[Année]])))</f>
        <v>18</v>
      </c>
      <c r="G9693" t="str">
        <f>Clef_répartition[[#This Row],[Code_Nom]]&amp;"_"&amp;Clef_répartition[[#This Row],[Nombre]]&amp;"_"&amp;Clef_répartition[[#This Row],[Année]]</f>
        <v>AJERCO_Réseau d’accueil de jour des enfants Cossonay et région_8_2021</v>
      </c>
      <c r="H9693">
        <v>5483</v>
      </c>
      <c r="I9693" t="s">
        <v>113</v>
      </c>
      <c r="J9693">
        <v>2021</v>
      </c>
      <c r="K9693">
        <v>9.9487526604625596E-3</v>
      </c>
    </row>
    <row r="9694" spans="1:11" x14ac:dyDescent="0.25">
      <c r="A9694" t="s">
        <v>725</v>
      </c>
      <c r="B9694" t="s">
        <v>535</v>
      </c>
      <c r="C9694" t="s">
        <v>536</v>
      </c>
      <c r="D9694" t="str">
        <f>Clef_répartition[[#This Row],[Code association]]&amp;"_"&amp;Clef_répartition[[#This Row],[Nom association]]</f>
        <v>AJERCO_Réseau d’accueil de jour des enfants Cossonay et région</v>
      </c>
      <c r="E9694">
        <f>COUNTIFS(D$2:D9694,Clef_répartition[[#This Row],[Code_Nom]],J$2:J9694,Clef_répartition[[#This Row],[Année]])</f>
        <v>9</v>
      </c>
      <c r="F9694">
        <f>IF(Clef_répartition[[#This Row],[Code_Nom]]=D9693,F9693-1,(COUNTIFS(Clef_répartition[Code_Nom],Clef_répartition[[#This Row],[Code_Nom]],Clef_répartition[Année],Clef_répartition[[#This Row],[Année]])))</f>
        <v>17</v>
      </c>
      <c r="G9694" t="str">
        <f>Clef_répartition[[#This Row],[Code_Nom]]&amp;"_"&amp;Clef_répartition[[#This Row],[Nombre]]&amp;"_"&amp;Clef_répartition[[#This Row],[Année]]</f>
        <v>AJERCO_Réseau d’accueil de jour des enfants Cossonay et région_9_2021</v>
      </c>
      <c r="H9694">
        <v>5485</v>
      </c>
      <c r="I9694" t="s">
        <v>129</v>
      </c>
      <c r="J9694">
        <v>2021</v>
      </c>
      <c r="K9694">
        <v>1.608765071845257E-2</v>
      </c>
    </row>
    <row r="9695" spans="1:11" x14ac:dyDescent="0.25">
      <c r="A9695" t="s">
        <v>725</v>
      </c>
      <c r="B9695" t="s">
        <v>535</v>
      </c>
      <c r="C9695" t="s">
        <v>536</v>
      </c>
      <c r="D9695" t="str">
        <f>Clef_répartition[[#This Row],[Code association]]&amp;"_"&amp;Clef_répartition[[#This Row],[Nom association]]</f>
        <v>AJERCO_Réseau d’accueil de jour des enfants Cossonay et région</v>
      </c>
      <c r="E9695">
        <f>COUNTIFS(D$2:D9695,Clef_répartition[[#This Row],[Code_Nom]],J$2:J9695,Clef_répartition[[#This Row],[Année]])</f>
        <v>10</v>
      </c>
      <c r="F9695">
        <f>IF(Clef_répartition[[#This Row],[Code_Nom]]=D9694,F9694-1,(COUNTIFS(Clef_répartition[Code_Nom],Clef_répartition[[#This Row],[Code_Nom]],Clef_répartition[Année],Clef_répartition[[#This Row],[Année]])))</f>
        <v>16</v>
      </c>
      <c r="G9695" t="str">
        <f>Clef_répartition[[#This Row],[Code_Nom]]&amp;"_"&amp;Clef_répartition[[#This Row],[Nombre]]&amp;"_"&amp;Clef_répartition[[#This Row],[Année]]</f>
        <v>AJERCO_Réseau d’accueil de jour des enfants Cossonay et région_10_2021</v>
      </c>
      <c r="H9695">
        <v>5656</v>
      </c>
      <c r="I9695" t="s">
        <v>135</v>
      </c>
      <c r="J9695">
        <v>2021</v>
      </c>
      <c r="K9695">
        <v>5.5526689036358337E-2</v>
      </c>
    </row>
    <row r="9696" spans="1:11" x14ac:dyDescent="0.25">
      <c r="A9696" t="s">
        <v>725</v>
      </c>
      <c r="B9696" t="s">
        <v>535</v>
      </c>
      <c r="C9696" t="s">
        <v>536</v>
      </c>
      <c r="D9696" t="str">
        <f>Clef_répartition[[#This Row],[Code association]]&amp;"_"&amp;Clef_répartition[[#This Row],[Nom association]]</f>
        <v>AJERCO_Réseau d’accueil de jour des enfants Cossonay et région</v>
      </c>
      <c r="E9696">
        <f>COUNTIFS(D$2:D9696,Clef_répartition[[#This Row],[Code_Nom]],J$2:J9696,Clef_répartition[[#This Row],[Année]])</f>
        <v>11</v>
      </c>
      <c r="F9696">
        <f>IF(Clef_répartition[[#This Row],[Code_Nom]]=D9695,F9695-1,(COUNTIFS(Clef_répartition[Code_Nom],Clef_répartition[[#This Row],[Code_Nom]],Clef_répartition[Année],Clef_répartition[[#This Row],[Année]])))</f>
        <v>15</v>
      </c>
      <c r="G9696" t="str">
        <f>Clef_répartition[[#This Row],[Code_Nom]]&amp;"_"&amp;Clef_répartition[[#This Row],[Nombre]]&amp;"_"&amp;Clef_répartition[[#This Row],[Année]]</f>
        <v>AJERCO_Réseau d’accueil de jour des enfants Cossonay et région_11_2021</v>
      </c>
      <c r="H9696">
        <v>5474</v>
      </c>
      <c r="I9696" t="s">
        <v>146</v>
      </c>
      <c r="J9696">
        <v>2021</v>
      </c>
      <c r="K9696">
        <v>1.3126803038814194E-2</v>
      </c>
    </row>
    <row r="9697" spans="1:11" x14ac:dyDescent="0.25">
      <c r="A9697" t="s">
        <v>725</v>
      </c>
      <c r="B9697" t="s">
        <v>535</v>
      </c>
      <c r="C9697" t="s">
        <v>536</v>
      </c>
      <c r="D9697" t="str">
        <f>Clef_répartition[[#This Row],[Code association]]&amp;"_"&amp;Clef_répartition[[#This Row],[Nom association]]</f>
        <v>AJERCO_Réseau d’accueil de jour des enfants Cossonay et région</v>
      </c>
      <c r="E9697">
        <f>COUNTIFS(D$2:D9697,Clef_répartition[[#This Row],[Code_Nom]],J$2:J9697,Clef_répartition[[#This Row],[Année]])</f>
        <v>12</v>
      </c>
      <c r="F9697">
        <f>IF(Clef_répartition[[#This Row],[Code_Nom]]=D9696,F9696-1,(COUNTIFS(Clef_répartition[Code_Nom],Clef_répartition[[#This Row],[Code_Nom]],Clef_répartition[Année],Clef_répartition[[#This Row],[Année]])))</f>
        <v>14</v>
      </c>
      <c r="G9697" t="str">
        <f>Clef_répartition[[#This Row],[Code_Nom]]&amp;"_"&amp;Clef_répartition[[#This Row],[Nombre]]&amp;"_"&amp;Clef_répartition[[#This Row],[Année]]</f>
        <v>AJERCO_Réseau d’accueil de jour des enfants Cossonay et région_12_2021</v>
      </c>
      <c r="H9697">
        <v>5498</v>
      </c>
      <c r="I9697" t="s">
        <v>149</v>
      </c>
      <c r="J9697">
        <v>2021</v>
      </c>
      <c r="K9697">
        <v>0.10852127965661744</v>
      </c>
    </row>
    <row r="9698" spans="1:11" x14ac:dyDescent="0.25">
      <c r="A9698" t="s">
        <v>725</v>
      </c>
      <c r="B9698" t="s">
        <v>535</v>
      </c>
      <c r="C9698" t="s">
        <v>536</v>
      </c>
      <c r="D9698" t="str">
        <f>Clef_répartition[[#This Row],[Code association]]&amp;"_"&amp;Clef_répartition[[#This Row],[Nom association]]</f>
        <v>AJERCO_Réseau d’accueil de jour des enfants Cossonay et région</v>
      </c>
      <c r="E9698">
        <f>COUNTIFS(D$2:D9698,Clef_répartition[[#This Row],[Code_Nom]],J$2:J9698,Clef_répartition[[#This Row],[Année]])</f>
        <v>13</v>
      </c>
      <c r="F9698">
        <f>IF(Clef_répartition[[#This Row],[Code_Nom]]=D9697,F9697-1,(COUNTIFS(Clef_répartition[Code_Nom],Clef_répartition[[#This Row],[Code_Nom]],Clef_répartition[Année],Clef_répartition[[#This Row],[Année]])))</f>
        <v>13</v>
      </c>
      <c r="G9698" t="str">
        <f>Clef_répartition[[#This Row],[Code_Nom]]&amp;"_"&amp;Clef_répartition[[#This Row],[Nombre]]&amp;"_"&amp;Clef_répartition[[#This Row],[Année]]</f>
        <v>AJERCO_Réseau d’accueil de jour des enfants Cossonay et région_13_2021</v>
      </c>
      <c r="H9698">
        <v>5486</v>
      </c>
      <c r="I9698" t="s">
        <v>145</v>
      </c>
      <c r="J9698">
        <v>2021</v>
      </c>
      <c r="K9698">
        <v>4.5260065582457647E-2</v>
      </c>
    </row>
    <row r="9699" spans="1:11" x14ac:dyDescent="0.25">
      <c r="A9699" t="s">
        <v>725</v>
      </c>
      <c r="B9699" t="s">
        <v>535</v>
      </c>
      <c r="C9699" t="s">
        <v>536</v>
      </c>
      <c r="D9699" t="str">
        <f>Clef_répartition[[#This Row],[Code association]]&amp;"_"&amp;Clef_répartition[[#This Row],[Nom association]]</f>
        <v>AJERCO_Réseau d’accueil de jour des enfants Cossonay et région</v>
      </c>
      <c r="E9699">
        <f>COUNTIFS(D$2:D9699,Clef_répartition[[#This Row],[Code_Nom]],J$2:J9699,Clef_répartition[[#This Row],[Année]])</f>
        <v>14</v>
      </c>
      <c r="F9699">
        <f>IF(Clef_répartition[[#This Row],[Code_Nom]]=D9698,F9698-1,(COUNTIFS(Clef_répartition[Code_Nom],Clef_répartition[[#This Row],[Code_Nom]],Clef_répartition[Année],Clef_répartition[[#This Row],[Année]])))</f>
        <v>12</v>
      </c>
      <c r="G9699" t="str">
        <f>Clef_répartition[[#This Row],[Code_Nom]]&amp;"_"&amp;Clef_répartition[[#This Row],[Nombre]]&amp;"_"&amp;Clef_répartition[[#This Row],[Année]]</f>
        <v>AJERCO_Réseau d’accueil de jour des enfants Cossonay et région_14_2021</v>
      </c>
      <c r="H9699">
        <v>5487</v>
      </c>
      <c r="I9699" t="s">
        <v>538</v>
      </c>
      <c r="J9699">
        <v>2021</v>
      </c>
      <c r="K9699">
        <v>1.9607030767391748E-2</v>
      </c>
    </row>
    <row r="9700" spans="1:11" x14ac:dyDescent="0.25">
      <c r="A9700" t="s">
        <v>725</v>
      </c>
      <c r="B9700" t="s">
        <v>535</v>
      </c>
      <c r="C9700" t="s">
        <v>536</v>
      </c>
      <c r="D9700" t="str">
        <f>Clef_répartition[[#This Row],[Code association]]&amp;"_"&amp;Clef_répartition[[#This Row],[Nom association]]</f>
        <v>AJERCO_Réseau d’accueil de jour des enfants Cossonay et région</v>
      </c>
      <c r="E9700">
        <f>COUNTIFS(D$2:D9700,Clef_répartition[[#This Row],[Code_Nom]],J$2:J9700,Clef_répartition[[#This Row],[Année]])</f>
        <v>15</v>
      </c>
      <c r="F9700">
        <f>IF(Clef_répartition[[#This Row],[Code_Nom]]=D9699,F9699-1,(COUNTIFS(Clef_répartition[Code_Nom],Clef_répartition[[#This Row],[Code_Nom]],Clef_répartition[Année],Clef_répartition[[#This Row],[Année]])))</f>
        <v>11</v>
      </c>
      <c r="G9700" t="str">
        <f>Clef_répartition[[#This Row],[Code_Nom]]&amp;"_"&amp;Clef_répartition[[#This Row],[Nombre]]&amp;"_"&amp;Clef_répartition[[#This Row],[Année]]</f>
        <v>AJERCO_Réseau d’accueil de jour des enfants Cossonay et région_15_2021</v>
      </c>
      <c r="H9700">
        <v>5488</v>
      </c>
      <c r="I9700" t="s">
        <v>174</v>
      </c>
      <c r="J9700">
        <v>2021</v>
      </c>
      <c r="K9700">
        <v>2.0091179811600624E-3</v>
      </c>
    </row>
    <row r="9701" spans="1:11" x14ac:dyDescent="0.25">
      <c r="A9701" t="s">
        <v>725</v>
      </c>
      <c r="B9701" t="s">
        <v>535</v>
      </c>
      <c r="C9701" t="s">
        <v>536</v>
      </c>
      <c r="D9701" t="str">
        <f>Clef_répartition[[#This Row],[Code association]]&amp;"_"&amp;Clef_répartition[[#This Row],[Nom association]]</f>
        <v>AJERCO_Réseau d’accueil de jour des enfants Cossonay et région</v>
      </c>
      <c r="E9701">
        <f>COUNTIFS(D$2:D9701,Clef_répartition[[#This Row],[Code_Nom]],J$2:J9701,Clef_répartition[[#This Row],[Année]])</f>
        <v>16</v>
      </c>
      <c r="F9701">
        <f>IF(Clef_répartition[[#This Row],[Code_Nom]]=D9700,F9700-1,(COUNTIFS(Clef_répartition[Code_Nom],Clef_répartition[[#This Row],[Code_Nom]],Clef_répartition[Année],Clef_répartition[[#This Row],[Année]])))</f>
        <v>10</v>
      </c>
      <c r="G9701" t="str">
        <f>Clef_répartition[[#This Row],[Code_Nom]]&amp;"_"&amp;Clef_répartition[[#This Row],[Nombre]]&amp;"_"&amp;Clef_répartition[[#This Row],[Année]]</f>
        <v>AJERCO_Réseau d’accueil de jour des enfants Cossonay et région_16_2021</v>
      </c>
      <c r="H9701">
        <v>5489</v>
      </c>
      <c r="I9701" t="s">
        <v>175</v>
      </c>
      <c r="J9701">
        <v>2021</v>
      </c>
      <c r="K9701">
        <v>3.0063943347501645E-2</v>
      </c>
    </row>
    <row r="9702" spans="1:11" x14ac:dyDescent="0.25">
      <c r="A9702" t="s">
        <v>725</v>
      </c>
      <c r="B9702" t="s">
        <v>535</v>
      </c>
      <c r="C9702" t="s">
        <v>536</v>
      </c>
      <c r="D9702" t="str">
        <f>Clef_répartition[[#This Row],[Code association]]&amp;"_"&amp;Clef_répartition[[#This Row],[Nom association]]</f>
        <v>AJERCO_Réseau d’accueil de jour des enfants Cossonay et région</v>
      </c>
      <c r="E9702">
        <f>COUNTIFS(D$2:D9702,Clef_répartition[[#This Row],[Code_Nom]],J$2:J9702,Clef_répartition[[#This Row],[Année]])</f>
        <v>17</v>
      </c>
      <c r="F9702">
        <f>IF(Clef_répartition[[#This Row],[Code_Nom]]=D9701,F9701-1,(COUNTIFS(Clef_répartition[Code_Nom],Clef_répartition[[#This Row],[Code_Nom]],Clef_répartition[Année],Clef_répartition[[#This Row],[Année]])))</f>
        <v>9</v>
      </c>
      <c r="G9702" t="str">
        <f>Clef_répartition[[#This Row],[Code_Nom]]&amp;"_"&amp;Clef_répartition[[#This Row],[Nombre]]&amp;"_"&amp;Clef_répartition[[#This Row],[Année]]</f>
        <v>AJERCO_Réseau d’accueil de jour des enfants Cossonay et région_17_2021</v>
      </c>
      <c r="H9702">
        <v>5490</v>
      </c>
      <c r="I9702" t="s">
        <v>178</v>
      </c>
      <c r="J9702">
        <v>2021</v>
      </c>
      <c r="K9702">
        <v>9.421058532628172E-3</v>
      </c>
    </row>
    <row r="9703" spans="1:11" x14ac:dyDescent="0.25">
      <c r="A9703" t="s">
        <v>725</v>
      </c>
      <c r="B9703" t="s">
        <v>535</v>
      </c>
      <c r="C9703" t="s">
        <v>536</v>
      </c>
      <c r="D9703" t="str">
        <f>Clef_répartition[[#This Row],[Code association]]&amp;"_"&amp;Clef_répartition[[#This Row],[Nom association]]</f>
        <v>AJERCO_Réseau d’accueil de jour des enfants Cossonay et région</v>
      </c>
      <c r="E9703">
        <f>COUNTIFS(D$2:D9703,Clef_répartition[[#This Row],[Code_Nom]],J$2:J9703,Clef_répartition[[#This Row],[Année]])</f>
        <v>18</v>
      </c>
      <c r="F9703">
        <f>IF(Clef_répartition[[#This Row],[Code_Nom]]=D9702,F9702-1,(COUNTIFS(Clef_répartition[Code_Nom],Clef_répartition[[#This Row],[Code_Nom]],Clef_répartition[Année],Clef_répartition[[#This Row],[Année]])))</f>
        <v>8</v>
      </c>
      <c r="G9703" t="str">
        <f>Clef_répartition[[#This Row],[Code_Nom]]&amp;"_"&amp;Clef_répartition[[#This Row],[Nombre]]&amp;"_"&amp;Clef_répartition[[#This Row],[Année]]</f>
        <v>AJERCO_Réseau d’accueil de jour des enfants Cossonay et région_18_2021</v>
      </c>
      <c r="H9703">
        <v>5491</v>
      </c>
      <c r="I9703" t="s">
        <v>537</v>
      </c>
      <c r="J9703">
        <v>2021</v>
      </c>
      <c r="K9703">
        <v>1.7067938323026791E-2</v>
      </c>
    </row>
    <row r="9704" spans="1:11" x14ac:dyDescent="0.25">
      <c r="A9704" t="s">
        <v>725</v>
      </c>
      <c r="B9704" t="s">
        <v>535</v>
      </c>
      <c r="C9704" t="s">
        <v>536</v>
      </c>
      <c r="D9704" t="str">
        <f>Clef_répartition[[#This Row],[Code association]]&amp;"_"&amp;Clef_répartition[[#This Row],[Nom association]]</f>
        <v>AJERCO_Réseau d’accueil de jour des enfants Cossonay et région</v>
      </c>
      <c r="E9704">
        <f>COUNTIFS(D$2:D9704,Clef_répartition[[#This Row],[Code_Nom]],J$2:J9704,Clef_répartition[[#This Row],[Année]])</f>
        <v>19</v>
      </c>
      <c r="F9704">
        <f>IF(Clef_répartition[[#This Row],[Code_Nom]]=D9703,F9703-1,(COUNTIFS(Clef_répartition[Code_Nom],Clef_répartition[[#This Row],[Code_Nom]],Clef_répartition[Année],Clef_répartition[[#This Row],[Année]])))</f>
        <v>7</v>
      </c>
      <c r="G9704" t="str">
        <f>Clef_répartition[[#This Row],[Code_Nom]]&amp;"_"&amp;Clef_répartition[[#This Row],[Nombre]]&amp;"_"&amp;Clef_répartition[[#This Row],[Année]]</f>
        <v>AJERCO_Réseau d’accueil de jour des enfants Cossonay et région_19_2021</v>
      </c>
      <c r="H9704">
        <v>5492</v>
      </c>
      <c r="I9704" t="s">
        <v>189</v>
      </c>
      <c r="J9704">
        <v>2021</v>
      </c>
      <c r="K9704">
        <v>2.961071249837903E-2</v>
      </c>
    </row>
    <row r="9705" spans="1:11" x14ac:dyDescent="0.25">
      <c r="A9705" t="s">
        <v>725</v>
      </c>
      <c r="B9705" t="s">
        <v>535</v>
      </c>
      <c r="C9705" t="s">
        <v>536</v>
      </c>
      <c r="D9705" t="str">
        <f>Clef_répartition[[#This Row],[Code association]]&amp;"_"&amp;Clef_répartition[[#This Row],[Nom association]]</f>
        <v>AJERCO_Réseau d’accueil de jour des enfants Cossonay et région</v>
      </c>
      <c r="E9705">
        <f>COUNTIFS(D$2:D9705,Clef_répartition[[#This Row],[Code_Nom]],J$2:J9705,Clef_répartition[[#This Row],[Année]])</f>
        <v>20</v>
      </c>
      <c r="F9705">
        <f>IF(Clef_répartition[[#This Row],[Code_Nom]]=D9704,F9704-1,(COUNTIFS(Clef_répartition[Code_Nom],Clef_répartition[[#This Row],[Code_Nom]],Clef_répartition[Année],Clef_répartition[[#This Row],[Année]])))</f>
        <v>6</v>
      </c>
      <c r="G9705" t="str">
        <f>Clef_répartition[[#This Row],[Code_Nom]]&amp;"_"&amp;Clef_répartition[[#This Row],[Nombre]]&amp;"_"&amp;Clef_répartition[[#This Row],[Année]]</f>
        <v>AJERCO_Réseau d’accueil de jour des enfants Cossonay et région_20_2021</v>
      </c>
      <c r="H9705">
        <v>5493</v>
      </c>
      <c r="I9705" t="s">
        <v>205</v>
      </c>
      <c r="J9705">
        <v>2021</v>
      </c>
      <c r="K9705">
        <v>1.4168150715626561E-2</v>
      </c>
    </row>
    <row r="9706" spans="1:11" x14ac:dyDescent="0.25">
      <c r="A9706" t="s">
        <v>725</v>
      </c>
      <c r="B9706" t="s">
        <v>535</v>
      </c>
      <c r="C9706" t="s">
        <v>536</v>
      </c>
      <c r="D9706" t="str">
        <f>Clef_répartition[[#This Row],[Code association]]&amp;"_"&amp;Clef_répartition[[#This Row],[Nom association]]</f>
        <v>AJERCO_Réseau d’accueil de jour des enfants Cossonay et région</v>
      </c>
      <c r="E9706">
        <f>COUNTIFS(D$2:D9706,Clef_répartition[[#This Row],[Code_Nom]],J$2:J9706,Clef_répartition[[#This Row],[Année]])</f>
        <v>21</v>
      </c>
      <c r="F9706">
        <f>IF(Clef_répartition[[#This Row],[Code_Nom]]=D9705,F9705-1,(COUNTIFS(Clef_répartition[Code_Nom],Clef_répartition[[#This Row],[Code_Nom]],Clef_répartition[Année],Clef_répartition[[#This Row],[Année]])))</f>
        <v>5</v>
      </c>
      <c r="G9706" t="str">
        <f>Clef_répartition[[#This Row],[Code_Nom]]&amp;"_"&amp;Clef_répartition[[#This Row],[Nombre]]&amp;"_"&amp;Clef_répartition[[#This Row],[Année]]</f>
        <v>AJERCO_Réseau d’accueil de jour des enfants Cossonay et région_21_2021</v>
      </c>
      <c r="H9706">
        <v>5495</v>
      </c>
      <c r="I9706" t="s">
        <v>212</v>
      </c>
      <c r="J9706">
        <v>2021</v>
      </c>
      <c r="K9706">
        <v>0.12727851982633664</v>
      </c>
    </row>
    <row r="9707" spans="1:11" x14ac:dyDescent="0.25">
      <c r="A9707" t="s">
        <v>725</v>
      </c>
      <c r="B9707" t="s">
        <v>535</v>
      </c>
      <c r="C9707" t="s">
        <v>536</v>
      </c>
      <c r="D9707" t="str">
        <f>Clef_répartition[[#This Row],[Code association]]&amp;"_"&amp;Clef_répartition[[#This Row],[Nom association]]</f>
        <v>AJERCO_Réseau d’accueil de jour des enfants Cossonay et région</v>
      </c>
      <c r="E9707">
        <f>COUNTIFS(D$2:D9707,Clef_répartition[[#This Row],[Code_Nom]],J$2:J9707,Clef_répartition[[#This Row],[Année]])</f>
        <v>22</v>
      </c>
      <c r="F9707">
        <f>IF(Clef_répartition[[#This Row],[Code_Nom]]=D9706,F9706-1,(COUNTIFS(Clef_répartition[Code_Nom],Clef_répartition[[#This Row],[Code_Nom]],Clef_répartition[Année],Clef_répartition[[#This Row],[Année]])))</f>
        <v>4</v>
      </c>
      <c r="G9707" t="str">
        <f>Clef_répartition[[#This Row],[Code_Nom]]&amp;"_"&amp;Clef_répartition[[#This Row],[Nombre]]&amp;"_"&amp;Clef_répartition[[#This Row],[Année]]</f>
        <v>AJERCO_Réseau d’accueil de jour des enfants Cossonay et région_22_2021</v>
      </c>
      <c r="H9707">
        <v>5496</v>
      </c>
      <c r="I9707" t="s">
        <v>213</v>
      </c>
      <c r="J9707">
        <v>2021</v>
      </c>
      <c r="K9707">
        <v>7.0735075309211234E-2</v>
      </c>
    </row>
    <row r="9708" spans="1:11" x14ac:dyDescent="0.25">
      <c r="A9708" t="s">
        <v>725</v>
      </c>
      <c r="B9708" t="s">
        <v>535</v>
      </c>
      <c r="C9708" t="s">
        <v>536</v>
      </c>
      <c r="D9708" t="str">
        <f>Clef_répartition[[#This Row],[Code association]]&amp;"_"&amp;Clef_répartition[[#This Row],[Nom association]]</f>
        <v>AJERCO_Réseau d’accueil de jour des enfants Cossonay et région</v>
      </c>
      <c r="E9708">
        <f>COUNTIFS(D$2:D9708,Clef_répartition[[#This Row],[Code_Nom]],J$2:J9708,Clef_répartition[[#This Row],[Année]])</f>
        <v>23</v>
      </c>
      <c r="F9708">
        <f>IF(Clef_répartition[[#This Row],[Code_Nom]]=D9707,F9707-1,(COUNTIFS(Clef_répartition[Code_Nom],Clef_répartition[[#This Row],[Code_Nom]],Clef_répartition[Année],Clef_répartition[[#This Row],[Année]])))</f>
        <v>3</v>
      </c>
      <c r="G9708" t="str">
        <f>Clef_répartition[[#This Row],[Code_Nom]]&amp;"_"&amp;Clef_répartition[[#This Row],[Nombre]]&amp;"_"&amp;Clef_répartition[[#This Row],[Année]]</f>
        <v>AJERCO_Réseau d’accueil de jour des enfants Cossonay et région_23_2021</v>
      </c>
      <c r="H9708">
        <v>5497</v>
      </c>
      <c r="I9708" t="s">
        <v>217</v>
      </c>
      <c r="J9708">
        <v>2021</v>
      </c>
      <c r="K9708">
        <v>3.5016061732938607E-2</v>
      </c>
    </row>
    <row r="9709" spans="1:11" x14ac:dyDescent="0.25">
      <c r="A9709" t="s">
        <v>725</v>
      </c>
      <c r="B9709" t="s">
        <v>535</v>
      </c>
      <c r="C9709" t="s">
        <v>536</v>
      </c>
      <c r="D9709" t="str">
        <f>Clef_répartition[[#This Row],[Code association]]&amp;"_"&amp;Clef_répartition[[#This Row],[Nom association]]</f>
        <v>AJERCO_Réseau d’accueil de jour des enfants Cossonay et région</v>
      </c>
      <c r="E9709">
        <f>COUNTIFS(D$2:D9709,Clef_répartition[[#This Row],[Code_Nom]],J$2:J9709,Clef_répartition[[#This Row],[Année]])</f>
        <v>24</v>
      </c>
      <c r="F9709">
        <f>IF(Clef_répartition[[#This Row],[Code_Nom]]=D9708,F9708-1,(COUNTIFS(Clef_répartition[Code_Nom],Clef_répartition[[#This Row],[Code_Nom]],Clef_répartition[Année],Clef_répartition[[#This Row],[Année]])))</f>
        <v>2</v>
      </c>
      <c r="G9709" t="str">
        <f>Clef_répartition[[#This Row],[Code_Nom]]&amp;"_"&amp;Clef_répartition[[#This Row],[Nombre]]&amp;"_"&amp;Clef_répartition[[#This Row],[Année]]</f>
        <v>AJERCO_Réseau d’accueil de jour des enfants Cossonay et région_24_2021</v>
      </c>
      <c r="H9709">
        <v>5499</v>
      </c>
      <c r="I9709" t="s">
        <v>252</v>
      </c>
      <c r="J9709">
        <v>2021</v>
      </c>
      <c r="K9709">
        <v>1.7659759746735226E-2</v>
      </c>
    </row>
    <row r="9710" spans="1:11" x14ac:dyDescent="0.25">
      <c r="A9710" t="s">
        <v>725</v>
      </c>
      <c r="B9710" t="s">
        <v>535</v>
      </c>
      <c r="C9710" t="s">
        <v>536</v>
      </c>
      <c r="D9710" t="str">
        <f>Clef_répartition[[#This Row],[Code association]]&amp;"_"&amp;Clef_répartition[[#This Row],[Nom association]]</f>
        <v>AJERCO_Réseau d’accueil de jour des enfants Cossonay et région</v>
      </c>
      <c r="E9710">
        <f>COUNTIFS(D$2:D9710,Clef_répartition[[#This Row],[Code_Nom]],J$2:J9710,Clef_répartition[[#This Row],[Année]])</f>
        <v>25</v>
      </c>
      <c r="F9710">
        <f>IF(Clef_répartition[[#This Row],[Code_Nom]]=D9709,F9709-1,(COUNTIFS(Clef_répartition[Code_Nom],Clef_répartition[[#This Row],[Code_Nom]],Clef_répartition[Année],Clef_répartition[[#This Row],[Année]])))</f>
        <v>1</v>
      </c>
      <c r="G9710" t="str">
        <f>Clef_répartition[[#This Row],[Code_Nom]]&amp;"_"&amp;Clef_répartition[[#This Row],[Nombre]]&amp;"_"&amp;Clef_répartition[[#This Row],[Année]]</f>
        <v>AJERCO_Réseau d’accueil de jour des enfants Cossonay et région_25_2021</v>
      </c>
      <c r="H9710">
        <v>5503</v>
      </c>
      <c r="I9710" t="s">
        <v>539</v>
      </c>
      <c r="J9710">
        <v>2021</v>
      </c>
      <c r="K9710">
        <v>5.5922477261972289E-2</v>
      </c>
    </row>
    <row r="9711" spans="1:11" x14ac:dyDescent="0.25">
      <c r="A9711" t="s">
        <v>725</v>
      </c>
      <c r="B9711" t="s">
        <v>707</v>
      </c>
      <c r="C9711" t="s">
        <v>708</v>
      </c>
      <c r="D9711" t="str">
        <f>Clef_répartition[[#This Row],[Code association]]&amp;"_"&amp;Clef_répartition[[#This Row],[Nom association]]</f>
        <v>AJET_Association intercommunale du réseau pour l'accueil de jour des enfants de Terre Sainte</v>
      </c>
      <c r="E9711">
        <f>COUNTIFS(D$2:D9711,Clef_répartition[[#This Row],[Code_Nom]],J$2:J9711,Clef_répartition[[#This Row],[Année]])</f>
        <v>1</v>
      </c>
      <c r="F9711">
        <f>IF(Clef_répartition[[#This Row],[Code_Nom]]=D9710,F9710-1,(COUNTIFS(Clef_répartition[Code_Nom],Clef_répartition[[#This Row],[Code_Nom]],Clef_répartition[Année],Clef_répartition[[#This Row],[Année]])))</f>
        <v>9</v>
      </c>
      <c r="G9711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Sainte_1_2021</v>
      </c>
      <c r="H9711">
        <v>5705</v>
      </c>
      <c r="I9711" t="s">
        <v>27</v>
      </c>
      <c r="J9711">
        <v>2021</v>
      </c>
      <c r="K9711">
        <v>0.05</v>
      </c>
    </row>
    <row r="9712" spans="1:11" x14ac:dyDescent="0.25">
      <c r="A9712" t="s">
        <v>725</v>
      </c>
      <c r="B9712" t="s">
        <v>707</v>
      </c>
      <c r="C9712" t="s">
        <v>708</v>
      </c>
      <c r="D9712" t="str">
        <f>Clef_répartition[[#This Row],[Code association]]&amp;"_"&amp;Clef_répartition[[#This Row],[Nom association]]</f>
        <v>AJET_Association intercommunale du réseau pour l'accueil de jour des enfants de Terre Sainte</v>
      </c>
      <c r="E9712">
        <f>COUNTIFS(D$2:D9712,Clef_répartition[[#This Row],[Code_Nom]],J$2:J9712,Clef_répartition[[#This Row],[Année]])</f>
        <v>2</v>
      </c>
      <c r="F9712">
        <f>IF(Clef_répartition[[#This Row],[Code_Nom]]=D9711,F9711-1,(COUNTIFS(Clef_répartition[Code_Nom],Clef_répartition[[#This Row],[Code_Nom]],Clef_répartition[Année],Clef_répartition[[#This Row],[Année]])))</f>
        <v>8</v>
      </c>
      <c r="G9712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Sainte_2_2021</v>
      </c>
      <c r="H9712">
        <v>5707</v>
      </c>
      <c r="I9712" t="s">
        <v>52</v>
      </c>
      <c r="J9712">
        <v>2021</v>
      </c>
      <c r="K9712">
        <v>7.0000000000000007E-2</v>
      </c>
    </row>
    <row r="9713" spans="1:11" x14ac:dyDescent="0.25">
      <c r="A9713" t="s">
        <v>725</v>
      </c>
      <c r="B9713" t="s">
        <v>707</v>
      </c>
      <c r="C9713" t="s">
        <v>708</v>
      </c>
      <c r="D9713" t="str">
        <f>Clef_répartition[[#This Row],[Code association]]&amp;"_"&amp;Clef_répartition[[#This Row],[Nom association]]</f>
        <v>AJET_Association intercommunale du réseau pour l'accueil de jour des enfants de Terre Sainte</v>
      </c>
      <c r="E9713">
        <f>COUNTIFS(D$2:D9713,Clef_répartition[[#This Row],[Code_Nom]],J$2:J9713,Clef_répartition[[#This Row],[Année]])</f>
        <v>3</v>
      </c>
      <c r="F9713">
        <f>IF(Clef_répartition[[#This Row],[Code_Nom]]=D9712,F9712-1,(COUNTIFS(Clef_répartition[Code_Nom],Clef_répartition[[#This Row],[Code_Nom]],Clef_répartition[Année],Clef_répartition[[#This Row],[Année]])))</f>
        <v>7</v>
      </c>
      <c r="G9713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Sainte_3_2021</v>
      </c>
      <c r="H9713">
        <v>5708</v>
      </c>
      <c r="I9713" t="s">
        <v>53</v>
      </c>
      <c r="J9713">
        <v>2021</v>
      </c>
      <c r="K9713">
        <v>0.05</v>
      </c>
    </row>
    <row r="9714" spans="1:11" x14ac:dyDescent="0.25">
      <c r="A9714" t="s">
        <v>725</v>
      </c>
      <c r="B9714" t="s">
        <v>707</v>
      </c>
      <c r="C9714" t="s">
        <v>708</v>
      </c>
      <c r="D9714" t="str">
        <f>Clef_répartition[[#This Row],[Code association]]&amp;"_"&amp;Clef_répartition[[#This Row],[Nom association]]</f>
        <v>AJET_Association intercommunale du réseau pour l'accueil de jour des enfants de Terre Sainte</v>
      </c>
      <c r="E9714">
        <f>COUNTIFS(D$2:D9714,Clef_répartition[[#This Row],[Code_Nom]],J$2:J9714,Clef_répartition[[#This Row],[Année]])</f>
        <v>4</v>
      </c>
      <c r="F9714">
        <f>IF(Clef_répartition[[#This Row],[Code_Nom]]=D9713,F9713-1,(COUNTIFS(Clef_répartition[Code_Nom],Clef_répartition[[#This Row],[Code_Nom]],Clef_répartition[Année],Clef_répartition[[#This Row],[Année]])))</f>
        <v>6</v>
      </c>
      <c r="G9714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Sainte_4_2021</v>
      </c>
      <c r="H9714">
        <v>5711</v>
      </c>
      <c r="I9714" t="s">
        <v>70</v>
      </c>
      <c r="J9714">
        <v>2021</v>
      </c>
      <c r="K9714">
        <v>0.15</v>
      </c>
    </row>
    <row r="9715" spans="1:11" x14ac:dyDescent="0.25">
      <c r="A9715" t="s">
        <v>725</v>
      </c>
      <c r="B9715" t="s">
        <v>707</v>
      </c>
      <c r="C9715" t="s">
        <v>708</v>
      </c>
      <c r="D9715" t="str">
        <f>Clef_répartition[[#This Row],[Code association]]&amp;"_"&amp;Clef_répartition[[#This Row],[Nom association]]</f>
        <v>AJET_Association intercommunale du réseau pour l'accueil de jour des enfants de Terre Sainte</v>
      </c>
      <c r="E9715">
        <f>COUNTIFS(D$2:D9715,Clef_répartition[[#This Row],[Code_Nom]],J$2:J9715,Clef_répartition[[#This Row],[Année]])</f>
        <v>5</v>
      </c>
      <c r="F9715">
        <f>IF(Clef_répartition[[#This Row],[Code_Nom]]=D9714,F9714-1,(COUNTIFS(Clef_répartition[Code_Nom],Clef_répartition[[#This Row],[Code_Nom]],Clef_répartition[Année],Clef_répartition[[#This Row],[Année]])))</f>
        <v>5</v>
      </c>
      <c r="G9715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Sainte_5_2021</v>
      </c>
      <c r="H9715">
        <v>5712</v>
      </c>
      <c r="I9715" t="s">
        <v>72</v>
      </c>
      <c r="J9715">
        <v>2021</v>
      </c>
      <c r="K9715">
        <v>0.17</v>
      </c>
    </row>
    <row r="9716" spans="1:11" x14ac:dyDescent="0.25">
      <c r="A9716" t="s">
        <v>725</v>
      </c>
      <c r="B9716" t="s">
        <v>707</v>
      </c>
      <c r="C9716" t="s">
        <v>708</v>
      </c>
      <c r="D9716" t="str">
        <f>Clef_répartition[[#This Row],[Code association]]&amp;"_"&amp;Clef_répartition[[#This Row],[Nom association]]</f>
        <v>AJET_Association intercommunale du réseau pour l'accueil de jour des enfants de Terre Sainte</v>
      </c>
      <c r="E9716">
        <f>COUNTIFS(D$2:D9716,Clef_répartition[[#This Row],[Code_Nom]],J$2:J9716,Clef_répartition[[#This Row],[Année]])</f>
        <v>6</v>
      </c>
      <c r="F9716">
        <f>IF(Clef_répartition[[#This Row],[Code_Nom]]=D9715,F9715-1,(COUNTIFS(Clef_répartition[Code_Nom],Clef_répartition[[#This Row],[Code_Nom]],Clef_répartition[Année],Clef_répartition[[#This Row],[Année]])))</f>
        <v>4</v>
      </c>
      <c r="G9716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Sainte_6_2021</v>
      </c>
      <c r="H9716">
        <v>5713</v>
      </c>
      <c r="I9716" t="s">
        <v>80</v>
      </c>
      <c r="J9716">
        <v>2021</v>
      </c>
      <c r="K9716">
        <v>0.12</v>
      </c>
    </row>
    <row r="9717" spans="1:11" x14ac:dyDescent="0.25">
      <c r="A9717" t="s">
        <v>725</v>
      </c>
      <c r="B9717" t="s">
        <v>707</v>
      </c>
      <c r="C9717" t="s">
        <v>708</v>
      </c>
      <c r="D9717" t="str">
        <f>Clef_répartition[[#This Row],[Code association]]&amp;"_"&amp;Clef_répartition[[#This Row],[Nom association]]</f>
        <v>AJET_Association intercommunale du réseau pour l'accueil de jour des enfants de Terre Sainte</v>
      </c>
      <c r="E9717">
        <f>COUNTIFS(D$2:D9717,Clef_répartition[[#This Row],[Code_Nom]],J$2:J9717,Clef_répartition[[#This Row],[Année]])</f>
        <v>7</v>
      </c>
      <c r="F9717">
        <f>IF(Clef_répartition[[#This Row],[Code_Nom]]=D9716,F9716-1,(COUNTIFS(Clef_répartition[Code_Nom],Clef_répartition[[#This Row],[Code_Nom]],Clef_répartition[Année],Clef_répartition[[#This Row],[Année]])))</f>
        <v>3</v>
      </c>
      <c r="G9717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Sainte_7_2021</v>
      </c>
      <c r="H9717">
        <v>5717</v>
      </c>
      <c r="I9717" t="s">
        <v>118</v>
      </c>
      <c r="J9717">
        <v>2021</v>
      </c>
      <c r="K9717">
        <v>0.2</v>
      </c>
    </row>
    <row r="9718" spans="1:11" x14ac:dyDescent="0.25">
      <c r="A9718" t="s">
        <v>725</v>
      </c>
      <c r="B9718" t="s">
        <v>707</v>
      </c>
      <c r="C9718" t="s">
        <v>708</v>
      </c>
      <c r="D9718" t="str">
        <f>Clef_répartition[[#This Row],[Code association]]&amp;"_"&amp;Clef_répartition[[#This Row],[Nom association]]</f>
        <v>AJET_Association intercommunale du réseau pour l'accueil de jour des enfants de Terre Sainte</v>
      </c>
      <c r="E9718">
        <f>COUNTIFS(D$2:D9718,Clef_répartition[[#This Row],[Code_Nom]],J$2:J9718,Clef_répartition[[#This Row],[Année]])</f>
        <v>8</v>
      </c>
      <c r="F9718">
        <f>IF(Clef_répartition[[#This Row],[Code_Nom]]=D9717,F9717-1,(COUNTIFS(Clef_répartition[Code_Nom],Clef_répartition[[#This Row],[Code_Nom]],Clef_répartition[Année],Clef_répartition[[#This Row],[Année]])))</f>
        <v>2</v>
      </c>
      <c r="G9718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Sainte_8_2021</v>
      </c>
      <c r="H9718">
        <v>5723</v>
      </c>
      <c r="I9718" t="s">
        <v>176</v>
      </c>
      <c r="J9718">
        <v>2021</v>
      </c>
      <c r="K9718">
        <v>0.11</v>
      </c>
    </row>
    <row r="9719" spans="1:11" x14ac:dyDescent="0.25">
      <c r="A9719" t="s">
        <v>725</v>
      </c>
      <c r="B9719" t="s">
        <v>707</v>
      </c>
      <c r="C9719" t="s">
        <v>708</v>
      </c>
      <c r="D9719" t="str">
        <f>Clef_répartition[[#This Row],[Code association]]&amp;"_"&amp;Clef_répartition[[#This Row],[Nom association]]</f>
        <v>AJET_Association intercommunale du réseau pour l'accueil de jour des enfants de Terre Sainte</v>
      </c>
      <c r="E9719">
        <f>COUNTIFS(D$2:D9719,Clef_répartition[[#This Row],[Code_Nom]],J$2:J9719,Clef_répartition[[#This Row],[Année]])</f>
        <v>9</v>
      </c>
      <c r="F9719">
        <f>IF(Clef_répartition[[#This Row],[Code_Nom]]=D9718,F9718-1,(COUNTIFS(Clef_répartition[Code_Nom],Clef_répartition[[#This Row],[Code_Nom]],Clef_répartition[Année],Clef_répartition[[#This Row],[Année]])))</f>
        <v>1</v>
      </c>
      <c r="G9719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Sainte_9_2021</v>
      </c>
      <c r="H9719">
        <v>5729</v>
      </c>
      <c r="I9719" t="s">
        <v>261</v>
      </c>
      <c r="J9719">
        <v>2021</v>
      </c>
      <c r="K9719">
        <v>0.08</v>
      </c>
    </row>
    <row r="9720" spans="1:11" x14ac:dyDescent="0.25">
      <c r="A9720" t="s">
        <v>725</v>
      </c>
      <c r="B9720" t="s">
        <v>450</v>
      </c>
      <c r="C9720" t="s">
        <v>451</v>
      </c>
      <c r="D9720" t="str">
        <f>Clef_répartition[[#This Row],[Code association]]&amp;"_"&amp;Clef_répartition[[#This Row],[Nom association]]</f>
        <v xml:space="preserve">APEC_Association Intercommunale pour l'épuration des eaux usées de la Côte </v>
      </c>
      <c r="E9720">
        <f>COUNTIFS(D$2:D9720,Clef_répartition[[#This Row],[Code_Nom]],J$2:J9720,Clef_répartition[[#This Row],[Année]])</f>
        <v>1</v>
      </c>
      <c r="F9720">
        <f>IF(Clef_répartition[[#This Row],[Code_Nom]]=D9719,F9719-1,(COUNTIFS(Clef_répartition[Code_Nom],Clef_répartition[[#This Row],[Code_Nom]],Clef_répartition[Année],Clef_répartition[[#This Row],[Année]])))</f>
        <v>22</v>
      </c>
      <c r="G9720" t="str">
        <f>Clef_répartition[[#This Row],[Code_Nom]]&amp;"_"&amp;Clef_répartition[[#This Row],[Nombre]]&amp;"_"&amp;Clef_répartition[[#This Row],[Année]]</f>
        <v>APEC_Association Intercommunale pour l'épuration des eaux usées de la Côte _1_2021</v>
      </c>
      <c r="H9720">
        <v>5702</v>
      </c>
      <c r="I9720" t="s">
        <v>7</v>
      </c>
      <c r="J9720">
        <v>2021</v>
      </c>
      <c r="K9720">
        <v>7.5999999999999998E-2</v>
      </c>
    </row>
    <row r="9721" spans="1:11" x14ac:dyDescent="0.25">
      <c r="A9721" t="s">
        <v>725</v>
      </c>
      <c r="B9721" t="s">
        <v>450</v>
      </c>
      <c r="C9721" t="s">
        <v>451</v>
      </c>
      <c r="D9721" t="str">
        <f>Clef_répartition[[#This Row],[Code association]]&amp;"_"&amp;Clef_répartition[[#This Row],[Nom association]]</f>
        <v xml:space="preserve">APEC_Association Intercommunale pour l'épuration des eaux usées de la Côte </v>
      </c>
      <c r="E9721">
        <f>COUNTIFS(D$2:D9721,Clef_répartition[[#This Row],[Code_Nom]],J$2:J9721,Clef_répartition[[#This Row],[Année]])</f>
        <v>2</v>
      </c>
      <c r="F9721">
        <f>IF(Clef_répartition[[#This Row],[Code_Nom]]=D9720,F9720-1,(COUNTIFS(Clef_répartition[Code_Nom],Clef_répartition[[#This Row],[Code_Nom]],Clef_répartition[Année],Clef_répartition[[#This Row],[Année]])))</f>
        <v>21</v>
      </c>
      <c r="G9721" t="str">
        <f>Clef_répartition[[#This Row],[Code_Nom]]&amp;"_"&amp;Clef_répartition[[#This Row],[Nombre]]&amp;"_"&amp;Clef_répartition[[#This Row],[Année]]</f>
        <v>APEC_Association Intercommunale pour l'épuration des eaux usées de la Côte _2_2021</v>
      </c>
      <c r="H9721">
        <v>5703</v>
      </c>
      <c r="I9721" t="s">
        <v>13</v>
      </c>
      <c r="J9721">
        <v>2021</v>
      </c>
      <c r="K9721">
        <v>3.9E-2</v>
      </c>
    </row>
    <row r="9722" spans="1:11" x14ac:dyDescent="0.25">
      <c r="A9722" t="s">
        <v>725</v>
      </c>
      <c r="B9722" t="s">
        <v>450</v>
      </c>
      <c r="C9722" t="s">
        <v>451</v>
      </c>
      <c r="D9722" t="str">
        <f>Clef_répartition[[#This Row],[Code association]]&amp;"_"&amp;Clef_répartition[[#This Row],[Nom association]]</f>
        <v xml:space="preserve">APEC_Association Intercommunale pour l'épuration des eaux usées de la Côte </v>
      </c>
      <c r="E9722">
        <f>COUNTIFS(D$2:D9722,Clef_répartition[[#This Row],[Code_Nom]],J$2:J9722,Clef_répartition[[#This Row],[Année]])</f>
        <v>3</v>
      </c>
      <c r="F9722">
        <f>IF(Clef_répartition[[#This Row],[Code_Nom]]=D9721,F9721-1,(COUNTIFS(Clef_répartition[Code_Nom],Clef_répartition[[#This Row],[Code_Nom]],Clef_répartition[Année],Clef_répartition[[#This Row],[Année]])))</f>
        <v>20</v>
      </c>
      <c r="G9722" t="str">
        <f>Clef_répartition[[#This Row],[Code_Nom]]&amp;"_"&amp;Clef_répartition[[#This Row],[Nombre]]&amp;"_"&amp;Clef_répartition[[#This Row],[Année]]</f>
        <v>APEC_Association Intercommunale pour l'épuration des eaux usées de la Côte _3_2021</v>
      </c>
      <c r="H9722">
        <v>5704</v>
      </c>
      <c r="I9722" t="s">
        <v>16</v>
      </c>
      <c r="J9722">
        <v>2021</v>
      </c>
      <c r="K9722">
        <v>5.2999999999999999E-2</v>
      </c>
    </row>
    <row r="9723" spans="1:11" x14ac:dyDescent="0.25">
      <c r="A9723" t="s">
        <v>725</v>
      </c>
      <c r="B9723" t="s">
        <v>450</v>
      </c>
      <c r="C9723" t="s">
        <v>451</v>
      </c>
      <c r="D9723" t="str">
        <f>Clef_répartition[[#This Row],[Code association]]&amp;"_"&amp;Clef_répartition[[#This Row],[Nom association]]</f>
        <v xml:space="preserve">APEC_Association Intercommunale pour l'épuration des eaux usées de la Côte </v>
      </c>
      <c r="E9723">
        <f>COUNTIFS(D$2:D9723,Clef_répartition[[#This Row],[Code_Nom]],J$2:J9723,Clef_répartition[[#This Row],[Année]])</f>
        <v>4</v>
      </c>
      <c r="F9723">
        <f>IF(Clef_répartition[[#This Row],[Code_Nom]]=D9722,F9722-1,(COUNTIFS(Clef_répartition[Code_Nom],Clef_répartition[[#This Row],[Code_Nom]],Clef_répartition[Année],Clef_répartition[[#This Row],[Année]])))</f>
        <v>19</v>
      </c>
      <c r="G9723" t="str">
        <f>Clef_répartition[[#This Row],[Code_Nom]]&amp;"_"&amp;Clef_répartition[[#This Row],[Nombre]]&amp;"_"&amp;Clef_répartition[[#This Row],[Année]]</f>
        <v>APEC_Association Intercommunale pour l'épuration des eaux usées de la Côte _4_2021</v>
      </c>
      <c r="H9723">
        <v>5852</v>
      </c>
      <c r="I9723" t="s">
        <v>41</v>
      </c>
      <c r="J9723">
        <v>2021</v>
      </c>
      <c r="K9723">
        <v>1.2999999999999999E-2</v>
      </c>
    </row>
    <row r="9724" spans="1:11" x14ac:dyDescent="0.25">
      <c r="A9724" t="s">
        <v>725</v>
      </c>
      <c r="B9724" t="s">
        <v>450</v>
      </c>
      <c r="C9724" t="s">
        <v>451</v>
      </c>
      <c r="D9724" t="str">
        <f>Clef_répartition[[#This Row],[Code association]]&amp;"_"&amp;Clef_répartition[[#This Row],[Nom association]]</f>
        <v xml:space="preserve">APEC_Association Intercommunale pour l'épuration des eaux usées de la Côte </v>
      </c>
      <c r="E9724">
        <f>COUNTIFS(D$2:D9724,Clef_répartition[[#This Row],[Code_Nom]],J$2:J9724,Clef_répartition[[#This Row],[Année]])</f>
        <v>5</v>
      </c>
      <c r="F9724">
        <f>IF(Clef_répartition[[#This Row],[Code_Nom]]=D9723,F9723-1,(COUNTIFS(Clef_répartition[Code_Nom],Clef_répartition[[#This Row],[Code_Nom]],Clef_répartition[Année],Clef_répartition[[#This Row],[Année]])))</f>
        <v>18</v>
      </c>
      <c r="G9724" t="str">
        <f>Clef_répartition[[#This Row],[Code_Nom]]&amp;"_"&amp;Clef_répartition[[#This Row],[Nombre]]&amp;"_"&amp;Clef_répartition[[#This Row],[Année]]</f>
        <v>APEC_Association Intercommunale pour l'épuration des eaux usées de la Côte _5_2021</v>
      </c>
      <c r="H9724">
        <v>5853</v>
      </c>
      <c r="I9724" t="s">
        <v>42</v>
      </c>
      <c r="J9724">
        <v>2021</v>
      </c>
      <c r="K9724">
        <v>2.5999999999999999E-2</v>
      </c>
    </row>
    <row r="9725" spans="1:11" x14ac:dyDescent="0.25">
      <c r="A9725" t="s">
        <v>725</v>
      </c>
      <c r="B9725" t="s">
        <v>450</v>
      </c>
      <c r="C9725" t="s">
        <v>451</v>
      </c>
      <c r="D9725" t="str">
        <f>Clef_répartition[[#This Row],[Code association]]&amp;"_"&amp;Clef_répartition[[#This Row],[Nom association]]</f>
        <v xml:space="preserve">APEC_Association Intercommunale pour l'épuration des eaux usées de la Côte </v>
      </c>
      <c r="E9725">
        <f>COUNTIFS(D$2:D9725,Clef_répartition[[#This Row],[Code_Nom]],J$2:J9725,Clef_répartition[[#This Row],[Année]])</f>
        <v>6</v>
      </c>
      <c r="F9725">
        <f>IF(Clef_répartition[[#This Row],[Code_Nom]]=D9724,F9724-1,(COUNTIFS(Clef_répartition[Code_Nom],Clef_répartition[[#This Row],[Code_Nom]],Clef_répartition[Année],Clef_répartition[[#This Row],[Année]])))</f>
        <v>17</v>
      </c>
      <c r="G9725" t="str">
        <f>Clef_répartition[[#This Row],[Code_Nom]]&amp;"_"&amp;Clef_répartition[[#This Row],[Nombre]]&amp;"_"&amp;Clef_répartition[[#This Row],[Année]]</f>
        <v>APEC_Association Intercommunale pour l'épuration des eaux usées de la Côte _6_2021</v>
      </c>
      <c r="H9725">
        <v>5854</v>
      </c>
      <c r="I9725" t="s">
        <v>43</v>
      </c>
      <c r="J9725">
        <v>2021</v>
      </c>
      <c r="K9725">
        <v>9.4999999999999998E-3</v>
      </c>
    </row>
    <row r="9726" spans="1:11" x14ac:dyDescent="0.25">
      <c r="A9726" t="s">
        <v>725</v>
      </c>
      <c r="B9726" t="s">
        <v>450</v>
      </c>
      <c r="C9726" t="s">
        <v>451</v>
      </c>
      <c r="D9726" t="str">
        <f>Clef_répartition[[#This Row],[Code association]]&amp;"_"&amp;Clef_répartition[[#This Row],[Nom association]]</f>
        <v xml:space="preserve">APEC_Association Intercommunale pour l'épuration des eaux usées de la Côte </v>
      </c>
      <c r="E9726">
        <f>COUNTIFS(D$2:D9726,Clef_répartition[[#This Row],[Code_Nom]],J$2:J9726,Clef_répartition[[#This Row],[Année]])</f>
        <v>7</v>
      </c>
      <c r="F9726">
        <f>IF(Clef_répartition[[#This Row],[Code_Nom]]=D9725,F9725-1,(COUNTIFS(Clef_répartition[Code_Nom],Clef_répartition[[#This Row],[Code_Nom]],Clef_répartition[Année],Clef_répartition[[#This Row],[Année]])))</f>
        <v>16</v>
      </c>
      <c r="G9726" t="str">
        <f>Clef_répartition[[#This Row],[Code_Nom]]&amp;"_"&amp;Clef_répartition[[#This Row],[Nombre]]&amp;"_"&amp;Clef_répartition[[#This Row],[Année]]</f>
        <v>APEC_Association Intercommunale pour l'épuration des eaux usées de la Côte _7_2021</v>
      </c>
      <c r="H9726">
        <v>5710</v>
      </c>
      <c r="I9726" t="s">
        <v>69</v>
      </c>
      <c r="J9726">
        <v>2021</v>
      </c>
      <c r="K9726">
        <v>1.4500000000000001E-2</v>
      </c>
    </row>
    <row r="9727" spans="1:11" x14ac:dyDescent="0.25">
      <c r="A9727" t="s">
        <v>725</v>
      </c>
      <c r="B9727" t="s">
        <v>450</v>
      </c>
      <c r="C9727" t="s">
        <v>451</v>
      </c>
      <c r="D9727" t="str">
        <f>Clef_répartition[[#This Row],[Code association]]&amp;"_"&amp;Clef_répartition[[#This Row],[Nom association]]</f>
        <v xml:space="preserve">APEC_Association Intercommunale pour l'épuration des eaux usées de la Côte </v>
      </c>
      <c r="E9727">
        <f>COUNTIFS(D$2:D9727,Clef_répartition[[#This Row],[Code_Nom]],J$2:J9727,Clef_répartition[[#This Row],[Année]])</f>
        <v>8</v>
      </c>
      <c r="F9727">
        <f>IF(Clef_répartition[[#This Row],[Code_Nom]]=D9726,F9726-1,(COUNTIFS(Clef_répartition[Code_Nom],Clef_répartition[[#This Row],[Code_Nom]],Clef_répartition[Année],Clef_répartition[[#This Row],[Année]])))</f>
        <v>15</v>
      </c>
      <c r="G9727" t="str">
        <f>Clef_répartition[[#This Row],[Code_Nom]]&amp;"_"&amp;Clef_répartition[[#This Row],[Nombre]]&amp;"_"&amp;Clef_répartition[[#This Row],[Année]]</f>
        <v>APEC_Association Intercommunale pour l'épuration des eaux usées de la Côte _8_2021</v>
      </c>
      <c r="H9727">
        <v>5715</v>
      </c>
      <c r="I9727" t="s">
        <v>97</v>
      </c>
      <c r="J9727">
        <v>2021</v>
      </c>
      <c r="K9727">
        <v>3.0499999999999999E-2</v>
      </c>
    </row>
    <row r="9728" spans="1:11" x14ac:dyDescent="0.25">
      <c r="A9728" t="s">
        <v>725</v>
      </c>
      <c r="B9728" t="s">
        <v>450</v>
      </c>
      <c r="C9728" t="s">
        <v>451</v>
      </c>
      <c r="D9728" t="str">
        <f>Clef_répartition[[#This Row],[Code association]]&amp;"_"&amp;Clef_répartition[[#This Row],[Nom association]]</f>
        <v xml:space="preserve">APEC_Association Intercommunale pour l'épuration des eaux usées de la Côte </v>
      </c>
      <c r="E9728">
        <f>COUNTIFS(D$2:D9728,Clef_répartition[[#This Row],[Code_Nom]],J$2:J9728,Clef_répartition[[#This Row],[Année]])</f>
        <v>9</v>
      </c>
      <c r="F9728">
        <f>IF(Clef_répartition[[#This Row],[Code_Nom]]=D9727,F9727-1,(COUNTIFS(Clef_répartition[Code_Nom],Clef_répartition[[#This Row],[Code_Nom]],Clef_répartition[Année],Clef_répartition[[#This Row],[Année]])))</f>
        <v>14</v>
      </c>
      <c r="G9728" t="str">
        <f>Clef_répartition[[#This Row],[Code_Nom]]&amp;"_"&amp;Clef_répartition[[#This Row],[Nombre]]&amp;"_"&amp;Clef_répartition[[#This Row],[Année]]</f>
        <v>APEC_Association Intercommunale pour l'épuration des eaux usées de la Côte _9_2021</v>
      </c>
      <c r="H9728">
        <v>5855</v>
      </c>
      <c r="I9728" t="s">
        <v>98</v>
      </c>
      <c r="J9728">
        <v>2021</v>
      </c>
      <c r="K9728">
        <v>1.6500000000000001E-2</v>
      </c>
    </row>
    <row r="9729" spans="1:11" x14ac:dyDescent="0.25">
      <c r="A9729" t="s">
        <v>725</v>
      </c>
      <c r="B9729" t="s">
        <v>450</v>
      </c>
      <c r="C9729" t="s">
        <v>451</v>
      </c>
      <c r="D9729" t="str">
        <f>Clef_répartition[[#This Row],[Code association]]&amp;"_"&amp;Clef_répartition[[#This Row],[Nom association]]</f>
        <v xml:space="preserve">APEC_Association Intercommunale pour l'épuration des eaux usées de la Côte </v>
      </c>
      <c r="E9729">
        <f>COUNTIFS(D$2:D9729,Clef_répartition[[#This Row],[Code_Nom]],J$2:J9729,Clef_répartition[[#This Row],[Année]])</f>
        <v>10</v>
      </c>
      <c r="F9729">
        <f>IF(Clef_répartition[[#This Row],[Code_Nom]]=D9728,F9728-1,(COUNTIFS(Clef_répartition[Code_Nom],Clef_répartition[[#This Row],[Code_Nom]],Clef_répartition[Année],Clef_répartition[[#This Row],[Année]])))</f>
        <v>13</v>
      </c>
      <c r="G9729" t="str">
        <f>Clef_répartition[[#This Row],[Code_Nom]]&amp;"_"&amp;Clef_répartition[[#This Row],[Nombre]]&amp;"_"&amp;Clef_répartition[[#This Row],[Année]]</f>
        <v>APEC_Association Intercommunale pour l'épuration des eaux usées de la Côte _10_2021</v>
      </c>
      <c r="H9729">
        <v>5718</v>
      </c>
      <c r="I9729" t="s">
        <v>120</v>
      </c>
      <c r="J9729">
        <v>2021</v>
      </c>
      <c r="K9729">
        <v>5.8999999999999997E-2</v>
      </c>
    </row>
    <row r="9730" spans="1:11" x14ac:dyDescent="0.25">
      <c r="A9730" t="s">
        <v>725</v>
      </c>
      <c r="B9730" t="s">
        <v>450</v>
      </c>
      <c r="C9730" t="s">
        <v>451</v>
      </c>
      <c r="D9730" t="str">
        <f>Clef_répartition[[#This Row],[Code association]]&amp;"_"&amp;Clef_répartition[[#This Row],[Nom association]]</f>
        <v xml:space="preserve">APEC_Association Intercommunale pour l'épuration des eaux usées de la Côte </v>
      </c>
      <c r="E9730">
        <f>COUNTIFS(D$2:D9730,Clef_répartition[[#This Row],[Code_Nom]],J$2:J9730,Clef_répartition[[#This Row],[Année]])</f>
        <v>11</v>
      </c>
      <c r="F9730">
        <f>IF(Clef_répartition[[#This Row],[Code_Nom]]=D9729,F9729-1,(COUNTIFS(Clef_répartition[Code_Nom],Clef_répartition[[#This Row],[Code_Nom]],Clef_répartition[Année],Clef_répartition[[#This Row],[Année]])))</f>
        <v>12</v>
      </c>
      <c r="G9730" t="str">
        <f>Clef_répartition[[#This Row],[Code_Nom]]&amp;"_"&amp;Clef_répartition[[#This Row],[Nombre]]&amp;"_"&amp;Clef_répartition[[#This Row],[Année]]</f>
        <v>APEC_Association Intercommunale pour l'épuration des eaux usées de la Côte _11_2021</v>
      </c>
      <c r="H9730">
        <v>5857</v>
      </c>
      <c r="I9730" t="s">
        <v>122</v>
      </c>
      <c r="J9730">
        <v>2021</v>
      </c>
      <c r="K9730">
        <v>3.5999999999999997E-2</v>
      </c>
    </row>
    <row r="9731" spans="1:11" x14ac:dyDescent="0.25">
      <c r="A9731" t="s">
        <v>725</v>
      </c>
      <c r="B9731" t="s">
        <v>450</v>
      </c>
      <c r="C9731" t="s">
        <v>451</v>
      </c>
      <c r="D9731" t="str">
        <f>Clef_répartition[[#This Row],[Code association]]&amp;"_"&amp;Clef_répartition[[#This Row],[Nom association]]</f>
        <v xml:space="preserve">APEC_Association Intercommunale pour l'épuration des eaux usées de la Côte </v>
      </c>
      <c r="E9731">
        <f>COUNTIFS(D$2:D9731,Clef_répartition[[#This Row],[Code_Nom]],J$2:J9731,Clef_répartition[[#This Row],[Année]])</f>
        <v>12</v>
      </c>
      <c r="F9731">
        <f>IF(Clef_répartition[[#This Row],[Code_Nom]]=D9730,F9730-1,(COUNTIFS(Clef_répartition[Code_Nom],Clef_répartition[[#This Row],[Code_Nom]],Clef_répartition[Année],Clef_répartition[[#This Row],[Année]])))</f>
        <v>11</v>
      </c>
      <c r="G9731" t="str">
        <f>Clef_répartition[[#This Row],[Code_Nom]]&amp;"_"&amp;Clef_répartition[[#This Row],[Nombre]]&amp;"_"&amp;Clef_répartition[[#This Row],[Année]]</f>
        <v>APEC_Association Intercommunale pour l'épuration des eaux usées de la Côte _12_2021</v>
      </c>
      <c r="H9731">
        <v>5720</v>
      </c>
      <c r="I9731" t="s">
        <v>125</v>
      </c>
      <c r="J9731">
        <v>2021</v>
      </c>
      <c r="K9731">
        <v>2.7E-2</v>
      </c>
    </row>
    <row r="9732" spans="1:11" x14ac:dyDescent="0.25">
      <c r="A9732" t="s">
        <v>725</v>
      </c>
      <c r="B9732" t="s">
        <v>450</v>
      </c>
      <c r="C9732" t="s">
        <v>451</v>
      </c>
      <c r="D9732" t="str">
        <f>Clef_répartition[[#This Row],[Code association]]&amp;"_"&amp;Clef_répartition[[#This Row],[Nom association]]</f>
        <v xml:space="preserve">APEC_Association Intercommunale pour l'épuration des eaux usées de la Côte </v>
      </c>
      <c r="E9732">
        <f>COUNTIFS(D$2:D9732,Clef_répartition[[#This Row],[Code_Nom]],J$2:J9732,Clef_répartition[[#This Row],[Année]])</f>
        <v>13</v>
      </c>
      <c r="F9732">
        <f>IF(Clef_répartition[[#This Row],[Code_Nom]]=D9731,F9731-1,(COUNTIFS(Clef_répartition[Code_Nom],Clef_répartition[[#This Row],[Code_Nom]],Clef_répartition[Année],Clef_répartition[[#This Row],[Année]])))</f>
        <v>10</v>
      </c>
      <c r="G9732" t="str">
        <f>Clef_répartition[[#This Row],[Code_Nom]]&amp;"_"&amp;Clef_répartition[[#This Row],[Nombre]]&amp;"_"&amp;Clef_répartition[[#This Row],[Année]]</f>
        <v>APEC_Association Intercommunale pour l'épuration des eaux usées de la Côte _13_2021</v>
      </c>
      <c r="H9732">
        <v>5721</v>
      </c>
      <c r="I9732" t="s">
        <v>126</v>
      </c>
      <c r="J9732">
        <v>2021</v>
      </c>
      <c r="K9732">
        <v>0.3735</v>
      </c>
    </row>
    <row r="9733" spans="1:11" x14ac:dyDescent="0.25">
      <c r="A9733" t="s">
        <v>725</v>
      </c>
      <c r="B9733" t="s">
        <v>450</v>
      </c>
      <c r="C9733" t="s">
        <v>451</v>
      </c>
      <c r="D9733" t="str">
        <f>Clef_répartition[[#This Row],[Code association]]&amp;"_"&amp;Clef_répartition[[#This Row],[Nom association]]</f>
        <v xml:space="preserve">APEC_Association Intercommunale pour l'épuration des eaux usées de la Côte </v>
      </c>
      <c r="E9733">
        <f>COUNTIFS(D$2:D9733,Clef_répartition[[#This Row],[Code_Nom]],J$2:J9733,Clef_répartition[[#This Row],[Année]])</f>
        <v>14</v>
      </c>
      <c r="F9733">
        <f>IF(Clef_répartition[[#This Row],[Code_Nom]]=D9732,F9732-1,(COUNTIFS(Clef_répartition[Code_Nom],Clef_répartition[[#This Row],[Code_Nom]],Clef_répartition[Année],Clef_répartition[[#This Row],[Année]])))</f>
        <v>9</v>
      </c>
      <c r="G9733" t="str">
        <f>Clef_répartition[[#This Row],[Code_Nom]]&amp;"_"&amp;Clef_répartition[[#This Row],[Nombre]]&amp;"_"&amp;Clef_répartition[[#This Row],[Année]]</f>
        <v>APEC_Association Intercommunale pour l'épuration des eaux usées de la Côte _14_2021</v>
      </c>
      <c r="H9733">
        <v>5731</v>
      </c>
      <c r="I9733" t="s">
        <v>157</v>
      </c>
      <c r="J9733">
        <v>2021</v>
      </c>
      <c r="K9733">
        <v>3.5999999999999997E-2</v>
      </c>
    </row>
    <row r="9734" spans="1:11" x14ac:dyDescent="0.25">
      <c r="A9734" t="s">
        <v>725</v>
      </c>
      <c r="B9734" t="s">
        <v>450</v>
      </c>
      <c r="C9734" t="s">
        <v>451</v>
      </c>
      <c r="D9734" t="str">
        <f>Clef_répartition[[#This Row],[Code association]]&amp;"_"&amp;Clef_répartition[[#This Row],[Nom association]]</f>
        <v xml:space="preserve">APEC_Association Intercommunale pour l'épuration des eaux usées de la Côte </v>
      </c>
      <c r="E9734">
        <f>COUNTIFS(D$2:D9734,Clef_répartition[[#This Row],[Code_Nom]],J$2:J9734,Clef_répartition[[#This Row],[Année]])</f>
        <v>15</v>
      </c>
      <c r="F9734">
        <f>IF(Clef_répartition[[#This Row],[Code_Nom]]=D9733,F9733-1,(COUNTIFS(Clef_répartition[Code_Nom],Clef_répartition[[#This Row],[Code_Nom]],Clef_répartition[Année],Clef_répartition[[#This Row],[Année]])))</f>
        <v>8</v>
      </c>
      <c r="G9734" t="str">
        <f>Clef_répartition[[#This Row],[Code_Nom]]&amp;"_"&amp;Clef_répartition[[#This Row],[Nombre]]&amp;"_"&amp;Clef_répartition[[#This Row],[Année]]</f>
        <v>APEC_Association Intercommunale pour l'épuration des eaux usées de la Côte _15_2021</v>
      </c>
      <c r="H9734">
        <v>5429</v>
      </c>
      <c r="I9734" t="s">
        <v>162</v>
      </c>
      <c r="J9734">
        <v>2021</v>
      </c>
      <c r="K9734">
        <v>1.2E-2</v>
      </c>
    </row>
    <row r="9735" spans="1:11" x14ac:dyDescent="0.25">
      <c r="A9735" t="s">
        <v>725</v>
      </c>
      <c r="B9735" t="s">
        <v>450</v>
      </c>
      <c r="C9735" t="s">
        <v>451</v>
      </c>
      <c r="D9735" t="str">
        <f>Clef_répartition[[#This Row],[Code association]]&amp;"_"&amp;Clef_répartition[[#This Row],[Nom association]]</f>
        <v xml:space="preserve">APEC_Association Intercommunale pour l'épuration des eaux usées de la Côte </v>
      </c>
      <c r="E9735">
        <f>COUNTIFS(D$2:D9735,Clef_répartition[[#This Row],[Code_Nom]],J$2:J9735,Clef_répartition[[#This Row],[Année]])</f>
        <v>16</v>
      </c>
      <c r="F9735">
        <f>IF(Clef_répartition[[#This Row],[Code_Nom]]=D9734,F9734-1,(COUNTIFS(Clef_répartition[Code_Nom],Clef_répartition[[#This Row],[Code_Nom]],Clef_répartition[Année],Clef_répartition[[#This Row],[Année]])))</f>
        <v>7</v>
      </c>
      <c r="G9735" t="str">
        <f>Clef_répartition[[#This Row],[Code_Nom]]&amp;"_"&amp;Clef_répartition[[#This Row],[Nombre]]&amp;"_"&amp;Clef_répartition[[#This Row],[Année]]</f>
        <v>APEC_Association Intercommunale pour l'épuration des eaux usées de la Côte _16_2021</v>
      </c>
      <c r="H9735">
        <v>5858</v>
      </c>
      <c r="I9735" t="s">
        <v>165</v>
      </c>
      <c r="J9735">
        <v>2021</v>
      </c>
      <c r="K9735">
        <v>1.6500000000000001E-2</v>
      </c>
    </row>
    <row r="9736" spans="1:11" x14ac:dyDescent="0.25">
      <c r="A9736" t="s">
        <v>725</v>
      </c>
      <c r="B9736" t="s">
        <v>450</v>
      </c>
      <c r="C9736" t="s">
        <v>451</v>
      </c>
      <c r="D9736" t="str">
        <f>Clef_répartition[[#This Row],[Code association]]&amp;"_"&amp;Clef_répartition[[#This Row],[Nom association]]</f>
        <v xml:space="preserve">APEC_Association Intercommunale pour l'épuration des eaux usées de la Côte </v>
      </c>
      <c r="E9736">
        <f>COUNTIFS(D$2:D9736,Clef_répartition[[#This Row],[Code_Nom]],J$2:J9736,Clef_répartition[[#This Row],[Année]])</f>
        <v>17</v>
      </c>
      <c r="F9736">
        <f>IF(Clef_répartition[[#This Row],[Code_Nom]]=D9735,F9735-1,(COUNTIFS(Clef_répartition[Code_Nom],Clef_répartition[[#This Row],[Code_Nom]],Clef_répartition[Année],Clef_répartition[[#This Row],[Année]])))</f>
        <v>6</v>
      </c>
      <c r="G9736" t="str">
        <f>Clef_répartition[[#This Row],[Code_Nom]]&amp;"_"&amp;Clef_répartition[[#This Row],[Nombre]]&amp;"_"&amp;Clef_répartition[[#This Row],[Année]]</f>
        <v>APEC_Association Intercommunale pour l'épuration des eaux usées de la Côte _17_2021</v>
      </c>
      <c r="H9736">
        <v>5430</v>
      </c>
      <c r="I9736" t="s">
        <v>171</v>
      </c>
      <c r="J9736">
        <v>2021</v>
      </c>
      <c r="K9736">
        <v>1.2E-2</v>
      </c>
    </row>
    <row r="9737" spans="1:11" x14ac:dyDescent="0.25">
      <c r="A9737" t="s">
        <v>725</v>
      </c>
      <c r="B9737" t="s">
        <v>450</v>
      </c>
      <c r="C9737" t="s">
        <v>451</v>
      </c>
      <c r="D9737" t="str">
        <f>Clef_répartition[[#This Row],[Code association]]&amp;"_"&amp;Clef_répartition[[#This Row],[Nom association]]</f>
        <v xml:space="preserve">APEC_Association Intercommunale pour l'épuration des eaux usées de la Côte </v>
      </c>
      <c r="E9737">
        <f>COUNTIFS(D$2:D9737,Clef_répartition[[#This Row],[Code_Nom]],J$2:J9737,Clef_répartition[[#This Row],[Année]])</f>
        <v>18</v>
      </c>
      <c r="F9737">
        <f>IF(Clef_répartition[[#This Row],[Code_Nom]]=D9736,F9736-1,(COUNTIFS(Clef_répartition[Code_Nom],Clef_répartition[[#This Row],[Code_Nom]],Clef_répartition[Année],Clef_répartition[[#This Row],[Année]])))</f>
        <v>5</v>
      </c>
      <c r="G9737" t="str">
        <f>Clef_répartition[[#This Row],[Code_Nom]]&amp;"_"&amp;Clef_répartition[[#This Row],[Nombre]]&amp;"_"&amp;Clef_répartition[[#This Row],[Année]]</f>
        <v>APEC_Association Intercommunale pour l'épuration des eaux usées de la Côte _18_2021</v>
      </c>
      <c r="H9737">
        <v>5725</v>
      </c>
      <c r="I9737" t="s">
        <v>219</v>
      </c>
      <c r="J9737">
        <v>2021</v>
      </c>
      <c r="K9737">
        <v>5.0000000000000001E-4</v>
      </c>
    </row>
    <row r="9738" spans="1:11" x14ac:dyDescent="0.25">
      <c r="A9738" t="s">
        <v>725</v>
      </c>
      <c r="B9738" t="s">
        <v>450</v>
      </c>
      <c r="C9738" t="s">
        <v>451</v>
      </c>
      <c r="D9738" t="str">
        <f>Clef_répartition[[#This Row],[Code association]]&amp;"_"&amp;Clef_répartition[[#This Row],[Nom association]]</f>
        <v xml:space="preserve">APEC_Association Intercommunale pour l'épuration des eaux usées de la Côte </v>
      </c>
      <c r="E9738">
        <f>COUNTIFS(D$2:D9738,Clef_répartition[[#This Row],[Code_Nom]],J$2:J9738,Clef_répartition[[#This Row],[Année]])</f>
        <v>19</v>
      </c>
      <c r="F9738">
        <f>IF(Clef_répartition[[#This Row],[Code_Nom]]=D9737,F9737-1,(COUNTIFS(Clef_répartition[Code_Nom],Clef_répartition[[#This Row],[Code_Nom]],Clef_répartition[Année],Clef_répartition[[#This Row],[Année]])))</f>
        <v>4</v>
      </c>
      <c r="G9738" t="str">
        <f>Clef_répartition[[#This Row],[Code_Nom]]&amp;"_"&amp;Clef_répartition[[#This Row],[Nombre]]&amp;"_"&amp;Clef_répartition[[#This Row],[Année]]</f>
        <v>APEC_Association Intercommunale pour l'épuration des eaux usées de la Côte _19_2021</v>
      </c>
      <c r="H9738">
        <v>5727</v>
      </c>
      <c r="I9738" t="s">
        <v>243</v>
      </c>
      <c r="J9738">
        <v>2021</v>
      </c>
      <c r="K9738">
        <v>6.8500000000000005E-2</v>
      </c>
    </row>
    <row r="9739" spans="1:11" x14ac:dyDescent="0.25">
      <c r="A9739" t="s">
        <v>725</v>
      </c>
      <c r="B9739" t="s">
        <v>450</v>
      </c>
      <c r="C9739" t="s">
        <v>451</v>
      </c>
      <c r="D9739" t="str">
        <f>Clef_répartition[[#This Row],[Code association]]&amp;"_"&amp;Clef_répartition[[#This Row],[Nom association]]</f>
        <v xml:space="preserve">APEC_Association Intercommunale pour l'épuration des eaux usées de la Côte </v>
      </c>
      <c r="E9739">
        <f>COUNTIFS(D$2:D9739,Clef_répartition[[#This Row],[Code_Nom]],J$2:J9739,Clef_répartition[[#This Row],[Année]])</f>
        <v>20</v>
      </c>
      <c r="F9739">
        <f>IF(Clef_répartition[[#This Row],[Code_Nom]]=D9738,F9738-1,(COUNTIFS(Clef_répartition[Code_Nom],Clef_répartition[[#This Row],[Code_Nom]],Clef_répartition[Année],Clef_répartition[[#This Row],[Année]])))</f>
        <v>3</v>
      </c>
      <c r="G9739" t="str">
        <f>Clef_répartition[[#This Row],[Code_Nom]]&amp;"_"&amp;Clef_répartition[[#This Row],[Nombre]]&amp;"_"&amp;Clef_répartition[[#This Row],[Année]]</f>
        <v>APEC_Association Intercommunale pour l'épuration des eaux usées de la Côte _20_2021</v>
      </c>
      <c r="H9739">
        <v>5730</v>
      </c>
      <c r="I9739" t="s">
        <v>265</v>
      </c>
      <c r="J9739">
        <v>2021</v>
      </c>
      <c r="K9739">
        <v>3.7499999999999999E-2</v>
      </c>
    </row>
    <row r="9740" spans="1:11" x14ac:dyDescent="0.25">
      <c r="A9740" t="s">
        <v>725</v>
      </c>
      <c r="B9740" t="s">
        <v>450</v>
      </c>
      <c r="C9740" t="s">
        <v>451</v>
      </c>
      <c r="D9740" t="str">
        <f>Clef_répartition[[#This Row],[Code association]]&amp;"_"&amp;Clef_répartition[[#This Row],[Nom association]]</f>
        <v xml:space="preserve">APEC_Association Intercommunale pour l'épuration des eaux usées de la Côte </v>
      </c>
      <c r="E9740">
        <f>COUNTIFS(D$2:D9740,Clef_répartition[[#This Row],[Code_Nom]],J$2:J9740,Clef_répartition[[#This Row],[Année]])</f>
        <v>21</v>
      </c>
      <c r="F9740">
        <f>IF(Clef_répartition[[#This Row],[Code_Nom]]=D9739,F9739-1,(COUNTIFS(Clef_répartition[Code_Nom],Clef_répartition[[#This Row],[Code_Nom]],Clef_répartition[Année],Clef_répartition[[#This Row],[Année]])))</f>
        <v>2</v>
      </c>
      <c r="G9740" t="str">
        <f>Clef_répartition[[#This Row],[Code_Nom]]&amp;"_"&amp;Clef_répartition[[#This Row],[Nombre]]&amp;"_"&amp;Clef_répartition[[#This Row],[Année]]</f>
        <v>APEC_Association Intercommunale pour l'épuration des eaux usées de la Côte _21_2021</v>
      </c>
      <c r="H9740">
        <v>5732</v>
      </c>
      <c r="I9740" t="s">
        <v>279</v>
      </c>
      <c r="J9740">
        <v>2021</v>
      </c>
      <c r="K9740">
        <v>3.3000000000000002E-2</v>
      </c>
    </row>
    <row r="9741" spans="1:11" x14ac:dyDescent="0.25">
      <c r="A9741" t="s">
        <v>725</v>
      </c>
      <c r="B9741" t="s">
        <v>450</v>
      </c>
      <c r="C9741" t="s">
        <v>451</v>
      </c>
      <c r="D9741" t="str">
        <f>Clef_répartition[[#This Row],[Code association]]&amp;"_"&amp;Clef_répartition[[#This Row],[Nom association]]</f>
        <v xml:space="preserve">APEC_Association Intercommunale pour l'épuration des eaux usées de la Côte </v>
      </c>
      <c r="E9741">
        <f>COUNTIFS(D$2:D9741,Clef_répartition[[#This Row],[Code_Nom]],J$2:J9741,Clef_répartition[[#This Row],[Année]])</f>
        <v>22</v>
      </c>
      <c r="F9741">
        <f>IF(Clef_répartition[[#This Row],[Code_Nom]]=D9740,F9740-1,(COUNTIFS(Clef_répartition[Code_Nom],Clef_répartition[[#This Row],[Code_Nom]],Clef_répartition[Année],Clef_répartition[[#This Row],[Année]])))</f>
        <v>1</v>
      </c>
      <c r="G9741" t="str">
        <f>Clef_répartition[[#This Row],[Code_Nom]]&amp;"_"&amp;Clef_répartition[[#This Row],[Nombre]]&amp;"_"&amp;Clef_répartition[[#This Row],[Année]]</f>
        <v>APEC_Association Intercommunale pour l'épuration des eaux usées de la Côte _22_2021</v>
      </c>
      <c r="H9741">
        <v>5863</v>
      </c>
      <c r="I9741" t="s">
        <v>287</v>
      </c>
      <c r="J9741">
        <v>2021</v>
      </c>
      <c r="K9741">
        <v>1.0500000000000001E-2</v>
      </c>
    </row>
    <row r="9742" spans="1:11" x14ac:dyDescent="0.25">
      <c r="A9742" t="s">
        <v>725</v>
      </c>
      <c r="B9742" t="s">
        <v>596</v>
      </c>
      <c r="C9742" t="s">
        <v>597</v>
      </c>
      <c r="D9742" t="str">
        <f>Clef_répartition[[#This Row],[Code association]]&amp;"_"&amp;Clef_répartition[[#This Row],[Nom association]]</f>
        <v>APEJ_Association pour l'enfance et la jeunesse de Terre Sainte</v>
      </c>
      <c r="E9742">
        <f>COUNTIFS(D$2:D9742,Clef_répartition[[#This Row],[Code_Nom]],J$2:J9742,Clef_répartition[[#This Row],[Année]])</f>
        <v>1</v>
      </c>
      <c r="F9742">
        <f>IF(Clef_répartition[[#This Row],[Code_Nom]]=D9741,F9741-1,(COUNTIFS(Clef_répartition[Code_Nom],Clef_répartition[[#This Row],[Code_Nom]],Clef_répartition[Année],Clef_répartition[[#This Row],[Année]])))</f>
        <v>9</v>
      </c>
      <c r="G9742" t="str">
        <f>Clef_répartition[[#This Row],[Code_Nom]]&amp;"_"&amp;Clef_répartition[[#This Row],[Nombre]]&amp;"_"&amp;Clef_répartition[[#This Row],[Année]]</f>
        <v>APEJ_Association pour l'enfance et la jeunesse de Terre Sainte_1_2021</v>
      </c>
      <c r="H9742">
        <v>5705</v>
      </c>
      <c r="I9742" t="s">
        <v>27</v>
      </c>
      <c r="J9742">
        <v>2021</v>
      </c>
      <c r="K9742">
        <v>0</v>
      </c>
    </row>
    <row r="9743" spans="1:11" x14ac:dyDescent="0.25">
      <c r="A9743" t="s">
        <v>725</v>
      </c>
      <c r="B9743" t="s">
        <v>596</v>
      </c>
      <c r="C9743" t="s">
        <v>597</v>
      </c>
      <c r="D9743" t="str">
        <f>Clef_répartition[[#This Row],[Code association]]&amp;"_"&amp;Clef_répartition[[#This Row],[Nom association]]</f>
        <v>APEJ_Association pour l'enfance et la jeunesse de Terre Sainte</v>
      </c>
      <c r="E9743">
        <f>COUNTIFS(D$2:D9743,Clef_répartition[[#This Row],[Code_Nom]],J$2:J9743,Clef_répartition[[#This Row],[Année]])</f>
        <v>2</v>
      </c>
      <c r="F9743">
        <f>IF(Clef_répartition[[#This Row],[Code_Nom]]=D9742,F9742-1,(COUNTIFS(Clef_répartition[Code_Nom],Clef_répartition[[#This Row],[Code_Nom]],Clef_répartition[Année],Clef_répartition[[#This Row],[Année]])))</f>
        <v>8</v>
      </c>
      <c r="G9743" t="str">
        <f>Clef_répartition[[#This Row],[Code_Nom]]&amp;"_"&amp;Clef_répartition[[#This Row],[Nombre]]&amp;"_"&amp;Clef_répartition[[#This Row],[Année]]</f>
        <v>APEJ_Association pour l'enfance et la jeunesse de Terre Sainte_2_2021</v>
      </c>
      <c r="H9743">
        <v>5707</v>
      </c>
      <c r="I9743" t="s">
        <v>52</v>
      </c>
      <c r="J9743">
        <v>2021</v>
      </c>
      <c r="K9743">
        <v>0</v>
      </c>
    </row>
    <row r="9744" spans="1:11" x14ac:dyDescent="0.25">
      <c r="A9744" t="s">
        <v>725</v>
      </c>
      <c r="B9744" t="s">
        <v>596</v>
      </c>
      <c r="C9744" t="s">
        <v>597</v>
      </c>
      <c r="D9744" t="str">
        <f>Clef_répartition[[#This Row],[Code association]]&amp;"_"&amp;Clef_répartition[[#This Row],[Nom association]]</f>
        <v>APEJ_Association pour l'enfance et la jeunesse de Terre Sainte</v>
      </c>
      <c r="E9744">
        <f>COUNTIFS(D$2:D9744,Clef_répartition[[#This Row],[Code_Nom]],J$2:J9744,Clef_répartition[[#This Row],[Année]])</f>
        <v>3</v>
      </c>
      <c r="F9744">
        <f>IF(Clef_répartition[[#This Row],[Code_Nom]]=D9743,F9743-1,(COUNTIFS(Clef_répartition[Code_Nom],Clef_répartition[[#This Row],[Code_Nom]],Clef_répartition[Année],Clef_répartition[[#This Row],[Année]])))</f>
        <v>7</v>
      </c>
      <c r="G9744" t="str">
        <f>Clef_répartition[[#This Row],[Code_Nom]]&amp;"_"&amp;Clef_répartition[[#This Row],[Nombre]]&amp;"_"&amp;Clef_répartition[[#This Row],[Année]]</f>
        <v>APEJ_Association pour l'enfance et la jeunesse de Terre Sainte_3_2021</v>
      </c>
      <c r="H9744">
        <v>5708</v>
      </c>
      <c r="I9744" t="s">
        <v>53</v>
      </c>
      <c r="J9744">
        <v>2021</v>
      </c>
      <c r="K9744">
        <v>0</v>
      </c>
    </row>
    <row r="9745" spans="1:11" x14ac:dyDescent="0.25">
      <c r="A9745" t="s">
        <v>725</v>
      </c>
      <c r="B9745" t="s">
        <v>596</v>
      </c>
      <c r="C9745" t="s">
        <v>597</v>
      </c>
      <c r="D9745" t="str">
        <f>Clef_répartition[[#This Row],[Code association]]&amp;"_"&amp;Clef_répartition[[#This Row],[Nom association]]</f>
        <v>APEJ_Association pour l'enfance et la jeunesse de Terre Sainte</v>
      </c>
      <c r="E9745">
        <f>COUNTIFS(D$2:D9745,Clef_répartition[[#This Row],[Code_Nom]],J$2:J9745,Clef_répartition[[#This Row],[Année]])</f>
        <v>4</v>
      </c>
      <c r="F9745">
        <f>IF(Clef_répartition[[#This Row],[Code_Nom]]=D9744,F9744-1,(COUNTIFS(Clef_répartition[Code_Nom],Clef_répartition[[#This Row],[Code_Nom]],Clef_répartition[Année],Clef_répartition[[#This Row],[Année]])))</f>
        <v>6</v>
      </c>
      <c r="G9745" t="str">
        <f>Clef_répartition[[#This Row],[Code_Nom]]&amp;"_"&amp;Clef_répartition[[#This Row],[Nombre]]&amp;"_"&amp;Clef_répartition[[#This Row],[Année]]</f>
        <v>APEJ_Association pour l'enfance et la jeunesse de Terre Sainte_4_2021</v>
      </c>
      <c r="H9745">
        <v>5711</v>
      </c>
      <c r="I9745" t="s">
        <v>70</v>
      </c>
      <c r="J9745">
        <v>2021</v>
      </c>
      <c r="K9745">
        <v>0</v>
      </c>
    </row>
    <row r="9746" spans="1:11" x14ac:dyDescent="0.25">
      <c r="A9746" t="s">
        <v>725</v>
      </c>
      <c r="B9746" t="s">
        <v>596</v>
      </c>
      <c r="C9746" t="s">
        <v>597</v>
      </c>
      <c r="D9746" t="str">
        <f>Clef_répartition[[#This Row],[Code association]]&amp;"_"&amp;Clef_répartition[[#This Row],[Nom association]]</f>
        <v>APEJ_Association pour l'enfance et la jeunesse de Terre Sainte</v>
      </c>
      <c r="E9746">
        <f>COUNTIFS(D$2:D9746,Clef_répartition[[#This Row],[Code_Nom]],J$2:J9746,Clef_répartition[[#This Row],[Année]])</f>
        <v>5</v>
      </c>
      <c r="F9746">
        <f>IF(Clef_répartition[[#This Row],[Code_Nom]]=D9745,F9745-1,(COUNTIFS(Clef_répartition[Code_Nom],Clef_répartition[[#This Row],[Code_Nom]],Clef_répartition[Année],Clef_répartition[[#This Row],[Année]])))</f>
        <v>5</v>
      </c>
      <c r="G9746" t="str">
        <f>Clef_répartition[[#This Row],[Code_Nom]]&amp;"_"&amp;Clef_répartition[[#This Row],[Nombre]]&amp;"_"&amp;Clef_répartition[[#This Row],[Année]]</f>
        <v>APEJ_Association pour l'enfance et la jeunesse de Terre Sainte_5_2021</v>
      </c>
      <c r="H9746">
        <v>5712</v>
      </c>
      <c r="I9746" t="s">
        <v>72</v>
      </c>
      <c r="J9746">
        <v>2021</v>
      </c>
      <c r="K9746">
        <v>0</v>
      </c>
    </row>
    <row r="9747" spans="1:11" x14ac:dyDescent="0.25">
      <c r="A9747" t="s">
        <v>725</v>
      </c>
      <c r="B9747" t="s">
        <v>596</v>
      </c>
      <c r="C9747" t="s">
        <v>597</v>
      </c>
      <c r="D9747" t="str">
        <f>Clef_répartition[[#This Row],[Code association]]&amp;"_"&amp;Clef_répartition[[#This Row],[Nom association]]</f>
        <v>APEJ_Association pour l'enfance et la jeunesse de Terre Sainte</v>
      </c>
      <c r="E9747">
        <f>COUNTIFS(D$2:D9747,Clef_répartition[[#This Row],[Code_Nom]],J$2:J9747,Clef_répartition[[#This Row],[Année]])</f>
        <v>6</v>
      </c>
      <c r="F9747">
        <f>IF(Clef_répartition[[#This Row],[Code_Nom]]=D9746,F9746-1,(COUNTIFS(Clef_répartition[Code_Nom],Clef_répartition[[#This Row],[Code_Nom]],Clef_répartition[Année],Clef_répartition[[#This Row],[Année]])))</f>
        <v>4</v>
      </c>
      <c r="G9747" t="str">
        <f>Clef_répartition[[#This Row],[Code_Nom]]&amp;"_"&amp;Clef_répartition[[#This Row],[Nombre]]&amp;"_"&amp;Clef_répartition[[#This Row],[Année]]</f>
        <v>APEJ_Association pour l'enfance et la jeunesse de Terre Sainte_6_2021</v>
      </c>
      <c r="H9747">
        <v>5713</v>
      </c>
      <c r="I9747" t="s">
        <v>80</v>
      </c>
      <c r="J9747">
        <v>2021</v>
      </c>
      <c r="K9747">
        <v>0</v>
      </c>
    </row>
    <row r="9748" spans="1:11" x14ac:dyDescent="0.25">
      <c r="A9748" t="s">
        <v>725</v>
      </c>
      <c r="B9748" t="s">
        <v>596</v>
      </c>
      <c r="C9748" t="s">
        <v>597</v>
      </c>
      <c r="D9748" t="str">
        <f>Clef_répartition[[#This Row],[Code association]]&amp;"_"&amp;Clef_répartition[[#This Row],[Nom association]]</f>
        <v>APEJ_Association pour l'enfance et la jeunesse de Terre Sainte</v>
      </c>
      <c r="E9748">
        <f>COUNTIFS(D$2:D9748,Clef_répartition[[#This Row],[Code_Nom]],J$2:J9748,Clef_répartition[[#This Row],[Année]])</f>
        <v>7</v>
      </c>
      <c r="F9748">
        <f>IF(Clef_répartition[[#This Row],[Code_Nom]]=D9747,F9747-1,(COUNTIFS(Clef_répartition[Code_Nom],Clef_répartition[[#This Row],[Code_Nom]],Clef_répartition[Année],Clef_répartition[[#This Row],[Année]])))</f>
        <v>3</v>
      </c>
      <c r="G9748" t="str">
        <f>Clef_répartition[[#This Row],[Code_Nom]]&amp;"_"&amp;Clef_répartition[[#This Row],[Nombre]]&amp;"_"&amp;Clef_répartition[[#This Row],[Année]]</f>
        <v>APEJ_Association pour l'enfance et la jeunesse de Terre Sainte_7_2021</v>
      </c>
      <c r="H9748">
        <v>5717</v>
      </c>
      <c r="I9748" t="s">
        <v>118</v>
      </c>
      <c r="J9748">
        <v>2021</v>
      </c>
      <c r="K9748">
        <v>0</v>
      </c>
    </row>
    <row r="9749" spans="1:11" x14ac:dyDescent="0.25">
      <c r="A9749" t="s">
        <v>725</v>
      </c>
      <c r="B9749" t="s">
        <v>596</v>
      </c>
      <c r="C9749" t="s">
        <v>597</v>
      </c>
      <c r="D9749" t="str">
        <f>Clef_répartition[[#This Row],[Code association]]&amp;"_"&amp;Clef_répartition[[#This Row],[Nom association]]</f>
        <v>APEJ_Association pour l'enfance et la jeunesse de Terre Sainte</v>
      </c>
      <c r="E9749">
        <f>COUNTIFS(D$2:D9749,Clef_répartition[[#This Row],[Code_Nom]],J$2:J9749,Clef_répartition[[#This Row],[Année]])</f>
        <v>8</v>
      </c>
      <c r="F9749">
        <f>IF(Clef_répartition[[#This Row],[Code_Nom]]=D9748,F9748-1,(COUNTIFS(Clef_répartition[Code_Nom],Clef_répartition[[#This Row],[Code_Nom]],Clef_répartition[Année],Clef_répartition[[#This Row],[Année]])))</f>
        <v>2</v>
      </c>
      <c r="G9749" t="str">
        <f>Clef_répartition[[#This Row],[Code_Nom]]&amp;"_"&amp;Clef_répartition[[#This Row],[Nombre]]&amp;"_"&amp;Clef_répartition[[#This Row],[Année]]</f>
        <v>APEJ_Association pour l'enfance et la jeunesse de Terre Sainte_8_2021</v>
      </c>
      <c r="H9749">
        <v>5723</v>
      </c>
      <c r="I9749" t="s">
        <v>176</v>
      </c>
      <c r="J9749">
        <v>2021</v>
      </c>
      <c r="K9749">
        <v>0</v>
      </c>
    </row>
    <row r="9750" spans="1:11" x14ac:dyDescent="0.25">
      <c r="A9750" t="s">
        <v>725</v>
      </c>
      <c r="B9750" t="s">
        <v>596</v>
      </c>
      <c r="C9750" t="s">
        <v>597</v>
      </c>
      <c r="D9750" t="str">
        <f>Clef_répartition[[#This Row],[Code association]]&amp;"_"&amp;Clef_répartition[[#This Row],[Nom association]]</f>
        <v>APEJ_Association pour l'enfance et la jeunesse de Terre Sainte</v>
      </c>
      <c r="E9750">
        <f>COUNTIFS(D$2:D9750,Clef_répartition[[#This Row],[Code_Nom]],J$2:J9750,Clef_répartition[[#This Row],[Année]])</f>
        <v>9</v>
      </c>
      <c r="F9750">
        <f>IF(Clef_répartition[[#This Row],[Code_Nom]]=D9749,F9749-1,(COUNTIFS(Clef_répartition[Code_Nom],Clef_répartition[[#This Row],[Code_Nom]],Clef_répartition[Année],Clef_répartition[[#This Row],[Année]])))</f>
        <v>1</v>
      </c>
      <c r="G9750" t="str">
        <f>Clef_répartition[[#This Row],[Code_Nom]]&amp;"_"&amp;Clef_répartition[[#This Row],[Nombre]]&amp;"_"&amp;Clef_répartition[[#This Row],[Année]]</f>
        <v>APEJ_Association pour l'enfance et la jeunesse de Terre Sainte_9_2021</v>
      </c>
      <c r="H9750">
        <v>5729</v>
      </c>
      <c r="I9750" t="s">
        <v>261</v>
      </c>
      <c r="J9750">
        <v>2021</v>
      </c>
      <c r="K9750">
        <v>0</v>
      </c>
    </row>
    <row r="9751" spans="1:11" x14ac:dyDescent="0.25">
      <c r="A9751" t="s">
        <v>725</v>
      </c>
      <c r="B9751" t="s">
        <v>434</v>
      </c>
      <c r="C9751" t="s">
        <v>435</v>
      </c>
      <c r="D9751" t="str">
        <f>Clef_répartition[[#This Row],[Code association]]&amp;"_"&amp;Clef_répartition[[#This Row],[Nom association]]</f>
        <v>APOL_Association Police Lavaux</v>
      </c>
      <c r="E9751">
        <f>COUNTIFS(D$2:D9751,Clef_répartition[[#This Row],[Code_Nom]],J$2:J9751,Clef_répartition[[#This Row],[Année]])</f>
        <v>1</v>
      </c>
      <c r="F9751">
        <f>IF(Clef_répartition[[#This Row],[Code_Nom]]=D9750,F9750-1,(COUNTIFS(Clef_répartition[Code_Nom],Clef_répartition[[#This Row],[Code_Nom]],Clef_répartition[Année],Clef_répartition[[#This Row],[Année]])))</f>
        <v>6</v>
      </c>
      <c r="G9751" t="str">
        <f>Clef_répartition[[#This Row],[Code_Nom]]&amp;"_"&amp;Clef_répartition[[#This Row],[Nombre]]&amp;"_"&amp;Clef_répartition[[#This Row],[Année]]</f>
        <v>APOL_Association Police Lavaux_1_2021</v>
      </c>
      <c r="H9751">
        <v>5613</v>
      </c>
      <c r="I9751" t="s">
        <v>33</v>
      </c>
      <c r="J9751">
        <v>2021</v>
      </c>
      <c r="K9751">
        <v>0.20860999999999999</v>
      </c>
    </row>
    <row r="9752" spans="1:11" x14ac:dyDescent="0.25">
      <c r="A9752" t="s">
        <v>725</v>
      </c>
      <c r="B9752" t="s">
        <v>434</v>
      </c>
      <c r="C9752" t="s">
        <v>435</v>
      </c>
      <c r="D9752" t="str">
        <f>Clef_répartition[[#This Row],[Code association]]&amp;"_"&amp;Clef_répartition[[#This Row],[Nom association]]</f>
        <v>APOL_Association Police Lavaux</v>
      </c>
      <c r="E9752">
        <f>COUNTIFS(D$2:D9752,Clef_répartition[[#This Row],[Code_Nom]],J$2:J9752,Clef_répartition[[#This Row],[Année]])</f>
        <v>2</v>
      </c>
      <c r="F9752">
        <f>IF(Clef_répartition[[#This Row],[Code_Nom]]=D9751,F9751-1,(COUNTIFS(Clef_répartition[Code_Nom],Clef_répartition[[#This Row],[Code_Nom]],Clef_répartition[Année],Clef_répartition[[#This Row],[Année]])))</f>
        <v>5</v>
      </c>
      <c r="G9752" t="str">
        <f>Clef_répartition[[#This Row],[Code_Nom]]&amp;"_"&amp;Clef_répartition[[#This Row],[Nombre]]&amp;"_"&amp;Clef_répartition[[#This Row],[Année]]</f>
        <v>APOL_Association Police Lavaux_2_2021</v>
      </c>
      <c r="H9752">
        <v>5601</v>
      </c>
      <c r="I9752" t="s">
        <v>66</v>
      </c>
      <c r="J9752">
        <v>2021</v>
      </c>
      <c r="K9752">
        <v>6.1129999999999997E-2</v>
      </c>
    </row>
    <row r="9753" spans="1:11" x14ac:dyDescent="0.25">
      <c r="A9753" t="s">
        <v>725</v>
      </c>
      <c r="B9753" t="s">
        <v>434</v>
      </c>
      <c r="C9753" t="s">
        <v>435</v>
      </c>
      <c r="D9753" t="str">
        <f>Clef_répartition[[#This Row],[Code association]]&amp;"_"&amp;Clef_répartition[[#This Row],[Nom association]]</f>
        <v>APOL_Association Police Lavaux</v>
      </c>
      <c r="E9753">
        <f>COUNTIFS(D$2:D9753,Clef_répartition[[#This Row],[Code_Nom]],J$2:J9753,Clef_répartition[[#This Row],[Année]])</f>
        <v>3</v>
      </c>
      <c r="F9753">
        <f>IF(Clef_répartition[[#This Row],[Code_Nom]]=D9752,F9752-1,(COUNTIFS(Clef_répartition[Code_Nom],Clef_répartition[[#This Row],[Code_Nom]],Clef_répartition[Année],Clef_répartition[[#This Row],[Année]])))</f>
        <v>4</v>
      </c>
      <c r="G9753" t="str">
        <f>Clef_répartition[[#This Row],[Code_Nom]]&amp;"_"&amp;Clef_répartition[[#This Row],[Nombre]]&amp;"_"&amp;Clef_répartition[[#This Row],[Année]]</f>
        <v>APOL_Association Police Lavaux_3_2021</v>
      </c>
      <c r="H9753">
        <v>5606</v>
      </c>
      <c r="I9753" t="s">
        <v>169</v>
      </c>
      <c r="J9753">
        <v>2021</v>
      </c>
      <c r="K9753">
        <v>0.64063000000000003</v>
      </c>
    </row>
    <row r="9754" spans="1:11" x14ac:dyDescent="0.25">
      <c r="A9754" t="s">
        <v>725</v>
      </c>
      <c r="B9754" t="s">
        <v>434</v>
      </c>
      <c r="C9754" t="s">
        <v>435</v>
      </c>
      <c r="D9754" t="str">
        <f>Clef_répartition[[#This Row],[Code association]]&amp;"_"&amp;Clef_répartition[[#This Row],[Nom association]]</f>
        <v>APOL_Association Police Lavaux</v>
      </c>
      <c r="E9754">
        <f>COUNTIFS(D$2:D9754,Clef_répartition[[#This Row],[Code_Nom]],J$2:J9754,Clef_répartition[[#This Row],[Année]])</f>
        <v>4</v>
      </c>
      <c r="F9754">
        <f>IF(Clef_répartition[[#This Row],[Code_Nom]]=D9753,F9753-1,(COUNTIFS(Clef_répartition[Code_Nom],Clef_répartition[[#This Row],[Code_Nom]],Clef_répartition[Année],Clef_répartition[[#This Row],[Année]])))</f>
        <v>3</v>
      </c>
      <c r="G9754" t="str">
        <f>Clef_répartition[[#This Row],[Code_Nom]]&amp;"_"&amp;Clef_répartition[[#This Row],[Nombre]]&amp;"_"&amp;Clef_répartition[[#This Row],[Année]]</f>
        <v>APOL_Association Police Lavaux_4_2021</v>
      </c>
      <c r="H9754">
        <v>5607</v>
      </c>
      <c r="I9754" t="s">
        <v>225</v>
      </c>
      <c r="J9754">
        <v>2021</v>
      </c>
      <c r="K9754">
        <v>7.2749999999999995E-2</v>
      </c>
    </row>
    <row r="9755" spans="1:11" x14ac:dyDescent="0.25">
      <c r="A9755" t="s">
        <v>725</v>
      </c>
      <c r="B9755" t="s">
        <v>434</v>
      </c>
      <c r="C9755" t="s">
        <v>435</v>
      </c>
      <c r="D9755" t="str">
        <f>Clef_répartition[[#This Row],[Code association]]&amp;"_"&amp;Clef_répartition[[#This Row],[Nom association]]</f>
        <v>APOL_Association Police Lavaux</v>
      </c>
      <c r="E9755">
        <f>COUNTIFS(D$2:D9755,Clef_répartition[[#This Row],[Code_Nom]],J$2:J9755,Clef_répartition[[#This Row],[Année]])</f>
        <v>5</v>
      </c>
      <c r="F9755">
        <f>IF(Clef_répartition[[#This Row],[Code_Nom]]=D9754,F9754-1,(COUNTIFS(Clef_répartition[Code_Nom],Clef_répartition[[#This Row],[Code_Nom]],Clef_répartition[Année],Clef_répartition[[#This Row],[Année]])))</f>
        <v>2</v>
      </c>
      <c r="G9755" t="str">
        <f>Clef_répartition[[#This Row],[Code_Nom]]&amp;"_"&amp;Clef_répartition[[#This Row],[Nombre]]&amp;"_"&amp;Clef_répartition[[#This Row],[Année]]</f>
        <v>APOL_Association Police Lavaux_5_2021</v>
      </c>
      <c r="H9755">
        <v>5609</v>
      </c>
      <c r="I9755" t="s">
        <v>230</v>
      </c>
      <c r="J9755">
        <v>2021</v>
      </c>
      <c r="K9755">
        <v>7.0699999999999999E-3</v>
      </c>
    </row>
    <row r="9756" spans="1:11" x14ac:dyDescent="0.25">
      <c r="A9756" t="s">
        <v>725</v>
      </c>
      <c r="B9756" t="s">
        <v>434</v>
      </c>
      <c r="C9756" t="s">
        <v>435</v>
      </c>
      <c r="D9756" t="str">
        <f>Clef_répartition[[#This Row],[Code association]]&amp;"_"&amp;Clef_répartition[[#This Row],[Nom association]]</f>
        <v>APOL_Association Police Lavaux</v>
      </c>
      <c r="E9756">
        <f>COUNTIFS(D$2:D9756,Clef_répartition[[#This Row],[Code_Nom]],J$2:J9756,Clef_répartition[[#This Row],[Année]])</f>
        <v>6</v>
      </c>
      <c r="F9756">
        <f>IF(Clef_répartition[[#This Row],[Code_Nom]]=D9755,F9755-1,(COUNTIFS(Clef_répartition[Code_Nom],Clef_répartition[[#This Row],[Code_Nom]],Clef_répartition[Année],Clef_répartition[[#This Row],[Année]])))</f>
        <v>1</v>
      </c>
      <c r="G9756" t="str">
        <f>Clef_répartition[[#This Row],[Code_Nom]]&amp;"_"&amp;Clef_répartition[[#This Row],[Nombre]]&amp;"_"&amp;Clef_répartition[[#This Row],[Année]]</f>
        <v>APOL_Association Police Lavaux_6_2021</v>
      </c>
      <c r="H9756">
        <v>5610</v>
      </c>
      <c r="I9756" t="s">
        <v>256</v>
      </c>
      <c r="J9756">
        <v>2021</v>
      </c>
      <c r="K9756">
        <v>9.8099999999999993E-3</v>
      </c>
    </row>
    <row r="9757" spans="1:11" x14ac:dyDescent="0.25">
      <c r="A9757" t="s">
        <v>725</v>
      </c>
      <c r="B9757" t="s">
        <v>459</v>
      </c>
      <c r="C9757" t="s">
        <v>460</v>
      </c>
      <c r="D9757" t="str">
        <f>Clef_répartition[[#This Row],[Code association]]&amp;"_"&amp;Clef_répartition[[#This Row],[Nom association]]</f>
        <v>ARAS Broye-Vully_Association Régionale d'Action Sociale Broye-Vully</v>
      </c>
      <c r="E9757">
        <f>COUNTIFS(D$2:D9757,Clef_répartition[[#This Row],[Code_Nom]],J$2:J9757,Clef_répartition[[#This Row],[Année]])</f>
        <v>1</v>
      </c>
      <c r="F9757">
        <f>IF(Clef_répartition[[#This Row],[Code_Nom]]=D9756,F9756-1,(COUNTIFS(Clef_répartition[Code_Nom],Clef_répartition[[#This Row],[Code_Nom]],Clef_répartition[Année],Clef_répartition[[#This Row],[Année]])))</f>
        <v>32</v>
      </c>
      <c r="G9757" t="str">
        <f>Clef_répartition[[#This Row],[Code_Nom]]&amp;"_"&amp;Clef_répartition[[#This Row],[Nombre]]&amp;"_"&amp;Clef_répartition[[#This Row],[Année]]</f>
        <v>ARAS Broye-Vully_Association Régionale d'Action Sociale Broye-Vully_1_2021</v>
      </c>
      <c r="H9757">
        <v>5451</v>
      </c>
      <c r="I9757" t="s">
        <v>10</v>
      </c>
      <c r="J9757">
        <v>2021</v>
      </c>
      <c r="K9757">
        <v>9.8400000000000001E-2</v>
      </c>
    </row>
    <row r="9758" spans="1:11" x14ac:dyDescent="0.25">
      <c r="A9758" t="s">
        <v>725</v>
      </c>
      <c r="B9758" t="s">
        <v>459</v>
      </c>
      <c r="C9758" t="s">
        <v>460</v>
      </c>
      <c r="D9758" t="str">
        <f>Clef_répartition[[#This Row],[Code association]]&amp;"_"&amp;Clef_répartition[[#This Row],[Nom association]]</f>
        <v>ARAS Broye-Vully_Association Régionale d'Action Sociale Broye-Vully</v>
      </c>
      <c r="E9758">
        <f>COUNTIFS(D$2:D9758,Clef_répartition[[#This Row],[Code_Nom]],J$2:J9758,Clef_répartition[[#This Row],[Année]])</f>
        <v>2</v>
      </c>
      <c r="F9758">
        <f>IF(Clef_répartition[[#This Row],[Code_Nom]]=D9757,F9757-1,(COUNTIFS(Clef_répartition[Code_Nom],Clef_répartition[[#This Row],[Code_Nom]],Clef_répartition[Année],Clef_répartition[[#This Row],[Année]])))</f>
        <v>31</v>
      </c>
      <c r="G9758" t="str">
        <f>Clef_répartition[[#This Row],[Code_Nom]]&amp;"_"&amp;Clef_répartition[[#This Row],[Nombre]]&amp;"_"&amp;Clef_répartition[[#This Row],[Année]]</f>
        <v>ARAS Broye-Vully_Association Régionale d'Action Sociale Broye-Vully_2_2021</v>
      </c>
      <c r="H9758">
        <v>5663</v>
      </c>
      <c r="I9758" t="s">
        <v>461</v>
      </c>
      <c r="J9758">
        <v>2021</v>
      </c>
      <c r="K9758">
        <v>5.0000000000000001E-3</v>
      </c>
    </row>
    <row r="9759" spans="1:11" x14ac:dyDescent="0.25">
      <c r="A9759" t="s">
        <v>725</v>
      </c>
      <c r="B9759" t="s">
        <v>459</v>
      </c>
      <c r="C9759" t="s">
        <v>460</v>
      </c>
      <c r="D9759" t="str">
        <f>Clef_répartition[[#This Row],[Code association]]&amp;"_"&amp;Clef_répartition[[#This Row],[Nom association]]</f>
        <v>ARAS Broye-Vully_Association Régionale d'Action Sociale Broye-Vully</v>
      </c>
      <c r="E9759">
        <f>COUNTIFS(D$2:D9759,Clef_répartition[[#This Row],[Code_Nom]],J$2:J9759,Clef_répartition[[#This Row],[Année]])</f>
        <v>3</v>
      </c>
      <c r="F9759">
        <f>IF(Clef_répartition[[#This Row],[Code_Nom]]=D9758,F9758-1,(COUNTIFS(Clef_répartition[Code_Nom],Clef_répartition[[#This Row],[Code_Nom]],Clef_répartition[Année],Clef_répartition[[#This Row],[Année]])))</f>
        <v>30</v>
      </c>
      <c r="G9759" t="str">
        <f>Clef_répartition[[#This Row],[Code_Nom]]&amp;"_"&amp;Clef_répartition[[#This Row],[Nombre]]&amp;"_"&amp;Clef_répartition[[#This Row],[Année]]</f>
        <v>ARAS Broye-Vully_Association Régionale d'Action Sociale Broye-Vully_3_2021</v>
      </c>
      <c r="H9759">
        <v>5812</v>
      </c>
      <c r="I9759" t="s">
        <v>48</v>
      </c>
      <c r="J9759">
        <v>2021</v>
      </c>
      <c r="K9759">
        <v>3.0000000000000001E-3</v>
      </c>
    </row>
    <row r="9760" spans="1:11" x14ac:dyDescent="0.25">
      <c r="A9760" t="s">
        <v>725</v>
      </c>
      <c r="B9760" t="s">
        <v>459</v>
      </c>
      <c r="C9760" t="s">
        <v>460</v>
      </c>
      <c r="D9760" t="str">
        <f>Clef_répartition[[#This Row],[Code association]]&amp;"_"&amp;Clef_répartition[[#This Row],[Nom association]]</f>
        <v>ARAS Broye-Vully_Association Régionale d'Action Sociale Broye-Vully</v>
      </c>
      <c r="E9760">
        <f>COUNTIFS(D$2:D9760,Clef_répartition[[#This Row],[Code_Nom]],J$2:J9760,Clef_répartition[[#This Row],[Année]])</f>
        <v>4</v>
      </c>
      <c r="F9760">
        <f>IF(Clef_répartition[[#This Row],[Code_Nom]]=D9759,F9759-1,(COUNTIFS(Clef_répartition[Code_Nom],Clef_répartition[[#This Row],[Code_Nom]],Clef_répartition[Année],Clef_répartition[[#This Row],[Année]])))</f>
        <v>29</v>
      </c>
      <c r="G9760" t="str">
        <f>Clef_répartition[[#This Row],[Code_Nom]]&amp;"_"&amp;Clef_répartition[[#This Row],[Nombre]]&amp;"_"&amp;Clef_répartition[[#This Row],[Année]]</f>
        <v>ARAS Broye-Vully_Association Régionale d'Action Sociale Broye-Vully_4_2021</v>
      </c>
      <c r="H9760">
        <v>5665</v>
      </c>
      <c r="I9760" t="s">
        <v>57</v>
      </c>
      <c r="J9760">
        <v>2021</v>
      </c>
      <c r="K9760">
        <v>4.7999999999999996E-3</v>
      </c>
    </row>
    <row r="9761" spans="1:11" x14ac:dyDescent="0.25">
      <c r="A9761" t="s">
        <v>725</v>
      </c>
      <c r="B9761" t="s">
        <v>459</v>
      </c>
      <c r="C9761" t="s">
        <v>460</v>
      </c>
      <c r="D9761" t="str">
        <f>Clef_répartition[[#This Row],[Code association]]&amp;"_"&amp;Clef_répartition[[#This Row],[Nom association]]</f>
        <v>ARAS Broye-Vully_Association Régionale d'Action Sociale Broye-Vully</v>
      </c>
      <c r="E9761">
        <f>COUNTIFS(D$2:D9761,Clef_répartition[[#This Row],[Code_Nom]],J$2:J9761,Clef_répartition[[#This Row],[Année]])</f>
        <v>5</v>
      </c>
      <c r="F9761">
        <f>IF(Clef_répartition[[#This Row],[Code_Nom]]=D9760,F9760-1,(COUNTIFS(Clef_répartition[Code_Nom],Clef_répartition[[#This Row],[Code_Nom]],Clef_répartition[Année],Clef_répartition[[#This Row],[Année]])))</f>
        <v>28</v>
      </c>
      <c r="G9761" t="str">
        <f>Clef_répartition[[#This Row],[Code_Nom]]&amp;"_"&amp;Clef_répartition[[#This Row],[Nombre]]&amp;"_"&amp;Clef_répartition[[#This Row],[Année]]</f>
        <v>ARAS Broye-Vully_Association Régionale d'Action Sociale Broye-Vully_5_2021</v>
      </c>
      <c r="H9761">
        <v>5813</v>
      </c>
      <c r="I9761" t="s">
        <v>65</v>
      </c>
      <c r="J9761">
        <v>2021</v>
      </c>
      <c r="K9761">
        <v>1.12E-2</v>
      </c>
    </row>
    <row r="9762" spans="1:11" x14ac:dyDescent="0.25">
      <c r="A9762" t="s">
        <v>725</v>
      </c>
      <c r="B9762" t="s">
        <v>459</v>
      </c>
      <c r="C9762" t="s">
        <v>460</v>
      </c>
      <c r="D9762" t="str">
        <f>Clef_répartition[[#This Row],[Code association]]&amp;"_"&amp;Clef_répartition[[#This Row],[Nom association]]</f>
        <v>ARAS Broye-Vully_Association Régionale d'Action Sociale Broye-Vully</v>
      </c>
      <c r="E9762">
        <f>COUNTIFS(D$2:D9762,Clef_répartition[[#This Row],[Code_Nom]],J$2:J9762,Clef_répartition[[#This Row],[Année]])</f>
        <v>6</v>
      </c>
      <c r="F9762">
        <f>IF(Clef_répartition[[#This Row],[Code_Nom]]=D9761,F9761-1,(COUNTIFS(Clef_répartition[Code_Nom],Clef_répartition[[#This Row],[Code_Nom]],Clef_répartition[Année],Clef_répartition[[#This Row],[Année]])))</f>
        <v>27</v>
      </c>
      <c r="G9762" t="str">
        <f>Clef_répartition[[#This Row],[Code_Nom]]&amp;"_"&amp;Clef_répartition[[#This Row],[Nombre]]&amp;"_"&amp;Clef_répartition[[#This Row],[Année]]</f>
        <v>ARAS Broye-Vully_Association Régionale d'Action Sociale Broye-Vully_6_2021</v>
      </c>
      <c r="H9762">
        <v>5785</v>
      </c>
      <c r="I9762" t="s">
        <v>74</v>
      </c>
      <c r="J9762">
        <v>2021</v>
      </c>
      <c r="K9762">
        <v>1.0500000000000001E-2</v>
      </c>
    </row>
    <row r="9763" spans="1:11" x14ac:dyDescent="0.25">
      <c r="A9763" t="s">
        <v>725</v>
      </c>
      <c r="B9763" t="s">
        <v>459</v>
      </c>
      <c r="C9763" t="s">
        <v>460</v>
      </c>
      <c r="D9763" t="str">
        <f>Clef_répartition[[#This Row],[Code association]]&amp;"_"&amp;Clef_répartition[[#This Row],[Nom association]]</f>
        <v>ARAS Broye-Vully_Association Régionale d'Action Sociale Broye-Vully</v>
      </c>
      <c r="E9763">
        <f>COUNTIFS(D$2:D9763,Clef_répartition[[#This Row],[Code_Nom]],J$2:J9763,Clef_répartition[[#This Row],[Année]])</f>
        <v>7</v>
      </c>
      <c r="F9763">
        <f>IF(Clef_répartition[[#This Row],[Code_Nom]]=D9762,F9762-1,(COUNTIFS(Clef_répartition[Code_Nom],Clef_répartition[[#This Row],[Code_Nom]],Clef_répartition[Année],Clef_répartition[[#This Row],[Année]])))</f>
        <v>26</v>
      </c>
      <c r="G9763" t="str">
        <f>Clef_répartition[[#This Row],[Code_Nom]]&amp;"_"&amp;Clef_répartition[[#This Row],[Nombre]]&amp;"_"&amp;Clef_répartition[[#This Row],[Année]]</f>
        <v>ARAS Broye-Vully_Association Régionale d'Action Sociale Broye-Vully_7_2021</v>
      </c>
      <c r="H9763">
        <v>5816</v>
      </c>
      <c r="I9763" t="s">
        <v>76</v>
      </c>
      <c r="J9763">
        <v>2021</v>
      </c>
      <c r="K9763">
        <v>5.8700000000000002E-2</v>
      </c>
    </row>
    <row r="9764" spans="1:11" x14ac:dyDescent="0.25">
      <c r="A9764" t="s">
        <v>725</v>
      </c>
      <c r="B9764" t="s">
        <v>459</v>
      </c>
      <c r="C9764" t="s">
        <v>460</v>
      </c>
      <c r="D9764" t="str">
        <f>Clef_répartition[[#This Row],[Code association]]&amp;"_"&amp;Clef_répartition[[#This Row],[Nom association]]</f>
        <v>ARAS Broye-Vully_Association Régionale d'Action Sociale Broye-Vully</v>
      </c>
      <c r="E9764">
        <f>COUNTIFS(D$2:D9764,Clef_répartition[[#This Row],[Code_Nom]],J$2:J9764,Clef_répartition[[#This Row],[Année]])</f>
        <v>8</v>
      </c>
      <c r="F9764">
        <f>IF(Clef_répartition[[#This Row],[Code_Nom]]=D9763,F9763-1,(COUNTIFS(Clef_répartition[Code_Nom],Clef_répartition[[#This Row],[Code_Nom]],Clef_répartition[Année],Clef_répartition[[#This Row],[Année]])))</f>
        <v>25</v>
      </c>
      <c r="G9764" t="str">
        <f>Clef_répartition[[#This Row],[Code_Nom]]&amp;"_"&amp;Clef_répartition[[#This Row],[Nombre]]&amp;"_"&amp;Clef_répartition[[#This Row],[Année]]</f>
        <v>ARAS Broye-Vully_Association Régionale d'Action Sociale Broye-Vully_8_2021</v>
      </c>
      <c r="H9764">
        <v>5456</v>
      </c>
      <c r="I9764" t="s">
        <v>87</v>
      </c>
      <c r="J9764">
        <v>2021</v>
      </c>
      <c r="K9764">
        <v>3.9600000000000003E-2</v>
      </c>
    </row>
    <row r="9765" spans="1:11" x14ac:dyDescent="0.25">
      <c r="A9765" t="s">
        <v>725</v>
      </c>
      <c r="B9765" t="s">
        <v>459</v>
      </c>
      <c r="C9765" t="s">
        <v>460</v>
      </c>
      <c r="D9765" t="str">
        <f>Clef_répartition[[#This Row],[Code association]]&amp;"_"&amp;Clef_répartition[[#This Row],[Nom association]]</f>
        <v>ARAS Broye-Vully_Association Régionale d'Action Sociale Broye-Vully</v>
      </c>
      <c r="E9765">
        <f>COUNTIFS(D$2:D9765,Clef_répartition[[#This Row],[Code_Nom]],J$2:J9765,Clef_répartition[[#This Row],[Année]])</f>
        <v>9</v>
      </c>
      <c r="F9765">
        <f>IF(Clef_répartition[[#This Row],[Code_Nom]]=D9764,F9764-1,(COUNTIFS(Clef_répartition[Code_Nom],Clef_répartition[[#This Row],[Code_Nom]],Clef_répartition[Année],Clef_répartition[[#This Row],[Année]])))</f>
        <v>24</v>
      </c>
      <c r="G9765" t="str">
        <f>Clef_répartition[[#This Row],[Code_Nom]]&amp;"_"&amp;Clef_répartition[[#This Row],[Nombre]]&amp;"_"&amp;Clef_répartition[[#This Row],[Année]]</f>
        <v>ARAS Broye-Vully_Association Régionale d'Action Sociale Broye-Vully_9_2021</v>
      </c>
      <c r="H9765">
        <v>5669</v>
      </c>
      <c r="I9765" t="s">
        <v>89</v>
      </c>
      <c r="J9765">
        <v>2021</v>
      </c>
      <c r="K9765">
        <v>7.1000000000000004E-3</v>
      </c>
    </row>
    <row r="9766" spans="1:11" x14ac:dyDescent="0.25">
      <c r="A9766" t="s">
        <v>725</v>
      </c>
      <c r="B9766" t="s">
        <v>459</v>
      </c>
      <c r="C9766" t="s">
        <v>460</v>
      </c>
      <c r="D9766" t="str">
        <f>Clef_répartition[[#This Row],[Code association]]&amp;"_"&amp;Clef_répartition[[#This Row],[Nom association]]</f>
        <v>ARAS Broye-Vully_Association Régionale d'Action Sociale Broye-Vully</v>
      </c>
      <c r="E9766">
        <f>COUNTIFS(D$2:D9766,Clef_répartition[[#This Row],[Code_Nom]],J$2:J9766,Clef_répartition[[#This Row],[Année]])</f>
        <v>10</v>
      </c>
      <c r="F9766">
        <f>IF(Clef_répartition[[#This Row],[Code_Nom]]=D9765,F9765-1,(COUNTIFS(Clef_répartition[Code_Nom],Clef_répartition[[#This Row],[Code_Nom]],Clef_répartition[Année],Clef_répartition[[#This Row],[Année]])))</f>
        <v>23</v>
      </c>
      <c r="G9766" t="str">
        <f>Clef_répartition[[#This Row],[Code_Nom]]&amp;"_"&amp;Clef_répartition[[#This Row],[Nombre]]&amp;"_"&amp;Clef_répartition[[#This Row],[Année]]</f>
        <v>ARAS Broye-Vully_Association Régionale d'Action Sociale Broye-Vully_10_2021</v>
      </c>
      <c r="H9766">
        <v>5671</v>
      </c>
      <c r="I9766" t="s">
        <v>95</v>
      </c>
      <c r="J9766">
        <v>2021</v>
      </c>
      <c r="K9766">
        <v>5.3E-3</v>
      </c>
    </row>
    <row r="9767" spans="1:11" x14ac:dyDescent="0.25">
      <c r="A9767" t="s">
        <v>725</v>
      </c>
      <c r="B9767" t="s">
        <v>459</v>
      </c>
      <c r="C9767" t="s">
        <v>460</v>
      </c>
      <c r="D9767" t="str">
        <f>Clef_répartition[[#This Row],[Code association]]&amp;"_"&amp;Clef_répartition[[#This Row],[Nom association]]</f>
        <v>ARAS Broye-Vully_Association Régionale d'Action Sociale Broye-Vully</v>
      </c>
      <c r="E9767">
        <f>COUNTIFS(D$2:D9767,Clef_répartition[[#This Row],[Code_Nom]],J$2:J9767,Clef_répartition[[#This Row],[Année]])</f>
        <v>11</v>
      </c>
      <c r="F9767">
        <f>IF(Clef_répartition[[#This Row],[Code_Nom]]=D9766,F9766-1,(COUNTIFS(Clef_répartition[Code_Nom],Clef_répartition[[#This Row],[Code_Nom]],Clef_répartition[Année],Clef_répartition[[#This Row],[Année]])))</f>
        <v>22</v>
      </c>
      <c r="G9767" t="str">
        <f>Clef_répartition[[#This Row],[Code_Nom]]&amp;"_"&amp;Clef_répartition[[#This Row],[Nombre]]&amp;"_"&amp;Clef_répartition[[#This Row],[Année]]</f>
        <v>ARAS Broye-Vully_Association Régionale d'Action Sociale Broye-Vully_11_2021</v>
      </c>
      <c r="H9767">
        <v>5458</v>
      </c>
      <c r="I9767" t="s">
        <v>111</v>
      </c>
      <c r="J9767">
        <v>2021</v>
      </c>
      <c r="K9767">
        <v>2.0199999999999999E-2</v>
      </c>
    </row>
    <row r="9768" spans="1:11" x14ac:dyDescent="0.25">
      <c r="A9768" t="s">
        <v>725</v>
      </c>
      <c r="B9768" t="s">
        <v>459</v>
      </c>
      <c r="C9768" t="s">
        <v>460</v>
      </c>
      <c r="D9768" t="str">
        <f>Clef_répartition[[#This Row],[Code association]]&amp;"_"&amp;Clef_répartition[[#This Row],[Nom association]]</f>
        <v>ARAS Broye-Vully_Association Régionale d'Action Sociale Broye-Vully</v>
      </c>
      <c r="E9768">
        <f>COUNTIFS(D$2:D9768,Clef_répartition[[#This Row],[Code_Nom]],J$2:J9768,Clef_répartition[[#This Row],[Année]])</f>
        <v>12</v>
      </c>
      <c r="F9768">
        <f>IF(Clef_répartition[[#This Row],[Code_Nom]]=D9767,F9767-1,(COUNTIFS(Clef_répartition[Code_Nom],Clef_répartition[[#This Row],[Code_Nom]],Clef_répartition[Année],Clef_répartition[[#This Row],[Année]])))</f>
        <v>21</v>
      </c>
      <c r="G9768" t="str">
        <f>Clef_répartition[[#This Row],[Code_Nom]]&amp;"_"&amp;Clef_répartition[[#This Row],[Nombre]]&amp;"_"&amp;Clef_répartition[[#This Row],[Année]]</f>
        <v>ARAS Broye-Vully_Association Régionale d'Action Sociale Broye-Vully_12_2021</v>
      </c>
      <c r="H9768">
        <v>5817</v>
      </c>
      <c r="I9768" t="s">
        <v>130</v>
      </c>
      <c r="J9768">
        <v>2021</v>
      </c>
      <c r="K9768">
        <v>2.18E-2</v>
      </c>
    </row>
    <row r="9769" spans="1:11" x14ac:dyDescent="0.25">
      <c r="A9769" t="s">
        <v>725</v>
      </c>
      <c r="B9769" t="s">
        <v>459</v>
      </c>
      <c r="C9769" t="s">
        <v>460</v>
      </c>
      <c r="D9769" t="str">
        <f>Clef_répartition[[#This Row],[Code association]]&amp;"_"&amp;Clef_répartition[[#This Row],[Nom association]]</f>
        <v>ARAS Broye-Vully_Association Régionale d'Action Sociale Broye-Vully</v>
      </c>
      <c r="E9769">
        <f>COUNTIFS(D$2:D9769,Clef_répartition[[#This Row],[Code_Nom]],J$2:J9769,Clef_répartition[[#This Row],[Année]])</f>
        <v>13</v>
      </c>
      <c r="F9769">
        <f>IF(Clef_répartition[[#This Row],[Code_Nom]]=D9768,F9768-1,(COUNTIFS(Clef_répartition[Code_Nom],Clef_répartition[[#This Row],[Code_Nom]],Clef_répartition[Année],Clef_répartition[[#This Row],[Année]])))</f>
        <v>20</v>
      </c>
      <c r="G9769" t="str">
        <f>Clef_répartition[[#This Row],[Code_Nom]]&amp;"_"&amp;Clef_répartition[[#This Row],[Nombre]]&amp;"_"&amp;Clef_répartition[[#This Row],[Année]]</f>
        <v>ARAS Broye-Vully_Association Régionale d'Action Sociale Broye-Vully_13_2021</v>
      </c>
      <c r="H9769">
        <v>5819</v>
      </c>
      <c r="I9769" t="s">
        <v>136</v>
      </c>
      <c r="J9769">
        <v>2021</v>
      </c>
      <c r="K9769">
        <v>8.6E-3</v>
      </c>
    </row>
    <row r="9770" spans="1:11" x14ac:dyDescent="0.25">
      <c r="A9770" t="s">
        <v>725</v>
      </c>
      <c r="B9770" t="s">
        <v>459</v>
      </c>
      <c r="C9770" t="s">
        <v>460</v>
      </c>
      <c r="D9770" t="str">
        <f>Clef_répartition[[#This Row],[Code association]]&amp;"_"&amp;Clef_répartition[[#This Row],[Nom association]]</f>
        <v>ARAS Broye-Vully_Association Régionale d'Action Sociale Broye-Vully</v>
      </c>
      <c r="E9770">
        <f>COUNTIFS(D$2:D9770,Clef_répartition[[#This Row],[Code_Nom]],J$2:J9770,Clef_répartition[[#This Row],[Année]])</f>
        <v>14</v>
      </c>
      <c r="F9770">
        <f>IF(Clef_répartition[[#This Row],[Code_Nom]]=D9769,F9769-1,(COUNTIFS(Clef_répartition[Code_Nom],Clef_répartition[[#This Row],[Code_Nom]],Clef_répartition[Année],Clef_répartition[[#This Row],[Année]])))</f>
        <v>19</v>
      </c>
      <c r="G9770" t="str">
        <f>Clef_répartition[[#This Row],[Code_Nom]]&amp;"_"&amp;Clef_répartition[[#This Row],[Nombre]]&amp;"_"&amp;Clef_répartition[[#This Row],[Année]]</f>
        <v>ARAS Broye-Vully_Association Régionale d'Action Sociale Broye-Vully_14_2021</v>
      </c>
      <c r="H9770">
        <v>5673</v>
      </c>
      <c r="I9770" t="s">
        <v>137</v>
      </c>
      <c r="J9770">
        <v>2021</v>
      </c>
      <c r="K9770">
        <v>8.3999999999999995E-3</v>
      </c>
    </row>
    <row r="9771" spans="1:11" x14ac:dyDescent="0.25">
      <c r="A9771" t="s">
        <v>725</v>
      </c>
      <c r="B9771" t="s">
        <v>459</v>
      </c>
      <c r="C9771" t="s">
        <v>460</v>
      </c>
      <c r="D9771" t="str">
        <f>Clef_répartition[[#This Row],[Code association]]&amp;"_"&amp;Clef_répartition[[#This Row],[Nom association]]</f>
        <v>ARAS Broye-Vully_Association Régionale d'Action Sociale Broye-Vully</v>
      </c>
      <c r="E9771">
        <f>COUNTIFS(D$2:D9771,Clef_répartition[[#This Row],[Code_Nom]],J$2:J9771,Clef_répartition[[#This Row],[Année]])</f>
        <v>15</v>
      </c>
      <c r="F9771">
        <f>IF(Clef_répartition[[#This Row],[Code_Nom]]=D9770,F9770-1,(COUNTIFS(Clef_répartition[Code_Nom],Clef_répartition[[#This Row],[Code_Nom]],Clef_répartition[Année],Clef_répartition[[#This Row],[Année]])))</f>
        <v>18</v>
      </c>
      <c r="G9771" t="str">
        <f>Clef_répartition[[#This Row],[Code_Nom]]&amp;"_"&amp;Clef_répartition[[#This Row],[Nombre]]&amp;"_"&amp;Clef_répartition[[#This Row],[Année]]</f>
        <v>ARAS Broye-Vully_Association Régionale d'Action Sociale Broye-Vully_15_2021</v>
      </c>
      <c r="H9771">
        <v>5806</v>
      </c>
      <c r="I9771" t="s">
        <v>140</v>
      </c>
      <c r="J9771">
        <v>2021</v>
      </c>
      <c r="K9771">
        <v>0</v>
      </c>
    </row>
    <row r="9772" spans="1:11" x14ac:dyDescent="0.25">
      <c r="A9772" t="s">
        <v>725</v>
      </c>
      <c r="B9772" t="s">
        <v>459</v>
      </c>
      <c r="C9772" t="s">
        <v>460</v>
      </c>
      <c r="D9772" t="str">
        <f>Clef_répartition[[#This Row],[Code association]]&amp;"_"&amp;Clef_répartition[[#This Row],[Nom association]]</f>
        <v>ARAS Broye-Vully_Association Régionale d'Action Sociale Broye-Vully</v>
      </c>
      <c r="E9772">
        <f>COUNTIFS(D$2:D9772,Clef_répartition[[#This Row],[Code_Nom]],J$2:J9772,Clef_répartition[[#This Row],[Année]])</f>
        <v>16</v>
      </c>
      <c r="F9772">
        <f>IF(Clef_répartition[[#This Row],[Code_Nom]]=D9771,F9771-1,(COUNTIFS(Clef_répartition[Code_Nom],Clef_répartition[[#This Row],[Code_Nom]],Clef_répartition[Année],Clef_répartition[[#This Row],[Année]])))</f>
        <v>17</v>
      </c>
      <c r="G9772" t="str">
        <f>Clef_répartition[[#This Row],[Code_Nom]]&amp;"_"&amp;Clef_répartition[[#This Row],[Nombre]]&amp;"_"&amp;Clef_répartition[[#This Row],[Année]]</f>
        <v>ARAS Broye-Vully_Association Régionale d'Action Sociale Broye-Vully_16_2021</v>
      </c>
      <c r="H9772">
        <v>5674</v>
      </c>
      <c r="I9772" t="s">
        <v>163</v>
      </c>
      <c r="J9772">
        <v>2021</v>
      </c>
      <c r="K9772">
        <v>3.0999999999999999E-3</v>
      </c>
    </row>
    <row r="9773" spans="1:11" x14ac:dyDescent="0.25">
      <c r="A9773" t="s">
        <v>725</v>
      </c>
      <c r="B9773" t="s">
        <v>459</v>
      </c>
      <c r="C9773" t="s">
        <v>460</v>
      </c>
      <c r="D9773" t="str">
        <f>Clef_répartition[[#This Row],[Code association]]&amp;"_"&amp;Clef_répartition[[#This Row],[Nom association]]</f>
        <v>ARAS Broye-Vully_Association Régionale d'Action Sociale Broye-Vully</v>
      </c>
      <c r="E9773">
        <f>COUNTIFS(D$2:D9773,Clef_répartition[[#This Row],[Code_Nom]],J$2:J9773,Clef_répartition[[#This Row],[Année]])</f>
        <v>17</v>
      </c>
      <c r="F9773">
        <f>IF(Clef_répartition[[#This Row],[Code_Nom]]=D9772,F9772-1,(COUNTIFS(Clef_répartition[Code_Nom],Clef_répartition[[#This Row],[Code_Nom]],Clef_répartition[Année],Clef_répartition[[#This Row],[Année]])))</f>
        <v>16</v>
      </c>
      <c r="G9773" t="str">
        <f>Clef_répartition[[#This Row],[Code_Nom]]&amp;"_"&amp;Clef_répartition[[#This Row],[Nombre]]&amp;"_"&amp;Clef_répartition[[#This Row],[Année]]</f>
        <v>ARAS Broye-Vully_Association Régionale d'Action Sociale Broye-Vully_17_2021</v>
      </c>
      <c r="H9773">
        <v>5675</v>
      </c>
      <c r="I9773" t="s">
        <v>164</v>
      </c>
      <c r="J9773">
        <v>2021</v>
      </c>
      <c r="K9773">
        <v>9.64E-2</v>
      </c>
    </row>
    <row r="9774" spans="1:11" x14ac:dyDescent="0.25">
      <c r="A9774" t="s">
        <v>725</v>
      </c>
      <c r="B9774" t="s">
        <v>459</v>
      </c>
      <c r="C9774" t="s">
        <v>460</v>
      </c>
      <c r="D9774" t="str">
        <f>Clef_répartition[[#This Row],[Code association]]&amp;"_"&amp;Clef_répartition[[#This Row],[Nom association]]</f>
        <v>ARAS Broye-Vully_Association Régionale d'Action Sociale Broye-Vully</v>
      </c>
      <c r="E9774">
        <f>COUNTIFS(D$2:D9774,Clef_répartition[[#This Row],[Code_Nom]],J$2:J9774,Clef_répartition[[#This Row],[Année]])</f>
        <v>18</v>
      </c>
      <c r="F9774">
        <f>IF(Clef_répartition[[#This Row],[Code_Nom]]=D9773,F9773-1,(COUNTIFS(Clef_répartition[Code_Nom],Clef_répartition[[#This Row],[Code_Nom]],Clef_répartition[Année],Clef_répartition[[#This Row],[Année]])))</f>
        <v>15</v>
      </c>
      <c r="G9774" t="str">
        <f>Clef_répartition[[#This Row],[Code_Nom]]&amp;"_"&amp;Clef_répartition[[#This Row],[Nombre]]&amp;"_"&amp;Clef_répartition[[#This Row],[Année]]</f>
        <v>ARAS Broye-Vully_Association Régionale d'Action Sociale Broye-Vully_18_2021</v>
      </c>
      <c r="H9774">
        <v>5821</v>
      </c>
      <c r="I9774" t="s">
        <v>177</v>
      </c>
      <c r="J9774">
        <v>2021</v>
      </c>
      <c r="K9774">
        <v>8.3000000000000001E-3</v>
      </c>
    </row>
    <row r="9775" spans="1:11" x14ac:dyDescent="0.25">
      <c r="A9775" t="s">
        <v>725</v>
      </c>
      <c r="B9775" t="s">
        <v>459</v>
      </c>
      <c r="C9775" t="s">
        <v>460</v>
      </c>
      <c r="D9775" t="str">
        <f>Clef_répartition[[#This Row],[Code association]]&amp;"_"&amp;Clef_répartition[[#This Row],[Nom association]]</f>
        <v>ARAS Broye-Vully_Association Régionale d'Action Sociale Broye-Vully</v>
      </c>
      <c r="E9775">
        <f>COUNTIFS(D$2:D9775,Clef_répartition[[#This Row],[Code_Nom]],J$2:J9775,Clef_répartition[[#This Row],[Année]])</f>
        <v>19</v>
      </c>
      <c r="F9775">
        <f>IF(Clef_répartition[[#This Row],[Code_Nom]]=D9774,F9774-1,(COUNTIFS(Clef_répartition[Code_Nom],Clef_répartition[[#This Row],[Code_Nom]],Clef_répartition[Année],Clef_répartition[[#This Row],[Année]])))</f>
        <v>14</v>
      </c>
      <c r="G9775" t="str">
        <f>Clef_répartition[[#This Row],[Code_Nom]]&amp;"_"&amp;Clef_répartition[[#This Row],[Nombre]]&amp;"_"&amp;Clef_répartition[[#This Row],[Année]]</f>
        <v>ARAS Broye-Vully_Association Régionale d'Action Sociale Broye-Vully_19_2021</v>
      </c>
      <c r="H9775">
        <v>5678</v>
      </c>
      <c r="I9775" t="s">
        <v>192</v>
      </c>
      <c r="J9775">
        <v>2021</v>
      </c>
      <c r="K9775">
        <v>0.1389</v>
      </c>
    </row>
    <row r="9776" spans="1:11" x14ac:dyDescent="0.25">
      <c r="A9776" t="s">
        <v>725</v>
      </c>
      <c r="B9776" t="s">
        <v>459</v>
      </c>
      <c r="C9776" t="s">
        <v>460</v>
      </c>
      <c r="D9776" t="str">
        <f>Clef_répartition[[#This Row],[Code association]]&amp;"_"&amp;Clef_répartition[[#This Row],[Nom association]]</f>
        <v>ARAS Broye-Vully_Association Régionale d'Action Sociale Broye-Vully</v>
      </c>
      <c r="E9776">
        <f>COUNTIFS(D$2:D9776,Clef_répartition[[#This Row],[Code_Nom]],J$2:J9776,Clef_répartition[[#This Row],[Année]])</f>
        <v>20</v>
      </c>
      <c r="F9776">
        <f>IF(Clef_répartition[[#This Row],[Code_Nom]]=D9775,F9775-1,(COUNTIFS(Clef_répartition[Code_Nom],Clef_répartition[[#This Row],[Code_Nom]],Clef_répartition[Année],Clef_répartition[[#This Row],[Année]])))</f>
        <v>13</v>
      </c>
      <c r="G9776" t="str">
        <f>Clef_répartition[[#This Row],[Code_Nom]]&amp;"_"&amp;Clef_répartition[[#This Row],[Nombre]]&amp;"_"&amp;Clef_répartition[[#This Row],[Année]]</f>
        <v>ARAS Broye-Vully_Association Régionale d'Action Sociale Broye-Vully_20_2021</v>
      </c>
      <c r="H9776">
        <v>5822</v>
      </c>
      <c r="I9776" t="s">
        <v>211</v>
      </c>
      <c r="J9776">
        <v>2021</v>
      </c>
      <c r="K9776">
        <v>0.2301</v>
      </c>
    </row>
    <row r="9777" spans="1:11" x14ac:dyDescent="0.25">
      <c r="A9777" t="s">
        <v>725</v>
      </c>
      <c r="B9777" t="s">
        <v>459</v>
      </c>
      <c r="C9777" t="s">
        <v>460</v>
      </c>
      <c r="D9777" t="str">
        <f>Clef_répartition[[#This Row],[Code association]]&amp;"_"&amp;Clef_répartition[[#This Row],[Nom association]]</f>
        <v>ARAS Broye-Vully_Association Régionale d'Action Sociale Broye-Vully</v>
      </c>
      <c r="E9777">
        <f>COUNTIFS(D$2:D9777,Clef_répartition[[#This Row],[Code_Nom]],J$2:J9777,Clef_répartition[[#This Row],[Année]])</f>
        <v>21</v>
      </c>
      <c r="F9777">
        <f>IF(Clef_répartition[[#This Row],[Code_Nom]]=D9776,F9776-1,(COUNTIFS(Clef_répartition[Code_Nom],Clef_répartition[[#This Row],[Code_Nom]],Clef_répartition[Année],Clef_répartition[[#This Row],[Année]])))</f>
        <v>12</v>
      </c>
      <c r="G9777" t="str">
        <f>Clef_répartition[[#This Row],[Code_Nom]]&amp;"_"&amp;Clef_répartition[[#This Row],[Nombre]]&amp;"_"&amp;Clef_répartition[[#This Row],[Année]]</f>
        <v>ARAS Broye-Vully_Association Régionale d'Action Sociale Broye-Vully_21_2021</v>
      </c>
      <c r="H9777">
        <v>5683</v>
      </c>
      <c r="I9777" t="s">
        <v>222</v>
      </c>
      <c r="J9777">
        <v>2021</v>
      </c>
      <c r="K9777">
        <v>4.4000000000000003E-3</v>
      </c>
    </row>
    <row r="9778" spans="1:11" x14ac:dyDescent="0.25">
      <c r="A9778" t="s">
        <v>725</v>
      </c>
      <c r="B9778" t="s">
        <v>459</v>
      </c>
      <c r="C9778" t="s">
        <v>460</v>
      </c>
      <c r="D9778" t="str">
        <f>Clef_répartition[[#This Row],[Code association]]&amp;"_"&amp;Clef_répartition[[#This Row],[Nom association]]</f>
        <v>ARAS Broye-Vully_Association Régionale d'Action Sociale Broye-Vully</v>
      </c>
      <c r="E9778">
        <f>COUNTIFS(D$2:D9778,Clef_répartition[[#This Row],[Code_Nom]],J$2:J9778,Clef_répartition[[#This Row],[Année]])</f>
        <v>22</v>
      </c>
      <c r="F9778">
        <f>IF(Clef_répartition[[#This Row],[Code_Nom]]=D9777,F9777-1,(COUNTIFS(Clef_répartition[Code_Nom],Clef_répartition[[#This Row],[Code_Nom]],Clef_répartition[Année],Clef_répartition[[#This Row],[Année]])))</f>
        <v>11</v>
      </c>
      <c r="G9778" t="str">
        <f>Clef_répartition[[#This Row],[Code_Nom]]&amp;"_"&amp;Clef_répartition[[#This Row],[Nombre]]&amp;"_"&amp;Clef_répartition[[#This Row],[Année]]</f>
        <v>ARAS Broye-Vully_Association Régionale d'Action Sociale Broye-Vully_22_2021</v>
      </c>
      <c r="H9778">
        <v>5798</v>
      </c>
      <c r="I9778" t="s">
        <v>236</v>
      </c>
      <c r="J9778">
        <v>2021</v>
      </c>
      <c r="K9778">
        <v>1.11E-2</v>
      </c>
    </row>
    <row r="9779" spans="1:11" x14ac:dyDescent="0.25">
      <c r="A9779" t="s">
        <v>725</v>
      </c>
      <c r="B9779" t="s">
        <v>459</v>
      </c>
      <c r="C9779" t="s">
        <v>460</v>
      </c>
      <c r="D9779" t="str">
        <f>Clef_répartition[[#This Row],[Code association]]&amp;"_"&amp;Clef_répartition[[#This Row],[Nom association]]</f>
        <v>ARAS Broye-Vully_Association Régionale d'Action Sociale Broye-Vully</v>
      </c>
      <c r="E9779">
        <f>COUNTIFS(D$2:D9779,Clef_répartition[[#This Row],[Code_Nom]],J$2:J9779,Clef_répartition[[#This Row],[Année]])</f>
        <v>23</v>
      </c>
      <c r="F9779">
        <f>IF(Clef_répartition[[#This Row],[Code_Nom]]=D9778,F9778-1,(COUNTIFS(Clef_répartition[Code_Nom],Clef_répartition[[#This Row],[Code_Nom]],Clef_répartition[Année],Clef_répartition[[#This Row],[Année]])))</f>
        <v>10</v>
      </c>
      <c r="G9779" t="str">
        <f>Clef_répartition[[#This Row],[Code_Nom]]&amp;"_"&amp;Clef_répartition[[#This Row],[Nombre]]&amp;"_"&amp;Clef_répartition[[#This Row],[Année]]</f>
        <v>ARAS Broye-Vully_Association Régionale d'Action Sociale Broye-Vully_23_2021</v>
      </c>
      <c r="H9779">
        <v>5684</v>
      </c>
      <c r="I9779" t="s">
        <v>237</v>
      </c>
      <c r="J9779">
        <v>2021</v>
      </c>
      <c r="K9779">
        <v>1.9E-3</v>
      </c>
    </row>
    <row r="9780" spans="1:11" x14ac:dyDescent="0.25">
      <c r="A9780" t="s">
        <v>725</v>
      </c>
      <c r="B9780" t="s">
        <v>459</v>
      </c>
      <c r="C9780" t="s">
        <v>460</v>
      </c>
      <c r="D9780" t="str">
        <f>Clef_répartition[[#This Row],[Code association]]&amp;"_"&amp;Clef_répartition[[#This Row],[Nom association]]</f>
        <v>ARAS Broye-Vully_Association Régionale d'Action Sociale Broye-Vully</v>
      </c>
      <c r="E9780">
        <f>COUNTIFS(D$2:D9780,Clef_répartition[[#This Row],[Code_Nom]],J$2:J9780,Clef_répartition[[#This Row],[Année]])</f>
        <v>24</v>
      </c>
      <c r="F9780">
        <f>IF(Clef_répartition[[#This Row],[Code_Nom]]=D9779,F9779-1,(COUNTIFS(Clef_répartition[Code_Nom],Clef_répartition[[#This Row],[Code_Nom]],Clef_répartition[Année],Clef_répartition[[#This Row],[Année]])))</f>
        <v>9</v>
      </c>
      <c r="G9780" t="str">
        <f>Clef_répartition[[#This Row],[Code_Nom]]&amp;"_"&amp;Clef_répartition[[#This Row],[Nombre]]&amp;"_"&amp;Clef_répartition[[#This Row],[Année]]</f>
        <v>ARAS Broye-Vully_Association Régionale d'Action Sociale Broye-Vully_24_2021</v>
      </c>
      <c r="H9780">
        <v>5688</v>
      </c>
      <c r="I9780" t="s">
        <v>260</v>
      </c>
      <c r="J9780">
        <v>2021</v>
      </c>
      <c r="K9780">
        <v>3.5000000000000001E-3</v>
      </c>
    </row>
    <row r="9781" spans="1:11" x14ac:dyDescent="0.25">
      <c r="A9781" t="s">
        <v>725</v>
      </c>
      <c r="B9781" t="s">
        <v>459</v>
      </c>
      <c r="C9781" t="s">
        <v>460</v>
      </c>
      <c r="D9781" t="str">
        <f>Clef_répartition[[#This Row],[Code association]]&amp;"_"&amp;Clef_répartition[[#This Row],[Nom association]]</f>
        <v>ARAS Broye-Vully_Association Régionale d'Action Sociale Broye-Vully</v>
      </c>
      <c r="E9781">
        <f>COUNTIFS(D$2:D9781,Clef_répartition[[#This Row],[Code_Nom]],J$2:J9781,Clef_répartition[[#This Row],[Année]])</f>
        <v>25</v>
      </c>
      <c r="F9781">
        <f>IF(Clef_répartition[[#This Row],[Code_Nom]]=D9780,F9780-1,(COUNTIFS(Clef_répartition[Code_Nom],Clef_répartition[[#This Row],[Code_Nom]],Clef_répartition[Année],Clef_répartition[[#This Row],[Année]])))</f>
        <v>8</v>
      </c>
      <c r="G9781" t="str">
        <f>Clef_répartition[[#This Row],[Code_Nom]]&amp;"_"&amp;Clef_répartition[[#This Row],[Nombre]]&amp;"_"&amp;Clef_répartition[[#This Row],[Année]]</f>
        <v>ARAS Broye-Vully_Association Régionale d'Action Sociale Broye-Vully_25_2021</v>
      </c>
      <c r="H9781">
        <v>5827</v>
      </c>
      <c r="I9781" t="s">
        <v>266</v>
      </c>
      <c r="J9781">
        <v>2021</v>
      </c>
      <c r="K9781">
        <v>6.4999999999999997E-3</v>
      </c>
    </row>
    <row r="9782" spans="1:11" x14ac:dyDescent="0.25">
      <c r="A9782" t="s">
        <v>725</v>
      </c>
      <c r="B9782" t="s">
        <v>459</v>
      </c>
      <c r="C9782" t="s">
        <v>460</v>
      </c>
      <c r="D9782" t="str">
        <f>Clef_répartition[[#This Row],[Code association]]&amp;"_"&amp;Clef_répartition[[#This Row],[Nom association]]</f>
        <v>ARAS Broye-Vully_Association Régionale d'Action Sociale Broye-Vully</v>
      </c>
      <c r="E9782">
        <f>COUNTIFS(D$2:D9782,Clef_répartition[[#This Row],[Code_Nom]],J$2:J9782,Clef_répartition[[#This Row],[Année]])</f>
        <v>26</v>
      </c>
      <c r="F9782">
        <f>IF(Clef_répartition[[#This Row],[Code_Nom]]=D9781,F9781-1,(COUNTIFS(Clef_répartition[Code_Nom],Clef_répartition[[#This Row],[Code_Nom]],Clef_répartition[Année],Clef_répartition[[#This Row],[Année]])))</f>
        <v>7</v>
      </c>
      <c r="G9782" t="str">
        <f>Clef_répartition[[#This Row],[Code_Nom]]&amp;"_"&amp;Clef_répartition[[#This Row],[Nombre]]&amp;"_"&amp;Clef_répartition[[#This Row],[Année]]</f>
        <v>ARAS Broye-Vully_Association Régionale d'Action Sociale Broye-Vully_26_2021</v>
      </c>
      <c r="H9782">
        <v>5828</v>
      </c>
      <c r="I9782" t="s">
        <v>268</v>
      </c>
      <c r="J9782">
        <v>2021</v>
      </c>
      <c r="K9782">
        <v>2.5000000000000001E-3</v>
      </c>
    </row>
    <row r="9783" spans="1:11" x14ac:dyDescent="0.25">
      <c r="A9783" t="s">
        <v>725</v>
      </c>
      <c r="B9783" t="s">
        <v>459</v>
      </c>
      <c r="C9783" t="s">
        <v>460</v>
      </c>
      <c r="D9783" t="str">
        <f>Clef_répartition[[#This Row],[Code association]]&amp;"_"&amp;Clef_répartition[[#This Row],[Nom association]]</f>
        <v>ARAS Broye-Vully_Association Régionale d'Action Sociale Broye-Vully</v>
      </c>
      <c r="E9783">
        <f>COUNTIFS(D$2:D9783,Clef_répartition[[#This Row],[Code_Nom]],J$2:J9783,Clef_répartition[[#This Row],[Année]])</f>
        <v>27</v>
      </c>
      <c r="F9783">
        <f>IF(Clef_répartition[[#This Row],[Code_Nom]]=D9782,F9782-1,(COUNTIFS(Clef_répartition[Code_Nom],Clef_répartition[[#This Row],[Code_Nom]],Clef_répartition[Année],Clef_répartition[[#This Row],[Année]])))</f>
        <v>6</v>
      </c>
      <c r="G9783" t="str">
        <f>Clef_répartition[[#This Row],[Code_Nom]]&amp;"_"&amp;Clef_répartition[[#This Row],[Nombre]]&amp;"_"&amp;Clef_répartition[[#This Row],[Année]]</f>
        <v>ARAS Broye-Vully_Association Régionale d'Action Sociale Broye-Vully_27_2021</v>
      </c>
      <c r="H9783">
        <v>5831</v>
      </c>
      <c r="I9783" t="s">
        <v>270</v>
      </c>
      <c r="J9783">
        <v>2021</v>
      </c>
      <c r="K9783">
        <v>7.5300000000000006E-2</v>
      </c>
    </row>
    <row r="9784" spans="1:11" x14ac:dyDescent="0.25">
      <c r="A9784" t="s">
        <v>725</v>
      </c>
      <c r="B9784" t="s">
        <v>459</v>
      </c>
      <c r="C9784" t="s">
        <v>460</v>
      </c>
      <c r="D9784" t="str">
        <f>Clef_répartition[[#This Row],[Code association]]&amp;"_"&amp;Clef_répartition[[#This Row],[Nom association]]</f>
        <v>ARAS Broye-Vully_Association Régionale d'Action Sociale Broye-Vully</v>
      </c>
      <c r="E9784">
        <f>COUNTIFS(D$2:D9784,Clef_répartition[[#This Row],[Code_Nom]],J$2:J9784,Clef_répartition[[#This Row],[Année]])</f>
        <v>28</v>
      </c>
      <c r="F9784">
        <f>IF(Clef_répartition[[#This Row],[Code_Nom]]=D9783,F9783-1,(COUNTIFS(Clef_répartition[Code_Nom],Clef_répartition[[#This Row],[Code_Nom]],Clef_répartition[Année],Clef_répartition[[#This Row],[Année]])))</f>
        <v>5</v>
      </c>
      <c r="G9784" t="str">
        <f>Clef_répartition[[#This Row],[Code_Nom]]&amp;"_"&amp;Clef_répartition[[#This Row],[Nombre]]&amp;"_"&amp;Clef_répartition[[#This Row],[Année]]</f>
        <v>ARAS Broye-Vully_Association Régionale d'Action Sociale Broye-Vully_28_2021</v>
      </c>
      <c r="H9784">
        <v>5690</v>
      </c>
      <c r="I9784" t="s">
        <v>462</v>
      </c>
      <c r="J9784">
        <v>2021</v>
      </c>
      <c r="K9784">
        <v>2.8E-3</v>
      </c>
    </row>
    <row r="9785" spans="1:11" x14ac:dyDescent="0.25">
      <c r="A9785" t="s">
        <v>725</v>
      </c>
      <c r="B9785" t="s">
        <v>459</v>
      </c>
      <c r="C9785" t="s">
        <v>460</v>
      </c>
      <c r="D9785" t="str">
        <f>Clef_répartition[[#This Row],[Code association]]&amp;"_"&amp;Clef_répartition[[#This Row],[Nom association]]</f>
        <v>ARAS Broye-Vully_Association Régionale d'Action Sociale Broye-Vully</v>
      </c>
      <c r="E9785">
        <f>COUNTIFS(D$2:D9785,Clef_répartition[[#This Row],[Code_Nom]],J$2:J9785,Clef_répartition[[#This Row],[Année]])</f>
        <v>29</v>
      </c>
      <c r="F9785">
        <f>IF(Clef_répartition[[#This Row],[Code_Nom]]=D9784,F9784-1,(COUNTIFS(Clef_répartition[Code_Nom],Clef_répartition[[#This Row],[Code_Nom]],Clef_répartition[Année],Clef_répartition[[#This Row],[Année]])))</f>
        <v>4</v>
      </c>
      <c r="G9785" t="str">
        <f>Clef_répartition[[#This Row],[Code_Nom]]&amp;"_"&amp;Clef_répartition[[#This Row],[Nombre]]&amp;"_"&amp;Clef_répartition[[#This Row],[Année]]</f>
        <v>ARAS Broye-Vully_Association Régionale d'Action Sociale Broye-Vully_29_2021</v>
      </c>
      <c r="H9785">
        <v>5830</v>
      </c>
      <c r="I9785" t="s">
        <v>285</v>
      </c>
      <c r="J9785">
        <v>2021</v>
      </c>
      <c r="K9785">
        <v>1.03E-2</v>
      </c>
    </row>
    <row r="9786" spans="1:11" x14ac:dyDescent="0.25">
      <c r="A9786" t="s">
        <v>725</v>
      </c>
      <c r="B9786" t="s">
        <v>459</v>
      </c>
      <c r="C9786" t="s">
        <v>460</v>
      </c>
      <c r="D9786" t="str">
        <f>Clef_répartition[[#This Row],[Code association]]&amp;"_"&amp;Clef_répartition[[#This Row],[Nom association]]</f>
        <v>ARAS Broye-Vully_Association Régionale d'Action Sociale Broye-Vully</v>
      </c>
      <c r="E9786">
        <f>COUNTIFS(D$2:D9786,Clef_répartition[[#This Row],[Code_Nom]],J$2:J9786,Clef_répartition[[#This Row],[Année]])</f>
        <v>30</v>
      </c>
      <c r="F9786">
        <f>IF(Clef_répartition[[#This Row],[Code_Nom]]=D9785,F9785-1,(COUNTIFS(Clef_répartition[Code_Nom],Clef_répartition[[#This Row],[Code_Nom]],Clef_répartition[Année],Clef_répartition[[#This Row],[Année]])))</f>
        <v>3</v>
      </c>
      <c r="G9786" t="str">
        <f>Clef_répartition[[#This Row],[Code_Nom]]&amp;"_"&amp;Clef_répartition[[#This Row],[Nombre]]&amp;"_"&amp;Clef_répartition[[#This Row],[Année]]</f>
        <v>ARAS Broye-Vully_Association Régionale d'Action Sociale Broye-Vully_30_2021</v>
      </c>
      <c r="H9786">
        <v>5692</v>
      </c>
      <c r="I9786" t="s">
        <v>289</v>
      </c>
      <c r="J9786">
        <v>2021</v>
      </c>
      <c r="K9786">
        <v>1.3299999999999999E-2</v>
      </c>
    </row>
    <row r="9787" spans="1:11" x14ac:dyDescent="0.25">
      <c r="A9787" t="s">
        <v>725</v>
      </c>
      <c r="B9787" t="s">
        <v>459</v>
      </c>
      <c r="C9787" t="s">
        <v>460</v>
      </c>
      <c r="D9787" t="str">
        <f>Clef_répartition[[#This Row],[Code association]]&amp;"_"&amp;Clef_répartition[[#This Row],[Nom association]]</f>
        <v>ARAS Broye-Vully_Association Régionale d'Action Sociale Broye-Vully</v>
      </c>
      <c r="E9787">
        <f>COUNTIFS(D$2:D9787,Clef_répartition[[#This Row],[Code_Nom]],J$2:J9787,Clef_répartition[[#This Row],[Année]])</f>
        <v>31</v>
      </c>
      <c r="F9787">
        <f>IF(Clef_répartition[[#This Row],[Code_Nom]]=D9786,F9786-1,(COUNTIFS(Clef_répartition[Code_Nom],Clef_répartition[[#This Row],[Code_Nom]],Clef_répartition[Année],Clef_répartition[[#This Row],[Année]])))</f>
        <v>2</v>
      </c>
      <c r="G9787" t="str">
        <f>Clef_répartition[[#This Row],[Code_Nom]]&amp;"_"&amp;Clef_répartition[[#This Row],[Nombre]]&amp;"_"&amp;Clef_répartition[[#This Row],[Année]]</f>
        <v>ARAS Broye-Vully_Association Régionale d'Action Sociale Broye-Vully_31_2021</v>
      </c>
      <c r="H9787">
        <v>5803</v>
      </c>
      <c r="I9787" t="s">
        <v>294</v>
      </c>
      <c r="J9787">
        <v>2021</v>
      </c>
      <c r="K9787">
        <v>1.4E-2</v>
      </c>
    </row>
    <row r="9788" spans="1:11" x14ac:dyDescent="0.25">
      <c r="A9788" t="s">
        <v>725</v>
      </c>
      <c r="B9788" t="s">
        <v>459</v>
      </c>
      <c r="C9788" t="s">
        <v>460</v>
      </c>
      <c r="D9788" t="str">
        <f>Clef_répartition[[#This Row],[Code association]]&amp;"_"&amp;Clef_répartition[[#This Row],[Nom association]]</f>
        <v>ARAS Broye-Vully_Association Régionale d'Action Sociale Broye-Vully</v>
      </c>
      <c r="E9788">
        <f>COUNTIFS(D$2:D9788,Clef_répartition[[#This Row],[Code_Nom]],J$2:J9788,Clef_répartition[[#This Row],[Année]])</f>
        <v>32</v>
      </c>
      <c r="F9788">
        <f>IF(Clef_répartition[[#This Row],[Code_Nom]]=D9787,F9787-1,(COUNTIFS(Clef_répartition[Code_Nom],Clef_répartition[[#This Row],[Code_Nom]],Clef_répartition[Année],Clef_répartition[[#This Row],[Année]])))</f>
        <v>1</v>
      </c>
      <c r="G9788" t="str">
        <f>Clef_répartition[[#This Row],[Code_Nom]]&amp;"_"&amp;Clef_répartition[[#This Row],[Nombre]]&amp;"_"&amp;Clef_répartition[[#This Row],[Année]]</f>
        <v>ARAS Broye-Vully_Association Régionale d'Action Sociale Broye-Vully_32_2021</v>
      </c>
      <c r="H9788">
        <v>5464</v>
      </c>
      <c r="I9788" t="s">
        <v>296</v>
      </c>
      <c r="J9788">
        <v>2021</v>
      </c>
      <c r="K9788">
        <v>7.4999999999999997E-2</v>
      </c>
    </row>
    <row r="9789" spans="1:11" x14ac:dyDescent="0.25">
      <c r="A9789" t="s">
        <v>725</v>
      </c>
      <c r="B9789" t="s">
        <v>442</v>
      </c>
      <c r="C9789" t="s">
        <v>443</v>
      </c>
      <c r="D978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89">
        <f>COUNTIFS(D$2:D9789,Clef_répartition[[#This Row],[Code_Nom]],J$2:J9789,Clef_répartition[[#This Row],[Année]])</f>
        <v>1</v>
      </c>
      <c r="F9789">
        <f>IF(Clef_répartition[[#This Row],[Code_Nom]]=D9788,F9788-1,(COUNTIFS(Clef_répartition[Code_Nom],Clef_répartition[[#This Row],[Code_Nom]],Clef_répartition[Année],Clef_répartition[[#This Row],[Année]])))</f>
        <v>13</v>
      </c>
      <c r="G978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lausannois-Oron-Lavaux_1_2021</v>
      </c>
      <c r="H9789">
        <v>5581</v>
      </c>
      <c r="I9789" t="s">
        <v>17</v>
      </c>
      <c r="J9789">
        <v>2021</v>
      </c>
      <c r="K9789">
        <v>5.5800000000000002E-2</v>
      </c>
    </row>
    <row r="9790" spans="1:11" x14ac:dyDescent="0.25">
      <c r="A9790" t="s">
        <v>725</v>
      </c>
      <c r="B9790" t="s">
        <v>442</v>
      </c>
      <c r="C9790" t="s">
        <v>443</v>
      </c>
      <c r="D979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0">
        <f>COUNTIFS(D$2:D9790,Clef_répartition[[#This Row],[Code_Nom]],J$2:J9790,Clef_répartition[[#This Row],[Année]])</f>
        <v>2</v>
      </c>
      <c r="F9790">
        <f>IF(Clef_répartition[[#This Row],[Code_Nom]]=D9789,F9789-1,(COUNTIFS(Clef_répartition[Code_Nom],Clef_répartition[[#This Row],[Code_Nom]],Clef_répartition[Année],Clef_répartition[[#This Row],[Année]])))</f>
        <v>12</v>
      </c>
      <c r="G979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lausannois-Oron-Lavaux_2_2021</v>
      </c>
      <c r="H9790">
        <v>5613</v>
      </c>
      <c r="I9790" t="s">
        <v>33</v>
      </c>
      <c r="J9790">
        <v>2021</v>
      </c>
      <c r="K9790">
        <v>8.0100000000000005E-2</v>
      </c>
    </row>
    <row r="9791" spans="1:11" x14ac:dyDescent="0.25">
      <c r="A9791" t="s">
        <v>725</v>
      </c>
      <c r="B9791" t="s">
        <v>442</v>
      </c>
      <c r="C9791" t="s">
        <v>443</v>
      </c>
      <c r="D979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1">
        <f>COUNTIFS(D$2:D9791,Clef_répartition[[#This Row],[Code_Nom]],J$2:J9791,Clef_répartition[[#This Row],[Année]])</f>
        <v>3</v>
      </c>
      <c r="F9791">
        <f>IF(Clef_répartition[[#This Row],[Code_Nom]]=D9790,F9790-1,(COUNTIFS(Clef_répartition[Code_Nom],Clef_répartition[[#This Row],[Code_Nom]],Clef_répartition[Année],Clef_répartition[[#This Row],[Année]])))</f>
        <v>11</v>
      </c>
      <c r="G979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lausannois-Oron-Lavaux_3_2021</v>
      </c>
      <c r="H9791">
        <v>5584</v>
      </c>
      <c r="I9791" t="s">
        <v>104</v>
      </c>
      <c r="J9791">
        <v>2021</v>
      </c>
      <c r="K9791">
        <v>0.1449</v>
      </c>
    </row>
    <row r="9792" spans="1:11" x14ac:dyDescent="0.25">
      <c r="A9792" t="s">
        <v>725</v>
      </c>
      <c r="B9792" t="s">
        <v>442</v>
      </c>
      <c r="C9792" t="s">
        <v>443</v>
      </c>
      <c r="D979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2">
        <f>COUNTIFS(D$2:D9792,Clef_répartition[[#This Row],[Code_Nom]],J$2:J9792,Clef_répartition[[#This Row],[Année]])</f>
        <v>4</v>
      </c>
      <c r="F9792">
        <f>IF(Clef_répartition[[#This Row],[Code_Nom]]=D9791,F9791-1,(COUNTIFS(Clef_répartition[Code_Nom],Clef_répartition[[#This Row],[Code_Nom]],Clef_répartition[Année],Clef_répartition[[#This Row],[Année]])))</f>
        <v>10</v>
      </c>
      <c r="G979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lausannois-Oron-Lavaux_4_2021</v>
      </c>
      <c r="H9792">
        <v>5604</v>
      </c>
      <c r="I9792" t="s">
        <v>117</v>
      </c>
      <c r="J9792">
        <v>2021</v>
      </c>
      <c r="K9792">
        <v>3.1300000000000001E-2</v>
      </c>
    </row>
    <row r="9793" spans="1:11" x14ac:dyDescent="0.25">
      <c r="A9793" t="s">
        <v>725</v>
      </c>
      <c r="B9793" t="s">
        <v>442</v>
      </c>
      <c r="C9793" t="s">
        <v>443</v>
      </c>
      <c r="D979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3">
        <f>COUNTIFS(D$2:D9793,Clef_répartition[[#This Row],[Code_Nom]],J$2:J9793,Clef_répartition[[#This Row],[Année]])</f>
        <v>5</v>
      </c>
      <c r="F9793">
        <f>IF(Clef_répartition[[#This Row],[Code_Nom]]=D9792,F9792-1,(COUNTIFS(Clef_répartition[Code_Nom],Clef_répartition[[#This Row],[Code_Nom]],Clef_répartition[Année],Clef_répartition[[#This Row],[Année]])))</f>
        <v>9</v>
      </c>
      <c r="G979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lausannois-Oron-Lavaux_5_2021</v>
      </c>
      <c r="H9793">
        <v>5806</v>
      </c>
      <c r="I9793" t="s">
        <v>140</v>
      </c>
      <c r="J9793">
        <v>2021</v>
      </c>
      <c r="K9793">
        <v>4.41E-2</v>
      </c>
    </row>
    <row r="9794" spans="1:11" x14ac:dyDescent="0.25">
      <c r="A9794" t="s">
        <v>725</v>
      </c>
      <c r="B9794" t="s">
        <v>442</v>
      </c>
      <c r="C9794" t="s">
        <v>443</v>
      </c>
      <c r="D979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4">
        <f>COUNTIFS(D$2:D9794,Clef_répartition[[#This Row],[Code_Nom]],J$2:J9794,Clef_répartition[[#This Row],[Année]])</f>
        <v>6</v>
      </c>
      <c r="F9794">
        <f>IF(Clef_répartition[[#This Row],[Code_Nom]]=D9793,F9793-1,(COUNTIFS(Clef_répartition[Code_Nom],Clef_répartition[[#This Row],[Code_Nom]],Clef_répartition[Année],Clef_répartition[[#This Row],[Année]])))</f>
        <v>8</v>
      </c>
      <c r="G979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lausannois-Oron-Lavaux_6_2021</v>
      </c>
      <c r="H9794">
        <v>5606</v>
      </c>
      <c r="I9794" t="s">
        <v>169</v>
      </c>
      <c r="J9794">
        <v>2021</v>
      </c>
      <c r="K9794">
        <v>0.15529999999999999</v>
      </c>
    </row>
    <row r="9795" spans="1:11" x14ac:dyDescent="0.25">
      <c r="A9795" t="s">
        <v>725</v>
      </c>
      <c r="B9795" t="s">
        <v>442</v>
      </c>
      <c r="C9795" t="s">
        <v>443</v>
      </c>
      <c r="D979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5">
        <f>COUNTIFS(D$2:D9795,Clef_répartition[[#This Row],[Code_Nom]],J$2:J9795,Clef_répartition[[#This Row],[Année]])</f>
        <v>7</v>
      </c>
      <c r="F9795">
        <f>IF(Clef_répartition[[#This Row],[Code_Nom]]=D9794,F9794-1,(COUNTIFS(Clef_répartition[Code_Nom],Clef_répartition[[#This Row],[Code_Nom]],Clef_répartition[Année],Clef_répartition[[#This Row],[Année]])))</f>
        <v>7</v>
      </c>
      <c r="G979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lausannois-Oron-Lavaux_7_2021</v>
      </c>
      <c r="H9795">
        <v>5790</v>
      </c>
      <c r="I9795" t="s">
        <v>170</v>
      </c>
      <c r="J9795">
        <v>2021</v>
      </c>
      <c r="K9795">
        <v>8.0000000000000002E-3</v>
      </c>
    </row>
    <row r="9796" spans="1:11" x14ac:dyDescent="0.25">
      <c r="A9796" t="s">
        <v>725</v>
      </c>
      <c r="B9796" t="s">
        <v>442</v>
      </c>
      <c r="C9796" t="s">
        <v>443</v>
      </c>
      <c r="D979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6">
        <f>COUNTIFS(D$2:D9796,Clef_répartition[[#This Row],[Code_Nom]],J$2:J9796,Clef_répartition[[#This Row],[Année]])</f>
        <v>8</v>
      </c>
      <c r="F9796">
        <f>IF(Clef_répartition[[#This Row],[Code_Nom]]=D9795,F9795-1,(COUNTIFS(Clef_répartition[Code_Nom],Clef_répartition[[#This Row],[Code_Nom]],Clef_répartition[Année],Clef_répartition[[#This Row],[Année]])))</f>
        <v>6</v>
      </c>
      <c r="G979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lausannois-Oron-Lavaux_8_2021</v>
      </c>
      <c r="H9796">
        <v>5792</v>
      </c>
      <c r="I9796" t="s">
        <v>187</v>
      </c>
      <c r="J9796">
        <v>2021</v>
      </c>
      <c r="K9796">
        <v>9.7000000000000003E-3</v>
      </c>
    </row>
    <row r="9797" spans="1:11" x14ac:dyDescent="0.25">
      <c r="A9797" t="s">
        <v>725</v>
      </c>
      <c r="B9797" t="s">
        <v>442</v>
      </c>
      <c r="C9797" t="s">
        <v>443</v>
      </c>
      <c r="D979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7">
        <f>COUNTIFS(D$2:D9797,Clef_répartition[[#This Row],[Code_Nom]],J$2:J9797,Clef_répartition[[#This Row],[Année]])</f>
        <v>9</v>
      </c>
      <c r="F9797">
        <f>IF(Clef_répartition[[#This Row],[Code_Nom]]=D9796,F9796-1,(COUNTIFS(Clef_répartition[Code_Nom],Clef_répartition[[#This Row],[Code_Nom]],Clef_répartition[Année],Clef_répartition[[#This Row],[Année]])))</f>
        <v>5</v>
      </c>
      <c r="G979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lausannois-Oron-Lavaux_9_2021</v>
      </c>
      <c r="H9797">
        <v>5805</v>
      </c>
      <c r="I9797" t="s">
        <v>206</v>
      </c>
      <c r="J9797">
        <v>2021</v>
      </c>
      <c r="K9797">
        <v>8.9899999999999994E-2</v>
      </c>
    </row>
    <row r="9798" spans="1:11" x14ac:dyDescent="0.25">
      <c r="A9798" t="s">
        <v>725</v>
      </c>
      <c r="B9798" t="s">
        <v>442</v>
      </c>
      <c r="C9798" t="s">
        <v>443</v>
      </c>
      <c r="D979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8">
        <f>COUNTIFS(D$2:D9798,Clef_répartition[[#This Row],[Code_Nom]],J$2:J9798,Clef_répartition[[#This Row],[Année]])</f>
        <v>10</v>
      </c>
      <c r="F9798">
        <f>IF(Clef_répartition[[#This Row],[Code_Nom]]=D9797,F9797-1,(COUNTIFS(Clef_répartition[Code_Nom],Clef_répartition[[#This Row],[Code_Nom]],Clef_répartition[Année],Clef_répartition[[#This Row],[Année]])))</f>
        <v>4</v>
      </c>
      <c r="G979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lausannois-Oron-Lavaux_10_2021</v>
      </c>
      <c r="H9798">
        <v>5588</v>
      </c>
      <c r="I9798" t="s">
        <v>210</v>
      </c>
      <c r="J9798">
        <v>2021</v>
      </c>
      <c r="K9798">
        <v>2.2800000000000001E-2</v>
      </c>
    </row>
    <row r="9799" spans="1:11" x14ac:dyDescent="0.25">
      <c r="A9799" t="s">
        <v>725</v>
      </c>
      <c r="B9799" t="s">
        <v>442</v>
      </c>
      <c r="C9799" t="s">
        <v>443</v>
      </c>
      <c r="D979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799">
        <f>COUNTIFS(D$2:D9799,Clef_répartition[[#This Row],[Code_Nom]],J$2:J9799,Clef_répartition[[#This Row],[Année]])</f>
        <v>11</v>
      </c>
      <c r="F9799">
        <f>IF(Clef_répartition[[#This Row],[Code_Nom]]=D9798,F9798-1,(COUNTIFS(Clef_répartition[Code_Nom],Clef_répartition[[#This Row],[Code_Nom]],Clef_répartition[Année],Clef_répartition[[#This Row],[Année]])))</f>
        <v>3</v>
      </c>
      <c r="G979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lausannois-Oron-Lavaux_11_2021</v>
      </c>
      <c r="H9799">
        <v>5590</v>
      </c>
      <c r="I9799" t="s">
        <v>226</v>
      </c>
      <c r="J9799">
        <v>2021</v>
      </c>
      <c r="K9799">
        <v>0.27760000000000001</v>
      </c>
    </row>
    <row r="9800" spans="1:11" x14ac:dyDescent="0.25">
      <c r="A9800" t="s">
        <v>725</v>
      </c>
      <c r="B9800" t="s">
        <v>442</v>
      </c>
      <c r="C9800" t="s">
        <v>443</v>
      </c>
      <c r="D980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800">
        <f>COUNTIFS(D$2:D9800,Clef_répartition[[#This Row],[Code_Nom]],J$2:J9800,Clef_répartition[[#This Row],[Année]])</f>
        <v>12</v>
      </c>
      <c r="F9800">
        <f>IF(Clef_répartition[[#This Row],[Code_Nom]]=D9799,F9799-1,(COUNTIFS(Clef_répartition[Code_Nom],Clef_répartition[[#This Row],[Code_Nom]],Clef_répartition[Année],Clef_répartition[[#This Row],[Année]])))</f>
        <v>2</v>
      </c>
      <c r="G980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lausannois-Oron-Lavaux_12_2021</v>
      </c>
      <c r="H9800">
        <v>5611</v>
      </c>
      <c r="I9800" t="s">
        <v>251</v>
      </c>
      <c r="J9800">
        <v>2021</v>
      </c>
      <c r="K9800">
        <v>4.9700000000000001E-2</v>
      </c>
    </row>
    <row r="9801" spans="1:11" x14ac:dyDescent="0.25">
      <c r="A9801" t="s">
        <v>725</v>
      </c>
      <c r="B9801" t="s">
        <v>442</v>
      </c>
      <c r="C9801" t="s">
        <v>443</v>
      </c>
      <c r="D980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9801">
        <f>COUNTIFS(D$2:D9801,Clef_répartition[[#This Row],[Code_Nom]],J$2:J9801,Clef_répartition[[#This Row],[Année]])</f>
        <v>13</v>
      </c>
      <c r="F9801">
        <f>IF(Clef_répartition[[#This Row],[Code_Nom]]=D9800,F9800-1,(COUNTIFS(Clef_répartition[Code_Nom],Clef_répartition[[#This Row],[Code_Nom]],Clef_répartition[Année],Clef_répartition[[#This Row],[Année]])))</f>
        <v>1</v>
      </c>
      <c r="G980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lausannois-Oron-Lavaux_13_2021</v>
      </c>
      <c r="H9801">
        <v>5799</v>
      </c>
      <c r="I9801" t="s">
        <v>254</v>
      </c>
      <c r="J9801">
        <v>2021</v>
      </c>
      <c r="K9801">
        <v>3.0800000000000001E-2</v>
      </c>
    </row>
    <row r="9802" spans="1:11" x14ac:dyDescent="0.25">
      <c r="A9802" t="s">
        <v>725</v>
      </c>
      <c r="B9802" t="s">
        <v>533</v>
      </c>
      <c r="C9802" t="s">
        <v>534</v>
      </c>
      <c r="D9802" t="str">
        <f>Clef_répartition[[#This Row],[Code association]]&amp;"_"&amp;Clef_répartition[[#This Row],[Nom association]]</f>
        <v>ARAS JUNOVA_Association de communes RAS Jura-Nord vaudois</v>
      </c>
      <c r="E9802">
        <f>COUNTIFS(D$2:D9802,Clef_répartition[[#This Row],[Code_Nom]],J$2:J9802,Clef_répartition[[#This Row],[Année]])</f>
        <v>1</v>
      </c>
      <c r="F9802">
        <f>IF(Clef_répartition[[#This Row],[Code_Nom]]=D9801,F9801-1,(COUNTIFS(Clef_répartition[Code_Nom],Clef_répartition[[#This Row],[Code_Nom]],Clef_répartition[Année],Clef_répartition[[#This Row],[Année]])))</f>
        <v>76</v>
      </c>
      <c r="G9802" t="str">
        <f>Clef_répartition[[#This Row],[Code_Nom]]&amp;"_"&amp;Clef_répartition[[#This Row],[Nombre]]&amp;"_"&amp;Clef_répartition[[#This Row],[Année]]</f>
        <v>ARAS JUNOVA_Association de communes RAS Jura-Nord vaudois_1_2021</v>
      </c>
      <c r="H9802">
        <v>5742</v>
      </c>
      <c r="I9802" t="s">
        <v>2</v>
      </c>
      <c r="J9802">
        <v>2021</v>
      </c>
      <c r="K9802">
        <v>1.1374535312993076E-2</v>
      </c>
    </row>
    <row r="9803" spans="1:11" x14ac:dyDescent="0.25">
      <c r="A9803" t="s">
        <v>725</v>
      </c>
      <c r="B9803" t="s">
        <v>533</v>
      </c>
      <c r="C9803" t="s">
        <v>534</v>
      </c>
      <c r="D9803" t="str">
        <f>Clef_répartition[[#This Row],[Code association]]&amp;"_"&amp;Clef_répartition[[#This Row],[Nom association]]</f>
        <v>ARAS JUNOVA_Association de communes RAS Jura-Nord vaudois</v>
      </c>
      <c r="E9803">
        <f>COUNTIFS(D$2:D9803,Clef_répartition[[#This Row],[Code_Nom]],J$2:J9803,Clef_répartition[[#This Row],[Année]])</f>
        <v>2</v>
      </c>
      <c r="F9803">
        <f>IF(Clef_répartition[[#This Row],[Code_Nom]]=D9802,F9802-1,(COUNTIFS(Clef_répartition[Code_Nom],Clef_répartition[[#This Row],[Code_Nom]],Clef_répartition[Année],Clef_répartition[[#This Row],[Année]])))</f>
        <v>75</v>
      </c>
      <c r="G9803" t="str">
        <f>Clef_répartition[[#This Row],[Code_Nom]]&amp;"_"&amp;Clef_répartition[[#This Row],[Nombre]]&amp;"_"&amp;Clef_répartition[[#This Row],[Année]]</f>
        <v>ARAS JUNOVA_Association de communes RAS Jura-Nord vaudois_2_2021</v>
      </c>
      <c r="H9803">
        <v>5743</v>
      </c>
      <c r="I9803" t="s">
        <v>6</v>
      </c>
      <c r="J9803">
        <v>2021</v>
      </c>
      <c r="K9803">
        <v>1.4726008908545352E-2</v>
      </c>
    </row>
    <row r="9804" spans="1:11" x14ac:dyDescent="0.25">
      <c r="A9804" t="s">
        <v>725</v>
      </c>
      <c r="B9804" t="s">
        <v>533</v>
      </c>
      <c r="C9804" t="s">
        <v>534</v>
      </c>
      <c r="D9804" t="str">
        <f>Clef_répartition[[#This Row],[Code association]]&amp;"_"&amp;Clef_répartition[[#This Row],[Nom association]]</f>
        <v>ARAS JUNOVA_Association de communes RAS Jura-Nord vaudois</v>
      </c>
      <c r="E9804">
        <f>COUNTIFS(D$2:D9804,Clef_répartition[[#This Row],[Code_Nom]],J$2:J9804,Clef_répartition[[#This Row],[Année]])</f>
        <v>3</v>
      </c>
      <c r="F9804">
        <f>IF(Clef_répartition[[#This Row],[Code_Nom]]=D9803,F9803-1,(COUNTIFS(Clef_répartition[Code_Nom],Clef_répartition[[#This Row],[Code_Nom]],Clef_répartition[Année],Clef_répartition[[#This Row],[Année]])))</f>
        <v>74</v>
      </c>
      <c r="G9804" t="str">
        <f>Clef_répartition[[#This Row],[Code_Nom]]&amp;"_"&amp;Clef_répartition[[#This Row],[Nombre]]&amp;"_"&amp;Clef_répartition[[#This Row],[Année]]</f>
        <v>ARAS JUNOVA_Association de communes RAS Jura-Nord vaudois_3_2021</v>
      </c>
      <c r="H9804">
        <v>5744</v>
      </c>
      <c r="I9804" t="s">
        <v>11</v>
      </c>
      <c r="J9804">
        <v>2021</v>
      </c>
      <c r="K9804">
        <v>1.9832549392498431E-2</v>
      </c>
    </row>
    <row r="9805" spans="1:11" x14ac:dyDescent="0.25">
      <c r="A9805" t="s">
        <v>725</v>
      </c>
      <c r="B9805" t="s">
        <v>533</v>
      </c>
      <c r="C9805" t="s">
        <v>534</v>
      </c>
      <c r="D9805" t="str">
        <f>Clef_répartition[[#This Row],[Code association]]&amp;"_"&amp;Clef_répartition[[#This Row],[Nom association]]</f>
        <v>ARAS JUNOVA_Association de communes RAS Jura-Nord vaudois</v>
      </c>
      <c r="E9805">
        <f>COUNTIFS(D$2:D9805,Clef_répartition[[#This Row],[Code_Nom]],J$2:J9805,Clef_répartition[[#This Row],[Année]])</f>
        <v>4</v>
      </c>
      <c r="F9805">
        <f>IF(Clef_répartition[[#This Row],[Code_Nom]]=D9804,F9804-1,(COUNTIFS(Clef_répartition[Code_Nom],Clef_répartition[[#This Row],[Code_Nom]],Clef_répartition[Année],Clef_répartition[[#This Row],[Année]])))</f>
        <v>73</v>
      </c>
      <c r="G9805" t="str">
        <f>Clef_répartition[[#This Row],[Code_Nom]]&amp;"_"&amp;Clef_répartition[[#This Row],[Nombre]]&amp;"_"&amp;Clef_répartition[[#This Row],[Année]]</f>
        <v>ARAS JUNOVA_Association de communes RAS Jura-Nord vaudois_4_2021</v>
      </c>
      <c r="H9805">
        <v>5745</v>
      </c>
      <c r="I9805" t="s">
        <v>14</v>
      </c>
      <c r="J9805">
        <v>2021</v>
      </c>
      <c r="K9805">
        <v>3.719309809197708E-3</v>
      </c>
    </row>
    <row r="9806" spans="1:11" x14ac:dyDescent="0.25">
      <c r="A9806" t="s">
        <v>725</v>
      </c>
      <c r="B9806" t="s">
        <v>533</v>
      </c>
      <c r="C9806" t="s">
        <v>534</v>
      </c>
      <c r="D9806" t="str">
        <f>Clef_répartition[[#This Row],[Code association]]&amp;"_"&amp;Clef_répartition[[#This Row],[Nom association]]</f>
        <v>ARAS JUNOVA_Association de communes RAS Jura-Nord vaudois</v>
      </c>
      <c r="E9806">
        <f>COUNTIFS(D$2:D9806,Clef_répartition[[#This Row],[Code_Nom]],J$2:J9806,Clef_répartition[[#This Row],[Année]])</f>
        <v>5</v>
      </c>
      <c r="F9806">
        <f>IF(Clef_répartition[[#This Row],[Code_Nom]]=D9805,F9805-1,(COUNTIFS(Clef_répartition[Code_Nom],Clef_répartition[[#This Row],[Code_Nom]],Clef_répartition[Année],Clef_répartition[[#This Row],[Année]])))</f>
        <v>72</v>
      </c>
      <c r="G9806" t="str">
        <f>Clef_répartition[[#This Row],[Code_Nom]]&amp;"_"&amp;Clef_répartition[[#This Row],[Nombre]]&amp;"_"&amp;Clef_répartition[[#This Row],[Année]]</f>
        <v>ARAS JUNOVA_Association de communes RAS Jura-Nord vaudois_5_2021</v>
      </c>
      <c r="H9806">
        <v>5746</v>
      </c>
      <c r="I9806" t="s">
        <v>15</v>
      </c>
      <c r="J9806">
        <v>2021</v>
      </c>
      <c r="K9806">
        <v>1.9963537907746461E-2</v>
      </c>
    </row>
    <row r="9807" spans="1:11" x14ac:dyDescent="0.25">
      <c r="A9807" t="s">
        <v>725</v>
      </c>
      <c r="B9807" t="s">
        <v>533</v>
      </c>
      <c r="C9807" t="s">
        <v>534</v>
      </c>
      <c r="D9807" t="str">
        <f>Clef_répartition[[#This Row],[Code association]]&amp;"_"&amp;Clef_répartition[[#This Row],[Nom association]]</f>
        <v>ARAS JUNOVA_Association de communes RAS Jura-Nord vaudois</v>
      </c>
      <c r="E9807">
        <f>COUNTIFS(D$2:D9807,Clef_répartition[[#This Row],[Code_Nom]],J$2:J9807,Clef_répartition[[#This Row],[Année]])</f>
        <v>6</v>
      </c>
      <c r="F9807">
        <f>IF(Clef_répartition[[#This Row],[Code_Nom]]=D9806,F9806-1,(COUNTIFS(Clef_répartition[Code_Nom],Clef_répartition[[#This Row],[Code_Nom]],Clef_répartition[Année],Clef_répartition[[#This Row],[Année]])))</f>
        <v>71</v>
      </c>
      <c r="G9807" t="str">
        <f>Clef_répartition[[#This Row],[Code_Nom]]&amp;"_"&amp;Clef_répartition[[#This Row],[Nombre]]&amp;"_"&amp;Clef_répartition[[#This Row],[Année]]</f>
        <v>ARAS JUNOVA_Association de communes RAS Jura-Nord vaudois_6_2021</v>
      </c>
      <c r="H9807">
        <v>5902</v>
      </c>
      <c r="I9807" t="s">
        <v>18</v>
      </c>
      <c r="J9807">
        <v>2021</v>
      </c>
      <c r="K9807">
        <v>1.4856364861317354E-3</v>
      </c>
    </row>
    <row r="9808" spans="1:11" x14ac:dyDescent="0.25">
      <c r="A9808" t="s">
        <v>725</v>
      </c>
      <c r="B9808" t="s">
        <v>533</v>
      </c>
      <c r="C9808" t="s">
        <v>534</v>
      </c>
      <c r="D9808" t="str">
        <f>Clef_répartition[[#This Row],[Code association]]&amp;"_"&amp;Clef_répartition[[#This Row],[Nom association]]</f>
        <v>ARAS JUNOVA_Association de communes RAS Jura-Nord vaudois</v>
      </c>
      <c r="E9808">
        <f>COUNTIFS(D$2:D9808,Clef_répartition[[#This Row],[Code_Nom]],J$2:J9808,Clef_répartition[[#This Row],[Année]])</f>
        <v>7</v>
      </c>
      <c r="F9808">
        <f>IF(Clef_répartition[[#This Row],[Code_Nom]]=D9807,F9807-1,(COUNTIFS(Clef_répartition[Code_Nom],Clef_répartition[[#This Row],[Code_Nom]],Clef_répartition[Année],Clef_répartition[[#This Row],[Année]])))</f>
        <v>70</v>
      </c>
      <c r="G9808" t="str">
        <f>Clef_répartition[[#This Row],[Code_Nom]]&amp;"_"&amp;Clef_répartition[[#This Row],[Nombre]]&amp;"_"&amp;Clef_répartition[[#This Row],[Année]]</f>
        <v>ARAS JUNOVA_Association de communes RAS Jura-Nord vaudois_7_2021</v>
      </c>
      <c r="H9808">
        <v>5903</v>
      </c>
      <c r="I9808" t="s">
        <v>24</v>
      </c>
      <c r="J9808">
        <v>2021</v>
      </c>
      <c r="K9808">
        <v>8.7529915883644016E-4</v>
      </c>
    </row>
    <row r="9809" spans="1:11" x14ac:dyDescent="0.25">
      <c r="A9809" t="s">
        <v>725</v>
      </c>
      <c r="B9809" t="s">
        <v>533</v>
      </c>
      <c r="C9809" t="s">
        <v>534</v>
      </c>
      <c r="D9809" t="str">
        <f>Clef_répartition[[#This Row],[Code association]]&amp;"_"&amp;Clef_répartition[[#This Row],[Nom association]]</f>
        <v>ARAS JUNOVA_Association de communes RAS Jura-Nord vaudois</v>
      </c>
      <c r="E9809">
        <f>COUNTIFS(D$2:D9809,Clef_répartition[[#This Row],[Code_Nom]],J$2:J9809,Clef_répartition[[#This Row],[Année]])</f>
        <v>8</v>
      </c>
      <c r="F9809">
        <f>IF(Clef_répartition[[#This Row],[Code_Nom]]=D9808,F9808-1,(COUNTIFS(Clef_répartition[Code_Nom],Clef_répartition[[#This Row],[Code_Nom]],Clef_répartition[Année],Clef_répartition[[#This Row],[Année]])))</f>
        <v>69</v>
      </c>
      <c r="G9809" t="str">
        <f>Clef_répartition[[#This Row],[Code_Nom]]&amp;"_"&amp;Clef_répartition[[#This Row],[Nombre]]&amp;"_"&amp;Clef_répartition[[#This Row],[Année]]</f>
        <v>ARAS JUNOVA_Association de communes RAS Jura-Nord vaudois_8_2021</v>
      </c>
      <c r="H9809">
        <v>5747</v>
      </c>
      <c r="I9809" t="s">
        <v>26</v>
      </c>
      <c r="J9809">
        <v>2021</v>
      </c>
      <c r="K9809">
        <v>4.6750483636057013E-3</v>
      </c>
    </row>
    <row r="9810" spans="1:11" x14ac:dyDescent="0.25">
      <c r="A9810" t="s">
        <v>725</v>
      </c>
      <c r="B9810" t="s">
        <v>533</v>
      </c>
      <c r="C9810" t="s">
        <v>534</v>
      </c>
      <c r="D9810" t="str">
        <f>Clef_répartition[[#This Row],[Code association]]&amp;"_"&amp;Clef_répartition[[#This Row],[Nom association]]</f>
        <v>ARAS JUNOVA_Association de communes RAS Jura-Nord vaudois</v>
      </c>
      <c r="E9810">
        <f>COUNTIFS(D$2:D9810,Clef_répartition[[#This Row],[Code_Nom]],J$2:J9810,Clef_répartition[[#This Row],[Année]])</f>
        <v>9</v>
      </c>
      <c r="F9810">
        <f>IF(Clef_répartition[[#This Row],[Code_Nom]]=D9809,F9809-1,(COUNTIFS(Clef_répartition[Code_Nom],Clef_répartition[[#This Row],[Code_Nom]],Clef_répartition[Année],Clef_répartition[[#This Row],[Année]])))</f>
        <v>68</v>
      </c>
      <c r="G9810" t="str">
        <f>Clef_répartition[[#This Row],[Code_Nom]]&amp;"_"&amp;Clef_répartition[[#This Row],[Nombre]]&amp;"_"&amp;Clef_répartition[[#This Row],[Année]]</f>
        <v>ARAS JUNOVA_Association de communes RAS Jura-Nord vaudois_9_2021</v>
      </c>
      <c r="H9810">
        <v>5551</v>
      </c>
      <c r="I9810" t="s">
        <v>28</v>
      </c>
      <c r="J9810">
        <v>2021</v>
      </c>
      <c r="K9810">
        <v>1.8275724586525933E-3</v>
      </c>
    </row>
    <row r="9811" spans="1:11" x14ac:dyDescent="0.25">
      <c r="A9811" t="s">
        <v>725</v>
      </c>
      <c r="B9811" t="s">
        <v>533</v>
      </c>
      <c r="C9811" t="s">
        <v>534</v>
      </c>
      <c r="D9811" t="str">
        <f>Clef_répartition[[#This Row],[Code association]]&amp;"_"&amp;Clef_répartition[[#This Row],[Nom association]]</f>
        <v>ARAS JUNOVA_Association de communes RAS Jura-Nord vaudois</v>
      </c>
      <c r="E9811">
        <f>COUNTIFS(D$2:D9811,Clef_répartition[[#This Row],[Code_Nom]],J$2:J9811,Clef_répartition[[#This Row],[Année]])</f>
        <v>10</v>
      </c>
      <c r="F9811">
        <f>IF(Clef_répartition[[#This Row],[Code_Nom]]=D9810,F9810-1,(COUNTIFS(Clef_répartition[Code_Nom],Clef_répartition[[#This Row],[Code_Nom]],Clef_répartition[Année],Clef_répartition[[#This Row],[Année]])))</f>
        <v>67</v>
      </c>
      <c r="G9811" t="str">
        <f>Clef_répartition[[#This Row],[Code_Nom]]&amp;"_"&amp;Clef_répartition[[#This Row],[Nombre]]&amp;"_"&amp;Clef_répartition[[#This Row],[Année]]</f>
        <v>ARAS JUNOVA_Association de communes RAS Jura-Nord vaudois_10_2021</v>
      </c>
      <c r="H9811">
        <v>5748</v>
      </c>
      <c r="I9811" t="s">
        <v>38</v>
      </c>
      <c r="J9811">
        <v>2021</v>
      </c>
      <c r="K9811">
        <v>7.4772448946873616E-3</v>
      </c>
    </row>
    <row r="9812" spans="1:11" x14ac:dyDescent="0.25">
      <c r="A9812" t="s">
        <v>725</v>
      </c>
      <c r="B9812" t="s">
        <v>533</v>
      </c>
      <c r="C9812" t="s">
        <v>534</v>
      </c>
      <c r="D9812" t="str">
        <f>Clef_répartition[[#This Row],[Code association]]&amp;"_"&amp;Clef_répartition[[#This Row],[Nom association]]</f>
        <v>ARAS JUNOVA_Association de communes RAS Jura-Nord vaudois</v>
      </c>
      <c r="E9812">
        <f>COUNTIFS(D$2:D9812,Clef_répartition[[#This Row],[Code_Nom]],J$2:J9812,Clef_répartition[[#This Row],[Année]])</f>
        <v>11</v>
      </c>
      <c r="F9812">
        <f>IF(Clef_répartition[[#This Row],[Code_Nom]]=D9811,F9811-1,(COUNTIFS(Clef_répartition[Code_Nom],Clef_répartition[[#This Row],[Code_Nom]],Clef_répartition[Année],Clef_répartition[[#This Row],[Année]])))</f>
        <v>66</v>
      </c>
      <c r="G9812" t="str">
        <f>Clef_répartition[[#This Row],[Code_Nom]]&amp;"_"&amp;Clef_répartition[[#This Row],[Nombre]]&amp;"_"&amp;Clef_répartition[[#This Row],[Année]]</f>
        <v>ARAS JUNOVA_Association de communes RAS Jura-Nord vaudois_11_2021</v>
      </c>
      <c r="H9812">
        <v>5552</v>
      </c>
      <c r="I9812" t="s">
        <v>40</v>
      </c>
      <c r="J9812">
        <v>2021</v>
      </c>
      <c r="K9812">
        <v>2.4749143024751282E-3</v>
      </c>
    </row>
    <row r="9813" spans="1:11" x14ac:dyDescent="0.25">
      <c r="A9813" t="s">
        <v>725</v>
      </c>
      <c r="B9813" t="s">
        <v>533</v>
      </c>
      <c r="C9813" t="s">
        <v>534</v>
      </c>
      <c r="D9813" t="str">
        <f>Clef_répartition[[#This Row],[Code association]]&amp;"_"&amp;Clef_répartition[[#This Row],[Nom association]]</f>
        <v>ARAS JUNOVA_Association de communes RAS Jura-Nord vaudois</v>
      </c>
      <c r="E9813">
        <f>COUNTIFS(D$2:D9813,Clef_répartition[[#This Row],[Code_Nom]],J$2:J9813,Clef_répartition[[#This Row],[Année]])</f>
        <v>12</v>
      </c>
      <c r="F9813">
        <f>IF(Clef_répartition[[#This Row],[Code_Nom]]=D9812,F9812-1,(COUNTIFS(Clef_répartition[Code_Nom],Clef_répartition[[#This Row],[Code_Nom]],Clef_répartition[Année],Clef_répartition[[#This Row],[Année]])))</f>
        <v>65</v>
      </c>
      <c r="G9813" t="str">
        <f>Clef_répartition[[#This Row],[Code_Nom]]&amp;"_"&amp;Clef_répartition[[#This Row],[Nombre]]&amp;"_"&amp;Clef_répartition[[#This Row],[Année]]</f>
        <v>ARAS JUNOVA_Association de communes RAS Jura-Nord vaudois_12_2021</v>
      </c>
      <c r="H9813">
        <v>5904</v>
      </c>
      <c r="I9813" t="s">
        <v>46</v>
      </c>
      <c r="J9813">
        <v>2021</v>
      </c>
      <c r="K9813">
        <v>2.1145946755176648E-3</v>
      </c>
    </row>
    <row r="9814" spans="1:11" x14ac:dyDescent="0.25">
      <c r="A9814" t="s">
        <v>725</v>
      </c>
      <c r="B9814" t="s">
        <v>533</v>
      </c>
      <c r="C9814" t="s">
        <v>534</v>
      </c>
      <c r="D9814" t="str">
        <f>Clef_répartition[[#This Row],[Code association]]&amp;"_"&amp;Clef_répartition[[#This Row],[Nom association]]</f>
        <v>ARAS JUNOVA_Association de communes RAS Jura-Nord vaudois</v>
      </c>
      <c r="E9814">
        <f>COUNTIFS(D$2:D9814,Clef_répartition[[#This Row],[Code_Nom]],J$2:J9814,Clef_répartition[[#This Row],[Année]])</f>
        <v>13</v>
      </c>
      <c r="F9814">
        <f>IF(Clef_répartition[[#This Row],[Code_Nom]]=D9813,F9813-1,(COUNTIFS(Clef_répartition[Code_Nom],Clef_répartition[[#This Row],[Code_Nom]],Clef_répartition[Année],Clef_répartition[[#This Row],[Année]])))</f>
        <v>64</v>
      </c>
      <c r="G9814" t="str">
        <f>Clef_répartition[[#This Row],[Code_Nom]]&amp;"_"&amp;Clef_répartition[[#This Row],[Nombre]]&amp;"_"&amp;Clef_répartition[[#This Row],[Année]]</f>
        <v>ARAS JUNOVA_Association de communes RAS Jura-Nord vaudois_13_2021</v>
      </c>
      <c r="H9814">
        <v>5553</v>
      </c>
      <c r="I9814" t="s">
        <v>47</v>
      </c>
      <c r="J9814">
        <v>2021</v>
      </c>
      <c r="K9814">
        <v>3.9899646357054314E-3</v>
      </c>
    </row>
    <row r="9815" spans="1:11" x14ac:dyDescent="0.25">
      <c r="A9815" t="s">
        <v>725</v>
      </c>
      <c r="B9815" t="s">
        <v>533</v>
      </c>
      <c r="C9815" t="s">
        <v>534</v>
      </c>
      <c r="D9815" t="str">
        <f>Clef_répartition[[#This Row],[Code association]]&amp;"_"&amp;Clef_répartition[[#This Row],[Nom association]]</f>
        <v>ARAS JUNOVA_Association de communes RAS Jura-Nord vaudois</v>
      </c>
      <c r="E9815">
        <f>COUNTIFS(D$2:D9815,Clef_répartition[[#This Row],[Code_Nom]],J$2:J9815,Clef_répartition[[#This Row],[Année]])</f>
        <v>14</v>
      </c>
      <c r="F9815">
        <f>IF(Clef_répartition[[#This Row],[Code_Nom]]=D9814,F9814-1,(COUNTIFS(Clef_répartition[Code_Nom],Clef_répartition[[#This Row],[Code_Nom]],Clef_répartition[Année],Clef_répartition[[#This Row],[Année]])))</f>
        <v>63</v>
      </c>
      <c r="G9815" t="str">
        <f>Clef_répartition[[#This Row],[Code_Nom]]&amp;"_"&amp;Clef_répartition[[#This Row],[Nombre]]&amp;"_"&amp;Clef_répartition[[#This Row],[Année]]</f>
        <v>ARAS JUNOVA_Association de communes RAS Jura-Nord vaudois_14_2021</v>
      </c>
      <c r="H9815">
        <v>5905</v>
      </c>
      <c r="I9815" t="s">
        <v>49</v>
      </c>
      <c r="J9815">
        <v>2021</v>
      </c>
      <c r="K9815">
        <v>2.6183068070806492E-3</v>
      </c>
    </row>
    <row r="9816" spans="1:11" x14ac:dyDescent="0.25">
      <c r="A9816" t="s">
        <v>725</v>
      </c>
      <c r="B9816" t="s">
        <v>533</v>
      </c>
      <c r="C9816" t="s">
        <v>534</v>
      </c>
      <c r="D9816" t="str">
        <f>Clef_répartition[[#This Row],[Code association]]&amp;"_"&amp;Clef_répartition[[#This Row],[Nom association]]</f>
        <v>ARAS JUNOVA_Association de communes RAS Jura-Nord vaudois</v>
      </c>
      <c r="E9816">
        <f>COUNTIFS(D$2:D9816,Clef_répartition[[#This Row],[Code_Nom]],J$2:J9816,Clef_répartition[[#This Row],[Année]])</f>
        <v>15</v>
      </c>
      <c r="F9816">
        <f>IF(Clef_répartition[[#This Row],[Code_Nom]]=D9815,F9815-1,(COUNTIFS(Clef_répartition[Code_Nom],Clef_répartition[[#This Row],[Code_Nom]],Clef_répartition[Année],Clef_répartition[[#This Row],[Année]])))</f>
        <v>62</v>
      </c>
      <c r="G9816" t="str">
        <f>Clef_répartition[[#This Row],[Code_Nom]]&amp;"_"&amp;Clef_répartition[[#This Row],[Nombre]]&amp;"_"&amp;Clef_répartition[[#This Row],[Année]]</f>
        <v>ARAS JUNOVA_Association de communes RAS Jura-Nord vaudois_15_2021</v>
      </c>
      <c r="H9816">
        <v>5907</v>
      </c>
      <c r="I9816" t="s">
        <v>54</v>
      </c>
      <c r="J9816">
        <v>2021</v>
      </c>
      <c r="K9816">
        <v>1.2209118622446195E-3</v>
      </c>
    </row>
    <row r="9817" spans="1:11" x14ac:dyDescent="0.25">
      <c r="A9817" t="s">
        <v>725</v>
      </c>
      <c r="B9817" t="s">
        <v>533</v>
      </c>
      <c r="C9817" t="s">
        <v>534</v>
      </c>
      <c r="D9817" t="str">
        <f>Clef_répartition[[#This Row],[Code association]]&amp;"_"&amp;Clef_répartition[[#This Row],[Nom association]]</f>
        <v>ARAS JUNOVA_Association de communes RAS Jura-Nord vaudois</v>
      </c>
      <c r="E9817">
        <f>COUNTIFS(D$2:D9817,Clef_répartition[[#This Row],[Code_Nom]],J$2:J9817,Clef_répartition[[#This Row],[Année]])</f>
        <v>16</v>
      </c>
      <c r="F9817">
        <f>IF(Clef_répartition[[#This Row],[Code_Nom]]=D9816,F9816-1,(COUNTIFS(Clef_répartition[Code_Nom],Clef_répartition[[#This Row],[Code_Nom]],Clef_répartition[Année],Clef_répartition[[#This Row],[Année]])))</f>
        <v>61</v>
      </c>
      <c r="G9817" t="str">
        <f>Clef_répartition[[#This Row],[Code_Nom]]&amp;"_"&amp;Clef_répartition[[#This Row],[Nombre]]&amp;"_"&amp;Clef_répartition[[#This Row],[Année]]</f>
        <v>ARAS JUNOVA_Association de communes RAS Jura-Nord vaudois_16_2021</v>
      </c>
      <c r="H9817">
        <v>5749</v>
      </c>
      <c r="I9817" t="s">
        <v>58</v>
      </c>
      <c r="J9817">
        <v>2021</v>
      </c>
      <c r="K9817">
        <v>0.10804014305511953</v>
      </c>
    </row>
    <row r="9818" spans="1:11" x14ac:dyDescent="0.25">
      <c r="A9818" t="s">
        <v>725</v>
      </c>
      <c r="B9818" t="s">
        <v>533</v>
      </c>
      <c r="C9818" t="s">
        <v>534</v>
      </c>
      <c r="D9818" t="str">
        <f>Clef_répartition[[#This Row],[Code association]]&amp;"_"&amp;Clef_répartition[[#This Row],[Nom association]]</f>
        <v>ARAS JUNOVA_Association de communes RAS Jura-Nord vaudois</v>
      </c>
      <c r="E9818">
        <f>COUNTIFS(D$2:D9818,Clef_répartition[[#This Row],[Code_Nom]],J$2:J9818,Clef_répartition[[#This Row],[Année]])</f>
        <v>17</v>
      </c>
      <c r="F9818">
        <f>IF(Clef_répartition[[#This Row],[Code_Nom]]=D9817,F9817-1,(COUNTIFS(Clef_répartition[Code_Nom],Clef_répartition[[#This Row],[Code_Nom]],Clef_répartition[Année],Clef_répartition[[#This Row],[Année]])))</f>
        <v>60</v>
      </c>
      <c r="G9818" t="str">
        <f>Clef_répartition[[#This Row],[Code_Nom]]&amp;"_"&amp;Clef_répartition[[#This Row],[Nombre]]&amp;"_"&amp;Clef_répartition[[#This Row],[Année]]</f>
        <v>ARAS JUNOVA_Association de communes RAS Jura-Nord vaudois_17_2021</v>
      </c>
      <c r="H9818">
        <v>5908</v>
      </c>
      <c r="I9818" t="s">
        <v>59</v>
      </c>
      <c r="J9818">
        <v>2021</v>
      </c>
      <c r="K9818">
        <v>5.1640278368308902E-4</v>
      </c>
    </row>
    <row r="9819" spans="1:11" x14ac:dyDescent="0.25">
      <c r="A9819" t="s">
        <v>725</v>
      </c>
      <c r="B9819" t="s">
        <v>533</v>
      </c>
      <c r="C9819" t="s">
        <v>534</v>
      </c>
      <c r="D9819" t="str">
        <f>Clef_répartition[[#This Row],[Code association]]&amp;"_"&amp;Clef_répartition[[#This Row],[Nom association]]</f>
        <v>ARAS JUNOVA_Association de communes RAS Jura-Nord vaudois</v>
      </c>
      <c r="E9819">
        <f>COUNTIFS(D$2:D9819,Clef_répartition[[#This Row],[Code_Nom]],J$2:J9819,Clef_répartition[[#This Row],[Année]])</f>
        <v>18</v>
      </c>
      <c r="F9819">
        <f>IF(Clef_répartition[[#This Row],[Code_Nom]]=D9818,F9818-1,(COUNTIFS(Clef_répartition[Code_Nom],Clef_répartition[[#This Row],[Code_Nom]],Clef_répartition[Année],Clef_répartition[[#This Row],[Année]])))</f>
        <v>59</v>
      </c>
      <c r="G9819" t="str">
        <f>Clef_répartition[[#This Row],[Code_Nom]]&amp;"_"&amp;Clef_répartition[[#This Row],[Nombre]]&amp;"_"&amp;Clef_répartition[[#This Row],[Année]]</f>
        <v>ARAS JUNOVA_Association de communes RAS Jura-Nord vaudois_18_2021</v>
      </c>
      <c r="H9819">
        <v>5909</v>
      </c>
      <c r="I9819" t="s">
        <v>60</v>
      </c>
      <c r="J9819">
        <v>2021</v>
      </c>
      <c r="K9819">
        <v>2.783759697010097E-3</v>
      </c>
    </row>
    <row r="9820" spans="1:11" x14ac:dyDescent="0.25">
      <c r="A9820" t="s">
        <v>725</v>
      </c>
      <c r="B9820" t="s">
        <v>533</v>
      </c>
      <c r="C9820" t="s">
        <v>534</v>
      </c>
      <c r="D9820" t="str">
        <f>Clef_répartition[[#This Row],[Code association]]&amp;"_"&amp;Clef_répartition[[#This Row],[Nom association]]</f>
        <v>ARAS JUNOVA_Association de communes RAS Jura-Nord vaudois</v>
      </c>
      <c r="E9820">
        <f>COUNTIFS(D$2:D9820,Clef_répartition[[#This Row],[Code_Nom]],J$2:J9820,Clef_répartition[[#This Row],[Année]])</f>
        <v>19</v>
      </c>
      <c r="F9820">
        <f>IF(Clef_répartition[[#This Row],[Code_Nom]]=D9819,F9819-1,(COUNTIFS(Clef_répartition[Code_Nom],Clef_répartition[[#This Row],[Code_Nom]],Clef_répartition[Année],Clef_répartition[[#This Row],[Année]])))</f>
        <v>58</v>
      </c>
      <c r="G9820" t="str">
        <f>Clef_répartition[[#This Row],[Code_Nom]]&amp;"_"&amp;Clef_répartition[[#This Row],[Nombre]]&amp;"_"&amp;Clef_répartition[[#This Row],[Année]]</f>
        <v>ARAS JUNOVA_Association de communes RAS Jura-Nord vaudois_19_2021</v>
      </c>
      <c r="H9820">
        <v>5554</v>
      </c>
      <c r="I9820" t="s">
        <v>71</v>
      </c>
      <c r="J9820">
        <v>2021</v>
      </c>
      <c r="K9820">
        <v>3.7693607824661689E-3</v>
      </c>
    </row>
    <row r="9821" spans="1:11" x14ac:dyDescent="0.25">
      <c r="A9821" t="s">
        <v>725</v>
      </c>
      <c r="B9821" t="s">
        <v>533</v>
      </c>
      <c r="C9821" t="s">
        <v>534</v>
      </c>
      <c r="D9821" t="str">
        <f>Clef_répartition[[#This Row],[Code association]]&amp;"_"&amp;Clef_répartition[[#This Row],[Nom association]]</f>
        <v>ARAS JUNOVA_Association de communes RAS Jura-Nord vaudois</v>
      </c>
      <c r="E9821">
        <f>COUNTIFS(D$2:D9821,Clef_répartition[[#This Row],[Code_Nom]],J$2:J9821,Clef_répartition[[#This Row],[Année]])</f>
        <v>20</v>
      </c>
      <c r="F9821">
        <f>IF(Clef_répartition[[#This Row],[Code_Nom]]=D9820,F9820-1,(COUNTIFS(Clef_répartition[Code_Nom],Clef_répartition[[#This Row],[Code_Nom]],Clef_répartition[Année],Clef_répartition[[#This Row],[Année]])))</f>
        <v>57</v>
      </c>
      <c r="G9821" t="str">
        <f>Clef_répartition[[#This Row],[Code_Nom]]&amp;"_"&amp;Clef_répartition[[#This Row],[Nombre]]&amp;"_"&amp;Clef_répartition[[#This Row],[Année]]</f>
        <v>ARAS JUNOVA_Association de communes RAS Jura-Nord vaudois_20_2021</v>
      </c>
      <c r="H9821">
        <v>5555</v>
      </c>
      <c r="I9821" t="s">
        <v>75</v>
      </c>
      <c r="J9821">
        <v>2021</v>
      </c>
      <c r="K9821">
        <v>1.5702012965401195E-3</v>
      </c>
    </row>
    <row r="9822" spans="1:11" x14ac:dyDescent="0.25">
      <c r="A9822" t="s">
        <v>725</v>
      </c>
      <c r="B9822" t="s">
        <v>533</v>
      </c>
      <c r="C9822" t="s">
        <v>534</v>
      </c>
      <c r="D9822" t="str">
        <f>Clef_répartition[[#This Row],[Code association]]&amp;"_"&amp;Clef_répartition[[#This Row],[Nom association]]</f>
        <v>ARAS JUNOVA_Association de communes RAS Jura-Nord vaudois</v>
      </c>
      <c r="E9822">
        <f>COUNTIFS(D$2:D9822,Clef_répartition[[#This Row],[Code_Nom]],J$2:J9822,Clef_répartition[[#This Row],[Année]])</f>
        <v>21</v>
      </c>
      <c r="F9822">
        <f>IF(Clef_répartition[[#This Row],[Code_Nom]]=D9821,F9821-1,(COUNTIFS(Clef_répartition[Code_Nom],Clef_répartition[[#This Row],[Code_Nom]],Clef_répartition[Année],Clef_répartition[[#This Row],[Année]])))</f>
        <v>56</v>
      </c>
      <c r="G9822" t="str">
        <f>Clef_répartition[[#This Row],[Code_Nom]]&amp;"_"&amp;Clef_répartition[[#This Row],[Nombre]]&amp;"_"&amp;Clef_répartition[[#This Row],[Année]]</f>
        <v>ARAS JUNOVA_Association de communes RAS Jura-Nord vaudois_21_2021</v>
      </c>
      <c r="H9822">
        <v>5910</v>
      </c>
      <c r="I9822" t="s">
        <v>83</v>
      </c>
      <c r="J9822">
        <v>2021</v>
      </c>
      <c r="K9822">
        <v>1.3580776482920638E-3</v>
      </c>
    </row>
    <row r="9823" spans="1:11" x14ac:dyDescent="0.25">
      <c r="A9823" t="s">
        <v>725</v>
      </c>
      <c r="B9823" t="s">
        <v>533</v>
      </c>
      <c r="C9823" t="s">
        <v>534</v>
      </c>
      <c r="D9823" t="str">
        <f>Clef_répartition[[#This Row],[Code association]]&amp;"_"&amp;Clef_répartition[[#This Row],[Nom association]]</f>
        <v>ARAS JUNOVA_Association de communes RAS Jura-Nord vaudois</v>
      </c>
      <c r="E9823">
        <f>COUNTIFS(D$2:D9823,Clef_répartition[[#This Row],[Code_Nom]],J$2:J9823,Clef_répartition[[#This Row],[Année]])</f>
        <v>22</v>
      </c>
      <c r="F9823">
        <f>IF(Clef_répartition[[#This Row],[Code_Nom]]=D9822,F9822-1,(COUNTIFS(Clef_répartition[Code_Nom],Clef_répartition[[#This Row],[Code_Nom]],Clef_répartition[Année],Clef_répartition[[#This Row],[Année]])))</f>
        <v>55</v>
      </c>
      <c r="G9823" t="str">
        <f>Clef_répartition[[#This Row],[Code_Nom]]&amp;"_"&amp;Clef_répartition[[#This Row],[Nombre]]&amp;"_"&amp;Clef_répartition[[#This Row],[Année]]</f>
        <v>ARAS JUNOVA_Association de communes RAS Jura-Nord vaudois_22_2021</v>
      </c>
      <c r="H9823">
        <v>5752</v>
      </c>
      <c r="I9823" t="s">
        <v>84</v>
      </c>
      <c r="J9823">
        <v>2021</v>
      </c>
      <c r="K9823">
        <v>9.4249568055349217E-3</v>
      </c>
    </row>
    <row r="9824" spans="1:11" x14ac:dyDescent="0.25">
      <c r="A9824" t="s">
        <v>725</v>
      </c>
      <c r="B9824" t="s">
        <v>533</v>
      </c>
      <c r="C9824" t="s">
        <v>534</v>
      </c>
      <c r="D9824" t="str">
        <f>Clef_répartition[[#This Row],[Code association]]&amp;"_"&amp;Clef_répartition[[#This Row],[Nom association]]</f>
        <v>ARAS JUNOVA_Association de communes RAS Jura-Nord vaudois</v>
      </c>
      <c r="E9824">
        <f>COUNTIFS(D$2:D9824,Clef_répartition[[#This Row],[Code_Nom]],J$2:J9824,Clef_répartition[[#This Row],[Année]])</f>
        <v>23</v>
      </c>
      <c r="F9824">
        <f>IF(Clef_répartition[[#This Row],[Code_Nom]]=D9823,F9823-1,(COUNTIFS(Clef_répartition[Code_Nom],Clef_répartition[[#This Row],[Code_Nom]],Clef_répartition[Année],Clef_répartition[[#This Row],[Année]])))</f>
        <v>54</v>
      </c>
      <c r="G9824" t="str">
        <f>Clef_répartition[[#This Row],[Code_Nom]]&amp;"_"&amp;Clef_répartition[[#This Row],[Nombre]]&amp;"_"&amp;Clef_répartition[[#This Row],[Année]]</f>
        <v>ARAS JUNOVA_Association de communes RAS Jura-Nord vaudois_23_2021</v>
      </c>
      <c r="H9824">
        <v>5911</v>
      </c>
      <c r="I9824" t="s">
        <v>86</v>
      </c>
      <c r="J9824">
        <v>2021</v>
      </c>
      <c r="K9824">
        <v>8.2062261426464622E-4</v>
      </c>
    </row>
    <row r="9825" spans="1:11" x14ac:dyDescent="0.25">
      <c r="A9825" t="s">
        <v>725</v>
      </c>
      <c r="B9825" t="s">
        <v>533</v>
      </c>
      <c r="C9825" t="s">
        <v>534</v>
      </c>
      <c r="D9825" t="str">
        <f>Clef_répartition[[#This Row],[Code association]]&amp;"_"&amp;Clef_répartition[[#This Row],[Nom association]]</f>
        <v>ARAS JUNOVA_Association de communes RAS Jura-Nord vaudois</v>
      </c>
      <c r="E9825">
        <f>COUNTIFS(D$2:D9825,Clef_répartition[[#This Row],[Code_Nom]],J$2:J9825,Clef_répartition[[#This Row],[Année]])</f>
        <v>24</v>
      </c>
      <c r="F9825">
        <f>IF(Clef_répartition[[#This Row],[Code_Nom]]=D9824,F9824-1,(COUNTIFS(Clef_répartition[Code_Nom],Clef_répartition[[#This Row],[Code_Nom]],Clef_répartition[Année],Clef_répartition[[#This Row],[Année]])))</f>
        <v>53</v>
      </c>
      <c r="G9825" t="str">
        <f>Clef_répartition[[#This Row],[Code_Nom]]&amp;"_"&amp;Clef_répartition[[#This Row],[Nombre]]&amp;"_"&amp;Clef_répartition[[#This Row],[Année]]</f>
        <v>ARAS JUNOVA_Association de communes RAS Jura-Nord vaudois_24_2021</v>
      </c>
      <c r="H9825">
        <v>5912</v>
      </c>
      <c r="I9825" t="s">
        <v>91</v>
      </c>
      <c r="J9825">
        <v>2021</v>
      </c>
      <c r="K9825">
        <v>5.6372586844022007E-4</v>
      </c>
    </row>
    <row r="9826" spans="1:11" x14ac:dyDescent="0.25">
      <c r="A9826" t="s">
        <v>725</v>
      </c>
      <c r="B9826" t="s">
        <v>533</v>
      </c>
      <c r="C9826" t="s">
        <v>534</v>
      </c>
      <c r="D9826" t="str">
        <f>Clef_répartition[[#This Row],[Code association]]&amp;"_"&amp;Clef_répartition[[#This Row],[Nom association]]</f>
        <v>ARAS JUNOVA_Association de communes RAS Jura-Nord vaudois</v>
      </c>
      <c r="E9826">
        <f>COUNTIFS(D$2:D9826,Clef_répartition[[#This Row],[Code_Nom]],J$2:J9826,Clef_répartition[[#This Row],[Année]])</f>
        <v>25</v>
      </c>
      <c r="F9826">
        <f>IF(Clef_répartition[[#This Row],[Code_Nom]]=D9825,F9825-1,(COUNTIFS(Clef_répartition[Code_Nom],Clef_répartition[[#This Row],[Code_Nom]],Clef_répartition[Année],Clef_répartition[[#This Row],[Année]])))</f>
        <v>52</v>
      </c>
      <c r="G9826" t="str">
        <f>Clef_répartition[[#This Row],[Code_Nom]]&amp;"_"&amp;Clef_répartition[[#This Row],[Nombre]]&amp;"_"&amp;Clef_répartition[[#This Row],[Année]]</f>
        <v>ARAS JUNOVA_Association de communes RAS Jura-Nord vaudois_25_2021</v>
      </c>
      <c r="H9826">
        <v>5913</v>
      </c>
      <c r="I9826" t="s">
        <v>96</v>
      </c>
      <c r="J9826">
        <v>2021</v>
      </c>
      <c r="K9826">
        <v>1.7799528167984312E-3</v>
      </c>
    </row>
    <row r="9827" spans="1:11" x14ac:dyDescent="0.25">
      <c r="A9827" t="s">
        <v>725</v>
      </c>
      <c r="B9827" t="s">
        <v>533</v>
      </c>
      <c r="C9827" t="s">
        <v>534</v>
      </c>
      <c r="D9827" t="str">
        <f>Clef_répartition[[#This Row],[Code association]]&amp;"_"&amp;Clef_répartition[[#This Row],[Nom association]]</f>
        <v>ARAS JUNOVA_Association de communes RAS Jura-Nord vaudois</v>
      </c>
      <c r="E9827">
        <f>COUNTIFS(D$2:D9827,Clef_répartition[[#This Row],[Code_Nom]],J$2:J9827,Clef_répartition[[#This Row],[Année]])</f>
        <v>26</v>
      </c>
      <c r="F9827">
        <f>IF(Clef_répartition[[#This Row],[Code_Nom]]=D9826,F9826-1,(COUNTIFS(Clef_répartition[Code_Nom],Clef_répartition[[#This Row],[Code_Nom]],Clef_répartition[Année],Clef_répartition[[#This Row],[Année]])))</f>
        <v>51</v>
      </c>
      <c r="G9827" t="str">
        <f>Clef_répartition[[#This Row],[Code_Nom]]&amp;"_"&amp;Clef_répartition[[#This Row],[Nombre]]&amp;"_"&amp;Clef_répartition[[#This Row],[Année]]</f>
        <v>ARAS JUNOVA_Association de communes RAS Jura-Nord vaudois_26_2021</v>
      </c>
      <c r="H9827">
        <v>5914</v>
      </c>
      <c r="I9827" t="s">
        <v>105</v>
      </c>
      <c r="J9827">
        <v>2021</v>
      </c>
      <c r="K9827">
        <v>1.4562226390331667E-3</v>
      </c>
    </row>
    <row r="9828" spans="1:11" x14ac:dyDescent="0.25">
      <c r="A9828" t="s">
        <v>725</v>
      </c>
      <c r="B9828" t="s">
        <v>533</v>
      </c>
      <c r="C9828" t="s">
        <v>534</v>
      </c>
      <c r="D9828" t="str">
        <f>Clef_répartition[[#This Row],[Code association]]&amp;"_"&amp;Clef_répartition[[#This Row],[Nom association]]</f>
        <v>ARAS JUNOVA_Association de communes RAS Jura-Nord vaudois</v>
      </c>
      <c r="E9828">
        <f>COUNTIFS(D$2:D9828,Clef_répartition[[#This Row],[Code_Nom]],J$2:J9828,Clef_répartition[[#This Row],[Année]])</f>
        <v>27</v>
      </c>
      <c r="F9828">
        <f>IF(Clef_répartition[[#This Row],[Code_Nom]]=D9827,F9827-1,(COUNTIFS(Clef_répartition[Code_Nom],Clef_répartition[[#This Row],[Code_Nom]],Clef_répartition[Année],Clef_répartition[[#This Row],[Année]])))</f>
        <v>50</v>
      </c>
      <c r="G9828" t="str">
        <f>Clef_répartition[[#This Row],[Code_Nom]]&amp;"_"&amp;Clef_répartition[[#This Row],[Nombre]]&amp;"_"&amp;Clef_répartition[[#This Row],[Année]]</f>
        <v>ARAS JUNOVA_Association de communes RAS Jura-Nord vaudois_27_2021</v>
      </c>
      <c r="H9828">
        <v>5556</v>
      </c>
      <c r="I9828" t="s">
        <v>115</v>
      </c>
      <c r="J9828">
        <v>2021</v>
      </c>
      <c r="K9828">
        <v>1.6878566849343932E-3</v>
      </c>
    </row>
    <row r="9829" spans="1:11" x14ac:dyDescent="0.25">
      <c r="A9829" t="s">
        <v>725</v>
      </c>
      <c r="B9829" t="s">
        <v>533</v>
      </c>
      <c r="C9829" t="s">
        <v>534</v>
      </c>
      <c r="D9829" t="str">
        <f>Clef_répartition[[#This Row],[Code association]]&amp;"_"&amp;Clef_répartition[[#This Row],[Nom association]]</f>
        <v>ARAS JUNOVA_Association de communes RAS Jura-Nord vaudois</v>
      </c>
      <c r="E9829">
        <f>COUNTIFS(D$2:D9829,Clef_répartition[[#This Row],[Code_Nom]],J$2:J9829,Clef_répartition[[#This Row],[Année]])</f>
        <v>28</v>
      </c>
      <c r="F9829">
        <f>IF(Clef_répartition[[#This Row],[Code_Nom]]=D9828,F9828-1,(COUNTIFS(Clef_répartition[Code_Nom],Clef_répartition[[#This Row],[Code_Nom]],Clef_répartition[Année],Clef_répartition[[#This Row],[Année]])))</f>
        <v>49</v>
      </c>
      <c r="G9829" t="str">
        <f>Clef_répartition[[#This Row],[Code_Nom]]&amp;"_"&amp;Clef_répartition[[#This Row],[Nombre]]&amp;"_"&amp;Clef_répartition[[#This Row],[Année]]</f>
        <v>ARAS JUNOVA_Association de communes RAS Jura-Nord vaudois_28_2021</v>
      </c>
      <c r="H9829">
        <v>5557</v>
      </c>
      <c r="I9829" t="s">
        <v>116</v>
      </c>
      <c r="J9829">
        <v>2021</v>
      </c>
      <c r="K9829">
        <v>7.6991930916771995E-4</v>
      </c>
    </row>
    <row r="9830" spans="1:11" x14ac:dyDescent="0.25">
      <c r="A9830" t="s">
        <v>725</v>
      </c>
      <c r="B9830" t="s">
        <v>533</v>
      </c>
      <c r="C9830" t="s">
        <v>534</v>
      </c>
      <c r="D9830" t="str">
        <f>Clef_répartition[[#This Row],[Code association]]&amp;"_"&amp;Clef_répartition[[#This Row],[Nom association]]</f>
        <v>ARAS JUNOVA_Association de communes RAS Jura-Nord vaudois</v>
      </c>
      <c r="E9830">
        <f>COUNTIFS(D$2:D9830,Clef_répartition[[#This Row],[Code_Nom]],J$2:J9830,Clef_répartition[[#This Row],[Année]])</f>
        <v>29</v>
      </c>
      <c r="F9830">
        <f>IF(Clef_répartition[[#This Row],[Code_Nom]]=D9829,F9829-1,(COUNTIFS(Clef_répartition[Code_Nom],Clef_répartition[[#This Row],[Code_Nom]],Clef_répartition[Année],Clef_répartition[[#This Row],[Année]])))</f>
        <v>48</v>
      </c>
      <c r="G9830" t="str">
        <f>Clef_répartition[[#This Row],[Code_Nom]]&amp;"_"&amp;Clef_répartition[[#This Row],[Nombre]]&amp;"_"&amp;Clef_répartition[[#This Row],[Année]]</f>
        <v>ARAS JUNOVA_Association de communes RAS Jura-Nord vaudois_29_2021</v>
      </c>
      <c r="H9830">
        <v>5559</v>
      </c>
      <c r="I9830" t="s">
        <v>121</v>
      </c>
      <c r="J9830">
        <v>2021</v>
      </c>
      <c r="K9830">
        <v>1.5518176421035145E-3</v>
      </c>
    </row>
    <row r="9831" spans="1:11" x14ac:dyDescent="0.25">
      <c r="A9831" t="s">
        <v>725</v>
      </c>
      <c r="B9831" t="s">
        <v>533</v>
      </c>
      <c r="C9831" t="s">
        <v>534</v>
      </c>
      <c r="D9831" t="str">
        <f>Clef_répartition[[#This Row],[Code association]]&amp;"_"&amp;Clef_répartition[[#This Row],[Nom association]]</f>
        <v>ARAS JUNOVA_Association de communes RAS Jura-Nord vaudois</v>
      </c>
      <c r="E9831">
        <f>COUNTIFS(D$2:D9831,Clef_répartition[[#This Row],[Code_Nom]],J$2:J9831,Clef_répartition[[#This Row],[Année]])</f>
        <v>30</v>
      </c>
      <c r="F9831">
        <f>IF(Clef_répartition[[#This Row],[Code_Nom]]=D9830,F9830-1,(COUNTIFS(Clef_répartition[Code_Nom],Clef_répartition[[#This Row],[Code_Nom]],Clef_répartition[Année],Clef_répartition[[#This Row],[Année]])))</f>
        <v>47</v>
      </c>
      <c r="G9831" t="str">
        <f>Clef_répartition[[#This Row],[Code_Nom]]&amp;"_"&amp;Clef_répartition[[#This Row],[Nombre]]&amp;"_"&amp;Clef_répartition[[#This Row],[Année]]</f>
        <v>ARAS JUNOVA_Association de communes RAS Jura-Nord vaudois_30_2021</v>
      </c>
      <c r="H9831">
        <v>5560</v>
      </c>
      <c r="I9831" t="s">
        <v>131</v>
      </c>
      <c r="J9831">
        <v>2021</v>
      </c>
      <c r="K9831">
        <v>8.6059223528715605E-4</v>
      </c>
    </row>
    <row r="9832" spans="1:11" x14ac:dyDescent="0.25">
      <c r="A9832" t="s">
        <v>725</v>
      </c>
      <c r="B9832" t="s">
        <v>533</v>
      </c>
      <c r="C9832" t="s">
        <v>534</v>
      </c>
      <c r="D9832" t="str">
        <f>Clef_répartition[[#This Row],[Code association]]&amp;"_"&amp;Clef_répartition[[#This Row],[Nom association]]</f>
        <v>ARAS JUNOVA_Association de communes RAS Jura-Nord vaudois</v>
      </c>
      <c r="E9832">
        <f>COUNTIFS(D$2:D9832,Clef_répartition[[#This Row],[Code_Nom]],J$2:J9832,Clef_répartition[[#This Row],[Année]])</f>
        <v>31</v>
      </c>
      <c r="F9832">
        <f>IF(Clef_répartition[[#This Row],[Code_Nom]]=D9831,F9831-1,(COUNTIFS(Clef_répartition[Code_Nom],Clef_répartition[[#This Row],[Code_Nom]],Clef_répartition[Année],Clef_répartition[[#This Row],[Année]])))</f>
        <v>46</v>
      </c>
      <c r="G9832" t="str">
        <f>Clef_répartition[[#This Row],[Code_Nom]]&amp;"_"&amp;Clef_répartition[[#This Row],[Nombre]]&amp;"_"&amp;Clef_répartition[[#This Row],[Année]]</f>
        <v>ARAS JUNOVA_Association de communes RAS Jura-Nord vaudois_31_2021</v>
      </c>
      <c r="H9832">
        <v>5561</v>
      </c>
      <c r="I9832" t="s">
        <v>132</v>
      </c>
      <c r="J9832">
        <v>2021</v>
      </c>
      <c r="K9832">
        <v>1.2546666241117645E-2</v>
      </c>
    </row>
    <row r="9833" spans="1:11" x14ac:dyDescent="0.25">
      <c r="A9833" t="s">
        <v>725</v>
      </c>
      <c r="B9833" t="s">
        <v>533</v>
      </c>
      <c r="C9833" t="s">
        <v>534</v>
      </c>
      <c r="D9833" t="str">
        <f>Clef_répartition[[#This Row],[Code association]]&amp;"_"&amp;Clef_répartition[[#This Row],[Nom association]]</f>
        <v>ARAS JUNOVA_Association de communes RAS Jura-Nord vaudois</v>
      </c>
      <c r="E9833">
        <f>COUNTIFS(D$2:D9833,Clef_répartition[[#This Row],[Code_Nom]],J$2:J9833,Clef_répartition[[#This Row],[Année]])</f>
        <v>32</v>
      </c>
      <c r="F9833">
        <f>IF(Clef_répartition[[#This Row],[Code_Nom]]=D9832,F9832-1,(COUNTIFS(Clef_répartition[Code_Nom],Clef_répartition[[#This Row],[Code_Nom]],Clef_répartition[Année],Clef_répartition[[#This Row],[Année]])))</f>
        <v>45</v>
      </c>
      <c r="G9833" t="str">
        <f>Clef_répartition[[#This Row],[Code_Nom]]&amp;"_"&amp;Clef_répartition[[#This Row],[Nombre]]&amp;"_"&amp;Clef_répartition[[#This Row],[Année]]</f>
        <v>ARAS JUNOVA_Association de communes RAS Jura-Nord vaudois_32_2021</v>
      </c>
      <c r="H9833">
        <v>5754</v>
      </c>
      <c r="I9833" t="s">
        <v>142</v>
      </c>
      <c r="J9833">
        <v>2021</v>
      </c>
      <c r="K9833">
        <v>4.9543831712309918E-3</v>
      </c>
    </row>
    <row r="9834" spans="1:11" x14ac:dyDescent="0.25">
      <c r="A9834" t="s">
        <v>725</v>
      </c>
      <c r="B9834" t="s">
        <v>533</v>
      </c>
      <c r="C9834" t="s">
        <v>534</v>
      </c>
      <c r="D9834" t="str">
        <f>Clef_répartition[[#This Row],[Code association]]&amp;"_"&amp;Clef_répartition[[#This Row],[Nom association]]</f>
        <v>ARAS JUNOVA_Association de communes RAS Jura-Nord vaudois</v>
      </c>
      <c r="E9834">
        <f>COUNTIFS(D$2:D9834,Clef_répartition[[#This Row],[Code_Nom]],J$2:J9834,Clef_répartition[[#This Row],[Année]])</f>
        <v>33</v>
      </c>
      <c r="F9834">
        <f>IF(Clef_répartition[[#This Row],[Code_Nom]]=D9833,F9833-1,(COUNTIFS(Clef_répartition[Code_Nom],Clef_répartition[[#This Row],[Code_Nom]],Clef_répartition[Année],Clef_répartition[[#This Row],[Année]])))</f>
        <v>44</v>
      </c>
      <c r="G9834" t="str">
        <f>Clef_répartition[[#This Row],[Code_Nom]]&amp;"_"&amp;Clef_répartition[[#This Row],[Nombre]]&amp;"_"&amp;Clef_répartition[[#This Row],[Année]]</f>
        <v>ARAS JUNOVA_Association de communes RAS Jura-Nord vaudois_33_2021</v>
      </c>
      <c r="H9834">
        <v>5758</v>
      </c>
      <c r="I9834" t="s">
        <v>147</v>
      </c>
      <c r="J9834">
        <v>2021</v>
      </c>
      <c r="K9834">
        <v>4.5864070954632526E-3</v>
      </c>
    </row>
    <row r="9835" spans="1:11" x14ac:dyDescent="0.25">
      <c r="A9835" t="s">
        <v>725</v>
      </c>
      <c r="B9835" t="s">
        <v>533</v>
      </c>
      <c r="C9835" t="s">
        <v>534</v>
      </c>
      <c r="D9835" t="str">
        <f>Clef_répartition[[#This Row],[Code association]]&amp;"_"&amp;Clef_répartition[[#This Row],[Nom association]]</f>
        <v>ARAS JUNOVA_Association de communes RAS Jura-Nord vaudois</v>
      </c>
      <c r="E9835">
        <f>COUNTIFS(D$2:D9835,Clef_répartition[[#This Row],[Code_Nom]],J$2:J9835,Clef_répartition[[#This Row],[Année]])</f>
        <v>34</v>
      </c>
      <c r="F9835">
        <f>IF(Clef_répartition[[#This Row],[Code_Nom]]=D9834,F9834-1,(COUNTIFS(Clef_répartition[Code_Nom],Clef_répartition[[#This Row],[Code_Nom]],Clef_répartition[Année],Clef_répartition[[#This Row],[Année]])))</f>
        <v>43</v>
      </c>
      <c r="G9835" t="str">
        <f>Clef_répartition[[#This Row],[Code_Nom]]&amp;"_"&amp;Clef_répartition[[#This Row],[Nombre]]&amp;"_"&amp;Clef_répartition[[#This Row],[Année]]</f>
        <v>ARAS JUNOVA_Association de communes RAS Jura-Nord vaudois_34_2021</v>
      </c>
      <c r="H9835">
        <v>5871</v>
      </c>
      <c r="I9835" t="s">
        <v>143</v>
      </c>
      <c r="J9835">
        <v>2021</v>
      </c>
      <c r="K9835">
        <v>2.6823126138194361E-2</v>
      </c>
    </row>
    <row r="9836" spans="1:11" x14ac:dyDescent="0.25">
      <c r="A9836" t="s">
        <v>725</v>
      </c>
      <c r="B9836" t="s">
        <v>533</v>
      </c>
      <c r="C9836" t="s">
        <v>534</v>
      </c>
      <c r="D9836" t="str">
        <f>Clef_répartition[[#This Row],[Code association]]&amp;"_"&amp;Clef_répartition[[#This Row],[Nom association]]</f>
        <v>ARAS JUNOVA_Association de communes RAS Jura-Nord vaudois</v>
      </c>
      <c r="E9836">
        <f>COUNTIFS(D$2:D9836,Clef_répartition[[#This Row],[Code_Nom]],J$2:J9836,Clef_répartition[[#This Row],[Année]])</f>
        <v>35</v>
      </c>
      <c r="F9836">
        <f>IF(Clef_répartition[[#This Row],[Code_Nom]]=D9835,F9835-1,(COUNTIFS(Clef_répartition[Code_Nom],Clef_répartition[[#This Row],[Code_Nom]],Clef_répartition[Année],Clef_répartition[[#This Row],[Année]])))</f>
        <v>42</v>
      </c>
      <c r="G9836" t="str">
        <f>Clef_répartition[[#This Row],[Code_Nom]]&amp;"_"&amp;Clef_répartition[[#This Row],[Nombre]]&amp;"_"&amp;Clef_répartition[[#This Row],[Année]]</f>
        <v>ARAS JUNOVA_Association de communes RAS Jura-Nord vaudois_35_2021</v>
      </c>
      <c r="H9836">
        <v>5871</v>
      </c>
      <c r="I9836" t="s">
        <v>143</v>
      </c>
      <c r="J9836">
        <v>2021</v>
      </c>
      <c r="K9836">
        <v>1.1690879842174059E-2</v>
      </c>
    </row>
    <row r="9837" spans="1:11" x14ac:dyDescent="0.25">
      <c r="A9837" t="s">
        <v>725</v>
      </c>
      <c r="B9837" t="s">
        <v>533</v>
      </c>
      <c r="C9837" t="s">
        <v>534</v>
      </c>
      <c r="D9837" t="str">
        <f>Clef_répartition[[#This Row],[Code association]]&amp;"_"&amp;Clef_répartition[[#This Row],[Nom association]]</f>
        <v>ARAS JUNOVA_Association de communes RAS Jura-Nord vaudois</v>
      </c>
      <c r="E9837">
        <f>COUNTIFS(D$2:D9837,Clef_répartition[[#This Row],[Code_Nom]],J$2:J9837,Clef_répartition[[#This Row],[Année]])</f>
        <v>36</v>
      </c>
      <c r="F9837">
        <f>IF(Clef_répartition[[#This Row],[Code_Nom]]=D9836,F9836-1,(COUNTIFS(Clef_répartition[Code_Nom],Clef_répartition[[#This Row],[Code_Nom]],Clef_répartition[Année],Clef_répartition[[#This Row],[Année]])))</f>
        <v>41</v>
      </c>
      <c r="G9837" t="str">
        <f>Clef_répartition[[#This Row],[Code_Nom]]&amp;"_"&amp;Clef_répartition[[#This Row],[Nombre]]&amp;"_"&amp;Clef_répartition[[#This Row],[Année]]</f>
        <v>ARAS JUNOVA_Association de communes RAS Jura-Nord vaudois_36_2021</v>
      </c>
      <c r="H9837">
        <v>5741</v>
      </c>
      <c r="I9837" t="s">
        <v>144</v>
      </c>
      <c r="J9837">
        <v>2021</v>
      </c>
      <c r="K9837">
        <v>4.2654111202208179E-3</v>
      </c>
    </row>
    <row r="9838" spans="1:11" x14ac:dyDescent="0.25">
      <c r="A9838" t="s">
        <v>725</v>
      </c>
      <c r="B9838" t="s">
        <v>533</v>
      </c>
      <c r="C9838" t="s">
        <v>534</v>
      </c>
      <c r="D9838" t="str">
        <f>Clef_répartition[[#This Row],[Code association]]&amp;"_"&amp;Clef_répartition[[#This Row],[Nom association]]</f>
        <v>ARAS JUNOVA_Association de communes RAS Jura-Nord vaudois</v>
      </c>
      <c r="E9838">
        <f>COUNTIFS(D$2:D9838,Clef_répartition[[#This Row],[Code_Nom]],J$2:J9838,Clef_répartition[[#This Row],[Année]])</f>
        <v>37</v>
      </c>
      <c r="F9838">
        <f>IF(Clef_répartition[[#This Row],[Code_Nom]]=D9837,F9837-1,(COUNTIFS(Clef_répartition[Code_Nom],Clef_répartition[[#This Row],[Code_Nom]],Clef_répartition[Année],Clef_répartition[[#This Row],[Année]])))</f>
        <v>40</v>
      </c>
      <c r="G9838" t="str">
        <f>Clef_répartition[[#This Row],[Code_Nom]]&amp;"_"&amp;Clef_répartition[[#This Row],[Nombre]]&amp;"_"&amp;Clef_répartition[[#This Row],[Année]]</f>
        <v>ARAS JUNOVA_Association de communes RAS Jura-Nord vaudois_37_2021</v>
      </c>
      <c r="H9838">
        <v>5872</v>
      </c>
      <c r="I9838" t="s">
        <v>154</v>
      </c>
      <c r="J9838">
        <v>2021</v>
      </c>
      <c r="K9838">
        <v>7.7048564370353623E-2</v>
      </c>
    </row>
    <row r="9839" spans="1:11" x14ac:dyDescent="0.25">
      <c r="A9839" t="s">
        <v>725</v>
      </c>
      <c r="B9839" t="s">
        <v>533</v>
      </c>
      <c r="C9839" t="s">
        <v>534</v>
      </c>
      <c r="D9839" t="str">
        <f>Clef_répartition[[#This Row],[Code association]]&amp;"_"&amp;Clef_répartition[[#This Row],[Nom association]]</f>
        <v>ARAS JUNOVA_Association de communes RAS Jura-Nord vaudois</v>
      </c>
      <c r="E9839">
        <f>COUNTIFS(D$2:D9839,Clef_répartition[[#This Row],[Code_Nom]],J$2:J9839,Clef_répartition[[#This Row],[Année]])</f>
        <v>38</v>
      </c>
      <c r="F9839">
        <f>IF(Clef_répartition[[#This Row],[Code_Nom]]=D9838,F9838-1,(COUNTIFS(Clef_répartition[Code_Nom],Clef_répartition[[#This Row],[Code_Nom]],Clef_répartition[Année],Clef_répartition[[#This Row],[Année]])))</f>
        <v>39</v>
      </c>
      <c r="G9839" t="str">
        <f>Clef_répartition[[#This Row],[Code_Nom]]&amp;"_"&amp;Clef_répartition[[#This Row],[Nombre]]&amp;"_"&amp;Clef_répartition[[#This Row],[Année]]</f>
        <v>ARAS JUNOVA_Association de communes RAS Jura-Nord vaudois_38_2021</v>
      </c>
      <c r="H9839">
        <v>5872</v>
      </c>
      <c r="I9839" t="s">
        <v>154</v>
      </c>
      <c r="J9839">
        <v>2021</v>
      </c>
      <c r="K9839">
        <v>3.5118757395722074E-2</v>
      </c>
    </row>
    <row r="9840" spans="1:11" x14ac:dyDescent="0.25">
      <c r="A9840" t="s">
        <v>725</v>
      </c>
      <c r="B9840" t="s">
        <v>533</v>
      </c>
      <c r="C9840" t="s">
        <v>534</v>
      </c>
      <c r="D9840" t="str">
        <f>Clef_répartition[[#This Row],[Code association]]&amp;"_"&amp;Clef_répartition[[#This Row],[Nom association]]</f>
        <v>ARAS JUNOVA_Association de communes RAS Jura-Nord vaudois</v>
      </c>
      <c r="E9840">
        <f>COUNTIFS(D$2:D9840,Clef_répartition[[#This Row],[Code_Nom]],J$2:J9840,Clef_répartition[[#This Row],[Année]])</f>
        <v>39</v>
      </c>
      <c r="F9840">
        <f>IF(Clef_répartition[[#This Row],[Code_Nom]]=D9839,F9839-1,(COUNTIFS(Clef_répartition[Code_Nom],Clef_répartition[[#This Row],[Code_Nom]],Clef_répartition[Année],Clef_répartition[[#This Row],[Année]])))</f>
        <v>38</v>
      </c>
      <c r="G9840" t="str">
        <f>Clef_répartition[[#This Row],[Code_Nom]]&amp;"_"&amp;Clef_répartition[[#This Row],[Nombre]]&amp;"_"&amp;Clef_répartition[[#This Row],[Année]]</f>
        <v>ARAS JUNOVA_Association de communes RAS Jura-Nord vaudois_39_2021</v>
      </c>
      <c r="H9840">
        <v>5873</v>
      </c>
      <c r="I9840" t="s">
        <v>155</v>
      </c>
      <c r="J9840">
        <v>2021</v>
      </c>
      <c r="K9840">
        <v>1.4795127779600917E-2</v>
      </c>
    </row>
    <row r="9841" spans="1:11" x14ac:dyDescent="0.25">
      <c r="A9841" t="s">
        <v>725</v>
      </c>
      <c r="B9841" t="s">
        <v>533</v>
      </c>
      <c r="C9841" t="s">
        <v>534</v>
      </c>
      <c r="D9841" t="str">
        <f>Clef_répartition[[#This Row],[Code association]]&amp;"_"&amp;Clef_répartition[[#This Row],[Nom association]]</f>
        <v>ARAS JUNOVA_Association de communes RAS Jura-Nord vaudois</v>
      </c>
      <c r="E9841">
        <f>COUNTIFS(D$2:D9841,Clef_répartition[[#This Row],[Code_Nom]],J$2:J9841,Clef_répartition[[#This Row],[Année]])</f>
        <v>40</v>
      </c>
      <c r="F9841">
        <f>IF(Clef_répartition[[#This Row],[Code_Nom]]=D9840,F9840-1,(COUNTIFS(Clef_répartition[Code_Nom],Clef_répartition[[#This Row],[Code_Nom]],Clef_répartition[Année],Clef_répartition[[#This Row],[Année]])))</f>
        <v>37</v>
      </c>
      <c r="G9841" t="str">
        <f>Clef_répartition[[#This Row],[Code_Nom]]&amp;"_"&amp;Clef_répartition[[#This Row],[Nombre]]&amp;"_"&amp;Clef_répartition[[#This Row],[Année]]</f>
        <v>ARAS JUNOVA_Association de communes RAS Jura-Nord vaudois_40_2021</v>
      </c>
      <c r="H9841">
        <v>5873</v>
      </c>
      <c r="I9841" t="s">
        <v>155</v>
      </c>
      <c r="J9841">
        <v>2021</v>
      </c>
      <c r="K9841">
        <v>6.7716404608516413E-3</v>
      </c>
    </row>
    <row r="9842" spans="1:11" x14ac:dyDescent="0.25">
      <c r="A9842" t="s">
        <v>725</v>
      </c>
      <c r="B9842" t="s">
        <v>533</v>
      </c>
      <c r="C9842" t="s">
        <v>534</v>
      </c>
      <c r="D9842" t="str">
        <f>Clef_répartition[[#This Row],[Code association]]&amp;"_"&amp;Clef_répartition[[#This Row],[Nom association]]</f>
        <v>ARAS JUNOVA_Association de communes RAS Jura-Nord vaudois</v>
      </c>
      <c r="E9842">
        <f>COUNTIFS(D$2:D9842,Clef_répartition[[#This Row],[Code_Nom]],J$2:J9842,Clef_répartition[[#This Row],[Année]])</f>
        <v>41</v>
      </c>
      <c r="F9842">
        <f>IF(Clef_répartition[[#This Row],[Code_Nom]]=D9841,F9841-1,(COUNTIFS(Clef_répartition[Code_Nom],Clef_répartition[[#This Row],[Code_Nom]],Clef_répartition[Année],Clef_répartition[[#This Row],[Année]])))</f>
        <v>36</v>
      </c>
      <c r="G9842" t="str">
        <f>Clef_répartition[[#This Row],[Code_Nom]]&amp;"_"&amp;Clef_répartition[[#This Row],[Nombre]]&amp;"_"&amp;Clef_répartition[[#This Row],[Année]]</f>
        <v>ARAS JUNOVA_Association de communes RAS Jura-Nord vaudois_41_2021</v>
      </c>
      <c r="H9842">
        <v>5750</v>
      </c>
      <c r="I9842" t="s">
        <v>158</v>
      </c>
      <c r="J9842">
        <v>2021</v>
      </c>
      <c r="K9842">
        <v>2.9867460061198917E-3</v>
      </c>
    </row>
    <row r="9843" spans="1:11" x14ac:dyDescent="0.25">
      <c r="A9843" t="s">
        <v>725</v>
      </c>
      <c r="B9843" t="s">
        <v>533</v>
      </c>
      <c r="C9843" t="s">
        <v>534</v>
      </c>
      <c r="D9843" t="str">
        <f>Clef_répartition[[#This Row],[Code association]]&amp;"_"&amp;Clef_répartition[[#This Row],[Nom association]]</f>
        <v>ARAS JUNOVA_Association de communes RAS Jura-Nord vaudois</v>
      </c>
      <c r="E9843">
        <f>COUNTIFS(D$2:D9843,Clef_répartition[[#This Row],[Code_Nom]],J$2:J9843,Clef_répartition[[#This Row],[Année]])</f>
        <v>42</v>
      </c>
      <c r="F9843">
        <f>IF(Clef_répartition[[#This Row],[Code_Nom]]=D9842,F9842-1,(COUNTIFS(Clef_répartition[Code_Nom],Clef_répartition[[#This Row],[Code_Nom]],Clef_répartition[Année],Clef_répartition[[#This Row],[Année]])))</f>
        <v>35</v>
      </c>
      <c r="G9843" t="str">
        <f>Clef_répartition[[#This Row],[Code_Nom]]&amp;"_"&amp;Clef_répartition[[#This Row],[Nombre]]&amp;"_"&amp;Clef_répartition[[#This Row],[Année]]</f>
        <v>ARAS JUNOVA_Association de communes RAS Jura-Nord vaudois_42_2021</v>
      </c>
      <c r="H9843">
        <v>5755</v>
      </c>
      <c r="I9843" t="s">
        <v>160</v>
      </c>
      <c r="J9843">
        <v>2021</v>
      </c>
      <c r="K9843">
        <v>6.4844897636347088E-3</v>
      </c>
    </row>
    <row r="9844" spans="1:11" x14ac:dyDescent="0.25">
      <c r="A9844" t="s">
        <v>725</v>
      </c>
      <c r="B9844" t="s">
        <v>533</v>
      </c>
      <c r="C9844" t="s">
        <v>534</v>
      </c>
      <c r="D9844" t="str">
        <f>Clef_répartition[[#This Row],[Code association]]&amp;"_"&amp;Clef_répartition[[#This Row],[Nom association]]</f>
        <v>ARAS JUNOVA_Association de communes RAS Jura-Nord vaudois</v>
      </c>
      <c r="E9844">
        <f>COUNTIFS(D$2:D9844,Clef_répartition[[#This Row],[Code_Nom]],J$2:J9844,Clef_répartition[[#This Row],[Année]])</f>
        <v>43</v>
      </c>
      <c r="F9844">
        <f>IF(Clef_répartition[[#This Row],[Code_Nom]]=D9843,F9843-1,(COUNTIFS(Clef_répartition[Code_Nom],Clef_répartition[[#This Row],[Code_Nom]],Clef_répartition[Année],Clef_répartition[[#This Row],[Année]])))</f>
        <v>34</v>
      </c>
      <c r="G9844" t="str">
        <f>Clef_répartition[[#This Row],[Code_Nom]]&amp;"_"&amp;Clef_répartition[[#This Row],[Nombre]]&amp;"_"&amp;Clef_répartition[[#This Row],[Année]]</f>
        <v>ARAS JUNOVA_Association de communes RAS Jura-Nord vaudois_43_2021</v>
      </c>
      <c r="H9844">
        <v>5919</v>
      </c>
      <c r="I9844" t="s">
        <v>172</v>
      </c>
      <c r="J9844">
        <v>2021</v>
      </c>
      <c r="K9844">
        <v>2.4528539171512014E-3</v>
      </c>
    </row>
    <row r="9845" spans="1:11" x14ac:dyDescent="0.25">
      <c r="A9845" t="s">
        <v>725</v>
      </c>
      <c r="B9845" t="s">
        <v>533</v>
      </c>
      <c r="C9845" t="s">
        <v>534</v>
      </c>
      <c r="D9845" t="str">
        <f>Clef_répartition[[#This Row],[Code association]]&amp;"_"&amp;Clef_répartition[[#This Row],[Nom association]]</f>
        <v>ARAS JUNOVA_Association de communes RAS Jura-Nord vaudois</v>
      </c>
      <c r="E9845">
        <f>COUNTIFS(D$2:D9845,Clef_répartition[[#This Row],[Code_Nom]],J$2:J9845,Clef_répartition[[#This Row],[Année]])</f>
        <v>44</v>
      </c>
      <c r="F9845">
        <f>IF(Clef_répartition[[#This Row],[Code_Nom]]=D9844,F9844-1,(COUNTIFS(Clef_répartition[Code_Nom],Clef_répartition[[#This Row],[Code_Nom]],Clef_répartition[Année],Clef_répartition[[#This Row],[Année]])))</f>
        <v>33</v>
      </c>
      <c r="G9845" t="str">
        <f>Clef_répartition[[#This Row],[Code_Nom]]&amp;"_"&amp;Clef_répartition[[#This Row],[Nombre]]&amp;"_"&amp;Clef_répartition[[#This Row],[Année]]</f>
        <v>ARAS JUNOVA_Association de communes RAS Jura-Nord vaudois_44_2021</v>
      </c>
      <c r="H9845">
        <v>5562</v>
      </c>
      <c r="I9845" t="s">
        <v>173</v>
      </c>
      <c r="J9845">
        <v>2021</v>
      </c>
      <c r="K9845">
        <v>5.0027260832969267E-4</v>
      </c>
    </row>
    <row r="9846" spans="1:11" x14ac:dyDescent="0.25">
      <c r="A9846" t="s">
        <v>725</v>
      </c>
      <c r="B9846" t="s">
        <v>533</v>
      </c>
      <c r="C9846" t="s">
        <v>534</v>
      </c>
      <c r="D9846" t="str">
        <f>Clef_répartition[[#This Row],[Code association]]&amp;"_"&amp;Clef_répartition[[#This Row],[Nom association]]</f>
        <v>ARAS JUNOVA_Association de communes RAS Jura-Nord vaudois</v>
      </c>
      <c r="E9846">
        <f>COUNTIFS(D$2:D9846,Clef_répartition[[#This Row],[Code_Nom]],J$2:J9846,Clef_répartition[[#This Row],[Année]])</f>
        <v>45</v>
      </c>
      <c r="F9846">
        <f>IF(Clef_répartition[[#This Row],[Code_Nom]]=D9845,F9845-1,(COUNTIFS(Clef_répartition[Code_Nom],Clef_répartition[[#This Row],[Code_Nom]],Clef_répartition[Année],Clef_répartition[[#This Row],[Année]])))</f>
        <v>32</v>
      </c>
      <c r="G9846" t="str">
        <f>Clef_répartition[[#This Row],[Code_Nom]]&amp;"_"&amp;Clef_répartition[[#This Row],[Nombre]]&amp;"_"&amp;Clef_répartition[[#This Row],[Année]]</f>
        <v>ARAS JUNOVA_Association de communes RAS Jura-Nord vaudois_45_2021</v>
      </c>
      <c r="H9846">
        <v>5921</v>
      </c>
      <c r="I9846" t="s">
        <v>180</v>
      </c>
      <c r="J9846">
        <v>2021</v>
      </c>
      <c r="K9846">
        <v>9.5618723835750338E-4</v>
      </c>
    </row>
    <row r="9847" spans="1:11" x14ac:dyDescent="0.25">
      <c r="A9847" t="s">
        <v>725</v>
      </c>
      <c r="B9847" t="s">
        <v>533</v>
      </c>
      <c r="C9847" t="s">
        <v>534</v>
      </c>
      <c r="D9847" t="str">
        <f>Clef_répartition[[#This Row],[Code association]]&amp;"_"&amp;Clef_répartition[[#This Row],[Nom association]]</f>
        <v>ARAS JUNOVA_Association de communes RAS Jura-Nord vaudois</v>
      </c>
      <c r="E9847">
        <f>COUNTIFS(D$2:D9847,Clef_répartition[[#This Row],[Code_Nom]],J$2:J9847,Clef_répartition[[#This Row],[Année]])</f>
        <v>46</v>
      </c>
      <c r="F9847">
        <f>IF(Clef_répartition[[#This Row],[Code_Nom]]=D9846,F9846-1,(COUNTIFS(Clef_répartition[Code_Nom],Clef_répartition[[#This Row],[Code_Nom]],Clef_répartition[Année],Clef_répartition[[#This Row],[Année]])))</f>
        <v>31</v>
      </c>
      <c r="G9847" t="str">
        <f>Clef_répartition[[#This Row],[Code_Nom]]&amp;"_"&amp;Clef_répartition[[#This Row],[Nombre]]&amp;"_"&amp;Clef_répartition[[#This Row],[Année]]</f>
        <v>ARAS JUNOVA_Association de communes RAS Jura-Nord vaudois_46_2021</v>
      </c>
      <c r="H9847">
        <v>5922</v>
      </c>
      <c r="I9847" t="s">
        <v>183</v>
      </c>
      <c r="J9847">
        <v>2021</v>
      </c>
      <c r="K9847">
        <v>2.7690527734608125E-3</v>
      </c>
    </row>
    <row r="9848" spans="1:11" x14ac:dyDescent="0.25">
      <c r="A9848" t="s">
        <v>725</v>
      </c>
      <c r="B9848" t="s">
        <v>533</v>
      </c>
      <c r="C9848" t="s">
        <v>534</v>
      </c>
      <c r="D9848" t="str">
        <f>Clef_répartition[[#This Row],[Code association]]&amp;"_"&amp;Clef_répartition[[#This Row],[Nom association]]</f>
        <v>ARAS JUNOVA_Association de communes RAS Jura-Nord vaudois</v>
      </c>
      <c r="E9848">
        <f>COUNTIFS(D$2:D9848,Clef_répartition[[#This Row],[Code_Nom]],J$2:J9848,Clef_répartition[[#This Row],[Année]])</f>
        <v>47</v>
      </c>
      <c r="F9848">
        <f>IF(Clef_répartition[[#This Row],[Code_Nom]]=D9847,F9847-1,(COUNTIFS(Clef_répartition[Code_Nom],Clef_répartition[[#This Row],[Code_Nom]],Clef_répartition[Année],Clef_répartition[[#This Row],[Année]])))</f>
        <v>30</v>
      </c>
      <c r="G9848" t="str">
        <f>Clef_répartition[[#This Row],[Code_Nom]]&amp;"_"&amp;Clef_répartition[[#This Row],[Nombre]]&amp;"_"&amp;Clef_répartition[[#This Row],[Année]]</f>
        <v>ARAS JUNOVA_Association de communes RAS Jura-Nord vaudois_47_2021</v>
      </c>
      <c r="H9848">
        <v>5756</v>
      </c>
      <c r="I9848" t="s">
        <v>185</v>
      </c>
      <c r="J9848">
        <v>2021</v>
      </c>
      <c r="K9848">
        <v>1.0797890947446908E-2</v>
      </c>
    </row>
    <row r="9849" spans="1:11" x14ac:dyDescent="0.25">
      <c r="A9849" t="s">
        <v>725</v>
      </c>
      <c r="B9849" t="s">
        <v>533</v>
      </c>
      <c r="C9849" t="s">
        <v>534</v>
      </c>
      <c r="D9849" t="str">
        <f>Clef_répartition[[#This Row],[Code association]]&amp;"_"&amp;Clef_répartition[[#This Row],[Nom association]]</f>
        <v>ARAS JUNOVA_Association de communes RAS Jura-Nord vaudois</v>
      </c>
      <c r="E9849">
        <f>COUNTIFS(D$2:D9849,Clef_répartition[[#This Row],[Code_Nom]],J$2:J9849,Clef_répartition[[#This Row],[Année]])</f>
        <v>48</v>
      </c>
      <c r="F9849">
        <f>IF(Clef_répartition[[#This Row],[Code_Nom]]=D9848,F9848-1,(COUNTIFS(Clef_répartition[Code_Nom],Clef_répartition[[#This Row],[Code_Nom]],Clef_répartition[Année],Clef_répartition[[#This Row],[Année]])))</f>
        <v>29</v>
      </c>
      <c r="G9849" t="str">
        <f>Clef_répartition[[#This Row],[Code_Nom]]&amp;"_"&amp;Clef_répartition[[#This Row],[Nombre]]&amp;"_"&amp;Clef_répartition[[#This Row],[Année]]</f>
        <v>ARAS JUNOVA_Association de communes RAS Jura-Nord vaudois_48_2021</v>
      </c>
      <c r="H9849">
        <v>5563</v>
      </c>
      <c r="I9849" t="s">
        <v>193</v>
      </c>
      <c r="J9849">
        <v>2021</v>
      </c>
      <c r="K9849">
        <v>5.7748395696343466E-4</v>
      </c>
    </row>
    <row r="9850" spans="1:11" x14ac:dyDescent="0.25">
      <c r="A9850" t="s">
        <v>725</v>
      </c>
      <c r="B9850" t="s">
        <v>533</v>
      </c>
      <c r="C9850" t="s">
        <v>534</v>
      </c>
      <c r="D9850" t="str">
        <f>Clef_répartition[[#This Row],[Code association]]&amp;"_"&amp;Clef_répartition[[#This Row],[Nom association]]</f>
        <v>ARAS JUNOVA_Association de communes RAS Jura-Nord vaudois</v>
      </c>
      <c r="E9850">
        <f>COUNTIFS(D$2:D9850,Clef_répartition[[#This Row],[Code_Nom]],J$2:J9850,Clef_répartition[[#This Row],[Année]])</f>
        <v>49</v>
      </c>
      <c r="F9850">
        <f>IF(Clef_répartition[[#This Row],[Code_Nom]]=D9849,F9849-1,(COUNTIFS(Clef_répartition[Code_Nom],Clef_répartition[[#This Row],[Code_Nom]],Clef_répartition[Année],Clef_répartition[[#This Row],[Année]])))</f>
        <v>28</v>
      </c>
      <c r="G9850" t="str">
        <f>Clef_répartition[[#This Row],[Code_Nom]]&amp;"_"&amp;Clef_répartition[[#This Row],[Nombre]]&amp;"_"&amp;Clef_répartition[[#This Row],[Année]]</f>
        <v>ARAS JUNOVA_Association de communes RAS Jura-Nord vaudois_49_2021</v>
      </c>
      <c r="H9850">
        <v>5564</v>
      </c>
      <c r="I9850" t="s">
        <v>194</v>
      </c>
      <c r="J9850">
        <v>2021</v>
      </c>
      <c r="K9850">
        <v>3.936474125973821E-4</v>
      </c>
    </row>
    <row r="9851" spans="1:11" x14ac:dyDescent="0.25">
      <c r="A9851" t="s">
        <v>725</v>
      </c>
      <c r="B9851" t="s">
        <v>533</v>
      </c>
      <c r="C9851" t="s">
        <v>534</v>
      </c>
      <c r="D9851" t="str">
        <f>Clef_répartition[[#This Row],[Code association]]&amp;"_"&amp;Clef_répartition[[#This Row],[Nom association]]</f>
        <v>ARAS JUNOVA_Association de communes RAS Jura-Nord vaudois</v>
      </c>
      <c r="E9851">
        <f>COUNTIFS(D$2:D9851,Clef_répartition[[#This Row],[Code_Nom]],J$2:J9851,Clef_répartition[[#This Row],[Année]])</f>
        <v>50</v>
      </c>
      <c r="F9851">
        <f>IF(Clef_répartition[[#This Row],[Code_Nom]]=D9850,F9850-1,(COUNTIFS(Clef_répartition[Code_Nom],Clef_répartition[[#This Row],[Code_Nom]],Clef_répartition[Année],Clef_répartition[[#This Row],[Année]])))</f>
        <v>27</v>
      </c>
      <c r="G9851" t="str">
        <f>Clef_répartition[[#This Row],[Code_Nom]]&amp;"_"&amp;Clef_répartition[[#This Row],[Nombre]]&amp;"_"&amp;Clef_répartition[[#This Row],[Année]]</f>
        <v>ARAS JUNOVA_Association de communes RAS Jura-Nord vaudois_50_2021</v>
      </c>
      <c r="H9851">
        <v>5565</v>
      </c>
      <c r="I9851" t="s">
        <v>199</v>
      </c>
      <c r="J9851">
        <v>2021</v>
      </c>
      <c r="K9851">
        <v>1.9160512076023279E-3</v>
      </c>
    </row>
    <row r="9852" spans="1:11" x14ac:dyDescent="0.25">
      <c r="A9852" t="s">
        <v>725</v>
      </c>
      <c r="B9852" t="s">
        <v>533</v>
      </c>
      <c r="C9852" t="s">
        <v>534</v>
      </c>
      <c r="D9852" t="str">
        <f>Clef_répartition[[#This Row],[Code association]]&amp;"_"&amp;Clef_répartition[[#This Row],[Nom association]]</f>
        <v>ARAS JUNOVA_Association de communes RAS Jura-Nord vaudois</v>
      </c>
      <c r="E9852">
        <f>COUNTIFS(D$2:D9852,Clef_répartition[[#This Row],[Code_Nom]],J$2:J9852,Clef_répartition[[#This Row],[Année]])</f>
        <v>51</v>
      </c>
      <c r="F9852">
        <f>IF(Clef_répartition[[#This Row],[Code_Nom]]=D9851,F9851-1,(COUNTIFS(Clef_répartition[Code_Nom],Clef_répartition[[#This Row],[Code_Nom]],Clef_répartition[Année],Clef_répartition[[#This Row],[Année]])))</f>
        <v>26</v>
      </c>
      <c r="G9852" t="str">
        <f>Clef_répartition[[#This Row],[Code_Nom]]&amp;"_"&amp;Clef_répartition[[#This Row],[Nombre]]&amp;"_"&amp;Clef_répartition[[#This Row],[Année]]</f>
        <v>ARAS JUNOVA_Association de communes RAS Jura-Nord vaudois_51_2021</v>
      </c>
      <c r="H9852">
        <v>5757</v>
      </c>
      <c r="I9852" t="s">
        <v>201</v>
      </c>
      <c r="J9852">
        <v>2021</v>
      </c>
      <c r="K9852">
        <v>0.21679456692759705</v>
      </c>
    </row>
    <row r="9853" spans="1:11" x14ac:dyDescent="0.25">
      <c r="A9853" t="s">
        <v>725</v>
      </c>
      <c r="B9853" t="s">
        <v>533</v>
      </c>
      <c r="C9853" t="s">
        <v>534</v>
      </c>
      <c r="D9853" t="str">
        <f>Clef_répartition[[#This Row],[Code association]]&amp;"_"&amp;Clef_répartition[[#This Row],[Nom association]]</f>
        <v>ARAS JUNOVA_Association de communes RAS Jura-Nord vaudois</v>
      </c>
      <c r="E9853">
        <f>COUNTIFS(D$2:D9853,Clef_répartition[[#This Row],[Code_Nom]],J$2:J9853,Clef_répartition[[#This Row],[Année]])</f>
        <v>52</v>
      </c>
      <c r="F9853">
        <f>IF(Clef_répartition[[#This Row],[Code_Nom]]=D9852,F9852-1,(COUNTIFS(Clef_répartition[Code_Nom],Clef_répartition[[#This Row],[Code_Nom]],Clef_répartition[Année],Clef_répartition[[#This Row],[Année]])))</f>
        <v>25</v>
      </c>
      <c r="G9853" t="str">
        <f>Clef_répartition[[#This Row],[Code_Nom]]&amp;"_"&amp;Clef_répartition[[#This Row],[Nombre]]&amp;"_"&amp;Clef_répartition[[#This Row],[Année]]</f>
        <v>ARAS JUNOVA_Association de communes RAS Jura-Nord vaudois_52_2021</v>
      </c>
      <c r="H9853">
        <v>5924</v>
      </c>
      <c r="I9853" t="s">
        <v>202</v>
      </c>
      <c r="J9853">
        <v>2021</v>
      </c>
      <c r="K9853">
        <v>1.2907697491037194E-3</v>
      </c>
    </row>
    <row r="9854" spans="1:11" x14ac:dyDescent="0.25">
      <c r="A9854" t="s">
        <v>725</v>
      </c>
      <c r="B9854" t="s">
        <v>533</v>
      </c>
      <c r="C9854" t="s">
        <v>534</v>
      </c>
      <c r="D9854" t="str">
        <f>Clef_répartition[[#This Row],[Code association]]&amp;"_"&amp;Clef_répartition[[#This Row],[Nom association]]</f>
        <v>ARAS JUNOVA_Association de communes RAS Jura-Nord vaudois</v>
      </c>
      <c r="E9854">
        <f>COUNTIFS(D$2:D9854,Clef_répartition[[#This Row],[Code_Nom]],J$2:J9854,Clef_répartition[[#This Row],[Année]])</f>
        <v>53</v>
      </c>
      <c r="F9854">
        <f>IF(Clef_répartition[[#This Row],[Code_Nom]]=D9853,F9853-1,(COUNTIFS(Clef_répartition[Code_Nom],Clef_répartition[[#This Row],[Code_Nom]],Clef_répartition[Année],Clef_répartition[[#This Row],[Année]])))</f>
        <v>24</v>
      </c>
      <c r="G9854" t="str">
        <f>Clef_répartition[[#This Row],[Code_Nom]]&amp;"_"&amp;Clef_répartition[[#This Row],[Nombre]]&amp;"_"&amp;Clef_répartition[[#This Row],[Année]]</f>
        <v>ARAS JUNOVA_Association de communes RAS Jura-Nord vaudois_53_2021</v>
      </c>
      <c r="H9854">
        <v>5925</v>
      </c>
      <c r="I9854" t="s">
        <v>207</v>
      </c>
      <c r="J9854">
        <v>2021</v>
      </c>
      <c r="K9854">
        <v>3.8724277506892407E-4</v>
      </c>
    </row>
    <row r="9855" spans="1:11" x14ac:dyDescent="0.25">
      <c r="A9855" t="s">
        <v>725</v>
      </c>
      <c r="B9855" t="s">
        <v>533</v>
      </c>
      <c r="C9855" t="s">
        <v>534</v>
      </c>
      <c r="D9855" t="str">
        <f>Clef_répartition[[#This Row],[Code association]]&amp;"_"&amp;Clef_répartition[[#This Row],[Nom association]]</f>
        <v>ARAS JUNOVA_Association de communes RAS Jura-Nord vaudois</v>
      </c>
      <c r="E9855">
        <f>COUNTIFS(D$2:D9855,Clef_répartition[[#This Row],[Code_Nom]],J$2:J9855,Clef_répartition[[#This Row],[Année]])</f>
        <v>54</v>
      </c>
      <c r="F9855">
        <f>IF(Clef_répartition[[#This Row],[Code_Nom]]=D9854,F9854-1,(COUNTIFS(Clef_répartition[Code_Nom],Clef_répartition[[#This Row],[Code_Nom]],Clef_répartition[Année],Clef_répartition[[#This Row],[Année]])))</f>
        <v>23</v>
      </c>
      <c r="G9855" t="str">
        <f>Clef_répartition[[#This Row],[Code_Nom]]&amp;"_"&amp;Clef_répartition[[#This Row],[Nombre]]&amp;"_"&amp;Clef_répartition[[#This Row],[Année]]</f>
        <v>ARAS JUNOVA_Association de communes RAS Jura-Nord vaudois_54_2021</v>
      </c>
      <c r="H9855">
        <v>5926</v>
      </c>
      <c r="I9855" t="s">
        <v>218</v>
      </c>
      <c r="J9855">
        <v>2021</v>
      </c>
      <c r="K9855">
        <v>3.0117170120240026E-3</v>
      </c>
    </row>
    <row r="9856" spans="1:11" x14ac:dyDescent="0.25">
      <c r="A9856" t="s">
        <v>725</v>
      </c>
      <c r="B9856" t="s">
        <v>533</v>
      </c>
      <c r="C9856" t="s">
        <v>534</v>
      </c>
      <c r="D9856" t="str">
        <f>Clef_répartition[[#This Row],[Code association]]&amp;"_"&amp;Clef_répartition[[#This Row],[Nom association]]</f>
        <v>ARAS JUNOVA_Association de communes RAS Jura-Nord vaudois</v>
      </c>
      <c r="E9856">
        <f>COUNTIFS(D$2:D9856,Clef_répartition[[#This Row],[Code_Nom]],J$2:J9856,Clef_répartition[[#This Row],[Année]])</f>
        <v>55</v>
      </c>
      <c r="F9856">
        <f>IF(Clef_répartition[[#This Row],[Code_Nom]]=D9855,F9855-1,(COUNTIFS(Clef_répartition[Code_Nom],Clef_répartition[[#This Row],[Code_Nom]],Clef_répartition[Année],Clef_répartition[[#This Row],[Année]])))</f>
        <v>22</v>
      </c>
      <c r="G9856" t="str">
        <f>Clef_répartition[[#This Row],[Code_Nom]]&amp;"_"&amp;Clef_répartition[[#This Row],[Nombre]]&amp;"_"&amp;Clef_répartition[[#This Row],[Année]]</f>
        <v>ARAS JUNOVA_Association de communes RAS Jura-Nord vaudois_55_2021</v>
      </c>
      <c r="H9856">
        <v>5759</v>
      </c>
      <c r="I9856" t="s">
        <v>220</v>
      </c>
      <c r="J9856">
        <v>2021</v>
      </c>
      <c r="K9856">
        <v>5.8628147290108717E-3</v>
      </c>
    </row>
    <row r="9857" spans="1:11" x14ac:dyDescent="0.25">
      <c r="A9857" t="s">
        <v>725</v>
      </c>
      <c r="B9857" t="s">
        <v>533</v>
      </c>
      <c r="C9857" t="s">
        <v>534</v>
      </c>
      <c r="D9857" t="str">
        <f>Clef_répartition[[#This Row],[Code association]]&amp;"_"&amp;Clef_répartition[[#This Row],[Nom association]]</f>
        <v>ARAS JUNOVA_Association de communes RAS Jura-Nord vaudois</v>
      </c>
      <c r="E9857">
        <f>COUNTIFS(D$2:D9857,Clef_répartition[[#This Row],[Code_Nom]],J$2:J9857,Clef_répartition[[#This Row],[Année]])</f>
        <v>56</v>
      </c>
      <c r="F9857">
        <f>IF(Clef_répartition[[#This Row],[Code_Nom]]=D9856,F9856-1,(COUNTIFS(Clef_répartition[Code_Nom],Clef_répartition[[#This Row],[Code_Nom]],Clef_répartition[Année],Clef_répartition[[#This Row],[Année]])))</f>
        <v>21</v>
      </c>
      <c r="G9857" t="str">
        <f>Clef_répartition[[#This Row],[Code_Nom]]&amp;"_"&amp;Clef_répartition[[#This Row],[Nombre]]&amp;"_"&amp;Clef_répartition[[#This Row],[Année]]</f>
        <v>ARAS JUNOVA_Association de communes RAS Jura-Nord vaudois_56_2021</v>
      </c>
      <c r="H9857">
        <v>5566</v>
      </c>
      <c r="I9857" t="s">
        <v>224</v>
      </c>
      <c r="J9857">
        <v>2021</v>
      </c>
      <c r="K9857">
        <v>1.4709295625824513E-3</v>
      </c>
    </row>
    <row r="9858" spans="1:11" x14ac:dyDescent="0.25">
      <c r="A9858" t="s">
        <v>725</v>
      </c>
      <c r="B9858" t="s">
        <v>533</v>
      </c>
      <c r="C9858" t="s">
        <v>534</v>
      </c>
      <c r="D9858" t="str">
        <f>Clef_répartition[[#This Row],[Code association]]&amp;"_"&amp;Clef_répartition[[#This Row],[Nom association]]</f>
        <v>ARAS JUNOVA_Association de communes RAS Jura-Nord vaudois</v>
      </c>
      <c r="E9858">
        <f>COUNTIFS(D$2:D9858,Clef_répartition[[#This Row],[Code_Nom]],J$2:J9858,Clef_répartition[[#This Row],[Année]])</f>
        <v>57</v>
      </c>
      <c r="F9858">
        <f>IF(Clef_répartition[[#This Row],[Code_Nom]]=D9857,F9857-1,(COUNTIFS(Clef_répartition[Code_Nom],Clef_répartition[[#This Row],[Code_Nom]],Clef_répartition[Année],Clef_répartition[[#This Row],[Année]])))</f>
        <v>20</v>
      </c>
      <c r="G9858" t="str">
        <f>Clef_répartition[[#This Row],[Code_Nom]]&amp;"_"&amp;Clef_répartition[[#This Row],[Nombre]]&amp;"_"&amp;Clef_répartition[[#This Row],[Année]]</f>
        <v>ARAS JUNOVA_Association de communes RAS Jura-Nord vaudois_57_2021</v>
      </c>
      <c r="H9858">
        <v>5760</v>
      </c>
      <c r="I9858" t="s">
        <v>227</v>
      </c>
      <c r="J9858">
        <v>2021</v>
      </c>
      <c r="K9858">
        <v>9.5084126077715804E-3</v>
      </c>
    </row>
    <row r="9859" spans="1:11" x14ac:dyDescent="0.25">
      <c r="A9859" t="s">
        <v>725</v>
      </c>
      <c r="B9859" t="s">
        <v>533</v>
      </c>
      <c r="C9859" t="s">
        <v>534</v>
      </c>
      <c r="D9859" t="str">
        <f>Clef_répartition[[#This Row],[Code association]]&amp;"_"&amp;Clef_répartition[[#This Row],[Nom association]]</f>
        <v>ARAS JUNOVA_Association de communes RAS Jura-Nord vaudois</v>
      </c>
      <c r="E9859">
        <f>COUNTIFS(D$2:D9859,Clef_répartition[[#This Row],[Code_Nom]],J$2:J9859,Clef_répartition[[#This Row],[Année]])</f>
        <v>58</v>
      </c>
      <c r="F9859">
        <f>IF(Clef_répartition[[#This Row],[Code_Nom]]=D9858,F9858-1,(COUNTIFS(Clef_répartition[Code_Nom],Clef_répartition[[#This Row],[Code_Nom]],Clef_répartition[Année],Clef_répartition[[#This Row],[Année]])))</f>
        <v>19</v>
      </c>
      <c r="G9859" t="str">
        <f>Clef_répartition[[#This Row],[Code_Nom]]&amp;"_"&amp;Clef_répartition[[#This Row],[Nombre]]&amp;"_"&amp;Clef_répartition[[#This Row],[Année]]</f>
        <v>ARAS JUNOVA_Association de communes RAS Jura-Nord vaudois_58_2021</v>
      </c>
      <c r="H9859">
        <v>5761</v>
      </c>
      <c r="I9859" t="s">
        <v>233</v>
      </c>
      <c r="J9859">
        <v>2021</v>
      </c>
      <c r="K9859">
        <v>1.6906720124407165E-2</v>
      </c>
    </row>
    <row r="9860" spans="1:11" x14ac:dyDescent="0.25">
      <c r="A9860" t="s">
        <v>725</v>
      </c>
      <c r="B9860" t="s">
        <v>533</v>
      </c>
      <c r="C9860" t="s">
        <v>534</v>
      </c>
      <c r="D9860" t="str">
        <f>Clef_répartition[[#This Row],[Code association]]&amp;"_"&amp;Clef_répartition[[#This Row],[Nom association]]</f>
        <v>ARAS JUNOVA_Association de communes RAS Jura-Nord vaudois</v>
      </c>
      <c r="E9860">
        <f>COUNTIFS(D$2:D9860,Clef_répartition[[#This Row],[Code_Nom]],J$2:J9860,Clef_répartition[[#This Row],[Année]])</f>
        <v>59</v>
      </c>
      <c r="F9860">
        <f>IF(Clef_répartition[[#This Row],[Code_Nom]]=D9859,F9859-1,(COUNTIFS(Clef_répartition[Code_Nom],Clef_répartition[[#This Row],[Code_Nom]],Clef_répartition[Année],Clef_répartition[[#This Row],[Année]])))</f>
        <v>18</v>
      </c>
      <c r="G9860" t="str">
        <f>Clef_répartition[[#This Row],[Code_Nom]]&amp;"_"&amp;Clef_répartition[[#This Row],[Nombre]]&amp;"_"&amp;Clef_répartition[[#This Row],[Année]]</f>
        <v>ARAS JUNOVA_Association de communes RAS Jura-Nord vaudois_59_2021</v>
      </c>
      <c r="H9860">
        <v>5928</v>
      </c>
      <c r="I9860" t="s">
        <v>240</v>
      </c>
      <c r="J9860">
        <v>2021</v>
      </c>
      <c r="K9860">
        <v>7.7970415576609283E-4</v>
      </c>
    </row>
    <row r="9861" spans="1:11" x14ac:dyDescent="0.25">
      <c r="A9861" t="s">
        <v>725</v>
      </c>
      <c r="B9861" t="s">
        <v>533</v>
      </c>
      <c r="C9861" t="s">
        <v>534</v>
      </c>
      <c r="D9861" t="str">
        <f>Clef_répartition[[#This Row],[Code association]]&amp;"_"&amp;Clef_répartition[[#This Row],[Nom association]]</f>
        <v>ARAS JUNOVA_Association de communes RAS Jura-Nord vaudois</v>
      </c>
      <c r="E9861">
        <f>COUNTIFS(D$2:D9861,Clef_répartition[[#This Row],[Code_Nom]],J$2:J9861,Clef_répartition[[#This Row],[Année]])</f>
        <v>60</v>
      </c>
      <c r="F9861">
        <f>IF(Clef_répartition[[#This Row],[Code_Nom]]=D9860,F9860-1,(COUNTIFS(Clef_répartition[Code_Nom],Clef_répartition[[#This Row],[Code_Nom]],Clef_répartition[Année],Clef_répartition[[#This Row],[Année]])))</f>
        <v>17</v>
      </c>
      <c r="G9861" t="str">
        <f>Clef_répartition[[#This Row],[Code_Nom]]&amp;"_"&amp;Clef_répartition[[#This Row],[Nombre]]&amp;"_"&amp;Clef_répartition[[#This Row],[Année]]</f>
        <v>ARAS JUNOVA_Association de communes RAS Jura-Nord vaudois_60_2021</v>
      </c>
      <c r="H9861">
        <v>5568</v>
      </c>
      <c r="I9861" t="s">
        <v>249</v>
      </c>
      <c r="J9861">
        <v>2021</v>
      </c>
      <c r="K9861">
        <v>1.8374996320483603E-2</v>
      </c>
    </row>
    <row r="9862" spans="1:11" x14ac:dyDescent="0.25">
      <c r="A9862" t="s">
        <v>725</v>
      </c>
      <c r="B9862" t="s">
        <v>533</v>
      </c>
      <c r="C9862" t="s">
        <v>534</v>
      </c>
      <c r="D9862" t="str">
        <f>Clef_répartition[[#This Row],[Code association]]&amp;"_"&amp;Clef_répartition[[#This Row],[Nom association]]</f>
        <v>ARAS JUNOVA_Association de communes RAS Jura-Nord vaudois</v>
      </c>
      <c r="E9862">
        <f>COUNTIFS(D$2:D9862,Clef_répartition[[#This Row],[Code_Nom]],J$2:J9862,Clef_répartition[[#This Row],[Année]])</f>
        <v>61</v>
      </c>
      <c r="F9862">
        <f>IF(Clef_répartition[[#This Row],[Code_Nom]]=D9861,F9861-1,(COUNTIFS(Clef_répartition[Code_Nom],Clef_répartition[[#This Row],[Code_Nom]],Clef_répartition[Année],Clef_répartition[[#This Row],[Année]])))</f>
        <v>16</v>
      </c>
      <c r="G9862" t="str">
        <f>Clef_répartition[[#This Row],[Code_Nom]]&amp;"_"&amp;Clef_répartition[[#This Row],[Nombre]]&amp;"_"&amp;Clef_répartition[[#This Row],[Année]]</f>
        <v>ARAS JUNOVA_Association de communes RAS Jura-Nord vaudois_61_2021</v>
      </c>
      <c r="H9862">
        <v>5762</v>
      </c>
      <c r="I9862" t="s">
        <v>253</v>
      </c>
      <c r="J9862">
        <v>2021</v>
      </c>
      <c r="K9862">
        <v>2.9624969492338328E-3</v>
      </c>
    </row>
    <row r="9863" spans="1:11" x14ac:dyDescent="0.25">
      <c r="A9863" t="s">
        <v>725</v>
      </c>
      <c r="B9863" t="s">
        <v>533</v>
      </c>
      <c r="C9863" t="s">
        <v>534</v>
      </c>
      <c r="D9863" t="str">
        <f>Clef_répartition[[#This Row],[Code association]]&amp;"_"&amp;Clef_répartition[[#This Row],[Nom association]]</f>
        <v>ARAS JUNOVA_Association de communes RAS Jura-Nord vaudois</v>
      </c>
      <c r="E9863">
        <f>COUNTIFS(D$2:D9863,Clef_répartition[[#This Row],[Code_Nom]],J$2:J9863,Clef_répartition[[#This Row],[Année]])</f>
        <v>62</v>
      </c>
      <c r="F9863">
        <f>IF(Clef_répartition[[#This Row],[Code_Nom]]=D9862,F9862-1,(COUNTIFS(Clef_répartition[Code_Nom],Clef_répartition[[#This Row],[Code_Nom]],Clef_répartition[Année],Clef_répartition[[#This Row],[Année]])))</f>
        <v>15</v>
      </c>
      <c r="G9863" t="str">
        <f>Clef_répartition[[#This Row],[Code_Nom]]&amp;"_"&amp;Clef_répartition[[#This Row],[Nombre]]&amp;"_"&amp;Clef_répartition[[#This Row],[Année]]</f>
        <v>ARAS JUNOVA_Association de communes RAS Jura-Nord vaudois_62_2021</v>
      </c>
      <c r="H9863">
        <v>5929</v>
      </c>
      <c r="I9863" t="s">
        <v>257</v>
      </c>
      <c r="J9863">
        <v>2021</v>
      </c>
      <c r="K9863">
        <v>2.4712375715878073E-3</v>
      </c>
    </row>
    <row r="9864" spans="1:11" x14ac:dyDescent="0.25">
      <c r="A9864" t="s">
        <v>725</v>
      </c>
      <c r="B9864" t="s">
        <v>533</v>
      </c>
      <c r="C9864" t="s">
        <v>534</v>
      </c>
      <c r="D9864" t="str">
        <f>Clef_répartition[[#This Row],[Code association]]&amp;"_"&amp;Clef_répartition[[#This Row],[Nom association]]</f>
        <v>ARAS JUNOVA_Association de communes RAS Jura-Nord vaudois</v>
      </c>
      <c r="E9864">
        <f>COUNTIFS(D$2:D9864,Clef_répartition[[#This Row],[Code_Nom]],J$2:J9864,Clef_répartition[[#This Row],[Année]])</f>
        <v>63</v>
      </c>
      <c r="F9864">
        <f>IF(Clef_répartition[[#This Row],[Code_Nom]]=D9863,F9863-1,(COUNTIFS(Clef_répartition[Code_Nom],Clef_répartition[[#This Row],[Code_Nom]],Clef_répartition[Année],Clef_répartition[[#This Row],[Année]])))</f>
        <v>14</v>
      </c>
      <c r="G9864" t="str">
        <f>Clef_répartition[[#This Row],[Code_Nom]]&amp;"_"&amp;Clef_répartition[[#This Row],[Nombre]]&amp;"_"&amp;Clef_répartition[[#This Row],[Année]]</f>
        <v>ARAS JUNOVA_Association de communes RAS Jura-Nord vaudois_63_2021</v>
      </c>
      <c r="H9864">
        <v>5930</v>
      </c>
      <c r="I9864" t="s">
        <v>259</v>
      </c>
      <c r="J9864">
        <v>2021</v>
      </c>
      <c r="K9864">
        <v>7.7970415576609283E-4</v>
      </c>
    </row>
    <row r="9865" spans="1:11" x14ac:dyDescent="0.25">
      <c r="A9865" t="s">
        <v>725</v>
      </c>
      <c r="B9865" t="s">
        <v>533</v>
      </c>
      <c r="C9865" t="s">
        <v>534</v>
      </c>
      <c r="D9865" t="str">
        <f>Clef_répartition[[#This Row],[Code association]]&amp;"_"&amp;Clef_répartition[[#This Row],[Nom association]]</f>
        <v>ARAS JUNOVA_Association de communes RAS Jura-Nord vaudois</v>
      </c>
      <c r="E9865">
        <f>COUNTIFS(D$2:D9865,Clef_répartition[[#This Row],[Code_Nom]],J$2:J9865,Clef_répartition[[#This Row],[Année]])</f>
        <v>64</v>
      </c>
      <c r="F9865">
        <f>IF(Clef_répartition[[#This Row],[Code_Nom]]=D9864,F9864-1,(COUNTIFS(Clef_répartition[Code_Nom],Clef_répartition[[#This Row],[Code_Nom]],Clef_répartition[Année],Clef_répartition[[#This Row],[Année]])))</f>
        <v>13</v>
      </c>
      <c r="G9865" t="str">
        <f>Clef_répartition[[#This Row],[Code_Nom]]&amp;"_"&amp;Clef_répartition[[#This Row],[Nombre]]&amp;"_"&amp;Clef_répartition[[#This Row],[Année]]</f>
        <v>ARAS JUNOVA_Association de communes RAS Jura-Nord vaudois_64_2021</v>
      </c>
      <c r="H9865">
        <v>5571</v>
      </c>
      <c r="I9865" t="s">
        <v>263</v>
      </c>
      <c r="J9865">
        <v>2021</v>
      </c>
      <c r="K9865">
        <v>3.3462995227702182E-3</v>
      </c>
    </row>
    <row r="9866" spans="1:11" x14ac:dyDescent="0.25">
      <c r="A9866" t="s">
        <v>725</v>
      </c>
      <c r="B9866" t="s">
        <v>533</v>
      </c>
      <c r="C9866" t="s">
        <v>534</v>
      </c>
      <c r="D9866" t="str">
        <f>Clef_répartition[[#This Row],[Code association]]&amp;"_"&amp;Clef_répartition[[#This Row],[Nom association]]</f>
        <v>ARAS JUNOVA_Association de communes RAS Jura-Nord vaudois</v>
      </c>
      <c r="E9866">
        <f>COUNTIFS(D$2:D9866,Clef_répartition[[#This Row],[Code_Nom]],J$2:J9866,Clef_répartition[[#This Row],[Année]])</f>
        <v>65</v>
      </c>
      <c r="F9866">
        <f>IF(Clef_répartition[[#This Row],[Code_Nom]]=D9865,F9865-1,(COUNTIFS(Clef_répartition[Code_Nom],Clef_répartition[[#This Row],[Code_Nom]],Clef_répartition[Année],Clef_répartition[[#This Row],[Année]])))</f>
        <v>12</v>
      </c>
      <c r="G9866" t="str">
        <f>Clef_répartition[[#This Row],[Code_Nom]]&amp;"_"&amp;Clef_répartition[[#This Row],[Nombre]]&amp;"_"&amp;Clef_répartition[[#This Row],[Année]]</f>
        <v>ARAS JUNOVA_Association de communes RAS Jura-Nord vaudois_65_2021</v>
      </c>
      <c r="H9866">
        <v>5931</v>
      </c>
      <c r="I9866" t="s">
        <v>267</v>
      </c>
      <c r="J9866">
        <v>2021</v>
      </c>
      <c r="K9866">
        <v>1.8128655351033092E-3</v>
      </c>
    </row>
    <row r="9867" spans="1:11" x14ac:dyDescent="0.25">
      <c r="A9867" t="s">
        <v>725</v>
      </c>
      <c r="B9867" t="s">
        <v>533</v>
      </c>
      <c r="C9867" t="s">
        <v>534</v>
      </c>
      <c r="D9867" t="str">
        <f>Clef_répartition[[#This Row],[Code association]]&amp;"_"&amp;Clef_répartition[[#This Row],[Nom association]]</f>
        <v>ARAS JUNOVA_Association de communes RAS Jura-Nord vaudois</v>
      </c>
      <c r="E9867">
        <f>COUNTIFS(D$2:D9867,Clef_répartition[[#This Row],[Code_Nom]],J$2:J9867,Clef_répartition[[#This Row],[Année]])</f>
        <v>66</v>
      </c>
      <c r="F9867">
        <f>IF(Clef_répartition[[#This Row],[Code_Nom]]=D9866,F9866-1,(COUNTIFS(Clef_répartition[Code_Nom],Clef_répartition[[#This Row],[Code_Nom]],Clef_répartition[Année],Clef_répartition[[#This Row],[Année]])))</f>
        <v>11</v>
      </c>
      <c r="G9867" t="str">
        <f>Clef_répartition[[#This Row],[Code_Nom]]&amp;"_"&amp;Clef_répartition[[#This Row],[Nombre]]&amp;"_"&amp;Clef_répartition[[#This Row],[Année]]</f>
        <v>ARAS JUNOVA_Association de communes RAS Jura-Nord vaudois_66_2021</v>
      </c>
      <c r="H9867">
        <v>5932</v>
      </c>
      <c r="I9867" t="s">
        <v>269</v>
      </c>
      <c r="J9867">
        <v>2021</v>
      </c>
      <c r="K9867">
        <v>8.3414349562382635E-4</v>
      </c>
    </row>
    <row r="9868" spans="1:11" x14ac:dyDescent="0.25">
      <c r="A9868" t="s">
        <v>725</v>
      </c>
      <c r="B9868" t="s">
        <v>533</v>
      </c>
      <c r="C9868" t="s">
        <v>534</v>
      </c>
      <c r="D9868" t="str">
        <f>Clef_répartition[[#This Row],[Code association]]&amp;"_"&amp;Clef_répartition[[#This Row],[Nom association]]</f>
        <v>ARAS JUNOVA_Association de communes RAS Jura-Nord vaudois</v>
      </c>
      <c r="E9868">
        <f>COUNTIFS(D$2:D9868,Clef_répartition[[#This Row],[Code_Nom]],J$2:J9868,Clef_répartition[[#This Row],[Année]])</f>
        <v>67</v>
      </c>
      <c r="F9868">
        <f>IF(Clef_répartition[[#This Row],[Code_Nom]]=D9867,F9867-1,(COUNTIFS(Clef_répartition[Code_Nom],Clef_répartition[[#This Row],[Code_Nom]],Clef_répartition[Année],Clef_répartition[[#This Row],[Année]])))</f>
        <v>10</v>
      </c>
      <c r="G9868" t="str">
        <f>Clef_répartition[[#This Row],[Code_Nom]]&amp;"_"&amp;Clef_répartition[[#This Row],[Nombre]]&amp;"_"&amp;Clef_répartition[[#This Row],[Année]]</f>
        <v>ARAS JUNOVA_Association de communes RAS Jura-Nord vaudois_67_2021</v>
      </c>
      <c r="H9868">
        <v>5933</v>
      </c>
      <c r="I9868" t="s">
        <v>271</v>
      </c>
      <c r="J9868">
        <v>2021</v>
      </c>
      <c r="K9868">
        <v>2.6844879630524283E-3</v>
      </c>
    </row>
    <row r="9869" spans="1:11" x14ac:dyDescent="0.25">
      <c r="A9869" t="s">
        <v>725</v>
      </c>
      <c r="B9869" t="s">
        <v>533</v>
      </c>
      <c r="C9869" t="s">
        <v>534</v>
      </c>
      <c r="D9869" t="str">
        <f>Clef_répartition[[#This Row],[Code association]]&amp;"_"&amp;Clef_répartition[[#This Row],[Nom association]]</f>
        <v>ARAS JUNOVA_Association de communes RAS Jura-Nord vaudois</v>
      </c>
      <c r="E9869">
        <f>COUNTIFS(D$2:D9869,Clef_répartition[[#This Row],[Code_Nom]],J$2:J9869,Clef_répartition[[#This Row],[Année]])</f>
        <v>68</v>
      </c>
      <c r="F9869">
        <f>IF(Clef_répartition[[#This Row],[Code_Nom]]=D9868,F9868-1,(COUNTIFS(Clef_répartition[Code_Nom],Clef_répartition[[#This Row],[Code_Nom]],Clef_répartition[Année],Clef_répartition[[#This Row],[Année]])))</f>
        <v>9</v>
      </c>
      <c r="G9869" t="str">
        <f>Clef_répartition[[#This Row],[Code_Nom]]&amp;"_"&amp;Clef_répartition[[#This Row],[Nombre]]&amp;"_"&amp;Clef_répartition[[#This Row],[Année]]</f>
        <v>ARAS JUNOVA_Association de communes RAS Jura-Nord vaudois_68_2021</v>
      </c>
      <c r="H9869">
        <v>5763</v>
      </c>
      <c r="I9869" t="s">
        <v>272</v>
      </c>
      <c r="J9869">
        <v>2021</v>
      </c>
      <c r="K9869">
        <v>1.5082505553788778E-2</v>
      </c>
    </row>
    <row r="9870" spans="1:11" x14ac:dyDescent="0.25">
      <c r="A9870" t="s">
        <v>725</v>
      </c>
      <c r="B9870" t="s">
        <v>533</v>
      </c>
      <c r="C9870" t="s">
        <v>534</v>
      </c>
      <c r="D9870" t="str">
        <f>Clef_répartition[[#This Row],[Code association]]&amp;"_"&amp;Clef_répartition[[#This Row],[Nom association]]</f>
        <v>ARAS JUNOVA_Association de communes RAS Jura-Nord vaudois</v>
      </c>
      <c r="E9870">
        <f>COUNTIFS(D$2:D9870,Clef_répartition[[#This Row],[Code_Nom]],J$2:J9870,Clef_répartition[[#This Row],[Année]])</f>
        <v>69</v>
      </c>
      <c r="F9870">
        <f>IF(Clef_répartition[[#This Row],[Code_Nom]]=D9869,F9869-1,(COUNTIFS(Clef_répartition[Code_Nom],Clef_répartition[[#This Row],[Code_Nom]],Clef_répartition[Année],Clef_répartition[[#This Row],[Année]])))</f>
        <v>8</v>
      </c>
      <c r="G9870" t="str">
        <f>Clef_répartition[[#This Row],[Code_Nom]]&amp;"_"&amp;Clef_répartition[[#This Row],[Nombre]]&amp;"_"&amp;Clef_répartition[[#This Row],[Année]]</f>
        <v>ARAS JUNOVA_Association de communes RAS Jura-Nord vaudois_69_2021</v>
      </c>
      <c r="H9870">
        <v>5934</v>
      </c>
      <c r="I9870" t="s">
        <v>273</v>
      </c>
      <c r="J9870">
        <v>2021</v>
      </c>
      <c r="K9870">
        <v>8.4428415664321169E-4</v>
      </c>
    </row>
    <row r="9871" spans="1:11" x14ac:dyDescent="0.25">
      <c r="A9871" t="s">
        <v>725</v>
      </c>
      <c r="B9871" t="s">
        <v>533</v>
      </c>
      <c r="C9871" t="s">
        <v>534</v>
      </c>
      <c r="D9871" t="str">
        <f>Clef_répartition[[#This Row],[Code association]]&amp;"_"&amp;Clef_répartition[[#This Row],[Nom association]]</f>
        <v>ARAS JUNOVA_Association de communes RAS Jura-Nord vaudois</v>
      </c>
      <c r="E9871">
        <f>COUNTIFS(D$2:D9871,Clef_répartition[[#This Row],[Code_Nom]],J$2:J9871,Clef_répartition[[#This Row],[Année]])</f>
        <v>70</v>
      </c>
      <c r="F9871">
        <f>IF(Clef_répartition[[#This Row],[Code_Nom]]=D9870,F9870-1,(COUNTIFS(Clef_répartition[Code_Nom],Clef_répartition[[#This Row],[Code_Nom]],Clef_répartition[Année],Clef_répartition[[#This Row],[Année]])))</f>
        <v>7</v>
      </c>
      <c r="G9871" t="str">
        <f>Clef_répartition[[#This Row],[Code_Nom]]&amp;"_"&amp;Clef_répartition[[#This Row],[Nombre]]&amp;"_"&amp;Clef_répartition[[#This Row],[Année]]</f>
        <v>ARAS JUNOVA_Association de communes RAS Jura-Nord vaudois_70_2021</v>
      </c>
      <c r="H9871">
        <v>5764</v>
      </c>
      <c r="I9871" t="s">
        <v>274</v>
      </c>
      <c r="J9871">
        <v>2021</v>
      </c>
      <c r="K9871">
        <v>9.4895046148360265E-2</v>
      </c>
    </row>
    <row r="9872" spans="1:11" x14ac:dyDescent="0.25">
      <c r="A9872" t="s">
        <v>725</v>
      </c>
      <c r="B9872" t="s">
        <v>533</v>
      </c>
      <c r="C9872" t="s">
        <v>534</v>
      </c>
      <c r="D9872" t="str">
        <f>Clef_répartition[[#This Row],[Code association]]&amp;"_"&amp;Clef_répartition[[#This Row],[Nom association]]</f>
        <v>ARAS JUNOVA_Association de communes RAS Jura-Nord vaudois</v>
      </c>
      <c r="E9872">
        <f>COUNTIFS(D$2:D9872,Clef_répartition[[#This Row],[Code_Nom]],J$2:J9872,Clef_répartition[[#This Row],[Année]])</f>
        <v>71</v>
      </c>
      <c r="F9872">
        <f>IF(Clef_répartition[[#This Row],[Code_Nom]]=D9871,F9871-1,(COUNTIFS(Clef_répartition[Code_Nom],Clef_répartition[[#This Row],[Code_Nom]],Clef_répartition[Année],Clef_répartition[[#This Row],[Année]])))</f>
        <v>6</v>
      </c>
      <c r="G9872" t="str">
        <f>Clef_répartition[[#This Row],[Code_Nom]]&amp;"_"&amp;Clef_répartition[[#This Row],[Nombre]]&amp;"_"&amp;Clef_répartition[[#This Row],[Année]]</f>
        <v>ARAS JUNOVA_Association de communes RAS Jura-Nord vaudois_71_2021</v>
      </c>
      <c r="H9872">
        <v>5765</v>
      </c>
      <c r="I9872" t="s">
        <v>275</v>
      </c>
      <c r="J9872">
        <v>2021</v>
      </c>
      <c r="K9872">
        <v>8.1970617160089798E-3</v>
      </c>
    </row>
    <row r="9873" spans="1:11" x14ac:dyDescent="0.25">
      <c r="A9873" t="s">
        <v>725</v>
      </c>
      <c r="B9873" t="s">
        <v>533</v>
      </c>
      <c r="C9873" t="s">
        <v>534</v>
      </c>
      <c r="D9873" t="str">
        <f>Clef_répartition[[#This Row],[Code association]]&amp;"_"&amp;Clef_répartition[[#This Row],[Nom association]]</f>
        <v>ARAS JUNOVA_Association de communes RAS Jura-Nord vaudois</v>
      </c>
      <c r="E9873">
        <f>COUNTIFS(D$2:D9873,Clef_répartition[[#This Row],[Code_Nom]],J$2:J9873,Clef_répartition[[#This Row],[Année]])</f>
        <v>72</v>
      </c>
      <c r="F9873">
        <f>IF(Clef_répartition[[#This Row],[Code_Nom]]=D9872,F9872-1,(COUNTIFS(Clef_répartition[Code_Nom],Clef_répartition[[#This Row],[Code_Nom]],Clef_répartition[Année],Clef_répartition[[#This Row],[Année]])))</f>
        <v>5</v>
      </c>
      <c r="G9873" t="str">
        <f>Clef_répartition[[#This Row],[Code_Nom]]&amp;"_"&amp;Clef_répartition[[#This Row],[Nombre]]&amp;"_"&amp;Clef_répartition[[#This Row],[Année]]</f>
        <v>ARAS JUNOVA_Association de communes RAS Jura-Nord vaudois_72_2021</v>
      </c>
      <c r="H9873">
        <v>5935</v>
      </c>
      <c r="I9873" t="s">
        <v>280</v>
      </c>
      <c r="J9873">
        <v>2021</v>
      </c>
      <c r="K9873">
        <v>4.010008743720241E-4</v>
      </c>
    </row>
    <row r="9874" spans="1:11" x14ac:dyDescent="0.25">
      <c r="A9874" t="s">
        <v>725</v>
      </c>
      <c r="B9874" t="s">
        <v>533</v>
      </c>
      <c r="C9874" t="s">
        <v>534</v>
      </c>
      <c r="D9874" t="str">
        <f>Clef_répartition[[#This Row],[Code association]]&amp;"_"&amp;Clef_répartition[[#This Row],[Nom association]]</f>
        <v>ARAS JUNOVA_Association de communes RAS Jura-Nord vaudois</v>
      </c>
      <c r="E9874">
        <f>COUNTIFS(D$2:D9874,Clef_répartition[[#This Row],[Code_Nom]],J$2:J9874,Clef_répartition[[#This Row],[Année]])</f>
        <v>73</v>
      </c>
      <c r="F9874">
        <f>IF(Clef_répartition[[#This Row],[Code_Nom]]=D9873,F9873-1,(COUNTIFS(Clef_répartition[Code_Nom],Clef_répartition[[#This Row],[Code_Nom]],Clef_répartition[Année],Clef_répartition[[#This Row],[Année]])))</f>
        <v>4</v>
      </c>
      <c r="G9874" t="str">
        <f>Clef_répartition[[#This Row],[Code_Nom]]&amp;"_"&amp;Clef_répartition[[#This Row],[Nombre]]&amp;"_"&amp;Clef_répartition[[#This Row],[Année]]</f>
        <v>ARAS JUNOVA_Association de communes RAS Jura-Nord vaudois_73_2021</v>
      </c>
      <c r="H9874">
        <v>5937</v>
      </c>
      <c r="I9874" t="s">
        <v>292</v>
      </c>
      <c r="J9874">
        <v>2021</v>
      </c>
      <c r="K9874">
        <v>5.3703991720290315E-4</v>
      </c>
    </row>
    <row r="9875" spans="1:11" x14ac:dyDescent="0.25">
      <c r="A9875" t="s">
        <v>725</v>
      </c>
      <c r="B9875" t="s">
        <v>533</v>
      </c>
      <c r="C9875" t="s">
        <v>534</v>
      </c>
      <c r="D9875" t="str">
        <f>Clef_répartition[[#This Row],[Code association]]&amp;"_"&amp;Clef_répartition[[#This Row],[Nom association]]</f>
        <v>ARAS JUNOVA_Association de communes RAS Jura-Nord vaudois</v>
      </c>
      <c r="E9875">
        <f>COUNTIFS(D$2:D9875,Clef_répartition[[#This Row],[Code_Nom]],J$2:J9875,Clef_répartition[[#This Row],[Année]])</f>
        <v>74</v>
      </c>
      <c r="F9875">
        <f>IF(Clef_répartition[[#This Row],[Code_Nom]]=D9874,F9874-1,(COUNTIFS(Clef_répartition[Code_Nom],Clef_répartition[[#This Row],[Code_Nom]],Clef_répartition[Année],Clef_répartition[[#This Row],[Année]])))</f>
        <v>3</v>
      </c>
      <c r="G9875" t="str">
        <f>Clef_répartition[[#This Row],[Code_Nom]]&amp;"_"&amp;Clef_répartition[[#This Row],[Nombre]]&amp;"_"&amp;Clef_répartition[[#This Row],[Année]]</f>
        <v>ARAS JUNOVA_Association de communes RAS Jura-Nord vaudois_74_2021</v>
      </c>
      <c r="H9875">
        <v>5766</v>
      </c>
      <c r="I9875" t="s">
        <v>293</v>
      </c>
      <c r="J9875">
        <v>2021</v>
      </c>
      <c r="K9875">
        <v>2.0333507879455215E-3</v>
      </c>
    </row>
    <row r="9876" spans="1:11" x14ac:dyDescent="0.25">
      <c r="A9876" t="s">
        <v>725</v>
      </c>
      <c r="B9876" t="s">
        <v>533</v>
      </c>
      <c r="C9876" t="s">
        <v>534</v>
      </c>
      <c r="D9876" t="str">
        <f>Clef_répartition[[#This Row],[Code association]]&amp;"_"&amp;Clef_répartition[[#This Row],[Nom association]]</f>
        <v>ARAS JUNOVA_Association de communes RAS Jura-Nord vaudois</v>
      </c>
      <c r="E9876">
        <f>COUNTIFS(D$2:D9876,Clef_répartition[[#This Row],[Code_Nom]],J$2:J9876,Clef_répartition[[#This Row],[Année]])</f>
        <v>75</v>
      </c>
      <c r="F9876">
        <f>IF(Clef_répartition[[#This Row],[Code_Nom]]=D9875,F9875-1,(COUNTIFS(Clef_répartition[Code_Nom],Clef_répartition[[#This Row],[Code_Nom]],Clef_répartition[Année],Clef_répartition[[#This Row],[Année]])))</f>
        <v>2</v>
      </c>
      <c r="G9876" t="str">
        <f>Clef_répartition[[#This Row],[Code_Nom]]&amp;"_"&amp;Clef_répartition[[#This Row],[Nombre]]&amp;"_"&amp;Clef_répartition[[#This Row],[Année]]</f>
        <v>ARAS JUNOVA_Association de communes RAS Jura-Nord vaudois_75_2021</v>
      </c>
      <c r="H9876">
        <v>5938</v>
      </c>
      <c r="I9876" t="s">
        <v>298</v>
      </c>
      <c r="J9876">
        <v>2021</v>
      </c>
      <c r="K9876">
        <v>0.11201113201792839</v>
      </c>
    </row>
    <row r="9877" spans="1:11" x14ac:dyDescent="0.25">
      <c r="A9877" t="s">
        <v>725</v>
      </c>
      <c r="B9877" t="s">
        <v>533</v>
      </c>
      <c r="C9877" t="s">
        <v>534</v>
      </c>
      <c r="D9877" t="str">
        <f>Clef_répartition[[#This Row],[Code association]]&amp;"_"&amp;Clef_répartition[[#This Row],[Nom association]]</f>
        <v>ARAS JUNOVA_Association de communes RAS Jura-Nord vaudois</v>
      </c>
      <c r="E9877">
        <f>COUNTIFS(D$2:D9877,Clef_répartition[[#This Row],[Code_Nom]],J$2:J9877,Clef_répartition[[#This Row],[Année]])</f>
        <v>76</v>
      </c>
      <c r="F9877">
        <f>IF(Clef_répartition[[#This Row],[Code_Nom]]=D9876,F9876-1,(COUNTIFS(Clef_répartition[Code_Nom],Clef_répartition[[#This Row],[Code_Nom]],Clef_répartition[Année],Clef_répartition[[#This Row],[Année]])))</f>
        <v>1</v>
      </c>
      <c r="G9877" t="str">
        <f>Clef_répartition[[#This Row],[Code_Nom]]&amp;"_"&amp;Clef_répartition[[#This Row],[Nombre]]&amp;"_"&amp;Clef_répartition[[#This Row],[Année]]</f>
        <v>ARAS JUNOVA_Association de communes RAS Jura-Nord vaudois_76_2021</v>
      </c>
      <c r="H9877">
        <v>5939</v>
      </c>
      <c r="I9877" t="s">
        <v>299</v>
      </c>
      <c r="J9877">
        <v>2021</v>
      </c>
      <c r="K9877">
        <v>1.2954783369610281E-2</v>
      </c>
    </row>
    <row r="9878" spans="1:11" x14ac:dyDescent="0.25">
      <c r="A9878" t="s">
        <v>725</v>
      </c>
      <c r="B9878" t="s">
        <v>467</v>
      </c>
      <c r="C9878" t="s">
        <v>468</v>
      </c>
      <c r="D9878" t="str">
        <f>Clef_répartition[[#This Row],[Code association]]&amp;"_"&amp;Clef_répartition[[#This Row],[Nom association]]</f>
        <v>ARAS Nyon-Rolle_Association régionale pour l'action sociale Nyon-Rolle</v>
      </c>
      <c r="E9878">
        <f>COUNTIFS(D$2:D9878,Clef_répartition[[#This Row],[Code_Nom]],J$2:J9878,Clef_répartition[[#This Row],[Année]])</f>
        <v>1</v>
      </c>
      <c r="F9878">
        <f>IF(Clef_répartition[[#This Row],[Code_Nom]]=D9877,F9877-1,(COUNTIFS(Clef_répartition[Code_Nom],Clef_répartition[[#This Row],[Code_Nom]],Clef_répartition[Année],Clef_répartition[[#This Row],[Année]])))</f>
        <v>47</v>
      </c>
      <c r="G9878" t="str">
        <f>Clef_répartition[[#This Row],[Code_Nom]]&amp;"_"&amp;Clef_répartition[[#This Row],[Nombre]]&amp;"_"&amp;Clef_répartition[[#This Row],[Année]]</f>
        <v>ARAS Nyon-Rolle_Association régionale pour l'action sociale Nyon-Rolle_1_2021</v>
      </c>
      <c r="H9878">
        <v>5701</v>
      </c>
      <c r="I9878" t="s">
        <v>5</v>
      </c>
      <c r="J9878">
        <v>2021</v>
      </c>
      <c r="K9878">
        <v>2.3251533147966947E-3</v>
      </c>
    </row>
    <row r="9879" spans="1:11" x14ac:dyDescent="0.25">
      <c r="A9879" t="s">
        <v>725</v>
      </c>
      <c r="B9879" t="s">
        <v>467</v>
      </c>
      <c r="C9879" t="s">
        <v>468</v>
      </c>
      <c r="D9879" t="str">
        <f>Clef_répartition[[#This Row],[Code association]]&amp;"_"&amp;Clef_répartition[[#This Row],[Nom association]]</f>
        <v>ARAS Nyon-Rolle_Association régionale pour l'action sociale Nyon-Rolle</v>
      </c>
      <c r="E9879">
        <f>COUNTIFS(D$2:D9879,Clef_répartition[[#This Row],[Code_Nom]],J$2:J9879,Clef_répartition[[#This Row],[Année]])</f>
        <v>2</v>
      </c>
      <c r="F9879">
        <f>IF(Clef_répartition[[#This Row],[Code_Nom]]=D9878,F9878-1,(COUNTIFS(Clef_répartition[Code_Nom],Clef_répartition[[#This Row],[Code_Nom]],Clef_répartition[Année],Clef_répartition[[#This Row],[Année]])))</f>
        <v>46</v>
      </c>
      <c r="G9879" t="str">
        <f>Clef_répartition[[#This Row],[Code_Nom]]&amp;"_"&amp;Clef_répartition[[#This Row],[Nombre]]&amp;"_"&amp;Clef_répartition[[#This Row],[Année]]</f>
        <v>ARAS Nyon-Rolle_Association régionale pour l'action sociale Nyon-Rolle_2_2021</v>
      </c>
      <c r="H9879">
        <v>5702</v>
      </c>
      <c r="I9879" t="s">
        <v>7</v>
      </c>
      <c r="J9879">
        <v>2021</v>
      </c>
      <c r="K9879">
        <v>2.8211860219533234E-2</v>
      </c>
    </row>
    <row r="9880" spans="1:11" x14ac:dyDescent="0.25">
      <c r="A9880" t="s">
        <v>725</v>
      </c>
      <c r="B9880" t="s">
        <v>467</v>
      </c>
      <c r="C9880" t="s">
        <v>468</v>
      </c>
      <c r="D9880" t="str">
        <f>Clef_répartition[[#This Row],[Code association]]&amp;"_"&amp;Clef_répartition[[#This Row],[Nom association]]</f>
        <v>ARAS Nyon-Rolle_Association régionale pour l'action sociale Nyon-Rolle</v>
      </c>
      <c r="E9880">
        <f>COUNTIFS(D$2:D9880,Clef_répartition[[#This Row],[Code_Nom]],J$2:J9880,Clef_répartition[[#This Row],[Année]])</f>
        <v>3</v>
      </c>
      <c r="F9880">
        <f>IF(Clef_répartition[[#This Row],[Code_Nom]]=D9879,F9879-1,(COUNTIFS(Clef_répartition[Code_Nom],Clef_répartition[[#This Row],[Code_Nom]],Clef_répartition[Année],Clef_répartition[[#This Row],[Année]])))</f>
        <v>45</v>
      </c>
      <c r="G9880" t="str">
        <f>Clef_répartition[[#This Row],[Code_Nom]]&amp;"_"&amp;Clef_répartition[[#This Row],[Nombre]]&amp;"_"&amp;Clef_répartition[[#This Row],[Année]]</f>
        <v>ARAS Nyon-Rolle_Association régionale pour l'action sociale Nyon-Rolle_3_2021</v>
      </c>
      <c r="H9880">
        <v>5703</v>
      </c>
      <c r="I9880" t="s">
        <v>13</v>
      </c>
      <c r="J9880">
        <v>2021</v>
      </c>
      <c r="K9880">
        <v>1.429000474718802E-2</v>
      </c>
    </row>
    <row r="9881" spans="1:11" x14ac:dyDescent="0.25">
      <c r="A9881" t="s">
        <v>725</v>
      </c>
      <c r="B9881" t="s">
        <v>467</v>
      </c>
      <c r="C9881" t="s">
        <v>468</v>
      </c>
      <c r="D9881" t="str">
        <f>Clef_répartition[[#This Row],[Code association]]&amp;"_"&amp;Clef_répartition[[#This Row],[Nom association]]</f>
        <v>ARAS Nyon-Rolle_Association régionale pour l'action sociale Nyon-Rolle</v>
      </c>
      <c r="E9881">
        <f>COUNTIFS(D$2:D9881,Clef_répartition[[#This Row],[Code_Nom]],J$2:J9881,Clef_répartition[[#This Row],[Année]])</f>
        <v>4</v>
      </c>
      <c r="F9881">
        <f>IF(Clef_répartition[[#This Row],[Code_Nom]]=D9880,F9880-1,(COUNTIFS(Clef_répartition[Code_Nom],Clef_répartition[[#This Row],[Code_Nom]],Clef_répartition[Année],Clef_répartition[[#This Row],[Année]])))</f>
        <v>44</v>
      </c>
      <c r="G9881" t="str">
        <f>Clef_répartition[[#This Row],[Code_Nom]]&amp;"_"&amp;Clef_répartition[[#This Row],[Nombre]]&amp;"_"&amp;Clef_répartition[[#This Row],[Année]]</f>
        <v>ARAS Nyon-Rolle_Association régionale pour l'action sociale Nyon-Rolle_4_2021</v>
      </c>
      <c r="H9881">
        <v>5704</v>
      </c>
      <c r="I9881" t="s">
        <v>16</v>
      </c>
      <c r="J9881">
        <v>2021</v>
      </c>
      <c r="K9881">
        <v>1.8678731628866786E-2</v>
      </c>
    </row>
    <row r="9882" spans="1:11" x14ac:dyDescent="0.25">
      <c r="A9882" t="s">
        <v>725</v>
      </c>
      <c r="B9882" t="s">
        <v>467</v>
      </c>
      <c r="C9882" t="s">
        <v>468</v>
      </c>
      <c r="D9882" t="str">
        <f>Clef_répartition[[#This Row],[Code association]]&amp;"_"&amp;Clef_répartition[[#This Row],[Nom association]]</f>
        <v>ARAS Nyon-Rolle_Association régionale pour l'action sociale Nyon-Rolle</v>
      </c>
      <c r="E9882">
        <f>COUNTIFS(D$2:D9882,Clef_répartition[[#This Row],[Code_Nom]],J$2:J9882,Clef_répartition[[#This Row],[Année]])</f>
        <v>5</v>
      </c>
      <c r="F9882">
        <f>IF(Clef_répartition[[#This Row],[Code_Nom]]=D9881,F9881-1,(COUNTIFS(Clef_répartition[Code_Nom],Clef_répartition[[#This Row],[Code_Nom]],Clef_répartition[Année],Clef_répartition[[#This Row],[Année]])))</f>
        <v>43</v>
      </c>
      <c r="G9882" t="str">
        <f>Clef_répartition[[#This Row],[Code_Nom]]&amp;"_"&amp;Clef_répartition[[#This Row],[Nombre]]&amp;"_"&amp;Clef_répartition[[#This Row],[Année]]</f>
        <v>ARAS Nyon-Rolle_Association régionale pour l'action sociale Nyon-Rolle_5_2021</v>
      </c>
      <c r="H9882">
        <v>5705</v>
      </c>
      <c r="I9882" t="s">
        <v>27</v>
      </c>
      <c r="J9882">
        <v>2021</v>
      </c>
      <c r="K9882">
        <v>8.0895959077301668E-3</v>
      </c>
    </row>
    <row r="9883" spans="1:11" x14ac:dyDescent="0.25">
      <c r="A9883" t="s">
        <v>725</v>
      </c>
      <c r="B9883" t="s">
        <v>467</v>
      </c>
      <c r="C9883" t="s">
        <v>468</v>
      </c>
      <c r="D9883" t="str">
        <f>Clef_répartition[[#This Row],[Code association]]&amp;"_"&amp;Clef_répartition[[#This Row],[Nom association]]</f>
        <v>ARAS Nyon-Rolle_Association régionale pour l'action sociale Nyon-Rolle</v>
      </c>
      <c r="E9883">
        <f>COUNTIFS(D$2:D9883,Clef_répartition[[#This Row],[Code_Nom]],J$2:J9883,Clef_répartition[[#This Row],[Année]])</f>
        <v>6</v>
      </c>
      <c r="F9883">
        <f>IF(Clef_répartition[[#This Row],[Code_Nom]]=D9882,F9882-1,(COUNTIFS(Clef_répartition[Code_Nom],Clef_répartition[[#This Row],[Code_Nom]],Clef_répartition[Année],Clef_répartition[[#This Row],[Année]])))</f>
        <v>42</v>
      </c>
      <c r="G9883" t="str">
        <f>Clef_répartition[[#This Row],[Code_Nom]]&amp;"_"&amp;Clef_répartition[[#This Row],[Nombre]]&amp;"_"&amp;Clef_répartition[[#This Row],[Année]]</f>
        <v>ARAS Nyon-Rolle_Association régionale pour l'action sociale Nyon-Rolle_6_2021</v>
      </c>
      <c r="H9883">
        <v>5706</v>
      </c>
      <c r="I9883" t="s">
        <v>29</v>
      </c>
      <c r="J9883">
        <v>2021</v>
      </c>
      <c r="K9883">
        <v>1.12091766050824E-2</v>
      </c>
    </row>
    <row r="9884" spans="1:11" x14ac:dyDescent="0.25">
      <c r="A9884" t="s">
        <v>725</v>
      </c>
      <c r="B9884" t="s">
        <v>467</v>
      </c>
      <c r="C9884" t="s">
        <v>468</v>
      </c>
      <c r="D9884" t="str">
        <f>Clef_répartition[[#This Row],[Code association]]&amp;"_"&amp;Clef_répartition[[#This Row],[Nom association]]</f>
        <v>ARAS Nyon-Rolle_Association régionale pour l'action sociale Nyon-Rolle</v>
      </c>
      <c r="E9884">
        <f>COUNTIFS(D$2:D9884,Clef_répartition[[#This Row],[Code_Nom]],J$2:J9884,Clef_répartition[[#This Row],[Année]])</f>
        <v>7</v>
      </c>
      <c r="F9884">
        <f>IF(Clef_répartition[[#This Row],[Code_Nom]]=D9883,F9883-1,(COUNTIFS(Clef_répartition[Code_Nom],Clef_répartition[[#This Row],[Code_Nom]],Clef_répartition[Année],Clef_répartition[[#This Row],[Année]])))</f>
        <v>41</v>
      </c>
      <c r="G9884" t="str">
        <f>Clef_répartition[[#This Row],[Code_Nom]]&amp;"_"&amp;Clef_répartition[[#This Row],[Nombre]]&amp;"_"&amp;Clef_répartition[[#This Row],[Année]]</f>
        <v>ARAS Nyon-Rolle_Association régionale pour l'action sociale Nyon-Rolle_7_2021</v>
      </c>
      <c r="H9884">
        <v>5852</v>
      </c>
      <c r="I9884" t="s">
        <v>41</v>
      </c>
      <c r="J9884">
        <v>2021</v>
      </c>
      <c r="K9884">
        <v>4.7568761565215719E-3</v>
      </c>
    </row>
    <row r="9885" spans="1:11" x14ac:dyDescent="0.25">
      <c r="A9885" t="s">
        <v>725</v>
      </c>
      <c r="B9885" t="s">
        <v>467</v>
      </c>
      <c r="C9885" t="s">
        <v>468</v>
      </c>
      <c r="D9885" t="str">
        <f>Clef_répartition[[#This Row],[Code association]]&amp;"_"&amp;Clef_répartition[[#This Row],[Nom association]]</f>
        <v>ARAS Nyon-Rolle_Association régionale pour l'action sociale Nyon-Rolle</v>
      </c>
      <c r="E9885">
        <f>COUNTIFS(D$2:D9885,Clef_répartition[[#This Row],[Code_Nom]],J$2:J9885,Clef_répartition[[#This Row],[Année]])</f>
        <v>8</v>
      </c>
      <c r="F9885">
        <f>IF(Clef_répartition[[#This Row],[Code_Nom]]=D9884,F9884-1,(COUNTIFS(Clef_répartition[Code_Nom],Clef_répartition[[#This Row],[Code_Nom]],Clef_répartition[Année],Clef_répartition[[#This Row],[Année]])))</f>
        <v>40</v>
      </c>
      <c r="G9885" t="str">
        <f>Clef_répartition[[#This Row],[Code_Nom]]&amp;"_"&amp;Clef_répartition[[#This Row],[Nombre]]&amp;"_"&amp;Clef_répartition[[#This Row],[Année]]</f>
        <v>ARAS Nyon-Rolle_Association régionale pour l'action sociale Nyon-Rolle_8_2021</v>
      </c>
      <c r="H9885">
        <v>5853</v>
      </c>
      <c r="I9885" t="s">
        <v>42</v>
      </c>
      <c r="J9885">
        <v>2021</v>
      </c>
      <c r="K9885">
        <v>7.4889313014076878E-3</v>
      </c>
    </row>
    <row r="9886" spans="1:11" x14ac:dyDescent="0.25">
      <c r="A9886" t="s">
        <v>725</v>
      </c>
      <c r="B9886" t="s">
        <v>467</v>
      </c>
      <c r="C9886" t="s">
        <v>468</v>
      </c>
      <c r="D9886" t="str">
        <f>Clef_répartition[[#This Row],[Code association]]&amp;"_"&amp;Clef_répartition[[#This Row],[Nom association]]</f>
        <v>ARAS Nyon-Rolle_Association régionale pour l'action sociale Nyon-Rolle</v>
      </c>
      <c r="E9886">
        <f>COUNTIFS(D$2:D9886,Clef_répartition[[#This Row],[Code_Nom]],J$2:J9886,Clef_répartition[[#This Row],[Année]])</f>
        <v>9</v>
      </c>
      <c r="F9886">
        <f>IF(Clef_répartition[[#This Row],[Code_Nom]]=D9885,F9885-1,(COUNTIFS(Clef_répartition[Code_Nom],Clef_répartition[[#This Row],[Code_Nom]],Clef_répartition[Année],Clef_répartition[[#This Row],[Année]])))</f>
        <v>39</v>
      </c>
      <c r="G9886" t="str">
        <f>Clef_répartition[[#This Row],[Code_Nom]]&amp;"_"&amp;Clef_répartition[[#This Row],[Nombre]]&amp;"_"&amp;Clef_répartition[[#This Row],[Année]]</f>
        <v>ARAS Nyon-Rolle_Association régionale pour l'action sociale Nyon-Rolle_9_2021</v>
      </c>
      <c r="H9886">
        <v>5854</v>
      </c>
      <c r="I9886" t="s">
        <v>43</v>
      </c>
      <c r="J9886">
        <v>2021</v>
      </c>
      <c r="K9886">
        <v>3.9140080799077697E-3</v>
      </c>
    </row>
    <row r="9887" spans="1:11" x14ac:dyDescent="0.25">
      <c r="A9887" t="s">
        <v>725</v>
      </c>
      <c r="B9887" t="s">
        <v>467</v>
      </c>
      <c r="C9887" t="s">
        <v>468</v>
      </c>
      <c r="D9887" t="str">
        <f>Clef_répartition[[#This Row],[Code association]]&amp;"_"&amp;Clef_répartition[[#This Row],[Nom association]]</f>
        <v>ARAS Nyon-Rolle_Association régionale pour l'action sociale Nyon-Rolle</v>
      </c>
      <c r="E9887">
        <f>COUNTIFS(D$2:D9887,Clef_répartition[[#This Row],[Code_Nom]],J$2:J9887,Clef_répartition[[#This Row],[Année]])</f>
        <v>10</v>
      </c>
      <c r="F9887">
        <f>IF(Clef_répartition[[#This Row],[Code_Nom]]=D9886,F9886-1,(COUNTIFS(Clef_répartition[Code_Nom],Clef_répartition[[#This Row],[Code_Nom]],Clef_répartition[Année],Clef_répartition[[#This Row],[Année]])))</f>
        <v>38</v>
      </c>
      <c r="G9887" t="str">
        <f>Clef_répartition[[#This Row],[Code_Nom]]&amp;"_"&amp;Clef_répartition[[#This Row],[Nombre]]&amp;"_"&amp;Clef_répartition[[#This Row],[Année]]</f>
        <v>ARAS Nyon-Rolle_Association régionale pour l'action sociale Nyon-Rolle_10_2021</v>
      </c>
      <c r="H9887">
        <v>5707</v>
      </c>
      <c r="I9887" t="s">
        <v>52</v>
      </c>
      <c r="J9887">
        <v>2021</v>
      </c>
      <c r="K9887">
        <v>1.2875536480686695E-2</v>
      </c>
    </row>
    <row r="9888" spans="1:11" x14ac:dyDescent="0.25">
      <c r="A9888" t="s">
        <v>725</v>
      </c>
      <c r="B9888" t="s">
        <v>467</v>
      </c>
      <c r="C9888" t="s">
        <v>468</v>
      </c>
      <c r="D9888" t="str">
        <f>Clef_répartition[[#This Row],[Code association]]&amp;"_"&amp;Clef_répartition[[#This Row],[Nom association]]</f>
        <v>ARAS Nyon-Rolle_Association régionale pour l'action sociale Nyon-Rolle</v>
      </c>
      <c r="E9888">
        <f>COUNTIFS(D$2:D9888,Clef_répartition[[#This Row],[Code_Nom]],J$2:J9888,Clef_répartition[[#This Row],[Année]])</f>
        <v>11</v>
      </c>
      <c r="F9888">
        <f>IF(Clef_répartition[[#This Row],[Code_Nom]]=D9887,F9887-1,(COUNTIFS(Clef_répartition[Code_Nom],Clef_répartition[[#This Row],[Code_Nom]],Clef_répartition[Année],Clef_répartition[[#This Row],[Année]])))</f>
        <v>37</v>
      </c>
      <c r="G9888" t="str">
        <f>Clef_répartition[[#This Row],[Code_Nom]]&amp;"_"&amp;Clef_répartition[[#This Row],[Nombre]]&amp;"_"&amp;Clef_répartition[[#This Row],[Année]]</f>
        <v>ARAS Nyon-Rolle_Association régionale pour l'action sociale Nyon-Rolle_11_2021</v>
      </c>
      <c r="H9888">
        <v>5708</v>
      </c>
      <c r="I9888" t="s">
        <v>53</v>
      </c>
      <c r="J9888">
        <v>2021</v>
      </c>
      <c r="K9888">
        <v>9.8140846162043834E-3</v>
      </c>
    </row>
    <row r="9889" spans="1:11" x14ac:dyDescent="0.25">
      <c r="A9889" t="s">
        <v>725</v>
      </c>
      <c r="B9889" t="s">
        <v>467</v>
      </c>
      <c r="C9889" t="s">
        <v>468</v>
      </c>
      <c r="D9889" t="str">
        <f>Clef_répartition[[#This Row],[Code association]]&amp;"_"&amp;Clef_répartition[[#This Row],[Nom association]]</f>
        <v>ARAS Nyon-Rolle_Association régionale pour l'action sociale Nyon-Rolle</v>
      </c>
      <c r="E9889">
        <f>COUNTIFS(D$2:D9889,Clef_répartition[[#This Row],[Code_Nom]],J$2:J9889,Clef_répartition[[#This Row],[Année]])</f>
        <v>12</v>
      </c>
      <c r="F9889">
        <f>IF(Clef_répartition[[#This Row],[Code_Nom]]=D9888,F9888-1,(COUNTIFS(Clef_répartition[Code_Nom],Clef_répartition[[#This Row],[Code_Nom]],Clef_répartition[Année],Clef_répartition[[#This Row],[Année]])))</f>
        <v>36</v>
      </c>
      <c r="G9889" t="str">
        <f>Clef_répartition[[#This Row],[Code_Nom]]&amp;"_"&amp;Clef_répartition[[#This Row],[Nombre]]&amp;"_"&amp;Clef_répartition[[#This Row],[Année]]</f>
        <v>ARAS Nyon-Rolle_Association régionale pour l'action sociale Nyon-Rolle_12_2021</v>
      </c>
      <c r="H9889">
        <v>5709</v>
      </c>
      <c r="I9889" t="s">
        <v>62</v>
      </c>
      <c r="J9889">
        <v>2021</v>
      </c>
      <c r="K9889">
        <v>1.2090797236942811E-2</v>
      </c>
    </row>
    <row r="9890" spans="1:11" x14ac:dyDescent="0.25">
      <c r="A9890" t="s">
        <v>725</v>
      </c>
      <c r="B9890" t="s">
        <v>467</v>
      </c>
      <c r="C9890" t="s">
        <v>468</v>
      </c>
      <c r="D9890" t="str">
        <f>Clef_répartition[[#This Row],[Code association]]&amp;"_"&amp;Clef_répartition[[#This Row],[Nom association]]</f>
        <v>ARAS Nyon-Rolle_Association régionale pour l'action sociale Nyon-Rolle</v>
      </c>
      <c r="E9890">
        <f>COUNTIFS(D$2:D9890,Clef_répartition[[#This Row],[Code_Nom]],J$2:J9890,Clef_répartition[[#This Row],[Année]])</f>
        <v>13</v>
      </c>
      <c r="F9890">
        <f>IF(Clef_répartition[[#This Row],[Code_Nom]]=D9889,F9889-1,(COUNTIFS(Clef_répartition[Code_Nom],Clef_répartition[[#This Row],[Code_Nom]],Clef_répartition[Année],Clef_répartition[[#This Row],[Année]])))</f>
        <v>35</v>
      </c>
      <c r="G9890" t="str">
        <f>Clef_répartition[[#This Row],[Code_Nom]]&amp;"_"&amp;Clef_répartition[[#This Row],[Nombre]]&amp;"_"&amp;Clef_répartition[[#This Row],[Année]]</f>
        <v>ARAS Nyon-Rolle_Association régionale pour l'action sociale Nyon-Rolle_13_2021</v>
      </c>
      <c r="H9890">
        <v>5710</v>
      </c>
      <c r="I9890" t="s">
        <v>69</v>
      </c>
      <c r="J9890">
        <v>2021</v>
      </c>
      <c r="K9890">
        <v>4.9312626551313238E-3</v>
      </c>
    </row>
    <row r="9891" spans="1:11" x14ac:dyDescent="0.25">
      <c r="A9891" t="s">
        <v>725</v>
      </c>
      <c r="B9891" t="s">
        <v>467</v>
      </c>
      <c r="C9891" t="s">
        <v>468</v>
      </c>
      <c r="D9891" t="str">
        <f>Clef_répartition[[#This Row],[Code association]]&amp;"_"&amp;Clef_répartition[[#This Row],[Nom association]]</f>
        <v>ARAS Nyon-Rolle_Association régionale pour l'action sociale Nyon-Rolle</v>
      </c>
      <c r="E9891">
        <f>COUNTIFS(D$2:D9891,Clef_répartition[[#This Row],[Code_Nom]],J$2:J9891,Clef_répartition[[#This Row],[Année]])</f>
        <v>14</v>
      </c>
      <c r="F9891">
        <f>IF(Clef_répartition[[#This Row],[Code_Nom]]=D9890,F9890-1,(COUNTIFS(Clef_répartition[Code_Nom],Clef_répartition[[#This Row],[Code_Nom]],Clef_répartition[Année],Clef_répartition[[#This Row],[Année]])))</f>
        <v>34</v>
      </c>
      <c r="G9891" t="str">
        <f>Clef_répartition[[#This Row],[Code_Nom]]&amp;"_"&amp;Clef_répartition[[#This Row],[Nombre]]&amp;"_"&amp;Clef_répartition[[#This Row],[Année]]</f>
        <v>ARAS Nyon-Rolle_Association régionale pour l'action sociale Nyon-Rolle_14_2021</v>
      </c>
      <c r="H9891">
        <v>5711</v>
      </c>
      <c r="I9891" t="s">
        <v>70</v>
      </c>
      <c r="J9891">
        <v>2021</v>
      </c>
      <c r="K9891">
        <v>2.9035352018523728E-2</v>
      </c>
    </row>
    <row r="9892" spans="1:11" x14ac:dyDescent="0.25">
      <c r="A9892" t="s">
        <v>725</v>
      </c>
      <c r="B9892" t="s">
        <v>467</v>
      </c>
      <c r="C9892" t="s">
        <v>468</v>
      </c>
      <c r="D9892" t="str">
        <f>Clef_répartition[[#This Row],[Code association]]&amp;"_"&amp;Clef_répartition[[#This Row],[Nom association]]</f>
        <v>ARAS Nyon-Rolle_Association régionale pour l'action sociale Nyon-Rolle</v>
      </c>
      <c r="E9892">
        <f>COUNTIFS(D$2:D9892,Clef_répartition[[#This Row],[Code_Nom]],J$2:J9892,Clef_répartition[[#This Row],[Année]])</f>
        <v>15</v>
      </c>
      <c r="F9892">
        <f>IF(Clef_répartition[[#This Row],[Code_Nom]]=D9891,F9891-1,(COUNTIFS(Clef_répartition[Code_Nom],Clef_répartition[[#This Row],[Code_Nom]],Clef_répartition[Année],Clef_répartition[[#This Row],[Année]])))</f>
        <v>33</v>
      </c>
      <c r="G9892" t="str">
        <f>Clef_répartition[[#This Row],[Code_Nom]]&amp;"_"&amp;Clef_répartition[[#This Row],[Nombre]]&amp;"_"&amp;Clef_répartition[[#This Row],[Année]]</f>
        <v>ARAS Nyon-Rolle_Association régionale pour l'action sociale Nyon-Rolle_15_2021</v>
      </c>
      <c r="H9892">
        <v>5712</v>
      </c>
      <c r="I9892" t="s">
        <v>72</v>
      </c>
      <c r="J9892">
        <v>2021</v>
      </c>
      <c r="K9892">
        <v>3.1457386721436956E-2</v>
      </c>
    </row>
    <row r="9893" spans="1:11" x14ac:dyDescent="0.25">
      <c r="A9893" t="s">
        <v>725</v>
      </c>
      <c r="B9893" t="s">
        <v>467</v>
      </c>
      <c r="C9893" t="s">
        <v>468</v>
      </c>
      <c r="D9893" t="str">
        <f>Clef_répartition[[#This Row],[Code association]]&amp;"_"&amp;Clef_répartition[[#This Row],[Nom association]]</f>
        <v>ARAS Nyon-Rolle_Association régionale pour l'action sociale Nyon-Rolle</v>
      </c>
      <c r="E9893">
        <f>COUNTIFS(D$2:D9893,Clef_répartition[[#This Row],[Code_Nom]],J$2:J9893,Clef_répartition[[#This Row],[Année]])</f>
        <v>16</v>
      </c>
      <c r="F9893">
        <f>IF(Clef_répartition[[#This Row],[Code_Nom]]=D9892,F9892-1,(COUNTIFS(Clef_répartition[Code_Nom],Clef_répartition[[#This Row],[Code_Nom]],Clef_répartition[Année],Clef_répartition[[#This Row],[Année]])))</f>
        <v>32</v>
      </c>
      <c r="G9893" t="str">
        <f>Clef_répartition[[#This Row],[Code_Nom]]&amp;"_"&amp;Clef_répartition[[#This Row],[Nombre]]&amp;"_"&amp;Clef_répartition[[#This Row],[Année]]</f>
        <v>ARAS Nyon-Rolle_Association régionale pour l'action sociale Nyon-Rolle_16_2021</v>
      </c>
      <c r="H9893">
        <v>5713</v>
      </c>
      <c r="I9893" t="s">
        <v>80</v>
      </c>
      <c r="J9893">
        <v>2021</v>
      </c>
      <c r="K9893">
        <v>2.2670244819267774E-2</v>
      </c>
    </row>
    <row r="9894" spans="1:11" x14ac:dyDescent="0.25">
      <c r="A9894" t="s">
        <v>725</v>
      </c>
      <c r="B9894" t="s">
        <v>467</v>
      </c>
      <c r="C9894" t="s">
        <v>468</v>
      </c>
      <c r="D9894" t="str">
        <f>Clef_répartition[[#This Row],[Code association]]&amp;"_"&amp;Clef_répartition[[#This Row],[Nom association]]</f>
        <v>ARAS Nyon-Rolle_Association régionale pour l'action sociale Nyon-Rolle</v>
      </c>
      <c r="E9894">
        <f>COUNTIFS(D$2:D9894,Clef_répartition[[#This Row],[Code_Nom]],J$2:J9894,Clef_répartition[[#This Row],[Année]])</f>
        <v>17</v>
      </c>
      <c r="F9894">
        <f>IF(Clef_répartition[[#This Row],[Code_Nom]]=D9893,F9893-1,(COUNTIFS(Clef_répartition[Code_Nom],Clef_répartition[[#This Row],[Code_Nom]],Clef_répartition[Année],Clef_répartition[[#This Row],[Année]])))</f>
        <v>31</v>
      </c>
      <c r="G9894" t="str">
        <f>Clef_répartition[[#This Row],[Code_Nom]]&amp;"_"&amp;Clef_répartition[[#This Row],[Nombre]]&amp;"_"&amp;Clef_répartition[[#This Row],[Année]]</f>
        <v>ARAS Nyon-Rolle_Association régionale pour l'action sociale Nyon-Rolle_17_2021</v>
      </c>
      <c r="H9894">
        <v>5714</v>
      </c>
      <c r="I9894" t="s">
        <v>81</v>
      </c>
      <c r="J9894">
        <v>2021</v>
      </c>
      <c r="K9894">
        <v>1.1373874964880499E-2</v>
      </c>
    </row>
    <row r="9895" spans="1:11" x14ac:dyDescent="0.25">
      <c r="A9895" t="s">
        <v>725</v>
      </c>
      <c r="B9895" t="s">
        <v>467</v>
      </c>
      <c r="C9895" t="s">
        <v>468</v>
      </c>
      <c r="D9895" t="str">
        <f>Clef_répartition[[#This Row],[Code association]]&amp;"_"&amp;Clef_répartition[[#This Row],[Nom association]]</f>
        <v>ARAS Nyon-Rolle_Association régionale pour l'action sociale Nyon-Rolle</v>
      </c>
      <c r="E9895">
        <f>COUNTIFS(D$2:D9895,Clef_répartition[[#This Row],[Code_Nom]],J$2:J9895,Clef_répartition[[#This Row],[Année]])</f>
        <v>18</v>
      </c>
      <c r="F9895">
        <f>IF(Clef_répartition[[#This Row],[Code_Nom]]=D9894,F9894-1,(COUNTIFS(Clef_répartition[Code_Nom],Clef_répartition[[#This Row],[Code_Nom]],Clef_répartition[Année],Clef_répartition[[#This Row],[Année]])))</f>
        <v>30</v>
      </c>
      <c r="G9895" t="str">
        <f>Clef_répartition[[#This Row],[Code_Nom]]&amp;"_"&amp;Clef_répartition[[#This Row],[Nombre]]&amp;"_"&amp;Clef_répartition[[#This Row],[Année]]</f>
        <v>ARAS Nyon-Rolle_Association régionale pour l'action sociale Nyon-Rolle_18_2021</v>
      </c>
      <c r="H9895">
        <v>5715</v>
      </c>
      <c r="I9895" t="s">
        <v>97</v>
      </c>
      <c r="J9895">
        <v>2021</v>
      </c>
      <c r="K9895">
        <v>1.0928220579544469E-2</v>
      </c>
    </row>
    <row r="9896" spans="1:11" x14ac:dyDescent="0.25">
      <c r="A9896" t="s">
        <v>725</v>
      </c>
      <c r="B9896" t="s">
        <v>467</v>
      </c>
      <c r="C9896" t="s">
        <v>468</v>
      </c>
      <c r="D9896" t="str">
        <f>Clef_répartition[[#This Row],[Code association]]&amp;"_"&amp;Clef_répartition[[#This Row],[Nom association]]</f>
        <v>ARAS Nyon-Rolle_Association régionale pour l'action sociale Nyon-Rolle</v>
      </c>
      <c r="E9896">
        <f>COUNTIFS(D$2:D9896,Clef_répartition[[#This Row],[Code_Nom]],J$2:J9896,Clef_répartition[[#This Row],[Année]])</f>
        <v>19</v>
      </c>
      <c r="F9896">
        <f>IF(Clef_répartition[[#This Row],[Code_Nom]]=D9895,F9895-1,(COUNTIFS(Clef_répartition[Code_Nom],Clef_répartition[[#This Row],[Code_Nom]],Clef_répartition[Année],Clef_répartition[[#This Row],[Année]])))</f>
        <v>29</v>
      </c>
      <c r="G9896" t="str">
        <f>Clef_répartition[[#This Row],[Code_Nom]]&amp;"_"&amp;Clef_répartition[[#This Row],[Nombre]]&amp;"_"&amp;Clef_répartition[[#This Row],[Année]]</f>
        <v>ARAS Nyon-Rolle_Association régionale pour l'action sociale Nyon-Rolle_19_2021</v>
      </c>
      <c r="H9896">
        <v>5855</v>
      </c>
      <c r="I9896" t="s">
        <v>98</v>
      </c>
      <c r="J9896">
        <v>2021</v>
      </c>
      <c r="K9896">
        <v>6.0841511737180186E-3</v>
      </c>
    </row>
    <row r="9897" spans="1:11" x14ac:dyDescent="0.25">
      <c r="A9897" t="s">
        <v>725</v>
      </c>
      <c r="B9897" t="s">
        <v>467</v>
      </c>
      <c r="C9897" t="s">
        <v>468</v>
      </c>
      <c r="D9897" t="str">
        <f>Clef_répartition[[#This Row],[Code association]]&amp;"_"&amp;Clef_répartition[[#This Row],[Nom association]]</f>
        <v>ARAS Nyon-Rolle_Association régionale pour l'action sociale Nyon-Rolle</v>
      </c>
      <c r="E9897">
        <f>COUNTIFS(D$2:D9897,Clef_répartition[[#This Row],[Code_Nom]],J$2:J9897,Clef_répartition[[#This Row],[Année]])</f>
        <v>20</v>
      </c>
      <c r="F9897">
        <f>IF(Clef_répartition[[#This Row],[Code_Nom]]=D9896,F9896-1,(COUNTIFS(Clef_répartition[Code_Nom],Clef_répartition[[#This Row],[Code_Nom]],Clef_répartition[Année],Clef_répartition[[#This Row],[Année]])))</f>
        <v>28</v>
      </c>
      <c r="G9897" t="str">
        <f>Clef_répartition[[#This Row],[Code_Nom]]&amp;"_"&amp;Clef_répartition[[#This Row],[Nombre]]&amp;"_"&amp;Clef_répartition[[#This Row],[Année]]</f>
        <v>ARAS Nyon-Rolle_Association régionale pour l'action sociale Nyon-Rolle_20_2021</v>
      </c>
      <c r="H9897">
        <v>5856</v>
      </c>
      <c r="I9897" t="s">
        <v>106</v>
      </c>
      <c r="J9897">
        <v>2021</v>
      </c>
      <c r="K9897">
        <v>7.1692227206231422E-3</v>
      </c>
    </row>
    <row r="9898" spans="1:11" x14ac:dyDescent="0.25">
      <c r="A9898" t="s">
        <v>725</v>
      </c>
      <c r="B9898" t="s">
        <v>467</v>
      </c>
      <c r="C9898" t="s">
        <v>468</v>
      </c>
      <c r="D9898" t="str">
        <f>Clef_répartition[[#This Row],[Code association]]&amp;"_"&amp;Clef_répartition[[#This Row],[Nom association]]</f>
        <v>ARAS Nyon-Rolle_Association régionale pour l'action sociale Nyon-Rolle</v>
      </c>
      <c r="E9898">
        <f>COUNTIFS(D$2:D9898,Clef_répartition[[#This Row],[Code_Nom]],J$2:J9898,Clef_répartition[[#This Row],[Année]])</f>
        <v>21</v>
      </c>
      <c r="F9898">
        <f>IF(Clef_répartition[[#This Row],[Code_Nom]]=D9897,F9897-1,(COUNTIFS(Clef_répartition[Code_Nom],Clef_répartition[[#This Row],[Code_Nom]],Clef_répartition[Année],Clef_répartition[[#This Row],[Année]])))</f>
        <v>27</v>
      </c>
      <c r="G9898" t="str">
        <f>Clef_répartition[[#This Row],[Code_Nom]]&amp;"_"&amp;Clef_répartition[[#This Row],[Nombre]]&amp;"_"&amp;Clef_répartition[[#This Row],[Année]]</f>
        <v>ARAS Nyon-Rolle_Association régionale pour l'action sociale Nyon-Rolle_21_2021</v>
      </c>
      <c r="H9898">
        <v>5716</v>
      </c>
      <c r="I9898" t="s">
        <v>110</v>
      </c>
      <c r="J9898">
        <v>2021</v>
      </c>
      <c r="K9898">
        <v>1.6857361532276037E-2</v>
      </c>
    </row>
    <row r="9899" spans="1:11" x14ac:dyDescent="0.25">
      <c r="A9899" t="s">
        <v>725</v>
      </c>
      <c r="B9899" t="s">
        <v>467</v>
      </c>
      <c r="C9899" t="s">
        <v>468</v>
      </c>
      <c r="D9899" t="str">
        <f>Clef_répartition[[#This Row],[Code association]]&amp;"_"&amp;Clef_répartition[[#This Row],[Nom association]]</f>
        <v>ARAS Nyon-Rolle_Association régionale pour l'action sociale Nyon-Rolle</v>
      </c>
      <c r="E9899">
        <f>COUNTIFS(D$2:D9899,Clef_répartition[[#This Row],[Code_Nom]],J$2:J9899,Clef_répartition[[#This Row],[Année]])</f>
        <v>22</v>
      </c>
      <c r="F9899">
        <f>IF(Clef_répartition[[#This Row],[Code_Nom]]=D9898,F9898-1,(COUNTIFS(Clef_répartition[Code_Nom],Clef_répartition[[#This Row],[Code_Nom]],Clef_répartition[Année],Clef_répartition[[#This Row],[Année]])))</f>
        <v>26</v>
      </c>
      <c r="G9899" t="str">
        <f>Clef_répartition[[#This Row],[Code_Nom]]&amp;"_"&amp;Clef_répartition[[#This Row],[Nombre]]&amp;"_"&amp;Clef_répartition[[#This Row],[Année]]</f>
        <v>ARAS Nyon-Rolle_Association régionale pour l'action sociale Nyon-Rolle_22_2021</v>
      </c>
      <c r="H9899">
        <v>5717</v>
      </c>
      <c r="I9899" t="s">
        <v>118</v>
      </c>
      <c r="J9899">
        <v>2021</v>
      </c>
      <c r="K9899">
        <v>3.7144324203877199E-2</v>
      </c>
    </row>
    <row r="9900" spans="1:11" x14ac:dyDescent="0.25">
      <c r="A9900" t="s">
        <v>725</v>
      </c>
      <c r="B9900" t="s">
        <v>467</v>
      </c>
      <c r="C9900" t="s">
        <v>468</v>
      </c>
      <c r="D9900" t="str">
        <f>Clef_répartition[[#This Row],[Code association]]&amp;"_"&amp;Clef_répartition[[#This Row],[Nom association]]</f>
        <v>ARAS Nyon-Rolle_Association régionale pour l'action sociale Nyon-Rolle</v>
      </c>
      <c r="E9900">
        <f>COUNTIFS(D$2:D9900,Clef_répartition[[#This Row],[Code_Nom]],J$2:J9900,Clef_répartition[[#This Row],[Année]])</f>
        <v>23</v>
      </c>
      <c r="F9900">
        <f>IF(Clef_répartition[[#This Row],[Code_Nom]]=D9899,F9899-1,(COUNTIFS(Clef_répartition[Code_Nom],Clef_répartition[[#This Row],[Code_Nom]],Clef_répartition[Année],Clef_répartition[[#This Row],[Année]])))</f>
        <v>25</v>
      </c>
      <c r="G9900" t="str">
        <f>Clef_répartition[[#This Row],[Code_Nom]]&amp;"_"&amp;Clef_répartition[[#This Row],[Nombre]]&amp;"_"&amp;Clef_répartition[[#This Row],[Année]]</f>
        <v>ARAS Nyon-Rolle_Association régionale pour l'action sociale Nyon-Rolle_23_2021</v>
      </c>
      <c r="H9900">
        <v>5718</v>
      </c>
      <c r="I9900" t="s">
        <v>120</v>
      </c>
      <c r="J9900">
        <v>2021</v>
      </c>
      <c r="K9900">
        <v>1.9337525068059181E-2</v>
      </c>
    </row>
    <row r="9901" spans="1:11" x14ac:dyDescent="0.25">
      <c r="A9901" t="s">
        <v>725</v>
      </c>
      <c r="B9901" t="s">
        <v>467</v>
      </c>
      <c r="C9901" t="s">
        <v>468</v>
      </c>
      <c r="D9901" t="str">
        <f>Clef_répartition[[#This Row],[Code association]]&amp;"_"&amp;Clef_répartition[[#This Row],[Nom association]]</f>
        <v>ARAS Nyon-Rolle_Association régionale pour l'action sociale Nyon-Rolle</v>
      </c>
      <c r="E9901">
        <f>COUNTIFS(D$2:D9901,Clef_répartition[[#This Row],[Code_Nom]],J$2:J9901,Clef_répartition[[#This Row],[Année]])</f>
        <v>24</v>
      </c>
      <c r="F9901">
        <f>IF(Clef_répartition[[#This Row],[Code_Nom]]=D9900,F9900-1,(COUNTIFS(Clef_répartition[Code_Nom],Clef_répartition[[#This Row],[Code_Nom]],Clef_répartition[Année],Clef_répartition[[#This Row],[Année]])))</f>
        <v>24</v>
      </c>
      <c r="G9901" t="str">
        <f>Clef_répartition[[#This Row],[Code_Nom]]&amp;"_"&amp;Clef_répartition[[#This Row],[Nombre]]&amp;"_"&amp;Clef_répartition[[#This Row],[Année]]</f>
        <v>ARAS Nyon-Rolle_Association régionale pour l'action sociale Nyon-Rolle_24_2021</v>
      </c>
      <c r="H9901">
        <v>5857</v>
      </c>
      <c r="I9901" t="s">
        <v>122</v>
      </c>
      <c r="J9901">
        <v>2021</v>
      </c>
      <c r="K9901">
        <v>1.3834662223040336E-2</v>
      </c>
    </row>
    <row r="9902" spans="1:11" x14ac:dyDescent="0.25">
      <c r="A9902" t="s">
        <v>725</v>
      </c>
      <c r="B9902" t="s">
        <v>467</v>
      </c>
      <c r="C9902" t="s">
        <v>468</v>
      </c>
      <c r="D9902" t="str">
        <f>Clef_répartition[[#This Row],[Code association]]&amp;"_"&amp;Clef_répartition[[#This Row],[Nom association]]</f>
        <v>ARAS Nyon-Rolle_Association régionale pour l'action sociale Nyon-Rolle</v>
      </c>
      <c r="E9902">
        <f>COUNTIFS(D$2:D9902,Clef_répartition[[#This Row],[Code_Nom]],J$2:J9902,Clef_répartition[[#This Row],[Année]])</f>
        <v>25</v>
      </c>
      <c r="F9902">
        <f>IF(Clef_répartition[[#This Row],[Code_Nom]]=D9901,F9901-1,(COUNTIFS(Clef_répartition[Code_Nom],Clef_répartition[[#This Row],[Code_Nom]],Clef_répartition[Année],Clef_répartition[[#This Row],[Année]])))</f>
        <v>23</v>
      </c>
      <c r="G9902" t="str">
        <f>Clef_répartition[[#This Row],[Code_Nom]]&amp;"_"&amp;Clef_répartition[[#This Row],[Nombre]]&amp;"_"&amp;Clef_répartition[[#This Row],[Année]]</f>
        <v>ARAS Nyon-Rolle_Association régionale pour l'action sociale Nyon-Rolle_25_2021</v>
      </c>
      <c r="H9902">
        <v>5719</v>
      </c>
      <c r="I9902" t="s">
        <v>124</v>
      </c>
      <c r="J9902">
        <v>2021</v>
      </c>
      <c r="K9902">
        <v>1.2177990486247688E-2</v>
      </c>
    </row>
    <row r="9903" spans="1:11" x14ac:dyDescent="0.25">
      <c r="A9903" t="s">
        <v>725</v>
      </c>
      <c r="B9903" t="s">
        <v>467</v>
      </c>
      <c r="C9903" t="s">
        <v>468</v>
      </c>
      <c r="D9903" t="str">
        <f>Clef_répartition[[#This Row],[Code association]]&amp;"_"&amp;Clef_répartition[[#This Row],[Nom association]]</f>
        <v>ARAS Nyon-Rolle_Association régionale pour l'action sociale Nyon-Rolle</v>
      </c>
      <c r="E9903">
        <f>COUNTIFS(D$2:D9903,Clef_répartition[[#This Row],[Code_Nom]],J$2:J9903,Clef_répartition[[#This Row],[Année]])</f>
        <v>26</v>
      </c>
      <c r="F9903">
        <f>IF(Clef_répartition[[#This Row],[Code_Nom]]=D9902,F9902-1,(COUNTIFS(Clef_répartition[Code_Nom],Clef_répartition[[#This Row],[Code_Nom]],Clef_répartition[Année],Clef_répartition[[#This Row],[Année]])))</f>
        <v>22</v>
      </c>
      <c r="G9903" t="str">
        <f>Clef_répartition[[#This Row],[Code_Nom]]&amp;"_"&amp;Clef_répartition[[#This Row],[Nombre]]&amp;"_"&amp;Clef_répartition[[#This Row],[Année]]</f>
        <v>ARAS Nyon-Rolle_Association régionale pour l'action sociale Nyon-Rolle_26_2021</v>
      </c>
      <c r="H9903">
        <v>5720</v>
      </c>
      <c r="I9903" t="s">
        <v>125</v>
      </c>
      <c r="J9903">
        <v>2021</v>
      </c>
      <c r="K9903">
        <v>9.9884711148141344E-3</v>
      </c>
    </row>
    <row r="9904" spans="1:11" x14ac:dyDescent="0.25">
      <c r="A9904" t="s">
        <v>725</v>
      </c>
      <c r="B9904" t="s">
        <v>467</v>
      </c>
      <c r="C9904" t="s">
        <v>468</v>
      </c>
      <c r="D9904" t="str">
        <f>Clef_répartition[[#This Row],[Code association]]&amp;"_"&amp;Clef_répartition[[#This Row],[Nom association]]</f>
        <v>ARAS Nyon-Rolle_Association régionale pour l'action sociale Nyon-Rolle</v>
      </c>
      <c r="E9904">
        <f>COUNTIFS(D$2:D9904,Clef_répartition[[#This Row],[Code_Nom]],J$2:J9904,Clef_répartition[[#This Row],[Année]])</f>
        <v>27</v>
      </c>
      <c r="F9904">
        <f>IF(Clef_répartition[[#This Row],[Code_Nom]]=D9903,F9903-1,(COUNTIFS(Clef_répartition[Code_Nom],Clef_répartition[[#This Row],[Code_Nom]],Clef_répartition[Année],Clef_répartition[[#This Row],[Année]])))</f>
        <v>21</v>
      </c>
      <c r="G9904" t="str">
        <f>Clef_répartition[[#This Row],[Code_Nom]]&amp;"_"&amp;Clef_répartition[[#This Row],[Nombre]]&amp;"_"&amp;Clef_répartition[[#This Row],[Année]]</f>
        <v>ARAS Nyon-Rolle_Association régionale pour l'action sociale Nyon-Rolle_27_2021</v>
      </c>
      <c r="H9904">
        <v>5721</v>
      </c>
      <c r="I9904" t="s">
        <v>126</v>
      </c>
      <c r="J9904">
        <v>2021</v>
      </c>
      <c r="K9904">
        <v>0.12830002228271933</v>
      </c>
    </row>
    <row r="9905" spans="1:11" x14ac:dyDescent="0.25">
      <c r="A9905" t="s">
        <v>725</v>
      </c>
      <c r="B9905" t="s">
        <v>467</v>
      </c>
      <c r="C9905" t="s">
        <v>468</v>
      </c>
      <c r="D9905" t="str">
        <f>Clef_répartition[[#This Row],[Code association]]&amp;"_"&amp;Clef_répartition[[#This Row],[Nom association]]</f>
        <v>ARAS Nyon-Rolle_Association régionale pour l'action sociale Nyon-Rolle</v>
      </c>
      <c r="E9905">
        <f>COUNTIFS(D$2:D9905,Clef_répartition[[#This Row],[Code_Nom]],J$2:J9905,Clef_répartition[[#This Row],[Année]])</f>
        <v>28</v>
      </c>
      <c r="F9905">
        <f>IF(Clef_répartition[[#This Row],[Code_Nom]]=D9904,F9904-1,(COUNTIFS(Clef_répartition[Code_Nom],Clef_répartition[[#This Row],[Code_Nom]],Clef_répartition[Année],Clef_répartition[[#This Row],[Année]])))</f>
        <v>20</v>
      </c>
      <c r="G9905" t="str">
        <f>Clef_répartition[[#This Row],[Code_Nom]]&amp;"_"&amp;Clef_répartition[[#This Row],[Nombre]]&amp;"_"&amp;Clef_répartition[[#This Row],[Année]]</f>
        <v>ARAS Nyon-Rolle_Association régionale pour l'action sociale Nyon-Rolle_28_2021</v>
      </c>
      <c r="H9905">
        <v>5722</v>
      </c>
      <c r="I9905" t="s">
        <v>133</v>
      </c>
      <c r="J9905">
        <v>2021</v>
      </c>
      <c r="K9905">
        <v>3.9236962187194227E-3</v>
      </c>
    </row>
    <row r="9906" spans="1:11" x14ac:dyDescent="0.25">
      <c r="A9906" t="s">
        <v>725</v>
      </c>
      <c r="B9906" t="s">
        <v>467</v>
      </c>
      <c r="C9906" t="s">
        <v>468</v>
      </c>
      <c r="D9906" t="str">
        <f>Clef_répartition[[#This Row],[Code association]]&amp;"_"&amp;Clef_répartition[[#This Row],[Nom association]]</f>
        <v>ARAS Nyon-Rolle_Association régionale pour l'action sociale Nyon-Rolle</v>
      </c>
      <c r="E9906">
        <f>COUNTIFS(D$2:D9906,Clef_répartition[[#This Row],[Code_Nom]],J$2:J9906,Clef_répartition[[#This Row],[Année]])</f>
        <v>29</v>
      </c>
      <c r="F9906">
        <f>IF(Clef_répartition[[#This Row],[Code_Nom]]=D9905,F9905-1,(COUNTIFS(Clef_répartition[Code_Nom],Clef_répartition[[#This Row],[Code_Nom]],Clef_répartition[Année],Clef_répartition[[#This Row],[Année]])))</f>
        <v>19</v>
      </c>
      <c r="G9906" t="str">
        <f>Clef_répartition[[#This Row],[Code_Nom]]&amp;"_"&amp;Clef_répartition[[#This Row],[Nombre]]&amp;"_"&amp;Clef_répartition[[#This Row],[Année]]</f>
        <v>ARAS Nyon-Rolle_Association régionale pour l'action sociale Nyon-Rolle_29_2021</v>
      </c>
      <c r="H9906">
        <v>5726</v>
      </c>
      <c r="I9906" t="s">
        <v>148</v>
      </c>
      <c r="J9906">
        <v>2021</v>
      </c>
      <c r="K9906">
        <v>1.0957284995979423E-2</v>
      </c>
    </row>
    <row r="9907" spans="1:11" x14ac:dyDescent="0.25">
      <c r="A9907" t="s">
        <v>725</v>
      </c>
      <c r="B9907" t="s">
        <v>467</v>
      </c>
      <c r="C9907" t="s">
        <v>468</v>
      </c>
      <c r="D9907" t="str">
        <f>Clef_répartition[[#This Row],[Code association]]&amp;"_"&amp;Clef_répartition[[#This Row],[Nom association]]</f>
        <v>ARAS Nyon-Rolle_Association régionale pour l'action sociale Nyon-Rolle</v>
      </c>
      <c r="E9907">
        <f>COUNTIFS(D$2:D9907,Clef_répartition[[#This Row],[Code_Nom]],J$2:J9907,Clef_répartition[[#This Row],[Année]])</f>
        <v>30</v>
      </c>
      <c r="F9907">
        <f>IF(Clef_répartition[[#This Row],[Code_Nom]]=D9906,F9906-1,(COUNTIFS(Clef_répartition[Code_Nom],Clef_répartition[[#This Row],[Code_Nom]],Clef_répartition[Année],Clef_répartition[[#This Row],[Année]])))</f>
        <v>18</v>
      </c>
      <c r="G9907" t="str">
        <f>Clef_répartition[[#This Row],[Code_Nom]]&amp;"_"&amp;Clef_répartition[[#This Row],[Nombre]]&amp;"_"&amp;Clef_répartition[[#This Row],[Année]]</f>
        <v>ARAS Nyon-Rolle_Association régionale pour l'action sociale Nyon-Rolle_30_2021</v>
      </c>
      <c r="H9907">
        <v>5731</v>
      </c>
      <c r="I9907" t="s">
        <v>157</v>
      </c>
      <c r="J9907">
        <v>2021</v>
      </c>
      <c r="K9907">
        <v>1.3233997616717856E-2</v>
      </c>
    </row>
    <row r="9908" spans="1:11" x14ac:dyDescent="0.25">
      <c r="A9908" t="s">
        <v>725</v>
      </c>
      <c r="B9908" t="s">
        <v>467</v>
      </c>
      <c r="C9908" t="s">
        <v>468</v>
      </c>
      <c r="D9908" t="str">
        <f>Clef_répartition[[#This Row],[Code association]]&amp;"_"&amp;Clef_répartition[[#This Row],[Nom association]]</f>
        <v>ARAS Nyon-Rolle_Association régionale pour l'action sociale Nyon-Rolle</v>
      </c>
      <c r="E9908">
        <f>COUNTIFS(D$2:D9908,Clef_répartition[[#This Row],[Code_Nom]],J$2:J9908,Clef_répartition[[#This Row],[Année]])</f>
        <v>31</v>
      </c>
      <c r="F9908">
        <f>IF(Clef_répartition[[#This Row],[Code_Nom]]=D9907,F9907-1,(COUNTIFS(Clef_répartition[Code_Nom],Clef_répartition[[#This Row],[Code_Nom]],Clef_répartition[Année],Clef_répartition[[#This Row],[Année]])))</f>
        <v>17</v>
      </c>
      <c r="G9908" t="str">
        <f>Clef_répartition[[#This Row],[Code_Nom]]&amp;"_"&amp;Clef_répartition[[#This Row],[Nombre]]&amp;"_"&amp;Clef_répartition[[#This Row],[Année]]</f>
        <v>ARAS Nyon-Rolle_Association régionale pour l'action sociale Nyon-Rolle_31_2021</v>
      </c>
      <c r="H9908">
        <v>5429</v>
      </c>
      <c r="I9908" t="s">
        <v>162</v>
      </c>
      <c r="J9908">
        <v>2021</v>
      </c>
      <c r="K9908">
        <v>4.7859405729565301E-3</v>
      </c>
    </row>
    <row r="9909" spans="1:11" x14ac:dyDescent="0.25">
      <c r="A9909" t="s">
        <v>725</v>
      </c>
      <c r="B9909" t="s">
        <v>467</v>
      </c>
      <c r="C9909" t="s">
        <v>468</v>
      </c>
      <c r="D9909" t="str">
        <f>Clef_répartition[[#This Row],[Code association]]&amp;"_"&amp;Clef_répartition[[#This Row],[Nom association]]</f>
        <v>ARAS Nyon-Rolle_Association régionale pour l'action sociale Nyon-Rolle</v>
      </c>
      <c r="E9909">
        <f>COUNTIFS(D$2:D9909,Clef_répartition[[#This Row],[Code_Nom]],J$2:J9909,Clef_répartition[[#This Row],[Année]])</f>
        <v>32</v>
      </c>
      <c r="F9909">
        <f>IF(Clef_répartition[[#This Row],[Code_Nom]]=D9908,F9908-1,(COUNTIFS(Clef_répartition[Code_Nom],Clef_répartition[[#This Row],[Code_Nom]],Clef_répartition[Année],Clef_répartition[[#This Row],[Année]])))</f>
        <v>16</v>
      </c>
      <c r="G9909" t="str">
        <f>Clef_répartition[[#This Row],[Code_Nom]]&amp;"_"&amp;Clef_répartition[[#This Row],[Nombre]]&amp;"_"&amp;Clef_répartition[[#This Row],[Année]]</f>
        <v>ARAS Nyon-Rolle_Association régionale pour l'action sociale Nyon-Rolle_32_2021</v>
      </c>
      <c r="H9909">
        <v>5858</v>
      </c>
      <c r="I9909" t="s">
        <v>165</v>
      </c>
      <c r="J9909">
        <v>2021</v>
      </c>
      <c r="K9909">
        <v>5.9969579244131422E-3</v>
      </c>
    </row>
    <row r="9910" spans="1:11" x14ac:dyDescent="0.25">
      <c r="A9910" t="s">
        <v>725</v>
      </c>
      <c r="B9910" t="s">
        <v>467</v>
      </c>
      <c r="C9910" t="s">
        <v>468</v>
      </c>
      <c r="D9910" t="str">
        <f>Clef_répartition[[#This Row],[Code association]]&amp;"_"&amp;Clef_répartition[[#This Row],[Nom association]]</f>
        <v>ARAS Nyon-Rolle_Association régionale pour l'action sociale Nyon-Rolle</v>
      </c>
      <c r="E9910">
        <f>COUNTIFS(D$2:D9910,Clef_répartition[[#This Row],[Code_Nom]],J$2:J9910,Clef_répartition[[#This Row],[Année]])</f>
        <v>33</v>
      </c>
      <c r="F9910">
        <f>IF(Clef_répartition[[#This Row],[Code_Nom]]=D9909,F9909-1,(COUNTIFS(Clef_répartition[Code_Nom],Clef_répartition[[#This Row],[Code_Nom]],Clef_répartition[Année],Clef_répartition[[#This Row],[Année]])))</f>
        <v>15</v>
      </c>
      <c r="G9910" t="str">
        <f>Clef_répartition[[#This Row],[Code_Nom]]&amp;"_"&amp;Clef_répartition[[#This Row],[Nombre]]&amp;"_"&amp;Clef_répartition[[#This Row],[Année]]</f>
        <v>ARAS Nyon-Rolle_Association régionale pour l'action sociale Nyon-Rolle_33_2021</v>
      </c>
      <c r="H9910">
        <v>5430</v>
      </c>
      <c r="I9910" t="s">
        <v>171</v>
      </c>
      <c r="J9910">
        <v>2021</v>
      </c>
      <c r="K9910">
        <v>4.6599947684050434E-3</v>
      </c>
    </row>
    <row r="9911" spans="1:11" x14ac:dyDescent="0.25">
      <c r="A9911" t="s">
        <v>725</v>
      </c>
      <c r="B9911" t="s">
        <v>467</v>
      </c>
      <c r="C9911" t="s">
        <v>468</v>
      </c>
      <c r="D9911" t="str">
        <f>Clef_répartition[[#This Row],[Code association]]&amp;"_"&amp;Clef_répartition[[#This Row],[Nom association]]</f>
        <v>ARAS Nyon-Rolle_Association régionale pour l'action sociale Nyon-Rolle</v>
      </c>
      <c r="E9911">
        <f>COUNTIFS(D$2:D9911,Clef_répartition[[#This Row],[Code_Nom]],J$2:J9911,Clef_répartition[[#This Row],[Année]])</f>
        <v>34</v>
      </c>
      <c r="F9911">
        <f>IF(Clef_répartition[[#This Row],[Code_Nom]]=D9910,F9910-1,(COUNTIFS(Clef_répartition[Code_Nom],Clef_répartition[[#This Row],[Code_Nom]],Clef_répartition[Année],Clef_répartition[[#This Row],[Année]])))</f>
        <v>14</v>
      </c>
      <c r="G9911" t="str">
        <f>Clef_répartition[[#This Row],[Code_Nom]]&amp;"_"&amp;Clef_répartition[[#This Row],[Nombre]]&amp;"_"&amp;Clef_répartition[[#This Row],[Année]]</f>
        <v>ARAS Nyon-Rolle_Association régionale pour l'action sociale Nyon-Rolle_34_2021</v>
      </c>
      <c r="H9911">
        <v>5723</v>
      </c>
      <c r="I9911" t="s">
        <v>176</v>
      </c>
      <c r="J9911">
        <v>2021</v>
      </c>
      <c r="K9911">
        <v>2.1042637498910086E-2</v>
      </c>
    </row>
    <row r="9912" spans="1:11" x14ac:dyDescent="0.25">
      <c r="A9912" t="s">
        <v>725</v>
      </c>
      <c r="B9912" t="s">
        <v>467</v>
      </c>
      <c r="C9912" t="s">
        <v>468</v>
      </c>
      <c r="D9912" t="str">
        <f>Clef_répartition[[#This Row],[Code association]]&amp;"_"&amp;Clef_répartition[[#This Row],[Nom association]]</f>
        <v>ARAS Nyon-Rolle_Association régionale pour l'action sociale Nyon-Rolle</v>
      </c>
      <c r="E9912">
        <f>COUNTIFS(D$2:D9912,Clef_répartition[[#This Row],[Code_Nom]],J$2:J9912,Clef_répartition[[#This Row],[Année]])</f>
        <v>35</v>
      </c>
      <c r="F9912">
        <f>IF(Clef_répartition[[#This Row],[Code_Nom]]=D9911,F9911-1,(COUNTIFS(Clef_répartition[Code_Nom],Clef_répartition[[#This Row],[Code_Nom]],Clef_répartition[Année],Clef_répartition[[#This Row],[Année]])))</f>
        <v>13</v>
      </c>
      <c r="G9912" t="str">
        <f>Clef_répartition[[#This Row],[Code_Nom]]&amp;"_"&amp;Clef_répartition[[#This Row],[Nombre]]&amp;"_"&amp;Clef_répartition[[#This Row],[Année]]</f>
        <v>ARAS Nyon-Rolle_Association régionale pour l'action sociale Nyon-Rolle_35_2021</v>
      </c>
      <c r="H9912">
        <v>5859</v>
      </c>
      <c r="I9912" t="s">
        <v>182</v>
      </c>
      <c r="J9912">
        <v>2021</v>
      </c>
      <c r="K9912">
        <v>2.5634815295633561E-2</v>
      </c>
    </row>
    <row r="9913" spans="1:11" x14ac:dyDescent="0.25">
      <c r="A9913" t="s">
        <v>725</v>
      </c>
      <c r="B9913" t="s">
        <v>467</v>
      </c>
      <c r="C9913" t="s">
        <v>468</v>
      </c>
      <c r="D9913" t="str">
        <f>Clef_répartition[[#This Row],[Code association]]&amp;"_"&amp;Clef_répartition[[#This Row],[Nom association]]</f>
        <v>ARAS Nyon-Rolle_Association régionale pour l'action sociale Nyon-Rolle</v>
      </c>
      <c r="E9913">
        <f>COUNTIFS(D$2:D9913,Clef_répartition[[#This Row],[Code_Nom]],J$2:J9913,Clef_répartition[[#This Row],[Année]])</f>
        <v>36</v>
      </c>
      <c r="F9913">
        <f>IF(Clef_répartition[[#This Row],[Code_Nom]]=D9912,F9912-1,(COUNTIFS(Clef_répartition[Code_Nom],Clef_répartition[[#This Row],[Code_Nom]],Clef_répartition[Année],Clef_répartition[[#This Row],[Année]])))</f>
        <v>12</v>
      </c>
      <c r="G9913" t="str">
        <f>Clef_répartition[[#This Row],[Code_Nom]]&amp;"_"&amp;Clef_répartition[[#This Row],[Nombre]]&amp;"_"&amp;Clef_répartition[[#This Row],[Année]]</f>
        <v>ARAS Nyon-Rolle_Association régionale pour l'action sociale Nyon-Rolle_36_2021</v>
      </c>
      <c r="H9913">
        <v>5724</v>
      </c>
      <c r="I9913" t="s">
        <v>196</v>
      </c>
      <c r="J9913">
        <v>2021</v>
      </c>
      <c r="K9913">
        <v>0.21064920218176891</v>
      </c>
    </row>
    <row r="9914" spans="1:11" x14ac:dyDescent="0.25">
      <c r="A9914" t="s">
        <v>725</v>
      </c>
      <c r="B9914" t="s">
        <v>467</v>
      </c>
      <c r="C9914" t="s">
        <v>468</v>
      </c>
      <c r="D9914" t="str">
        <f>Clef_répartition[[#This Row],[Code association]]&amp;"_"&amp;Clef_répartition[[#This Row],[Nom association]]</f>
        <v>ARAS Nyon-Rolle_Association régionale pour l'action sociale Nyon-Rolle</v>
      </c>
      <c r="E9914">
        <f>COUNTIFS(D$2:D9914,Clef_répartition[[#This Row],[Code_Nom]],J$2:J9914,Clef_répartition[[#This Row],[Année]])</f>
        <v>37</v>
      </c>
      <c r="F9914">
        <f>IF(Clef_répartition[[#This Row],[Code_Nom]]=D9913,F9913-1,(COUNTIFS(Clef_répartition[Code_Nom],Clef_répartition[[#This Row],[Code_Nom]],Clef_répartition[Année],Clef_répartition[[#This Row],[Année]])))</f>
        <v>11</v>
      </c>
      <c r="G9914" t="str">
        <f>Clef_répartition[[#This Row],[Code_Nom]]&amp;"_"&amp;Clef_répartition[[#This Row],[Nombre]]&amp;"_"&amp;Clef_répartition[[#This Row],[Année]]</f>
        <v>ARAS Nyon-Rolle_Association régionale pour l'action sociale Nyon-Rolle_37_2021</v>
      </c>
      <c r="H9914">
        <v>5860</v>
      </c>
      <c r="I9914" t="s">
        <v>215</v>
      </c>
      <c r="J9914">
        <v>2021</v>
      </c>
      <c r="K9914">
        <v>1.4706594716089096E-2</v>
      </c>
    </row>
    <row r="9915" spans="1:11" x14ac:dyDescent="0.25">
      <c r="A9915" t="s">
        <v>725</v>
      </c>
      <c r="B9915" t="s">
        <v>467</v>
      </c>
      <c r="C9915" t="s">
        <v>468</v>
      </c>
      <c r="D9915" t="str">
        <f>Clef_répartition[[#This Row],[Code association]]&amp;"_"&amp;Clef_répartition[[#This Row],[Nom association]]</f>
        <v>ARAS Nyon-Rolle_Association régionale pour l'action sociale Nyon-Rolle</v>
      </c>
      <c r="E9915">
        <f>COUNTIFS(D$2:D9915,Clef_répartition[[#This Row],[Code_Nom]],J$2:J9915,Clef_répartition[[#This Row],[Année]])</f>
        <v>38</v>
      </c>
      <c r="F9915">
        <f>IF(Clef_répartition[[#This Row],[Code_Nom]]=D9914,F9914-1,(COUNTIFS(Clef_répartition[Code_Nom],Clef_répartition[[#This Row],[Code_Nom]],Clef_répartition[Année],Clef_répartition[[#This Row],[Année]])))</f>
        <v>10</v>
      </c>
      <c r="G9915" t="str">
        <f>Clef_répartition[[#This Row],[Code_Nom]]&amp;"_"&amp;Clef_répartition[[#This Row],[Nombre]]&amp;"_"&amp;Clef_répartition[[#This Row],[Année]]</f>
        <v>ARAS Nyon-Rolle_Association régionale pour l'action sociale Nyon-Rolle_38_2021</v>
      </c>
      <c r="H9915">
        <v>5725</v>
      </c>
      <c r="I9915" t="s">
        <v>219</v>
      </c>
      <c r="J9915">
        <v>2021</v>
      </c>
      <c r="K9915">
        <v>3.9731057266588522E-2</v>
      </c>
    </row>
    <row r="9916" spans="1:11" x14ac:dyDescent="0.25">
      <c r="A9916" t="s">
        <v>725</v>
      </c>
      <c r="B9916" t="s">
        <v>467</v>
      </c>
      <c r="C9916" t="s">
        <v>468</v>
      </c>
      <c r="D9916" t="str">
        <f>Clef_répartition[[#This Row],[Code association]]&amp;"_"&amp;Clef_répartition[[#This Row],[Nom association]]</f>
        <v>ARAS Nyon-Rolle_Association régionale pour l'action sociale Nyon-Rolle</v>
      </c>
      <c r="E9916">
        <f>COUNTIFS(D$2:D9916,Clef_répartition[[#This Row],[Code_Nom]],J$2:J9916,Clef_répartition[[#This Row],[Année]])</f>
        <v>39</v>
      </c>
      <c r="F9916">
        <f>IF(Clef_répartition[[#This Row],[Code_Nom]]=D9915,F9915-1,(COUNTIFS(Clef_répartition[Code_Nom],Clef_répartition[[#This Row],[Code_Nom]],Clef_répartition[Année],Clef_répartition[[#This Row],[Année]])))</f>
        <v>9</v>
      </c>
      <c r="G9916" t="str">
        <f>Clef_répartition[[#This Row],[Code_Nom]]&amp;"_"&amp;Clef_répartition[[#This Row],[Nombre]]&amp;"_"&amp;Clef_répartition[[#This Row],[Année]]</f>
        <v>ARAS Nyon-Rolle_Association régionale pour l'action sociale Nyon-Rolle_39_2021</v>
      </c>
      <c r="H9916">
        <v>5861</v>
      </c>
      <c r="I9916" t="s">
        <v>232</v>
      </c>
      <c r="J9916">
        <v>2021</v>
      </c>
      <c r="K9916">
        <v>6.0638060822135478E-2</v>
      </c>
    </row>
    <row r="9917" spans="1:11" x14ac:dyDescent="0.25">
      <c r="A9917" t="s">
        <v>725</v>
      </c>
      <c r="B9917" t="s">
        <v>467</v>
      </c>
      <c r="C9917" t="s">
        <v>468</v>
      </c>
      <c r="D9917" t="str">
        <f>Clef_répartition[[#This Row],[Code association]]&amp;"_"&amp;Clef_répartition[[#This Row],[Nom association]]</f>
        <v>ARAS Nyon-Rolle_Association régionale pour l'action sociale Nyon-Rolle</v>
      </c>
      <c r="E9917">
        <f>COUNTIFS(D$2:D9917,Clef_répartition[[#This Row],[Code_Nom]],J$2:J9917,Clef_répartition[[#This Row],[Année]])</f>
        <v>40</v>
      </c>
      <c r="F9917">
        <f>IF(Clef_répartition[[#This Row],[Code_Nom]]=D9916,F9916-1,(COUNTIFS(Clef_répartition[Code_Nom],Clef_répartition[[#This Row],[Code_Nom]],Clef_répartition[Année],Clef_répartition[[#This Row],[Année]])))</f>
        <v>8</v>
      </c>
      <c r="G9917" t="str">
        <f>Clef_répartition[[#This Row],[Code_Nom]]&amp;"_"&amp;Clef_répartition[[#This Row],[Nombre]]&amp;"_"&amp;Clef_répartition[[#This Row],[Année]]</f>
        <v>ARAS Nyon-Rolle_Association régionale pour l'action sociale Nyon-Rolle_40_2021</v>
      </c>
      <c r="H9917">
        <v>5727</v>
      </c>
      <c r="I9917" t="s">
        <v>243</v>
      </c>
      <c r="J9917">
        <v>2021</v>
      </c>
      <c r="K9917">
        <v>2.5906083182359839E-2</v>
      </c>
    </row>
    <row r="9918" spans="1:11" x14ac:dyDescent="0.25">
      <c r="A9918" t="s">
        <v>725</v>
      </c>
      <c r="B9918" t="s">
        <v>467</v>
      </c>
      <c r="C9918" t="s">
        <v>468</v>
      </c>
      <c r="D9918" t="str">
        <f>Clef_répartition[[#This Row],[Code association]]&amp;"_"&amp;Clef_répartition[[#This Row],[Nom association]]</f>
        <v>ARAS Nyon-Rolle_Association régionale pour l'action sociale Nyon-Rolle</v>
      </c>
      <c r="E9918">
        <f>COUNTIFS(D$2:D9918,Clef_répartition[[#This Row],[Code_Nom]],J$2:J9918,Clef_répartition[[#This Row],[Année]])</f>
        <v>41</v>
      </c>
      <c r="F9918">
        <f>IF(Clef_répartition[[#This Row],[Code_Nom]]=D9917,F9917-1,(COUNTIFS(Clef_répartition[Code_Nom],Clef_répartition[[#This Row],[Code_Nom]],Clef_répartition[Année],Clef_répartition[[#This Row],[Année]])))</f>
        <v>7</v>
      </c>
      <c r="G9918" t="str">
        <f>Clef_répartition[[#This Row],[Code_Nom]]&amp;"_"&amp;Clef_répartition[[#This Row],[Nombre]]&amp;"_"&amp;Clef_répartition[[#This Row],[Année]]</f>
        <v>ARAS Nyon-Rolle_Association régionale pour l'action sociale Nyon-Rolle_41_2021</v>
      </c>
      <c r="H9918">
        <v>5434</v>
      </c>
      <c r="I9918" t="s">
        <v>244</v>
      </c>
      <c r="J9918">
        <v>2021</v>
      </c>
      <c r="K9918">
        <v>1.040506108371521E-2</v>
      </c>
    </row>
    <row r="9919" spans="1:11" x14ac:dyDescent="0.25">
      <c r="A9919" t="s">
        <v>725</v>
      </c>
      <c r="B9919" t="s">
        <v>467</v>
      </c>
      <c r="C9919" t="s">
        <v>468</v>
      </c>
      <c r="D9919" t="str">
        <f>Clef_répartition[[#This Row],[Code association]]&amp;"_"&amp;Clef_répartition[[#This Row],[Nom association]]</f>
        <v>ARAS Nyon-Rolle_Association régionale pour l'action sociale Nyon-Rolle</v>
      </c>
      <c r="E9919">
        <f>COUNTIFS(D$2:D9919,Clef_répartition[[#This Row],[Code_Nom]],J$2:J9919,Clef_répartition[[#This Row],[Année]])</f>
        <v>42</v>
      </c>
      <c r="F9919">
        <f>IF(Clef_répartition[[#This Row],[Code_Nom]]=D9918,F9918-1,(COUNTIFS(Clef_répartition[Code_Nom],Clef_répartition[[#This Row],[Code_Nom]],Clef_répartition[Année],Clef_répartition[[#This Row],[Année]])))</f>
        <v>6</v>
      </c>
      <c r="G9919" t="str">
        <f>Clef_répartition[[#This Row],[Code_Nom]]&amp;"_"&amp;Clef_répartition[[#This Row],[Nombre]]&amp;"_"&amp;Clef_répartition[[#This Row],[Année]]</f>
        <v>ARAS Nyon-Rolle_Association régionale pour l'action sociale Nyon-Rolle_42_2021</v>
      </c>
      <c r="H9919">
        <v>5728</v>
      </c>
      <c r="I9919" t="s">
        <v>255</v>
      </c>
      <c r="J9919">
        <v>2021</v>
      </c>
      <c r="K9919">
        <v>5.6288086495703323E-3</v>
      </c>
    </row>
    <row r="9920" spans="1:11" x14ac:dyDescent="0.25">
      <c r="A9920" t="s">
        <v>725</v>
      </c>
      <c r="B9920" t="s">
        <v>467</v>
      </c>
      <c r="C9920" t="s">
        <v>468</v>
      </c>
      <c r="D9920" t="str">
        <f>Clef_répartition[[#This Row],[Code association]]&amp;"_"&amp;Clef_répartition[[#This Row],[Nom association]]</f>
        <v>ARAS Nyon-Rolle_Association régionale pour l'action sociale Nyon-Rolle</v>
      </c>
      <c r="E9920">
        <f>COUNTIFS(D$2:D9920,Clef_répartition[[#This Row],[Code_Nom]],J$2:J9920,Clef_répartition[[#This Row],[Année]])</f>
        <v>43</v>
      </c>
      <c r="F9920">
        <f>IF(Clef_répartition[[#This Row],[Code_Nom]]=D9919,F9919-1,(COUNTIFS(Clef_répartition[Code_Nom],Clef_répartition[[#This Row],[Code_Nom]],Clef_répartition[Année],Clef_répartition[[#This Row],[Année]])))</f>
        <v>5</v>
      </c>
      <c r="G9920" t="str">
        <f>Clef_répartition[[#This Row],[Code_Nom]]&amp;"_"&amp;Clef_répartition[[#This Row],[Nombre]]&amp;"_"&amp;Clef_répartition[[#This Row],[Année]]</f>
        <v>ARAS Nyon-Rolle_Association régionale pour l'action sociale Nyon-Rolle_43_2021</v>
      </c>
      <c r="H9920">
        <v>5729</v>
      </c>
      <c r="I9920" t="s">
        <v>261</v>
      </c>
      <c r="J9920">
        <v>2021</v>
      </c>
      <c r="K9920">
        <v>1.5849795095864139E-2</v>
      </c>
    </row>
    <row r="9921" spans="1:11" x14ac:dyDescent="0.25">
      <c r="A9921" t="s">
        <v>725</v>
      </c>
      <c r="B9921" t="s">
        <v>467</v>
      </c>
      <c r="C9921" t="s">
        <v>468</v>
      </c>
      <c r="D9921" t="str">
        <f>Clef_répartition[[#This Row],[Code association]]&amp;"_"&amp;Clef_répartition[[#This Row],[Nom association]]</f>
        <v>ARAS Nyon-Rolle_Association régionale pour l'action sociale Nyon-Rolle</v>
      </c>
      <c r="E9921">
        <f>COUNTIFS(D$2:D9921,Clef_répartition[[#This Row],[Code_Nom]],J$2:J9921,Clef_répartition[[#This Row],[Année]])</f>
        <v>44</v>
      </c>
      <c r="F9921">
        <f>IF(Clef_répartition[[#This Row],[Code_Nom]]=D9920,F9920-1,(COUNTIFS(Clef_répartition[Code_Nom],Clef_répartition[[#This Row],[Code_Nom]],Clef_répartition[Année],Clef_répartition[[#This Row],[Année]])))</f>
        <v>4</v>
      </c>
      <c r="G9921" t="str">
        <f>Clef_répartition[[#This Row],[Code_Nom]]&amp;"_"&amp;Clef_répartition[[#This Row],[Nombre]]&amp;"_"&amp;Clef_répartition[[#This Row],[Année]]</f>
        <v>ARAS Nyon-Rolle_Association régionale pour l'action sociale Nyon-Rolle_44_2021</v>
      </c>
      <c r="H9921">
        <v>5862</v>
      </c>
      <c r="I9921" t="s">
        <v>262</v>
      </c>
      <c r="J9921">
        <v>2021</v>
      </c>
      <c r="K9921">
        <v>2.2864007595500835E-3</v>
      </c>
    </row>
    <row r="9922" spans="1:11" x14ac:dyDescent="0.25">
      <c r="A9922" t="s">
        <v>725</v>
      </c>
      <c r="B9922" t="s">
        <v>467</v>
      </c>
      <c r="C9922" t="s">
        <v>468</v>
      </c>
      <c r="D9922" t="str">
        <f>Clef_répartition[[#This Row],[Code association]]&amp;"_"&amp;Clef_répartition[[#This Row],[Nom association]]</f>
        <v>ARAS Nyon-Rolle_Association régionale pour l'action sociale Nyon-Rolle</v>
      </c>
      <c r="E9922">
        <f>COUNTIFS(D$2:D9922,Clef_répartition[[#This Row],[Code_Nom]],J$2:J9922,Clef_répartition[[#This Row],[Année]])</f>
        <v>45</v>
      </c>
      <c r="F9922">
        <f>IF(Clef_répartition[[#This Row],[Code_Nom]]=D9921,F9921-1,(COUNTIFS(Clef_répartition[Code_Nom],Clef_répartition[[#This Row],[Code_Nom]],Clef_répartition[Année],Clef_répartition[[#This Row],[Année]])))</f>
        <v>3</v>
      </c>
      <c r="G9922" t="str">
        <f>Clef_répartition[[#This Row],[Code_Nom]]&amp;"_"&amp;Clef_répartition[[#This Row],[Nombre]]&amp;"_"&amp;Clef_répartition[[#This Row],[Année]]</f>
        <v>ARAS Nyon-Rolle_Association régionale pour l'action sociale Nyon-Rolle_45_2021</v>
      </c>
      <c r="H9922">
        <v>5730</v>
      </c>
      <c r="I9922" t="s">
        <v>265</v>
      </c>
      <c r="J9922">
        <v>2021</v>
      </c>
      <c r="K9922">
        <v>1.3999360582838433E-2</v>
      </c>
    </row>
    <row r="9923" spans="1:11" x14ac:dyDescent="0.25">
      <c r="A9923" t="s">
        <v>725</v>
      </c>
      <c r="B9923" t="s">
        <v>467</v>
      </c>
      <c r="C9923" t="s">
        <v>468</v>
      </c>
      <c r="D9923" t="str">
        <f>Clef_répartition[[#This Row],[Code association]]&amp;"_"&amp;Clef_répartition[[#This Row],[Nom association]]</f>
        <v>ARAS Nyon-Rolle_Association régionale pour l'action sociale Nyon-Rolle</v>
      </c>
      <c r="E9923">
        <f>COUNTIFS(D$2:D9923,Clef_répartition[[#This Row],[Code_Nom]],J$2:J9923,Clef_répartition[[#This Row],[Année]])</f>
        <v>46</v>
      </c>
      <c r="F9923">
        <f>IF(Clef_répartition[[#This Row],[Code_Nom]]=D9922,F9922-1,(COUNTIFS(Clef_répartition[Code_Nom],Clef_répartition[[#This Row],[Code_Nom]],Clef_répartition[Année],Clef_répartition[[#This Row],[Année]])))</f>
        <v>2</v>
      </c>
      <c r="G9923" t="str">
        <f>Clef_répartition[[#This Row],[Code_Nom]]&amp;"_"&amp;Clef_répartition[[#This Row],[Nombre]]&amp;"_"&amp;Clef_répartition[[#This Row],[Année]]</f>
        <v>ARAS Nyon-Rolle_Association régionale pour l'action sociale Nyon-Rolle_46_2021</v>
      </c>
      <c r="H9923">
        <v>5732</v>
      </c>
      <c r="I9923" t="s">
        <v>279</v>
      </c>
      <c r="J9923">
        <v>2021</v>
      </c>
      <c r="K9923">
        <v>1.1199488466270746E-2</v>
      </c>
    </row>
    <row r="9924" spans="1:11" x14ac:dyDescent="0.25">
      <c r="A9924" t="s">
        <v>725</v>
      </c>
      <c r="B9924" t="s">
        <v>467</v>
      </c>
      <c r="C9924" t="s">
        <v>468</v>
      </c>
      <c r="D9924" t="str">
        <f>Clef_répartition[[#This Row],[Code association]]&amp;"_"&amp;Clef_répartition[[#This Row],[Nom association]]</f>
        <v>ARAS Nyon-Rolle_Association régionale pour l'action sociale Nyon-Rolle</v>
      </c>
      <c r="E9924">
        <f>COUNTIFS(D$2:D9924,Clef_répartition[[#This Row],[Code_Nom]],J$2:J9924,Clef_répartition[[#This Row],[Année]])</f>
        <v>47</v>
      </c>
      <c r="F9924">
        <f>IF(Clef_répartition[[#This Row],[Code_Nom]]=D9923,F9923-1,(COUNTIFS(Clef_répartition[Code_Nom],Clef_répartition[[#This Row],[Code_Nom]],Clef_répartition[Année],Clef_répartition[[#This Row],[Année]])))</f>
        <v>1</v>
      </c>
      <c r="G9924" t="str">
        <f>Clef_répartition[[#This Row],[Code_Nom]]&amp;"_"&amp;Clef_répartition[[#This Row],[Nombre]]&amp;"_"&amp;Clef_répartition[[#This Row],[Année]]</f>
        <v>ARAS Nyon-Rolle_Association régionale pour l'action sociale Nyon-Rolle_47_2021</v>
      </c>
      <c r="H9924">
        <v>5863</v>
      </c>
      <c r="I9924" t="s">
        <v>287</v>
      </c>
      <c r="J9924">
        <v>2021</v>
      </c>
      <c r="K9924">
        <v>3.7299334424863639E-3</v>
      </c>
    </row>
    <row r="9925" spans="1:11" x14ac:dyDescent="0.25">
      <c r="A9925" t="s">
        <v>725</v>
      </c>
      <c r="B9925" t="s">
        <v>540</v>
      </c>
      <c r="C9925" t="s">
        <v>541</v>
      </c>
      <c r="D9925" t="str">
        <f>Clef_répartition[[#This Row],[Code association]]&amp;"_"&amp;Clef_répartition[[#This Row],[Nom association]]</f>
        <v>ARAS Riviera PdE_Association Régionale d’Action Sociale Riviera Pays-d'Enhaut</v>
      </c>
      <c r="E9925">
        <f>COUNTIFS(D$2:D9925,Clef_répartition[[#This Row],[Code_Nom]],J$2:J9925,Clef_répartition[[#This Row],[Année]])</f>
        <v>1</v>
      </c>
      <c r="F9925">
        <f>IF(Clef_répartition[[#This Row],[Code_Nom]]=D9924,F9924-1,(COUNTIFS(Clef_répartition[Code_Nom],Clef_répartition[[#This Row],[Code_Nom]],Clef_répartition[Année],Clef_répartition[[#This Row],[Année]])))</f>
        <v>13</v>
      </c>
      <c r="G9925" t="str">
        <f>Clef_répartition[[#This Row],[Code_Nom]]&amp;"_"&amp;Clef_répartition[[#This Row],[Nombre]]&amp;"_"&amp;Clef_répartition[[#This Row],[Année]]</f>
        <v>ARAS Riviera PdE_Association Régionale d’Action Sociale Riviera Pays-d'Enhaut_1_2021</v>
      </c>
      <c r="H9925">
        <v>5892</v>
      </c>
      <c r="I9925" t="s">
        <v>25</v>
      </c>
      <c r="J9925">
        <v>2021</v>
      </c>
      <c r="K9925">
        <v>0.13657447174025081</v>
      </c>
    </row>
    <row r="9926" spans="1:11" x14ac:dyDescent="0.25">
      <c r="A9926" t="s">
        <v>725</v>
      </c>
      <c r="B9926" t="s">
        <v>540</v>
      </c>
      <c r="C9926" t="s">
        <v>541</v>
      </c>
      <c r="D9926" t="str">
        <f>Clef_répartition[[#This Row],[Code association]]&amp;"_"&amp;Clef_répartition[[#This Row],[Nom association]]</f>
        <v>ARAS Riviera PdE_Association Régionale d’Action Sociale Riviera Pays-d'Enhaut</v>
      </c>
      <c r="E9926">
        <f>COUNTIFS(D$2:D9926,Clef_répartition[[#This Row],[Code_Nom]],J$2:J9926,Clef_répartition[[#This Row],[Année]])</f>
        <v>2</v>
      </c>
      <c r="F9926">
        <f>IF(Clef_répartition[[#This Row],[Code_Nom]]=D9925,F9925-1,(COUNTIFS(Clef_répartition[Code_Nom],Clef_répartition[[#This Row],[Code_Nom]],Clef_répartition[Année],Clef_répartition[[#This Row],[Année]])))</f>
        <v>12</v>
      </c>
      <c r="G9926" t="str">
        <f>Clef_répartition[[#This Row],[Code_Nom]]&amp;"_"&amp;Clef_répartition[[#This Row],[Nombre]]&amp;"_"&amp;Clef_répartition[[#This Row],[Année]]</f>
        <v>ARAS Riviera PdE_Association Régionale d’Action Sociale Riviera Pays-d'Enhaut_2_2021</v>
      </c>
      <c r="H9926">
        <v>5882</v>
      </c>
      <c r="I9926" t="s">
        <v>50</v>
      </c>
      <c r="J9926">
        <v>2021</v>
      </c>
      <c r="K9926">
        <v>3.525167496993644E-2</v>
      </c>
    </row>
    <row r="9927" spans="1:11" x14ac:dyDescent="0.25">
      <c r="A9927" t="s">
        <v>725</v>
      </c>
      <c r="B9927" t="s">
        <v>540</v>
      </c>
      <c r="C9927" t="s">
        <v>541</v>
      </c>
      <c r="D9927" t="str">
        <f>Clef_répartition[[#This Row],[Code association]]&amp;"_"&amp;Clef_répartition[[#This Row],[Nom association]]</f>
        <v>ARAS Riviera PdE_Association Régionale d’Action Sociale Riviera Pays-d'Enhaut</v>
      </c>
      <c r="E9927">
        <f>COUNTIFS(D$2:D9927,Clef_répartition[[#This Row],[Code_Nom]],J$2:J9927,Clef_répartition[[#This Row],[Année]])</f>
        <v>3</v>
      </c>
      <c r="F9927">
        <f>IF(Clef_répartition[[#This Row],[Code_Nom]]=D9926,F9926-1,(COUNTIFS(Clef_répartition[Code_Nom],Clef_répartition[[#This Row],[Code_Nom]],Clef_répartition[Année],Clef_répartition[[#This Row],[Année]])))</f>
        <v>11</v>
      </c>
      <c r="G9927" t="str">
        <f>Clef_répartition[[#This Row],[Code_Nom]]&amp;"_"&amp;Clef_répartition[[#This Row],[Nombre]]&amp;"_"&amp;Clef_répartition[[#This Row],[Année]]</f>
        <v>ARAS Riviera PdE_Association Régionale d’Action Sociale Riviera Pays-d'Enhaut_3_2021</v>
      </c>
      <c r="H9927">
        <v>5601</v>
      </c>
      <c r="I9927" t="s">
        <v>66</v>
      </c>
      <c r="J9927">
        <v>2021</v>
      </c>
      <c r="K9927">
        <v>2.552825974918399E-2</v>
      </c>
    </row>
    <row r="9928" spans="1:11" x14ac:dyDescent="0.25">
      <c r="A9928" t="s">
        <v>725</v>
      </c>
      <c r="B9928" t="s">
        <v>540</v>
      </c>
      <c r="C9928" t="s">
        <v>541</v>
      </c>
      <c r="D9928" t="str">
        <f>Clef_répartition[[#This Row],[Code association]]&amp;"_"&amp;Clef_répartition[[#This Row],[Nom association]]</f>
        <v>ARAS Riviera PdE_Association Régionale d’Action Sociale Riviera Pays-d'Enhaut</v>
      </c>
      <c r="E9928">
        <f>COUNTIFS(D$2:D9928,Clef_répartition[[#This Row],[Code_Nom]],J$2:J9928,Clef_répartition[[#This Row],[Année]])</f>
        <v>4</v>
      </c>
      <c r="F9928">
        <f>IF(Clef_répartition[[#This Row],[Code_Nom]]=D9927,F9927-1,(COUNTIFS(Clef_répartition[Code_Nom],Clef_répartition[[#This Row],[Code_Nom]],Clef_répartition[Année],Clef_répartition[[#This Row],[Année]])))</f>
        <v>10</v>
      </c>
      <c r="G9928" t="str">
        <f>Clef_répartition[[#This Row],[Code_Nom]]&amp;"_"&amp;Clef_répartition[[#This Row],[Nombre]]&amp;"_"&amp;Clef_répartition[[#This Row],[Année]]</f>
        <v>ARAS Riviera PdE_Association Régionale d’Action Sociale Riviera Pays-d'Enhaut_4_2021</v>
      </c>
      <c r="H9928">
        <v>5883</v>
      </c>
      <c r="I9928" t="s">
        <v>77</v>
      </c>
      <c r="J9928">
        <v>2021</v>
      </c>
      <c r="K9928">
        <v>2.6684991124090937E-2</v>
      </c>
    </row>
    <row r="9929" spans="1:11" x14ac:dyDescent="0.25">
      <c r="A9929" t="s">
        <v>725</v>
      </c>
      <c r="B9929" t="s">
        <v>540</v>
      </c>
      <c r="C9929" t="s">
        <v>541</v>
      </c>
      <c r="D9929" t="str">
        <f>Clef_répartition[[#This Row],[Code association]]&amp;"_"&amp;Clef_répartition[[#This Row],[Nom association]]</f>
        <v>ARAS Riviera PdE_Association Régionale d’Action Sociale Riviera Pays-d'Enhaut</v>
      </c>
      <c r="E9929">
        <f>COUNTIFS(D$2:D9929,Clef_répartition[[#This Row],[Code_Nom]],J$2:J9929,Clef_répartition[[#This Row],[Année]])</f>
        <v>5</v>
      </c>
      <c r="F9929">
        <f>IF(Clef_répartition[[#This Row],[Code_Nom]]=D9928,F9928-1,(COUNTIFS(Clef_répartition[Code_Nom],Clef_répartition[[#This Row],[Code_Nom]],Clef_répartition[Année],Clef_répartition[[#This Row],[Année]])))</f>
        <v>9</v>
      </c>
      <c r="G9929" t="str">
        <f>Clef_répartition[[#This Row],[Code_Nom]]&amp;"_"&amp;Clef_répartition[[#This Row],[Nombre]]&amp;"_"&amp;Clef_répartition[[#This Row],[Année]]</f>
        <v>ARAS Riviera PdE_Association Régionale d’Action Sociale Riviera Pays-d'Enhaut_5_2021</v>
      </c>
      <c r="H9929">
        <v>5884</v>
      </c>
      <c r="I9929" t="s">
        <v>78</v>
      </c>
      <c r="J9929">
        <v>2021</v>
      </c>
      <c r="K9929">
        <v>3.8824944167668789E-2</v>
      </c>
    </row>
    <row r="9930" spans="1:11" x14ac:dyDescent="0.25">
      <c r="A9930" t="s">
        <v>725</v>
      </c>
      <c r="B9930" t="s">
        <v>540</v>
      </c>
      <c r="C9930" t="s">
        <v>541</v>
      </c>
      <c r="D9930" t="str">
        <f>Clef_répartition[[#This Row],[Code association]]&amp;"_"&amp;Clef_répartition[[#This Row],[Nom association]]</f>
        <v>ARAS Riviera PdE_Association Régionale d’Action Sociale Riviera Pays-d'Enhaut</v>
      </c>
      <c r="E9930">
        <f>COUNTIFS(D$2:D9930,Clef_répartition[[#This Row],[Code_Nom]],J$2:J9930,Clef_répartition[[#This Row],[Année]])</f>
        <v>6</v>
      </c>
      <c r="F9930">
        <f>IF(Clef_répartition[[#This Row],[Code_Nom]]=D9929,F9929-1,(COUNTIFS(Clef_répartition[Code_Nom],Clef_répartition[[#This Row],[Code_Nom]],Clef_répartition[Année],Clef_répartition[[#This Row],[Année]])))</f>
        <v>8</v>
      </c>
      <c r="G9930" t="str">
        <f>Clef_répartition[[#This Row],[Code_Nom]]&amp;"_"&amp;Clef_répartition[[#This Row],[Nombre]]&amp;"_"&amp;Clef_répartition[[#This Row],[Année]]</f>
        <v>ARAS Riviera PdE_Association Régionale d’Action Sociale Riviera Pays-d'Enhaut_6_2021</v>
      </c>
      <c r="H9930">
        <v>5885</v>
      </c>
      <c r="I9930" t="s">
        <v>138</v>
      </c>
      <c r="J9930">
        <v>2021</v>
      </c>
      <c r="K9930">
        <v>2.0672278531752849E-2</v>
      </c>
    </row>
    <row r="9931" spans="1:11" x14ac:dyDescent="0.25">
      <c r="A9931" t="s">
        <v>725</v>
      </c>
      <c r="B9931" t="s">
        <v>540</v>
      </c>
      <c r="C9931" t="s">
        <v>541</v>
      </c>
      <c r="D9931" t="str">
        <f>Clef_répartition[[#This Row],[Code association]]&amp;"_"&amp;Clef_répartition[[#This Row],[Nom association]]</f>
        <v>ARAS Riviera PdE_Association Régionale d’Action Sociale Riviera Pays-d'Enhaut</v>
      </c>
      <c r="E9931">
        <f>COUNTIFS(D$2:D9931,Clef_répartition[[#This Row],[Code_Nom]],J$2:J9931,Clef_répartition[[#This Row],[Année]])</f>
        <v>7</v>
      </c>
      <c r="F9931">
        <f>IF(Clef_répartition[[#This Row],[Code_Nom]]=D9930,F9930-1,(COUNTIFS(Clef_répartition[Code_Nom],Clef_répartition[[#This Row],[Code_Nom]],Clef_répartition[Année],Clef_répartition[[#This Row],[Année]])))</f>
        <v>7</v>
      </c>
      <c r="G9931" t="str">
        <f>Clef_répartition[[#This Row],[Code_Nom]]&amp;"_"&amp;Clef_répartition[[#This Row],[Nombre]]&amp;"_"&amp;Clef_répartition[[#This Row],[Année]]</f>
        <v>ARAS Riviera PdE_Association Régionale d’Action Sociale Riviera Pays-d'Enhaut_7_2021</v>
      </c>
      <c r="H9931">
        <v>5889</v>
      </c>
      <c r="I9931" t="s">
        <v>150</v>
      </c>
      <c r="J9931">
        <v>2021</v>
      </c>
      <c r="K9931">
        <v>0.13997594914963066</v>
      </c>
    </row>
    <row r="9932" spans="1:11" x14ac:dyDescent="0.25">
      <c r="A9932" t="s">
        <v>725</v>
      </c>
      <c r="B9932" t="s">
        <v>540</v>
      </c>
      <c r="C9932" t="s">
        <v>541</v>
      </c>
      <c r="D9932" t="str">
        <f>Clef_répartition[[#This Row],[Code association]]&amp;"_"&amp;Clef_répartition[[#This Row],[Nom association]]</f>
        <v>ARAS Riviera PdE_Association Régionale d’Action Sociale Riviera Pays-d'Enhaut</v>
      </c>
      <c r="E9932">
        <f>COUNTIFS(D$2:D9932,Clef_répartition[[#This Row],[Code_Nom]],J$2:J9932,Clef_répartition[[#This Row],[Année]])</f>
        <v>8</v>
      </c>
      <c r="F9932">
        <f>IF(Clef_répartition[[#This Row],[Code_Nom]]=D9931,F9931-1,(COUNTIFS(Clef_répartition[Code_Nom],Clef_répartition[[#This Row],[Code_Nom]],Clef_répartition[Année],Clef_répartition[[#This Row],[Année]])))</f>
        <v>6</v>
      </c>
      <c r="G9932" t="str">
        <f>Clef_répartition[[#This Row],[Code_Nom]]&amp;"_"&amp;Clef_répartition[[#This Row],[Nombre]]&amp;"_"&amp;Clef_répartition[[#This Row],[Année]]</f>
        <v>ARAS Riviera PdE_Association Régionale d’Action Sociale Riviera Pays-d'Enhaut_8_2021</v>
      </c>
      <c r="H9932">
        <v>5886</v>
      </c>
      <c r="I9932" t="s">
        <v>188</v>
      </c>
      <c r="J9932">
        <v>2021</v>
      </c>
      <c r="K9932">
        <v>0.29790986657504437</v>
      </c>
    </row>
    <row r="9933" spans="1:11" x14ac:dyDescent="0.25">
      <c r="A9933" t="s">
        <v>725</v>
      </c>
      <c r="B9933" t="s">
        <v>540</v>
      </c>
      <c r="C9933" t="s">
        <v>541</v>
      </c>
      <c r="D9933" t="str">
        <f>Clef_répartition[[#This Row],[Code association]]&amp;"_"&amp;Clef_répartition[[#This Row],[Nom association]]</f>
        <v>ARAS Riviera PdE_Association Régionale d’Action Sociale Riviera Pays-d'Enhaut</v>
      </c>
      <c r="E9933">
        <f>COUNTIFS(D$2:D9933,Clef_répartition[[#This Row],[Code_Nom]],J$2:J9933,Clef_répartition[[#This Row],[Année]])</f>
        <v>9</v>
      </c>
      <c r="F9933">
        <f>IF(Clef_répartition[[#This Row],[Code_Nom]]=D9932,F9932-1,(COUNTIFS(Clef_répartition[Code_Nom],Clef_répartition[[#This Row],[Code_Nom]],Clef_répartition[Année],Clef_répartition[[#This Row],[Année]])))</f>
        <v>5</v>
      </c>
      <c r="G9933" t="str">
        <f>Clef_répartition[[#This Row],[Code_Nom]]&amp;"_"&amp;Clef_répartition[[#This Row],[Nombre]]&amp;"_"&amp;Clef_répartition[[#This Row],[Année]]</f>
        <v>ARAS Riviera PdE_Association Régionale d’Action Sociale Riviera Pays-d'Enhaut_9_2021</v>
      </c>
      <c r="H9933">
        <v>5607</v>
      </c>
      <c r="I9933" t="s">
        <v>225</v>
      </c>
      <c r="J9933">
        <v>2021</v>
      </c>
      <c r="K9933">
        <v>3.3487945942850601E-2</v>
      </c>
    </row>
    <row r="9934" spans="1:11" x14ac:dyDescent="0.25">
      <c r="A9934" t="s">
        <v>725</v>
      </c>
      <c r="B9934" t="s">
        <v>540</v>
      </c>
      <c r="C9934" t="s">
        <v>541</v>
      </c>
      <c r="D9934" t="str">
        <f>Clef_répartition[[#This Row],[Code association]]&amp;"_"&amp;Clef_répartition[[#This Row],[Nom association]]</f>
        <v>ARAS Riviera PdE_Association Régionale d’Action Sociale Riviera Pays-d'Enhaut</v>
      </c>
      <c r="E9934">
        <f>COUNTIFS(D$2:D9934,Clef_répartition[[#This Row],[Code_Nom]],J$2:J9934,Clef_répartition[[#This Row],[Année]])</f>
        <v>10</v>
      </c>
      <c r="F9934">
        <f>IF(Clef_répartition[[#This Row],[Code_Nom]]=D9933,F9933-1,(COUNTIFS(Clef_répartition[Code_Nom],Clef_répartition[[#This Row],[Code_Nom]],Clef_répartition[Année],Clef_répartition[[#This Row],[Année]])))</f>
        <v>4</v>
      </c>
      <c r="G9934" t="str">
        <f>Clef_répartition[[#This Row],[Code_Nom]]&amp;"_"&amp;Clef_répartition[[#This Row],[Nombre]]&amp;"_"&amp;Clef_répartition[[#This Row],[Année]]</f>
        <v>ARAS Riviera PdE_Association Régionale d’Action Sociale Riviera Pays-d'Enhaut_10_2021</v>
      </c>
      <c r="H9934">
        <v>5609</v>
      </c>
      <c r="I9934" t="s">
        <v>230</v>
      </c>
      <c r="J9934">
        <v>2021</v>
      </c>
      <c r="K9934">
        <v>3.7908721296455359E-3</v>
      </c>
    </row>
    <row r="9935" spans="1:11" x14ac:dyDescent="0.25">
      <c r="A9935" t="s">
        <v>725</v>
      </c>
      <c r="B9935" t="s">
        <v>540</v>
      </c>
      <c r="C9935" t="s">
        <v>541</v>
      </c>
      <c r="D9935" t="str">
        <f>Clef_répartition[[#This Row],[Code association]]&amp;"_"&amp;Clef_répartition[[#This Row],[Nom association]]</f>
        <v>ARAS Riviera PdE_Association Régionale d’Action Sociale Riviera Pays-d'Enhaut</v>
      </c>
      <c r="E9935">
        <f>COUNTIFS(D$2:D9935,Clef_répartition[[#This Row],[Code_Nom]],J$2:J9935,Clef_répartition[[#This Row],[Année]])</f>
        <v>11</v>
      </c>
      <c r="F9935">
        <f>IF(Clef_répartition[[#This Row],[Code_Nom]]=D9934,F9934-1,(COUNTIFS(Clef_répartition[Code_Nom],Clef_répartition[[#This Row],[Code_Nom]],Clef_répartition[Année],Clef_répartition[[#This Row],[Année]])))</f>
        <v>3</v>
      </c>
      <c r="G9935" t="str">
        <f>Clef_répartition[[#This Row],[Code_Nom]]&amp;"_"&amp;Clef_répartition[[#This Row],[Nombre]]&amp;"_"&amp;Clef_répartition[[#This Row],[Année]]</f>
        <v>ARAS Riviera PdE_Association Régionale d’Action Sociale Riviera Pays-d'Enhaut_11_2021</v>
      </c>
      <c r="H9935">
        <v>5610</v>
      </c>
      <c r="I9935" t="s">
        <v>256</v>
      </c>
      <c r="J9935">
        <v>2021</v>
      </c>
      <c r="K9935">
        <v>4.5353032125064422E-3</v>
      </c>
    </row>
    <row r="9936" spans="1:11" x14ac:dyDescent="0.25">
      <c r="A9936" t="s">
        <v>725</v>
      </c>
      <c r="B9936" t="s">
        <v>540</v>
      </c>
      <c r="C9936" t="s">
        <v>541</v>
      </c>
      <c r="D9936" t="str">
        <f>Clef_répartition[[#This Row],[Code association]]&amp;"_"&amp;Clef_répartition[[#This Row],[Nom association]]</f>
        <v>ARAS Riviera PdE_Association Régionale d’Action Sociale Riviera Pays-d'Enhaut</v>
      </c>
      <c r="E9936">
        <f>COUNTIFS(D$2:D9936,Clef_répartition[[#This Row],[Code_Nom]],J$2:J9936,Clef_répartition[[#This Row],[Année]])</f>
        <v>12</v>
      </c>
      <c r="F9936">
        <f>IF(Clef_répartition[[#This Row],[Code_Nom]]=D9935,F9935-1,(COUNTIFS(Clef_répartition[Code_Nom],Clef_répartition[[#This Row],[Code_Nom]],Clef_répartition[Année],Clef_répartition[[#This Row],[Année]])))</f>
        <v>2</v>
      </c>
      <c r="G9936" t="str">
        <f>Clef_répartition[[#This Row],[Code_Nom]]&amp;"_"&amp;Clef_répartition[[#This Row],[Nombre]]&amp;"_"&amp;Clef_répartition[[#This Row],[Année]]</f>
        <v>ARAS Riviera PdE_Association Régionale d’Action Sociale Riviera Pays-d'Enhaut_12_2021</v>
      </c>
      <c r="H9936">
        <v>5890</v>
      </c>
      <c r="I9936" t="s">
        <v>277</v>
      </c>
      <c r="J9936">
        <v>2021</v>
      </c>
      <c r="K9936">
        <v>0.22586039053999885</v>
      </c>
    </row>
    <row r="9937" spans="1:11" x14ac:dyDescent="0.25">
      <c r="A9937" t="s">
        <v>725</v>
      </c>
      <c r="B9937" t="s">
        <v>540</v>
      </c>
      <c r="C9937" t="s">
        <v>541</v>
      </c>
      <c r="D9937" t="str">
        <f>Clef_répartition[[#This Row],[Code association]]&amp;"_"&amp;Clef_répartition[[#This Row],[Nom association]]</f>
        <v>ARAS Riviera PdE_Association Régionale d’Action Sociale Riviera Pays-d'Enhaut</v>
      </c>
      <c r="E9937">
        <f>COUNTIFS(D$2:D9937,Clef_répartition[[#This Row],[Code_Nom]],J$2:J9937,Clef_répartition[[#This Row],[Année]])</f>
        <v>13</v>
      </c>
      <c r="F9937">
        <f>IF(Clef_répartition[[#This Row],[Code_Nom]]=D9936,F9936-1,(COUNTIFS(Clef_répartition[Code_Nom],Clef_répartition[[#This Row],[Code_Nom]],Clef_répartition[Année],Clef_répartition[[#This Row],[Année]])))</f>
        <v>1</v>
      </c>
      <c r="G9937" t="str">
        <f>Clef_répartition[[#This Row],[Code_Nom]]&amp;"_"&amp;Clef_répartition[[#This Row],[Nombre]]&amp;"_"&amp;Clef_répartition[[#This Row],[Année]]</f>
        <v>ARAS Riviera PdE_Association Régionale d’Action Sociale Riviera Pays-d'Enhaut_13_2021</v>
      </c>
      <c r="H9937">
        <v>5891</v>
      </c>
      <c r="I9937" t="s">
        <v>278</v>
      </c>
      <c r="J9937">
        <v>2021</v>
      </c>
      <c r="K9937">
        <v>1.090305216743973E-2</v>
      </c>
    </row>
    <row r="9938" spans="1:11" x14ac:dyDescent="0.25">
      <c r="A9938" t="s">
        <v>725</v>
      </c>
      <c r="B9938" t="s">
        <v>513</v>
      </c>
      <c r="C9938" t="s">
        <v>514</v>
      </c>
      <c r="D9938" t="str">
        <f>Clef_répartition[[#This Row],[Code association]]&amp;"_"&amp;Clef_répartition[[#This Row],[Nom association]]</f>
        <v>ARASAPE_Association régionale d'action sociale pour le district d'Aigle et le Pays d'Enhaut</v>
      </c>
      <c r="E9938">
        <f>COUNTIFS(D$2:D9938,Clef_répartition[[#This Row],[Code_Nom]],J$2:J9938,Clef_répartition[[#This Row],[Année]])</f>
        <v>1</v>
      </c>
      <c r="F9938">
        <f>IF(Clef_répartition[[#This Row],[Code_Nom]]=D9937,F9937-1,(COUNTIFS(Clef_répartition[Code_Nom],Clef_répartition[[#This Row],[Code_Nom]],Clef_répartition[Année],Clef_répartition[[#This Row],[Année]])))</f>
        <v>18</v>
      </c>
      <c r="G9938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d'Enhaut_1_2021</v>
      </c>
      <c r="H9938">
        <v>5401</v>
      </c>
      <c r="I9938" t="s">
        <v>3</v>
      </c>
      <c r="J9938">
        <v>2021</v>
      </c>
      <c r="K9938">
        <v>0.25600000000000001</v>
      </c>
    </row>
    <row r="9939" spans="1:11" x14ac:dyDescent="0.25">
      <c r="A9939" t="s">
        <v>725</v>
      </c>
      <c r="B9939" t="s">
        <v>513</v>
      </c>
      <c r="C9939" t="s">
        <v>514</v>
      </c>
      <c r="D9939" t="str">
        <f>Clef_répartition[[#This Row],[Code association]]&amp;"_"&amp;Clef_répartition[[#This Row],[Nom association]]</f>
        <v>ARASAPE_Association régionale d'action sociale pour le district d'Aigle et le Pays d'Enhaut</v>
      </c>
      <c r="E9939">
        <f>COUNTIFS(D$2:D9939,Clef_répartition[[#This Row],[Code_Nom]],J$2:J9939,Clef_répartition[[#This Row],[Année]])</f>
        <v>2</v>
      </c>
      <c r="F9939">
        <f>IF(Clef_répartition[[#This Row],[Code_Nom]]=D9938,F9938-1,(COUNTIFS(Clef_répartition[Code_Nom],Clef_répartition[[#This Row],[Code_Nom]],Clef_répartition[Année],Clef_répartition[[#This Row],[Année]])))</f>
        <v>17</v>
      </c>
      <c r="G9939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d'Enhaut_2_2021</v>
      </c>
      <c r="H9939">
        <v>5402</v>
      </c>
      <c r="I9939" t="s">
        <v>22</v>
      </c>
      <c r="J9939">
        <v>2021</v>
      </c>
      <c r="K9939">
        <v>0.21160000000000001</v>
      </c>
    </row>
    <row r="9940" spans="1:11" x14ac:dyDescent="0.25">
      <c r="A9940" t="s">
        <v>725</v>
      </c>
      <c r="B9940" t="s">
        <v>513</v>
      </c>
      <c r="C9940" t="s">
        <v>514</v>
      </c>
      <c r="D9940" t="str">
        <f>Clef_répartition[[#This Row],[Code association]]&amp;"_"&amp;Clef_répartition[[#This Row],[Nom association]]</f>
        <v>ARASAPE_Association régionale d'action sociale pour le district d'Aigle et le Pays d'Enhaut</v>
      </c>
      <c r="E9940">
        <f>COUNTIFS(D$2:D9940,Clef_répartition[[#This Row],[Code_Nom]],J$2:J9940,Clef_répartition[[#This Row],[Année]])</f>
        <v>3</v>
      </c>
      <c r="F9940">
        <f>IF(Clef_répartition[[#This Row],[Code_Nom]]=D9939,F9939-1,(COUNTIFS(Clef_répartition[Code_Nom],Clef_répartition[[#This Row],[Code_Nom]],Clef_répartition[Année],Clef_répartition[[#This Row],[Année]])))</f>
        <v>16</v>
      </c>
      <c r="G9940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d'Enhaut_3_2021</v>
      </c>
      <c r="H9940">
        <v>5841</v>
      </c>
      <c r="I9940" t="s">
        <v>51</v>
      </c>
      <c r="J9940">
        <v>2021</v>
      </c>
      <c r="K9940">
        <v>4.1700000000000001E-2</v>
      </c>
    </row>
    <row r="9941" spans="1:11" x14ac:dyDescent="0.25">
      <c r="A9941" t="s">
        <v>725</v>
      </c>
      <c r="B9941" t="s">
        <v>513</v>
      </c>
      <c r="C9941" t="s">
        <v>514</v>
      </c>
      <c r="D9941" t="str">
        <f>Clef_répartition[[#This Row],[Code association]]&amp;"_"&amp;Clef_répartition[[#This Row],[Nom association]]</f>
        <v>ARASAPE_Association régionale d'action sociale pour le district d'Aigle et le Pays d'Enhaut</v>
      </c>
      <c r="E9941">
        <f>COUNTIFS(D$2:D9941,Clef_répartition[[#This Row],[Code_Nom]],J$2:J9941,Clef_répartition[[#This Row],[Année]])</f>
        <v>4</v>
      </c>
      <c r="F9941">
        <f>IF(Clef_répartition[[#This Row],[Code_Nom]]=D9940,F9940-1,(COUNTIFS(Clef_répartition[Code_Nom],Clef_répartition[[#This Row],[Code_Nom]],Clef_répartition[Année],Clef_répartition[[#This Row],[Année]])))</f>
        <v>15</v>
      </c>
      <c r="G9941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d'Enhaut_4_2021</v>
      </c>
      <c r="H9941">
        <v>5403</v>
      </c>
      <c r="I9941" t="s">
        <v>63</v>
      </c>
      <c r="J9941">
        <v>2021</v>
      </c>
      <c r="K9941">
        <v>1.03E-2</v>
      </c>
    </row>
    <row r="9942" spans="1:11" x14ac:dyDescent="0.25">
      <c r="A9942" t="s">
        <v>725</v>
      </c>
      <c r="B9942" t="s">
        <v>513</v>
      </c>
      <c r="C9942" t="s">
        <v>514</v>
      </c>
      <c r="D9942" t="str">
        <f>Clef_répartition[[#This Row],[Code association]]&amp;"_"&amp;Clef_répartition[[#This Row],[Nom association]]</f>
        <v>ARASAPE_Association régionale d'action sociale pour le district d'Aigle et le Pays d'Enhaut</v>
      </c>
      <c r="E9942">
        <f>COUNTIFS(D$2:D9942,Clef_répartition[[#This Row],[Code_Nom]],J$2:J9942,Clef_répartition[[#This Row],[Année]])</f>
        <v>5</v>
      </c>
      <c r="F9942">
        <f>IF(Clef_répartition[[#This Row],[Code_Nom]]=D9941,F9941-1,(COUNTIFS(Clef_répartition[Code_Nom],Clef_répartition[[#This Row],[Code_Nom]],Clef_répartition[Année],Clef_répartition[[#This Row],[Année]])))</f>
        <v>14</v>
      </c>
      <c r="G9942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d'Enhaut_5_2021</v>
      </c>
      <c r="H9942">
        <v>5404</v>
      </c>
      <c r="I9942" t="s">
        <v>73</v>
      </c>
      <c r="J9942">
        <v>2021</v>
      </c>
      <c r="K9942">
        <v>5.4999999999999997E-3</v>
      </c>
    </row>
    <row r="9943" spans="1:11" x14ac:dyDescent="0.25">
      <c r="A9943" t="s">
        <v>725</v>
      </c>
      <c r="B9943" t="s">
        <v>513</v>
      </c>
      <c r="C9943" t="s">
        <v>514</v>
      </c>
      <c r="D9943" t="str">
        <f>Clef_répartition[[#This Row],[Code association]]&amp;"_"&amp;Clef_répartition[[#This Row],[Nom association]]</f>
        <v>ARASAPE_Association régionale d'action sociale pour le district d'Aigle et le Pays d'Enhaut</v>
      </c>
      <c r="E9943">
        <f>COUNTIFS(D$2:D9943,Clef_répartition[[#This Row],[Code_Nom]],J$2:J9943,Clef_répartition[[#This Row],[Année]])</f>
        <v>6</v>
      </c>
      <c r="F9943">
        <f>IF(Clef_répartition[[#This Row],[Code_Nom]]=D9942,F9942-1,(COUNTIFS(Clef_répartition[Code_Nom],Clef_répartition[[#This Row],[Code_Nom]],Clef_répartition[Année],Clef_répartition[[#This Row],[Année]])))</f>
        <v>13</v>
      </c>
      <c r="G9943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d'Enhaut_6_2021</v>
      </c>
      <c r="H9943">
        <v>5405</v>
      </c>
      <c r="I9943" t="s">
        <v>134</v>
      </c>
      <c r="J9943">
        <v>2021</v>
      </c>
      <c r="K9943">
        <v>1.9599999999999999E-2</v>
      </c>
    </row>
    <row r="9944" spans="1:11" x14ac:dyDescent="0.25">
      <c r="A9944" t="s">
        <v>725</v>
      </c>
      <c r="B9944" t="s">
        <v>513</v>
      </c>
      <c r="C9944" t="s">
        <v>514</v>
      </c>
      <c r="D9944" t="str">
        <f>Clef_répartition[[#This Row],[Code association]]&amp;"_"&amp;Clef_répartition[[#This Row],[Nom association]]</f>
        <v>ARASAPE_Association régionale d'action sociale pour le district d'Aigle et le Pays d'Enhaut</v>
      </c>
      <c r="E9944">
        <f>COUNTIFS(D$2:D9944,Clef_répartition[[#This Row],[Code_Nom]],J$2:J9944,Clef_répartition[[#This Row],[Année]])</f>
        <v>7</v>
      </c>
      <c r="F9944">
        <f>IF(Clef_répartition[[#This Row],[Code_Nom]]=D9943,F9943-1,(COUNTIFS(Clef_répartition[Code_Nom],Clef_répartition[[#This Row],[Code_Nom]],Clef_répartition[Année],Clef_répartition[[#This Row],[Année]])))</f>
        <v>12</v>
      </c>
      <c r="G9944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d'Enhaut_7_2021</v>
      </c>
      <c r="H9944">
        <v>5406</v>
      </c>
      <c r="I9944" t="s">
        <v>152</v>
      </c>
      <c r="J9944">
        <v>2021</v>
      </c>
      <c r="K9944">
        <v>1.8599999999999998E-2</v>
      </c>
    </row>
    <row r="9945" spans="1:11" x14ac:dyDescent="0.25">
      <c r="A9945" t="s">
        <v>725</v>
      </c>
      <c r="B9945" t="s">
        <v>513</v>
      </c>
      <c r="C9945" t="s">
        <v>514</v>
      </c>
      <c r="D9945" t="str">
        <f>Clef_répartition[[#This Row],[Code association]]&amp;"_"&amp;Clef_répartition[[#This Row],[Nom association]]</f>
        <v>ARASAPE_Association régionale d'action sociale pour le district d'Aigle et le Pays d'Enhaut</v>
      </c>
      <c r="E9945">
        <f>COUNTIFS(D$2:D9945,Clef_répartition[[#This Row],[Code_Nom]],J$2:J9945,Clef_répartition[[#This Row],[Année]])</f>
        <v>8</v>
      </c>
      <c r="F9945">
        <f>IF(Clef_répartition[[#This Row],[Code_Nom]]=D9944,F9944-1,(COUNTIFS(Clef_répartition[Code_Nom],Clef_répartition[[#This Row],[Code_Nom]],Clef_répartition[Année],Clef_répartition[[#This Row],[Année]])))</f>
        <v>11</v>
      </c>
      <c r="G9945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d'Enhaut_8_2021</v>
      </c>
      <c r="H9945">
        <v>5407</v>
      </c>
      <c r="I9945" t="s">
        <v>159</v>
      </c>
      <c r="J9945">
        <v>2021</v>
      </c>
      <c r="K9945">
        <v>6.25E-2</v>
      </c>
    </row>
    <row r="9946" spans="1:11" x14ac:dyDescent="0.25">
      <c r="A9946" t="s">
        <v>725</v>
      </c>
      <c r="B9946" t="s">
        <v>513</v>
      </c>
      <c r="C9946" t="s">
        <v>514</v>
      </c>
      <c r="D9946" t="str">
        <f>Clef_répartition[[#This Row],[Code association]]&amp;"_"&amp;Clef_répartition[[#This Row],[Nom association]]</f>
        <v>ARASAPE_Association régionale d'action sociale pour le district d'Aigle et le Pays d'Enhaut</v>
      </c>
      <c r="E9946">
        <f>COUNTIFS(D$2:D9946,Clef_répartition[[#This Row],[Code_Nom]],J$2:J9946,Clef_répartition[[#This Row],[Année]])</f>
        <v>9</v>
      </c>
      <c r="F9946">
        <f>IF(Clef_répartition[[#This Row],[Code_Nom]]=D9945,F9945-1,(COUNTIFS(Clef_répartition[Code_Nom],Clef_répartition[[#This Row],[Code_Nom]],Clef_répartition[Année],Clef_répartition[[#This Row],[Année]])))</f>
        <v>10</v>
      </c>
      <c r="G9946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d'Enhaut_9_2021</v>
      </c>
      <c r="H9946">
        <v>5408</v>
      </c>
      <c r="I9946" t="s">
        <v>195</v>
      </c>
      <c r="J9946">
        <v>2021</v>
      </c>
      <c r="K9946">
        <v>1.89E-2</v>
      </c>
    </row>
    <row r="9947" spans="1:11" x14ac:dyDescent="0.25">
      <c r="A9947" t="s">
        <v>725</v>
      </c>
      <c r="B9947" t="s">
        <v>513</v>
      </c>
      <c r="C9947" t="s">
        <v>514</v>
      </c>
      <c r="D9947" t="str">
        <f>Clef_répartition[[#This Row],[Code association]]&amp;"_"&amp;Clef_répartition[[#This Row],[Nom association]]</f>
        <v>ARASAPE_Association régionale d'action sociale pour le district d'Aigle et le Pays d'Enhaut</v>
      </c>
      <c r="E9947">
        <f>COUNTIFS(D$2:D9947,Clef_répartition[[#This Row],[Code_Nom]],J$2:J9947,Clef_répartition[[#This Row],[Année]])</f>
        <v>10</v>
      </c>
      <c r="F9947">
        <f>IF(Clef_répartition[[#This Row],[Code_Nom]]=D9946,F9946-1,(COUNTIFS(Clef_répartition[Code_Nom],Clef_répartition[[#This Row],[Code_Nom]],Clef_répartition[Année],Clef_répartition[[#This Row],[Année]])))</f>
        <v>9</v>
      </c>
      <c r="G9947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d'Enhaut_10_2021</v>
      </c>
      <c r="H9947">
        <v>5409</v>
      </c>
      <c r="I9947" t="s">
        <v>198</v>
      </c>
      <c r="J9947">
        <v>2021</v>
      </c>
      <c r="K9947">
        <v>0.1</v>
      </c>
    </row>
    <row r="9948" spans="1:11" x14ac:dyDescent="0.25">
      <c r="A9948" t="s">
        <v>725</v>
      </c>
      <c r="B9948" t="s">
        <v>513</v>
      </c>
      <c r="C9948" t="s">
        <v>514</v>
      </c>
      <c r="D9948" t="str">
        <f>Clef_répartition[[#This Row],[Code association]]&amp;"_"&amp;Clef_répartition[[#This Row],[Nom association]]</f>
        <v>ARASAPE_Association régionale d'action sociale pour le district d'Aigle et le Pays d'Enhaut</v>
      </c>
      <c r="E9948">
        <f>COUNTIFS(D$2:D9948,Clef_répartition[[#This Row],[Code_Nom]],J$2:J9948,Clef_répartition[[#This Row],[Année]])</f>
        <v>11</v>
      </c>
      <c r="F9948">
        <f>IF(Clef_répartition[[#This Row],[Code_Nom]]=D9947,F9947-1,(COUNTIFS(Clef_répartition[Code_Nom],Clef_répartition[[#This Row],[Code_Nom]],Clef_répartition[Année],Clef_répartition[[#This Row],[Année]])))</f>
        <v>8</v>
      </c>
      <c r="G9948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d'Enhaut_11_2021</v>
      </c>
      <c r="H9948">
        <v>5410</v>
      </c>
      <c r="I9948" t="s">
        <v>515</v>
      </c>
      <c r="J9948">
        <v>2021</v>
      </c>
      <c r="K9948">
        <v>1.7500000000000002E-2</v>
      </c>
    </row>
    <row r="9949" spans="1:11" x14ac:dyDescent="0.25">
      <c r="A9949" t="s">
        <v>725</v>
      </c>
      <c r="B9949" t="s">
        <v>513</v>
      </c>
      <c r="C9949" t="s">
        <v>514</v>
      </c>
      <c r="D9949" t="str">
        <f>Clef_répartition[[#This Row],[Code association]]&amp;"_"&amp;Clef_répartition[[#This Row],[Nom association]]</f>
        <v>ARASAPE_Association régionale d'action sociale pour le district d'Aigle et le Pays d'Enhaut</v>
      </c>
      <c r="E9949">
        <f>COUNTIFS(D$2:D9949,Clef_répartition[[#This Row],[Code_Nom]],J$2:J9949,Clef_répartition[[#This Row],[Année]])</f>
        <v>12</v>
      </c>
      <c r="F9949">
        <f>IF(Clef_répartition[[#This Row],[Code_Nom]]=D9948,F9948-1,(COUNTIFS(Clef_répartition[Code_Nom],Clef_répartition[[#This Row],[Code_Nom]],Clef_répartition[Année],Clef_répartition[[#This Row],[Année]])))</f>
        <v>7</v>
      </c>
      <c r="G9949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d'Enhaut_12_2021</v>
      </c>
      <c r="H9949">
        <v>5411</v>
      </c>
      <c r="I9949" t="s">
        <v>516</v>
      </c>
      <c r="J9949">
        <v>2021</v>
      </c>
      <c r="K9949">
        <v>1.8200000000000001E-2</v>
      </c>
    </row>
    <row r="9950" spans="1:11" x14ac:dyDescent="0.25">
      <c r="A9950" t="s">
        <v>725</v>
      </c>
      <c r="B9950" t="s">
        <v>513</v>
      </c>
      <c r="C9950" t="s">
        <v>514</v>
      </c>
      <c r="D9950" t="str">
        <f>Clef_répartition[[#This Row],[Code association]]&amp;"_"&amp;Clef_répartition[[#This Row],[Nom association]]</f>
        <v>ARASAPE_Association régionale d'action sociale pour le district d'Aigle et le Pays d'Enhaut</v>
      </c>
      <c r="E9950">
        <f>COUNTIFS(D$2:D9950,Clef_répartition[[#This Row],[Code_Nom]],J$2:J9950,Clef_répartition[[#This Row],[Année]])</f>
        <v>13</v>
      </c>
      <c r="F9950">
        <f>IF(Clef_répartition[[#This Row],[Code_Nom]]=D9949,F9949-1,(COUNTIFS(Clef_répartition[Code_Nom],Clef_répartition[[#This Row],[Code_Nom]],Clef_répartition[Année],Clef_répartition[[#This Row],[Année]])))</f>
        <v>6</v>
      </c>
      <c r="G9950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d'Enhaut_13_2021</v>
      </c>
      <c r="H9950">
        <v>5412</v>
      </c>
      <c r="I9950" t="s">
        <v>229</v>
      </c>
      <c r="J9950">
        <v>2021</v>
      </c>
      <c r="K9950">
        <v>1.7399999999999999E-2</v>
      </c>
    </row>
    <row r="9951" spans="1:11" x14ac:dyDescent="0.25">
      <c r="A9951" t="s">
        <v>725</v>
      </c>
      <c r="B9951" t="s">
        <v>513</v>
      </c>
      <c r="C9951" t="s">
        <v>514</v>
      </c>
      <c r="D9951" t="str">
        <f>Clef_répartition[[#This Row],[Code association]]&amp;"_"&amp;Clef_répartition[[#This Row],[Nom association]]</f>
        <v>ARASAPE_Association régionale d'action sociale pour le district d'Aigle et le Pays d'Enhaut</v>
      </c>
      <c r="E9951">
        <f>COUNTIFS(D$2:D9951,Clef_répartition[[#This Row],[Code_Nom]],J$2:J9951,Clef_répartition[[#This Row],[Année]])</f>
        <v>14</v>
      </c>
      <c r="F9951">
        <f>IF(Clef_répartition[[#This Row],[Code_Nom]]=D9950,F9950-1,(COUNTIFS(Clef_répartition[Code_Nom],Clef_répartition[[#This Row],[Code_Nom]],Clef_répartition[Année],Clef_répartition[[#This Row],[Année]])))</f>
        <v>5</v>
      </c>
      <c r="G9951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d'Enhaut_14_2021</v>
      </c>
      <c r="H9951">
        <v>5413</v>
      </c>
      <c r="I9951" t="s">
        <v>231</v>
      </c>
      <c r="J9951">
        <v>2021</v>
      </c>
      <c r="K9951">
        <v>4.2200000000000001E-2</v>
      </c>
    </row>
    <row r="9952" spans="1:11" x14ac:dyDescent="0.25">
      <c r="A9952" t="s">
        <v>725</v>
      </c>
      <c r="B9952" t="s">
        <v>513</v>
      </c>
      <c r="C9952" t="s">
        <v>514</v>
      </c>
      <c r="D9952" t="str">
        <f>Clef_répartition[[#This Row],[Code association]]&amp;"_"&amp;Clef_répartition[[#This Row],[Nom association]]</f>
        <v>ARASAPE_Association régionale d'action sociale pour le district d'Aigle et le Pays d'Enhaut</v>
      </c>
      <c r="E9952">
        <f>COUNTIFS(D$2:D9952,Clef_répartition[[#This Row],[Code_Nom]],J$2:J9952,Clef_répartition[[#This Row],[Année]])</f>
        <v>15</v>
      </c>
      <c r="F9952">
        <f>IF(Clef_répartition[[#This Row],[Code_Nom]]=D9951,F9951-1,(COUNTIFS(Clef_répartition[Code_Nom],Clef_répartition[[#This Row],[Code_Nom]],Clef_répartition[Année],Clef_répartition[[#This Row],[Année]])))</f>
        <v>4</v>
      </c>
      <c r="G9952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d'Enhaut_15_2021</v>
      </c>
      <c r="H9952">
        <v>5842</v>
      </c>
      <c r="I9952" t="s">
        <v>238</v>
      </c>
      <c r="J9952">
        <v>2021</v>
      </c>
      <c r="K9952">
        <v>6.0000000000000001E-3</v>
      </c>
    </row>
    <row r="9953" spans="1:11" x14ac:dyDescent="0.25">
      <c r="A9953" t="s">
        <v>725</v>
      </c>
      <c r="B9953" t="s">
        <v>513</v>
      </c>
      <c r="C9953" t="s">
        <v>514</v>
      </c>
      <c r="D9953" t="str">
        <f>Clef_répartition[[#This Row],[Code association]]&amp;"_"&amp;Clef_répartition[[#This Row],[Nom association]]</f>
        <v>ARASAPE_Association régionale d'action sociale pour le district d'Aigle et le Pays d'Enhaut</v>
      </c>
      <c r="E9953">
        <f>COUNTIFS(D$2:D9953,Clef_répartition[[#This Row],[Code_Nom]],J$2:J9953,Clef_répartition[[#This Row],[Année]])</f>
        <v>16</v>
      </c>
      <c r="F9953">
        <f>IF(Clef_répartition[[#This Row],[Code_Nom]]=D9952,F9952-1,(COUNTIFS(Clef_répartition[Code_Nom],Clef_répartition[[#This Row],[Code_Nom]],Clef_répartition[Année],Clef_répartition[[#This Row],[Année]])))</f>
        <v>3</v>
      </c>
      <c r="G9953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d'Enhaut_16_2021</v>
      </c>
      <c r="H9953">
        <v>5843</v>
      </c>
      <c r="I9953" t="s">
        <v>239</v>
      </c>
      <c r="J9953">
        <v>2021</v>
      </c>
      <c r="K9953">
        <v>1.0699999999999999E-2</v>
      </c>
    </row>
    <row r="9954" spans="1:11" x14ac:dyDescent="0.25">
      <c r="A9954" t="s">
        <v>725</v>
      </c>
      <c r="B9954" t="s">
        <v>513</v>
      </c>
      <c r="C9954" t="s">
        <v>514</v>
      </c>
      <c r="D9954" t="str">
        <f>Clef_répartition[[#This Row],[Code association]]&amp;"_"&amp;Clef_répartition[[#This Row],[Nom association]]</f>
        <v>ARASAPE_Association régionale d'action sociale pour le district d'Aigle et le Pays d'Enhaut</v>
      </c>
      <c r="E9954">
        <f>COUNTIFS(D$2:D9954,Clef_répartition[[#This Row],[Code_Nom]],J$2:J9954,Clef_répartition[[#This Row],[Année]])</f>
        <v>17</v>
      </c>
      <c r="F9954">
        <f>IF(Clef_répartition[[#This Row],[Code_Nom]]=D9953,F9953-1,(COUNTIFS(Clef_répartition[Code_Nom],Clef_répartition[[#This Row],[Code_Nom]],Clef_répartition[Année],Clef_répartition[[#This Row],[Année]])))</f>
        <v>2</v>
      </c>
      <c r="G9954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d'Enhaut_17_2021</v>
      </c>
      <c r="H9954">
        <v>5414</v>
      </c>
      <c r="I9954" t="s">
        <v>286</v>
      </c>
      <c r="J9954">
        <v>2021</v>
      </c>
      <c r="K9954">
        <v>0.1295</v>
      </c>
    </row>
    <row r="9955" spans="1:11" x14ac:dyDescent="0.25">
      <c r="A9955" t="s">
        <v>725</v>
      </c>
      <c r="B9955" t="s">
        <v>513</v>
      </c>
      <c r="C9955" t="s">
        <v>514</v>
      </c>
      <c r="D9955" t="str">
        <f>Clef_répartition[[#This Row],[Code association]]&amp;"_"&amp;Clef_répartition[[#This Row],[Nom association]]</f>
        <v>ARASAPE_Association régionale d'action sociale pour le district d'Aigle et le Pays d'Enhaut</v>
      </c>
      <c r="E9955">
        <f>COUNTIFS(D$2:D9955,Clef_répartition[[#This Row],[Code_Nom]],J$2:J9955,Clef_répartition[[#This Row],[Année]])</f>
        <v>18</v>
      </c>
      <c r="F9955">
        <f>IF(Clef_répartition[[#This Row],[Code_Nom]]=D9954,F9954-1,(COUNTIFS(Clef_répartition[Code_Nom],Clef_répartition[[#This Row],[Code_Nom]],Clef_répartition[Année],Clef_répartition[[#This Row],[Année]])))</f>
        <v>1</v>
      </c>
      <c r="G9955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d'Enhaut_18_2021</v>
      </c>
      <c r="H9955">
        <v>5415</v>
      </c>
      <c r="I9955" t="s">
        <v>300</v>
      </c>
      <c r="J9955">
        <v>2021</v>
      </c>
      <c r="K9955">
        <v>1.38E-2</v>
      </c>
    </row>
    <row r="9956" spans="1:11" x14ac:dyDescent="0.25">
      <c r="A9956" t="s">
        <v>725</v>
      </c>
      <c r="B9956" t="s">
        <v>650</v>
      </c>
      <c r="C9956" t="s">
        <v>651</v>
      </c>
      <c r="D9956" t="str">
        <f>Clef_répartition[[#This Row],[Code association]]&amp;"_"&amp;Clef_répartition[[#This Row],[Nom association]]</f>
        <v>ARASMAC_Association régionale pour l'action sociale Morges-Aubonne-Cossonay</v>
      </c>
      <c r="E9956">
        <f>COUNTIFS(D$2:D9956,Clef_répartition[[#This Row],[Code_Nom]],J$2:J9956,Clef_répartition[[#This Row],[Année]])</f>
        <v>1</v>
      </c>
      <c r="F9956">
        <f>IF(Clef_répartition[[#This Row],[Code_Nom]]=D9955,F9955-1,(COUNTIFS(Clef_répartition[Code_Nom],Clef_répartition[[#This Row],[Code_Nom]],Clef_répartition[Année],Clef_répartition[[#This Row],[Année]])))</f>
        <v>56</v>
      </c>
      <c r="G9956" t="str">
        <f>Clef_répartition[[#This Row],[Code_Nom]]&amp;"_"&amp;Clef_répartition[[#This Row],[Nombre]]&amp;"_"&amp;Clef_répartition[[#This Row],[Année]]</f>
        <v>ARASMAC_Association régionale pour l'action sociale Morges-Aubonne-Cossonay_1_2021</v>
      </c>
      <c r="H9956">
        <v>5621</v>
      </c>
      <c r="I9956" t="s">
        <v>1</v>
      </c>
      <c r="J9956">
        <v>2021</v>
      </c>
      <c r="K9956">
        <v>6.2440131975733497E-3</v>
      </c>
    </row>
    <row r="9957" spans="1:11" x14ac:dyDescent="0.25">
      <c r="A9957" t="s">
        <v>725</v>
      </c>
      <c r="B9957" t="s">
        <v>650</v>
      </c>
      <c r="C9957" t="s">
        <v>651</v>
      </c>
      <c r="D9957" t="str">
        <f>Clef_répartition[[#This Row],[Code association]]&amp;"_"&amp;Clef_répartition[[#This Row],[Nom association]]</f>
        <v>ARASMAC_Association régionale pour l'action sociale Morges-Aubonne-Cossonay</v>
      </c>
      <c r="E9957">
        <f>COUNTIFS(D$2:D9957,Clef_répartition[[#This Row],[Code_Nom]],J$2:J9957,Clef_répartition[[#This Row],[Année]])</f>
        <v>2</v>
      </c>
      <c r="F9957">
        <f>IF(Clef_répartition[[#This Row],[Code_Nom]]=D9956,F9956-1,(COUNTIFS(Clef_répartition[Code_Nom],Clef_répartition[[#This Row],[Code_Nom]],Clef_répartition[Année],Clef_répartition[[#This Row],[Année]])))</f>
        <v>55</v>
      </c>
      <c r="G9957" t="str">
        <f>Clef_répartition[[#This Row],[Code_Nom]]&amp;"_"&amp;Clef_répartition[[#This Row],[Nombre]]&amp;"_"&amp;Clef_répartition[[#This Row],[Année]]</f>
        <v>ARASMAC_Association régionale pour l'action sociale Morges-Aubonne-Cossonay_2_2021</v>
      </c>
      <c r="H9957">
        <v>5851</v>
      </c>
      <c r="I9957" t="s">
        <v>4</v>
      </c>
      <c r="J9957">
        <v>2021</v>
      </c>
      <c r="K9957">
        <v>5.2388216790246103E-3</v>
      </c>
    </row>
    <row r="9958" spans="1:11" x14ac:dyDescent="0.25">
      <c r="A9958" t="s">
        <v>725</v>
      </c>
      <c r="B9958" t="s">
        <v>650</v>
      </c>
      <c r="C9958" t="s">
        <v>651</v>
      </c>
      <c r="D9958" t="str">
        <f>Clef_répartition[[#This Row],[Code association]]&amp;"_"&amp;Clef_répartition[[#This Row],[Nom association]]</f>
        <v>ARASMAC_Association régionale pour l'action sociale Morges-Aubonne-Cossonay</v>
      </c>
      <c r="E9958">
        <f>COUNTIFS(D$2:D9958,Clef_répartition[[#This Row],[Code_Nom]],J$2:J9958,Clef_répartition[[#This Row],[Année]])</f>
        <v>3</v>
      </c>
      <c r="F9958">
        <f>IF(Clef_répartition[[#This Row],[Code_Nom]]=D9957,F9957-1,(COUNTIFS(Clef_répartition[Code_Nom],Clef_répartition[[#This Row],[Code_Nom]],Clef_répartition[Année],Clef_répartition[[#This Row],[Année]])))</f>
        <v>54</v>
      </c>
      <c r="G9958" t="str">
        <f>Clef_répartition[[#This Row],[Code_Nom]]&amp;"_"&amp;Clef_répartition[[#This Row],[Nombre]]&amp;"_"&amp;Clef_répartition[[#This Row],[Année]]</f>
        <v>ARASMAC_Association régionale pour l'action sociale Morges-Aubonne-Cossonay_3_2021</v>
      </c>
      <c r="H9958">
        <v>5422</v>
      </c>
      <c r="I9958" t="s">
        <v>9</v>
      </c>
      <c r="J9958">
        <v>2021</v>
      </c>
      <c r="K9958">
        <v>4.451224559785244E-2</v>
      </c>
    </row>
    <row r="9959" spans="1:11" x14ac:dyDescent="0.25">
      <c r="A9959" t="s">
        <v>725</v>
      </c>
      <c r="B9959" t="s">
        <v>650</v>
      </c>
      <c r="C9959" t="s">
        <v>651</v>
      </c>
      <c r="D9959" t="str">
        <f>Clef_répartition[[#This Row],[Code association]]&amp;"_"&amp;Clef_répartition[[#This Row],[Nom association]]</f>
        <v>ARASMAC_Association régionale pour l'action sociale Morges-Aubonne-Cossonay</v>
      </c>
      <c r="E9959">
        <f>COUNTIFS(D$2:D9959,Clef_répartition[[#This Row],[Code_Nom]],J$2:J9959,Clef_répartition[[#This Row],[Année]])</f>
        <v>4</v>
      </c>
      <c r="F9959">
        <f>IF(Clef_répartition[[#This Row],[Code_Nom]]=D9958,F9958-1,(COUNTIFS(Clef_répartition[Code_Nom],Clef_répartition[[#This Row],[Code_Nom]],Clef_répartition[Année],Clef_répartition[[#This Row],[Année]])))</f>
        <v>53</v>
      </c>
      <c r="G9959" t="str">
        <f>Clef_répartition[[#This Row],[Code_Nom]]&amp;"_"&amp;Clef_répartition[[#This Row],[Nombre]]&amp;"_"&amp;Clef_répartition[[#This Row],[Année]]</f>
        <v>ARASMAC_Association régionale pour l'action sociale Morges-Aubonne-Cossonay_4_2021</v>
      </c>
      <c r="H9959">
        <v>5423</v>
      </c>
      <c r="I9959" t="s">
        <v>12</v>
      </c>
      <c r="J9959">
        <v>2021</v>
      </c>
      <c r="K9959">
        <v>6.6460898049928458E-3</v>
      </c>
    </row>
    <row r="9960" spans="1:11" x14ac:dyDescent="0.25">
      <c r="A9960" t="s">
        <v>725</v>
      </c>
      <c r="B9960" t="s">
        <v>650</v>
      </c>
      <c r="C9960" t="s">
        <v>651</v>
      </c>
      <c r="D9960" t="str">
        <f>Clef_répartition[[#This Row],[Code association]]&amp;"_"&amp;Clef_répartition[[#This Row],[Nom association]]</f>
        <v>ARASMAC_Association régionale pour l'action sociale Morges-Aubonne-Cossonay</v>
      </c>
      <c r="E9960">
        <f>COUNTIFS(D$2:D9960,Clef_répartition[[#This Row],[Code_Nom]],J$2:J9960,Clef_répartition[[#This Row],[Année]])</f>
        <v>5</v>
      </c>
      <c r="F9960">
        <f>IF(Clef_répartition[[#This Row],[Code_Nom]]=D9959,F9959-1,(COUNTIFS(Clef_répartition[Code_Nom],Clef_répartition[[#This Row],[Code_Nom]],Clef_répartition[Année],Clef_répartition[[#This Row],[Année]])))</f>
        <v>52</v>
      </c>
      <c r="G9960" t="str">
        <f>Clef_répartition[[#This Row],[Code_Nom]]&amp;"_"&amp;Clef_répartition[[#This Row],[Nombre]]&amp;"_"&amp;Clef_répartition[[#This Row],[Année]]</f>
        <v>ARASMAC_Association régionale pour l'action sociale Morges-Aubonne-Cossonay_5_2021</v>
      </c>
      <c r="H9960">
        <v>5424</v>
      </c>
      <c r="I9960" t="s">
        <v>20</v>
      </c>
      <c r="J9960">
        <v>2021</v>
      </c>
      <c r="K9960">
        <v>3.7014699447735951E-3</v>
      </c>
    </row>
    <row r="9961" spans="1:11" x14ac:dyDescent="0.25">
      <c r="A9961" t="s">
        <v>725</v>
      </c>
      <c r="B9961" t="s">
        <v>650</v>
      </c>
      <c r="C9961" t="s">
        <v>651</v>
      </c>
      <c r="D9961" t="str">
        <f>Clef_répartition[[#This Row],[Code association]]&amp;"_"&amp;Clef_répartition[[#This Row],[Nom association]]</f>
        <v>ARASMAC_Association régionale pour l'action sociale Morges-Aubonne-Cossonay</v>
      </c>
      <c r="E9961">
        <f>COUNTIFS(D$2:D9961,Clef_répartition[[#This Row],[Code_Nom]],J$2:J9961,Clef_répartition[[#This Row],[Année]])</f>
        <v>6</v>
      </c>
      <c r="F9961">
        <f>IF(Clef_répartition[[#This Row],[Code_Nom]]=D9960,F9960-1,(COUNTIFS(Clef_répartition[Code_Nom],Clef_répartition[[#This Row],[Code_Nom]],Clef_répartition[Année],Clef_répartition[[#This Row],[Année]])))</f>
        <v>51</v>
      </c>
      <c r="G9961" t="str">
        <f>Clef_répartition[[#This Row],[Code_Nom]]&amp;"_"&amp;Clef_répartition[[#This Row],[Nombre]]&amp;"_"&amp;Clef_répartition[[#This Row],[Année]]</f>
        <v>ARASMAC_Association régionale pour l'action sociale Morges-Aubonne-Cossonay_6_2021</v>
      </c>
      <c r="H9961">
        <v>5425</v>
      </c>
      <c r="I9961" t="s">
        <v>23</v>
      </c>
      <c r="J9961">
        <v>2021</v>
      </c>
      <c r="K9961">
        <v>1.924054824328E-2</v>
      </c>
    </row>
    <row r="9962" spans="1:11" x14ac:dyDescent="0.25">
      <c r="A9962" t="s">
        <v>725</v>
      </c>
      <c r="B9962" t="s">
        <v>650</v>
      </c>
      <c r="C9962" t="s">
        <v>651</v>
      </c>
      <c r="D9962" t="str">
        <f>Clef_répartition[[#This Row],[Code association]]&amp;"_"&amp;Clef_répartition[[#This Row],[Nom association]]</f>
        <v>ARASMAC_Association régionale pour l'action sociale Morges-Aubonne-Cossonay</v>
      </c>
      <c r="E9962">
        <f>COUNTIFS(D$2:D9962,Clef_répartition[[#This Row],[Code_Nom]],J$2:J9962,Clef_répartition[[#This Row],[Année]])</f>
        <v>7</v>
      </c>
      <c r="F9962">
        <f>IF(Clef_répartition[[#This Row],[Code_Nom]]=D9961,F9961-1,(COUNTIFS(Clef_répartition[Code_Nom],Clef_répartition[[#This Row],[Code_Nom]],Clef_répartition[Année],Clef_répartition[[#This Row],[Année]])))</f>
        <v>50</v>
      </c>
      <c r="G9962" t="str">
        <f>Clef_répartition[[#This Row],[Code_Nom]]&amp;"_"&amp;Clef_répartition[[#This Row],[Nombre]]&amp;"_"&amp;Clef_répartition[[#This Row],[Année]]</f>
        <v>ARASMAC_Association régionale pour l'action sociale Morges-Aubonne-Cossonay_7_2021</v>
      </c>
      <c r="H9962">
        <v>5426</v>
      </c>
      <c r="I9962" t="s">
        <v>31</v>
      </c>
      <c r="J9962">
        <v>2021</v>
      </c>
      <c r="K9962">
        <v>5.6408982864441055E-3</v>
      </c>
    </row>
    <row r="9963" spans="1:11" x14ac:dyDescent="0.25">
      <c r="A9963" t="s">
        <v>725</v>
      </c>
      <c r="B9963" t="s">
        <v>650</v>
      </c>
      <c r="C9963" t="s">
        <v>651</v>
      </c>
      <c r="D9963" t="str">
        <f>Clef_répartition[[#This Row],[Code association]]&amp;"_"&amp;Clef_répartition[[#This Row],[Nom association]]</f>
        <v>ARASMAC_Association régionale pour l'action sociale Morges-Aubonne-Cossonay</v>
      </c>
      <c r="E9963">
        <f>COUNTIFS(D$2:D9963,Clef_répartition[[#This Row],[Code_Nom]],J$2:J9963,Clef_répartition[[#This Row],[Année]])</f>
        <v>8</v>
      </c>
      <c r="F9963">
        <f>IF(Clef_répartition[[#This Row],[Code_Nom]]=D9962,F9962-1,(COUNTIFS(Clef_répartition[Code_Nom],Clef_répartition[[#This Row],[Code_Nom]],Clef_répartition[Année],Clef_répartition[[#This Row],[Année]])))</f>
        <v>49</v>
      </c>
      <c r="G9963" t="str">
        <f>Clef_répartition[[#This Row],[Code_Nom]]&amp;"_"&amp;Clef_répartition[[#This Row],[Nombre]]&amp;"_"&amp;Clef_répartition[[#This Row],[Année]]</f>
        <v>ARASMAC_Association régionale pour l'action sociale Morges-Aubonne-Cossonay_8_2021</v>
      </c>
      <c r="H9963">
        <v>5622</v>
      </c>
      <c r="I9963" t="s">
        <v>36</v>
      </c>
      <c r="J9963">
        <v>2021</v>
      </c>
      <c r="K9963">
        <v>6.8944312389872401E-3</v>
      </c>
    </row>
    <row r="9964" spans="1:11" x14ac:dyDescent="0.25">
      <c r="A9964" t="s">
        <v>725</v>
      </c>
      <c r="B9964" t="s">
        <v>650</v>
      </c>
      <c r="C9964" t="s">
        <v>651</v>
      </c>
      <c r="D9964" t="str">
        <f>Clef_répartition[[#This Row],[Code association]]&amp;"_"&amp;Clef_répartition[[#This Row],[Nom association]]</f>
        <v>ARASMAC_Association régionale pour l'action sociale Morges-Aubonne-Cossonay</v>
      </c>
      <c r="E9964">
        <f>COUNTIFS(D$2:D9964,Clef_répartition[[#This Row],[Code_Nom]],J$2:J9964,Clef_répartition[[#This Row],[Année]])</f>
        <v>9</v>
      </c>
      <c r="F9964">
        <f>IF(Clef_répartition[[#This Row],[Code_Nom]]=D9963,F9963-1,(COUNTIFS(Clef_répartition[Code_Nom],Clef_répartition[[#This Row],[Code_Nom]],Clef_répartition[Année],Clef_répartition[[#This Row],[Année]])))</f>
        <v>48</v>
      </c>
      <c r="G9964" t="str">
        <f>Clef_répartition[[#This Row],[Code_Nom]]&amp;"_"&amp;Clef_répartition[[#This Row],[Nombre]]&amp;"_"&amp;Clef_répartition[[#This Row],[Année]]</f>
        <v>ARASMAC_Association régionale pour l'action sociale Morges-Aubonne-Cossonay_9_2021</v>
      </c>
      <c r="H9964">
        <v>5623</v>
      </c>
      <c r="I9964" t="s">
        <v>39</v>
      </c>
      <c r="J9964">
        <v>2021</v>
      </c>
      <c r="K9964">
        <v>8.11248684381689E-3</v>
      </c>
    </row>
    <row r="9965" spans="1:11" x14ac:dyDescent="0.25">
      <c r="A9965" t="s">
        <v>725</v>
      </c>
      <c r="B9965" t="s">
        <v>650</v>
      </c>
      <c r="C9965" t="s">
        <v>651</v>
      </c>
      <c r="D9965" t="str">
        <f>Clef_répartition[[#This Row],[Code association]]&amp;"_"&amp;Clef_répartition[[#This Row],[Nom association]]</f>
        <v>ARASMAC_Association régionale pour l'action sociale Morges-Aubonne-Cossonay</v>
      </c>
      <c r="E9965">
        <f>COUNTIFS(D$2:D9965,Clef_répartition[[#This Row],[Code_Nom]],J$2:J9965,Clef_répartition[[#This Row],[Année]])</f>
        <v>10</v>
      </c>
      <c r="F9965">
        <f>IF(Clef_répartition[[#This Row],[Code_Nom]]=D9964,F9964-1,(COUNTIFS(Clef_répartition[Code_Nom],Clef_répartition[[#This Row],[Code_Nom]],Clef_répartition[Année],Clef_répartition[[#This Row],[Année]])))</f>
        <v>47</v>
      </c>
      <c r="G9965" t="str">
        <f>Clef_répartition[[#This Row],[Code_Nom]]&amp;"_"&amp;Clef_répartition[[#This Row],[Nombre]]&amp;"_"&amp;Clef_répartition[[#This Row],[Année]]</f>
        <v>ARASMAC_Association régionale pour l'action sociale Morges-Aubonne-Cossonay_10_2021</v>
      </c>
      <c r="H9965">
        <v>5475</v>
      </c>
      <c r="I9965" t="s">
        <v>55</v>
      </c>
      <c r="J9965">
        <v>2021</v>
      </c>
      <c r="K9965">
        <v>1.7975189508165703E-3</v>
      </c>
    </row>
    <row r="9966" spans="1:11" x14ac:dyDescent="0.25">
      <c r="A9966" t="s">
        <v>725</v>
      </c>
      <c r="B9966" t="s">
        <v>650</v>
      </c>
      <c r="C9966" t="s">
        <v>651</v>
      </c>
      <c r="D9966" t="str">
        <f>Clef_répartition[[#This Row],[Code association]]&amp;"_"&amp;Clef_répartition[[#This Row],[Nom association]]</f>
        <v>ARASMAC_Association régionale pour l'action sociale Morges-Aubonne-Cossonay</v>
      </c>
      <c r="E9966">
        <f>COUNTIFS(D$2:D9966,Clef_répartition[[#This Row],[Code_Nom]],J$2:J9966,Clef_répartition[[#This Row],[Année]])</f>
        <v>11</v>
      </c>
      <c r="F9966">
        <f>IF(Clef_répartition[[#This Row],[Code_Nom]]=D9965,F9965-1,(COUNTIFS(Clef_répartition[Code_Nom],Clef_répartition[[#This Row],[Code_Nom]],Clef_répartition[Année],Clef_répartition[[#This Row],[Année]])))</f>
        <v>46</v>
      </c>
      <c r="G9966" t="str">
        <f>Clef_répartition[[#This Row],[Code_Nom]]&amp;"_"&amp;Clef_répartition[[#This Row],[Nombre]]&amp;"_"&amp;Clef_répartition[[#This Row],[Année]]</f>
        <v>ARASMAC_Association régionale pour l'action sociale Morges-Aubonne-Cossonay_11_2021</v>
      </c>
      <c r="H9966">
        <v>5476</v>
      </c>
      <c r="I9966" t="s">
        <v>64</v>
      </c>
      <c r="J9966">
        <v>2021</v>
      </c>
      <c r="K9966">
        <v>3.7487730750582426E-3</v>
      </c>
    </row>
    <row r="9967" spans="1:11" x14ac:dyDescent="0.25">
      <c r="A9967" t="s">
        <v>725</v>
      </c>
      <c r="B9967" t="s">
        <v>650</v>
      </c>
      <c r="C9967" t="s">
        <v>651</v>
      </c>
      <c r="D9967" t="str">
        <f>Clef_répartition[[#This Row],[Code association]]&amp;"_"&amp;Clef_répartition[[#This Row],[Nom association]]</f>
        <v>ARASMAC_Association régionale pour l'action sociale Morges-Aubonne-Cossonay</v>
      </c>
      <c r="E9967">
        <f>COUNTIFS(D$2:D9967,Clef_répartition[[#This Row],[Code_Nom]],J$2:J9967,Clef_répartition[[#This Row],[Année]])</f>
        <v>12</v>
      </c>
      <c r="F9967">
        <f>IF(Clef_répartition[[#This Row],[Code_Nom]]=D9966,F9966-1,(COUNTIFS(Clef_répartition[Code_Nom],Clef_répartition[[#This Row],[Code_Nom]],Clef_répartition[Année],Clef_répartition[[#This Row],[Année]])))</f>
        <v>45</v>
      </c>
      <c r="G9967" t="str">
        <f>Clef_répartition[[#This Row],[Code_Nom]]&amp;"_"&amp;Clef_répartition[[#This Row],[Nombre]]&amp;"_"&amp;Clef_répartition[[#This Row],[Année]]</f>
        <v>ARASMAC_Association régionale pour l'action sociale Morges-Aubonne-Cossonay_12_2021</v>
      </c>
      <c r="H9967">
        <v>5628</v>
      </c>
      <c r="I9967" t="s">
        <v>67</v>
      </c>
      <c r="J9967">
        <v>2021</v>
      </c>
      <c r="K9967">
        <v>4.6830098981800123E-3</v>
      </c>
    </row>
    <row r="9968" spans="1:11" x14ac:dyDescent="0.25">
      <c r="A9968" t="s">
        <v>725</v>
      </c>
      <c r="B9968" t="s">
        <v>650</v>
      </c>
      <c r="C9968" t="s">
        <v>651</v>
      </c>
      <c r="D9968" t="str">
        <f>Clef_répartition[[#This Row],[Code association]]&amp;"_"&amp;Clef_répartition[[#This Row],[Nom association]]</f>
        <v>ARASMAC_Association régionale pour l'action sociale Morges-Aubonne-Cossonay</v>
      </c>
      <c r="E9968">
        <f>COUNTIFS(D$2:D9968,Clef_répartition[[#This Row],[Code_Nom]],J$2:J9968,Clef_répartition[[#This Row],[Année]])</f>
        <v>13</v>
      </c>
      <c r="F9968">
        <f>IF(Clef_répartition[[#This Row],[Code_Nom]]=D9967,F9967-1,(COUNTIFS(Clef_répartition[Code_Nom],Clef_répartition[[#This Row],[Code_Nom]],Clef_répartition[Année],Clef_répartition[[#This Row],[Année]])))</f>
        <v>44</v>
      </c>
      <c r="G9968" t="str">
        <f>Clef_répartition[[#This Row],[Code_Nom]]&amp;"_"&amp;Clef_répartition[[#This Row],[Nombre]]&amp;"_"&amp;Clef_répartition[[#This Row],[Année]]</f>
        <v>ARASMAC_Association régionale pour l'action sociale Morges-Aubonne-Cossonay_13_2021</v>
      </c>
      <c r="H9968">
        <v>5629</v>
      </c>
      <c r="I9968" t="s">
        <v>68</v>
      </c>
      <c r="J9968">
        <v>2021</v>
      </c>
      <c r="K9968">
        <v>2.3769822968034912E-3</v>
      </c>
    </row>
    <row r="9969" spans="1:11" x14ac:dyDescent="0.25">
      <c r="A9969" t="s">
        <v>725</v>
      </c>
      <c r="B9969" t="s">
        <v>650</v>
      </c>
      <c r="C9969" t="s">
        <v>651</v>
      </c>
      <c r="D9969" t="str">
        <f>Clef_répartition[[#This Row],[Code association]]&amp;"_"&amp;Clef_répartition[[#This Row],[Nom association]]</f>
        <v>ARASMAC_Association régionale pour l'action sociale Morges-Aubonne-Cossonay</v>
      </c>
      <c r="E9969">
        <f>COUNTIFS(D$2:D9969,Clef_répartition[[#This Row],[Code_Nom]],J$2:J9969,Clef_répartition[[#This Row],[Année]])</f>
        <v>14</v>
      </c>
      <c r="F9969">
        <f>IF(Clef_répartition[[#This Row],[Code_Nom]]=D9968,F9968-1,(COUNTIFS(Clef_répartition[Code_Nom],Clef_répartition[[#This Row],[Code_Nom]],Clef_répartition[Année],Clef_répartition[[#This Row],[Année]])))</f>
        <v>43</v>
      </c>
      <c r="G9969" t="str">
        <f>Clef_répartition[[#This Row],[Code_Nom]]&amp;"_"&amp;Clef_répartition[[#This Row],[Nombre]]&amp;"_"&amp;Clef_répartition[[#This Row],[Année]]</f>
        <v>ARASMAC_Association régionale pour l'action sociale Morges-Aubonne-Cossonay_14_2021</v>
      </c>
      <c r="H9969">
        <v>5477</v>
      </c>
      <c r="I9969" t="s">
        <v>79</v>
      </c>
      <c r="J9969">
        <v>2021</v>
      </c>
      <c r="K9969">
        <v>4.9928454015444483E-2</v>
      </c>
    </row>
    <row r="9970" spans="1:11" x14ac:dyDescent="0.25">
      <c r="A9970" t="s">
        <v>725</v>
      </c>
      <c r="B9970" t="s">
        <v>650</v>
      </c>
      <c r="C9970" t="s">
        <v>651</v>
      </c>
      <c r="D9970" t="str">
        <f>Clef_répartition[[#This Row],[Code association]]&amp;"_"&amp;Clef_répartition[[#This Row],[Nom association]]</f>
        <v>ARASMAC_Association régionale pour l'action sociale Morges-Aubonne-Cossonay</v>
      </c>
      <c r="E9970">
        <f>COUNTIFS(D$2:D9970,Clef_répartition[[#This Row],[Code_Nom]],J$2:J9970,Clef_répartition[[#This Row],[Année]])</f>
        <v>15</v>
      </c>
      <c r="F9970">
        <f>IF(Clef_répartition[[#This Row],[Code_Nom]]=D9969,F9969-1,(COUNTIFS(Clef_répartition[Code_Nom],Clef_répartition[[#This Row],[Code_Nom]],Clef_répartition[Année],Clef_répartition[[#This Row],[Année]])))</f>
        <v>42</v>
      </c>
      <c r="G9970" t="str">
        <f>Clef_répartition[[#This Row],[Code_Nom]]&amp;"_"&amp;Clef_répartition[[#This Row],[Nombre]]&amp;"_"&amp;Clef_répartition[[#This Row],[Année]]</f>
        <v>ARASMAC_Association régionale pour l'action sociale Morges-Aubonne-Cossonay_15_2021</v>
      </c>
      <c r="H9970">
        <v>5479</v>
      </c>
      <c r="I9970" t="s">
        <v>85</v>
      </c>
      <c r="J9970">
        <v>2021</v>
      </c>
      <c r="K9970">
        <v>6.2321874150021881E-3</v>
      </c>
    </row>
    <row r="9971" spans="1:11" x14ac:dyDescent="0.25">
      <c r="A9971" t="s">
        <v>725</v>
      </c>
      <c r="B9971" t="s">
        <v>650</v>
      </c>
      <c r="C9971" t="s">
        <v>651</v>
      </c>
      <c r="D9971" t="str">
        <f>Clef_répartition[[#This Row],[Code association]]&amp;"_"&amp;Clef_répartition[[#This Row],[Nom association]]</f>
        <v>ARASMAC_Association régionale pour l'action sociale Morges-Aubonne-Cossonay</v>
      </c>
      <c r="E9971">
        <f>COUNTIFS(D$2:D9971,Clef_répartition[[#This Row],[Code_Nom]],J$2:J9971,Clef_répartition[[#This Row],[Année]])</f>
        <v>16</v>
      </c>
      <c r="F9971">
        <f>IF(Clef_répartition[[#This Row],[Code_Nom]]=D9970,F9970-1,(COUNTIFS(Clef_répartition[Code_Nom],Clef_répartition[[#This Row],[Code_Nom]],Clef_répartition[Année],Clef_répartition[[#This Row],[Année]])))</f>
        <v>41</v>
      </c>
      <c r="G9971" t="str">
        <f>Clef_répartition[[#This Row],[Code_Nom]]&amp;"_"&amp;Clef_répartition[[#This Row],[Nombre]]&amp;"_"&amp;Clef_répartition[[#This Row],[Année]]</f>
        <v>ARASMAC_Association régionale pour l'action sociale Morges-Aubonne-Cossonay_16_2021</v>
      </c>
      <c r="H9971">
        <v>5631</v>
      </c>
      <c r="I9971" t="s">
        <v>92</v>
      </c>
      <c r="J9971">
        <v>2021</v>
      </c>
      <c r="K9971">
        <v>8.7747306678019419E-3</v>
      </c>
    </row>
    <row r="9972" spans="1:11" x14ac:dyDescent="0.25">
      <c r="A9972" t="s">
        <v>725</v>
      </c>
      <c r="B9972" t="s">
        <v>650</v>
      </c>
      <c r="C9972" t="s">
        <v>651</v>
      </c>
      <c r="D9972" t="str">
        <f>Clef_répartition[[#This Row],[Code association]]&amp;"_"&amp;Clef_répartition[[#This Row],[Nom association]]</f>
        <v>ARASMAC_Association régionale pour l'action sociale Morges-Aubonne-Cossonay</v>
      </c>
      <c r="E9972">
        <f>COUNTIFS(D$2:D9972,Clef_répartition[[#This Row],[Code_Nom]],J$2:J9972,Clef_répartition[[#This Row],[Année]])</f>
        <v>17</v>
      </c>
      <c r="F9972">
        <f>IF(Clef_répartition[[#This Row],[Code_Nom]]=D9971,F9971-1,(COUNTIFS(Clef_répartition[Code_Nom],Clef_répartition[[#This Row],[Code_Nom]],Clef_répartition[Année],Clef_répartition[[#This Row],[Année]])))</f>
        <v>40</v>
      </c>
      <c r="G9972" t="str">
        <f>Clef_répartition[[#This Row],[Code_Nom]]&amp;"_"&amp;Clef_répartition[[#This Row],[Nombre]]&amp;"_"&amp;Clef_répartition[[#This Row],[Année]]</f>
        <v>ARASMAC_Association régionale pour l'action sociale Morges-Aubonne-Cossonay_17_2021</v>
      </c>
      <c r="H9972">
        <v>5632</v>
      </c>
      <c r="I9972" t="s">
        <v>93</v>
      </c>
      <c r="J9972">
        <v>2021</v>
      </c>
      <c r="K9972">
        <v>2.0458603848109647E-2</v>
      </c>
    </row>
    <row r="9973" spans="1:11" x14ac:dyDescent="0.25">
      <c r="A9973" t="s">
        <v>725</v>
      </c>
      <c r="B9973" t="s">
        <v>650</v>
      </c>
      <c r="C9973" t="s">
        <v>651</v>
      </c>
      <c r="D9973" t="str">
        <f>Clef_répartition[[#This Row],[Code association]]&amp;"_"&amp;Clef_répartition[[#This Row],[Nom association]]</f>
        <v>ARASMAC_Association régionale pour l'action sociale Morges-Aubonne-Cossonay</v>
      </c>
      <c r="E9973">
        <f>COUNTIFS(D$2:D9973,Clef_répartition[[#This Row],[Code_Nom]],J$2:J9973,Clef_répartition[[#This Row],[Année]])</f>
        <v>18</v>
      </c>
      <c r="F9973">
        <f>IF(Clef_répartition[[#This Row],[Code_Nom]]=D9972,F9972-1,(COUNTIFS(Clef_répartition[Code_Nom],Clef_répartition[[#This Row],[Code_Nom]],Clef_répartition[Année],Clef_répartition[[#This Row],[Année]])))</f>
        <v>39</v>
      </c>
      <c r="G9973" t="str">
        <f>Clef_répartition[[#This Row],[Code_Nom]]&amp;"_"&amp;Clef_répartition[[#This Row],[Nombre]]&amp;"_"&amp;Clef_répartition[[#This Row],[Année]]</f>
        <v>ARASMAC_Association régionale pour l'action sociale Morges-Aubonne-Cossonay_18_2021</v>
      </c>
      <c r="H9973">
        <v>5481</v>
      </c>
      <c r="I9973" t="s">
        <v>94</v>
      </c>
      <c r="J9973">
        <v>2021</v>
      </c>
      <c r="K9973">
        <v>2.648975295940209E-3</v>
      </c>
    </row>
    <row r="9974" spans="1:11" x14ac:dyDescent="0.25">
      <c r="A9974" t="s">
        <v>725</v>
      </c>
      <c r="B9974" t="s">
        <v>650</v>
      </c>
      <c r="C9974" t="s">
        <v>651</v>
      </c>
      <c r="D9974" t="str">
        <f>Clef_répartition[[#This Row],[Code association]]&amp;"_"&amp;Clef_répartition[[#This Row],[Nom association]]</f>
        <v>ARASMAC_Association régionale pour l'action sociale Morges-Aubonne-Cossonay</v>
      </c>
      <c r="E9974">
        <f>COUNTIFS(D$2:D9974,Clef_répartition[[#This Row],[Code_Nom]],J$2:J9974,Clef_répartition[[#This Row],[Année]])</f>
        <v>19</v>
      </c>
      <c r="F9974">
        <f>IF(Clef_répartition[[#This Row],[Code_Nom]]=D9973,F9973-1,(COUNTIFS(Clef_répartition[Code_Nom],Clef_répartition[[#This Row],[Code_Nom]],Clef_répartition[Année],Clef_répartition[[#This Row],[Année]])))</f>
        <v>38</v>
      </c>
      <c r="G9974" t="str">
        <f>Clef_répartition[[#This Row],[Code_Nom]]&amp;"_"&amp;Clef_répartition[[#This Row],[Nombre]]&amp;"_"&amp;Clef_répartition[[#This Row],[Année]]</f>
        <v>ARASMAC_Association régionale pour l'action sociale Morges-Aubonne-Cossonay_19_2021</v>
      </c>
      <c r="H9974">
        <v>5633</v>
      </c>
      <c r="I9974" t="s">
        <v>100</v>
      </c>
      <c r="J9974">
        <v>2021</v>
      </c>
      <c r="K9974">
        <v>3.2438121592696399E-2</v>
      </c>
    </row>
    <row r="9975" spans="1:11" x14ac:dyDescent="0.25">
      <c r="A9975" t="s">
        <v>725</v>
      </c>
      <c r="B9975" t="s">
        <v>650</v>
      </c>
      <c r="C9975" t="s">
        <v>651</v>
      </c>
      <c r="D9975" t="str">
        <f>Clef_répartition[[#This Row],[Code association]]&amp;"_"&amp;Clef_répartition[[#This Row],[Nom association]]</f>
        <v>ARASMAC_Association régionale pour l'action sociale Morges-Aubonne-Cossonay</v>
      </c>
      <c r="E9975">
        <f>COUNTIFS(D$2:D9975,Clef_répartition[[#This Row],[Code_Nom]],J$2:J9975,Clef_répartition[[#This Row],[Année]])</f>
        <v>20</v>
      </c>
      <c r="F9975">
        <f>IF(Clef_répartition[[#This Row],[Code_Nom]]=D9974,F9974-1,(COUNTIFS(Clef_répartition[Code_Nom],Clef_répartition[[#This Row],[Code_Nom]],Clef_répartition[Année],Clef_répartition[[#This Row],[Année]])))</f>
        <v>37</v>
      </c>
      <c r="G9975" t="str">
        <f>Clef_répartition[[#This Row],[Code_Nom]]&amp;"_"&amp;Clef_répartition[[#This Row],[Nombre]]&amp;"_"&amp;Clef_répartition[[#This Row],[Année]]</f>
        <v>ARASMAC_Association régionale pour l'action sociale Morges-Aubonne-Cossonay_20_2021</v>
      </c>
      <c r="H9975">
        <v>5634</v>
      </c>
      <c r="I9975" t="s">
        <v>101</v>
      </c>
      <c r="J9975">
        <v>2021</v>
      </c>
      <c r="K9975">
        <v>3.6979222100022469E-2</v>
      </c>
    </row>
    <row r="9976" spans="1:11" x14ac:dyDescent="0.25">
      <c r="A9976" t="s">
        <v>725</v>
      </c>
      <c r="B9976" t="s">
        <v>650</v>
      </c>
      <c r="C9976" t="s">
        <v>651</v>
      </c>
      <c r="D9976" t="str">
        <f>Clef_répartition[[#This Row],[Code association]]&amp;"_"&amp;Clef_répartition[[#This Row],[Nom association]]</f>
        <v>ARASMAC_Association régionale pour l'action sociale Morges-Aubonne-Cossonay</v>
      </c>
      <c r="E9976">
        <f>COUNTIFS(D$2:D9976,Clef_répartition[[#This Row],[Code_Nom]],J$2:J9976,Clef_répartition[[#This Row],[Année]])</f>
        <v>21</v>
      </c>
      <c r="F9976">
        <f>IF(Clef_répartition[[#This Row],[Code_Nom]]=D9975,F9975-1,(COUNTIFS(Clef_répartition[Code_Nom],Clef_répartition[[#This Row],[Code_Nom]],Clef_répartition[Année],Clef_répartition[[#This Row],[Année]])))</f>
        <v>36</v>
      </c>
      <c r="G9976" t="str">
        <f>Clef_répartition[[#This Row],[Code_Nom]]&amp;"_"&amp;Clef_répartition[[#This Row],[Nombre]]&amp;"_"&amp;Clef_répartition[[#This Row],[Année]]</f>
        <v>ARASMAC_Association régionale pour l'action sociale Morges-Aubonne-Cossonay_21_2021</v>
      </c>
      <c r="H9976">
        <v>5482</v>
      </c>
      <c r="I9976" t="s">
        <v>102</v>
      </c>
      <c r="J9976">
        <v>2021</v>
      </c>
      <c r="K9976">
        <v>1.4427454736817212E-2</v>
      </c>
    </row>
    <row r="9977" spans="1:11" x14ac:dyDescent="0.25">
      <c r="A9977" t="s">
        <v>725</v>
      </c>
      <c r="B9977" t="s">
        <v>650</v>
      </c>
      <c r="C9977" t="s">
        <v>651</v>
      </c>
      <c r="D9977" t="str">
        <f>Clef_répartition[[#This Row],[Code association]]&amp;"_"&amp;Clef_répartition[[#This Row],[Nom association]]</f>
        <v>ARASMAC_Association régionale pour l'action sociale Morges-Aubonne-Cossonay</v>
      </c>
      <c r="E9977">
        <f>COUNTIFS(D$2:D9977,Clef_répartition[[#This Row],[Code_Nom]],J$2:J9977,Clef_répartition[[#This Row],[Année]])</f>
        <v>22</v>
      </c>
      <c r="F9977">
        <f>IF(Clef_répartition[[#This Row],[Code_Nom]]=D9976,F9976-1,(COUNTIFS(Clef_répartition[Code_Nom],Clef_répartition[[#This Row],[Code_Nom]],Clef_répartition[Année],Clef_répartition[[#This Row],[Année]])))</f>
        <v>35</v>
      </c>
      <c r="G9977" t="str">
        <f>Clef_répartition[[#This Row],[Code_Nom]]&amp;"_"&amp;Clef_répartition[[#This Row],[Nombre]]&amp;"_"&amp;Clef_répartition[[#This Row],[Année]]</f>
        <v>ARASMAC_Association régionale pour l'action sociale Morges-Aubonne-Cossonay_22_2021</v>
      </c>
      <c r="H9977">
        <v>5636</v>
      </c>
      <c r="I9977" t="s">
        <v>109</v>
      </c>
      <c r="J9977">
        <v>2021</v>
      </c>
      <c r="K9977">
        <v>3.4401201499509232E-2</v>
      </c>
    </row>
    <row r="9978" spans="1:11" x14ac:dyDescent="0.25">
      <c r="A9978" t="s">
        <v>725</v>
      </c>
      <c r="B9978" t="s">
        <v>650</v>
      </c>
      <c r="C9978" t="s">
        <v>651</v>
      </c>
      <c r="D9978" t="str">
        <f>Clef_répartition[[#This Row],[Code association]]&amp;"_"&amp;Clef_répartition[[#This Row],[Nom association]]</f>
        <v>ARASMAC_Association régionale pour l'action sociale Morges-Aubonne-Cossonay</v>
      </c>
      <c r="E9978">
        <f>COUNTIFS(D$2:D9978,Clef_répartition[[#This Row],[Code_Nom]],J$2:J9978,Clef_répartition[[#This Row],[Année]])</f>
        <v>23</v>
      </c>
      <c r="F9978">
        <f>IF(Clef_répartition[[#This Row],[Code_Nom]]=D9977,F9977-1,(COUNTIFS(Clef_répartition[Code_Nom],Clef_répartition[[#This Row],[Code_Nom]],Clef_répartition[Année],Clef_répartition[[#This Row],[Année]])))</f>
        <v>34</v>
      </c>
      <c r="G9978" t="str">
        <f>Clef_répartition[[#This Row],[Code_Nom]]&amp;"_"&amp;Clef_répartition[[#This Row],[Nombre]]&amp;"_"&amp;Clef_répartition[[#This Row],[Année]]</f>
        <v>ARASMAC_Association régionale pour l'action sociale Morges-Aubonne-Cossonay_23_2021</v>
      </c>
      <c r="H9978">
        <v>5427</v>
      </c>
      <c r="I9978" t="s">
        <v>112</v>
      </c>
      <c r="J9978">
        <v>2021</v>
      </c>
      <c r="K9978">
        <v>1.027660505433947E-2</v>
      </c>
    </row>
    <row r="9979" spans="1:11" x14ac:dyDescent="0.25">
      <c r="A9979" t="s">
        <v>725</v>
      </c>
      <c r="B9979" t="s">
        <v>650</v>
      </c>
      <c r="C9979" t="s">
        <v>651</v>
      </c>
      <c r="D9979" t="str">
        <f>Clef_répartition[[#This Row],[Code association]]&amp;"_"&amp;Clef_répartition[[#This Row],[Nom association]]</f>
        <v>ARASMAC_Association régionale pour l'action sociale Morges-Aubonne-Cossonay</v>
      </c>
      <c r="E9979">
        <f>COUNTIFS(D$2:D9979,Clef_répartition[[#This Row],[Code_Nom]],J$2:J9979,Clef_répartition[[#This Row],[Année]])</f>
        <v>24</v>
      </c>
      <c r="F9979">
        <f>IF(Clef_répartition[[#This Row],[Code_Nom]]=D9978,F9978-1,(COUNTIFS(Clef_répartition[Code_Nom],Clef_répartition[[#This Row],[Code_Nom]],Clef_répartition[Année],Clef_répartition[[#This Row],[Année]])))</f>
        <v>33</v>
      </c>
      <c r="G9979" t="str">
        <f>Clef_répartition[[#This Row],[Code_Nom]]&amp;"_"&amp;Clef_répartition[[#This Row],[Nombre]]&amp;"_"&amp;Clef_répartition[[#This Row],[Année]]</f>
        <v>ARASMAC_Association régionale pour l'action sociale Morges-Aubonne-Cossonay_24_2021</v>
      </c>
      <c r="H9979">
        <v>5483</v>
      </c>
      <c r="I9979" t="s">
        <v>113</v>
      </c>
      <c r="J9979">
        <v>2021</v>
      </c>
      <c r="K9979">
        <v>3.7724246402005657E-3</v>
      </c>
    </row>
    <row r="9980" spans="1:11" x14ac:dyDescent="0.25">
      <c r="A9980" t="s">
        <v>725</v>
      </c>
      <c r="B9980" t="s">
        <v>650</v>
      </c>
      <c r="C9980" t="s">
        <v>651</v>
      </c>
      <c r="D9980" t="str">
        <f>Clef_répartition[[#This Row],[Code association]]&amp;"_"&amp;Clef_répartition[[#This Row],[Nom association]]</f>
        <v>ARASMAC_Association régionale pour l'action sociale Morges-Aubonne-Cossonay</v>
      </c>
      <c r="E9980">
        <f>COUNTIFS(D$2:D9980,Clef_répartition[[#This Row],[Code_Nom]],J$2:J9980,Clef_répartition[[#This Row],[Année]])</f>
        <v>25</v>
      </c>
      <c r="F9980">
        <f>IF(Clef_répartition[[#This Row],[Code_Nom]]=D9979,F9979-1,(COUNTIFS(Clef_répartition[Code_Nom],Clef_répartition[[#This Row],[Code_Nom]],Clef_répartition[Année],Clef_répartition[[#This Row],[Année]])))</f>
        <v>32</v>
      </c>
      <c r="G9980" t="str">
        <f>Clef_répartition[[#This Row],[Code_Nom]]&amp;"_"&amp;Clef_répartition[[#This Row],[Nombre]]&amp;"_"&amp;Clef_répartition[[#This Row],[Année]]</f>
        <v>ARASMAC_Association régionale pour l'action sociale Morges-Aubonne-Cossonay_25_2021</v>
      </c>
      <c r="H9980">
        <v>5428</v>
      </c>
      <c r="I9980" t="s">
        <v>123</v>
      </c>
      <c r="J9980">
        <v>2021</v>
      </c>
      <c r="K9980">
        <v>2.7282080391669919E-2</v>
      </c>
    </row>
    <row r="9981" spans="1:11" x14ac:dyDescent="0.25">
      <c r="A9981" t="s">
        <v>725</v>
      </c>
      <c r="B9981" t="s">
        <v>650</v>
      </c>
      <c r="C9981" t="s">
        <v>651</v>
      </c>
      <c r="D9981" t="str">
        <f>Clef_répartition[[#This Row],[Code association]]&amp;"_"&amp;Clef_répartition[[#This Row],[Nom association]]</f>
        <v>ARASMAC_Association régionale pour l'action sociale Morges-Aubonne-Cossonay</v>
      </c>
      <c r="E9981">
        <f>COUNTIFS(D$2:D9981,Clef_répartition[[#This Row],[Code_Nom]],J$2:J9981,Clef_répartition[[#This Row],[Année]])</f>
        <v>26</v>
      </c>
      <c r="F9981">
        <f>IF(Clef_répartition[[#This Row],[Code_Nom]]=D9980,F9980-1,(COUNTIFS(Clef_répartition[Code_Nom],Clef_répartition[[#This Row],[Code_Nom]],Clef_répartition[Année],Clef_répartition[[#This Row],[Année]])))</f>
        <v>31</v>
      </c>
      <c r="G9981" t="str">
        <f>Clef_répartition[[#This Row],[Code_Nom]]&amp;"_"&amp;Clef_répartition[[#This Row],[Nombre]]&amp;"_"&amp;Clef_répartition[[#This Row],[Année]]</f>
        <v>ARASMAC_Association régionale pour l'action sociale Morges-Aubonne-Cossonay_26_2021</v>
      </c>
      <c r="H9981">
        <v>5484</v>
      </c>
      <c r="I9981" t="s">
        <v>127</v>
      </c>
      <c r="J9981">
        <v>2021</v>
      </c>
      <c r="K9981">
        <v>1.1778479440877E-2</v>
      </c>
    </row>
    <row r="9982" spans="1:11" x14ac:dyDescent="0.25">
      <c r="A9982" t="s">
        <v>725</v>
      </c>
      <c r="B9982" t="s">
        <v>650</v>
      </c>
      <c r="C9982" t="s">
        <v>651</v>
      </c>
      <c r="D9982" t="str">
        <f>Clef_répartition[[#This Row],[Code association]]&amp;"_"&amp;Clef_répartition[[#This Row],[Nom association]]</f>
        <v>ARASMAC_Association régionale pour l'action sociale Morges-Aubonne-Cossonay</v>
      </c>
      <c r="E9982">
        <f>COUNTIFS(D$2:D9982,Clef_répartition[[#This Row],[Code_Nom]],J$2:J9982,Clef_répartition[[#This Row],[Année]])</f>
        <v>27</v>
      </c>
      <c r="F9982">
        <f>IF(Clef_répartition[[#This Row],[Code_Nom]]=D9981,F9981-1,(COUNTIFS(Clef_répartition[Code_Nom],Clef_répartition[[#This Row],[Code_Nom]],Clef_répartition[Année],Clef_répartition[[#This Row],[Année]])))</f>
        <v>30</v>
      </c>
      <c r="G9982" t="str">
        <f>Clef_répartition[[#This Row],[Code_Nom]]&amp;"_"&amp;Clef_répartition[[#This Row],[Nombre]]&amp;"_"&amp;Clef_répartition[[#This Row],[Année]]</f>
        <v>ARASMAC_Association régionale pour l'action sociale Morges-Aubonne-Cossonay_27_2021</v>
      </c>
      <c r="H9982">
        <v>5485</v>
      </c>
      <c r="I9982" t="s">
        <v>129</v>
      </c>
      <c r="J9982">
        <v>2021</v>
      </c>
      <c r="K9982">
        <v>4.8012677238916286E-3</v>
      </c>
    </row>
    <row r="9983" spans="1:11" x14ac:dyDescent="0.25">
      <c r="A9983" t="s">
        <v>725</v>
      </c>
      <c r="B9983" t="s">
        <v>650</v>
      </c>
      <c r="C9983" t="s">
        <v>651</v>
      </c>
      <c r="D9983" t="str">
        <f>Clef_répartition[[#This Row],[Code association]]&amp;"_"&amp;Clef_répartition[[#This Row],[Nom association]]</f>
        <v>ARASMAC_Association régionale pour l'action sociale Morges-Aubonne-Cossonay</v>
      </c>
      <c r="E9983">
        <f>COUNTIFS(D$2:D9983,Clef_répartition[[#This Row],[Code_Nom]],J$2:J9983,Clef_répartition[[#This Row],[Année]])</f>
        <v>28</v>
      </c>
      <c r="F9983">
        <f>IF(Clef_répartition[[#This Row],[Code_Nom]]=D9982,F9982-1,(COUNTIFS(Clef_répartition[Code_Nom],Clef_répartition[[#This Row],[Code_Nom]],Clef_répartition[Année],Clef_répartition[[#This Row],[Année]])))</f>
        <v>29</v>
      </c>
      <c r="G9983" t="str">
        <f>Clef_répartition[[#This Row],[Code_Nom]]&amp;"_"&amp;Clef_répartition[[#This Row],[Nombre]]&amp;"_"&amp;Clef_répartition[[#This Row],[Année]]</f>
        <v>ARASMAC_Association régionale pour l'action sociale Morges-Aubonne-Cossonay_28_2021</v>
      </c>
      <c r="H9983">
        <v>5656</v>
      </c>
      <c r="I9983" t="s">
        <v>135</v>
      </c>
      <c r="J9983">
        <v>2021</v>
      </c>
      <c r="K9983">
        <v>4.8497534324333923E-2</v>
      </c>
    </row>
    <row r="9984" spans="1:11" x14ac:dyDescent="0.25">
      <c r="A9984" t="s">
        <v>725</v>
      </c>
      <c r="B9984" t="s">
        <v>650</v>
      </c>
      <c r="C9984" t="s">
        <v>651</v>
      </c>
      <c r="D9984" t="str">
        <f>Clef_répartition[[#This Row],[Code association]]&amp;"_"&amp;Clef_répartition[[#This Row],[Nom association]]</f>
        <v>ARASMAC_Association régionale pour l'action sociale Morges-Aubonne-Cossonay</v>
      </c>
      <c r="E9984">
        <f>COUNTIFS(D$2:D9984,Clef_répartition[[#This Row],[Code_Nom]],J$2:J9984,Clef_répartition[[#This Row],[Année]])</f>
        <v>29</v>
      </c>
      <c r="F9984">
        <f>IF(Clef_répartition[[#This Row],[Code_Nom]]=D9983,F9983-1,(COUNTIFS(Clef_répartition[Code_Nom],Clef_répartition[[#This Row],[Code_Nom]],Clef_répartition[Année],Clef_répartition[[#This Row],[Année]])))</f>
        <v>28</v>
      </c>
      <c r="G9984" t="str">
        <f>Clef_répartition[[#This Row],[Code_Nom]]&amp;"_"&amp;Clef_répartition[[#This Row],[Nombre]]&amp;"_"&amp;Clef_répartition[[#This Row],[Année]]</f>
        <v>ARASMAC_Association régionale pour l'action sociale Morges-Aubonne-Cossonay_29_2021</v>
      </c>
      <c r="H9984">
        <v>5474</v>
      </c>
      <c r="I9984" t="s">
        <v>146</v>
      </c>
      <c r="J9984">
        <v>2021</v>
      </c>
      <c r="K9984">
        <v>4.6238809853242045E-3</v>
      </c>
    </row>
    <row r="9985" spans="1:11" x14ac:dyDescent="0.25">
      <c r="A9985" t="s">
        <v>725</v>
      </c>
      <c r="B9985" t="s">
        <v>650</v>
      </c>
      <c r="C9985" t="s">
        <v>651</v>
      </c>
      <c r="D9985" t="str">
        <f>Clef_répartition[[#This Row],[Code association]]&amp;"_"&amp;Clef_répartition[[#This Row],[Nom association]]</f>
        <v>ARASMAC_Association régionale pour l'action sociale Morges-Aubonne-Cossonay</v>
      </c>
      <c r="E9985">
        <f>COUNTIFS(D$2:D9985,Clef_répartition[[#This Row],[Code_Nom]],J$2:J9985,Clef_répartition[[#This Row],[Année]])</f>
        <v>30</v>
      </c>
      <c r="F9985">
        <f>IF(Clef_répartition[[#This Row],[Code_Nom]]=D9984,F9984-1,(COUNTIFS(Clef_répartition[Code_Nom],Clef_répartition[[#This Row],[Code_Nom]],Clef_répartition[Année],Clef_répartition[[#This Row],[Année]])))</f>
        <v>27</v>
      </c>
      <c r="G9985" t="str">
        <f>Clef_répartition[[#This Row],[Code_Nom]]&amp;"_"&amp;Clef_répartition[[#This Row],[Nombre]]&amp;"_"&amp;Clef_répartition[[#This Row],[Année]]</f>
        <v>ARASMAC_Association régionale pour l'action sociale Morges-Aubonne-Cossonay_30_2021</v>
      </c>
      <c r="H9985">
        <v>5498</v>
      </c>
      <c r="I9985" t="s">
        <v>149</v>
      </c>
      <c r="J9985">
        <v>2021</v>
      </c>
      <c r="K9985">
        <v>3.0723383119877962E-2</v>
      </c>
    </row>
    <row r="9986" spans="1:11" x14ac:dyDescent="0.25">
      <c r="A9986" t="s">
        <v>725</v>
      </c>
      <c r="B9986" t="s">
        <v>650</v>
      </c>
      <c r="C9986" t="s">
        <v>651</v>
      </c>
      <c r="D9986" t="str">
        <f>Clef_répartition[[#This Row],[Code association]]&amp;"_"&amp;Clef_répartition[[#This Row],[Nom association]]</f>
        <v>ARASMAC_Association régionale pour l'action sociale Morges-Aubonne-Cossonay</v>
      </c>
      <c r="E9986">
        <f>COUNTIFS(D$2:D9986,Clef_répartition[[#This Row],[Code_Nom]],J$2:J9986,Clef_répartition[[#This Row],[Année]])</f>
        <v>31</v>
      </c>
      <c r="F9986">
        <f>IF(Clef_répartition[[#This Row],[Code_Nom]]=D9985,F9985-1,(COUNTIFS(Clef_répartition[Code_Nom],Clef_répartition[[#This Row],[Code_Nom]],Clef_répartition[Année],Clef_répartition[[#This Row],[Année]])))</f>
        <v>26</v>
      </c>
      <c r="G9986" t="str">
        <f>Clef_répartition[[#This Row],[Code_Nom]]&amp;"_"&amp;Clef_répartition[[#This Row],[Nombre]]&amp;"_"&amp;Clef_répartition[[#This Row],[Année]]</f>
        <v>ARASMAC_Association régionale pour l'action sociale Morges-Aubonne-Cossonay_31_2021</v>
      </c>
      <c r="H9986">
        <v>5637</v>
      </c>
      <c r="I9986" t="s">
        <v>153</v>
      </c>
      <c r="J9986">
        <v>2021</v>
      </c>
      <c r="K9986">
        <v>1.192038883173094E-2</v>
      </c>
    </row>
    <row r="9987" spans="1:11" x14ac:dyDescent="0.25">
      <c r="A9987" t="s">
        <v>725</v>
      </c>
      <c r="B9987" t="s">
        <v>650</v>
      </c>
      <c r="C9987" t="s">
        <v>651</v>
      </c>
      <c r="D9987" t="str">
        <f>Clef_répartition[[#This Row],[Code association]]&amp;"_"&amp;Clef_répartition[[#This Row],[Nom association]]</f>
        <v>ARASMAC_Association régionale pour l'action sociale Morges-Aubonne-Cossonay</v>
      </c>
      <c r="E9987">
        <f>COUNTIFS(D$2:D9987,Clef_répartition[[#This Row],[Code_Nom]],J$2:J9987,Clef_répartition[[#This Row],[Année]])</f>
        <v>32</v>
      </c>
      <c r="F9987">
        <f>IF(Clef_répartition[[#This Row],[Code_Nom]]=D9986,F9986-1,(COUNTIFS(Clef_répartition[Code_Nom],Clef_répartition[[#This Row],[Code_Nom]],Clef_répartition[Année],Clef_répartition[[#This Row],[Année]])))</f>
        <v>25</v>
      </c>
      <c r="G9987" t="str">
        <f>Clef_répartition[[#This Row],[Code_Nom]]&amp;"_"&amp;Clef_répartition[[#This Row],[Nombre]]&amp;"_"&amp;Clef_répartition[[#This Row],[Année]]</f>
        <v>ARASMAC_Association régionale pour l'action sociale Morges-Aubonne-Cossonay_32_2021</v>
      </c>
      <c r="H9987">
        <v>5486</v>
      </c>
      <c r="I9987" t="s">
        <v>145</v>
      </c>
      <c r="J9987">
        <v>2021</v>
      </c>
      <c r="K9987">
        <v>1.2594458438287154E-2</v>
      </c>
    </row>
    <row r="9988" spans="1:11" x14ac:dyDescent="0.25">
      <c r="A9988" t="s">
        <v>725</v>
      </c>
      <c r="B9988" t="s">
        <v>650</v>
      </c>
      <c r="C9988" t="s">
        <v>651</v>
      </c>
      <c r="D9988" t="str">
        <f>Clef_répartition[[#This Row],[Code association]]&amp;"_"&amp;Clef_répartition[[#This Row],[Nom association]]</f>
        <v>ARASMAC_Association régionale pour l'action sociale Morges-Aubonne-Cossonay</v>
      </c>
      <c r="E9988">
        <f>COUNTIFS(D$2:D9988,Clef_répartition[[#This Row],[Code_Nom]],J$2:J9988,Clef_répartition[[#This Row],[Année]])</f>
        <v>33</v>
      </c>
      <c r="F9988">
        <f>IF(Clef_répartition[[#This Row],[Code_Nom]]=D9987,F9987-1,(COUNTIFS(Clef_répartition[Code_Nom],Clef_répartition[[#This Row],[Code_Nom]],Clef_répartition[Année],Clef_répartition[[#This Row],[Année]])))</f>
        <v>24</v>
      </c>
      <c r="G9988" t="str">
        <f>Clef_répartition[[#This Row],[Code_Nom]]&amp;"_"&amp;Clef_répartition[[#This Row],[Nombre]]&amp;"_"&amp;Clef_répartition[[#This Row],[Année]]</f>
        <v>ARASMAC_Association régionale pour l'action sociale Morges-Aubonne-Cossonay_33_2021</v>
      </c>
      <c r="H9988">
        <v>5638</v>
      </c>
      <c r="I9988" t="s">
        <v>161</v>
      </c>
      <c r="J9988">
        <v>2021</v>
      </c>
      <c r="K9988">
        <v>3.1681271508142053E-2</v>
      </c>
    </row>
    <row r="9989" spans="1:11" x14ac:dyDescent="0.25">
      <c r="A9989" t="s">
        <v>725</v>
      </c>
      <c r="B9989" t="s">
        <v>650</v>
      </c>
      <c r="C9989" t="s">
        <v>651</v>
      </c>
      <c r="D9989" t="str">
        <f>Clef_répartition[[#This Row],[Code association]]&amp;"_"&amp;Clef_répartition[[#This Row],[Nom association]]</f>
        <v>ARASMAC_Association régionale pour l'action sociale Morges-Aubonne-Cossonay</v>
      </c>
      <c r="E9989">
        <f>COUNTIFS(D$2:D9989,Clef_répartition[[#This Row],[Code_Nom]],J$2:J9989,Clef_répartition[[#This Row],[Année]])</f>
        <v>34</v>
      </c>
      <c r="F9989">
        <f>IF(Clef_répartition[[#This Row],[Code_Nom]]=D9988,F9988-1,(COUNTIFS(Clef_répartition[Code_Nom],Clef_répartition[[#This Row],[Code_Nom]],Clef_répartition[Année],Clef_répartition[[#This Row],[Année]])))</f>
        <v>23</v>
      </c>
      <c r="G9989" t="str">
        <f>Clef_répartition[[#This Row],[Code_Nom]]&amp;"_"&amp;Clef_répartition[[#This Row],[Nombre]]&amp;"_"&amp;Clef_répartition[[#This Row],[Année]]</f>
        <v>ARASMAC_Association régionale pour l'action sociale Morges-Aubonne-Cossonay_34_2021</v>
      </c>
      <c r="H9989">
        <v>5639</v>
      </c>
      <c r="I9989" t="s">
        <v>166</v>
      </c>
      <c r="J9989">
        <v>2021</v>
      </c>
      <c r="K9989">
        <v>9.7562706212083582E-3</v>
      </c>
    </row>
    <row r="9990" spans="1:11" x14ac:dyDescent="0.25">
      <c r="A9990" t="s">
        <v>725</v>
      </c>
      <c r="B9990" t="s">
        <v>650</v>
      </c>
      <c r="C9990" t="s">
        <v>651</v>
      </c>
      <c r="D9990" t="str">
        <f>Clef_répartition[[#This Row],[Code association]]&amp;"_"&amp;Clef_répartition[[#This Row],[Nom association]]</f>
        <v>ARASMAC_Association régionale pour l'action sociale Morges-Aubonne-Cossonay</v>
      </c>
      <c r="E9990">
        <f>COUNTIFS(D$2:D9990,Clef_répartition[[#This Row],[Code_Nom]],J$2:J9990,Clef_répartition[[#This Row],[Année]])</f>
        <v>35</v>
      </c>
      <c r="F9990">
        <f>IF(Clef_répartition[[#This Row],[Code_Nom]]=D9989,F9989-1,(COUNTIFS(Clef_répartition[Code_Nom],Clef_répartition[[#This Row],[Code_Nom]],Clef_répartition[Année],Clef_répartition[[#This Row],[Année]])))</f>
        <v>22</v>
      </c>
      <c r="G9990" t="str">
        <f>Clef_répartition[[#This Row],[Code_Nom]]&amp;"_"&amp;Clef_répartition[[#This Row],[Nombre]]&amp;"_"&amp;Clef_répartition[[#This Row],[Année]]</f>
        <v>ARASMAC_Association régionale pour l'action sociale Morges-Aubonne-Cossonay_35_2021</v>
      </c>
      <c r="H9990">
        <v>5640</v>
      </c>
      <c r="I9990" t="s">
        <v>168</v>
      </c>
      <c r="J9990">
        <v>2021</v>
      </c>
      <c r="K9990">
        <v>8.5382150163787092E-3</v>
      </c>
    </row>
    <row r="9991" spans="1:11" x14ac:dyDescent="0.25">
      <c r="A9991" t="s">
        <v>725</v>
      </c>
      <c r="B9991" t="s">
        <v>650</v>
      </c>
      <c r="C9991" t="s">
        <v>651</v>
      </c>
      <c r="D9991" t="str">
        <f>Clef_répartition[[#This Row],[Code association]]&amp;"_"&amp;Clef_répartition[[#This Row],[Nom association]]</f>
        <v>ARASMAC_Association régionale pour l'action sociale Morges-Aubonne-Cossonay</v>
      </c>
      <c r="E9991">
        <f>COUNTIFS(D$2:D9991,Clef_répartition[[#This Row],[Code_Nom]],J$2:J9991,Clef_répartition[[#This Row],[Année]])</f>
        <v>36</v>
      </c>
      <c r="F9991">
        <f>IF(Clef_répartition[[#This Row],[Code_Nom]]=D9990,F9990-1,(COUNTIFS(Clef_répartition[Code_Nom],Clef_répartition[[#This Row],[Code_Nom]],Clef_répartition[Année],Clef_répartition[[#This Row],[Année]])))</f>
        <v>21</v>
      </c>
      <c r="G9991" t="str">
        <f>Clef_répartition[[#This Row],[Code_Nom]]&amp;"_"&amp;Clef_répartition[[#This Row],[Nombre]]&amp;"_"&amp;Clef_répartition[[#This Row],[Année]]</f>
        <v>ARASMAC_Association régionale pour l'action sociale Morges-Aubonne-Cossonay_36_2021</v>
      </c>
      <c r="H9991">
        <v>5488</v>
      </c>
      <c r="I9991" t="s">
        <v>174</v>
      </c>
      <c r="J9991">
        <v>2021</v>
      </c>
      <c r="K9991">
        <v>6.8589538912737556E-4</v>
      </c>
    </row>
    <row r="9992" spans="1:11" x14ac:dyDescent="0.25">
      <c r="A9992" t="s">
        <v>725</v>
      </c>
      <c r="B9992" t="s">
        <v>650</v>
      </c>
      <c r="C9992" t="s">
        <v>651</v>
      </c>
      <c r="D9992" t="str">
        <f>Clef_répartition[[#This Row],[Code association]]&amp;"_"&amp;Clef_répartition[[#This Row],[Nom association]]</f>
        <v>ARASMAC_Association régionale pour l'action sociale Morges-Aubonne-Cossonay</v>
      </c>
      <c r="E9992">
        <f>COUNTIFS(D$2:D9992,Clef_répartition[[#This Row],[Code_Nom]],J$2:J9992,Clef_répartition[[#This Row],[Année]])</f>
        <v>37</v>
      </c>
      <c r="F9992">
        <f>IF(Clef_répartition[[#This Row],[Code_Nom]]=D9991,F9991-1,(COUNTIFS(Clef_répartition[Code_Nom],Clef_répartition[[#This Row],[Code_Nom]],Clef_répartition[Année],Clef_répartition[[#This Row],[Année]])))</f>
        <v>20</v>
      </c>
      <c r="G9992" t="str">
        <f>Clef_répartition[[#This Row],[Code_Nom]]&amp;"_"&amp;Clef_répartition[[#This Row],[Nombre]]&amp;"_"&amp;Clef_répartition[[#This Row],[Année]]</f>
        <v>ARASMAC_Association régionale pour l'action sociale Morges-Aubonne-Cossonay_37_2021</v>
      </c>
      <c r="H9992">
        <v>5490</v>
      </c>
      <c r="I9992" t="s">
        <v>178</v>
      </c>
      <c r="J9992">
        <v>2021</v>
      </c>
      <c r="K9992">
        <v>3.677818379631272E-3</v>
      </c>
    </row>
    <row r="9993" spans="1:11" x14ac:dyDescent="0.25">
      <c r="A9993" t="s">
        <v>725</v>
      </c>
      <c r="B9993" t="s">
        <v>650</v>
      </c>
      <c r="C9993" t="s">
        <v>651</v>
      </c>
      <c r="D9993" t="str">
        <f>Clef_répartition[[#This Row],[Code association]]&amp;"_"&amp;Clef_répartition[[#This Row],[Nom association]]</f>
        <v>ARASMAC_Association régionale pour l'action sociale Morges-Aubonne-Cossonay</v>
      </c>
      <c r="E9993">
        <f>COUNTIFS(D$2:D9993,Clef_répartition[[#This Row],[Code_Nom]],J$2:J9993,Clef_répartition[[#This Row],[Année]])</f>
        <v>38</v>
      </c>
      <c r="F9993">
        <f>IF(Clef_répartition[[#This Row],[Code_Nom]]=D9992,F9992-1,(COUNTIFS(Clef_répartition[Code_Nom],Clef_répartition[[#This Row],[Code_Nom]],Clef_répartition[Année],Clef_répartition[[#This Row],[Année]])))</f>
        <v>19</v>
      </c>
      <c r="G9993" t="str">
        <f>Clef_répartition[[#This Row],[Code_Nom]]&amp;"_"&amp;Clef_répartition[[#This Row],[Nombre]]&amp;"_"&amp;Clef_répartition[[#This Row],[Année]]</f>
        <v>ARASMAC_Association régionale pour l'action sociale Morges-Aubonne-Cossonay_38_2021</v>
      </c>
      <c r="H9993">
        <v>5431</v>
      </c>
      <c r="I9993" t="s">
        <v>179</v>
      </c>
      <c r="J9993">
        <v>2021</v>
      </c>
      <c r="K9993">
        <v>3.9025082484833431E-3</v>
      </c>
    </row>
    <row r="9994" spans="1:11" x14ac:dyDescent="0.25">
      <c r="A9994" t="s">
        <v>725</v>
      </c>
      <c r="B9994" t="s">
        <v>650</v>
      </c>
      <c r="C9994" t="s">
        <v>651</v>
      </c>
      <c r="D9994" t="str">
        <f>Clef_répartition[[#This Row],[Code association]]&amp;"_"&amp;Clef_répartition[[#This Row],[Nom association]]</f>
        <v>ARASMAC_Association régionale pour l'action sociale Morges-Aubonne-Cossonay</v>
      </c>
      <c r="E9994">
        <f>COUNTIFS(D$2:D9994,Clef_répartition[[#This Row],[Code_Nom]],J$2:J9994,Clef_répartition[[#This Row],[Année]])</f>
        <v>39</v>
      </c>
      <c r="F9994">
        <f>IF(Clef_répartition[[#This Row],[Code_Nom]]=D9993,F9993-1,(COUNTIFS(Clef_répartition[Code_Nom],Clef_répartition[[#This Row],[Code_Nom]],Clef_répartition[Année],Clef_répartition[[#This Row],[Année]])))</f>
        <v>18</v>
      </c>
      <c r="G9994" t="str">
        <f>Clef_répartition[[#This Row],[Code_Nom]]&amp;"_"&amp;Clef_répartition[[#This Row],[Nombre]]&amp;"_"&amp;Clef_répartition[[#This Row],[Année]]</f>
        <v>ARASMAC_Association régionale pour l'action sociale Morges-Aubonne-Cossonay_39_2021</v>
      </c>
      <c r="H9994">
        <v>5491</v>
      </c>
      <c r="I9994" t="s">
        <v>181</v>
      </c>
      <c r="J9994">
        <v>2021</v>
      </c>
      <c r="K9994">
        <v>5.7946334598692065E-3</v>
      </c>
    </row>
    <row r="9995" spans="1:11" x14ac:dyDescent="0.25">
      <c r="A9995" t="s">
        <v>725</v>
      </c>
      <c r="B9995" t="s">
        <v>650</v>
      </c>
      <c r="C9995" t="s">
        <v>651</v>
      </c>
      <c r="D9995" t="str">
        <f>Clef_répartition[[#This Row],[Code association]]&amp;"_"&amp;Clef_répartition[[#This Row],[Nom association]]</f>
        <v>ARASMAC_Association régionale pour l'action sociale Morges-Aubonne-Cossonay</v>
      </c>
      <c r="E9995">
        <f>COUNTIFS(D$2:D9995,Clef_répartition[[#This Row],[Code_Nom]],J$2:J9995,Clef_répartition[[#This Row],[Année]])</f>
        <v>40</v>
      </c>
      <c r="F9995">
        <f>IF(Clef_répartition[[#This Row],[Code_Nom]]=D9994,F9994-1,(COUNTIFS(Clef_répartition[Code_Nom],Clef_répartition[[#This Row],[Code_Nom]],Clef_répartition[Année],Clef_répartition[[#This Row],[Année]])))</f>
        <v>17</v>
      </c>
      <c r="G9995" t="str">
        <f>Clef_répartition[[#This Row],[Code_Nom]]&amp;"_"&amp;Clef_répartition[[#This Row],[Nombre]]&amp;"_"&amp;Clef_répartition[[#This Row],[Année]]</f>
        <v>ARASMAC_Association régionale pour l'action sociale Morges-Aubonne-Cossonay_40_2021</v>
      </c>
      <c r="H9995">
        <v>5492</v>
      </c>
      <c r="I9995" t="s">
        <v>189</v>
      </c>
      <c r="J9995">
        <v>2021</v>
      </c>
      <c r="K9995">
        <v>1.1400054398599828E-2</v>
      </c>
    </row>
    <row r="9996" spans="1:11" x14ac:dyDescent="0.25">
      <c r="A9996" t="s">
        <v>725</v>
      </c>
      <c r="B9996" t="s">
        <v>650</v>
      </c>
      <c r="C9996" t="s">
        <v>651</v>
      </c>
      <c r="D9996" t="str">
        <f>Clef_répartition[[#This Row],[Code association]]&amp;"_"&amp;Clef_répartition[[#This Row],[Nom association]]</f>
        <v>ARASMAC_Association régionale pour l'action sociale Morges-Aubonne-Cossonay</v>
      </c>
      <c r="E9996">
        <f>COUNTIFS(D$2:D9996,Clef_répartition[[#This Row],[Code_Nom]],J$2:J9996,Clef_répartition[[#This Row],[Année]])</f>
        <v>41</v>
      </c>
      <c r="F9996">
        <f>IF(Clef_répartition[[#This Row],[Code_Nom]]=D9995,F9995-1,(COUNTIFS(Clef_répartition[Code_Nom],Clef_répartition[[#This Row],[Code_Nom]],Clef_répartition[Année],Clef_répartition[[#This Row],[Année]])))</f>
        <v>16</v>
      </c>
      <c r="G9996" t="str">
        <f>Clef_répartition[[#This Row],[Code_Nom]]&amp;"_"&amp;Clef_répartition[[#This Row],[Nombre]]&amp;"_"&amp;Clef_répartition[[#This Row],[Année]]</f>
        <v>ARASMAC_Association régionale pour l'action sociale Morges-Aubonne-Cossonay_41_2021</v>
      </c>
      <c r="H9996">
        <v>5642</v>
      </c>
      <c r="I9996" t="s">
        <v>190</v>
      </c>
      <c r="J9996">
        <v>2021</v>
      </c>
      <c r="K9996">
        <v>0.19033597048284673</v>
      </c>
    </row>
    <row r="9997" spans="1:11" x14ac:dyDescent="0.25">
      <c r="A9997" t="s">
        <v>725</v>
      </c>
      <c r="B9997" t="s">
        <v>650</v>
      </c>
      <c r="C9997" t="s">
        <v>651</v>
      </c>
      <c r="D9997" t="str">
        <f>Clef_répartition[[#This Row],[Code association]]&amp;"_"&amp;Clef_répartition[[#This Row],[Nom association]]</f>
        <v>ARASMAC_Association régionale pour l'action sociale Morges-Aubonne-Cossonay</v>
      </c>
      <c r="E9997">
        <f>COUNTIFS(D$2:D9997,Clef_répartition[[#This Row],[Code_Nom]],J$2:J9997,Clef_répartition[[#This Row],[Année]])</f>
        <v>42</v>
      </c>
      <c r="F9997">
        <f>IF(Clef_répartition[[#This Row],[Code_Nom]]=D9996,F9996-1,(COUNTIFS(Clef_répartition[Code_Nom],Clef_répartition[[#This Row],[Code_Nom]],Clef_répartition[Année],Clef_répartition[[#This Row],[Année]])))</f>
        <v>15</v>
      </c>
      <c r="G9997" t="str">
        <f>Clef_répartition[[#This Row],[Code_Nom]]&amp;"_"&amp;Clef_répartition[[#This Row],[Nombre]]&amp;"_"&amp;Clef_répartition[[#This Row],[Année]]</f>
        <v>ARASMAC_Association régionale pour l'action sociale Morges-Aubonne-Cossonay_42_2021</v>
      </c>
      <c r="H9997">
        <v>5493</v>
      </c>
      <c r="I9997" t="s">
        <v>205</v>
      </c>
      <c r="J9997">
        <v>2021</v>
      </c>
      <c r="K9997">
        <v>5.4635115478766805E-3</v>
      </c>
    </row>
    <row r="9998" spans="1:11" x14ac:dyDescent="0.25">
      <c r="A9998" t="s">
        <v>725</v>
      </c>
      <c r="B9998" t="s">
        <v>650</v>
      </c>
      <c r="C9998" t="s">
        <v>651</v>
      </c>
      <c r="D9998" t="str">
        <f>Clef_répartition[[#This Row],[Code association]]&amp;"_"&amp;Clef_répartition[[#This Row],[Nom association]]</f>
        <v>ARASMAC_Association régionale pour l'action sociale Morges-Aubonne-Cossonay</v>
      </c>
      <c r="E9998">
        <f>COUNTIFS(D$2:D9998,Clef_répartition[[#This Row],[Code_Nom]],J$2:J9998,Clef_répartition[[#This Row],[Année]])</f>
        <v>43</v>
      </c>
      <c r="F9998">
        <f>IF(Clef_répartition[[#This Row],[Code_Nom]]=D9997,F9997-1,(COUNTIFS(Clef_répartition[Code_Nom],Clef_répartition[[#This Row],[Code_Nom]],Clef_répartition[Année],Clef_répartition[[#This Row],[Année]])))</f>
        <v>14</v>
      </c>
      <c r="G9998" t="str">
        <f>Clef_répartition[[#This Row],[Code_Nom]]&amp;"_"&amp;Clef_répartition[[#This Row],[Nombre]]&amp;"_"&amp;Clef_répartition[[#This Row],[Année]]</f>
        <v>ARASMAC_Association régionale pour l'action sociale Morges-Aubonne-Cossonay_43_2021</v>
      </c>
      <c r="H9998">
        <v>5497</v>
      </c>
      <c r="I9998" t="s">
        <v>217</v>
      </c>
      <c r="J9998">
        <v>2021</v>
      </c>
      <c r="K9998">
        <v>1.0016437837773914E-2</v>
      </c>
    </row>
    <row r="9999" spans="1:11" x14ac:dyDescent="0.25">
      <c r="A9999" t="s">
        <v>725</v>
      </c>
      <c r="B9999" t="s">
        <v>650</v>
      </c>
      <c r="C9999" t="s">
        <v>651</v>
      </c>
      <c r="D9999" t="str">
        <f>Clef_répartition[[#This Row],[Code association]]&amp;"_"&amp;Clef_répartition[[#This Row],[Nom association]]</f>
        <v>ARASMAC_Association régionale pour l'action sociale Morges-Aubonne-Cossonay</v>
      </c>
      <c r="E9999">
        <f>COUNTIFS(D$2:D9999,Clef_répartition[[#This Row],[Code_Nom]],J$2:J9999,Clef_répartition[[#This Row],[Année]])</f>
        <v>44</v>
      </c>
      <c r="F9999">
        <f>IF(Clef_répartition[[#This Row],[Code_Nom]]=D9998,F9998-1,(COUNTIFS(Clef_répartition[Code_Nom],Clef_répartition[[#This Row],[Code_Nom]],Clef_répartition[Année],Clef_répartition[[#This Row],[Année]])))</f>
        <v>13</v>
      </c>
      <c r="G9999" t="str">
        <f>Clef_répartition[[#This Row],[Code_Nom]]&amp;"_"&amp;Clef_répartition[[#This Row],[Nombre]]&amp;"_"&amp;Clef_répartition[[#This Row],[Année]]</f>
        <v>ARASMAC_Association régionale pour l'action sociale Morges-Aubonne-Cossonay_44_2021</v>
      </c>
      <c r="H9999">
        <v>5643</v>
      </c>
      <c r="I9999" t="s">
        <v>221</v>
      </c>
      <c r="J9999">
        <v>2021</v>
      </c>
      <c r="K9999">
        <v>6.1978926455458189E-2</v>
      </c>
    </row>
    <row r="10000" spans="1:11" x14ac:dyDescent="0.25">
      <c r="A10000" t="s">
        <v>725</v>
      </c>
      <c r="B10000" t="s">
        <v>650</v>
      </c>
      <c r="C10000" t="s">
        <v>651</v>
      </c>
      <c r="D10000" t="str">
        <f>Clef_répartition[[#This Row],[Code association]]&amp;"_"&amp;Clef_répartition[[#This Row],[Nom association]]</f>
        <v>ARASMAC_Association régionale pour l'action sociale Morges-Aubonne-Cossonay</v>
      </c>
      <c r="E10000">
        <f>COUNTIFS(D$2:D10000,Clef_répartition[[#This Row],[Code_Nom]],J$2:J10000,Clef_répartition[[#This Row],[Année]])</f>
        <v>45</v>
      </c>
      <c r="F10000">
        <f>IF(Clef_répartition[[#This Row],[Code_Nom]]=D9999,F9999-1,(COUNTIFS(Clef_répartition[Code_Nom],Clef_répartition[[#This Row],[Code_Nom]],Clef_répartition[Année],Clef_répartition[[#This Row],[Année]])))</f>
        <v>12</v>
      </c>
      <c r="G10000" t="str">
        <f>Clef_répartition[[#This Row],[Code_Nom]]&amp;"_"&amp;Clef_répartition[[#This Row],[Nombre]]&amp;"_"&amp;Clef_répartition[[#This Row],[Année]]</f>
        <v>ARASMAC_Association régionale pour l'action sociale Morges-Aubonne-Cossonay_45_2021</v>
      </c>
      <c r="H10000">
        <v>5645</v>
      </c>
      <c r="I10000" t="s">
        <v>235</v>
      </c>
      <c r="J10000">
        <v>2021</v>
      </c>
      <c r="K10000">
        <v>5.5108146781613276E-3</v>
      </c>
    </row>
    <row r="10001" spans="1:11" x14ac:dyDescent="0.25">
      <c r="A10001" t="s">
        <v>725</v>
      </c>
      <c r="B10001" t="s">
        <v>650</v>
      </c>
      <c r="C10001" t="s">
        <v>651</v>
      </c>
      <c r="D10001" t="str">
        <f>Clef_répartition[[#This Row],[Code association]]&amp;"_"&amp;Clef_répartition[[#This Row],[Nom association]]</f>
        <v>ARASMAC_Association régionale pour l'action sociale Morges-Aubonne-Cossonay</v>
      </c>
      <c r="E10001">
        <f>COUNTIFS(D$2:D10001,Clef_répartition[[#This Row],[Code_Nom]],J$2:J10001,Clef_répartition[[#This Row],[Année]])</f>
        <v>46</v>
      </c>
      <c r="F10001">
        <f>IF(Clef_répartition[[#This Row],[Code_Nom]]=D10000,F10000-1,(COUNTIFS(Clef_répartition[Code_Nom],Clef_répartition[[#This Row],[Code_Nom]],Clef_répartition[Année],Clef_répartition[[#This Row],[Année]])))</f>
        <v>11</v>
      </c>
      <c r="G10001" t="str">
        <f>Clef_répartition[[#This Row],[Code_Nom]]&amp;"_"&amp;Clef_répartition[[#This Row],[Nombre]]&amp;"_"&amp;Clef_répartition[[#This Row],[Année]]</f>
        <v>ARASMAC_Association régionale pour l'action sociale Morges-Aubonne-Cossonay_46_2021</v>
      </c>
      <c r="H10001">
        <v>5435</v>
      </c>
      <c r="I10001" t="s">
        <v>245</v>
      </c>
      <c r="J10001">
        <v>2021</v>
      </c>
      <c r="K10001">
        <v>8.0770094961034045E-3</v>
      </c>
    </row>
    <row r="10002" spans="1:11" x14ac:dyDescent="0.25">
      <c r="A10002" t="s">
        <v>725</v>
      </c>
      <c r="B10002" t="s">
        <v>650</v>
      </c>
      <c r="C10002" t="s">
        <v>651</v>
      </c>
      <c r="D10002" t="str">
        <f>Clef_répartition[[#This Row],[Code association]]&amp;"_"&amp;Clef_répartition[[#This Row],[Nom association]]</f>
        <v>ARASMAC_Association régionale pour l'action sociale Morges-Aubonne-Cossonay</v>
      </c>
      <c r="E10002">
        <f>COUNTIFS(D$2:D10002,Clef_répartition[[#This Row],[Code_Nom]],J$2:J10002,Clef_répartition[[#This Row],[Année]])</f>
        <v>47</v>
      </c>
      <c r="F10002">
        <f>IF(Clef_répartition[[#This Row],[Code_Nom]]=D10001,F10001-1,(COUNTIFS(Clef_répartition[Code_Nom],Clef_répartition[[#This Row],[Code_Nom]],Clef_répartition[Année],Clef_répartition[[#This Row],[Année]])))</f>
        <v>10</v>
      </c>
      <c r="G10002" t="str">
        <f>Clef_répartition[[#This Row],[Code_Nom]]&amp;"_"&amp;Clef_répartition[[#This Row],[Nombre]]&amp;"_"&amp;Clef_répartition[[#This Row],[Année]]</f>
        <v>ARASMAC_Association régionale pour l'action sociale Morges-Aubonne-Cossonay_47_2021</v>
      </c>
      <c r="H10002">
        <v>5436</v>
      </c>
      <c r="I10002" t="s">
        <v>246</v>
      </c>
      <c r="J10002">
        <v>2021</v>
      </c>
      <c r="K10002">
        <v>5.4516857653055199E-3</v>
      </c>
    </row>
    <row r="10003" spans="1:11" x14ac:dyDescent="0.25">
      <c r="A10003" t="s">
        <v>725</v>
      </c>
      <c r="B10003" t="s">
        <v>650</v>
      </c>
      <c r="C10003" t="s">
        <v>651</v>
      </c>
      <c r="D10003" t="str">
        <f>Clef_répartition[[#This Row],[Code association]]&amp;"_"&amp;Clef_répartition[[#This Row],[Nom association]]</f>
        <v>ARASMAC_Association régionale pour l'action sociale Morges-Aubonne-Cossonay</v>
      </c>
      <c r="E10003">
        <f>COUNTIFS(D$2:D10003,Clef_répartition[[#This Row],[Code_Nom]],J$2:J10003,Clef_répartition[[#This Row],[Année]])</f>
        <v>48</v>
      </c>
      <c r="F10003">
        <f>IF(Clef_répartition[[#This Row],[Code_Nom]]=D10002,F10002-1,(COUNTIFS(Clef_répartition[Code_Nom],Clef_répartition[[#This Row],[Code_Nom]],Clef_répartition[Année],Clef_répartition[[#This Row],[Année]])))</f>
        <v>9</v>
      </c>
      <c r="G10003" t="str">
        <f>Clef_répartition[[#This Row],[Code_Nom]]&amp;"_"&amp;Clef_répartition[[#This Row],[Nombre]]&amp;"_"&amp;Clef_répartition[[#This Row],[Année]]</f>
        <v>ARASMAC_Association régionale pour l'action sociale Morges-Aubonne-Cossonay_48_2021</v>
      </c>
      <c r="H10003">
        <v>5646</v>
      </c>
      <c r="I10003" t="s">
        <v>247</v>
      </c>
      <c r="J10003">
        <v>2021</v>
      </c>
      <c r="K10003">
        <v>6.9358214779863051E-2</v>
      </c>
    </row>
    <row r="10004" spans="1:11" x14ac:dyDescent="0.25">
      <c r="A10004" t="s">
        <v>725</v>
      </c>
      <c r="B10004" t="s">
        <v>650</v>
      </c>
      <c r="C10004" t="s">
        <v>651</v>
      </c>
      <c r="D10004" t="str">
        <f>Clef_répartition[[#This Row],[Code association]]&amp;"_"&amp;Clef_répartition[[#This Row],[Nom association]]</f>
        <v>ARASMAC_Association régionale pour l'action sociale Morges-Aubonne-Cossonay</v>
      </c>
      <c r="E10004">
        <f>COUNTIFS(D$2:D10004,Clef_répartition[[#This Row],[Code_Nom]],J$2:J10004,Clef_répartition[[#This Row],[Année]])</f>
        <v>49</v>
      </c>
      <c r="F10004">
        <f>IF(Clef_répartition[[#This Row],[Code_Nom]]=D10003,F10003-1,(COUNTIFS(Clef_répartition[Code_Nom],Clef_répartition[[#This Row],[Code_Nom]],Clef_répartition[Année],Clef_répartition[[#This Row],[Année]])))</f>
        <v>8</v>
      </c>
      <c r="G10004" t="str">
        <f>Clef_répartition[[#This Row],[Code_Nom]]&amp;"_"&amp;Clef_répartition[[#This Row],[Nombre]]&amp;"_"&amp;Clef_répartition[[#This Row],[Année]]</f>
        <v>ARASMAC_Association régionale pour l'action sociale Morges-Aubonne-Cossonay_49_2021</v>
      </c>
      <c r="H10004">
        <v>5437</v>
      </c>
      <c r="I10004" t="s">
        <v>250</v>
      </c>
      <c r="J10004">
        <v>2021</v>
      </c>
      <c r="K10004">
        <v>5.0023060276013767E-3</v>
      </c>
    </row>
    <row r="10005" spans="1:11" x14ac:dyDescent="0.25">
      <c r="A10005" t="s">
        <v>725</v>
      </c>
      <c r="B10005" t="s">
        <v>650</v>
      </c>
      <c r="C10005" t="s">
        <v>651</v>
      </c>
      <c r="D10005" t="str">
        <f>Clef_répartition[[#This Row],[Code association]]&amp;"_"&amp;Clef_répartition[[#This Row],[Nom association]]</f>
        <v>ARASMAC_Association régionale pour l'action sociale Morges-Aubonne-Cossonay</v>
      </c>
      <c r="E10005">
        <f>COUNTIFS(D$2:D10005,Clef_répartition[[#This Row],[Code_Nom]],J$2:J10005,Clef_répartition[[#This Row],[Année]])</f>
        <v>50</v>
      </c>
      <c r="F10005">
        <f>IF(Clef_répartition[[#This Row],[Code_Nom]]=D10004,F10004-1,(COUNTIFS(Clef_répartition[Code_Nom],Clef_répartition[[#This Row],[Code_Nom]],Clef_répartition[Année],Clef_répartition[[#This Row],[Année]])))</f>
        <v>7</v>
      </c>
      <c r="G10005" t="str">
        <f>Clef_répartition[[#This Row],[Code_Nom]]&amp;"_"&amp;Clef_répartition[[#This Row],[Nombre]]&amp;"_"&amp;Clef_répartition[[#This Row],[Année]]</f>
        <v>ARASMAC_Association régionale pour l'action sociale Morges-Aubonne-Cossonay_50_2021</v>
      </c>
      <c r="H10005">
        <v>5499</v>
      </c>
      <c r="I10005" t="s">
        <v>252</v>
      </c>
      <c r="J10005">
        <v>2021</v>
      </c>
      <c r="K10005">
        <v>5.8655881552961775E-3</v>
      </c>
    </row>
    <row r="10006" spans="1:11" x14ac:dyDescent="0.25">
      <c r="A10006" t="s">
        <v>725</v>
      </c>
      <c r="B10006" t="s">
        <v>650</v>
      </c>
      <c r="C10006" t="s">
        <v>651</v>
      </c>
      <c r="D10006" t="str">
        <f>Clef_répartition[[#This Row],[Code association]]&amp;"_"&amp;Clef_répartition[[#This Row],[Nom association]]</f>
        <v>ARASMAC_Association régionale pour l'action sociale Morges-Aubonne-Cossonay</v>
      </c>
      <c r="E10006">
        <f>COUNTIFS(D$2:D10006,Clef_répartition[[#This Row],[Code_Nom]],J$2:J10006,Clef_répartition[[#This Row],[Année]])</f>
        <v>51</v>
      </c>
      <c r="F10006">
        <f>IF(Clef_répartition[[#This Row],[Code_Nom]]=D10005,F10005-1,(COUNTIFS(Clef_répartition[Code_Nom],Clef_répartition[[#This Row],[Code_Nom]],Clef_répartition[Année],Clef_répartition[[#This Row],[Année]])))</f>
        <v>6</v>
      </c>
      <c r="G10006" t="str">
        <f>Clef_répartition[[#This Row],[Code_Nom]]&amp;"_"&amp;Clef_répartition[[#This Row],[Nombre]]&amp;"_"&amp;Clef_répartition[[#This Row],[Année]]</f>
        <v>ARASMAC_Association régionale pour l'action sociale Morges-Aubonne-Cossonay_51_2021</v>
      </c>
      <c r="H10006">
        <v>5649</v>
      </c>
      <c r="I10006" t="s">
        <v>264</v>
      </c>
      <c r="J10006">
        <v>2021</v>
      </c>
      <c r="K10006">
        <v>2.2338903276924352E-2</v>
      </c>
    </row>
    <row r="10007" spans="1:11" x14ac:dyDescent="0.25">
      <c r="A10007" t="s">
        <v>725</v>
      </c>
      <c r="B10007" t="s">
        <v>650</v>
      </c>
      <c r="C10007" t="s">
        <v>651</v>
      </c>
      <c r="D10007" t="str">
        <f>Clef_répartition[[#This Row],[Code association]]&amp;"_"&amp;Clef_répartition[[#This Row],[Nom association]]</f>
        <v>ARASMAC_Association régionale pour l'action sociale Morges-Aubonne-Cossonay</v>
      </c>
      <c r="E10007">
        <f>COUNTIFS(D$2:D10007,Clef_répartition[[#This Row],[Code_Nom]],J$2:J10007,Clef_répartition[[#This Row],[Année]])</f>
        <v>52</v>
      </c>
      <c r="F10007">
        <f>IF(Clef_répartition[[#This Row],[Code_Nom]]=D10006,F10006-1,(COUNTIFS(Clef_répartition[Code_Nom],Clef_répartition[[#This Row],[Code_Nom]],Clef_répartition[Année],Clef_répartition[[#This Row],[Année]])))</f>
        <v>5</v>
      </c>
      <c r="G10007" t="str">
        <f>Clef_répartition[[#This Row],[Code_Nom]]&amp;"_"&amp;Clef_répartition[[#This Row],[Nombre]]&amp;"_"&amp;Clef_répartition[[#This Row],[Année]]</f>
        <v>ARASMAC_Association régionale pour l'action sociale Morges-Aubonne-Cossonay_52_2021</v>
      </c>
      <c r="H10007">
        <v>5650</v>
      </c>
      <c r="I10007" t="s">
        <v>276</v>
      </c>
      <c r="J10007">
        <v>2021</v>
      </c>
      <c r="K10007">
        <v>2.2942018188053595E-3</v>
      </c>
    </row>
    <row r="10008" spans="1:11" x14ac:dyDescent="0.25">
      <c r="A10008" t="s">
        <v>725</v>
      </c>
      <c r="B10008" t="s">
        <v>650</v>
      </c>
      <c r="C10008" t="s">
        <v>651</v>
      </c>
      <c r="D10008" t="str">
        <f>Clef_répartition[[#This Row],[Code association]]&amp;"_"&amp;Clef_répartition[[#This Row],[Nom association]]</f>
        <v>ARASMAC_Association régionale pour l'action sociale Morges-Aubonne-Cossonay</v>
      </c>
      <c r="E10008">
        <f>COUNTIFS(D$2:D10008,Clef_répartition[[#This Row],[Code_Nom]],J$2:J10008,Clef_répartition[[#This Row],[Année]])</f>
        <v>53</v>
      </c>
      <c r="F10008">
        <f>IF(Clef_répartition[[#This Row],[Code_Nom]]=D10007,F10007-1,(COUNTIFS(Clef_répartition[Code_Nom],Clef_répartition[[#This Row],[Code_Nom]],Clef_répartition[Année],Clef_répartition[[#This Row],[Année]])))</f>
        <v>4</v>
      </c>
      <c r="G10008" t="str">
        <f>Clef_répartition[[#This Row],[Code_Nom]]&amp;"_"&amp;Clef_répartition[[#This Row],[Nombre]]&amp;"_"&amp;Clef_répartition[[#This Row],[Année]]</f>
        <v>ARASMAC_Association régionale pour l'action sociale Morges-Aubonne-Cossonay_53_2021</v>
      </c>
      <c r="H10008">
        <v>5652</v>
      </c>
      <c r="I10008" t="s">
        <v>284</v>
      </c>
      <c r="J10008">
        <v>2021</v>
      </c>
      <c r="K10008">
        <v>7.2728562812644131E-3</v>
      </c>
    </row>
    <row r="10009" spans="1:11" x14ac:dyDescent="0.25">
      <c r="A10009" t="s">
        <v>725</v>
      </c>
      <c r="B10009" t="s">
        <v>650</v>
      </c>
      <c r="C10009" t="s">
        <v>651</v>
      </c>
      <c r="D10009" t="str">
        <f>Clef_répartition[[#This Row],[Code association]]&amp;"_"&amp;Clef_répartition[[#This Row],[Nom association]]</f>
        <v>ARASMAC_Association régionale pour l'action sociale Morges-Aubonne-Cossonay</v>
      </c>
      <c r="E10009">
        <f>COUNTIFS(D$2:D10009,Clef_répartition[[#This Row],[Code_Nom]],J$2:J10009,Clef_répartition[[#This Row],[Année]])</f>
        <v>54</v>
      </c>
      <c r="F10009">
        <f>IF(Clef_répartition[[#This Row],[Code_Nom]]=D10008,F10008-1,(COUNTIFS(Clef_répartition[Code_Nom],Clef_répartition[[#This Row],[Code_Nom]],Clef_répartition[Année],Clef_répartition[[#This Row],[Année]])))</f>
        <v>3</v>
      </c>
      <c r="G10009" t="str">
        <f>Clef_répartition[[#This Row],[Code_Nom]]&amp;"_"&amp;Clef_répartition[[#This Row],[Nombre]]&amp;"_"&amp;Clef_répartition[[#This Row],[Année]]</f>
        <v>ARASMAC_Association régionale pour l'action sociale Morges-Aubonne-Cossonay_54_2021</v>
      </c>
      <c r="H10009">
        <v>5653</v>
      </c>
      <c r="I10009" t="s">
        <v>291</v>
      </c>
      <c r="J10009">
        <v>2021</v>
      </c>
      <c r="K10009">
        <v>1.0288430836910634E-2</v>
      </c>
    </row>
    <row r="10010" spans="1:11" x14ac:dyDescent="0.25">
      <c r="A10010" t="s">
        <v>725</v>
      </c>
      <c r="B10010" t="s">
        <v>650</v>
      </c>
      <c r="C10010" t="s">
        <v>651</v>
      </c>
      <c r="D10010" t="str">
        <f>Clef_répartition[[#This Row],[Code association]]&amp;"_"&amp;Clef_répartition[[#This Row],[Nom association]]</f>
        <v>ARASMAC_Association régionale pour l'action sociale Morges-Aubonne-Cossonay</v>
      </c>
      <c r="E10010">
        <f>COUNTIFS(D$2:D10010,Clef_répartition[[#This Row],[Code_Nom]],J$2:J10010,Clef_répartition[[#This Row],[Année]])</f>
        <v>55</v>
      </c>
      <c r="F10010">
        <f>IF(Clef_répartition[[#This Row],[Code_Nom]]=D10009,F10009-1,(COUNTIFS(Clef_répartition[Code_Nom],Clef_répartition[[#This Row],[Code_Nom]],Clef_répartition[Année],Clef_répartition[[#This Row],[Année]])))</f>
        <v>2</v>
      </c>
      <c r="G10010" t="str">
        <f>Clef_répartition[[#This Row],[Code_Nom]]&amp;"_"&amp;Clef_répartition[[#This Row],[Nombre]]&amp;"_"&amp;Clef_répartition[[#This Row],[Année]]</f>
        <v>ARASMAC_Association régionale pour l'action sociale Morges-Aubonne-Cossonay_55_2021</v>
      </c>
      <c r="H10010">
        <v>5654</v>
      </c>
      <c r="I10010" t="s">
        <v>295</v>
      </c>
      <c r="J10010">
        <v>2021</v>
      </c>
      <c r="K10010">
        <v>6.4095741535696131E-3</v>
      </c>
    </row>
    <row r="10011" spans="1:11" x14ac:dyDescent="0.25">
      <c r="A10011" t="s">
        <v>725</v>
      </c>
      <c r="B10011" t="s">
        <v>650</v>
      </c>
      <c r="C10011" t="s">
        <v>651</v>
      </c>
      <c r="D10011" t="str">
        <f>Clef_répartition[[#This Row],[Code association]]&amp;"_"&amp;Clef_répartition[[#This Row],[Nom association]]</f>
        <v>ARASMAC_Association régionale pour l'action sociale Morges-Aubonne-Cossonay</v>
      </c>
      <c r="E10011">
        <f>COUNTIFS(D$2:D10011,Clef_répartition[[#This Row],[Code_Nom]],J$2:J10011,Clef_répartition[[#This Row],[Année]])</f>
        <v>56</v>
      </c>
      <c r="F10011">
        <f>IF(Clef_répartition[[#This Row],[Code_Nom]]=D10010,F10010-1,(COUNTIFS(Clef_répartition[Code_Nom],Clef_répartition[[#This Row],[Code_Nom]],Clef_répartition[Année],Clef_répartition[[#This Row],[Année]])))</f>
        <v>1</v>
      </c>
      <c r="G10011" t="str">
        <f>Clef_répartition[[#This Row],[Code_Nom]]&amp;"_"&amp;Clef_répartition[[#This Row],[Nombre]]&amp;"_"&amp;Clef_répartition[[#This Row],[Année]]</f>
        <v>ARASMAC_Association régionale pour l'action sociale Morges-Aubonne-Cossonay_56_2021</v>
      </c>
      <c r="H10011">
        <v>5655</v>
      </c>
      <c r="I10011" t="s">
        <v>297</v>
      </c>
      <c r="J10011">
        <v>2021</v>
      </c>
      <c r="K10011">
        <v>1.7502158205319238E-2</v>
      </c>
    </row>
    <row r="10012" spans="1:11" x14ac:dyDescent="0.25">
      <c r="A10012" t="s">
        <v>725</v>
      </c>
      <c r="B10012" t="s">
        <v>629</v>
      </c>
      <c r="C10012" t="s">
        <v>754</v>
      </c>
      <c r="D10012" t="str">
        <f>Clef_répartition[[#This Row],[Code association]]&amp;"_"&amp;Clef_répartition[[#This Row],[Nom association]]</f>
        <v>ARASOL_Association régionale pour l’action sociale dans l’ouest lausannois</v>
      </c>
      <c r="E10012">
        <f>COUNTIFS(D$2:D10012,Clef_répartition[[#This Row],[Code_Nom]],J$2:J10012,Clef_répartition[[#This Row],[Année]])</f>
        <v>1</v>
      </c>
      <c r="F10012">
        <f>IF(Clef_répartition[[#This Row],[Code_Nom]]=D10011,F10011-1,(COUNTIFS(Clef_répartition[Code_Nom],Clef_répartition[[#This Row],[Code_Nom]],Clef_répartition[Année],Clef_répartition[[#This Row],[Année]])))</f>
        <v>7</v>
      </c>
      <c r="G10012" t="str">
        <f>Clef_répartition[[#This Row],[Code_Nom]]&amp;"_"&amp;Clef_répartition[[#This Row],[Nombre]]&amp;"_"&amp;Clef_répartition[[#This Row],[Année]]</f>
        <v>ARASOL_Association régionale pour l’action sociale dans l’ouest lausannois_1_2021</v>
      </c>
      <c r="H10012">
        <v>5624</v>
      </c>
      <c r="I10012" t="s">
        <v>44</v>
      </c>
      <c r="J10012">
        <v>2021</v>
      </c>
      <c r="K10012">
        <v>0.15071253143521038</v>
      </c>
    </row>
    <row r="10013" spans="1:11" x14ac:dyDescent="0.25">
      <c r="A10013" t="s">
        <v>725</v>
      </c>
      <c r="B10013" t="s">
        <v>629</v>
      </c>
      <c r="C10013" t="s">
        <v>754</v>
      </c>
      <c r="D10013" t="str">
        <f>Clef_répartition[[#This Row],[Code association]]&amp;"_"&amp;Clef_répartition[[#This Row],[Nom association]]</f>
        <v>ARASOL_Association régionale pour l’action sociale dans l’ouest lausannois</v>
      </c>
      <c r="E10013">
        <f>COUNTIFS(D$2:D10013,Clef_répartition[[#This Row],[Code_Nom]],J$2:J10013,Clef_répartition[[#This Row],[Année]])</f>
        <v>2</v>
      </c>
      <c r="F10013">
        <f>IF(Clef_répartition[[#This Row],[Code_Nom]]=D10012,F10012-1,(COUNTIFS(Clef_répartition[Code_Nom],Clef_répartition[[#This Row],[Code_Nom]],Clef_répartition[Année],Clef_répartition[[#This Row],[Année]])))</f>
        <v>6</v>
      </c>
      <c r="G10013" t="str">
        <f>Clef_répartition[[#This Row],[Code_Nom]]&amp;"_"&amp;Clef_répartition[[#This Row],[Nombre]]&amp;"_"&amp;Clef_répartition[[#This Row],[Année]]</f>
        <v>ARASOL_Association régionale pour l’action sociale dans l’ouest lausannois_2_2021</v>
      </c>
      <c r="H10013">
        <v>5627</v>
      </c>
      <c r="I10013" t="s">
        <v>56</v>
      </c>
      <c r="J10013">
        <v>2021</v>
      </c>
      <c r="K10013">
        <v>0.12891745224054002</v>
      </c>
    </row>
    <row r="10014" spans="1:11" x14ac:dyDescent="0.25">
      <c r="A10014" t="s">
        <v>725</v>
      </c>
      <c r="B10014" t="s">
        <v>629</v>
      </c>
      <c r="C10014" t="s">
        <v>754</v>
      </c>
      <c r="D10014" t="str">
        <f>Clef_répartition[[#This Row],[Code association]]&amp;"_"&amp;Clef_répartition[[#This Row],[Nom association]]</f>
        <v>ARASOL_Association régionale pour l’action sociale dans l’ouest lausannois</v>
      </c>
      <c r="E10014">
        <f>COUNTIFS(D$2:D10014,Clef_répartition[[#This Row],[Code_Nom]],J$2:J10014,Clef_répartition[[#This Row],[Année]])</f>
        <v>3</v>
      </c>
      <c r="F10014">
        <f>IF(Clef_répartition[[#This Row],[Code_Nom]]=D10013,F10013-1,(COUNTIFS(Clef_répartition[Code_Nom],Clef_répartition[[#This Row],[Code_Nom]],Clef_répartition[Année],Clef_répartition[[#This Row],[Année]])))</f>
        <v>5</v>
      </c>
      <c r="G10014" t="str">
        <f>Clef_répartition[[#This Row],[Code_Nom]]&amp;"_"&amp;Clef_répartition[[#This Row],[Nombre]]&amp;"_"&amp;Clef_répartition[[#This Row],[Année]]</f>
        <v>ARASOL_Association régionale pour l’action sociale dans l’ouest lausannois_3_2021</v>
      </c>
      <c r="H10014">
        <v>5583</v>
      </c>
      <c r="I10014" t="s">
        <v>82</v>
      </c>
      <c r="J10014">
        <v>2021</v>
      </c>
      <c r="K10014">
        <v>0.13196170419283204</v>
      </c>
    </row>
    <row r="10015" spans="1:11" x14ac:dyDescent="0.25">
      <c r="A10015" t="s">
        <v>725</v>
      </c>
      <c r="B10015" t="s">
        <v>629</v>
      </c>
      <c r="C10015" t="s">
        <v>754</v>
      </c>
      <c r="D10015" t="str">
        <f>Clef_répartition[[#This Row],[Code association]]&amp;"_"&amp;Clef_répartition[[#This Row],[Nom association]]</f>
        <v>ARASOL_Association régionale pour l’action sociale dans l’ouest lausannois</v>
      </c>
      <c r="E10015">
        <f>COUNTIFS(D$2:D10015,Clef_répartition[[#This Row],[Code_Nom]],J$2:J10015,Clef_répartition[[#This Row],[Année]])</f>
        <v>4</v>
      </c>
      <c r="F10015">
        <f>IF(Clef_répartition[[#This Row],[Code_Nom]]=D10014,F10014-1,(COUNTIFS(Clef_répartition[Code_Nom],Clef_répartition[[#This Row],[Code_Nom]],Clef_répartition[Année],Clef_répartition[[#This Row],[Année]])))</f>
        <v>4</v>
      </c>
      <c r="G10015" t="str">
        <f>Clef_répartition[[#This Row],[Code_Nom]]&amp;"_"&amp;Clef_répartition[[#This Row],[Nombre]]&amp;"_"&amp;Clef_répartition[[#This Row],[Année]]</f>
        <v>ARASOL_Association régionale pour l’action sociale dans l’ouest lausannois_4_2021</v>
      </c>
      <c r="H10015">
        <v>5635</v>
      </c>
      <c r="I10015" t="s">
        <v>103</v>
      </c>
      <c r="J10015">
        <v>2021</v>
      </c>
      <c r="K10015">
        <v>0.19430268982455107</v>
      </c>
    </row>
    <row r="10016" spans="1:11" x14ac:dyDescent="0.25">
      <c r="A10016" t="s">
        <v>725</v>
      </c>
      <c r="B10016" t="s">
        <v>629</v>
      </c>
      <c r="C10016" t="s">
        <v>754</v>
      </c>
      <c r="D10016" t="str">
        <f>Clef_répartition[[#This Row],[Code association]]&amp;"_"&amp;Clef_répartition[[#This Row],[Nom association]]</f>
        <v>ARASOL_Association régionale pour l’action sociale dans l’ouest lausannois</v>
      </c>
      <c r="E10016">
        <f>COUNTIFS(D$2:D10016,Clef_répartition[[#This Row],[Code_Nom]],J$2:J10016,Clef_répartition[[#This Row],[Année]])</f>
        <v>5</v>
      </c>
      <c r="F10016">
        <f>IF(Clef_répartition[[#This Row],[Code_Nom]]=D10015,F10015-1,(COUNTIFS(Clef_répartition[Code_Nom],Clef_répartition[[#This Row],[Code_Nom]],Clef_répartition[Année],Clef_répartition[[#This Row],[Année]])))</f>
        <v>3</v>
      </c>
      <c r="G10016" t="str">
        <f>Clef_répartition[[#This Row],[Code_Nom]]&amp;"_"&amp;Clef_répartition[[#This Row],[Nombre]]&amp;"_"&amp;Clef_répartition[[#This Row],[Année]]</f>
        <v>ARASOL_Association régionale pour l’action sociale dans l’ouest lausannois_5_2021</v>
      </c>
      <c r="H10016">
        <v>5591</v>
      </c>
      <c r="I10016" t="s">
        <v>228</v>
      </c>
      <c r="J10016">
        <v>2021</v>
      </c>
      <c r="K10016">
        <v>0.3074841537126638</v>
      </c>
    </row>
    <row r="10017" spans="1:11" x14ac:dyDescent="0.25">
      <c r="A10017" t="s">
        <v>725</v>
      </c>
      <c r="B10017" t="s">
        <v>629</v>
      </c>
      <c r="C10017" t="s">
        <v>754</v>
      </c>
      <c r="D10017" t="str">
        <f>Clef_répartition[[#This Row],[Code association]]&amp;"_"&amp;Clef_répartition[[#This Row],[Nom association]]</f>
        <v>ARASOL_Association régionale pour l’action sociale dans l’ouest lausannois</v>
      </c>
      <c r="E10017">
        <f>COUNTIFS(D$2:D10017,Clef_répartition[[#This Row],[Code_Nom]],J$2:J10017,Clef_répartition[[#This Row],[Année]])</f>
        <v>6</v>
      </c>
      <c r="F10017">
        <f>IF(Clef_répartition[[#This Row],[Code_Nom]]=D10016,F10016-1,(COUNTIFS(Clef_répartition[Code_Nom],Clef_répartition[[#This Row],[Code_Nom]],Clef_répartition[Année],Clef_répartition[[#This Row],[Année]])))</f>
        <v>2</v>
      </c>
      <c r="G10017" t="str">
        <f>Clef_répartition[[#This Row],[Code_Nom]]&amp;"_"&amp;Clef_répartition[[#This Row],[Nombre]]&amp;"_"&amp;Clef_répartition[[#This Row],[Année]]</f>
        <v>ARASOL_Association régionale pour l’action sociale dans l’ouest lausannois_6_2021</v>
      </c>
      <c r="H10017">
        <v>5648</v>
      </c>
      <c r="I10017" t="s">
        <v>248</v>
      </c>
      <c r="J10017">
        <v>2021</v>
      </c>
      <c r="K10017">
        <v>7.2532611732870567E-2</v>
      </c>
    </row>
    <row r="10018" spans="1:11" x14ac:dyDescent="0.25">
      <c r="A10018" t="s">
        <v>725</v>
      </c>
      <c r="B10018" t="s">
        <v>629</v>
      </c>
      <c r="C10018" t="s">
        <v>754</v>
      </c>
      <c r="D10018" t="str">
        <f>Clef_répartition[[#This Row],[Code association]]&amp;"_"&amp;Clef_répartition[[#This Row],[Nom association]]</f>
        <v>ARASOL_Association régionale pour l’action sociale dans l’ouest lausannois</v>
      </c>
      <c r="E10018">
        <f>COUNTIFS(D$2:D10018,Clef_répartition[[#This Row],[Code_Nom]],J$2:J10018,Clef_répartition[[#This Row],[Année]])</f>
        <v>7</v>
      </c>
      <c r="F10018">
        <f>IF(Clef_répartition[[#This Row],[Code_Nom]]=D10017,F10017-1,(COUNTIFS(Clef_répartition[Code_Nom],Clef_répartition[[#This Row],[Code_Nom]],Clef_répartition[Année],Clef_répartition[[#This Row],[Année]])))</f>
        <v>1</v>
      </c>
      <c r="G10018" t="str">
        <f>Clef_répartition[[#This Row],[Code_Nom]]&amp;"_"&amp;Clef_répartition[[#This Row],[Nombre]]&amp;"_"&amp;Clef_répartition[[#This Row],[Année]]</f>
        <v>ARASOL_Association régionale pour l’action sociale dans l’ouest lausannois_7_2021</v>
      </c>
      <c r="H10018">
        <v>5651</v>
      </c>
      <c r="I10018" t="s">
        <v>283</v>
      </c>
      <c r="J10018">
        <v>2021</v>
      </c>
      <c r="K10018">
        <v>1.4088856861332115E-2</v>
      </c>
    </row>
    <row r="10019" spans="1:11" x14ac:dyDescent="0.25">
      <c r="A10019" t="s">
        <v>725</v>
      </c>
      <c r="B10019" t="s">
        <v>525</v>
      </c>
      <c r="C10019" t="s">
        <v>526</v>
      </c>
      <c r="D10019" t="str">
        <f>Clef_répartition[[#This Row],[Code association]]&amp;"_"&amp;Clef_répartition[[#This Row],[Nom association]]</f>
        <v>ARASPE_Association régionale de l'Action sociale Prilly-Echallens</v>
      </c>
      <c r="E10019">
        <f>COUNTIFS(D$2:D10019,Clef_répartition[[#This Row],[Code_Nom]],J$2:J10019,Clef_répartition[[#This Row],[Année]])</f>
        <v>1</v>
      </c>
      <c r="F10019">
        <f>IF(Clef_répartition[[#This Row],[Code_Nom]]=D10018,F10018-1,(COUNTIFS(Clef_répartition[Code_Nom],Clef_répartition[[#This Row],[Code_Nom]],Clef_répartition[Année],Clef_répartition[[#This Row],[Année]])))</f>
        <v>41</v>
      </c>
      <c r="G10019" t="str">
        <f>Clef_répartition[[#This Row],[Code_Nom]]&amp;"_"&amp;Clef_répartition[[#This Row],[Nombre]]&amp;"_"&amp;Clef_répartition[[#This Row],[Année]]</f>
        <v>ARASPE_Association régionale de l'Action sociale Prilly-Echallens_1_2021</v>
      </c>
      <c r="H10019">
        <v>5511</v>
      </c>
      <c r="I10019" t="s">
        <v>8</v>
      </c>
      <c r="J10019">
        <v>2021</v>
      </c>
      <c r="K10019">
        <v>1.4800000000000001E-2</v>
      </c>
    </row>
    <row r="10020" spans="1:11" x14ac:dyDescent="0.25">
      <c r="A10020" t="s">
        <v>725</v>
      </c>
      <c r="B10020" t="s">
        <v>525</v>
      </c>
      <c r="C10020" t="s">
        <v>526</v>
      </c>
      <c r="D10020" t="str">
        <f>Clef_répartition[[#This Row],[Code association]]&amp;"_"&amp;Clef_répartition[[#This Row],[Nom association]]</f>
        <v>ARASPE_Association régionale de l'Action sociale Prilly-Echallens</v>
      </c>
      <c r="E10020">
        <f>COUNTIFS(D$2:D10020,Clef_répartition[[#This Row],[Code_Nom]],J$2:J10020,Clef_répartition[[#This Row],[Année]])</f>
        <v>2</v>
      </c>
      <c r="F10020">
        <f>IF(Clef_répartition[[#This Row],[Code_Nom]]=D10019,F10019-1,(COUNTIFS(Clef_répartition[Code_Nom],Clef_répartition[[#This Row],[Code_Nom]],Clef_répartition[Année],Clef_répartition[[#This Row],[Année]])))</f>
        <v>40</v>
      </c>
      <c r="G10020" t="str">
        <f>Clef_répartition[[#This Row],[Code_Nom]]&amp;"_"&amp;Clef_répartition[[#This Row],[Nombre]]&amp;"_"&amp;Clef_répartition[[#This Row],[Année]]</f>
        <v>ARASPE_Association régionale de l'Action sociale Prilly-Echallens_2_2021</v>
      </c>
      <c r="H10020">
        <v>5512</v>
      </c>
      <c r="I10020" t="s">
        <v>19</v>
      </c>
      <c r="J10020">
        <v>2021</v>
      </c>
      <c r="K10020">
        <v>1.72E-2</v>
      </c>
    </row>
    <row r="10021" spans="1:11" x14ac:dyDescent="0.25">
      <c r="A10021" t="s">
        <v>725</v>
      </c>
      <c r="B10021" t="s">
        <v>525</v>
      </c>
      <c r="C10021" t="s">
        <v>526</v>
      </c>
      <c r="D10021" t="str">
        <f>Clef_répartition[[#This Row],[Code association]]&amp;"_"&amp;Clef_répartition[[#This Row],[Nom association]]</f>
        <v>ARASPE_Association régionale de l'Action sociale Prilly-Echallens</v>
      </c>
      <c r="E10021">
        <f>COUNTIFS(D$2:D10021,Clef_répartition[[#This Row],[Code_Nom]],J$2:J10021,Clef_répartition[[#This Row],[Année]])</f>
        <v>3</v>
      </c>
      <c r="F10021">
        <f>IF(Clef_répartition[[#This Row],[Code_Nom]]=D10020,F10020-1,(COUNTIFS(Clef_répartition[Code_Nom],Clef_répartition[[#This Row],[Code_Nom]],Clef_répartition[Année],Clef_répartition[[#This Row],[Année]])))</f>
        <v>39</v>
      </c>
      <c r="G10021" t="str">
        <f>Clef_répartition[[#This Row],[Code_Nom]]&amp;"_"&amp;Clef_répartition[[#This Row],[Nombre]]&amp;"_"&amp;Clef_répartition[[#This Row],[Année]]</f>
        <v>ARASPE_Association régionale de l'Action sociale Prilly-Echallens_3_2021</v>
      </c>
      <c r="H10021">
        <v>5471</v>
      </c>
      <c r="I10021" t="s">
        <v>21</v>
      </c>
      <c r="J10021">
        <v>2021</v>
      </c>
      <c r="K10021">
        <v>1.5100000000000001E-2</v>
      </c>
    </row>
    <row r="10022" spans="1:11" x14ac:dyDescent="0.25">
      <c r="A10022" t="s">
        <v>725</v>
      </c>
      <c r="B10022" t="s">
        <v>525</v>
      </c>
      <c r="C10022" t="s">
        <v>526</v>
      </c>
      <c r="D10022" t="str">
        <f>Clef_répartition[[#This Row],[Code association]]&amp;"_"&amp;Clef_répartition[[#This Row],[Nom association]]</f>
        <v>ARASPE_Association régionale de l'Action sociale Prilly-Echallens</v>
      </c>
      <c r="E10022">
        <f>COUNTIFS(D$2:D10022,Clef_répartition[[#This Row],[Code_Nom]],J$2:J10022,Clef_répartition[[#This Row],[Année]])</f>
        <v>4</v>
      </c>
      <c r="F10022">
        <f>IF(Clef_répartition[[#This Row],[Code_Nom]]=D10021,F10021-1,(COUNTIFS(Clef_répartition[Code_Nom],Clef_répartition[[#This Row],[Code_Nom]],Clef_répartition[Année],Clef_répartition[[#This Row],[Année]])))</f>
        <v>38</v>
      </c>
      <c r="G10022" t="str">
        <f>Clef_répartition[[#This Row],[Code_Nom]]&amp;"_"&amp;Clef_répartition[[#This Row],[Nombre]]&amp;"_"&amp;Clef_répartition[[#This Row],[Année]]</f>
        <v>ARASPE_Association régionale de l'Action sociale Prilly-Echallens_4_2021</v>
      </c>
      <c r="H10022">
        <v>5514</v>
      </c>
      <c r="I10022" t="s">
        <v>30</v>
      </c>
      <c r="J10022">
        <v>2021</v>
      </c>
      <c r="K10022">
        <v>1.7299999999999999E-2</v>
      </c>
    </row>
    <row r="10023" spans="1:11" x14ac:dyDescent="0.25">
      <c r="A10023" t="s">
        <v>725</v>
      </c>
      <c r="B10023" t="s">
        <v>525</v>
      </c>
      <c r="C10023" t="s">
        <v>526</v>
      </c>
      <c r="D10023" t="str">
        <f>Clef_répartition[[#This Row],[Code association]]&amp;"_"&amp;Clef_répartition[[#This Row],[Nom association]]</f>
        <v>ARASPE_Association régionale de l'Action sociale Prilly-Echallens</v>
      </c>
      <c r="E10023">
        <f>COUNTIFS(D$2:D10023,Clef_répartition[[#This Row],[Code_Nom]],J$2:J10023,Clef_répartition[[#This Row],[Année]])</f>
        <v>5</v>
      </c>
      <c r="F10023">
        <f>IF(Clef_répartition[[#This Row],[Code_Nom]]=D10022,F10022-1,(COUNTIFS(Clef_répartition[Code_Nom],Clef_répartition[[#This Row],[Code_Nom]],Clef_répartition[Année],Clef_répartition[[#This Row],[Année]])))</f>
        <v>37</v>
      </c>
      <c r="G10023" t="str">
        <f>Clef_répartition[[#This Row],[Code_Nom]]&amp;"_"&amp;Clef_répartition[[#This Row],[Nombre]]&amp;"_"&amp;Clef_répartition[[#This Row],[Année]]</f>
        <v>ARASPE_Association régionale de l'Action sociale Prilly-Echallens_5_2021</v>
      </c>
      <c r="H10023">
        <v>5661</v>
      </c>
      <c r="I10023" t="s">
        <v>32</v>
      </c>
      <c r="J10023">
        <v>2021</v>
      </c>
      <c r="K10023">
        <v>4.7999999999999996E-3</v>
      </c>
    </row>
    <row r="10024" spans="1:11" x14ac:dyDescent="0.25">
      <c r="A10024" t="s">
        <v>725</v>
      </c>
      <c r="B10024" t="s">
        <v>525</v>
      </c>
      <c r="C10024" t="s">
        <v>526</v>
      </c>
      <c r="D10024" t="str">
        <f>Clef_répartition[[#This Row],[Code association]]&amp;"_"&amp;Clef_répartition[[#This Row],[Nom association]]</f>
        <v>ARASPE_Association régionale de l'Action sociale Prilly-Echallens</v>
      </c>
      <c r="E10024">
        <f>COUNTIFS(D$2:D10024,Clef_répartition[[#This Row],[Code_Nom]],J$2:J10024,Clef_répartition[[#This Row],[Année]])</f>
        <v>6</v>
      </c>
      <c r="F10024">
        <f>IF(Clef_répartition[[#This Row],[Code_Nom]]=D10023,F10023-1,(COUNTIFS(Clef_répartition[Code_Nom],Clef_répartition[[#This Row],[Code_Nom]],Clef_répartition[Année],Clef_répartition[[#This Row],[Année]])))</f>
        <v>36</v>
      </c>
      <c r="G10024" t="str">
        <f>Clef_répartition[[#This Row],[Code_Nom]]&amp;"_"&amp;Clef_répartition[[#This Row],[Nombre]]&amp;"_"&amp;Clef_répartition[[#This Row],[Année]]</f>
        <v>ARASPE_Association régionale de l'Action sociale Prilly-Echallens_6_2021</v>
      </c>
      <c r="H10024">
        <v>5472</v>
      </c>
      <c r="I10024" t="s">
        <v>34</v>
      </c>
      <c r="J10024">
        <v>2021</v>
      </c>
      <c r="K10024">
        <v>6.4000000000000003E-3</v>
      </c>
    </row>
    <row r="10025" spans="1:11" x14ac:dyDescent="0.25">
      <c r="A10025" t="s">
        <v>725</v>
      </c>
      <c r="B10025" t="s">
        <v>525</v>
      </c>
      <c r="C10025" t="s">
        <v>526</v>
      </c>
      <c r="D10025" t="str">
        <f>Clef_répartition[[#This Row],[Code association]]&amp;"_"&amp;Clef_répartition[[#This Row],[Nom association]]</f>
        <v>ARASPE_Association régionale de l'Action sociale Prilly-Echallens</v>
      </c>
      <c r="E10025">
        <f>COUNTIFS(D$2:D10025,Clef_répartition[[#This Row],[Code_Nom]],J$2:J10025,Clef_répartition[[#This Row],[Année]])</f>
        <v>7</v>
      </c>
      <c r="F10025">
        <f>IF(Clef_répartition[[#This Row],[Code_Nom]]=D10024,F10024-1,(COUNTIFS(Clef_répartition[Code_Nom],Clef_répartition[[#This Row],[Code_Nom]],Clef_répartition[Année],Clef_répartition[[#This Row],[Année]])))</f>
        <v>35</v>
      </c>
      <c r="G10025" t="str">
        <f>Clef_répartition[[#This Row],[Code_Nom]]&amp;"_"&amp;Clef_répartition[[#This Row],[Nombre]]&amp;"_"&amp;Clef_répartition[[#This Row],[Année]]</f>
        <v>ARASPE_Association régionale de l'Action sociale Prilly-Echallens_7_2021</v>
      </c>
      <c r="H10025">
        <v>5473</v>
      </c>
      <c r="I10025" t="s">
        <v>35</v>
      </c>
      <c r="J10025">
        <v>2021</v>
      </c>
      <c r="K10025">
        <v>1.2999999999999999E-2</v>
      </c>
    </row>
    <row r="10026" spans="1:11" x14ac:dyDescent="0.25">
      <c r="A10026" t="s">
        <v>725</v>
      </c>
      <c r="B10026" t="s">
        <v>525</v>
      </c>
      <c r="C10026" t="s">
        <v>526</v>
      </c>
      <c r="D10026" t="str">
        <f>Clef_répartition[[#This Row],[Code association]]&amp;"_"&amp;Clef_répartition[[#This Row],[Nom association]]</f>
        <v>ARASPE_Association régionale de l'Action sociale Prilly-Echallens</v>
      </c>
      <c r="E10026">
        <f>COUNTIFS(D$2:D10026,Clef_répartition[[#This Row],[Code_Nom]],J$2:J10026,Clef_répartition[[#This Row],[Année]])</f>
        <v>8</v>
      </c>
      <c r="F10026">
        <f>IF(Clef_répartition[[#This Row],[Code_Nom]]=D10025,F10025-1,(COUNTIFS(Clef_répartition[Code_Nom],Clef_répartition[[#This Row],[Code_Nom]],Clef_répartition[Année],Clef_répartition[[#This Row],[Année]])))</f>
        <v>34</v>
      </c>
      <c r="G10026" t="str">
        <f>Clef_répartition[[#This Row],[Code_Nom]]&amp;"_"&amp;Clef_répartition[[#This Row],[Nombre]]&amp;"_"&amp;Clef_répartition[[#This Row],[Année]]</f>
        <v>ARASPE_Association régionale de l'Action sociale Prilly-Echallens_8_2021</v>
      </c>
      <c r="H10026">
        <v>5515</v>
      </c>
      <c r="I10026" t="s">
        <v>37</v>
      </c>
      <c r="J10026">
        <v>2021</v>
      </c>
      <c r="K10026">
        <v>1.12E-2</v>
      </c>
    </row>
    <row r="10027" spans="1:11" x14ac:dyDescent="0.25">
      <c r="A10027" t="s">
        <v>725</v>
      </c>
      <c r="B10027" t="s">
        <v>525</v>
      </c>
      <c r="C10027" t="s">
        <v>526</v>
      </c>
      <c r="D10027" t="str">
        <f>Clef_répartition[[#This Row],[Code association]]&amp;"_"&amp;Clef_répartition[[#This Row],[Nom association]]</f>
        <v>ARASPE_Association régionale de l'Action sociale Prilly-Echallens</v>
      </c>
      <c r="E10027">
        <f>COUNTIFS(D$2:D10027,Clef_répartition[[#This Row],[Code_Nom]],J$2:J10027,Clef_répartition[[#This Row],[Année]])</f>
        <v>9</v>
      </c>
      <c r="F10027">
        <f>IF(Clef_répartition[[#This Row],[Code_Nom]]=D10026,F10026-1,(COUNTIFS(Clef_répartition[Code_Nom],Clef_répartition[[#This Row],[Code_Nom]],Clef_répartition[Année],Clef_répartition[[#This Row],[Année]])))</f>
        <v>33</v>
      </c>
      <c r="G10027" t="str">
        <f>Clef_répartition[[#This Row],[Code_Nom]]&amp;"_"&amp;Clef_répartition[[#This Row],[Nombre]]&amp;"_"&amp;Clef_répartition[[#This Row],[Année]]</f>
        <v>ARASPE_Association régionale de l'Action sociale Prilly-Echallens_9_2021</v>
      </c>
      <c r="H10027">
        <v>5582</v>
      </c>
      <c r="I10027" t="s">
        <v>61</v>
      </c>
      <c r="J10027">
        <v>2021</v>
      </c>
      <c r="K10027">
        <v>5.67E-2</v>
      </c>
    </row>
    <row r="10028" spans="1:11" x14ac:dyDescent="0.25">
      <c r="A10028" t="s">
        <v>725</v>
      </c>
      <c r="B10028" t="s">
        <v>525</v>
      </c>
      <c r="C10028" t="s">
        <v>526</v>
      </c>
      <c r="D10028" t="str">
        <f>Clef_répartition[[#This Row],[Code association]]&amp;"_"&amp;Clef_répartition[[#This Row],[Nom association]]</f>
        <v>ARASPE_Association régionale de l'Action sociale Prilly-Echallens</v>
      </c>
      <c r="E10028">
        <f>COUNTIFS(D$2:D10028,Clef_répartition[[#This Row],[Code_Nom]],J$2:J10028,Clef_répartition[[#This Row],[Année]])</f>
        <v>10</v>
      </c>
      <c r="F10028">
        <f>IF(Clef_répartition[[#This Row],[Code_Nom]]=D10027,F10027-1,(COUNTIFS(Clef_répartition[Code_Nom],Clef_répartition[[#This Row],[Code_Nom]],Clef_répartition[Année],Clef_répartition[[#This Row],[Année]])))</f>
        <v>32</v>
      </c>
      <c r="G10028" t="str">
        <f>Clef_répartition[[#This Row],[Code_Nom]]&amp;"_"&amp;Clef_répartition[[#This Row],[Nombre]]&amp;"_"&amp;Clef_répartition[[#This Row],[Année]]</f>
        <v>ARASPE_Association régionale de l'Action sociale Prilly-Echallens_10_2021</v>
      </c>
      <c r="H10028">
        <v>5516</v>
      </c>
      <c r="I10028" t="s">
        <v>88</v>
      </c>
      <c r="J10028">
        <v>2021</v>
      </c>
      <c r="K10028">
        <v>3.5900000000000001E-2</v>
      </c>
    </row>
    <row r="10029" spans="1:11" x14ac:dyDescent="0.25">
      <c r="A10029" t="s">
        <v>725</v>
      </c>
      <c r="B10029" t="s">
        <v>525</v>
      </c>
      <c r="C10029" t="s">
        <v>526</v>
      </c>
      <c r="D10029" t="str">
        <f>Clef_répartition[[#This Row],[Code association]]&amp;"_"&amp;Clef_répartition[[#This Row],[Nom association]]</f>
        <v>ARASPE_Association régionale de l'Action sociale Prilly-Echallens</v>
      </c>
      <c r="E10029">
        <f>COUNTIFS(D$2:D10029,Clef_répartition[[#This Row],[Code_Nom]],J$2:J10029,Clef_répartition[[#This Row],[Année]])</f>
        <v>11</v>
      </c>
      <c r="F10029">
        <f>IF(Clef_répartition[[#This Row],[Code_Nom]]=D10028,F10028-1,(COUNTIFS(Clef_répartition[Code_Nom],Clef_répartition[[#This Row],[Code_Nom]],Clef_répartition[Année],Clef_répartition[[#This Row],[Année]])))</f>
        <v>31</v>
      </c>
      <c r="G10029" t="str">
        <f>Clef_répartition[[#This Row],[Code_Nom]]&amp;"_"&amp;Clef_répartition[[#This Row],[Nombre]]&amp;"_"&amp;Clef_répartition[[#This Row],[Année]]</f>
        <v>ARASPE_Association régionale de l'Action sociale Prilly-Echallens_11_2021</v>
      </c>
      <c r="H10029">
        <v>5480</v>
      </c>
      <c r="I10029" t="s">
        <v>90</v>
      </c>
      <c r="J10029">
        <v>2021</v>
      </c>
      <c r="K10029">
        <v>1.3599999999999999E-2</v>
      </c>
    </row>
    <row r="10030" spans="1:11" x14ac:dyDescent="0.25">
      <c r="A10030" t="s">
        <v>725</v>
      </c>
      <c r="B10030" t="s">
        <v>525</v>
      </c>
      <c r="C10030" t="s">
        <v>526</v>
      </c>
      <c r="D10030" t="str">
        <f>Clef_répartition[[#This Row],[Code association]]&amp;"_"&amp;Clef_répartition[[#This Row],[Nom association]]</f>
        <v>ARASPE_Association régionale de l'Action sociale Prilly-Echallens</v>
      </c>
      <c r="E10030">
        <f>COUNTIFS(D$2:D10030,Clef_répartition[[#This Row],[Code_Nom]],J$2:J10030,Clef_répartition[[#This Row],[Année]])</f>
        <v>12</v>
      </c>
      <c r="F10030">
        <f>IF(Clef_répartition[[#This Row],[Code_Nom]]=D10029,F10029-1,(COUNTIFS(Clef_répartition[Code_Nom],Clef_répartition[[#This Row],[Code_Nom]],Clef_répartition[Année],Clef_répartition[[#This Row],[Année]])))</f>
        <v>30</v>
      </c>
      <c r="G10030" t="str">
        <f>Clef_répartition[[#This Row],[Code_Nom]]&amp;"_"&amp;Clef_répartition[[#This Row],[Nombre]]&amp;"_"&amp;Clef_répartition[[#This Row],[Année]]</f>
        <v>ARASPE_Association régionale de l'Action sociale Prilly-Echallens_12_2021</v>
      </c>
      <c r="H10030">
        <v>5518</v>
      </c>
      <c r="I10030" t="s">
        <v>99</v>
      </c>
      <c r="J10030">
        <v>2021</v>
      </c>
      <c r="K10030">
        <v>7.4499999999999997E-2</v>
      </c>
    </row>
    <row r="10031" spans="1:11" x14ac:dyDescent="0.25">
      <c r="A10031" t="s">
        <v>725</v>
      </c>
      <c r="B10031" t="s">
        <v>525</v>
      </c>
      <c r="C10031" t="s">
        <v>526</v>
      </c>
      <c r="D10031" t="str">
        <f>Clef_répartition[[#This Row],[Code association]]&amp;"_"&amp;Clef_répartition[[#This Row],[Nom association]]</f>
        <v>ARASPE_Association régionale de l'Action sociale Prilly-Echallens</v>
      </c>
      <c r="E10031">
        <f>COUNTIFS(D$2:D10031,Clef_répartition[[#This Row],[Code_Nom]],J$2:J10031,Clef_répartition[[#This Row],[Année]])</f>
        <v>13</v>
      </c>
      <c r="F10031">
        <f>IF(Clef_répartition[[#This Row],[Code_Nom]]=D10030,F10030-1,(COUNTIFS(Clef_répartition[Code_Nom],Clef_répartition[[#This Row],[Code_Nom]],Clef_répartition[Année],Clef_répartition[[#This Row],[Année]])))</f>
        <v>29</v>
      </c>
      <c r="G10031" t="str">
        <f>Clef_répartition[[#This Row],[Code_Nom]]&amp;"_"&amp;Clef_répartition[[#This Row],[Nombre]]&amp;"_"&amp;Clef_répartition[[#This Row],[Année]]</f>
        <v>ARASPE_Association régionale de l'Action sociale Prilly-Echallens_13_2021</v>
      </c>
      <c r="H10031">
        <v>5520</v>
      </c>
      <c r="I10031" t="s">
        <v>107</v>
      </c>
      <c r="J10031">
        <v>2021</v>
      </c>
      <c r="K10031">
        <v>1.35E-2</v>
      </c>
    </row>
    <row r="10032" spans="1:11" x14ac:dyDescent="0.25">
      <c r="A10032" t="s">
        <v>725</v>
      </c>
      <c r="B10032" t="s">
        <v>525</v>
      </c>
      <c r="C10032" t="s">
        <v>526</v>
      </c>
      <c r="D10032" t="str">
        <f>Clef_répartition[[#This Row],[Code association]]&amp;"_"&amp;Clef_répartition[[#This Row],[Nom association]]</f>
        <v>ARASPE_Association régionale de l'Action sociale Prilly-Echallens</v>
      </c>
      <c r="E10032">
        <f>COUNTIFS(D$2:D10032,Clef_répartition[[#This Row],[Code_Nom]],J$2:J10032,Clef_répartition[[#This Row],[Année]])</f>
        <v>14</v>
      </c>
      <c r="F10032">
        <f>IF(Clef_répartition[[#This Row],[Code_Nom]]=D10031,F10031-1,(COUNTIFS(Clef_répartition[Code_Nom],Clef_répartition[[#This Row],[Code_Nom]],Clef_répartition[Année],Clef_répartition[[#This Row],[Année]])))</f>
        <v>28</v>
      </c>
      <c r="G10032" t="str">
        <f>Clef_répartition[[#This Row],[Code_Nom]]&amp;"_"&amp;Clef_répartition[[#This Row],[Nombre]]&amp;"_"&amp;Clef_répartition[[#This Row],[Année]]</f>
        <v>ARASPE_Association régionale de l'Action sociale Prilly-Echallens_14_2021</v>
      </c>
      <c r="H10032">
        <v>5521</v>
      </c>
      <c r="I10032" t="s">
        <v>108</v>
      </c>
      <c r="J10032">
        <v>2021</v>
      </c>
      <c r="K10032">
        <v>1.49E-2</v>
      </c>
    </row>
    <row r="10033" spans="1:11" x14ac:dyDescent="0.25">
      <c r="A10033" t="s">
        <v>725</v>
      </c>
      <c r="B10033" t="s">
        <v>525</v>
      </c>
      <c r="C10033" t="s">
        <v>526</v>
      </c>
      <c r="D10033" t="str">
        <f>Clef_répartition[[#This Row],[Code association]]&amp;"_"&amp;Clef_répartition[[#This Row],[Nom association]]</f>
        <v>ARASPE_Association régionale de l'Action sociale Prilly-Echallens</v>
      </c>
      <c r="E10033">
        <f>COUNTIFS(D$2:D10033,Clef_répartition[[#This Row],[Code_Nom]],J$2:J10033,Clef_répartition[[#This Row],[Année]])</f>
        <v>15</v>
      </c>
      <c r="F10033">
        <f>IF(Clef_répartition[[#This Row],[Code_Nom]]=D10032,F10032-1,(COUNTIFS(Clef_répartition[Code_Nom],Clef_répartition[[#This Row],[Code_Nom]],Clef_répartition[Année],Clef_répartition[[#This Row],[Année]])))</f>
        <v>27</v>
      </c>
      <c r="G10033" t="str">
        <f>Clef_répartition[[#This Row],[Code_Nom]]&amp;"_"&amp;Clef_répartition[[#This Row],[Nombre]]&amp;"_"&amp;Clef_répartition[[#This Row],[Année]]</f>
        <v>ARASPE_Association régionale de l'Action sociale Prilly-Echallens_15_2021</v>
      </c>
      <c r="H10033">
        <v>5522</v>
      </c>
      <c r="I10033" t="s">
        <v>114</v>
      </c>
      <c r="J10033">
        <v>2021</v>
      </c>
      <c r="K10033">
        <v>9.7000000000000003E-3</v>
      </c>
    </row>
    <row r="10034" spans="1:11" x14ac:dyDescent="0.25">
      <c r="A10034" t="s">
        <v>725</v>
      </c>
      <c r="B10034" t="s">
        <v>525</v>
      </c>
      <c r="C10034" t="s">
        <v>526</v>
      </c>
      <c r="D10034" t="str">
        <f>Clef_répartition[[#This Row],[Code association]]&amp;"_"&amp;Clef_répartition[[#This Row],[Nom association]]</f>
        <v>ARASPE_Association régionale de l'Action sociale Prilly-Echallens</v>
      </c>
      <c r="E10034">
        <f>COUNTIFS(D$2:D10034,Clef_répartition[[#This Row],[Code_Nom]],J$2:J10034,Clef_répartition[[#This Row],[Année]])</f>
        <v>16</v>
      </c>
      <c r="F10034">
        <f>IF(Clef_répartition[[#This Row],[Code_Nom]]=D10033,F10033-1,(COUNTIFS(Clef_répartition[Code_Nom],Clef_répartition[[#This Row],[Code_Nom]],Clef_répartition[Année],Clef_répartition[[#This Row],[Année]])))</f>
        <v>26</v>
      </c>
      <c r="G10034" t="str">
        <f>Clef_répartition[[#This Row],[Code_Nom]]&amp;"_"&amp;Clef_répartition[[#This Row],[Nombre]]&amp;"_"&amp;Clef_répartition[[#This Row],[Année]]</f>
        <v>ARASPE_Association régionale de l'Action sociale Prilly-Echallens_16_2021</v>
      </c>
      <c r="H10034">
        <v>5523</v>
      </c>
      <c r="I10034" t="s">
        <v>119</v>
      </c>
      <c r="J10034">
        <v>2021</v>
      </c>
      <c r="K10034">
        <v>3.5000000000000003E-2</v>
      </c>
    </row>
    <row r="10035" spans="1:11" x14ac:dyDescent="0.25">
      <c r="A10035" t="s">
        <v>725</v>
      </c>
      <c r="B10035" t="s">
        <v>525</v>
      </c>
      <c r="C10035" t="s">
        <v>526</v>
      </c>
      <c r="D10035" t="str">
        <f>Clef_répartition[[#This Row],[Code association]]&amp;"_"&amp;Clef_répartition[[#This Row],[Nom association]]</f>
        <v>ARASPE_Association régionale de l'Action sociale Prilly-Echallens</v>
      </c>
      <c r="E10035">
        <f>COUNTIFS(D$2:D10035,Clef_répartition[[#This Row],[Code_Nom]],J$2:J10035,Clef_répartition[[#This Row],[Année]])</f>
        <v>17</v>
      </c>
      <c r="F10035">
        <f>IF(Clef_répartition[[#This Row],[Code_Nom]]=D10034,F10034-1,(COUNTIFS(Clef_répartition[Code_Nom],Clef_répartition[[#This Row],[Code_Nom]],Clef_répartition[Année],Clef_répartition[[#This Row],[Année]])))</f>
        <v>25</v>
      </c>
      <c r="G10035" t="str">
        <f>Clef_répartition[[#This Row],[Code_Nom]]&amp;"_"&amp;Clef_répartition[[#This Row],[Nombre]]&amp;"_"&amp;Clef_répartition[[#This Row],[Année]]</f>
        <v>ARASPE_Association régionale de l'Action sociale Prilly-Echallens_17_2021</v>
      </c>
      <c r="H10035">
        <v>5541</v>
      </c>
      <c r="I10035" t="s">
        <v>128</v>
      </c>
      <c r="J10035">
        <v>2021</v>
      </c>
      <c r="K10035">
        <v>1.4999999999999999E-2</v>
      </c>
    </row>
    <row r="10036" spans="1:11" x14ac:dyDescent="0.25">
      <c r="A10036" t="s">
        <v>725</v>
      </c>
      <c r="B10036" t="s">
        <v>525</v>
      </c>
      <c r="C10036" t="s">
        <v>526</v>
      </c>
      <c r="D10036" t="str">
        <f>Clef_répartition[[#This Row],[Code association]]&amp;"_"&amp;Clef_répartition[[#This Row],[Nom association]]</f>
        <v>ARASPE_Association régionale de l'Action sociale Prilly-Echallens</v>
      </c>
      <c r="E10036">
        <f>COUNTIFS(D$2:D10036,Clef_répartition[[#This Row],[Code_Nom]],J$2:J10036,Clef_répartition[[#This Row],[Année]])</f>
        <v>18</v>
      </c>
      <c r="F10036">
        <f>IF(Clef_répartition[[#This Row],[Code_Nom]]=D10035,F10035-1,(COUNTIFS(Clef_répartition[Code_Nom],Clef_répartition[[#This Row],[Code_Nom]],Clef_répartition[Année],Clef_répartition[[#This Row],[Année]])))</f>
        <v>24</v>
      </c>
      <c r="G10036" t="str">
        <f>Clef_répartition[[#This Row],[Code_Nom]]&amp;"_"&amp;Clef_répartition[[#This Row],[Nombre]]&amp;"_"&amp;Clef_répartition[[#This Row],[Année]]</f>
        <v>ARASPE_Association régionale de l'Action sociale Prilly-Echallens_18_2021</v>
      </c>
      <c r="H10036">
        <v>5804</v>
      </c>
      <c r="I10036" t="s">
        <v>139</v>
      </c>
      <c r="J10036">
        <v>2021</v>
      </c>
      <c r="K10036">
        <v>2.0799999999999999E-2</v>
      </c>
    </row>
    <row r="10037" spans="1:11" x14ac:dyDescent="0.25">
      <c r="A10037" t="s">
        <v>725</v>
      </c>
      <c r="B10037" t="s">
        <v>525</v>
      </c>
      <c r="C10037" t="s">
        <v>526</v>
      </c>
      <c r="D10037" t="str">
        <f>Clef_répartition[[#This Row],[Code association]]&amp;"_"&amp;Clef_répartition[[#This Row],[Nom association]]</f>
        <v>ARASPE_Association régionale de l'Action sociale Prilly-Echallens</v>
      </c>
      <c r="E10037">
        <f>COUNTIFS(D$2:D10037,Clef_répartition[[#This Row],[Code_Nom]],J$2:J10037,Clef_répartition[[#This Row],[Année]])</f>
        <v>19</v>
      </c>
      <c r="F10037">
        <f>IF(Clef_répartition[[#This Row],[Code_Nom]]=D10036,F10036-1,(COUNTIFS(Clef_répartition[Code_Nom],Clef_répartition[[#This Row],[Code_Nom]],Clef_répartition[Année],Clef_répartition[[#This Row],[Année]])))</f>
        <v>23</v>
      </c>
      <c r="G10037" t="str">
        <f>Clef_répartition[[#This Row],[Code_Nom]]&amp;"_"&amp;Clef_répartition[[#This Row],[Nombre]]&amp;"_"&amp;Clef_répartition[[#This Row],[Année]]</f>
        <v>ARASPE_Association régionale de l'Action sociale Prilly-Echallens_19_2021</v>
      </c>
      <c r="H10037">
        <v>5585</v>
      </c>
      <c r="I10037" t="s">
        <v>141</v>
      </c>
      <c r="J10037">
        <v>2021</v>
      </c>
      <c r="K10037">
        <v>1.83E-2</v>
      </c>
    </row>
    <row r="10038" spans="1:11" x14ac:dyDescent="0.25">
      <c r="A10038" t="s">
        <v>725</v>
      </c>
      <c r="B10038" t="s">
        <v>525</v>
      </c>
      <c r="C10038" t="s">
        <v>526</v>
      </c>
      <c r="D10038" t="str">
        <f>Clef_répartition[[#This Row],[Code association]]&amp;"_"&amp;Clef_répartition[[#This Row],[Nom association]]</f>
        <v>ARASPE_Association régionale de l'Action sociale Prilly-Echallens</v>
      </c>
      <c r="E10038">
        <f>COUNTIFS(D$2:D10038,Clef_répartition[[#This Row],[Code_Nom]],J$2:J10038,Clef_répartition[[#This Row],[Année]])</f>
        <v>20</v>
      </c>
      <c r="F10038">
        <f>IF(Clef_répartition[[#This Row],[Code_Nom]]=D10037,F10037-1,(COUNTIFS(Clef_répartition[Code_Nom],Clef_répartition[[#This Row],[Code_Nom]],Clef_répartition[Année],Clef_répartition[[#This Row],[Année]])))</f>
        <v>22</v>
      </c>
      <c r="G10038" t="str">
        <f>Clef_répartition[[#This Row],[Code_Nom]]&amp;"_"&amp;Clef_répartition[[#This Row],[Nombre]]&amp;"_"&amp;Clef_répartition[[#This Row],[Année]]</f>
        <v>ARASPE_Association régionale de l'Action sociale Prilly-Echallens_20_2021</v>
      </c>
      <c r="H10038">
        <v>5587</v>
      </c>
      <c r="I10038" t="s">
        <v>156</v>
      </c>
      <c r="J10038">
        <v>2021</v>
      </c>
      <c r="K10038">
        <v>0.1187</v>
      </c>
    </row>
    <row r="10039" spans="1:11" x14ac:dyDescent="0.25">
      <c r="A10039" t="s">
        <v>725</v>
      </c>
      <c r="B10039" t="s">
        <v>525</v>
      </c>
      <c r="C10039" t="s">
        <v>526</v>
      </c>
      <c r="D10039" t="str">
        <f>Clef_répartition[[#This Row],[Code association]]&amp;"_"&amp;Clef_répartition[[#This Row],[Nom association]]</f>
        <v>ARASPE_Association régionale de l'Action sociale Prilly-Echallens</v>
      </c>
      <c r="E10039">
        <f>COUNTIFS(D$2:D10039,Clef_répartition[[#This Row],[Code_Nom]],J$2:J10039,Clef_répartition[[#This Row],[Année]])</f>
        <v>21</v>
      </c>
      <c r="F10039">
        <f>IF(Clef_répartition[[#This Row],[Code_Nom]]=D10038,F10038-1,(COUNTIFS(Clef_répartition[Code_Nom],Clef_répartition[[#This Row],[Code_Nom]],Clef_répartition[Année],Clef_répartition[[#This Row],[Année]])))</f>
        <v>21</v>
      </c>
      <c r="G10039" t="str">
        <f>Clef_répartition[[#This Row],[Code_Nom]]&amp;"_"&amp;Clef_répartition[[#This Row],[Nombre]]&amp;"_"&amp;Clef_répartition[[#This Row],[Année]]</f>
        <v>ARASPE_Association régionale de l'Action sociale Prilly-Echallens_21_2021</v>
      </c>
      <c r="H10039">
        <v>5487</v>
      </c>
      <c r="I10039" t="s">
        <v>167</v>
      </c>
      <c r="J10039">
        <v>2021</v>
      </c>
      <c r="K10039">
        <v>6.0000000000000001E-3</v>
      </c>
    </row>
    <row r="10040" spans="1:11" x14ac:dyDescent="0.25">
      <c r="A10040" t="s">
        <v>725</v>
      </c>
      <c r="B10040" t="s">
        <v>525</v>
      </c>
      <c r="C10040" t="s">
        <v>526</v>
      </c>
      <c r="D10040" t="str">
        <f>Clef_répartition[[#This Row],[Code association]]&amp;"_"&amp;Clef_répartition[[#This Row],[Nom association]]</f>
        <v>ARASPE_Association régionale de l'Action sociale Prilly-Echallens</v>
      </c>
      <c r="E10040">
        <f>COUNTIFS(D$2:D10040,Clef_répartition[[#This Row],[Code_Nom]],J$2:J10040,Clef_répartition[[#This Row],[Année]])</f>
        <v>22</v>
      </c>
      <c r="F10040">
        <f>IF(Clef_répartition[[#This Row],[Code_Nom]]=D10039,F10039-1,(COUNTIFS(Clef_répartition[Code_Nom],Clef_répartition[[#This Row],[Code_Nom]],Clef_répartition[Année],Clef_répartition[[#This Row],[Année]])))</f>
        <v>20</v>
      </c>
      <c r="G10040" t="str">
        <f>Clef_répartition[[#This Row],[Code_Nom]]&amp;"_"&amp;Clef_répartition[[#This Row],[Nombre]]&amp;"_"&amp;Clef_répartition[[#This Row],[Année]]</f>
        <v>ARASPE_Association régionale de l'Action sociale Prilly-Echallens_22_2021</v>
      </c>
      <c r="H10040">
        <v>5489</v>
      </c>
      <c r="I10040" t="s">
        <v>175</v>
      </c>
      <c r="J10040">
        <v>2021</v>
      </c>
      <c r="K10040">
        <v>1.03E-2</v>
      </c>
    </row>
    <row r="10041" spans="1:11" x14ac:dyDescent="0.25">
      <c r="A10041" t="s">
        <v>725</v>
      </c>
      <c r="B10041" t="s">
        <v>525</v>
      </c>
      <c r="C10041" t="s">
        <v>526</v>
      </c>
      <c r="D10041" t="str">
        <f>Clef_répartition[[#This Row],[Code association]]&amp;"_"&amp;Clef_répartition[[#This Row],[Nom association]]</f>
        <v>ARASPE_Association régionale de l'Action sociale Prilly-Echallens</v>
      </c>
      <c r="E10041">
        <f>COUNTIFS(D$2:D10041,Clef_répartition[[#This Row],[Code_Nom]],J$2:J10041,Clef_répartition[[#This Row],[Année]])</f>
        <v>23</v>
      </c>
      <c r="F10041">
        <f>IF(Clef_répartition[[#This Row],[Code_Nom]]=D10040,F10040-1,(COUNTIFS(Clef_répartition[Code_Nom],Clef_répartition[[#This Row],[Code_Nom]],Clef_répartition[Année],Clef_répartition[[#This Row],[Année]])))</f>
        <v>19</v>
      </c>
      <c r="G10041" t="str">
        <f>Clef_répartition[[#This Row],[Code_Nom]]&amp;"_"&amp;Clef_répartition[[#This Row],[Nombre]]&amp;"_"&amp;Clef_répartition[[#This Row],[Année]]</f>
        <v>ARASPE_Association régionale de l'Action sociale Prilly-Echallens_23_2021</v>
      </c>
      <c r="H10041">
        <v>5693</v>
      </c>
      <c r="I10041" t="s">
        <v>184</v>
      </c>
      <c r="J10041">
        <v>2021</v>
      </c>
      <c r="K10041">
        <v>3.6200000000000003E-2</v>
      </c>
    </row>
    <row r="10042" spans="1:11" x14ac:dyDescent="0.25">
      <c r="A10042" t="s">
        <v>725</v>
      </c>
      <c r="B10042" t="s">
        <v>525</v>
      </c>
      <c r="C10042" t="s">
        <v>526</v>
      </c>
      <c r="D10042" t="str">
        <f>Clef_répartition[[#This Row],[Code association]]&amp;"_"&amp;Clef_répartition[[#This Row],[Nom association]]</f>
        <v>ARASPE_Association régionale de l'Action sociale Prilly-Echallens</v>
      </c>
      <c r="E10042">
        <f>COUNTIFS(D$2:D10042,Clef_répartition[[#This Row],[Code_Nom]],J$2:J10042,Clef_répartition[[#This Row],[Année]])</f>
        <v>24</v>
      </c>
      <c r="F10042">
        <f>IF(Clef_répartition[[#This Row],[Code_Nom]]=D10041,F10041-1,(COUNTIFS(Clef_répartition[Code_Nom],Clef_répartition[[#This Row],[Code_Nom]],Clef_répartition[Année],Clef_répartition[[#This Row],[Année]])))</f>
        <v>18</v>
      </c>
      <c r="G10042" t="str">
        <f>Clef_répartition[[#This Row],[Code_Nom]]&amp;"_"&amp;Clef_répartition[[#This Row],[Nombre]]&amp;"_"&amp;Clef_répartition[[#This Row],[Année]]</f>
        <v>ARASPE_Association régionale de l'Action sociale Prilly-Echallens_24_2021</v>
      </c>
      <c r="H10042">
        <v>5540</v>
      </c>
      <c r="I10042" t="s">
        <v>186</v>
      </c>
      <c r="J10042">
        <v>2021</v>
      </c>
      <c r="K10042">
        <v>2.41E-2</v>
      </c>
    </row>
    <row r="10043" spans="1:11" x14ac:dyDescent="0.25">
      <c r="A10043" t="s">
        <v>725</v>
      </c>
      <c r="B10043" t="s">
        <v>525</v>
      </c>
      <c r="C10043" t="s">
        <v>526</v>
      </c>
      <c r="D10043" t="str">
        <f>Clef_répartition[[#This Row],[Code association]]&amp;"_"&amp;Clef_répartition[[#This Row],[Nom association]]</f>
        <v>ARASPE_Association régionale de l'Action sociale Prilly-Echallens</v>
      </c>
      <c r="E10043">
        <f>COUNTIFS(D$2:D10043,Clef_répartition[[#This Row],[Code_Nom]],J$2:J10043,Clef_répartition[[#This Row],[Année]])</f>
        <v>25</v>
      </c>
      <c r="F10043">
        <f>IF(Clef_répartition[[#This Row],[Code_Nom]]=D10042,F10042-1,(COUNTIFS(Clef_répartition[Code_Nom],Clef_répartition[[#This Row],[Code_Nom]],Clef_répartition[Année],Clef_répartition[[#This Row],[Année]])))</f>
        <v>17</v>
      </c>
      <c r="G10043" t="str">
        <f>Clef_répartition[[#This Row],[Code_Nom]]&amp;"_"&amp;Clef_répartition[[#This Row],[Nombre]]&amp;"_"&amp;Clef_répartition[[#This Row],[Année]]</f>
        <v>ARASPE_Association régionale de l'Action sociale Prilly-Echallens_25_2021</v>
      </c>
      <c r="H10043">
        <v>5527</v>
      </c>
      <c r="I10043" t="s">
        <v>191</v>
      </c>
      <c r="J10043">
        <v>2021</v>
      </c>
      <c r="K10043">
        <v>1.4999999999999999E-2</v>
      </c>
    </row>
    <row r="10044" spans="1:11" x14ac:dyDescent="0.25">
      <c r="A10044" t="s">
        <v>725</v>
      </c>
      <c r="B10044" t="s">
        <v>525</v>
      </c>
      <c r="C10044" t="s">
        <v>526</v>
      </c>
      <c r="D10044" t="str">
        <f>Clef_répartition[[#This Row],[Code association]]&amp;"_"&amp;Clef_répartition[[#This Row],[Nom association]]</f>
        <v>ARASPE_Association régionale de l'Action sociale Prilly-Echallens</v>
      </c>
      <c r="E10044">
        <f>COUNTIFS(D$2:D10044,Clef_répartition[[#This Row],[Code_Nom]],J$2:J10044,Clef_répartition[[#This Row],[Année]])</f>
        <v>26</v>
      </c>
      <c r="F10044">
        <f>IF(Clef_répartition[[#This Row],[Code_Nom]]=D10043,F10043-1,(COUNTIFS(Clef_répartition[Code_Nom],Clef_répartition[[#This Row],[Code_Nom]],Clef_répartition[Année],Clef_répartition[[#This Row],[Année]])))</f>
        <v>16</v>
      </c>
      <c r="G10044" t="str">
        <f>Clef_répartition[[#This Row],[Code_Nom]]&amp;"_"&amp;Clef_répartition[[#This Row],[Nombre]]&amp;"_"&amp;Clef_répartition[[#This Row],[Année]]</f>
        <v>ARASPE_Association régionale de l'Action sociale Prilly-Echallens_26_2021</v>
      </c>
      <c r="H10044">
        <v>5680</v>
      </c>
      <c r="I10044" t="s">
        <v>197</v>
      </c>
      <c r="J10044">
        <v>2021</v>
      </c>
      <c r="K10044">
        <v>3.8999999999999998E-3</v>
      </c>
    </row>
    <row r="10045" spans="1:11" x14ac:dyDescent="0.25">
      <c r="A10045" t="s">
        <v>725</v>
      </c>
      <c r="B10045" t="s">
        <v>525</v>
      </c>
      <c r="C10045" t="s">
        <v>526</v>
      </c>
      <c r="D10045" t="str">
        <f>Clef_répartition[[#This Row],[Code association]]&amp;"_"&amp;Clef_répartition[[#This Row],[Nom association]]</f>
        <v>ARASPE_Association régionale de l'Action sociale Prilly-Echallens</v>
      </c>
      <c r="E10045">
        <f>COUNTIFS(D$2:D10045,Clef_répartition[[#This Row],[Code_Nom]],J$2:J10045,Clef_répartition[[#This Row],[Année]])</f>
        <v>27</v>
      </c>
      <c r="F10045">
        <f>IF(Clef_répartition[[#This Row],[Code_Nom]]=D10044,F10044-1,(COUNTIFS(Clef_répartition[Code_Nom],Clef_répartition[[#This Row],[Code_Nom]],Clef_répartition[Année],Clef_répartition[[#This Row],[Année]])))</f>
        <v>15</v>
      </c>
      <c r="G10045" t="str">
        <f>Clef_répartition[[#This Row],[Code_Nom]]&amp;"_"&amp;Clef_répartition[[#This Row],[Nombre]]&amp;"_"&amp;Clef_répartition[[#This Row],[Année]]</f>
        <v>ARASPE_Association régionale de l'Action sociale Prilly-Echallens_27_2021</v>
      </c>
      <c r="H10045">
        <v>5923</v>
      </c>
      <c r="I10045" t="s">
        <v>200</v>
      </c>
      <c r="J10045">
        <v>2021</v>
      </c>
      <c r="K10045">
        <v>2.5999999999999999E-3</v>
      </c>
    </row>
    <row r="10046" spans="1:11" x14ac:dyDescent="0.25">
      <c r="A10046" t="s">
        <v>725</v>
      </c>
      <c r="B10046" t="s">
        <v>525</v>
      </c>
      <c r="C10046" t="s">
        <v>526</v>
      </c>
      <c r="D10046" t="str">
        <f>Clef_répartition[[#This Row],[Code association]]&amp;"_"&amp;Clef_répartition[[#This Row],[Nom association]]</f>
        <v>ARASPE_Association régionale de l'Action sociale Prilly-Echallens</v>
      </c>
      <c r="E10046">
        <f>COUNTIFS(D$2:D10046,Clef_répartition[[#This Row],[Code_Nom]],J$2:J10046,Clef_répartition[[#This Row],[Année]])</f>
        <v>28</v>
      </c>
      <c r="F10046">
        <f>IF(Clef_répartition[[#This Row],[Code_Nom]]=D10045,F10045-1,(COUNTIFS(Clef_répartition[Code_Nom],Clef_répartition[[#This Row],[Code_Nom]],Clef_répartition[Année],Clef_répartition[[#This Row],[Année]])))</f>
        <v>14</v>
      </c>
      <c r="G10046" t="str">
        <f>Clef_répartition[[#This Row],[Code_Nom]]&amp;"_"&amp;Clef_répartition[[#This Row],[Nombre]]&amp;"_"&amp;Clef_répartition[[#This Row],[Année]]</f>
        <v>ARASPE_Association régionale de l'Action sociale Prilly-Echallens_28_2021</v>
      </c>
      <c r="H10046">
        <v>5529</v>
      </c>
      <c r="I10046" t="s">
        <v>208</v>
      </c>
      <c r="J10046">
        <v>2021</v>
      </c>
      <c r="K10046">
        <v>8.0000000000000002E-3</v>
      </c>
    </row>
    <row r="10047" spans="1:11" x14ac:dyDescent="0.25">
      <c r="A10047" t="s">
        <v>725</v>
      </c>
      <c r="B10047" t="s">
        <v>525</v>
      </c>
      <c r="C10047" t="s">
        <v>526</v>
      </c>
      <c r="D10047" t="str">
        <f>Clef_répartition[[#This Row],[Code association]]&amp;"_"&amp;Clef_répartition[[#This Row],[Nom association]]</f>
        <v>ARASPE_Association régionale de l'Action sociale Prilly-Echallens</v>
      </c>
      <c r="E10047">
        <f>COUNTIFS(D$2:D10047,Clef_répartition[[#This Row],[Code_Nom]],J$2:J10047,Clef_répartition[[#This Row],[Année]])</f>
        <v>29</v>
      </c>
      <c r="F10047">
        <f>IF(Clef_répartition[[#This Row],[Code_Nom]]=D10046,F10046-1,(COUNTIFS(Clef_répartition[Code_Nom],Clef_répartition[[#This Row],[Code_Nom]],Clef_répartition[Année],Clef_répartition[[#This Row],[Année]])))</f>
        <v>13</v>
      </c>
      <c r="G10047" t="str">
        <f>Clef_répartition[[#This Row],[Code_Nom]]&amp;"_"&amp;Clef_répartition[[#This Row],[Nombre]]&amp;"_"&amp;Clef_répartition[[#This Row],[Année]]</f>
        <v>ARASPE_Association régionale de l'Action sociale Prilly-Echallens_29_2021</v>
      </c>
      <c r="H10047">
        <v>5530</v>
      </c>
      <c r="I10047" t="s">
        <v>209</v>
      </c>
      <c r="J10047">
        <v>2021</v>
      </c>
      <c r="K10047">
        <v>7.4000000000000003E-3</v>
      </c>
    </row>
    <row r="10048" spans="1:11" x14ac:dyDescent="0.25">
      <c r="A10048" t="s">
        <v>725</v>
      </c>
      <c r="B10048" t="s">
        <v>525</v>
      </c>
      <c r="C10048" t="s">
        <v>526</v>
      </c>
      <c r="D10048" t="str">
        <f>Clef_répartition[[#This Row],[Code association]]&amp;"_"&amp;Clef_répartition[[#This Row],[Nom association]]</f>
        <v>ARASPE_Association régionale de l'Action sociale Prilly-Echallens</v>
      </c>
      <c r="E10048">
        <f>COUNTIFS(D$2:D10048,Clef_répartition[[#This Row],[Code_Nom]],J$2:J10048,Clef_répartition[[#This Row],[Année]])</f>
        <v>30</v>
      </c>
      <c r="F10048">
        <f>IF(Clef_répartition[[#This Row],[Code_Nom]]=D10047,F10047-1,(COUNTIFS(Clef_répartition[Code_Nom],Clef_répartition[[#This Row],[Code_Nom]],Clef_répartition[Année],Clef_répartition[[#This Row],[Année]])))</f>
        <v>12</v>
      </c>
      <c r="G10048" t="str">
        <f>Clef_répartition[[#This Row],[Code_Nom]]&amp;"_"&amp;Clef_répartition[[#This Row],[Nombre]]&amp;"_"&amp;Clef_répartition[[#This Row],[Année]]</f>
        <v>ARASPE_Association régionale de l'Action sociale Prilly-Echallens_30_2021</v>
      </c>
      <c r="H10048">
        <v>5495</v>
      </c>
      <c r="I10048" t="s">
        <v>212</v>
      </c>
      <c r="J10048">
        <v>2021</v>
      </c>
      <c r="K10048">
        <v>4.1700000000000001E-2</v>
      </c>
    </row>
    <row r="10049" spans="1:11" x14ac:dyDescent="0.25">
      <c r="A10049" t="s">
        <v>725</v>
      </c>
      <c r="B10049" t="s">
        <v>525</v>
      </c>
      <c r="C10049" t="s">
        <v>526</v>
      </c>
      <c r="D10049" t="str">
        <f>Clef_répartition[[#This Row],[Code association]]&amp;"_"&amp;Clef_répartition[[#This Row],[Nom association]]</f>
        <v>ARASPE_Association régionale de l'Action sociale Prilly-Echallens</v>
      </c>
      <c r="E10049">
        <f>COUNTIFS(D$2:D10049,Clef_répartition[[#This Row],[Code_Nom]],J$2:J10049,Clef_répartition[[#This Row],[Année]])</f>
        <v>31</v>
      </c>
      <c r="F10049">
        <f>IF(Clef_répartition[[#This Row],[Code_Nom]]=D10048,F10048-1,(COUNTIFS(Clef_répartition[Code_Nom],Clef_répartition[[#This Row],[Code_Nom]],Clef_répartition[Année],Clef_répartition[[#This Row],[Année]])))</f>
        <v>11</v>
      </c>
      <c r="G10049" t="str">
        <f>Clef_répartition[[#This Row],[Code_Nom]]&amp;"_"&amp;Clef_répartition[[#This Row],[Nombre]]&amp;"_"&amp;Clef_répartition[[#This Row],[Année]]</f>
        <v>ARASPE_Association régionale de l'Action sociale Prilly-Echallens_31_2021</v>
      </c>
      <c r="H10049">
        <v>5496</v>
      </c>
      <c r="I10049" t="s">
        <v>213</v>
      </c>
      <c r="J10049">
        <v>2021</v>
      </c>
      <c r="K10049">
        <v>2.41E-2</v>
      </c>
    </row>
    <row r="10050" spans="1:11" x14ac:dyDescent="0.25">
      <c r="A10050" t="s">
        <v>725</v>
      </c>
      <c r="B10050" t="s">
        <v>525</v>
      </c>
      <c r="C10050" t="s">
        <v>526</v>
      </c>
      <c r="D10050" t="str">
        <f>Clef_répartition[[#This Row],[Code association]]&amp;"_"&amp;Clef_répartition[[#This Row],[Nom association]]</f>
        <v>ARASPE_Association régionale de l'Action sociale Prilly-Echallens</v>
      </c>
      <c r="E10050">
        <f>COUNTIFS(D$2:D10050,Clef_répartition[[#This Row],[Code_Nom]],J$2:J10050,Clef_répartition[[#This Row],[Année]])</f>
        <v>32</v>
      </c>
      <c r="F10050">
        <f>IF(Clef_répartition[[#This Row],[Code_Nom]]=D10049,F10049-1,(COUNTIFS(Clef_répartition[Code_Nom],Clef_répartition[[#This Row],[Code_Nom]],Clef_répartition[Année],Clef_répartition[[#This Row],[Année]])))</f>
        <v>10</v>
      </c>
      <c r="G10050" t="str">
        <f>Clef_répartition[[#This Row],[Code_Nom]]&amp;"_"&amp;Clef_répartition[[#This Row],[Nombre]]&amp;"_"&amp;Clef_répartition[[#This Row],[Année]]</f>
        <v>ARASPE_Association régionale de l'Action sociale Prilly-Echallens_32_2021</v>
      </c>
      <c r="H10050">
        <v>5531</v>
      </c>
      <c r="I10050" t="s">
        <v>214</v>
      </c>
      <c r="J10050">
        <v>2021</v>
      </c>
      <c r="K10050">
        <v>5.4000000000000003E-3</v>
      </c>
    </row>
    <row r="10051" spans="1:11" x14ac:dyDescent="0.25">
      <c r="A10051" t="s">
        <v>725</v>
      </c>
      <c r="B10051" t="s">
        <v>525</v>
      </c>
      <c r="C10051" t="s">
        <v>526</v>
      </c>
      <c r="D10051" t="str">
        <f>Clef_répartition[[#This Row],[Code association]]&amp;"_"&amp;Clef_répartition[[#This Row],[Nom association]]</f>
        <v>ARASPE_Association régionale de l'Action sociale Prilly-Echallens</v>
      </c>
      <c r="E10051">
        <f>COUNTIFS(D$2:D10051,Clef_répartition[[#This Row],[Code_Nom]],J$2:J10051,Clef_répartition[[#This Row],[Année]])</f>
        <v>33</v>
      </c>
      <c r="F10051">
        <f>IF(Clef_répartition[[#This Row],[Code_Nom]]=D10050,F10050-1,(COUNTIFS(Clef_répartition[Code_Nom],Clef_répartition[[#This Row],[Code_Nom]],Clef_répartition[Année],Clef_répartition[[#This Row],[Année]])))</f>
        <v>9</v>
      </c>
      <c r="G10051" t="str">
        <f>Clef_répartition[[#This Row],[Code_Nom]]&amp;"_"&amp;Clef_répartition[[#This Row],[Nombre]]&amp;"_"&amp;Clef_répartition[[#This Row],[Année]]</f>
        <v>ARASPE_Association régionale de l'Action sociale Prilly-Echallens_33_2021</v>
      </c>
      <c r="H10051">
        <v>5533</v>
      </c>
      <c r="I10051" t="s">
        <v>216</v>
      </c>
      <c r="J10051">
        <v>2021</v>
      </c>
      <c r="K10051">
        <v>1.0800000000000001E-2</v>
      </c>
    </row>
    <row r="10052" spans="1:11" x14ac:dyDescent="0.25">
      <c r="A10052" t="s">
        <v>725</v>
      </c>
      <c r="B10052" t="s">
        <v>525</v>
      </c>
      <c r="C10052" t="s">
        <v>526</v>
      </c>
      <c r="D10052" t="str">
        <f>Clef_répartition[[#This Row],[Code association]]&amp;"_"&amp;Clef_répartition[[#This Row],[Nom association]]</f>
        <v>ARASPE_Association régionale de l'Action sociale Prilly-Echallens</v>
      </c>
      <c r="E10052">
        <f>COUNTIFS(D$2:D10052,Clef_répartition[[#This Row],[Code_Nom]],J$2:J10052,Clef_répartition[[#This Row],[Année]])</f>
        <v>34</v>
      </c>
      <c r="F10052">
        <f>IF(Clef_répartition[[#This Row],[Code_Nom]]=D10051,F10051-1,(COUNTIFS(Clef_répartition[Code_Nom],Clef_répartition[[#This Row],[Code_Nom]],Clef_répartition[Année],Clef_répartition[[#This Row],[Année]])))</f>
        <v>8</v>
      </c>
      <c r="G10052" t="str">
        <f>Clef_répartition[[#This Row],[Code_Nom]]&amp;"_"&amp;Clef_répartition[[#This Row],[Nombre]]&amp;"_"&amp;Clef_répartition[[#This Row],[Année]]</f>
        <v>ARASPE_Association régionale de l'Action sociale Prilly-Echallens_34_2021</v>
      </c>
      <c r="H10052">
        <v>5589</v>
      </c>
      <c r="I10052" t="s">
        <v>223</v>
      </c>
      <c r="J10052">
        <v>2021</v>
      </c>
      <c r="K10052">
        <v>0.16089999999999999</v>
      </c>
    </row>
    <row r="10053" spans="1:11" x14ac:dyDescent="0.25">
      <c r="A10053" t="s">
        <v>725</v>
      </c>
      <c r="B10053" t="s">
        <v>525</v>
      </c>
      <c r="C10053" t="s">
        <v>526</v>
      </c>
      <c r="D10053" t="str">
        <f>Clef_répartition[[#This Row],[Code association]]&amp;"_"&amp;Clef_répartition[[#This Row],[Nom association]]</f>
        <v>ARASPE_Association régionale de l'Action sociale Prilly-Echallens</v>
      </c>
      <c r="E10053">
        <f>COUNTIFS(D$2:D10053,Clef_répartition[[#This Row],[Code_Nom]],J$2:J10053,Clef_répartition[[#This Row],[Année]])</f>
        <v>35</v>
      </c>
      <c r="F10053">
        <f>IF(Clef_répartition[[#This Row],[Code_Nom]]=D10052,F10052-1,(COUNTIFS(Clef_répartition[Code_Nom],Clef_répartition[[#This Row],[Code_Nom]],Clef_répartition[Année],Clef_répartition[[#This Row],[Année]])))</f>
        <v>7</v>
      </c>
      <c r="G10053" t="str">
        <f>Clef_répartition[[#This Row],[Code_Nom]]&amp;"_"&amp;Clef_répartition[[#This Row],[Nombre]]&amp;"_"&amp;Clef_répartition[[#This Row],[Année]]</f>
        <v>ARASPE_Association régionale de l'Action sociale Prilly-Echallens_35_2021</v>
      </c>
      <c r="H10053">
        <v>5592</v>
      </c>
      <c r="I10053" t="s">
        <v>234</v>
      </c>
      <c r="J10053">
        <v>2021</v>
      </c>
      <c r="K10053">
        <v>4.2200000000000001E-2</v>
      </c>
    </row>
    <row r="10054" spans="1:11" x14ac:dyDescent="0.25">
      <c r="A10054" t="s">
        <v>725</v>
      </c>
      <c r="B10054" t="s">
        <v>525</v>
      </c>
      <c r="C10054" t="s">
        <v>526</v>
      </c>
      <c r="D10054" t="str">
        <f>Clef_répartition[[#This Row],[Code association]]&amp;"_"&amp;Clef_répartition[[#This Row],[Nom association]]</f>
        <v>ARASPE_Association régionale de l'Action sociale Prilly-Echallens</v>
      </c>
      <c r="E10054">
        <f>COUNTIFS(D$2:D10054,Clef_répartition[[#This Row],[Code_Nom]],J$2:J10054,Clef_répartition[[#This Row],[Année]])</f>
        <v>36</v>
      </c>
      <c r="F10054">
        <f>IF(Clef_répartition[[#This Row],[Code_Nom]]=D10053,F10053-1,(COUNTIFS(Clef_répartition[Code_Nom],Clef_répartition[[#This Row],[Code_Nom]],Clef_répartition[Année],Clef_répartition[[#This Row],[Année]])))</f>
        <v>6</v>
      </c>
      <c r="G10054" t="str">
        <f>Clef_répartition[[#This Row],[Code_Nom]]&amp;"_"&amp;Clef_répartition[[#This Row],[Nombre]]&amp;"_"&amp;Clef_répartition[[#This Row],[Année]]</f>
        <v>ARASPE_Association régionale de l'Action sociale Prilly-Echallens_36_2021</v>
      </c>
      <c r="H10054">
        <v>5534</v>
      </c>
      <c r="I10054" t="s">
        <v>241</v>
      </c>
      <c r="J10054">
        <v>2021</v>
      </c>
      <c r="K10054">
        <v>3.5000000000000001E-3</v>
      </c>
    </row>
    <row r="10055" spans="1:11" x14ac:dyDescent="0.25">
      <c r="A10055" t="s">
        <v>725</v>
      </c>
      <c r="B10055" t="s">
        <v>525</v>
      </c>
      <c r="C10055" t="s">
        <v>526</v>
      </c>
      <c r="D10055" t="str">
        <f>Clef_répartition[[#This Row],[Code association]]&amp;"_"&amp;Clef_répartition[[#This Row],[Nom association]]</f>
        <v>ARASPE_Association régionale de l'Action sociale Prilly-Echallens</v>
      </c>
      <c r="E10055">
        <f>COUNTIFS(D$2:D10055,Clef_répartition[[#This Row],[Code_Nom]],J$2:J10055,Clef_répartition[[#This Row],[Année]])</f>
        <v>37</v>
      </c>
      <c r="F10055">
        <f>IF(Clef_répartition[[#This Row],[Code_Nom]]=D10054,F10054-1,(COUNTIFS(Clef_répartition[Code_Nom],Clef_répartition[[#This Row],[Code_Nom]],Clef_répartition[Année],Clef_répartition[[#This Row],[Année]])))</f>
        <v>5</v>
      </c>
      <c r="G10055" t="str">
        <f>Clef_répartition[[#This Row],[Code_Nom]]&amp;"_"&amp;Clef_répartition[[#This Row],[Nombre]]&amp;"_"&amp;Clef_répartition[[#This Row],[Année]]</f>
        <v>ARASPE_Association régionale de l'Action sociale Prilly-Echallens_37_2021</v>
      </c>
      <c r="H10055">
        <v>5535</v>
      </c>
      <c r="I10055" t="s">
        <v>242</v>
      </c>
      <c r="J10055">
        <v>2021</v>
      </c>
      <c r="K10055">
        <v>1.0200000000000001E-2</v>
      </c>
    </row>
    <row r="10056" spans="1:11" x14ac:dyDescent="0.25">
      <c r="A10056" t="s">
        <v>725</v>
      </c>
      <c r="B10056" t="s">
        <v>525</v>
      </c>
      <c r="C10056" t="s">
        <v>526</v>
      </c>
      <c r="D10056" t="str">
        <f>Clef_répartition[[#This Row],[Code association]]&amp;"_"&amp;Clef_répartition[[#This Row],[Nom association]]</f>
        <v>ARASPE_Association régionale de l'Action sociale Prilly-Echallens</v>
      </c>
      <c r="E10056">
        <f>COUNTIFS(D$2:D10056,Clef_répartition[[#This Row],[Code_Nom]],J$2:J10056,Clef_répartition[[#This Row],[Année]])</f>
        <v>38</v>
      </c>
      <c r="F10056">
        <f>IF(Clef_répartition[[#This Row],[Code_Nom]]=D10055,F10055-1,(COUNTIFS(Clef_répartition[Code_Nom],Clef_répartition[[#This Row],[Code_Nom]],Clef_répartition[Année],Clef_répartition[[#This Row],[Année]])))</f>
        <v>4</v>
      </c>
      <c r="G10056" t="str">
        <f>Clef_répartition[[#This Row],[Code_Nom]]&amp;"_"&amp;Clef_répartition[[#This Row],[Nombre]]&amp;"_"&amp;Clef_répartition[[#This Row],[Année]]</f>
        <v>ARASPE_Association régionale de l'Action sociale Prilly-Echallens_38_2021</v>
      </c>
      <c r="H10056">
        <v>5501</v>
      </c>
      <c r="I10056" t="s">
        <v>258</v>
      </c>
      <c r="J10056">
        <v>2021</v>
      </c>
      <c r="K10056">
        <v>1.35E-2</v>
      </c>
    </row>
    <row r="10057" spans="1:11" x14ac:dyDescent="0.25">
      <c r="A10057" t="s">
        <v>725</v>
      </c>
      <c r="B10057" t="s">
        <v>525</v>
      </c>
      <c r="C10057" t="s">
        <v>526</v>
      </c>
      <c r="D10057" t="str">
        <f>Clef_répartition[[#This Row],[Code association]]&amp;"_"&amp;Clef_répartition[[#This Row],[Nom association]]</f>
        <v>ARASPE_Association régionale de l'Action sociale Prilly-Echallens</v>
      </c>
      <c r="E10057">
        <f>COUNTIFS(D$2:D10057,Clef_répartition[[#This Row],[Code_Nom]],J$2:J10057,Clef_répartition[[#This Row],[Année]])</f>
        <v>39</v>
      </c>
      <c r="F10057">
        <f>IF(Clef_répartition[[#This Row],[Code_Nom]]=D10056,F10056-1,(COUNTIFS(Clef_répartition[Code_Nom],Clef_répartition[[#This Row],[Code_Nom]],Clef_répartition[Année],Clef_répartition[[#This Row],[Année]])))</f>
        <v>3</v>
      </c>
      <c r="G10057" t="str">
        <f>Clef_répartition[[#This Row],[Code_Nom]]&amp;"_"&amp;Clef_répartition[[#This Row],[Nombre]]&amp;"_"&amp;Clef_répartition[[#This Row],[Année]]</f>
        <v>ARASPE_Association régionale de l'Action sociale Prilly-Echallens_39_2021</v>
      </c>
      <c r="H10057">
        <v>5537</v>
      </c>
      <c r="I10057" t="s">
        <v>282</v>
      </c>
      <c r="J10057">
        <v>2021</v>
      </c>
      <c r="K10057">
        <v>1.66E-2</v>
      </c>
    </row>
    <row r="10058" spans="1:11" x14ac:dyDescent="0.25">
      <c r="A10058" t="s">
        <v>725</v>
      </c>
      <c r="B10058" t="s">
        <v>525</v>
      </c>
      <c r="C10058" t="s">
        <v>526</v>
      </c>
      <c r="D10058" t="str">
        <f>Clef_répartition[[#This Row],[Code association]]&amp;"_"&amp;Clef_répartition[[#This Row],[Nom association]]</f>
        <v>ARASPE_Association régionale de l'Action sociale Prilly-Echallens</v>
      </c>
      <c r="E10058">
        <f>COUNTIFS(D$2:D10058,Clef_répartition[[#This Row],[Code_Nom]],J$2:J10058,Clef_répartition[[#This Row],[Année]])</f>
        <v>40</v>
      </c>
      <c r="F10058">
        <f>IF(Clef_répartition[[#This Row],[Code_Nom]]=D10057,F10057-1,(COUNTIFS(Clef_répartition[Code_Nom],Clef_répartition[[#This Row],[Code_Nom]],Clef_répartition[Année],Clef_répartition[[#This Row],[Année]])))</f>
        <v>2</v>
      </c>
      <c r="G10058" t="str">
        <f>Clef_répartition[[#This Row],[Code_Nom]]&amp;"_"&amp;Clef_répartition[[#This Row],[Nombre]]&amp;"_"&amp;Clef_répartition[[#This Row],[Année]]</f>
        <v>ARASPE_Association régionale de l'Action sociale Prilly-Echallens_40_2021</v>
      </c>
      <c r="H10058">
        <v>5539</v>
      </c>
      <c r="I10058" t="s">
        <v>288</v>
      </c>
      <c r="J10058">
        <v>2021</v>
      </c>
      <c r="K10058">
        <v>1.38E-2</v>
      </c>
    </row>
    <row r="10059" spans="1:11" x14ac:dyDescent="0.25">
      <c r="A10059" t="s">
        <v>725</v>
      </c>
      <c r="B10059" t="s">
        <v>525</v>
      </c>
      <c r="C10059" t="s">
        <v>526</v>
      </c>
      <c r="D10059" t="str">
        <f>Clef_répartition[[#This Row],[Code association]]&amp;"_"&amp;Clef_répartition[[#This Row],[Nom association]]</f>
        <v>ARASPE_Association régionale de l'Action sociale Prilly-Echallens</v>
      </c>
      <c r="E10059">
        <f>COUNTIFS(D$2:D10059,Clef_répartition[[#This Row],[Code_Nom]],J$2:J10059,Clef_répartition[[#This Row],[Année]])</f>
        <v>41</v>
      </c>
      <c r="F10059">
        <f>IF(Clef_répartition[[#This Row],[Code_Nom]]=D10058,F10058-1,(COUNTIFS(Clef_répartition[Code_Nom],Clef_répartition[[#This Row],[Code_Nom]],Clef_répartition[Année],Clef_répartition[[#This Row],[Année]])))</f>
        <v>1</v>
      </c>
      <c r="G10059" t="str">
        <f>Clef_répartition[[#This Row],[Code_Nom]]&amp;"_"&amp;Clef_répartition[[#This Row],[Nombre]]&amp;"_"&amp;Clef_répartition[[#This Row],[Année]]</f>
        <v>ARASPE_Association régionale de l'Action sociale Prilly-Echallens_41_2021</v>
      </c>
      <c r="H10059">
        <v>5503</v>
      </c>
      <c r="I10059" t="s">
        <v>290</v>
      </c>
      <c r="J10059">
        <v>2021</v>
      </c>
      <c r="K10059">
        <v>1.7399999999999999E-2</v>
      </c>
    </row>
    <row r="10060" spans="1:11" x14ac:dyDescent="0.25">
      <c r="A10060" t="s">
        <v>725</v>
      </c>
      <c r="B10060" t="s">
        <v>656</v>
      </c>
      <c r="C10060" t="s">
        <v>657</v>
      </c>
      <c r="D10060" t="str">
        <f>Clef_répartition[[#This Row],[Code association]]&amp;"_"&amp;Clef_répartition[[#This Row],[Nom association]]</f>
        <v>ARCC_Association intercommunale pour l'épuration des eaux de la Région des côtes de Chalamont</v>
      </c>
      <c r="E10060">
        <f>COUNTIFS(D$2:D10060,Clef_répartition[[#This Row],[Code_Nom]],J$2:J10060,Clef_répartition[[#This Row],[Année]])</f>
        <v>1</v>
      </c>
      <c r="F10060">
        <f>IF(Clef_répartition[[#This Row],[Code_Nom]]=D10059,F10059-1,(COUNTIFS(Clef_répartition[Code_Nom],Clef_répartition[[#This Row],[Code_Nom]],Clef_répartition[Année],Clef_répartition[[#This Row],[Année]])))</f>
        <v>4</v>
      </c>
      <c r="G10060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Chalamont_1_2021</v>
      </c>
      <c r="H10060">
        <v>5902</v>
      </c>
      <c r="I10060" t="s">
        <v>18</v>
      </c>
      <c r="J10060">
        <v>2021</v>
      </c>
      <c r="K10060">
        <v>0</v>
      </c>
    </row>
    <row r="10061" spans="1:11" x14ac:dyDescent="0.25">
      <c r="A10061" t="s">
        <v>725</v>
      </c>
      <c r="B10061" t="s">
        <v>656</v>
      </c>
      <c r="C10061" t="s">
        <v>657</v>
      </c>
      <c r="D10061" t="str">
        <f>Clef_répartition[[#This Row],[Code association]]&amp;"_"&amp;Clef_répartition[[#This Row],[Nom association]]</f>
        <v>ARCC_Association intercommunale pour l'épuration des eaux de la Région des côtes de Chalamont</v>
      </c>
      <c r="E10061">
        <f>COUNTIFS(D$2:D10061,Clef_répartition[[#This Row],[Code_Nom]],J$2:J10061,Clef_répartition[[#This Row],[Année]])</f>
        <v>2</v>
      </c>
      <c r="F10061">
        <f>IF(Clef_répartition[[#This Row],[Code_Nom]]=D10060,F10060-1,(COUNTIFS(Clef_répartition[Code_Nom],Clef_répartition[[#This Row],[Code_Nom]],Clef_répartition[Année],Clef_répartition[[#This Row],[Année]])))</f>
        <v>3</v>
      </c>
      <c r="G10061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Chalamont_2_2021</v>
      </c>
      <c r="H10061">
        <v>5749</v>
      </c>
      <c r="I10061" t="s">
        <v>58</v>
      </c>
      <c r="J10061">
        <v>2021</v>
      </c>
      <c r="K10061">
        <v>0.16</v>
      </c>
    </row>
    <row r="10062" spans="1:11" x14ac:dyDescent="0.25">
      <c r="A10062" t="s">
        <v>725</v>
      </c>
      <c r="B10062" t="s">
        <v>656</v>
      </c>
      <c r="C10062" t="s">
        <v>657</v>
      </c>
      <c r="D10062" t="str">
        <f>Clef_répartition[[#This Row],[Code association]]&amp;"_"&amp;Clef_répartition[[#This Row],[Nom association]]</f>
        <v>ARCC_Association intercommunale pour l'épuration des eaux de la Région des côtes de Chalamont</v>
      </c>
      <c r="E10062">
        <f>COUNTIFS(D$2:D10062,Clef_répartition[[#This Row],[Code_Nom]],J$2:J10062,Clef_répartition[[#This Row],[Année]])</f>
        <v>3</v>
      </c>
      <c r="F10062">
        <f>IF(Clef_répartition[[#This Row],[Code_Nom]]=D10061,F10061-1,(COUNTIFS(Clef_répartition[Code_Nom],Clef_répartition[[#This Row],[Code_Nom]],Clef_répartition[Année],Clef_répartition[[#This Row],[Année]])))</f>
        <v>2</v>
      </c>
      <c r="G10062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Chalamont_3_2021</v>
      </c>
      <c r="H10062">
        <v>5914</v>
      </c>
      <c r="I10062" t="s">
        <v>105</v>
      </c>
      <c r="J10062">
        <v>2021</v>
      </c>
      <c r="K10062">
        <v>0.31</v>
      </c>
    </row>
    <row r="10063" spans="1:11" x14ac:dyDescent="0.25">
      <c r="A10063" t="s">
        <v>725</v>
      </c>
      <c r="B10063" t="s">
        <v>656</v>
      </c>
      <c r="C10063" t="s">
        <v>657</v>
      </c>
      <c r="D10063" t="str">
        <f>Clef_répartition[[#This Row],[Code association]]&amp;"_"&amp;Clef_répartition[[#This Row],[Nom association]]</f>
        <v>ARCC_Association intercommunale pour l'épuration des eaux de la Région des côtes de Chalamont</v>
      </c>
      <c r="E10063">
        <f>COUNTIFS(D$2:D10063,Clef_répartition[[#This Row],[Code_Nom]],J$2:J10063,Clef_répartition[[#This Row],[Année]])</f>
        <v>4</v>
      </c>
      <c r="F10063">
        <f>IF(Clef_répartition[[#This Row],[Code_Nom]]=D10062,F10062-1,(COUNTIFS(Clef_répartition[Code_Nom],Clef_répartition[[#This Row],[Code_Nom]],Clef_répartition[Année],Clef_répartition[[#This Row],[Année]])))</f>
        <v>1</v>
      </c>
      <c r="G10063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Chalamont_4_2021</v>
      </c>
      <c r="H10063">
        <v>5929</v>
      </c>
      <c r="I10063" t="s">
        <v>257</v>
      </c>
      <c r="J10063">
        <v>2021</v>
      </c>
      <c r="K10063">
        <v>0.53</v>
      </c>
    </row>
    <row r="10064" spans="1:11" x14ac:dyDescent="0.25">
      <c r="A10064" t="s">
        <v>725</v>
      </c>
      <c r="B10064" t="s">
        <v>636</v>
      </c>
      <c r="C10064" t="s">
        <v>637</v>
      </c>
      <c r="D10064" t="str">
        <f>Clef_répartition[[#This Row],[Code association]]&amp;"_"&amp;Clef_répartition[[#This Row],[Nom association]]</f>
        <v>ARPEJE _Association Régionale Pour l’Enfance et la Jeunesse</v>
      </c>
      <c r="E10064">
        <f>COUNTIFS(D$2:D10064,Clef_répartition[[#This Row],[Code_Nom]],J$2:J10064,Clef_répartition[[#This Row],[Année]])</f>
        <v>1</v>
      </c>
      <c r="F10064">
        <f>IF(Clef_répartition[[#This Row],[Code_Nom]]=D10063,F10063-1,(COUNTIFS(Clef_répartition[Code_Nom],Clef_répartition[[#This Row],[Code_Nom]],Clef_répartition[Année],Clef_répartition[[#This Row],[Année]])))</f>
        <v>4</v>
      </c>
      <c r="G10064" t="str">
        <f>Clef_répartition[[#This Row],[Code_Nom]]&amp;"_"&amp;Clef_répartition[[#This Row],[Nombre]]&amp;"_"&amp;Clef_répartition[[#This Row],[Année]]</f>
        <v>ARPEJE _Association Régionale Pour l’Enfance et la Jeunesse_1_2021</v>
      </c>
      <c r="H10064">
        <v>5451</v>
      </c>
      <c r="I10064" t="s">
        <v>10</v>
      </c>
      <c r="J10064">
        <v>2021</v>
      </c>
      <c r="K10064">
        <v>0.434</v>
      </c>
    </row>
    <row r="10065" spans="1:11" x14ac:dyDescent="0.25">
      <c r="A10065" t="s">
        <v>725</v>
      </c>
      <c r="B10065" t="s">
        <v>636</v>
      </c>
      <c r="C10065" t="s">
        <v>637</v>
      </c>
      <c r="D10065" t="str">
        <f>Clef_répartition[[#This Row],[Code association]]&amp;"_"&amp;Clef_répartition[[#This Row],[Nom association]]</f>
        <v>ARPEJE _Association Régionale Pour l’Enfance et la Jeunesse</v>
      </c>
      <c r="E10065">
        <f>COUNTIFS(D$2:D10065,Clef_répartition[[#This Row],[Code_Nom]],J$2:J10065,Clef_répartition[[#This Row],[Année]])</f>
        <v>2</v>
      </c>
      <c r="F10065">
        <f>IF(Clef_répartition[[#This Row],[Code_Nom]]=D10064,F10064-1,(COUNTIFS(Clef_répartition[Code_Nom],Clef_répartition[[#This Row],[Code_Nom]],Clef_répartition[Année],Clef_répartition[[#This Row],[Année]])))</f>
        <v>3</v>
      </c>
      <c r="G10065" t="str">
        <f>Clef_répartition[[#This Row],[Code_Nom]]&amp;"_"&amp;Clef_répartition[[#This Row],[Nombre]]&amp;"_"&amp;Clef_répartition[[#This Row],[Année]]</f>
        <v>ARPEJE _Association Régionale Pour l’Enfance et la Jeunesse_2_2021</v>
      </c>
      <c r="H10065">
        <v>5456</v>
      </c>
      <c r="I10065" t="s">
        <v>87</v>
      </c>
      <c r="J10065">
        <v>2021</v>
      </c>
      <c r="K10065">
        <v>0.17749999999999999</v>
      </c>
    </row>
    <row r="10066" spans="1:11" x14ac:dyDescent="0.25">
      <c r="A10066" t="s">
        <v>725</v>
      </c>
      <c r="B10066" t="s">
        <v>636</v>
      </c>
      <c r="C10066" t="s">
        <v>637</v>
      </c>
      <c r="D10066" t="str">
        <f>Clef_répartition[[#This Row],[Code association]]&amp;"_"&amp;Clef_répartition[[#This Row],[Nom association]]</f>
        <v>ARPEJE _Association Régionale Pour l’Enfance et la Jeunesse</v>
      </c>
      <c r="E10066">
        <f>COUNTIFS(D$2:D10066,Clef_répartition[[#This Row],[Code_Nom]],J$2:J10066,Clef_répartition[[#This Row],[Année]])</f>
        <v>3</v>
      </c>
      <c r="F10066">
        <f>IF(Clef_répartition[[#This Row],[Code_Nom]]=D10065,F10065-1,(COUNTIFS(Clef_répartition[Code_Nom],Clef_répartition[[#This Row],[Code_Nom]],Clef_répartition[Année],Clef_répartition[[#This Row],[Année]])))</f>
        <v>2</v>
      </c>
      <c r="G10066" t="str">
        <f>Clef_répartition[[#This Row],[Code_Nom]]&amp;"_"&amp;Clef_répartition[[#This Row],[Nombre]]&amp;"_"&amp;Clef_répartition[[#This Row],[Année]]</f>
        <v>ARPEJE _Association Régionale Pour l’Enfance et la Jeunesse_3_2021</v>
      </c>
      <c r="H10066">
        <v>5458</v>
      </c>
      <c r="I10066" t="s">
        <v>111</v>
      </c>
      <c r="J10066">
        <v>2021</v>
      </c>
      <c r="K10066">
        <v>7.5800000000000006E-2</v>
      </c>
    </row>
    <row r="10067" spans="1:11" x14ac:dyDescent="0.25">
      <c r="A10067" t="s">
        <v>725</v>
      </c>
      <c r="B10067" t="s">
        <v>636</v>
      </c>
      <c r="C10067" t="s">
        <v>637</v>
      </c>
      <c r="D10067" t="str">
        <f>Clef_répartition[[#This Row],[Code association]]&amp;"_"&amp;Clef_répartition[[#This Row],[Nom association]]</f>
        <v>ARPEJE _Association Régionale Pour l’Enfance et la Jeunesse</v>
      </c>
      <c r="E10067">
        <f>COUNTIFS(D$2:D10067,Clef_répartition[[#This Row],[Code_Nom]],J$2:J10067,Clef_répartition[[#This Row],[Année]])</f>
        <v>4</v>
      </c>
      <c r="F10067">
        <f>IF(Clef_répartition[[#This Row],[Code_Nom]]=D10066,F10066-1,(COUNTIFS(Clef_répartition[Code_Nom],Clef_répartition[[#This Row],[Code_Nom]],Clef_répartition[Année],Clef_répartition[[#This Row],[Année]])))</f>
        <v>1</v>
      </c>
      <c r="G10067" t="str">
        <f>Clef_répartition[[#This Row],[Code_Nom]]&amp;"_"&amp;Clef_répartition[[#This Row],[Nombre]]&amp;"_"&amp;Clef_répartition[[#This Row],[Année]]</f>
        <v>ARPEJE _Association Régionale Pour l’Enfance et la Jeunesse_4_2021</v>
      </c>
      <c r="H10067">
        <v>5464</v>
      </c>
      <c r="I10067" t="s">
        <v>296</v>
      </c>
      <c r="J10067">
        <v>2021</v>
      </c>
      <c r="K10067">
        <v>0.31269999999999998</v>
      </c>
    </row>
    <row r="10068" spans="1:11" x14ac:dyDescent="0.25">
      <c r="A10068" t="s">
        <v>725</v>
      </c>
      <c r="B10068" t="s">
        <v>487</v>
      </c>
      <c r="C10068" t="s">
        <v>488</v>
      </c>
      <c r="D10068" t="str">
        <f>Clef_répartition[[#This Row],[Code association]]&amp;"_"&amp;Clef_répartition[[#This Row],[Nom association]]</f>
        <v>ASAICE_Association scolaire et d'accueil de jour des enfants intercommunale Chavornay et environs</v>
      </c>
      <c r="E10068">
        <f>COUNTIFS(D$2:D10068,Clef_répartition[[#This Row],[Code_Nom]],J$2:J10068,Clef_répartition[[#This Row],[Année]])</f>
        <v>1</v>
      </c>
      <c r="F10068">
        <f>IF(Clef_répartition[[#This Row],[Code_Nom]]=D10067,F10067-1,(COUNTIFS(Clef_répartition[Code_Nom],Clef_répartition[[#This Row],[Code_Nom]],Clef_répartition[Année],Clef_répartition[[#This Row],[Année]])))</f>
        <v>5</v>
      </c>
      <c r="G10068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environs_1_2021</v>
      </c>
      <c r="H10068">
        <v>5746</v>
      </c>
      <c r="I10068" t="s">
        <v>15</v>
      </c>
      <c r="J10068">
        <v>2021</v>
      </c>
      <c r="K10068">
        <v>0.13700000000000001</v>
      </c>
    </row>
    <row r="10069" spans="1:11" x14ac:dyDescent="0.25">
      <c r="A10069" t="s">
        <v>725</v>
      </c>
      <c r="B10069" t="s">
        <v>487</v>
      </c>
      <c r="C10069" t="s">
        <v>488</v>
      </c>
      <c r="D10069" t="str">
        <f>Clef_répartition[[#This Row],[Code association]]&amp;"_"&amp;Clef_répartition[[#This Row],[Nom association]]</f>
        <v>ASAICE_Association scolaire et d'accueil de jour des enfants intercommunale Chavornay et environs</v>
      </c>
      <c r="E10069">
        <f>COUNTIFS(D$2:D10069,Clef_répartition[[#This Row],[Code_Nom]],J$2:J10069,Clef_répartition[[#This Row],[Année]])</f>
        <v>2</v>
      </c>
      <c r="F10069">
        <f>IF(Clef_répartition[[#This Row],[Code_Nom]]=D10068,F10068-1,(COUNTIFS(Clef_répartition[Code_Nom],Clef_répartition[[#This Row],[Code_Nom]],Clef_répartition[Année],Clef_répartition[[#This Row],[Année]])))</f>
        <v>4</v>
      </c>
      <c r="G10069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environs_2_2021</v>
      </c>
      <c r="H10069">
        <v>5902</v>
      </c>
      <c r="I10069" t="s">
        <v>18</v>
      </c>
      <c r="J10069">
        <v>2021</v>
      </c>
      <c r="K10069">
        <v>4.7E-2</v>
      </c>
    </row>
    <row r="10070" spans="1:11" x14ac:dyDescent="0.25">
      <c r="A10070" t="s">
        <v>725</v>
      </c>
      <c r="B10070" t="s">
        <v>487</v>
      </c>
      <c r="C10070" t="s">
        <v>488</v>
      </c>
      <c r="D10070" t="str">
        <f>Clef_répartition[[#This Row],[Code association]]&amp;"_"&amp;Clef_répartition[[#This Row],[Nom association]]</f>
        <v>ASAICE_Association scolaire et d'accueil de jour des enfants intercommunale Chavornay et environs</v>
      </c>
      <c r="E10070">
        <f>COUNTIFS(D$2:D10070,Clef_répartition[[#This Row],[Code_Nom]],J$2:J10070,Clef_répartition[[#This Row],[Année]])</f>
        <v>3</v>
      </c>
      <c r="F10070">
        <f>IF(Clef_répartition[[#This Row],[Code_Nom]]=D10069,F10069-1,(COUNTIFS(Clef_répartition[Code_Nom],Clef_répartition[[#This Row],[Code_Nom]],Clef_répartition[Année],Clef_répartition[[#This Row],[Année]])))</f>
        <v>3</v>
      </c>
      <c r="G10070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environs_3_2021</v>
      </c>
      <c r="H10070">
        <v>5749</v>
      </c>
      <c r="I10070" t="s">
        <v>58</v>
      </c>
      <c r="J10070">
        <v>2021</v>
      </c>
      <c r="K10070">
        <v>0.68400000000000005</v>
      </c>
    </row>
    <row r="10071" spans="1:11" x14ac:dyDescent="0.25">
      <c r="A10071" t="s">
        <v>725</v>
      </c>
      <c r="B10071" t="s">
        <v>487</v>
      </c>
      <c r="C10071" t="s">
        <v>488</v>
      </c>
      <c r="D10071" t="str">
        <f>Clef_répartition[[#This Row],[Code association]]&amp;"_"&amp;Clef_répartition[[#This Row],[Nom association]]</f>
        <v>ASAICE_Association scolaire et d'accueil de jour des enfants intercommunale Chavornay et environs</v>
      </c>
      <c r="E10071">
        <f>COUNTIFS(D$2:D10071,Clef_répartition[[#This Row],[Code_Nom]],J$2:J10071,Clef_répartition[[#This Row],[Année]])</f>
        <v>4</v>
      </c>
      <c r="F10071">
        <f>IF(Clef_répartition[[#This Row],[Code_Nom]]=D10070,F10070-1,(COUNTIFS(Clef_répartition[Code_Nom],Clef_répartition[[#This Row],[Code_Nom]],Clef_répartition[Année],Clef_répartition[[#This Row],[Année]])))</f>
        <v>2</v>
      </c>
      <c r="G10071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environs_4_2021</v>
      </c>
      <c r="H10071">
        <v>5914</v>
      </c>
      <c r="I10071" t="s">
        <v>105</v>
      </c>
      <c r="J10071">
        <v>2021</v>
      </c>
      <c r="K10071">
        <v>4.2999999999999997E-2</v>
      </c>
    </row>
    <row r="10072" spans="1:11" x14ac:dyDescent="0.25">
      <c r="A10072" t="s">
        <v>725</v>
      </c>
      <c r="B10072" t="s">
        <v>487</v>
      </c>
      <c r="C10072" t="s">
        <v>488</v>
      </c>
      <c r="D10072" t="str">
        <f>Clef_répartition[[#This Row],[Code association]]&amp;"_"&amp;Clef_répartition[[#This Row],[Nom association]]</f>
        <v>ASAICE_Association scolaire et d'accueil de jour des enfants intercommunale Chavornay et environs</v>
      </c>
      <c r="E10072">
        <f>COUNTIFS(D$2:D10072,Clef_répartition[[#This Row],[Code_Nom]],J$2:J10072,Clef_répartition[[#This Row],[Année]])</f>
        <v>5</v>
      </c>
      <c r="F10072">
        <f>IF(Clef_répartition[[#This Row],[Code_Nom]]=D10071,F10071-1,(COUNTIFS(Clef_répartition[Code_Nom],Clef_répartition[[#This Row],[Code_Nom]],Clef_répartition[Année],Clef_répartition[[#This Row],[Année]])))</f>
        <v>1</v>
      </c>
      <c r="G10072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environs_5_2021</v>
      </c>
      <c r="H10072">
        <v>5929</v>
      </c>
      <c r="I10072" t="s">
        <v>257</v>
      </c>
      <c r="J10072">
        <v>2021</v>
      </c>
      <c r="K10072">
        <v>8.8999999999999996E-2</v>
      </c>
    </row>
    <row r="10073" spans="1:11" x14ac:dyDescent="0.25">
      <c r="A10073" t="s">
        <v>725</v>
      </c>
      <c r="B10073" t="s">
        <v>519</v>
      </c>
      <c r="C10073" t="s">
        <v>520</v>
      </c>
      <c r="D10073" t="str">
        <f>Clef_répartition[[#This Row],[Code association]]&amp;"_"&amp;Clef_répartition[[#This Row],[Nom association]]</f>
        <v>ASCL_Association Scolaire Centre Lavaux</v>
      </c>
      <c r="E10073">
        <f>COUNTIFS(D$2:D10073,Clef_répartition[[#This Row],[Code_Nom]],J$2:J10073,Clef_répartition[[#This Row],[Année]])</f>
        <v>1</v>
      </c>
      <c r="F10073">
        <f>IF(Clef_répartition[[#This Row],[Code_Nom]]=D10072,F10072-1,(COUNTIFS(Clef_répartition[Code_Nom],Clef_répartition[[#This Row],[Code_Nom]],Clef_répartition[Année],Clef_répartition[[#This Row],[Année]])))</f>
        <v>5</v>
      </c>
      <c r="G10073" t="str">
        <f>Clef_répartition[[#This Row],[Code_Nom]]&amp;"_"&amp;Clef_répartition[[#This Row],[Nombre]]&amp;"_"&amp;Clef_répartition[[#This Row],[Année]]</f>
        <v>ASCL_Association Scolaire Centre Lavaux_1_2021</v>
      </c>
      <c r="H10073">
        <v>5613</v>
      </c>
      <c r="I10073" t="s">
        <v>33</v>
      </c>
      <c r="J10073">
        <v>2021</v>
      </c>
      <c r="K10073">
        <v>0.4531</v>
      </c>
    </row>
    <row r="10074" spans="1:11" x14ac:dyDescent="0.25">
      <c r="A10074" t="s">
        <v>725</v>
      </c>
      <c r="B10074" t="s">
        <v>519</v>
      </c>
      <c r="C10074" t="s">
        <v>520</v>
      </c>
      <c r="D10074" t="str">
        <f>Clef_répartition[[#This Row],[Code association]]&amp;"_"&amp;Clef_répartition[[#This Row],[Nom association]]</f>
        <v>ASCL_Association Scolaire Centre Lavaux</v>
      </c>
      <c r="E10074">
        <f>COUNTIFS(D$2:D10074,Clef_répartition[[#This Row],[Code_Nom]],J$2:J10074,Clef_répartition[[#This Row],[Année]])</f>
        <v>2</v>
      </c>
      <c r="F10074">
        <f>IF(Clef_répartition[[#This Row],[Code_Nom]]=D10073,F10073-1,(COUNTIFS(Clef_répartition[Code_Nom],Clef_répartition[[#This Row],[Code_Nom]],Clef_répartition[Année],Clef_répartition[[#This Row],[Année]])))</f>
        <v>4</v>
      </c>
      <c r="G10074" t="str">
        <f>Clef_répartition[[#This Row],[Code_Nom]]&amp;"_"&amp;Clef_répartition[[#This Row],[Nombre]]&amp;"_"&amp;Clef_répartition[[#This Row],[Année]]</f>
        <v>ASCL_Association Scolaire Centre Lavaux_2_2021</v>
      </c>
      <c r="H10074">
        <v>5601</v>
      </c>
      <c r="I10074" t="s">
        <v>66</v>
      </c>
      <c r="J10074">
        <v>2021</v>
      </c>
      <c r="K10074">
        <v>0.20349999999999999</v>
      </c>
    </row>
    <row r="10075" spans="1:11" x14ac:dyDescent="0.25">
      <c r="A10075" t="s">
        <v>725</v>
      </c>
      <c r="B10075" t="s">
        <v>519</v>
      </c>
      <c r="C10075" t="s">
        <v>520</v>
      </c>
      <c r="D10075" t="str">
        <f>Clef_répartition[[#This Row],[Code association]]&amp;"_"&amp;Clef_répartition[[#This Row],[Nom association]]</f>
        <v>ASCL_Association Scolaire Centre Lavaux</v>
      </c>
      <c r="E10075">
        <f>COUNTIFS(D$2:D10075,Clef_répartition[[#This Row],[Code_Nom]],J$2:J10075,Clef_répartition[[#This Row],[Année]])</f>
        <v>3</v>
      </c>
      <c r="F10075">
        <f>IF(Clef_répartition[[#This Row],[Code_Nom]]=D10074,F10074-1,(COUNTIFS(Clef_répartition[Code_Nom],Clef_répartition[[#This Row],[Code_Nom]],Clef_répartition[Année],Clef_répartition[[#This Row],[Année]])))</f>
        <v>3</v>
      </c>
      <c r="G10075" t="str">
        <f>Clef_répartition[[#This Row],[Code_Nom]]&amp;"_"&amp;Clef_répartition[[#This Row],[Nombre]]&amp;"_"&amp;Clef_répartition[[#This Row],[Année]]</f>
        <v>ASCL_Association Scolaire Centre Lavaux_3_2021</v>
      </c>
      <c r="H10075">
        <v>5607</v>
      </c>
      <c r="I10075" t="s">
        <v>225</v>
      </c>
      <c r="J10075">
        <v>2021</v>
      </c>
      <c r="K10075">
        <v>0.2838</v>
      </c>
    </row>
    <row r="10076" spans="1:11" x14ac:dyDescent="0.25">
      <c r="A10076" t="s">
        <v>725</v>
      </c>
      <c r="B10076" t="s">
        <v>519</v>
      </c>
      <c r="C10076" t="s">
        <v>520</v>
      </c>
      <c r="D10076" t="str">
        <f>Clef_répartition[[#This Row],[Code association]]&amp;"_"&amp;Clef_répartition[[#This Row],[Nom association]]</f>
        <v>ASCL_Association Scolaire Centre Lavaux</v>
      </c>
      <c r="E10076">
        <f>COUNTIFS(D$2:D10076,Clef_répartition[[#This Row],[Code_Nom]],J$2:J10076,Clef_répartition[[#This Row],[Année]])</f>
        <v>4</v>
      </c>
      <c r="F10076">
        <f>IF(Clef_répartition[[#This Row],[Code_Nom]]=D10075,F10075-1,(COUNTIFS(Clef_répartition[Code_Nom],Clef_répartition[[#This Row],[Code_Nom]],Clef_répartition[Année],Clef_répartition[[#This Row],[Année]])))</f>
        <v>2</v>
      </c>
      <c r="G10076" t="str">
        <f>Clef_répartition[[#This Row],[Code_Nom]]&amp;"_"&amp;Clef_répartition[[#This Row],[Nombre]]&amp;"_"&amp;Clef_répartition[[#This Row],[Année]]</f>
        <v>ASCL_Association Scolaire Centre Lavaux_4_2021</v>
      </c>
      <c r="H10076">
        <v>5609</v>
      </c>
      <c r="I10076" t="s">
        <v>230</v>
      </c>
      <c r="J10076">
        <v>2021</v>
      </c>
      <c r="K10076">
        <v>2.5100000000000001E-2</v>
      </c>
    </row>
    <row r="10077" spans="1:11" x14ac:dyDescent="0.25">
      <c r="A10077" t="s">
        <v>725</v>
      </c>
      <c r="B10077" t="s">
        <v>519</v>
      </c>
      <c r="C10077" t="s">
        <v>520</v>
      </c>
      <c r="D10077" t="str">
        <f>Clef_répartition[[#This Row],[Code association]]&amp;"_"&amp;Clef_répartition[[#This Row],[Nom association]]</f>
        <v>ASCL_Association Scolaire Centre Lavaux</v>
      </c>
      <c r="E10077">
        <f>COUNTIFS(D$2:D10077,Clef_répartition[[#This Row],[Code_Nom]],J$2:J10077,Clef_répartition[[#This Row],[Année]])</f>
        <v>5</v>
      </c>
      <c r="F10077">
        <f>IF(Clef_répartition[[#This Row],[Code_Nom]]=D10076,F10076-1,(COUNTIFS(Clef_répartition[Code_Nom],Clef_répartition[[#This Row],[Code_Nom]],Clef_répartition[Année],Clef_répartition[[#This Row],[Année]])))</f>
        <v>1</v>
      </c>
      <c r="G10077" t="str">
        <f>Clef_répartition[[#This Row],[Code_Nom]]&amp;"_"&amp;Clef_répartition[[#This Row],[Nombre]]&amp;"_"&amp;Clef_répartition[[#This Row],[Année]]</f>
        <v>ASCL_Association Scolaire Centre Lavaux_5_2021</v>
      </c>
      <c r="H10077">
        <v>5610</v>
      </c>
      <c r="I10077" t="s">
        <v>256</v>
      </c>
      <c r="J10077">
        <v>2021</v>
      </c>
      <c r="K10077">
        <v>3.4500000000000003E-2</v>
      </c>
    </row>
    <row r="10078" spans="1:11" x14ac:dyDescent="0.25">
      <c r="A10078" t="s">
        <v>725</v>
      </c>
      <c r="B10078" t="s">
        <v>709</v>
      </c>
      <c r="C10078" t="s">
        <v>710</v>
      </c>
      <c r="D10078" t="str">
        <f>Clef_répartition[[#This Row],[Code association]]&amp;"_"&amp;Clef_répartition[[#This Row],[Nom association]]</f>
        <v>ASCOT_Association scolaire intercommunale de Terre-Sainte</v>
      </c>
      <c r="E10078">
        <f>COUNTIFS(D$2:D10078,Clef_répartition[[#This Row],[Code_Nom]],J$2:J10078,Clef_répartition[[#This Row],[Année]])</f>
        <v>1</v>
      </c>
      <c r="F10078">
        <f>IF(Clef_répartition[[#This Row],[Code_Nom]]=D10077,F10077-1,(COUNTIFS(Clef_répartition[Code_Nom],Clef_répartition[[#This Row],[Code_Nom]],Clef_répartition[Année],Clef_répartition[[#This Row],[Année]])))</f>
        <v>9</v>
      </c>
      <c r="G10078" t="str">
        <f>Clef_répartition[[#This Row],[Code_Nom]]&amp;"_"&amp;Clef_répartition[[#This Row],[Nombre]]&amp;"_"&amp;Clef_répartition[[#This Row],[Année]]</f>
        <v>ASCOT_Association scolaire intercommunale de Terre-Sainte_1_2021</v>
      </c>
      <c r="H10078">
        <v>5705</v>
      </c>
      <c r="I10078" t="s">
        <v>27</v>
      </c>
      <c r="J10078">
        <v>2021</v>
      </c>
      <c r="K10078">
        <v>0.05</v>
      </c>
    </row>
    <row r="10079" spans="1:11" x14ac:dyDescent="0.25">
      <c r="A10079" t="s">
        <v>725</v>
      </c>
      <c r="B10079" t="s">
        <v>709</v>
      </c>
      <c r="C10079" t="s">
        <v>710</v>
      </c>
      <c r="D10079" t="str">
        <f>Clef_répartition[[#This Row],[Code association]]&amp;"_"&amp;Clef_répartition[[#This Row],[Nom association]]</f>
        <v>ASCOT_Association scolaire intercommunale de Terre-Sainte</v>
      </c>
      <c r="E10079">
        <f>COUNTIFS(D$2:D10079,Clef_répartition[[#This Row],[Code_Nom]],J$2:J10079,Clef_répartition[[#This Row],[Année]])</f>
        <v>2</v>
      </c>
      <c r="F10079">
        <f>IF(Clef_répartition[[#This Row],[Code_Nom]]=D10078,F10078-1,(COUNTIFS(Clef_répartition[Code_Nom],Clef_répartition[[#This Row],[Code_Nom]],Clef_répartition[Année],Clef_répartition[[#This Row],[Année]])))</f>
        <v>8</v>
      </c>
      <c r="G10079" t="str">
        <f>Clef_répartition[[#This Row],[Code_Nom]]&amp;"_"&amp;Clef_répartition[[#This Row],[Nombre]]&amp;"_"&amp;Clef_répartition[[#This Row],[Année]]</f>
        <v>ASCOT_Association scolaire intercommunale de Terre-Sainte_2_2021</v>
      </c>
      <c r="H10079">
        <v>5707</v>
      </c>
      <c r="I10079" t="s">
        <v>52</v>
      </c>
      <c r="J10079">
        <v>2021</v>
      </c>
      <c r="K10079">
        <v>7.0000000000000007E-2</v>
      </c>
    </row>
    <row r="10080" spans="1:11" x14ac:dyDescent="0.25">
      <c r="A10080" t="s">
        <v>725</v>
      </c>
      <c r="B10080" t="s">
        <v>709</v>
      </c>
      <c r="C10080" t="s">
        <v>710</v>
      </c>
      <c r="D10080" t="str">
        <f>Clef_répartition[[#This Row],[Code association]]&amp;"_"&amp;Clef_répartition[[#This Row],[Nom association]]</f>
        <v>ASCOT_Association scolaire intercommunale de Terre-Sainte</v>
      </c>
      <c r="E10080">
        <f>COUNTIFS(D$2:D10080,Clef_répartition[[#This Row],[Code_Nom]],J$2:J10080,Clef_répartition[[#This Row],[Année]])</f>
        <v>3</v>
      </c>
      <c r="F10080">
        <f>IF(Clef_répartition[[#This Row],[Code_Nom]]=D10079,F10079-1,(COUNTIFS(Clef_répartition[Code_Nom],Clef_répartition[[#This Row],[Code_Nom]],Clef_répartition[Année],Clef_répartition[[#This Row],[Année]])))</f>
        <v>7</v>
      </c>
      <c r="G10080" t="str">
        <f>Clef_répartition[[#This Row],[Code_Nom]]&amp;"_"&amp;Clef_répartition[[#This Row],[Nombre]]&amp;"_"&amp;Clef_répartition[[#This Row],[Année]]</f>
        <v>ASCOT_Association scolaire intercommunale de Terre-Sainte_3_2021</v>
      </c>
      <c r="H10080">
        <v>5708</v>
      </c>
      <c r="I10080" t="s">
        <v>53</v>
      </c>
      <c r="J10080">
        <v>2021</v>
      </c>
      <c r="K10080">
        <v>0.05</v>
      </c>
    </row>
    <row r="10081" spans="1:11" x14ac:dyDescent="0.25">
      <c r="A10081" t="s">
        <v>725</v>
      </c>
      <c r="B10081" t="s">
        <v>709</v>
      </c>
      <c r="C10081" t="s">
        <v>710</v>
      </c>
      <c r="D10081" t="str">
        <f>Clef_répartition[[#This Row],[Code association]]&amp;"_"&amp;Clef_répartition[[#This Row],[Nom association]]</f>
        <v>ASCOT_Association scolaire intercommunale de Terre-Sainte</v>
      </c>
      <c r="E10081">
        <f>COUNTIFS(D$2:D10081,Clef_répartition[[#This Row],[Code_Nom]],J$2:J10081,Clef_répartition[[#This Row],[Année]])</f>
        <v>4</v>
      </c>
      <c r="F10081">
        <f>IF(Clef_répartition[[#This Row],[Code_Nom]]=D10080,F10080-1,(COUNTIFS(Clef_répartition[Code_Nom],Clef_répartition[[#This Row],[Code_Nom]],Clef_répartition[Année],Clef_répartition[[#This Row],[Année]])))</f>
        <v>6</v>
      </c>
      <c r="G10081" t="str">
        <f>Clef_répartition[[#This Row],[Code_Nom]]&amp;"_"&amp;Clef_répartition[[#This Row],[Nombre]]&amp;"_"&amp;Clef_répartition[[#This Row],[Année]]</f>
        <v>ASCOT_Association scolaire intercommunale de Terre-Sainte_4_2021</v>
      </c>
      <c r="H10081">
        <v>5711</v>
      </c>
      <c r="I10081" t="s">
        <v>70</v>
      </c>
      <c r="J10081">
        <v>2021</v>
      </c>
      <c r="K10081">
        <v>0.15</v>
      </c>
    </row>
    <row r="10082" spans="1:11" x14ac:dyDescent="0.25">
      <c r="A10082" t="s">
        <v>725</v>
      </c>
      <c r="B10082" t="s">
        <v>709</v>
      </c>
      <c r="C10082" t="s">
        <v>710</v>
      </c>
      <c r="D10082" t="str">
        <f>Clef_répartition[[#This Row],[Code association]]&amp;"_"&amp;Clef_répartition[[#This Row],[Nom association]]</f>
        <v>ASCOT_Association scolaire intercommunale de Terre-Sainte</v>
      </c>
      <c r="E10082">
        <f>COUNTIFS(D$2:D10082,Clef_répartition[[#This Row],[Code_Nom]],J$2:J10082,Clef_répartition[[#This Row],[Année]])</f>
        <v>5</v>
      </c>
      <c r="F10082">
        <f>IF(Clef_répartition[[#This Row],[Code_Nom]]=D10081,F10081-1,(COUNTIFS(Clef_répartition[Code_Nom],Clef_répartition[[#This Row],[Code_Nom]],Clef_répartition[Année],Clef_répartition[[#This Row],[Année]])))</f>
        <v>5</v>
      </c>
      <c r="G10082" t="str">
        <f>Clef_répartition[[#This Row],[Code_Nom]]&amp;"_"&amp;Clef_répartition[[#This Row],[Nombre]]&amp;"_"&amp;Clef_répartition[[#This Row],[Année]]</f>
        <v>ASCOT_Association scolaire intercommunale de Terre-Sainte_5_2021</v>
      </c>
      <c r="H10082">
        <v>5712</v>
      </c>
      <c r="I10082" t="s">
        <v>72</v>
      </c>
      <c r="J10082">
        <v>2021</v>
      </c>
      <c r="K10082">
        <v>0.17</v>
      </c>
    </row>
    <row r="10083" spans="1:11" x14ac:dyDescent="0.25">
      <c r="A10083" t="s">
        <v>725</v>
      </c>
      <c r="B10083" t="s">
        <v>709</v>
      </c>
      <c r="C10083" t="s">
        <v>710</v>
      </c>
      <c r="D10083" t="str">
        <f>Clef_répartition[[#This Row],[Code association]]&amp;"_"&amp;Clef_répartition[[#This Row],[Nom association]]</f>
        <v>ASCOT_Association scolaire intercommunale de Terre-Sainte</v>
      </c>
      <c r="E10083">
        <f>COUNTIFS(D$2:D10083,Clef_répartition[[#This Row],[Code_Nom]],J$2:J10083,Clef_répartition[[#This Row],[Année]])</f>
        <v>6</v>
      </c>
      <c r="F10083">
        <f>IF(Clef_répartition[[#This Row],[Code_Nom]]=D10082,F10082-1,(COUNTIFS(Clef_répartition[Code_Nom],Clef_répartition[[#This Row],[Code_Nom]],Clef_répartition[Année],Clef_répartition[[#This Row],[Année]])))</f>
        <v>4</v>
      </c>
      <c r="G10083" t="str">
        <f>Clef_répartition[[#This Row],[Code_Nom]]&amp;"_"&amp;Clef_répartition[[#This Row],[Nombre]]&amp;"_"&amp;Clef_répartition[[#This Row],[Année]]</f>
        <v>ASCOT_Association scolaire intercommunale de Terre-Sainte_6_2021</v>
      </c>
      <c r="H10083">
        <v>5713</v>
      </c>
      <c r="I10083" t="s">
        <v>80</v>
      </c>
      <c r="J10083">
        <v>2021</v>
      </c>
      <c r="K10083">
        <v>0.12</v>
      </c>
    </row>
    <row r="10084" spans="1:11" x14ac:dyDescent="0.25">
      <c r="A10084" t="s">
        <v>725</v>
      </c>
      <c r="B10084" t="s">
        <v>709</v>
      </c>
      <c r="C10084" t="s">
        <v>710</v>
      </c>
      <c r="D10084" t="str">
        <f>Clef_répartition[[#This Row],[Code association]]&amp;"_"&amp;Clef_répartition[[#This Row],[Nom association]]</f>
        <v>ASCOT_Association scolaire intercommunale de Terre-Sainte</v>
      </c>
      <c r="E10084">
        <f>COUNTIFS(D$2:D10084,Clef_répartition[[#This Row],[Code_Nom]],J$2:J10084,Clef_répartition[[#This Row],[Année]])</f>
        <v>7</v>
      </c>
      <c r="F10084">
        <f>IF(Clef_répartition[[#This Row],[Code_Nom]]=D10083,F10083-1,(COUNTIFS(Clef_répartition[Code_Nom],Clef_répartition[[#This Row],[Code_Nom]],Clef_répartition[Année],Clef_répartition[[#This Row],[Année]])))</f>
        <v>3</v>
      </c>
      <c r="G10084" t="str">
        <f>Clef_répartition[[#This Row],[Code_Nom]]&amp;"_"&amp;Clef_répartition[[#This Row],[Nombre]]&amp;"_"&amp;Clef_répartition[[#This Row],[Année]]</f>
        <v>ASCOT_Association scolaire intercommunale de Terre-Sainte_7_2021</v>
      </c>
      <c r="H10084">
        <v>5717</v>
      </c>
      <c r="I10084" t="s">
        <v>118</v>
      </c>
      <c r="J10084">
        <v>2021</v>
      </c>
      <c r="K10084">
        <v>0.2</v>
      </c>
    </row>
    <row r="10085" spans="1:11" x14ac:dyDescent="0.25">
      <c r="A10085" t="s">
        <v>725</v>
      </c>
      <c r="B10085" t="s">
        <v>709</v>
      </c>
      <c r="C10085" t="s">
        <v>710</v>
      </c>
      <c r="D10085" t="str">
        <f>Clef_répartition[[#This Row],[Code association]]&amp;"_"&amp;Clef_répartition[[#This Row],[Nom association]]</f>
        <v>ASCOT_Association scolaire intercommunale de Terre-Sainte</v>
      </c>
      <c r="E10085">
        <f>COUNTIFS(D$2:D10085,Clef_répartition[[#This Row],[Code_Nom]],J$2:J10085,Clef_répartition[[#This Row],[Année]])</f>
        <v>8</v>
      </c>
      <c r="F10085">
        <f>IF(Clef_répartition[[#This Row],[Code_Nom]]=D10084,F10084-1,(COUNTIFS(Clef_répartition[Code_Nom],Clef_répartition[[#This Row],[Code_Nom]],Clef_répartition[Année],Clef_répartition[[#This Row],[Année]])))</f>
        <v>2</v>
      </c>
      <c r="G10085" t="str">
        <f>Clef_répartition[[#This Row],[Code_Nom]]&amp;"_"&amp;Clef_répartition[[#This Row],[Nombre]]&amp;"_"&amp;Clef_répartition[[#This Row],[Année]]</f>
        <v>ASCOT_Association scolaire intercommunale de Terre-Sainte_8_2021</v>
      </c>
      <c r="H10085">
        <v>5723</v>
      </c>
      <c r="I10085" t="s">
        <v>176</v>
      </c>
      <c r="J10085">
        <v>2021</v>
      </c>
      <c r="K10085">
        <v>0.11</v>
      </c>
    </row>
    <row r="10086" spans="1:11" x14ac:dyDescent="0.25">
      <c r="A10086" t="s">
        <v>725</v>
      </c>
      <c r="B10086" t="s">
        <v>709</v>
      </c>
      <c r="C10086" t="s">
        <v>710</v>
      </c>
      <c r="D10086" t="str">
        <f>Clef_répartition[[#This Row],[Code association]]&amp;"_"&amp;Clef_répartition[[#This Row],[Nom association]]</f>
        <v>ASCOT_Association scolaire intercommunale de Terre-Sainte</v>
      </c>
      <c r="E10086">
        <f>COUNTIFS(D$2:D10086,Clef_répartition[[#This Row],[Code_Nom]],J$2:J10086,Clef_répartition[[#This Row],[Année]])</f>
        <v>9</v>
      </c>
      <c r="F10086">
        <f>IF(Clef_répartition[[#This Row],[Code_Nom]]=D10085,F10085-1,(COUNTIFS(Clef_répartition[Code_Nom],Clef_répartition[[#This Row],[Code_Nom]],Clef_répartition[Année],Clef_répartition[[#This Row],[Année]])))</f>
        <v>1</v>
      </c>
      <c r="G10086" t="str">
        <f>Clef_répartition[[#This Row],[Code_Nom]]&amp;"_"&amp;Clef_répartition[[#This Row],[Nombre]]&amp;"_"&amp;Clef_répartition[[#This Row],[Année]]</f>
        <v>ASCOT_Association scolaire intercommunale de Terre-Sainte_9_2021</v>
      </c>
      <c r="H10086">
        <v>5729</v>
      </c>
      <c r="I10086" t="s">
        <v>261</v>
      </c>
      <c r="J10086">
        <v>2021</v>
      </c>
      <c r="K10086">
        <v>0.08</v>
      </c>
    </row>
    <row r="10087" spans="1:11" x14ac:dyDescent="0.25">
      <c r="A10087" t="s">
        <v>725</v>
      </c>
      <c r="B10087" t="s">
        <v>544</v>
      </c>
      <c r="C10087" t="s">
        <v>545</v>
      </c>
      <c r="D10087" t="str">
        <f>Clef_répartition[[#This Row],[Code association]]&amp;"_"&amp;Clef_répartition[[#This Row],[Nom association]]</f>
        <v>ASCOVABANO_Association scolaire intercommunale de Vallorbe, Ballaigues, Vallon du Nozon</v>
      </c>
      <c r="E10087">
        <f>COUNTIFS(D$2:D10087,Clef_répartition[[#This Row],[Code_Nom]],J$2:J10087,Clef_répartition[[#This Row],[Année]])</f>
        <v>1</v>
      </c>
      <c r="F10087">
        <f>IF(Clef_répartition[[#This Row],[Code_Nom]]=D10086,F10086-1,(COUNTIFS(Clef_répartition[Code_Nom],Clef_répartition[[#This Row],[Code_Nom]],Clef_répartition[Année],Clef_répartition[[#This Row],[Année]])))</f>
        <v>10</v>
      </c>
      <c r="G10087" t="str">
        <f>Clef_répartition[[#This Row],[Code_Nom]]&amp;"_"&amp;Clef_répartition[[#This Row],[Nombre]]&amp;"_"&amp;Clef_répartition[[#This Row],[Année]]</f>
        <v>ASCOVABANO_Association scolaire intercommunale de Vallorbe, Ballaigues, Vallon du Nozon_1_2021</v>
      </c>
      <c r="H10087">
        <v>5744</v>
      </c>
      <c r="I10087" t="s">
        <v>11</v>
      </c>
      <c r="J10087">
        <v>2021</v>
      </c>
      <c r="K10087">
        <v>0.14000000000000001</v>
      </c>
    </row>
    <row r="10088" spans="1:11" x14ac:dyDescent="0.25">
      <c r="A10088" t="s">
        <v>725</v>
      </c>
      <c r="B10088" t="s">
        <v>544</v>
      </c>
      <c r="C10088" t="s">
        <v>545</v>
      </c>
      <c r="D10088" t="str">
        <f>Clef_répartition[[#This Row],[Code association]]&amp;"_"&amp;Clef_répartition[[#This Row],[Nom association]]</f>
        <v>ASCOVABANO_Association scolaire intercommunale de Vallorbe, Ballaigues, Vallon du Nozon</v>
      </c>
      <c r="E10088">
        <f>COUNTIFS(D$2:D10088,Clef_répartition[[#This Row],[Code_Nom]],J$2:J10088,Clef_répartition[[#This Row],[Année]])</f>
        <v>2</v>
      </c>
      <c r="F10088">
        <f>IF(Clef_répartition[[#This Row],[Code_Nom]]=D10087,F10087-1,(COUNTIFS(Clef_répartition[Code_Nom],Clef_répartition[[#This Row],[Code_Nom]],Clef_répartition[Année],Clef_répartition[[#This Row],[Année]])))</f>
        <v>9</v>
      </c>
      <c r="G10088" t="str">
        <f>Clef_répartition[[#This Row],[Code_Nom]]&amp;"_"&amp;Clef_répartition[[#This Row],[Nombre]]&amp;"_"&amp;Clef_répartition[[#This Row],[Année]]</f>
        <v>ASCOVABANO_Association scolaire intercommunale de Vallorbe, Ballaigues, Vallon du Nozon_2_2021</v>
      </c>
      <c r="H10088">
        <v>5747</v>
      </c>
      <c r="I10088" t="s">
        <v>26</v>
      </c>
      <c r="J10088">
        <v>2021</v>
      </c>
      <c r="K10088">
        <v>0.03</v>
      </c>
    </row>
    <row r="10089" spans="1:11" x14ac:dyDescent="0.25">
      <c r="A10089" t="s">
        <v>725</v>
      </c>
      <c r="B10089" t="s">
        <v>544</v>
      </c>
      <c r="C10089" t="s">
        <v>545</v>
      </c>
      <c r="D10089" t="str">
        <f>Clef_répartition[[#This Row],[Code association]]&amp;"_"&amp;Clef_répartition[[#This Row],[Nom association]]</f>
        <v>ASCOVABANO_Association scolaire intercommunale de Vallorbe, Ballaigues, Vallon du Nozon</v>
      </c>
      <c r="E10089">
        <f>COUNTIFS(D$2:D10089,Clef_répartition[[#This Row],[Code_Nom]],J$2:J10089,Clef_répartition[[#This Row],[Année]])</f>
        <v>3</v>
      </c>
      <c r="F10089">
        <f>IF(Clef_répartition[[#This Row],[Code_Nom]]=D10088,F10088-1,(COUNTIFS(Clef_répartition[Code_Nom],Clef_répartition[[#This Row],[Code_Nom]],Clef_répartition[Année],Clef_répartition[[#This Row],[Année]])))</f>
        <v>8</v>
      </c>
      <c r="G10089" t="str">
        <f>Clef_répartition[[#This Row],[Code_Nom]]&amp;"_"&amp;Clef_répartition[[#This Row],[Nombre]]&amp;"_"&amp;Clef_répartition[[#This Row],[Année]]</f>
        <v>ASCOVABANO_Association scolaire intercommunale de Vallorbe, Ballaigues, Vallon du Nozon_3_2021</v>
      </c>
      <c r="H10089">
        <v>5748</v>
      </c>
      <c r="I10089" t="s">
        <v>38</v>
      </c>
      <c r="J10089">
        <v>2021</v>
      </c>
      <c r="K10089">
        <v>0.04</v>
      </c>
    </row>
    <row r="10090" spans="1:11" x14ac:dyDescent="0.25">
      <c r="A10090" t="s">
        <v>725</v>
      </c>
      <c r="B10090" t="s">
        <v>544</v>
      </c>
      <c r="C10090" t="s">
        <v>545</v>
      </c>
      <c r="D10090" t="str">
        <f>Clef_répartition[[#This Row],[Code association]]&amp;"_"&amp;Clef_répartition[[#This Row],[Nom association]]</f>
        <v>ASCOVABANO_Association scolaire intercommunale de Vallorbe, Ballaigues, Vallon du Nozon</v>
      </c>
      <c r="E10090">
        <f>COUNTIFS(D$2:D10090,Clef_répartition[[#This Row],[Code_Nom]],J$2:J10090,Clef_répartition[[#This Row],[Année]])</f>
        <v>4</v>
      </c>
      <c r="F10090">
        <f>IF(Clef_répartition[[#This Row],[Code_Nom]]=D10089,F10089-1,(COUNTIFS(Clef_répartition[Code_Nom],Clef_répartition[[#This Row],[Code_Nom]],Clef_répartition[Année],Clef_répartition[[#This Row],[Année]])))</f>
        <v>7</v>
      </c>
      <c r="G10090" t="str">
        <f>Clef_répartition[[#This Row],[Code_Nom]]&amp;"_"&amp;Clef_répartition[[#This Row],[Nombre]]&amp;"_"&amp;Clef_répartition[[#This Row],[Année]]</f>
        <v>ASCOVABANO_Association scolaire intercommunale de Vallorbe, Ballaigues, Vallon du Nozon_4_2021</v>
      </c>
      <c r="H10090">
        <v>5752</v>
      </c>
      <c r="I10090" t="s">
        <v>84</v>
      </c>
      <c r="J10090">
        <v>2021</v>
      </c>
      <c r="K10090">
        <v>0.04</v>
      </c>
    </row>
    <row r="10091" spans="1:11" x14ac:dyDescent="0.25">
      <c r="A10091" t="s">
        <v>725</v>
      </c>
      <c r="B10091" t="s">
        <v>544</v>
      </c>
      <c r="C10091" t="s">
        <v>545</v>
      </c>
      <c r="D10091" t="str">
        <f>Clef_répartition[[#This Row],[Code association]]&amp;"_"&amp;Clef_répartition[[#This Row],[Nom association]]</f>
        <v>ASCOVABANO_Association scolaire intercommunale de Vallorbe, Ballaigues, Vallon du Nozon</v>
      </c>
      <c r="E10091">
        <f>COUNTIFS(D$2:D10091,Clef_répartition[[#This Row],[Code_Nom]],J$2:J10091,Clef_répartition[[#This Row],[Année]])</f>
        <v>5</v>
      </c>
      <c r="F10091">
        <f>IF(Clef_répartition[[#This Row],[Code_Nom]]=D10090,F10090-1,(COUNTIFS(Clef_répartition[Code_Nom],Clef_répartition[[#This Row],[Code_Nom]],Clef_répartition[Année],Clef_répartition[[#This Row],[Année]])))</f>
        <v>6</v>
      </c>
      <c r="G10091" t="str">
        <f>Clef_répartition[[#This Row],[Code_Nom]]&amp;"_"&amp;Clef_répartition[[#This Row],[Nombre]]&amp;"_"&amp;Clef_répartition[[#This Row],[Année]]</f>
        <v>ASCOVABANO_Association scolaire intercommunale de Vallorbe, Ballaigues, Vallon du Nozon_5_2021</v>
      </c>
      <c r="H10091">
        <v>5754</v>
      </c>
      <c r="I10091" t="s">
        <v>142</v>
      </c>
      <c r="J10091">
        <v>2021</v>
      </c>
      <c r="K10091">
        <v>0.04</v>
      </c>
    </row>
    <row r="10092" spans="1:11" x14ac:dyDescent="0.25">
      <c r="A10092" t="s">
        <v>725</v>
      </c>
      <c r="B10092" t="s">
        <v>544</v>
      </c>
      <c r="C10092" t="s">
        <v>545</v>
      </c>
      <c r="D10092" t="str">
        <f>Clef_répartition[[#This Row],[Code association]]&amp;"_"&amp;Clef_répartition[[#This Row],[Nom association]]</f>
        <v>ASCOVABANO_Association scolaire intercommunale de Vallorbe, Ballaigues, Vallon du Nozon</v>
      </c>
      <c r="E10092">
        <f>COUNTIFS(D$2:D10092,Clef_répartition[[#This Row],[Code_Nom]],J$2:J10092,Clef_répartition[[#This Row],[Année]])</f>
        <v>6</v>
      </c>
      <c r="F10092">
        <f>IF(Clef_répartition[[#This Row],[Code_Nom]]=D10091,F10091-1,(COUNTIFS(Clef_répartition[Code_Nom],Clef_répartition[[#This Row],[Code_Nom]],Clef_répartition[Année],Clef_répartition[[#This Row],[Année]])))</f>
        <v>5</v>
      </c>
      <c r="G10092" t="str">
        <f>Clef_répartition[[#This Row],[Code_Nom]]&amp;"_"&amp;Clef_répartition[[#This Row],[Nombre]]&amp;"_"&amp;Clef_répartition[[#This Row],[Année]]</f>
        <v>ASCOVABANO_Association scolaire intercommunale de Vallorbe, Ballaigues, Vallon du Nozon_6_2021</v>
      </c>
      <c r="H10092">
        <v>5758</v>
      </c>
      <c r="I10092" t="s">
        <v>147</v>
      </c>
      <c r="J10092">
        <v>2021</v>
      </c>
      <c r="K10092">
        <v>0.02</v>
      </c>
    </row>
    <row r="10093" spans="1:11" x14ac:dyDescent="0.25">
      <c r="A10093" t="s">
        <v>725</v>
      </c>
      <c r="B10093" t="s">
        <v>544</v>
      </c>
      <c r="C10093" t="s">
        <v>545</v>
      </c>
      <c r="D10093" t="str">
        <f>Clef_répartition[[#This Row],[Code association]]&amp;"_"&amp;Clef_répartition[[#This Row],[Nom association]]</f>
        <v>ASCOVABANO_Association scolaire intercommunale de Vallorbe, Ballaigues, Vallon du Nozon</v>
      </c>
      <c r="E10093">
        <f>COUNTIFS(D$2:D10093,Clef_répartition[[#This Row],[Code_Nom]],J$2:J10093,Clef_répartition[[#This Row],[Année]])</f>
        <v>7</v>
      </c>
      <c r="F10093">
        <f>IF(Clef_répartition[[#This Row],[Code_Nom]]=D10092,F10092-1,(COUNTIFS(Clef_répartition[Code_Nom],Clef_répartition[[#This Row],[Code_Nom]],Clef_répartition[Année],Clef_répartition[[#This Row],[Année]])))</f>
        <v>4</v>
      </c>
      <c r="G10093" t="str">
        <f>Clef_répartition[[#This Row],[Code_Nom]]&amp;"_"&amp;Clef_répartition[[#This Row],[Nombre]]&amp;"_"&amp;Clef_répartition[[#This Row],[Année]]</f>
        <v>ASCOVABANO_Association scolaire intercommunale de Vallorbe, Ballaigues, Vallon du Nozon_7_2021</v>
      </c>
      <c r="H10093">
        <v>5759</v>
      </c>
      <c r="I10093" t="s">
        <v>220</v>
      </c>
      <c r="J10093">
        <v>2021</v>
      </c>
      <c r="K10093">
        <v>0.03</v>
      </c>
    </row>
    <row r="10094" spans="1:11" x14ac:dyDescent="0.25">
      <c r="A10094" t="s">
        <v>725</v>
      </c>
      <c r="B10094" t="s">
        <v>544</v>
      </c>
      <c r="C10094" t="s">
        <v>545</v>
      </c>
      <c r="D10094" t="str">
        <f>Clef_répartition[[#This Row],[Code association]]&amp;"_"&amp;Clef_répartition[[#This Row],[Nom association]]</f>
        <v>ASCOVABANO_Association scolaire intercommunale de Vallorbe, Ballaigues, Vallon du Nozon</v>
      </c>
      <c r="E10094">
        <f>COUNTIFS(D$2:D10094,Clef_répartition[[#This Row],[Code_Nom]],J$2:J10094,Clef_répartition[[#This Row],[Année]])</f>
        <v>8</v>
      </c>
      <c r="F10094">
        <f>IF(Clef_répartition[[#This Row],[Code_Nom]]=D10093,F10093-1,(COUNTIFS(Clef_répartition[Code_Nom],Clef_répartition[[#This Row],[Code_Nom]],Clef_répartition[Année],Clef_répartition[[#This Row],[Année]])))</f>
        <v>3</v>
      </c>
      <c r="G10094" t="str">
        <f>Clef_répartition[[#This Row],[Code_Nom]]&amp;"_"&amp;Clef_répartition[[#This Row],[Nombre]]&amp;"_"&amp;Clef_répartition[[#This Row],[Année]]</f>
        <v>ASCOVABANO_Association scolaire intercommunale de Vallorbe, Ballaigues, Vallon du Nozon_8_2021</v>
      </c>
      <c r="H10094">
        <v>5761</v>
      </c>
      <c r="I10094" t="s">
        <v>233</v>
      </c>
      <c r="J10094">
        <v>2021</v>
      </c>
      <c r="K10094">
        <v>7.0000000000000007E-2</v>
      </c>
    </row>
    <row r="10095" spans="1:11" x14ac:dyDescent="0.25">
      <c r="A10095" t="s">
        <v>725</v>
      </c>
      <c r="B10095" t="s">
        <v>544</v>
      </c>
      <c r="C10095" t="s">
        <v>545</v>
      </c>
      <c r="D10095" t="str">
        <f>Clef_répartition[[#This Row],[Code association]]&amp;"_"&amp;Clef_répartition[[#This Row],[Nom association]]</f>
        <v>ASCOVABANO_Association scolaire intercommunale de Vallorbe, Ballaigues, Vallon du Nozon</v>
      </c>
      <c r="E10095">
        <f>COUNTIFS(D$2:D10095,Clef_répartition[[#This Row],[Code_Nom]],J$2:J10095,Clef_répartition[[#This Row],[Année]])</f>
        <v>9</v>
      </c>
      <c r="F10095">
        <f>IF(Clef_répartition[[#This Row],[Code_Nom]]=D10094,F10094-1,(COUNTIFS(Clef_répartition[Code_Nom],Clef_répartition[[#This Row],[Code_Nom]],Clef_répartition[Année],Clef_répartition[[#This Row],[Année]])))</f>
        <v>2</v>
      </c>
      <c r="G10095" t="str">
        <f>Clef_répartition[[#This Row],[Code_Nom]]&amp;"_"&amp;Clef_répartition[[#This Row],[Nombre]]&amp;"_"&amp;Clef_répartition[[#This Row],[Année]]</f>
        <v>ASCOVABANO_Association scolaire intercommunale de Vallorbe, Ballaigues, Vallon du Nozon_9_2021</v>
      </c>
      <c r="H10095">
        <v>5764</v>
      </c>
      <c r="I10095" t="s">
        <v>274</v>
      </c>
      <c r="J10095">
        <v>2021</v>
      </c>
      <c r="K10095">
        <v>0.52</v>
      </c>
    </row>
    <row r="10096" spans="1:11" x14ac:dyDescent="0.25">
      <c r="A10096" t="s">
        <v>725</v>
      </c>
      <c r="B10096" t="s">
        <v>544</v>
      </c>
      <c r="C10096" t="s">
        <v>545</v>
      </c>
      <c r="D10096" t="str">
        <f>Clef_répartition[[#This Row],[Code association]]&amp;"_"&amp;Clef_répartition[[#This Row],[Nom association]]</f>
        <v>ASCOVABANO_Association scolaire intercommunale de Vallorbe, Ballaigues, Vallon du Nozon</v>
      </c>
      <c r="E10096">
        <f>COUNTIFS(D$2:D10096,Clef_répartition[[#This Row],[Code_Nom]],J$2:J10096,Clef_répartition[[#This Row],[Année]])</f>
        <v>10</v>
      </c>
      <c r="F10096">
        <f>IF(Clef_répartition[[#This Row],[Code_Nom]]=D10095,F10095-1,(COUNTIFS(Clef_répartition[Code_Nom],Clef_répartition[[#This Row],[Code_Nom]],Clef_répartition[Année],Clef_répartition[[#This Row],[Année]])))</f>
        <v>1</v>
      </c>
      <c r="G10096" t="str">
        <f>Clef_répartition[[#This Row],[Code_Nom]]&amp;"_"&amp;Clef_répartition[[#This Row],[Nombre]]&amp;"_"&amp;Clef_répartition[[#This Row],[Année]]</f>
        <v>ASCOVABANO_Association scolaire intercommunale de Vallorbe, Ballaigues, Vallon du Nozon_10_2021</v>
      </c>
      <c r="H10096">
        <v>5765</v>
      </c>
      <c r="I10096" t="s">
        <v>275</v>
      </c>
      <c r="J10096">
        <v>2021</v>
      </c>
      <c r="K10096">
        <v>7.0000000000000007E-2</v>
      </c>
    </row>
    <row r="10097" spans="1:11" x14ac:dyDescent="0.25">
      <c r="A10097" t="s">
        <v>725</v>
      </c>
      <c r="B10097" t="s">
        <v>505</v>
      </c>
      <c r="C10097" t="s">
        <v>506</v>
      </c>
      <c r="D10097" t="str">
        <f>Clef_répartition[[#This Row],[Code association]]&amp;"_"&amp;Clef_répartition[[#This Row],[Nom association]]</f>
        <v>ASEL_Association "Sécurité Est lausannois"</v>
      </c>
      <c r="E10097">
        <f>COUNTIFS(D$2:D10097,Clef_répartition[[#This Row],[Code_Nom]],J$2:J10097,Clef_répartition[[#This Row],[Année]])</f>
        <v>1</v>
      </c>
      <c r="F10097">
        <f>IF(Clef_répartition[[#This Row],[Code_Nom]]=D10096,F10096-1,(COUNTIFS(Clef_répartition[Code_Nom],Clef_répartition[[#This Row],[Code_Nom]],Clef_répartition[Année],Clef_répartition[[#This Row],[Année]])))</f>
        <v>4</v>
      </c>
      <c r="G10097" t="str">
        <f>Clef_répartition[[#This Row],[Code_Nom]]&amp;"_"&amp;Clef_répartition[[#This Row],[Nombre]]&amp;"_"&amp;Clef_répartition[[#This Row],[Année]]</f>
        <v>ASEL_Association "Sécurité Est lausannois"_1_2021</v>
      </c>
      <c r="H10097">
        <v>5581</v>
      </c>
      <c r="I10097" t="s">
        <v>17</v>
      </c>
      <c r="J10097">
        <v>2021</v>
      </c>
      <c r="K10097">
        <v>6.5000000000000002E-2</v>
      </c>
    </row>
    <row r="10098" spans="1:11" x14ac:dyDescent="0.25">
      <c r="A10098" t="s">
        <v>725</v>
      </c>
      <c r="B10098" t="s">
        <v>505</v>
      </c>
      <c r="C10098" t="s">
        <v>506</v>
      </c>
      <c r="D10098" t="str">
        <f>Clef_répartition[[#This Row],[Code association]]&amp;"_"&amp;Clef_répartition[[#This Row],[Nom association]]</f>
        <v>ASEL_Association "Sécurité Est lausannois"</v>
      </c>
      <c r="E10098">
        <f>COUNTIFS(D$2:D10098,Clef_répartition[[#This Row],[Code_Nom]],J$2:J10098,Clef_répartition[[#This Row],[Année]])</f>
        <v>2</v>
      </c>
      <c r="F10098">
        <f>IF(Clef_répartition[[#This Row],[Code_Nom]]=D10097,F10097-1,(COUNTIFS(Clef_répartition[Code_Nom],Clef_répartition[[#This Row],[Code_Nom]],Clef_répartition[Année],Clef_répartition[[#This Row],[Année]])))</f>
        <v>3</v>
      </c>
      <c r="G10098" t="str">
        <f>Clef_répartition[[#This Row],[Code_Nom]]&amp;"_"&amp;Clef_répartition[[#This Row],[Nombre]]&amp;"_"&amp;Clef_répartition[[#This Row],[Année]]</f>
        <v>ASEL_Association "Sécurité Est lausannois"_2_2021</v>
      </c>
      <c r="H10098">
        <v>5588</v>
      </c>
      <c r="I10098" t="s">
        <v>210</v>
      </c>
      <c r="J10098">
        <v>2021</v>
      </c>
      <c r="K10098">
        <v>0.03</v>
      </c>
    </row>
    <row r="10099" spans="1:11" x14ac:dyDescent="0.25">
      <c r="A10099" t="s">
        <v>725</v>
      </c>
      <c r="B10099" t="s">
        <v>505</v>
      </c>
      <c r="C10099" t="s">
        <v>506</v>
      </c>
      <c r="D10099" t="str">
        <f>Clef_répartition[[#This Row],[Code association]]&amp;"_"&amp;Clef_répartition[[#This Row],[Nom association]]</f>
        <v>ASEL_Association "Sécurité Est lausannois"</v>
      </c>
      <c r="E10099">
        <f>COUNTIFS(D$2:D10099,Clef_répartition[[#This Row],[Code_Nom]],J$2:J10099,Clef_répartition[[#This Row],[Année]])</f>
        <v>3</v>
      </c>
      <c r="F10099">
        <f>IF(Clef_répartition[[#This Row],[Code_Nom]]=D10098,F10098-1,(COUNTIFS(Clef_répartition[Code_Nom],Clef_répartition[[#This Row],[Code_Nom]],Clef_répartition[Année],Clef_répartition[[#This Row],[Année]])))</f>
        <v>2</v>
      </c>
      <c r="G10099" t="str">
        <f>Clef_répartition[[#This Row],[Code_Nom]]&amp;"_"&amp;Clef_répartition[[#This Row],[Nombre]]&amp;"_"&amp;Clef_répartition[[#This Row],[Année]]</f>
        <v>ASEL_Association "Sécurité Est lausannois"_3_2021</v>
      </c>
      <c r="H10099">
        <v>5590</v>
      </c>
      <c r="I10099" t="s">
        <v>226</v>
      </c>
      <c r="J10099">
        <v>2021</v>
      </c>
      <c r="K10099">
        <v>0.84899999999999998</v>
      </c>
    </row>
    <row r="10100" spans="1:11" x14ac:dyDescent="0.25">
      <c r="A10100" t="s">
        <v>725</v>
      </c>
      <c r="B10100" t="s">
        <v>505</v>
      </c>
      <c r="C10100" t="s">
        <v>506</v>
      </c>
      <c r="D10100" t="str">
        <f>Clef_répartition[[#This Row],[Code association]]&amp;"_"&amp;Clef_répartition[[#This Row],[Nom association]]</f>
        <v>ASEL_Association "Sécurité Est lausannois"</v>
      </c>
      <c r="E10100">
        <f>COUNTIFS(D$2:D10100,Clef_répartition[[#This Row],[Code_Nom]],J$2:J10100,Clef_répartition[[#This Row],[Année]])</f>
        <v>4</v>
      </c>
      <c r="F10100">
        <f>IF(Clef_répartition[[#This Row],[Code_Nom]]=D10099,F10099-1,(COUNTIFS(Clef_répartition[Code_Nom],Clef_répartition[[#This Row],[Code_Nom]],Clef_répartition[Année],Clef_répartition[[#This Row],[Année]])))</f>
        <v>1</v>
      </c>
      <c r="G10100" t="str">
        <f>Clef_répartition[[#This Row],[Code_Nom]]&amp;"_"&amp;Clef_répartition[[#This Row],[Nombre]]&amp;"_"&amp;Clef_répartition[[#This Row],[Année]]</f>
        <v>ASEL_Association "Sécurité Est lausannois"_4_2021</v>
      </c>
      <c r="H10100">
        <v>5611</v>
      </c>
      <c r="I10100" t="s">
        <v>251</v>
      </c>
      <c r="J10100">
        <v>2021</v>
      </c>
      <c r="K10100">
        <v>5.6000000000000001E-2</v>
      </c>
    </row>
    <row r="10101" spans="1:11" x14ac:dyDescent="0.25">
      <c r="A10101" t="s">
        <v>725</v>
      </c>
      <c r="B10101" t="s">
        <v>569</v>
      </c>
      <c r="C10101" t="s">
        <v>570</v>
      </c>
      <c r="D10101" t="str">
        <f>Clef_répartition[[#This Row],[Code association]]&amp;"_"&amp;Clef_répartition[[#This Row],[Nom association]]</f>
        <v>ASET_Association intercommunale STEP Echallens Talent</v>
      </c>
      <c r="E10101">
        <f>COUNTIFS(D$2:D10101,Clef_répartition[[#This Row],[Code_Nom]],J$2:J10101,Clef_répartition[[#This Row],[Année]])</f>
        <v>1</v>
      </c>
      <c r="F10101">
        <f>IF(Clef_répartition[[#This Row],[Code_Nom]]=D10100,F10100-1,(COUNTIFS(Clef_répartition[Code_Nom],Clef_répartition[[#This Row],[Code_Nom]],Clef_répartition[Année],Clef_répartition[[#This Row],[Année]])))</f>
        <v>9</v>
      </c>
      <c r="G10101" t="str">
        <f>Clef_répartition[[#This Row],[Code_Nom]]&amp;"_"&amp;Clef_répartition[[#This Row],[Nombre]]&amp;"_"&amp;Clef_répartition[[#This Row],[Année]]</f>
        <v>ASET_Association intercommunale STEP Echallens Talent_1_2021</v>
      </c>
      <c r="H10101">
        <v>5514</v>
      </c>
      <c r="I10101" t="s">
        <v>30</v>
      </c>
      <c r="J10101">
        <v>2021</v>
      </c>
      <c r="K10101">
        <v>8.0296496487911956E-2</v>
      </c>
    </row>
    <row r="10102" spans="1:11" x14ac:dyDescent="0.25">
      <c r="A10102" t="s">
        <v>725</v>
      </c>
      <c r="B10102" t="s">
        <v>569</v>
      </c>
      <c r="C10102" t="s">
        <v>570</v>
      </c>
      <c r="D10102" t="str">
        <f>Clef_répartition[[#This Row],[Code association]]&amp;"_"&amp;Clef_répartition[[#This Row],[Nom association]]</f>
        <v>ASET_Association intercommunale STEP Echallens Talent</v>
      </c>
      <c r="E10102">
        <f>COUNTIFS(D$2:D10102,Clef_répartition[[#This Row],[Code_Nom]],J$2:J10102,Clef_répartition[[#This Row],[Année]])</f>
        <v>2</v>
      </c>
      <c r="F10102">
        <f>IF(Clef_répartition[[#This Row],[Code_Nom]]=D10101,F10101-1,(COUNTIFS(Clef_répartition[Code_Nom],Clef_répartition[[#This Row],[Code_Nom]],Clef_répartition[Année],Clef_répartition[[#This Row],[Année]])))</f>
        <v>8</v>
      </c>
      <c r="G10102" t="str">
        <f>Clef_répartition[[#This Row],[Code_Nom]]&amp;"_"&amp;Clef_répartition[[#This Row],[Nombre]]&amp;"_"&amp;Clef_répartition[[#This Row],[Année]]</f>
        <v>ASET_Association intercommunale STEP Echallens Talent_2_2021</v>
      </c>
      <c r="H10102">
        <v>5516</v>
      </c>
      <c r="I10102" t="s">
        <v>88</v>
      </c>
      <c r="J10102">
        <v>2021</v>
      </c>
      <c r="K10102">
        <v>0.10574276519133086</v>
      </c>
    </row>
    <row r="10103" spans="1:11" x14ac:dyDescent="0.25">
      <c r="A10103" t="s">
        <v>725</v>
      </c>
      <c r="B10103" t="s">
        <v>569</v>
      </c>
      <c r="C10103" t="s">
        <v>570</v>
      </c>
      <c r="D10103" t="str">
        <f>Clef_répartition[[#This Row],[Code association]]&amp;"_"&amp;Clef_répartition[[#This Row],[Nom association]]</f>
        <v>ASET_Association intercommunale STEP Echallens Talent</v>
      </c>
      <c r="E10103">
        <f>COUNTIFS(D$2:D10103,Clef_répartition[[#This Row],[Code_Nom]],J$2:J10103,Clef_répartition[[#This Row],[Année]])</f>
        <v>3</v>
      </c>
      <c r="F10103">
        <f>IF(Clef_répartition[[#This Row],[Code_Nom]]=D10102,F10102-1,(COUNTIFS(Clef_répartition[Code_Nom],Clef_répartition[[#This Row],[Code_Nom]],Clef_répartition[Année],Clef_répartition[[#This Row],[Année]])))</f>
        <v>7</v>
      </c>
      <c r="G10103" t="str">
        <f>Clef_répartition[[#This Row],[Code_Nom]]&amp;"_"&amp;Clef_répartition[[#This Row],[Nombre]]&amp;"_"&amp;Clef_répartition[[#This Row],[Année]]</f>
        <v>ASET_Association intercommunale STEP Echallens Talent_3_2021</v>
      </c>
      <c r="H10103">
        <v>5518</v>
      </c>
      <c r="I10103" t="s">
        <v>99</v>
      </c>
      <c r="J10103">
        <v>2021</v>
      </c>
      <c r="K10103">
        <v>0.42538623697236105</v>
      </c>
    </row>
    <row r="10104" spans="1:11" x14ac:dyDescent="0.25">
      <c r="A10104" t="s">
        <v>725</v>
      </c>
      <c r="B10104" t="s">
        <v>569</v>
      </c>
      <c r="C10104" t="s">
        <v>570</v>
      </c>
      <c r="D10104" t="str">
        <f>Clef_répartition[[#This Row],[Code association]]&amp;"_"&amp;Clef_répartition[[#This Row],[Nom association]]</f>
        <v>ASET_Association intercommunale STEP Echallens Talent</v>
      </c>
      <c r="E10104">
        <f>COUNTIFS(D$2:D10104,Clef_répartition[[#This Row],[Code_Nom]],J$2:J10104,Clef_répartition[[#This Row],[Année]])</f>
        <v>4</v>
      </c>
      <c r="F10104">
        <f>IF(Clef_répartition[[#This Row],[Code_Nom]]=D10103,F10103-1,(COUNTIFS(Clef_répartition[Code_Nom],Clef_répartition[[#This Row],[Code_Nom]],Clef_répartition[Année],Clef_répartition[[#This Row],[Année]])))</f>
        <v>6</v>
      </c>
      <c r="G10104" t="str">
        <f>Clef_répartition[[#This Row],[Code_Nom]]&amp;"_"&amp;Clef_répartition[[#This Row],[Nombre]]&amp;"_"&amp;Clef_répartition[[#This Row],[Année]]</f>
        <v>ASET_Association intercommunale STEP Echallens Talent_4_2021</v>
      </c>
      <c r="H10104">
        <v>5522</v>
      </c>
      <c r="I10104" t="s">
        <v>114</v>
      </c>
      <c r="J10104">
        <v>2021</v>
      </c>
      <c r="K10104">
        <v>4.6479393934477337E-2</v>
      </c>
    </row>
    <row r="10105" spans="1:11" x14ac:dyDescent="0.25">
      <c r="A10105" t="s">
        <v>725</v>
      </c>
      <c r="B10105" t="s">
        <v>569</v>
      </c>
      <c r="C10105" t="s">
        <v>570</v>
      </c>
      <c r="D10105" t="str">
        <f>Clef_répartition[[#This Row],[Code association]]&amp;"_"&amp;Clef_répartition[[#This Row],[Nom association]]</f>
        <v>ASET_Association intercommunale STEP Echallens Talent</v>
      </c>
      <c r="E10105">
        <f>COUNTIFS(D$2:D10105,Clef_répartition[[#This Row],[Code_Nom]],J$2:J10105,Clef_répartition[[#This Row],[Année]])</f>
        <v>5</v>
      </c>
      <c r="F10105">
        <f>IF(Clef_répartition[[#This Row],[Code_Nom]]=D10104,F10104-1,(COUNTIFS(Clef_répartition[Code_Nom],Clef_répartition[[#This Row],[Code_Nom]],Clef_répartition[Année],Clef_répartition[[#This Row],[Année]])))</f>
        <v>5</v>
      </c>
      <c r="G10105" t="str">
        <f>Clef_répartition[[#This Row],[Code_Nom]]&amp;"_"&amp;Clef_répartition[[#This Row],[Nombre]]&amp;"_"&amp;Clef_répartition[[#This Row],[Année]]</f>
        <v>ASET_Association intercommunale STEP Echallens Talent_5_2021</v>
      </c>
      <c r="H10105">
        <v>5541</v>
      </c>
      <c r="I10105" t="s">
        <v>128</v>
      </c>
      <c r="J10105">
        <v>2021</v>
      </c>
      <c r="K10105">
        <v>7.1222202005616089E-2</v>
      </c>
    </row>
    <row r="10106" spans="1:11" x14ac:dyDescent="0.25">
      <c r="A10106" t="s">
        <v>725</v>
      </c>
      <c r="B10106" t="s">
        <v>569</v>
      </c>
      <c r="C10106" t="s">
        <v>570</v>
      </c>
      <c r="D10106" t="str">
        <f>Clef_répartition[[#This Row],[Code association]]&amp;"_"&amp;Clef_répartition[[#This Row],[Nom association]]</f>
        <v>ASET_Association intercommunale STEP Echallens Talent</v>
      </c>
      <c r="E10106">
        <f>COUNTIFS(D$2:D10106,Clef_répartition[[#This Row],[Code_Nom]],J$2:J10106,Clef_répartition[[#This Row],[Année]])</f>
        <v>6</v>
      </c>
      <c r="F10106">
        <f>IF(Clef_répartition[[#This Row],[Code_Nom]]=D10105,F10105-1,(COUNTIFS(Clef_répartition[Code_Nom],Clef_répartition[[#This Row],[Code_Nom]],Clef_répartition[Année],Clef_répartition[[#This Row],[Année]])))</f>
        <v>4</v>
      </c>
      <c r="G10106" t="str">
        <f>Clef_répartition[[#This Row],[Code_Nom]]&amp;"_"&amp;Clef_répartition[[#This Row],[Nombre]]&amp;"_"&amp;Clef_répartition[[#This Row],[Année]]</f>
        <v>ASET_Association intercommunale STEP Echallens Talent_6_2021</v>
      </c>
      <c r="H10106">
        <v>5540</v>
      </c>
      <c r="I10106" t="s">
        <v>186</v>
      </c>
      <c r="J10106">
        <v>2021</v>
      </c>
      <c r="K10106">
        <v>7.8248695932328707E-2</v>
      </c>
    </row>
    <row r="10107" spans="1:11" x14ac:dyDescent="0.25">
      <c r="A10107" t="s">
        <v>725</v>
      </c>
      <c r="B10107" t="s">
        <v>569</v>
      </c>
      <c r="C10107" t="s">
        <v>570</v>
      </c>
      <c r="D10107" t="str">
        <f>Clef_répartition[[#This Row],[Code association]]&amp;"_"&amp;Clef_répartition[[#This Row],[Nom association]]</f>
        <v>ASET_Association intercommunale STEP Echallens Talent</v>
      </c>
      <c r="E10107">
        <f>COUNTIFS(D$2:D10107,Clef_répartition[[#This Row],[Code_Nom]],J$2:J10107,Clef_répartition[[#This Row],[Année]])</f>
        <v>7</v>
      </c>
      <c r="F10107">
        <f>IF(Clef_répartition[[#This Row],[Code_Nom]]=D10106,F10106-1,(COUNTIFS(Clef_répartition[Code_Nom],Clef_répartition[[#This Row],[Code_Nom]],Clef_répartition[Année],Clef_répartition[[#This Row],[Année]])))</f>
        <v>3</v>
      </c>
      <c r="G10107" t="str">
        <f>Clef_répartition[[#This Row],[Code_Nom]]&amp;"_"&amp;Clef_répartition[[#This Row],[Nombre]]&amp;"_"&amp;Clef_répartition[[#This Row],[Année]]</f>
        <v>ASET_Association intercommunale STEP Echallens Talent_7_2021</v>
      </c>
      <c r="H10107">
        <v>5527</v>
      </c>
      <c r="I10107" t="s">
        <v>191</v>
      </c>
      <c r="J10107">
        <v>2021</v>
      </c>
      <c r="K10107">
        <v>7.322364601211992E-2</v>
      </c>
    </row>
    <row r="10108" spans="1:11" x14ac:dyDescent="0.25">
      <c r="A10108" t="s">
        <v>725</v>
      </c>
      <c r="B10108" t="s">
        <v>569</v>
      </c>
      <c r="C10108" t="s">
        <v>570</v>
      </c>
      <c r="D10108" t="str">
        <f>Clef_répartition[[#This Row],[Code association]]&amp;"_"&amp;Clef_répartition[[#This Row],[Nom association]]</f>
        <v>ASET_Association intercommunale STEP Echallens Talent</v>
      </c>
      <c r="E10108">
        <f>COUNTIFS(D$2:D10108,Clef_répartition[[#This Row],[Code_Nom]],J$2:J10108,Clef_répartition[[#This Row],[Année]])</f>
        <v>8</v>
      </c>
      <c r="F10108">
        <f>IF(Clef_répartition[[#This Row],[Code_Nom]]=D10107,F10107-1,(COUNTIFS(Clef_répartition[Code_Nom],Clef_répartition[[#This Row],[Code_Nom]],Clef_répartition[Année],Clef_répartition[[#This Row],[Année]])))</f>
        <v>2</v>
      </c>
      <c r="G10108" t="str">
        <f>Clef_répartition[[#This Row],[Code_Nom]]&amp;"_"&amp;Clef_répartition[[#This Row],[Nombre]]&amp;"_"&amp;Clef_répartition[[#This Row],[Année]]</f>
        <v>ASET_Association intercommunale STEP Echallens Talent_8_2021</v>
      </c>
      <c r="H10108">
        <v>5529</v>
      </c>
      <c r="I10108" t="s">
        <v>208</v>
      </c>
      <c r="J10108">
        <v>2021</v>
      </c>
      <c r="K10108">
        <v>4.5084061807186888E-2</v>
      </c>
    </row>
    <row r="10109" spans="1:11" x14ac:dyDescent="0.25">
      <c r="A10109" t="s">
        <v>725</v>
      </c>
      <c r="B10109" t="s">
        <v>569</v>
      </c>
      <c r="C10109" t="s">
        <v>570</v>
      </c>
      <c r="D10109" t="str">
        <f>Clef_répartition[[#This Row],[Code association]]&amp;"_"&amp;Clef_répartition[[#This Row],[Nom association]]</f>
        <v>ASET_Association intercommunale STEP Echallens Talent</v>
      </c>
      <c r="E10109">
        <f>COUNTIFS(D$2:D10109,Clef_répartition[[#This Row],[Code_Nom]],J$2:J10109,Clef_répartition[[#This Row],[Année]])</f>
        <v>9</v>
      </c>
      <c r="F10109">
        <f>IF(Clef_répartition[[#This Row],[Code_Nom]]=D10108,F10108-1,(COUNTIFS(Clef_répartition[Code_Nom],Clef_répartition[[#This Row],[Code_Nom]],Clef_répartition[Année],Clef_répartition[[#This Row],[Année]])))</f>
        <v>1</v>
      </c>
      <c r="G10109" t="str">
        <f>Clef_répartition[[#This Row],[Code_Nom]]&amp;"_"&amp;Clef_répartition[[#This Row],[Nombre]]&amp;"_"&amp;Clef_répartition[[#This Row],[Année]]</f>
        <v>ASET_Association intercommunale STEP Echallens Talent_9_2021</v>
      </c>
      <c r="H10109">
        <v>5537</v>
      </c>
      <c r="I10109" t="s">
        <v>282</v>
      </c>
      <c r="J10109">
        <v>2021</v>
      </c>
      <c r="K10109">
        <v>7.4316501656667172E-2</v>
      </c>
    </row>
    <row r="10110" spans="1:11" x14ac:dyDescent="0.25">
      <c r="A10110" t="s">
        <v>725</v>
      </c>
      <c r="B10110" t="s">
        <v>542</v>
      </c>
      <c r="C10110" t="s">
        <v>543</v>
      </c>
      <c r="D10110" t="str">
        <f>Clef_répartition[[#This Row],[Code association]]&amp;"_"&amp;Clef_répartition[[#This Row],[Nom association]]</f>
        <v>ASI7_Association scolaire de la Sarraz et environs</v>
      </c>
      <c r="E10110">
        <f>COUNTIFS(D$2:D10110,Clef_répartition[[#This Row],[Code_Nom]],J$2:J10110,Clef_répartition[[#This Row],[Année]])</f>
        <v>1</v>
      </c>
      <c r="F10110">
        <f>IF(Clef_répartition[[#This Row],[Code_Nom]]=D10109,F10109-1,(COUNTIFS(Clef_répartition[Code_Nom],Clef_répartition[[#This Row],[Code_Nom]],Clef_répartition[Année],Clef_répartition[[#This Row],[Année]])))</f>
        <v>7</v>
      </c>
      <c r="G10110" t="str">
        <f>Clef_répartition[[#This Row],[Code_Nom]]&amp;"_"&amp;Clef_répartition[[#This Row],[Nombre]]&amp;"_"&amp;Clef_répartition[[#This Row],[Année]]</f>
        <v>ASI7_Association scolaire de la Sarraz et environs_1_2021</v>
      </c>
      <c r="H10110">
        <v>5476</v>
      </c>
      <c r="I10110" t="s">
        <v>64</v>
      </c>
      <c r="J10110">
        <v>2021</v>
      </c>
      <c r="K10110">
        <v>5.2999999999999999E-2</v>
      </c>
    </row>
    <row r="10111" spans="1:11" x14ac:dyDescent="0.25">
      <c r="A10111" t="s">
        <v>725</v>
      </c>
      <c r="B10111" t="s">
        <v>542</v>
      </c>
      <c r="C10111" t="s">
        <v>543</v>
      </c>
      <c r="D10111" t="str">
        <f>Clef_répartition[[#This Row],[Code association]]&amp;"_"&amp;Clef_répartition[[#This Row],[Nom association]]</f>
        <v>ASI7_Association scolaire de la Sarraz et environs</v>
      </c>
      <c r="E10111">
        <f>COUNTIFS(D$2:D10111,Clef_répartition[[#This Row],[Code_Nom]],J$2:J10111,Clef_répartition[[#This Row],[Année]])</f>
        <v>2</v>
      </c>
      <c r="F10111">
        <f>IF(Clef_répartition[[#This Row],[Code_Nom]]=D10110,F10110-1,(COUNTIFS(Clef_répartition[Code_Nom],Clef_répartition[[#This Row],[Code_Nom]],Clef_répartition[Année],Clef_répartition[[#This Row],[Année]])))</f>
        <v>6</v>
      </c>
      <c r="G10111" t="str">
        <f>Clef_répartition[[#This Row],[Code_Nom]]&amp;"_"&amp;Clef_répartition[[#This Row],[Nombre]]&amp;"_"&amp;Clef_répartition[[#This Row],[Année]]</f>
        <v>ASI7_Association scolaire de la Sarraz et environs_2_2021</v>
      </c>
      <c r="H10111">
        <v>5482</v>
      </c>
      <c r="I10111" t="s">
        <v>102</v>
      </c>
      <c r="J10111">
        <v>2021</v>
      </c>
      <c r="K10111">
        <v>0.19700000000000001</v>
      </c>
    </row>
    <row r="10112" spans="1:11" x14ac:dyDescent="0.25">
      <c r="A10112" t="s">
        <v>725</v>
      </c>
      <c r="B10112" t="s">
        <v>542</v>
      </c>
      <c r="C10112" t="s">
        <v>543</v>
      </c>
      <c r="D10112" t="str">
        <f>Clef_répartition[[#This Row],[Code association]]&amp;"_"&amp;Clef_répartition[[#This Row],[Nom association]]</f>
        <v>ASI7_Association scolaire de la Sarraz et environs</v>
      </c>
      <c r="E10112">
        <f>COUNTIFS(D$2:D10112,Clef_répartition[[#This Row],[Code_Nom]],J$2:J10112,Clef_répartition[[#This Row],[Année]])</f>
        <v>3</v>
      </c>
      <c r="F10112">
        <f>IF(Clef_répartition[[#This Row],[Code_Nom]]=D10111,F10111-1,(COUNTIFS(Clef_répartition[Code_Nom],Clef_répartition[[#This Row],[Code_Nom]],Clef_répartition[Année],Clef_répartition[[#This Row],[Année]])))</f>
        <v>5</v>
      </c>
      <c r="G10112" t="str">
        <f>Clef_répartition[[#This Row],[Code_Nom]]&amp;"_"&amp;Clef_répartition[[#This Row],[Nombre]]&amp;"_"&amp;Clef_répartition[[#This Row],[Année]]</f>
        <v>ASI7_Association scolaire de la Sarraz et environs_3_2021</v>
      </c>
      <c r="H10112">
        <v>5483</v>
      </c>
      <c r="I10112" t="s">
        <v>113</v>
      </c>
      <c r="J10112">
        <v>2021</v>
      </c>
      <c r="K10112">
        <v>5.1999999999999998E-2</v>
      </c>
    </row>
    <row r="10113" spans="1:11" x14ac:dyDescent="0.25">
      <c r="A10113" t="s">
        <v>725</v>
      </c>
      <c r="B10113" t="s">
        <v>542</v>
      </c>
      <c r="C10113" t="s">
        <v>543</v>
      </c>
      <c r="D10113" t="str">
        <f>Clef_répartition[[#This Row],[Code association]]&amp;"_"&amp;Clef_répartition[[#This Row],[Nom association]]</f>
        <v>ASI7_Association scolaire de la Sarraz et environs</v>
      </c>
      <c r="E10113">
        <f>COUNTIFS(D$2:D10113,Clef_répartition[[#This Row],[Code_Nom]],J$2:J10113,Clef_répartition[[#This Row],[Année]])</f>
        <v>4</v>
      </c>
      <c r="F10113">
        <f>IF(Clef_répartition[[#This Row],[Code_Nom]]=D10112,F10112-1,(COUNTIFS(Clef_répartition[Code_Nom],Clef_répartition[[#This Row],[Code_Nom]],Clef_répartition[Année],Clef_répartition[[#This Row],[Année]])))</f>
        <v>4</v>
      </c>
      <c r="G10113" t="str">
        <f>Clef_répartition[[#This Row],[Code_Nom]]&amp;"_"&amp;Clef_répartition[[#This Row],[Nombre]]&amp;"_"&amp;Clef_répartition[[#This Row],[Année]]</f>
        <v>ASI7_Association scolaire de la Sarraz et environs_4_2021</v>
      </c>
      <c r="H10113">
        <v>5498</v>
      </c>
      <c r="I10113" t="s">
        <v>149</v>
      </c>
      <c r="J10113">
        <v>2021</v>
      </c>
      <c r="K10113">
        <v>0.43</v>
      </c>
    </row>
    <row r="10114" spans="1:11" x14ac:dyDescent="0.25">
      <c r="A10114" t="s">
        <v>725</v>
      </c>
      <c r="B10114" t="s">
        <v>542</v>
      </c>
      <c r="C10114" t="s">
        <v>543</v>
      </c>
      <c r="D10114" t="str">
        <f>Clef_répartition[[#This Row],[Code association]]&amp;"_"&amp;Clef_répartition[[#This Row],[Nom association]]</f>
        <v>ASI7_Association scolaire de la Sarraz et environs</v>
      </c>
      <c r="E10114">
        <f>COUNTIFS(D$2:D10114,Clef_répartition[[#This Row],[Code_Nom]],J$2:J10114,Clef_répartition[[#This Row],[Année]])</f>
        <v>5</v>
      </c>
      <c r="F10114">
        <f>IF(Clef_répartition[[#This Row],[Code_Nom]]=D10113,F10113-1,(COUNTIFS(Clef_répartition[Code_Nom],Clef_répartition[[#This Row],[Code_Nom]],Clef_répartition[Année],Clef_répartition[[#This Row],[Année]])))</f>
        <v>3</v>
      </c>
      <c r="G10114" t="str">
        <f>Clef_répartition[[#This Row],[Code_Nom]]&amp;"_"&amp;Clef_répartition[[#This Row],[Nombre]]&amp;"_"&amp;Clef_répartition[[#This Row],[Année]]</f>
        <v>ASI7_Association scolaire de la Sarraz et environs_5_2021</v>
      </c>
      <c r="H10114">
        <v>5490</v>
      </c>
      <c r="I10114" t="s">
        <v>178</v>
      </c>
      <c r="J10114">
        <v>2021</v>
      </c>
      <c r="K10114">
        <v>4.9000000000000002E-2</v>
      </c>
    </row>
    <row r="10115" spans="1:11" x14ac:dyDescent="0.25">
      <c r="A10115" t="s">
        <v>725</v>
      </c>
      <c r="B10115" t="s">
        <v>542</v>
      </c>
      <c r="C10115" t="s">
        <v>543</v>
      </c>
      <c r="D10115" t="str">
        <f>Clef_répartition[[#This Row],[Code association]]&amp;"_"&amp;Clef_répartition[[#This Row],[Nom association]]</f>
        <v>ASI7_Association scolaire de la Sarraz et environs</v>
      </c>
      <c r="E10115">
        <f>COUNTIFS(D$2:D10115,Clef_répartition[[#This Row],[Code_Nom]],J$2:J10115,Clef_répartition[[#This Row],[Année]])</f>
        <v>6</v>
      </c>
      <c r="F10115">
        <f>IF(Clef_répartition[[#This Row],[Code_Nom]]=D10114,F10114-1,(COUNTIFS(Clef_répartition[Code_Nom],Clef_répartition[[#This Row],[Code_Nom]],Clef_répartition[Année],Clef_répartition[[#This Row],[Année]])))</f>
        <v>2</v>
      </c>
      <c r="G10115" t="str">
        <f>Clef_répartition[[#This Row],[Code_Nom]]&amp;"_"&amp;Clef_répartition[[#This Row],[Nombre]]&amp;"_"&amp;Clef_répartition[[#This Row],[Année]]</f>
        <v>ASI7_Association scolaire de la Sarraz et environs_6_2021</v>
      </c>
      <c r="H10115">
        <v>5493</v>
      </c>
      <c r="I10115" t="s">
        <v>205</v>
      </c>
      <c r="J10115">
        <v>2021</v>
      </c>
      <c r="K10115">
        <v>7.9000000000000001E-2</v>
      </c>
    </row>
    <row r="10116" spans="1:11" x14ac:dyDescent="0.25">
      <c r="A10116" t="s">
        <v>725</v>
      </c>
      <c r="B10116" t="s">
        <v>542</v>
      </c>
      <c r="C10116" t="s">
        <v>543</v>
      </c>
      <c r="D10116" t="str">
        <f>Clef_répartition[[#This Row],[Code association]]&amp;"_"&amp;Clef_répartition[[#This Row],[Nom association]]</f>
        <v>ASI7_Association scolaire de la Sarraz et environs</v>
      </c>
      <c r="E10116">
        <f>COUNTIFS(D$2:D10116,Clef_répartition[[#This Row],[Code_Nom]],J$2:J10116,Clef_répartition[[#This Row],[Année]])</f>
        <v>7</v>
      </c>
      <c r="F10116">
        <f>IF(Clef_répartition[[#This Row],[Code_Nom]]=D10115,F10115-1,(COUNTIFS(Clef_répartition[Code_Nom],Clef_répartition[[#This Row],[Code_Nom]],Clef_répartition[Année],Clef_répartition[[#This Row],[Année]])))</f>
        <v>1</v>
      </c>
      <c r="G10116" t="str">
        <f>Clef_répartition[[#This Row],[Code_Nom]]&amp;"_"&amp;Clef_répartition[[#This Row],[Nombre]]&amp;"_"&amp;Clef_répartition[[#This Row],[Année]]</f>
        <v>ASI7_Association scolaire de la Sarraz et environs_7_2021</v>
      </c>
      <c r="H10116">
        <v>5497</v>
      </c>
      <c r="I10116" t="s">
        <v>217</v>
      </c>
      <c r="J10116">
        <v>2021</v>
      </c>
      <c r="K10116">
        <v>0.14000000000000001</v>
      </c>
    </row>
    <row r="10117" spans="1:11" x14ac:dyDescent="0.25">
      <c r="A10117" t="s">
        <v>725</v>
      </c>
      <c r="B10117" t="s">
        <v>503</v>
      </c>
      <c r="C10117" t="s">
        <v>504</v>
      </c>
      <c r="D10117" t="str">
        <f>Clef_répartition[[#This Row],[Code association]]&amp;"_"&amp;Clef_répartition[[#This Row],[Nom association]]</f>
        <v>ASIABE_Association scolaire intercommunale Apples-Bière et environs</v>
      </c>
      <c r="E10117">
        <f>COUNTIFS(D$2:D10117,Clef_répartition[[#This Row],[Code_Nom]],J$2:J10117,Clef_répartition[[#This Row],[Année]])</f>
        <v>1</v>
      </c>
      <c r="F10117">
        <f>IF(Clef_répartition[[#This Row],[Code_Nom]]=D10116,F10116-1,(COUNTIFS(Clef_répartition[Code_Nom],Clef_répartition[[#This Row],[Code_Nom]],Clef_répartition[Année],Clef_répartition[[#This Row],[Année]])))</f>
        <v>8</v>
      </c>
      <c r="G10117" t="str">
        <f>Clef_répartition[[#This Row],[Code_Nom]]&amp;"_"&amp;Clef_répartition[[#This Row],[Nombre]]&amp;"_"&amp;Clef_répartition[[#This Row],[Année]]</f>
        <v>ASIABE_Association scolaire intercommunale Apples-Bière et environs_1_2021</v>
      </c>
      <c r="H10117">
        <v>5423</v>
      </c>
      <c r="I10117" t="s">
        <v>12</v>
      </c>
      <c r="J10117">
        <v>2021</v>
      </c>
      <c r="K10117">
        <v>6.2300000000000001E-2</v>
      </c>
    </row>
    <row r="10118" spans="1:11" x14ac:dyDescent="0.25">
      <c r="A10118" t="s">
        <v>725</v>
      </c>
      <c r="B10118" t="s">
        <v>503</v>
      </c>
      <c r="C10118" t="s">
        <v>504</v>
      </c>
      <c r="D10118" t="str">
        <f>Clef_répartition[[#This Row],[Code association]]&amp;"_"&amp;Clef_répartition[[#This Row],[Nom association]]</f>
        <v>ASIABE_Association scolaire intercommunale Apples-Bière et environs</v>
      </c>
      <c r="E10118">
        <f>COUNTIFS(D$2:D10118,Clef_répartition[[#This Row],[Code_Nom]],J$2:J10118,Clef_répartition[[#This Row],[Année]])</f>
        <v>2</v>
      </c>
      <c r="F10118">
        <f>IF(Clef_répartition[[#This Row],[Code_Nom]]=D10117,F10117-1,(COUNTIFS(Clef_répartition[Code_Nom],Clef_répartition[[#This Row],[Code_Nom]],Clef_répartition[Année],Clef_répartition[[#This Row],[Année]])))</f>
        <v>7</v>
      </c>
      <c r="G10118" t="str">
        <f>Clef_répartition[[#This Row],[Code_Nom]]&amp;"_"&amp;Clef_répartition[[#This Row],[Nombre]]&amp;"_"&amp;Clef_répartition[[#This Row],[Année]]</f>
        <v>ASIABE_Association scolaire intercommunale Apples-Bière et environs_2_2021</v>
      </c>
      <c r="H10118">
        <v>5424</v>
      </c>
      <c r="I10118" t="s">
        <v>20</v>
      </c>
      <c r="J10118">
        <v>2021</v>
      </c>
      <c r="K10118">
        <v>3.8399999999999997E-2</v>
      </c>
    </row>
    <row r="10119" spans="1:11" x14ac:dyDescent="0.25">
      <c r="A10119" t="s">
        <v>725</v>
      </c>
      <c r="B10119" t="s">
        <v>503</v>
      </c>
      <c r="C10119" t="s">
        <v>504</v>
      </c>
      <c r="D10119" t="str">
        <f>Clef_répartition[[#This Row],[Code association]]&amp;"_"&amp;Clef_répartition[[#This Row],[Nom association]]</f>
        <v>ASIABE_Association scolaire intercommunale Apples-Bière et environs</v>
      </c>
      <c r="E10119">
        <f>COUNTIFS(D$2:D10119,Clef_répartition[[#This Row],[Code_Nom]],J$2:J10119,Clef_répartition[[#This Row],[Année]])</f>
        <v>3</v>
      </c>
      <c r="F10119">
        <f>IF(Clef_répartition[[#This Row],[Code_Nom]]=D10118,F10118-1,(COUNTIFS(Clef_répartition[Code_Nom],Clef_répartition[[#This Row],[Code_Nom]],Clef_répartition[Année],Clef_répartition[[#This Row],[Année]])))</f>
        <v>6</v>
      </c>
      <c r="G10119" t="str">
        <f>Clef_répartition[[#This Row],[Code_Nom]]&amp;"_"&amp;Clef_répartition[[#This Row],[Nombre]]&amp;"_"&amp;Clef_répartition[[#This Row],[Année]]</f>
        <v>ASIABE_Association scolaire intercommunale Apples-Bière et environs_3_2021</v>
      </c>
      <c r="H10119">
        <v>5425</v>
      </c>
      <c r="I10119" t="s">
        <v>23</v>
      </c>
      <c r="J10119">
        <v>2021</v>
      </c>
      <c r="K10119">
        <v>0.18990000000000001</v>
      </c>
    </row>
    <row r="10120" spans="1:11" x14ac:dyDescent="0.25">
      <c r="A10120" t="s">
        <v>725</v>
      </c>
      <c r="B10120" t="s">
        <v>503</v>
      </c>
      <c r="C10120" t="s">
        <v>504</v>
      </c>
      <c r="D10120" t="str">
        <f>Clef_répartition[[#This Row],[Code association]]&amp;"_"&amp;Clef_répartition[[#This Row],[Nom association]]</f>
        <v>ASIABE_Association scolaire intercommunale Apples-Bière et environs</v>
      </c>
      <c r="E10120">
        <f>COUNTIFS(D$2:D10120,Clef_répartition[[#This Row],[Code_Nom]],J$2:J10120,Clef_répartition[[#This Row],[Année]])</f>
        <v>4</v>
      </c>
      <c r="F10120">
        <f>IF(Clef_répartition[[#This Row],[Code_Nom]]=D10119,F10119-1,(COUNTIFS(Clef_répartition[Code_Nom],Clef_répartition[[#This Row],[Code_Nom]],Clef_répartition[Année],Clef_répartition[[#This Row],[Année]])))</f>
        <v>5</v>
      </c>
      <c r="G10120" t="str">
        <f>Clef_répartition[[#This Row],[Code_Nom]]&amp;"_"&amp;Clef_répartition[[#This Row],[Nombre]]&amp;"_"&amp;Clef_répartition[[#This Row],[Année]]</f>
        <v>ASIABE_Association scolaire intercommunale Apples-Bière et environs_4_2021</v>
      </c>
      <c r="H10120">
        <v>5629</v>
      </c>
      <c r="I10120" t="s">
        <v>68</v>
      </c>
      <c r="J10120">
        <v>2021</v>
      </c>
      <c r="K10120">
        <v>2.4299999999999999E-2</v>
      </c>
    </row>
    <row r="10121" spans="1:11" x14ac:dyDescent="0.25">
      <c r="A10121" t="s">
        <v>725</v>
      </c>
      <c r="B10121" t="s">
        <v>503</v>
      </c>
      <c r="C10121" t="s">
        <v>504</v>
      </c>
      <c r="D10121" t="str">
        <f>Clef_répartition[[#This Row],[Code association]]&amp;"_"&amp;Clef_répartition[[#This Row],[Nom association]]</f>
        <v>ASIABE_Association scolaire intercommunale Apples-Bière et environs</v>
      </c>
      <c r="E10121">
        <f>COUNTIFS(D$2:D10121,Clef_répartition[[#This Row],[Code_Nom]],J$2:J10121,Clef_répartition[[#This Row],[Année]])</f>
        <v>5</v>
      </c>
      <c r="F10121">
        <f>IF(Clef_répartition[[#This Row],[Code_Nom]]=D10120,F10120-1,(COUNTIFS(Clef_répartition[Code_Nom],Clef_répartition[[#This Row],[Code_Nom]],Clef_répartition[Année],Clef_répartition[[#This Row],[Année]])))</f>
        <v>4</v>
      </c>
      <c r="G10121" t="str">
        <f>Clef_répartition[[#This Row],[Code_Nom]]&amp;"_"&amp;Clef_répartition[[#This Row],[Nombre]]&amp;"_"&amp;Clef_répartition[[#This Row],[Année]]</f>
        <v>ASIABE_Association scolaire intercommunale Apples-Bière et environs_5_2021</v>
      </c>
      <c r="H10121">
        <v>5656</v>
      </c>
      <c r="I10121" t="s">
        <v>135</v>
      </c>
      <c r="J10121">
        <v>2021</v>
      </c>
      <c r="K10121">
        <v>0.52259999999999995</v>
      </c>
    </row>
    <row r="10122" spans="1:11" x14ac:dyDescent="0.25">
      <c r="A10122" t="s">
        <v>725</v>
      </c>
      <c r="B10122" t="s">
        <v>503</v>
      </c>
      <c r="C10122" t="s">
        <v>504</v>
      </c>
      <c r="D10122" t="str">
        <f>Clef_répartition[[#This Row],[Code association]]&amp;"_"&amp;Clef_répartition[[#This Row],[Nom association]]</f>
        <v>ASIABE_Association scolaire intercommunale Apples-Bière et environs</v>
      </c>
      <c r="E10122">
        <f>COUNTIFS(D$2:D10122,Clef_répartition[[#This Row],[Code_Nom]],J$2:J10122,Clef_répartition[[#This Row],[Année]])</f>
        <v>6</v>
      </c>
      <c r="F10122">
        <f>IF(Clef_répartition[[#This Row],[Code_Nom]]=D10121,F10121-1,(COUNTIFS(Clef_répartition[Code_Nom],Clef_répartition[[#This Row],[Code_Nom]],Clef_répartition[Année],Clef_répartition[[#This Row],[Année]])))</f>
        <v>3</v>
      </c>
      <c r="G10122" t="str">
        <f>Clef_répartition[[#This Row],[Code_Nom]]&amp;"_"&amp;Clef_répartition[[#This Row],[Nombre]]&amp;"_"&amp;Clef_répartition[[#This Row],[Année]]</f>
        <v>ASIABE_Association scolaire intercommunale Apples-Bière et environs_6_2021</v>
      </c>
      <c r="H10122">
        <v>5431</v>
      </c>
      <c r="I10122" t="s">
        <v>179</v>
      </c>
      <c r="J10122">
        <v>2021</v>
      </c>
      <c r="K10122">
        <v>3.1699999999999999E-2</v>
      </c>
    </row>
    <row r="10123" spans="1:11" x14ac:dyDescent="0.25">
      <c r="A10123" t="s">
        <v>725</v>
      </c>
      <c r="B10123" t="s">
        <v>503</v>
      </c>
      <c r="C10123" t="s">
        <v>504</v>
      </c>
      <c r="D10123" t="str">
        <f>Clef_répartition[[#This Row],[Code association]]&amp;"_"&amp;Clef_répartition[[#This Row],[Nom association]]</f>
        <v>ASIABE_Association scolaire intercommunale Apples-Bière et environs</v>
      </c>
      <c r="E10123">
        <f>COUNTIFS(D$2:D10123,Clef_répartition[[#This Row],[Code_Nom]],J$2:J10123,Clef_répartition[[#This Row],[Année]])</f>
        <v>7</v>
      </c>
      <c r="F10123">
        <f>IF(Clef_répartition[[#This Row],[Code_Nom]]=D10122,F10122-1,(COUNTIFS(Clef_répartition[Code_Nom],Clef_répartition[[#This Row],[Code_Nom]],Clef_répartition[Année],Clef_répartition[[#This Row],[Année]])))</f>
        <v>2</v>
      </c>
      <c r="G10123" t="str">
        <f>Clef_répartition[[#This Row],[Code_Nom]]&amp;"_"&amp;Clef_répartition[[#This Row],[Nombre]]&amp;"_"&amp;Clef_répartition[[#This Row],[Année]]</f>
        <v>ASIABE_Association scolaire intercommunale Apples-Bière et environs_7_2021</v>
      </c>
      <c r="H10123">
        <v>5492</v>
      </c>
      <c r="I10123" t="s">
        <v>189</v>
      </c>
      <c r="J10123">
        <v>2021</v>
      </c>
      <c r="K10123">
        <v>0.1108</v>
      </c>
    </row>
    <row r="10124" spans="1:11" x14ac:dyDescent="0.25">
      <c r="A10124" t="s">
        <v>725</v>
      </c>
      <c r="B10124" t="s">
        <v>503</v>
      </c>
      <c r="C10124" t="s">
        <v>504</v>
      </c>
      <c r="D10124" t="str">
        <f>Clef_répartition[[#This Row],[Code association]]&amp;"_"&amp;Clef_répartition[[#This Row],[Nom association]]</f>
        <v>ASIABE_Association scolaire intercommunale Apples-Bière et environs</v>
      </c>
      <c r="E10124">
        <f>COUNTIFS(D$2:D10124,Clef_répartition[[#This Row],[Code_Nom]],J$2:J10124,Clef_répartition[[#This Row],[Année]])</f>
        <v>8</v>
      </c>
      <c r="F10124">
        <f>IF(Clef_répartition[[#This Row],[Code_Nom]]=D10123,F10123-1,(COUNTIFS(Clef_répartition[Code_Nom],Clef_répartition[[#This Row],[Code_Nom]],Clef_répartition[Année],Clef_répartition[[#This Row],[Année]])))</f>
        <v>1</v>
      </c>
      <c r="G10124" t="str">
        <f>Clef_répartition[[#This Row],[Code_Nom]]&amp;"_"&amp;Clef_répartition[[#This Row],[Nombre]]&amp;"_"&amp;Clef_répartition[[#This Row],[Année]]</f>
        <v>ASIABE_Association scolaire intercommunale Apples-Bière et environs_8_2021</v>
      </c>
      <c r="H10124">
        <v>5650</v>
      </c>
      <c r="I10124" t="s">
        <v>276</v>
      </c>
      <c r="J10124">
        <v>2021</v>
      </c>
      <c r="K10124">
        <v>0.02</v>
      </c>
    </row>
    <row r="10125" spans="1:11" x14ac:dyDescent="0.25">
      <c r="A10125" t="s">
        <v>725</v>
      </c>
      <c r="B10125" t="s">
        <v>658</v>
      </c>
      <c r="C10125" t="s">
        <v>659</v>
      </c>
      <c r="D10125" t="str">
        <f>Clef_répartition[[#This Row],[Code association]]&amp;"_"&amp;Clef_répartition[[#This Row],[Nom association]]</f>
        <v>ASICC_Association scolaire intercommunale de Corsier</v>
      </c>
      <c r="E10125">
        <f>COUNTIFS(D$2:D10125,Clef_répartition[[#This Row],[Code_Nom]],J$2:J10125,Clef_répartition[[#This Row],[Année]])</f>
        <v>1</v>
      </c>
      <c r="F10125">
        <f>IF(Clef_répartition[[#This Row],[Code_Nom]]=D10124,F10124-1,(COUNTIFS(Clef_répartition[Code_Nom],Clef_répartition[[#This Row],[Code_Nom]],Clef_répartition[Année],Clef_répartition[[#This Row],[Année]])))</f>
        <v>4</v>
      </c>
      <c r="G10125" t="str">
        <f>Clef_répartition[[#This Row],[Code_Nom]]&amp;"_"&amp;Clef_répartition[[#This Row],[Nombre]]&amp;"_"&amp;Clef_répartition[[#This Row],[Année]]</f>
        <v>ASICC_Association scolaire intercommunale de Corsier_1_2021</v>
      </c>
      <c r="H10125">
        <v>5882</v>
      </c>
      <c r="I10125" t="s">
        <v>50</v>
      </c>
      <c r="J10125">
        <v>2021</v>
      </c>
      <c r="K10125">
        <v>0.28000000000000003</v>
      </c>
    </row>
    <row r="10126" spans="1:11" x14ac:dyDescent="0.25">
      <c r="A10126" t="s">
        <v>725</v>
      </c>
      <c r="B10126" t="s">
        <v>658</v>
      </c>
      <c r="C10126" t="s">
        <v>659</v>
      </c>
      <c r="D10126" t="str">
        <f>Clef_répartition[[#This Row],[Code association]]&amp;"_"&amp;Clef_répartition[[#This Row],[Nom association]]</f>
        <v>ASICC_Association scolaire intercommunale de Corsier</v>
      </c>
      <c r="E10126">
        <f>COUNTIFS(D$2:D10126,Clef_répartition[[#This Row],[Code_Nom]],J$2:J10126,Clef_répartition[[#This Row],[Année]])</f>
        <v>2</v>
      </c>
      <c r="F10126">
        <f>IF(Clef_répartition[[#This Row],[Code_Nom]]=D10125,F10125-1,(COUNTIFS(Clef_répartition[Code_Nom],Clef_répartition[[#This Row],[Code_Nom]],Clef_répartition[Année],Clef_répartition[[#This Row],[Année]])))</f>
        <v>3</v>
      </c>
      <c r="G10126" t="str">
        <f>Clef_répartition[[#This Row],[Code_Nom]]&amp;"_"&amp;Clef_répartition[[#This Row],[Nombre]]&amp;"_"&amp;Clef_répartition[[#This Row],[Année]]</f>
        <v>ASICC_Association scolaire intercommunale de Corsier_2_2021</v>
      </c>
      <c r="H10126">
        <v>5883</v>
      </c>
      <c r="I10126" t="s">
        <v>77</v>
      </c>
      <c r="J10126">
        <v>2021</v>
      </c>
      <c r="K10126">
        <v>0.2</v>
      </c>
    </row>
    <row r="10127" spans="1:11" x14ac:dyDescent="0.25">
      <c r="A10127" t="s">
        <v>725</v>
      </c>
      <c r="B10127" t="s">
        <v>658</v>
      </c>
      <c r="C10127" t="s">
        <v>659</v>
      </c>
      <c r="D10127" t="str">
        <f>Clef_répartition[[#This Row],[Code association]]&amp;"_"&amp;Clef_répartition[[#This Row],[Nom association]]</f>
        <v>ASICC_Association scolaire intercommunale de Corsier</v>
      </c>
      <c r="E10127">
        <f>COUNTIFS(D$2:D10127,Clef_répartition[[#This Row],[Code_Nom]],J$2:J10127,Clef_répartition[[#This Row],[Année]])</f>
        <v>3</v>
      </c>
      <c r="F10127">
        <f>IF(Clef_répartition[[#This Row],[Code_Nom]]=D10126,F10126-1,(COUNTIFS(Clef_répartition[Code_Nom],Clef_répartition[[#This Row],[Code_Nom]],Clef_répartition[Année],Clef_répartition[[#This Row],[Année]])))</f>
        <v>2</v>
      </c>
      <c r="G10127" t="str">
        <f>Clef_répartition[[#This Row],[Code_Nom]]&amp;"_"&amp;Clef_répartition[[#This Row],[Nombre]]&amp;"_"&amp;Clef_répartition[[#This Row],[Année]]</f>
        <v>ASICC_Association scolaire intercommunale de Corsier_3_2021</v>
      </c>
      <c r="H10127">
        <v>5884</v>
      </c>
      <c r="I10127" t="s">
        <v>78</v>
      </c>
      <c r="J10127">
        <v>2021</v>
      </c>
      <c r="K10127">
        <v>0.34</v>
      </c>
    </row>
    <row r="10128" spans="1:11" x14ac:dyDescent="0.25">
      <c r="A10128" t="s">
        <v>725</v>
      </c>
      <c r="B10128" t="s">
        <v>658</v>
      </c>
      <c r="C10128" t="s">
        <v>659</v>
      </c>
      <c r="D10128" t="str">
        <f>Clef_répartition[[#This Row],[Code association]]&amp;"_"&amp;Clef_répartition[[#This Row],[Nom association]]</f>
        <v>ASICC_Association scolaire intercommunale de Corsier</v>
      </c>
      <c r="E10128">
        <f>COUNTIFS(D$2:D10128,Clef_répartition[[#This Row],[Code_Nom]],J$2:J10128,Clef_répartition[[#This Row],[Année]])</f>
        <v>4</v>
      </c>
      <c r="F10128">
        <f>IF(Clef_répartition[[#This Row],[Code_Nom]]=D10127,F10127-1,(COUNTIFS(Clef_répartition[Code_Nom],Clef_répartition[[#This Row],[Code_Nom]],Clef_répartition[Année],Clef_répartition[[#This Row],[Année]])))</f>
        <v>1</v>
      </c>
      <c r="G10128" t="str">
        <f>Clef_répartition[[#This Row],[Code_Nom]]&amp;"_"&amp;Clef_répartition[[#This Row],[Nombre]]&amp;"_"&amp;Clef_répartition[[#This Row],[Année]]</f>
        <v>ASICC_Association scolaire intercommunale de Corsier_4_2021</v>
      </c>
      <c r="H10128">
        <v>5885</v>
      </c>
      <c r="I10128" t="s">
        <v>138</v>
      </c>
      <c r="J10128">
        <v>2021</v>
      </c>
      <c r="K10128">
        <v>0.18</v>
      </c>
    </row>
    <row r="10129" spans="1:11" x14ac:dyDescent="0.25">
      <c r="A10129" t="s">
        <v>725</v>
      </c>
      <c r="B10129" t="s">
        <v>598</v>
      </c>
      <c r="C10129" t="s">
        <v>599</v>
      </c>
      <c r="D10129" t="str">
        <f>Clef_répartition[[#This Row],[Code association]]&amp;"_"&amp;Clef_répartition[[#This Row],[Nom association]]</f>
        <v>ASICE_Association scolaire intercommunale de l'établissement de Cugy et environs</v>
      </c>
      <c r="E10129">
        <f>COUNTIFS(D$2:D10129,Clef_répartition[[#This Row],[Code_Nom]],J$2:J10129,Clef_répartition[[#This Row],[Année]])</f>
        <v>1</v>
      </c>
      <c r="F10129">
        <f>IF(Clef_répartition[[#This Row],[Code_Nom]]=D10128,F10128-1,(COUNTIFS(Clef_répartition[Code_Nom],Clef_répartition[[#This Row],[Code_Nom]],Clef_répartition[Année],Clef_répartition[[#This Row],[Année]])))</f>
        <v>4</v>
      </c>
      <c r="G10129" t="str">
        <f>Clef_répartition[[#This Row],[Code_Nom]]&amp;"_"&amp;Clef_répartition[[#This Row],[Nombre]]&amp;"_"&amp;Clef_répartition[[#This Row],[Année]]</f>
        <v>ASICE_Association scolaire intercommunale de l'établissement de Cugy et environs_1_2021</v>
      </c>
      <c r="H10129">
        <v>5515</v>
      </c>
      <c r="I10129" t="s">
        <v>37</v>
      </c>
      <c r="J10129">
        <v>2021</v>
      </c>
      <c r="K10129">
        <v>0.10890151487715766</v>
      </c>
    </row>
    <row r="10130" spans="1:11" x14ac:dyDescent="0.25">
      <c r="A10130" t="s">
        <v>725</v>
      </c>
      <c r="B10130" t="s">
        <v>598</v>
      </c>
      <c r="C10130" t="s">
        <v>599</v>
      </c>
      <c r="D10130" t="str">
        <f>Clef_répartition[[#This Row],[Code association]]&amp;"_"&amp;Clef_répartition[[#This Row],[Nom association]]</f>
        <v>ASICE_Association scolaire intercommunale de l'établissement de Cugy et environs</v>
      </c>
      <c r="E10130">
        <f>COUNTIFS(D$2:D10130,Clef_répartition[[#This Row],[Code_Nom]],J$2:J10130,Clef_répartition[[#This Row],[Année]])</f>
        <v>2</v>
      </c>
      <c r="F10130">
        <f>IF(Clef_répartition[[#This Row],[Code_Nom]]=D10129,F10129-1,(COUNTIFS(Clef_répartition[Code_Nom],Clef_répartition[[#This Row],[Code_Nom]],Clef_répartition[Année],Clef_répartition[[#This Row],[Année]])))</f>
        <v>3</v>
      </c>
      <c r="G10130" t="str">
        <f>Clef_répartition[[#This Row],[Code_Nom]]&amp;"_"&amp;Clef_répartition[[#This Row],[Nombre]]&amp;"_"&amp;Clef_répartition[[#This Row],[Année]]</f>
        <v>ASICE_Association scolaire intercommunale de l'établissement de Cugy et environs_2_2021</v>
      </c>
      <c r="H10130">
        <v>5516</v>
      </c>
      <c r="I10130" t="s">
        <v>88</v>
      </c>
      <c r="J10130">
        <v>2021</v>
      </c>
      <c r="K10130">
        <v>0.38162878799175853</v>
      </c>
    </row>
    <row r="10131" spans="1:11" x14ac:dyDescent="0.25">
      <c r="A10131" t="s">
        <v>725</v>
      </c>
      <c r="B10131" t="s">
        <v>598</v>
      </c>
      <c r="C10131" t="s">
        <v>599</v>
      </c>
      <c r="D10131" t="str">
        <f>Clef_répartition[[#This Row],[Code association]]&amp;"_"&amp;Clef_répartition[[#This Row],[Nom association]]</f>
        <v>ASICE_Association scolaire intercommunale de l'établissement de Cugy et environs</v>
      </c>
      <c r="E10131">
        <f>COUNTIFS(D$2:D10131,Clef_répartition[[#This Row],[Code_Nom]],J$2:J10131,Clef_répartition[[#This Row],[Année]])</f>
        <v>3</v>
      </c>
      <c r="F10131">
        <f>IF(Clef_répartition[[#This Row],[Code_Nom]]=D10130,F10130-1,(COUNTIFS(Clef_répartition[Code_Nom],Clef_répartition[[#This Row],[Code_Nom]],Clef_répartition[Année],Clef_répartition[[#This Row],[Année]])))</f>
        <v>2</v>
      </c>
      <c r="G10131" t="str">
        <f>Clef_répartition[[#This Row],[Code_Nom]]&amp;"_"&amp;Clef_répartition[[#This Row],[Nombre]]&amp;"_"&amp;Clef_répartition[[#This Row],[Année]]</f>
        <v>ASICE_Association scolaire intercommunale de l'établissement de Cugy et environs_3_2021</v>
      </c>
      <c r="H10131">
        <v>5523</v>
      </c>
      <c r="I10131" t="s">
        <v>119</v>
      </c>
      <c r="J10131">
        <v>2021</v>
      </c>
      <c r="K10131">
        <v>0.36458333315580793</v>
      </c>
    </row>
    <row r="10132" spans="1:11" x14ac:dyDescent="0.25">
      <c r="A10132" t="s">
        <v>725</v>
      </c>
      <c r="B10132" t="s">
        <v>598</v>
      </c>
      <c r="C10132" t="s">
        <v>599</v>
      </c>
      <c r="D10132" t="str">
        <f>Clef_répartition[[#This Row],[Code association]]&amp;"_"&amp;Clef_répartition[[#This Row],[Nom association]]</f>
        <v>ASICE_Association scolaire intercommunale de l'établissement de Cugy et environs</v>
      </c>
      <c r="E10132">
        <f>COUNTIFS(D$2:D10132,Clef_répartition[[#This Row],[Code_Nom]],J$2:J10132,Clef_répartition[[#This Row],[Année]])</f>
        <v>4</v>
      </c>
      <c r="F10132">
        <f>IF(Clef_répartition[[#This Row],[Code_Nom]]=D10131,F10131-1,(COUNTIFS(Clef_répartition[Code_Nom],Clef_répartition[[#This Row],[Code_Nom]],Clef_répartition[Année],Clef_répartition[[#This Row],[Année]])))</f>
        <v>1</v>
      </c>
      <c r="G10132" t="str">
        <f>Clef_répartition[[#This Row],[Code_Nom]]&amp;"_"&amp;Clef_répartition[[#This Row],[Nombre]]&amp;"_"&amp;Clef_répartition[[#This Row],[Année]]</f>
        <v>ASICE_Association scolaire intercommunale de l'établissement de Cugy et environs_4_2021</v>
      </c>
      <c r="H10132">
        <v>5527</v>
      </c>
      <c r="I10132" t="s">
        <v>191</v>
      </c>
      <c r="J10132">
        <v>2021</v>
      </c>
      <c r="K10132">
        <v>0.14488636397527585</v>
      </c>
    </row>
    <row r="10133" spans="1:11" x14ac:dyDescent="0.25">
      <c r="A10133" t="s">
        <v>725</v>
      </c>
      <c r="B10133" t="s">
        <v>625</v>
      </c>
      <c r="C10133" t="s">
        <v>626</v>
      </c>
      <c r="D10133" t="str">
        <f>Clef_répartition[[#This Row],[Code association]]&amp;"_"&amp;Clef_répartition[[#This Row],[Nom association]]</f>
        <v>ASICOPE_Association scolaire intercommunale de Cossonay, Penthalaz et environs</v>
      </c>
      <c r="E10133">
        <f>COUNTIFS(D$2:D10133,Clef_répartition[[#This Row],[Code_Nom]],J$2:J10133,Clef_répartition[[#This Row],[Année]])</f>
        <v>1</v>
      </c>
      <c r="F10133">
        <f>IF(Clef_répartition[[#This Row],[Code_Nom]]=D10132,F10132-1,(COUNTIFS(Clef_répartition[Code_Nom],Clef_répartition[[#This Row],[Code_Nom]],Clef_répartition[Année],Clef_répartition[[#This Row],[Année]])))</f>
        <v>18</v>
      </c>
      <c r="G10133" t="str">
        <f>Clef_répartition[[#This Row],[Code_Nom]]&amp;"_"&amp;Clef_répartition[[#This Row],[Nombre]]&amp;"_"&amp;Clef_répartition[[#This Row],[Année]]</f>
        <v>ASICOPE_Association scolaire intercommunale de Cossonay, Penthalaz et environs_1_2021</v>
      </c>
      <c r="H10133">
        <v>5475</v>
      </c>
      <c r="I10133" t="s">
        <v>55</v>
      </c>
      <c r="J10133">
        <v>2021</v>
      </c>
      <c r="K10133">
        <v>5.1999999999999998E-3</v>
      </c>
    </row>
    <row r="10134" spans="1:11" x14ac:dyDescent="0.25">
      <c r="A10134" t="s">
        <v>725</v>
      </c>
      <c r="B10134" t="s">
        <v>625</v>
      </c>
      <c r="C10134" t="s">
        <v>626</v>
      </c>
      <c r="D10134" t="str">
        <f>Clef_répartition[[#This Row],[Code association]]&amp;"_"&amp;Clef_répartition[[#This Row],[Nom association]]</f>
        <v>ASICOPE_Association scolaire intercommunale de Cossonay, Penthalaz et environs</v>
      </c>
      <c r="E10134">
        <f>COUNTIFS(D$2:D10134,Clef_répartition[[#This Row],[Code_Nom]],J$2:J10134,Clef_répartition[[#This Row],[Année]])</f>
        <v>2</v>
      </c>
      <c r="F10134">
        <f>IF(Clef_répartition[[#This Row],[Code_Nom]]=D10133,F10133-1,(COUNTIFS(Clef_répartition[Code_Nom],Clef_répartition[[#This Row],[Code_Nom]],Clef_répartition[Année],Clef_répartition[[#This Row],[Année]])))</f>
        <v>17</v>
      </c>
      <c r="G10134" t="str">
        <f>Clef_répartition[[#This Row],[Code_Nom]]&amp;"_"&amp;Clef_répartition[[#This Row],[Nombre]]&amp;"_"&amp;Clef_répartition[[#This Row],[Année]]</f>
        <v>ASICOPE_Association scolaire intercommunale de Cossonay, Penthalaz et environs_2_2021</v>
      </c>
      <c r="H10134">
        <v>5477</v>
      </c>
      <c r="I10134" t="s">
        <v>79</v>
      </c>
      <c r="J10134">
        <v>2021</v>
      </c>
      <c r="K10134">
        <v>0.2349</v>
      </c>
    </row>
    <row r="10135" spans="1:11" x14ac:dyDescent="0.25">
      <c r="A10135" t="s">
        <v>725</v>
      </c>
      <c r="B10135" t="s">
        <v>625</v>
      </c>
      <c r="C10135" t="s">
        <v>626</v>
      </c>
      <c r="D10135" t="str">
        <f>Clef_répartition[[#This Row],[Code association]]&amp;"_"&amp;Clef_répartition[[#This Row],[Nom association]]</f>
        <v>ASICOPE_Association scolaire intercommunale de Cossonay, Penthalaz et environs</v>
      </c>
      <c r="E10135">
        <f>COUNTIFS(D$2:D10135,Clef_répartition[[#This Row],[Code_Nom]],J$2:J10135,Clef_répartition[[#This Row],[Année]])</f>
        <v>3</v>
      </c>
      <c r="F10135">
        <f>IF(Clef_répartition[[#This Row],[Code_Nom]]=D10134,F10134-1,(COUNTIFS(Clef_répartition[Code_Nom],Clef_répartition[[#This Row],[Code_Nom]],Clef_répartition[Année],Clef_répartition[[#This Row],[Année]])))</f>
        <v>16</v>
      </c>
      <c r="G10135" t="str">
        <f>Clef_répartition[[#This Row],[Code_Nom]]&amp;"_"&amp;Clef_répartition[[#This Row],[Nombre]]&amp;"_"&amp;Clef_répartition[[#This Row],[Année]]</f>
        <v>ASICOPE_Association scolaire intercommunale de Cossonay, Penthalaz et environs_3_2021</v>
      </c>
      <c r="H10135">
        <v>5479</v>
      </c>
      <c r="I10135" t="s">
        <v>85</v>
      </c>
      <c r="J10135">
        <v>2021</v>
      </c>
      <c r="K10135">
        <v>2.7900000000000001E-2</v>
      </c>
    </row>
    <row r="10136" spans="1:11" x14ac:dyDescent="0.25">
      <c r="A10136" t="s">
        <v>725</v>
      </c>
      <c r="B10136" t="s">
        <v>625</v>
      </c>
      <c r="C10136" t="s">
        <v>626</v>
      </c>
      <c r="D10136" t="str">
        <f>Clef_répartition[[#This Row],[Code association]]&amp;"_"&amp;Clef_répartition[[#This Row],[Nom association]]</f>
        <v>ASICOPE_Association scolaire intercommunale de Cossonay, Penthalaz et environs</v>
      </c>
      <c r="E10136">
        <f>COUNTIFS(D$2:D10136,Clef_répartition[[#This Row],[Code_Nom]],J$2:J10136,Clef_répartition[[#This Row],[Année]])</f>
        <v>4</v>
      </c>
      <c r="F10136">
        <f>IF(Clef_répartition[[#This Row],[Code_Nom]]=D10135,F10135-1,(COUNTIFS(Clef_répartition[Code_Nom],Clef_répartition[[#This Row],[Code_Nom]],Clef_répartition[Année],Clef_répartition[[#This Row],[Année]])))</f>
        <v>15</v>
      </c>
      <c r="G10136" t="str">
        <f>Clef_répartition[[#This Row],[Code_Nom]]&amp;"_"&amp;Clef_répartition[[#This Row],[Nombre]]&amp;"_"&amp;Clef_répartition[[#This Row],[Année]]</f>
        <v>ASICOPE_Association scolaire intercommunale de Cossonay, Penthalaz et environs_4_2021</v>
      </c>
      <c r="H10136">
        <v>5480</v>
      </c>
      <c r="I10136" t="s">
        <v>90</v>
      </c>
      <c r="J10136">
        <v>2021</v>
      </c>
      <c r="K10136">
        <v>6.1800000000000001E-2</v>
      </c>
    </row>
    <row r="10137" spans="1:11" x14ac:dyDescent="0.25">
      <c r="A10137" t="s">
        <v>725</v>
      </c>
      <c r="B10137" t="s">
        <v>625</v>
      </c>
      <c r="C10137" t="s">
        <v>626</v>
      </c>
      <c r="D10137" t="str">
        <f>Clef_répartition[[#This Row],[Code association]]&amp;"_"&amp;Clef_répartition[[#This Row],[Nom association]]</f>
        <v>ASICOPE_Association scolaire intercommunale de Cossonay, Penthalaz et environs</v>
      </c>
      <c r="E10137">
        <f>COUNTIFS(D$2:D10137,Clef_répartition[[#This Row],[Code_Nom]],J$2:J10137,Clef_répartition[[#This Row],[Année]])</f>
        <v>5</v>
      </c>
      <c r="F10137">
        <f>IF(Clef_répartition[[#This Row],[Code_Nom]]=D10136,F10136-1,(COUNTIFS(Clef_répartition[Code_Nom],Clef_répartition[[#This Row],[Code_Nom]],Clef_répartition[Année],Clef_répartition[[#This Row],[Année]])))</f>
        <v>14</v>
      </c>
      <c r="G10137" t="str">
        <f>Clef_répartition[[#This Row],[Code_Nom]]&amp;"_"&amp;Clef_répartition[[#This Row],[Nombre]]&amp;"_"&amp;Clef_répartition[[#This Row],[Année]]</f>
        <v>ASICOPE_Association scolaire intercommunale de Cossonay, Penthalaz et environs_5_2021</v>
      </c>
      <c r="H10137">
        <v>5481</v>
      </c>
      <c r="I10137" t="s">
        <v>94</v>
      </c>
      <c r="J10137">
        <v>2021</v>
      </c>
      <c r="K10137">
        <v>1.0699999999999999E-2</v>
      </c>
    </row>
    <row r="10138" spans="1:11" x14ac:dyDescent="0.25">
      <c r="A10138" t="s">
        <v>725</v>
      </c>
      <c r="B10138" t="s">
        <v>625</v>
      </c>
      <c r="C10138" t="s">
        <v>626</v>
      </c>
      <c r="D10138" t="str">
        <f>Clef_répartition[[#This Row],[Code association]]&amp;"_"&amp;Clef_répartition[[#This Row],[Nom association]]</f>
        <v>ASICOPE_Association scolaire intercommunale de Cossonay, Penthalaz et environs</v>
      </c>
      <c r="E10138">
        <f>COUNTIFS(D$2:D10138,Clef_répartition[[#This Row],[Code_Nom]],J$2:J10138,Clef_répartition[[#This Row],[Année]])</f>
        <v>6</v>
      </c>
      <c r="F10138">
        <f>IF(Clef_répartition[[#This Row],[Code_Nom]]=D10137,F10137-1,(COUNTIFS(Clef_répartition[Code_Nom],Clef_répartition[[#This Row],[Code_Nom]],Clef_répartition[Année],Clef_répartition[[#This Row],[Année]])))</f>
        <v>13</v>
      </c>
      <c r="G10138" t="str">
        <f>Clef_répartition[[#This Row],[Code_Nom]]&amp;"_"&amp;Clef_répartition[[#This Row],[Nombre]]&amp;"_"&amp;Clef_répartition[[#This Row],[Année]]</f>
        <v>ASICOPE_Association scolaire intercommunale de Cossonay, Penthalaz et environs_6_2021</v>
      </c>
      <c r="H10138">
        <v>5484</v>
      </c>
      <c r="I10138" t="s">
        <v>127</v>
      </c>
      <c r="J10138">
        <v>2021</v>
      </c>
      <c r="K10138">
        <v>5.5100000000000003E-2</v>
      </c>
    </row>
    <row r="10139" spans="1:11" x14ac:dyDescent="0.25">
      <c r="A10139" t="s">
        <v>725</v>
      </c>
      <c r="B10139" t="s">
        <v>625</v>
      </c>
      <c r="C10139" t="s">
        <v>626</v>
      </c>
      <c r="D10139" t="str">
        <f>Clef_répartition[[#This Row],[Code association]]&amp;"_"&amp;Clef_répartition[[#This Row],[Nom association]]</f>
        <v>ASICOPE_Association scolaire intercommunale de Cossonay, Penthalaz et environs</v>
      </c>
      <c r="E10139">
        <f>COUNTIFS(D$2:D10139,Clef_répartition[[#This Row],[Code_Nom]],J$2:J10139,Clef_répartition[[#This Row],[Année]])</f>
        <v>7</v>
      </c>
      <c r="F10139">
        <f>IF(Clef_répartition[[#This Row],[Code_Nom]]=D10138,F10138-1,(COUNTIFS(Clef_répartition[Code_Nom],Clef_répartition[[#This Row],[Code_Nom]],Clef_répartition[Année],Clef_répartition[[#This Row],[Année]])))</f>
        <v>12</v>
      </c>
      <c r="G10139" t="str">
        <f>Clef_répartition[[#This Row],[Code_Nom]]&amp;"_"&amp;Clef_répartition[[#This Row],[Nombre]]&amp;"_"&amp;Clef_répartition[[#This Row],[Année]]</f>
        <v>ASICOPE_Association scolaire intercommunale de Cossonay, Penthalaz et environs_7_2021</v>
      </c>
      <c r="H10139">
        <v>5485</v>
      </c>
      <c r="I10139" t="s">
        <v>129</v>
      </c>
      <c r="J10139">
        <v>2021</v>
      </c>
      <c r="K10139">
        <v>2.3599999999999999E-2</v>
      </c>
    </row>
    <row r="10140" spans="1:11" x14ac:dyDescent="0.25">
      <c r="A10140" t="s">
        <v>725</v>
      </c>
      <c r="B10140" t="s">
        <v>625</v>
      </c>
      <c r="C10140" t="s">
        <v>626</v>
      </c>
      <c r="D10140" t="str">
        <f>Clef_répartition[[#This Row],[Code association]]&amp;"_"&amp;Clef_répartition[[#This Row],[Nom association]]</f>
        <v>ASICOPE_Association scolaire intercommunale de Cossonay, Penthalaz et environs</v>
      </c>
      <c r="E10140">
        <f>COUNTIFS(D$2:D10140,Clef_répartition[[#This Row],[Code_Nom]],J$2:J10140,Clef_répartition[[#This Row],[Année]])</f>
        <v>8</v>
      </c>
      <c r="F10140">
        <f>IF(Clef_répartition[[#This Row],[Code_Nom]]=D10139,F10139-1,(COUNTIFS(Clef_répartition[Code_Nom],Clef_répartition[[#This Row],[Code_Nom]],Clef_répartition[Année],Clef_répartition[[#This Row],[Année]])))</f>
        <v>11</v>
      </c>
      <c r="G10140" t="str">
        <f>Clef_répartition[[#This Row],[Code_Nom]]&amp;"_"&amp;Clef_répartition[[#This Row],[Nombre]]&amp;"_"&amp;Clef_répartition[[#This Row],[Année]]</f>
        <v>ASICOPE_Association scolaire intercommunale de Cossonay, Penthalaz et environs_8_2021</v>
      </c>
      <c r="H10140">
        <v>5474</v>
      </c>
      <c r="I10140" t="s">
        <v>146</v>
      </c>
      <c r="J10140">
        <v>2021</v>
      </c>
      <c r="K10140">
        <v>2.3199999999999998E-2</v>
      </c>
    </row>
    <row r="10141" spans="1:11" x14ac:dyDescent="0.25">
      <c r="A10141" t="s">
        <v>725</v>
      </c>
      <c r="B10141" t="s">
        <v>625</v>
      </c>
      <c r="C10141" t="s">
        <v>626</v>
      </c>
      <c r="D10141" t="str">
        <f>Clef_répartition[[#This Row],[Code association]]&amp;"_"&amp;Clef_répartition[[#This Row],[Nom association]]</f>
        <v>ASICOPE_Association scolaire intercommunale de Cossonay, Penthalaz et environs</v>
      </c>
      <c r="E10141">
        <f>COUNTIFS(D$2:D10141,Clef_répartition[[#This Row],[Code_Nom]],J$2:J10141,Clef_répartition[[#This Row],[Année]])</f>
        <v>9</v>
      </c>
      <c r="F10141">
        <f>IF(Clef_répartition[[#This Row],[Code_Nom]]=D10140,F10140-1,(COUNTIFS(Clef_répartition[Code_Nom],Clef_répartition[[#This Row],[Code_Nom]],Clef_répartition[Année],Clef_répartition[[#This Row],[Année]])))</f>
        <v>10</v>
      </c>
      <c r="G10141" t="str">
        <f>Clef_répartition[[#This Row],[Code_Nom]]&amp;"_"&amp;Clef_répartition[[#This Row],[Nombre]]&amp;"_"&amp;Clef_répartition[[#This Row],[Année]]</f>
        <v>ASICOPE_Association scolaire intercommunale de Cossonay, Penthalaz et environs_9_2021</v>
      </c>
      <c r="H10141">
        <v>5486</v>
      </c>
      <c r="I10141" t="s">
        <v>145</v>
      </c>
      <c r="J10141">
        <v>2021</v>
      </c>
      <c r="K10141">
        <v>6.6600000000000006E-2</v>
      </c>
    </row>
    <row r="10142" spans="1:11" x14ac:dyDescent="0.25">
      <c r="A10142" t="s">
        <v>725</v>
      </c>
      <c r="B10142" t="s">
        <v>625</v>
      </c>
      <c r="C10142" t="s">
        <v>626</v>
      </c>
      <c r="D10142" t="str">
        <f>Clef_répartition[[#This Row],[Code association]]&amp;"_"&amp;Clef_répartition[[#This Row],[Nom association]]</f>
        <v>ASICOPE_Association scolaire intercommunale de Cossonay, Penthalaz et environs</v>
      </c>
      <c r="E10142">
        <f>COUNTIFS(D$2:D10142,Clef_répartition[[#This Row],[Code_Nom]],J$2:J10142,Clef_répartition[[#This Row],[Année]])</f>
        <v>10</v>
      </c>
      <c r="F10142">
        <f>IF(Clef_répartition[[#This Row],[Code_Nom]]=D10141,F10141-1,(COUNTIFS(Clef_répartition[Code_Nom],Clef_répartition[[#This Row],[Code_Nom]],Clef_répartition[Année],Clef_répartition[[#This Row],[Année]])))</f>
        <v>9</v>
      </c>
      <c r="G10142" t="str">
        <f>Clef_répartition[[#This Row],[Code_Nom]]&amp;"_"&amp;Clef_répartition[[#This Row],[Nombre]]&amp;"_"&amp;Clef_répartition[[#This Row],[Année]]</f>
        <v>ASICOPE_Association scolaire intercommunale de Cossonay, Penthalaz et environs_10_2021</v>
      </c>
      <c r="H10142">
        <v>5487</v>
      </c>
      <c r="I10142" t="s">
        <v>167</v>
      </c>
      <c r="J10142">
        <v>2021</v>
      </c>
      <c r="K10142">
        <v>2.2499999999999999E-2</v>
      </c>
    </row>
    <row r="10143" spans="1:11" x14ac:dyDescent="0.25">
      <c r="A10143" t="s">
        <v>725</v>
      </c>
      <c r="B10143" t="s">
        <v>625</v>
      </c>
      <c r="C10143" t="s">
        <v>626</v>
      </c>
      <c r="D10143" t="str">
        <f>Clef_répartition[[#This Row],[Code association]]&amp;"_"&amp;Clef_répartition[[#This Row],[Nom association]]</f>
        <v>ASICOPE_Association scolaire intercommunale de Cossonay, Penthalaz et environs</v>
      </c>
      <c r="E10143">
        <f>COUNTIFS(D$2:D10143,Clef_répartition[[#This Row],[Code_Nom]],J$2:J10143,Clef_répartition[[#This Row],[Année]])</f>
        <v>11</v>
      </c>
      <c r="F10143">
        <f>IF(Clef_répartition[[#This Row],[Code_Nom]]=D10142,F10142-1,(COUNTIFS(Clef_répartition[Code_Nom],Clef_répartition[[#This Row],[Code_Nom]],Clef_répartition[Année],Clef_répartition[[#This Row],[Année]])))</f>
        <v>8</v>
      </c>
      <c r="G10143" t="str">
        <f>Clef_répartition[[#This Row],[Code_Nom]]&amp;"_"&amp;Clef_répartition[[#This Row],[Nombre]]&amp;"_"&amp;Clef_répartition[[#This Row],[Année]]</f>
        <v>ASICOPE_Association scolaire intercommunale de Cossonay, Penthalaz et environs_11_2021</v>
      </c>
      <c r="H10143">
        <v>5488</v>
      </c>
      <c r="I10143" t="s">
        <v>174</v>
      </c>
      <c r="J10143">
        <v>2021</v>
      </c>
      <c r="K10143">
        <v>4.1999999999999997E-3</v>
      </c>
    </row>
    <row r="10144" spans="1:11" x14ac:dyDescent="0.25">
      <c r="A10144" t="s">
        <v>725</v>
      </c>
      <c r="B10144" t="s">
        <v>625</v>
      </c>
      <c r="C10144" t="s">
        <v>626</v>
      </c>
      <c r="D10144" t="str">
        <f>Clef_répartition[[#This Row],[Code association]]&amp;"_"&amp;Clef_répartition[[#This Row],[Nom association]]</f>
        <v>ASICOPE_Association scolaire intercommunale de Cossonay, Penthalaz et environs</v>
      </c>
      <c r="E10144">
        <f>COUNTIFS(D$2:D10144,Clef_répartition[[#This Row],[Code_Nom]],J$2:J10144,Clef_répartition[[#This Row],[Année]])</f>
        <v>12</v>
      </c>
      <c r="F10144">
        <f>IF(Clef_répartition[[#This Row],[Code_Nom]]=D10143,F10143-1,(COUNTIFS(Clef_répartition[Code_Nom],Clef_répartition[[#This Row],[Code_Nom]],Clef_répartition[Année],Clef_répartition[[#This Row],[Année]])))</f>
        <v>7</v>
      </c>
      <c r="G10144" t="str">
        <f>Clef_répartition[[#This Row],[Code_Nom]]&amp;"_"&amp;Clef_répartition[[#This Row],[Nombre]]&amp;"_"&amp;Clef_répartition[[#This Row],[Année]]</f>
        <v>ASICOPE_Association scolaire intercommunale de Cossonay, Penthalaz et environs_12_2021</v>
      </c>
      <c r="H10144">
        <v>5489</v>
      </c>
      <c r="I10144" t="s">
        <v>175</v>
      </c>
      <c r="J10144">
        <v>2021</v>
      </c>
      <c r="K10144">
        <v>4.1500000000000002E-2</v>
      </c>
    </row>
    <row r="10145" spans="1:11" x14ac:dyDescent="0.25">
      <c r="A10145" t="s">
        <v>725</v>
      </c>
      <c r="B10145" t="s">
        <v>625</v>
      </c>
      <c r="C10145" t="s">
        <v>626</v>
      </c>
      <c r="D10145" t="str">
        <f>Clef_répartition[[#This Row],[Code association]]&amp;"_"&amp;Clef_répartition[[#This Row],[Nom association]]</f>
        <v>ASICOPE_Association scolaire intercommunale de Cossonay, Penthalaz et environs</v>
      </c>
      <c r="E10145">
        <f>COUNTIFS(D$2:D10145,Clef_répartition[[#This Row],[Code_Nom]],J$2:J10145,Clef_répartition[[#This Row],[Année]])</f>
        <v>13</v>
      </c>
      <c r="F10145">
        <f>IF(Clef_répartition[[#This Row],[Code_Nom]]=D10144,F10144-1,(COUNTIFS(Clef_répartition[Code_Nom],Clef_répartition[[#This Row],[Code_Nom]],Clef_répartition[Année],Clef_répartition[[#This Row],[Année]])))</f>
        <v>6</v>
      </c>
      <c r="G10145" t="str">
        <f>Clef_répartition[[#This Row],[Code_Nom]]&amp;"_"&amp;Clef_répartition[[#This Row],[Nombre]]&amp;"_"&amp;Clef_répartition[[#This Row],[Année]]</f>
        <v>ASICOPE_Association scolaire intercommunale de Cossonay, Penthalaz et environs_13_2021</v>
      </c>
      <c r="H10145">
        <v>5491</v>
      </c>
      <c r="I10145" t="s">
        <v>181</v>
      </c>
      <c r="J10145">
        <v>2021</v>
      </c>
      <c r="K10145">
        <v>2.69E-2</v>
      </c>
    </row>
    <row r="10146" spans="1:11" x14ac:dyDescent="0.25">
      <c r="A10146" t="s">
        <v>725</v>
      </c>
      <c r="B10146" t="s">
        <v>625</v>
      </c>
      <c r="C10146" t="s">
        <v>626</v>
      </c>
      <c r="D10146" t="str">
        <f>Clef_répartition[[#This Row],[Code association]]&amp;"_"&amp;Clef_répartition[[#This Row],[Nom association]]</f>
        <v>ASICOPE_Association scolaire intercommunale de Cossonay, Penthalaz et environs</v>
      </c>
      <c r="E10146">
        <f>COUNTIFS(D$2:D10146,Clef_répartition[[#This Row],[Code_Nom]],J$2:J10146,Clef_répartition[[#This Row],[Année]])</f>
        <v>14</v>
      </c>
      <c r="F10146">
        <f>IF(Clef_répartition[[#This Row],[Code_Nom]]=D10145,F10145-1,(COUNTIFS(Clef_répartition[Code_Nom],Clef_répartition[[#This Row],[Code_Nom]],Clef_répartition[Année],Clef_répartition[[#This Row],[Année]])))</f>
        <v>5</v>
      </c>
      <c r="G10146" t="str">
        <f>Clef_répartition[[#This Row],[Code_Nom]]&amp;"_"&amp;Clef_répartition[[#This Row],[Nombre]]&amp;"_"&amp;Clef_répartition[[#This Row],[Année]]</f>
        <v>ASICOPE_Association scolaire intercommunale de Cossonay, Penthalaz et environs_14_2021</v>
      </c>
      <c r="H10146">
        <v>5495</v>
      </c>
      <c r="I10146" t="s">
        <v>212</v>
      </c>
      <c r="J10146">
        <v>2021</v>
      </c>
      <c r="K10146">
        <v>0.18010000000000001</v>
      </c>
    </row>
    <row r="10147" spans="1:11" x14ac:dyDescent="0.25">
      <c r="A10147" t="s">
        <v>725</v>
      </c>
      <c r="B10147" t="s">
        <v>625</v>
      </c>
      <c r="C10147" t="s">
        <v>626</v>
      </c>
      <c r="D10147" t="str">
        <f>Clef_répartition[[#This Row],[Code association]]&amp;"_"&amp;Clef_répartition[[#This Row],[Nom association]]</f>
        <v>ASICOPE_Association scolaire intercommunale de Cossonay, Penthalaz et environs</v>
      </c>
      <c r="E10147">
        <f>COUNTIFS(D$2:D10147,Clef_répartition[[#This Row],[Code_Nom]],J$2:J10147,Clef_répartition[[#This Row],[Année]])</f>
        <v>15</v>
      </c>
      <c r="F10147">
        <f>IF(Clef_répartition[[#This Row],[Code_Nom]]=D10146,F10146-1,(COUNTIFS(Clef_répartition[Code_Nom],Clef_répartition[[#This Row],[Code_Nom]],Clef_répartition[Année],Clef_répartition[[#This Row],[Année]])))</f>
        <v>4</v>
      </c>
      <c r="G10147" t="str">
        <f>Clef_répartition[[#This Row],[Code_Nom]]&amp;"_"&amp;Clef_répartition[[#This Row],[Nombre]]&amp;"_"&amp;Clef_répartition[[#This Row],[Année]]</f>
        <v>ASICOPE_Association scolaire intercommunale de Cossonay, Penthalaz et environs_15_2021</v>
      </c>
      <c r="H10147">
        <v>5496</v>
      </c>
      <c r="I10147" t="s">
        <v>213</v>
      </c>
      <c r="J10147">
        <v>2021</v>
      </c>
      <c r="K10147">
        <v>0.1037</v>
      </c>
    </row>
    <row r="10148" spans="1:11" x14ac:dyDescent="0.25">
      <c r="A10148" t="s">
        <v>725</v>
      </c>
      <c r="B10148" t="s">
        <v>625</v>
      </c>
      <c r="C10148" t="s">
        <v>626</v>
      </c>
      <c r="D10148" t="str">
        <f>Clef_répartition[[#This Row],[Code association]]&amp;"_"&amp;Clef_répartition[[#This Row],[Nom association]]</f>
        <v>ASICOPE_Association scolaire intercommunale de Cossonay, Penthalaz et environs</v>
      </c>
      <c r="E10148">
        <f>COUNTIFS(D$2:D10148,Clef_répartition[[#This Row],[Code_Nom]],J$2:J10148,Clef_répartition[[#This Row],[Année]])</f>
        <v>16</v>
      </c>
      <c r="F10148">
        <f>IF(Clef_répartition[[#This Row],[Code_Nom]]=D10147,F10147-1,(COUNTIFS(Clef_répartition[Code_Nom],Clef_répartition[[#This Row],[Code_Nom]],Clef_répartition[Année],Clef_répartition[[#This Row],[Année]])))</f>
        <v>3</v>
      </c>
      <c r="G10148" t="str">
        <f>Clef_répartition[[#This Row],[Code_Nom]]&amp;"_"&amp;Clef_répartition[[#This Row],[Nombre]]&amp;"_"&amp;Clef_répartition[[#This Row],[Année]]</f>
        <v>ASICOPE_Association scolaire intercommunale de Cossonay, Penthalaz et environs_16_2021</v>
      </c>
      <c r="H10148">
        <v>5499</v>
      </c>
      <c r="I10148" t="s">
        <v>252</v>
      </c>
      <c r="J10148">
        <v>2021</v>
      </c>
      <c r="K10148">
        <v>3.0499999999999999E-2</v>
      </c>
    </row>
    <row r="10149" spans="1:11" x14ac:dyDescent="0.25">
      <c r="A10149" t="s">
        <v>725</v>
      </c>
      <c r="B10149" t="s">
        <v>625</v>
      </c>
      <c r="C10149" t="s">
        <v>626</v>
      </c>
      <c r="D10149" t="str">
        <f>Clef_répartition[[#This Row],[Code association]]&amp;"_"&amp;Clef_répartition[[#This Row],[Nom association]]</f>
        <v>ASICOPE_Association scolaire intercommunale de Cossonay, Penthalaz et environs</v>
      </c>
      <c r="E10149">
        <f>COUNTIFS(D$2:D10149,Clef_répartition[[#This Row],[Code_Nom]],J$2:J10149,Clef_répartition[[#This Row],[Année]])</f>
        <v>17</v>
      </c>
      <c r="F10149">
        <f>IF(Clef_répartition[[#This Row],[Code_Nom]]=D10148,F10148-1,(COUNTIFS(Clef_répartition[Code_Nom],Clef_répartition[[#This Row],[Code_Nom]],Clef_répartition[Année],Clef_répartition[[#This Row],[Année]])))</f>
        <v>2</v>
      </c>
      <c r="G10149" t="str">
        <f>Clef_répartition[[#This Row],[Code_Nom]]&amp;"_"&amp;Clef_répartition[[#This Row],[Nombre]]&amp;"_"&amp;Clef_répartition[[#This Row],[Année]]</f>
        <v>ASICOPE_Association scolaire intercommunale de Cossonay, Penthalaz et environs_17_2021</v>
      </c>
      <c r="H10149">
        <v>5503</v>
      </c>
      <c r="I10149" t="s">
        <v>290</v>
      </c>
      <c r="J10149">
        <v>2021</v>
      </c>
      <c r="K10149">
        <v>8.1500000000000003E-2</v>
      </c>
    </row>
    <row r="10150" spans="1:11" x14ac:dyDescent="0.25">
      <c r="A10150" t="s">
        <v>725</v>
      </c>
      <c r="B10150" t="s">
        <v>625</v>
      </c>
      <c r="C10150" t="s">
        <v>626</v>
      </c>
      <c r="D10150" t="str">
        <f>Clef_répartition[[#This Row],[Code association]]&amp;"_"&amp;Clef_répartition[[#This Row],[Nom association]]</f>
        <v>ASICOPE_Association scolaire intercommunale de Cossonay, Penthalaz et environs</v>
      </c>
      <c r="E10150">
        <f>COUNTIFS(D$2:D10150,Clef_répartition[[#This Row],[Code_Nom]],J$2:J10150,Clef_répartition[[#This Row],[Année]])</f>
        <v>18</v>
      </c>
      <c r="F10150">
        <f>IF(Clef_répartition[[#This Row],[Code_Nom]]=D10149,F10149-1,(COUNTIFS(Clef_répartition[Code_Nom],Clef_répartition[[#This Row],[Code_Nom]],Clef_répartition[Année],Clef_répartition[[#This Row],[Année]])))</f>
        <v>1</v>
      </c>
      <c r="G10150" t="str">
        <f>Clef_répartition[[#This Row],[Code_Nom]]&amp;"_"&amp;Clef_répartition[[#This Row],[Nombre]]&amp;"_"&amp;Clef_répartition[[#This Row],[Année]]</f>
        <v>ASICOPE_Association scolaire intercommunale de Cossonay, Penthalaz et environs_18_2021</v>
      </c>
      <c r="H10150">
        <v>5654</v>
      </c>
      <c r="I10150" t="s">
        <v>295</v>
      </c>
      <c r="J10150">
        <v>2021</v>
      </c>
      <c r="K10150">
        <v>0</v>
      </c>
    </row>
    <row r="10151" spans="1:11" x14ac:dyDescent="0.25">
      <c r="A10151" t="s">
        <v>725</v>
      </c>
      <c r="B10151" t="s">
        <v>454</v>
      </c>
      <c r="C10151" t="s">
        <v>455</v>
      </c>
      <c r="D10151" t="str">
        <f>Clef_répartition[[#This Row],[Code association]]&amp;"_"&amp;Clef_répartition[[#This Row],[Nom association]]</f>
        <v xml:space="preserve">ASICOVV_Association Scolaire intercommunale de Cossonay, Veyron et Venoge </v>
      </c>
      <c r="E10151">
        <f>COUNTIFS(D$2:D10151,Clef_répartition[[#This Row],[Code_Nom]],J$2:J10151,Clef_répartition[[#This Row],[Année]])</f>
        <v>1</v>
      </c>
      <c r="F10151">
        <f>IF(Clef_répartition[[#This Row],[Code_Nom]]=D10150,F10150-1,(COUNTIFS(Clef_répartition[Code_Nom],Clef_répartition[[#This Row],[Code_Nom]],Clef_répartition[Année],Clef_répartition[[#This Row],[Année]])))</f>
        <v>11</v>
      </c>
      <c r="G10151" t="str">
        <f>Clef_répartition[[#This Row],[Code_Nom]]&amp;"_"&amp;Clef_répartition[[#This Row],[Nombre]]&amp;"_"&amp;Clef_répartition[[#This Row],[Année]]</f>
        <v>ASICOVV_Association Scolaire intercommunale de Cossonay, Veyron et Venoge _1_2021</v>
      </c>
      <c r="H10151">
        <v>5475</v>
      </c>
      <c r="I10151" t="s">
        <v>55</v>
      </c>
      <c r="J10151">
        <v>2021</v>
      </c>
      <c r="K10151">
        <v>1.89E-2</v>
      </c>
    </row>
    <row r="10152" spans="1:11" x14ac:dyDescent="0.25">
      <c r="A10152" t="s">
        <v>725</v>
      </c>
      <c r="B10152" t="s">
        <v>454</v>
      </c>
      <c r="C10152" t="s">
        <v>455</v>
      </c>
      <c r="D10152" t="str">
        <f>Clef_répartition[[#This Row],[Code association]]&amp;"_"&amp;Clef_répartition[[#This Row],[Nom association]]</f>
        <v xml:space="preserve">ASICOVV_Association Scolaire intercommunale de Cossonay, Veyron et Venoge </v>
      </c>
      <c r="E10152">
        <f>COUNTIFS(D$2:D10152,Clef_répartition[[#This Row],[Code_Nom]],J$2:J10152,Clef_répartition[[#This Row],[Année]])</f>
        <v>2</v>
      </c>
      <c r="F10152">
        <f>IF(Clef_répartition[[#This Row],[Code_Nom]]=D10151,F10151-1,(COUNTIFS(Clef_répartition[Code_Nom],Clef_répartition[[#This Row],[Code_Nom]],Clef_répartition[Année],Clef_répartition[[#This Row],[Année]])))</f>
        <v>10</v>
      </c>
      <c r="G10152" t="str">
        <f>Clef_répartition[[#This Row],[Code_Nom]]&amp;"_"&amp;Clef_répartition[[#This Row],[Nombre]]&amp;"_"&amp;Clef_répartition[[#This Row],[Année]]</f>
        <v>ASICOVV_Association Scolaire intercommunale de Cossonay, Veyron et Venoge _2_2021</v>
      </c>
      <c r="H10152">
        <v>5477</v>
      </c>
      <c r="I10152" t="s">
        <v>79</v>
      </c>
      <c r="J10152">
        <v>2021</v>
      </c>
      <c r="K10152">
        <v>0.45569999999999999</v>
      </c>
    </row>
    <row r="10153" spans="1:11" x14ac:dyDescent="0.25">
      <c r="A10153" t="s">
        <v>725</v>
      </c>
      <c r="B10153" t="s">
        <v>454</v>
      </c>
      <c r="C10153" t="s">
        <v>455</v>
      </c>
      <c r="D10153" t="str">
        <f>Clef_répartition[[#This Row],[Code association]]&amp;"_"&amp;Clef_répartition[[#This Row],[Nom association]]</f>
        <v xml:space="preserve">ASICOVV_Association Scolaire intercommunale de Cossonay, Veyron et Venoge </v>
      </c>
      <c r="E10153">
        <f>COUNTIFS(D$2:D10153,Clef_répartition[[#This Row],[Code_Nom]],J$2:J10153,Clef_répartition[[#This Row],[Année]])</f>
        <v>3</v>
      </c>
      <c r="F10153">
        <f>IF(Clef_répartition[[#This Row],[Code_Nom]]=D10152,F10152-1,(COUNTIFS(Clef_répartition[Code_Nom],Clef_répartition[[#This Row],[Code_Nom]],Clef_répartition[Année],Clef_répartition[[#This Row],[Année]])))</f>
        <v>9</v>
      </c>
      <c r="G10153" t="str">
        <f>Clef_répartition[[#This Row],[Code_Nom]]&amp;"_"&amp;Clef_répartition[[#This Row],[Nombre]]&amp;"_"&amp;Clef_répartition[[#This Row],[Année]]</f>
        <v>ASICOVV_Association Scolaire intercommunale de Cossonay, Veyron et Venoge _3_2021</v>
      </c>
      <c r="H10153">
        <v>5479</v>
      </c>
      <c r="I10153" t="s">
        <v>85</v>
      </c>
      <c r="J10153">
        <v>2021</v>
      </c>
      <c r="K10153">
        <v>5.8200000000000002E-2</v>
      </c>
    </row>
    <row r="10154" spans="1:11" x14ac:dyDescent="0.25">
      <c r="A10154" t="s">
        <v>725</v>
      </c>
      <c r="B10154" t="s">
        <v>454</v>
      </c>
      <c r="C10154" t="s">
        <v>455</v>
      </c>
      <c r="D10154" t="str">
        <f>Clef_répartition[[#This Row],[Code association]]&amp;"_"&amp;Clef_répartition[[#This Row],[Nom association]]</f>
        <v xml:space="preserve">ASICOVV_Association Scolaire intercommunale de Cossonay, Veyron et Venoge </v>
      </c>
      <c r="E10154">
        <f>COUNTIFS(D$2:D10154,Clef_répartition[[#This Row],[Code_Nom]],J$2:J10154,Clef_répartition[[#This Row],[Année]])</f>
        <v>4</v>
      </c>
      <c r="F10154">
        <f>IF(Clef_répartition[[#This Row],[Code_Nom]]=D10153,F10153-1,(COUNTIFS(Clef_répartition[Code_Nom],Clef_répartition[[#This Row],[Code_Nom]],Clef_répartition[Année],Clef_répartition[[#This Row],[Année]])))</f>
        <v>8</v>
      </c>
      <c r="G10154" t="str">
        <f>Clef_répartition[[#This Row],[Code_Nom]]&amp;"_"&amp;Clef_répartition[[#This Row],[Nombre]]&amp;"_"&amp;Clef_répartition[[#This Row],[Année]]</f>
        <v>ASICOVV_Association Scolaire intercommunale de Cossonay, Veyron et Venoge _4_2021</v>
      </c>
      <c r="H10154">
        <v>5481</v>
      </c>
      <c r="I10154" t="s">
        <v>94</v>
      </c>
      <c r="J10154">
        <v>2021</v>
      </c>
      <c r="K10154">
        <v>3.0300000000000001E-2</v>
      </c>
    </row>
    <row r="10155" spans="1:11" x14ac:dyDescent="0.25">
      <c r="A10155" t="s">
        <v>725</v>
      </c>
      <c r="B10155" t="s">
        <v>454</v>
      </c>
      <c r="C10155" t="s">
        <v>455</v>
      </c>
      <c r="D10155" t="str">
        <f>Clef_répartition[[#This Row],[Code association]]&amp;"_"&amp;Clef_répartition[[#This Row],[Nom association]]</f>
        <v xml:space="preserve">ASICOVV_Association Scolaire intercommunale de Cossonay, Veyron et Venoge </v>
      </c>
      <c r="E10155">
        <f>COUNTIFS(D$2:D10155,Clef_répartition[[#This Row],[Code_Nom]],J$2:J10155,Clef_répartition[[#This Row],[Année]])</f>
        <v>5</v>
      </c>
      <c r="F10155">
        <f>IF(Clef_répartition[[#This Row],[Code_Nom]]=D10154,F10154-1,(COUNTIFS(Clef_répartition[Code_Nom],Clef_répartition[[#This Row],[Code_Nom]],Clef_répartition[Année],Clef_répartition[[#This Row],[Année]])))</f>
        <v>7</v>
      </c>
      <c r="G10155" t="str">
        <f>Clef_répartition[[#This Row],[Code_Nom]]&amp;"_"&amp;Clef_répartition[[#This Row],[Nombre]]&amp;"_"&amp;Clef_répartition[[#This Row],[Année]]</f>
        <v>ASICOVV_Association Scolaire intercommunale de Cossonay, Veyron et Venoge _5_2021</v>
      </c>
      <c r="H10155">
        <v>5484</v>
      </c>
      <c r="I10155" t="s">
        <v>127</v>
      </c>
      <c r="J10155">
        <v>2021</v>
      </c>
      <c r="K10155">
        <v>0.1114</v>
      </c>
    </row>
    <row r="10156" spans="1:11" x14ac:dyDescent="0.25">
      <c r="A10156" t="s">
        <v>725</v>
      </c>
      <c r="B10156" t="s">
        <v>454</v>
      </c>
      <c r="C10156" t="s">
        <v>455</v>
      </c>
      <c r="D10156" t="str">
        <f>Clef_répartition[[#This Row],[Code association]]&amp;"_"&amp;Clef_répartition[[#This Row],[Nom association]]</f>
        <v xml:space="preserve">ASICOVV_Association Scolaire intercommunale de Cossonay, Veyron et Venoge </v>
      </c>
      <c r="E10156">
        <f>COUNTIFS(D$2:D10156,Clef_répartition[[#This Row],[Code_Nom]],J$2:J10156,Clef_répartition[[#This Row],[Année]])</f>
        <v>6</v>
      </c>
      <c r="F10156">
        <f>IF(Clef_répartition[[#This Row],[Code_Nom]]=D10155,F10155-1,(COUNTIFS(Clef_répartition[Code_Nom],Clef_répartition[[#This Row],[Code_Nom]],Clef_répartition[Année],Clef_répartition[[#This Row],[Année]])))</f>
        <v>6</v>
      </c>
      <c r="G10156" t="str">
        <f>Clef_répartition[[#This Row],[Code_Nom]]&amp;"_"&amp;Clef_répartition[[#This Row],[Nombre]]&amp;"_"&amp;Clef_répartition[[#This Row],[Année]]</f>
        <v>ASICOVV_Association Scolaire intercommunale de Cossonay, Veyron et Venoge _6_2021</v>
      </c>
      <c r="H10156">
        <v>5485</v>
      </c>
      <c r="I10156" t="s">
        <v>129</v>
      </c>
      <c r="J10156">
        <v>2021</v>
      </c>
      <c r="K10156">
        <v>5.0900000000000001E-2</v>
      </c>
    </row>
    <row r="10157" spans="1:11" x14ac:dyDescent="0.25">
      <c r="A10157" t="s">
        <v>725</v>
      </c>
      <c r="B10157" t="s">
        <v>454</v>
      </c>
      <c r="C10157" t="s">
        <v>455</v>
      </c>
      <c r="D10157" t="str">
        <f>Clef_répartition[[#This Row],[Code association]]&amp;"_"&amp;Clef_répartition[[#This Row],[Nom association]]</f>
        <v xml:space="preserve">ASICOVV_Association Scolaire intercommunale de Cossonay, Veyron et Venoge </v>
      </c>
      <c r="E10157">
        <f>COUNTIFS(D$2:D10157,Clef_répartition[[#This Row],[Code_Nom]],J$2:J10157,Clef_répartition[[#This Row],[Année]])</f>
        <v>7</v>
      </c>
      <c r="F10157">
        <f>IF(Clef_répartition[[#This Row],[Code_Nom]]=D10156,F10156-1,(COUNTIFS(Clef_répartition[Code_Nom],Clef_répartition[[#This Row],[Code_Nom]],Clef_répartition[Année],Clef_répartition[[#This Row],[Année]])))</f>
        <v>5</v>
      </c>
      <c r="G10157" t="str">
        <f>Clef_répartition[[#This Row],[Code_Nom]]&amp;"_"&amp;Clef_répartition[[#This Row],[Nombre]]&amp;"_"&amp;Clef_répartition[[#This Row],[Année]]</f>
        <v>ASICOVV_Association Scolaire intercommunale de Cossonay, Veyron et Venoge _7_2021</v>
      </c>
      <c r="H10157">
        <v>5474</v>
      </c>
      <c r="I10157" t="s">
        <v>146</v>
      </c>
      <c r="J10157">
        <v>2021</v>
      </c>
      <c r="K10157">
        <v>5.0099999999999999E-2</v>
      </c>
    </row>
    <row r="10158" spans="1:11" x14ac:dyDescent="0.25">
      <c r="A10158" t="s">
        <v>725</v>
      </c>
      <c r="B10158" t="s">
        <v>454</v>
      </c>
      <c r="C10158" t="s">
        <v>455</v>
      </c>
      <c r="D10158" t="str">
        <f>Clef_répartition[[#This Row],[Code association]]&amp;"_"&amp;Clef_répartition[[#This Row],[Nom association]]</f>
        <v xml:space="preserve">ASICOVV_Association Scolaire intercommunale de Cossonay, Veyron et Venoge </v>
      </c>
      <c r="E10158">
        <f>COUNTIFS(D$2:D10158,Clef_répartition[[#This Row],[Code_Nom]],J$2:J10158,Clef_répartition[[#This Row],[Année]])</f>
        <v>8</v>
      </c>
      <c r="F10158">
        <f>IF(Clef_répartition[[#This Row],[Code_Nom]]=D10157,F10157-1,(COUNTIFS(Clef_répartition[Code_Nom],Clef_répartition[[#This Row],[Code_Nom]],Clef_répartition[Année],Clef_répartition[[#This Row],[Année]])))</f>
        <v>4</v>
      </c>
      <c r="G10158" t="str">
        <f>Clef_répartition[[#This Row],[Code_Nom]]&amp;"_"&amp;Clef_répartition[[#This Row],[Nombre]]&amp;"_"&amp;Clef_répartition[[#This Row],[Année]]</f>
        <v>ASICOVV_Association Scolaire intercommunale de Cossonay, Veyron et Venoge _8_2021</v>
      </c>
      <c r="H10158">
        <v>5486</v>
      </c>
      <c r="I10158" t="s">
        <v>145</v>
      </c>
      <c r="J10158">
        <v>2021</v>
      </c>
      <c r="K10158">
        <v>0.1091</v>
      </c>
    </row>
    <row r="10159" spans="1:11" x14ac:dyDescent="0.25">
      <c r="A10159" t="s">
        <v>725</v>
      </c>
      <c r="B10159" t="s">
        <v>454</v>
      </c>
      <c r="C10159" t="s">
        <v>455</v>
      </c>
      <c r="D10159" t="str">
        <f>Clef_répartition[[#This Row],[Code association]]&amp;"_"&amp;Clef_répartition[[#This Row],[Nom association]]</f>
        <v xml:space="preserve">ASICOVV_Association Scolaire intercommunale de Cossonay, Veyron et Venoge </v>
      </c>
      <c r="E10159">
        <f>COUNTIFS(D$2:D10159,Clef_répartition[[#This Row],[Code_Nom]],J$2:J10159,Clef_répartition[[#This Row],[Année]])</f>
        <v>9</v>
      </c>
      <c r="F10159">
        <f>IF(Clef_répartition[[#This Row],[Code_Nom]]=D10158,F10158-1,(COUNTIFS(Clef_répartition[Code_Nom],Clef_répartition[[#This Row],[Code_Nom]],Clef_répartition[Année],Clef_répartition[[#This Row],[Année]])))</f>
        <v>3</v>
      </c>
      <c r="G10159" t="str">
        <f>Clef_répartition[[#This Row],[Code_Nom]]&amp;"_"&amp;Clef_répartition[[#This Row],[Nombre]]&amp;"_"&amp;Clef_répartition[[#This Row],[Année]]</f>
        <v>ASICOVV_Association Scolaire intercommunale de Cossonay, Veyron et Venoge _9_2021</v>
      </c>
      <c r="H10159">
        <v>5488</v>
      </c>
      <c r="I10159" t="s">
        <v>174</v>
      </c>
      <c r="J10159">
        <v>2021</v>
      </c>
      <c r="K10159">
        <v>5.7000000000000002E-3</v>
      </c>
    </row>
    <row r="10160" spans="1:11" x14ac:dyDescent="0.25">
      <c r="A10160" t="s">
        <v>725</v>
      </c>
      <c r="B10160" t="s">
        <v>454</v>
      </c>
      <c r="C10160" t="s">
        <v>455</v>
      </c>
      <c r="D10160" t="str">
        <f>Clef_répartition[[#This Row],[Code association]]&amp;"_"&amp;Clef_répartition[[#This Row],[Nom association]]</f>
        <v xml:space="preserve">ASICOVV_Association Scolaire intercommunale de Cossonay, Veyron et Venoge </v>
      </c>
      <c r="E10160">
        <f>COUNTIFS(D$2:D10160,Clef_répartition[[#This Row],[Code_Nom]],J$2:J10160,Clef_répartition[[#This Row],[Année]])</f>
        <v>10</v>
      </c>
      <c r="F10160">
        <f>IF(Clef_répartition[[#This Row],[Code_Nom]]=D10159,F10159-1,(COUNTIFS(Clef_répartition[Code_Nom],Clef_répartition[[#This Row],[Code_Nom]],Clef_répartition[Année],Clef_répartition[[#This Row],[Année]])))</f>
        <v>2</v>
      </c>
      <c r="G10160" t="str">
        <f>Clef_répartition[[#This Row],[Code_Nom]]&amp;"_"&amp;Clef_répartition[[#This Row],[Nombre]]&amp;"_"&amp;Clef_répartition[[#This Row],[Année]]</f>
        <v>ASICOVV_Association Scolaire intercommunale de Cossonay, Veyron et Venoge _10_2021</v>
      </c>
      <c r="H10160">
        <v>5491</v>
      </c>
      <c r="I10160" t="s">
        <v>181</v>
      </c>
      <c r="J10160">
        <v>2021</v>
      </c>
      <c r="K10160">
        <v>5.1900000000000002E-2</v>
      </c>
    </row>
    <row r="10161" spans="1:11" x14ac:dyDescent="0.25">
      <c r="A10161" t="s">
        <v>725</v>
      </c>
      <c r="B10161" t="s">
        <v>454</v>
      </c>
      <c r="C10161" t="s">
        <v>455</v>
      </c>
      <c r="D10161" t="str">
        <f>Clef_répartition[[#This Row],[Code association]]&amp;"_"&amp;Clef_répartition[[#This Row],[Nom association]]</f>
        <v xml:space="preserve">ASICOVV_Association Scolaire intercommunale de Cossonay, Veyron et Venoge </v>
      </c>
      <c r="E10161">
        <f>COUNTIFS(D$2:D10161,Clef_répartition[[#This Row],[Code_Nom]],J$2:J10161,Clef_répartition[[#This Row],[Année]])</f>
        <v>11</v>
      </c>
      <c r="F10161">
        <f>IF(Clef_répartition[[#This Row],[Code_Nom]]=D10160,F10160-1,(COUNTIFS(Clef_répartition[Code_Nom],Clef_répartition[[#This Row],[Code_Nom]],Clef_répartition[Année],Clef_répartition[[#This Row],[Année]])))</f>
        <v>1</v>
      </c>
      <c r="G10161" t="str">
        <f>Clef_répartition[[#This Row],[Code_Nom]]&amp;"_"&amp;Clef_répartition[[#This Row],[Nombre]]&amp;"_"&amp;Clef_répartition[[#This Row],[Année]]</f>
        <v>ASICOVV_Association Scolaire intercommunale de Cossonay, Veyron et Venoge _11_2021</v>
      </c>
      <c r="H10161">
        <v>5499</v>
      </c>
      <c r="I10161" t="s">
        <v>252</v>
      </c>
      <c r="J10161">
        <v>2021</v>
      </c>
      <c r="K10161">
        <v>5.7799999999999997E-2</v>
      </c>
    </row>
    <row r="10162" spans="1:11" x14ac:dyDescent="0.25">
      <c r="A10162" t="s">
        <v>725</v>
      </c>
      <c r="B10162" t="s">
        <v>675</v>
      </c>
      <c r="C10162" t="s">
        <v>676</v>
      </c>
      <c r="D10162" t="str">
        <f>Clef_répartition[[#This Row],[Code association]]&amp;"_"&amp;Clef_répartition[[#This Row],[Nom association]]</f>
        <v>ASIEGE_Association scolaire intercommunale de l'Etablissement de Granges et Environs</v>
      </c>
      <c r="E10162">
        <f>COUNTIFS(D$2:D10162,Clef_répartition[[#This Row],[Code_Nom]],J$2:J10162,Clef_répartition[[#This Row],[Année]])</f>
        <v>1</v>
      </c>
      <c r="F10162">
        <f>IF(Clef_répartition[[#This Row],[Code_Nom]]=D10161,F10161-1,(COUNTIFS(Clef_répartition[Code_Nom],Clef_répartition[[#This Row],[Code_Nom]],Clef_répartition[Année],Clef_répartition[[#This Row],[Année]])))</f>
        <v>6</v>
      </c>
      <c r="G10162" t="str">
        <f>Clef_répartition[[#This Row],[Code_Nom]]&amp;"_"&amp;Clef_répartition[[#This Row],[Nombre]]&amp;"_"&amp;Clef_répartition[[#This Row],[Année]]</f>
        <v>ASIEGE_Association scolaire intercommunale de l'Etablissement de Granges et Environs_1_2021</v>
      </c>
      <c r="H10162">
        <v>5812</v>
      </c>
      <c r="I10162" t="s">
        <v>48</v>
      </c>
      <c r="J10162">
        <v>2021</v>
      </c>
      <c r="K10162">
        <v>2.5499999999999998E-2</v>
      </c>
    </row>
    <row r="10163" spans="1:11" x14ac:dyDescent="0.25">
      <c r="A10163" t="s">
        <v>725</v>
      </c>
      <c r="B10163" t="s">
        <v>675</v>
      </c>
      <c r="C10163" t="s">
        <v>676</v>
      </c>
      <c r="D10163" t="str">
        <f>Clef_répartition[[#This Row],[Code association]]&amp;"_"&amp;Clef_répartition[[#This Row],[Nom association]]</f>
        <v>ASIEGE_Association scolaire intercommunale de l'Etablissement de Granges et Environs</v>
      </c>
      <c r="E10163">
        <f>COUNTIFS(D$2:D10163,Clef_répartition[[#This Row],[Code_Nom]],J$2:J10163,Clef_répartition[[#This Row],[Année]])</f>
        <v>2</v>
      </c>
      <c r="F10163">
        <f>IF(Clef_répartition[[#This Row],[Code_Nom]]=D10162,F10162-1,(COUNTIFS(Clef_répartition[Code_Nom],Clef_répartition[[#This Row],[Code_Nom]],Clef_répartition[Année],Clef_répartition[[#This Row],[Année]])))</f>
        <v>5</v>
      </c>
      <c r="G10163" t="str">
        <f>Clef_répartition[[#This Row],[Code_Nom]]&amp;"_"&amp;Clef_répartition[[#This Row],[Nombre]]&amp;"_"&amp;Clef_répartition[[#This Row],[Année]]</f>
        <v>ASIEGE_Association scolaire intercommunale de l'Etablissement de Granges et Environs_2_2021</v>
      </c>
      <c r="H10163">
        <v>5671</v>
      </c>
      <c r="I10163" t="s">
        <v>95</v>
      </c>
      <c r="J10163">
        <v>2021</v>
      </c>
      <c r="K10163">
        <v>0</v>
      </c>
    </row>
    <row r="10164" spans="1:11" x14ac:dyDescent="0.25">
      <c r="A10164" t="s">
        <v>725</v>
      </c>
      <c r="B10164" t="s">
        <v>675</v>
      </c>
      <c r="C10164" t="s">
        <v>676</v>
      </c>
      <c r="D10164" t="str">
        <f>Clef_répartition[[#This Row],[Code association]]&amp;"_"&amp;Clef_répartition[[#This Row],[Nom association]]</f>
        <v>ASIEGE_Association scolaire intercommunale de l'Etablissement de Granges et Environs</v>
      </c>
      <c r="E10164">
        <f>COUNTIFS(D$2:D10164,Clef_répartition[[#This Row],[Code_Nom]],J$2:J10164,Clef_répartition[[#This Row],[Année]])</f>
        <v>3</v>
      </c>
      <c r="F10164">
        <f>IF(Clef_répartition[[#This Row],[Code_Nom]]=D10163,F10163-1,(COUNTIFS(Clef_répartition[Code_Nom],Clef_répartition[[#This Row],[Code_Nom]],Clef_répartition[Année],Clef_répartition[[#This Row],[Année]])))</f>
        <v>4</v>
      </c>
      <c r="G10164" t="str">
        <f>Clef_répartition[[#This Row],[Code_Nom]]&amp;"_"&amp;Clef_répartition[[#This Row],[Nombre]]&amp;"_"&amp;Clef_répartition[[#This Row],[Année]]</f>
        <v>ASIEGE_Association scolaire intercommunale de l'Etablissement de Granges et Environs_3_2021</v>
      </c>
      <c r="H10164">
        <v>5819</v>
      </c>
      <c r="I10164" t="s">
        <v>136</v>
      </c>
      <c r="J10164">
        <v>2021</v>
      </c>
      <c r="K10164">
        <v>9.5799999999999996E-2</v>
      </c>
    </row>
    <row r="10165" spans="1:11" x14ac:dyDescent="0.25">
      <c r="A10165" t="s">
        <v>725</v>
      </c>
      <c r="B10165" t="s">
        <v>675</v>
      </c>
      <c r="C10165" t="s">
        <v>676</v>
      </c>
      <c r="D10165" t="str">
        <f>Clef_répartition[[#This Row],[Code association]]&amp;"_"&amp;Clef_répartition[[#This Row],[Nom association]]</f>
        <v>ASIEGE_Association scolaire intercommunale de l'Etablissement de Granges et Environs</v>
      </c>
      <c r="E10165">
        <f>COUNTIFS(D$2:D10165,Clef_répartition[[#This Row],[Code_Nom]],J$2:J10165,Clef_répartition[[#This Row],[Année]])</f>
        <v>4</v>
      </c>
      <c r="F10165">
        <f>IF(Clef_répartition[[#This Row],[Code_Nom]]=D10164,F10164-1,(COUNTIFS(Clef_répartition[Code_Nom],Clef_répartition[[#This Row],[Code_Nom]],Clef_répartition[Année],Clef_répartition[[#This Row],[Année]])))</f>
        <v>3</v>
      </c>
      <c r="G10165" t="str">
        <f>Clef_répartition[[#This Row],[Code_Nom]]&amp;"_"&amp;Clef_répartition[[#This Row],[Nombre]]&amp;"_"&amp;Clef_répartition[[#This Row],[Année]]</f>
        <v>ASIEGE_Association scolaire intercommunale de l'Etablissement de Granges et Environs_4_2021</v>
      </c>
      <c r="H10165">
        <v>5828</v>
      </c>
      <c r="I10165" t="s">
        <v>268</v>
      </c>
      <c r="J10165">
        <v>2021</v>
      </c>
      <c r="K10165">
        <v>2.1000000000000001E-2</v>
      </c>
    </row>
    <row r="10166" spans="1:11" x14ac:dyDescent="0.25">
      <c r="A10166" t="s">
        <v>725</v>
      </c>
      <c r="B10166" t="s">
        <v>675</v>
      </c>
      <c r="C10166" t="s">
        <v>676</v>
      </c>
      <c r="D10166" t="str">
        <f>Clef_répartition[[#This Row],[Code association]]&amp;"_"&amp;Clef_répartition[[#This Row],[Nom association]]</f>
        <v>ASIEGE_Association scolaire intercommunale de l'Etablissement de Granges et Environs</v>
      </c>
      <c r="E10166">
        <f>COUNTIFS(D$2:D10166,Clef_répartition[[#This Row],[Code_Nom]],J$2:J10166,Clef_répartition[[#This Row],[Année]])</f>
        <v>5</v>
      </c>
      <c r="F10166">
        <f>IF(Clef_répartition[[#This Row],[Code_Nom]]=D10165,F10165-1,(COUNTIFS(Clef_répartition[Code_Nom],Clef_répartition[[#This Row],[Code_Nom]],Clef_répartition[Année],Clef_répartition[[#This Row],[Année]])))</f>
        <v>2</v>
      </c>
      <c r="G10166" t="str">
        <f>Clef_répartition[[#This Row],[Code_Nom]]&amp;"_"&amp;Clef_répartition[[#This Row],[Nombre]]&amp;"_"&amp;Clef_répartition[[#This Row],[Année]]</f>
        <v>ASIEGE_Association scolaire intercommunale de l'Etablissement de Granges et Environs_5_2021</v>
      </c>
      <c r="H10166">
        <v>5831</v>
      </c>
      <c r="I10166" t="s">
        <v>270</v>
      </c>
      <c r="J10166">
        <v>2021</v>
      </c>
      <c r="K10166">
        <v>0.74350000000000005</v>
      </c>
    </row>
    <row r="10167" spans="1:11" x14ac:dyDescent="0.25">
      <c r="A10167" t="s">
        <v>725</v>
      </c>
      <c r="B10167" t="s">
        <v>675</v>
      </c>
      <c r="C10167" t="s">
        <v>676</v>
      </c>
      <c r="D10167" t="str">
        <f>Clef_répartition[[#This Row],[Code association]]&amp;"_"&amp;Clef_répartition[[#This Row],[Nom association]]</f>
        <v>ASIEGE_Association scolaire intercommunale de l'Etablissement de Granges et Environs</v>
      </c>
      <c r="E10167">
        <f>COUNTIFS(D$2:D10167,Clef_répartition[[#This Row],[Code_Nom]],J$2:J10167,Clef_répartition[[#This Row],[Année]])</f>
        <v>6</v>
      </c>
      <c r="F10167">
        <f>IF(Clef_répartition[[#This Row],[Code_Nom]]=D10166,F10166-1,(COUNTIFS(Clef_répartition[Code_Nom],Clef_répartition[[#This Row],[Code_Nom]],Clef_répartition[Année],Clef_répartition[[#This Row],[Année]])))</f>
        <v>1</v>
      </c>
      <c r="G10167" t="str">
        <f>Clef_répartition[[#This Row],[Code_Nom]]&amp;"_"&amp;Clef_répartition[[#This Row],[Nombre]]&amp;"_"&amp;Clef_répartition[[#This Row],[Année]]</f>
        <v>ASIEGE_Association scolaire intercommunale de l'Etablissement de Granges et Environs_6_2021</v>
      </c>
      <c r="H10167">
        <v>5830</v>
      </c>
      <c r="I10167" t="s">
        <v>285</v>
      </c>
      <c r="J10167">
        <v>2021</v>
      </c>
      <c r="K10167">
        <v>0.1142</v>
      </c>
    </row>
    <row r="10168" spans="1:11" x14ac:dyDescent="0.25">
      <c r="A10168" t="s">
        <v>725</v>
      </c>
      <c r="B10168" t="s">
        <v>583</v>
      </c>
      <c r="C10168" t="s">
        <v>584</v>
      </c>
      <c r="D10168" t="str">
        <f>Clef_répartition[[#This Row],[Code association]]&amp;"_"&amp;Clef_répartition[[#This Row],[Nom association]]</f>
        <v>ASIGE_Association intercommunale du groupement et de l'arrondissement scolaires de Grandson</v>
      </c>
      <c r="E10168">
        <f>COUNTIFS(D$2:D10168,Clef_répartition[[#This Row],[Code_Nom]],J$2:J10168,Clef_répartition[[#This Row],[Année]])</f>
        <v>1</v>
      </c>
      <c r="F10168">
        <f>IF(Clef_répartition[[#This Row],[Code_Nom]]=D10167,F10167-1,(COUNTIFS(Clef_répartition[Code_Nom],Clef_répartition[[#This Row],[Code_Nom]],Clef_répartition[Année],Clef_répartition[[#This Row],[Année]])))</f>
        <v>18</v>
      </c>
      <c r="G10168" t="str">
        <f>Clef_répartition[[#This Row],[Code_Nom]]&amp;"_"&amp;Clef_répartition[[#This Row],[Nombre]]&amp;"_"&amp;Clef_répartition[[#This Row],[Année]]</f>
        <v>ASIGE_Association intercommunale du groupement et de l'arrondissement scolaires de Grandson_1_2021</v>
      </c>
      <c r="H10168">
        <v>5551</v>
      </c>
      <c r="I10168" t="s">
        <v>28</v>
      </c>
      <c r="J10168">
        <v>2021</v>
      </c>
      <c r="K10168">
        <v>0.04</v>
      </c>
    </row>
    <row r="10169" spans="1:11" x14ac:dyDescent="0.25">
      <c r="A10169" t="s">
        <v>725</v>
      </c>
      <c r="B10169" t="s">
        <v>583</v>
      </c>
      <c r="C10169" t="s">
        <v>584</v>
      </c>
      <c r="D10169" t="str">
        <f>Clef_répartition[[#This Row],[Code association]]&amp;"_"&amp;Clef_répartition[[#This Row],[Nom association]]</f>
        <v>ASIGE_Association intercommunale du groupement et de l'arrondissement scolaires de Grandson</v>
      </c>
      <c r="E10169">
        <f>COUNTIFS(D$2:D10169,Clef_répartition[[#This Row],[Code_Nom]],J$2:J10169,Clef_répartition[[#This Row],[Année]])</f>
        <v>2</v>
      </c>
      <c r="F10169">
        <f>IF(Clef_répartition[[#This Row],[Code_Nom]]=D10168,F10168-1,(COUNTIFS(Clef_répartition[Code_Nom],Clef_répartition[[#This Row],[Code_Nom]],Clef_répartition[Année],Clef_répartition[[#This Row],[Année]])))</f>
        <v>17</v>
      </c>
      <c r="G10169" t="str">
        <f>Clef_répartition[[#This Row],[Code_Nom]]&amp;"_"&amp;Clef_répartition[[#This Row],[Nombre]]&amp;"_"&amp;Clef_répartition[[#This Row],[Année]]</f>
        <v>ASIGE_Association intercommunale du groupement et de l'arrondissement scolaires de Grandson_2_2021</v>
      </c>
      <c r="H10169">
        <v>5553</v>
      </c>
      <c r="I10169" t="s">
        <v>47</v>
      </c>
      <c r="J10169">
        <v>2021</v>
      </c>
      <c r="K10169">
        <v>0.1</v>
      </c>
    </row>
    <row r="10170" spans="1:11" x14ac:dyDescent="0.25">
      <c r="A10170" t="s">
        <v>725</v>
      </c>
      <c r="B10170" t="s">
        <v>583</v>
      </c>
      <c r="C10170" t="s">
        <v>584</v>
      </c>
      <c r="D10170" t="str">
        <f>Clef_répartition[[#This Row],[Code association]]&amp;"_"&amp;Clef_répartition[[#This Row],[Nom association]]</f>
        <v>ASIGE_Association intercommunale du groupement et de l'arrondissement scolaires de Grandson</v>
      </c>
      <c r="E10170">
        <f>COUNTIFS(D$2:D10170,Clef_répartition[[#This Row],[Code_Nom]],J$2:J10170,Clef_répartition[[#This Row],[Année]])</f>
        <v>3</v>
      </c>
      <c r="F10170">
        <f>IF(Clef_répartition[[#This Row],[Code_Nom]]=D10169,F10169-1,(COUNTIFS(Clef_répartition[Code_Nom],Clef_répartition[[#This Row],[Code_Nom]],Clef_répartition[Année],Clef_répartition[[#This Row],[Année]])))</f>
        <v>16</v>
      </c>
      <c r="G10170" t="str">
        <f>Clef_répartition[[#This Row],[Code_Nom]]&amp;"_"&amp;Clef_répartition[[#This Row],[Nombre]]&amp;"_"&amp;Clef_répartition[[#This Row],[Année]]</f>
        <v>ASIGE_Association intercommunale du groupement et de l'arrondissement scolaires de Grandson_3_2021</v>
      </c>
      <c r="H10170">
        <v>5554</v>
      </c>
      <c r="I10170" t="s">
        <v>71</v>
      </c>
      <c r="J10170">
        <v>2021</v>
      </c>
      <c r="K10170">
        <v>0.09</v>
      </c>
    </row>
    <row r="10171" spans="1:11" x14ac:dyDescent="0.25">
      <c r="A10171" t="s">
        <v>725</v>
      </c>
      <c r="B10171" t="s">
        <v>583</v>
      </c>
      <c r="C10171" t="s">
        <v>584</v>
      </c>
      <c r="D10171" t="str">
        <f>Clef_répartition[[#This Row],[Code association]]&amp;"_"&amp;Clef_répartition[[#This Row],[Nom association]]</f>
        <v>ASIGE_Association intercommunale du groupement et de l'arrondissement scolaires de Grandson</v>
      </c>
      <c r="E10171">
        <f>COUNTIFS(D$2:D10171,Clef_répartition[[#This Row],[Code_Nom]],J$2:J10171,Clef_répartition[[#This Row],[Année]])</f>
        <v>4</v>
      </c>
      <c r="F10171">
        <f>IF(Clef_répartition[[#This Row],[Code_Nom]]=D10170,F10170-1,(COUNTIFS(Clef_répartition[Code_Nom],Clef_répartition[[#This Row],[Code_Nom]],Clef_répartition[Année],Clef_répartition[[#This Row],[Année]])))</f>
        <v>15</v>
      </c>
      <c r="G10171" t="str">
        <f>Clef_répartition[[#This Row],[Code_Nom]]&amp;"_"&amp;Clef_répartition[[#This Row],[Nombre]]&amp;"_"&amp;Clef_répartition[[#This Row],[Année]]</f>
        <v>ASIGE_Association intercommunale du groupement et de l'arrondissement scolaires de Grandson_4_2021</v>
      </c>
      <c r="H10171">
        <v>5555</v>
      </c>
      <c r="I10171" t="s">
        <v>75</v>
      </c>
      <c r="J10171">
        <v>2021</v>
      </c>
      <c r="K10171">
        <v>0.03</v>
      </c>
    </row>
    <row r="10172" spans="1:11" x14ac:dyDescent="0.25">
      <c r="A10172" t="s">
        <v>725</v>
      </c>
      <c r="B10172" t="s">
        <v>583</v>
      </c>
      <c r="C10172" t="s">
        <v>584</v>
      </c>
      <c r="D10172" t="str">
        <f>Clef_répartition[[#This Row],[Code association]]&amp;"_"&amp;Clef_répartition[[#This Row],[Nom association]]</f>
        <v>ASIGE_Association intercommunale du groupement et de l'arrondissement scolaires de Grandson</v>
      </c>
      <c r="E10172">
        <f>COUNTIFS(D$2:D10172,Clef_répartition[[#This Row],[Code_Nom]],J$2:J10172,Clef_répartition[[#This Row],[Année]])</f>
        <v>5</v>
      </c>
      <c r="F10172">
        <f>IF(Clef_répartition[[#This Row],[Code_Nom]]=D10171,F10171-1,(COUNTIFS(Clef_répartition[Code_Nom],Clef_répartition[[#This Row],[Code_Nom]],Clef_répartition[Année],Clef_répartition[[#This Row],[Année]])))</f>
        <v>14</v>
      </c>
      <c r="G10172" t="str">
        <f>Clef_répartition[[#This Row],[Code_Nom]]&amp;"_"&amp;Clef_répartition[[#This Row],[Nombre]]&amp;"_"&amp;Clef_répartition[[#This Row],[Année]]</f>
        <v>ASIGE_Association intercommunale du groupement et de l'arrondissement scolaires de Grandson_5_2021</v>
      </c>
      <c r="H10172">
        <v>5556</v>
      </c>
      <c r="I10172" t="s">
        <v>115</v>
      </c>
      <c r="J10172">
        <v>2021</v>
      </c>
      <c r="K10172">
        <v>0.04</v>
      </c>
    </row>
    <row r="10173" spans="1:11" x14ac:dyDescent="0.25">
      <c r="A10173" t="s">
        <v>725</v>
      </c>
      <c r="B10173" t="s">
        <v>583</v>
      </c>
      <c r="C10173" t="s">
        <v>584</v>
      </c>
      <c r="D10173" t="str">
        <f>Clef_répartition[[#This Row],[Code association]]&amp;"_"&amp;Clef_répartition[[#This Row],[Nom association]]</f>
        <v>ASIGE_Association intercommunale du groupement et de l'arrondissement scolaires de Grandson</v>
      </c>
      <c r="E10173">
        <f>COUNTIFS(D$2:D10173,Clef_répartition[[#This Row],[Code_Nom]],J$2:J10173,Clef_répartition[[#This Row],[Année]])</f>
        <v>6</v>
      </c>
      <c r="F10173">
        <f>IF(Clef_répartition[[#This Row],[Code_Nom]]=D10172,F10172-1,(COUNTIFS(Clef_répartition[Code_Nom],Clef_répartition[[#This Row],[Code_Nom]],Clef_répartition[Année],Clef_répartition[[#This Row],[Année]])))</f>
        <v>13</v>
      </c>
      <c r="G10173" t="str">
        <f>Clef_répartition[[#This Row],[Code_Nom]]&amp;"_"&amp;Clef_répartition[[#This Row],[Nombre]]&amp;"_"&amp;Clef_répartition[[#This Row],[Année]]</f>
        <v>ASIGE_Association intercommunale du groupement et de l'arrondissement scolaires de Grandson_6_2021</v>
      </c>
      <c r="H10173">
        <v>5557</v>
      </c>
      <c r="I10173" t="s">
        <v>116</v>
      </c>
      <c r="J10173">
        <v>2021</v>
      </c>
      <c r="K10173">
        <v>0.02</v>
      </c>
    </row>
    <row r="10174" spans="1:11" x14ac:dyDescent="0.25">
      <c r="A10174" t="s">
        <v>725</v>
      </c>
      <c r="B10174" t="s">
        <v>583</v>
      </c>
      <c r="C10174" t="s">
        <v>584</v>
      </c>
      <c r="D10174" t="str">
        <f>Clef_répartition[[#This Row],[Code association]]&amp;"_"&amp;Clef_répartition[[#This Row],[Nom association]]</f>
        <v>ASIGE_Association intercommunale du groupement et de l'arrondissement scolaires de Grandson</v>
      </c>
      <c r="E10174">
        <f>COUNTIFS(D$2:D10174,Clef_répartition[[#This Row],[Code_Nom]],J$2:J10174,Clef_répartition[[#This Row],[Année]])</f>
        <v>7</v>
      </c>
      <c r="F10174">
        <f>IF(Clef_répartition[[#This Row],[Code_Nom]]=D10173,F10173-1,(COUNTIFS(Clef_répartition[Code_Nom],Clef_répartition[[#This Row],[Code_Nom]],Clef_répartition[Année],Clef_répartition[[#This Row],[Année]])))</f>
        <v>12</v>
      </c>
      <c r="G10174" t="str">
        <f>Clef_répartition[[#This Row],[Code_Nom]]&amp;"_"&amp;Clef_répartition[[#This Row],[Nombre]]&amp;"_"&amp;Clef_répartition[[#This Row],[Année]]</f>
        <v>ASIGE_Association intercommunale du groupement et de l'arrondissement scolaires de Grandson_7_2021</v>
      </c>
      <c r="H10174">
        <v>5559</v>
      </c>
      <c r="I10174" t="s">
        <v>121</v>
      </c>
      <c r="J10174">
        <v>2021</v>
      </c>
      <c r="K10174">
        <v>0.04</v>
      </c>
    </row>
    <row r="10175" spans="1:11" x14ac:dyDescent="0.25">
      <c r="A10175" t="s">
        <v>725</v>
      </c>
      <c r="B10175" t="s">
        <v>583</v>
      </c>
      <c r="C10175" t="s">
        <v>584</v>
      </c>
      <c r="D10175" t="str">
        <f>Clef_répartition[[#This Row],[Code association]]&amp;"_"&amp;Clef_répartition[[#This Row],[Nom association]]</f>
        <v>ASIGE_Association intercommunale du groupement et de l'arrondissement scolaires de Grandson</v>
      </c>
      <c r="E10175">
        <f>COUNTIFS(D$2:D10175,Clef_répartition[[#This Row],[Code_Nom]],J$2:J10175,Clef_répartition[[#This Row],[Année]])</f>
        <v>8</v>
      </c>
      <c r="F10175">
        <f>IF(Clef_répartition[[#This Row],[Code_Nom]]=D10174,F10174-1,(COUNTIFS(Clef_répartition[Code_Nom],Clef_répartition[[#This Row],[Code_Nom]],Clef_répartition[Année],Clef_répartition[[#This Row],[Année]])))</f>
        <v>11</v>
      </c>
      <c r="G10175" t="str">
        <f>Clef_répartition[[#This Row],[Code_Nom]]&amp;"_"&amp;Clef_répartition[[#This Row],[Nombre]]&amp;"_"&amp;Clef_répartition[[#This Row],[Année]]</f>
        <v>ASIGE_Association intercommunale du groupement et de l'arrondissement scolaires de Grandson_8_2021</v>
      </c>
      <c r="H10175">
        <v>5560</v>
      </c>
      <c r="I10175" t="s">
        <v>131</v>
      </c>
      <c r="J10175">
        <v>2021</v>
      </c>
      <c r="K10175">
        <v>0.02</v>
      </c>
    </row>
    <row r="10176" spans="1:11" x14ac:dyDescent="0.25">
      <c r="A10176" t="s">
        <v>725</v>
      </c>
      <c r="B10176" t="s">
        <v>583</v>
      </c>
      <c r="C10176" t="s">
        <v>584</v>
      </c>
      <c r="D10176" t="str">
        <f>Clef_répartition[[#This Row],[Code association]]&amp;"_"&amp;Clef_répartition[[#This Row],[Nom association]]</f>
        <v>ASIGE_Association intercommunale du groupement et de l'arrondissement scolaires de Grandson</v>
      </c>
      <c r="E10176">
        <f>COUNTIFS(D$2:D10176,Clef_répartition[[#This Row],[Code_Nom]],J$2:J10176,Clef_répartition[[#This Row],[Année]])</f>
        <v>9</v>
      </c>
      <c r="F10176">
        <f>IF(Clef_répartition[[#This Row],[Code_Nom]]=D10175,F10175-1,(COUNTIFS(Clef_répartition[Code_Nom],Clef_répartition[[#This Row],[Code_Nom]],Clef_répartition[Année],Clef_répartition[[#This Row],[Année]])))</f>
        <v>10</v>
      </c>
      <c r="G10176" t="str">
        <f>Clef_répartition[[#This Row],[Code_Nom]]&amp;"_"&amp;Clef_répartition[[#This Row],[Nombre]]&amp;"_"&amp;Clef_répartition[[#This Row],[Année]]</f>
        <v>ASIGE_Association intercommunale du groupement et de l'arrondissement scolaires de Grandson_9_2021</v>
      </c>
      <c r="H10176">
        <v>5561</v>
      </c>
      <c r="I10176" t="s">
        <v>132</v>
      </c>
      <c r="J10176">
        <v>2021</v>
      </c>
      <c r="K10176">
        <v>0.27</v>
      </c>
    </row>
    <row r="10177" spans="1:11" x14ac:dyDescent="0.25">
      <c r="A10177" t="s">
        <v>725</v>
      </c>
      <c r="B10177" t="s">
        <v>583</v>
      </c>
      <c r="C10177" t="s">
        <v>584</v>
      </c>
      <c r="D10177" t="str">
        <f>Clef_répartition[[#This Row],[Code association]]&amp;"_"&amp;Clef_répartition[[#This Row],[Nom association]]</f>
        <v>ASIGE_Association intercommunale du groupement et de l'arrondissement scolaires de Grandson</v>
      </c>
      <c r="E10177">
        <f>COUNTIFS(D$2:D10177,Clef_répartition[[#This Row],[Code_Nom]],J$2:J10177,Clef_répartition[[#This Row],[Année]])</f>
        <v>10</v>
      </c>
      <c r="F10177">
        <f>IF(Clef_répartition[[#This Row],[Code_Nom]]=D10176,F10176-1,(COUNTIFS(Clef_répartition[Code_Nom],Clef_répartition[[#This Row],[Code_Nom]],Clef_répartition[Année],Clef_répartition[[#This Row],[Année]])))</f>
        <v>9</v>
      </c>
      <c r="G10177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Grandson_10_2021</v>
      </c>
      <c r="H10177">
        <v>5922</v>
      </c>
      <c r="I10177" t="s">
        <v>183</v>
      </c>
      <c r="J10177">
        <v>2021</v>
      </c>
      <c r="K10177">
        <v>7.0000000000000007E-2</v>
      </c>
    </row>
    <row r="10178" spans="1:11" x14ac:dyDescent="0.25">
      <c r="A10178" t="s">
        <v>725</v>
      </c>
      <c r="B10178" t="s">
        <v>583</v>
      </c>
      <c r="C10178" t="s">
        <v>584</v>
      </c>
      <c r="D10178" t="str">
        <f>Clef_répartition[[#This Row],[Code association]]&amp;"_"&amp;Clef_répartition[[#This Row],[Nom association]]</f>
        <v>ASIGE_Association intercommunale du groupement et de l'arrondissement scolaires de Grandson</v>
      </c>
      <c r="E10178">
        <f>COUNTIFS(D$2:D10178,Clef_répartition[[#This Row],[Code_Nom]],J$2:J10178,Clef_répartition[[#This Row],[Année]])</f>
        <v>11</v>
      </c>
      <c r="F10178">
        <f>IF(Clef_répartition[[#This Row],[Code_Nom]]=D10177,F10177-1,(COUNTIFS(Clef_répartition[Code_Nom],Clef_répartition[[#This Row],[Code_Nom]],Clef_répartition[Année],Clef_répartition[[#This Row],[Année]])))</f>
        <v>8</v>
      </c>
      <c r="G10178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Grandson_11_2021</v>
      </c>
      <c r="H10178">
        <v>5563</v>
      </c>
      <c r="I10178" t="s">
        <v>193</v>
      </c>
      <c r="J10178">
        <v>2021</v>
      </c>
      <c r="K10178">
        <v>0.01</v>
      </c>
    </row>
    <row r="10179" spans="1:11" x14ac:dyDescent="0.25">
      <c r="A10179" t="s">
        <v>725</v>
      </c>
      <c r="B10179" t="s">
        <v>583</v>
      </c>
      <c r="C10179" t="s">
        <v>584</v>
      </c>
      <c r="D10179" t="str">
        <f>Clef_répartition[[#This Row],[Code association]]&amp;"_"&amp;Clef_répartition[[#This Row],[Nom association]]</f>
        <v>ASIGE_Association intercommunale du groupement et de l'arrondissement scolaires de Grandson</v>
      </c>
      <c r="E10179">
        <f>COUNTIFS(D$2:D10179,Clef_répartition[[#This Row],[Code_Nom]],J$2:J10179,Clef_répartition[[#This Row],[Année]])</f>
        <v>12</v>
      </c>
      <c r="F10179">
        <f>IF(Clef_répartition[[#This Row],[Code_Nom]]=D10178,F10178-1,(COUNTIFS(Clef_répartition[Code_Nom],Clef_répartition[[#This Row],[Code_Nom]],Clef_répartition[Année],Clef_répartition[[#This Row],[Année]])))</f>
        <v>7</v>
      </c>
      <c r="G10179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Grandson_12_2021</v>
      </c>
      <c r="H10179">
        <v>5564</v>
      </c>
      <c r="I10179" t="s">
        <v>194</v>
      </c>
      <c r="J10179">
        <v>2021</v>
      </c>
      <c r="K10179">
        <v>0.01</v>
      </c>
    </row>
    <row r="10180" spans="1:11" x14ac:dyDescent="0.25">
      <c r="A10180" t="s">
        <v>725</v>
      </c>
      <c r="B10180" t="s">
        <v>583</v>
      </c>
      <c r="C10180" t="s">
        <v>584</v>
      </c>
      <c r="D10180" t="str">
        <f>Clef_répartition[[#This Row],[Code association]]&amp;"_"&amp;Clef_répartition[[#This Row],[Nom association]]</f>
        <v>ASIGE_Association intercommunale du groupement et de l'arrondissement scolaires de Grandson</v>
      </c>
      <c r="E10180">
        <f>COUNTIFS(D$2:D10180,Clef_répartition[[#This Row],[Code_Nom]],J$2:J10180,Clef_répartition[[#This Row],[Année]])</f>
        <v>13</v>
      </c>
      <c r="F10180">
        <f>IF(Clef_répartition[[#This Row],[Code_Nom]]=D10179,F10179-1,(COUNTIFS(Clef_répartition[Code_Nom],Clef_répartition[[#This Row],[Code_Nom]],Clef_répartition[Année],Clef_répartition[[#This Row],[Année]])))</f>
        <v>6</v>
      </c>
      <c r="G10180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Grandson_13_2021</v>
      </c>
      <c r="H10180">
        <v>5565</v>
      </c>
      <c r="I10180" t="s">
        <v>199</v>
      </c>
      <c r="J10180">
        <v>2021</v>
      </c>
      <c r="K10180">
        <v>0.04</v>
      </c>
    </row>
    <row r="10181" spans="1:11" x14ac:dyDescent="0.25">
      <c r="A10181" t="s">
        <v>725</v>
      </c>
      <c r="B10181" t="s">
        <v>583</v>
      </c>
      <c r="C10181" t="s">
        <v>584</v>
      </c>
      <c r="D10181" t="str">
        <f>Clef_répartition[[#This Row],[Code association]]&amp;"_"&amp;Clef_répartition[[#This Row],[Nom association]]</f>
        <v>ASIGE_Association intercommunale du groupement et de l'arrondissement scolaires de Grandson</v>
      </c>
      <c r="E10181">
        <f>COUNTIFS(D$2:D10181,Clef_répartition[[#This Row],[Code_Nom]],J$2:J10181,Clef_répartition[[#This Row],[Année]])</f>
        <v>14</v>
      </c>
      <c r="F10181">
        <f>IF(Clef_répartition[[#This Row],[Code_Nom]]=D10180,F10180-1,(COUNTIFS(Clef_répartition[Code_Nom],Clef_répartition[[#This Row],[Code_Nom]],Clef_répartition[Année],Clef_répartition[[#This Row],[Année]])))</f>
        <v>5</v>
      </c>
      <c r="G10181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Grandson_14_2021</v>
      </c>
      <c r="H10181">
        <v>5924</v>
      </c>
      <c r="I10181" t="s">
        <v>202</v>
      </c>
      <c r="J10181">
        <v>2021</v>
      </c>
      <c r="K10181">
        <v>0.04</v>
      </c>
    </row>
    <row r="10182" spans="1:11" x14ac:dyDescent="0.25">
      <c r="A10182" t="s">
        <v>725</v>
      </c>
      <c r="B10182" t="s">
        <v>583</v>
      </c>
      <c r="C10182" t="s">
        <v>584</v>
      </c>
      <c r="D10182" t="str">
        <f>Clef_répartition[[#This Row],[Code association]]&amp;"_"&amp;Clef_répartition[[#This Row],[Nom association]]</f>
        <v>ASIGE_Association intercommunale du groupement et de l'arrondissement scolaires de Grandson</v>
      </c>
      <c r="E10182">
        <f>COUNTIFS(D$2:D10182,Clef_répartition[[#This Row],[Code_Nom]],J$2:J10182,Clef_répartition[[#This Row],[Année]])</f>
        <v>15</v>
      </c>
      <c r="F10182">
        <f>IF(Clef_répartition[[#This Row],[Code_Nom]]=D10181,F10181-1,(COUNTIFS(Clef_répartition[Code_Nom],Clef_répartition[[#This Row],[Code_Nom]],Clef_répartition[Année],Clef_répartition[[#This Row],[Année]])))</f>
        <v>4</v>
      </c>
      <c r="G10182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Grandson_15_2021</v>
      </c>
      <c r="H10182">
        <v>5566</v>
      </c>
      <c r="I10182" t="s">
        <v>224</v>
      </c>
      <c r="J10182">
        <v>2021</v>
      </c>
      <c r="K10182">
        <v>0.03</v>
      </c>
    </row>
    <row r="10183" spans="1:11" x14ac:dyDescent="0.25">
      <c r="A10183" t="s">
        <v>725</v>
      </c>
      <c r="B10183" t="s">
        <v>583</v>
      </c>
      <c r="C10183" t="s">
        <v>584</v>
      </c>
      <c r="D10183" t="str">
        <f>Clef_répartition[[#This Row],[Code association]]&amp;"_"&amp;Clef_répartition[[#This Row],[Nom association]]</f>
        <v>ASIGE_Association intercommunale du groupement et de l'arrondissement scolaires de Grandson</v>
      </c>
      <c r="E10183">
        <f>COUNTIFS(D$2:D10183,Clef_répartition[[#This Row],[Code_Nom]],J$2:J10183,Clef_répartition[[#This Row],[Année]])</f>
        <v>16</v>
      </c>
      <c r="F10183">
        <f>IF(Clef_répartition[[#This Row],[Code_Nom]]=D10182,F10182-1,(COUNTIFS(Clef_répartition[Code_Nom],Clef_répartition[[#This Row],[Code_Nom]],Clef_répartition[Année],Clef_répartition[[#This Row],[Année]])))</f>
        <v>3</v>
      </c>
      <c r="G10183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Grandson_16_2021</v>
      </c>
      <c r="H10183">
        <v>5571</v>
      </c>
      <c r="I10183" t="s">
        <v>263</v>
      </c>
      <c r="J10183">
        <v>2021</v>
      </c>
      <c r="K10183">
        <v>0.08</v>
      </c>
    </row>
    <row r="10184" spans="1:11" x14ac:dyDescent="0.25">
      <c r="A10184" t="s">
        <v>725</v>
      </c>
      <c r="B10184" t="s">
        <v>583</v>
      </c>
      <c r="C10184" t="s">
        <v>584</v>
      </c>
      <c r="D10184" t="str">
        <f>Clef_répartition[[#This Row],[Code association]]&amp;"_"&amp;Clef_répartition[[#This Row],[Nom association]]</f>
        <v>ASIGE_Association intercommunale du groupement et de l'arrondissement scolaires de Grandson</v>
      </c>
      <c r="E10184">
        <f>COUNTIFS(D$2:D10184,Clef_répartition[[#This Row],[Code_Nom]],J$2:J10184,Clef_répartition[[#This Row],[Année]])</f>
        <v>17</v>
      </c>
      <c r="F10184">
        <f>IF(Clef_répartition[[#This Row],[Code_Nom]]=D10183,F10183-1,(COUNTIFS(Clef_répartition[Code_Nom],Clef_répartition[[#This Row],[Code_Nom]],Clef_répartition[Année],Clef_répartition[[#This Row],[Année]])))</f>
        <v>2</v>
      </c>
      <c r="G10184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Grandson_17_2021</v>
      </c>
      <c r="H10184">
        <v>5933</v>
      </c>
      <c r="I10184" t="s">
        <v>271</v>
      </c>
      <c r="J10184">
        <v>2021</v>
      </c>
      <c r="K10184">
        <v>0.06</v>
      </c>
    </row>
    <row r="10185" spans="1:11" x14ac:dyDescent="0.25">
      <c r="A10185" t="s">
        <v>725</v>
      </c>
      <c r="B10185" t="s">
        <v>583</v>
      </c>
      <c r="C10185" t="s">
        <v>584</v>
      </c>
      <c r="D10185" t="str">
        <f>Clef_répartition[[#This Row],[Code association]]&amp;"_"&amp;Clef_répartition[[#This Row],[Nom association]]</f>
        <v>ASIGE_Association intercommunale du groupement et de l'arrondissement scolaires de Grandson</v>
      </c>
      <c r="E10185">
        <f>COUNTIFS(D$2:D10185,Clef_répartition[[#This Row],[Code_Nom]],J$2:J10185,Clef_répartition[[#This Row],[Année]])</f>
        <v>18</v>
      </c>
      <c r="F10185">
        <f>IF(Clef_répartition[[#This Row],[Code_Nom]]=D10184,F10184-1,(COUNTIFS(Clef_répartition[Code_Nom],Clef_répartition[[#This Row],[Code_Nom]],Clef_répartition[Année],Clef_répartition[[#This Row],[Année]])))</f>
        <v>1</v>
      </c>
      <c r="G10185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Grandson_18_2021</v>
      </c>
      <c r="H10185">
        <v>5937</v>
      </c>
      <c r="I10185" t="s">
        <v>292</v>
      </c>
      <c r="J10185">
        <v>2021</v>
      </c>
      <c r="K10185">
        <v>0.01</v>
      </c>
    </row>
    <row r="10186" spans="1:11" x14ac:dyDescent="0.25">
      <c r="A10186" t="s">
        <v>725</v>
      </c>
      <c r="B10186" t="s">
        <v>610</v>
      </c>
      <c r="C10186" t="s">
        <v>611</v>
      </c>
      <c r="D1018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86">
        <f>COUNTIFS(D$2:D10186,Clef_répartition[[#This Row],[Code_Nom]],J$2:J10186,Clef_répartition[[#This Row],[Année]])</f>
        <v>1</v>
      </c>
      <c r="F10186">
        <f>IF(Clef_répartition[[#This Row],[Code_Nom]]=D10185,F10185-1,(COUNTIFS(Clef_répartition[Code_Nom],Clef_répartition[[#This Row],[Code_Nom]],Clef_répartition[Année],Clef_répartition[[#This Row],[Année]])))</f>
        <v>7</v>
      </c>
      <c r="G1018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Prilly_1_2021</v>
      </c>
      <c r="H10186">
        <v>5472</v>
      </c>
      <c r="I10186" t="s">
        <v>34</v>
      </c>
      <c r="J10186">
        <v>2021</v>
      </c>
      <c r="K10186">
        <v>0</v>
      </c>
    </row>
    <row r="10187" spans="1:11" x14ac:dyDescent="0.25">
      <c r="A10187" t="s">
        <v>725</v>
      </c>
      <c r="B10187" t="s">
        <v>610</v>
      </c>
      <c r="C10187" t="s">
        <v>611</v>
      </c>
      <c r="D1018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87">
        <f>COUNTIFS(D$2:D10187,Clef_répartition[[#This Row],[Code_Nom]],J$2:J10187,Clef_répartition[[#This Row],[Année]])</f>
        <v>2</v>
      </c>
      <c r="F10187">
        <f>IF(Clef_répartition[[#This Row],[Code_Nom]]=D10186,F10186-1,(COUNTIFS(Clef_répartition[Code_Nom],Clef_répartition[[#This Row],[Code_Nom]],Clef_répartition[Année],Clef_répartition[[#This Row],[Année]])))</f>
        <v>6</v>
      </c>
      <c r="G1018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Prilly_2_2021</v>
      </c>
      <c r="H10187">
        <v>5473</v>
      </c>
      <c r="I10187" t="s">
        <v>35</v>
      </c>
      <c r="J10187">
        <v>2021</v>
      </c>
      <c r="K10187">
        <v>0</v>
      </c>
    </row>
    <row r="10188" spans="1:11" x14ac:dyDescent="0.25">
      <c r="A10188" t="s">
        <v>725</v>
      </c>
      <c r="B10188" t="s">
        <v>610</v>
      </c>
      <c r="C10188" t="s">
        <v>611</v>
      </c>
      <c r="D10188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88">
        <f>COUNTIFS(D$2:D10188,Clef_répartition[[#This Row],[Code_Nom]],J$2:J10188,Clef_répartition[[#This Row],[Année]])</f>
        <v>3</v>
      </c>
      <c r="F10188">
        <f>IF(Clef_répartition[[#This Row],[Code_Nom]]=D10187,F10187-1,(COUNTIFS(Clef_répartition[Code_Nom],Clef_répartition[[#This Row],[Code_Nom]],Clef_répartition[Année],Clef_répartition[[#This Row],[Année]])))</f>
        <v>5</v>
      </c>
      <c r="G10188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Prilly_3_2021</v>
      </c>
      <c r="H10188">
        <v>5582</v>
      </c>
      <c r="I10188" t="s">
        <v>61</v>
      </c>
      <c r="J10188">
        <v>2021</v>
      </c>
      <c r="K10188">
        <v>0</v>
      </c>
    </row>
    <row r="10189" spans="1:11" x14ac:dyDescent="0.25">
      <c r="A10189" t="s">
        <v>725</v>
      </c>
      <c r="B10189" t="s">
        <v>610</v>
      </c>
      <c r="C10189" t="s">
        <v>611</v>
      </c>
      <c r="D10189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89">
        <f>COUNTIFS(D$2:D10189,Clef_répartition[[#This Row],[Code_Nom]],J$2:J10189,Clef_répartition[[#This Row],[Année]])</f>
        <v>4</v>
      </c>
      <c r="F10189">
        <f>IF(Clef_répartition[[#This Row],[Code_Nom]]=D10188,F10188-1,(COUNTIFS(Clef_répartition[Code_Nom],Clef_répartition[[#This Row],[Code_Nom]],Clef_répartition[Année],Clef_répartition[[#This Row],[Année]])))</f>
        <v>4</v>
      </c>
      <c r="G10189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Prilly_4_2021</v>
      </c>
      <c r="H10189">
        <v>5585</v>
      </c>
      <c r="I10189" t="s">
        <v>141</v>
      </c>
      <c r="J10189">
        <v>2021</v>
      </c>
      <c r="K10189">
        <v>9.1399999999999995E-2</v>
      </c>
    </row>
    <row r="10190" spans="1:11" x14ac:dyDescent="0.25">
      <c r="A10190" t="s">
        <v>725</v>
      </c>
      <c r="B10190" t="s">
        <v>610</v>
      </c>
      <c r="C10190" t="s">
        <v>611</v>
      </c>
      <c r="D10190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90">
        <f>COUNTIFS(D$2:D10190,Clef_répartition[[#This Row],[Code_Nom]],J$2:J10190,Clef_répartition[[#This Row],[Année]])</f>
        <v>5</v>
      </c>
      <c r="F10190">
        <f>IF(Clef_répartition[[#This Row],[Code_Nom]]=D10189,F10189-1,(COUNTIFS(Clef_répartition[Code_Nom],Clef_répartition[[#This Row],[Code_Nom]],Clef_répartition[Année],Clef_répartition[[#This Row],[Année]])))</f>
        <v>3</v>
      </c>
      <c r="G10190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Prilly_5_2021</v>
      </c>
      <c r="H10190">
        <v>5589</v>
      </c>
      <c r="I10190" t="s">
        <v>223</v>
      </c>
      <c r="J10190">
        <v>2021</v>
      </c>
      <c r="K10190">
        <v>0.65790000000000004</v>
      </c>
    </row>
    <row r="10191" spans="1:11" x14ac:dyDescent="0.25">
      <c r="A10191" t="s">
        <v>725</v>
      </c>
      <c r="B10191" t="s">
        <v>610</v>
      </c>
      <c r="C10191" t="s">
        <v>611</v>
      </c>
      <c r="D1019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91">
        <f>COUNTIFS(D$2:D10191,Clef_répartition[[#This Row],[Code_Nom]],J$2:J10191,Clef_répartition[[#This Row],[Année]])</f>
        <v>6</v>
      </c>
      <c r="F10191">
        <f>IF(Clef_répartition[[#This Row],[Code_Nom]]=D10190,F10190-1,(COUNTIFS(Clef_répartition[Code_Nom],Clef_répartition[[#This Row],[Code_Nom]],Clef_répartition[Année],Clef_répartition[[#This Row],[Année]])))</f>
        <v>2</v>
      </c>
      <c r="G1019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Prilly_6_2021</v>
      </c>
      <c r="H10191">
        <v>5592</v>
      </c>
      <c r="I10191" t="s">
        <v>234</v>
      </c>
      <c r="J10191">
        <v>2021</v>
      </c>
      <c r="K10191">
        <v>0.25069999999999998</v>
      </c>
    </row>
    <row r="10192" spans="1:11" x14ac:dyDescent="0.25">
      <c r="A10192" t="s">
        <v>725</v>
      </c>
      <c r="B10192" t="s">
        <v>610</v>
      </c>
      <c r="C10192" t="s">
        <v>611</v>
      </c>
      <c r="D1019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0192">
        <f>COUNTIFS(D$2:D10192,Clef_répartition[[#This Row],[Code_Nom]],J$2:J10192,Clef_répartition[[#This Row],[Année]])</f>
        <v>7</v>
      </c>
      <c r="F10192">
        <f>IF(Clef_répartition[[#This Row],[Code_Nom]]=D10191,F10191-1,(COUNTIFS(Clef_répartition[Code_Nom],Clef_répartition[[#This Row],[Code_Nom]],Clef_répartition[Année],Clef_répartition[[#This Row],[Année]])))</f>
        <v>1</v>
      </c>
      <c r="G1019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Prilly_7_2021</v>
      </c>
      <c r="H10192">
        <v>5501</v>
      </c>
      <c r="I10192" t="s">
        <v>258</v>
      </c>
      <c r="J10192">
        <v>2021</v>
      </c>
      <c r="K10192">
        <v>0</v>
      </c>
    </row>
    <row r="10193" spans="1:11" x14ac:dyDescent="0.25">
      <c r="A10193" t="s">
        <v>713</v>
      </c>
      <c r="B10193" t="s">
        <v>740</v>
      </c>
      <c r="C10193" t="s">
        <v>741</v>
      </c>
      <c r="D10193" t="str">
        <f>Clef_répartition[[#This Row],[Code association]]&amp;"_"&amp;Clef_répartition[[#This Row],[Nom association]]</f>
        <v>ASIJ_Association scolaire intercommunale du Jorat</v>
      </c>
      <c r="E10193">
        <f>COUNTIFS(D$2:D10193,Clef_répartition[[#This Row],[Code_Nom]],J$2:J10193,Clef_répartition[[#This Row],[Année]])</f>
        <v>1</v>
      </c>
      <c r="F10193">
        <f>IF(Clef_répartition[[#This Row],[Code_Nom]]=D10192,F10192-1,(COUNTIFS(Clef_répartition[Code_Nom],Clef_répartition[[#This Row],[Code_Nom]],Clef_répartition[Année],Clef_répartition[[#This Row],[Année]])))</f>
        <v>10</v>
      </c>
      <c r="G10193" t="str">
        <f>Clef_répartition[[#This Row],[Code_Nom]]&amp;"_"&amp;Clef_répartition[[#This Row],[Nombre]]&amp;"_"&amp;Clef_répartition[[#This Row],[Année]]</f>
        <v>ASIJ_Association scolaire intercommunale du Jorat_1_2021</v>
      </c>
      <c r="H10193">
        <v>5785</v>
      </c>
      <c r="I10193" t="s">
        <v>74</v>
      </c>
      <c r="J10193">
        <v>2021</v>
      </c>
      <c r="K10193">
        <v>3.27E-2</v>
      </c>
    </row>
    <row r="10194" spans="1:11" x14ac:dyDescent="0.25">
      <c r="A10194" t="s">
        <v>713</v>
      </c>
      <c r="B10194" t="s">
        <v>740</v>
      </c>
      <c r="C10194" t="s">
        <v>741</v>
      </c>
      <c r="D10194" t="str">
        <f>Clef_répartition[[#This Row],[Code association]]&amp;"_"&amp;Clef_répartition[[#This Row],[Nom association]]</f>
        <v>ASIJ_Association scolaire intercommunale du Jorat</v>
      </c>
      <c r="E10194">
        <f>COUNTIFS(D$2:D10194,Clef_répartition[[#This Row],[Code_Nom]],J$2:J10194,Clef_répartition[[#This Row],[Année]])</f>
        <v>2</v>
      </c>
      <c r="F10194">
        <f>IF(Clef_répartition[[#This Row],[Code_Nom]]=D10193,F10193-1,(COUNTIFS(Clef_répartition[Code_Nom],Clef_répartition[[#This Row],[Code_Nom]],Clef_répartition[Année],Clef_répartition[[#This Row],[Année]])))</f>
        <v>9</v>
      </c>
      <c r="G10194" t="str">
        <f>Clef_répartition[[#This Row],[Code_Nom]]&amp;"_"&amp;Clef_répartition[[#This Row],[Nombre]]&amp;"_"&amp;Clef_répartition[[#This Row],[Année]]</f>
        <v>ASIJ_Association scolaire intercommunale du Jorat_2_2021</v>
      </c>
      <c r="H10194">
        <v>5604</v>
      </c>
      <c r="I10194" t="s">
        <v>117</v>
      </c>
      <c r="J10194">
        <v>2021</v>
      </c>
      <c r="K10194">
        <v>0.15229999999999999</v>
      </c>
    </row>
    <row r="10195" spans="1:11" x14ac:dyDescent="0.25">
      <c r="A10195" t="s">
        <v>713</v>
      </c>
      <c r="B10195" t="s">
        <v>740</v>
      </c>
      <c r="C10195" t="s">
        <v>741</v>
      </c>
      <c r="D10195" t="str">
        <f>Clef_répartition[[#This Row],[Code association]]&amp;"_"&amp;Clef_répartition[[#This Row],[Nom association]]</f>
        <v>ASIJ_Association scolaire intercommunale du Jorat</v>
      </c>
      <c r="E10195">
        <f>COUNTIFS(D$2:D10195,Clef_répartition[[#This Row],[Code_Nom]],J$2:J10195,Clef_répartition[[#This Row],[Année]])</f>
        <v>3</v>
      </c>
      <c r="F10195">
        <f>IF(Clef_répartition[[#This Row],[Code_Nom]]=D10194,F10194-1,(COUNTIFS(Clef_répartition[Code_Nom],Clef_répartition[[#This Row],[Code_Nom]],Clef_répartition[Année],Clef_répartition[[#This Row],[Année]])))</f>
        <v>8</v>
      </c>
      <c r="G10195" t="str">
        <f>Clef_répartition[[#This Row],[Code_Nom]]&amp;"_"&amp;Clef_répartition[[#This Row],[Nombre]]&amp;"_"&amp;Clef_répartition[[#This Row],[Année]]</f>
        <v>ASIJ_Association scolaire intercommunale du Jorat_3_2021</v>
      </c>
      <c r="H10195">
        <v>5806</v>
      </c>
      <c r="I10195" t="s">
        <v>140</v>
      </c>
      <c r="J10195">
        <v>2021</v>
      </c>
      <c r="K10195">
        <v>0.2321</v>
      </c>
    </row>
    <row r="10196" spans="1:11" x14ac:dyDescent="0.25">
      <c r="A10196" t="s">
        <v>713</v>
      </c>
      <c r="B10196" t="s">
        <v>740</v>
      </c>
      <c r="C10196" t="s">
        <v>741</v>
      </c>
      <c r="D10196" t="str">
        <f>Clef_répartition[[#This Row],[Code association]]&amp;"_"&amp;Clef_répartition[[#This Row],[Nom association]]</f>
        <v>ASIJ_Association scolaire intercommunale du Jorat</v>
      </c>
      <c r="E10196">
        <f>COUNTIFS(D$2:D10196,Clef_répartition[[#This Row],[Code_Nom]],J$2:J10196,Clef_répartition[[#This Row],[Année]])</f>
        <v>4</v>
      </c>
      <c r="F10196">
        <f>IF(Clef_répartition[[#This Row],[Code_Nom]]=D10195,F10195-1,(COUNTIFS(Clef_répartition[Code_Nom],Clef_répartition[[#This Row],[Code_Nom]],Clef_répartition[Année],Clef_répartition[[#This Row],[Année]])))</f>
        <v>7</v>
      </c>
      <c r="G10196" t="str">
        <f>Clef_répartition[[#This Row],[Code_Nom]]&amp;"_"&amp;Clef_répartition[[#This Row],[Nombre]]&amp;"_"&amp;Clef_répartition[[#This Row],[Année]]</f>
        <v>ASIJ_Association scolaire intercommunale du Jorat_4_2021</v>
      </c>
      <c r="H10196">
        <v>5792</v>
      </c>
      <c r="I10196" t="s">
        <v>187</v>
      </c>
      <c r="J10196">
        <v>2021</v>
      </c>
      <c r="K10196">
        <v>4.4299999999999999E-2</v>
      </c>
    </row>
    <row r="10197" spans="1:11" x14ac:dyDescent="0.25">
      <c r="A10197" t="s">
        <v>713</v>
      </c>
      <c r="B10197" t="s">
        <v>740</v>
      </c>
      <c r="C10197" t="s">
        <v>741</v>
      </c>
      <c r="D10197" t="str">
        <f>Clef_répartition[[#This Row],[Code association]]&amp;"_"&amp;Clef_répartition[[#This Row],[Nom association]]</f>
        <v>ASIJ_Association scolaire intercommunale du Jorat</v>
      </c>
      <c r="E10197">
        <f>COUNTIFS(D$2:D10197,Clef_répartition[[#This Row],[Code_Nom]],J$2:J10197,Clef_répartition[[#This Row],[Année]])</f>
        <v>5</v>
      </c>
      <c r="F10197">
        <f>IF(Clef_répartition[[#This Row],[Code_Nom]]=D10196,F10196-1,(COUNTIFS(Clef_répartition[Code_Nom],Clef_répartition[[#This Row],[Code_Nom]],Clef_répartition[Année],Clef_répartition[[#This Row],[Année]])))</f>
        <v>6</v>
      </c>
      <c r="G10197" t="str">
        <f>Clef_répartition[[#This Row],[Code_Nom]]&amp;"_"&amp;Clef_répartition[[#This Row],[Nombre]]&amp;"_"&amp;Clef_répartition[[#This Row],[Année]]</f>
        <v>ASIJ_Association scolaire intercommunale du Jorat_5_2021</v>
      </c>
      <c r="H10197">
        <v>5798</v>
      </c>
      <c r="I10197" t="s">
        <v>236</v>
      </c>
      <c r="J10197">
        <v>2021</v>
      </c>
      <c r="K10197">
        <v>4.1799999999999997E-2</v>
      </c>
    </row>
    <row r="10198" spans="1:11" x14ac:dyDescent="0.25">
      <c r="A10198" t="s">
        <v>713</v>
      </c>
      <c r="B10198" t="s">
        <v>740</v>
      </c>
      <c r="C10198" t="s">
        <v>741</v>
      </c>
      <c r="D10198" t="str">
        <f>Clef_répartition[[#This Row],[Code association]]&amp;"_"&amp;Clef_répartition[[#This Row],[Nom association]]</f>
        <v>ASIJ_Association scolaire intercommunale du Jorat</v>
      </c>
      <c r="E10198">
        <f>COUNTIFS(D$2:D10198,Clef_répartition[[#This Row],[Code_Nom]],J$2:J10198,Clef_répartition[[#This Row],[Année]])</f>
        <v>6</v>
      </c>
      <c r="F10198">
        <f>IF(Clef_répartition[[#This Row],[Code_Nom]]=D10197,F10197-1,(COUNTIFS(Clef_répartition[Code_Nom],Clef_répartition[[#This Row],[Code_Nom]],Clef_répartition[Année],Clef_répartition[[#This Row],[Année]])))</f>
        <v>5</v>
      </c>
      <c r="G10198" t="str">
        <f>Clef_répartition[[#This Row],[Code_Nom]]&amp;"_"&amp;Clef_répartition[[#This Row],[Nombre]]&amp;"_"&amp;Clef_répartition[[#This Row],[Année]]</f>
        <v>ASIJ_Association scolaire intercommunale du Jorat_6_2021</v>
      </c>
      <c r="H10198">
        <v>5611</v>
      </c>
      <c r="I10198" t="s">
        <v>251</v>
      </c>
      <c r="J10198">
        <v>2021</v>
      </c>
      <c r="K10198">
        <v>0.2344</v>
      </c>
    </row>
    <row r="10199" spans="1:11" x14ac:dyDescent="0.25">
      <c r="A10199" t="s">
        <v>713</v>
      </c>
      <c r="B10199" t="s">
        <v>740</v>
      </c>
      <c r="C10199" t="s">
        <v>741</v>
      </c>
      <c r="D10199" t="str">
        <f>Clef_répartition[[#This Row],[Code association]]&amp;"_"&amp;Clef_répartition[[#This Row],[Nom association]]</f>
        <v>ASIJ_Association scolaire intercommunale du Jorat</v>
      </c>
      <c r="E10199">
        <f>COUNTIFS(D$2:D10199,Clef_répartition[[#This Row],[Code_Nom]],J$2:J10199,Clef_répartition[[#This Row],[Année]])</f>
        <v>7</v>
      </c>
      <c r="F10199">
        <f>IF(Clef_répartition[[#This Row],[Code_Nom]]=D10198,F10198-1,(COUNTIFS(Clef_répartition[Code_Nom],Clef_répartition[[#This Row],[Code_Nom]],Clef_répartition[Année],Clef_répartition[[#This Row],[Année]])))</f>
        <v>4</v>
      </c>
      <c r="G10199" t="str">
        <f>Clef_répartition[[#This Row],[Code_Nom]]&amp;"_"&amp;Clef_répartition[[#This Row],[Nombre]]&amp;"_"&amp;Clef_répartition[[#This Row],[Année]]</f>
        <v>ASIJ_Association scolaire intercommunale du Jorat_7_2021</v>
      </c>
      <c r="H10199">
        <v>5799</v>
      </c>
      <c r="I10199" t="s">
        <v>254</v>
      </c>
      <c r="J10199">
        <v>2021</v>
      </c>
      <c r="K10199">
        <v>0.15559999999999999</v>
      </c>
    </row>
    <row r="10200" spans="1:11" x14ac:dyDescent="0.25">
      <c r="A10200" t="s">
        <v>713</v>
      </c>
      <c r="B10200" t="s">
        <v>740</v>
      </c>
      <c r="C10200" t="s">
        <v>741</v>
      </c>
      <c r="D10200" t="str">
        <f>Clef_répartition[[#This Row],[Code association]]&amp;"_"&amp;Clef_répartition[[#This Row],[Nom association]]</f>
        <v>ASIJ_Association scolaire intercommunale du Jorat</v>
      </c>
      <c r="E10200">
        <f>COUNTIFS(D$2:D10200,Clef_répartition[[#This Row],[Code_Nom]],J$2:J10200,Clef_répartition[[#This Row],[Année]])</f>
        <v>8</v>
      </c>
      <c r="F10200">
        <f>IF(Clef_répartition[[#This Row],[Code_Nom]]=D10199,F10199-1,(COUNTIFS(Clef_répartition[Code_Nom],Clef_répartition[[#This Row],[Code_Nom]],Clef_répartition[Année],Clef_répartition[[#This Row],[Année]])))</f>
        <v>3</v>
      </c>
      <c r="G10200" t="str">
        <f>Clef_répartition[[#This Row],[Code_Nom]]&amp;"_"&amp;Clef_répartition[[#This Row],[Nombre]]&amp;"_"&amp;Clef_répartition[[#This Row],[Année]]</f>
        <v>ASIJ_Association scolaire intercommunale du Jorat_8_2021</v>
      </c>
      <c r="H10200">
        <v>5688</v>
      </c>
      <c r="I10200" t="s">
        <v>260</v>
      </c>
      <c r="J10200">
        <v>2021</v>
      </c>
      <c r="K10200">
        <v>1.11E-2</v>
      </c>
    </row>
    <row r="10201" spans="1:11" x14ac:dyDescent="0.25">
      <c r="A10201" t="s">
        <v>713</v>
      </c>
      <c r="B10201" t="s">
        <v>740</v>
      </c>
      <c r="C10201" t="s">
        <v>741</v>
      </c>
      <c r="D10201" t="str">
        <f>Clef_répartition[[#This Row],[Code association]]&amp;"_"&amp;Clef_répartition[[#This Row],[Nom association]]</f>
        <v>ASIJ_Association scolaire intercommunale du Jorat</v>
      </c>
      <c r="E10201">
        <f>COUNTIFS(D$2:D10201,Clef_répartition[[#This Row],[Code_Nom]],J$2:J10201,Clef_répartition[[#This Row],[Année]])</f>
        <v>9</v>
      </c>
      <c r="F10201">
        <f>IF(Clef_répartition[[#This Row],[Code_Nom]]=D10200,F10200-1,(COUNTIFS(Clef_répartition[Code_Nom],Clef_répartition[[#This Row],[Code_Nom]],Clef_répartition[Année],Clef_répartition[[#This Row],[Année]])))</f>
        <v>2</v>
      </c>
      <c r="G10201" t="str">
        <f>Clef_répartition[[#This Row],[Code_Nom]]&amp;"_"&amp;Clef_répartition[[#This Row],[Nombre]]&amp;"_"&amp;Clef_répartition[[#This Row],[Année]]</f>
        <v>ASIJ_Association scolaire intercommunale du Jorat_9_2021</v>
      </c>
      <c r="H10201">
        <v>5692</v>
      </c>
      <c r="I10201" t="s">
        <v>289</v>
      </c>
      <c r="J10201">
        <v>2021</v>
      </c>
      <c r="K10201">
        <v>4.5600000000000002E-2</v>
      </c>
    </row>
    <row r="10202" spans="1:11" x14ac:dyDescent="0.25">
      <c r="A10202" t="s">
        <v>713</v>
      </c>
      <c r="B10202" t="s">
        <v>740</v>
      </c>
      <c r="C10202" t="s">
        <v>741</v>
      </c>
      <c r="D10202" t="str">
        <f>Clef_répartition[[#This Row],[Code association]]&amp;"_"&amp;Clef_répartition[[#This Row],[Nom association]]</f>
        <v>ASIJ_Association scolaire intercommunale du Jorat</v>
      </c>
      <c r="E10202">
        <f>COUNTIFS(D$2:D10202,Clef_répartition[[#This Row],[Code_Nom]],J$2:J10202,Clef_répartition[[#This Row],[Année]])</f>
        <v>10</v>
      </c>
      <c r="F10202">
        <f>IF(Clef_répartition[[#This Row],[Code_Nom]]=D10201,F10201-1,(COUNTIFS(Clef_répartition[Code_Nom],Clef_répartition[[#This Row],[Code_Nom]],Clef_répartition[Année],Clef_répartition[[#This Row],[Année]])))</f>
        <v>1</v>
      </c>
      <c r="G10202" t="str">
        <f>Clef_répartition[[#This Row],[Code_Nom]]&amp;"_"&amp;Clef_répartition[[#This Row],[Nombre]]&amp;"_"&amp;Clef_répartition[[#This Row],[Année]]</f>
        <v>ASIJ_Association scolaire intercommunale du Jorat_10_2021</v>
      </c>
      <c r="H10202">
        <v>5803</v>
      </c>
      <c r="I10202" t="s">
        <v>294</v>
      </c>
      <c r="J10202">
        <v>2021</v>
      </c>
      <c r="K10202">
        <v>5.0099999999999999E-2</v>
      </c>
    </row>
    <row r="10203" spans="1:11" x14ac:dyDescent="0.25">
      <c r="A10203" t="s">
        <v>725</v>
      </c>
      <c r="B10203" t="s">
        <v>511</v>
      </c>
      <c r="C10203" t="s">
        <v>512</v>
      </c>
      <c r="D10203" t="str">
        <f>Clef_répartition[[#This Row],[Code association]]&amp;"_"&amp;Clef_répartition[[#This Row],[Nom association]]</f>
        <v>ASIME_Association scolaire intercommunale de Morges et environs</v>
      </c>
      <c r="E10203">
        <f>COUNTIFS(D$2:D10203,Clef_répartition[[#This Row],[Code_Nom]],J$2:J10203,Clef_répartition[[#This Row],[Année]])</f>
        <v>1</v>
      </c>
      <c r="F10203">
        <f>IF(Clef_répartition[[#This Row],[Code_Nom]]=D10202,F10202-1,(COUNTIFS(Clef_répartition[Code_Nom],Clef_répartition[[#This Row],[Code_Nom]],Clef_répartition[Année],Clef_répartition[[#This Row],[Année]])))</f>
        <v>10</v>
      </c>
      <c r="G10203" t="str">
        <f>Clef_répartition[[#This Row],[Code_Nom]]&amp;"_"&amp;Clef_répartition[[#This Row],[Nombre]]&amp;"_"&amp;Clef_répartition[[#This Row],[Année]]</f>
        <v>ASIME_Association scolaire intercommunale de Morges et environs_1_2021</v>
      </c>
      <c r="H10203">
        <v>5621</v>
      </c>
      <c r="I10203" t="s">
        <v>1</v>
      </c>
      <c r="J10203">
        <v>2021</v>
      </c>
      <c r="K10203">
        <v>2.1999999999999999E-2</v>
      </c>
    </row>
    <row r="10204" spans="1:11" x14ac:dyDescent="0.25">
      <c r="A10204" t="s">
        <v>725</v>
      </c>
      <c r="B10204" t="s">
        <v>511</v>
      </c>
      <c r="C10204" t="s">
        <v>512</v>
      </c>
      <c r="D10204" t="str">
        <f>Clef_répartition[[#This Row],[Code association]]&amp;"_"&amp;Clef_répartition[[#This Row],[Nom association]]</f>
        <v>ASIME_Association scolaire intercommunale de Morges et environs</v>
      </c>
      <c r="E10204">
        <f>COUNTIFS(D$2:D10204,Clef_répartition[[#This Row],[Code_Nom]],J$2:J10204,Clef_répartition[[#This Row],[Année]])</f>
        <v>2</v>
      </c>
      <c r="F10204">
        <f>IF(Clef_répartition[[#This Row],[Code_Nom]]=D10203,F10203-1,(COUNTIFS(Clef_répartition[Code_Nom],Clef_répartition[[#This Row],[Code_Nom]],Clef_répartition[Année],Clef_répartition[[#This Row],[Année]])))</f>
        <v>9</v>
      </c>
      <c r="G10204" t="str">
        <f>Clef_répartition[[#This Row],[Code_Nom]]&amp;"_"&amp;Clef_répartition[[#This Row],[Nombre]]&amp;"_"&amp;Clef_répartition[[#This Row],[Année]]</f>
        <v>ASIME_Association scolaire intercommunale de Morges et environs_2_2021</v>
      </c>
      <c r="H10204">
        <v>5622</v>
      </c>
      <c r="I10204" t="s">
        <v>36</v>
      </c>
      <c r="J10204">
        <v>2021</v>
      </c>
      <c r="K10204">
        <v>2.7E-2</v>
      </c>
    </row>
    <row r="10205" spans="1:11" x14ac:dyDescent="0.25">
      <c r="A10205" t="s">
        <v>725</v>
      </c>
      <c r="B10205" t="s">
        <v>511</v>
      </c>
      <c r="C10205" t="s">
        <v>512</v>
      </c>
      <c r="D10205" t="str">
        <f>Clef_répartition[[#This Row],[Code association]]&amp;"_"&amp;Clef_répartition[[#This Row],[Nom association]]</f>
        <v>ASIME_Association scolaire intercommunale de Morges et environs</v>
      </c>
      <c r="E10205">
        <f>COUNTIFS(D$2:D10205,Clef_répartition[[#This Row],[Code_Nom]],J$2:J10205,Clef_répartition[[#This Row],[Année]])</f>
        <v>3</v>
      </c>
      <c r="F10205">
        <f>IF(Clef_répartition[[#This Row],[Code_Nom]]=D10204,F10204-1,(COUNTIFS(Clef_répartition[Code_Nom],Clef_répartition[[#This Row],[Code_Nom]],Clef_répartition[Année],Clef_répartition[[#This Row],[Année]])))</f>
        <v>8</v>
      </c>
      <c r="G10205" t="str">
        <f>Clef_répartition[[#This Row],[Code_Nom]]&amp;"_"&amp;Clef_répartition[[#This Row],[Nombre]]&amp;"_"&amp;Clef_répartition[[#This Row],[Année]]</f>
        <v>ASIME_Association scolaire intercommunale de Morges et environs_3_2021</v>
      </c>
      <c r="H10205">
        <v>5628</v>
      </c>
      <c r="I10205" t="s">
        <v>67</v>
      </c>
      <c r="J10205">
        <v>2021</v>
      </c>
      <c r="K10205">
        <v>1.6E-2</v>
      </c>
    </row>
    <row r="10206" spans="1:11" x14ac:dyDescent="0.25">
      <c r="A10206" t="s">
        <v>725</v>
      </c>
      <c r="B10206" t="s">
        <v>511</v>
      </c>
      <c r="C10206" t="s">
        <v>512</v>
      </c>
      <c r="D10206" t="str">
        <f>Clef_répartition[[#This Row],[Code association]]&amp;"_"&amp;Clef_répartition[[#This Row],[Nom association]]</f>
        <v>ASIME_Association scolaire intercommunale de Morges et environs</v>
      </c>
      <c r="E10206">
        <f>COUNTIFS(D$2:D10206,Clef_répartition[[#This Row],[Code_Nom]],J$2:J10206,Clef_répartition[[#This Row],[Année]])</f>
        <v>4</v>
      </c>
      <c r="F10206">
        <f>IF(Clef_répartition[[#This Row],[Code_Nom]]=D10205,F10205-1,(COUNTIFS(Clef_répartition[Code_Nom],Clef_répartition[[#This Row],[Code_Nom]],Clef_répartition[Année],Clef_répartition[[#This Row],[Année]])))</f>
        <v>7</v>
      </c>
      <c r="G10206" t="str">
        <f>Clef_répartition[[#This Row],[Code_Nom]]&amp;"_"&amp;Clef_répartition[[#This Row],[Nombre]]&amp;"_"&amp;Clef_répartition[[#This Row],[Année]]</f>
        <v>ASIME_Association scolaire intercommunale de Morges et environs_4_2021</v>
      </c>
      <c r="H10206">
        <v>5634</v>
      </c>
      <c r="I10206" t="s">
        <v>101</v>
      </c>
      <c r="J10206">
        <v>2021</v>
      </c>
      <c r="K10206">
        <v>0.13200000000000001</v>
      </c>
    </row>
    <row r="10207" spans="1:11" x14ac:dyDescent="0.25">
      <c r="A10207" t="s">
        <v>725</v>
      </c>
      <c r="B10207" t="s">
        <v>511</v>
      </c>
      <c r="C10207" t="s">
        <v>512</v>
      </c>
      <c r="D10207" t="str">
        <f>Clef_répartition[[#This Row],[Code association]]&amp;"_"&amp;Clef_répartition[[#This Row],[Nom association]]</f>
        <v>ASIME_Association scolaire intercommunale de Morges et environs</v>
      </c>
      <c r="E10207">
        <f>COUNTIFS(D$2:D10207,Clef_répartition[[#This Row],[Code_Nom]],J$2:J10207,Clef_répartition[[#This Row],[Année]])</f>
        <v>5</v>
      </c>
      <c r="F10207">
        <f>IF(Clef_répartition[[#This Row],[Code_Nom]]=D10206,F10206-1,(COUNTIFS(Clef_répartition[Code_Nom],Clef_répartition[[#This Row],[Code_Nom]],Clef_répartition[Année],Clef_répartition[[#This Row],[Année]])))</f>
        <v>6</v>
      </c>
      <c r="G10207" t="str">
        <f>Clef_répartition[[#This Row],[Code_Nom]]&amp;"_"&amp;Clef_répartition[[#This Row],[Nombre]]&amp;"_"&amp;Clef_répartition[[#This Row],[Année]]</f>
        <v>ASIME_Association scolaire intercommunale de Morges et environs_5_2021</v>
      </c>
      <c r="H10207">
        <v>5639</v>
      </c>
      <c r="I10207" t="s">
        <v>166</v>
      </c>
      <c r="J10207">
        <v>2021</v>
      </c>
      <c r="K10207">
        <v>3.5999999999999997E-2</v>
      </c>
    </row>
    <row r="10208" spans="1:11" x14ac:dyDescent="0.25">
      <c r="A10208" t="s">
        <v>725</v>
      </c>
      <c r="B10208" t="s">
        <v>511</v>
      </c>
      <c r="C10208" t="s">
        <v>512</v>
      </c>
      <c r="D10208" t="str">
        <f>Clef_répartition[[#This Row],[Code association]]&amp;"_"&amp;Clef_répartition[[#This Row],[Nom association]]</f>
        <v>ASIME_Association scolaire intercommunale de Morges et environs</v>
      </c>
      <c r="E10208">
        <f>COUNTIFS(D$2:D10208,Clef_répartition[[#This Row],[Code_Nom]],J$2:J10208,Clef_répartition[[#This Row],[Année]])</f>
        <v>6</v>
      </c>
      <c r="F10208">
        <f>IF(Clef_répartition[[#This Row],[Code_Nom]]=D10207,F10207-1,(COUNTIFS(Clef_répartition[Code_Nom],Clef_répartition[[#This Row],[Code_Nom]],Clef_répartition[Année],Clef_répartition[[#This Row],[Année]])))</f>
        <v>5</v>
      </c>
      <c r="G10208" t="str">
        <f>Clef_répartition[[#This Row],[Code_Nom]]&amp;"_"&amp;Clef_répartition[[#This Row],[Nombre]]&amp;"_"&amp;Clef_répartition[[#This Row],[Année]]</f>
        <v>ASIME_Association scolaire intercommunale de Morges et environs_6_2021</v>
      </c>
      <c r="H10208">
        <v>5642</v>
      </c>
      <c r="I10208" t="s">
        <v>190</v>
      </c>
      <c r="J10208">
        <v>2021</v>
      </c>
      <c r="K10208">
        <v>0.61699999999999999</v>
      </c>
    </row>
    <row r="10209" spans="1:11" x14ac:dyDescent="0.25">
      <c r="A10209" t="s">
        <v>725</v>
      </c>
      <c r="B10209" t="s">
        <v>511</v>
      </c>
      <c r="C10209" t="s">
        <v>512</v>
      </c>
      <c r="D10209" t="str">
        <f>Clef_répartition[[#This Row],[Code association]]&amp;"_"&amp;Clef_répartition[[#This Row],[Nom association]]</f>
        <v>ASIME_Association scolaire intercommunale de Morges et environs</v>
      </c>
      <c r="E10209">
        <f>COUNTIFS(D$2:D10209,Clef_répartition[[#This Row],[Code_Nom]],J$2:J10209,Clef_répartition[[#This Row],[Année]])</f>
        <v>7</v>
      </c>
      <c r="F10209">
        <f>IF(Clef_répartition[[#This Row],[Code_Nom]]=D10208,F10208-1,(COUNTIFS(Clef_répartition[Code_Nom],Clef_répartition[[#This Row],[Code_Nom]],Clef_répartition[Année],Clef_répartition[[#This Row],[Année]])))</f>
        <v>4</v>
      </c>
      <c r="G10209" t="str">
        <f>Clef_répartition[[#This Row],[Code_Nom]]&amp;"_"&amp;Clef_répartition[[#This Row],[Nombre]]&amp;"_"&amp;Clef_répartition[[#This Row],[Année]]</f>
        <v>ASIME_Association scolaire intercommunale de Morges et environs_7_2021</v>
      </c>
      <c r="H10209">
        <v>5645</v>
      </c>
      <c r="I10209" t="s">
        <v>235</v>
      </c>
      <c r="J10209">
        <v>2021</v>
      </c>
      <c r="K10209">
        <v>1.6E-2</v>
      </c>
    </row>
    <row r="10210" spans="1:11" x14ac:dyDescent="0.25">
      <c r="A10210" t="s">
        <v>725</v>
      </c>
      <c r="B10210" t="s">
        <v>511</v>
      </c>
      <c r="C10210" t="s">
        <v>512</v>
      </c>
      <c r="D10210" t="str">
        <f>Clef_répartition[[#This Row],[Code association]]&amp;"_"&amp;Clef_répartition[[#This Row],[Nom association]]</f>
        <v>ASIME_Association scolaire intercommunale de Morges et environs</v>
      </c>
      <c r="E10210">
        <f>COUNTIFS(D$2:D10210,Clef_répartition[[#This Row],[Code_Nom]],J$2:J10210,Clef_répartition[[#This Row],[Année]])</f>
        <v>8</v>
      </c>
      <c r="F10210">
        <f>IF(Clef_répartition[[#This Row],[Code_Nom]]=D10209,F10209-1,(COUNTIFS(Clef_répartition[Code_Nom],Clef_répartition[[#This Row],[Code_Nom]],Clef_répartition[Année],Clef_répartition[[#This Row],[Année]])))</f>
        <v>3</v>
      </c>
      <c r="G10210" t="str">
        <f>Clef_répartition[[#This Row],[Code_Nom]]&amp;"_"&amp;Clef_répartition[[#This Row],[Nombre]]&amp;"_"&amp;Clef_répartition[[#This Row],[Année]]</f>
        <v>ASIME_Association scolaire intercommunale de Morges et environs_8_2021</v>
      </c>
      <c r="H10210">
        <v>5649</v>
      </c>
      <c r="I10210" t="s">
        <v>264</v>
      </c>
      <c r="J10210">
        <v>2021</v>
      </c>
      <c r="K10210">
        <v>7.8E-2</v>
      </c>
    </row>
    <row r="10211" spans="1:11" x14ac:dyDescent="0.25">
      <c r="A10211" t="s">
        <v>725</v>
      </c>
      <c r="B10211" t="s">
        <v>511</v>
      </c>
      <c r="C10211" t="s">
        <v>512</v>
      </c>
      <c r="D10211" t="str">
        <f>Clef_répartition[[#This Row],[Code association]]&amp;"_"&amp;Clef_répartition[[#This Row],[Nom association]]</f>
        <v>ASIME_Association scolaire intercommunale de Morges et environs</v>
      </c>
      <c r="E10211">
        <f>COUNTIFS(D$2:D10211,Clef_répartition[[#This Row],[Code_Nom]],J$2:J10211,Clef_répartition[[#This Row],[Année]])</f>
        <v>9</v>
      </c>
      <c r="F10211">
        <f>IF(Clef_répartition[[#This Row],[Code_Nom]]=D10210,F10210-1,(COUNTIFS(Clef_répartition[Code_Nom],Clef_répartition[[#This Row],[Code_Nom]],Clef_répartition[Année],Clef_répartition[[#This Row],[Année]])))</f>
        <v>2</v>
      </c>
      <c r="G10211" t="str">
        <f>Clef_répartition[[#This Row],[Code_Nom]]&amp;"_"&amp;Clef_répartition[[#This Row],[Nombre]]&amp;"_"&amp;Clef_répartition[[#This Row],[Année]]</f>
        <v>ASIME_Association scolaire intercommunale de Morges et environs_9_2021</v>
      </c>
      <c r="H10211">
        <v>5653</v>
      </c>
      <c r="I10211" t="s">
        <v>291</v>
      </c>
      <c r="J10211">
        <v>2021</v>
      </c>
      <c r="K10211">
        <v>3.5000000000000003E-2</v>
      </c>
    </row>
    <row r="10212" spans="1:11" x14ac:dyDescent="0.25">
      <c r="A10212" t="s">
        <v>725</v>
      </c>
      <c r="B10212" t="s">
        <v>511</v>
      </c>
      <c r="C10212" t="s">
        <v>512</v>
      </c>
      <c r="D10212" t="str">
        <f>Clef_répartition[[#This Row],[Code association]]&amp;"_"&amp;Clef_répartition[[#This Row],[Nom association]]</f>
        <v>ASIME_Association scolaire intercommunale de Morges et environs</v>
      </c>
      <c r="E10212">
        <f>COUNTIFS(D$2:D10212,Clef_répartition[[#This Row],[Code_Nom]],J$2:J10212,Clef_répartition[[#This Row],[Année]])</f>
        <v>10</v>
      </c>
      <c r="F10212">
        <f>IF(Clef_répartition[[#This Row],[Code_Nom]]=D10211,F10211-1,(COUNTIFS(Clef_répartition[Code_Nom],Clef_répartition[[#This Row],[Code_Nom]],Clef_répartition[Année],Clef_répartition[[#This Row],[Année]])))</f>
        <v>1</v>
      </c>
      <c r="G10212" t="str">
        <f>Clef_répartition[[#This Row],[Code_Nom]]&amp;"_"&amp;Clef_répartition[[#This Row],[Nombre]]&amp;"_"&amp;Clef_répartition[[#This Row],[Année]]</f>
        <v>ASIME_Association scolaire intercommunale de Morges et environs_10_2021</v>
      </c>
      <c r="H10212">
        <v>5654</v>
      </c>
      <c r="I10212" t="s">
        <v>295</v>
      </c>
      <c r="J10212">
        <v>2021</v>
      </c>
      <c r="K10212">
        <v>2.1000000000000001E-2</v>
      </c>
    </row>
    <row r="10213" spans="1:11" x14ac:dyDescent="0.25">
      <c r="A10213" t="s">
        <v>725</v>
      </c>
      <c r="B10213" t="s">
        <v>753</v>
      </c>
      <c r="C10213" t="s">
        <v>458</v>
      </c>
      <c r="D10213" t="str">
        <f>Clef_répartition[[#This Row],[Code association]]&amp;"_"&amp;Clef_répartition[[#This Row],[Nom association]]</f>
        <v>ASIOR_Association Scolaire Intercommunale d'Orbe et région</v>
      </c>
      <c r="E10213">
        <f>COUNTIFS(D$2:D10213,Clef_répartition[[#This Row],[Code_Nom]],J$2:J10213,Clef_répartition[[#This Row],[Année]])</f>
        <v>1</v>
      </c>
      <c r="F10213">
        <f>IF(Clef_répartition[[#This Row],[Code_Nom]]=D10212,F10212-1,(COUNTIFS(Clef_répartition[Code_Nom],Clef_répartition[[#This Row],[Code_Nom]],Clef_répartition[Année],Clef_répartition[[#This Row],[Année]])))</f>
        <v>10</v>
      </c>
      <c r="G10213" t="str">
        <f>Clef_répartition[[#This Row],[Code_Nom]]&amp;"_"&amp;Clef_répartition[[#This Row],[Nombre]]&amp;"_"&amp;Clef_répartition[[#This Row],[Année]]</f>
        <v>ASIOR_Association Scolaire Intercommunale d'Orbe et région_1_2021</v>
      </c>
      <c r="H10213">
        <v>5742</v>
      </c>
      <c r="I10213" t="s">
        <v>2</v>
      </c>
      <c r="J10213">
        <v>2021</v>
      </c>
      <c r="K10213">
        <v>3.5787817207119217E-2</v>
      </c>
    </row>
    <row r="10214" spans="1:11" x14ac:dyDescent="0.25">
      <c r="A10214" t="s">
        <v>725</v>
      </c>
      <c r="B10214" t="s">
        <v>753</v>
      </c>
      <c r="C10214" t="s">
        <v>458</v>
      </c>
      <c r="D10214" t="str">
        <f>Clef_répartition[[#This Row],[Code association]]&amp;"_"&amp;Clef_répartition[[#This Row],[Nom association]]</f>
        <v>ASIOR_Association Scolaire Intercommunale d'Orbe et région</v>
      </c>
      <c r="E10214">
        <f>COUNTIFS(D$2:D10214,Clef_répartition[[#This Row],[Code_Nom]],J$2:J10214,Clef_répartition[[#This Row],[Année]])</f>
        <v>2</v>
      </c>
      <c r="F10214">
        <f>IF(Clef_répartition[[#This Row],[Code_Nom]]=D10213,F10213-1,(COUNTIFS(Clef_répartition[Code_Nom],Clef_répartition[[#This Row],[Code_Nom]],Clef_répartition[Année],Clef_répartition[[#This Row],[Année]])))</f>
        <v>9</v>
      </c>
      <c r="G10214" t="str">
        <f>Clef_répartition[[#This Row],[Code_Nom]]&amp;"_"&amp;Clef_répartition[[#This Row],[Nombre]]&amp;"_"&amp;Clef_répartition[[#This Row],[Année]]</f>
        <v>ASIOR_Association Scolaire Intercommunale d'Orbe et région_2_2021</v>
      </c>
      <c r="H10214">
        <v>5743</v>
      </c>
      <c r="I10214" t="s">
        <v>6</v>
      </c>
      <c r="J10214">
        <v>2021</v>
      </c>
      <c r="K10214">
        <v>5.8116797657055352E-2</v>
      </c>
    </row>
    <row r="10215" spans="1:11" x14ac:dyDescent="0.25">
      <c r="A10215" t="s">
        <v>725</v>
      </c>
      <c r="B10215" t="s">
        <v>753</v>
      </c>
      <c r="C10215" t="s">
        <v>458</v>
      </c>
      <c r="D10215" t="str">
        <f>Clef_répartition[[#This Row],[Code association]]&amp;"_"&amp;Clef_répartition[[#This Row],[Nom association]]</f>
        <v>ASIOR_Association Scolaire Intercommunale d'Orbe et région</v>
      </c>
      <c r="E10215">
        <f>COUNTIFS(D$2:D10215,Clef_répartition[[#This Row],[Code_Nom]],J$2:J10215,Clef_répartition[[#This Row],[Année]])</f>
        <v>3</v>
      </c>
      <c r="F10215">
        <f>IF(Clef_répartition[[#This Row],[Code_Nom]]=D10214,F10214-1,(COUNTIFS(Clef_répartition[Code_Nom],Clef_répartition[[#This Row],[Code_Nom]],Clef_répartition[Année],Clef_répartition[[#This Row],[Année]])))</f>
        <v>8</v>
      </c>
      <c r="G10215" t="str">
        <f>Clef_répartition[[#This Row],[Code_Nom]]&amp;"_"&amp;Clef_répartition[[#This Row],[Nombre]]&amp;"_"&amp;Clef_répartition[[#This Row],[Année]]</f>
        <v>ASIOR_Association Scolaire Intercommunale d'Orbe et région_3_2021</v>
      </c>
      <c r="H10215">
        <v>5741</v>
      </c>
      <c r="I10215" t="s">
        <v>144</v>
      </c>
      <c r="J10215">
        <v>2021</v>
      </c>
      <c r="K10215">
        <v>2.0722025369231845E-2</v>
      </c>
    </row>
    <row r="10216" spans="1:11" x14ac:dyDescent="0.25">
      <c r="A10216" t="s">
        <v>725</v>
      </c>
      <c r="B10216" t="s">
        <v>753</v>
      </c>
      <c r="C10216" t="s">
        <v>458</v>
      </c>
      <c r="D10216" t="str">
        <f>Clef_répartition[[#This Row],[Code association]]&amp;"_"&amp;Clef_répartition[[#This Row],[Nom association]]</f>
        <v>ASIOR_Association Scolaire Intercommunale d'Orbe et région</v>
      </c>
      <c r="E10216">
        <f>COUNTIFS(D$2:D10216,Clef_répartition[[#This Row],[Code_Nom]],J$2:J10216,Clef_répartition[[#This Row],[Année]])</f>
        <v>4</v>
      </c>
      <c r="F10216">
        <f>IF(Clef_répartition[[#This Row],[Code_Nom]]=D10215,F10215-1,(COUNTIFS(Clef_répartition[Code_Nom],Clef_répartition[[#This Row],[Code_Nom]],Clef_répartition[Année],Clef_répartition[[#This Row],[Année]])))</f>
        <v>7</v>
      </c>
      <c r="G10216" t="str">
        <f>Clef_répartition[[#This Row],[Code_Nom]]&amp;"_"&amp;Clef_répartition[[#This Row],[Nombre]]&amp;"_"&amp;Clef_répartition[[#This Row],[Année]]</f>
        <v>ASIOR_Association Scolaire Intercommunale d'Orbe et région_4_2021</v>
      </c>
      <c r="H10216">
        <v>5750</v>
      </c>
      <c r="I10216" t="s">
        <v>158</v>
      </c>
      <c r="J10216">
        <v>2021</v>
      </c>
      <c r="K10216">
        <v>1.3011989980848616E-2</v>
      </c>
    </row>
    <row r="10217" spans="1:11" x14ac:dyDescent="0.25">
      <c r="A10217" t="s">
        <v>725</v>
      </c>
      <c r="B10217" t="s">
        <v>753</v>
      </c>
      <c r="C10217" t="s">
        <v>458</v>
      </c>
      <c r="D10217" t="str">
        <f>Clef_répartition[[#This Row],[Code association]]&amp;"_"&amp;Clef_répartition[[#This Row],[Nom association]]</f>
        <v>ASIOR_Association Scolaire Intercommunale d'Orbe et région</v>
      </c>
      <c r="E10217">
        <f>COUNTIFS(D$2:D10217,Clef_répartition[[#This Row],[Code_Nom]],J$2:J10217,Clef_répartition[[#This Row],[Année]])</f>
        <v>5</v>
      </c>
      <c r="F10217">
        <f>IF(Clef_répartition[[#This Row],[Code_Nom]]=D10216,F10216-1,(COUNTIFS(Clef_répartition[Code_Nom],Clef_répartition[[#This Row],[Code_Nom]],Clef_répartition[Année],Clef_répartition[[#This Row],[Année]])))</f>
        <v>6</v>
      </c>
      <c r="G10217" t="str">
        <f>Clef_répartition[[#This Row],[Code_Nom]]&amp;"_"&amp;Clef_répartition[[#This Row],[Nombre]]&amp;"_"&amp;Clef_répartition[[#This Row],[Année]]</f>
        <v>ASIOR_Association Scolaire Intercommunale d'Orbe et région_5_2021</v>
      </c>
      <c r="H10217">
        <v>5755</v>
      </c>
      <c r="I10217" t="s">
        <v>160</v>
      </c>
      <c r="J10217">
        <v>2021</v>
      </c>
      <c r="K10217">
        <v>3.797313312590863E-2</v>
      </c>
    </row>
    <row r="10218" spans="1:11" x14ac:dyDescent="0.25">
      <c r="A10218" t="s">
        <v>725</v>
      </c>
      <c r="B10218" t="s">
        <v>753</v>
      </c>
      <c r="C10218" t="s">
        <v>458</v>
      </c>
      <c r="D10218" t="str">
        <f>Clef_répartition[[#This Row],[Code association]]&amp;"_"&amp;Clef_répartition[[#This Row],[Nom association]]</f>
        <v>ASIOR_Association Scolaire Intercommunale d'Orbe et région</v>
      </c>
      <c r="E10218">
        <f>COUNTIFS(D$2:D10218,Clef_répartition[[#This Row],[Code_Nom]],J$2:J10218,Clef_répartition[[#This Row],[Année]])</f>
        <v>6</v>
      </c>
      <c r="F10218">
        <f>IF(Clef_répartition[[#This Row],[Code_Nom]]=D10217,F10217-1,(COUNTIFS(Clef_répartition[Code_Nom],Clef_répartition[[#This Row],[Code_Nom]],Clef_répartition[Année],Clef_répartition[[#This Row],[Année]])))</f>
        <v>5</v>
      </c>
      <c r="G10218" t="str">
        <f>Clef_répartition[[#This Row],[Code_Nom]]&amp;"_"&amp;Clef_répartition[[#This Row],[Nombre]]&amp;"_"&amp;Clef_répartition[[#This Row],[Année]]</f>
        <v>ASIOR_Association Scolaire Intercommunale d'Orbe et région_6_2021</v>
      </c>
      <c r="H10218">
        <v>5756</v>
      </c>
      <c r="I10218" t="s">
        <v>185</v>
      </c>
      <c r="J10218">
        <v>2021</v>
      </c>
      <c r="K10218">
        <v>5.0984182376701805E-2</v>
      </c>
    </row>
    <row r="10219" spans="1:11" x14ac:dyDescent="0.25">
      <c r="A10219" t="s">
        <v>725</v>
      </c>
      <c r="B10219" t="s">
        <v>753</v>
      </c>
      <c r="C10219" t="s">
        <v>458</v>
      </c>
      <c r="D10219" t="str">
        <f>Clef_répartition[[#This Row],[Code association]]&amp;"_"&amp;Clef_répartition[[#This Row],[Nom association]]</f>
        <v>ASIOR_Association Scolaire Intercommunale d'Orbe et région</v>
      </c>
      <c r="E10219">
        <f>COUNTIFS(D$2:D10219,Clef_répartition[[#This Row],[Code_Nom]],J$2:J10219,Clef_répartition[[#This Row],[Année]])</f>
        <v>7</v>
      </c>
      <c r="F10219">
        <f>IF(Clef_répartition[[#This Row],[Code_Nom]]=D10218,F10218-1,(COUNTIFS(Clef_répartition[Code_Nom],Clef_répartition[[#This Row],[Code_Nom]],Clef_répartition[Année],Clef_répartition[[#This Row],[Année]])))</f>
        <v>4</v>
      </c>
      <c r="G10219" t="str">
        <f>Clef_répartition[[#This Row],[Code_Nom]]&amp;"_"&amp;Clef_répartition[[#This Row],[Nombre]]&amp;"_"&amp;Clef_répartition[[#This Row],[Année]]</f>
        <v>ASIOR_Association Scolaire Intercommunale d'Orbe et région_7_2021</v>
      </c>
      <c r="H10219">
        <v>5757</v>
      </c>
      <c r="I10219" t="s">
        <v>201</v>
      </c>
      <c r="J10219">
        <v>2021</v>
      </c>
      <c r="K10219">
        <v>0.671706094858327</v>
      </c>
    </row>
    <row r="10220" spans="1:11" x14ac:dyDescent="0.25">
      <c r="A10220" t="s">
        <v>725</v>
      </c>
      <c r="B10220" t="s">
        <v>753</v>
      </c>
      <c r="C10220" t="s">
        <v>458</v>
      </c>
      <c r="D10220" t="str">
        <f>Clef_répartition[[#This Row],[Code association]]&amp;"_"&amp;Clef_répartition[[#This Row],[Nom association]]</f>
        <v>ASIOR_Association Scolaire Intercommunale d'Orbe et région</v>
      </c>
      <c r="E10220">
        <f>COUNTIFS(D$2:D10220,Clef_répartition[[#This Row],[Code_Nom]],J$2:J10220,Clef_répartition[[#This Row],[Année]])</f>
        <v>8</v>
      </c>
      <c r="F10220">
        <f>IF(Clef_répartition[[#This Row],[Code_Nom]]=D10219,F10219-1,(COUNTIFS(Clef_répartition[Code_Nom],Clef_répartition[[#This Row],[Code_Nom]],Clef_répartition[Année],Clef_répartition[[#This Row],[Année]])))</f>
        <v>3</v>
      </c>
      <c r="G10220" t="str">
        <f>Clef_répartition[[#This Row],[Code_Nom]]&amp;"_"&amp;Clef_répartition[[#This Row],[Nombre]]&amp;"_"&amp;Clef_répartition[[#This Row],[Année]]</f>
        <v>ASIOR_Association Scolaire Intercommunale d'Orbe et région_8_2021</v>
      </c>
      <c r="H10220">
        <v>5760</v>
      </c>
      <c r="I10220" t="s">
        <v>227</v>
      </c>
      <c r="J10220">
        <v>2021</v>
      </c>
      <c r="K10220">
        <v>4.0778954589266912E-2</v>
      </c>
    </row>
    <row r="10221" spans="1:11" x14ac:dyDescent="0.25">
      <c r="A10221" t="s">
        <v>725</v>
      </c>
      <c r="B10221" t="s">
        <v>753</v>
      </c>
      <c r="C10221" t="s">
        <v>458</v>
      </c>
      <c r="D10221" t="str">
        <f>Clef_répartition[[#This Row],[Code association]]&amp;"_"&amp;Clef_répartition[[#This Row],[Nom association]]</f>
        <v>ASIOR_Association Scolaire Intercommunale d'Orbe et région</v>
      </c>
      <c r="E10221">
        <f>COUNTIFS(D$2:D10221,Clef_répartition[[#This Row],[Code_Nom]],J$2:J10221,Clef_répartition[[#This Row],[Année]])</f>
        <v>9</v>
      </c>
      <c r="F10221">
        <f>IF(Clef_répartition[[#This Row],[Code_Nom]]=D10220,F10220-1,(COUNTIFS(Clef_répartition[Code_Nom],Clef_répartition[[#This Row],[Code_Nom]],Clef_répartition[Année],Clef_répartition[[#This Row],[Année]])))</f>
        <v>2</v>
      </c>
      <c r="G10221" t="str">
        <f>Clef_répartition[[#This Row],[Code_Nom]]&amp;"_"&amp;Clef_répartition[[#This Row],[Nombre]]&amp;"_"&amp;Clef_répartition[[#This Row],[Année]]</f>
        <v>ASIOR_Association Scolaire Intercommunale d'Orbe et région_9_2021</v>
      </c>
      <c r="H10221">
        <v>5762</v>
      </c>
      <c r="I10221" t="s">
        <v>253</v>
      </c>
      <c r="J10221">
        <v>2021</v>
      </c>
      <c r="K10221">
        <v>1.2748021127291877E-2</v>
      </c>
    </row>
    <row r="10222" spans="1:11" x14ac:dyDescent="0.25">
      <c r="A10222" t="s">
        <v>725</v>
      </c>
      <c r="B10222" t="s">
        <v>753</v>
      </c>
      <c r="C10222" t="s">
        <v>458</v>
      </c>
      <c r="D10222" t="str">
        <f>Clef_répartition[[#This Row],[Code association]]&amp;"_"&amp;Clef_répartition[[#This Row],[Nom association]]</f>
        <v>ASIOR_Association Scolaire Intercommunale d'Orbe et région</v>
      </c>
      <c r="E10222">
        <f>COUNTIFS(D$2:D10222,Clef_répartition[[#This Row],[Code_Nom]],J$2:J10222,Clef_répartition[[#This Row],[Année]])</f>
        <v>10</v>
      </c>
      <c r="F10222">
        <f>IF(Clef_répartition[[#This Row],[Code_Nom]]=D10221,F10221-1,(COUNTIFS(Clef_répartition[Code_Nom],Clef_répartition[[#This Row],[Code_Nom]],Clef_répartition[Année],Clef_répartition[[#This Row],[Année]])))</f>
        <v>1</v>
      </c>
      <c r="G10222" t="str">
        <f>Clef_répartition[[#This Row],[Code_Nom]]&amp;"_"&amp;Clef_répartition[[#This Row],[Nombre]]&amp;"_"&amp;Clef_répartition[[#This Row],[Année]]</f>
        <v>ASIOR_Association Scolaire Intercommunale d'Orbe et région_10_2021</v>
      </c>
      <c r="H10222">
        <v>5763</v>
      </c>
      <c r="I10222" t="s">
        <v>272</v>
      </c>
      <c r="J10222">
        <v>2021</v>
      </c>
      <c r="K10222">
        <v>5.8170983708248754E-2</v>
      </c>
    </row>
    <row r="10223" spans="1:11" x14ac:dyDescent="0.25">
      <c r="A10223" t="s">
        <v>725</v>
      </c>
      <c r="B10223" t="s">
        <v>664</v>
      </c>
      <c r="C10223" t="s">
        <v>665</v>
      </c>
      <c r="D10223" t="str">
        <f>Clef_répartition[[#This Row],[Code association]]&amp;"_"&amp;Clef_répartition[[#This Row],[Nom association]]</f>
        <v>ASIPE Payerne_Association scolaire intercommunale de Payerne et environs</v>
      </c>
      <c r="E10223">
        <f>COUNTIFS(D$2:D10223,Clef_répartition[[#This Row],[Code_Nom]],J$2:J10223,Clef_répartition[[#This Row],[Année]])</f>
        <v>1</v>
      </c>
      <c r="F10223">
        <f>IF(Clef_répartition[[#This Row],[Code_Nom]]=D10222,F10222-1,(COUNTIFS(Clef_répartition[Code_Nom],Clef_répartition[[#This Row],[Code_Nom]],Clef_répartition[Année],Clef_répartition[[#This Row],[Année]])))</f>
        <v>6</v>
      </c>
      <c r="G10223" t="str">
        <f>Clef_répartition[[#This Row],[Code_Nom]]&amp;"_"&amp;Clef_répartition[[#This Row],[Nombre]]&amp;"_"&amp;Clef_répartition[[#This Row],[Année]]</f>
        <v>ASIPE Payerne_Association scolaire intercommunale de Payerne et environs_1_2021</v>
      </c>
      <c r="H10223">
        <v>5813</v>
      </c>
      <c r="I10223" t="s">
        <v>65</v>
      </c>
      <c r="J10223">
        <v>2021</v>
      </c>
      <c r="K10223">
        <v>3.04E-2</v>
      </c>
    </row>
    <row r="10224" spans="1:11" x14ac:dyDescent="0.25">
      <c r="A10224" t="s">
        <v>725</v>
      </c>
      <c r="B10224" t="s">
        <v>664</v>
      </c>
      <c r="C10224" t="s">
        <v>665</v>
      </c>
      <c r="D10224" t="str">
        <f>Clef_répartition[[#This Row],[Code association]]&amp;"_"&amp;Clef_répartition[[#This Row],[Nom association]]</f>
        <v>ASIPE Payerne_Association scolaire intercommunale de Payerne et environs</v>
      </c>
      <c r="E10224">
        <f>COUNTIFS(D$2:D10224,Clef_répartition[[#This Row],[Code_Nom]],J$2:J10224,Clef_répartition[[#This Row],[Année]])</f>
        <v>2</v>
      </c>
      <c r="F10224">
        <f>IF(Clef_répartition[[#This Row],[Code_Nom]]=D10223,F10223-1,(COUNTIFS(Clef_répartition[Code_Nom],Clef_répartition[[#This Row],[Code_Nom]],Clef_répartition[Année],Clef_répartition[[#This Row],[Année]])))</f>
        <v>5</v>
      </c>
      <c r="G10224" t="str">
        <f>Clef_répartition[[#This Row],[Code_Nom]]&amp;"_"&amp;Clef_répartition[[#This Row],[Nombre]]&amp;"_"&amp;Clef_répartition[[#This Row],[Année]]</f>
        <v>ASIPE Payerne_Association scolaire intercommunale de Payerne et environs_2_2021</v>
      </c>
      <c r="H10224">
        <v>5816</v>
      </c>
      <c r="I10224" t="s">
        <v>76</v>
      </c>
      <c r="J10224">
        <v>2021</v>
      </c>
      <c r="K10224">
        <v>0.16120000000000001</v>
      </c>
    </row>
    <row r="10225" spans="1:11" x14ac:dyDescent="0.25">
      <c r="A10225" t="s">
        <v>725</v>
      </c>
      <c r="B10225" t="s">
        <v>664</v>
      </c>
      <c r="C10225" t="s">
        <v>665</v>
      </c>
      <c r="D10225" t="str">
        <f>Clef_répartition[[#This Row],[Code association]]&amp;"_"&amp;Clef_répartition[[#This Row],[Nom association]]</f>
        <v>ASIPE Payerne_Association scolaire intercommunale de Payerne et environs</v>
      </c>
      <c r="E10225">
        <f>COUNTIFS(D$2:D10225,Clef_répartition[[#This Row],[Code_Nom]],J$2:J10225,Clef_répartition[[#This Row],[Année]])</f>
        <v>3</v>
      </c>
      <c r="F10225">
        <f>IF(Clef_répartition[[#This Row],[Code_Nom]]=D10224,F10224-1,(COUNTIFS(Clef_répartition[Code_Nom],Clef_répartition[[#This Row],[Code_Nom]],Clef_répartition[Année],Clef_répartition[[#This Row],[Année]])))</f>
        <v>4</v>
      </c>
      <c r="G10225" t="str">
        <f>Clef_répartition[[#This Row],[Code_Nom]]&amp;"_"&amp;Clef_répartition[[#This Row],[Nombre]]&amp;"_"&amp;Clef_répartition[[#This Row],[Année]]</f>
        <v>ASIPE Payerne_Association scolaire intercommunale de Payerne et environs_3_2021</v>
      </c>
      <c r="H10225">
        <v>5817</v>
      </c>
      <c r="I10225" t="s">
        <v>130</v>
      </c>
      <c r="J10225">
        <v>2021</v>
      </c>
      <c r="K10225">
        <v>6.0699999999999997E-2</v>
      </c>
    </row>
    <row r="10226" spans="1:11" x14ac:dyDescent="0.25">
      <c r="A10226" t="s">
        <v>725</v>
      </c>
      <c r="B10226" t="s">
        <v>664</v>
      </c>
      <c r="C10226" t="s">
        <v>665</v>
      </c>
      <c r="D10226" t="str">
        <f>Clef_répartition[[#This Row],[Code association]]&amp;"_"&amp;Clef_répartition[[#This Row],[Nom association]]</f>
        <v>ASIPE Payerne_Association scolaire intercommunale de Payerne et environs</v>
      </c>
      <c r="E10226">
        <f>COUNTIFS(D$2:D10226,Clef_répartition[[#This Row],[Code_Nom]],J$2:J10226,Clef_répartition[[#This Row],[Année]])</f>
        <v>4</v>
      </c>
      <c r="F10226">
        <f>IF(Clef_répartition[[#This Row],[Code_Nom]]=D10225,F10225-1,(COUNTIFS(Clef_répartition[Code_Nom],Clef_répartition[[#This Row],[Code_Nom]],Clef_répartition[Année],Clef_répartition[[#This Row],[Année]])))</f>
        <v>3</v>
      </c>
      <c r="G10226" t="str">
        <f>Clef_répartition[[#This Row],[Code_Nom]]&amp;"_"&amp;Clef_répartition[[#This Row],[Nombre]]&amp;"_"&amp;Clef_répartition[[#This Row],[Année]]</f>
        <v>ASIPE Payerne_Association scolaire intercommunale de Payerne et environs_4_2021</v>
      </c>
      <c r="H10226">
        <v>5821</v>
      </c>
      <c r="I10226" t="s">
        <v>177</v>
      </c>
      <c r="J10226">
        <v>2021</v>
      </c>
      <c r="K10226">
        <v>2.2200000000000001E-2</v>
      </c>
    </row>
    <row r="10227" spans="1:11" x14ac:dyDescent="0.25">
      <c r="A10227" t="s">
        <v>725</v>
      </c>
      <c r="B10227" t="s">
        <v>664</v>
      </c>
      <c r="C10227" t="s">
        <v>665</v>
      </c>
      <c r="D10227" t="str">
        <f>Clef_répartition[[#This Row],[Code association]]&amp;"_"&amp;Clef_répartition[[#This Row],[Nom association]]</f>
        <v>ASIPE Payerne_Association scolaire intercommunale de Payerne et environs</v>
      </c>
      <c r="E10227">
        <f>COUNTIFS(D$2:D10227,Clef_répartition[[#This Row],[Code_Nom]],J$2:J10227,Clef_répartition[[#This Row],[Année]])</f>
        <v>5</v>
      </c>
      <c r="F10227">
        <f>IF(Clef_répartition[[#This Row],[Code_Nom]]=D10226,F10226-1,(COUNTIFS(Clef_répartition[Code_Nom],Clef_répartition[[#This Row],[Code_Nom]],Clef_répartition[Année],Clef_répartition[[#This Row],[Année]])))</f>
        <v>2</v>
      </c>
      <c r="G10227" t="str">
        <f>Clef_répartition[[#This Row],[Code_Nom]]&amp;"_"&amp;Clef_répartition[[#This Row],[Nombre]]&amp;"_"&amp;Clef_répartition[[#This Row],[Année]]</f>
        <v>ASIPE Payerne_Association scolaire intercommunale de Payerne et environs_5_2021</v>
      </c>
      <c r="H10227">
        <v>5822</v>
      </c>
      <c r="I10227" t="s">
        <v>211</v>
      </c>
      <c r="J10227">
        <v>2021</v>
      </c>
      <c r="K10227">
        <v>0.63229999999999997</v>
      </c>
    </row>
    <row r="10228" spans="1:11" x14ac:dyDescent="0.25">
      <c r="A10228" t="s">
        <v>725</v>
      </c>
      <c r="B10228" t="s">
        <v>664</v>
      </c>
      <c r="C10228" t="s">
        <v>665</v>
      </c>
      <c r="D10228" t="str">
        <f>Clef_répartition[[#This Row],[Code association]]&amp;"_"&amp;Clef_répartition[[#This Row],[Nom association]]</f>
        <v>ASIPE Payerne_Association scolaire intercommunale de Payerne et environs</v>
      </c>
      <c r="E10228">
        <f>COUNTIFS(D$2:D10228,Clef_répartition[[#This Row],[Code_Nom]],J$2:J10228,Clef_répartition[[#This Row],[Année]])</f>
        <v>6</v>
      </c>
      <c r="F10228">
        <f>IF(Clef_répartition[[#This Row],[Code_Nom]]=D10227,F10227-1,(COUNTIFS(Clef_répartition[Code_Nom],Clef_répartition[[#This Row],[Code_Nom]],Clef_répartition[Année],Clef_répartition[[#This Row],[Année]])))</f>
        <v>1</v>
      </c>
      <c r="G10228" t="str">
        <f>Clef_répartition[[#This Row],[Code_Nom]]&amp;"_"&amp;Clef_répartition[[#This Row],[Nombre]]&amp;"_"&amp;Clef_répartition[[#This Row],[Année]]</f>
        <v>ASIPE Payerne_Association scolaire intercommunale de Payerne et environs_6_2021</v>
      </c>
      <c r="H10228">
        <v>5827</v>
      </c>
      <c r="I10228" t="s">
        <v>266</v>
      </c>
      <c r="J10228">
        <v>2021</v>
      </c>
      <c r="K10228">
        <v>2.06E-2</v>
      </c>
    </row>
    <row r="10229" spans="1:11" x14ac:dyDescent="0.25">
      <c r="A10229" t="s">
        <v>725</v>
      </c>
      <c r="B10229" t="s">
        <v>497</v>
      </c>
      <c r="C10229" t="s">
        <v>498</v>
      </c>
      <c r="D10229" t="str">
        <f>Clef_répartition[[#This Row],[Code association]]&amp;"_"&amp;Clef_répartition[[#This Row],[Nom association]]</f>
        <v>ASIPE PdE_Association scolaire intercommunale du Pays-d'Enhaut</v>
      </c>
      <c r="E10229">
        <f>COUNTIFS(D$2:D10229,Clef_répartition[[#This Row],[Code_Nom]],J$2:J10229,Clef_répartition[[#This Row],[Année]])</f>
        <v>1</v>
      </c>
      <c r="F10229">
        <f>IF(Clef_répartition[[#This Row],[Code_Nom]]=D10228,F10228-1,(COUNTIFS(Clef_répartition[Code_Nom],Clef_répartition[[#This Row],[Code_Nom]],Clef_répartition[Année],Clef_répartition[[#This Row],[Année]])))</f>
        <v>3</v>
      </c>
      <c r="G10229" t="str">
        <f>Clef_répartition[[#This Row],[Code_Nom]]&amp;"_"&amp;Clef_répartition[[#This Row],[Nombre]]&amp;"_"&amp;Clef_répartition[[#This Row],[Année]]</f>
        <v>ASIPE PdE_Association scolaire intercommunale du Pays-d'Enhaut_1_2021</v>
      </c>
      <c r="H10229">
        <v>5841</v>
      </c>
      <c r="I10229" t="s">
        <v>51</v>
      </c>
      <c r="J10229">
        <v>2021</v>
      </c>
      <c r="K10229">
        <v>0.72</v>
      </c>
    </row>
    <row r="10230" spans="1:11" x14ac:dyDescent="0.25">
      <c r="A10230" t="s">
        <v>725</v>
      </c>
      <c r="B10230" t="s">
        <v>497</v>
      </c>
      <c r="C10230" t="s">
        <v>498</v>
      </c>
      <c r="D10230" t="str">
        <f>Clef_répartition[[#This Row],[Code association]]&amp;"_"&amp;Clef_répartition[[#This Row],[Nom association]]</f>
        <v>ASIPE PdE_Association scolaire intercommunale du Pays-d'Enhaut</v>
      </c>
      <c r="E10230">
        <f>COUNTIFS(D$2:D10230,Clef_répartition[[#This Row],[Code_Nom]],J$2:J10230,Clef_répartition[[#This Row],[Année]])</f>
        <v>2</v>
      </c>
      <c r="F10230">
        <f>IF(Clef_répartition[[#This Row],[Code_Nom]]=D10229,F10229-1,(COUNTIFS(Clef_répartition[Code_Nom],Clef_répartition[[#This Row],[Code_Nom]],Clef_répartition[Année],Clef_répartition[[#This Row],[Année]])))</f>
        <v>2</v>
      </c>
      <c r="G10230" t="str">
        <f>Clef_répartition[[#This Row],[Code_Nom]]&amp;"_"&amp;Clef_répartition[[#This Row],[Nombre]]&amp;"_"&amp;Clef_répartition[[#This Row],[Année]]</f>
        <v>ASIPE PdE_Association scolaire intercommunale du Pays-d'Enhaut_2_2021</v>
      </c>
      <c r="H10230">
        <v>5842</v>
      </c>
      <c r="I10230" t="s">
        <v>238</v>
      </c>
      <c r="J10230">
        <v>2021</v>
      </c>
      <c r="K10230">
        <v>0.12</v>
      </c>
    </row>
    <row r="10231" spans="1:11" x14ac:dyDescent="0.25">
      <c r="A10231" t="s">
        <v>725</v>
      </c>
      <c r="B10231" t="s">
        <v>497</v>
      </c>
      <c r="C10231" t="s">
        <v>498</v>
      </c>
      <c r="D10231" t="str">
        <f>Clef_répartition[[#This Row],[Code association]]&amp;"_"&amp;Clef_répartition[[#This Row],[Nom association]]</f>
        <v>ASIPE PdE_Association scolaire intercommunale du Pays-d'Enhaut</v>
      </c>
      <c r="E10231">
        <f>COUNTIFS(D$2:D10231,Clef_répartition[[#This Row],[Code_Nom]],J$2:J10231,Clef_répartition[[#This Row],[Année]])</f>
        <v>3</v>
      </c>
      <c r="F10231">
        <f>IF(Clef_répartition[[#This Row],[Code_Nom]]=D10230,F10230-1,(COUNTIFS(Clef_répartition[Code_Nom],Clef_répartition[[#This Row],[Code_Nom]],Clef_répartition[Année],Clef_répartition[[#This Row],[Année]])))</f>
        <v>1</v>
      </c>
      <c r="G10231" t="str">
        <f>Clef_répartition[[#This Row],[Code_Nom]]&amp;"_"&amp;Clef_répartition[[#This Row],[Nombre]]&amp;"_"&amp;Clef_répartition[[#This Row],[Année]]</f>
        <v>ASIPE PdE_Association scolaire intercommunale du Pays-d'Enhaut_3_2021</v>
      </c>
      <c r="H10231">
        <v>5843</v>
      </c>
      <c r="I10231" t="s">
        <v>239</v>
      </c>
      <c r="J10231">
        <v>2021</v>
      </c>
      <c r="K10231">
        <v>0.16</v>
      </c>
    </row>
    <row r="10232" spans="1:11" x14ac:dyDescent="0.25">
      <c r="A10232" t="s">
        <v>725</v>
      </c>
      <c r="B10232" t="s">
        <v>602</v>
      </c>
      <c r="C10232" t="s">
        <v>603</v>
      </c>
      <c r="D10232" t="str">
        <f>Clef_répartition[[#This Row],[Code association]]&amp;"_"&amp;Clef_répartition[[#This Row],[Nom association]]</f>
        <v>ASIRE_Association scolaire intercommunale de la région d'Echallens</v>
      </c>
      <c r="E10232">
        <f>COUNTIFS(D$2:D10232,Clef_répartition[[#This Row],[Code_Nom]],J$2:J10232,Clef_répartition[[#This Row],[Année]])</f>
        <v>1</v>
      </c>
      <c r="F10232">
        <f>IF(Clef_répartition[[#This Row],[Code_Nom]]=D10231,F10231-1,(COUNTIFS(Clef_répartition[Code_Nom],Clef_répartition[[#This Row],[Code_Nom]],Clef_répartition[Année],Clef_répartition[[#This Row],[Année]])))</f>
        <v>26</v>
      </c>
      <c r="G10232" t="str">
        <f>Clef_répartition[[#This Row],[Code_Nom]]&amp;"_"&amp;Clef_répartition[[#This Row],[Nombre]]&amp;"_"&amp;Clef_répartition[[#This Row],[Année]]</f>
        <v>ASIRE_Association scolaire intercommunale de la région d'Echallens_1_2021</v>
      </c>
      <c r="H10232">
        <v>5511</v>
      </c>
      <c r="I10232" t="s">
        <v>8</v>
      </c>
      <c r="J10232">
        <v>2021</v>
      </c>
      <c r="K10232">
        <v>5.7001366120218576E-2</v>
      </c>
    </row>
    <row r="10233" spans="1:11" x14ac:dyDescent="0.25">
      <c r="A10233" t="s">
        <v>725</v>
      </c>
      <c r="B10233" t="s">
        <v>602</v>
      </c>
      <c r="C10233" t="s">
        <v>603</v>
      </c>
      <c r="D10233" t="str">
        <f>Clef_répartition[[#This Row],[Code association]]&amp;"_"&amp;Clef_répartition[[#This Row],[Nom association]]</f>
        <v>ASIRE_Association scolaire intercommunale de la région d'Echallens</v>
      </c>
      <c r="E10233">
        <f>COUNTIFS(D$2:D10233,Clef_répartition[[#This Row],[Code_Nom]],J$2:J10233,Clef_répartition[[#This Row],[Année]])</f>
        <v>2</v>
      </c>
      <c r="F10233">
        <f>IF(Clef_répartition[[#This Row],[Code_Nom]]=D10232,F10232-1,(COUNTIFS(Clef_répartition[Code_Nom],Clef_répartition[[#This Row],[Code_Nom]],Clef_répartition[Année],Clef_répartition[[#This Row],[Année]])))</f>
        <v>25</v>
      </c>
      <c r="G10233" t="str">
        <f>Clef_répartition[[#This Row],[Code_Nom]]&amp;"_"&amp;Clef_répartition[[#This Row],[Nombre]]&amp;"_"&amp;Clef_répartition[[#This Row],[Année]]</f>
        <v>ASIRE_Association scolaire intercommunale de la région d'Echallens_2_2021</v>
      </c>
      <c r="H10233">
        <v>5512</v>
      </c>
      <c r="I10233" t="s">
        <v>19</v>
      </c>
      <c r="J10233">
        <v>2021</v>
      </c>
      <c r="K10233">
        <v>4.5081967213114749E-2</v>
      </c>
    </row>
    <row r="10234" spans="1:11" x14ac:dyDescent="0.25">
      <c r="A10234" t="s">
        <v>725</v>
      </c>
      <c r="B10234" t="s">
        <v>602</v>
      </c>
      <c r="C10234" t="s">
        <v>603</v>
      </c>
      <c r="D10234" t="str">
        <f>Clef_répartition[[#This Row],[Code association]]&amp;"_"&amp;Clef_répartition[[#This Row],[Nom association]]</f>
        <v>ASIRE_Association scolaire intercommunale de la région d'Echallens</v>
      </c>
      <c r="E10234">
        <f>COUNTIFS(D$2:D10234,Clef_répartition[[#This Row],[Code_Nom]],J$2:J10234,Clef_répartition[[#This Row],[Année]])</f>
        <v>3</v>
      </c>
      <c r="F10234">
        <f>IF(Clef_répartition[[#This Row],[Code_Nom]]=D10233,F10233-1,(COUNTIFS(Clef_répartition[Code_Nom],Clef_répartition[[#This Row],[Code_Nom]],Clef_répartition[Année],Clef_répartition[[#This Row],[Année]])))</f>
        <v>24</v>
      </c>
      <c r="G10234" t="str">
        <f>Clef_répartition[[#This Row],[Code_Nom]]&amp;"_"&amp;Clef_répartition[[#This Row],[Nombre]]&amp;"_"&amp;Clef_répartition[[#This Row],[Année]]</f>
        <v>ASIRE_Association scolaire intercommunale de la région d'Echallens_3_2021</v>
      </c>
      <c r="H10234">
        <v>5471</v>
      </c>
      <c r="I10234" t="s">
        <v>21</v>
      </c>
      <c r="J10234">
        <v>2021</v>
      </c>
      <c r="K10234">
        <v>2.1379781420765027E-2</v>
      </c>
    </row>
    <row r="10235" spans="1:11" x14ac:dyDescent="0.25">
      <c r="A10235" t="s">
        <v>725</v>
      </c>
      <c r="B10235" t="s">
        <v>602</v>
      </c>
      <c r="C10235" t="s">
        <v>603</v>
      </c>
      <c r="D10235" t="str">
        <f>Clef_répartition[[#This Row],[Code association]]&amp;"_"&amp;Clef_répartition[[#This Row],[Nom association]]</f>
        <v>ASIRE_Association scolaire intercommunale de la région d'Echallens</v>
      </c>
      <c r="E10235">
        <f>COUNTIFS(D$2:D10235,Clef_répartition[[#This Row],[Code_Nom]],J$2:J10235,Clef_répartition[[#This Row],[Année]])</f>
        <v>4</v>
      </c>
      <c r="F10235">
        <f>IF(Clef_répartition[[#This Row],[Code_Nom]]=D10234,F10234-1,(COUNTIFS(Clef_répartition[Code_Nom],Clef_répartition[[#This Row],[Code_Nom]],Clef_répartition[Année],Clef_répartition[[#This Row],[Année]])))</f>
        <v>23</v>
      </c>
      <c r="G10235" t="str">
        <f>Clef_répartition[[#This Row],[Code_Nom]]&amp;"_"&amp;Clef_répartition[[#This Row],[Nombre]]&amp;"_"&amp;Clef_répartition[[#This Row],[Année]]</f>
        <v>ASIRE_Association scolaire intercommunale de la région d'Echallens_4_2021</v>
      </c>
      <c r="H10235">
        <v>5903</v>
      </c>
      <c r="I10235" t="s">
        <v>24</v>
      </c>
      <c r="J10235">
        <v>2021</v>
      </c>
      <c r="K10235">
        <v>7.9918032786885241E-3</v>
      </c>
    </row>
    <row r="10236" spans="1:11" x14ac:dyDescent="0.25">
      <c r="A10236" t="s">
        <v>725</v>
      </c>
      <c r="B10236" t="s">
        <v>602</v>
      </c>
      <c r="C10236" t="s">
        <v>603</v>
      </c>
      <c r="D10236" t="str">
        <f>Clef_répartition[[#This Row],[Code association]]&amp;"_"&amp;Clef_répartition[[#This Row],[Nom association]]</f>
        <v>ASIRE_Association scolaire intercommunale de la région d'Echallens</v>
      </c>
      <c r="E10236">
        <f>COUNTIFS(D$2:D10236,Clef_répartition[[#This Row],[Code_Nom]],J$2:J10236,Clef_répartition[[#This Row],[Année]])</f>
        <v>5</v>
      </c>
      <c r="F10236">
        <f>IF(Clef_répartition[[#This Row],[Code_Nom]]=D10235,F10235-1,(COUNTIFS(Clef_répartition[Code_Nom],Clef_répartition[[#This Row],[Code_Nom]],Clef_répartition[Année],Clef_répartition[[#This Row],[Année]])))</f>
        <v>22</v>
      </c>
      <c r="G10236" t="str">
        <f>Clef_répartition[[#This Row],[Code_Nom]]&amp;"_"&amp;Clef_répartition[[#This Row],[Nombre]]&amp;"_"&amp;Clef_répartition[[#This Row],[Année]]</f>
        <v>ASIRE_Association scolaire intercommunale de la région d'Echallens_5_2021</v>
      </c>
      <c r="H10236">
        <v>5514</v>
      </c>
      <c r="I10236" t="s">
        <v>30</v>
      </c>
      <c r="J10236">
        <v>2021</v>
      </c>
      <c r="K10236">
        <v>4.6345628415300544E-2</v>
      </c>
    </row>
    <row r="10237" spans="1:11" x14ac:dyDescent="0.25">
      <c r="A10237" t="s">
        <v>725</v>
      </c>
      <c r="B10237" t="s">
        <v>602</v>
      </c>
      <c r="C10237" t="s">
        <v>603</v>
      </c>
      <c r="D10237" t="str">
        <f>Clef_répartition[[#This Row],[Code association]]&amp;"_"&amp;Clef_répartition[[#This Row],[Nom association]]</f>
        <v>ASIRE_Association scolaire intercommunale de la région d'Echallens</v>
      </c>
      <c r="E10237">
        <f>COUNTIFS(D$2:D10237,Clef_répartition[[#This Row],[Code_Nom]],J$2:J10237,Clef_répartition[[#This Row],[Année]])</f>
        <v>6</v>
      </c>
      <c r="F10237">
        <f>IF(Clef_répartition[[#This Row],[Code_Nom]]=D10236,F10236-1,(COUNTIFS(Clef_répartition[Code_Nom],Clef_répartition[[#This Row],[Code_Nom]],Clef_répartition[Année],Clef_répartition[[#This Row],[Année]])))</f>
        <v>21</v>
      </c>
      <c r="G10237" t="str">
        <f>Clef_répartition[[#This Row],[Code_Nom]]&amp;"_"&amp;Clef_répartition[[#This Row],[Nombre]]&amp;"_"&amp;Clef_répartition[[#This Row],[Année]]</f>
        <v>ASIRE_Association scolaire intercommunale de la région d'Echallens_6_2021</v>
      </c>
      <c r="H10237">
        <v>5661</v>
      </c>
      <c r="I10237" t="s">
        <v>32</v>
      </c>
      <c r="J10237">
        <v>2021</v>
      </c>
      <c r="K10237">
        <v>1.2670765027322404E-2</v>
      </c>
    </row>
    <row r="10238" spans="1:11" x14ac:dyDescent="0.25">
      <c r="A10238" t="s">
        <v>725</v>
      </c>
      <c r="B10238" t="s">
        <v>602</v>
      </c>
      <c r="C10238" t="s">
        <v>603</v>
      </c>
      <c r="D10238" t="str">
        <f>Clef_répartition[[#This Row],[Code association]]&amp;"_"&amp;Clef_répartition[[#This Row],[Nom association]]</f>
        <v>ASIRE_Association scolaire intercommunale de la région d'Echallens</v>
      </c>
      <c r="E10238">
        <f>COUNTIFS(D$2:D10238,Clef_répartition[[#This Row],[Code_Nom]],J$2:J10238,Clef_répartition[[#This Row],[Année]])</f>
        <v>7</v>
      </c>
      <c r="F10238">
        <f>IF(Clef_répartition[[#This Row],[Code_Nom]]=D10237,F10237-1,(COUNTIFS(Clef_répartition[Code_Nom],Clef_répartition[[#This Row],[Code_Nom]],Clef_répartition[Année],Clef_répartition[[#This Row],[Année]])))</f>
        <v>20</v>
      </c>
      <c r="G10238" t="str">
        <f>Clef_répartition[[#This Row],[Code_Nom]]&amp;"_"&amp;Clef_répartition[[#This Row],[Nombre]]&amp;"_"&amp;Clef_répartition[[#This Row],[Année]]</f>
        <v>ASIRE_Association scolaire intercommunale de la région d'Echallens_7_2021</v>
      </c>
      <c r="H10238">
        <v>5913</v>
      </c>
      <c r="I10238" t="s">
        <v>96</v>
      </c>
      <c r="J10238">
        <v>2021</v>
      </c>
      <c r="K10238">
        <v>3.0430327868852459E-2</v>
      </c>
    </row>
    <row r="10239" spans="1:11" x14ac:dyDescent="0.25">
      <c r="A10239" t="s">
        <v>725</v>
      </c>
      <c r="B10239" t="s">
        <v>602</v>
      </c>
      <c r="C10239" t="s">
        <v>603</v>
      </c>
      <c r="D10239" t="str">
        <f>Clef_répartition[[#This Row],[Code association]]&amp;"_"&amp;Clef_répartition[[#This Row],[Nom association]]</f>
        <v>ASIRE_Association scolaire intercommunale de la région d'Echallens</v>
      </c>
      <c r="E10239">
        <f>COUNTIFS(D$2:D10239,Clef_répartition[[#This Row],[Code_Nom]],J$2:J10239,Clef_répartition[[#This Row],[Année]])</f>
        <v>8</v>
      </c>
      <c r="F10239">
        <f>IF(Clef_répartition[[#This Row],[Code_Nom]]=D10238,F10238-1,(COUNTIFS(Clef_répartition[Code_Nom],Clef_répartition[[#This Row],[Code_Nom]],Clef_répartition[Année],Clef_répartition[[#This Row],[Année]])))</f>
        <v>19</v>
      </c>
      <c r="G10239" t="str">
        <f>Clef_répartition[[#This Row],[Code_Nom]]&amp;"_"&amp;Clef_répartition[[#This Row],[Nombre]]&amp;"_"&amp;Clef_répartition[[#This Row],[Année]]</f>
        <v>ASIRE_Association scolaire intercommunale de la région d'Echallens_8_2021</v>
      </c>
      <c r="H10239">
        <v>5518</v>
      </c>
      <c r="I10239" t="s">
        <v>99</v>
      </c>
      <c r="J10239">
        <v>2021</v>
      </c>
      <c r="K10239">
        <v>0.19600409836065577</v>
      </c>
    </row>
    <row r="10240" spans="1:11" x14ac:dyDescent="0.25">
      <c r="A10240" t="s">
        <v>725</v>
      </c>
      <c r="B10240" t="s">
        <v>602</v>
      </c>
      <c r="C10240" t="s">
        <v>603</v>
      </c>
      <c r="D10240" t="str">
        <f>Clef_répartition[[#This Row],[Code association]]&amp;"_"&amp;Clef_répartition[[#This Row],[Nom association]]</f>
        <v>ASIRE_Association scolaire intercommunale de la région d'Echallens</v>
      </c>
      <c r="E10240">
        <f>COUNTIFS(D$2:D10240,Clef_répartition[[#This Row],[Code_Nom]],J$2:J10240,Clef_répartition[[#This Row],[Année]])</f>
        <v>9</v>
      </c>
      <c r="F10240">
        <f>IF(Clef_répartition[[#This Row],[Code_Nom]]=D10239,F10239-1,(COUNTIFS(Clef_répartition[Code_Nom],Clef_répartition[[#This Row],[Code_Nom]],Clef_répartition[Année],Clef_répartition[[#This Row],[Année]])))</f>
        <v>18</v>
      </c>
      <c r="G10240" t="str">
        <f>Clef_répartition[[#This Row],[Code_Nom]]&amp;"_"&amp;Clef_répartition[[#This Row],[Nombre]]&amp;"_"&amp;Clef_répartition[[#This Row],[Année]]</f>
        <v>ASIRE_Association scolaire intercommunale de la région d'Echallens_9_2021</v>
      </c>
      <c r="H10240">
        <v>5520</v>
      </c>
      <c r="I10240" t="s">
        <v>107</v>
      </c>
      <c r="J10240">
        <v>2021</v>
      </c>
      <c r="K10240">
        <v>3.6168032786885247E-2</v>
      </c>
    </row>
    <row r="10241" spans="1:11" x14ac:dyDescent="0.25">
      <c r="A10241" t="s">
        <v>725</v>
      </c>
      <c r="B10241" t="s">
        <v>602</v>
      </c>
      <c r="C10241" t="s">
        <v>603</v>
      </c>
      <c r="D10241" t="str">
        <f>Clef_répartition[[#This Row],[Code association]]&amp;"_"&amp;Clef_répartition[[#This Row],[Nom association]]</f>
        <v>ASIRE_Association scolaire intercommunale de la région d'Echallens</v>
      </c>
      <c r="E10241">
        <f>COUNTIFS(D$2:D10241,Clef_répartition[[#This Row],[Code_Nom]],J$2:J10241,Clef_répartition[[#This Row],[Année]])</f>
        <v>10</v>
      </c>
      <c r="F10241">
        <f>IF(Clef_répartition[[#This Row],[Code_Nom]]=D10240,F10240-1,(COUNTIFS(Clef_répartition[Code_Nom],Clef_répartition[[#This Row],[Code_Nom]],Clef_répartition[Année],Clef_répartition[[#This Row],[Année]])))</f>
        <v>17</v>
      </c>
      <c r="G10241" t="str">
        <f>Clef_répartition[[#This Row],[Code_Nom]]&amp;"_"&amp;Clef_répartition[[#This Row],[Nombre]]&amp;"_"&amp;Clef_répartition[[#This Row],[Année]]</f>
        <v>ASIRE_Association scolaire intercommunale de la région d'Echallens_10_2021</v>
      </c>
      <c r="H10241">
        <v>5521</v>
      </c>
      <c r="I10241" t="s">
        <v>108</v>
      </c>
      <c r="J10241">
        <v>2021</v>
      </c>
      <c r="K10241">
        <v>3.9207650273224051E-2</v>
      </c>
    </row>
    <row r="10242" spans="1:11" x14ac:dyDescent="0.25">
      <c r="A10242" t="s">
        <v>725</v>
      </c>
      <c r="B10242" t="s">
        <v>602</v>
      </c>
      <c r="C10242" t="s">
        <v>603</v>
      </c>
      <c r="D10242" t="str">
        <f>Clef_répartition[[#This Row],[Code association]]&amp;"_"&amp;Clef_répartition[[#This Row],[Nom association]]</f>
        <v>ASIRE_Association scolaire intercommunale de la région d'Echallens</v>
      </c>
      <c r="E10242">
        <f>COUNTIFS(D$2:D10242,Clef_répartition[[#This Row],[Code_Nom]],J$2:J10242,Clef_répartition[[#This Row],[Année]])</f>
        <v>11</v>
      </c>
      <c r="F10242">
        <f>IF(Clef_répartition[[#This Row],[Code_Nom]]=D10241,F10241-1,(COUNTIFS(Clef_répartition[Code_Nom],Clef_répartition[[#This Row],[Code_Nom]],Clef_répartition[Année],Clef_répartition[[#This Row],[Année]])))</f>
        <v>16</v>
      </c>
      <c r="G10242" t="str">
        <f>Clef_répartition[[#This Row],[Code_Nom]]&amp;"_"&amp;Clef_répartition[[#This Row],[Nombre]]&amp;"_"&amp;Clef_répartition[[#This Row],[Année]]</f>
        <v>ASIRE_Association scolaire intercommunale de la région d'Echallens_11_2021</v>
      </c>
      <c r="H10242">
        <v>5522</v>
      </c>
      <c r="I10242" t="s">
        <v>114</v>
      </c>
      <c r="J10242">
        <v>2021</v>
      </c>
      <c r="K10242">
        <v>2.5751366120218579E-2</v>
      </c>
    </row>
    <row r="10243" spans="1:11" x14ac:dyDescent="0.25">
      <c r="A10243" t="s">
        <v>725</v>
      </c>
      <c r="B10243" t="s">
        <v>602</v>
      </c>
      <c r="C10243" t="s">
        <v>603</v>
      </c>
      <c r="D10243" t="str">
        <f>Clef_répartition[[#This Row],[Code association]]&amp;"_"&amp;Clef_répartition[[#This Row],[Nom association]]</f>
        <v>ASIRE_Association scolaire intercommunale de la région d'Echallens</v>
      </c>
      <c r="E10243">
        <f>COUNTIFS(D$2:D10243,Clef_répartition[[#This Row],[Code_Nom]],J$2:J10243,Clef_répartition[[#This Row],[Année]])</f>
        <v>12</v>
      </c>
      <c r="F10243">
        <f>IF(Clef_répartition[[#This Row],[Code_Nom]]=D10242,F10242-1,(COUNTIFS(Clef_répartition[Code_Nom],Clef_répartition[[#This Row],[Code_Nom]],Clef_répartition[Année],Clef_répartition[[#This Row],[Année]])))</f>
        <v>15</v>
      </c>
      <c r="G10243" t="str">
        <f>Clef_répartition[[#This Row],[Code_Nom]]&amp;"_"&amp;Clef_répartition[[#This Row],[Nombre]]&amp;"_"&amp;Clef_répartition[[#This Row],[Année]]</f>
        <v>ASIRE_Association scolaire intercommunale de la région d'Echallens_12_2021</v>
      </c>
      <c r="H10243">
        <v>5541</v>
      </c>
      <c r="I10243" t="s">
        <v>128</v>
      </c>
      <c r="J10243">
        <v>2021</v>
      </c>
      <c r="K10243">
        <v>3.9822404371584699E-2</v>
      </c>
    </row>
    <row r="10244" spans="1:11" x14ac:dyDescent="0.25">
      <c r="A10244" t="s">
        <v>725</v>
      </c>
      <c r="B10244" t="s">
        <v>602</v>
      </c>
      <c r="C10244" t="s">
        <v>603</v>
      </c>
      <c r="D10244" t="str">
        <f>Clef_répartition[[#This Row],[Code association]]&amp;"_"&amp;Clef_répartition[[#This Row],[Nom association]]</f>
        <v>ASIRE_Association scolaire intercommunale de la région d'Echallens</v>
      </c>
      <c r="E10244">
        <f>COUNTIFS(D$2:D10244,Clef_répartition[[#This Row],[Code_Nom]],J$2:J10244,Clef_répartition[[#This Row],[Année]])</f>
        <v>13</v>
      </c>
      <c r="F10244">
        <f>IF(Clef_répartition[[#This Row],[Code_Nom]]=D10243,F10243-1,(COUNTIFS(Clef_répartition[Code_Nom],Clef_répartition[[#This Row],[Code_Nom]],Clef_répartition[Année],Clef_répartition[[#This Row],[Année]])))</f>
        <v>14</v>
      </c>
      <c r="G10244" t="str">
        <f>Clef_répartition[[#This Row],[Code_Nom]]&amp;"_"&amp;Clef_répartition[[#This Row],[Nombre]]&amp;"_"&amp;Clef_répartition[[#This Row],[Année]]</f>
        <v>ASIRE_Association scolaire intercommunale de la région d'Echallens_13_2021</v>
      </c>
      <c r="H10244">
        <v>5804</v>
      </c>
      <c r="I10244" t="s">
        <v>139</v>
      </c>
      <c r="J10244">
        <v>2021</v>
      </c>
      <c r="K10244">
        <v>5.4747267759562838E-2</v>
      </c>
    </row>
    <row r="10245" spans="1:11" x14ac:dyDescent="0.25">
      <c r="A10245" t="s">
        <v>725</v>
      </c>
      <c r="B10245" t="s">
        <v>602</v>
      </c>
      <c r="C10245" t="s">
        <v>603</v>
      </c>
      <c r="D10245" t="str">
        <f>Clef_répartition[[#This Row],[Code association]]&amp;"_"&amp;Clef_répartition[[#This Row],[Nom association]]</f>
        <v>ASIRE_Association scolaire intercommunale de la région d'Echallens</v>
      </c>
      <c r="E10245">
        <f>COUNTIFS(D$2:D10245,Clef_répartition[[#This Row],[Code_Nom]],J$2:J10245,Clef_répartition[[#This Row],[Année]])</f>
        <v>14</v>
      </c>
      <c r="F10245">
        <f>IF(Clef_répartition[[#This Row],[Code_Nom]]=D10244,F10244-1,(COUNTIFS(Clef_répartition[Code_Nom],Clef_répartition[[#This Row],[Code_Nom]],Clef_répartition[Année],Clef_répartition[[#This Row],[Année]])))</f>
        <v>13</v>
      </c>
      <c r="G10245" t="str">
        <f>Clef_répartition[[#This Row],[Code_Nom]]&amp;"_"&amp;Clef_répartition[[#This Row],[Nombre]]&amp;"_"&amp;Clef_répartition[[#This Row],[Année]]</f>
        <v>ASIRE_Association scolaire intercommunale de la région d'Echallens_14_2021</v>
      </c>
      <c r="H10245">
        <v>5693</v>
      </c>
      <c r="I10245" t="s">
        <v>184</v>
      </c>
      <c r="J10245">
        <v>2021</v>
      </c>
      <c r="K10245">
        <v>9.4467213114754089E-2</v>
      </c>
    </row>
    <row r="10246" spans="1:11" x14ac:dyDescent="0.25">
      <c r="A10246" t="s">
        <v>725</v>
      </c>
      <c r="B10246" t="s">
        <v>602</v>
      </c>
      <c r="C10246" t="s">
        <v>603</v>
      </c>
      <c r="D10246" t="str">
        <f>Clef_répartition[[#This Row],[Code association]]&amp;"_"&amp;Clef_répartition[[#This Row],[Nom association]]</f>
        <v>ASIRE_Association scolaire intercommunale de la région d'Echallens</v>
      </c>
      <c r="E10246">
        <f>COUNTIFS(D$2:D10246,Clef_répartition[[#This Row],[Code_Nom]],J$2:J10246,Clef_répartition[[#This Row],[Année]])</f>
        <v>15</v>
      </c>
      <c r="F10246">
        <f>IF(Clef_répartition[[#This Row],[Code_Nom]]=D10245,F10245-1,(COUNTIFS(Clef_répartition[Code_Nom],Clef_répartition[[#This Row],[Code_Nom]],Clef_répartition[Année],Clef_répartition[[#This Row],[Année]])))</f>
        <v>12</v>
      </c>
      <c r="G10246" t="str">
        <f>Clef_répartition[[#This Row],[Code_Nom]]&amp;"_"&amp;Clef_répartition[[#This Row],[Nombre]]&amp;"_"&amp;Clef_répartition[[#This Row],[Année]]</f>
        <v>ASIRE_Association scolaire intercommunale de la région d'Echallens_15_2021</v>
      </c>
      <c r="H10246">
        <v>5540</v>
      </c>
      <c r="I10246" t="s">
        <v>186</v>
      </c>
      <c r="J10246">
        <v>2021</v>
      </c>
      <c r="K10246">
        <v>6.4310109289617487E-2</v>
      </c>
    </row>
    <row r="10247" spans="1:11" x14ac:dyDescent="0.25">
      <c r="A10247" t="s">
        <v>725</v>
      </c>
      <c r="B10247" t="s">
        <v>602</v>
      </c>
      <c r="C10247" t="s">
        <v>603</v>
      </c>
      <c r="D10247" t="str">
        <f>Clef_répartition[[#This Row],[Code association]]&amp;"_"&amp;Clef_répartition[[#This Row],[Nom association]]</f>
        <v>ASIRE_Association scolaire intercommunale de la région d'Echallens</v>
      </c>
      <c r="E10247">
        <f>COUNTIFS(D$2:D10247,Clef_répartition[[#This Row],[Code_Nom]],J$2:J10247,Clef_répartition[[#This Row],[Année]])</f>
        <v>16</v>
      </c>
      <c r="F10247">
        <f>IF(Clef_répartition[[#This Row],[Code_Nom]]=D10246,F10246-1,(COUNTIFS(Clef_répartition[Code_Nom],Clef_répartition[[#This Row],[Code_Nom]],Clef_répartition[Année],Clef_répartition[[#This Row],[Année]])))</f>
        <v>11</v>
      </c>
      <c r="G10247" t="str">
        <f>Clef_répartition[[#This Row],[Code_Nom]]&amp;"_"&amp;Clef_répartition[[#This Row],[Nombre]]&amp;"_"&amp;Clef_répartition[[#This Row],[Année]]</f>
        <v>ASIRE_Association scolaire intercommunale de la région d'Echallens_16_2021</v>
      </c>
      <c r="H10247">
        <v>5680</v>
      </c>
      <c r="I10247" t="s">
        <v>197</v>
      </c>
      <c r="J10247">
        <v>2021</v>
      </c>
      <c r="K10247">
        <v>1.096311475409836E-2</v>
      </c>
    </row>
    <row r="10248" spans="1:11" x14ac:dyDescent="0.25">
      <c r="A10248" t="s">
        <v>725</v>
      </c>
      <c r="B10248" t="s">
        <v>602</v>
      </c>
      <c r="C10248" t="s">
        <v>603</v>
      </c>
      <c r="D10248" t="str">
        <f>Clef_répartition[[#This Row],[Code association]]&amp;"_"&amp;Clef_répartition[[#This Row],[Nom association]]</f>
        <v>ASIRE_Association scolaire intercommunale de la région d'Echallens</v>
      </c>
      <c r="E10248">
        <f>COUNTIFS(D$2:D10248,Clef_répartition[[#This Row],[Code_Nom]],J$2:J10248,Clef_répartition[[#This Row],[Année]])</f>
        <v>17</v>
      </c>
      <c r="F10248">
        <f>IF(Clef_répartition[[#This Row],[Code_Nom]]=D10247,F10247-1,(COUNTIFS(Clef_répartition[Code_Nom],Clef_répartition[[#This Row],[Code_Nom]],Clef_répartition[Année],Clef_répartition[[#This Row],[Année]])))</f>
        <v>10</v>
      </c>
      <c r="G10248" t="str">
        <f>Clef_répartition[[#This Row],[Code_Nom]]&amp;"_"&amp;Clef_répartition[[#This Row],[Nombre]]&amp;"_"&amp;Clef_répartition[[#This Row],[Année]]</f>
        <v>ASIRE_Association scolaire intercommunale de la région d'Echallens_17_2021</v>
      </c>
      <c r="H10248">
        <v>5923</v>
      </c>
      <c r="I10248" t="s">
        <v>200</v>
      </c>
      <c r="J10248">
        <v>2021</v>
      </c>
      <c r="K10248">
        <v>6.8647540983606554E-3</v>
      </c>
    </row>
    <row r="10249" spans="1:11" x14ac:dyDescent="0.25">
      <c r="A10249" t="s">
        <v>725</v>
      </c>
      <c r="B10249" t="s">
        <v>602</v>
      </c>
      <c r="C10249" t="s">
        <v>603</v>
      </c>
      <c r="D10249" t="str">
        <f>Clef_répartition[[#This Row],[Code association]]&amp;"_"&amp;Clef_répartition[[#This Row],[Nom association]]</f>
        <v>ASIRE_Association scolaire intercommunale de la région d'Echallens</v>
      </c>
      <c r="E10249">
        <f>COUNTIFS(D$2:D10249,Clef_répartition[[#This Row],[Code_Nom]],J$2:J10249,Clef_répartition[[#This Row],[Année]])</f>
        <v>18</v>
      </c>
      <c r="F10249">
        <f>IF(Clef_répartition[[#This Row],[Code_Nom]]=D10248,F10248-1,(COUNTIFS(Clef_répartition[Code_Nom],Clef_répartition[[#This Row],[Code_Nom]],Clef_répartition[Année],Clef_répartition[[#This Row],[Année]])))</f>
        <v>9</v>
      </c>
      <c r="G10249" t="str">
        <f>Clef_répartition[[#This Row],[Code_Nom]]&amp;"_"&amp;Clef_répartition[[#This Row],[Nombre]]&amp;"_"&amp;Clef_répartition[[#This Row],[Année]]</f>
        <v>ASIRE_Association scolaire intercommunale de la région d'Echallens_18_2021</v>
      </c>
      <c r="H10249">
        <v>5925</v>
      </c>
      <c r="I10249" t="s">
        <v>207</v>
      </c>
      <c r="J10249">
        <v>2021</v>
      </c>
      <c r="K10249">
        <v>6.898907103825137E-3</v>
      </c>
    </row>
    <row r="10250" spans="1:11" x14ac:dyDescent="0.25">
      <c r="A10250" t="s">
        <v>725</v>
      </c>
      <c r="B10250" t="s">
        <v>602</v>
      </c>
      <c r="C10250" t="s">
        <v>603</v>
      </c>
      <c r="D10250" t="str">
        <f>Clef_répartition[[#This Row],[Code association]]&amp;"_"&amp;Clef_répartition[[#This Row],[Nom association]]</f>
        <v>ASIRE_Association scolaire intercommunale de la région d'Echallens</v>
      </c>
      <c r="E10250">
        <f>COUNTIFS(D$2:D10250,Clef_répartition[[#This Row],[Code_Nom]],J$2:J10250,Clef_répartition[[#This Row],[Année]])</f>
        <v>19</v>
      </c>
      <c r="F10250">
        <f>IF(Clef_répartition[[#This Row],[Code_Nom]]=D10249,F10249-1,(COUNTIFS(Clef_répartition[Code_Nom],Clef_répartition[[#This Row],[Code_Nom]],Clef_répartition[Année],Clef_répartition[[#This Row],[Année]])))</f>
        <v>8</v>
      </c>
      <c r="G10250" t="str">
        <f>Clef_répartition[[#This Row],[Code_Nom]]&amp;"_"&amp;Clef_répartition[[#This Row],[Nombre]]&amp;"_"&amp;Clef_répartition[[#This Row],[Année]]</f>
        <v>ASIRE_Association scolaire intercommunale de la région d'Echallens_19_2021</v>
      </c>
      <c r="H10250">
        <v>5529</v>
      </c>
      <c r="I10250" t="s">
        <v>208</v>
      </c>
      <c r="J10250">
        <v>2021</v>
      </c>
      <c r="K10250">
        <v>2.114071038251366E-2</v>
      </c>
    </row>
    <row r="10251" spans="1:11" x14ac:dyDescent="0.25">
      <c r="A10251" t="s">
        <v>725</v>
      </c>
      <c r="B10251" t="s">
        <v>602</v>
      </c>
      <c r="C10251" t="s">
        <v>603</v>
      </c>
      <c r="D10251" t="str">
        <f>Clef_répartition[[#This Row],[Code association]]&amp;"_"&amp;Clef_répartition[[#This Row],[Nom association]]</f>
        <v>ASIRE_Association scolaire intercommunale de la région d'Echallens</v>
      </c>
      <c r="E10251">
        <f>COUNTIFS(D$2:D10251,Clef_répartition[[#This Row],[Code_Nom]],J$2:J10251,Clef_répartition[[#This Row],[Année]])</f>
        <v>20</v>
      </c>
      <c r="F10251">
        <f>IF(Clef_répartition[[#This Row],[Code_Nom]]=D10250,F10250-1,(COUNTIFS(Clef_répartition[Code_Nom],Clef_répartition[[#This Row],[Code_Nom]],Clef_répartition[Année],Clef_répartition[[#This Row],[Année]])))</f>
        <v>7</v>
      </c>
      <c r="G10251" t="str">
        <f>Clef_répartition[[#This Row],[Code_Nom]]&amp;"_"&amp;Clef_répartition[[#This Row],[Nombre]]&amp;"_"&amp;Clef_répartition[[#This Row],[Année]]</f>
        <v>ASIRE_Association scolaire intercommunale de la région d'Echallens_20_2021</v>
      </c>
      <c r="H10251">
        <v>5530</v>
      </c>
      <c r="I10251" t="s">
        <v>209</v>
      </c>
      <c r="J10251">
        <v>2021</v>
      </c>
      <c r="K10251">
        <v>1.9637978142076504E-2</v>
      </c>
    </row>
    <row r="10252" spans="1:11" x14ac:dyDescent="0.25">
      <c r="A10252" t="s">
        <v>725</v>
      </c>
      <c r="B10252" t="s">
        <v>602</v>
      </c>
      <c r="C10252" t="s">
        <v>603</v>
      </c>
      <c r="D10252" t="str">
        <f>Clef_répartition[[#This Row],[Code association]]&amp;"_"&amp;Clef_répartition[[#This Row],[Nom association]]</f>
        <v>ASIRE_Association scolaire intercommunale de la région d'Echallens</v>
      </c>
      <c r="E10252">
        <f>COUNTIFS(D$2:D10252,Clef_répartition[[#This Row],[Code_Nom]],J$2:J10252,Clef_répartition[[#This Row],[Année]])</f>
        <v>21</v>
      </c>
      <c r="F10252">
        <f>IF(Clef_répartition[[#This Row],[Code_Nom]]=D10251,F10251-1,(COUNTIFS(Clef_répartition[Code_Nom],Clef_répartition[[#This Row],[Code_Nom]],Clef_répartition[Année],Clef_répartition[[#This Row],[Année]])))</f>
        <v>6</v>
      </c>
      <c r="G10252" t="str">
        <f>Clef_répartition[[#This Row],[Code_Nom]]&amp;"_"&amp;Clef_répartition[[#This Row],[Nombre]]&amp;"_"&amp;Clef_répartition[[#This Row],[Année]]</f>
        <v>ASIRE_Association scolaire intercommunale de la région d'Echallens_21_2021</v>
      </c>
      <c r="H10252">
        <v>5531</v>
      </c>
      <c r="I10252" t="s">
        <v>214</v>
      </c>
      <c r="J10252">
        <v>2021</v>
      </c>
      <c r="K10252">
        <v>1.4241803278688524E-2</v>
      </c>
    </row>
    <row r="10253" spans="1:11" x14ac:dyDescent="0.25">
      <c r="A10253" t="s">
        <v>725</v>
      </c>
      <c r="B10253" t="s">
        <v>602</v>
      </c>
      <c r="C10253" t="s">
        <v>603</v>
      </c>
      <c r="D10253" t="str">
        <f>Clef_répartition[[#This Row],[Code association]]&amp;"_"&amp;Clef_répartition[[#This Row],[Nom association]]</f>
        <v>ASIRE_Association scolaire intercommunale de la région d'Echallens</v>
      </c>
      <c r="E10253">
        <f>COUNTIFS(D$2:D10253,Clef_répartition[[#This Row],[Code_Nom]],J$2:J10253,Clef_répartition[[#This Row],[Année]])</f>
        <v>22</v>
      </c>
      <c r="F10253">
        <f>IF(Clef_répartition[[#This Row],[Code_Nom]]=D10252,F10252-1,(COUNTIFS(Clef_répartition[Code_Nom],Clef_répartition[[#This Row],[Code_Nom]],Clef_répartition[Année],Clef_répartition[[#This Row],[Année]])))</f>
        <v>5</v>
      </c>
      <c r="G10253" t="str">
        <f>Clef_répartition[[#This Row],[Code_Nom]]&amp;"_"&amp;Clef_répartition[[#This Row],[Nombre]]&amp;"_"&amp;Clef_répartition[[#This Row],[Année]]</f>
        <v>ASIRE_Association scolaire intercommunale de la région d'Echallens_22_2021</v>
      </c>
      <c r="H10253">
        <v>5533</v>
      </c>
      <c r="I10253" t="s">
        <v>216</v>
      </c>
      <c r="J10253">
        <v>2021</v>
      </c>
      <c r="K10253">
        <v>2.8449453551912567E-2</v>
      </c>
    </row>
    <row r="10254" spans="1:11" x14ac:dyDescent="0.25">
      <c r="A10254" t="s">
        <v>725</v>
      </c>
      <c r="B10254" t="s">
        <v>602</v>
      </c>
      <c r="C10254" t="s">
        <v>603</v>
      </c>
      <c r="D10254" t="str">
        <f>Clef_répartition[[#This Row],[Code association]]&amp;"_"&amp;Clef_répartition[[#This Row],[Nom association]]</f>
        <v>ASIRE_Association scolaire intercommunale de la région d'Echallens</v>
      </c>
      <c r="E10254">
        <f>COUNTIFS(D$2:D10254,Clef_répartition[[#This Row],[Code_Nom]],J$2:J10254,Clef_répartition[[#This Row],[Année]])</f>
        <v>23</v>
      </c>
      <c r="F10254">
        <f>IF(Clef_répartition[[#This Row],[Code_Nom]]=D10253,F10253-1,(COUNTIFS(Clef_répartition[Code_Nom],Clef_répartition[[#This Row],[Code_Nom]],Clef_répartition[Année],Clef_répartition[[#This Row],[Année]])))</f>
        <v>4</v>
      </c>
      <c r="G10254" t="str">
        <f>Clef_répartition[[#This Row],[Code_Nom]]&amp;"_"&amp;Clef_répartition[[#This Row],[Nombre]]&amp;"_"&amp;Clef_répartition[[#This Row],[Année]]</f>
        <v>ASIRE_Association scolaire intercommunale de la région d'Echallens_23_2021</v>
      </c>
      <c r="H10254">
        <v>5534</v>
      </c>
      <c r="I10254" t="s">
        <v>241</v>
      </c>
      <c r="J10254">
        <v>2021</v>
      </c>
      <c r="K10254">
        <v>1.0382513661202186E-2</v>
      </c>
    </row>
    <row r="10255" spans="1:11" x14ac:dyDescent="0.25">
      <c r="A10255" t="s">
        <v>725</v>
      </c>
      <c r="B10255" t="s">
        <v>602</v>
      </c>
      <c r="C10255" t="s">
        <v>603</v>
      </c>
      <c r="D10255" t="str">
        <f>Clef_répartition[[#This Row],[Code association]]&amp;"_"&amp;Clef_répartition[[#This Row],[Nom association]]</f>
        <v>ASIRE_Association scolaire intercommunale de la région d'Echallens</v>
      </c>
      <c r="E10255">
        <f>COUNTIFS(D$2:D10255,Clef_répartition[[#This Row],[Code_Nom]],J$2:J10255,Clef_répartition[[#This Row],[Année]])</f>
        <v>24</v>
      </c>
      <c r="F10255">
        <f>IF(Clef_répartition[[#This Row],[Code_Nom]]=D10254,F10254-1,(COUNTIFS(Clef_répartition[Code_Nom],Clef_répartition[[#This Row],[Code_Nom]],Clef_répartition[Année],Clef_répartition[[#This Row],[Année]])))</f>
        <v>3</v>
      </c>
      <c r="G10255" t="str">
        <f>Clef_répartition[[#This Row],[Code_Nom]]&amp;"_"&amp;Clef_répartition[[#This Row],[Nombre]]&amp;"_"&amp;Clef_répartition[[#This Row],[Année]]</f>
        <v>ASIRE_Association scolaire intercommunale de la région d'Echallens_24_2021</v>
      </c>
      <c r="H10255">
        <v>5535</v>
      </c>
      <c r="I10255" t="s">
        <v>242</v>
      </c>
      <c r="J10255">
        <v>2021</v>
      </c>
      <c r="K10255">
        <v>2.7629781420765023E-2</v>
      </c>
    </row>
    <row r="10256" spans="1:11" x14ac:dyDescent="0.25">
      <c r="A10256" t="s">
        <v>725</v>
      </c>
      <c r="B10256" t="s">
        <v>602</v>
      </c>
      <c r="C10256" t="s">
        <v>603</v>
      </c>
      <c r="D10256" t="str">
        <f>Clef_répartition[[#This Row],[Code association]]&amp;"_"&amp;Clef_répartition[[#This Row],[Nom association]]</f>
        <v>ASIRE_Association scolaire intercommunale de la région d'Echallens</v>
      </c>
      <c r="E10256">
        <f>COUNTIFS(D$2:D10256,Clef_répartition[[#This Row],[Code_Nom]],J$2:J10256,Clef_répartition[[#This Row],[Année]])</f>
        <v>25</v>
      </c>
      <c r="F10256">
        <f>IF(Clef_répartition[[#This Row],[Code_Nom]]=D10255,F10255-1,(COUNTIFS(Clef_répartition[Code_Nom],Clef_répartition[[#This Row],[Code_Nom]],Clef_répartition[Année],Clef_répartition[[#This Row],[Année]])))</f>
        <v>2</v>
      </c>
      <c r="G10256" t="str">
        <f>Clef_répartition[[#This Row],[Code_Nom]]&amp;"_"&amp;Clef_répartition[[#This Row],[Nombre]]&amp;"_"&amp;Clef_répartition[[#This Row],[Année]]</f>
        <v>ASIRE_Association scolaire intercommunale de la région d'Echallens_25_2021</v>
      </c>
      <c r="H10256">
        <v>5537</v>
      </c>
      <c r="I10256" t="s">
        <v>282</v>
      </c>
      <c r="J10256">
        <v>2021</v>
      </c>
      <c r="K10256">
        <v>4.4945355191256829E-2</v>
      </c>
    </row>
    <row r="10257" spans="1:11" x14ac:dyDescent="0.25">
      <c r="A10257" t="s">
        <v>725</v>
      </c>
      <c r="B10257" t="s">
        <v>602</v>
      </c>
      <c r="C10257" t="s">
        <v>603</v>
      </c>
      <c r="D10257" t="str">
        <f>Clef_répartition[[#This Row],[Code association]]&amp;"_"&amp;Clef_répartition[[#This Row],[Nom association]]</f>
        <v>ASIRE_Association scolaire intercommunale de la région d'Echallens</v>
      </c>
      <c r="E10257">
        <f>COUNTIFS(D$2:D10257,Clef_répartition[[#This Row],[Code_Nom]],J$2:J10257,Clef_répartition[[#This Row],[Année]])</f>
        <v>26</v>
      </c>
      <c r="F10257">
        <f>IF(Clef_répartition[[#This Row],[Code_Nom]]=D10256,F10256-1,(COUNTIFS(Clef_répartition[Code_Nom],Clef_répartition[[#This Row],[Code_Nom]],Clef_répartition[Année],Clef_répartition[[#This Row],[Année]])))</f>
        <v>1</v>
      </c>
      <c r="G10257" t="str">
        <f>Clef_répartition[[#This Row],[Code_Nom]]&amp;"_"&amp;Clef_répartition[[#This Row],[Nombre]]&amp;"_"&amp;Clef_répartition[[#This Row],[Année]]</f>
        <v>ASIRE_Association scolaire intercommunale de la région d'Echallens_26_2021</v>
      </c>
      <c r="H10257">
        <v>5539</v>
      </c>
      <c r="I10257" t="s">
        <v>288</v>
      </c>
      <c r="J10257">
        <v>2021</v>
      </c>
      <c r="K10257">
        <v>3.746584699453552E-2</v>
      </c>
    </row>
    <row r="10258" spans="1:11" x14ac:dyDescent="0.25">
      <c r="A10258" t="s">
        <v>713</v>
      </c>
      <c r="B10258" t="s">
        <v>714</v>
      </c>
      <c r="C10258" t="s">
        <v>715</v>
      </c>
      <c r="D10258" t="str">
        <f>Clef_répartition[[#This Row],[Code association]]&amp;"_"&amp;Clef_répartition[[#This Row],[Nom association]]</f>
        <v>ASISE_Association scolaire intercommunale de Saint-Prex et environs</v>
      </c>
      <c r="E10258">
        <f>COUNTIFS(D$2:D10258,Clef_répartition[[#This Row],[Code_Nom]],J$2:J10258,Clef_répartition[[#This Row],[Année]])</f>
        <v>1</v>
      </c>
      <c r="F10258">
        <f>IF(Clef_répartition[[#This Row],[Code_Nom]]=D10257,F10257-1,(COUNTIFS(Clef_répartition[Code_Nom],Clef_répartition[[#This Row],[Code_Nom]],Clef_répartition[Année],Clef_répartition[[#This Row],[Année]])))</f>
        <v>5</v>
      </c>
      <c r="G10258" t="str">
        <f>Clef_répartition[[#This Row],[Code_Nom]]&amp;"_"&amp;Clef_répartition[[#This Row],[Nombre]]&amp;"_"&amp;Clef_répartition[[#This Row],[Année]]</f>
        <v>ASISE_Association scolaire intercommunale de Saint-Prex et environs_1_2021</v>
      </c>
      <c r="H10258" s="17">
        <v>5631</v>
      </c>
      <c r="I10258" s="17" t="s">
        <v>92</v>
      </c>
      <c r="J10258" s="17">
        <v>2021</v>
      </c>
      <c r="K10258" s="17">
        <v>7.4393026808098242E-2</v>
      </c>
    </row>
    <row r="10259" spans="1:11" x14ac:dyDescent="0.25">
      <c r="A10259" t="s">
        <v>713</v>
      </c>
      <c r="B10259" t="s">
        <v>714</v>
      </c>
      <c r="C10259" t="s">
        <v>715</v>
      </c>
      <c r="D10259" t="str">
        <f>Clef_répartition[[#This Row],[Code association]]&amp;"_"&amp;Clef_répartition[[#This Row],[Nom association]]</f>
        <v>ASISE_Association scolaire intercommunale de Saint-Prex et environs</v>
      </c>
      <c r="E10259">
        <f>COUNTIFS(D$2:D10259,Clef_répartition[[#This Row],[Code_Nom]],J$2:J10259,Clef_répartition[[#This Row],[Année]])</f>
        <v>2</v>
      </c>
      <c r="F10259">
        <f>IF(Clef_répartition[[#This Row],[Code_Nom]]=D10258,F10258-1,(COUNTIFS(Clef_répartition[Code_Nom],Clef_répartition[[#This Row],[Code_Nom]],Clef_répartition[Année],Clef_répartition[[#This Row],[Année]])))</f>
        <v>4</v>
      </c>
      <c r="G10259" t="str">
        <f>Clef_répartition[[#This Row],[Code_Nom]]&amp;"_"&amp;Clef_répartition[[#This Row],[Nombre]]&amp;"_"&amp;Clef_répartition[[#This Row],[Année]]</f>
        <v>ASISE_Association scolaire intercommunale de Saint-Prex et environs_2_2021</v>
      </c>
      <c r="H10259" s="17">
        <v>5640</v>
      </c>
      <c r="I10259" s="17" t="s">
        <v>168</v>
      </c>
      <c r="J10259" s="17">
        <v>2021</v>
      </c>
      <c r="K10259" s="17">
        <v>9.3570186016140783E-2</v>
      </c>
    </row>
    <row r="10260" spans="1:11" x14ac:dyDescent="0.25">
      <c r="A10260" t="s">
        <v>713</v>
      </c>
      <c r="B10260" t="s">
        <v>714</v>
      </c>
      <c r="C10260" t="s">
        <v>715</v>
      </c>
      <c r="D10260" t="str">
        <f>Clef_répartition[[#This Row],[Code association]]&amp;"_"&amp;Clef_répartition[[#This Row],[Nom association]]</f>
        <v>ASISE_Association scolaire intercommunale de Saint-Prex et environs</v>
      </c>
      <c r="E10260">
        <f>COUNTIFS(D$2:D10260,Clef_répartition[[#This Row],[Code_Nom]],J$2:J10260,Clef_répartition[[#This Row],[Année]])</f>
        <v>3</v>
      </c>
      <c r="F10260">
        <f>IF(Clef_répartition[[#This Row],[Code_Nom]]=D10259,F10259-1,(COUNTIFS(Clef_répartition[Code_Nom],Clef_répartition[[#This Row],[Code_Nom]],Clef_répartition[Année],Clef_répartition[[#This Row],[Année]])))</f>
        <v>3</v>
      </c>
      <c r="G10260" t="str">
        <f>Clef_répartition[[#This Row],[Code_Nom]]&amp;"_"&amp;Clef_répartition[[#This Row],[Nombre]]&amp;"_"&amp;Clef_répartition[[#This Row],[Année]]</f>
        <v>ASISE_Association scolaire intercommunale de Saint-Prex et environs_3_2021</v>
      </c>
      <c r="H10260" s="17">
        <v>5646</v>
      </c>
      <c r="I10260" s="17" t="s">
        <v>247</v>
      </c>
      <c r="J10260" s="17">
        <v>2021</v>
      </c>
      <c r="K10260" s="17">
        <v>0.57284992237338916</v>
      </c>
    </row>
    <row r="10261" spans="1:11" x14ac:dyDescent="0.25">
      <c r="A10261" t="s">
        <v>713</v>
      </c>
      <c r="B10261" t="s">
        <v>714</v>
      </c>
      <c r="C10261" t="s">
        <v>715</v>
      </c>
      <c r="D10261" t="str">
        <f>Clef_répartition[[#This Row],[Code association]]&amp;"_"&amp;Clef_répartition[[#This Row],[Nom association]]</f>
        <v>ASISE_Association scolaire intercommunale de Saint-Prex et environs</v>
      </c>
      <c r="E10261">
        <f>COUNTIFS(D$2:D10261,Clef_répartition[[#This Row],[Code_Nom]],J$2:J10261,Clef_répartition[[#This Row],[Année]])</f>
        <v>4</v>
      </c>
      <c r="F10261">
        <f>IF(Clef_répartition[[#This Row],[Code_Nom]]=D10260,F10260-1,(COUNTIFS(Clef_répartition[Code_Nom],Clef_répartition[[#This Row],[Code_Nom]],Clef_répartition[Année],Clef_répartition[[#This Row],[Année]])))</f>
        <v>2</v>
      </c>
      <c r="G10261" t="str">
        <f>Clef_répartition[[#This Row],[Code_Nom]]&amp;"_"&amp;Clef_répartition[[#This Row],[Nombre]]&amp;"_"&amp;Clef_répartition[[#This Row],[Année]]</f>
        <v>ASISE_Association scolaire intercommunale de Saint-Prex et environs_4_2021</v>
      </c>
      <c r="H10261">
        <v>5652</v>
      </c>
      <c r="I10261" t="s">
        <v>284</v>
      </c>
      <c r="J10261">
        <v>2021</v>
      </c>
      <c r="K10261">
        <v>7.0077302050446266E-2</v>
      </c>
    </row>
    <row r="10262" spans="1:11" x14ac:dyDescent="0.25">
      <c r="A10262" t="s">
        <v>713</v>
      </c>
      <c r="B10262" t="s">
        <v>714</v>
      </c>
      <c r="C10262" t="s">
        <v>715</v>
      </c>
      <c r="D10262" t="str">
        <f>Clef_répartition[[#This Row],[Code association]]&amp;"_"&amp;Clef_répartition[[#This Row],[Nom association]]</f>
        <v>ASISE_Association scolaire intercommunale de Saint-Prex et environs</v>
      </c>
      <c r="E10262">
        <f>COUNTIFS(D$2:D10262,Clef_répartition[[#This Row],[Code_Nom]],J$2:J10262,Clef_répartition[[#This Row],[Année]])</f>
        <v>5</v>
      </c>
      <c r="F10262">
        <f>IF(Clef_répartition[[#This Row],[Code_Nom]]=D10261,F10261-1,(COUNTIFS(Clef_répartition[Code_Nom],Clef_répartition[[#This Row],[Code_Nom]],Clef_répartition[Année],Clef_répartition[[#This Row],[Année]])))</f>
        <v>1</v>
      </c>
      <c r="G10262" t="str">
        <f>Clef_répartition[[#This Row],[Code_Nom]]&amp;"_"&amp;Clef_répartition[[#This Row],[Nombre]]&amp;"_"&amp;Clef_répartition[[#This Row],[Année]]</f>
        <v>ASISE_Association scolaire intercommunale de Saint-Prex et environs_5_2021</v>
      </c>
      <c r="H10262">
        <v>5655</v>
      </c>
      <c r="I10262" t="s">
        <v>297</v>
      </c>
      <c r="J10262">
        <v>2021</v>
      </c>
      <c r="K10262">
        <v>0.18910956275192545</v>
      </c>
    </row>
    <row r="10263" spans="1:11" x14ac:dyDescent="0.25">
      <c r="A10263" t="s">
        <v>725</v>
      </c>
      <c r="B10263" t="s">
        <v>705</v>
      </c>
      <c r="C10263" t="s">
        <v>706</v>
      </c>
      <c r="D10263" t="str">
        <f>Clef_répartition[[#This Row],[Code association]]&amp;"_"&amp;Clef_répartition[[#This Row],[Nom association]]</f>
        <v>ASISEVV_Association scolaire intercommunale La Sarraz environs et Veyron-Venoge</v>
      </c>
      <c r="E10263">
        <f>COUNTIFS(D$2:D10263,Clef_répartition[[#This Row],[Code_Nom]],J$2:J10263,Clef_répartition[[#This Row],[Année]])</f>
        <v>1</v>
      </c>
      <c r="F10263">
        <f>IF(Clef_répartition[[#This Row],[Code_Nom]]=D10262,F10262-1,(COUNTIFS(Clef_répartition[Code_Nom],Clef_répartition[[#This Row],[Code_Nom]],Clef_répartition[Année],Clef_répartition[[#This Row],[Année]])))</f>
        <v>13</v>
      </c>
      <c r="G10263" t="str">
        <f>Clef_répartition[[#This Row],[Code_Nom]]&amp;"_"&amp;Clef_répartition[[#This Row],[Nombre]]&amp;"_"&amp;Clef_répartition[[#This Row],[Année]]</f>
        <v>ASISEVV_Association scolaire intercommunale La Sarraz environs et Veyron-Venoge_1_2021</v>
      </c>
      <c r="H10263">
        <v>5475</v>
      </c>
      <c r="I10263" t="s">
        <v>55</v>
      </c>
      <c r="J10263">
        <v>2021</v>
      </c>
      <c r="K10263">
        <v>0</v>
      </c>
    </row>
    <row r="10264" spans="1:11" x14ac:dyDescent="0.25">
      <c r="A10264" t="s">
        <v>725</v>
      </c>
      <c r="B10264" t="s">
        <v>705</v>
      </c>
      <c r="C10264" t="s">
        <v>706</v>
      </c>
      <c r="D10264" t="str">
        <f>Clef_répartition[[#This Row],[Code association]]&amp;"_"&amp;Clef_répartition[[#This Row],[Nom association]]</f>
        <v>ASISEVV_Association scolaire intercommunale La Sarraz environs et Veyron-Venoge</v>
      </c>
      <c r="E10264">
        <f>COUNTIFS(D$2:D10264,Clef_répartition[[#This Row],[Code_Nom]],J$2:J10264,Clef_répartition[[#This Row],[Année]])</f>
        <v>2</v>
      </c>
      <c r="F10264">
        <f>IF(Clef_répartition[[#This Row],[Code_Nom]]=D10263,F10263-1,(COUNTIFS(Clef_répartition[Code_Nom],Clef_répartition[[#This Row],[Code_Nom]],Clef_répartition[Année],Clef_répartition[[#This Row],[Année]])))</f>
        <v>12</v>
      </c>
      <c r="G10264" t="str">
        <f>Clef_répartition[[#This Row],[Code_Nom]]&amp;"_"&amp;Clef_répartition[[#This Row],[Nombre]]&amp;"_"&amp;Clef_répartition[[#This Row],[Année]]</f>
        <v>ASISEVV_Association scolaire intercommunale La Sarraz environs et Veyron-Venoge_2_2021</v>
      </c>
      <c r="H10264">
        <v>5476</v>
      </c>
      <c r="I10264" t="s">
        <v>64</v>
      </c>
      <c r="J10264">
        <v>2021</v>
      </c>
      <c r="K10264">
        <v>0</v>
      </c>
    </row>
    <row r="10265" spans="1:11" x14ac:dyDescent="0.25">
      <c r="A10265" t="s">
        <v>725</v>
      </c>
      <c r="B10265" t="s">
        <v>705</v>
      </c>
      <c r="C10265" t="s">
        <v>706</v>
      </c>
      <c r="D10265" t="str">
        <f>Clef_répartition[[#This Row],[Code association]]&amp;"_"&amp;Clef_répartition[[#This Row],[Nom association]]</f>
        <v>ASISEVV_Association scolaire intercommunale La Sarraz environs et Veyron-Venoge</v>
      </c>
      <c r="E10265">
        <f>COUNTIFS(D$2:D10265,Clef_répartition[[#This Row],[Code_Nom]],J$2:J10265,Clef_répartition[[#This Row],[Année]])</f>
        <v>3</v>
      </c>
      <c r="F10265">
        <f>IF(Clef_répartition[[#This Row],[Code_Nom]]=D10264,F10264-1,(COUNTIFS(Clef_répartition[Code_Nom],Clef_répartition[[#This Row],[Code_Nom]],Clef_répartition[Année],Clef_répartition[[#This Row],[Année]])))</f>
        <v>11</v>
      </c>
      <c r="G10265" t="str">
        <f>Clef_répartition[[#This Row],[Code_Nom]]&amp;"_"&amp;Clef_répartition[[#This Row],[Nombre]]&amp;"_"&amp;Clef_répartition[[#This Row],[Année]]</f>
        <v>ASISEVV_Association scolaire intercommunale La Sarraz environs et Veyron-Venoge_3_2021</v>
      </c>
      <c r="H10265">
        <v>5479</v>
      </c>
      <c r="I10265" t="s">
        <v>85</v>
      </c>
      <c r="J10265">
        <v>2021</v>
      </c>
      <c r="K10265">
        <v>0</v>
      </c>
    </row>
    <row r="10266" spans="1:11" x14ac:dyDescent="0.25">
      <c r="A10266" t="s">
        <v>725</v>
      </c>
      <c r="B10266" t="s">
        <v>705</v>
      </c>
      <c r="C10266" t="s">
        <v>706</v>
      </c>
      <c r="D10266" t="str">
        <f>Clef_répartition[[#This Row],[Code association]]&amp;"_"&amp;Clef_répartition[[#This Row],[Nom association]]</f>
        <v>ASISEVV_Association scolaire intercommunale La Sarraz environs et Veyron-Venoge</v>
      </c>
      <c r="E10266">
        <f>COUNTIFS(D$2:D10266,Clef_répartition[[#This Row],[Code_Nom]],J$2:J10266,Clef_répartition[[#This Row],[Année]])</f>
        <v>4</v>
      </c>
      <c r="F10266">
        <f>IF(Clef_répartition[[#This Row],[Code_Nom]]=D10265,F10265-1,(COUNTIFS(Clef_répartition[Code_Nom],Clef_répartition[[#This Row],[Code_Nom]],Clef_répartition[Année],Clef_répartition[[#This Row],[Année]])))</f>
        <v>10</v>
      </c>
      <c r="G10266" t="str">
        <f>Clef_répartition[[#This Row],[Code_Nom]]&amp;"_"&amp;Clef_répartition[[#This Row],[Nombre]]&amp;"_"&amp;Clef_répartition[[#This Row],[Année]]</f>
        <v>ASISEVV_Association scolaire intercommunale La Sarraz environs et Veyron-Venoge_4_2021</v>
      </c>
      <c r="H10266">
        <v>5482</v>
      </c>
      <c r="I10266" t="s">
        <v>102</v>
      </c>
      <c r="J10266">
        <v>2021</v>
      </c>
      <c r="K10266">
        <v>0</v>
      </c>
    </row>
    <row r="10267" spans="1:11" x14ac:dyDescent="0.25">
      <c r="A10267" t="s">
        <v>725</v>
      </c>
      <c r="B10267" t="s">
        <v>705</v>
      </c>
      <c r="C10267" t="s">
        <v>706</v>
      </c>
      <c r="D10267" t="str">
        <f>Clef_répartition[[#This Row],[Code association]]&amp;"_"&amp;Clef_répartition[[#This Row],[Nom association]]</f>
        <v>ASISEVV_Association scolaire intercommunale La Sarraz environs et Veyron-Venoge</v>
      </c>
      <c r="E10267">
        <f>COUNTIFS(D$2:D10267,Clef_répartition[[#This Row],[Code_Nom]],J$2:J10267,Clef_répartition[[#This Row],[Année]])</f>
        <v>5</v>
      </c>
      <c r="F10267">
        <f>IF(Clef_répartition[[#This Row],[Code_Nom]]=D10266,F10266-1,(COUNTIFS(Clef_répartition[Code_Nom],Clef_répartition[[#This Row],[Code_Nom]],Clef_répartition[Année],Clef_répartition[[#This Row],[Année]])))</f>
        <v>9</v>
      </c>
      <c r="G10267" t="str">
        <f>Clef_répartition[[#This Row],[Code_Nom]]&amp;"_"&amp;Clef_répartition[[#This Row],[Nombre]]&amp;"_"&amp;Clef_répartition[[#This Row],[Année]]</f>
        <v>ASISEVV_Association scolaire intercommunale La Sarraz environs et Veyron-Venoge_5_2021</v>
      </c>
      <c r="H10267">
        <v>5483</v>
      </c>
      <c r="I10267" t="s">
        <v>113</v>
      </c>
      <c r="J10267">
        <v>2021</v>
      </c>
      <c r="K10267">
        <v>0</v>
      </c>
    </row>
    <row r="10268" spans="1:11" x14ac:dyDescent="0.25">
      <c r="A10268" t="s">
        <v>725</v>
      </c>
      <c r="B10268" t="s">
        <v>705</v>
      </c>
      <c r="C10268" t="s">
        <v>706</v>
      </c>
      <c r="D10268" t="str">
        <f>Clef_répartition[[#This Row],[Code association]]&amp;"_"&amp;Clef_répartition[[#This Row],[Nom association]]</f>
        <v>ASISEVV_Association scolaire intercommunale La Sarraz environs et Veyron-Venoge</v>
      </c>
      <c r="E10268">
        <f>COUNTIFS(D$2:D10268,Clef_répartition[[#This Row],[Code_Nom]],J$2:J10268,Clef_répartition[[#This Row],[Année]])</f>
        <v>6</v>
      </c>
      <c r="F10268">
        <f>IF(Clef_répartition[[#This Row],[Code_Nom]]=D10267,F10267-1,(COUNTIFS(Clef_répartition[Code_Nom],Clef_répartition[[#This Row],[Code_Nom]],Clef_répartition[Année],Clef_répartition[[#This Row],[Année]])))</f>
        <v>8</v>
      </c>
      <c r="G10268" t="str">
        <f>Clef_répartition[[#This Row],[Code_Nom]]&amp;"_"&amp;Clef_répartition[[#This Row],[Nombre]]&amp;"_"&amp;Clef_répartition[[#This Row],[Année]]</f>
        <v>ASISEVV_Association scolaire intercommunale La Sarraz environs et Veyron-Venoge_6_2021</v>
      </c>
      <c r="H10268">
        <v>5498</v>
      </c>
      <c r="I10268" t="s">
        <v>149</v>
      </c>
      <c r="J10268">
        <v>2021</v>
      </c>
      <c r="K10268">
        <v>0</v>
      </c>
    </row>
    <row r="10269" spans="1:11" x14ac:dyDescent="0.25">
      <c r="A10269" t="s">
        <v>725</v>
      </c>
      <c r="B10269" t="s">
        <v>705</v>
      </c>
      <c r="C10269" t="s">
        <v>706</v>
      </c>
      <c r="D10269" t="str">
        <f>Clef_répartition[[#This Row],[Code association]]&amp;"_"&amp;Clef_répartition[[#This Row],[Nom association]]</f>
        <v>ASISEVV_Association scolaire intercommunale La Sarraz environs et Veyron-Venoge</v>
      </c>
      <c r="E10269">
        <f>COUNTIFS(D$2:D10269,Clef_répartition[[#This Row],[Code_Nom]],J$2:J10269,Clef_répartition[[#This Row],[Année]])</f>
        <v>7</v>
      </c>
      <c r="F10269">
        <f>IF(Clef_répartition[[#This Row],[Code_Nom]]=D10268,F10268-1,(COUNTIFS(Clef_répartition[Code_Nom],Clef_répartition[[#This Row],[Code_Nom]],Clef_répartition[Année],Clef_répartition[[#This Row],[Année]])))</f>
        <v>7</v>
      </c>
      <c r="G10269" t="str">
        <f>Clef_répartition[[#This Row],[Code_Nom]]&amp;"_"&amp;Clef_répartition[[#This Row],[Nombre]]&amp;"_"&amp;Clef_répartition[[#This Row],[Année]]</f>
        <v>ASISEVV_Association scolaire intercommunale La Sarraz environs et Veyron-Venoge_7_2021</v>
      </c>
      <c r="H10269">
        <v>5486</v>
      </c>
      <c r="I10269" t="s">
        <v>145</v>
      </c>
      <c r="J10269">
        <v>2021</v>
      </c>
      <c r="K10269">
        <v>0</v>
      </c>
    </row>
    <row r="10270" spans="1:11" x14ac:dyDescent="0.25">
      <c r="A10270" t="s">
        <v>725</v>
      </c>
      <c r="B10270" t="s">
        <v>705</v>
      </c>
      <c r="C10270" t="s">
        <v>706</v>
      </c>
      <c r="D10270" t="str">
        <f>Clef_répartition[[#This Row],[Code association]]&amp;"_"&amp;Clef_répartition[[#This Row],[Nom association]]</f>
        <v>ASISEVV_Association scolaire intercommunale La Sarraz environs et Veyron-Venoge</v>
      </c>
      <c r="E10270">
        <f>COUNTIFS(D$2:D10270,Clef_répartition[[#This Row],[Code_Nom]],J$2:J10270,Clef_répartition[[#This Row],[Année]])</f>
        <v>8</v>
      </c>
      <c r="F10270">
        <f>IF(Clef_répartition[[#This Row],[Code_Nom]]=D10269,F10269-1,(COUNTIFS(Clef_répartition[Code_Nom],Clef_répartition[[#This Row],[Code_Nom]],Clef_répartition[Année],Clef_répartition[[#This Row],[Année]])))</f>
        <v>6</v>
      </c>
      <c r="G10270" t="str">
        <f>Clef_répartition[[#This Row],[Code_Nom]]&amp;"_"&amp;Clef_répartition[[#This Row],[Nombre]]&amp;"_"&amp;Clef_répartition[[#This Row],[Année]]</f>
        <v>ASISEVV_Association scolaire intercommunale La Sarraz environs et Veyron-Venoge_8_2021</v>
      </c>
      <c r="H10270">
        <v>5488</v>
      </c>
      <c r="I10270" t="s">
        <v>174</v>
      </c>
      <c r="J10270">
        <v>2021</v>
      </c>
      <c r="K10270">
        <v>0</v>
      </c>
    </row>
    <row r="10271" spans="1:11" x14ac:dyDescent="0.25">
      <c r="A10271" t="s">
        <v>725</v>
      </c>
      <c r="B10271" t="s">
        <v>705</v>
      </c>
      <c r="C10271" t="s">
        <v>706</v>
      </c>
      <c r="D10271" t="str">
        <f>Clef_répartition[[#This Row],[Code association]]&amp;"_"&amp;Clef_répartition[[#This Row],[Nom association]]</f>
        <v>ASISEVV_Association scolaire intercommunale La Sarraz environs et Veyron-Venoge</v>
      </c>
      <c r="E10271">
        <f>COUNTIFS(D$2:D10271,Clef_répartition[[#This Row],[Code_Nom]],J$2:J10271,Clef_répartition[[#This Row],[Année]])</f>
        <v>9</v>
      </c>
      <c r="F10271">
        <f>IF(Clef_répartition[[#This Row],[Code_Nom]]=D10270,F10270-1,(COUNTIFS(Clef_répartition[Code_Nom],Clef_répartition[[#This Row],[Code_Nom]],Clef_répartition[Année],Clef_répartition[[#This Row],[Année]])))</f>
        <v>5</v>
      </c>
      <c r="G10271" t="str">
        <f>Clef_répartition[[#This Row],[Code_Nom]]&amp;"_"&amp;Clef_répartition[[#This Row],[Nombre]]&amp;"_"&amp;Clef_répartition[[#This Row],[Année]]</f>
        <v>ASISEVV_Association scolaire intercommunale La Sarraz environs et Veyron-Venoge_9_2021</v>
      </c>
      <c r="H10271">
        <v>5490</v>
      </c>
      <c r="I10271" t="s">
        <v>178</v>
      </c>
      <c r="J10271">
        <v>2021</v>
      </c>
      <c r="K10271">
        <v>0</v>
      </c>
    </row>
    <row r="10272" spans="1:11" x14ac:dyDescent="0.25">
      <c r="A10272" t="s">
        <v>725</v>
      </c>
      <c r="B10272" t="s">
        <v>705</v>
      </c>
      <c r="C10272" t="s">
        <v>706</v>
      </c>
      <c r="D10272" t="str">
        <f>Clef_répartition[[#This Row],[Code association]]&amp;"_"&amp;Clef_répartition[[#This Row],[Nom association]]</f>
        <v>ASISEVV_Association scolaire intercommunale La Sarraz environs et Veyron-Venoge</v>
      </c>
      <c r="E10272">
        <f>COUNTIFS(D$2:D10272,Clef_répartition[[#This Row],[Code_Nom]],J$2:J10272,Clef_répartition[[#This Row],[Année]])</f>
        <v>10</v>
      </c>
      <c r="F10272">
        <f>IF(Clef_répartition[[#This Row],[Code_Nom]]=D10271,F10271-1,(COUNTIFS(Clef_répartition[Code_Nom],Clef_répartition[[#This Row],[Code_Nom]],Clef_répartition[Année],Clef_répartition[[#This Row],[Année]])))</f>
        <v>4</v>
      </c>
      <c r="G10272" t="str">
        <f>Clef_répartition[[#This Row],[Code_Nom]]&amp;"_"&amp;Clef_répartition[[#This Row],[Nombre]]&amp;"_"&amp;Clef_répartition[[#This Row],[Année]]</f>
        <v>ASISEVV_Association scolaire intercommunale La Sarraz environs et Veyron-Venoge_10_2021</v>
      </c>
      <c r="H10272">
        <v>5491</v>
      </c>
      <c r="I10272" t="s">
        <v>181</v>
      </c>
      <c r="J10272">
        <v>2021</v>
      </c>
      <c r="K10272">
        <v>0</v>
      </c>
    </row>
    <row r="10273" spans="1:11" x14ac:dyDescent="0.25">
      <c r="A10273" t="s">
        <v>725</v>
      </c>
      <c r="B10273" t="s">
        <v>705</v>
      </c>
      <c r="C10273" t="s">
        <v>706</v>
      </c>
      <c r="D10273" t="str">
        <f>Clef_répartition[[#This Row],[Code association]]&amp;"_"&amp;Clef_répartition[[#This Row],[Nom association]]</f>
        <v>ASISEVV_Association scolaire intercommunale La Sarraz environs et Veyron-Venoge</v>
      </c>
      <c r="E10273">
        <f>COUNTIFS(D$2:D10273,Clef_répartition[[#This Row],[Code_Nom]],J$2:J10273,Clef_répartition[[#This Row],[Année]])</f>
        <v>11</v>
      </c>
      <c r="F10273">
        <f>IF(Clef_répartition[[#This Row],[Code_Nom]]=D10272,F10272-1,(COUNTIFS(Clef_répartition[Code_Nom],Clef_répartition[[#This Row],[Code_Nom]],Clef_répartition[Année],Clef_répartition[[#This Row],[Année]])))</f>
        <v>3</v>
      </c>
      <c r="G10273" t="str">
        <f>Clef_répartition[[#This Row],[Code_Nom]]&amp;"_"&amp;Clef_répartition[[#This Row],[Nombre]]&amp;"_"&amp;Clef_répartition[[#This Row],[Année]]</f>
        <v>ASISEVV_Association scolaire intercommunale La Sarraz environs et Veyron-Venoge_11_2021</v>
      </c>
      <c r="H10273">
        <v>5492</v>
      </c>
      <c r="I10273" t="s">
        <v>189</v>
      </c>
      <c r="J10273">
        <v>2021</v>
      </c>
      <c r="K10273">
        <v>0</v>
      </c>
    </row>
    <row r="10274" spans="1:11" x14ac:dyDescent="0.25">
      <c r="A10274" t="s">
        <v>725</v>
      </c>
      <c r="B10274" t="s">
        <v>705</v>
      </c>
      <c r="C10274" t="s">
        <v>706</v>
      </c>
      <c r="D10274" t="str">
        <f>Clef_répartition[[#This Row],[Code association]]&amp;"_"&amp;Clef_répartition[[#This Row],[Nom association]]</f>
        <v>ASISEVV_Association scolaire intercommunale La Sarraz environs et Veyron-Venoge</v>
      </c>
      <c r="E10274">
        <f>COUNTIFS(D$2:D10274,Clef_répartition[[#This Row],[Code_Nom]],J$2:J10274,Clef_répartition[[#This Row],[Année]])</f>
        <v>12</v>
      </c>
      <c r="F10274">
        <f>IF(Clef_répartition[[#This Row],[Code_Nom]]=D10273,F10273-1,(COUNTIFS(Clef_répartition[Code_Nom],Clef_répartition[[#This Row],[Code_Nom]],Clef_répartition[Année],Clef_répartition[[#This Row],[Année]])))</f>
        <v>2</v>
      </c>
      <c r="G10274" t="str">
        <f>Clef_répartition[[#This Row],[Code_Nom]]&amp;"_"&amp;Clef_répartition[[#This Row],[Nombre]]&amp;"_"&amp;Clef_répartition[[#This Row],[Année]]</f>
        <v>ASISEVV_Association scolaire intercommunale La Sarraz environs et Veyron-Venoge_12_2021</v>
      </c>
      <c r="H10274">
        <v>5493</v>
      </c>
      <c r="I10274" t="s">
        <v>205</v>
      </c>
      <c r="J10274">
        <v>2021</v>
      </c>
      <c r="K10274">
        <v>0</v>
      </c>
    </row>
    <row r="10275" spans="1:11" x14ac:dyDescent="0.25">
      <c r="A10275" t="s">
        <v>725</v>
      </c>
      <c r="B10275" t="s">
        <v>705</v>
      </c>
      <c r="C10275" t="s">
        <v>706</v>
      </c>
      <c r="D10275" t="str">
        <f>Clef_répartition[[#This Row],[Code association]]&amp;"_"&amp;Clef_répartition[[#This Row],[Nom association]]</f>
        <v>ASISEVV_Association scolaire intercommunale La Sarraz environs et Veyron-Venoge</v>
      </c>
      <c r="E10275">
        <f>COUNTIFS(D$2:D10275,Clef_répartition[[#This Row],[Code_Nom]],J$2:J10275,Clef_répartition[[#This Row],[Année]])</f>
        <v>13</v>
      </c>
      <c r="F10275">
        <f>IF(Clef_répartition[[#This Row],[Code_Nom]]=D10274,F10274-1,(COUNTIFS(Clef_répartition[Code_Nom],Clef_répartition[[#This Row],[Code_Nom]],Clef_répartition[Année],Clef_répartition[[#This Row],[Année]])))</f>
        <v>1</v>
      </c>
      <c r="G10275" t="str">
        <f>Clef_répartition[[#This Row],[Code_Nom]]&amp;"_"&amp;Clef_répartition[[#This Row],[Nombre]]&amp;"_"&amp;Clef_répartition[[#This Row],[Année]]</f>
        <v>ASISEVV_Association scolaire intercommunale La Sarraz environs et Veyron-Venoge_13_2021</v>
      </c>
      <c r="H10275">
        <v>5497</v>
      </c>
      <c r="I10275" t="s">
        <v>217</v>
      </c>
      <c r="J10275">
        <v>2021</v>
      </c>
      <c r="K10275">
        <v>0</v>
      </c>
    </row>
    <row r="10276" spans="1:11" x14ac:dyDescent="0.25">
      <c r="A10276" t="s">
        <v>725</v>
      </c>
      <c r="B10276" t="s">
        <v>517</v>
      </c>
      <c r="C10276" t="s">
        <v>518</v>
      </c>
      <c r="D10276" t="str">
        <f>Clef_répartition[[#This Row],[Code association]]&amp;"_"&amp;Clef_répartition[[#This Row],[Nom association]]</f>
        <v>ASIVenoge_Association scolaire intercommunale de la Venoge</v>
      </c>
      <c r="E10276">
        <f>COUNTIFS(D$2:D10276,Clef_répartition[[#This Row],[Code_Nom]],J$2:J10276,Clef_répartition[[#This Row],[Année]])</f>
        <v>1</v>
      </c>
      <c r="F10276">
        <f>IF(Clef_répartition[[#This Row],[Code_Nom]]=D10275,F10275-1,(COUNTIFS(Clef_répartition[Code_Nom],Clef_répartition[[#This Row],[Code_Nom]],Clef_répartition[Année],Clef_répartition[[#This Row],[Année]])))</f>
        <v>6</v>
      </c>
      <c r="G10276" t="str">
        <f>Clef_répartition[[#This Row],[Code_Nom]]&amp;"_"&amp;Clef_répartition[[#This Row],[Nombre]]&amp;"_"&amp;Clef_répartition[[#This Row],[Année]]</f>
        <v>ASIVenoge_Association scolaire intercommunale de la Venoge_1_2021</v>
      </c>
      <c r="H10276">
        <v>5480</v>
      </c>
      <c r="I10276" t="s">
        <v>90</v>
      </c>
      <c r="J10276">
        <v>2021</v>
      </c>
      <c r="K10276">
        <v>0.13469999999999999</v>
      </c>
    </row>
    <row r="10277" spans="1:11" x14ac:dyDescent="0.25">
      <c r="A10277" t="s">
        <v>725</v>
      </c>
      <c r="B10277" t="s">
        <v>517</v>
      </c>
      <c r="C10277" t="s">
        <v>518</v>
      </c>
      <c r="D10277" t="str">
        <f>Clef_répartition[[#This Row],[Code association]]&amp;"_"&amp;Clef_répartition[[#This Row],[Nom association]]</f>
        <v>ASIVenoge_Association scolaire intercommunale de la Venoge</v>
      </c>
      <c r="E10277">
        <f>COUNTIFS(D$2:D10277,Clef_répartition[[#This Row],[Code_Nom]],J$2:J10277,Clef_répartition[[#This Row],[Année]])</f>
        <v>2</v>
      </c>
      <c r="F10277">
        <f>IF(Clef_répartition[[#This Row],[Code_Nom]]=D10276,F10276-1,(COUNTIFS(Clef_répartition[Code_Nom],Clef_répartition[[#This Row],[Code_Nom]],Clef_répartition[Année],Clef_répartition[[#This Row],[Année]])))</f>
        <v>5</v>
      </c>
      <c r="G10277" t="str">
        <f>Clef_répartition[[#This Row],[Code_Nom]]&amp;"_"&amp;Clef_répartition[[#This Row],[Nombre]]&amp;"_"&amp;Clef_répartition[[#This Row],[Année]]</f>
        <v>ASIVenoge_Association scolaire intercommunale de la Venoge_2_2021</v>
      </c>
      <c r="H10277">
        <v>5487</v>
      </c>
      <c r="I10277" t="s">
        <v>167</v>
      </c>
      <c r="J10277">
        <v>2021</v>
      </c>
      <c r="K10277">
        <v>4.4499999999999998E-2</v>
      </c>
    </row>
    <row r="10278" spans="1:11" x14ac:dyDescent="0.25">
      <c r="A10278" t="s">
        <v>725</v>
      </c>
      <c r="B10278" t="s">
        <v>517</v>
      </c>
      <c r="C10278" t="s">
        <v>518</v>
      </c>
      <c r="D10278" t="str">
        <f>Clef_répartition[[#This Row],[Code association]]&amp;"_"&amp;Clef_répartition[[#This Row],[Nom association]]</f>
        <v>ASIVenoge_Association scolaire intercommunale de la Venoge</v>
      </c>
      <c r="E10278">
        <f>COUNTIFS(D$2:D10278,Clef_répartition[[#This Row],[Code_Nom]],J$2:J10278,Clef_répartition[[#This Row],[Année]])</f>
        <v>3</v>
      </c>
      <c r="F10278">
        <f>IF(Clef_répartition[[#This Row],[Code_Nom]]=D10277,F10277-1,(COUNTIFS(Clef_répartition[Code_Nom],Clef_répartition[[#This Row],[Code_Nom]],Clef_répartition[Année],Clef_répartition[[#This Row],[Année]])))</f>
        <v>4</v>
      </c>
      <c r="G10278" t="str">
        <f>Clef_répartition[[#This Row],[Code_Nom]]&amp;"_"&amp;Clef_répartition[[#This Row],[Nombre]]&amp;"_"&amp;Clef_répartition[[#This Row],[Année]]</f>
        <v>ASIVenoge_Association scolaire intercommunale de la Venoge_3_2021</v>
      </c>
      <c r="H10278">
        <v>5489</v>
      </c>
      <c r="I10278" t="s">
        <v>175</v>
      </c>
      <c r="J10278">
        <v>2021</v>
      </c>
      <c r="K10278">
        <v>7.4899999999999994E-2</v>
      </c>
    </row>
    <row r="10279" spans="1:11" x14ac:dyDescent="0.25">
      <c r="A10279" t="s">
        <v>725</v>
      </c>
      <c r="B10279" t="s">
        <v>517</v>
      </c>
      <c r="C10279" t="s">
        <v>518</v>
      </c>
      <c r="D10279" t="str">
        <f>Clef_répartition[[#This Row],[Code association]]&amp;"_"&amp;Clef_répartition[[#This Row],[Nom association]]</f>
        <v>ASIVenoge_Association scolaire intercommunale de la Venoge</v>
      </c>
      <c r="E10279">
        <f>COUNTIFS(D$2:D10279,Clef_répartition[[#This Row],[Code_Nom]],J$2:J10279,Clef_répartition[[#This Row],[Année]])</f>
        <v>4</v>
      </c>
      <c r="F10279">
        <f>IF(Clef_répartition[[#This Row],[Code_Nom]]=D10278,F10278-1,(COUNTIFS(Clef_répartition[Code_Nom],Clef_répartition[[#This Row],[Code_Nom]],Clef_répartition[Année],Clef_répartition[[#This Row],[Année]])))</f>
        <v>3</v>
      </c>
      <c r="G10279" t="str">
        <f>Clef_répartition[[#This Row],[Code_Nom]]&amp;"_"&amp;Clef_répartition[[#This Row],[Nombre]]&amp;"_"&amp;Clef_répartition[[#This Row],[Année]]</f>
        <v>ASIVenoge_Association scolaire intercommunale de la Venoge_4_2021</v>
      </c>
      <c r="H10279">
        <v>5495</v>
      </c>
      <c r="I10279" t="s">
        <v>212</v>
      </c>
      <c r="J10279">
        <v>2021</v>
      </c>
      <c r="K10279">
        <v>0.37080000000000002</v>
      </c>
    </row>
    <row r="10280" spans="1:11" x14ac:dyDescent="0.25">
      <c r="A10280" t="s">
        <v>725</v>
      </c>
      <c r="B10280" t="s">
        <v>517</v>
      </c>
      <c r="C10280" t="s">
        <v>518</v>
      </c>
      <c r="D10280" t="str">
        <f>Clef_répartition[[#This Row],[Code association]]&amp;"_"&amp;Clef_répartition[[#This Row],[Nom association]]</f>
        <v>ASIVenoge_Association scolaire intercommunale de la Venoge</v>
      </c>
      <c r="E10280">
        <f>COUNTIFS(D$2:D10280,Clef_répartition[[#This Row],[Code_Nom]],J$2:J10280,Clef_répartition[[#This Row],[Année]])</f>
        <v>5</v>
      </c>
      <c r="F10280">
        <f>IF(Clef_répartition[[#This Row],[Code_Nom]]=D10279,F10279-1,(COUNTIFS(Clef_répartition[Code_Nom],Clef_répartition[[#This Row],[Code_Nom]],Clef_répartition[Année],Clef_répartition[[#This Row],[Année]])))</f>
        <v>2</v>
      </c>
      <c r="G10280" t="str">
        <f>Clef_répartition[[#This Row],[Code_Nom]]&amp;"_"&amp;Clef_répartition[[#This Row],[Nombre]]&amp;"_"&amp;Clef_répartition[[#This Row],[Année]]</f>
        <v>ASIVenoge_Association scolaire intercommunale de la Venoge_5_2021</v>
      </c>
      <c r="H10280">
        <v>5496</v>
      </c>
      <c r="I10280" t="s">
        <v>213</v>
      </c>
      <c r="J10280">
        <v>2021</v>
      </c>
      <c r="K10280">
        <v>0.23369999999999999</v>
      </c>
    </row>
    <row r="10281" spans="1:11" x14ac:dyDescent="0.25">
      <c r="A10281" t="s">
        <v>725</v>
      </c>
      <c r="B10281" t="s">
        <v>517</v>
      </c>
      <c r="C10281" t="s">
        <v>518</v>
      </c>
      <c r="D10281" t="str">
        <f>Clef_répartition[[#This Row],[Code association]]&amp;"_"&amp;Clef_répartition[[#This Row],[Nom association]]</f>
        <v>ASIVenoge_Association scolaire intercommunale de la Venoge</v>
      </c>
      <c r="E10281">
        <f>COUNTIFS(D$2:D10281,Clef_répartition[[#This Row],[Code_Nom]],J$2:J10281,Clef_répartition[[#This Row],[Année]])</f>
        <v>6</v>
      </c>
      <c r="F10281">
        <f>IF(Clef_répartition[[#This Row],[Code_Nom]]=D10280,F10280-1,(COUNTIFS(Clef_répartition[Code_Nom],Clef_répartition[[#This Row],[Code_Nom]],Clef_répartition[Année],Clef_répartition[[#This Row],[Année]])))</f>
        <v>1</v>
      </c>
      <c r="G10281" t="str">
        <f>Clef_répartition[[#This Row],[Code_Nom]]&amp;"_"&amp;Clef_répartition[[#This Row],[Nombre]]&amp;"_"&amp;Clef_répartition[[#This Row],[Année]]</f>
        <v>ASIVenoge_Association scolaire intercommunale de la Venoge_6_2021</v>
      </c>
      <c r="H10281">
        <v>5503</v>
      </c>
      <c r="I10281" t="s">
        <v>290</v>
      </c>
      <c r="J10281">
        <v>2021</v>
      </c>
      <c r="K10281">
        <v>0.1414</v>
      </c>
    </row>
    <row r="10282" spans="1:11" x14ac:dyDescent="0.25">
      <c r="A10282" t="s">
        <v>725</v>
      </c>
      <c r="B10282" t="s">
        <v>587</v>
      </c>
      <c r="C10282" t="s">
        <v>588</v>
      </c>
      <c r="D10282" t="str">
        <f>Clef_répartition[[#This Row],[Code association]]&amp;"_"&amp;Clef_répartition[[#This Row],[Nom association]]</f>
        <v>ASIVJ_Association intercommunale scolaire de la Vallée de Joux</v>
      </c>
      <c r="E10282">
        <f>COUNTIFS(D$2:D10282,Clef_répartition[[#This Row],[Code_Nom]],J$2:J10282,Clef_répartition[[#This Row],[Année]])</f>
        <v>1</v>
      </c>
      <c r="F10282">
        <f>IF(Clef_répartition[[#This Row],[Code_Nom]]=D10281,F10281-1,(COUNTIFS(Clef_répartition[Code_Nom],Clef_répartition[[#This Row],[Code_Nom]],Clef_répartition[Année],Clef_répartition[[#This Row],[Année]])))</f>
        <v>3</v>
      </c>
      <c r="G10282" t="str">
        <f>Clef_répartition[[#This Row],[Code_Nom]]&amp;"_"&amp;Clef_répartition[[#This Row],[Nombre]]&amp;"_"&amp;Clef_répartition[[#This Row],[Année]]</f>
        <v>ASIVJ_Association intercommunale scolaire de la Vallée de Joux_1_2021</v>
      </c>
      <c r="H10282">
        <v>5871</v>
      </c>
      <c r="I10282" t="s">
        <v>143</v>
      </c>
      <c r="J10282">
        <v>2021</v>
      </c>
      <c r="K10282">
        <v>0.2</v>
      </c>
    </row>
    <row r="10283" spans="1:11" x14ac:dyDescent="0.25">
      <c r="A10283" t="s">
        <v>725</v>
      </c>
      <c r="B10283" t="s">
        <v>587</v>
      </c>
      <c r="C10283" t="s">
        <v>588</v>
      </c>
      <c r="D10283" t="str">
        <f>Clef_répartition[[#This Row],[Code association]]&amp;"_"&amp;Clef_répartition[[#This Row],[Nom association]]</f>
        <v>ASIVJ_Association intercommunale scolaire de la Vallée de Joux</v>
      </c>
      <c r="E10283">
        <f>COUNTIFS(D$2:D10283,Clef_répartition[[#This Row],[Code_Nom]],J$2:J10283,Clef_répartition[[#This Row],[Année]])</f>
        <v>2</v>
      </c>
      <c r="F10283">
        <f>IF(Clef_répartition[[#This Row],[Code_Nom]]=D10282,F10282-1,(COUNTIFS(Clef_répartition[Code_Nom],Clef_répartition[[#This Row],[Code_Nom]],Clef_répartition[Année],Clef_répartition[[#This Row],[Année]])))</f>
        <v>2</v>
      </c>
      <c r="G10283" t="str">
        <f>Clef_répartition[[#This Row],[Code_Nom]]&amp;"_"&amp;Clef_répartition[[#This Row],[Nombre]]&amp;"_"&amp;Clef_répartition[[#This Row],[Année]]</f>
        <v>ASIVJ_Association intercommunale scolaire de la Vallée de Joux_2_2021</v>
      </c>
      <c r="H10283">
        <v>5872</v>
      </c>
      <c r="I10283" t="s">
        <v>154</v>
      </c>
      <c r="J10283">
        <v>2021</v>
      </c>
      <c r="K10283">
        <v>0.67</v>
      </c>
    </row>
    <row r="10284" spans="1:11" x14ac:dyDescent="0.25">
      <c r="A10284" t="s">
        <v>725</v>
      </c>
      <c r="B10284" t="s">
        <v>587</v>
      </c>
      <c r="C10284" t="s">
        <v>588</v>
      </c>
      <c r="D10284" t="str">
        <f>Clef_répartition[[#This Row],[Code association]]&amp;"_"&amp;Clef_répartition[[#This Row],[Nom association]]</f>
        <v>ASIVJ_Association intercommunale scolaire de la Vallée de Joux</v>
      </c>
      <c r="E10284">
        <f>COUNTIFS(D$2:D10284,Clef_répartition[[#This Row],[Code_Nom]],J$2:J10284,Clef_répartition[[#This Row],[Année]])</f>
        <v>3</v>
      </c>
      <c r="F10284">
        <f>IF(Clef_répartition[[#This Row],[Code_Nom]]=D10283,F10283-1,(COUNTIFS(Clef_répartition[Code_Nom],Clef_répartition[[#This Row],[Code_Nom]],Clef_répartition[Année],Clef_répartition[[#This Row],[Année]])))</f>
        <v>1</v>
      </c>
      <c r="G10284" t="str">
        <f>Clef_répartition[[#This Row],[Code_Nom]]&amp;"_"&amp;Clef_répartition[[#This Row],[Nombre]]&amp;"_"&amp;Clef_répartition[[#This Row],[Année]]</f>
        <v>ASIVJ_Association intercommunale scolaire de la Vallée de Joux_3_2021</v>
      </c>
      <c r="H10284">
        <v>5873</v>
      </c>
      <c r="I10284" t="s">
        <v>155</v>
      </c>
      <c r="J10284">
        <v>2021</v>
      </c>
      <c r="K10284">
        <v>0.13</v>
      </c>
    </row>
    <row r="10285" spans="1:11" x14ac:dyDescent="0.25">
      <c r="A10285" t="s">
        <v>725</v>
      </c>
      <c r="B10285" t="s">
        <v>446</v>
      </c>
      <c r="C10285" t="s">
        <v>447</v>
      </c>
      <c r="D10285" t="str">
        <f>Clef_répartition[[#This Row],[Code association]]&amp;"_"&amp;Clef_répartition[[#This Row],[Nom association]]</f>
        <v>ASIYE_Association Scolaire Intercommunale Yvonand et Environs</v>
      </c>
      <c r="E10285">
        <f>COUNTIFS(D$2:D10285,Clef_répartition[[#This Row],[Code_Nom]],J$2:J10285,Clef_répartition[[#This Row],[Année]])</f>
        <v>1</v>
      </c>
      <c r="F10285">
        <f>IF(Clef_répartition[[#This Row],[Code_Nom]]=D10284,F10284-1,(COUNTIFS(Clef_répartition[Code_Nom],Clef_répartition[[#This Row],[Code_Nom]],Clef_répartition[Année],Clef_répartition[[#This Row],[Année]])))</f>
        <v>10</v>
      </c>
      <c r="G10285" t="str">
        <f>Clef_répartition[[#This Row],[Code_Nom]]&amp;"_"&amp;Clef_répartition[[#This Row],[Nombre]]&amp;"_"&amp;Clef_répartition[[#This Row],[Année]]</f>
        <v>ASIYE_Association Scolaire Intercommunale Yvonand et Environs_1_2021</v>
      </c>
      <c r="H10285">
        <v>5907</v>
      </c>
      <c r="I10285" t="s">
        <v>54</v>
      </c>
      <c r="J10285">
        <v>2021</v>
      </c>
      <c r="K10285">
        <v>5.2299999999999999E-2</v>
      </c>
    </row>
    <row r="10286" spans="1:11" x14ac:dyDescent="0.25">
      <c r="A10286" t="s">
        <v>725</v>
      </c>
      <c r="B10286" t="s">
        <v>446</v>
      </c>
      <c r="C10286" t="s">
        <v>447</v>
      </c>
      <c r="D10286" t="str">
        <f>Clef_répartition[[#This Row],[Code association]]&amp;"_"&amp;Clef_répartition[[#This Row],[Nom association]]</f>
        <v>ASIYE_Association Scolaire Intercommunale Yvonand et Environs</v>
      </c>
      <c r="E10286">
        <f>COUNTIFS(D$2:D10286,Clef_répartition[[#This Row],[Code_Nom]],J$2:J10286,Clef_répartition[[#This Row],[Année]])</f>
        <v>2</v>
      </c>
      <c r="F10286">
        <f>IF(Clef_répartition[[#This Row],[Code_Nom]]=D10285,F10285-1,(COUNTIFS(Clef_répartition[Code_Nom],Clef_répartition[[#This Row],[Code_Nom]],Clef_répartition[Année],Clef_répartition[[#This Row],[Année]])))</f>
        <v>9</v>
      </c>
      <c r="G10286" t="str">
        <f>Clef_répartition[[#This Row],[Code_Nom]]&amp;"_"&amp;Clef_répartition[[#This Row],[Nombre]]&amp;"_"&amp;Clef_répartition[[#This Row],[Année]]</f>
        <v>ASIYE_Association Scolaire Intercommunale Yvonand et Environs_2_2021</v>
      </c>
      <c r="H10286">
        <v>5908</v>
      </c>
      <c r="I10286" t="s">
        <v>59</v>
      </c>
      <c r="J10286">
        <v>2021</v>
      </c>
      <c r="K10286">
        <v>2.3900000000000001E-2</v>
      </c>
    </row>
    <row r="10287" spans="1:11" x14ac:dyDescent="0.25">
      <c r="A10287" t="s">
        <v>725</v>
      </c>
      <c r="B10287" t="s">
        <v>446</v>
      </c>
      <c r="C10287" t="s">
        <v>447</v>
      </c>
      <c r="D10287" t="str">
        <f>Clef_répartition[[#This Row],[Code association]]&amp;"_"&amp;Clef_répartition[[#This Row],[Nom association]]</f>
        <v>ASIYE_Association Scolaire Intercommunale Yvonand et Environs</v>
      </c>
      <c r="E10287">
        <f>COUNTIFS(D$2:D10287,Clef_répartition[[#This Row],[Code_Nom]],J$2:J10287,Clef_répartition[[#This Row],[Année]])</f>
        <v>3</v>
      </c>
      <c r="F10287">
        <f>IF(Clef_répartition[[#This Row],[Code_Nom]]=D10286,F10286-1,(COUNTIFS(Clef_répartition[Code_Nom],Clef_répartition[[#This Row],[Code_Nom]],Clef_répartition[Année],Clef_répartition[[#This Row],[Année]])))</f>
        <v>8</v>
      </c>
      <c r="G10287" t="str">
        <f>Clef_répartition[[#This Row],[Code_Nom]]&amp;"_"&amp;Clef_répartition[[#This Row],[Nombre]]&amp;"_"&amp;Clef_répartition[[#This Row],[Année]]</f>
        <v>ASIYE_Association Scolaire Intercommunale Yvonand et Environs_3_2021</v>
      </c>
      <c r="H10287">
        <v>5910</v>
      </c>
      <c r="I10287" t="s">
        <v>83</v>
      </c>
      <c r="J10287">
        <v>2021</v>
      </c>
      <c r="K10287">
        <v>6.2600000000000003E-2</v>
      </c>
    </row>
    <row r="10288" spans="1:11" x14ac:dyDescent="0.25">
      <c r="A10288" t="s">
        <v>725</v>
      </c>
      <c r="B10288" t="s">
        <v>446</v>
      </c>
      <c r="C10288" t="s">
        <v>447</v>
      </c>
      <c r="D10288" t="str">
        <f>Clef_répartition[[#This Row],[Code association]]&amp;"_"&amp;Clef_répartition[[#This Row],[Nom association]]</f>
        <v>ASIYE_Association Scolaire Intercommunale Yvonand et Environs</v>
      </c>
      <c r="E10288">
        <f>COUNTIFS(D$2:D10288,Clef_répartition[[#This Row],[Code_Nom]],J$2:J10288,Clef_répartition[[#This Row],[Année]])</f>
        <v>4</v>
      </c>
      <c r="F10288">
        <f>IF(Clef_répartition[[#This Row],[Code_Nom]]=D10287,F10287-1,(COUNTIFS(Clef_répartition[Code_Nom],Clef_répartition[[#This Row],[Code_Nom]],Clef_répartition[Année],Clef_répartition[[#This Row],[Année]])))</f>
        <v>7</v>
      </c>
      <c r="G10288" t="str">
        <f>Clef_répartition[[#This Row],[Code_Nom]]&amp;"_"&amp;Clef_répartition[[#This Row],[Nombre]]&amp;"_"&amp;Clef_répartition[[#This Row],[Année]]</f>
        <v>ASIYE_Association Scolaire Intercommunale Yvonand et Environs_4_2021</v>
      </c>
      <c r="H10288">
        <v>5911</v>
      </c>
      <c r="I10288" t="s">
        <v>86</v>
      </c>
      <c r="J10288">
        <v>2021</v>
      </c>
      <c r="K10288">
        <v>3.2800000000000003E-2</v>
      </c>
    </row>
    <row r="10289" spans="1:11" x14ac:dyDescent="0.25">
      <c r="A10289" t="s">
        <v>725</v>
      </c>
      <c r="B10289" t="s">
        <v>446</v>
      </c>
      <c r="C10289" t="s">
        <v>447</v>
      </c>
      <c r="D10289" t="str">
        <f>Clef_répartition[[#This Row],[Code association]]&amp;"_"&amp;Clef_répartition[[#This Row],[Nom association]]</f>
        <v>ASIYE_Association Scolaire Intercommunale Yvonand et Environs</v>
      </c>
      <c r="E10289">
        <f>COUNTIFS(D$2:D10289,Clef_répartition[[#This Row],[Code_Nom]],J$2:J10289,Clef_répartition[[#This Row],[Année]])</f>
        <v>5</v>
      </c>
      <c r="F10289">
        <f>IF(Clef_répartition[[#This Row],[Code_Nom]]=D10288,F10288-1,(COUNTIFS(Clef_répartition[Code_Nom],Clef_répartition[[#This Row],[Code_Nom]],Clef_répartition[Année],Clef_répartition[[#This Row],[Année]])))</f>
        <v>6</v>
      </c>
      <c r="G10289" t="str">
        <f>Clef_répartition[[#This Row],[Code_Nom]]&amp;"_"&amp;Clef_répartition[[#This Row],[Nombre]]&amp;"_"&amp;Clef_répartition[[#This Row],[Année]]</f>
        <v>ASIYE_Association Scolaire Intercommunale Yvonand et Environs_5_2021</v>
      </c>
      <c r="H10289">
        <v>5912</v>
      </c>
      <c r="I10289" t="s">
        <v>91</v>
      </c>
      <c r="J10289">
        <v>2021</v>
      </c>
      <c r="K10289">
        <v>2.2200000000000001E-2</v>
      </c>
    </row>
    <row r="10290" spans="1:11" x14ac:dyDescent="0.25">
      <c r="A10290" t="s">
        <v>725</v>
      </c>
      <c r="B10290" t="s">
        <v>446</v>
      </c>
      <c r="C10290" t="s">
        <v>447</v>
      </c>
      <c r="D10290" t="str">
        <f>Clef_répartition[[#This Row],[Code association]]&amp;"_"&amp;Clef_répartition[[#This Row],[Nom association]]</f>
        <v>ASIYE_Association Scolaire Intercommunale Yvonand et Environs</v>
      </c>
      <c r="E10290">
        <f>COUNTIFS(D$2:D10290,Clef_répartition[[#This Row],[Code_Nom]],J$2:J10290,Clef_répartition[[#This Row],[Année]])</f>
        <v>6</v>
      </c>
      <c r="F10290">
        <f>IF(Clef_répartition[[#This Row],[Code_Nom]]=D10289,F10289-1,(COUNTIFS(Clef_répartition[Code_Nom],Clef_répartition[[#This Row],[Code_Nom]],Clef_répartition[Année],Clef_répartition[[#This Row],[Année]])))</f>
        <v>5</v>
      </c>
      <c r="G10290" t="str">
        <f>Clef_répartition[[#This Row],[Code_Nom]]&amp;"_"&amp;Clef_répartition[[#This Row],[Nombre]]&amp;"_"&amp;Clef_répartition[[#This Row],[Année]]</f>
        <v>ASIYE_Association Scolaire Intercommunale Yvonand et Environs_6_2021</v>
      </c>
      <c r="H10290">
        <v>5921</v>
      </c>
      <c r="I10290" t="s">
        <v>180</v>
      </c>
      <c r="J10290">
        <v>2021</v>
      </c>
      <c r="K10290">
        <v>3.7100000000000001E-2</v>
      </c>
    </row>
    <row r="10291" spans="1:11" x14ac:dyDescent="0.25">
      <c r="A10291" t="s">
        <v>725</v>
      </c>
      <c r="B10291" t="s">
        <v>446</v>
      </c>
      <c r="C10291" t="s">
        <v>447</v>
      </c>
      <c r="D10291" t="str">
        <f>Clef_répartition[[#This Row],[Code association]]&amp;"_"&amp;Clef_répartition[[#This Row],[Nom association]]</f>
        <v>ASIYE_Association Scolaire Intercommunale Yvonand et Environs</v>
      </c>
      <c r="E10291">
        <f>COUNTIFS(D$2:D10291,Clef_répartition[[#This Row],[Code_Nom]],J$2:J10291,Clef_répartition[[#This Row],[Année]])</f>
        <v>7</v>
      </c>
      <c r="F10291">
        <f>IF(Clef_répartition[[#This Row],[Code_Nom]]=D10290,F10290-1,(COUNTIFS(Clef_répartition[Code_Nom],Clef_répartition[[#This Row],[Code_Nom]],Clef_répartition[Année],Clef_répartition[[#This Row],[Année]])))</f>
        <v>4</v>
      </c>
      <c r="G10291" t="str">
        <f>Clef_répartition[[#This Row],[Code_Nom]]&amp;"_"&amp;Clef_répartition[[#This Row],[Nombre]]&amp;"_"&amp;Clef_répartition[[#This Row],[Année]]</f>
        <v>ASIYE_Association Scolaire Intercommunale Yvonand et Environs_7_2021</v>
      </c>
      <c r="H10291">
        <v>5926</v>
      </c>
      <c r="I10291" t="s">
        <v>218</v>
      </c>
      <c r="J10291">
        <v>2021</v>
      </c>
      <c r="K10291">
        <v>0.1368</v>
      </c>
    </row>
    <row r="10292" spans="1:11" x14ac:dyDescent="0.25">
      <c r="A10292" t="s">
        <v>725</v>
      </c>
      <c r="B10292" t="s">
        <v>446</v>
      </c>
      <c r="C10292" t="s">
        <v>447</v>
      </c>
      <c r="D10292" t="str">
        <f>Clef_répartition[[#This Row],[Code association]]&amp;"_"&amp;Clef_répartition[[#This Row],[Nom association]]</f>
        <v>ASIYE_Association Scolaire Intercommunale Yvonand et Environs</v>
      </c>
      <c r="E10292">
        <f>COUNTIFS(D$2:D10292,Clef_répartition[[#This Row],[Code_Nom]],J$2:J10292,Clef_répartition[[#This Row],[Année]])</f>
        <v>8</v>
      </c>
      <c r="F10292">
        <f>IF(Clef_répartition[[#This Row],[Code_Nom]]=D10291,F10291-1,(COUNTIFS(Clef_répartition[Code_Nom],Clef_répartition[[#This Row],[Code_Nom]],Clef_répartition[Année],Clef_répartition[[#This Row],[Année]])))</f>
        <v>3</v>
      </c>
      <c r="G10292" t="str">
        <f>Clef_répartition[[#This Row],[Code_Nom]]&amp;"_"&amp;Clef_répartition[[#This Row],[Nombre]]&amp;"_"&amp;Clef_répartition[[#This Row],[Année]]</f>
        <v>ASIYE_Association Scolaire Intercommunale Yvonand et Environs_8_2021</v>
      </c>
      <c r="H10292">
        <v>5928</v>
      </c>
      <c r="I10292" t="s">
        <v>240</v>
      </c>
      <c r="J10292">
        <v>2021</v>
      </c>
      <c r="K10292">
        <v>4.1799999999999997E-2</v>
      </c>
    </row>
    <row r="10293" spans="1:11" x14ac:dyDescent="0.25">
      <c r="A10293" t="s">
        <v>725</v>
      </c>
      <c r="B10293" t="s">
        <v>446</v>
      </c>
      <c r="C10293" t="s">
        <v>447</v>
      </c>
      <c r="D10293" t="str">
        <f>Clef_répartition[[#This Row],[Code association]]&amp;"_"&amp;Clef_répartition[[#This Row],[Nom association]]</f>
        <v>ASIYE_Association Scolaire Intercommunale Yvonand et Environs</v>
      </c>
      <c r="E10293">
        <f>COUNTIFS(D$2:D10293,Clef_répartition[[#This Row],[Code_Nom]],J$2:J10293,Clef_répartition[[#This Row],[Année]])</f>
        <v>9</v>
      </c>
      <c r="F10293">
        <f>IF(Clef_répartition[[#This Row],[Code_Nom]]=D10292,F10292-1,(COUNTIFS(Clef_répartition[Code_Nom],Clef_répartition[[#This Row],[Code_Nom]],Clef_répartition[Année],Clef_répartition[[#This Row],[Année]])))</f>
        <v>2</v>
      </c>
      <c r="G10293" t="str">
        <f>Clef_répartition[[#This Row],[Code_Nom]]&amp;"_"&amp;Clef_répartition[[#This Row],[Nombre]]&amp;"_"&amp;Clef_répartition[[#This Row],[Année]]</f>
        <v>ASIYE_Association Scolaire Intercommunale Yvonand et Environs_9_2021</v>
      </c>
      <c r="H10293">
        <v>5935</v>
      </c>
      <c r="I10293" t="s">
        <v>280</v>
      </c>
      <c r="J10293">
        <v>2021</v>
      </c>
      <c r="K10293">
        <v>1.46E-2</v>
      </c>
    </row>
    <row r="10294" spans="1:11" x14ac:dyDescent="0.25">
      <c r="A10294" t="s">
        <v>725</v>
      </c>
      <c r="B10294" t="s">
        <v>446</v>
      </c>
      <c r="C10294" t="s">
        <v>447</v>
      </c>
      <c r="D10294" t="str">
        <f>Clef_répartition[[#This Row],[Code association]]&amp;"_"&amp;Clef_répartition[[#This Row],[Nom association]]</f>
        <v>ASIYE_Association Scolaire Intercommunale Yvonand et Environs</v>
      </c>
      <c r="E10294">
        <f>COUNTIFS(D$2:D10294,Clef_répartition[[#This Row],[Code_Nom]],J$2:J10294,Clef_répartition[[#This Row],[Année]])</f>
        <v>10</v>
      </c>
      <c r="F10294">
        <f>IF(Clef_répartition[[#This Row],[Code_Nom]]=D10293,F10293-1,(COUNTIFS(Clef_répartition[Code_Nom],Clef_répartition[[#This Row],[Code_Nom]],Clef_répartition[Année],Clef_répartition[[#This Row],[Année]])))</f>
        <v>1</v>
      </c>
      <c r="G10294" t="str">
        <f>Clef_répartition[[#This Row],[Code_Nom]]&amp;"_"&amp;Clef_répartition[[#This Row],[Nombre]]&amp;"_"&amp;Clef_répartition[[#This Row],[Année]]</f>
        <v>ASIYE_Association Scolaire Intercommunale Yvonand et Environs_10_2021</v>
      </c>
      <c r="H10294">
        <v>5939</v>
      </c>
      <c r="I10294" t="s">
        <v>299</v>
      </c>
      <c r="J10294">
        <v>2021</v>
      </c>
      <c r="K10294">
        <v>0.57589999999999997</v>
      </c>
    </row>
    <row r="10295" spans="1:11" x14ac:dyDescent="0.25">
      <c r="A10295" t="s">
        <v>725</v>
      </c>
      <c r="B10295" t="s">
        <v>485</v>
      </c>
      <c r="C10295" t="s">
        <v>486</v>
      </c>
      <c r="D10295" t="str">
        <f>Clef_répartition[[#This Row],[Code association]]&amp;"_"&amp;Clef_répartition[[#This Row],[Nom association]]</f>
        <v>ASPIC_Association intercommunale de la piscine des Chavannes</v>
      </c>
      <c r="E10295">
        <f>COUNTIFS(D$2:D10295,Clef_répartition[[#This Row],[Code_Nom]],J$2:J10295,Clef_répartition[[#This Row],[Année]])</f>
        <v>1</v>
      </c>
      <c r="F10295">
        <f>IF(Clef_répartition[[#This Row],[Code_Nom]]=D10294,F10294-1,(COUNTIFS(Clef_répartition[Code_Nom],Clef_répartition[[#This Row],[Code_Nom]],Clef_répartition[Année],Clef_répartition[[#This Row],[Année]])))</f>
        <v>17</v>
      </c>
      <c r="G10295" t="str">
        <f>Clef_répartition[[#This Row],[Code_Nom]]&amp;"_"&amp;Clef_répartition[[#This Row],[Nombre]]&amp;"_"&amp;Clef_répartition[[#This Row],[Année]]</f>
        <v>ASPIC_Association intercommunale de la piscine des Chavannes_1_2021</v>
      </c>
      <c r="H10295">
        <v>5475</v>
      </c>
      <c r="I10295" t="s">
        <v>55</v>
      </c>
      <c r="J10295">
        <v>2021</v>
      </c>
      <c r="K10295">
        <v>8.6E-3</v>
      </c>
    </row>
    <row r="10296" spans="1:11" x14ac:dyDescent="0.25">
      <c r="A10296" t="s">
        <v>725</v>
      </c>
      <c r="B10296" t="s">
        <v>485</v>
      </c>
      <c r="C10296" t="s">
        <v>486</v>
      </c>
      <c r="D10296" t="str">
        <f>Clef_répartition[[#This Row],[Code association]]&amp;"_"&amp;Clef_répartition[[#This Row],[Nom association]]</f>
        <v>ASPIC_Association intercommunale de la piscine des Chavannes</v>
      </c>
      <c r="E10296">
        <f>COUNTIFS(D$2:D10296,Clef_répartition[[#This Row],[Code_Nom]],J$2:J10296,Clef_répartition[[#This Row],[Année]])</f>
        <v>2</v>
      </c>
      <c r="F10296">
        <f>IF(Clef_répartition[[#This Row],[Code_Nom]]=D10295,F10295-1,(COUNTIFS(Clef_répartition[Code_Nom],Clef_répartition[[#This Row],[Code_Nom]],Clef_répartition[Année],Clef_répartition[[#This Row],[Année]])))</f>
        <v>16</v>
      </c>
      <c r="G10296" t="str">
        <f>Clef_répartition[[#This Row],[Code_Nom]]&amp;"_"&amp;Clef_répartition[[#This Row],[Nombre]]&amp;"_"&amp;Clef_répartition[[#This Row],[Année]]</f>
        <v>ASPIC_Association intercommunale de la piscine des Chavannes_2_2021</v>
      </c>
      <c r="H10296">
        <v>5477</v>
      </c>
      <c r="I10296" t="s">
        <v>79</v>
      </c>
      <c r="J10296">
        <v>2021</v>
      </c>
      <c r="K10296">
        <v>0.23799999999999999</v>
      </c>
    </row>
    <row r="10297" spans="1:11" x14ac:dyDescent="0.25">
      <c r="A10297" t="s">
        <v>725</v>
      </c>
      <c r="B10297" t="s">
        <v>485</v>
      </c>
      <c r="C10297" t="s">
        <v>486</v>
      </c>
      <c r="D10297" t="str">
        <f>Clef_répartition[[#This Row],[Code association]]&amp;"_"&amp;Clef_répartition[[#This Row],[Nom association]]</f>
        <v>ASPIC_Association intercommunale de la piscine des Chavannes</v>
      </c>
      <c r="E10297">
        <f>COUNTIFS(D$2:D10297,Clef_répartition[[#This Row],[Code_Nom]],J$2:J10297,Clef_répartition[[#This Row],[Année]])</f>
        <v>3</v>
      </c>
      <c r="F10297">
        <f>IF(Clef_répartition[[#This Row],[Code_Nom]]=D10296,F10296-1,(COUNTIFS(Clef_répartition[Code_Nom],Clef_répartition[[#This Row],[Code_Nom]],Clef_répartition[Année],Clef_répartition[[#This Row],[Année]])))</f>
        <v>15</v>
      </c>
      <c r="G10297" t="str">
        <f>Clef_répartition[[#This Row],[Code_Nom]]&amp;"_"&amp;Clef_répartition[[#This Row],[Nombre]]&amp;"_"&amp;Clef_répartition[[#This Row],[Année]]</f>
        <v>ASPIC_Association intercommunale de la piscine des Chavannes_3_2021</v>
      </c>
      <c r="H10297">
        <v>5479</v>
      </c>
      <c r="I10297" t="s">
        <v>85</v>
      </c>
      <c r="J10297">
        <v>2021</v>
      </c>
      <c r="K10297">
        <v>2.9700000000000001E-2</v>
      </c>
    </row>
    <row r="10298" spans="1:11" x14ac:dyDescent="0.25">
      <c r="A10298" t="s">
        <v>725</v>
      </c>
      <c r="B10298" t="s">
        <v>485</v>
      </c>
      <c r="C10298" t="s">
        <v>486</v>
      </c>
      <c r="D10298" t="str">
        <f>Clef_répartition[[#This Row],[Code association]]&amp;"_"&amp;Clef_répartition[[#This Row],[Nom association]]</f>
        <v>ASPIC_Association intercommunale de la piscine des Chavannes</v>
      </c>
      <c r="E10298">
        <f>COUNTIFS(D$2:D10298,Clef_répartition[[#This Row],[Code_Nom]],J$2:J10298,Clef_répartition[[#This Row],[Année]])</f>
        <v>4</v>
      </c>
      <c r="F10298">
        <f>IF(Clef_répartition[[#This Row],[Code_Nom]]=D10297,F10297-1,(COUNTIFS(Clef_répartition[Code_Nom],Clef_répartition[[#This Row],[Code_Nom]],Clef_répartition[Année],Clef_répartition[[#This Row],[Année]])))</f>
        <v>14</v>
      </c>
      <c r="G10298" t="str">
        <f>Clef_répartition[[#This Row],[Code_Nom]]&amp;"_"&amp;Clef_répartition[[#This Row],[Nombre]]&amp;"_"&amp;Clef_répartition[[#This Row],[Année]]</f>
        <v>ASPIC_Association intercommunale de la piscine des Chavannes_4_2021</v>
      </c>
      <c r="H10298">
        <v>5480</v>
      </c>
      <c r="I10298" t="s">
        <v>90</v>
      </c>
      <c r="J10298">
        <v>2021</v>
      </c>
      <c r="K10298">
        <v>5.91E-2</v>
      </c>
    </row>
    <row r="10299" spans="1:11" x14ac:dyDescent="0.25">
      <c r="A10299" t="s">
        <v>725</v>
      </c>
      <c r="B10299" t="s">
        <v>485</v>
      </c>
      <c r="C10299" t="s">
        <v>486</v>
      </c>
      <c r="D10299" t="str">
        <f>Clef_répartition[[#This Row],[Code association]]&amp;"_"&amp;Clef_répartition[[#This Row],[Nom association]]</f>
        <v>ASPIC_Association intercommunale de la piscine des Chavannes</v>
      </c>
      <c r="E10299">
        <f>COUNTIFS(D$2:D10299,Clef_répartition[[#This Row],[Code_Nom]],J$2:J10299,Clef_répartition[[#This Row],[Année]])</f>
        <v>5</v>
      </c>
      <c r="F10299">
        <f>IF(Clef_répartition[[#This Row],[Code_Nom]]=D10298,F10298-1,(COUNTIFS(Clef_répartition[Code_Nom],Clef_répartition[[#This Row],[Code_Nom]],Clef_répartition[Année],Clef_répartition[[#This Row],[Année]])))</f>
        <v>13</v>
      </c>
      <c r="G10299" t="str">
        <f>Clef_répartition[[#This Row],[Code_Nom]]&amp;"_"&amp;Clef_répartition[[#This Row],[Nombre]]&amp;"_"&amp;Clef_répartition[[#This Row],[Année]]</f>
        <v>ASPIC_Association intercommunale de la piscine des Chavannes_5_2021</v>
      </c>
      <c r="H10299">
        <v>5481</v>
      </c>
      <c r="I10299" t="s">
        <v>94</v>
      </c>
      <c r="J10299">
        <v>2021</v>
      </c>
      <c r="K10299">
        <v>1.26E-2</v>
      </c>
    </row>
    <row r="10300" spans="1:11" x14ac:dyDescent="0.25">
      <c r="A10300" t="s">
        <v>725</v>
      </c>
      <c r="B10300" t="s">
        <v>485</v>
      </c>
      <c r="C10300" t="s">
        <v>486</v>
      </c>
      <c r="D10300" t="str">
        <f>Clef_répartition[[#This Row],[Code association]]&amp;"_"&amp;Clef_répartition[[#This Row],[Nom association]]</f>
        <v>ASPIC_Association intercommunale de la piscine des Chavannes</v>
      </c>
      <c r="E10300">
        <f>COUNTIFS(D$2:D10300,Clef_répartition[[#This Row],[Code_Nom]],J$2:J10300,Clef_répartition[[#This Row],[Année]])</f>
        <v>6</v>
      </c>
      <c r="F10300">
        <f>IF(Clef_répartition[[#This Row],[Code_Nom]]=D10299,F10299-1,(COUNTIFS(Clef_répartition[Code_Nom],Clef_répartition[[#This Row],[Code_Nom]],Clef_répartition[Année],Clef_répartition[[#This Row],[Année]])))</f>
        <v>12</v>
      </c>
      <c r="G10300" t="str">
        <f>Clef_répartition[[#This Row],[Code_Nom]]&amp;"_"&amp;Clef_répartition[[#This Row],[Nombre]]&amp;"_"&amp;Clef_répartition[[#This Row],[Année]]</f>
        <v>ASPIC_Association intercommunale de la piscine des Chavannes_6_2021</v>
      </c>
      <c r="H10300">
        <v>5484</v>
      </c>
      <c r="I10300" t="s">
        <v>127</v>
      </c>
      <c r="J10300">
        <v>2021</v>
      </c>
      <c r="K10300">
        <v>5.62E-2</v>
      </c>
    </row>
    <row r="10301" spans="1:11" x14ac:dyDescent="0.25">
      <c r="A10301" t="s">
        <v>725</v>
      </c>
      <c r="B10301" t="s">
        <v>485</v>
      </c>
      <c r="C10301" t="s">
        <v>486</v>
      </c>
      <c r="D10301" t="str">
        <f>Clef_répartition[[#This Row],[Code association]]&amp;"_"&amp;Clef_répartition[[#This Row],[Nom association]]</f>
        <v>ASPIC_Association intercommunale de la piscine des Chavannes</v>
      </c>
      <c r="E10301">
        <f>COUNTIFS(D$2:D10301,Clef_répartition[[#This Row],[Code_Nom]],J$2:J10301,Clef_répartition[[#This Row],[Année]])</f>
        <v>7</v>
      </c>
      <c r="F10301">
        <f>IF(Clef_répartition[[#This Row],[Code_Nom]]=D10300,F10300-1,(COUNTIFS(Clef_répartition[Code_Nom],Clef_répartition[[#This Row],[Code_Nom]],Clef_répartition[Année],Clef_répartition[[#This Row],[Année]])))</f>
        <v>11</v>
      </c>
      <c r="G10301" t="str">
        <f>Clef_répartition[[#This Row],[Code_Nom]]&amp;"_"&amp;Clef_répartition[[#This Row],[Nombre]]&amp;"_"&amp;Clef_répartition[[#This Row],[Année]]</f>
        <v>ASPIC_Association intercommunale de la piscine des Chavannes_7_2021</v>
      </c>
      <c r="H10301">
        <v>5485</v>
      </c>
      <c r="I10301" t="s">
        <v>129</v>
      </c>
      <c r="J10301">
        <v>2021</v>
      </c>
      <c r="K10301">
        <v>2.29E-2</v>
      </c>
    </row>
    <row r="10302" spans="1:11" x14ac:dyDescent="0.25">
      <c r="A10302" t="s">
        <v>725</v>
      </c>
      <c r="B10302" t="s">
        <v>485</v>
      </c>
      <c r="C10302" t="s">
        <v>486</v>
      </c>
      <c r="D10302" t="str">
        <f>Clef_répartition[[#This Row],[Code association]]&amp;"_"&amp;Clef_répartition[[#This Row],[Nom association]]</f>
        <v>ASPIC_Association intercommunale de la piscine des Chavannes</v>
      </c>
      <c r="E10302">
        <f>COUNTIFS(D$2:D10302,Clef_répartition[[#This Row],[Code_Nom]],J$2:J10302,Clef_répartition[[#This Row],[Année]])</f>
        <v>8</v>
      </c>
      <c r="F10302">
        <f>IF(Clef_répartition[[#This Row],[Code_Nom]]=D10301,F10301-1,(COUNTIFS(Clef_répartition[Code_Nom],Clef_répartition[[#This Row],[Code_Nom]],Clef_répartition[Année],Clef_répartition[[#This Row],[Année]])))</f>
        <v>10</v>
      </c>
      <c r="G10302" t="str">
        <f>Clef_répartition[[#This Row],[Code_Nom]]&amp;"_"&amp;Clef_répartition[[#This Row],[Nombre]]&amp;"_"&amp;Clef_répartition[[#This Row],[Année]]</f>
        <v>ASPIC_Association intercommunale de la piscine des Chavannes_8_2021</v>
      </c>
      <c r="H10302">
        <v>5474</v>
      </c>
      <c r="I10302" t="s">
        <v>146</v>
      </c>
      <c r="J10302">
        <v>2021</v>
      </c>
      <c r="K10302">
        <v>2.1999999999999999E-2</v>
      </c>
    </row>
    <row r="10303" spans="1:11" x14ac:dyDescent="0.25">
      <c r="A10303" t="s">
        <v>725</v>
      </c>
      <c r="B10303" t="s">
        <v>485</v>
      </c>
      <c r="C10303" t="s">
        <v>486</v>
      </c>
      <c r="D10303" t="str">
        <f>Clef_répartition[[#This Row],[Code association]]&amp;"_"&amp;Clef_répartition[[#This Row],[Nom association]]</f>
        <v>ASPIC_Association intercommunale de la piscine des Chavannes</v>
      </c>
      <c r="E10303">
        <f>COUNTIFS(D$2:D10303,Clef_répartition[[#This Row],[Code_Nom]],J$2:J10303,Clef_répartition[[#This Row],[Année]])</f>
        <v>9</v>
      </c>
      <c r="F10303">
        <f>IF(Clef_répartition[[#This Row],[Code_Nom]]=D10302,F10302-1,(COUNTIFS(Clef_répartition[Code_Nom],Clef_répartition[[#This Row],[Code_Nom]],Clef_répartition[Année],Clef_répartition[[#This Row],[Année]])))</f>
        <v>9</v>
      </c>
      <c r="G10303" t="str">
        <f>Clef_répartition[[#This Row],[Code_Nom]]&amp;"_"&amp;Clef_répartition[[#This Row],[Nombre]]&amp;"_"&amp;Clef_répartition[[#This Row],[Année]]</f>
        <v>ASPIC_Association intercommunale de la piscine des Chavannes_9_2021</v>
      </c>
      <c r="H10303">
        <v>5486</v>
      </c>
      <c r="I10303" t="s">
        <v>145</v>
      </c>
      <c r="J10303">
        <v>2021</v>
      </c>
      <c r="K10303">
        <v>0.06</v>
      </c>
    </row>
    <row r="10304" spans="1:11" x14ac:dyDescent="0.25">
      <c r="A10304" t="s">
        <v>725</v>
      </c>
      <c r="B10304" t="s">
        <v>485</v>
      </c>
      <c r="C10304" t="s">
        <v>486</v>
      </c>
      <c r="D10304" t="str">
        <f>Clef_répartition[[#This Row],[Code association]]&amp;"_"&amp;Clef_répartition[[#This Row],[Nom association]]</f>
        <v>ASPIC_Association intercommunale de la piscine des Chavannes</v>
      </c>
      <c r="E10304">
        <f>COUNTIFS(D$2:D10304,Clef_répartition[[#This Row],[Code_Nom]],J$2:J10304,Clef_répartition[[#This Row],[Année]])</f>
        <v>10</v>
      </c>
      <c r="F10304">
        <f>IF(Clef_répartition[[#This Row],[Code_Nom]]=D10303,F10303-1,(COUNTIFS(Clef_répartition[Code_Nom],Clef_répartition[[#This Row],[Code_Nom]],Clef_répartition[Année],Clef_répartition[[#This Row],[Année]])))</f>
        <v>8</v>
      </c>
      <c r="G10304" t="str">
        <f>Clef_répartition[[#This Row],[Code_Nom]]&amp;"_"&amp;Clef_répartition[[#This Row],[Nombre]]&amp;"_"&amp;Clef_répartition[[#This Row],[Année]]</f>
        <v>ASPIC_Association intercommunale de la piscine des Chavannes_10_2021</v>
      </c>
      <c r="H10304">
        <v>5487</v>
      </c>
      <c r="I10304" t="s">
        <v>167</v>
      </c>
      <c r="J10304">
        <v>2021</v>
      </c>
      <c r="K10304">
        <v>2.5899999999999999E-2</v>
      </c>
    </row>
    <row r="10305" spans="1:11" x14ac:dyDescent="0.25">
      <c r="A10305" t="s">
        <v>725</v>
      </c>
      <c r="B10305" t="s">
        <v>485</v>
      </c>
      <c r="C10305" t="s">
        <v>486</v>
      </c>
      <c r="D10305" t="str">
        <f>Clef_répartition[[#This Row],[Code association]]&amp;"_"&amp;Clef_répartition[[#This Row],[Nom association]]</f>
        <v>ASPIC_Association intercommunale de la piscine des Chavannes</v>
      </c>
      <c r="E10305">
        <f>COUNTIFS(D$2:D10305,Clef_répartition[[#This Row],[Code_Nom]],J$2:J10305,Clef_répartition[[#This Row],[Année]])</f>
        <v>11</v>
      </c>
      <c r="F10305">
        <f>IF(Clef_répartition[[#This Row],[Code_Nom]]=D10304,F10304-1,(COUNTIFS(Clef_répartition[Code_Nom],Clef_répartition[[#This Row],[Code_Nom]],Clef_répartition[Année],Clef_répartition[[#This Row],[Année]])))</f>
        <v>7</v>
      </c>
      <c r="G10305" t="str">
        <f>Clef_répartition[[#This Row],[Code_Nom]]&amp;"_"&amp;Clef_répartition[[#This Row],[Nombre]]&amp;"_"&amp;Clef_répartition[[#This Row],[Année]]</f>
        <v>ASPIC_Association intercommunale de la piscine des Chavannes_11_2021</v>
      </c>
      <c r="H10305">
        <v>5488</v>
      </c>
      <c r="I10305" t="s">
        <v>174</v>
      </c>
      <c r="J10305">
        <v>2021</v>
      </c>
      <c r="K10305">
        <v>3.3E-3</v>
      </c>
    </row>
    <row r="10306" spans="1:11" x14ac:dyDescent="0.25">
      <c r="A10306" t="s">
        <v>725</v>
      </c>
      <c r="B10306" t="s">
        <v>485</v>
      </c>
      <c r="C10306" t="s">
        <v>486</v>
      </c>
      <c r="D10306" t="str">
        <f>Clef_répartition[[#This Row],[Code association]]&amp;"_"&amp;Clef_répartition[[#This Row],[Nom association]]</f>
        <v>ASPIC_Association intercommunale de la piscine des Chavannes</v>
      </c>
      <c r="E10306">
        <f>COUNTIFS(D$2:D10306,Clef_répartition[[#This Row],[Code_Nom]],J$2:J10306,Clef_répartition[[#This Row],[Année]])</f>
        <v>12</v>
      </c>
      <c r="F10306">
        <f>IF(Clef_répartition[[#This Row],[Code_Nom]]=D10305,F10305-1,(COUNTIFS(Clef_répartition[Code_Nom],Clef_répartition[[#This Row],[Code_Nom]],Clef_répartition[Année],Clef_répartition[[#This Row],[Année]])))</f>
        <v>6</v>
      </c>
      <c r="G10306" t="str">
        <f>Clef_répartition[[#This Row],[Code_Nom]]&amp;"_"&amp;Clef_répartition[[#This Row],[Nombre]]&amp;"_"&amp;Clef_répartition[[#This Row],[Année]]</f>
        <v>ASPIC_Association intercommunale de la piscine des Chavannes_12_2021</v>
      </c>
      <c r="H10306">
        <v>5489</v>
      </c>
      <c r="I10306" t="s">
        <v>175</v>
      </c>
      <c r="J10306">
        <v>2021</v>
      </c>
      <c r="K10306">
        <v>4.4600000000000001E-2</v>
      </c>
    </row>
    <row r="10307" spans="1:11" x14ac:dyDescent="0.25">
      <c r="A10307" t="s">
        <v>725</v>
      </c>
      <c r="B10307" t="s">
        <v>485</v>
      </c>
      <c r="C10307" t="s">
        <v>486</v>
      </c>
      <c r="D10307" t="str">
        <f>Clef_répartition[[#This Row],[Code association]]&amp;"_"&amp;Clef_répartition[[#This Row],[Nom association]]</f>
        <v>ASPIC_Association intercommunale de la piscine des Chavannes</v>
      </c>
      <c r="E10307">
        <f>COUNTIFS(D$2:D10307,Clef_répartition[[#This Row],[Code_Nom]],J$2:J10307,Clef_répartition[[#This Row],[Année]])</f>
        <v>13</v>
      </c>
      <c r="F10307">
        <f>IF(Clef_répartition[[#This Row],[Code_Nom]]=D10306,F10306-1,(COUNTIFS(Clef_répartition[Code_Nom],Clef_répartition[[#This Row],[Code_Nom]],Clef_répartition[Année],Clef_répartition[[#This Row],[Année]])))</f>
        <v>5</v>
      </c>
      <c r="G10307" t="str">
        <f>Clef_répartition[[#This Row],[Code_Nom]]&amp;"_"&amp;Clef_répartition[[#This Row],[Nombre]]&amp;"_"&amp;Clef_répartition[[#This Row],[Année]]</f>
        <v>ASPIC_Association intercommunale de la piscine des Chavannes_13_2021</v>
      </c>
      <c r="H10307">
        <v>5491</v>
      </c>
      <c r="I10307" t="s">
        <v>181</v>
      </c>
      <c r="J10307">
        <v>2021</v>
      </c>
      <c r="K10307">
        <v>2.76E-2</v>
      </c>
    </row>
    <row r="10308" spans="1:11" x14ac:dyDescent="0.25">
      <c r="A10308" t="s">
        <v>725</v>
      </c>
      <c r="B10308" t="s">
        <v>485</v>
      </c>
      <c r="C10308" t="s">
        <v>486</v>
      </c>
      <c r="D10308" t="str">
        <f>Clef_répartition[[#This Row],[Code association]]&amp;"_"&amp;Clef_répartition[[#This Row],[Nom association]]</f>
        <v>ASPIC_Association intercommunale de la piscine des Chavannes</v>
      </c>
      <c r="E10308">
        <f>COUNTIFS(D$2:D10308,Clef_répartition[[#This Row],[Code_Nom]],J$2:J10308,Clef_répartition[[#This Row],[Année]])</f>
        <v>14</v>
      </c>
      <c r="F10308">
        <f>IF(Clef_répartition[[#This Row],[Code_Nom]]=D10307,F10307-1,(COUNTIFS(Clef_répartition[Code_Nom],Clef_répartition[[#This Row],[Code_Nom]],Clef_répartition[Année],Clef_répartition[[#This Row],[Année]])))</f>
        <v>4</v>
      </c>
      <c r="G10308" t="str">
        <f>Clef_répartition[[#This Row],[Code_Nom]]&amp;"_"&amp;Clef_répartition[[#This Row],[Nombre]]&amp;"_"&amp;Clef_répartition[[#This Row],[Année]]</f>
        <v>ASPIC_Association intercommunale de la piscine des Chavannes_14_2021</v>
      </c>
      <c r="H10308">
        <v>5495</v>
      </c>
      <c r="I10308" t="s">
        <v>212</v>
      </c>
      <c r="J10308">
        <v>2021</v>
      </c>
      <c r="K10308">
        <v>0.18079999999999999</v>
      </c>
    </row>
    <row r="10309" spans="1:11" x14ac:dyDescent="0.25">
      <c r="A10309" t="s">
        <v>725</v>
      </c>
      <c r="B10309" t="s">
        <v>485</v>
      </c>
      <c r="C10309" t="s">
        <v>486</v>
      </c>
      <c r="D10309" t="str">
        <f>Clef_répartition[[#This Row],[Code association]]&amp;"_"&amp;Clef_répartition[[#This Row],[Nom association]]</f>
        <v>ASPIC_Association intercommunale de la piscine des Chavannes</v>
      </c>
      <c r="E10309">
        <f>COUNTIFS(D$2:D10309,Clef_répartition[[#This Row],[Code_Nom]],J$2:J10309,Clef_répartition[[#This Row],[Année]])</f>
        <v>15</v>
      </c>
      <c r="F10309">
        <f>IF(Clef_répartition[[#This Row],[Code_Nom]]=D10308,F10308-1,(COUNTIFS(Clef_répartition[Code_Nom],Clef_répartition[[#This Row],[Code_Nom]],Clef_répartition[Année],Clef_répartition[[#This Row],[Année]])))</f>
        <v>3</v>
      </c>
      <c r="G10309" t="str">
        <f>Clef_répartition[[#This Row],[Code_Nom]]&amp;"_"&amp;Clef_répartition[[#This Row],[Nombre]]&amp;"_"&amp;Clef_répartition[[#This Row],[Année]]</f>
        <v>ASPIC_Association intercommunale de la piscine des Chavannes_15_2021</v>
      </c>
      <c r="H10309">
        <v>5496</v>
      </c>
      <c r="I10309" t="s">
        <v>213</v>
      </c>
      <c r="J10309">
        <v>2021</v>
      </c>
      <c r="K10309">
        <v>0.1046</v>
      </c>
    </row>
    <row r="10310" spans="1:11" x14ac:dyDescent="0.25">
      <c r="A10310" t="s">
        <v>725</v>
      </c>
      <c r="B10310" t="s">
        <v>485</v>
      </c>
      <c r="C10310" t="s">
        <v>486</v>
      </c>
      <c r="D10310" t="str">
        <f>Clef_répartition[[#This Row],[Code association]]&amp;"_"&amp;Clef_répartition[[#This Row],[Nom association]]</f>
        <v>ASPIC_Association intercommunale de la piscine des Chavannes</v>
      </c>
      <c r="E10310">
        <f>COUNTIFS(D$2:D10310,Clef_répartition[[#This Row],[Code_Nom]],J$2:J10310,Clef_répartition[[#This Row],[Année]])</f>
        <v>16</v>
      </c>
      <c r="F10310">
        <f>IF(Clef_répartition[[#This Row],[Code_Nom]]=D10309,F10309-1,(COUNTIFS(Clef_répartition[Code_Nom],Clef_répartition[[#This Row],[Code_Nom]],Clef_répartition[Année],Clef_répartition[[#This Row],[Année]])))</f>
        <v>2</v>
      </c>
      <c r="G10310" t="str">
        <f>Clef_répartition[[#This Row],[Code_Nom]]&amp;"_"&amp;Clef_répartition[[#This Row],[Nombre]]&amp;"_"&amp;Clef_répartition[[#This Row],[Année]]</f>
        <v>ASPIC_Association intercommunale de la piscine des Chavannes_16_2021</v>
      </c>
      <c r="H10310">
        <v>5499</v>
      </c>
      <c r="I10310" t="s">
        <v>252</v>
      </c>
      <c r="J10310">
        <v>2021</v>
      </c>
      <c r="K10310">
        <v>2.8000000000000001E-2</v>
      </c>
    </row>
    <row r="10311" spans="1:11" x14ac:dyDescent="0.25">
      <c r="A10311" t="s">
        <v>725</v>
      </c>
      <c r="B10311" t="s">
        <v>485</v>
      </c>
      <c r="C10311" t="s">
        <v>486</v>
      </c>
      <c r="D10311" t="str">
        <f>Clef_répartition[[#This Row],[Code association]]&amp;"_"&amp;Clef_répartition[[#This Row],[Nom association]]</f>
        <v>ASPIC_Association intercommunale de la piscine des Chavannes</v>
      </c>
      <c r="E10311">
        <f>COUNTIFS(D$2:D10311,Clef_répartition[[#This Row],[Code_Nom]],J$2:J10311,Clef_répartition[[#This Row],[Année]])</f>
        <v>17</v>
      </c>
      <c r="F10311">
        <f>IF(Clef_répartition[[#This Row],[Code_Nom]]=D10310,F10310-1,(COUNTIFS(Clef_répartition[Code_Nom],Clef_répartition[[#This Row],[Code_Nom]],Clef_répartition[Année],Clef_répartition[[#This Row],[Année]])))</f>
        <v>1</v>
      </c>
      <c r="G10311" t="str">
        <f>Clef_répartition[[#This Row],[Code_Nom]]&amp;"_"&amp;Clef_répartition[[#This Row],[Nombre]]&amp;"_"&amp;Clef_répartition[[#This Row],[Année]]</f>
        <v>ASPIC_Association intercommunale de la piscine des Chavannes_17_2021</v>
      </c>
      <c r="H10311">
        <v>5503</v>
      </c>
      <c r="I10311" t="s">
        <v>290</v>
      </c>
      <c r="J10311">
        <v>2021</v>
      </c>
      <c r="K10311">
        <v>7.6100000000000001E-2</v>
      </c>
    </row>
    <row r="10312" spans="1:11" x14ac:dyDescent="0.25">
      <c r="A10312" t="s">
        <v>725</v>
      </c>
      <c r="B10312" t="s">
        <v>491</v>
      </c>
      <c r="C10312" t="s">
        <v>492</v>
      </c>
      <c r="D10312" t="str">
        <f>Clef_répartition[[#This Row],[Code association]]&amp;"_"&amp;Clef_répartition[[#This Row],[Nom association]]</f>
        <v xml:space="preserve">ASPIHL_Association scolaire et parascolaire intercommunale du Haut-Lac </v>
      </c>
      <c r="E10312">
        <f>COUNTIFS(D$2:D10312,Clef_répartition[[#This Row],[Code_Nom]],J$2:J10312,Clef_répartition[[#This Row],[Année]])</f>
        <v>1</v>
      </c>
      <c r="F10312">
        <f>IF(Clef_répartition[[#This Row],[Code_Nom]]=D10311,F10311-1,(COUNTIFS(Clef_répartition[Code_Nom],Clef_répartition[[#This Row],[Code_Nom]],Clef_répartition[Année],Clef_répartition[[#This Row],[Année]])))</f>
        <v>5</v>
      </c>
      <c r="G10312" t="str">
        <f>Clef_répartition[[#This Row],[Code_Nom]]&amp;"_"&amp;Clef_répartition[[#This Row],[Nombre]]&amp;"_"&amp;Clef_répartition[[#This Row],[Année]]</f>
        <v>ASPIHL_Association scolaire et parascolaire intercommunale du Haut-Lac _1_2021</v>
      </c>
      <c r="H10312">
        <v>5403</v>
      </c>
      <c r="I10312" t="s">
        <v>63</v>
      </c>
      <c r="J10312">
        <v>2021</v>
      </c>
      <c r="K10312">
        <v>0.04</v>
      </c>
    </row>
    <row r="10313" spans="1:11" x14ac:dyDescent="0.25">
      <c r="A10313" t="s">
        <v>725</v>
      </c>
      <c r="B10313" t="s">
        <v>491</v>
      </c>
      <c r="C10313" t="s">
        <v>492</v>
      </c>
      <c r="D10313" t="str">
        <f>Clef_répartition[[#This Row],[Code association]]&amp;"_"&amp;Clef_répartition[[#This Row],[Nom association]]</f>
        <v xml:space="preserve">ASPIHL_Association scolaire et parascolaire intercommunale du Haut-Lac </v>
      </c>
      <c r="E10313">
        <f>COUNTIFS(D$2:D10313,Clef_répartition[[#This Row],[Code_Nom]],J$2:J10313,Clef_répartition[[#This Row],[Année]])</f>
        <v>2</v>
      </c>
      <c r="F10313">
        <f>IF(Clef_répartition[[#This Row],[Code_Nom]]=D10312,F10312-1,(COUNTIFS(Clef_répartition[Code_Nom],Clef_répartition[[#This Row],[Code_Nom]],Clef_répartition[Année],Clef_répartition[[#This Row],[Année]])))</f>
        <v>4</v>
      </c>
      <c r="G10313" t="str">
        <f>Clef_répartition[[#This Row],[Code_Nom]]&amp;"_"&amp;Clef_répartition[[#This Row],[Nombre]]&amp;"_"&amp;Clef_répartition[[#This Row],[Année]]</f>
        <v>ASPIHL_Association scolaire et parascolaire intercommunale du Haut-Lac _2_2021</v>
      </c>
      <c r="H10313">
        <v>5408</v>
      </c>
      <c r="I10313" t="s">
        <v>195</v>
      </c>
      <c r="J10313">
        <v>2021</v>
      </c>
      <c r="K10313">
        <v>0.12</v>
      </c>
    </row>
    <row r="10314" spans="1:11" x14ac:dyDescent="0.25">
      <c r="A10314" t="s">
        <v>725</v>
      </c>
      <c r="B10314" t="s">
        <v>491</v>
      </c>
      <c r="C10314" t="s">
        <v>492</v>
      </c>
      <c r="D10314" t="str">
        <f>Clef_répartition[[#This Row],[Code association]]&amp;"_"&amp;Clef_répartition[[#This Row],[Nom association]]</f>
        <v xml:space="preserve">ASPIHL_Association scolaire et parascolaire intercommunale du Haut-Lac </v>
      </c>
      <c r="E10314">
        <f>COUNTIFS(D$2:D10314,Clef_répartition[[#This Row],[Code_Nom]],J$2:J10314,Clef_répartition[[#This Row],[Année]])</f>
        <v>3</v>
      </c>
      <c r="F10314">
        <f>IF(Clef_répartition[[#This Row],[Code_Nom]]=D10313,F10313-1,(COUNTIFS(Clef_répartition[Code_Nom],Clef_répartition[[#This Row],[Code_Nom]],Clef_répartition[Année],Clef_répartition[[#This Row],[Année]])))</f>
        <v>3</v>
      </c>
      <c r="G10314" t="str">
        <f>Clef_répartition[[#This Row],[Code_Nom]]&amp;"_"&amp;Clef_répartition[[#This Row],[Nombre]]&amp;"_"&amp;Clef_répartition[[#This Row],[Année]]</f>
        <v>ASPIHL_Association scolaire et parascolaire intercommunale du Haut-Lac _3_2021</v>
      </c>
      <c r="H10314">
        <v>5412</v>
      </c>
      <c r="I10314" t="s">
        <v>229</v>
      </c>
      <c r="J10314">
        <v>2021</v>
      </c>
      <c r="K10314">
        <v>0.09</v>
      </c>
    </row>
    <row r="10315" spans="1:11" x14ac:dyDescent="0.25">
      <c r="A10315" t="s">
        <v>725</v>
      </c>
      <c r="B10315" t="s">
        <v>491</v>
      </c>
      <c r="C10315" t="s">
        <v>492</v>
      </c>
      <c r="D10315" t="str">
        <f>Clef_répartition[[#This Row],[Code association]]&amp;"_"&amp;Clef_répartition[[#This Row],[Nom association]]</f>
        <v xml:space="preserve">ASPIHL_Association scolaire et parascolaire intercommunale du Haut-Lac </v>
      </c>
      <c r="E10315">
        <f>COUNTIFS(D$2:D10315,Clef_répartition[[#This Row],[Code_Nom]],J$2:J10315,Clef_répartition[[#This Row],[Année]])</f>
        <v>4</v>
      </c>
      <c r="F10315">
        <f>IF(Clef_répartition[[#This Row],[Code_Nom]]=D10314,F10314-1,(COUNTIFS(Clef_répartition[Code_Nom],Clef_répartition[[#This Row],[Code_Nom]],Clef_répartition[Année],Clef_répartition[[#This Row],[Année]])))</f>
        <v>2</v>
      </c>
      <c r="G10315" t="str">
        <f>Clef_répartition[[#This Row],[Code_Nom]]&amp;"_"&amp;Clef_répartition[[#This Row],[Nombre]]&amp;"_"&amp;Clef_répartition[[#This Row],[Année]]</f>
        <v>ASPIHL_Association scolaire et parascolaire intercommunale du Haut-Lac _4_2021</v>
      </c>
      <c r="H10315">
        <v>5413</v>
      </c>
      <c r="I10315" t="s">
        <v>231</v>
      </c>
      <c r="J10315">
        <v>2021</v>
      </c>
      <c r="K10315">
        <v>0.2</v>
      </c>
    </row>
    <row r="10316" spans="1:11" x14ac:dyDescent="0.25">
      <c r="A10316" t="s">
        <v>725</v>
      </c>
      <c r="B10316" t="s">
        <v>491</v>
      </c>
      <c r="C10316" t="s">
        <v>492</v>
      </c>
      <c r="D10316" t="str">
        <f>Clef_répartition[[#This Row],[Code association]]&amp;"_"&amp;Clef_répartition[[#This Row],[Nom association]]</f>
        <v xml:space="preserve">ASPIHL_Association scolaire et parascolaire intercommunale du Haut-Lac </v>
      </c>
      <c r="E10316">
        <f>COUNTIFS(D$2:D10316,Clef_répartition[[#This Row],[Code_Nom]],J$2:J10316,Clef_répartition[[#This Row],[Année]])</f>
        <v>5</v>
      </c>
      <c r="F10316">
        <f>IF(Clef_répartition[[#This Row],[Code_Nom]]=D10315,F10315-1,(COUNTIFS(Clef_répartition[Code_Nom],Clef_répartition[[#This Row],[Code_Nom]],Clef_répartition[Année],Clef_répartition[[#This Row],[Année]])))</f>
        <v>1</v>
      </c>
      <c r="G10316" t="str">
        <f>Clef_répartition[[#This Row],[Code_Nom]]&amp;"_"&amp;Clef_répartition[[#This Row],[Nombre]]&amp;"_"&amp;Clef_répartition[[#This Row],[Année]]</f>
        <v>ASPIHL_Association scolaire et parascolaire intercommunale du Haut-Lac _5_2021</v>
      </c>
      <c r="H10316">
        <v>5414</v>
      </c>
      <c r="I10316" t="s">
        <v>286</v>
      </c>
      <c r="J10316">
        <v>2021</v>
      </c>
      <c r="K10316">
        <v>0.55000000000000004</v>
      </c>
    </row>
    <row r="10317" spans="1:11" x14ac:dyDescent="0.25">
      <c r="A10317" t="s">
        <v>725</v>
      </c>
      <c r="B10317" t="s">
        <v>549</v>
      </c>
      <c r="C10317" t="s">
        <v>550</v>
      </c>
      <c r="D10317" t="str">
        <f>Clef_répartition[[#This Row],[Code association]]&amp;"_"&amp;Clef_répartition[[#This Row],[Nom association]]</f>
        <v>ASR_Association de communes Sécurité Riviera</v>
      </c>
      <c r="E10317">
        <f>COUNTIFS(D$2:D10317,Clef_répartition[[#This Row],[Code_Nom]],J$2:J10317,Clef_répartition[[#This Row],[Année]])</f>
        <v>1</v>
      </c>
      <c r="F10317">
        <f>IF(Clef_répartition[[#This Row],[Code_Nom]]=D10316,F10316-1,(COUNTIFS(Clef_répartition[Code_Nom],Clef_répartition[[#This Row],[Code_Nom]],Clef_répartition[Année],Clef_répartition[[#This Row],[Année]])))</f>
        <v>12</v>
      </c>
      <c r="G10317" t="str">
        <f>Clef_répartition[[#This Row],[Code_Nom]]&amp;"_"&amp;Clef_répartition[[#This Row],[Nombre]]&amp;"_"&amp;Clef_répartition[[#This Row],[Année]]</f>
        <v>ASR_Association de communes Sécurité Riviera_1_2021</v>
      </c>
      <c r="H10317">
        <v>5892</v>
      </c>
      <c r="I10317" t="s">
        <v>25</v>
      </c>
      <c r="J10317">
        <v>2021</v>
      </c>
      <c r="K10317">
        <v>0.12543806720641437</v>
      </c>
    </row>
    <row r="10318" spans="1:11" x14ac:dyDescent="0.25">
      <c r="A10318" t="s">
        <v>725</v>
      </c>
      <c r="B10318" t="s">
        <v>549</v>
      </c>
      <c r="C10318" t="s">
        <v>550</v>
      </c>
      <c r="D10318" t="str">
        <f>Clef_répartition[[#This Row],[Code association]]&amp;"_"&amp;Clef_répartition[[#This Row],[Nom association]]</f>
        <v>ASR_Association de communes Sécurité Riviera</v>
      </c>
      <c r="E10318">
        <f>COUNTIFS(D$2:D10318,Clef_répartition[[#This Row],[Code_Nom]],J$2:J10318,Clef_répartition[[#This Row],[Année]])</f>
        <v>2</v>
      </c>
      <c r="F10318">
        <f>IF(Clef_répartition[[#This Row],[Code_Nom]]=D10317,F10317-1,(COUNTIFS(Clef_répartition[Code_Nom],Clef_répartition[[#This Row],[Code_Nom]],Clef_répartition[Année],Clef_répartition[[#This Row],[Année]])))</f>
        <v>11</v>
      </c>
      <c r="G10318" t="str">
        <f>Clef_répartition[[#This Row],[Code_Nom]]&amp;"_"&amp;Clef_répartition[[#This Row],[Nombre]]&amp;"_"&amp;Clef_répartition[[#This Row],[Année]]</f>
        <v>ASR_Association de communes Sécurité Riviera_2_2021</v>
      </c>
      <c r="H10318">
        <v>5882</v>
      </c>
      <c r="I10318" t="s">
        <v>50</v>
      </c>
      <c r="J10318">
        <v>2021</v>
      </c>
      <c r="K10318">
        <v>2.4049257358999838E-2</v>
      </c>
    </row>
    <row r="10319" spans="1:11" x14ac:dyDescent="0.25">
      <c r="A10319" t="s">
        <v>725</v>
      </c>
      <c r="B10319" t="s">
        <v>549</v>
      </c>
      <c r="C10319" t="s">
        <v>550</v>
      </c>
      <c r="D10319" t="str">
        <f>Clef_répartition[[#This Row],[Code association]]&amp;"_"&amp;Clef_répartition[[#This Row],[Nom association]]</f>
        <v>ASR_Association de communes Sécurité Riviera</v>
      </c>
      <c r="E10319">
        <f>COUNTIFS(D$2:D10319,Clef_répartition[[#This Row],[Code_Nom]],J$2:J10319,Clef_répartition[[#This Row],[Année]])</f>
        <v>3</v>
      </c>
      <c r="F10319">
        <f>IF(Clef_répartition[[#This Row],[Code_Nom]]=D10318,F10318-1,(COUNTIFS(Clef_répartition[Code_Nom],Clef_répartition[[#This Row],[Code_Nom]],Clef_répartition[Année],Clef_répartition[[#This Row],[Année]])))</f>
        <v>10</v>
      </c>
      <c r="G10319" t="str">
        <f>Clef_répartition[[#This Row],[Code_Nom]]&amp;"_"&amp;Clef_répartition[[#This Row],[Nombre]]&amp;"_"&amp;Clef_répartition[[#This Row],[Année]]</f>
        <v>ASR_Association de communes Sécurité Riviera_3_2021</v>
      </c>
      <c r="H10319">
        <v>5841</v>
      </c>
      <c r="I10319" t="s">
        <v>51</v>
      </c>
      <c r="J10319">
        <v>2021</v>
      </c>
      <c r="K10319">
        <v>3.1839463152883419E-3</v>
      </c>
    </row>
    <row r="10320" spans="1:11" x14ac:dyDescent="0.25">
      <c r="A10320" t="s">
        <v>725</v>
      </c>
      <c r="B10320" t="s">
        <v>549</v>
      </c>
      <c r="C10320" t="s">
        <v>550</v>
      </c>
      <c r="D10320" t="str">
        <f>Clef_répartition[[#This Row],[Code association]]&amp;"_"&amp;Clef_répartition[[#This Row],[Nom association]]</f>
        <v>ASR_Association de communes Sécurité Riviera</v>
      </c>
      <c r="E10320">
        <f>COUNTIFS(D$2:D10320,Clef_répartition[[#This Row],[Code_Nom]],J$2:J10320,Clef_répartition[[#This Row],[Année]])</f>
        <v>4</v>
      </c>
      <c r="F10320">
        <f>IF(Clef_répartition[[#This Row],[Code_Nom]]=D10319,F10319-1,(COUNTIFS(Clef_répartition[Code_Nom],Clef_répartition[[#This Row],[Code_Nom]],Clef_répartition[Année],Clef_répartition[[#This Row],[Année]])))</f>
        <v>9</v>
      </c>
      <c r="G10320" t="str">
        <f>Clef_répartition[[#This Row],[Code_Nom]]&amp;"_"&amp;Clef_répartition[[#This Row],[Nombre]]&amp;"_"&amp;Clef_répartition[[#This Row],[Année]]</f>
        <v>ASR_Association de communes Sécurité Riviera_4_2021</v>
      </c>
      <c r="H10320">
        <v>5883</v>
      </c>
      <c r="I10320" t="s">
        <v>77</v>
      </c>
      <c r="J10320">
        <v>2021</v>
      </c>
      <c r="K10320">
        <v>1.7968908424393346E-2</v>
      </c>
    </row>
    <row r="10321" spans="1:11" x14ac:dyDescent="0.25">
      <c r="A10321" t="s">
        <v>725</v>
      </c>
      <c r="B10321" t="s">
        <v>549</v>
      </c>
      <c r="C10321" t="s">
        <v>550</v>
      </c>
      <c r="D10321" t="str">
        <f>Clef_répartition[[#This Row],[Code association]]&amp;"_"&amp;Clef_répartition[[#This Row],[Nom association]]</f>
        <v>ASR_Association de communes Sécurité Riviera</v>
      </c>
      <c r="E10321">
        <f>COUNTIFS(D$2:D10321,Clef_répartition[[#This Row],[Code_Nom]],J$2:J10321,Clef_répartition[[#This Row],[Année]])</f>
        <v>5</v>
      </c>
      <c r="F10321">
        <f>IF(Clef_répartition[[#This Row],[Code_Nom]]=D10320,F10320-1,(COUNTIFS(Clef_répartition[Code_Nom],Clef_répartition[[#This Row],[Code_Nom]],Clef_répartition[Année],Clef_répartition[[#This Row],[Année]])))</f>
        <v>8</v>
      </c>
      <c r="G10321" t="str">
        <f>Clef_répartition[[#This Row],[Code_Nom]]&amp;"_"&amp;Clef_répartition[[#This Row],[Nombre]]&amp;"_"&amp;Clef_répartition[[#This Row],[Année]]</f>
        <v>ASR_Association de communes Sécurité Riviera_5_2021</v>
      </c>
      <c r="H10321">
        <v>5884</v>
      </c>
      <c r="I10321" t="s">
        <v>78</v>
      </c>
      <c r="J10321">
        <v>2021</v>
      </c>
      <c r="K10321">
        <v>2.6591807361066741E-2</v>
      </c>
    </row>
    <row r="10322" spans="1:11" x14ac:dyDescent="0.25">
      <c r="A10322" t="s">
        <v>725</v>
      </c>
      <c r="B10322" t="s">
        <v>549</v>
      </c>
      <c r="C10322" t="s">
        <v>550</v>
      </c>
      <c r="D10322" t="str">
        <f>Clef_répartition[[#This Row],[Code association]]&amp;"_"&amp;Clef_répartition[[#This Row],[Nom association]]</f>
        <v>ASR_Association de communes Sécurité Riviera</v>
      </c>
      <c r="E10322">
        <f>COUNTIFS(D$2:D10322,Clef_répartition[[#This Row],[Code_Nom]],J$2:J10322,Clef_répartition[[#This Row],[Année]])</f>
        <v>6</v>
      </c>
      <c r="F10322">
        <f>IF(Clef_répartition[[#This Row],[Code_Nom]]=D10321,F10321-1,(COUNTIFS(Clef_répartition[Code_Nom],Clef_répartition[[#This Row],[Code_Nom]],Clef_répartition[Année],Clef_répartition[[#This Row],[Année]])))</f>
        <v>7</v>
      </c>
      <c r="G10322" t="str">
        <f>Clef_répartition[[#This Row],[Code_Nom]]&amp;"_"&amp;Clef_répartition[[#This Row],[Nombre]]&amp;"_"&amp;Clef_répartition[[#This Row],[Année]]</f>
        <v>ASR_Association de communes Sécurité Riviera_6_2021</v>
      </c>
      <c r="H10322">
        <v>5885</v>
      </c>
      <c r="I10322" t="s">
        <v>138</v>
      </c>
      <c r="J10322">
        <v>2021</v>
      </c>
      <c r="K10322">
        <v>1.2984888389760659E-2</v>
      </c>
    </row>
    <row r="10323" spans="1:11" x14ac:dyDescent="0.25">
      <c r="A10323" t="s">
        <v>725</v>
      </c>
      <c r="B10323" t="s">
        <v>549</v>
      </c>
      <c r="C10323" t="s">
        <v>550</v>
      </c>
      <c r="D10323" t="str">
        <f>Clef_répartition[[#This Row],[Code association]]&amp;"_"&amp;Clef_répartition[[#This Row],[Nom association]]</f>
        <v>ASR_Association de communes Sécurité Riviera</v>
      </c>
      <c r="E10323">
        <f>COUNTIFS(D$2:D10323,Clef_répartition[[#This Row],[Code_Nom]],J$2:J10323,Clef_répartition[[#This Row],[Année]])</f>
        <v>7</v>
      </c>
      <c r="F10323">
        <f>IF(Clef_répartition[[#This Row],[Code_Nom]]=D10322,F10322-1,(COUNTIFS(Clef_répartition[Code_Nom],Clef_répartition[[#This Row],[Code_Nom]],Clef_répartition[Année],Clef_répartition[[#This Row],[Année]])))</f>
        <v>6</v>
      </c>
      <c r="G10323" t="str">
        <f>Clef_répartition[[#This Row],[Code_Nom]]&amp;"_"&amp;Clef_répartition[[#This Row],[Nombre]]&amp;"_"&amp;Clef_répartition[[#This Row],[Année]]</f>
        <v>ASR_Association de communes Sécurité Riviera_7_2021</v>
      </c>
      <c r="H10323">
        <v>5889</v>
      </c>
      <c r="I10323" t="s">
        <v>150</v>
      </c>
      <c r="J10323">
        <v>2021</v>
      </c>
      <c r="K10323">
        <v>0.16303102772682523</v>
      </c>
    </row>
    <row r="10324" spans="1:11" x14ac:dyDescent="0.25">
      <c r="A10324" t="s">
        <v>725</v>
      </c>
      <c r="B10324" t="s">
        <v>549</v>
      </c>
      <c r="C10324" t="s">
        <v>550</v>
      </c>
      <c r="D10324" t="str">
        <f>Clef_répartition[[#This Row],[Code association]]&amp;"_"&amp;Clef_répartition[[#This Row],[Nom association]]</f>
        <v>ASR_Association de communes Sécurité Riviera</v>
      </c>
      <c r="E10324">
        <f>COUNTIFS(D$2:D10324,Clef_répartition[[#This Row],[Code_Nom]],J$2:J10324,Clef_répartition[[#This Row],[Année]])</f>
        <v>8</v>
      </c>
      <c r="F10324">
        <f>IF(Clef_répartition[[#This Row],[Code_Nom]]=D10323,F10323-1,(COUNTIFS(Clef_répartition[Code_Nom],Clef_répartition[[#This Row],[Code_Nom]],Clef_répartition[Année],Clef_répartition[[#This Row],[Année]])))</f>
        <v>5</v>
      </c>
      <c r="G10324" t="str">
        <f>Clef_répartition[[#This Row],[Code_Nom]]&amp;"_"&amp;Clef_répartition[[#This Row],[Nombre]]&amp;"_"&amp;Clef_répartition[[#This Row],[Année]]</f>
        <v>ASR_Association de communes Sécurité Riviera_8_2021</v>
      </c>
      <c r="H10324">
        <v>5886</v>
      </c>
      <c r="I10324" t="s">
        <v>188</v>
      </c>
      <c r="J10324">
        <v>2021</v>
      </c>
      <c r="K10324">
        <v>0.35309003192325322</v>
      </c>
    </row>
    <row r="10325" spans="1:11" x14ac:dyDescent="0.25">
      <c r="A10325" t="s">
        <v>725</v>
      </c>
      <c r="B10325" t="s">
        <v>549</v>
      </c>
      <c r="C10325" t="s">
        <v>550</v>
      </c>
      <c r="D10325" t="str">
        <f>Clef_répartition[[#This Row],[Code association]]&amp;"_"&amp;Clef_répartition[[#This Row],[Nom association]]</f>
        <v>ASR_Association de communes Sécurité Riviera</v>
      </c>
      <c r="E10325">
        <f>COUNTIFS(D$2:D10325,Clef_répartition[[#This Row],[Code_Nom]],J$2:J10325,Clef_répartition[[#This Row],[Année]])</f>
        <v>9</v>
      </c>
      <c r="F10325">
        <f>IF(Clef_répartition[[#This Row],[Code_Nom]]=D10324,F10324-1,(COUNTIFS(Clef_répartition[Code_Nom],Clef_répartition[[#This Row],[Code_Nom]],Clef_répartition[Année],Clef_répartition[[#This Row],[Année]])))</f>
        <v>4</v>
      </c>
      <c r="G10325" t="str">
        <f>Clef_répartition[[#This Row],[Code_Nom]]&amp;"_"&amp;Clef_répartition[[#This Row],[Nombre]]&amp;"_"&amp;Clef_répartition[[#This Row],[Année]]</f>
        <v>ASR_Association de communes Sécurité Riviera_9_2021</v>
      </c>
      <c r="H10325">
        <v>5842</v>
      </c>
      <c r="I10325" t="s">
        <v>238</v>
      </c>
      <c r="J10325">
        <v>2021</v>
      </c>
      <c r="K10325">
        <v>4.8934721560098444E-4</v>
      </c>
    </row>
    <row r="10326" spans="1:11" x14ac:dyDescent="0.25">
      <c r="A10326" t="s">
        <v>725</v>
      </c>
      <c r="B10326" t="s">
        <v>549</v>
      </c>
      <c r="C10326" t="s">
        <v>550</v>
      </c>
      <c r="D10326" t="str">
        <f>Clef_répartition[[#This Row],[Code association]]&amp;"_"&amp;Clef_répartition[[#This Row],[Nom association]]</f>
        <v>ASR_Association de communes Sécurité Riviera</v>
      </c>
      <c r="E10326">
        <f>COUNTIFS(D$2:D10326,Clef_répartition[[#This Row],[Code_Nom]],J$2:J10326,Clef_répartition[[#This Row],[Année]])</f>
        <v>10</v>
      </c>
      <c r="F10326">
        <f>IF(Clef_répartition[[#This Row],[Code_Nom]]=D10325,F10325-1,(COUNTIFS(Clef_répartition[Code_Nom],Clef_répartition[[#This Row],[Code_Nom]],Clef_répartition[Année],Clef_répartition[[#This Row],[Année]])))</f>
        <v>3</v>
      </c>
      <c r="G10326" t="str">
        <f>Clef_répartition[[#This Row],[Code_Nom]]&amp;"_"&amp;Clef_répartition[[#This Row],[Nombre]]&amp;"_"&amp;Clef_répartition[[#This Row],[Année]]</f>
        <v>ASR_Association de communes Sécurité Riviera_10_2021</v>
      </c>
      <c r="H10326">
        <v>5843</v>
      </c>
      <c r="I10326" t="s">
        <v>239</v>
      </c>
      <c r="J10326">
        <v>2021</v>
      </c>
      <c r="K10326">
        <v>7.8641833717625609E-4</v>
      </c>
    </row>
    <row r="10327" spans="1:11" x14ac:dyDescent="0.25">
      <c r="A10327" t="s">
        <v>725</v>
      </c>
      <c r="B10327" t="s">
        <v>549</v>
      </c>
      <c r="C10327" t="s">
        <v>550</v>
      </c>
      <c r="D10327" t="str">
        <f>Clef_répartition[[#This Row],[Code association]]&amp;"_"&amp;Clef_répartition[[#This Row],[Nom association]]</f>
        <v>ASR_Association de communes Sécurité Riviera</v>
      </c>
      <c r="E10327">
        <f>COUNTIFS(D$2:D10327,Clef_répartition[[#This Row],[Code_Nom]],J$2:J10327,Clef_répartition[[#This Row],[Année]])</f>
        <v>11</v>
      </c>
      <c r="F10327">
        <f>IF(Clef_répartition[[#This Row],[Code_Nom]]=D10326,F10326-1,(COUNTIFS(Clef_répartition[Code_Nom],Clef_répartition[[#This Row],[Code_Nom]],Clef_répartition[Année],Clef_répartition[[#This Row],[Année]])))</f>
        <v>2</v>
      </c>
      <c r="G10327" t="str">
        <f>Clef_répartition[[#This Row],[Code_Nom]]&amp;"_"&amp;Clef_répartition[[#This Row],[Nombre]]&amp;"_"&amp;Clef_répartition[[#This Row],[Année]]</f>
        <v>ASR_Association de communes Sécurité Riviera_11_2021</v>
      </c>
      <c r="H10327">
        <v>5890</v>
      </c>
      <c r="I10327" t="s">
        <v>277</v>
      </c>
      <c r="J10327">
        <v>2021</v>
      </c>
      <c r="K10327">
        <v>0.26677314100236627</v>
      </c>
    </row>
    <row r="10328" spans="1:11" x14ac:dyDescent="0.25">
      <c r="A10328" t="s">
        <v>725</v>
      </c>
      <c r="B10328" t="s">
        <v>549</v>
      </c>
      <c r="C10328" t="s">
        <v>550</v>
      </c>
      <c r="D10328" t="str">
        <f>Clef_répartition[[#This Row],[Code association]]&amp;"_"&amp;Clef_répartition[[#This Row],[Nom association]]</f>
        <v>ASR_Association de communes Sécurité Riviera</v>
      </c>
      <c r="E10328">
        <f>COUNTIFS(D$2:D10328,Clef_répartition[[#This Row],[Code_Nom]],J$2:J10328,Clef_répartition[[#This Row],[Année]])</f>
        <v>12</v>
      </c>
      <c r="F10328">
        <f>IF(Clef_répartition[[#This Row],[Code_Nom]]=D10327,F10327-1,(COUNTIFS(Clef_répartition[Code_Nom],Clef_répartition[[#This Row],[Code_Nom]],Clef_répartition[Année],Clef_répartition[[#This Row],[Année]])))</f>
        <v>1</v>
      </c>
      <c r="G10328" t="str">
        <f>Clef_répartition[[#This Row],[Code_Nom]]&amp;"_"&amp;Clef_répartition[[#This Row],[Nombre]]&amp;"_"&amp;Clef_répartition[[#This Row],[Année]]</f>
        <v>ASR_Association de communes Sécurité Riviera_12_2021</v>
      </c>
      <c r="H10328">
        <v>5891</v>
      </c>
      <c r="I10328" t="s">
        <v>278</v>
      </c>
      <c r="J10328">
        <v>2021</v>
      </c>
      <c r="K10328">
        <v>5.6131587388545427E-3</v>
      </c>
    </row>
    <row r="10329" spans="1:11" x14ac:dyDescent="0.25">
      <c r="A10329" t="s">
        <v>725</v>
      </c>
      <c r="B10329" t="s">
        <v>477</v>
      </c>
      <c r="C10329" t="s">
        <v>478</v>
      </c>
      <c r="D10329" t="str">
        <f>Clef_répartition[[#This Row],[Code association]]&amp;"_"&amp;Clef_répartition[[#This Row],[Nom association]]</f>
        <v>ASSAGIE_Association scolaire Aubonne Gimel et Etoy</v>
      </c>
      <c r="E10329">
        <f>COUNTIFS(D$2:D10329,Clef_répartition[[#This Row],[Code_Nom]],J$2:J10329,Clef_répartition[[#This Row],[Année]])</f>
        <v>1</v>
      </c>
      <c r="F10329">
        <f>IF(Clef_répartition[[#This Row],[Code_Nom]]=D10328,F10328-1,(COUNTIFS(Clef_répartition[Code_Nom],Clef_répartition[[#This Row],[Code_Nom]],Clef_répartition[Année],Clef_répartition[[#This Row],[Année]])))</f>
        <v>12</v>
      </c>
      <c r="G10329" t="str">
        <f>Clef_répartition[[#This Row],[Code_Nom]]&amp;"_"&amp;Clef_répartition[[#This Row],[Nombre]]&amp;"_"&amp;Clef_répartition[[#This Row],[Année]]</f>
        <v>ASSAGIE_Association scolaire Aubonne Gimel et Etoy_1_2021</v>
      </c>
      <c r="H10329">
        <v>5851</v>
      </c>
      <c r="I10329" t="s">
        <v>4</v>
      </c>
      <c r="J10329">
        <v>2021</v>
      </c>
      <c r="K10329">
        <v>2.5620161857715346E-2</v>
      </c>
    </row>
    <row r="10330" spans="1:11" x14ac:dyDescent="0.25">
      <c r="A10330" t="s">
        <v>725</v>
      </c>
      <c r="B10330" t="s">
        <v>477</v>
      </c>
      <c r="C10330" t="s">
        <v>478</v>
      </c>
      <c r="D10330" t="str">
        <f>Clef_répartition[[#This Row],[Code association]]&amp;"_"&amp;Clef_répartition[[#This Row],[Nom association]]</f>
        <v>ASSAGIE_Association scolaire Aubonne Gimel et Etoy</v>
      </c>
      <c r="E10330">
        <f>COUNTIFS(D$2:D10330,Clef_répartition[[#This Row],[Code_Nom]],J$2:J10330,Clef_répartition[[#This Row],[Année]])</f>
        <v>2</v>
      </c>
      <c r="F10330">
        <f>IF(Clef_répartition[[#This Row],[Code_Nom]]=D10329,F10329-1,(COUNTIFS(Clef_répartition[Code_Nom],Clef_répartition[[#This Row],[Code_Nom]],Clef_répartition[Année],Clef_répartition[[#This Row],[Année]])))</f>
        <v>11</v>
      </c>
      <c r="G10330" t="str">
        <f>Clef_répartition[[#This Row],[Code_Nom]]&amp;"_"&amp;Clef_répartition[[#This Row],[Nombre]]&amp;"_"&amp;Clef_répartition[[#This Row],[Année]]</f>
        <v>ASSAGIE_Association scolaire Aubonne Gimel et Etoy_2_2021</v>
      </c>
      <c r="H10330">
        <v>5422</v>
      </c>
      <c r="I10330" t="s">
        <v>9</v>
      </c>
      <c r="J10330">
        <v>2021</v>
      </c>
      <c r="K10330">
        <v>0.26095091531598585</v>
      </c>
    </row>
    <row r="10331" spans="1:11" x14ac:dyDescent="0.25">
      <c r="A10331" t="s">
        <v>725</v>
      </c>
      <c r="B10331" t="s">
        <v>477</v>
      </c>
      <c r="C10331" t="s">
        <v>478</v>
      </c>
      <c r="D10331" t="str">
        <f>Clef_répartition[[#This Row],[Code association]]&amp;"_"&amp;Clef_répartition[[#This Row],[Nom association]]</f>
        <v>ASSAGIE_Association scolaire Aubonne Gimel et Etoy</v>
      </c>
      <c r="E10331">
        <f>COUNTIFS(D$2:D10331,Clef_répartition[[#This Row],[Code_Nom]],J$2:J10331,Clef_répartition[[#This Row],[Année]])</f>
        <v>3</v>
      </c>
      <c r="F10331">
        <f>IF(Clef_répartition[[#This Row],[Code_Nom]]=D10330,F10330-1,(COUNTIFS(Clef_répartition[Code_Nom],Clef_répartition[[#This Row],[Code_Nom]],Clef_répartition[Année],Clef_répartition[[#This Row],[Année]])))</f>
        <v>10</v>
      </c>
      <c r="G10331" t="str">
        <f>Clef_répartition[[#This Row],[Code_Nom]]&amp;"_"&amp;Clef_répartition[[#This Row],[Nombre]]&amp;"_"&amp;Clef_répartition[[#This Row],[Année]]</f>
        <v>ASSAGIE_Association scolaire Aubonne Gimel et Etoy_3_2021</v>
      </c>
      <c r="H10331">
        <v>5426</v>
      </c>
      <c r="I10331" t="s">
        <v>31</v>
      </c>
      <c r="J10331">
        <v>2021</v>
      </c>
      <c r="K10331">
        <v>2.6510316688354279E-2</v>
      </c>
    </row>
    <row r="10332" spans="1:11" x14ac:dyDescent="0.25">
      <c r="A10332" t="s">
        <v>725</v>
      </c>
      <c r="B10332" t="s">
        <v>477</v>
      </c>
      <c r="C10332" t="s">
        <v>478</v>
      </c>
      <c r="D10332" t="str">
        <f>Clef_répartition[[#This Row],[Code association]]&amp;"_"&amp;Clef_répartition[[#This Row],[Nom association]]</f>
        <v>ASSAGIE_Association scolaire Aubonne Gimel et Etoy</v>
      </c>
      <c r="E10332">
        <f>COUNTIFS(D$2:D10332,Clef_répartition[[#This Row],[Code_Nom]],J$2:J10332,Clef_répartition[[#This Row],[Année]])</f>
        <v>4</v>
      </c>
      <c r="F10332">
        <f>IF(Clef_répartition[[#This Row],[Code_Nom]]=D10331,F10331-1,(COUNTIFS(Clef_répartition[Code_Nom],Clef_répartition[[#This Row],[Code_Nom]],Clef_répartition[Année],Clef_répartition[[#This Row],[Année]])))</f>
        <v>9</v>
      </c>
      <c r="G10332" t="str">
        <f>Clef_répartition[[#This Row],[Code_Nom]]&amp;"_"&amp;Clef_répartition[[#This Row],[Nombre]]&amp;"_"&amp;Clef_répartition[[#This Row],[Année]]</f>
        <v>ASSAGIE_Association scolaire Aubonne Gimel et Etoy_4_2021</v>
      </c>
      <c r="H10332">
        <v>5623</v>
      </c>
      <c r="I10332" t="s">
        <v>39</v>
      </c>
      <c r="J10332">
        <v>2021</v>
      </c>
      <c r="K10332">
        <v>4.3057650213135318E-2</v>
      </c>
    </row>
    <row r="10333" spans="1:11" x14ac:dyDescent="0.25">
      <c r="A10333" t="s">
        <v>725</v>
      </c>
      <c r="B10333" t="s">
        <v>477</v>
      </c>
      <c r="C10333" t="s">
        <v>478</v>
      </c>
      <c r="D10333" t="str">
        <f>Clef_répartition[[#This Row],[Code association]]&amp;"_"&amp;Clef_répartition[[#This Row],[Nom association]]</f>
        <v>ASSAGIE_Association scolaire Aubonne Gimel et Etoy</v>
      </c>
      <c r="E10333">
        <f>COUNTIFS(D$2:D10333,Clef_répartition[[#This Row],[Code_Nom]],J$2:J10333,Clef_répartition[[#This Row],[Année]])</f>
        <v>5</v>
      </c>
      <c r="F10333">
        <f>IF(Clef_répartition[[#This Row],[Code_Nom]]=D10332,F10332-1,(COUNTIFS(Clef_répartition[Code_Nom],Clef_répartition[[#This Row],[Code_Nom]],Clef_répartition[Année],Clef_répartition[[#This Row],[Année]])))</f>
        <v>8</v>
      </c>
      <c r="G10333" t="str">
        <f>Clef_répartition[[#This Row],[Code_Nom]]&amp;"_"&amp;Clef_répartition[[#This Row],[Nombre]]&amp;"_"&amp;Clef_répartition[[#This Row],[Année]]</f>
        <v>ASSAGIE_Association scolaire Aubonne Gimel et Etoy_5_2021</v>
      </c>
      <c r="H10333">
        <v>5856</v>
      </c>
      <c r="I10333" t="s">
        <v>106</v>
      </c>
      <c r="J10333">
        <v>2021</v>
      </c>
      <c r="K10333">
        <v>3.2553995088416929E-2</v>
      </c>
    </row>
    <row r="10334" spans="1:11" x14ac:dyDescent="0.25">
      <c r="A10334" t="s">
        <v>725</v>
      </c>
      <c r="B10334" t="s">
        <v>477</v>
      </c>
      <c r="C10334" t="s">
        <v>478</v>
      </c>
      <c r="D10334" t="str">
        <f>Clef_répartition[[#This Row],[Code association]]&amp;"_"&amp;Clef_répartition[[#This Row],[Nom association]]</f>
        <v>ASSAGIE_Association scolaire Aubonne Gimel et Etoy</v>
      </c>
      <c r="E10334">
        <f>COUNTIFS(D$2:D10334,Clef_répartition[[#This Row],[Code_Nom]],J$2:J10334,Clef_répartition[[#This Row],[Année]])</f>
        <v>6</v>
      </c>
      <c r="F10334">
        <f>IF(Clef_répartition[[#This Row],[Code_Nom]]=D10333,F10333-1,(COUNTIFS(Clef_répartition[Code_Nom],Clef_répartition[[#This Row],[Code_Nom]],Clef_répartition[Année],Clef_répartition[[#This Row],[Année]])))</f>
        <v>7</v>
      </c>
      <c r="G10334" t="str">
        <f>Clef_répartition[[#This Row],[Code_Nom]]&amp;"_"&amp;Clef_répartition[[#This Row],[Nombre]]&amp;"_"&amp;Clef_répartition[[#This Row],[Année]]</f>
        <v>ASSAGIE_Association scolaire Aubonne Gimel et Etoy_6_2021</v>
      </c>
      <c r="H10334">
        <v>5636</v>
      </c>
      <c r="I10334" t="s">
        <v>109</v>
      </c>
      <c r="J10334">
        <v>2021</v>
      </c>
      <c r="K10334">
        <v>0.2015513661548555</v>
      </c>
    </row>
    <row r="10335" spans="1:11" x14ac:dyDescent="0.25">
      <c r="A10335" t="s">
        <v>725</v>
      </c>
      <c r="B10335" t="s">
        <v>477</v>
      </c>
      <c r="C10335" t="s">
        <v>478</v>
      </c>
      <c r="D10335" t="str">
        <f>Clef_répartition[[#This Row],[Code association]]&amp;"_"&amp;Clef_répartition[[#This Row],[Nom association]]</f>
        <v>ASSAGIE_Association scolaire Aubonne Gimel et Etoy</v>
      </c>
      <c r="E10335">
        <f>COUNTIFS(D$2:D10335,Clef_répartition[[#This Row],[Code_Nom]],J$2:J10335,Clef_répartition[[#This Row],[Année]])</f>
        <v>7</v>
      </c>
      <c r="F10335">
        <f>IF(Clef_répartition[[#This Row],[Code_Nom]]=D10334,F10334-1,(COUNTIFS(Clef_répartition[Code_Nom],Clef_répartition[[#This Row],[Code_Nom]],Clef_répartition[Année],Clef_répartition[[#This Row],[Année]])))</f>
        <v>6</v>
      </c>
      <c r="G10335" t="str">
        <f>Clef_répartition[[#This Row],[Code_Nom]]&amp;"_"&amp;Clef_répartition[[#This Row],[Nombre]]&amp;"_"&amp;Clef_répartition[[#This Row],[Année]]</f>
        <v>ASSAGIE_Association scolaire Aubonne Gimel et Etoy_7_2021</v>
      </c>
      <c r="H10335">
        <v>5427</v>
      </c>
      <c r="I10335" t="s">
        <v>112</v>
      </c>
      <c r="J10335">
        <v>2021</v>
      </c>
      <c r="K10335">
        <v>5.8099963451706954E-2</v>
      </c>
    </row>
    <row r="10336" spans="1:11" x14ac:dyDescent="0.25">
      <c r="A10336" t="s">
        <v>725</v>
      </c>
      <c r="B10336" t="s">
        <v>477</v>
      </c>
      <c r="C10336" t="s">
        <v>478</v>
      </c>
      <c r="D10336" t="str">
        <f>Clef_répartition[[#This Row],[Code association]]&amp;"_"&amp;Clef_répartition[[#This Row],[Nom association]]</f>
        <v>ASSAGIE_Association scolaire Aubonne Gimel et Etoy</v>
      </c>
      <c r="E10336">
        <f>COUNTIFS(D$2:D10336,Clef_répartition[[#This Row],[Code_Nom]],J$2:J10336,Clef_répartition[[#This Row],[Année]])</f>
        <v>8</v>
      </c>
      <c r="F10336">
        <f>IF(Clef_répartition[[#This Row],[Code_Nom]]=D10335,F10335-1,(COUNTIFS(Clef_répartition[Code_Nom],Clef_répartition[[#This Row],[Code_Nom]],Clef_répartition[Année],Clef_répartition[[#This Row],[Année]])))</f>
        <v>5</v>
      </c>
      <c r="G10336" t="str">
        <f>Clef_répartition[[#This Row],[Code_Nom]]&amp;"_"&amp;Clef_répartition[[#This Row],[Nombre]]&amp;"_"&amp;Clef_répartition[[#This Row],[Année]]</f>
        <v>ASSAGIE_Association scolaire Aubonne Gimel et Etoy_8_2021</v>
      </c>
      <c r="H10336">
        <v>5428</v>
      </c>
      <c r="I10336" t="s">
        <v>123</v>
      </c>
      <c r="J10336">
        <v>2021</v>
      </c>
      <c r="K10336">
        <v>0.17186486130038864</v>
      </c>
    </row>
    <row r="10337" spans="1:11" x14ac:dyDescent="0.25">
      <c r="A10337" t="s">
        <v>725</v>
      </c>
      <c r="B10337" t="s">
        <v>477</v>
      </c>
      <c r="C10337" t="s">
        <v>478</v>
      </c>
      <c r="D10337" t="str">
        <f>Clef_répartition[[#This Row],[Code association]]&amp;"_"&amp;Clef_répartition[[#This Row],[Nom association]]</f>
        <v>ASSAGIE_Association scolaire Aubonne Gimel et Etoy</v>
      </c>
      <c r="E10337">
        <f>COUNTIFS(D$2:D10337,Clef_répartition[[#This Row],[Code_Nom]],J$2:J10337,Clef_répartition[[#This Row],[Année]])</f>
        <v>9</v>
      </c>
      <c r="F10337">
        <f>IF(Clef_répartition[[#This Row],[Code_Nom]]=D10336,F10336-1,(COUNTIFS(Clef_répartition[Code_Nom],Clef_répartition[[#This Row],[Code_Nom]],Clef_répartition[Année],Clef_répartition[[#This Row],[Année]])))</f>
        <v>4</v>
      </c>
      <c r="G10337" t="str">
        <f>Clef_répartition[[#This Row],[Code_Nom]]&amp;"_"&amp;Clef_répartition[[#This Row],[Nombre]]&amp;"_"&amp;Clef_répartition[[#This Row],[Année]]</f>
        <v>ASSAGIE_Association scolaire Aubonne Gimel et Etoy_9_2021</v>
      </c>
      <c r="H10337">
        <v>5637</v>
      </c>
      <c r="I10337" t="s">
        <v>153</v>
      </c>
      <c r="J10337">
        <v>2021</v>
      </c>
      <c r="K10337">
        <v>7.6971179020266442E-2</v>
      </c>
    </row>
    <row r="10338" spans="1:11" x14ac:dyDescent="0.25">
      <c r="A10338" t="s">
        <v>725</v>
      </c>
      <c r="B10338" t="s">
        <v>477</v>
      </c>
      <c r="C10338" t="s">
        <v>478</v>
      </c>
      <c r="D10338" t="str">
        <f>Clef_répartition[[#This Row],[Code association]]&amp;"_"&amp;Clef_répartition[[#This Row],[Nom association]]</f>
        <v>ASSAGIE_Association scolaire Aubonne Gimel et Etoy</v>
      </c>
      <c r="E10338">
        <f>COUNTIFS(D$2:D10338,Clef_répartition[[#This Row],[Code_Nom]],J$2:J10338,Clef_répartition[[#This Row],[Année]])</f>
        <v>10</v>
      </c>
      <c r="F10338">
        <f>IF(Clef_répartition[[#This Row],[Code_Nom]]=D10337,F10337-1,(COUNTIFS(Clef_répartition[Code_Nom],Clef_répartition[[#This Row],[Code_Nom]],Clef_répartition[Année],Clef_répartition[[#This Row],[Année]])))</f>
        <v>3</v>
      </c>
      <c r="G10338" t="str">
        <f>Clef_répartition[[#This Row],[Code_Nom]]&amp;"_"&amp;Clef_répartition[[#This Row],[Nombre]]&amp;"_"&amp;Clef_répartition[[#This Row],[Année]]</f>
        <v>ASSAGIE_Association scolaire Aubonne Gimel et Etoy_10_2021</v>
      </c>
      <c r="H10338">
        <v>5435</v>
      </c>
      <c r="I10338" t="s">
        <v>245</v>
      </c>
      <c r="J10338">
        <v>2021</v>
      </c>
      <c r="K10338">
        <v>4.742506410811468E-2</v>
      </c>
    </row>
    <row r="10339" spans="1:11" x14ac:dyDescent="0.25">
      <c r="A10339" t="s">
        <v>725</v>
      </c>
      <c r="B10339" t="s">
        <v>477</v>
      </c>
      <c r="C10339" t="s">
        <v>478</v>
      </c>
      <c r="D10339" t="str">
        <f>Clef_répartition[[#This Row],[Code association]]&amp;"_"&amp;Clef_répartition[[#This Row],[Nom association]]</f>
        <v>ASSAGIE_Association scolaire Aubonne Gimel et Etoy</v>
      </c>
      <c r="E10339">
        <f>COUNTIFS(D$2:D10339,Clef_répartition[[#This Row],[Code_Nom]],J$2:J10339,Clef_répartition[[#This Row],[Année]])</f>
        <v>11</v>
      </c>
      <c r="F10339">
        <f>IF(Clef_répartition[[#This Row],[Code_Nom]]=D10338,F10338-1,(COUNTIFS(Clef_répartition[Code_Nom],Clef_répartition[[#This Row],[Code_Nom]],Clef_répartition[Année],Clef_répartition[[#This Row],[Année]])))</f>
        <v>2</v>
      </c>
      <c r="G10339" t="str">
        <f>Clef_répartition[[#This Row],[Code_Nom]]&amp;"_"&amp;Clef_répartition[[#This Row],[Nombre]]&amp;"_"&amp;Clef_répartition[[#This Row],[Année]]</f>
        <v>ASSAGIE_Association scolaire Aubonne Gimel et Etoy_11_2021</v>
      </c>
      <c r="H10339">
        <v>5436</v>
      </c>
      <c r="I10339" t="s">
        <v>246</v>
      </c>
      <c r="J10339">
        <v>2021</v>
      </c>
      <c r="K10339">
        <v>2.3019582003806941E-2</v>
      </c>
    </row>
    <row r="10340" spans="1:11" x14ac:dyDescent="0.25">
      <c r="A10340" t="s">
        <v>725</v>
      </c>
      <c r="B10340" t="s">
        <v>477</v>
      </c>
      <c r="C10340" t="s">
        <v>478</v>
      </c>
      <c r="D10340" t="str">
        <f>Clef_répartition[[#This Row],[Code association]]&amp;"_"&amp;Clef_répartition[[#This Row],[Nom association]]</f>
        <v>ASSAGIE_Association scolaire Aubonne Gimel et Etoy</v>
      </c>
      <c r="E10340">
        <f>COUNTIFS(D$2:D10340,Clef_répartition[[#This Row],[Code_Nom]],J$2:J10340,Clef_répartition[[#This Row],[Année]])</f>
        <v>12</v>
      </c>
      <c r="F10340">
        <f>IF(Clef_répartition[[#This Row],[Code_Nom]]=D10339,F10339-1,(COUNTIFS(Clef_répartition[Code_Nom],Clef_répartition[[#This Row],[Code_Nom]],Clef_répartition[Année],Clef_répartition[[#This Row],[Année]])))</f>
        <v>1</v>
      </c>
      <c r="G10340" t="str">
        <f>Clef_répartition[[#This Row],[Code_Nom]]&amp;"_"&amp;Clef_répartition[[#This Row],[Nombre]]&amp;"_"&amp;Clef_répartition[[#This Row],[Année]]</f>
        <v>ASSAGIE_Association scolaire Aubonne Gimel et Etoy_12_2021</v>
      </c>
      <c r="H10340">
        <v>5437</v>
      </c>
      <c r="I10340" t="s">
        <v>250</v>
      </c>
      <c r="J10340">
        <v>2021</v>
      </c>
      <c r="K10340">
        <v>3.2374944797253113E-2</v>
      </c>
    </row>
    <row r="10341" spans="1:11" x14ac:dyDescent="0.25">
      <c r="A10341" t="s">
        <v>725</v>
      </c>
      <c r="B10341" t="s">
        <v>527</v>
      </c>
      <c r="C10341" t="s">
        <v>528</v>
      </c>
      <c r="D10341" t="str">
        <f>Clef_répartition[[#This Row],[Code association]]&amp;"_"&amp;Clef_répartition[[#This Row],[Nom association]]</f>
        <v>AVM_Association intercommunale pour l'alimentation en eau du Vallon de la Morges</v>
      </c>
      <c r="E10341">
        <f>COUNTIFS(D$2:D10341,Clef_répartition[[#This Row],[Code_Nom]],J$2:J10341,Clef_répartition[[#This Row],[Année]])</f>
        <v>1</v>
      </c>
      <c r="F10341">
        <f>IF(Clef_répartition[[#This Row],[Code_Nom]]=D10340,F10340-1,(COUNTIFS(Clef_répartition[Code_Nom],Clef_répartition[[#This Row],[Code_Nom]],Clef_répartition[Année],Clef_répartition[[#This Row],[Année]])))</f>
        <v>5</v>
      </c>
      <c r="G10341" t="str">
        <f>Clef_répartition[[#This Row],[Code_Nom]]&amp;"_"&amp;Clef_répartition[[#This Row],[Nombre]]&amp;"_"&amp;Clef_répartition[[#This Row],[Année]]</f>
        <v>AVM_Association intercommunale pour l'alimentation en eau du Vallon de la Morges_1_2021</v>
      </c>
      <c r="H10341">
        <v>5628</v>
      </c>
      <c r="I10341" t="s">
        <v>67</v>
      </c>
      <c r="J10341">
        <v>2021</v>
      </c>
      <c r="K10341">
        <v>0.1</v>
      </c>
    </row>
    <row r="10342" spans="1:11" x14ac:dyDescent="0.25">
      <c r="A10342" t="s">
        <v>725</v>
      </c>
      <c r="B10342" t="s">
        <v>527</v>
      </c>
      <c r="C10342" t="s">
        <v>528</v>
      </c>
      <c r="D10342" t="str">
        <f>Clef_répartition[[#This Row],[Code association]]&amp;"_"&amp;Clef_répartition[[#This Row],[Nom association]]</f>
        <v>AVM_Association intercommunale pour l'alimentation en eau du Vallon de la Morges</v>
      </c>
      <c r="E10342">
        <f>COUNTIFS(D$2:D10342,Clef_répartition[[#This Row],[Code_Nom]],J$2:J10342,Clef_répartition[[#This Row],[Année]])</f>
        <v>2</v>
      </c>
      <c r="F10342">
        <f>IF(Clef_répartition[[#This Row],[Code_Nom]]=D10341,F10341-1,(COUNTIFS(Clef_répartition[Code_Nom],Clef_répartition[[#This Row],[Code_Nom]],Clef_répartition[Année],Clef_répartition[[#This Row],[Année]])))</f>
        <v>4</v>
      </c>
      <c r="G10342" t="str">
        <f>Clef_répartition[[#This Row],[Code_Nom]]&amp;"_"&amp;Clef_répartition[[#This Row],[Nombre]]&amp;"_"&amp;Clef_répartition[[#This Row],[Année]]</f>
        <v>AVM_Association intercommunale pour l'alimentation en eau du Vallon de la Morges_2_2021</v>
      </c>
      <c r="H10342">
        <v>5634</v>
      </c>
      <c r="I10342" t="s">
        <v>101</v>
      </c>
      <c r="J10342">
        <v>2021</v>
      </c>
      <c r="K10342">
        <v>0.19</v>
      </c>
    </row>
    <row r="10343" spans="1:11" x14ac:dyDescent="0.25">
      <c r="A10343" t="s">
        <v>725</v>
      </c>
      <c r="B10343" t="s">
        <v>527</v>
      </c>
      <c r="C10343" t="s">
        <v>528</v>
      </c>
      <c r="D10343" t="str">
        <f>Clef_répartition[[#This Row],[Code association]]&amp;"_"&amp;Clef_répartition[[#This Row],[Nom association]]</f>
        <v>AVM_Association intercommunale pour l'alimentation en eau du Vallon de la Morges</v>
      </c>
      <c r="E10343">
        <f>COUNTIFS(D$2:D10343,Clef_répartition[[#This Row],[Code_Nom]],J$2:J10343,Clef_répartition[[#This Row],[Année]])</f>
        <v>3</v>
      </c>
      <c r="F10343">
        <f>IF(Clef_répartition[[#This Row],[Code_Nom]]=D10342,F10342-1,(COUNTIFS(Clef_répartition[Code_Nom],Clef_répartition[[#This Row],[Code_Nom]],Clef_répartition[Année],Clef_répartition[[#This Row],[Année]])))</f>
        <v>3</v>
      </c>
      <c r="G10343" t="str">
        <f>Clef_répartition[[#This Row],[Code_Nom]]&amp;"_"&amp;Clef_répartition[[#This Row],[Nombre]]&amp;"_"&amp;Clef_répartition[[#This Row],[Année]]</f>
        <v>AVM_Association intercommunale pour l'alimentation en eau du Vallon de la Morges_3_2021</v>
      </c>
      <c r="H10343">
        <v>5656</v>
      </c>
      <c r="I10343" t="s">
        <v>135</v>
      </c>
      <c r="J10343">
        <v>2021</v>
      </c>
      <c r="K10343">
        <v>0.18</v>
      </c>
    </row>
    <row r="10344" spans="1:11" x14ac:dyDescent="0.25">
      <c r="A10344" t="s">
        <v>725</v>
      </c>
      <c r="B10344" t="s">
        <v>527</v>
      </c>
      <c r="C10344" t="s">
        <v>528</v>
      </c>
      <c r="D10344" t="str">
        <f>Clef_répartition[[#This Row],[Code association]]&amp;"_"&amp;Clef_répartition[[#This Row],[Nom association]]</f>
        <v>AVM_Association intercommunale pour l'alimentation en eau du Vallon de la Morges</v>
      </c>
      <c r="E10344">
        <f>COUNTIFS(D$2:D10344,Clef_répartition[[#This Row],[Code_Nom]],J$2:J10344,Clef_répartition[[#This Row],[Année]])</f>
        <v>4</v>
      </c>
      <c r="F10344">
        <f>IF(Clef_répartition[[#This Row],[Code_Nom]]=D10343,F10343-1,(COUNTIFS(Clef_répartition[Code_Nom],Clef_répartition[[#This Row],[Code_Nom]],Clef_répartition[Année],Clef_répartition[[#This Row],[Année]])))</f>
        <v>2</v>
      </c>
      <c r="G10344" t="str">
        <f>Clef_répartition[[#This Row],[Code_Nom]]&amp;"_"&amp;Clef_répartition[[#This Row],[Nombre]]&amp;"_"&amp;Clef_répartition[[#This Row],[Année]]</f>
        <v>AVM_Association intercommunale pour l'alimentation en eau du Vallon de la Morges_4_2021</v>
      </c>
      <c r="H10344">
        <v>5650</v>
      </c>
      <c r="I10344" t="s">
        <v>276</v>
      </c>
      <c r="J10344">
        <v>2021</v>
      </c>
      <c r="K10344">
        <v>0.08</v>
      </c>
    </row>
    <row r="10345" spans="1:11" x14ac:dyDescent="0.25">
      <c r="A10345" t="s">
        <v>725</v>
      </c>
      <c r="B10345" t="s">
        <v>527</v>
      </c>
      <c r="C10345" t="s">
        <v>528</v>
      </c>
      <c r="D10345" t="str">
        <f>Clef_répartition[[#This Row],[Code association]]&amp;"_"&amp;Clef_répartition[[#This Row],[Nom association]]</f>
        <v>AVM_Association intercommunale pour l'alimentation en eau du Vallon de la Morges</v>
      </c>
      <c r="E10345">
        <f>COUNTIFS(D$2:D10345,Clef_répartition[[#This Row],[Code_Nom]],J$2:J10345,Clef_répartition[[#This Row],[Année]])</f>
        <v>5</v>
      </c>
      <c r="F10345">
        <f>IF(Clef_répartition[[#This Row],[Code_Nom]]=D10344,F10344-1,(COUNTIFS(Clef_répartition[Code_Nom],Clef_répartition[[#This Row],[Code_Nom]],Clef_répartition[Année],Clef_répartition[[#This Row],[Année]])))</f>
        <v>1</v>
      </c>
      <c r="G10345" t="str">
        <f>Clef_répartition[[#This Row],[Code_Nom]]&amp;"_"&amp;Clef_répartition[[#This Row],[Nombre]]&amp;"_"&amp;Clef_répartition[[#This Row],[Année]]</f>
        <v>AVM_Association intercommunale pour l'alimentation en eau du Vallon de la Morges_5_2021</v>
      </c>
      <c r="H10345">
        <v>5653</v>
      </c>
      <c r="I10345" t="s">
        <v>291</v>
      </c>
      <c r="J10345">
        <v>2021</v>
      </c>
      <c r="K10345">
        <v>0.45</v>
      </c>
    </row>
    <row r="10346" spans="1:11" x14ac:dyDescent="0.25">
      <c r="A10346" t="s">
        <v>725</v>
      </c>
      <c r="B10346" t="s">
        <v>616</v>
      </c>
      <c r="C10346" t="s">
        <v>617</v>
      </c>
      <c r="D10346" t="str">
        <f>Clef_répartition[[#This Row],[Code association]]&amp;"_"&amp;Clef_répartition[[#This Row],[Nom association]]</f>
        <v>CCSPA Moudon_Centre de collecte de sous-produits animaux Moudon</v>
      </c>
      <c r="E10346">
        <f>COUNTIFS(D$2:D10346,Clef_répartition[[#This Row],[Code_Nom]],J$2:J10346,Clef_répartition[[#This Row],[Année]])</f>
        <v>1</v>
      </c>
      <c r="F10346">
        <f>IF(Clef_répartition[[#This Row],[Code_Nom]]=D10345,F10345-1,(COUNTIFS(Clef_répartition[Code_Nom],Clef_répartition[[#This Row],[Code_Nom]],Clef_répartition[Année],Clef_répartition[[#This Row],[Année]])))</f>
        <v>25</v>
      </c>
      <c r="G10346" t="str">
        <f>Clef_répartition[[#This Row],[Code_Nom]]&amp;"_"&amp;Clef_répartition[[#This Row],[Nombre]]&amp;"_"&amp;Clef_répartition[[#This Row],[Année]]</f>
        <v>CCSPA Moudon_Centre de collecte de sous-produits animaux Moudon_1_2021</v>
      </c>
      <c r="H10346">
        <v>5661</v>
      </c>
      <c r="I10346" s="58" t="s">
        <v>32</v>
      </c>
      <c r="J10346">
        <v>2021</v>
      </c>
      <c r="K10346">
        <v>1.14E-2</v>
      </c>
    </row>
    <row r="10347" spans="1:11" x14ac:dyDescent="0.25">
      <c r="A10347" t="s">
        <v>725</v>
      </c>
      <c r="B10347" t="s">
        <v>616</v>
      </c>
      <c r="C10347" t="s">
        <v>617</v>
      </c>
      <c r="D10347" t="str">
        <f>Clef_répartition[[#This Row],[Code association]]&amp;"_"&amp;Clef_répartition[[#This Row],[Nom association]]</f>
        <v>CCSPA Moudon_Centre de collecte de sous-produits animaux Moudon</v>
      </c>
      <c r="E10347">
        <f>COUNTIFS(D$2:D10347,Clef_répartition[[#This Row],[Code_Nom]],J$2:J10347,Clef_répartition[[#This Row],[Année]])</f>
        <v>2</v>
      </c>
      <c r="F10347">
        <f>IF(Clef_répartition[[#This Row],[Code_Nom]]=D10346,F10346-1,(COUNTIFS(Clef_répartition[Code_Nom],Clef_répartition[[#This Row],[Code_Nom]],Clef_répartition[Année],Clef_répartition[[#This Row],[Année]])))</f>
        <v>24</v>
      </c>
      <c r="G10347" t="str">
        <f>Clef_répartition[[#This Row],[Code_Nom]]&amp;"_"&amp;Clef_répartition[[#This Row],[Nombre]]&amp;"_"&amp;Clef_répartition[[#This Row],[Année]]</f>
        <v>CCSPA Moudon_Centre de collecte de sous-produits animaux Moudon_2_2021</v>
      </c>
      <c r="H10347">
        <v>5663</v>
      </c>
      <c r="I10347" s="58" t="s">
        <v>45</v>
      </c>
      <c r="J10347">
        <v>2021</v>
      </c>
      <c r="K10347">
        <v>7.3000000000000001E-3</v>
      </c>
    </row>
    <row r="10348" spans="1:11" x14ac:dyDescent="0.25">
      <c r="A10348" t="s">
        <v>725</v>
      </c>
      <c r="B10348" t="s">
        <v>616</v>
      </c>
      <c r="C10348" t="s">
        <v>617</v>
      </c>
      <c r="D10348" t="str">
        <f>Clef_répartition[[#This Row],[Code association]]&amp;"_"&amp;Clef_répartition[[#This Row],[Nom association]]</f>
        <v>CCSPA Moudon_Centre de collecte de sous-produits animaux Moudon</v>
      </c>
      <c r="E10348">
        <f>COUNTIFS(D$2:D10348,Clef_répartition[[#This Row],[Code_Nom]],J$2:J10348,Clef_répartition[[#This Row],[Année]])</f>
        <v>3</v>
      </c>
      <c r="F10348">
        <f>IF(Clef_répartition[[#This Row],[Code_Nom]]=D10347,F10347-1,(COUNTIFS(Clef_répartition[Code_Nom],Clef_répartition[[#This Row],[Code_Nom]],Clef_répartition[Année],Clef_répartition[[#This Row],[Année]])))</f>
        <v>23</v>
      </c>
      <c r="G10348" t="str">
        <f>Clef_répartition[[#This Row],[Code_Nom]]&amp;"_"&amp;Clef_répartition[[#This Row],[Nombre]]&amp;"_"&amp;Clef_répartition[[#This Row],[Année]]</f>
        <v>CCSPA Moudon_Centre de collecte de sous-produits animaux Moudon_3_2021</v>
      </c>
      <c r="H10348">
        <v>5665</v>
      </c>
      <c r="I10348" s="58" t="s">
        <v>57</v>
      </c>
      <c r="J10348">
        <v>2021</v>
      </c>
      <c r="K10348">
        <v>6.7999999999999996E-3</v>
      </c>
    </row>
    <row r="10349" spans="1:11" x14ac:dyDescent="0.25">
      <c r="A10349" t="s">
        <v>725</v>
      </c>
      <c r="B10349" t="s">
        <v>616</v>
      </c>
      <c r="C10349" t="s">
        <v>617</v>
      </c>
      <c r="D10349" t="str">
        <f>Clef_répartition[[#This Row],[Code association]]&amp;"_"&amp;Clef_répartition[[#This Row],[Nom association]]</f>
        <v>CCSPA Moudon_Centre de collecte de sous-produits animaux Moudon</v>
      </c>
      <c r="E10349">
        <f>COUNTIFS(D$2:D10349,Clef_répartition[[#This Row],[Code_Nom]],J$2:J10349,Clef_répartition[[#This Row],[Année]])</f>
        <v>4</v>
      </c>
      <c r="F10349">
        <f>IF(Clef_répartition[[#This Row],[Code_Nom]]=D10348,F10348-1,(COUNTIFS(Clef_répartition[Code_Nom],Clef_répartition[[#This Row],[Code_Nom]],Clef_répartition[Année],Clef_répartition[[#This Row],[Année]])))</f>
        <v>22</v>
      </c>
      <c r="G10349" t="str">
        <f>Clef_répartition[[#This Row],[Code_Nom]]&amp;"_"&amp;Clef_répartition[[#This Row],[Nombre]]&amp;"_"&amp;Clef_répartition[[#This Row],[Année]]</f>
        <v>CCSPA Moudon_Centre de collecte de sous-produits animaux Moudon_4_2021</v>
      </c>
      <c r="H10349">
        <v>5785</v>
      </c>
      <c r="I10349" s="58" t="s">
        <v>74</v>
      </c>
      <c r="J10349">
        <v>2021</v>
      </c>
      <c r="K10349">
        <v>1.4999999999999999E-2</v>
      </c>
    </row>
    <row r="10350" spans="1:11" x14ac:dyDescent="0.25">
      <c r="A10350" t="s">
        <v>725</v>
      </c>
      <c r="B10350" t="s">
        <v>616</v>
      </c>
      <c r="C10350" t="s">
        <v>617</v>
      </c>
      <c r="D10350" t="str">
        <f>Clef_répartition[[#This Row],[Code association]]&amp;"_"&amp;Clef_répartition[[#This Row],[Nom association]]</f>
        <v>CCSPA Moudon_Centre de collecte de sous-produits animaux Moudon</v>
      </c>
      <c r="E10350">
        <f>COUNTIFS(D$2:D10350,Clef_répartition[[#This Row],[Code_Nom]],J$2:J10350,Clef_répartition[[#This Row],[Année]])</f>
        <v>5</v>
      </c>
      <c r="F10350">
        <f>IF(Clef_répartition[[#This Row],[Code_Nom]]=D10349,F10349-1,(COUNTIFS(Clef_répartition[Code_Nom],Clef_répartition[[#This Row],[Code_Nom]],Clef_répartition[Année],Clef_répartition[[#This Row],[Année]])))</f>
        <v>21</v>
      </c>
      <c r="G10350" t="str">
        <f>Clef_répartition[[#This Row],[Code_Nom]]&amp;"_"&amp;Clef_répartition[[#This Row],[Nombre]]&amp;"_"&amp;Clef_répartition[[#This Row],[Année]]</f>
        <v>CCSPA Moudon_Centre de collecte de sous-produits animaux Moudon_5_2021</v>
      </c>
      <c r="H10350">
        <v>5669</v>
      </c>
      <c r="I10350" s="58" t="s">
        <v>89</v>
      </c>
      <c r="J10350">
        <v>2021</v>
      </c>
      <c r="K10350">
        <v>9.1000000000000004E-3</v>
      </c>
    </row>
    <row r="10351" spans="1:11" x14ac:dyDescent="0.25">
      <c r="A10351" t="s">
        <v>725</v>
      </c>
      <c r="B10351" t="s">
        <v>616</v>
      </c>
      <c r="C10351" t="s">
        <v>617</v>
      </c>
      <c r="D10351" t="str">
        <f>Clef_répartition[[#This Row],[Code association]]&amp;"_"&amp;Clef_répartition[[#This Row],[Nom association]]</f>
        <v>CCSPA Moudon_Centre de collecte de sous-produits animaux Moudon</v>
      </c>
      <c r="E10351">
        <f>COUNTIFS(D$2:D10351,Clef_répartition[[#This Row],[Code_Nom]],J$2:J10351,Clef_répartition[[#This Row],[Année]])</f>
        <v>6</v>
      </c>
      <c r="F10351">
        <f>IF(Clef_répartition[[#This Row],[Code_Nom]]=D10350,F10350-1,(COUNTIFS(Clef_répartition[Code_Nom],Clef_répartition[[#This Row],[Code_Nom]],Clef_répartition[Année],Clef_répartition[[#This Row],[Année]])))</f>
        <v>20</v>
      </c>
      <c r="G10351" t="str">
        <f>Clef_répartition[[#This Row],[Code_Nom]]&amp;"_"&amp;Clef_répartition[[#This Row],[Nombre]]&amp;"_"&amp;Clef_répartition[[#This Row],[Année]]</f>
        <v>CCSPA Moudon_Centre de collecte de sous-produits animaux Moudon_6_2021</v>
      </c>
      <c r="H10351">
        <v>5671</v>
      </c>
      <c r="I10351" s="58" t="s">
        <v>618</v>
      </c>
      <c r="J10351">
        <v>2021</v>
      </c>
      <c r="K10351">
        <v>7.6E-3</v>
      </c>
    </row>
    <row r="10352" spans="1:11" x14ac:dyDescent="0.25">
      <c r="A10352" t="s">
        <v>725</v>
      </c>
      <c r="B10352" t="s">
        <v>616</v>
      </c>
      <c r="C10352" t="s">
        <v>617</v>
      </c>
      <c r="D10352" t="str">
        <f>Clef_répartition[[#This Row],[Code association]]&amp;"_"&amp;Clef_répartition[[#This Row],[Nom association]]</f>
        <v>CCSPA Moudon_Centre de collecte de sous-produits animaux Moudon</v>
      </c>
      <c r="E10352">
        <f>COUNTIFS(D$2:D10352,Clef_répartition[[#This Row],[Code_Nom]],J$2:J10352,Clef_répartition[[#This Row],[Année]])</f>
        <v>7</v>
      </c>
      <c r="F10352">
        <f>IF(Clef_répartition[[#This Row],[Code_Nom]]=D10351,F10351-1,(COUNTIFS(Clef_répartition[Code_Nom],Clef_répartition[[#This Row],[Code_Nom]],Clef_répartition[Année],Clef_répartition[[#This Row],[Année]])))</f>
        <v>19</v>
      </c>
      <c r="G10352" t="str">
        <f>Clef_répartition[[#This Row],[Code_Nom]]&amp;"_"&amp;Clef_répartition[[#This Row],[Nombre]]&amp;"_"&amp;Clef_répartition[[#This Row],[Année]]</f>
        <v>CCSPA Moudon_Centre de collecte de sous-produits animaux Moudon_7_2021</v>
      </c>
      <c r="H10352">
        <v>5673</v>
      </c>
      <c r="I10352" s="58" t="s">
        <v>137</v>
      </c>
      <c r="J10352">
        <v>2021</v>
      </c>
      <c r="K10352">
        <v>1.14E-2</v>
      </c>
    </row>
    <row r="10353" spans="1:11" x14ac:dyDescent="0.25">
      <c r="A10353" t="s">
        <v>725</v>
      </c>
      <c r="B10353" t="s">
        <v>616</v>
      </c>
      <c r="C10353" t="s">
        <v>617</v>
      </c>
      <c r="D10353" t="str">
        <f>Clef_répartition[[#This Row],[Code association]]&amp;"_"&amp;Clef_répartition[[#This Row],[Nom association]]</f>
        <v>CCSPA Moudon_Centre de collecte de sous-produits animaux Moudon</v>
      </c>
      <c r="E10353">
        <f>COUNTIFS(D$2:D10353,Clef_répartition[[#This Row],[Code_Nom]],J$2:J10353,Clef_répartition[[#This Row],[Année]])</f>
        <v>8</v>
      </c>
      <c r="F10353">
        <f>IF(Clef_répartition[[#This Row],[Code_Nom]]=D10352,F10352-1,(COUNTIFS(Clef_répartition[Code_Nom],Clef_répartition[[#This Row],[Code_Nom]],Clef_répartition[Année],Clef_répartition[[#This Row],[Année]])))</f>
        <v>18</v>
      </c>
      <c r="G10353" t="str">
        <f>Clef_répartition[[#This Row],[Code_Nom]]&amp;"_"&amp;Clef_répartition[[#This Row],[Nombre]]&amp;"_"&amp;Clef_répartition[[#This Row],[Année]]</f>
        <v>CCSPA Moudon_Centre de collecte de sous-produits animaux Moudon_8_2021</v>
      </c>
      <c r="H10353">
        <v>5804</v>
      </c>
      <c r="I10353" s="58" t="s">
        <v>139</v>
      </c>
      <c r="J10353">
        <v>2021</v>
      </c>
      <c r="K10353">
        <v>4.9299999999999997E-2</v>
      </c>
    </row>
    <row r="10354" spans="1:11" x14ac:dyDescent="0.25">
      <c r="A10354" t="s">
        <v>725</v>
      </c>
      <c r="B10354" t="s">
        <v>616</v>
      </c>
      <c r="C10354" t="s">
        <v>617</v>
      </c>
      <c r="D10354" t="str">
        <f>Clef_répartition[[#This Row],[Code association]]&amp;"_"&amp;Clef_répartition[[#This Row],[Nom association]]</f>
        <v>CCSPA Moudon_Centre de collecte de sous-produits animaux Moudon</v>
      </c>
      <c r="E10354">
        <f>COUNTIFS(D$2:D10354,Clef_répartition[[#This Row],[Code_Nom]],J$2:J10354,Clef_répartition[[#This Row],[Année]])</f>
        <v>9</v>
      </c>
      <c r="F10354">
        <f>IF(Clef_répartition[[#This Row],[Code_Nom]]=D10353,F10353-1,(COUNTIFS(Clef_répartition[Code_Nom],Clef_répartition[[#This Row],[Code_Nom]],Clef_répartition[Année],Clef_répartition[[#This Row],[Année]])))</f>
        <v>17</v>
      </c>
      <c r="G10354" t="str">
        <f>Clef_répartition[[#This Row],[Code_Nom]]&amp;"_"&amp;Clef_répartition[[#This Row],[Nombre]]&amp;"_"&amp;Clef_répartition[[#This Row],[Année]]</f>
        <v>CCSPA Moudon_Centre de collecte de sous-produits animaux Moudon_9_2021</v>
      </c>
      <c r="H10354">
        <v>5806</v>
      </c>
      <c r="I10354" s="58" t="s">
        <v>140</v>
      </c>
      <c r="J10354">
        <v>2021</v>
      </c>
      <c r="K10354">
        <v>9.5399999999999999E-2</v>
      </c>
    </row>
    <row r="10355" spans="1:11" x14ac:dyDescent="0.25">
      <c r="A10355" t="s">
        <v>725</v>
      </c>
      <c r="B10355" t="s">
        <v>616</v>
      </c>
      <c r="C10355" t="s">
        <v>617</v>
      </c>
      <c r="D10355" t="str">
        <f>Clef_répartition[[#This Row],[Code association]]&amp;"_"&amp;Clef_répartition[[#This Row],[Nom association]]</f>
        <v>CCSPA Moudon_Centre de collecte de sous-produits animaux Moudon</v>
      </c>
      <c r="E10355">
        <f>COUNTIFS(D$2:D10355,Clef_répartition[[#This Row],[Code_Nom]],J$2:J10355,Clef_répartition[[#This Row],[Année]])</f>
        <v>10</v>
      </c>
      <c r="F10355">
        <f>IF(Clef_répartition[[#This Row],[Code_Nom]]=D10354,F10354-1,(COUNTIFS(Clef_répartition[Code_Nom],Clef_répartition[[#This Row],[Code_Nom]],Clef_répartition[Année],Clef_répartition[[#This Row],[Année]])))</f>
        <v>16</v>
      </c>
      <c r="G10355" t="str">
        <f>Clef_répartition[[#This Row],[Code_Nom]]&amp;"_"&amp;Clef_répartition[[#This Row],[Nombre]]&amp;"_"&amp;Clef_répartition[[#This Row],[Année]]</f>
        <v>CCSPA Moudon_Centre de collecte de sous-produits animaux Moudon_10_2021</v>
      </c>
      <c r="H10355">
        <v>5674</v>
      </c>
      <c r="I10355" s="58" t="s">
        <v>619</v>
      </c>
      <c r="J10355">
        <v>2021</v>
      </c>
      <c r="K10355">
        <v>4.4000000000000003E-3</v>
      </c>
    </row>
    <row r="10356" spans="1:11" x14ac:dyDescent="0.25">
      <c r="A10356" t="s">
        <v>725</v>
      </c>
      <c r="B10356" t="s">
        <v>616</v>
      </c>
      <c r="C10356" t="s">
        <v>617</v>
      </c>
      <c r="D10356" t="str">
        <f>Clef_répartition[[#This Row],[Code association]]&amp;"_"&amp;Clef_répartition[[#This Row],[Nom association]]</f>
        <v>CCSPA Moudon_Centre de collecte de sous-produits animaux Moudon</v>
      </c>
      <c r="E10356">
        <f>COUNTIFS(D$2:D10356,Clef_répartition[[#This Row],[Code_Nom]],J$2:J10356,Clef_répartition[[#This Row],[Année]])</f>
        <v>11</v>
      </c>
      <c r="F10356">
        <f>IF(Clef_répartition[[#This Row],[Code_Nom]]=D10355,F10355-1,(COUNTIFS(Clef_répartition[Code_Nom],Clef_répartition[[#This Row],[Code_Nom]],Clef_répartition[Année],Clef_répartition[[#This Row],[Année]])))</f>
        <v>15</v>
      </c>
      <c r="G10356" t="str">
        <f>Clef_répartition[[#This Row],[Code_Nom]]&amp;"_"&amp;Clef_répartition[[#This Row],[Nombre]]&amp;"_"&amp;Clef_répartition[[#This Row],[Année]]</f>
        <v>CCSPA Moudon_Centre de collecte de sous-produits animaux Moudon_11_2021</v>
      </c>
      <c r="H10356">
        <v>5675</v>
      </c>
      <c r="I10356" s="58" t="s">
        <v>620</v>
      </c>
      <c r="J10356">
        <v>2021</v>
      </c>
      <c r="K10356">
        <v>0.13469999999999999</v>
      </c>
    </row>
    <row r="10357" spans="1:11" x14ac:dyDescent="0.25">
      <c r="A10357" t="s">
        <v>725</v>
      </c>
      <c r="B10357" t="s">
        <v>616</v>
      </c>
      <c r="C10357" t="s">
        <v>617</v>
      </c>
      <c r="D10357" t="str">
        <f>Clef_répartition[[#This Row],[Code association]]&amp;"_"&amp;Clef_répartition[[#This Row],[Nom association]]</f>
        <v>CCSPA Moudon_Centre de collecte de sous-produits animaux Moudon</v>
      </c>
      <c r="E10357">
        <f>COUNTIFS(D$2:D10357,Clef_répartition[[#This Row],[Code_Nom]],J$2:J10357,Clef_répartition[[#This Row],[Année]])</f>
        <v>12</v>
      </c>
      <c r="F10357">
        <f>IF(Clef_répartition[[#This Row],[Code_Nom]]=D10356,F10356-1,(COUNTIFS(Clef_répartition[Code_Nom],Clef_répartition[[#This Row],[Code_Nom]],Clef_répartition[Année],Clef_répartition[[#This Row],[Année]])))</f>
        <v>14</v>
      </c>
      <c r="G10357" t="str">
        <f>Clef_répartition[[#This Row],[Code_Nom]]&amp;"_"&amp;Clef_répartition[[#This Row],[Nombre]]&amp;"_"&amp;Clef_répartition[[#This Row],[Année]]</f>
        <v>CCSPA Moudon_Centre de collecte de sous-produits animaux Moudon_12_2021</v>
      </c>
      <c r="H10357">
        <v>5790</v>
      </c>
      <c r="I10357" s="58" t="s">
        <v>170</v>
      </c>
      <c r="J10357">
        <v>2021</v>
      </c>
      <c r="K10357">
        <v>1.7000000000000001E-2</v>
      </c>
    </row>
    <row r="10358" spans="1:11" x14ac:dyDescent="0.25">
      <c r="A10358" t="s">
        <v>725</v>
      </c>
      <c r="B10358" t="s">
        <v>616</v>
      </c>
      <c r="C10358" t="s">
        <v>617</v>
      </c>
      <c r="D10358" t="str">
        <f>Clef_répartition[[#This Row],[Code association]]&amp;"_"&amp;Clef_répartition[[#This Row],[Nom association]]</f>
        <v>CCSPA Moudon_Centre de collecte de sous-produits animaux Moudon</v>
      </c>
      <c r="E10358">
        <f>COUNTIFS(D$2:D10358,Clef_répartition[[#This Row],[Code_Nom]],J$2:J10358,Clef_répartition[[#This Row],[Année]])</f>
        <v>13</v>
      </c>
      <c r="F10358">
        <f>IF(Clef_répartition[[#This Row],[Code_Nom]]=D10357,F10357-1,(COUNTIFS(Clef_répartition[Code_Nom],Clef_répartition[[#This Row],[Code_Nom]],Clef_répartition[Année],Clef_répartition[[#This Row],[Année]])))</f>
        <v>13</v>
      </c>
      <c r="G10358" t="str">
        <f>Clef_répartition[[#This Row],[Code_Nom]]&amp;"_"&amp;Clef_répartition[[#This Row],[Nombre]]&amp;"_"&amp;Clef_répartition[[#This Row],[Année]]</f>
        <v>CCSPA Moudon_Centre de collecte de sous-produits animaux Moudon_13_2021</v>
      </c>
      <c r="H10358">
        <v>5693</v>
      </c>
      <c r="I10358" s="58" t="s">
        <v>184</v>
      </c>
      <c r="J10358">
        <v>2021</v>
      </c>
      <c r="K10358">
        <v>8.5300000000000001E-2</v>
      </c>
    </row>
    <row r="10359" spans="1:11" x14ac:dyDescent="0.25">
      <c r="A10359" t="s">
        <v>725</v>
      </c>
      <c r="B10359" t="s">
        <v>616</v>
      </c>
      <c r="C10359" t="s">
        <v>617</v>
      </c>
      <c r="D10359" t="str">
        <f>Clef_répartition[[#This Row],[Code association]]&amp;"_"&amp;Clef_répartition[[#This Row],[Nom association]]</f>
        <v>CCSPA Moudon_Centre de collecte de sous-produits animaux Moudon</v>
      </c>
      <c r="E10359">
        <f>COUNTIFS(D$2:D10359,Clef_répartition[[#This Row],[Code_Nom]],J$2:J10359,Clef_répartition[[#This Row],[Année]])</f>
        <v>14</v>
      </c>
      <c r="F10359">
        <f>IF(Clef_répartition[[#This Row],[Code_Nom]]=D10358,F10358-1,(COUNTIFS(Clef_répartition[Code_Nom],Clef_répartition[[#This Row],[Code_Nom]],Clef_répartition[Année],Clef_répartition[[#This Row],[Année]])))</f>
        <v>12</v>
      </c>
      <c r="G10359" t="str">
        <f>Clef_répartition[[#This Row],[Code_Nom]]&amp;"_"&amp;Clef_répartition[[#This Row],[Nombre]]&amp;"_"&amp;Clef_répartition[[#This Row],[Année]]</f>
        <v>CCSPA Moudon_Centre de collecte de sous-produits animaux Moudon_14_2021</v>
      </c>
      <c r="H10359">
        <v>5792</v>
      </c>
      <c r="I10359" s="58" t="s">
        <v>187</v>
      </c>
      <c r="J10359">
        <v>2021</v>
      </c>
      <c r="K10359">
        <v>2.0400000000000001E-2</v>
      </c>
    </row>
    <row r="10360" spans="1:11" x14ac:dyDescent="0.25">
      <c r="A10360" t="s">
        <v>725</v>
      </c>
      <c r="B10360" t="s">
        <v>616</v>
      </c>
      <c r="C10360" t="s">
        <v>617</v>
      </c>
      <c r="D10360" t="str">
        <f>Clef_répartition[[#This Row],[Code association]]&amp;"_"&amp;Clef_répartition[[#This Row],[Nom association]]</f>
        <v>CCSPA Moudon_Centre de collecte de sous-produits animaux Moudon</v>
      </c>
      <c r="E10360">
        <f>COUNTIFS(D$2:D10360,Clef_répartition[[#This Row],[Code_Nom]],J$2:J10360,Clef_répartition[[#This Row],[Année]])</f>
        <v>15</v>
      </c>
      <c r="F10360">
        <f>IF(Clef_répartition[[#This Row],[Code_Nom]]=D10359,F10359-1,(COUNTIFS(Clef_répartition[Code_Nom],Clef_répartition[[#This Row],[Code_Nom]],Clef_répartition[Année],Clef_répartition[[#This Row],[Année]])))</f>
        <v>11</v>
      </c>
      <c r="G10360" t="str">
        <f>Clef_répartition[[#This Row],[Code_Nom]]&amp;"_"&amp;Clef_répartition[[#This Row],[Nombre]]&amp;"_"&amp;Clef_répartition[[#This Row],[Année]]</f>
        <v>CCSPA Moudon_Centre de collecte de sous-produits animaux Moudon_15_2021</v>
      </c>
      <c r="H10360">
        <v>5678</v>
      </c>
      <c r="I10360" s="58" t="s">
        <v>192</v>
      </c>
      <c r="J10360">
        <v>2021</v>
      </c>
      <c r="K10360">
        <v>0.1885</v>
      </c>
    </row>
    <row r="10361" spans="1:11" x14ac:dyDescent="0.25">
      <c r="A10361" t="s">
        <v>725</v>
      </c>
      <c r="B10361" t="s">
        <v>616</v>
      </c>
      <c r="C10361" t="s">
        <v>617</v>
      </c>
      <c r="D10361" t="str">
        <f>Clef_répartition[[#This Row],[Code association]]&amp;"_"&amp;Clef_répartition[[#This Row],[Nom association]]</f>
        <v>CCSPA Moudon_Centre de collecte de sous-produits animaux Moudon</v>
      </c>
      <c r="E10361">
        <f>COUNTIFS(D$2:D10361,Clef_répartition[[#This Row],[Code_Nom]],J$2:J10361,Clef_répartition[[#This Row],[Année]])</f>
        <v>16</v>
      </c>
      <c r="F10361">
        <f>IF(Clef_répartition[[#This Row],[Code_Nom]]=D10360,F10360-1,(COUNTIFS(Clef_répartition[Code_Nom],Clef_répartition[[#This Row],[Code_Nom]],Clef_répartition[Année],Clef_répartition[[#This Row],[Année]])))</f>
        <v>10</v>
      </c>
      <c r="G10361" t="str">
        <f>Clef_répartition[[#This Row],[Code_Nom]]&amp;"_"&amp;Clef_répartition[[#This Row],[Nombre]]&amp;"_"&amp;Clef_répartition[[#This Row],[Année]]</f>
        <v>CCSPA Moudon_Centre de collecte de sous-produits animaux Moudon_16_2021</v>
      </c>
      <c r="H10361">
        <v>5680</v>
      </c>
      <c r="I10361" s="58" t="s">
        <v>197</v>
      </c>
      <c r="J10361">
        <v>2021</v>
      </c>
      <c r="K10361">
        <v>9.9000000000000008E-3</v>
      </c>
    </row>
    <row r="10362" spans="1:11" x14ac:dyDescent="0.25">
      <c r="A10362" t="s">
        <v>725</v>
      </c>
      <c r="B10362" t="s">
        <v>616</v>
      </c>
      <c r="C10362" t="s">
        <v>617</v>
      </c>
      <c r="D10362" t="str">
        <f>Clef_répartition[[#This Row],[Code association]]&amp;"_"&amp;Clef_répartition[[#This Row],[Nom association]]</f>
        <v>CCSPA Moudon_Centre de collecte de sous-produits animaux Moudon</v>
      </c>
      <c r="E10362">
        <f>COUNTIFS(D$2:D10362,Clef_répartition[[#This Row],[Code_Nom]],J$2:J10362,Clef_répartition[[#This Row],[Année]])</f>
        <v>17</v>
      </c>
      <c r="F10362">
        <f>IF(Clef_répartition[[#This Row],[Code_Nom]]=D10361,F10361-1,(COUNTIFS(Clef_répartition[Code_Nom],Clef_répartition[[#This Row],[Code_Nom]],Clef_répartition[Année],Clef_répartition[[#This Row],[Année]])))</f>
        <v>9</v>
      </c>
      <c r="G10362" t="str">
        <f>Clef_répartition[[#This Row],[Code_Nom]]&amp;"_"&amp;Clef_répartition[[#This Row],[Nombre]]&amp;"_"&amp;Clef_répartition[[#This Row],[Année]]</f>
        <v>CCSPA Moudon_Centre de collecte de sous-produits animaux Moudon_17_2021</v>
      </c>
      <c r="H10362">
        <v>5805</v>
      </c>
      <c r="I10362" s="58" t="s">
        <v>206</v>
      </c>
      <c r="J10362">
        <v>2021</v>
      </c>
      <c r="K10362">
        <v>0.188</v>
      </c>
    </row>
    <row r="10363" spans="1:11" x14ac:dyDescent="0.25">
      <c r="A10363" t="s">
        <v>725</v>
      </c>
      <c r="B10363" t="s">
        <v>616</v>
      </c>
      <c r="C10363" t="s">
        <v>617</v>
      </c>
      <c r="D10363" t="str">
        <f>Clef_répartition[[#This Row],[Code association]]&amp;"_"&amp;Clef_répartition[[#This Row],[Nom association]]</f>
        <v>CCSPA Moudon_Centre de collecte de sous-produits animaux Moudon</v>
      </c>
      <c r="E10363">
        <f>COUNTIFS(D$2:D10363,Clef_répartition[[#This Row],[Code_Nom]],J$2:J10363,Clef_répartition[[#This Row],[Année]])</f>
        <v>18</v>
      </c>
      <c r="F10363">
        <f>IF(Clef_répartition[[#This Row],[Code_Nom]]=D10362,F10362-1,(COUNTIFS(Clef_répartition[Code_Nom],Clef_répartition[[#This Row],[Code_Nom]],Clef_répartition[Année],Clef_répartition[[#This Row],[Année]])))</f>
        <v>8</v>
      </c>
      <c r="G10363" t="str">
        <f>Clef_répartition[[#This Row],[Code_Nom]]&amp;"_"&amp;Clef_répartition[[#This Row],[Nombre]]&amp;"_"&amp;Clef_répartition[[#This Row],[Année]]</f>
        <v>CCSPA Moudon_Centre de collecte de sous-produits animaux Moudon_18_2021</v>
      </c>
      <c r="H10363">
        <v>5683</v>
      </c>
      <c r="I10363" s="58" t="s">
        <v>222</v>
      </c>
      <c r="J10363">
        <v>2021</v>
      </c>
      <c r="K10363">
        <v>6.6E-3</v>
      </c>
    </row>
    <row r="10364" spans="1:11" x14ac:dyDescent="0.25">
      <c r="A10364" t="s">
        <v>725</v>
      </c>
      <c r="B10364" t="s">
        <v>616</v>
      </c>
      <c r="C10364" t="s">
        <v>617</v>
      </c>
      <c r="D10364" t="str">
        <f>Clef_répartition[[#This Row],[Code association]]&amp;"_"&amp;Clef_répartition[[#This Row],[Nom association]]</f>
        <v>CCSPA Moudon_Centre de collecte de sous-produits animaux Moudon</v>
      </c>
      <c r="E10364">
        <f>COUNTIFS(D$2:D10364,Clef_répartition[[#This Row],[Code_Nom]],J$2:J10364,Clef_répartition[[#This Row],[Année]])</f>
        <v>19</v>
      </c>
      <c r="F10364">
        <f>IF(Clef_répartition[[#This Row],[Code_Nom]]=D10363,F10363-1,(COUNTIFS(Clef_répartition[Code_Nom],Clef_répartition[[#This Row],[Code_Nom]],Clef_répartition[Année],Clef_répartition[[#This Row],[Année]])))</f>
        <v>7</v>
      </c>
      <c r="G10364" t="str">
        <f>Clef_répartition[[#This Row],[Code_Nom]]&amp;"_"&amp;Clef_répartition[[#This Row],[Nombre]]&amp;"_"&amp;Clef_répartition[[#This Row],[Année]]</f>
        <v>CCSPA Moudon_Centre de collecte de sous-produits animaux Moudon_19_2021</v>
      </c>
      <c r="H10364">
        <v>5798</v>
      </c>
      <c r="I10364" s="58" t="s">
        <v>236</v>
      </c>
      <c r="J10364">
        <v>2021</v>
      </c>
      <c r="K10364">
        <v>1.6500000000000001E-2</v>
      </c>
    </row>
    <row r="10365" spans="1:11" x14ac:dyDescent="0.25">
      <c r="A10365" t="s">
        <v>725</v>
      </c>
      <c r="B10365" t="s">
        <v>616</v>
      </c>
      <c r="C10365" t="s">
        <v>617</v>
      </c>
      <c r="D10365" t="str">
        <f>Clef_répartition[[#This Row],[Code association]]&amp;"_"&amp;Clef_répartition[[#This Row],[Nom association]]</f>
        <v>CCSPA Moudon_Centre de collecte de sous-produits animaux Moudon</v>
      </c>
      <c r="E10365">
        <f>COUNTIFS(D$2:D10365,Clef_répartition[[#This Row],[Code_Nom]],J$2:J10365,Clef_répartition[[#This Row],[Année]])</f>
        <v>20</v>
      </c>
      <c r="F10365">
        <f>IF(Clef_répartition[[#This Row],[Code_Nom]]=D10364,F10364-1,(COUNTIFS(Clef_répartition[Code_Nom],Clef_répartition[[#This Row],[Code_Nom]],Clef_répartition[Année],Clef_répartition[[#This Row],[Année]])))</f>
        <v>6</v>
      </c>
      <c r="G10365" t="str">
        <f>Clef_répartition[[#This Row],[Code_Nom]]&amp;"_"&amp;Clef_répartition[[#This Row],[Nombre]]&amp;"_"&amp;Clef_répartition[[#This Row],[Année]]</f>
        <v>CCSPA Moudon_Centre de collecte de sous-produits animaux Moudon_20_2021</v>
      </c>
      <c r="H10365">
        <v>5684</v>
      </c>
      <c r="I10365" s="58" t="s">
        <v>237</v>
      </c>
      <c r="J10365">
        <v>2021</v>
      </c>
      <c r="K10365">
        <v>2.8E-3</v>
      </c>
    </row>
    <row r="10366" spans="1:11" x14ac:dyDescent="0.25">
      <c r="A10366" t="s">
        <v>725</v>
      </c>
      <c r="B10366" t="s">
        <v>616</v>
      </c>
      <c r="C10366" t="s">
        <v>617</v>
      </c>
      <c r="D10366" t="str">
        <f>Clef_répartition[[#This Row],[Code association]]&amp;"_"&amp;Clef_répartition[[#This Row],[Nom association]]</f>
        <v>CCSPA Moudon_Centre de collecte de sous-produits animaux Moudon</v>
      </c>
      <c r="E10366">
        <f>COUNTIFS(D$2:D10366,Clef_répartition[[#This Row],[Code_Nom]],J$2:J10366,Clef_répartition[[#This Row],[Année]])</f>
        <v>21</v>
      </c>
      <c r="F10366">
        <f>IF(Clef_répartition[[#This Row],[Code_Nom]]=D10365,F10365-1,(COUNTIFS(Clef_répartition[Code_Nom],Clef_répartition[[#This Row],[Code_Nom]],Clef_répartition[Année],Clef_répartition[[#This Row],[Année]])))</f>
        <v>5</v>
      </c>
      <c r="G10366" t="str">
        <f>Clef_répartition[[#This Row],[Code_Nom]]&amp;"_"&amp;Clef_répartition[[#This Row],[Nombre]]&amp;"_"&amp;Clef_répartition[[#This Row],[Année]]</f>
        <v>CCSPA Moudon_Centre de collecte de sous-produits animaux Moudon_21_2021</v>
      </c>
      <c r="H10366">
        <v>5799</v>
      </c>
      <c r="I10366" s="58" t="s">
        <v>254</v>
      </c>
      <c r="J10366">
        <v>2021</v>
      </c>
      <c r="K10366">
        <v>6.4899999999999999E-2</v>
      </c>
    </row>
    <row r="10367" spans="1:11" x14ac:dyDescent="0.25">
      <c r="A10367" t="s">
        <v>725</v>
      </c>
      <c r="B10367" t="s">
        <v>616</v>
      </c>
      <c r="C10367" t="s">
        <v>617</v>
      </c>
      <c r="D10367" t="str">
        <f>Clef_répartition[[#This Row],[Code association]]&amp;"_"&amp;Clef_répartition[[#This Row],[Nom association]]</f>
        <v>CCSPA Moudon_Centre de collecte de sous-produits animaux Moudon</v>
      </c>
      <c r="E10367">
        <f>COUNTIFS(D$2:D10367,Clef_répartition[[#This Row],[Code_Nom]],J$2:J10367,Clef_répartition[[#This Row],[Année]])</f>
        <v>22</v>
      </c>
      <c r="F10367">
        <f>IF(Clef_répartition[[#This Row],[Code_Nom]]=D10366,F10366-1,(COUNTIFS(Clef_répartition[Code_Nom],Clef_répartition[[#This Row],[Code_Nom]],Clef_répartition[Année],Clef_répartition[[#This Row],[Année]])))</f>
        <v>4</v>
      </c>
      <c r="G10367" t="str">
        <f>Clef_répartition[[#This Row],[Code_Nom]]&amp;"_"&amp;Clef_répartition[[#This Row],[Nombre]]&amp;"_"&amp;Clef_répartition[[#This Row],[Année]]</f>
        <v>CCSPA Moudon_Centre de collecte de sous-produits animaux Moudon_22_2021</v>
      </c>
      <c r="H10367">
        <v>5688</v>
      </c>
      <c r="I10367" s="58" t="s">
        <v>260</v>
      </c>
      <c r="J10367">
        <v>2021</v>
      </c>
      <c r="K10367">
        <v>5.0000000000000001E-3</v>
      </c>
    </row>
    <row r="10368" spans="1:11" x14ac:dyDescent="0.25">
      <c r="A10368" t="s">
        <v>725</v>
      </c>
      <c r="B10368" t="s">
        <v>616</v>
      </c>
      <c r="C10368" t="s">
        <v>617</v>
      </c>
      <c r="D10368" t="str">
        <f>Clef_répartition[[#This Row],[Code association]]&amp;"_"&amp;Clef_répartition[[#This Row],[Nom association]]</f>
        <v>CCSPA Moudon_Centre de collecte de sous-produits animaux Moudon</v>
      </c>
      <c r="E10368">
        <f>COUNTIFS(D$2:D10368,Clef_répartition[[#This Row],[Code_Nom]],J$2:J10368,Clef_répartition[[#This Row],[Année]])</f>
        <v>23</v>
      </c>
      <c r="F10368">
        <f>IF(Clef_répartition[[#This Row],[Code_Nom]]=D10367,F10367-1,(COUNTIFS(Clef_répartition[Code_Nom],Clef_répartition[[#This Row],[Code_Nom]],Clef_répartition[Année],Clef_répartition[[#This Row],[Année]])))</f>
        <v>3</v>
      </c>
      <c r="G10368" t="str">
        <f>Clef_répartition[[#This Row],[Code_Nom]]&amp;"_"&amp;Clef_répartition[[#This Row],[Nombre]]&amp;"_"&amp;Clef_répartition[[#This Row],[Année]]</f>
        <v>CCSPA Moudon_Centre de collecte de sous-produits animaux Moudon_23_2021</v>
      </c>
      <c r="H10368">
        <v>5690</v>
      </c>
      <c r="I10368" s="58" t="s">
        <v>281</v>
      </c>
      <c r="J10368">
        <v>2021</v>
      </c>
      <c r="K10368">
        <v>4.1000000000000003E-3</v>
      </c>
    </row>
    <row r="10369" spans="1:11" x14ac:dyDescent="0.25">
      <c r="A10369" t="s">
        <v>725</v>
      </c>
      <c r="B10369" t="s">
        <v>616</v>
      </c>
      <c r="C10369" t="s">
        <v>617</v>
      </c>
      <c r="D10369" t="str">
        <f>Clef_répartition[[#This Row],[Code association]]&amp;"_"&amp;Clef_répartition[[#This Row],[Nom association]]</f>
        <v>CCSPA Moudon_Centre de collecte de sous-produits animaux Moudon</v>
      </c>
      <c r="E10369">
        <f>COUNTIFS(D$2:D10369,Clef_répartition[[#This Row],[Code_Nom]],J$2:J10369,Clef_répartition[[#This Row],[Année]])</f>
        <v>24</v>
      </c>
      <c r="F10369">
        <f>IF(Clef_répartition[[#This Row],[Code_Nom]]=D10368,F10368-1,(COUNTIFS(Clef_répartition[Code_Nom],Clef_répartition[[#This Row],[Code_Nom]],Clef_répartition[Année],Clef_répartition[[#This Row],[Année]])))</f>
        <v>2</v>
      </c>
      <c r="G10369" t="str">
        <f>Clef_répartition[[#This Row],[Code_Nom]]&amp;"_"&amp;Clef_répartition[[#This Row],[Nombre]]&amp;"_"&amp;Clef_répartition[[#This Row],[Année]]</f>
        <v>CCSPA Moudon_Centre de collecte de sous-produits animaux Moudon_24_2021</v>
      </c>
      <c r="H10369">
        <v>5692</v>
      </c>
      <c r="I10369" s="58" t="s">
        <v>621</v>
      </c>
      <c r="J10369">
        <v>2021</v>
      </c>
      <c r="K10369">
        <v>1.9199999999999998E-2</v>
      </c>
    </row>
    <row r="10370" spans="1:11" x14ac:dyDescent="0.25">
      <c r="A10370" t="s">
        <v>725</v>
      </c>
      <c r="B10370" t="s">
        <v>616</v>
      </c>
      <c r="C10370" t="s">
        <v>617</v>
      </c>
      <c r="D10370" t="str">
        <f>Clef_répartition[[#This Row],[Code association]]&amp;"_"&amp;Clef_répartition[[#This Row],[Nom association]]</f>
        <v>CCSPA Moudon_Centre de collecte de sous-produits animaux Moudon</v>
      </c>
      <c r="E10370">
        <f>COUNTIFS(D$2:D10370,Clef_répartition[[#This Row],[Code_Nom]],J$2:J10370,Clef_répartition[[#This Row],[Année]])</f>
        <v>25</v>
      </c>
      <c r="F10370">
        <f>IF(Clef_répartition[[#This Row],[Code_Nom]]=D10369,F10369-1,(COUNTIFS(Clef_répartition[Code_Nom],Clef_répartition[[#This Row],[Code_Nom]],Clef_répartition[Année],Clef_répartition[[#This Row],[Année]])))</f>
        <v>1</v>
      </c>
      <c r="G10370" t="str">
        <f>Clef_répartition[[#This Row],[Code_Nom]]&amp;"_"&amp;Clef_répartition[[#This Row],[Nombre]]&amp;"_"&amp;Clef_répartition[[#This Row],[Année]]</f>
        <v>CCSPA Moudon_Centre de collecte de sous-produits animaux Moudon_25_2021</v>
      </c>
      <c r="H10370">
        <v>5803</v>
      </c>
      <c r="I10370" s="58" t="s">
        <v>294</v>
      </c>
      <c r="J10370">
        <v>2021</v>
      </c>
      <c r="K10370">
        <v>1.9400000000000001E-2</v>
      </c>
    </row>
    <row r="10371" spans="1:11" x14ac:dyDescent="0.25">
      <c r="A10371" t="s">
        <v>713</v>
      </c>
      <c r="B10371" t="s">
        <v>718</v>
      </c>
      <c r="C10371" t="s">
        <v>719</v>
      </c>
      <c r="D1037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1">
        <f>COUNTIFS(D$2:D10371,Clef_répartition[[#This Row],[Code_Nom]],J$2:J10371,Clef_répartition[[#This Row],[Année]])</f>
        <v>1</v>
      </c>
      <c r="F10371">
        <f>IF(Clef_répartition[[#This Row],[Code_Nom]]=D10370,F10370-1,(COUNTIFS(Clef_répartition[Code_Nom],Clef_répartition[[#This Row],[Code_Nom]],Clef_répartition[Année],Clef_répartition[[#This Row],[Année]])))</f>
        <v>12</v>
      </c>
      <c r="G1037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carnés_1_2021</v>
      </c>
      <c r="H10371">
        <v>5451</v>
      </c>
      <c r="I10371" t="s">
        <v>10</v>
      </c>
      <c r="J10371">
        <v>2021</v>
      </c>
      <c r="K10371">
        <v>0.15702816709756429</v>
      </c>
    </row>
    <row r="10372" spans="1:11" x14ac:dyDescent="0.25">
      <c r="A10372" t="s">
        <v>713</v>
      </c>
      <c r="B10372" t="s">
        <v>718</v>
      </c>
      <c r="C10372" t="s">
        <v>719</v>
      </c>
      <c r="D1037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2">
        <f>COUNTIFS(D$2:D10372,Clef_répartition[[#This Row],[Code_Nom]],J$2:J10372,Clef_répartition[[#This Row],[Année]])</f>
        <v>2</v>
      </c>
      <c r="F10372">
        <f>IF(Clef_répartition[[#This Row],[Code_Nom]]=D10371,F10371-1,(COUNTIFS(Clef_répartition[Code_Nom],Clef_répartition[[#This Row],[Code_Nom]],Clef_répartition[Année],Clef_répartition[[#This Row],[Année]])))</f>
        <v>11</v>
      </c>
      <c r="G1037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carnés_2_2021</v>
      </c>
      <c r="H10372" s="17">
        <v>5816</v>
      </c>
      <c r="I10372" s="17" t="s">
        <v>76</v>
      </c>
      <c r="J10372" s="17">
        <v>2021</v>
      </c>
      <c r="K10372" s="17">
        <v>9.259763233092938E-2</v>
      </c>
    </row>
    <row r="10373" spans="1:11" x14ac:dyDescent="0.25">
      <c r="A10373" t="s">
        <v>713</v>
      </c>
      <c r="B10373" t="s">
        <v>718</v>
      </c>
      <c r="C10373" t="s">
        <v>719</v>
      </c>
      <c r="D1037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3">
        <f>COUNTIFS(D$2:D10373,Clef_répartition[[#This Row],[Code_Nom]],J$2:J10373,Clef_répartition[[#This Row],[Année]])</f>
        <v>3</v>
      </c>
      <c r="F10373">
        <f>IF(Clef_répartition[[#This Row],[Code_Nom]]=D10372,F10372-1,(COUNTIFS(Clef_répartition[Code_Nom],Clef_répartition[[#This Row],[Code_Nom]],Clef_répartition[Année],Clef_répartition[[#This Row],[Année]])))</f>
        <v>10</v>
      </c>
      <c r="G1037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carnés_3_2021</v>
      </c>
      <c r="H10373">
        <v>5456</v>
      </c>
      <c r="I10373" t="s">
        <v>87</v>
      </c>
      <c r="J10373">
        <v>2021</v>
      </c>
      <c r="K10373">
        <v>6.2457477207783371E-2</v>
      </c>
    </row>
    <row r="10374" spans="1:11" x14ac:dyDescent="0.25">
      <c r="A10374" t="s">
        <v>713</v>
      </c>
      <c r="B10374" t="s">
        <v>718</v>
      </c>
      <c r="C10374" t="s">
        <v>719</v>
      </c>
      <c r="D1037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4">
        <f>COUNTIFS(D$2:D10374,Clef_répartition[[#This Row],[Code_Nom]],J$2:J10374,Clef_répartition[[#This Row],[Année]])</f>
        <v>4</v>
      </c>
      <c r="F10374">
        <f>IF(Clef_répartition[[#This Row],[Code_Nom]]=D10373,F10373-1,(COUNTIFS(Clef_répartition[Code_Nom],Clef_répartition[[#This Row],[Code_Nom]],Clef_répartition[Année],Clef_répartition[[#This Row],[Année]])))</f>
        <v>9</v>
      </c>
      <c r="G1037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carnés_4_2021</v>
      </c>
      <c r="H10374">
        <v>5458</v>
      </c>
      <c r="I10374" t="s">
        <v>111</v>
      </c>
      <c r="J10374">
        <v>2021</v>
      </c>
      <c r="K10374">
        <v>2.9459790447679955E-2</v>
      </c>
    </row>
    <row r="10375" spans="1:11" x14ac:dyDescent="0.25">
      <c r="A10375" t="s">
        <v>713</v>
      </c>
      <c r="B10375" t="s">
        <v>718</v>
      </c>
      <c r="C10375" t="s">
        <v>719</v>
      </c>
      <c r="D1037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5">
        <f>COUNTIFS(D$2:D10375,Clef_répartition[[#This Row],[Code_Nom]],J$2:J10375,Clef_répartition[[#This Row],[Année]])</f>
        <v>5</v>
      </c>
      <c r="F10375">
        <f>IF(Clef_répartition[[#This Row],[Code_Nom]]=D10374,F10374-1,(COUNTIFS(Clef_répartition[Code_Nom],Clef_répartition[[#This Row],[Code_Nom]],Clef_répartition[Année],Clef_répartition[[#This Row],[Année]])))</f>
        <v>8</v>
      </c>
      <c r="G1037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carnés_5_2021</v>
      </c>
      <c r="H10375" s="17">
        <v>5817</v>
      </c>
      <c r="I10375" s="17" t="s">
        <v>130</v>
      </c>
      <c r="J10375" s="17">
        <v>2021</v>
      </c>
      <c r="K10375" s="17">
        <v>3.3575996734249561E-2</v>
      </c>
    </row>
    <row r="10376" spans="1:11" x14ac:dyDescent="0.25">
      <c r="A10376" t="s">
        <v>713</v>
      </c>
      <c r="B10376" t="s">
        <v>718</v>
      </c>
      <c r="C10376" t="s">
        <v>719</v>
      </c>
      <c r="D1037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6">
        <f>COUNTIFS(D$2:D10376,Clef_répartition[[#This Row],[Code_Nom]],J$2:J10376,Clef_répartition[[#This Row],[Année]])</f>
        <v>6</v>
      </c>
      <c r="F10376">
        <f>IF(Clef_répartition[[#This Row],[Code_Nom]]=D10375,F10375-1,(COUNTIFS(Clef_répartition[Code_Nom],Clef_répartition[[#This Row],[Code_Nom]],Clef_répartition[Année],Clef_répartition[[#This Row],[Année]])))</f>
        <v>7</v>
      </c>
      <c r="G1037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carnés_6_2021</v>
      </c>
      <c r="H10376">
        <v>5821</v>
      </c>
      <c r="I10376" t="s">
        <v>177</v>
      </c>
      <c r="J10376">
        <v>2021</v>
      </c>
      <c r="K10376">
        <v>1.2450673561028712E-2</v>
      </c>
    </row>
    <row r="10377" spans="1:11" x14ac:dyDescent="0.25">
      <c r="A10377" t="s">
        <v>713</v>
      </c>
      <c r="B10377" t="s">
        <v>718</v>
      </c>
      <c r="C10377" t="s">
        <v>719</v>
      </c>
      <c r="D1037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7">
        <f>COUNTIFS(D$2:D10377,Clef_répartition[[#This Row],[Code_Nom]],J$2:J10377,Clef_répartition[[#This Row],[Année]])</f>
        <v>7</v>
      </c>
      <c r="F10377">
        <f>IF(Clef_répartition[[#This Row],[Code_Nom]]=D10376,F10376-1,(COUNTIFS(Clef_répartition[Code_Nom],Clef_répartition[[#This Row],[Code_Nom]],Clef_répartition[Année],Clef_répartition[[#This Row],[Année]])))</f>
        <v>6</v>
      </c>
      <c r="G1037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carnés_7_2021</v>
      </c>
      <c r="H10377" s="17">
        <v>5822</v>
      </c>
      <c r="I10377" s="17" t="s">
        <v>211</v>
      </c>
      <c r="J10377" s="17">
        <v>2021</v>
      </c>
      <c r="K10377" s="17">
        <v>0.34895904204653694</v>
      </c>
    </row>
    <row r="10378" spans="1:11" x14ac:dyDescent="0.25">
      <c r="A10378" t="s">
        <v>713</v>
      </c>
      <c r="B10378" t="s">
        <v>718</v>
      </c>
      <c r="C10378" t="s">
        <v>719</v>
      </c>
      <c r="D1037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8">
        <f>COUNTIFS(D$2:D10378,Clef_répartition[[#This Row],[Code_Nom]],J$2:J10378,Clef_répartition[[#This Row],[Année]])</f>
        <v>8</v>
      </c>
      <c r="F10378">
        <f>IF(Clef_répartition[[#This Row],[Code_Nom]]=D10377,F10377-1,(COUNTIFS(Clef_répartition[Code_Nom],Clef_répartition[[#This Row],[Code_Nom]],Clef_répartition[Année],Clef_répartition[[#This Row],[Année]])))</f>
        <v>5</v>
      </c>
      <c r="G1037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carnés_8_2021</v>
      </c>
      <c r="H10378" s="17">
        <v>5827</v>
      </c>
      <c r="I10378" s="17" t="s">
        <v>266</v>
      </c>
      <c r="J10378" s="17">
        <v>2021</v>
      </c>
      <c r="K10378" s="17">
        <v>1.0919853041230099E-2</v>
      </c>
    </row>
    <row r="10379" spans="1:11" x14ac:dyDescent="0.25">
      <c r="A10379" t="s">
        <v>713</v>
      </c>
      <c r="B10379" t="s">
        <v>718</v>
      </c>
      <c r="C10379" t="s">
        <v>719</v>
      </c>
      <c r="D1037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79">
        <f>COUNTIFS(D$2:D10379,Clef_répartition[[#This Row],[Code_Nom]],J$2:J10379,Clef_répartition[[#This Row],[Année]])</f>
        <v>9</v>
      </c>
      <c r="F10379">
        <f>IF(Clef_répartition[[#This Row],[Code_Nom]]=D10378,F10378-1,(COUNTIFS(Clef_répartition[Code_Nom],Clef_répartition[[#This Row],[Code_Nom]],Clef_répartition[Année],Clef_répartition[[#This Row],[Année]])))</f>
        <v>4</v>
      </c>
      <c r="G1037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carnés_9_2021</v>
      </c>
      <c r="H10379">
        <v>5828</v>
      </c>
      <c r="I10379" t="s">
        <v>720</v>
      </c>
      <c r="J10379">
        <v>2021</v>
      </c>
      <c r="K10379">
        <v>3.7420057150632739E-3</v>
      </c>
    </row>
    <row r="10380" spans="1:11" x14ac:dyDescent="0.25">
      <c r="A10380" t="s">
        <v>713</v>
      </c>
      <c r="B10380" t="s">
        <v>718</v>
      </c>
      <c r="C10380" t="s">
        <v>719</v>
      </c>
      <c r="D1038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80">
        <f>COUNTIFS(D$2:D10380,Clef_répartition[[#This Row],[Code_Nom]],J$2:J10380,Clef_répartition[[#This Row],[Année]])</f>
        <v>10</v>
      </c>
      <c r="F10380">
        <f>IF(Clef_répartition[[#This Row],[Code_Nom]]=D10379,F10379-1,(COUNTIFS(Clef_répartition[Code_Nom],Clef_répartition[[#This Row],[Code_Nom]],Clef_répartition[Année],Clef_répartition[[#This Row],[Année]])))</f>
        <v>3</v>
      </c>
      <c r="G1038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carnés_10_2021</v>
      </c>
      <c r="H10380">
        <v>5831</v>
      </c>
      <c r="I10380" t="s">
        <v>270</v>
      </c>
      <c r="J10380">
        <v>2021</v>
      </c>
      <c r="K10380">
        <v>0.11392706490679004</v>
      </c>
    </row>
    <row r="10381" spans="1:11" x14ac:dyDescent="0.25">
      <c r="A10381" t="s">
        <v>713</v>
      </c>
      <c r="B10381" t="s">
        <v>718</v>
      </c>
      <c r="C10381" t="s">
        <v>719</v>
      </c>
      <c r="D1038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81">
        <f>COUNTIFS(D$2:D10381,Clef_répartition[[#This Row],[Code_Nom]],J$2:J10381,Clef_répartition[[#This Row],[Année]])</f>
        <v>11</v>
      </c>
      <c r="F10381">
        <f>IF(Clef_répartition[[#This Row],[Code_Nom]]=D10380,F10380-1,(COUNTIFS(Clef_répartition[Code_Nom],Clef_répartition[[#This Row],[Code_Nom]],Clef_répartition[Année],Clef_répartition[[#This Row],[Année]])))</f>
        <v>2</v>
      </c>
      <c r="G1038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carnés_11_2021</v>
      </c>
      <c r="H10381" s="17">
        <v>5830</v>
      </c>
      <c r="I10381" s="17" t="s">
        <v>285</v>
      </c>
      <c r="J10381" s="17">
        <v>2021</v>
      </c>
      <c r="K10381" s="17">
        <v>1.7009116886651247E-2</v>
      </c>
    </row>
    <row r="10382" spans="1:11" x14ac:dyDescent="0.25">
      <c r="A10382" t="s">
        <v>713</v>
      </c>
      <c r="B10382" t="s">
        <v>718</v>
      </c>
      <c r="C10382" t="s">
        <v>719</v>
      </c>
      <c r="D1038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0382">
        <f>COUNTIFS(D$2:D10382,Clef_répartition[[#This Row],[Code_Nom]],J$2:J10382,Clef_répartition[[#This Row],[Année]])</f>
        <v>12</v>
      </c>
      <c r="F10382">
        <f>IF(Clef_répartition[[#This Row],[Code_Nom]]=D10381,F10381-1,(COUNTIFS(Clef_répartition[Code_Nom],Clef_répartition[[#This Row],[Code_Nom]],Clef_répartition[Année],Clef_répartition[[#This Row],[Année]])))</f>
        <v>1</v>
      </c>
      <c r="G1038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carnés_12_2021</v>
      </c>
      <c r="H10382" s="17">
        <v>5464</v>
      </c>
      <c r="I10382" s="17" t="s">
        <v>296</v>
      </c>
      <c r="J10382" s="17">
        <v>2021</v>
      </c>
      <c r="K10382" s="17">
        <v>0.11787318002449312</v>
      </c>
    </row>
    <row r="10383" spans="1:11" x14ac:dyDescent="0.25">
      <c r="A10383" t="s">
        <v>725</v>
      </c>
      <c r="B10383" t="s">
        <v>591</v>
      </c>
      <c r="C10383" t="s">
        <v>592</v>
      </c>
      <c r="D1038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3">
        <f>COUNTIFS(D$2:D10383,Clef_répartition[[#This Row],[Code_Nom]],J$2:J10383,Clef_répartition[[#This Row],[Année]])</f>
        <v>1</v>
      </c>
      <c r="F10383">
        <f>IF(Clef_répartition[[#This Row],[Code_Nom]]=D10382,F10382-1,(COUNTIFS(Clef_répartition[Code_Nom],Clef_répartition[[#This Row],[Code_Nom]],Clef_répartition[Année],Clef_répartition[[#This Row],[Année]])))</f>
        <v>50</v>
      </c>
      <c r="G1038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région_1_2021</v>
      </c>
      <c r="H10383">
        <v>5902</v>
      </c>
      <c r="I10383" t="s">
        <v>18</v>
      </c>
      <c r="J10383">
        <v>2021</v>
      </c>
      <c r="K10383">
        <v>6.6711676954732515E-3</v>
      </c>
    </row>
    <row r="10384" spans="1:11" x14ac:dyDescent="0.25">
      <c r="A10384" t="s">
        <v>725</v>
      </c>
      <c r="B10384" t="s">
        <v>591</v>
      </c>
      <c r="C10384" t="s">
        <v>592</v>
      </c>
      <c r="D1038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4">
        <f>COUNTIFS(D$2:D10384,Clef_répartition[[#This Row],[Code_Nom]],J$2:J10384,Clef_répartition[[#This Row],[Année]])</f>
        <v>2</v>
      </c>
      <c r="F10384">
        <f>IF(Clef_répartition[[#This Row],[Code_Nom]]=D10383,F10383-1,(COUNTIFS(Clef_répartition[Code_Nom],Clef_répartition[[#This Row],[Code_Nom]],Clef_répartition[Année],Clef_répartition[[#This Row],[Année]])))</f>
        <v>49</v>
      </c>
      <c r="G1038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région_2_2021</v>
      </c>
      <c r="H10384">
        <v>5903</v>
      </c>
      <c r="I10384" t="s">
        <v>24</v>
      </c>
      <c r="J10384">
        <v>2021</v>
      </c>
      <c r="K10384">
        <v>3.7615740740740734E-3</v>
      </c>
    </row>
    <row r="10385" spans="1:11" x14ac:dyDescent="0.25">
      <c r="A10385" t="s">
        <v>725</v>
      </c>
      <c r="B10385" t="s">
        <v>591</v>
      </c>
      <c r="C10385" t="s">
        <v>592</v>
      </c>
      <c r="D1038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5">
        <f>COUNTIFS(D$2:D10385,Clef_répartition[[#This Row],[Code_Nom]],J$2:J10385,Clef_répartition[[#This Row],[Année]])</f>
        <v>3</v>
      </c>
      <c r="F10385">
        <f>IF(Clef_répartition[[#This Row],[Code_Nom]]=D10384,F10384-1,(COUNTIFS(Clef_répartition[Code_Nom],Clef_répartition[[#This Row],[Code_Nom]],Clef_répartition[Année],Clef_répartition[[#This Row],[Année]])))</f>
        <v>48</v>
      </c>
      <c r="G1038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région_3_2021</v>
      </c>
      <c r="H10385">
        <v>5551</v>
      </c>
      <c r="I10385" t="s">
        <v>28</v>
      </c>
      <c r="J10385">
        <v>2021</v>
      </c>
      <c r="K10385">
        <v>7.7321244855967069E-3</v>
      </c>
    </row>
    <row r="10386" spans="1:11" x14ac:dyDescent="0.25">
      <c r="A10386" t="s">
        <v>725</v>
      </c>
      <c r="B10386" t="s">
        <v>591</v>
      </c>
      <c r="C10386" t="s">
        <v>592</v>
      </c>
      <c r="D1038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6">
        <f>COUNTIFS(D$2:D10386,Clef_répartition[[#This Row],[Code_Nom]],J$2:J10386,Clef_répartition[[#This Row],[Année]])</f>
        <v>4</v>
      </c>
      <c r="F10386">
        <f>IF(Clef_répartition[[#This Row],[Code_Nom]]=D10385,F10385-1,(COUNTIFS(Clef_répartition[Code_Nom],Clef_répartition[[#This Row],[Code_Nom]],Clef_répartition[Année],Clef_répartition[[#This Row],[Année]])))</f>
        <v>47</v>
      </c>
      <c r="G1038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région_4_2021</v>
      </c>
      <c r="H10386">
        <v>5552</v>
      </c>
      <c r="I10386" t="s">
        <v>40</v>
      </c>
      <c r="J10386">
        <v>2021</v>
      </c>
      <c r="K10386">
        <v>1.0561342592592593E-2</v>
      </c>
    </row>
    <row r="10387" spans="1:11" x14ac:dyDescent="0.25">
      <c r="A10387" t="s">
        <v>725</v>
      </c>
      <c r="B10387" t="s">
        <v>591</v>
      </c>
      <c r="C10387" t="s">
        <v>592</v>
      </c>
      <c r="D1038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7">
        <f>COUNTIFS(D$2:D10387,Clef_répartition[[#This Row],[Code_Nom]],J$2:J10387,Clef_répartition[[#This Row],[Année]])</f>
        <v>5</v>
      </c>
      <c r="F10387">
        <f>IF(Clef_répartition[[#This Row],[Code_Nom]]=D10386,F10386-1,(COUNTIFS(Clef_répartition[Code_Nom],Clef_répartition[[#This Row],[Code_Nom]],Clef_répartition[Année],Clef_répartition[[#This Row],[Année]])))</f>
        <v>46</v>
      </c>
      <c r="G1038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région_5_2021</v>
      </c>
      <c r="H10387">
        <v>5904</v>
      </c>
      <c r="I10387" t="s">
        <v>46</v>
      </c>
      <c r="J10387">
        <v>2021</v>
      </c>
      <c r="K10387">
        <v>9.0181327160493829E-3</v>
      </c>
    </row>
    <row r="10388" spans="1:11" x14ac:dyDescent="0.25">
      <c r="A10388" t="s">
        <v>725</v>
      </c>
      <c r="B10388" t="s">
        <v>591</v>
      </c>
      <c r="C10388" t="s">
        <v>592</v>
      </c>
      <c r="D1038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8">
        <f>COUNTIFS(D$2:D10388,Clef_répartition[[#This Row],[Code_Nom]],J$2:J10388,Clef_répartition[[#This Row],[Année]])</f>
        <v>6</v>
      </c>
      <c r="F10388">
        <f>IF(Clef_répartition[[#This Row],[Code_Nom]]=D10387,F10387-1,(COUNTIFS(Clef_répartition[Code_Nom],Clef_répartition[[#This Row],[Code_Nom]],Clef_répartition[Année],Clef_répartition[[#This Row],[Année]])))</f>
        <v>45</v>
      </c>
      <c r="G1038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région_6_2021</v>
      </c>
      <c r="H10388">
        <v>5553</v>
      </c>
      <c r="I10388" t="s">
        <v>47</v>
      </c>
      <c r="J10388">
        <v>2021</v>
      </c>
      <c r="K10388">
        <v>1.7441486625514403E-2</v>
      </c>
    </row>
    <row r="10389" spans="1:11" x14ac:dyDescent="0.25">
      <c r="A10389" t="s">
        <v>725</v>
      </c>
      <c r="B10389" t="s">
        <v>591</v>
      </c>
      <c r="C10389" t="s">
        <v>592</v>
      </c>
      <c r="D1038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89">
        <f>COUNTIFS(D$2:D10389,Clef_répartition[[#This Row],[Code_Nom]],J$2:J10389,Clef_répartition[[#This Row],[Année]])</f>
        <v>7</v>
      </c>
      <c r="F10389">
        <f>IF(Clef_répartition[[#This Row],[Code_Nom]]=D10388,F10388-1,(COUNTIFS(Clef_répartition[Code_Nom],Clef_répartition[[#This Row],[Code_Nom]],Clef_répartition[Année],Clef_répartition[[#This Row],[Année]])))</f>
        <v>44</v>
      </c>
      <c r="G1038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région_7_2021</v>
      </c>
      <c r="H10389">
        <v>5905</v>
      </c>
      <c r="I10389" t="s">
        <v>49</v>
      </c>
      <c r="J10389">
        <v>2021</v>
      </c>
      <c r="K10389">
        <v>1.1445473251028808E-2</v>
      </c>
    </row>
    <row r="10390" spans="1:11" x14ac:dyDescent="0.25">
      <c r="A10390" t="s">
        <v>725</v>
      </c>
      <c r="B10390" t="s">
        <v>591</v>
      </c>
      <c r="C10390" t="s">
        <v>592</v>
      </c>
      <c r="D1039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0">
        <f>COUNTIFS(D$2:D10390,Clef_répartition[[#This Row],[Code_Nom]],J$2:J10390,Clef_répartition[[#This Row],[Année]])</f>
        <v>8</v>
      </c>
      <c r="F10390">
        <f>IF(Clef_répartition[[#This Row],[Code_Nom]]=D10389,F10389-1,(COUNTIFS(Clef_répartition[Code_Nom],Clef_répartition[[#This Row],[Code_Nom]],Clef_répartition[Année],Clef_répartition[[#This Row],[Année]])))</f>
        <v>43</v>
      </c>
      <c r="G1039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région_8_2021</v>
      </c>
      <c r="H10390">
        <v>5907</v>
      </c>
      <c r="I10390" t="s">
        <v>54</v>
      </c>
      <c r="J10390">
        <v>2021</v>
      </c>
      <c r="K10390">
        <v>5.2244084362139918E-3</v>
      </c>
    </row>
    <row r="10391" spans="1:11" x14ac:dyDescent="0.25">
      <c r="A10391" t="s">
        <v>725</v>
      </c>
      <c r="B10391" t="s">
        <v>591</v>
      </c>
      <c r="C10391" t="s">
        <v>592</v>
      </c>
      <c r="D1039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1">
        <f>COUNTIFS(D$2:D10391,Clef_répartition[[#This Row],[Code_Nom]],J$2:J10391,Clef_répartition[[#This Row],[Année]])</f>
        <v>9</v>
      </c>
      <c r="F10391">
        <f>IF(Clef_répartition[[#This Row],[Code_Nom]]=D10390,F10390-1,(COUNTIFS(Clef_répartition[Code_Nom],Clef_répartition[[#This Row],[Code_Nom]],Clef_répartition[Année],Clef_répartition[[#This Row],[Année]])))</f>
        <v>42</v>
      </c>
      <c r="G1039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région_9_2021</v>
      </c>
      <c r="H10391">
        <v>5908</v>
      </c>
      <c r="I10391" t="s">
        <v>59</v>
      </c>
      <c r="J10391">
        <v>2021</v>
      </c>
      <c r="K10391">
        <v>2.4594907407407408E-3</v>
      </c>
    </row>
    <row r="10392" spans="1:11" x14ac:dyDescent="0.25">
      <c r="A10392" t="s">
        <v>725</v>
      </c>
      <c r="B10392" t="s">
        <v>591</v>
      </c>
      <c r="C10392" t="s">
        <v>592</v>
      </c>
      <c r="D1039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2">
        <f>COUNTIFS(D$2:D10392,Clef_répartition[[#This Row],[Code_Nom]],J$2:J10392,Clef_répartition[[#This Row],[Année]])</f>
        <v>10</v>
      </c>
      <c r="F10392">
        <f>IF(Clef_répartition[[#This Row],[Code_Nom]]=D10391,F10391-1,(COUNTIFS(Clef_répartition[Code_Nom],Clef_répartition[[#This Row],[Code_Nom]],Clef_répartition[Année],Clef_répartition[[#This Row],[Année]])))</f>
        <v>41</v>
      </c>
      <c r="G1039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région_10_2021</v>
      </c>
      <c r="H10392">
        <v>5909</v>
      </c>
      <c r="I10392" t="s">
        <v>60</v>
      </c>
      <c r="J10392">
        <v>2021</v>
      </c>
      <c r="K10392">
        <v>1.1702674897119342E-2</v>
      </c>
    </row>
    <row r="10393" spans="1:11" x14ac:dyDescent="0.25">
      <c r="A10393" t="s">
        <v>725</v>
      </c>
      <c r="B10393" t="s">
        <v>591</v>
      </c>
      <c r="C10393" t="s">
        <v>592</v>
      </c>
      <c r="D1039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3">
        <f>COUNTIFS(D$2:D10393,Clef_répartition[[#This Row],[Code_Nom]],J$2:J10393,Clef_répartition[[#This Row],[Année]])</f>
        <v>11</v>
      </c>
      <c r="F10393">
        <f>IF(Clef_répartition[[#This Row],[Code_Nom]]=D10392,F10392-1,(COUNTIFS(Clef_répartition[Code_Nom],Clef_répartition[[#This Row],[Code_Nom]],Clef_répartition[Année],Clef_répartition[[#This Row],[Année]])))</f>
        <v>40</v>
      </c>
      <c r="G1039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région_11_2021</v>
      </c>
      <c r="H10393">
        <v>5554</v>
      </c>
      <c r="I10393" t="s">
        <v>71</v>
      </c>
      <c r="J10393">
        <v>2021</v>
      </c>
      <c r="K10393">
        <v>1.6139403292181071E-2</v>
      </c>
    </row>
    <row r="10394" spans="1:11" x14ac:dyDescent="0.25">
      <c r="A10394" t="s">
        <v>725</v>
      </c>
      <c r="B10394" t="s">
        <v>591</v>
      </c>
      <c r="C10394" t="s">
        <v>592</v>
      </c>
      <c r="D1039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4">
        <f>COUNTIFS(D$2:D10394,Clef_répartition[[#This Row],[Code_Nom]],J$2:J10394,Clef_répartition[[#This Row],[Année]])</f>
        <v>12</v>
      </c>
      <c r="F10394">
        <f>IF(Clef_répartition[[#This Row],[Code_Nom]]=D10393,F10393-1,(COUNTIFS(Clef_répartition[Code_Nom],Clef_répartition[[#This Row],[Code_Nom]],Clef_répartition[Année],Clef_répartition[[#This Row],[Année]])))</f>
        <v>39</v>
      </c>
      <c r="G1039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région_12_2021</v>
      </c>
      <c r="H10394">
        <v>5555</v>
      </c>
      <c r="I10394" t="s">
        <v>75</v>
      </c>
      <c r="J10394">
        <v>2021</v>
      </c>
      <c r="K10394">
        <v>6.6872427983539094E-3</v>
      </c>
    </row>
    <row r="10395" spans="1:11" x14ac:dyDescent="0.25">
      <c r="A10395" t="s">
        <v>725</v>
      </c>
      <c r="B10395" t="s">
        <v>591</v>
      </c>
      <c r="C10395" t="s">
        <v>592</v>
      </c>
      <c r="D1039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5">
        <f>COUNTIFS(D$2:D10395,Clef_répartition[[#This Row],[Code_Nom]],J$2:J10395,Clef_répartition[[#This Row],[Année]])</f>
        <v>13</v>
      </c>
      <c r="F10395">
        <f>IF(Clef_répartition[[#This Row],[Code_Nom]]=D10394,F10394-1,(COUNTIFS(Clef_répartition[Code_Nom],Clef_répartition[[#This Row],[Code_Nom]],Clef_répartition[Année],Clef_répartition[[#This Row],[Année]])))</f>
        <v>38</v>
      </c>
      <c r="G1039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région_13_2021</v>
      </c>
      <c r="H10395">
        <v>5910</v>
      </c>
      <c r="I10395" t="s">
        <v>83</v>
      </c>
      <c r="J10395">
        <v>2021</v>
      </c>
      <c r="K10395">
        <v>6.4782664609053494E-3</v>
      </c>
    </row>
    <row r="10396" spans="1:11" x14ac:dyDescent="0.25">
      <c r="A10396" t="s">
        <v>725</v>
      </c>
      <c r="B10396" t="s">
        <v>591</v>
      </c>
      <c r="C10396" t="s">
        <v>592</v>
      </c>
      <c r="D1039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6">
        <f>COUNTIFS(D$2:D10396,Clef_répartition[[#This Row],[Code_Nom]],J$2:J10396,Clef_répartition[[#This Row],[Année]])</f>
        <v>14</v>
      </c>
      <c r="F10396">
        <f>IF(Clef_répartition[[#This Row],[Code_Nom]]=D10395,F10395-1,(COUNTIFS(Clef_répartition[Code_Nom],Clef_répartition[[#This Row],[Code_Nom]],Clef_répartition[Année],Clef_répartition[[#This Row],[Année]])))</f>
        <v>37</v>
      </c>
      <c r="G1039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région_14_2021</v>
      </c>
      <c r="H10396">
        <v>5911</v>
      </c>
      <c r="I10396" t="s">
        <v>86</v>
      </c>
      <c r="J10396">
        <v>2021</v>
      </c>
      <c r="K10396">
        <v>3.9384002057613167E-3</v>
      </c>
    </row>
    <row r="10397" spans="1:11" x14ac:dyDescent="0.25">
      <c r="A10397" t="s">
        <v>725</v>
      </c>
      <c r="B10397" t="s">
        <v>591</v>
      </c>
      <c r="C10397" t="s">
        <v>592</v>
      </c>
      <c r="D1039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7">
        <f>COUNTIFS(D$2:D10397,Clef_répartition[[#This Row],[Code_Nom]],J$2:J10397,Clef_répartition[[#This Row],[Année]])</f>
        <v>15</v>
      </c>
      <c r="F10397">
        <f>IF(Clef_répartition[[#This Row],[Code_Nom]]=D10396,F10396-1,(COUNTIFS(Clef_répartition[Code_Nom],Clef_répartition[[#This Row],[Code_Nom]],Clef_répartition[Année],Clef_répartition[[#This Row],[Année]])))</f>
        <v>36</v>
      </c>
      <c r="G1039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région_15_2021</v>
      </c>
      <c r="H10397">
        <v>5912</v>
      </c>
      <c r="I10397" t="s">
        <v>91</v>
      </c>
      <c r="J10397">
        <v>2021</v>
      </c>
      <c r="K10397">
        <v>2.6363168724279841E-3</v>
      </c>
    </row>
    <row r="10398" spans="1:11" x14ac:dyDescent="0.25">
      <c r="A10398" t="s">
        <v>725</v>
      </c>
      <c r="B10398" t="s">
        <v>591</v>
      </c>
      <c r="C10398" t="s">
        <v>592</v>
      </c>
      <c r="D1039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8">
        <f>COUNTIFS(D$2:D10398,Clef_répartition[[#This Row],[Code_Nom]],J$2:J10398,Clef_répartition[[#This Row],[Année]])</f>
        <v>16</v>
      </c>
      <c r="F10398">
        <f>IF(Clef_répartition[[#This Row],[Code_Nom]]=D10397,F10397-1,(COUNTIFS(Clef_répartition[Code_Nom],Clef_répartition[[#This Row],[Code_Nom]],Clef_répartition[Année],Clef_répartition[[#This Row],[Année]])))</f>
        <v>35</v>
      </c>
      <c r="G1039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région_16_2021</v>
      </c>
      <c r="H10398">
        <v>5913</v>
      </c>
      <c r="I10398" t="s">
        <v>96</v>
      </c>
      <c r="J10398">
        <v>2021</v>
      </c>
      <c r="K10398">
        <v>1.4322916666666664E-2</v>
      </c>
    </row>
    <row r="10399" spans="1:11" x14ac:dyDescent="0.25">
      <c r="A10399" t="s">
        <v>725</v>
      </c>
      <c r="B10399" t="s">
        <v>591</v>
      </c>
      <c r="C10399" t="s">
        <v>592</v>
      </c>
      <c r="D1039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399">
        <f>COUNTIFS(D$2:D10399,Clef_répartition[[#This Row],[Code_Nom]],J$2:J10399,Clef_répartition[[#This Row],[Année]])</f>
        <v>17</v>
      </c>
      <c r="F10399">
        <f>IF(Clef_répartition[[#This Row],[Code_Nom]]=D10398,F10398-1,(COUNTIFS(Clef_répartition[Code_Nom],Clef_répartition[[#This Row],[Code_Nom]],Clef_répartition[Année],Clef_répartition[[#This Row],[Année]])))</f>
        <v>34</v>
      </c>
      <c r="G1039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région_17_2021</v>
      </c>
      <c r="H10399">
        <v>5914</v>
      </c>
      <c r="I10399" t="s">
        <v>105</v>
      </c>
      <c r="J10399">
        <v>2021</v>
      </c>
      <c r="K10399">
        <v>6.1246141975308645E-3</v>
      </c>
    </row>
    <row r="10400" spans="1:11" x14ac:dyDescent="0.25">
      <c r="A10400" t="s">
        <v>725</v>
      </c>
      <c r="B10400" t="s">
        <v>591</v>
      </c>
      <c r="C10400" t="s">
        <v>592</v>
      </c>
      <c r="D1040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0">
        <f>COUNTIFS(D$2:D10400,Clef_répartition[[#This Row],[Code_Nom]],J$2:J10400,Clef_répartition[[#This Row],[Année]])</f>
        <v>18</v>
      </c>
      <c r="F10400">
        <f>IF(Clef_répartition[[#This Row],[Code_Nom]]=D10399,F10399-1,(COUNTIFS(Clef_répartition[Code_Nom],Clef_répartition[[#This Row],[Code_Nom]],Clef_répartition[Année],Clef_répartition[[#This Row],[Année]])))</f>
        <v>33</v>
      </c>
      <c r="G1040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région_18_2021</v>
      </c>
      <c r="H10400">
        <v>5520</v>
      </c>
      <c r="I10400" t="s">
        <v>107</v>
      </c>
      <c r="J10400">
        <v>2021</v>
      </c>
      <c r="K10400">
        <v>1.7023533950617283E-2</v>
      </c>
    </row>
    <row r="10401" spans="1:11" x14ac:dyDescent="0.25">
      <c r="A10401" t="s">
        <v>725</v>
      </c>
      <c r="B10401" t="s">
        <v>591</v>
      </c>
      <c r="C10401" t="s">
        <v>592</v>
      </c>
      <c r="D1040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1">
        <f>COUNTIFS(D$2:D10401,Clef_répartition[[#This Row],[Code_Nom]],J$2:J10401,Clef_répartition[[#This Row],[Année]])</f>
        <v>19</v>
      </c>
      <c r="F10401">
        <f>IF(Clef_répartition[[#This Row],[Code_Nom]]=D10400,F10400-1,(COUNTIFS(Clef_répartition[Code_Nom],Clef_répartition[[#This Row],[Code_Nom]],Clef_répartition[Année],Clef_répartition[[#This Row],[Année]])))</f>
        <v>32</v>
      </c>
      <c r="G1040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région_19_2021</v>
      </c>
      <c r="H10401">
        <v>5556</v>
      </c>
      <c r="I10401" t="s">
        <v>115</v>
      </c>
      <c r="J10401">
        <v>2021</v>
      </c>
      <c r="K10401">
        <v>7.1051954732510277E-3</v>
      </c>
    </row>
    <row r="10402" spans="1:11" x14ac:dyDescent="0.25">
      <c r="A10402" t="s">
        <v>725</v>
      </c>
      <c r="B10402" t="s">
        <v>591</v>
      </c>
      <c r="C10402" t="s">
        <v>592</v>
      </c>
      <c r="D1040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2">
        <f>COUNTIFS(D$2:D10402,Clef_répartition[[#This Row],[Code_Nom]],J$2:J10402,Clef_répartition[[#This Row],[Année]])</f>
        <v>20</v>
      </c>
      <c r="F10402">
        <f>IF(Clef_répartition[[#This Row],[Code_Nom]]=D10401,F10401-1,(COUNTIFS(Clef_répartition[Code_Nom],Clef_répartition[[#This Row],[Code_Nom]],Clef_répartition[Année],Clef_répartition[[#This Row],[Année]])))</f>
        <v>31</v>
      </c>
      <c r="G1040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région_20_2021</v>
      </c>
      <c r="H10402">
        <v>5557</v>
      </c>
      <c r="I10402" t="s">
        <v>116</v>
      </c>
      <c r="J10402">
        <v>2021</v>
      </c>
      <c r="K10402">
        <v>3.5365226337448559E-3</v>
      </c>
    </row>
    <row r="10403" spans="1:11" x14ac:dyDescent="0.25">
      <c r="A10403" t="s">
        <v>725</v>
      </c>
      <c r="B10403" t="s">
        <v>591</v>
      </c>
      <c r="C10403" t="s">
        <v>592</v>
      </c>
      <c r="D1040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3">
        <f>COUNTIFS(D$2:D10403,Clef_répartition[[#This Row],[Code_Nom]],J$2:J10403,Clef_répartition[[#This Row],[Année]])</f>
        <v>21</v>
      </c>
      <c r="F10403">
        <f>IF(Clef_répartition[[#This Row],[Code_Nom]]=D10402,F10402-1,(COUNTIFS(Clef_répartition[Code_Nom],Clef_répartition[[#This Row],[Code_Nom]],Clef_répartition[Année],Clef_répartition[[#This Row],[Année]])))</f>
        <v>30</v>
      </c>
      <c r="G1040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région_21_2021</v>
      </c>
      <c r="H10403">
        <v>5559</v>
      </c>
      <c r="I10403" t="s">
        <v>121</v>
      </c>
      <c r="J10403">
        <v>2021</v>
      </c>
      <c r="K10403">
        <v>7.1212705761316874E-3</v>
      </c>
    </row>
    <row r="10404" spans="1:11" x14ac:dyDescent="0.25">
      <c r="A10404" t="s">
        <v>725</v>
      </c>
      <c r="B10404" t="s">
        <v>591</v>
      </c>
      <c r="C10404" t="s">
        <v>592</v>
      </c>
      <c r="D1040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4">
        <f>COUNTIFS(D$2:D10404,Clef_répartition[[#This Row],[Code_Nom]],J$2:J10404,Clef_répartition[[#This Row],[Année]])</f>
        <v>22</v>
      </c>
      <c r="F10404">
        <f>IF(Clef_répartition[[#This Row],[Code_Nom]]=D10403,F10403-1,(COUNTIFS(Clef_répartition[Code_Nom],Clef_répartition[[#This Row],[Code_Nom]],Clef_répartition[Année],Clef_répartition[[#This Row],[Année]])))</f>
        <v>29</v>
      </c>
      <c r="G1040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région_22_2021</v>
      </c>
      <c r="H10404">
        <v>5560</v>
      </c>
      <c r="I10404" t="s">
        <v>131</v>
      </c>
      <c r="J10404">
        <v>2021</v>
      </c>
      <c r="K10404">
        <v>3.8258744855967073E-3</v>
      </c>
    </row>
    <row r="10405" spans="1:11" x14ac:dyDescent="0.25">
      <c r="A10405" t="s">
        <v>725</v>
      </c>
      <c r="B10405" t="s">
        <v>591</v>
      </c>
      <c r="C10405" t="s">
        <v>592</v>
      </c>
      <c r="D1040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5">
        <f>COUNTIFS(D$2:D10405,Clef_répartition[[#This Row],[Code_Nom]],J$2:J10405,Clef_répartition[[#This Row],[Année]])</f>
        <v>23</v>
      </c>
      <c r="F10405">
        <f>IF(Clef_répartition[[#This Row],[Code_Nom]]=D10404,F10404-1,(COUNTIFS(Clef_répartition[Code_Nom],Clef_répartition[[#This Row],[Code_Nom]],Clef_répartition[Année],Clef_répartition[[#This Row],[Année]])))</f>
        <v>28</v>
      </c>
      <c r="G1040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région_23_2021</v>
      </c>
      <c r="H10405">
        <v>5561</v>
      </c>
      <c r="I10405" t="s">
        <v>132</v>
      </c>
      <c r="J10405">
        <v>2021</v>
      </c>
      <c r="K10405">
        <v>5.4108796296296301E-2</v>
      </c>
    </row>
    <row r="10406" spans="1:11" x14ac:dyDescent="0.25">
      <c r="A10406" t="s">
        <v>725</v>
      </c>
      <c r="B10406" t="s">
        <v>591</v>
      </c>
      <c r="C10406" t="s">
        <v>592</v>
      </c>
      <c r="D1040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6">
        <f>COUNTIFS(D$2:D10406,Clef_répartition[[#This Row],[Code_Nom]],J$2:J10406,Clef_répartition[[#This Row],[Année]])</f>
        <v>24</v>
      </c>
      <c r="F10406">
        <f>IF(Clef_répartition[[#This Row],[Code_Nom]]=D10405,F10405-1,(COUNTIFS(Clef_répartition[Code_Nom],Clef_répartition[[#This Row],[Code_Nom]],Clef_répartition[Année],Clef_répartition[[#This Row],[Année]])))</f>
        <v>27</v>
      </c>
      <c r="G1040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région_24_2021</v>
      </c>
      <c r="H10406">
        <v>5755</v>
      </c>
      <c r="I10406" t="s">
        <v>160</v>
      </c>
      <c r="J10406">
        <v>2021</v>
      </c>
      <c r="K10406">
        <v>6.5586419753086407E-3</v>
      </c>
    </row>
    <row r="10407" spans="1:11" x14ac:dyDescent="0.25">
      <c r="A10407" t="s">
        <v>725</v>
      </c>
      <c r="B10407" t="s">
        <v>591</v>
      </c>
      <c r="C10407" t="s">
        <v>592</v>
      </c>
      <c r="D1040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7">
        <f>COUNTIFS(D$2:D10407,Clef_répartition[[#This Row],[Code_Nom]],J$2:J10407,Clef_répartition[[#This Row],[Année]])</f>
        <v>25</v>
      </c>
      <c r="F10407">
        <f>IF(Clef_répartition[[#This Row],[Code_Nom]]=D10406,F10406-1,(COUNTIFS(Clef_répartition[Code_Nom],Clef_répartition[[#This Row],[Code_Nom]],Clef_répartition[Année],Clef_répartition[[#This Row],[Année]])))</f>
        <v>26</v>
      </c>
      <c r="G1040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région_25_2021</v>
      </c>
      <c r="H10407">
        <v>5919</v>
      </c>
      <c r="I10407" t="s">
        <v>172</v>
      </c>
      <c r="J10407">
        <v>2021</v>
      </c>
      <c r="K10407">
        <v>1.0529192386831277E-2</v>
      </c>
    </row>
    <row r="10408" spans="1:11" x14ac:dyDescent="0.25">
      <c r="A10408" t="s">
        <v>725</v>
      </c>
      <c r="B10408" t="s">
        <v>591</v>
      </c>
      <c r="C10408" t="s">
        <v>592</v>
      </c>
      <c r="D1040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8">
        <f>COUNTIFS(D$2:D10408,Clef_répartition[[#This Row],[Code_Nom]],J$2:J10408,Clef_répartition[[#This Row],[Année]])</f>
        <v>26</v>
      </c>
      <c r="F10408">
        <f>IF(Clef_répartition[[#This Row],[Code_Nom]]=D10407,F10407-1,(COUNTIFS(Clef_répartition[Code_Nom],Clef_répartition[[#This Row],[Code_Nom]],Clef_répartition[Année],Clef_répartition[[#This Row],[Année]])))</f>
        <v>25</v>
      </c>
      <c r="G1040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région_26_2021</v>
      </c>
      <c r="H10408">
        <v>5562</v>
      </c>
      <c r="I10408" t="s">
        <v>173</v>
      </c>
      <c r="J10408">
        <v>2021</v>
      </c>
      <c r="K10408">
        <v>2.2022890946502057E-3</v>
      </c>
    </row>
    <row r="10409" spans="1:11" x14ac:dyDescent="0.25">
      <c r="A10409" t="s">
        <v>725</v>
      </c>
      <c r="B10409" t="s">
        <v>591</v>
      </c>
      <c r="C10409" t="s">
        <v>592</v>
      </c>
      <c r="D1040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09">
        <f>COUNTIFS(D$2:D10409,Clef_répartition[[#This Row],[Code_Nom]],J$2:J10409,Clef_répartition[[#This Row],[Année]])</f>
        <v>27</v>
      </c>
      <c r="F10409">
        <f>IF(Clef_répartition[[#This Row],[Code_Nom]]=D10408,F10408-1,(COUNTIFS(Clef_répartition[Code_Nom],Clef_répartition[[#This Row],[Code_Nom]],Clef_répartition[Année],Clef_répartition[[#This Row],[Année]])))</f>
        <v>24</v>
      </c>
      <c r="G1040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région_27_2021</v>
      </c>
      <c r="H10409">
        <v>5921</v>
      </c>
      <c r="I10409" t="s">
        <v>180</v>
      </c>
      <c r="J10409">
        <v>2021</v>
      </c>
      <c r="K10409">
        <v>3.8419495884773665E-3</v>
      </c>
    </row>
    <row r="10410" spans="1:11" x14ac:dyDescent="0.25">
      <c r="A10410" t="s">
        <v>725</v>
      </c>
      <c r="B10410" t="s">
        <v>591</v>
      </c>
      <c r="C10410" t="s">
        <v>592</v>
      </c>
      <c r="D1041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0">
        <f>COUNTIFS(D$2:D10410,Clef_répartition[[#This Row],[Code_Nom]],J$2:J10410,Clef_répartition[[#This Row],[Année]])</f>
        <v>28</v>
      </c>
      <c r="F10410">
        <f>IF(Clef_répartition[[#This Row],[Code_Nom]]=D10409,F10409-1,(COUNTIFS(Clef_répartition[Code_Nom],Clef_répartition[[#This Row],[Code_Nom]],Clef_répartition[Année],Clef_répartition[[#This Row],[Année]])))</f>
        <v>23</v>
      </c>
      <c r="G1041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région_28_2021</v>
      </c>
      <c r="H10410">
        <v>5922</v>
      </c>
      <c r="I10410" t="s">
        <v>183</v>
      </c>
      <c r="J10410">
        <v>2021</v>
      </c>
      <c r="K10410">
        <v>1.2458204732510287E-2</v>
      </c>
    </row>
    <row r="10411" spans="1:11" x14ac:dyDescent="0.25">
      <c r="A10411" t="s">
        <v>725</v>
      </c>
      <c r="B10411" t="s">
        <v>591</v>
      </c>
      <c r="C10411" t="s">
        <v>592</v>
      </c>
      <c r="D1041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1">
        <f>COUNTIFS(D$2:D10411,Clef_répartition[[#This Row],[Code_Nom]],J$2:J10411,Clef_répartition[[#This Row],[Année]])</f>
        <v>29</v>
      </c>
      <c r="F10411">
        <f>IF(Clef_répartition[[#This Row],[Code_Nom]]=D10410,F10410-1,(COUNTIFS(Clef_répartition[Code_Nom],Clef_répartition[[#This Row],[Code_Nom]],Clef_répartition[Année],Clef_répartition[[#This Row],[Année]])))</f>
        <v>22</v>
      </c>
      <c r="G1041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région_29_2021</v>
      </c>
      <c r="H10411">
        <v>5563</v>
      </c>
      <c r="I10411" t="s">
        <v>193</v>
      </c>
      <c r="J10411">
        <v>2021</v>
      </c>
      <c r="K10411">
        <v>2.4273405349794237E-3</v>
      </c>
    </row>
    <row r="10412" spans="1:11" x14ac:dyDescent="0.25">
      <c r="A10412" t="s">
        <v>725</v>
      </c>
      <c r="B10412" t="s">
        <v>591</v>
      </c>
      <c r="C10412" t="s">
        <v>592</v>
      </c>
      <c r="D1041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2">
        <f>COUNTIFS(D$2:D10412,Clef_répartition[[#This Row],[Code_Nom]],J$2:J10412,Clef_répartition[[#This Row],[Année]])</f>
        <v>30</v>
      </c>
      <c r="F10412">
        <f>IF(Clef_répartition[[#This Row],[Code_Nom]]=D10411,F10411-1,(COUNTIFS(Clef_répartition[Code_Nom],Clef_répartition[[#This Row],[Code_Nom]],Clef_répartition[Année],Clef_répartition[[#This Row],[Année]])))</f>
        <v>21</v>
      </c>
      <c r="G1041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région_30_2021</v>
      </c>
      <c r="H10412">
        <v>5564</v>
      </c>
      <c r="I10412" t="s">
        <v>194</v>
      </c>
      <c r="J10412">
        <v>2021</v>
      </c>
      <c r="K10412">
        <v>1.6557355967078192E-3</v>
      </c>
    </row>
    <row r="10413" spans="1:11" x14ac:dyDescent="0.25">
      <c r="A10413" t="s">
        <v>725</v>
      </c>
      <c r="B10413" t="s">
        <v>591</v>
      </c>
      <c r="C10413" t="s">
        <v>592</v>
      </c>
      <c r="D1041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3">
        <f>COUNTIFS(D$2:D10413,Clef_répartition[[#This Row],[Code_Nom]],J$2:J10413,Clef_répartition[[#This Row],[Année]])</f>
        <v>31</v>
      </c>
      <c r="F10413">
        <f>IF(Clef_répartition[[#This Row],[Code_Nom]]=D10412,F10412-1,(COUNTIFS(Clef_répartition[Code_Nom],Clef_répartition[[#This Row],[Code_Nom]],Clef_répartition[Année],Clef_répartition[[#This Row],[Année]])))</f>
        <v>20</v>
      </c>
      <c r="G1041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région_31_2021</v>
      </c>
      <c r="H10413">
        <v>5565</v>
      </c>
      <c r="I10413" t="s">
        <v>199</v>
      </c>
      <c r="J10413">
        <v>2021</v>
      </c>
      <c r="K10413">
        <v>7.9571759259259266E-3</v>
      </c>
    </row>
    <row r="10414" spans="1:11" x14ac:dyDescent="0.25">
      <c r="A10414" t="s">
        <v>725</v>
      </c>
      <c r="B10414" t="s">
        <v>591</v>
      </c>
      <c r="C10414" t="s">
        <v>592</v>
      </c>
      <c r="D1041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4">
        <f>COUNTIFS(D$2:D10414,Clef_répartition[[#This Row],[Code_Nom]],J$2:J10414,Clef_répartition[[#This Row],[Année]])</f>
        <v>32</v>
      </c>
      <c r="F10414">
        <f>IF(Clef_répartition[[#This Row],[Code_Nom]]=D10413,F10413-1,(COUNTIFS(Clef_répartition[Code_Nom],Clef_répartition[[#This Row],[Code_Nom]],Clef_répartition[Année],Clef_répartition[[#This Row],[Année]])))</f>
        <v>19</v>
      </c>
      <c r="G1041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région_32_2021</v>
      </c>
      <c r="H10414">
        <v>5923</v>
      </c>
      <c r="I10414" t="s">
        <v>200</v>
      </c>
      <c r="J10414">
        <v>2021</v>
      </c>
      <c r="K10414">
        <v>3.2310956790123457E-3</v>
      </c>
    </row>
    <row r="10415" spans="1:11" x14ac:dyDescent="0.25">
      <c r="A10415" t="s">
        <v>725</v>
      </c>
      <c r="B10415" t="s">
        <v>591</v>
      </c>
      <c r="C10415" t="s">
        <v>592</v>
      </c>
      <c r="D1041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5">
        <f>COUNTIFS(D$2:D10415,Clef_répartition[[#This Row],[Code_Nom]],J$2:J10415,Clef_répartition[[#This Row],[Année]])</f>
        <v>33</v>
      </c>
      <c r="F10415">
        <f>IF(Clef_répartition[[#This Row],[Code_Nom]]=D10414,F10414-1,(COUNTIFS(Clef_répartition[Code_Nom],Clef_répartition[[#This Row],[Code_Nom]],Clef_répartition[Année],Clef_répartition[[#This Row],[Année]])))</f>
        <v>18</v>
      </c>
      <c r="G1041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région_33_2021</v>
      </c>
      <c r="H10415">
        <v>5924</v>
      </c>
      <c r="I10415" t="s">
        <v>202</v>
      </c>
      <c r="J10415">
        <v>2021</v>
      </c>
      <c r="K10415">
        <v>5.8995627572016466E-3</v>
      </c>
    </row>
    <row r="10416" spans="1:11" x14ac:dyDescent="0.25">
      <c r="A10416" t="s">
        <v>725</v>
      </c>
      <c r="B10416" t="s">
        <v>591</v>
      </c>
      <c r="C10416" t="s">
        <v>592</v>
      </c>
      <c r="D1041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6">
        <f>COUNTIFS(D$2:D10416,Clef_répartition[[#This Row],[Code_Nom]],J$2:J10416,Clef_répartition[[#This Row],[Année]])</f>
        <v>34</v>
      </c>
      <c r="F10416">
        <f>IF(Clef_répartition[[#This Row],[Code_Nom]]=D10415,F10415-1,(COUNTIFS(Clef_répartition[Code_Nom],Clef_répartition[[#This Row],[Code_Nom]],Clef_répartition[Année],Clef_répartition[[#This Row],[Année]])))</f>
        <v>17</v>
      </c>
      <c r="G1041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région_34_2021</v>
      </c>
      <c r="H10416">
        <v>5925</v>
      </c>
      <c r="I10416" t="s">
        <v>207</v>
      </c>
      <c r="J10416">
        <v>2021</v>
      </c>
      <c r="K10416">
        <v>3.2471707818930041E-3</v>
      </c>
    </row>
    <row r="10417" spans="1:11" x14ac:dyDescent="0.25">
      <c r="A10417" t="s">
        <v>725</v>
      </c>
      <c r="B10417" t="s">
        <v>591</v>
      </c>
      <c r="C10417" t="s">
        <v>592</v>
      </c>
      <c r="D1041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7">
        <f>COUNTIFS(D$2:D10417,Clef_répartition[[#This Row],[Code_Nom]],J$2:J10417,Clef_répartition[[#This Row],[Année]])</f>
        <v>35</v>
      </c>
      <c r="F10417">
        <f>IF(Clef_répartition[[#This Row],[Code_Nom]]=D10416,F10416-1,(COUNTIFS(Clef_répartition[Code_Nom],Clef_répartition[[#This Row],[Code_Nom]],Clef_répartition[Année],Clef_répartition[[#This Row],[Année]])))</f>
        <v>16</v>
      </c>
      <c r="G1041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région_35_2021</v>
      </c>
      <c r="H10417">
        <v>5926</v>
      </c>
      <c r="I10417" t="s">
        <v>218</v>
      </c>
      <c r="J10417">
        <v>2021</v>
      </c>
      <c r="K10417">
        <v>1.3470936213991768E-2</v>
      </c>
    </row>
    <row r="10418" spans="1:11" x14ac:dyDescent="0.25">
      <c r="A10418" t="s">
        <v>725</v>
      </c>
      <c r="B10418" t="s">
        <v>591</v>
      </c>
      <c r="C10418" t="s">
        <v>592</v>
      </c>
      <c r="D1041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8">
        <f>COUNTIFS(D$2:D10418,Clef_répartition[[#This Row],[Code_Nom]],J$2:J10418,Clef_répartition[[#This Row],[Année]])</f>
        <v>36</v>
      </c>
      <c r="F10418">
        <f>IF(Clef_répartition[[#This Row],[Code_Nom]]=D10417,F10417-1,(COUNTIFS(Clef_répartition[Code_Nom],Clef_répartition[[#This Row],[Code_Nom]],Clef_répartition[Année],Clef_répartition[[#This Row],[Année]])))</f>
        <v>15</v>
      </c>
      <c r="G1041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région_36_2021</v>
      </c>
      <c r="H10418">
        <v>5566</v>
      </c>
      <c r="I10418" t="s">
        <v>224</v>
      </c>
      <c r="J10418">
        <v>2021</v>
      </c>
      <c r="K10418">
        <v>6.4782664609053494E-3</v>
      </c>
    </row>
    <row r="10419" spans="1:11" x14ac:dyDescent="0.25">
      <c r="A10419" t="s">
        <v>725</v>
      </c>
      <c r="B10419" t="s">
        <v>591</v>
      </c>
      <c r="C10419" t="s">
        <v>592</v>
      </c>
      <c r="D1041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19">
        <f>COUNTIFS(D$2:D10419,Clef_répartition[[#This Row],[Code_Nom]],J$2:J10419,Clef_répartition[[#This Row],[Année]])</f>
        <v>37</v>
      </c>
      <c r="F10419">
        <f>IF(Clef_répartition[[#This Row],[Code_Nom]]=D10418,F10418-1,(COUNTIFS(Clef_répartition[Code_Nom],Clef_répartition[[#This Row],[Code_Nom]],Clef_répartition[Année],Clef_répartition[[#This Row],[Année]])))</f>
        <v>14</v>
      </c>
      <c r="G1041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région_37_2021</v>
      </c>
      <c r="H10419">
        <v>5928</v>
      </c>
      <c r="I10419" t="s">
        <v>240</v>
      </c>
      <c r="J10419">
        <v>2021</v>
      </c>
      <c r="K10419">
        <v>3.3114711934156384E-3</v>
      </c>
    </row>
    <row r="10420" spans="1:11" x14ac:dyDescent="0.25">
      <c r="A10420" t="s">
        <v>725</v>
      </c>
      <c r="B10420" t="s">
        <v>591</v>
      </c>
      <c r="C10420" t="s">
        <v>592</v>
      </c>
      <c r="D1042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0">
        <f>COUNTIFS(D$2:D10420,Clef_répartition[[#This Row],[Code_Nom]],J$2:J10420,Clef_répartition[[#This Row],[Année]])</f>
        <v>38</v>
      </c>
      <c r="F10420">
        <f>IF(Clef_répartition[[#This Row],[Code_Nom]]=D10419,F10419-1,(COUNTIFS(Clef_répartition[Code_Nom],Clef_répartition[[#This Row],[Code_Nom]],Clef_répartition[Année],Clef_répartition[[#This Row],[Année]])))</f>
        <v>13</v>
      </c>
      <c r="G1042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région_38_2021</v>
      </c>
      <c r="H10420">
        <v>5568</v>
      </c>
      <c r="I10420" t="s">
        <v>249</v>
      </c>
      <c r="J10420">
        <v>2021</v>
      </c>
      <c r="K10420">
        <v>7.9539609053497939E-2</v>
      </c>
    </row>
    <row r="10421" spans="1:11" x14ac:dyDescent="0.25">
      <c r="A10421" t="s">
        <v>725</v>
      </c>
      <c r="B10421" t="s">
        <v>591</v>
      </c>
      <c r="C10421" t="s">
        <v>592</v>
      </c>
      <c r="D1042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1">
        <f>COUNTIFS(D$2:D10421,Clef_répartition[[#This Row],[Code_Nom]],J$2:J10421,Clef_répartition[[#This Row],[Année]])</f>
        <v>39</v>
      </c>
      <c r="F10421">
        <f>IF(Clef_répartition[[#This Row],[Code_Nom]]=D10420,F10420-1,(COUNTIFS(Clef_répartition[Code_Nom],Clef_répartition[[#This Row],[Code_Nom]],Clef_répartition[Année],Clef_répartition[[#This Row],[Année]])))</f>
        <v>12</v>
      </c>
      <c r="G1042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région_39_2021</v>
      </c>
      <c r="H10421">
        <v>5929</v>
      </c>
      <c r="I10421" t="s">
        <v>257</v>
      </c>
      <c r="J10421">
        <v>2021</v>
      </c>
      <c r="K10421">
        <v>1.0545267489711936E-2</v>
      </c>
    </row>
    <row r="10422" spans="1:11" x14ac:dyDescent="0.25">
      <c r="A10422" t="s">
        <v>725</v>
      </c>
      <c r="B10422" t="s">
        <v>591</v>
      </c>
      <c r="C10422" t="s">
        <v>592</v>
      </c>
      <c r="D1042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2">
        <f>COUNTIFS(D$2:D10422,Clef_répartition[[#This Row],[Code_Nom]],J$2:J10422,Clef_répartition[[#This Row],[Année]])</f>
        <v>40</v>
      </c>
      <c r="F10422">
        <f>IF(Clef_répartition[[#This Row],[Code_Nom]]=D10421,F10421-1,(COUNTIFS(Clef_répartition[Code_Nom],Clef_répartition[[#This Row],[Code_Nom]],Clef_répartition[Année],Clef_répartition[[#This Row],[Année]])))</f>
        <v>11</v>
      </c>
      <c r="G1042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région_40_2021</v>
      </c>
      <c r="H10422">
        <v>5930</v>
      </c>
      <c r="I10422" t="s">
        <v>259</v>
      </c>
      <c r="J10422">
        <v>2021</v>
      </c>
      <c r="K10422">
        <v>3.4561471193415637E-3</v>
      </c>
    </row>
    <row r="10423" spans="1:11" x14ac:dyDescent="0.25">
      <c r="A10423" t="s">
        <v>725</v>
      </c>
      <c r="B10423" t="s">
        <v>591</v>
      </c>
      <c r="C10423" t="s">
        <v>592</v>
      </c>
      <c r="D1042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3">
        <f>COUNTIFS(D$2:D10423,Clef_répartition[[#This Row],[Code_Nom]],J$2:J10423,Clef_répartition[[#This Row],[Année]])</f>
        <v>41</v>
      </c>
      <c r="F10423">
        <f>IF(Clef_répartition[[#This Row],[Code_Nom]]=D10422,F10422-1,(COUNTIFS(Clef_répartition[Code_Nom],Clef_répartition[[#This Row],[Code_Nom]],Clef_répartition[Année],Clef_répartition[[#This Row],[Année]])))</f>
        <v>10</v>
      </c>
      <c r="G1042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région_41_2021</v>
      </c>
      <c r="H10423">
        <v>5571</v>
      </c>
      <c r="I10423" t="s">
        <v>263</v>
      </c>
      <c r="J10423">
        <v>2021</v>
      </c>
      <c r="K10423">
        <v>7.8768004115226335E-3</v>
      </c>
    </row>
    <row r="10424" spans="1:11" x14ac:dyDescent="0.25">
      <c r="A10424" t="s">
        <v>725</v>
      </c>
      <c r="B10424" t="s">
        <v>591</v>
      </c>
      <c r="C10424" t="s">
        <v>592</v>
      </c>
      <c r="D1042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4">
        <f>COUNTIFS(D$2:D10424,Clef_répartition[[#This Row],[Code_Nom]],J$2:J10424,Clef_répartition[[#This Row],[Année]])</f>
        <v>42</v>
      </c>
      <c r="F10424">
        <f>IF(Clef_répartition[[#This Row],[Code_Nom]]=D10423,F10423-1,(COUNTIFS(Clef_répartition[Code_Nom],Clef_répartition[[#This Row],[Code_Nom]],Clef_répartition[Année],Clef_répartition[[#This Row],[Année]])))</f>
        <v>9</v>
      </c>
      <c r="G1042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région_42_2021</v>
      </c>
      <c r="H10424">
        <v>5931</v>
      </c>
      <c r="I10424" t="s">
        <v>267</v>
      </c>
      <c r="J10424">
        <v>2021</v>
      </c>
      <c r="K10424">
        <v>1.4194315843621399E-2</v>
      </c>
    </row>
    <row r="10425" spans="1:11" x14ac:dyDescent="0.25">
      <c r="A10425" t="s">
        <v>725</v>
      </c>
      <c r="B10425" t="s">
        <v>591</v>
      </c>
      <c r="C10425" t="s">
        <v>592</v>
      </c>
      <c r="D1042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5">
        <f>COUNTIFS(D$2:D10425,Clef_répartition[[#This Row],[Code_Nom]],J$2:J10425,Clef_répartition[[#This Row],[Année]])</f>
        <v>43</v>
      </c>
      <c r="F10425">
        <f>IF(Clef_répartition[[#This Row],[Code_Nom]]=D10424,F10424-1,(COUNTIFS(Clef_répartition[Code_Nom],Clef_répartition[[#This Row],[Code_Nom]],Clef_répartition[Année],Clef_répartition[[#This Row],[Année]])))</f>
        <v>8</v>
      </c>
      <c r="G1042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région_43_2021</v>
      </c>
      <c r="H10425">
        <v>5932</v>
      </c>
      <c r="I10425" t="s">
        <v>269</v>
      </c>
      <c r="J10425">
        <v>2021</v>
      </c>
      <c r="K10425">
        <v>3.6651234567901233E-3</v>
      </c>
    </row>
    <row r="10426" spans="1:11" x14ac:dyDescent="0.25">
      <c r="A10426" t="s">
        <v>725</v>
      </c>
      <c r="B10426" t="s">
        <v>591</v>
      </c>
      <c r="C10426" t="s">
        <v>592</v>
      </c>
      <c r="D1042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6">
        <f>COUNTIFS(D$2:D10426,Clef_répartition[[#This Row],[Code_Nom]],J$2:J10426,Clef_répartition[[#This Row],[Année]])</f>
        <v>44</v>
      </c>
      <c r="F10426">
        <f>IF(Clef_répartition[[#This Row],[Code_Nom]]=D10425,F10425-1,(COUNTIFS(Clef_répartition[Code_Nom],Clef_répartition[[#This Row],[Code_Nom]],Clef_répartition[Année],Clef_répartition[[#This Row],[Année]])))</f>
        <v>7</v>
      </c>
      <c r="G1042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région_44_2021</v>
      </c>
      <c r="H10426">
        <v>5933</v>
      </c>
      <c r="I10426" t="s">
        <v>271</v>
      </c>
      <c r="J10426">
        <v>2021</v>
      </c>
      <c r="K10426">
        <v>1.1204346707818932E-2</v>
      </c>
    </row>
    <row r="10427" spans="1:11" x14ac:dyDescent="0.25">
      <c r="A10427" t="s">
        <v>725</v>
      </c>
      <c r="B10427" t="s">
        <v>591</v>
      </c>
      <c r="C10427" t="s">
        <v>592</v>
      </c>
      <c r="D1042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7">
        <f>COUNTIFS(D$2:D10427,Clef_répartition[[#This Row],[Code_Nom]],J$2:J10427,Clef_répartition[[#This Row],[Année]])</f>
        <v>45</v>
      </c>
      <c r="F10427">
        <f>IF(Clef_répartition[[#This Row],[Code_Nom]]=D10426,F10426-1,(COUNTIFS(Clef_répartition[Code_Nom],Clef_répartition[[#This Row],[Code_Nom]],Clef_répartition[Année],Clef_répartition[[#This Row],[Année]])))</f>
        <v>6</v>
      </c>
      <c r="G1042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région_45_2021</v>
      </c>
      <c r="H10427">
        <v>5934</v>
      </c>
      <c r="I10427" t="s">
        <v>273</v>
      </c>
      <c r="J10427">
        <v>2021</v>
      </c>
      <c r="K10427">
        <v>3.9705504115226335E-3</v>
      </c>
    </row>
    <row r="10428" spans="1:11" x14ac:dyDescent="0.25">
      <c r="A10428" t="s">
        <v>725</v>
      </c>
      <c r="B10428" t="s">
        <v>591</v>
      </c>
      <c r="C10428" t="s">
        <v>592</v>
      </c>
      <c r="D1042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8">
        <f>COUNTIFS(D$2:D10428,Clef_répartition[[#This Row],[Code_Nom]],J$2:J10428,Clef_répartition[[#This Row],[Année]])</f>
        <v>46</v>
      </c>
      <c r="F10428">
        <f>IF(Clef_répartition[[#This Row],[Code_Nom]]=D10427,F10427-1,(COUNTIFS(Clef_répartition[Code_Nom],Clef_répartition[[#This Row],[Code_Nom]],Clef_répartition[Année],Clef_répartition[[#This Row],[Année]])))</f>
        <v>5</v>
      </c>
      <c r="G1042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région_46_2021</v>
      </c>
      <c r="H10428">
        <v>5935</v>
      </c>
      <c r="I10428" t="s">
        <v>280</v>
      </c>
      <c r="J10428">
        <v>2021</v>
      </c>
      <c r="K10428">
        <v>1.5271347736625514E-3</v>
      </c>
    </row>
    <row r="10429" spans="1:11" x14ac:dyDescent="0.25">
      <c r="A10429" t="s">
        <v>725</v>
      </c>
      <c r="B10429" t="s">
        <v>591</v>
      </c>
      <c r="C10429" t="s">
        <v>592</v>
      </c>
      <c r="D1042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29">
        <f>COUNTIFS(D$2:D10429,Clef_répartition[[#This Row],[Code_Nom]],J$2:J10429,Clef_répartition[[#This Row],[Année]])</f>
        <v>47</v>
      </c>
      <c r="F10429">
        <f>IF(Clef_répartition[[#This Row],[Code_Nom]]=D10428,F10428-1,(COUNTIFS(Clef_répartition[Code_Nom],Clef_répartition[[#This Row],[Code_Nom]],Clef_répartition[Année],Clef_répartition[[#This Row],[Année]])))</f>
        <v>4</v>
      </c>
      <c r="G1042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région_47_2021</v>
      </c>
      <c r="H10429">
        <v>5937</v>
      </c>
      <c r="I10429" t="s">
        <v>593</v>
      </c>
      <c r="J10429">
        <v>2021</v>
      </c>
      <c r="K10429">
        <v>2.2505144032921812E-3</v>
      </c>
    </row>
    <row r="10430" spans="1:11" x14ac:dyDescent="0.25">
      <c r="A10430" t="s">
        <v>725</v>
      </c>
      <c r="B10430" t="s">
        <v>591</v>
      </c>
      <c r="C10430" t="s">
        <v>592</v>
      </c>
      <c r="D1043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30">
        <f>COUNTIFS(D$2:D10430,Clef_répartition[[#This Row],[Code_Nom]],J$2:J10430,Clef_répartition[[#This Row],[Année]])</f>
        <v>48</v>
      </c>
      <c r="F10430">
        <f>IF(Clef_répartition[[#This Row],[Code_Nom]]=D10429,F10429-1,(COUNTIFS(Clef_répartition[Code_Nom],Clef_répartition[[#This Row],[Code_Nom]],Clef_répartition[Année],Clef_répartition[[#This Row],[Année]])))</f>
        <v>3</v>
      </c>
      <c r="G1043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région_48_2021</v>
      </c>
      <c r="H10430">
        <v>5766</v>
      </c>
      <c r="I10430" t="s">
        <v>293</v>
      </c>
      <c r="J10430">
        <v>2021</v>
      </c>
      <c r="K10430">
        <v>9.5003858024691364E-3</v>
      </c>
    </row>
    <row r="10431" spans="1:11" x14ac:dyDescent="0.25">
      <c r="A10431" t="s">
        <v>725</v>
      </c>
      <c r="B10431" t="s">
        <v>591</v>
      </c>
      <c r="C10431" t="s">
        <v>592</v>
      </c>
      <c r="D1043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31">
        <f>COUNTIFS(D$2:D10431,Clef_répartition[[#This Row],[Code_Nom]],J$2:J10431,Clef_répartition[[#This Row],[Année]])</f>
        <v>49</v>
      </c>
      <c r="F10431">
        <f>IF(Clef_répartition[[#This Row],[Code_Nom]]=D10430,F10430-1,(COUNTIFS(Clef_répartition[Code_Nom],Clef_répartition[[#This Row],[Code_Nom]],Clef_répartition[Année],Clef_répartition[[#This Row],[Année]])))</f>
        <v>2</v>
      </c>
      <c r="G1043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région_49_2021</v>
      </c>
      <c r="H10431">
        <v>5938</v>
      </c>
      <c r="I10431" t="s">
        <v>298</v>
      </c>
      <c r="J10431">
        <v>2021</v>
      </c>
      <c r="K10431">
        <v>0.47751093106995879</v>
      </c>
    </row>
    <row r="10432" spans="1:11" x14ac:dyDescent="0.25">
      <c r="A10432" t="s">
        <v>725</v>
      </c>
      <c r="B10432" t="s">
        <v>591</v>
      </c>
      <c r="C10432" t="s">
        <v>592</v>
      </c>
      <c r="D1043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0432">
        <f>COUNTIFS(D$2:D10432,Clef_répartition[[#This Row],[Code_Nom]],J$2:J10432,Clef_répartition[[#This Row],[Année]])</f>
        <v>50</v>
      </c>
      <c r="F10432">
        <f>IF(Clef_répartition[[#This Row],[Code_Nom]]=D10431,F10431-1,(COUNTIFS(Clef_répartition[Code_Nom],Clef_répartition[[#This Row],[Code_Nom]],Clef_répartition[Année],Clef_répartition[[#This Row],[Année]])))</f>
        <v>1</v>
      </c>
      <c r="G1043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région_50_2021</v>
      </c>
      <c r="H10432">
        <v>5939</v>
      </c>
      <c r="I10432" t="s">
        <v>299</v>
      </c>
      <c r="J10432">
        <v>2021</v>
      </c>
      <c r="K10432">
        <v>5.6423611111111119E-2</v>
      </c>
    </row>
    <row r="10433" spans="1:11" x14ac:dyDescent="0.25">
      <c r="A10433" t="s">
        <v>725</v>
      </c>
      <c r="B10433" t="s">
        <v>529</v>
      </c>
      <c r="C10433" t="s">
        <v>530</v>
      </c>
      <c r="D10433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0433">
        <f>COUNTIFS(D$2:D10433,Clef_répartition[[#This Row],[Code_Nom]],J$2:J10433,Clef_répartition[[#This Row],[Année]])</f>
        <v>1</v>
      </c>
      <c r="F10433">
        <f>IF(Clef_répartition[[#This Row],[Code_Nom]]=D10432,F10432-1,(COUNTIFS(Clef_répartition[Code_Nom],Clef_répartition[[#This Row],[Code_Nom]],Clef_répartition[Année],Clef_répartition[[#This Row],[Année]])))</f>
        <v>3</v>
      </c>
      <c r="G10433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Corrençon-Neyruz-Oulens-Villars-le-Comte_1_2021</v>
      </c>
      <c r="H10433">
        <v>5675</v>
      </c>
      <c r="I10433" t="s">
        <v>164</v>
      </c>
      <c r="J10433">
        <v>2021</v>
      </c>
      <c r="K10433">
        <v>0.14499999999999999</v>
      </c>
    </row>
    <row r="10434" spans="1:11" x14ac:dyDescent="0.25">
      <c r="A10434" t="s">
        <v>725</v>
      </c>
      <c r="B10434" t="s">
        <v>529</v>
      </c>
      <c r="C10434" t="s">
        <v>530</v>
      </c>
      <c r="D10434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0434">
        <f>COUNTIFS(D$2:D10434,Clef_répartition[[#This Row],[Code_Nom]],J$2:J10434,Clef_répartition[[#This Row],[Année]])</f>
        <v>2</v>
      </c>
      <c r="F10434">
        <f>IF(Clef_répartition[[#This Row],[Code_Nom]]=D10433,F10433-1,(COUNTIFS(Clef_répartition[Code_Nom],Clef_répartition[[#This Row],[Code_Nom]],Clef_répartition[Année],Clef_répartition[[#This Row],[Année]])))</f>
        <v>2</v>
      </c>
      <c r="G10434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Corrençon-Neyruz-Oulens-Villars-le-Comte_2_2021</v>
      </c>
      <c r="H10434">
        <v>5693</v>
      </c>
      <c r="I10434" t="s">
        <v>184</v>
      </c>
      <c r="J10434">
        <v>2021</v>
      </c>
      <c r="K10434">
        <v>0.56999999999999995</v>
      </c>
    </row>
    <row r="10435" spans="1:11" x14ac:dyDescent="0.25">
      <c r="A10435" t="s">
        <v>725</v>
      </c>
      <c r="B10435" t="s">
        <v>529</v>
      </c>
      <c r="C10435" t="s">
        <v>530</v>
      </c>
      <c r="D10435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0435">
        <f>COUNTIFS(D$2:D10435,Clef_répartition[[#This Row],[Code_Nom]],J$2:J10435,Clef_répartition[[#This Row],[Année]])</f>
        <v>3</v>
      </c>
      <c r="F10435">
        <f>IF(Clef_répartition[[#This Row],[Code_Nom]]=D10434,F10434-1,(COUNTIFS(Clef_répartition[Code_Nom],Clef_répartition[[#This Row],[Code_Nom]],Clef_répartition[Année],Clef_répartition[[#This Row],[Année]])))</f>
        <v>1</v>
      </c>
      <c r="G10435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Corrençon-Neyruz-Oulens-Villars-le-Comte_3_2021</v>
      </c>
      <c r="H10435">
        <v>5690</v>
      </c>
      <c r="I10435" t="s">
        <v>281</v>
      </c>
      <c r="J10435">
        <v>2021</v>
      </c>
      <c r="K10435">
        <v>0.28499999999999998</v>
      </c>
    </row>
    <row r="10436" spans="1:11" x14ac:dyDescent="0.25">
      <c r="A10436" t="s">
        <v>725</v>
      </c>
      <c r="B10436" t="s">
        <v>638</v>
      </c>
      <c r="C10436" t="s">
        <v>639</v>
      </c>
      <c r="D10436" t="str">
        <f>Clef_répartition[[#This Row],[Code association]]&amp;"_"&amp;Clef_répartition[[#This Row],[Nom association]]</f>
        <v>CREB_Connexion des Réseaux d'Eau communaux de la rive droite de la Broye</v>
      </c>
      <c r="E10436">
        <f>COUNTIFS(D$2:D10436,Clef_répartition[[#This Row],[Code_Nom]],J$2:J10436,Clef_répartition[[#This Row],[Année]])</f>
        <v>1</v>
      </c>
      <c r="F10436">
        <f>IF(Clef_répartition[[#This Row],[Code_Nom]]=D10435,F10435-1,(COUNTIFS(Clef_répartition[Code_Nom],Clef_répartition[[#This Row],[Code_Nom]],Clef_répartition[Année],Clef_répartition[[#This Row],[Année]])))</f>
        <v>3</v>
      </c>
      <c r="G10436" t="str">
        <f>Clef_répartition[[#This Row],[Code_Nom]]&amp;"_"&amp;Clef_répartition[[#This Row],[Nombre]]&amp;"_"&amp;Clef_répartition[[#This Row],[Année]]</f>
        <v>CREB_Connexion des Réseaux d'Eau communaux de la rive droite de la Broye_1_2021</v>
      </c>
      <c r="H10436">
        <v>5819</v>
      </c>
      <c r="I10436" t="s">
        <v>136</v>
      </c>
      <c r="J10436">
        <v>2021</v>
      </c>
      <c r="K10436">
        <v>3.7100000000000001E-2</v>
      </c>
    </row>
    <row r="10437" spans="1:11" x14ac:dyDescent="0.25">
      <c r="A10437" t="s">
        <v>725</v>
      </c>
      <c r="B10437" t="s">
        <v>638</v>
      </c>
      <c r="C10437" t="s">
        <v>639</v>
      </c>
      <c r="D10437" t="str">
        <f>Clef_répartition[[#This Row],[Code association]]&amp;"_"&amp;Clef_répartition[[#This Row],[Nom association]]</f>
        <v>CREB_Connexion des Réseaux d'Eau communaux de la rive droite de la Broye</v>
      </c>
      <c r="E10437">
        <f>COUNTIFS(D$2:D10437,Clef_répartition[[#This Row],[Code_Nom]],J$2:J10437,Clef_répartition[[#This Row],[Année]])</f>
        <v>2</v>
      </c>
      <c r="F10437">
        <f>IF(Clef_répartition[[#This Row],[Code_Nom]]=D10436,F10436-1,(COUNTIFS(Clef_répartition[Code_Nom],Clef_répartition[[#This Row],[Code_Nom]],Clef_répartition[Année],Clef_répartition[[#This Row],[Année]])))</f>
        <v>2</v>
      </c>
      <c r="G10437" t="str">
        <f>Clef_répartition[[#This Row],[Code_Nom]]&amp;"_"&amp;Clef_répartition[[#This Row],[Nombre]]&amp;"_"&amp;Clef_répartition[[#This Row],[Année]]</f>
        <v>CREB_Connexion des Réseaux d'Eau communaux de la rive droite de la Broye_2_2021</v>
      </c>
      <c r="H10437">
        <v>5764</v>
      </c>
      <c r="I10437" t="s">
        <v>274</v>
      </c>
      <c r="J10437">
        <v>2021</v>
      </c>
      <c r="K10437">
        <v>0.33029999999999998</v>
      </c>
    </row>
    <row r="10438" spans="1:11" x14ac:dyDescent="0.25">
      <c r="A10438" t="s">
        <v>725</v>
      </c>
      <c r="B10438" t="s">
        <v>638</v>
      </c>
      <c r="C10438" t="s">
        <v>639</v>
      </c>
      <c r="D10438" t="str">
        <f>Clef_répartition[[#This Row],[Code association]]&amp;"_"&amp;Clef_répartition[[#This Row],[Nom association]]</f>
        <v>CREB_Connexion des Réseaux d'Eau communaux de la rive droite de la Broye</v>
      </c>
      <c r="E10438">
        <f>COUNTIFS(D$2:D10438,Clef_répartition[[#This Row],[Code_Nom]],J$2:J10438,Clef_répartition[[#This Row],[Année]])</f>
        <v>3</v>
      </c>
      <c r="F10438">
        <f>IF(Clef_répartition[[#This Row],[Code_Nom]]=D10437,F10437-1,(COUNTIFS(Clef_répartition[Code_Nom],Clef_répartition[[#This Row],[Code_Nom]],Clef_répartition[Année],Clef_répartition[[#This Row],[Année]])))</f>
        <v>1</v>
      </c>
      <c r="G10438" t="str">
        <f>Clef_répartition[[#This Row],[Code_Nom]]&amp;"_"&amp;Clef_répartition[[#This Row],[Nombre]]&amp;"_"&amp;Clef_répartition[[#This Row],[Année]]</f>
        <v>CREB_Connexion des Réseaux d'Eau communaux de la rive droite de la Broye_3_2021</v>
      </c>
      <c r="H10438">
        <v>5830</v>
      </c>
      <c r="I10438" t="s">
        <v>285</v>
      </c>
      <c r="J10438">
        <v>2021</v>
      </c>
      <c r="K10438">
        <v>4.5600000000000002E-2</v>
      </c>
    </row>
    <row r="10439" spans="1:11" x14ac:dyDescent="0.25">
      <c r="A10439" t="s">
        <v>725</v>
      </c>
      <c r="B10439" t="s">
        <v>604</v>
      </c>
      <c r="C10439" t="s">
        <v>605</v>
      </c>
      <c r="D10439" t="str">
        <f>Clef_répartition[[#This Row],[Code association]]&amp;"_"&amp;Clef_répartition[[#This Row],[Nom association]]</f>
        <v>EMB_Epuration Moyenne Broye</v>
      </c>
      <c r="E10439">
        <f>COUNTIFS(D$2:D10439,Clef_répartition[[#This Row],[Code_Nom]],J$2:J10439,Clef_répartition[[#This Row],[Année]])</f>
        <v>1</v>
      </c>
      <c r="F10439">
        <f>IF(Clef_répartition[[#This Row],[Code_Nom]]=D10438,F10438-1,(COUNTIFS(Clef_répartition[Code_Nom],Clef_répartition[[#This Row],[Code_Nom]],Clef_répartition[Année],Clef_répartition[[#This Row],[Année]])))</f>
        <v>22</v>
      </c>
      <c r="G10439" t="str">
        <f>Clef_répartition[[#This Row],[Code_Nom]]&amp;"_"&amp;Clef_répartition[[#This Row],[Nombre]]&amp;"_"&amp;Clef_répartition[[#This Row],[Année]]</f>
        <v>EMB_Epuration Moyenne Broye_1_2021</v>
      </c>
      <c r="H10439">
        <v>5663</v>
      </c>
      <c r="I10439" t="s">
        <v>45</v>
      </c>
      <c r="J10439">
        <v>2021</v>
      </c>
      <c r="K10439">
        <v>0</v>
      </c>
    </row>
    <row r="10440" spans="1:11" x14ac:dyDescent="0.25">
      <c r="A10440" t="s">
        <v>725</v>
      </c>
      <c r="B10440" t="s">
        <v>604</v>
      </c>
      <c r="C10440" t="s">
        <v>605</v>
      </c>
      <c r="D10440" t="str">
        <f>Clef_répartition[[#This Row],[Code association]]&amp;"_"&amp;Clef_répartition[[#This Row],[Nom association]]</f>
        <v>EMB_Epuration Moyenne Broye</v>
      </c>
      <c r="E10440">
        <f>COUNTIFS(D$2:D10440,Clef_répartition[[#This Row],[Code_Nom]],J$2:J10440,Clef_répartition[[#This Row],[Année]])</f>
        <v>2</v>
      </c>
      <c r="F10440">
        <f>IF(Clef_répartition[[#This Row],[Code_Nom]]=D10439,F10439-1,(COUNTIFS(Clef_répartition[Code_Nom],Clef_répartition[[#This Row],[Code_Nom]],Clef_répartition[Année],Clef_répartition[[#This Row],[Année]])))</f>
        <v>21</v>
      </c>
      <c r="G10440" t="str">
        <f>Clef_répartition[[#This Row],[Code_Nom]]&amp;"_"&amp;Clef_répartition[[#This Row],[Nombre]]&amp;"_"&amp;Clef_répartition[[#This Row],[Année]]</f>
        <v>EMB_Epuration Moyenne Broye_2_2021</v>
      </c>
      <c r="H10440">
        <v>5665</v>
      </c>
      <c r="I10440" t="s">
        <v>57</v>
      </c>
      <c r="J10440">
        <v>2021</v>
      </c>
      <c r="K10440">
        <v>0</v>
      </c>
    </row>
    <row r="10441" spans="1:11" x14ac:dyDescent="0.25">
      <c r="A10441" t="s">
        <v>725</v>
      </c>
      <c r="B10441" t="s">
        <v>604</v>
      </c>
      <c r="C10441" t="s">
        <v>605</v>
      </c>
      <c r="D10441" t="str">
        <f>Clef_répartition[[#This Row],[Code association]]&amp;"_"&amp;Clef_répartition[[#This Row],[Nom association]]</f>
        <v>EMB_Epuration Moyenne Broye</v>
      </c>
      <c r="E10441">
        <f>COUNTIFS(D$2:D10441,Clef_répartition[[#This Row],[Code_Nom]],J$2:J10441,Clef_répartition[[#This Row],[Année]])</f>
        <v>3</v>
      </c>
      <c r="F10441">
        <f>IF(Clef_répartition[[#This Row],[Code_Nom]]=D10440,F10440-1,(COUNTIFS(Clef_répartition[Code_Nom],Clef_répartition[[#This Row],[Code_Nom]],Clef_répartition[Année],Clef_répartition[[#This Row],[Année]])))</f>
        <v>20</v>
      </c>
      <c r="G10441" t="str">
        <f>Clef_répartition[[#This Row],[Code_Nom]]&amp;"_"&amp;Clef_répartition[[#This Row],[Nombre]]&amp;"_"&amp;Clef_répartition[[#This Row],[Année]]</f>
        <v>EMB_Epuration Moyenne Broye_3_2021</v>
      </c>
      <c r="H10441">
        <v>5785</v>
      </c>
      <c r="I10441" t="s">
        <v>74</v>
      </c>
      <c r="J10441">
        <v>2021</v>
      </c>
      <c r="K10441">
        <v>0</v>
      </c>
    </row>
    <row r="10442" spans="1:11" x14ac:dyDescent="0.25">
      <c r="A10442" t="s">
        <v>725</v>
      </c>
      <c r="B10442" t="s">
        <v>604</v>
      </c>
      <c r="C10442" t="s">
        <v>605</v>
      </c>
      <c r="D10442" t="str">
        <f>Clef_répartition[[#This Row],[Code association]]&amp;"_"&amp;Clef_répartition[[#This Row],[Nom association]]</f>
        <v>EMB_Epuration Moyenne Broye</v>
      </c>
      <c r="E10442">
        <f>COUNTIFS(D$2:D10442,Clef_répartition[[#This Row],[Code_Nom]],J$2:J10442,Clef_répartition[[#This Row],[Année]])</f>
        <v>4</v>
      </c>
      <c r="F10442">
        <f>IF(Clef_répartition[[#This Row],[Code_Nom]]=D10441,F10441-1,(COUNTIFS(Clef_répartition[Code_Nom],Clef_répartition[[#This Row],[Code_Nom]],Clef_répartition[Année],Clef_répartition[[#This Row],[Année]])))</f>
        <v>19</v>
      </c>
      <c r="G10442" t="str">
        <f>Clef_répartition[[#This Row],[Code_Nom]]&amp;"_"&amp;Clef_répartition[[#This Row],[Nombre]]&amp;"_"&amp;Clef_répartition[[#This Row],[Année]]</f>
        <v>EMB_Epuration Moyenne Broye_4_2021</v>
      </c>
      <c r="H10442">
        <v>5669</v>
      </c>
      <c r="I10442" t="s">
        <v>89</v>
      </c>
      <c r="J10442">
        <v>2021</v>
      </c>
      <c r="K10442">
        <v>0</v>
      </c>
    </row>
    <row r="10443" spans="1:11" x14ac:dyDescent="0.25">
      <c r="A10443" t="s">
        <v>725</v>
      </c>
      <c r="B10443" t="s">
        <v>604</v>
      </c>
      <c r="C10443" t="s">
        <v>605</v>
      </c>
      <c r="D10443" t="str">
        <f>Clef_répartition[[#This Row],[Code association]]&amp;"_"&amp;Clef_répartition[[#This Row],[Nom association]]</f>
        <v>EMB_Epuration Moyenne Broye</v>
      </c>
      <c r="E10443">
        <f>COUNTIFS(D$2:D10443,Clef_répartition[[#This Row],[Code_Nom]],J$2:J10443,Clef_répartition[[#This Row],[Année]])</f>
        <v>5</v>
      </c>
      <c r="F10443">
        <f>IF(Clef_répartition[[#This Row],[Code_Nom]]=D10442,F10442-1,(COUNTIFS(Clef_répartition[Code_Nom],Clef_répartition[[#This Row],[Code_Nom]],Clef_répartition[Année],Clef_répartition[[#This Row],[Année]])))</f>
        <v>18</v>
      </c>
      <c r="G10443" t="str">
        <f>Clef_répartition[[#This Row],[Code_Nom]]&amp;"_"&amp;Clef_répartition[[#This Row],[Nombre]]&amp;"_"&amp;Clef_répartition[[#This Row],[Année]]</f>
        <v>EMB_Epuration Moyenne Broye_5_2021</v>
      </c>
      <c r="H10443">
        <v>5671</v>
      </c>
      <c r="I10443" t="s">
        <v>95</v>
      </c>
      <c r="J10443">
        <v>2021</v>
      </c>
      <c r="K10443">
        <v>0</v>
      </c>
    </row>
    <row r="10444" spans="1:11" x14ac:dyDescent="0.25">
      <c r="A10444" t="s">
        <v>725</v>
      </c>
      <c r="B10444" t="s">
        <v>604</v>
      </c>
      <c r="C10444" t="s">
        <v>605</v>
      </c>
      <c r="D10444" t="str">
        <f>Clef_répartition[[#This Row],[Code association]]&amp;"_"&amp;Clef_répartition[[#This Row],[Nom association]]</f>
        <v>EMB_Epuration Moyenne Broye</v>
      </c>
      <c r="E10444">
        <f>COUNTIFS(D$2:D10444,Clef_répartition[[#This Row],[Code_Nom]],J$2:J10444,Clef_répartition[[#This Row],[Année]])</f>
        <v>6</v>
      </c>
      <c r="F10444">
        <f>IF(Clef_répartition[[#This Row],[Code_Nom]]=D10443,F10443-1,(COUNTIFS(Clef_répartition[Code_Nom],Clef_répartition[[#This Row],[Code_Nom]],Clef_répartition[Année],Clef_répartition[[#This Row],[Année]])))</f>
        <v>17</v>
      </c>
      <c r="G10444" t="str">
        <f>Clef_répartition[[#This Row],[Code_Nom]]&amp;"_"&amp;Clef_répartition[[#This Row],[Nombre]]&amp;"_"&amp;Clef_répartition[[#This Row],[Année]]</f>
        <v>EMB_Epuration Moyenne Broye_6_2021</v>
      </c>
      <c r="H10444">
        <v>5673</v>
      </c>
      <c r="I10444" t="s">
        <v>137</v>
      </c>
      <c r="J10444">
        <v>2021</v>
      </c>
      <c r="K10444">
        <v>0</v>
      </c>
    </row>
    <row r="10445" spans="1:11" x14ac:dyDescent="0.25">
      <c r="A10445" t="s">
        <v>725</v>
      </c>
      <c r="B10445" t="s">
        <v>604</v>
      </c>
      <c r="C10445" t="s">
        <v>605</v>
      </c>
      <c r="D10445" t="str">
        <f>Clef_répartition[[#This Row],[Code association]]&amp;"_"&amp;Clef_répartition[[#This Row],[Nom association]]</f>
        <v>EMB_Epuration Moyenne Broye</v>
      </c>
      <c r="E10445">
        <f>COUNTIFS(D$2:D10445,Clef_répartition[[#This Row],[Code_Nom]],J$2:J10445,Clef_répartition[[#This Row],[Année]])</f>
        <v>7</v>
      </c>
      <c r="F10445">
        <f>IF(Clef_répartition[[#This Row],[Code_Nom]]=D10444,F10444-1,(COUNTIFS(Clef_répartition[Code_Nom],Clef_répartition[[#This Row],[Code_Nom]],Clef_répartition[Année],Clef_répartition[[#This Row],[Année]])))</f>
        <v>16</v>
      </c>
      <c r="G10445" t="str">
        <f>Clef_répartition[[#This Row],[Code_Nom]]&amp;"_"&amp;Clef_répartition[[#This Row],[Nombre]]&amp;"_"&amp;Clef_répartition[[#This Row],[Année]]</f>
        <v>EMB_Epuration Moyenne Broye_7_2021</v>
      </c>
      <c r="H10445">
        <v>5806</v>
      </c>
      <c r="I10445" t="s">
        <v>140</v>
      </c>
      <c r="J10445">
        <v>2021</v>
      </c>
      <c r="K10445">
        <v>0</v>
      </c>
    </row>
    <row r="10446" spans="1:11" x14ac:dyDescent="0.25">
      <c r="A10446" t="s">
        <v>725</v>
      </c>
      <c r="B10446" t="s">
        <v>604</v>
      </c>
      <c r="C10446" t="s">
        <v>605</v>
      </c>
      <c r="D10446" t="str">
        <f>Clef_répartition[[#This Row],[Code association]]&amp;"_"&amp;Clef_répartition[[#This Row],[Nom association]]</f>
        <v>EMB_Epuration Moyenne Broye</v>
      </c>
      <c r="E10446">
        <f>COUNTIFS(D$2:D10446,Clef_répartition[[#This Row],[Code_Nom]],J$2:J10446,Clef_répartition[[#This Row],[Année]])</f>
        <v>8</v>
      </c>
      <c r="F10446">
        <f>IF(Clef_répartition[[#This Row],[Code_Nom]]=D10445,F10445-1,(COUNTIFS(Clef_répartition[Code_Nom],Clef_répartition[[#This Row],[Code_Nom]],Clef_répartition[Année],Clef_répartition[[#This Row],[Année]])))</f>
        <v>15</v>
      </c>
      <c r="G10446" t="str">
        <f>Clef_répartition[[#This Row],[Code_Nom]]&amp;"_"&amp;Clef_répartition[[#This Row],[Nombre]]&amp;"_"&amp;Clef_répartition[[#This Row],[Année]]</f>
        <v>EMB_Epuration Moyenne Broye_8_2021</v>
      </c>
      <c r="H10446">
        <v>5674</v>
      </c>
      <c r="I10446" t="s">
        <v>163</v>
      </c>
      <c r="J10446">
        <v>2021</v>
      </c>
      <c r="K10446">
        <v>0</v>
      </c>
    </row>
    <row r="10447" spans="1:11" x14ac:dyDescent="0.25">
      <c r="A10447" t="s">
        <v>725</v>
      </c>
      <c r="B10447" t="s">
        <v>604</v>
      </c>
      <c r="C10447" t="s">
        <v>605</v>
      </c>
      <c r="D10447" t="str">
        <f>Clef_répartition[[#This Row],[Code association]]&amp;"_"&amp;Clef_répartition[[#This Row],[Nom association]]</f>
        <v>EMB_Epuration Moyenne Broye</v>
      </c>
      <c r="E10447">
        <f>COUNTIFS(D$2:D10447,Clef_répartition[[#This Row],[Code_Nom]],J$2:J10447,Clef_répartition[[#This Row],[Année]])</f>
        <v>9</v>
      </c>
      <c r="F10447">
        <f>IF(Clef_répartition[[#This Row],[Code_Nom]]=D10446,F10446-1,(COUNTIFS(Clef_répartition[Code_Nom],Clef_répartition[[#This Row],[Code_Nom]],Clef_répartition[Année],Clef_répartition[[#This Row],[Année]])))</f>
        <v>14</v>
      </c>
      <c r="G10447" t="str">
        <f>Clef_répartition[[#This Row],[Code_Nom]]&amp;"_"&amp;Clef_répartition[[#This Row],[Nombre]]&amp;"_"&amp;Clef_répartition[[#This Row],[Année]]</f>
        <v>EMB_Epuration Moyenne Broye_9_2021</v>
      </c>
      <c r="H10447">
        <v>5675</v>
      </c>
      <c r="I10447" t="s">
        <v>164</v>
      </c>
      <c r="J10447">
        <v>2021</v>
      </c>
      <c r="K10447">
        <v>0</v>
      </c>
    </row>
    <row r="10448" spans="1:11" x14ac:dyDescent="0.25">
      <c r="A10448" t="s">
        <v>725</v>
      </c>
      <c r="B10448" t="s">
        <v>604</v>
      </c>
      <c r="C10448" t="s">
        <v>605</v>
      </c>
      <c r="D10448" t="str">
        <f>Clef_répartition[[#This Row],[Code association]]&amp;"_"&amp;Clef_répartition[[#This Row],[Nom association]]</f>
        <v>EMB_Epuration Moyenne Broye</v>
      </c>
      <c r="E10448">
        <f>COUNTIFS(D$2:D10448,Clef_répartition[[#This Row],[Code_Nom]],J$2:J10448,Clef_répartition[[#This Row],[Année]])</f>
        <v>10</v>
      </c>
      <c r="F10448">
        <f>IF(Clef_répartition[[#This Row],[Code_Nom]]=D10447,F10447-1,(COUNTIFS(Clef_répartition[Code_Nom],Clef_répartition[[#This Row],[Code_Nom]],Clef_répartition[Année],Clef_répartition[[#This Row],[Année]])))</f>
        <v>13</v>
      </c>
      <c r="G10448" t="str">
        <f>Clef_répartition[[#This Row],[Code_Nom]]&amp;"_"&amp;Clef_répartition[[#This Row],[Nombre]]&amp;"_"&amp;Clef_répartition[[#This Row],[Année]]</f>
        <v>EMB_Epuration Moyenne Broye_10_2021</v>
      </c>
      <c r="H10448">
        <v>5693</v>
      </c>
      <c r="I10448" t="s">
        <v>184</v>
      </c>
      <c r="J10448">
        <v>2021</v>
      </c>
      <c r="K10448">
        <v>0</v>
      </c>
    </row>
    <row r="10449" spans="1:11" x14ac:dyDescent="0.25">
      <c r="A10449" t="s">
        <v>725</v>
      </c>
      <c r="B10449" t="s">
        <v>604</v>
      </c>
      <c r="C10449" t="s">
        <v>605</v>
      </c>
      <c r="D10449" t="str">
        <f>Clef_répartition[[#This Row],[Code association]]&amp;"_"&amp;Clef_répartition[[#This Row],[Nom association]]</f>
        <v>EMB_Epuration Moyenne Broye</v>
      </c>
      <c r="E10449">
        <f>COUNTIFS(D$2:D10449,Clef_répartition[[#This Row],[Code_Nom]],J$2:J10449,Clef_répartition[[#This Row],[Année]])</f>
        <v>11</v>
      </c>
      <c r="F10449">
        <f>IF(Clef_répartition[[#This Row],[Code_Nom]]=D10448,F10448-1,(COUNTIFS(Clef_répartition[Code_Nom],Clef_répartition[[#This Row],[Code_Nom]],Clef_répartition[Année],Clef_répartition[[#This Row],[Année]])))</f>
        <v>12</v>
      </c>
      <c r="G10449" t="str">
        <f>Clef_répartition[[#This Row],[Code_Nom]]&amp;"_"&amp;Clef_répartition[[#This Row],[Nombre]]&amp;"_"&amp;Clef_répartition[[#This Row],[Année]]</f>
        <v>EMB_Epuration Moyenne Broye_11_2021</v>
      </c>
      <c r="H10449">
        <v>5792</v>
      </c>
      <c r="I10449" t="s">
        <v>187</v>
      </c>
      <c r="J10449">
        <v>2021</v>
      </c>
      <c r="K10449">
        <v>0</v>
      </c>
    </row>
    <row r="10450" spans="1:11" x14ac:dyDescent="0.25">
      <c r="A10450" t="s">
        <v>725</v>
      </c>
      <c r="B10450" t="s">
        <v>604</v>
      </c>
      <c r="C10450" t="s">
        <v>605</v>
      </c>
      <c r="D10450" t="str">
        <f>Clef_répartition[[#This Row],[Code association]]&amp;"_"&amp;Clef_répartition[[#This Row],[Nom association]]</f>
        <v>EMB_Epuration Moyenne Broye</v>
      </c>
      <c r="E10450">
        <f>COUNTIFS(D$2:D10450,Clef_répartition[[#This Row],[Code_Nom]],J$2:J10450,Clef_répartition[[#This Row],[Année]])</f>
        <v>12</v>
      </c>
      <c r="F10450">
        <f>IF(Clef_répartition[[#This Row],[Code_Nom]]=D10449,F10449-1,(COUNTIFS(Clef_répartition[Code_Nom],Clef_répartition[[#This Row],[Code_Nom]],Clef_répartition[Année],Clef_répartition[[#This Row],[Année]])))</f>
        <v>11</v>
      </c>
      <c r="G10450" t="str">
        <f>Clef_répartition[[#This Row],[Code_Nom]]&amp;"_"&amp;Clef_répartition[[#This Row],[Nombre]]&amp;"_"&amp;Clef_répartition[[#This Row],[Année]]</f>
        <v>EMB_Epuration Moyenne Broye_12_2021</v>
      </c>
      <c r="H10450">
        <v>5678</v>
      </c>
      <c r="I10450" t="s">
        <v>192</v>
      </c>
      <c r="J10450">
        <v>2021</v>
      </c>
      <c r="K10450">
        <v>0</v>
      </c>
    </row>
    <row r="10451" spans="1:11" x14ac:dyDescent="0.25">
      <c r="A10451" t="s">
        <v>725</v>
      </c>
      <c r="B10451" t="s">
        <v>604</v>
      </c>
      <c r="C10451" t="s">
        <v>605</v>
      </c>
      <c r="D10451" t="str">
        <f>Clef_répartition[[#This Row],[Code association]]&amp;"_"&amp;Clef_répartition[[#This Row],[Nom association]]</f>
        <v>EMB_Epuration Moyenne Broye</v>
      </c>
      <c r="E10451">
        <f>COUNTIFS(D$2:D10451,Clef_répartition[[#This Row],[Code_Nom]],J$2:J10451,Clef_répartition[[#This Row],[Année]])</f>
        <v>13</v>
      </c>
      <c r="F10451">
        <f>IF(Clef_répartition[[#This Row],[Code_Nom]]=D10450,F10450-1,(COUNTIFS(Clef_répartition[Code_Nom],Clef_répartition[[#This Row],[Code_Nom]],Clef_répartition[Année],Clef_répartition[[#This Row],[Année]])))</f>
        <v>10</v>
      </c>
      <c r="G10451" t="str">
        <f>Clef_répartition[[#This Row],[Code_Nom]]&amp;"_"&amp;Clef_répartition[[#This Row],[Nombre]]&amp;"_"&amp;Clef_répartition[[#This Row],[Année]]</f>
        <v>EMB_Epuration Moyenne Broye_13_2021</v>
      </c>
      <c r="H10451">
        <v>5683</v>
      </c>
      <c r="I10451" t="s">
        <v>222</v>
      </c>
      <c r="J10451">
        <v>2021</v>
      </c>
      <c r="K10451">
        <v>0</v>
      </c>
    </row>
    <row r="10452" spans="1:11" x14ac:dyDescent="0.25">
      <c r="A10452" t="s">
        <v>725</v>
      </c>
      <c r="B10452" t="s">
        <v>604</v>
      </c>
      <c r="C10452" t="s">
        <v>605</v>
      </c>
      <c r="D10452" t="str">
        <f>Clef_répartition[[#This Row],[Code association]]&amp;"_"&amp;Clef_répartition[[#This Row],[Nom association]]</f>
        <v>EMB_Epuration Moyenne Broye</v>
      </c>
      <c r="E10452">
        <f>COUNTIFS(D$2:D10452,Clef_répartition[[#This Row],[Code_Nom]],J$2:J10452,Clef_répartition[[#This Row],[Année]])</f>
        <v>14</v>
      </c>
      <c r="F10452">
        <f>IF(Clef_répartition[[#This Row],[Code_Nom]]=D10451,F10451-1,(COUNTIFS(Clef_répartition[Code_Nom],Clef_répartition[[#This Row],[Code_Nom]],Clef_répartition[Année],Clef_répartition[[#This Row],[Année]])))</f>
        <v>9</v>
      </c>
      <c r="G10452" t="str">
        <f>Clef_répartition[[#This Row],[Code_Nom]]&amp;"_"&amp;Clef_répartition[[#This Row],[Nombre]]&amp;"_"&amp;Clef_répartition[[#This Row],[Année]]</f>
        <v>EMB_Epuration Moyenne Broye_14_2021</v>
      </c>
      <c r="H10452">
        <v>5798</v>
      </c>
      <c r="I10452" t="s">
        <v>236</v>
      </c>
      <c r="J10452">
        <v>2021</v>
      </c>
      <c r="K10452">
        <v>0</v>
      </c>
    </row>
    <row r="10453" spans="1:11" x14ac:dyDescent="0.25">
      <c r="A10453" t="s">
        <v>725</v>
      </c>
      <c r="B10453" t="s">
        <v>604</v>
      </c>
      <c r="C10453" t="s">
        <v>605</v>
      </c>
      <c r="D10453" t="str">
        <f>Clef_répartition[[#This Row],[Code association]]&amp;"_"&amp;Clef_répartition[[#This Row],[Nom association]]</f>
        <v>EMB_Epuration Moyenne Broye</v>
      </c>
      <c r="E10453">
        <f>COUNTIFS(D$2:D10453,Clef_répartition[[#This Row],[Code_Nom]],J$2:J10453,Clef_répartition[[#This Row],[Année]])</f>
        <v>15</v>
      </c>
      <c r="F10453">
        <f>IF(Clef_répartition[[#This Row],[Code_Nom]]=D10452,F10452-1,(COUNTIFS(Clef_répartition[Code_Nom],Clef_répartition[[#This Row],[Code_Nom]],Clef_répartition[Année],Clef_répartition[[#This Row],[Année]])))</f>
        <v>8</v>
      </c>
      <c r="G10453" t="str">
        <f>Clef_répartition[[#This Row],[Code_Nom]]&amp;"_"&amp;Clef_répartition[[#This Row],[Nombre]]&amp;"_"&amp;Clef_répartition[[#This Row],[Année]]</f>
        <v>EMB_Epuration Moyenne Broye_15_2021</v>
      </c>
      <c r="H10453">
        <v>5684</v>
      </c>
      <c r="I10453" t="s">
        <v>237</v>
      </c>
      <c r="J10453">
        <v>2021</v>
      </c>
      <c r="K10453">
        <v>0</v>
      </c>
    </row>
    <row r="10454" spans="1:11" x14ac:dyDescent="0.25">
      <c r="A10454" t="s">
        <v>725</v>
      </c>
      <c r="B10454" t="s">
        <v>604</v>
      </c>
      <c r="C10454" t="s">
        <v>605</v>
      </c>
      <c r="D10454" t="str">
        <f>Clef_répartition[[#This Row],[Code association]]&amp;"_"&amp;Clef_répartition[[#This Row],[Nom association]]</f>
        <v>EMB_Epuration Moyenne Broye</v>
      </c>
      <c r="E10454">
        <f>COUNTIFS(D$2:D10454,Clef_répartition[[#This Row],[Code_Nom]],J$2:J10454,Clef_répartition[[#This Row],[Année]])</f>
        <v>16</v>
      </c>
      <c r="F10454">
        <f>IF(Clef_répartition[[#This Row],[Code_Nom]]=D10453,F10453-1,(COUNTIFS(Clef_répartition[Code_Nom],Clef_répartition[[#This Row],[Code_Nom]],Clef_répartition[Année],Clef_répartition[[#This Row],[Année]])))</f>
        <v>7</v>
      </c>
      <c r="G10454" t="str">
        <f>Clef_répartition[[#This Row],[Code_Nom]]&amp;"_"&amp;Clef_répartition[[#This Row],[Nombre]]&amp;"_"&amp;Clef_répartition[[#This Row],[Année]]</f>
        <v>EMB_Epuration Moyenne Broye_16_2021</v>
      </c>
      <c r="H10454">
        <v>5688</v>
      </c>
      <c r="I10454" t="s">
        <v>260</v>
      </c>
      <c r="J10454">
        <v>2021</v>
      </c>
      <c r="K10454">
        <v>0</v>
      </c>
    </row>
    <row r="10455" spans="1:11" x14ac:dyDescent="0.25">
      <c r="A10455" t="s">
        <v>725</v>
      </c>
      <c r="B10455" t="s">
        <v>604</v>
      </c>
      <c r="C10455" t="s">
        <v>605</v>
      </c>
      <c r="D10455" t="str">
        <f>Clef_répartition[[#This Row],[Code association]]&amp;"_"&amp;Clef_répartition[[#This Row],[Nom association]]</f>
        <v>EMB_Epuration Moyenne Broye</v>
      </c>
      <c r="E10455">
        <f>COUNTIFS(D$2:D10455,Clef_répartition[[#This Row],[Code_Nom]],J$2:J10455,Clef_répartition[[#This Row],[Année]])</f>
        <v>17</v>
      </c>
      <c r="F10455">
        <f>IF(Clef_répartition[[#This Row],[Code_Nom]]=D10454,F10454-1,(COUNTIFS(Clef_répartition[Code_Nom],Clef_répartition[[#This Row],[Code_Nom]],Clef_répartition[Année],Clef_répartition[[#This Row],[Année]])))</f>
        <v>6</v>
      </c>
      <c r="G10455" t="str">
        <f>Clef_répartition[[#This Row],[Code_Nom]]&amp;"_"&amp;Clef_répartition[[#This Row],[Nombre]]&amp;"_"&amp;Clef_répartition[[#This Row],[Année]]</f>
        <v>EMB_Epuration Moyenne Broye_17_2021</v>
      </c>
      <c r="H10455">
        <v>5827</v>
      </c>
      <c r="I10455" t="s">
        <v>266</v>
      </c>
      <c r="J10455">
        <v>2021</v>
      </c>
      <c r="K10455">
        <v>0</v>
      </c>
    </row>
    <row r="10456" spans="1:11" x14ac:dyDescent="0.25">
      <c r="A10456" t="s">
        <v>725</v>
      </c>
      <c r="B10456" t="s">
        <v>604</v>
      </c>
      <c r="C10456" t="s">
        <v>605</v>
      </c>
      <c r="D10456" t="str">
        <f>Clef_répartition[[#This Row],[Code association]]&amp;"_"&amp;Clef_répartition[[#This Row],[Nom association]]</f>
        <v>EMB_Epuration Moyenne Broye</v>
      </c>
      <c r="E10456">
        <f>COUNTIFS(D$2:D10456,Clef_répartition[[#This Row],[Code_Nom]],J$2:J10456,Clef_répartition[[#This Row],[Année]])</f>
        <v>18</v>
      </c>
      <c r="F10456">
        <f>IF(Clef_répartition[[#This Row],[Code_Nom]]=D10455,F10455-1,(COUNTIFS(Clef_répartition[Code_Nom],Clef_répartition[[#This Row],[Code_Nom]],Clef_répartition[Année],Clef_répartition[[#This Row],[Année]])))</f>
        <v>5</v>
      </c>
      <c r="G10456" t="str">
        <f>Clef_répartition[[#This Row],[Code_Nom]]&amp;"_"&amp;Clef_répartition[[#This Row],[Nombre]]&amp;"_"&amp;Clef_répartition[[#This Row],[Année]]</f>
        <v>EMB_Epuration Moyenne Broye_18_2021</v>
      </c>
      <c r="H10456">
        <v>5831</v>
      </c>
      <c r="I10456" t="s">
        <v>270</v>
      </c>
      <c r="J10456">
        <v>2021</v>
      </c>
      <c r="K10456">
        <v>0</v>
      </c>
    </row>
    <row r="10457" spans="1:11" x14ac:dyDescent="0.25">
      <c r="A10457" t="s">
        <v>725</v>
      </c>
      <c r="B10457" t="s">
        <v>604</v>
      </c>
      <c r="C10457" t="s">
        <v>605</v>
      </c>
      <c r="D10457" t="str">
        <f>Clef_répartition[[#This Row],[Code association]]&amp;"_"&amp;Clef_répartition[[#This Row],[Nom association]]</f>
        <v>EMB_Epuration Moyenne Broye</v>
      </c>
      <c r="E10457">
        <f>COUNTIFS(D$2:D10457,Clef_répartition[[#This Row],[Code_Nom]],J$2:J10457,Clef_répartition[[#This Row],[Année]])</f>
        <v>19</v>
      </c>
      <c r="F10457">
        <f>IF(Clef_répartition[[#This Row],[Code_Nom]]=D10456,F10456-1,(COUNTIFS(Clef_répartition[Code_Nom],Clef_répartition[[#This Row],[Code_Nom]],Clef_répartition[Année],Clef_répartition[[#This Row],[Année]])))</f>
        <v>4</v>
      </c>
      <c r="G10457" t="str">
        <f>Clef_répartition[[#This Row],[Code_Nom]]&amp;"_"&amp;Clef_répartition[[#This Row],[Nombre]]&amp;"_"&amp;Clef_répartition[[#This Row],[Année]]</f>
        <v>EMB_Epuration Moyenne Broye_19_2021</v>
      </c>
      <c r="H10457">
        <v>5690</v>
      </c>
      <c r="I10457" t="s">
        <v>281</v>
      </c>
      <c r="J10457">
        <v>2021</v>
      </c>
      <c r="K10457">
        <v>0</v>
      </c>
    </row>
    <row r="10458" spans="1:11" x14ac:dyDescent="0.25">
      <c r="A10458" t="s">
        <v>725</v>
      </c>
      <c r="B10458" t="s">
        <v>604</v>
      </c>
      <c r="C10458" t="s">
        <v>605</v>
      </c>
      <c r="D10458" t="str">
        <f>Clef_répartition[[#This Row],[Code association]]&amp;"_"&amp;Clef_répartition[[#This Row],[Nom association]]</f>
        <v>EMB_Epuration Moyenne Broye</v>
      </c>
      <c r="E10458">
        <f>COUNTIFS(D$2:D10458,Clef_répartition[[#This Row],[Code_Nom]],J$2:J10458,Clef_répartition[[#This Row],[Année]])</f>
        <v>20</v>
      </c>
      <c r="F10458">
        <f>IF(Clef_répartition[[#This Row],[Code_Nom]]=D10457,F10457-1,(COUNTIFS(Clef_répartition[Code_Nom],Clef_répartition[[#This Row],[Code_Nom]],Clef_répartition[Année],Clef_répartition[[#This Row],[Année]])))</f>
        <v>3</v>
      </c>
      <c r="G10458" t="str">
        <f>Clef_répartition[[#This Row],[Code_Nom]]&amp;"_"&amp;Clef_répartition[[#This Row],[Nombre]]&amp;"_"&amp;Clef_répartition[[#This Row],[Année]]</f>
        <v>EMB_Epuration Moyenne Broye_20_2021</v>
      </c>
      <c r="H10458">
        <v>5830</v>
      </c>
      <c r="I10458" t="s">
        <v>285</v>
      </c>
      <c r="J10458">
        <v>2021</v>
      </c>
      <c r="K10458">
        <v>0</v>
      </c>
    </row>
    <row r="10459" spans="1:11" x14ac:dyDescent="0.25">
      <c r="A10459" t="s">
        <v>725</v>
      </c>
      <c r="B10459" t="s">
        <v>604</v>
      </c>
      <c r="C10459" t="s">
        <v>605</v>
      </c>
      <c r="D10459" t="str">
        <f>Clef_répartition[[#This Row],[Code association]]&amp;"_"&amp;Clef_répartition[[#This Row],[Nom association]]</f>
        <v>EMB_Epuration Moyenne Broye</v>
      </c>
      <c r="E10459">
        <f>COUNTIFS(D$2:D10459,Clef_répartition[[#This Row],[Code_Nom]],J$2:J10459,Clef_répartition[[#This Row],[Année]])</f>
        <v>21</v>
      </c>
      <c r="F10459">
        <f>IF(Clef_répartition[[#This Row],[Code_Nom]]=D10458,F10458-1,(COUNTIFS(Clef_répartition[Code_Nom],Clef_répartition[[#This Row],[Code_Nom]],Clef_répartition[Année],Clef_répartition[[#This Row],[Année]])))</f>
        <v>2</v>
      </c>
      <c r="G10459" t="str">
        <f>Clef_répartition[[#This Row],[Code_Nom]]&amp;"_"&amp;Clef_répartition[[#This Row],[Nombre]]&amp;"_"&amp;Clef_répartition[[#This Row],[Année]]</f>
        <v>EMB_Epuration Moyenne Broye_21_2021</v>
      </c>
      <c r="H10459">
        <v>5692</v>
      </c>
      <c r="I10459" t="s">
        <v>289</v>
      </c>
      <c r="J10459">
        <v>2021</v>
      </c>
      <c r="K10459">
        <v>0</v>
      </c>
    </row>
    <row r="10460" spans="1:11" x14ac:dyDescent="0.25">
      <c r="A10460" t="s">
        <v>725</v>
      </c>
      <c r="B10460" t="s">
        <v>604</v>
      </c>
      <c r="C10460" t="s">
        <v>605</v>
      </c>
      <c r="D10460" t="str">
        <f>Clef_répartition[[#This Row],[Code association]]&amp;"_"&amp;Clef_répartition[[#This Row],[Nom association]]</f>
        <v>EMB_Epuration Moyenne Broye</v>
      </c>
      <c r="E10460">
        <f>COUNTIFS(D$2:D10460,Clef_répartition[[#This Row],[Code_Nom]],J$2:J10460,Clef_répartition[[#This Row],[Année]])</f>
        <v>22</v>
      </c>
      <c r="F10460">
        <f>IF(Clef_répartition[[#This Row],[Code_Nom]]=D10459,F10459-1,(COUNTIFS(Clef_répartition[Code_Nom],Clef_répartition[[#This Row],[Code_Nom]],Clef_répartition[Année],Clef_répartition[[#This Row],[Année]])))</f>
        <v>1</v>
      </c>
      <c r="G10460" t="str">
        <f>Clef_répartition[[#This Row],[Code_Nom]]&amp;"_"&amp;Clef_répartition[[#This Row],[Nombre]]&amp;"_"&amp;Clef_répartition[[#This Row],[Année]]</f>
        <v>EMB_Epuration Moyenne Broye_22_2021</v>
      </c>
      <c r="H10460">
        <v>5803</v>
      </c>
      <c r="I10460" t="s">
        <v>294</v>
      </c>
      <c r="J10460">
        <v>2021</v>
      </c>
      <c r="K10460">
        <v>0</v>
      </c>
    </row>
    <row r="10461" spans="1:11" x14ac:dyDescent="0.25">
      <c r="A10461" t="s">
        <v>725</v>
      </c>
      <c r="B10461" t="s">
        <v>469</v>
      </c>
      <c r="C10461" t="s">
        <v>470</v>
      </c>
      <c r="D10461" t="str">
        <f>Clef_répartition[[#This Row],[Code association]]&amp;"_"&amp;Clef_répartition[[#This Row],[Nom association]]</f>
        <v>ENJEU_Enfance et Jeunesse - Association intercommunale de Rolle et environs</v>
      </c>
      <c r="E10461">
        <f>COUNTIFS(D$2:D10461,Clef_répartition[[#This Row],[Code_Nom]],J$2:J10461,Clef_répartition[[#This Row],[Année]])</f>
        <v>1</v>
      </c>
      <c r="F10461">
        <f>IF(Clef_répartition[[#This Row],[Code_Nom]]=D10460,F10460-1,(COUNTIFS(Clef_répartition[Code_Nom],Clef_répartition[[#This Row],[Code_Nom]],Clef_répartition[Année],Clef_répartition[[#This Row],[Année]])))</f>
        <v>12</v>
      </c>
      <c r="G10461" t="str">
        <f>Clef_répartition[[#This Row],[Code_Nom]]&amp;"_"&amp;Clef_répartition[[#This Row],[Nombre]]&amp;"_"&amp;Clef_répartition[[#This Row],[Année]]</f>
        <v>ENJEU_Enfance et Jeunesse - Association intercommunale de Rolle et environs_1_2021</v>
      </c>
      <c r="H10461">
        <v>5852</v>
      </c>
      <c r="I10461" t="s">
        <v>41</v>
      </c>
      <c r="J10461">
        <v>2021</v>
      </c>
      <c r="K10461">
        <v>3.3197962936341065E-2</v>
      </c>
    </row>
    <row r="10462" spans="1:11" x14ac:dyDescent="0.25">
      <c r="A10462" t="s">
        <v>725</v>
      </c>
      <c r="B10462" t="s">
        <v>469</v>
      </c>
      <c r="C10462" t="s">
        <v>470</v>
      </c>
      <c r="D10462" t="str">
        <f>Clef_répartition[[#This Row],[Code association]]&amp;"_"&amp;Clef_répartition[[#This Row],[Nom association]]</f>
        <v>ENJEU_Enfance et Jeunesse - Association intercommunale de Rolle et environs</v>
      </c>
      <c r="E10462">
        <f>COUNTIFS(D$2:D10462,Clef_répartition[[#This Row],[Code_Nom]],J$2:J10462,Clef_répartition[[#This Row],[Année]])</f>
        <v>2</v>
      </c>
      <c r="F10462">
        <f>IF(Clef_répartition[[#This Row],[Code_Nom]]=D10461,F10461-1,(COUNTIFS(Clef_répartition[Code_Nom],Clef_répartition[[#This Row],[Code_Nom]],Clef_répartition[Année],Clef_répartition[[#This Row],[Année]])))</f>
        <v>11</v>
      </c>
      <c r="G10462" t="str">
        <f>Clef_répartition[[#This Row],[Code_Nom]]&amp;"_"&amp;Clef_répartition[[#This Row],[Nombre]]&amp;"_"&amp;Clef_répartition[[#This Row],[Année]]</f>
        <v>ENJEU_Enfance et Jeunesse - Association intercommunale de Rolle et environs_2_2021</v>
      </c>
      <c r="H10462">
        <v>5853</v>
      </c>
      <c r="I10462" t="s">
        <v>42</v>
      </c>
      <c r="J10462">
        <v>2021</v>
      </c>
      <c r="K10462">
        <v>4.9829175747309357E-2</v>
      </c>
    </row>
    <row r="10463" spans="1:11" x14ac:dyDescent="0.25">
      <c r="A10463" t="s">
        <v>725</v>
      </c>
      <c r="B10463" t="s">
        <v>469</v>
      </c>
      <c r="C10463" t="s">
        <v>470</v>
      </c>
      <c r="D10463" t="str">
        <f>Clef_répartition[[#This Row],[Code association]]&amp;"_"&amp;Clef_répartition[[#This Row],[Nom association]]</f>
        <v>ENJEU_Enfance et Jeunesse - Association intercommunale de Rolle et environs</v>
      </c>
      <c r="E10463">
        <f>COUNTIFS(D$2:D10463,Clef_répartition[[#This Row],[Code_Nom]],J$2:J10463,Clef_répartition[[#This Row],[Année]])</f>
        <v>3</v>
      </c>
      <c r="F10463">
        <f>IF(Clef_répartition[[#This Row],[Code_Nom]]=D10462,F10462-1,(COUNTIFS(Clef_répartition[Code_Nom],Clef_répartition[[#This Row],[Code_Nom]],Clef_répartition[Année],Clef_répartition[[#This Row],[Année]])))</f>
        <v>10</v>
      </c>
      <c r="G10463" t="str">
        <f>Clef_répartition[[#This Row],[Code_Nom]]&amp;"_"&amp;Clef_répartition[[#This Row],[Nombre]]&amp;"_"&amp;Clef_répartition[[#This Row],[Année]]</f>
        <v>ENJEU_Enfance et Jeunesse - Association intercommunale de Rolle et environs_3_2021</v>
      </c>
      <c r="H10463">
        <v>5855</v>
      </c>
      <c r="I10463" t="s">
        <v>98</v>
      </c>
      <c r="J10463">
        <v>2021</v>
      </c>
      <c r="K10463">
        <v>4.0868948564579226E-2</v>
      </c>
    </row>
    <row r="10464" spans="1:11" x14ac:dyDescent="0.25">
      <c r="A10464" t="s">
        <v>725</v>
      </c>
      <c r="B10464" t="s">
        <v>469</v>
      </c>
      <c r="C10464" t="s">
        <v>470</v>
      </c>
      <c r="D10464" t="str">
        <f>Clef_répartition[[#This Row],[Code association]]&amp;"_"&amp;Clef_répartition[[#This Row],[Nom association]]</f>
        <v>ENJEU_Enfance et Jeunesse - Association intercommunale de Rolle et environs</v>
      </c>
      <c r="E10464">
        <f>COUNTIFS(D$2:D10464,Clef_répartition[[#This Row],[Code_Nom]],J$2:J10464,Clef_répartition[[#This Row],[Année]])</f>
        <v>4</v>
      </c>
      <c r="F10464">
        <f>IF(Clef_répartition[[#This Row],[Code_Nom]]=D10463,F10463-1,(COUNTIFS(Clef_répartition[Code_Nom],Clef_répartition[[#This Row],[Code_Nom]],Clef_répartition[Année],Clef_répartition[[#This Row],[Année]])))</f>
        <v>9</v>
      </c>
      <c r="G10464" t="str">
        <f>Clef_répartition[[#This Row],[Code_Nom]]&amp;"_"&amp;Clef_répartition[[#This Row],[Nombre]]&amp;"_"&amp;Clef_répartition[[#This Row],[Année]]</f>
        <v>ENJEU_Enfance et Jeunesse - Association intercommunale de Rolle et environs_4_2021</v>
      </c>
      <c r="H10464">
        <v>5856</v>
      </c>
      <c r="I10464" t="s">
        <v>106</v>
      </c>
      <c r="J10464">
        <v>2021</v>
      </c>
      <c r="K10464">
        <v>2.3786502020033302E-2</v>
      </c>
    </row>
    <row r="10465" spans="1:11" x14ac:dyDescent="0.25">
      <c r="A10465" t="s">
        <v>725</v>
      </c>
      <c r="B10465" t="s">
        <v>469</v>
      </c>
      <c r="C10465" t="s">
        <v>470</v>
      </c>
      <c r="D10465" t="str">
        <f>Clef_répartition[[#This Row],[Code association]]&amp;"_"&amp;Clef_répartition[[#This Row],[Nom association]]</f>
        <v>ENJEU_Enfance et Jeunesse - Association intercommunale de Rolle et environs</v>
      </c>
      <c r="E10465">
        <f>COUNTIFS(D$2:D10465,Clef_répartition[[#This Row],[Code_Nom]],J$2:J10465,Clef_répartition[[#This Row],[Année]])</f>
        <v>5</v>
      </c>
      <c r="F10465">
        <f>IF(Clef_répartition[[#This Row],[Code_Nom]]=D10464,F10464-1,(COUNTIFS(Clef_répartition[Code_Nom],Clef_répartition[[#This Row],[Code_Nom]],Clef_répartition[Année],Clef_répartition[[#This Row],[Année]])))</f>
        <v>8</v>
      </c>
      <c r="G10465" t="str">
        <f>Clef_répartition[[#This Row],[Code_Nom]]&amp;"_"&amp;Clef_répartition[[#This Row],[Nombre]]&amp;"_"&amp;Clef_répartition[[#This Row],[Année]]</f>
        <v>ENJEU_Enfance et Jeunesse - Association intercommunale de Rolle et environs_5_2021</v>
      </c>
      <c r="H10465">
        <v>5857</v>
      </c>
      <c r="I10465" t="s">
        <v>122</v>
      </c>
      <c r="J10465">
        <v>2021</v>
      </c>
      <c r="K10465">
        <v>9.2696448316103866E-2</v>
      </c>
    </row>
    <row r="10466" spans="1:11" x14ac:dyDescent="0.25">
      <c r="A10466" t="s">
        <v>725</v>
      </c>
      <c r="B10466" t="s">
        <v>469</v>
      </c>
      <c r="C10466" t="s">
        <v>470</v>
      </c>
      <c r="D10466" t="str">
        <f>Clef_répartition[[#This Row],[Code association]]&amp;"_"&amp;Clef_répartition[[#This Row],[Nom association]]</f>
        <v>ENJEU_Enfance et Jeunesse - Association intercommunale de Rolle et environs</v>
      </c>
      <c r="E10466">
        <f>COUNTIFS(D$2:D10466,Clef_répartition[[#This Row],[Code_Nom]],J$2:J10466,Clef_répartition[[#This Row],[Année]])</f>
        <v>6</v>
      </c>
      <c r="F10466">
        <f>IF(Clef_répartition[[#This Row],[Code_Nom]]=D10465,F10465-1,(COUNTIFS(Clef_répartition[Code_Nom],Clef_répartition[[#This Row],[Code_Nom]],Clef_répartition[Année],Clef_répartition[[#This Row],[Année]])))</f>
        <v>7</v>
      </c>
      <c r="G10466" t="str">
        <f>Clef_répartition[[#This Row],[Code_Nom]]&amp;"_"&amp;Clef_répartition[[#This Row],[Nombre]]&amp;"_"&amp;Clef_répartition[[#This Row],[Année]]</f>
        <v>ENJEU_Enfance et Jeunesse - Association intercommunale de Rolle et environs_6_2021</v>
      </c>
      <c r="H10466">
        <v>5858</v>
      </c>
      <c r="I10466" t="s">
        <v>165</v>
      </c>
      <c r="J10466">
        <v>2021</v>
      </c>
      <c r="K10466">
        <v>4.0611099848433543E-2</v>
      </c>
    </row>
    <row r="10467" spans="1:11" x14ac:dyDescent="0.25">
      <c r="A10467" t="s">
        <v>725</v>
      </c>
      <c r="B10467" t="s">
        <v>469</v>
      </c>
      <c r="C10467" t="s">
        <v>470</v>
      </c>
      <c r="D10467" t="str">
        <f>Clef_répartition[[#This Row],[Code association]]&amp;"_"&amp;Clef_répartition[[#This Row],[Nom association]]</f>
        <v>ENJEU_Enfance et Jeunesse - Association intercommunale de Rolle et environs</v>
      </c>
      <c r="E10467">
        <f>COUNTIFS(D$2:D10467,Clef_répartition[[#This Row],[Code_Nom]],J$2:J10467,Clef_répartition[[#This Row],[Année]])</f>
        <v>7</v>
      </c>
      <c r="F10467">
        <f>IF(Clef_répartition[[#This Row],[Code_Nom]]=D10466,F10466-1,(COUNTIFS(Clef_répartition[Code_Nom],Clef_répartition[[#This Row],[Code_Nom]],Clef_répartition[Année],Clef_répartition[[#This Row],[Année]])))</f>
        <v>6</v>
      </c>
      <c r="G10467" t="str">
        <f>Clef_répartition[[#This Row],[Code_Nom]]&amp;"_"&amp;Clef_répartition[[#This Row],[Nombre]]&amp;"_"&amp;Clef_répartition[[#This Row],[Année]]</f>
        <v>ENJEU_Enfance et Jeunesse - Association intercommunale de Rolle et environs_7_2021</v>
      </c>
      <c r="H10467">
        <v>5859</v>
      </c>
      <c r="I10467" t="s">
        <v>182</v>
      </c>
      <c r="J10467">
        <v>2021</v>
      </c>
      <c r="K10467">
        <v>0.17656159340230318</v>
      </c>
    </row>
    <row r="10468" spans="1:11" x14ac:dyDescent="0.25">
      <c r="A10468" t="s">
        <v>725</v>
      </c>
      <c r="B10468" t="s">
        <v>469</v>
      </c>
      <c r="C10468" t="s">
        <v>470</v>
      </c>
      <c r="D10468" t="str">
        <f>Clef_répartition[[#This Row],[Code association]]&amp;"_"&amp;Clef_répartition[[#This Row],[Nom association]]</f>
        <v>ENJEU_Enfance et Jeunesse - Association intercommunale de Rolle et environs</v>
      </c>
      <c r="E10468">
        <f>COUNTIFS(D$2:D10468,Clef_répartition[[#This Row],[Code_Nom]],J$2:J10468,Clef_répartition[[#This Row],[Année]])</f>
        <v>8</v>
      </c>
      <c r="F10468">
        <f>IF(Clef_répartition[[#This Row],[Code_Nom]]=D10467,F10467-1,(COUNTIFS(Clef_répartition[Code_Nom],Clef_répartition[[#This Row],[Code_Nom]],Clef_répartition[Année],Clef_répartition[[#This Row],[Année]])))</f>
        <v>5</v>
      </c>
      <c r="G10468" t="str">
        <f>Clef_répartition[[#This Row],[Code_Nom]]&amp;"_"&amp;Clef_répartition[[#This Row],[Nombre]]&amp;"_"&amp;Clef_répartition[[#This Row],[Année]]</f>
        <v>ENJEU_Enfance et Jeunesse - Association intercommunale de Rolle et environs_8_2021</v>
      </c>
      <c r="H10468">
        <v>5860</v>
      </c>
      <c r="I10468" t="s">
        <v>215</v>
      </c>
      <c r="J10468">
        <v>2021</v>
      </c>
      <c r="K10468">
        <v>9.7595564804807924E-2</v>
      </c>
    </row>
    <row r="10469" spans="1:11" x14ac:dyDescent="0.25">
      <c r="A10469" t="s">
        <v>725</v>
      </c>
      <c r="B10469" t="s">
        <v>469</v>
      </c>
      <c r="C10469" t="s">
        <v>470</v>
      </c>
      <c r="D10469" t="str">
        <f>Clef_répartition[[#This Row],[Code association]]&amp;"_"&amp;Clef_répartition[[#This Row],[Nom association]]</f>
        <v>ENJEU_Enfance et Jeunesse - Association intercommunale de Rolle et environs</v>
      </c>
      <c r="E10469">
        <f>COUNTIFS(D$2:D10469,Clef_répartition[[#This Row],[Code_Nom]],J$2:J10469,Clef_répartition[[#This Row],[Année]])</f>
        <v>9</v>
      </c>
      <c r="F10469">
        <f>IF(Clef_répartition[[#This Row],[Code_Nom]]=D10468,F10468-1,(COUNTIFS(Clef_répartition[Code_Nom],Clef_répartition[[#This Row],[Code_Nom]],Clef_répartition[Année],Clef_répartition[[#This Row],[Année]])))</f>
        <v>4</v>
      </c>
      <c r="G10469" t="str">
        <f>Clef_répartition[[#This Row],[Code_Nom]]&amp;"_"&amp;Clef_répartition[[#This Row],[Nombre]]&amp;"_"&amp;Clef_répartition[[#This Row],[Année]]</f>
        <v>ENJEU_Enfance et Jeunesse - Association intercommunale de Rolle et environs_9_2021</v>
      </c>
      <c r="H10469">
        <v>5861</v>
      </c>
      <c r="I10469" t="s">
        <v>232</v>
      </c>
      <c r="J10469">
        <v>2021</v>
      </c>
      <c r="K10469">
        <v>0.40553084505302878</v>
      </c>
    </row>
    <row r="10470" spans="1:11" x14ac:dyDescent="0.25">
      <c r="A10470" t="s">
        <v>725</v>
      </c>
      <c r="B10470" t="s">
        <v>469</v>
      </c>
      <c r="C10470" t="s">
        <v>470</v>
      </c>
      <c r="D10470" t="str">
        <f>Clef_répartition[[#This Row],[Code association]]&amp;"_"&amp;Clef_répartition[[#This Row],[Nom association]]</f>
        <v>ENJEU_Enfance et Jeunesse - Association intercommunale de Rolle et environs</v>
      </c>
      <c r="E10470">
        <f>COUNTIFS(D$2:D10470,Clef_répartition[[#This Row],[Code_Nom]],J$2:J10470,Clef_répartition[[#This Row],[Année]])</f>
        <v>10</v>
      </c>
      <c r="F10470">
        <f>IF(Clef_répartition[[#This Row],[Code_Nom]]=D10469,F10469-1,(COUNTIFS(Clef_répartition[Code_Nom],Clef_répartition[[#This Row],[Code_Nom]],Clef_répartition[Année],Clef_répartition[[#This Row],[Année]])))</f>
        <v>3</v>
      </c>
      <c r="G10470" t="str">
        <f>Clef_répartition[[#This Row],[Code_Nom]]&amp;"_"&amp;Clef_répartition[[#This Row],[Nombre]]&amp;"_"&amp;Clef_répartition[[#This Row],[Année]]</f>
        <v>ENJEU_Enfance et Jeunesse - Association intercommunale de Rolle et environs_10_2021</v>
      </c>
      <c r="H10470">
        <v>5436</v>
      </c>
      <c r="I10470" t="s">
        <v>246</v>
      </c>
      <c r="J10470">
        <v>2021</v>
      </c>
      <c r="K10470">
        <v>0</v>
      </c>
    </row>
    <row r="10471" spans="1:11" x14ac:dyDescent="0.25">
      <c r="A10471" t="s">
        <v>725</v>
      </c>
      <c r="B10471" t="s">
        <v>469</v>
      </c>
      <c r="C10471" t="s">
        <v>470</v>
      </c>
      <c r="D10471" t="str">
        <f>Clef_répartition[[#This Row],[Code association]]&amp;"_"&amp;Clef_répartition[[#This Row],[Nom association]]</f>
        <v>ENJEU_Enfance et Jeunesse - Association intercommunale de Rolle et environs</v>
      </c>
      <c r="E10471">
        <f>COUNTIFS(D$2:D10471,Clef_répartition[[#This Row],[Code_Nom]],J$2:J10471,Clef_répartition[[#This Row],[Année]])</f>
        <v>11</v>
      </c>
      <c r="F10471">
        <f>IF(Clef_répartition[[#This Row],[Code_Nom]]=D10470,F10470-1,(COUNTIFS(Clef_répartition[Code_Nom],Clef_répartition[[#This Row],[Code_Nom]],Clef_répartition[Année],Clef_répartition[[#This Row],[Année]])))</f>
        <v>2</v>
      </c>
      <c r="G10471" t="str">
        <f>Clef_répartition[[#This Row],[Code_Nom]]&amp;"_"&amp;Clef_répartition[[#This Row],[Nombre]]&amp;"_"&amp;Clef_répartition[[#This Row],[Année]]</f>
        <v>ENJEU_Enfance et Jeunesse - Association intercommunale de Rolle et environs_11_2021</v>
      </c>
      <c r="H10471">
        <v>5862</v>
      </c>
      <c r="I10471" t="s">
        <v>262</v>
      </c>
      <c r="J10471">
        <v>2021</v>
      </c>
      <c r="K10471">
        <v>1.553535728702647E-2</v>
      </c>
    </row>
    <row r="10472" spans="1:11" x14ac:dyDescent="0.25">
      <c r="A10472" t="s">
        <v>725</v>
      </c>
      <c r="B10472" t="s">
        <v>469</v>
      </c>
      <c r="C10472" t="s">
        <v>470</v>
      </c>
      <c r="D10472" t="str">
        <f>Clef_répartition[[#This Row],[Code association]]&amp;"_"&amp;Clef_répartition[[#This Row],[Nom association]]</f>
        <v>ENJEU_Enfance et Jeunesse - Association intercommunale de Rolle et environs</v>
      </c>
      <c r="E10472">
        <f>COUNTIFS(D$2:D10472,Clef_répartition[[#This Row],[Code_Nom]],J$2:J10472,Clef_répartition[[#This Row],[Année]])</f>
        <v>12</v>
      </c>
      <c r="F10472">
        <f>IF(Clef_répartition[[#This Row],[Code_Nom]]=D10471,F10471-1,(COUNTIFS(Clef_répartition[Code_Nom],Clef_répartition[[#This Row],[Code_Nom]],Clef_répartition[Année],Clef_répartition[[#This Row],[Année]])))</f>
        <v>1</v>
      </c>
      <c r="G10472" t="str">
        <f>Clef_répartition[[#This Row],[Code_Nom]]&amp;"_"&amp;Clef_répartition[[#This Row],[Nombre]]&amp;"_"&amp;Clef_répartition[[#This Row],[Année]]</f>
        <v>ENJEU_Enfance et Jeunesse - Association intercommunale de Rolle et environs_12_2021</v>
      </c>
      <c r="H10472">
        <v>5863</v>
      </c>
      <c r="I10472" t="s">
        <v>287</v>
      </c>
      <c r="J10472">
        <v>2021</v>
      </c>
      <c r="K10472">
        <v>2.3786502020033302E-2</v>
      </c>
    </row>
    <row r="10473" spans="1:11" x14ac:dyDescent="0.25">
      <c r="A10473" t="s">
        <v>725</v>
      </c>
      <c r="B10473" t="s">
        <v>436</v>
      </c>
      <c r="C10473" t="s">
        <v>437</v>
      </c>
      <c r="D10473" t="str">
        <f>Clef_répartition[[#This Row],[Code association]]&amp;"_"&amp;Clef_répartition[[#This Row],[Nom association]]</f>
        <v>EPARSE_Association intercommunale pour l'épuration des eaux - zone Payerne</v>
      </c>
      <c r="E10473">
        <f>COUNTIFS(D$2:D10473,Clef_répartition[[#This Row],[Code_Nom]],J$2:J10473,Clef_répartition[[#This Row],[Année]])</f>
        <v>1</v>
      </c>
      <c r="F10473">
        <f>IF(Clef_répartition[[#This Row],[Code_Nom]]=D10472,F10472-1,(COUNTIFS(Clef_répartition[Code_Nom],Clef_répartition[[#This Row],[Code_Nom]],Clef_répartition[Année],Clef_répartition[[#This Row],[Année]])))</f>
        <v>7</v>
      </c>
      <c r="G10473" t="str">
        <f>Clef_répartition[[#This Row],[Code_Nom]]&amp;"_"&amp;Clef_répartition[[#This Row],[Nombre]]&amp;"_"&amp;Clef_répartition[[#This Row],[Année]]</f>
        <v>EPARSE_Association intercommunale pour l'épuration des eaux - zone Payerne_1_2021</v>
      </c>
      <c r="H10473">
        <v>5812</v>
      </c>
      <c r="I10473" t="s">
        <v>48</v>
      </c>
      <c r="J10473">
        <v>2021</v>
      </c>
      <c r="K10473">
        <v>0.01</v>
      </c>
    </row>
    <row r="10474" spans="1:11" x14ac:dyDescent="0.25">
      <c r="A10474" t="s">
        <v>725</v>
      </c>
      <c r="B10474" t="s">
        <v>436</v>
      </c>
      <c r="C10474" t="s">
        <v>437</v>
      </c>
      <c r="D10474" t="str">
        <f>Clef_répartition[[#This Row],[Code association]]&amp;"_"&amp;Clef_répartition[[#This Row],[Nom association]]</f>
        <v>EPARSE_Association intercommunale pour l'épuration des eaux - zone Payerne</v>
      </c>
      <c r="E10474">
        <f>COUNTIFS(D$2:D10474,Clef_répartition[[#This Row],[Code_Nom]],J$2:J10474,Clef_répartition[[#This Row],[Année]])</f>
        <v>2</v>
      </c>
      <c r="F10474">
        <f>IF(Clef_répartition[[#This Row],[Code_Nom]]=D10473,F10473-1,(COUNTIFS(Clef_répartition[Code_Nom],Clef_répartition[[#This Row],[Code_Nom]],Clef_répartition[Année],Clef_répartition[[#This Row],[Année]])))</f>
        <v>6</v>
      </c>
      <c r="G10474" t="str">
        <f>Clef_répartition[[#This Row],[Code_Nom]]&amp;"_"&amp;Clef_répartition[[#This Row],[Nombre]]&amp;"_"&amp;Clef_répartition[[#This Row],[Année]]</f>
        <v>EPARSE_Association intercommunale pour l'épuration des eaux - zone Payerne_2_2021</v>
      </c>
      <c r="H10474">
        <v>5813</v>
      </c>
      <c r="I10474" t="s">
        <v>65</v>
      </c>
      <c r="J10474">
        <v>2021</v>
      </c>
      <c r="K10474">
        <v>0.02</v>
      </c>
    </row>
    <row r="10475" spans="1:11" x14ac:dyDescent="0.25">
      <c r="A10475" t="s">
        <v>725</v>
      </c>
      <c r="B10475" t="s">
        <v>436</v>
      </c>
      <c r="C10475" t="s">
        <v>437</v>
      </c>
      <c r="D10475" t="str">
        <f>Clef_répartition[[#This Row],[Code association]]&amp;"_"&amp;Clef_répartition[[#This Row],[Nom association]]</f>
        <v>EPARSE_Association intercommunale pour l'épuration des eaux - zone Payerne</v>
      </c>
      <c r="E10475">
        <f>COUNTIFS(D$2:D10475,Clef_répartition[[#This Row],[Code_Nom]],J$2:J10475,Clef_répartition[[#This Row],[Année]])</f>
        <v>3</v>
      </c>
      <c r="F10475">
        <f>IF(Clef_répartition[[#This Row],[Code_Nom]]=D10474,F10474-1,(COUNTIFS(Clef_répartition[Code_Nom],Clef_répartition[[#This Row],[Code_Nom]],Clef_répartition[Année],Clef_répartition[[#This Row],[Année]])))</f>
        <v>5</v>
      </c>
      <c r="G10475" t="str">
        <f>Clef_répartition[[#This Row],[Code_Nom]]&amp;"_"&amp;Clef_répartition[[#This Row],[Nombre]]&amp;"_"&amp;Clef_répartition[[#This Row],[Année]]</f>
        <v>EPARSE_Association intercommunale pour l'épuration des eaux - zone Payerne_3_2021</v>
      </c>
      <c r="H10475">
        <v>5816</v>
      </c>
      <c r="I10475" t="s">
        <v>76</v>
      </c>
      <c r="J10475">
        <v>2021</v>
      </c>
      <c r="K10475">
        <v>0.1</v>
      </c>
    </row>
    <row r="10476" spans="1:11" x14ac:dyDescent="0.25">
      <c r="A10476" t="s">
        <v>725</v>
      </c>
      <c r="B10476" t="s">
        <v>436</v>
      </c>
      <c r="C10476" t="s">
        <v>437</v>
      </c>
      <c r="D10476" t="str">
        <f>Clef_répartition[[#This Row],[Code association]]&amp;"_"&amp;Clef_répartition[[#This Row],[Nom association]]</f>
        <v>EPARSE_Association intercommunale pour l'épuration des eaux - zone Payerne</v>
      </c>
      <c r="E10476">
        <f>COUNTIFS(D$2:D10476,Clef_répartition[[#This Row],[Code_Nom]],J$2:J10476,Clef_répartition[[#This Row],[Année]])</f>
        <v>4</v>
      </c>
      <c r="F10476">
        <f>IF(Clef_répartition[[#This Row],[Code_Nom]]=D10475,F10475-1,(COUNTIFS(Clef_répartition[Code_Nom],Clef_répartition[[#This Row],[Code_Nom]],Clef_répartition[Année],Clef_répartition[[#This Row],[Année]])))</f>
        <v>4</v>
      </c>
      <c r="G10476" t="str">
        <f>Clef_répartition[[#This Row],[Code_Nom]]&amp;"_"&amp;Clef_répartition[[#This Row],[Nombre]]&amp;"_"&amp;Clef_répartition[[#This Row],[Année]]</f>
        <v>EPARSE_Association intercommunale pour l'épuration des eaux - zone Payerne_4_2021</v>
      </c>
      <c r="H10476">
        <v>5817</v>
      </c>
      <c r="I10476" t="s">
        <v>130</v>
      </c>
      <c r="J10476">
        <v>2021</v>
      </c>
      <c r="K10476">
        <v>0.04</v>
      </c>
    </row>
    <row r="10477" spans="1:11" x14ac:dyDescent="0.25">
      <c r="A10477" t="s">
        <v>725</v>
      </c>
      <c r="B10477" t="s">
        <v>436</v>
      </c>
      <c r="C10477" t="s">
        <v>437</v>
      </c>
      <c r="D10477" t="str">
        <f>Clef_répartition[[#This Row],[Code association]]&amp;"_"&amp;Clef_répartition[[#This Row],[Nom association]]</f>
        <v>EPARSE_Association intercommunale pour l'épuration des eaux - zone Payerne</v>
      </c>
      <c r="E10477">
        <f>COUNTIFS(D$2:D10477,Clef_répartition[[#This Row],[Code_Nom]],J$2:J10477,Clef_répartition[[#This Row],[Année]])</f>
        <v>5</v>
      </c>
      <c r="F10477">
        <f>IF(Clef_répartition[[#This Row],[Code_Nom]]=D10476,F10476-1,(COUNTIFS(Clef_répartition[Code_Nom],Clef_répartition[[#This Row],[Code_Nom]],Clef_répartition[Année],Clef_répartition[[#This Row],[Année]])))</f>
        <v>3</v>
      </c>
      <c r="G10477" t="str">
        <f>Clef_répartition[[#This Row],[Code_Nom]]&amp;"_"&amp;Clef_répartition[[#This Row],[Nombre]]&amp;"_"&amp;Clef_répartition[[#This Row],[Année]]</f>
        <v>EPARSE_Association intercommunale pour l'épuration des eaux - zone Payerne_5_2021</v>
      </c>
      <c r="H10477">
        <v>5821</v>
      </c>
      <c r="I10477" t="s">
        <v>177</v>
      </c>
      <c r="J10477">
        <v>2021</v>
      </c>
      <c r="K10477">
        <v>0.02</v>
      </c>
    </row>
    <row r="10478" spans="1:11" x14ac:dyDescent="0.25">
      <c r="A10478" t="s">
        <v>725</v>
      </c>
      <c r="B10478" t="s">
        <v>436</v>
      </c>
      <c r="C10478" t="s">
        <v>437</v>
      </c>
      <c r="D10478" t="str">
        <f>Clef_répartition[[#This Row],[Code association]]&amp;"_"&amp;Clef_répartition[[#This Row],[Nom association]]</f>
        <v>EPARSE_Association intercommunale pour l'épuration des eaux - zone Payerne</v>
      </c>
      <c r="E10478">
        <f>COUNTIFS(D$2:D10478,Clef_répartition[[#This Row],[Code_Nom]],J$2:J10478,Clef_répartition[[#This Row],[Année]])</f>
        <v>6</v>
      </c>
      <c r="F10478">
        <f>IF(Clef_répartition[[#This Row],[Code_Nom]]=D10477,F10477-1,(COUNTIFS(Clef_répartition[Code_Nom],Clef_répartition[[#This Row],[Code_Nom]],Clef_répartition[Année],Clef_répartition[[#This Row],[Année]])))</f>
        <v>2</v>
      </c>
      <c r="G10478" t="str">
        <f>Clef_répartition[[#This Row],[Code_Nom]]&amp;"_"&amp;Clef_répartition[[#This Row],[Nombre]]&amp;"_"&amp;Clef_répartition[[#This Row],[Année]]</f>
        <v>EPARSE_Association intercommunale pour l'épuration des eaux - zone Payerne_6_2021</v>
      </c>
      <c r="H10478">
        <v>5822</v>
      </c>
      <c r="I10478" t="s">
        <v>211</v>
      </c>
      <c r="J10478">
        <v>2021</v>
      </c>
      <c r="K10478">
        <v>0.41</v>
      </c>
    </row>
    <row r="10479" spans="1:11" x14ac:dyDescent="0.25">
      <c r="A10479" t="s">
        <v>725</v>
      </c>
      <c r="B10479" t="s">
        <v>436</v>
      </c>
      <c r="C10479" t="s">
        <v>437</v>
      </c>
      <c r="D10479" t="str">
        <f>Clef_répartition[[#This Row],[Code association]]&amp;"_"&amp;Clef_répartition[[#This Row],[Nom association]]</f>
        <v>EPARSE_Association intercommunale pour l'épuration des eaux - zone Payerne</v>
      </c>
      <c r="E10479">
        <f>COUNTIFS(D$2:D10479,Clef_répartition[[#This Row],[Code_Nom]],J$2:J10479,Clef_répartition[[#This Row],[Année]])</f>
        <v>7</v>
      </c>
      <c r="F10479">
        <f>IF(Clef_répartition[[#This Row],[Code_Nom]]=D10478,F10478-1,(COUNTIFS(Clef_répartition[Code_Nom],Clef_répartition[[#This Row],[Code_Nom]],Clef_répartition[Année],Clef_répartition[[#This Row],[Année]])))</f>
        <v>1</v>
      </c>
      <c r="G10479" t="str">
        <f>Clef_répartition[[#This Row],[Code_Nom]]&amp;"_"&amp;Clef_répartition[[#This Row],[Nombre]]&amp;"_"&amp;Clef_répartition[[#This Row],[Année]]</f>
        <v>EPARSE_Association intercommunale pour l'épuration des eaux - zone Payerne_7_2021</v>
      </c>
      <c r="H10479">
        <v>5828</v>
      </c>
      <c r="I10479" t="s">
        <v>268</v>
      </c>
      <c r="J10479">
        <v>2021</v>
      </c>
      <c r="K10479">
        <v>0.01</v>
      </c>
    </row>
    <row r="10480" spans="1:11" x14ac:dyDescent="0.25">
      <c r="A10480" t="s">
        <v>725</v>
      </c>
      <c r="B10480" t="s">
        <v>666</v>
      </c>
      <c r="C10480" t="s">
        <v>667</v>
      </c>
      <c r="D10480" t="str">
        <f>Clef_répartition[[#This Row],[Code association]]&amp;"_"&amp;Clef_répartition[[#This Row],[Nom association]]</f>
        <v xml:space="preserve">EPOC_Association de communes police du Chablais vaudois </v>
      </c>
      <c r="E10480">
        <f>COUNTIFS(D$2:D10480,Clef_répartition[[#This Row],[Code_Nom]],J$2:J10480,Clef_répartition[[#This Row],[Année]])</f>
        <v>1</v>
      </c>
      <c r="F10480">
        <f>IF(Clef_répartition[[#This Row],[Code_Nom]]=D10479,F10479-1,(COUNTIFS(Clef_répartition[Code_Nom],Clef_répartition[[#This Row],[Code_Nom]],Clef_répartition[Année],Clef_répartition[[#This Row],[Année]])))</f>
        <v>3</v>
      </c>
      <c r="G10480" t="str">
        <f>Clef_répartition[[#This Row],[Code_Nom]]&amp;"_"&amp;Clef_répartition[[#This Row],[Nombre]]&amp;"_"&amp;Clef_répartition[[#This Row],[Année]]</f>
        <v>EPOC_Association de communes police du Chablais vaudois _1_2021</v>
      </c>
      <c r="H10480">
        <v>5401</v>
      </c>
      <c r="I10480" t="s">
        <v>3</v>
      </c>
      <c r="J10480">
        <v>2021</v>
      </c>
      <c r="K10480">
        <v>0.41</v>
      </c>
    </row>
    <row r="10481" spans="1:11" x14ac:dyDescent="0.25">
      <c r="A10481" t="s">
        <v>725</v>
      </c>
      <c r="B10481" t="s">
        <v>666</v>
      </c>
      <c r="C10481" t="s">
        <v>667</v>
      </c>
      <c r="D10481" t="str">
        <f>Clef_répartition[[#This Row],[Code association]]&amp;"_"&amp;Clef_répartition[[#This Row],[Nom association]]</f>
        <v xml:space="preserve">EPOC_Association de communes police du Chablais vaudois </v>
      </c>
      <c r="E10481">
        <f>COUNTIFS(D$2:D10481,Clef_répartition[[#This Row],[Code_Nom]],J$2:J10481,Clef_répartition[[#This Row],[Année]])</f>
        <v>2</v>
      </c>
      <c r="F10481">
        <f>IF(Clef_répartition[[#This Row],[Code_Nom]]=D10480,F10480-1,(COUNTIFS(Clef_répartition[Code_Nom],Clef_répartition[[#This Row],[Code_Nom]],Clef_répartition[Année],Clef_répartition[[#This Row],[Année]])))</f>
        <v>2</v>
      </c>
      <c r="G10481" t="str">
        <f>Clef_répartition[[#This Row],[Code_Nom]]&amp;"_"&amp;Clef_répartition[[#This Row],[Nombre]]&amp;"_"&amp;Clef_répartition[[#This Row],[Année]]</f>
        <v>EPOC_Association de communes police du Chablais vaudois _2_2021</v>
      </c>
      <c r="H10481">
        <v>5402</v>
      </c>
      <c r="I10481" t="s">
        <v>22</v>
      </c>
      <c r="J10481">
        <v>2021</v>
      </c>
      <c r="K10481">
        <v>0.3</v>
      </c>
    </row>
    <row r="10482" spans="1:11" x14ac:dyDescent="0.25">
      <c r="A10482" t="s">
        <v>725</v>
      </c>
      <c r="B10482" t="s">
        <v>666</v>
      </c>
      <c r="C10482" t="s">
        <v>667</v>
      </c>
      <c r="D10482" t="str">
        <f>Clef_répartition[[#This Row],[Code association]]&amp;"_"&amp;Clef_répartition[[#This Row],[Nom association]]</f>
        <v xml:space="preserve">EPOC_Association de communes police du Chablais vaudois </v>
      </c>
      <c r="E10482">
        <f>COUNTIFS(D$2:D10482,Clef_répartition[[#This Row],[Code_Nom]],J$2:J10482,Clef_répartition[[#This Row],[Année]])</f>
        <v>3</v>
      </c>
      <c r="F10482">
        <f>IF(Clef_répartition[[#This Row],[Code_Nom]]=D10481,F10481-1,(COUNTIFS(Clef_répartition[Code_Nom],Clef_répartition[[#This Row],[Code_Nom]],Clef_répartition[Année],Clef_répartition[[#This Row],[Année]])))</f>
        <v>1</v>
      </c>
      <c r="G10482" t="str">
        <f>Clef_répartition[[#This Row],[Code_Nom]]&amp;"_"&amp;Clef_répartition[[#This Row],[Nombre]]&amp;"_"&amp;Clef_répartition[[#This Row],[Année]]</f>
        <v>EPOC_Association de communes police du Chablais vaudois _3_2021</v>
      </c>
      <c r="H10482">
        <v>5409</v>
      </c>
      <c r="I10482" t="s">
        <v>198</v>
      </c>
      <c r="J10482">
        <v>2021</v>
      </c>
      <c r="K10482">
        <v>0.28999999999999998</v>
      </c>
    </row>
    <row r="10483" spans="1:11" x14ac:dyDescent="0.25">
      <c r="A10483" t="s">
        <v>725</v>
      </c>
      <c r="B10483" t="s">
        <v>489</v>
      </c>
      <c r="C10483" t="s">
        <v>490</v>
      </c>
      <c r="D10483" t="str">
        <f>Clef_répartition[[#This Row],[Code association]]&amp;"_"&amp;Clef_répartition[[#This Row],[Nom association]]</f>
        <v>EPUDEHL_Epuration et distribution d'eau du Haut-Lac</v>
      </c>
      <c r="E10483">
        <f>COUNTIFS(D$2:D10483,Clef_répartition[[#This Row],[Code_Nom]],J$2:J10483,Clef_répartition[[#This Row],[Année]])</f>
        <v>1</v>
      </c>
      <c r="F10483">
        <f>IF(Clef_répartition[[#This Row],[Code_Nom]]=D10482,F10482-1,(COUNTIFS(Clef_répartition[Code_Nom],Clef_répartition[[#This Row],[Code_Nom]],Clef_répartition[Année],Clef_répartition[[#This Row],[Année]])))</f>
        <v>5</v>
      </c>
      <c r="G10483" t="str">
        <f>Clef_répartition[[#This Row],[Code_Nom]]&amp;"_"&amp;Clef_répartition[[#This Row],[Nombre]]&amp;"_"&amp;Clef_répartition[[#This Row],[Année]]</f>
        <v>EPUDEHL_Epuration et distribution d'eau du Haut-Lac_1_2021</v>
      </c>
      <c r="H10483">
        <v>5403</v>
      </c>
      <c r="I10483" t="s">
        <v>63</v>
      </c>
      <c r="J10483">
        <v>2021</v>
      </c>
      <c r="K10483">
        <v>0.04</v>
      </c>
    </row>
    <row r="10484" spans="1:11" x14ac:dyDescent="0.25">
      <c r="A10484" t="s">
        <v>725</v>
      </c>
      <c r="B10484" t="s">
        <v>489</v>
      </c>
      <c r="C10484" t="s">
        <v>490</v>
      </c>
      <c r="D10484" t="str">
        <f>Clef_répartition[[#This Row],[Code association]]&amp;"_"&amp;Clef_répartition[[#This Row],[Nom association]]</f>
        <v>EPUDEHL_Epuration et distribution d'eau du Haut-Lac</v>
      </c>
      <c r="E10484">
        <f>COUNTIFS(D$2:D10484,Clef_répartition[[#This Row],[Code_Nom]],J$2:J10484,Clef_répartition[[#This Row],[Année]])</f>
        <v>2</v>
      </c>
      <c r="F10484">
        <f>IF(Clef_répartition[[#This Row],[Code_Nom]]=D10483,F10483-1,(COUNTIFS(Clef_répartition[Code_Nom],Clef_répartition[[#This Row],[Code_Nom]],Clef_répartition[Année],Clef_répartition[[#This Row],[Année]])))</f>
        <v>4</v>
      </c>
      <c r="G10484" t="str">
        <f>Clef_répartition[[#This Row],[Code_Nom]]&amp;"_"&amp;Clef_répartition[[#This Row],[Nombre]]&amp;"_"&amp;Clef_répartition[[#This Row],[Année]]</f>
        <v>EPUDEHL_Epuration et distribution d'eau du Haut-Lac_2_2021</v>
      </c>
      <c r="H10484">
        <v>5408</v>
      </c>
      <c r="I10484" t="s">
        <v>195</v>
      </c>
      <c r="J10484">
        <v>2021</v>
      </c>
      <c r="K10484">
        <v>0.12</v>
      </c>
    </row>
    <row r="10485" spans="1:11" x14ac:dyDescent="0.25">
      <c r="A10485" t="s">
        <v>725</v>
      </c>
      <c r="B10485" t="s">
        <v>489</v>
      </c>
      <c r="C10485" t="s">
        <v>490</v>
      </c>
      <c r="D10485" t="str">
        <f>Clef_répartition[[#This Row],[Code association]]&amp;"_"&amp;Clef_répartition[[#This Row],[Nom association]]</f>
        <v>EPUDEHL_Epuration et distribution d'eau du Haut-Lac</v>
      </c>
      <c r="E10485">
        <f>COUNTIFS(D$2:D10485,Clef_répartition[[#This Row],[Code_Nom]],J$2:J10485,Clef_répartition[[#This Row],[Année]])</f>
        <v>3</v>
      </c>
      <c r="F10485">
        <f>IF(Clef_répartition[[#This Row],[Code_Nom]]=D10484,F10484-1,(COUNTIFS(Clef_répartition[Code_Nom],Clef_répartition[[#This Row],[Code_Nom]],Clef_répartition[Année],Clef_répartition[[#This Row],[Année]])))</f>
        <v>3</v>
      </c>
      <c r="G10485" t="str">
        <f>Clef_répartition[[#This Row],[Code_Nom]]&amp;"_"&amp;Clef_répartition[[#This Row],[Nombre]]&amp;"_"&amp;Clef_répartition[[#This Row],[Année]]</f>
        <v>EPUDEHL_Epuration et distribution d'eau du Haut-Lac_3_2021</v>
      </c>
      <c r="H10485">
        <v>5412</v>
      </c>
      <c r="I10485" t="s">
        <v>229</v>
      </c>
      <c r="J10485">
        <v>2021</v>
      </c>
      <c r="K10485">
        <v>0.09</v>
      </c>
    </row>
    <row r="10486" spans="1:11" x14ac:dyDescent="0.25">
      <c r="A10486" t="s">
        <v>725</v>
      </c>
      <c r="B10486" t="s">
        <v>489</v>
      </c>
      <c r="C10486" t="s">
        <v>490</v>
      </c>
      <c r="D10486" t="str">
        <f>Clef_répartition[[#This Row],[Code association]]&amp;"_"&amp;Clef_répartition[[#This Row],[Nom association]]</f>
        <v>EPUDEHL_Epuration et distribution d'eau du Haut-Lac</v>
      </c>
      <c r="E10486">
        <f>COUNTIFS(D$2:D10486,Clef_répartition[[#This Row],[Code_Nom]],J$2:J10486,Clef_répartition[[#This Row],[Année]])</f>
        <v>4</v>
      </c>
      <c r="F10486">
        <f>IF(Clef_répartition[[#This Row],[Code_Nom]]=D10485,F10485-1,(COUNTIFS(Clef_répartition[Code_Nom],Clef_répartition[[#This Row],[Code_Nom]],Clef_répartition[Année],Clef_répartition[[#This Row],[Année]])))</f>
        <v>2</v>
      </c>
      <c r="G10486" t="str">
        <f>Clef_répartition[[#This Row],[Code_Nom]]&amp;"_"&amp;Clef_répartition[[#This Row],[Nombre]]&amp;"_"&amp;Clef_répartition[[#This Row],[Année]]</f>
        <v>EPUDEHL_Epuration et distribution d'eau du Haut-Lac_4_2021</v>
      </c>
      <c r="H10486">
        <v>5413</v>
      </c>
      <c r="I10486" t="s">
        <v>231</v>
      </c>
      <c r="J10486">
        <v>2021</v>
      </c>
      <c r="K10486">
        <v>0.18</v>
      </c>
    </row>
    <row r="10487" spans="1:11" x14ac:dyDescent="0.25">
      <c r="A10487" t="s">
        <v>725</v>
      </c>
      <c r="B10487" t="s">
        <v>489</v>
      </c>
      <c r="C10487" t="s">
        <v>490</v>
      </c>
      <c r="D10487" t="str">
        <f>Clef_répartition[[#This Row],[Code association]]&amp;"_"&amp;Clef_répartition[[#This Row],[Nom association]]</f>
        <v>EPUDEHL_Epuration et distribution d'eau du Haut-Lac</v>
      </c>
      <c r="E10487">
        <f>COUNTIFS(D$2:D10487,Clef_répartition[[#This Row],[Code_Nom]],J$2:J10487,Clef_répartition[[#This Row],[Année]])</f>
        <v>5</v>
      </c>
      <c r="F10487">
        <f>IF(Clef_répartition[[#This Row],[Code_Nom]]=D10486,F10486-1,(COUNTIFS(Clef_répartition[Code_Nom],Clef_répartition[[#This Row],[Code_Nom]],Clef_répartition[Année],Clef_répartition[[#This Row],[Année]])))</f>
        <v>1</v>
      </c>
      <c r="G10487" t="str">
        <f>Clef_répartition[[#This Row],[Code_Nom]]&amp;"_"&amp;Clef_répartition[[#This Row],[Nombre]]&amp;"_"&amp;Clef_répartition[[#This Row],[Année]]</f>
        <v>EPUDEHL_Epuration et distribution d'eau du Haut-Lac_5_2021</v>
      </c>
      <c r="H10487">
        <v>5414</v>
      </c>
      <c r="I10487" t="s">
        <v>286</v>
      </c>
      <c r="J10487">
        <v>2021</v>
      </c>
      <c r="K10487">
        <v>0.56999999999999995</v>
      </c>
    </row>
    <row r="10488" spans="1:11" x14ac:dyDescent="0.25">
      <c r="A10488" t="s">
        <v>725</v>
      </c>
      <c r="B10488" t="s">
        <v>640</v>
      </c>
      <c r="C10488" t="s">
        <v>641</v>
      </c>
      <c r="D10488" t="str">
        <f>Clef_répartition[[#This Row],[Code association]]&amp;"_"&amp;Clef_répartition[[#This Row],[Nom association]]</f>
        <v>ERM_Association intercommunale pour l'épuration des eaux usées de la région morgienne</v>
      </c>
      <c r="E10488">
        <f>COUNTIFS(D$2:D10488,Clef_répartition[[#This Row],[Code_Nom]],J$2:J10488,Clef_répartition[[#This Row],[Année]])</f>
        <v>1</v>
      </c>
      <c r="F10488">
        <f>IF(Clef_répartition[[#This Row],[Code_Nom]]=D10487,F10487-1,(COUNTIFS(Clef_répartition[Code_Nom],Clef_répartition[[#This Row],[Code_Nom]],Clef_répartition[Année],Clef_répartition[[#This Row],[Année]])))</f>
        <v>15</v>
      </c>
      <c r="G10488" t="str">
        <f>Clef_répartition[[#This Row],[Code_Nom]]&amp;"_"&amp;Clef_répartition[[#This Row],[Nombre]]&amp;"_"&amp;Clef_répartition[[#This Row],[Année]]</f>
        <v>ERM_Association intercommunale pour l'épuration des eaux usées de la région morgienne_1_2021</v>
      </c>
      <c r="H10488">
        <v>5628</v>
      </c>
      <c r="I10488" t="s">
        <v>67</v>
      </c>
      <c r="J10488">
        <v>2021</v>
      </c>
      <c r="K10488">
        <v>8.0000000000000002E-3</v>
      </c>
    </row>
    <row r="10489" spans="1:11" x14ac:dyDescent="0.25">
      <c r="A10489" t="s">
        <v>725</v>
      </c>
      <c r="B10489" t="s">
        <v>640</v>
      </c>
      <c r="C10489" t="s">
        <v>641</v>
      </c>
      <c r="D10489" t="str">
        <f>Clef_répartition[[#This Row],[Code association]]&amp;"_"&amp;Clef_répartition[[#This Row],[Nom association]]</f>
        <v>ERM_Association intercommunale pour l'épuration des eaux usées de la région morgienne</v>
      </c>
      <c r="E10489">
        <f>COUNTIFS(D$2:D10489,Clef_répartition[[#This Row],[Code_Nom]],J$2:J10489,Clef_répartition[[#This Row],[Année]])</f>
        <v>2</v>
      </c>
      <c r="F10489">
        <f>IF(Clef_répartition[[#This Row],[Code_Nom]]=D10488,F10488-1,(COUNTIFS(Clef_répartition[Code_Nom],Clef_répartition[[#This Row],[Code_Nom]],Clef_répartition[Année],Clef_répartition[[#This Row],[Année]])))</f>
        <v>14</v>
      </c>
      <c r="G10489" t="str">
        <f>Clef_répartition[[#This Row],[Code_Nom]]&amp;"_"&amp;Clef_répartition[[#This Row],[Nombre]]&amp;"_"&amp;Clef_répartition[[#This Row],[Année]]</f>
        <v>ERM_Association intercommunale pour l'épuration des eaux usées de la région morgienne_2_2021</v>
      </c>
      <c r="H10489">
        <v>5629</v>
      </c>
      <c r="I10489" t="s">
        <v>68</v>
      </c>
      <c r="J10489">
        <v>2021</v>
      </c>
      <c r="K10489">
        <v>7.3000000000000001E-3</v>
      </c>
    </row>
    <row r="10490" spans="1:11" x14ac:dyDescent="0.25">
      <c r="A10490" t="s">
        <v>725</v>
      </c>
      <c r="B10490" t="s">
        <v>640</v>
      </c>
      <c r="C10490" t="s">
        <v>641</v>
      </c>
      <c r="D10490" t="str">
        <f>Clef_répartition[[#This Row],[Code association]]&amp;"_"&amp;Clef_répartition[[#This Row],[Nom association]]</f>
        <v>ERM_Association intercommunale pour l'épuration des eaux usées de la région morgienne</v>
      </c>
      <c r="E10490">
        <f>COUNTIFS(D$2:D10490,Clef_répartition[[#This Row],[Code_Nom]],J$2:J10490,Clef_répartition[[#This Row],[Année]])</f>
        <v>3</v>
      </c>
      <c r="F10490">
        <f>IF(Clef_répartition[[#This Row],[Code_Nom]]=D10489,F10489-1,(COUNTIFS(Clef_répartition[Code_Nom],Clef_répartition[[#This Row],[Code_Nom]],Clef_répartition[Année],Clef_répartition[[#This Row],[Année]])))</f>
        <v>13</v>
      </c>
      <c r="G10490" t="str">
        <f>Clef_répartition[[#This Row],[Code_Nom]]&amp;"_"&amp;Clef_répartition[[#This Row],[Nombre]]&amp;"_"&amp;Clef_répartition[[#This Row],[Année]]</f>
        <v>ERM_Association intercommunale pour l'épuration des eaux usées de la région morgienne_3_2021</v>
      </c>
      <c r="H10490">
        <v>5631</v>
      </c>
      <c r="I10490" t="s">
        <v>92</v>
      </c>
      <c r="J10490">
        <v>2021</v>
      </c>
      <c r="K10490">
        <v>2.1399999999999999E-2</v>
      </c>
    </row>
    <row r="10491" spans="1:11" x14ac:dyDescent="0.25">
      <c r="A10491" t="s">
        <v>725</v>
      </c>
      <c r="B10491" t="s">
        <v>640</v>
      </c>
      <c r="C10491" t="s">
        <v>641</v>
      </c>
      <c r="D10491" t="str">
        <f>Clef_répartition[[#This Row],[Code association]]&amp;"_"&amp;Clef_répartition[[#This Row],[Nom association]]</f>
        <v>ERM_Association intercommunale pour l'épuration des eaux usées de la région morgienne</v>
      </c>
      <c r="E10491">
        <f>COUNTIFS(D$2:D10491,Clef_répartition[[#This Row],[Code_Nom]],J$2:J10491,Clef_répartition[[#This Row],[Année]])</f>
        <v>4</v>
      </c>
      <c r="F10491">
        <f>IF(Clef_répartition[[#This Row],[Code_Nom]]=D10490,F10490-1,(COUNTIFS(Clef_répartition[Code_Nom],Clef_répartition[[#This Row],[Code_Nom]],Clef_répartition[Année],Clef_répartition[[#This Row],[Année]])))</f>
        <v>12</v>
      </c>
      <c r="G10491" t="str">
        <f>Clef_répartition[[#This Row],[Code_Nom]]&amp;"_"&amp;Clef_répartition[[#This Row],[Nombre]]&amp;"_"&amp;Clef_répartition[[#This Row],[Année]]</f>
        <v>ERM_Association intercommunale pour l'épuration des eaux usées de la région morgienne_4_2021</v>
      </c>
      <c r="H10491">
        <v>5632</v>
      </c>
      <c r="I10491" t="s">
        <v>93</v>
      </c>
      <c r="J10491">
        <v>2021</v>
      </c>
      <c r="K10491">
        <v>3.9899999999999998E-2</v>
      </c>
    </row>
    <row r="10492" spans="1:11" x14ac:dyDescent="0.25">
      <c r="A10492" t="s">
        <v>725</v>
      </c>
      <c r="B10492" t="s">
        <v>640</v>
      </c>
      <c r="C10492" t="s">
        <v>641</v>
      </c>
      <c r="D10492" t="str">
        <f>Clef_répartition[[#This Row],[Code association]]&amp;"_"&amp;Clef_répartition[[#This Row],[Nom association]]</f>
        <v>ERM_Association intercommunale pour l'épuration des eaux usées de la région morgienne</v>
      </c>
      <c r="E10492">
        <f>COUNTIFS(D$2:D10492,Clef_répartition[[#This Row],[Code_Nom]],J$2:J10492,Clef_répartition[[#This Row],[Année]])</f>
        <v>5</v>
      </c>
      <c r="F10492">
        <f>IF(Clef_répartition[[#This Row],[Code_Nom]]=D10491,F10491-1,(COUNTIFS(Clef_répartition[Code_Nom],Clef_répartition[[#This Row],[Code_Nom]],Clef_répartition[Année],Clef_répartition[[#This Row],[Année]])))</f>
        <v>11</v>
      </c>
      <c r="G10492" t="str">
        <f>Clef_répartition[[#This Row],[Code_Nom]]&amp;"_"&amp;Clef_répartition[[#This Row],[Nombre]]&amp;"_"&amp;Clef_répartition[[#This Row],[Année]]</f>
        <v>ERM_Association intercommunale pour l'épuration des eaux usées de la région morgienne_5_2021</v>
      </c>
      <c r="H10492">
        <v>5633</v>
      </c>
      <c r="I10492" t="s">
        <v>100</v>
      </c>
      <c r="J10492">
        <v>2021</v>
      </c>
      <c r="K10492">
        <v>7.0000000000000007E-2</v>
      </c>
    </row>
    <row r="10493" spans="1:11" x14ac:dyDescent="0.25">
      <c r="A10493" t="s">
        <v>725</v>
      </c>
      <c r="B10493" t="s">
        <v>640</v>
      </c>
      <c r="C10493" t="s">
        <v>641</v>
      </c>
      <c r="D10493" t="str">
        <f>Clef_répartition[[#This Row],[Code association]]&amp;"_"&amp;Clef_répartition[[#This Row],[Nom association]]</f>
        <v>ERM_Association intercommunale pour l'épuration des eaux usées de la région morgienne</v>
      </c>
      <c r="E10493">
        <f>COUNTIFS(D$2:D10493,Clef_répartition[[#This Row],[Code_Nom]],J$2:J10493,Clef_répartition[[#This Row],[Année]])</f>
        <v>6</v>
      </c>
      <c r="F10493">
        <f>IF(Clef_répartition[[#This Row],[Code_Nom]]=D10492,F10492-1,(COUNTIFS(Clef_répartition[Code_Nom],Clef_répartition[[#This Row],[Code_Nom]],Clef_répartition[Année],Clef_répartition[[#This Row],[Année]])))</f>
        <v>10</v>
      </c>
      <c r="G10493" t="str">
        <f>Clef_répartition[[#This Row],[Code_Nom]]&amp;"_"&amp;Clef_répartition[[#This Row],[Nombre]]&amp;"_"&amp;Clef_répartition[[#This Row],[Année]]</f>
        <v>ERM_Association intercommunale pour l'épuration des eaux usées de la région morgienne_6_2021</v>
      </c>
      <c r="H10493">
        <v>5634</v>
      </c>
      <c r="I10493" t="s">
        <v>101</v>
      </c>
      <c r="J10493">
        <v>2021</v>
      </c>
      <c r="K10493">
        <v>4.7500000000000001E-2</v>
      </c>
    </row>
    <row r="10494" spans="1:11" x14ac:dyDescent="0.25">
      <c r="A10494" t="s">
        <v>725</v>
      </c>
      <c r="B10494" t="s">
        <v>640</v>
      </c>
      <c r="C10494" t="s">
        <v>641</v>
      </c>
      <c r="D10494" t="str">
        <f>Clef_répartition[[#This Row],[Code association]]&amp;"_"&amp;Clef_répartition[[#This Row],[Nom association]]</f>
        <v>ERM_Association intercommunale pour l'épuration des eaux usées de la région morgienne</v>
      </c>
      <c r="E10494">
        <f>COUNTIFS(D$2:D10494,Clef_répartition[[#This Row],[Code_Nom]],J$2:J10494,Clef_répartition[[#This Row],[Année]])</f>
        <v>7</v>
      </c>
      <c r="F10494">
        <f>IF(Clef_répartition[[#This Row],[Code_Nom]]=D10493,F10493-1,(COUNTIFS(Clef_répartition[Code_Nom],Clef_répartition[[#This Row],[Code_Nom]],Clef_répartition[Année],Clef_répartition[[#This Row],[Année]])))</f>
        <v>9</v>
      </c>
      <c r="G10494" t="str">
        <f>Clef_répartition[[#This Row],[Code_Nom]]&amp;"_"&amp;Clef_répartition[[#This Row],[Nombre]]&amp;"_"&amp;Clef_répartition[[#This Row],[Année]]</f>
        <v>ERM_Association intercommunale pour l'épuration des eaux usées de la région morgienne_7_2021</v>
      </c>
      <c r="H10494">
        <v>5635</v>
      </c>
      <c r="I10494" t="s">
        <v>103</v>
      </c>
      <c r="J10494">
        <v>2021</v>
      </c>
      <c r="K10494">
        <v>9.7600000000000006E-2</v>
      </c>
    </row>
    <row r="10495" spans="1:11" x14ac:dyDescent="0.25">
      <c r="A10495" t="s">
        <v>725</v>
      </c>
      <c r="B10495" t="s">
        <v>640</v>
      </c>
      <c r="C10495" t="s">
        <v>641</v>
      </c>
      <c r="D10495" t="str">
        <f>Clef_répartition[[#This Row],[Code association]]&amp;"_"&amp;Clef_répartition[[#This Row],[Nom association]]</f>
        <v>ERM_Association intercommunale pour l'épuration des eaux usées de la région morgienne</v>
      </c>
      <c r="E10495">
        <f>COUNTIFS(D$2:D10495,Clef_répartition[[#This Row],[Code_Nom]],J$2:J10495,Clef_répartition[[#This Row],[Année]])</f>
        <v>8</v>
      </c>
      <c r="F10495">
        <f>IF(Clef_répartition[[#This Row],[Code_Nom]]=D10494,F10494-1,(COUNTIFS(Clef_répartition[Code_Nom],Clef_répartition[[#This Row],[Code_Nom]],Clef_répartition[Année],Clef_répartition[[#This Row],[Année]])))</f>
        <v>8</v>
      </c>
      <c r="G10495" t="str">
        <f>Clef_répartition[[#This Row],[Code_Nom]]&amp;"_"&amp;Clef_répartition[[#This Row],[Nombre]]&amp;"_"&amp;Clef_répartition[[#This Row],[Année]]</f>
        <v>ERM_Association intercommunale pour l'épuration des eaux usées de la région morgienne_8_2021</v>
      </c>
      <c r="H10495">
        <v>5656</v>
      </c>
      <c r="I10495" t="s">
        <v>135</v>
      </c>
      <c r="J10495">
        <v>2021</v>
      </c>
      <c r="K10495">
        <v>1.24E-2</v>
      </c>
    </row>
    <row r="10496" spans="1:11" x14ac:dyDescent="0.25">
      <c r="A10496" t="s">
        <v>725</v>
      </c>
      <c r="B10496" t="s">
        <v>640</v>
      </c>
      <c r="C10496" t="s">
        <v>641</v>
      </c>
      <c r="D10496" t="str">
        <f>Clef_répartition[[#This Row],[Code association]]&amp;"_"&amp;Clef_répartition[[#This Row],[Nom association]]</f>
        <v>ERM_Association intercommunale pour l'épuration des eaux usées de la région morgienne</v>
      </c>
      <c r="E10496">
        <f>COUNTIFS(D$2:D10496,Clef_répartition[[#This Row],[Code_Nom]],J$2:J10496,Clef_répartition[[#This Row],[Année]])</f>
        <v>9</v>
      </c>
      <c r="F10496">
        <f>IF(Clef_répartition[[#This Row],[Code_Nom]]=D10495,F10495-1,(COUNTIFS(Clef_répartition[Code_Nom],Clef_répartition[[#This Row],[Code_Nom]],Clef_répartition[Année],Clef_répartition[[#This Row],[Année]])))</f>
        <v>7</v>
      </c>
      <c r="G10496" t="str">
        <f>Clef_répartition[[#This Row],[Code_Nom]]&amp;"_"&amp;Clef_répartition[[#This Row],[Nombre]]&amp;"_"&amp;Clef_répartition[[#This Row],[Année]]</f>
        <v>ERM_Association intercommunale pour l'épuration des eaux usées de la région morgienne_9_2021</v>
      </c>
      <c r="H10496">
        <v>5638</v>
      </c>
      <c r="I10496" t="s">
        <v>161</v>
      </c>
      <c r="J10496">
        <v>2021</v>
      </c>
      <c r="K10496">
        <v>7.0400000000000004E-2</v>
      </c>
    </row>
    <row r="10497" spans="1:11" x14ac:dyDescent="0.25">
      <c r="A10497" t="s">
        <v>725</v>
      </c>
      <c r="B10497" t="s">
        <v>640</v>
      </c>
      <c r="C10497" t="s">
        <v>641</v>
      </c>
      <c r="D10497" t="str">
        <f>Clef_répartition[[#This Row],[Code association]]&amp;"_"&amp;Clef_répartition[[#This Row],[Nom association]]</f>
        <v>ERM_Association intercommunale pour l'épuration des eaux usées de la région morgienne</v>
      </c>
      <c r="E10497">
        <f>COUNTIFS(D$2:D10497,Clef_répartition[[#This Row],[Code_Nom]],J$2:J10497,Clef_répartition[[#This Row],[Année]])</f>
        <v>10</v>
      </c>
      <c r="F10497">
        <f>IF(Clef_répartition[[#This Row],[Code_Nom]]=D10496,F10496-1,(COUNTIFS(Clef_répartition[Code_Nom],Clef_répartition[[#This Row],[Code_Nom]],Clef_répartition[Année],Clef_répartition[[#This Row],[Année]])))</f>
        <v>6</v>
      </c>
      <c r="G10497" t="str">
        <f>Clef_répartition[[#This Row],[Code_Nom]]&amp;"_"&amp;Clef_répartition[[#This Row],[Nombre]]&amp;"_"&amp;Clef_répartition[[#This Row],[Année]]</f>
        <v>ERM_Association intercommunale pour l'épuration des eaux usées de la région morgienne_10_2021</v>
      </c>
      <c r="H10497">
        <v>5642</v>
      </c>
      <c r="I10497" t="s">
        <v>190</v>
      </c>
      <c r="J10497">
        <v>2021</v>
      </c>
      <c r="K10497">
        <v>0.36980000000000002</v>
      </c>
    </row>
    <row r="10498" spans="1:11" x14ac:dyDescent="0.25">
      <c r="A10498" t="s">
        <v>725</v>
      </c>
      <c r="B10498" t="s">
        <v>640</v>
      </c>
      <c r="C10498" t="s">
        <v>641</v>
      </c>
      <c r="D10498" t="str">
        <f>Clef_répartition[[#This Row],[Code association]]&amp;"_"&amp;Clef_répartition[[#This Row],[Nom association]]</f>
        <v>ERM_Association intercommunale pour l'épuration des eaux usées de la région morgienne</v>
      </c>
      <c r="E10498">
        <f>COUNTIFS(D$2:D10498,Clef_répartition[[#This Row],[Code_Nom]],J$2:J10498,Clef_répartition[[#This Row],[Année]])</f>
        <v>11</v>
      </c>
      <c r="F10498">
        <f>IF(Clef_répartition[[#This Row],[Code_Nom]]=D10497,F10497-1,(COUNTIFS(Clef_répartition[Code_Nom],Clef_répartition[[#This Row],[Code_Nom]],Clef_répartition[Année],Clef_répartition[[#This Row],[Année]])))</f>
        <v>5</v>
      </c>
      <c r="G10498" t="str">
        <f>Clef_répartition[[#This Row],[Code_Nom]]&amp;"_"&amp;Clef_répartition[[#This Row],[Nombre]]&amp;"_"&amp;Clef_répartition[[#This Row],[Année]]</f>
        <v>ERM_Association intercommunale pour l'épuration des eaux usées de la région morgienne_11_2021</v>
      </c>
      <c r="H10498">
        <v>5643</v>
      </c>
      <c r="I10498" t="s">
        <v>221</v>
      </c>
      <c r="J10498">
        <v>2021</v>
      </c>
      <c r="K10498">
        <v>0.1173</v>
      </c>
    </row>
    <row r="10499" spans="1:11" x14ac:dyDescent="0.25">
      <c r="A10499" t="s">
        <v>725</v>
      </c>
      <c r="B10499" t="s">
        <v>640</v>
      </c>
      <c r="C10499" t="s">
        <v>641</v>
      </c>
      <c r="D10499" t="str">
        <f>Clef_répartition[[#This Row],[Code association]]&amp;"_"&amp;Clef_répartition[[#This Row],[Nom association]]</f>
        <v>ERM_Association intercommunale pour l'épuration des eaux usées de la région morgienne</v>
      </c>
      <c r="E10499">
        <f>COUNTIFS(D$2:D10499,Clef_répartition[[#This Row],[Code_Nom]],J$2:J10499,Clef_répartition[[#This Row],[Année]])</f>
        <v>12</v>
      </c>
      <c r="F10499">
        <f>IF(Clef_répartition[[#This Row],[Code_Nom]]=D10498,F10498-1,(COUNTIFS(Clef_répartition[Code_Nom],Clef_répartition[[#This Row],[Code_Nom]],Clef_répartition[Année],Clef_répartition[[#This Row],[Année]])))</f>
        <v>4</v>
      </c>
      <c r="G10499" t="str">
        <f>Clef_répartition[[#This Row],[Code_Nom]]&amp;"_"&amp;Clef_répartition[[#This Row],[Nombre]]&amp;"_"&amp;Clef_répartition[[#This Row],[Année]]</f>
        <v>ERM_Association intercommunale pour l'épuration des eaux usées de la région morgienne_12_2021</v>
      </c>
      <c r="H10499">
        <v>5649</v>
      </c>
      <c r="I10499" t="s">
        <v>264</v>
      </c>
      <c r="J10499">
        <v>2021</v>
      </c>
      <c r="K10499">
        <v>6.6400000000000001E-2</v>
      </c>
    </row>
    <row r="10500" spans="1:11" x14ac:dyDescent="0.25">
      <c r="A10500" t="s">
        <v>725</v>
      </c>
      <c r="B10500" t="s">
        <v>640</v>
      </c>
      <c r="C10500" t="s">
        <v>641</v>
      </c>
      <c r="D10500" t="str">
        <f>Clef_répartition[[#This Row],[Code association]]&amp;"_"&amp;Clef_répartition[[#This Row],[Nom association]]</f>
        <v>ERM_Association intercommunale pour l'épuration des eaux usées de la région morgienne</v>
      </c>
      <c r="E10500">
        <f>COUNTIFS(D$2:D10500,Clef_répartition[[#This Row],[Code_Nom]],J$2:J10500,Clef_répartition[[#This Row],[Année]])</f>
        <v>13</v>
      </c>
      <c r="F10500">
        <f>IF(Clef_répartition[[#This Row],[Code_Nom]]=D10499,F10499-1,(COUNTIFS(Clef_répartition[Code_Nom],Clef_répartition[[#This Row],[Code_Nom]],Clef_répartition[Année],Clef_répartition[[#This Row],[Année]])))</f>
        <v>3</v>
      </c>
      <c r="G10500" t="str">
        <f>Clef_répartition[[#This Row],[Code_Nom]]&amp;"_"&amp;Clef_répartition[[#This Row],[Nombre]]&amp;"_"&amp;Clef_répartition[[#This Row],[Année]]</f>
        <v>ERM_Association intercommunale pour l'épuration des eaux usées de la région morgienne_13_2021</v>
      </c>
      <c r="H10500">
        <v>5650</v>
      </c>
      <c r="I10500" t="s">
        <v>276</v>
      </c>
      <c r="J10500">
        <v>2021</v>
      </c>
      <c r="K10500">
        <v>8.6E-3</v>
      </c>
    </row>
    <row r="10501" spans="1:11" x14ac:dyDescent="0.25">
      <c r="A10501" t="s">
        <v>725</v>
      </c>
      <c r="B10501" t="s">
        <v>640</v>
      </c>
      <c r="C10501" t="s">
        <v>641</v>
      </c>
      <c r="D10501" t="str">
        <f>Clef_répartition[[#This Row],[Code association]]&amp;"_"&amp;Clef_répartition[[#This Row],[Nom association]]</f>
        <v>ERM_Association intercommunale pour l'épuration des eaux usées de la région morgienne</v>
      </c>
      <c r="E10501">
        <f>COUNTIFS(D$2:D10501,Clef_répartition[[#This Row],[Code_Nom]],J$2:J10501,Clef_répartition[[#This Row],[Année]])</f>
        <v>14</v>
      </c>
      <c r="F10501">
        <f>IF(Clef_répartition[[#This Row],[Code_Nom]]=D10500,F10500-1,(COUNTIFS(Clef_répartition[Code_Nom],Clef_répartition[[#This Row],[Code_Nom]],Clef_répartition[Année],Clef_répartition[[#This Row],[Année]])))</f>
        <v>2</v>
      </c>
      <c r="G10501" t="str">
        <f>Clef_répartition[[#This Row],[Code_Nom]]&amp;"_"&amp;Clef_répartition[[#This Row],[Nombre]]&amp;"_"&amp;Clef_répartition[[#This Row],[Année]]</f>
        <v>ERM_Association intercommunale pour l'épuration des eaux usées de la région morgienne_14_2021</v>
      </c>
      <c r="H10501">
        <v>5653</v>
      </c>
      <c r="I10501" t="s">
        <v>291</v>
      </c>
      <c r="J10501">
        <v>2021</v>
      </c>
      <c r="K10501">
        <v>2.1899999999999999E-2</v>
      </c>
    </row>
    <row r="10502" spans="1:11" x14ac:dyDescent="0.25">
      <c r="A10502" t="s">
        <v>725</v>
      </c>
      <c r="B10502" t="s">
        <v>640</v>
      </c>
      <c r="C10502" t="s">
        <v>641</v>
      </c>
      <c r="D10502" t="str">
        <f>Clef_répartition[[#This Row],[Code association]]&amp;"_"&amp;Clef_répartition[[#This Row],[Nom association]]</f>
        <v>ERM_Association intercommunale pour l'épuration des eaux usées de la région morgienne</v>
      </c>
      <c r="E10502">
        <f>COUNTIFS(D$2:D10502,Clef_répartition[[#This Row],[Code_Nom]],J$2:J10502,Clef_répartition[[#This Row],[Année]])</f>
        <v>15</v>
      </c>
      <c r="F10502">
        <f>IF(Clef_répartition[[#This Row],[Code_Nom]]=D10501,F10501-1,(COUNTIFS(Clef_répartition[Code_Nom],Clef_répartition[[#This Row],[Code_Nom]],Clef_répartition[Année],Clef_répartition[[#This Row],[Année]])))</f>
        <v>1</v>
      </c>
      <c r="G10502" t="str">
        <f>Clef_répartition[[#This Row],[Code_Nom]]&amp;"_"&amp;Clef_répartition[[#This Row],[Nombre]]&amp;"_"&amp;Clef_répartition[[#This Row],[Année]]</f>
        <v>ERM_Association intercommunale pour l'épuration des eaux usées de la région morgienne_15_2021</v>
      </c>
      <c r="H10502">
        <v>5655</v>
      </c>
      <c r="I10502" t="s">
        <v>297</v>
      </c>
      <c r="J10502">
        <v>2021</v>
      </c>
      <c r="K10502">
        <v>4.1599999999999998E-2</v>
      </c>
    </row>
    <row r="10503" spans="1:11" x14ac:dyDescent="0.25">
      <c r="A10503" t="s">
        <v>725</v>
      </c>
      <c r="B10503" t="s">
        <v>699</v>
      </c>
      <c r="C10503" t="s">
        <v>700</v>
      </c>
      <c r="D1050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3">
        <f>COUNTIFS(D$2:D10503,Clef_répartition[[#This Row],[Code_Nom]],J$2:J10503,Clef_répartition[[#This Row],[Année]])</f>
        <v>1</v>
      </c>
      <c r="F10503">
        <f>IF(Clef_répartition[[#This Row],[Code_Nom]]=D10502,F10502-1,(COUNTIFS(Clef_répartition[Code_Nom],Clef_répartition[[#This Row],[Code_Nom]],Clef_répartition[Année],Clef_répartition[[#This Row],[Année]])))</f>
        <v>15</v>
      </c>
      <c r="G1050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d'Aigle_1_2021</v>
      </c>
      <c r="H10503">
        <v>5401</v>
      </c>
      <c r="I10503" t="s">
        <v>3</v>
      </c>
      <c r="J10503">
        <v>2021</v>
      </c>
      <c r="K10503">
        <v>0.22</v>
      </c>
    </row>
    <row r="10504" spans="1:11" x14ac:dyDescent="0.25">
      <c r="A10504" t="s">
        <v>725</v>
      </c>
      <c r="B10504" t="s">
        <v>699</v>
      </c>
      <c r="C10504" t="s">
        <v>700</v>
      </c>
      <c r="D1050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4">
        <f>COUNTIFS(D$2:D10504,Clef_répartition[[#This Row],[Code_Nom]],J$2:J10504,Clef_répartition[[#This Row],[Année]])</f>
        <v>2</v>
      </c>
      <c r="F10504">
        <f>IF(Clef_répartition[[#This Row],[Code_Nom]]=D10503,F10503-1,(COUNTIFS(Clef_répartition[Code_Nom],Clef_répartition[[#This Row],[Code_Nom]],Clef_répartition[Année],Clef_répartition[[#This Row],[Année]])))</f>
        <v>14</v>
      </c>
      <c r="G1050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d'Aigle_2_2021</v>
      </c>
      <c r="H10504">
        <v>5402</v>
      </c>
      <c r="I10504" t="s">
        <v>22</v>
      </c>
      <c r="J10504">
        <v>2021</v>
      </c>
      <c r="K10504">
        <v>0.17</v>
      </c>
    </row>
    <row r="10505" spans="1:11" x14ac:dyDescent="0.25">
      <c r="A10505" t="s">
        <v>725</v>
      </c>
      <c r="B10505" t="s">
        <v>699</v>
      </c>
      <c r="C10505" t="s">
        <v>700</v>
      </c>
      <c r="D1050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5">
        <f>COUNTIFS(D$2:D10505,Clef_répartition[[#This Row],[Code_Nom]],J$2:J10505,Clef_répartition[[#This Row],[Année]])</f>
        <v>3</v>
      </c>
      <c r="F10505">
        <f>IF(Clef_répartition[[#This Row],[Code_Nom]]=D10504,F10504-1,(COUNTIFS(Clef_répartition[Code_Nom],Clef_répartition[[#This Row],[Code_Nom]],Clef_répartition[Année],Clef_répartition[[#This Row],[Année]])))</f>
        <v>13</v>
      </c>
      <c r="G1050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d'Aigle_3_2021</v>
      </c>
      <c r="H10505">
        <v>5403</v>
      </c>
      <c r="I10505" t="s">
        <v>63</v>
      </c>
      <c r="J10505">
        <v>2021</v>
      </c>
      <c r="K10505">
        <v>0.01</v>
      </c>
    </row>
    <row r="10506" spans="1:11" x14ac:dyDescent="0.25">
      <c r="A10506" t="s">
        <v>725</v>
      </c>
      <c r="B10506" t="s">
        <v>699</v>
      </c>
      <c r="C10506" t="s">
        <v>700</v>
      </c>
      <c r="D1050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6">
        <f>COUNTIFS(D$2:D10506,Clef_répartition[[#This Row],[Code_Nom]],J$2:J10506,Clef_répartition[[#This Row],[Année]])</f>
        <v>4</v>
      </c>
      <c r="F10506">
        <f>IF(Clef_répartition[[#This Row],[Code_Nom]]=D10505,F10505-1,(COUNTIFS(Clef_répartition[Code_Nom],Clef_répartition[[#This Row],[Code_Nom]],Clef_répartition[Année],Clef_répartition[[#This Row],[Année]])))</f>
        <v>12</v>
      </c>
      <c r="G1050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d'Aigle_4_2021</v>
      </c>
      <c r="H10506">
        <v>5404</v>
      </c>
      <c r="I10506" t="s">
        <v>73</v>
      </c>
      <c r="J10506">
        <v>2021</v>
      </c>
      <c r="K10506">
        <v>0.01</v>
      </c>
    </row>
    <row r="10507" spans="1:11" x14ac:dyDescent="0.25">
      <c r="A10507" t="s">
        <v>725</v>
      </c>
      <c r="B10507" t="s">
        <v>699</v>
      </c>
      <c r="C10507" t="s">
        <v>700</v>
      </c>
      <c r="D1050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7">
        <f>COUNTIFS(D$2:D10507,Clef_répartition[[#This Row],[Code_Nom]],J$2:J10507,Clef_répartition[[#This Row],[Année]])</f>
        <v>5</v>
      </c>
      <c r="F10507">
        <f>IF(Clef_répartition[[#This Row],[Code_Nom]]=D10506,F10506-1,(COUNTIFS(Clef_répartition[Code_Nom],Clef_répartition[[#This Row],[Code_Nom]],Clef_répartition[Année],Clef_répartition[[#This Row],[Année]])))</f>
        <v>11</v>
      </c>
      <c r="G1050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d'Aigle_5_2021</v>
      </c>
      <c r="H10507">
        <v>5405</v>
      </c>
      <c r="I10507" t="s">
        <v>134</v>
      </c>
      <c r="J10507">
        <v>2021</v>
      </c>
      <c r="K10507">
        <v>0.03</v>
      </c>
    </row>
    <row r="10508" spans="1:11" x14ac:dyDescent="0.25">
      <c r="A10508" t="s">
        <v>725</v>
      </c>
      <c r="B10508" t="s">
        <v>699</v>
      </c>
      <c r="C10508" t="s">
        <v>700</v>
      </c>
      <c r="D1050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8">
        <f>COUNTIFS(D$2:D10508,Clef_répartition[[#This Row],[Code_Nom]],J$2:J10508,Clef_répartition[[#This Row],[Année]])</f>
        <v>6</v>
      </c>
      <c r="F10508">
        <f>IF(Clef_répartition[[#This Row],[Code_Nom]]=D10507,F10507-1,(COUNTIFS(Clef_répartition[Code_Nom],Clef_répartition[[#This Row],[Code_Nom]],Clef_répartition[Année],Clef_répartition[[#This Row],[Année]])))</f>
        <v>10</v>
      </c>
      <c r="G1050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d'Aigle_6_2021</v>
      </c>
      <c r="H10508">
        <v>5406</v>
      </c>
      <c r="I10508" t="s">
        <v>152</v>
      </c>
      <c r="J10508">
        <v>2021</v>
      </c>
      <c r="K10508">
        <v>0.02</v>
      </c>
    </row>
    <row r="10509" spans="1:11" x14ac:dyDescent="0.25">
      <c r="A10509" t="s">
        <v>725</v>
      </c>
      <c r="B10509" t="s">
        <v>699</v>
      </c>
      <c r="C10509" t="s">
        <v>700</v>
      </c>
      <c r="D1050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09">
        <f>COUNTIFS(D$2:D10509,Clef_répartition[[#This Row],[Code_Nom]],J$2:J10509,Clef_répartition[[#This Row],[Année]])</f>
        <v>7</v>
      </c>
      <c r="F10509">
        <f>IF(Clef_répartition[[#This Row],[Code_Nom]]=D10508,F10508-1,(COUNTIFS(Clef_répartition[Code_Nom],Clef_répartition[[#This Row],[Code_Nom]],Clef_répartition[Année],Clef_répartition[[#This Row],[Année]])))</f>
        <v>9</v>
      </c>
      <c r="G1050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d'Aigle_7_2021</v>
      </c>
      <c r="H10509">
        <v>5407</v>
      </c>
      <c r="I10509" t="s">
        <v>159</v>
      </c>
      <c r="J10509">
        <v>2021</v>
      </c>
      <c r="K10509">
        <v>0.08</v>
      </c>
    </row>
    <row r="10510" spans="1:11" x14ac:dyDescent="0.25">
      <c r="A10510" t="s">
        <v>725</v>
      </c>
      <c r="B10510" t="s">
        <v>699</v>
      </c>
      <c r="C10510" t="s">
        <v>700</v>
      </c>
      <c r="D1051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0">
        <f>COUNTIFS(D$2:D10510,Clef_répartition[[#This Row],[Code_Nom]],J$2:J10510,Clef_répartition[[#This Row],[Année]])</f>
        <v>8</v>
      </c>
      <c r="F10510">
        <f>IF(Clef_répartition[[#This Row],[Code_Nom]]=D10509,F10509-1,(COUNTIFS(Clef_répartition[Code_Nom],Clef_répartition[[#This Row],[Code_Nom]],Clef_répartition[Année],Clef_répartition[[#This Row],[Année]])))</f>
        <v>8</v>
      </c>
      <c r="G1051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d'Aigle_8_2021</v>
      </c>
      <c r="H10510">
        <v>5408</v>
      </c>
      <c r="I10510" t="s">
        <v>195</v>
      </c>
      <c r="J10510">
        <v>2021</v>
      </c>
      <c r="K10510">
        <v>0.03</v>
      </c>
    </row>
    <row r="10511" spans="1:11" x14ac:dyDescent="0.25">
      <c r="A10511" t="s">
        <v>725</v>
      </c>
      <c r="B10511" t="s">
        <v>699</v>
      </c>
      <c r="C10511" t="s">
        <v>700</v>
      </c>
      <c r="D1051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1">
        <f>COUNTIFS(D$2:D10511,Clef_répartition[[#This Row],[Code_Nom]],J$2:J10511,Clef_répartition[[#This Row],[Année]])</f>
        <v>9</v>
      </c>
      <c r="F10511">
        <f>IF(Clef_répartition[[#This Row],[Code_Nom]]=D10510,F10510-1,(COUNTIFS(Clef_répartition[Code_Nom],Clef_répartition[[#This Row],[Code_Nom]],Clef_répartition[Année],Clef_répartition[[#This Row],[Année]])))</f>
        <v>7</v>
      </c>
      <c r="G1051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d'Aigle_9_2021</v>
      </c>
      <c r="H10511">
        <v>5409</v>
      </c>
      <c r="I10511" t="s">
        <v>198</v>
      </c>
      <c r="J10511">
        <v>2021</v>
      </c>
      <c r="K10511">
        <v>0.17</v>
      </c>
    </row>
    <row r="10512" spans="1:11" x14ac:dyDescent="0.25">
      <c r="A10512" t="s">
        <v>725</v>
      </c>
      <c r="B10512" t="s">
        <v>699</v>
      </c>
      <c r="C10512" t="s">
        <v>700</v>
      </c>
      <c r="D1051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2">
        <f>COUNTIFS(D$2:D10512,Clef_répartition[[#This Row],[Code_Nom]],J$2:J10512,Clef_répartition[[#This Row],[Année]])</f>
        <v>10</v>
      </c>
      <c r="F10512">
        <f>IF(Clef_répartition[[#This Row],[Code_Nom]]=D10511,F10511-1,(COUNTIFS(Clef_répartition[Code_Nom],Clef_répartition[[#This Row],[Code_Nom]],Clef_répartition[Année],Clef_répartition[[#This Row],[Année]])))</f>
        <v>6</v>
      </c>
      <c r="G1051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d'Aigle_10_2021</v>
      </c>
      <c r="H10512">
        <v>5410</v>
      </c>
      <c r="I10512" t="s">
        <v>203</v>
      </c>
      <c r="J10512">
        <v>2021</v>
      </c>
      <c r="K10512">
        <v>0.02</v>
      </c>
    </row>
    <row r="10513" spans="1:11" x14ac:dyDescent="0.25">
      <c r="A10513" t="s">
        <v>725</v>
      </c>
      <c r="B10513" t="s">
        <v>699</v>
      </c>
      <c r="C10513" t="s">
        <v>700</v>
      </c>
      <c r="D1051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3">
        <f>COUNTIFS(D$2:D10513,Clef_répartition[[#This Row],[Code_Nom]],J$2:J10513,Clef_répartition[[#This Row],[Année]])</f>
        <v>11</v>
      </c>
      <c r="F10513">
        <f>IF(Clef_répartition[[#This Row],[Code_Nom]]=D10512,F10512-1,(COUNTIFS(Clef_répartition[Code_Nom],Clef_répartition[[#This Row],[Code_Nom]],Clef_répartition[Année],Clef_répartition[[#This Row],[Année]])))</f>
        <v>5</v>
      </c>
      <c r="G1051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d'Aigle_11_2021</v>
      </c>
      <c r="H10513">
        <v>5411</v>
      </c>
      <c r="I10513" t="s">
        <v>204</v>
      </c>
      <c r="J10513">
        <v>2021</v>
      </c>
      <c r="K10513">
        <v>0.03</v>
      </c>
    </row>
    <row r="10514" spans="1:11" x14ac:dyDescent="0.25">
      <c r="A10514" t="s">
        <v>725</v>
      </c>
      <c r="B10514" t="s">
        <v>699</v>
      </c>
      <c r="C10514" t="s">
        <v>700</v>
      </c>
      <c r="D1051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4">
        <f>COUNTIFS(D$2:D10514,Clef_répartition[[#This Row],[Code_Nom]],J$2:J10514,Clef_répartition[[#This Row],[Année]])</f>
        <v>12</v>
      </c>
      <c r="F10514">
        <f>IF(Clef_répartition[[#This Row],[Code_Nom]]=D10513,F10513-1,(COUNTIFS(Clef_répartition[Code_Nom],Clef_répartition[[#This Row],[Code_Nom]],Clef_répartition[Année],Clef_répartition[[#This Row],[Année]])))</f>
        <v>4</v>
      </c>
      <c r="G1051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d'Aigle_12_2021</v>
      </c>
      <c r="H10514">
        <v>5412</v>
      </c>
      <c r="I10514" t="s">
        <v>229</v>
      </c>
      <c r="J10514">
        <v>2021</v>
      </c>
      <c r="K10514">
        <v>0.02</v>
      </c>
    </row>
    <row r="10515" spans="1:11" x14ac:dyDescent="0.25">
      <c r="A10515" t="s">
        <v>725</v>
      </c>
      <c r="B10515" t="s">
        <v>699</v>
      </c>
      <c r="C10515" t="s">
        <v>700</v>
      </c>
      <c r="D1051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5">
        <f>COUNTIFS(D$2:D10515,Clef_répartition[[#This Row],[Code_Nom]],J$2:J10515,Clef_répartition[[#This Row],[Année]])</f>
        <v>13</v>
      </c>
      <c r="F10515">
        <f>IF(Clef_répartition[[#This Row],[Code_Nom]]=D10514,F10514-1,(COUNTIFS(Clef_répartition[Code_Nom],Clef_répartition[[#This Row],[Code_Nom]],Clef_répartition[Année],Clef_répartition[[#This Row],[Année]])))</f>
        <v>3</v>
      </c>
      <c r="G1051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d'Aigle_13_2021</v>
      </c>
      <c r="H10515">
        <v>5413</v>
      </c>
      <c r="I10515" t="s">
        <v>231</v>
      </c>
      <c r="J10515">
        <v>2021</v>
      </c>
      <c r="K10515">
        <v>0.04</v>
      </c>
    </row>
    <row r="10516" spans="1:11" x14ac:dyDescent="0.25">
      <c r="A10516" t="s">
        <v>725</v>
      </c>
      <c r="B10516" t="s">
        <v>699</v>
      </c>
      <c r="C10516" t="s">
        <v>700</v>
      </c>
      <c r="D1051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6">
        <f>COUNTIFS(D$2:D10516,Clef_répartition[[#This Row],[Code_Nom]],J$2:J10516,Clef_répartition[[#This Row],[Année]])</f>
        <v>14</v>
      </c>
      <c r="F10516">
        <f>IF(Clef_répartition[[#This Row],[Code_Nom]]=D10515,F10515-1,(COUNTIFS(Clef_répartition[Code_Nom],Clef_répartition[[#This Row],[Code_Nom]],Clef_répartition[Année],Clef_répartition[[#This Row],[Année]])))</f>
        <v>2</v>
      </c>
      <c r="G1051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d'Aigle_14_2021</v>
      </c>
      <c r="H10516">
        <v>5414</v>
      </c>
      <c r="I10516" t="s">
        <v>286</v>
      </c>
      <c r="J10516">
        <v>2021</v>
      </c>
      <c r="K10516">
        <v>0.13</v>
      </c>
    </row>
    <row r="10517" spans="1:11" x14ac:dyDescent="0.25">
      <c r="A10517" t="s">
        <v>725</v>
      </c>
      <c r="B10517" t="s">
        <v>699</v>
      </c>
      <c r="C10517" t="s">
        <v>700</v>
      </c>
      <c r="D1051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0517">
        <f>COUNTIFS(D$2:D10517,Clef_répartition[[#This Row],[Code_Nom]],J$2:J10517,Clef_répartition[[#This Row],[Année]])</f>
        <v>15</v>
      </c>
      <c r="F10517">
        <f>IF(Clef_répartition[[#This Row],[Code_Nom]]=D10516,F10516-1,(COUNTIFS(Clef_répartition[Code_Nom],Clef_répartition[[#This Row],[Code_Nom]],Clef_répartition[Année],Clef_répartition[[#This Row],[Année]])))</f>
        <v>1</v>
      </c>
      <c r="G1051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d'Aigle_15_2021</v>
      </c>
      <c r="H10517">
        <v>5415</v>
      </c>
      <c r="I10517" t="s">
        <v>300</v>
      </c>
      <c r="J10517">
        <v>2021</v>
      </c>
      <c r="K10517">
        <v>0.02</v>
      </c>
    </row>
    <row r="10518" spans="1:11" x14ac:dyDescent="0.25">
      <c r="A10518" t="s">
        <v>725</v>
      </c>
      <c r="B10518" t="s">
        <v>652</v>
      </c>
      <c r="C10518" t="s">
        <v>653</v>
      </c>
      <c r="D10518" t="str">
        <f>Clef_répartition[[#This Row],[Code association]]&amp;"_"&amp;Clef_répartition[[#This Row],[Nom association]]</f>
        <v>ORPC Broye-Vully_Organisation régionale de protection civile Broye-Vully</v>
      </c>
      <c r="E10518">
        <f>COUNTIFS(D$2:D10518,Clef_répartition[[#This Row],[Code_Nom]],J$2:J10518,Clef_répartition[[#This Row],[Année]])</f>
        <v>1</v>
      </c>
      <c r="F10518">
        <f>IF(Clef_répartition[[#This Row],[Code_Nom]]=D10517,F10517-1,(COUNTIFS(Clef_répartition[Code_Nom],Clef_répartition[[#This Row],[Code_Nom]],Clef_répartition[Année],Clef_répartition[[#This Row],[Année]])))</f>
        <v>31</v>
      </c>
      <c r="G10518" t="str">
        <f>Clef_répartition[[#This Row],[Code_Nom]]&amp;"_"&amp;Clef_répartition[[#This Row],[Nombre]]&amp;"_"&amp;Clef_répartition[[#This Row],[Année]]</f>
        <v>ORPC Broye-Vully_Organisation régionale de protection civile Broye-Vully_1_2021</v>
      </c>
      <c r="H10518">
        <v>5451</v>
      </c>
      <c r="I10518" t="s">
        <v>10</v>
      </c>
      <c r="J10518">
        <v>2021</v>
      </c>
      <c r="K10518">
        <v>0.1003</v>
      </c>
    </row>
    <row r="10519" spans="1:11" x14ac:dyDescent="0.25">
      <c r="A10519" t="s">
        <v>725</v>
      </c>
      <c r="B10519" t="s">
        <v>652</v>
      </c>
      <c r="C10519" t="s">
        <v>653</v>
      </c>
      <c r="D10519" t="str">
        <f>Clef_répartition[[#This Row],[Code association]]&amp;"_"&amp;Clef_répartition[[#This Row],[Nom association]]</f>
        <v>ORPC Broye-Vully_Organisation régionale de protection civile Broye-Vully</v>
      </c>
      <c r="E10519">
        <f>COUNTIFS(D$2:D10519,Clef_répartition[[#This Row],[Code_Nom]],J$2:J10519,Clef_répartition[[#This Row],[Année]])</f>
        <v>2</v>
      </c>
      <c r="F10519">
        <f>IF(Clef_répartition[[#This Row],[Code_Nom]]=D10518,F10518-1,(COUNTIFS(Clef_répartition[Code_Nom],Clef_répartition[[#This Row],[Code_Nom]],Clef_répartition[Année],Clef_répartition[[#This Row],[Année]])))</f>
        <v>30</v>
      </c>
      <c r="G10519" t="str">
        <f>Clef_répartition[[#This Row],[Code_Nom]]&amp;"_"&amp;Clef_répartition[[#This Row],[Nombre]]&amp;"_"&amp;Clef_répartition[[#This Row],[Année]]</f>
        <v>ORPC Broye-Vully_Organisation régionale de protection civile Broye-Vully_2_2021</v>
      </c>
      <c r="H10519">
        <v>5663</v>
      </c>
      <c r="I10519" t="s">
        <v>45</v>
      </c>
      <c r="J10519">
        <v>2021</v>
      </c>
      <c r="K10519">
        <v>4.8999999999999998E-3</v>
      </c>
    </row>
    <row r="10520" spans="1:11" x14ac:dyDescent="0.25">
      <c r="A10520" t="s">
        <v>725</v>
      </c>
      <c r="B10520" t="s">
        <v>652</v>
      </c>
      <c r="C10520" t="s">
        <v>653</v>
      </c>
      <c r="D10520" t="str">
        <f>Clef_répartition[[#This Row],[Code association]]&amp;"_"&amp;Clef_répartition[[#This Row],[Nom association]]</f>
        <v>ORPC Broye-Vully_Organisation régionale de protection civile Broye-Vully</v>
      </c>
      <c r="E10520">
        <f>COUNTIFS(D$2:D10520,Clef_répartition[[#This Row],[Code_Nom]],J$2:J10520,Clef_répartition[[#This Row],[Année]])</f>
        <v>3</v>
      </c>
      <c r="F10520">
        <f>IF(Clef_répartition[[#This Row],[Code_Nom]]=D10519,F10519-1,(COUNTIFS(Clef_répartition[Code_Nom],Clef_répartition[[#This Row],[Code_Nom]],Clef_répartition[Année],Clef_répartition[[#This Row],[Année]])))</f>
        <v>29</v>
      </c>
      <c r="G10520" t="str">
        <f>Clef_répartition[[#This Row],[Code_Nom]]&amp;"_"&amp;Clef_répartition[[#This Row],[Nombre]]&amp;"_"&amp;Clef_répartition[[#This Row],[Année]]</f>
        <v>ORPC Broye-Vully_Organisation régionale de protection civile Broye-Vully_3_2021</v>
      </c>
      <c r="H10520">
        <v>5812</v>
      </c>
      <c r="I10520" t="s">
        <v>48</v>
      </c>
      <c r="J10520">
        <v>2021</v>
      </c>
      <c r="K10520">
        <v>3.2000000000000002E-3</v>
      </c>
    </row>
    <row r="10521" spans="1:11" x14ac:dyDescent="0.25">
      <c r="A10521" t="s">
        <v>725</v>
      </c>
      <c r="B10521" t="s">
        <v>652</v>
      </c>
      <c r="C10521" t="s">
        <v>653</v>
      </c>
      <c r="D10521" t="str">
        <f>Clef_répartition[[#This Row],[Code association]]&amp;"_"&amp;Clef_répartition[[#This Row],[Nom association]]</f>
        <v>ORPC Broye-Vully_Organisation régionale de protection civile Broye-Vully</v>
      </c>
      <c r="E10521">
        <f>COUNTIFS(D$2:D10521,Clef_répartition[[#This Row],[Code_Nom]],J$2:J10521,Clef_répartition[[#This Row],[Année]])</f>
        <v>4</v>
      </c>
      <c r="F10521">
        <f>IF(Clef_répartition[[#This Row],[Code_Nom]]=D10520,F10520-1,(COUNTIFS(Clef_répartition[Code_Nom],Clef_répartition[[#This Row],[Code_Nom]],Clef_répartition[Année],Clef_répartition[[#This Row],[Année]])))</f>
        <v>28</v>
      </c>
      <c r="G10521" t="str">
        <f>Clef_répartition[[#This Row],[Code_Nom]]&amp;"_"&amp;Clef_répartition[[#This Row],[Nombre]]&amp;"_"&amp;Clef_répartition[[#This Row],[Année]]</f>
        <v>ORPC Broye-Vully_Organisation régionale de protection civile Broye-Vully_4_2021</v>
      </c>
      <c r="H10521" s="60">
        <v>5665</v>
      </c>
      <c r="I10521" s="60" t="s">
        <v>57</v>
      </c>
      <c r="J10521" s="60">
        <v>2021</v>
      </c>
      <c r="K10521" s="60">
        <v>4.8999999999999998E-3</v>
      </c>
    </row>
    <row r="10522" spans="1:11" x14ac:dyDescent="0.25">
      <c r="A10522" t="s">
        <v>725</v>
      </c>
      <c r="B10522" t="s">
        <v>652</v>
      </c>
      <c r="C10522" t="s">
        <v>653</v>
      </c>
      <c r="D10522" t="str">
        <f>Clef_répartition[[#This Row],[Code association]]&amp;"_"&amp;Clef_répartition[[#This Row],[Nom association]]</f>
        <v>ORPC Broye-Vully_Organisation régionale de protection civile Broye-Vully</v>
      </c>
      <c r="E10522">
        <f>COUNTIFS(D$2:D10522,Clef_répartition[[#This Row],[Code_Nom]],J$2:J10522,Clef_répartition[[#This Row],[Année]])</f>
        <v>5</v>
      </c>
      <c r="F10522">
        <f>IF(Clef_répartition[[#This Row],[Code_Nom]]=D10521,F10521-1,(COUNTIFS(Clef_répartition[Code_Nom],Clef_répartition[[#This Row],[Code_Nom]],Clef_répartition[Année],Clef_répartition[[#This Row],[Année]])))</f>
        <v>27</v>
      </c>
      <c r="G10522" t="str">
        <f>Clef_répartition[[#This Row],[Code_Nom]]&amp;"_"&amp;Clef_répartition[[#This Row],[Nombre]]&amp;"_"&amp;Clef_répartition[[#This Row],[Année]]</f>
        <v>ORPC Broye-Vully_Organisation régionale de protection civile Broye-Vully_5_2021</v>
      </c>
      <c r="H10522">
        <v>5813</v>
      </c>
      <c r="I10522" t="s">
        <v>65</v>
      </c>
      <c r="J10522">
        <v>2021</v>
      </c>
      <c r="K10522">
        <v>1.0999999999999999E-2</v>
      </c>
    </row>
    <row r="10523" spans="1:11" x14ac:dyDescent="0.25">
      <c r="A10523" t="s">
        <v>725</v>
      </c>
      <c r="B10523" t="s">
        <v>652</v>
      </c>
      <c r="C10523" t="s">
        <v>653</v>
      </c>
      <c r="D10523" t="str">
        <f>Clef_répartition[[#This Row],[Code association]]&amp;"_"&amp;Clef_répartition[[#This Row],[Nom association]]</f>
        <v>ORPC Broye-Vully_Organisation régionale de protection civile Broye-Vully</v>
      </c>
      <c r="E10523">
        <f>COUNTIFS(D$2:D10523,Clef_répartition[[#This Row],[Code_Nom]],J$2:J10523,Clef_répartition[[#This Row],[Année]])</f>
        <v>6</v>
      </c>
      <c r="F10523">
        <f>IF(Clef_répartition[[#This Row],[Code_Nom]]=D10522,F10522-1,(COUNTIFS(Clef_répartition[Code_Nom],Clef_répartition[[#This Row],[Code_Nom]],Clef_répartition[Année],Clef_répartition[[#This Row],[Année]])))</f>
        <v>26</v>
      </c>
      <c r="G10523" t="str">
        <f>Clef_répartition[[#This Row],[Code_Nom]]&amp;"_"&amp;Clef_répartition[[#This Row],[Nombre]]&amp;"_"&amp;Clef_répartition[[#This Row],[Année]]</f>
        <v>ORPC Broye-Vully_Organisation régionale de protection civile Broye-Vully_6_2021</v>
      </c>
      <c r="H10523">
        <v>5785</v>
      </c>
      <c r="I10523" t="s">
        <v>74</v>
      </c>
      <c r="J10523">
        <v>2021</v>
      </c>
      <c r="K10523">
        <v>1.01E-2</v>
      </c>
    </row>
    <row r="10524" spans="1:11" x14ac:dyDescent="0.25">
      <c r="A10524" t="s">
        <v>725</v>
      </c>
      <c r="B10524" t="s">
        <v>652</v>
      </c>
      <c r="C10524" t="s">
        <v>653</v>
      </c>
      <c r="D10524" t="str">
        <f>Clef_répartition[[#This Row],[Code association]]&amp;"_"&amp;Clef_répartition[[#This Row],[Nom association]]</f>
        <v>ORPC Broye-Vully_Organisation régionale de protection civile Broye-Vully</v>
      </c>
      <c r="E10524">
        <f>COUNTIFS(D$2:D10524,Clef_répartition[[#This Row],[Code_Nom]],J$2:J10524,Clef_répartition[[#This Row],[Année]])</f>
        <v>7</v>
      </c>
      <c r="F10524">
        <f>IF(Clef_répartition[[#This Row],[Code_Nom]]=D10523,F10523-1,(COUNTIFS(Clef_répartition[Code_Nom],Clef_répartition[[#This Row],[Code_Nom]],Clef_répartition[Année],Clef_répartition[[#This Row],[Année]])))</f>
        <v>25</v>
      </c>
      <c r="G10524" t="str">
        <f>Clef_répartition[[#This Row],[Code_Nom]]&amp;"_"&amp;Clef_répartition[[#This Row],[Nombre]]&amp;"_"&amp;Clef_répartition[[#This Row],[Année]]</f>
        <v>ORPC Broye-Vully_Organisation régionale de protection civile Broye-Vully_7_2021</v>
      </c>
      <c r="H10524" s="60">
        <v>5816</v>
      </c>
      <c r="I10524" s="60" t="s">
        <v>76</v>
      </c>
      <c r="J10524" s="60">
        <v>2021</v>
      </c>
      <c r="K10524" s="60">
        <v>0.06</v>
      </c>
    </row>
    <row r="10525" spans="1:11" x14ac:dyDescent="0.25">
      <c r="A10525" t="s">
        <v>725</v>
      </c>
      <c r="B10525" t="s">
        <v>652</v>
      </c>
      <c r="C10525" t="s">
        <v>653</v>
      </c>
      <c r="D10525" t="str">
        <f>Clef_répartition[[#This Row],[Code association]]&amp;"_"&amp;Clef_répartition[[#This Row],[Nom association]]</f>
        <v>ORPC Broye-Vully_Organisation régionale de protection civile Broye-Vully</v>
      </c>
      <c r="E10525">
        <f>COUNTIFS(D$2:D10525,Clef_répartition[[#This Row],[Code_Nom]],J$2:J10525,Clef_répartition[[#This Row],[Année]])</f>
        <v>8</v>
      </c>
      <c r="F10525">
        <f>IF(Clef_répartition[[#This Row],[Code_Nom]]=D10524,F10524-1,(COUNTIFS(Clef_répartition[Code_Nom],Clef_répartition[[#This Row],[Code_Nom]],Clef_répartition[Année],Clef_répartition[[#This Row],[Année]])))</f>
        <v>24</v>
      </c>
      <c r="G10525" t="str">
        <f>Clef_répartition[[#This Row],[Code_Nom]]&amp;"_"&amp;Clef_répartition[[#This Row],[Nombre]]&amp;"_"&amp;Clef_répartition[[#This Row],[Année]]</f>
        <v>ORPC Broye-Vully_Organisation régionale de protection civile Broye-Vully_8_2021</v>
      </c>
      <c r="H10525">
        <v>5456</v>
      </c>
      <c r="I10525" t="s">
        <v>87</v>
      </c>
      <c r="J10525">
        <v>2021</v>
      </c>
      <c r="K10525">
        <v>3.9800000000000002E-2</v>
      </c>
    </row>
    <row r="10526" spans="1:11" x14ac:dyDescent="0.25">
      <c r="A10526" t="s">
        <v>725</v>
      </c>
      <c r="B10526" t="s">
        <v>652</v>
      </c>
      <c r="C10526" t="s">
        <v>653</v>
      </c>
      <c r="D10526" t="str">
        <f>Clef_répartition[[#This Row],[Code association]]&amp;"_"&amp;Clef_répartition[[#This Row],[Nom association]]</f>
        <v>ORPC Broye-Vully_Organisation régionale de protection civile Broye-Vully</v>
      </c>
      <c r="E10526">
        <f>COUNTIFS(D$2:D10526,Clef_répartition[[#This Row],[Code_Nom]],J$2:J10526,Clef_répartition[[#This Row],[Année]])</f>
        <v>9</v>
      </c>
      <c r="F10526">
        <f>IF(Clef_répartition[[#This Row],[Code_Nom]]=D10525,F10525-1,(COUNTIFS(Clef_répartition[Code_Nom],Clef_répartition[[#This Row],[Code_Nom]],Clef_répartition[Année],Clef_répartition[[#This Row],[Année]])))</f>
        <v>23</v>
      </c>
      <c r="G10526" t="str">
        <f>Clef_répartition[[#This Row],[Code_Nom]]&amp;"_"&amp;Clef_répartition[[#This Row],[Nombre]]&amp;"_"&amp;Clef_répartition[[#This Row],[Année]]</f>
        <v>ORPC Broye-Vully_Organisation régionale de protection civile Broye-Vully_9_2021</v>
      </c>
      <c r="H10526">
        <v>5669</v>
      </c>
      <c r="I10526" t="s">
        <v>89</v>
      </c>
      <c r="J10526">
        <v>2021</v>
      </c>
      <c r="K10526">
        <v>6.7000000000000002E-3</v>
      </c>
    </row>
    <row r="10527" spans="1:11" x14ac:dyDescent="0.25">
      <c r="A10527" t="s">
        <v>725</v>
      </c>
      <c r="B10527" t="s">
        <v>652</v>
      </c>
      <c r="C10527" t="s">
        <v>653</v>
      </c>
      <c r="D10527" t="str">
        <f>Clef_répartition[[#This Row],[Code association]]&amp;"_"&amp;Clef_répartition[[#This Row],[Nom association]]</f>
        <v>ORPC Broye-Vully_Organisation régionale de protection civile Broye-Vully</v>
      </c>
      <c r="E10527">
        <f>COUNTIFS(D$2:D10527,Clef_répartition[[#This Row],[Code_Nom]],J$2:J10527,Clef_répartition[[#This Row],[Année]])</f>
        <v>10</v>
      </c>
      <c r="F10527">
        <f>IF(Clef_répartition[[#This Row],[Code_Nom]]=D10526,F10526-1,(COUNTIFS(Clef_répartition[Code_Nom],Clef_répartition[[#This Row],[Code_Nom]],Clef_répartition[Année],Clef_répartition[[#This Row],[Année]])))</f>
        <v>22</v>
      </c>
      <c r="G10527" t="str">
        <f>Clef_répartition[[#This Row],[Code_Nom]]&amp;"_"&amp;Clef_répartition[[#This Row],[Nombre]]&amp;"_"&amp;Clef_répartition[[#This Row],[Année]]</f>
        <v>ORPC Broye-Vully_Organisation régionale de protection civile Broye-Vully_10_2021</v>
      </c>
      <c r="H10527" s="60">
        <v>5671</v>
      </c>
      <c r="I10527" s="60" t="s">
        <v>95</v>
      </c>
      <c r="J10527" s="60">
        <v>2021</v>
      </c>
      <c r="K10527" s="60">
        <v>5.4000000000000003E-3</v>
      </c>
    </row>
    <row r="10528" spans="1:11" x14ac:dyDescent="0.25">
      <c r="A10528" t="s">
        <v>725</v>
      </c>
      <c r="B10528" t="s">
        <v>652</v>
      </c>
      <c r="C10528" t="s">
        <v>653</v>
      </c>
      <c r="D10528" t="str">
        <f>Clef_répartition[[#This Row],[Code association]]&amp;"_"&amp;Clef_répartition[[#This Row],[Nom association]]</f>
        <v>ORPC Broye-Vully_Organisation régionale de protection civile Broye-Vully</v>
      </c>
      <c r="E10528">
        <f>COUNTIFS(D$2:D10528,Clef_répartition[[#This Row],[Code_Nom]],J$2:J10528,Clef_répartition[[#This Row],[Année]])</f>
        <v>11</v>
      </c>
      <c r="F10528">
        <f>IF(Clef_répartition[[#This Row],[Code_Nom]]=D10527,F10527-1,(COUNTIFS(Clef_répartition[Code_Nom],Clef_répartition[[#This Row],[Code_Nom]],Clef_répartition[Année],Clef_répartition[[#This Row],[Année]])))</f>
        <v>21</v>
      </c>
      <c r="G10528" t="str">
        <f>Clef_répartition[[#This Row],[Code_Nom]]&amp;"_"&amp;Clef_répartition[[#This Row],[Nombre]]&amp;"_"&amp;Clef_répartition[[#This Row],[Année]]</f>
        <v>ORPC Broye-Vully_Organisation régionale de protection civile Broye-Vully_11_2021</v>
      </c>
      <c r="H10528">
        <v>5458</v>
      </c>
      <c r="I10528" t="s">
        <v>111</v>
      </c>
      <c r="J10528">
        <v>2021</v>
      </c>
      <c r="K10528">
        <v>1.9699999999999999E-2</v>
      </c>
    </row>
    <row r="10529" spans="1:11" x14ac:dyDescent="0.25">
      <c r="A10529" t="s">
        <v>725</v>
      </c>
      <c r="B10529" t="s">
        <v>652</v>
      </c>
      <c r="C10529" t="s">
        <v>653</v>
      </c>
      <c r="D10529" t="str">
        <f>Clef_répartition[[#This Row],[Code association]]&amp;"_"&amp;Clef_répartition[[#This Row],[Nom association]]</f>
        <v>ORPC Broye-Vully_Organisation régionale de protection civile Broye-Vully</v>
      </c>
      <c r="E10529">
        <f>COUNTIFS(D$2:D10529,Clef_répartition[[#This Row],[Code_Nom]],J$2:J10529,Clef_répartition[[#This Row],[Année]])</f>
        <v>12</v>
      </c>
      <c r="F10529">
        <f>IF(Clef_répartition[[#This Row],[Code_Nom]]=D10528,F10528-1,(COUNTIFS(Clef_répartition[Code_Nom],Clef_répartition[[#This Row],[Code_Nom]],Clef_répartition[Année],Clef_répartition[[#This Row],[Année]])))</f>
        <v>20</v>
      </c>
      <c r="G10529" t="str">
        <f>Clef_répartition[[#This Row],[Code_Nom]]&amp;"_"&amp;Clef_répartition[[#This Row],[Nombre]]&amp;"_"&amp;Clef_répartition[[#This Row],[Année]]</f>
        <v>ORPC Broye-Vully_Organisation régionale de protection civile Broye-Vully_12_2021</v>
      </c>
      <c r="H10529">
        <v>5817</v>
      </c>
      <c r="I10529" t="s">
        <v>130</v>
      </c>
      <c r="J10529">
        <v>2021</v>
      </c>
      <c r="K10529">
        <v>2.1600000000000001E-2</v>
      </c>
    </row>
    <row r="10530" spans="1:11" x14ac:dyDescent="0.25">
      <c r="A10530" t="s">
        <v>725</v>
      </c>
      <c r="B10530" t="s">
        <v>652</v>
      </c>
      <c r="C10530" t="s">
        <v>653</v>
      </c>
      <c r="D10530" t="str">
        <f>Clef_répartition[[#This Row],[Code association]]&amp;"_"&amp;Clef_répartition[[#This Row],[Nom association]]</f>
        <v>ORPC Broye-Vully_Organisation régionale de protection civile Broye-Vully</v>
      </c>
      <c r="E10530">
        <f>COUNTIFS(D$2:D10530,Clef_répartition[[#This Row],[Code_Nom]],J$2:J10530,Clef_répartition[[#This Row],[Année]])</f>
        <v>13</v>
      </c>
      <c r="F10530">
        <f>IF(Clef_répartition[[#This Row],[Code_Nom]]=D10529,F10529-1,(COUNTIFS(Clef_répartition[Code_Nom],Clef_répartition[[#This Row],[Code_Nom]],Clef_répartition[Année],Clef_répartition[[#This Row],[Année]])))</f>
        <v>19</v>
      </c>
      <c r="G10530" t="str">
        <f>Clef_répartition[[#This Row],[Code_Nom]]&amp;"_"&amp;Clef_répartition[[#This Row],[Nombre]]&amp;"_"&amp;Clef_répartition[[#This Row],[Année]]</f>
        <v>ORPC Broye-Vully_Organisation régionale de protection civile Broye-Vully_13_2021</v>
      </c>
      <c r="H10530">
        <v>5819</v>
      </c>
      <c r="I10530" t="s">
        <v>136</v>
      </c>
      <c r="J10530">
        <v>2021</v>
      </c>
      <c r="K10530">
        <v>8.8000000000000005E-3</v>
      </c>
    </row>
    <row r="10531" spans="1:11" x14ac:dyDescent="0.25">
      <c r="A10531" t="s">
        <v>725</v>
      </c>
      <c r="B10531" t="s">
        <v>652</v>
      </c>
      <c r="C10531" t="s">
        <v>653</v>
      </c>
      <c r="D10531" t="str">
        <f>Clef_répartition[[#This Row],[Code association]]&amp;"_"&amp;Clef_répartition[[#This Row],[Nom association]]</f>
        <v>ORPC Broye-Vully_Organisation régionale de protection civile Broye-Vully</v>
      </c>
      <c r="E10531">
        <f>COUNTIFS(D$2:D10531,Clef_répartition[[#This Row],[Code_Nom]],J$2:J10531,Clef_répartition[[#This Row],[Année]])</f>
        <v>14</v>
      </c>
      <c r="F10531">
        <f>IF(Clef_répartition[[#This Row],[Code_Nom]]=D10530,F10530-1,(COUNTIFS(Clef_répartition[Code_Nom],Clef_répartition[[#This Row],[Code_Nom]],Clef_répartition[Année],Clef_répartition[[#This Row],[Année]])))</f>
        <v>18</v>
      </c>
      <c r="G10531" t="str">
        <f>Clef_répartition[[#This Row],[Code_Nom]]&amp;"_"&amp;Clef_répartition[[#This Row],[Nombre]]&amp;"_"&amp;Clef_répartition[[#This Row],[Année]]</f>
        <v>ORPC Broye-Vully_Organisation régionale de protection civile Broye-Vully_14_2021</v>
      </c>
      <c r="H10531" s="60">
        <v>5673</v>
      </c>
      <c r="I10531" s="60" t="s">
        <v>137</v>
      </c>
      <c r="J10531" s="60">
        <v>2021</v>
      </c>
      <c r="K10531" s="60">
        <v>8.6E-3</v>
      </c>
    </row>
    <row r="10532" spans="1:11" x14ac:dyDescent="0.25">
      <c r="A10532" t="s">
        <v>725</v>
      </c>
      <c r="B10532" t="s">
        <v>652</v>
      </c>
      <c r="C10532" t="s">
        <v>653</v>
      </c>
      <c r="D10532" t="str">
        <f>Clef_répartition[[#This Row],[Code association]]&amp;"_"&amp;Clef_répartition[[#This Row],[Nom association]]</f>
        <v>ORPC Broye-Vully_Organisation régionale de protection civile Broye-Vully</v>
      </c>
      <c r="E10532">
        <f>COUNTIFS(D$2:D10532,Clef_répartition[[#This Row],[Code_Nom]],J$2:J10532,Clef_répartition[[#This Row],[Année]])</f>
        <v>15</v>
      </c>
      <c r="F10532">
        <f>IF(Clef_répartition[[#This Row],[Code_Nom]]=D10531,F10531-1,(COUNTIFS(Clef_répartition[Code_Nom],Clef_répartition[[#This Row],[Code_Nom]],Clef_répartition[Année],Clef_répartition[[#This Row],[Année]])))</f>
        <v>17</v>
      </c>
      <c r="G10532" t="str">
        <f>Clef_répartition[[#This Row],[Code_Nom]]&amp;"_"&amp;Clef_répartition[[#This Row],[Nombre]]&amp;"_"&amp;Clef_répartition[[#This Row],[Année]]</f>
        <v>ORPC Broye-Vully_Organisation régionale de protection civile Broye-Vully_15_2021</v>
      </c>
      <c r="H10532" s="60">
        <v>5674</v>
      </c>
      <c r="I10532" s="60" t="s">
        <v>163</v>
      </c>
      <c r="J10532" s="60">
        <v>2021</v>
      </c>
      <c r="K10532" s="60">
        <v>3.0999999999999999E-3</v>
      </c>
    </row>
    <row r="10533" spans="1:11" x14ac:dyDescent="0.25">
      <c r="A10533" t="s">
        <v>725</v>
      </c>
      <c r="B10533" t="s">
        <v>652</v>
      </c>
      <c r="C10533" t="s">
        <v>653</v>
      </c>
      <c r="D10533" t="str">
        <f>Clef_répartition[[#This Row],[Code association]]&amp;"_"&amp;Clef_répartition[[#This Row],[Nom association]]</f>
        <v>ORPC Broye-Vully_Organisation régionale de protection civile Broye-Vully</v>
      </c>
      <c r="E10533">
        <f>COUNTIFS(D$2:D10533,Clef_répartition[[#This Row],[Code_Nom]],J$2:J10533,Clef_répartition[[#This Row],[Année]])</f>
        <v>16</v>
      </c>
      <c r="F10533">
        <f>IF(Clef_répartition[[#This Row],[Code_Nom]]=D10532,F10532-1,(COUNTIFS(Clef_répartition[Code_Nom],Clef_répartition[[#This Row],[Code_Nom]],Clef_répartition[Année],Clef_répartition[[#This Row],[Année]])))</f>
        <v>16</v>
      </c>
      <c r="G10533" t="str">
        <f>Clef_répartition[[#This Row],[Code_Nom]]&amp;"_"&amp;Clef_répartition[[#This Row],[Nombre]]&amp;"_"&amp;Clef_répartition[[#This Row],[Année]]</f>
        <v>ORPC Broye-Vully_Organisation régionale de protection civile Broye-Vully_16_2021</v>
      </c>
      <c r="H10533">
        <v>5675</v>
      </c>
      <c r="I10533" t="s">
        <v>164</v>
      </c>
      <c r="J10533">
        <v>2021</v>
      </c>
      <c r="K10533">
        <v>9.6500000000000002E-2</v>
      </c>
    </row>
    <row r="10534" spans="1:11" x14ac:dyDescent="0.25">
      <c r="A10534" t="s">
        <v>725</v>
      </c>
      <c r="B10534" t="s">
        <v>652</v>
      </c>
      <c r="C10534" t="s">
        <v>653</v>
      </c>
      <c r="D10534" t="str">
        <f>Clef_répartition[[#This Row],[Code association]]&amp;"_"&amp;Clef_répartition[[#This Row],[Nom association]]</f>
        <v>ORPC Broye-Vully_Organisation régionale de protection civile Broye-Vully</v>
      </c>
      <c r="E10534">
        <f>COUNTIFS(D$2:D10534,Clef_répartition[[#This Row],[Code_Nom]],J$2:J10534,Clef_répartition[[#This Row],[Année]])</f>
        <v>17</v>
      </c>
      <c r="F10534">
        <f>IF(Clef_répartition[[#This Row],[Code_Nom]]=D10533,F10533-1,(COUNTIFS(Clef_répartition[Code_Nom],Clef_répartition[[#This Row],[Code_Nom]],Clef_répartition[Année],Clef_répartition[[#This Row],[Année]])))</f>
        <v>15</v>
      </c>
      <c r="G10534" t="str">
        <f>Clef_répartition[[#This Row],[Code_Nom]]&amp;"_"&amp;Clef_répartition[[#This Row],[Nombre]]&amp;"_"&amp;Clef_répartition[[#This Row],[Année]]</f>
        <v>ORPC Broye-Vully_Organisation régionale de protection civile Broye-Vully_17_2021</v>
      </c>
      <c r="H10534" s="60">
        <v>5821</v>
      </c>
      <c r="I10534" s="60" t="s">
        <v>177</v>
      </c>
      <c r="J10534" s="60">
        <v>2021</v>
      </c>
      <c r="K10534" s="60">
        <v>8.2000000000000007E-3</v>
      </c>
    </row>
    <row r="10535" spans="1:11" x14ac:dyDescent="0.25">
      <c r="A10535" t="s">
        <v>725</v>
      </c>
      <c r="B10535" t="s">
        <v>652</v>
      </c>
      <c r="C10535" t="s">
        <v>653</v>
      </c>
      <c r="D10535" t="str">
        <f>Clef_répartition[[#This Row],[Code association]]&amp;"_"&amp;Clef_répartition[[#This Row],[Nom association]]</f>
        <v>ORPC Broye-Vully_Organisation régionale de protection civile Broye-Vully</v>
      </c>
      <c r="E10535">
        <f>COUNTIFS(D$2:D10535,Clef_répartition[[#This Row],[Code_Nom]],J$2:J10535,Clef_répartition[[#This Row],[Année]])</f>
        <v>18</v>
      </c>
      <c r="F10535">
        <f>IF(Clef_répartition[[#This Row],[Code_Nom]]=D10534,F10534-1,(COUNTIFS(Clef_répartition[Code_Nom],Clef_répartition[[#This Row],[Code_Nom]],Clef_répartition[Année],Clef_répartition[[#This Row],[Année]])))</f>
        <v>14</v>
      </c>
      <c r="G10535" t="str">
        <f>Clef_répartition[[#This Row],[Code_Nom]]&amp;"_"&amp;Clef_répartition[[#This Row],[Nombre]]&amp;"_"&amp;Clef_répartition[[#This Row],[Année]]</f>
        <v>ORPC Broye-Vully_Organisation régionale de protection civile Broye-Vully_18_2021</v>
      </c>
      <c r="H10535" s="60">
        <v>5678</v>
      </c>
      <c r="I10535" s="60" t="s">
        <v>192</v>
      </c>
      <c r="J10535" s="60">
        <v>2021</v>
      </c>
      <c r="K10535" s="60">
        <v>0.1368</v>
      </c>
    </row>
    <row r="10536" spans="1:11" x14ac:dyDescent="0.25">
      <c r="A10536" t="s">
        <v>725</v>
      </c>
      <c r="B10536" t="s">
        <v>652</v>
      </c>
      <c r="C10536" t="s">
        <v>653</v>
      </c>
      <c r="D10536" t="str">
        <f>Clef_répartition[[#This Row],[Code association]]&amp;"_"&amp;Clef_répartition[[#This Row],[Nom association]]</f>
        <v>ORPC Broye-Vully_Organisation régionale de protection civile Broye-Vully</v>
      </c>
      <c r="E10536">
        <f>COUNTIFS(D$2:D10536,Clef_répartition[[#This Row],[Code_Nom]],J$2:J10536,Clef_répartition[[#This Row],[Année]])</f>
        <v>19</v>
      </c>
      <c r="F10536">
        <f>IF(Clef_répartition[[#This Row],[Code_Nom]]=D10535,F10535-1,(COUNTIFS(Clef_répartition[Code_Nom],Clef_répartition[[#This Row],[Code_Nom]],Clef_répartition[Année],Clef_répartition[[#This Row],[Année]])))</f>
        <v>13</v>
      </c>
      <c r="G10536" t="str">
        <f>Clef_répartition[[#This Row],[Code_Nom]]&amp;"_"&amp;Clef_répartition[[#This Row],[Nombre]]&amp;"_"&amp;Clef_répartition[[#This Row],[Année]]</f>
        <v>ORPC Broye-Vully_Organisation régionale de protection civile Broye-Vully_19_2021</v>
      </c>
      <c r="H10536">
        <v>5822</v>
      </c>
      <c r="I10536" t="s">
        <v>211</v>
      </c>
      <c r="J10536">
        <v>2021</v>
      </c>
      <c r="K10536">
        <v>0.2280999999999998</v>
      </c>
    </row>
    <row r="10537" spans="1:11" x14ac:dyDescent="0.25">
      <c r="A10537" t="s">
        <v>725</v>
      </c>
      <c r="B10537" t="s">
        <v>652</v>
      </c>
      <c r="C10537" t="s">
        <v>653</v>
      </c>
      <c r="D10537" t="str">
        <f>Clef_répartition[[#This Row],[Code association]]&amp;"_"&amp;Clef_répartition[[#This Row],[Nom association]]</f>
        <v>ORPC Broye-Vully_Organisation régionale de protection civile Broye-Vully</v>
      </c>
      <c r="E10537">
        <f>COUNTIFS(D$2:D10537,Clef_répartition[[#This Row],[Code_Nom]],J$2:J10537,Clef_répartition[[#This Row],[Année]])</f>
        <v>20</v>
      </c>
      <c r="F10537">
        <f>IF(Clef_répartition[[#This Row],[Code_Nom]]=D10536,F10536-1,(COUNTIFS(Clef_répartition[Code_Nom],Clef_répartition[[#This Row],[Code_Nom]],Clef_répartition[Année],Clef_répartition[[#This Row],[Année]])))</f>
        <v>12</v>
      </c>
      <c r="G10537" t="str">
        <f>Clef_répartition[[#This Row],[Code_Nom]]&amp;"_"&amp;Clef_répartition[[#This Row],[Nombre]]&amp;"_"&amp;Clef_répartition[[#This Row],[Année]]</f>
        <v>ORPC Broye-Vully_Organisation régionale de protection civile Broye-Vully_20_2021</v>
      </c>
      <c r="H10537">
        <v>5683</v>
      </c>
      <c r="I10537" t="s">
        <v>222</v>
      </c>
      <c r="J10537">
        <v>2021</v>
      </c>
      <c r="K10537">
        <v>4.4999999999999997E-3</v>
      </c>
    </row>
    <row r="10538" spans="1:11" x14ac:dyDescent="0.25">
      <c r="A10538" t="s">
        <v>725</v>
      </c>
      <c r="B10538" t="s">
        <v>652</v>
      </c>
      <c r="C10538" t="s">
        <v>653</v>
      </c>
      <c r="D10538" t="str">
        <f>Clef_répartition[[#This Row],[Code association]]&amp;"_"&amp;Clef_répartition[[#This Row],[Nom association]]</f>
        <v>ORPC Broye-Vully_Organisation régionale de protection civile Broye-Vully</v>
      </c>
      <c r="E10538">
        <f>COUNTIFS(D$2:D10538,Clef_répartition[[#This Row],[Code_Nom]],J$2:J10538,Clef_répartition[[#This Row],[Année]])</f>
        <v>21</v>
      </c>
      <c r="F10538">
        <f>IF(Clef_répartition[[#This Row],[Code_Nom]]=D10537,F10537-1,(COUNTIFS(Clef_répartition[Code_Nom],Clef_répartition[[#This Row],[Code_Nom]],Clef_répartition[Année],Clef_répartition[[#This Row],[Année]])))</f>
        <v>11</v>
      </c>
      <c r="G10538" t="str">
        <f>Clef_répartition[[#This Row],[Code_Nom]]&amp;"_"&amp;Clef_répartition[[#This Row],[Nombre]]&amp;"_"&amp;Clef_répartition[[#This Row],[Année]]</f>
        <v>ORPC Broye-Vully_Organisation régionale de protection civile Broye-Vully_21_2021</v>
      </c>
      <c r="H10538">
        <v>5798</v>
      </c>
      <c r="I10538" t="s">
        <v>236</v>
      </c>
      <c r="J10538">
        <v>2021</v>
      </c>
      <c r="K10538">
        <v>1.18E-2</v>
      </c>
    </row>
    <row r="10539" spans="1:11" x14ac:dyDescent="0.25">
      <c r="A10539" t="s">
        <v>725</v>
      </c>
      <c r="B10539" t="s">
        <v>652</v>
      </c>
      <c r="C10539" t="s">
        <v>653</v>
      </c>
      <c r="D10539" t="str">
        <f>Clef_répartition[[#This Row],[Code association]]&amp;"_"&amp;Clef_répartition[[#This Row],[Nom association]]</f>
        <v>ORPC Broye-Vully_Organisation régionale de protection civile Broye-Vully</v>
      </c>
      <c r="E10539">
        <f>COUNTIFS(D$2:D10539,Clef_répartition[[#This Row],[Code_Nom]],J$2:J10539,Clef_répartition[[#This Row],[Année]])</f>
        <v>22</v>
      </c>
      <c r="F10539">
        <f>IF(Clef_répartition[[#This Row],[Code_Nom]]=D10538,F10538-1,(COUNTIFS(Clef_répartition[Code_Nom],Clef_répartition[[#This Row],[Code_Nom]],Clef_répartition[Année],Clef_répartition[[#This Row],[Année]])))</f>
        <v>10</v>
      </c>
      <c r="G10539" t="str">
        <f>Clef_répartition[[#This Row],[Code_Nom]]&amp;"_"&amp;Clef_répartition[[#This Row],[Nombre]]&amp;"_"&amp;Clef_répartition[[#This Row],[Année]]</f>
        <v>ORPC Broye-Vully_Organisation régionale de protection civile Broye-Vully_22_2021</v>
      </c>
      <c r="H10539">
        <v>5684</v>
      </c>
      <c r="I10539" t="s">
        <v>237</v>
      </c>
      <c r="J10539">
        <v>2021</v>
      </c>
      <c r="K10539">
        <v>1.8E-3</v>
      </c>
    </row>
    <row r="10540" spans="1:11" x14ac:dyDescent="0.25">
      <c r="A10540" t="s">
        <v>725</v>
      </c>
      <c r="B10540" t="s">
        <v>652</v>
      </c>
      <c r="C10540" t="s">
        <v>653</v>
      </c>
      <c r="D10540" t="str">
        <f>Clef_répartition[[#This Row],[Code association]]&amp;"_"&amp;Clef_répartition[[#This Row],[Nom association]]</f>
        <v>ORPC Broye-Vully_Organisation régionale de protection civile Broye-Vully</v>
      </c>
      <c r="E10540">
        <f>COUNTIFS(D$2:D10540,Clef_répartition[[#This Row],[Code_Nom]],J$2:J10540,Clef_répartition[[#This Row],[Année]])</f>
        <v>23</v>
      </c>
      <c r="F10540">
        <f>IF(Clef_répartition[[#This Row],[Code_Nom]]=D10539,F10539-1,(COUNTIFS(Clef_répartition[Code_Nom],Clef_répartition[[#This Row],[Code_Nom]],Clef_répartition[Année],Clef_répartition[[#This Row],[Année]])))</f>
        <v>9</v>
      </c>
      <c r="G10540" t="str">
        <f>Clef_répartition[[#This Row],[Code_Nom]]&amp;"_"&amp;Clef_répartition[[#This Row],[Nombre]]&amp;"_"&amp;Clef_répartition[[#This Row],[Année]]</f>
        <v>ORPC Broye-Vully_Organisation régionale de protection civile Broye-Vully_23_2021</v>
      </c>
      <c r="H10540">
        <v>5688</v>
      </c>
      <c r="I10540" t="s">
        <v>260</v>
      </c>
      <c r="J10540">
        <v>2021</v>
      </c>
      <c r="K10540">
        <v>3.3999999999999998E-3</v>
      </c>
    </row>
    <row r="10541" spans="1:11" x14ac:dyDescent="0.25">
      <c r="A10541" t="s">
        <v>725</v>
      </c>
      <c r="B10541" t="s">
        <v>652</v>
      </c>
      <c r="C10541" t="s">
        <v>653</v>
      </c>
      <c r="D10541" t="str">
        <f>Clef_répartition[[#This Row],[Code association]]&amp;"_"&amp;Clef_répartition[[#This Row],[Nom association]]</f>
        <v>ORPC Broye-Vully_Organisation régionale de protection civile Broye-Vully</v>
      </c>
      <c r="E10541">
        <f>COUNTIFS(D$2:D10541,Clef_répartition[[#This Row],[Code_Nom]],J$2:J10541,Clef_répartition[[#This Row],[Année]])</f>
        <v>24</v>
      </c>
      <c r="F10541">
        <f>IF(Clef_répartition[[#This Row],[Code_Nom]]=D10540,F10540-1,(COUNTIFS(Clef_répartition[Code_Nom],Clef_répartition[[#This Row],[Code_Nom]],Clef_répartition[Année],Clef_répartition[[#This Row],[Année]])))</f>
        <v>8</v>
      </c>
      <c r="G10541" t="str">
        <f>Clef_répartition[[#This Row],[Code_Nom]]&amp;"_"&amp;Clef_répartition[[#This Row],[Nombre]]&amp;"_"&amp;Clef_répartition[[#This Row],[Année]]</f>
        <v>ORPC Broye-Vully_Organisation régionale de protection civile Broye-Vully_24_2021</v>
      </c>
      <c r="H10541" s="60">
        <v>5827</v>
      </c>
      <c r="I10541" s="60" t="s">
        <v>266</v>
      </c>
      <c r="J10541" s="60">
        <v>2021</v>
      </c>
      <c r="K10541" s="60">
        <v>6.7000000000000002E-3</v>
      </c>
    </row>
    <row r="10542" spans="1:11" x14ac:dyDescent="0.25">
      <c r="A10542" t="s">
        <v>725</v>
      </c>
      <c r="B10542" t="s">
        <v>652</v>
      </c>
      <c r="C10542" t="s">
        <v>653</v>
      </c>
      <c r="D10542" t="str">
        <f>Clef_répartition[[#This Row],[Code association]]&amp;"_"&amp;Clef_répartition[[#This Row],[Nom association]]</f>
        <v>ORPC Broye-Vully_Organisation régionale de protection civile Broye-Vully</v>
      </c>
      <c r="E10542">
        <f>COUNTIFS(D$2:D10542,Clef_répartition[[#This Row],[Code_Nom]],J$2:J10542,Clef_répartition[[#This Row],[Année]])</f>
        <v>25</v>
      </c>
      <c r="F10542">
        <f>IF(Clef_répartition[[#This Row],[Code_Nom]]=D10541,F10541-1,(COUNTIFS(Clef_répartition[Code_Nom],Clef_répartition[[#This Row],[Code_Nom]],Clef_répartition[Année],Clef_répartition[[#This Row],[Année]])))</f>
        <v>7</v>
      </c>
      <c r="G10542" t="str">
        <f>Clef_répartition[[#This Row],[Code_Nom]]&amp;"_"&amp;Clef_répartition[[#This Row],[Nombre]]&amp;"_"&amp;Clef_répartition[[#This Row],[Année]]</f>
        <v>ORPC Broye-Vully_Organisation régionale de protection civile Broye-Vully_25_2021</v>
      </c>
      <c r="H10542" s="60">
        <v>5828</v>
      </c>
      <c r="I10542" s="60" t="s">
        <v>268</v>
      </c>
      <c r="J10542" s="60">
        <v>2021</v>
      </c>
      <c r="K10542" s="60">
        <v>2.5000000000000001E-3</v>
      </c>
    </row>
    <row r="10543" spans="1:11" x14ac:dyDescent="0.25">
      <c r="A10543" t="s">
        <v>725</v>
      </c>
      <c r="B10543" t="s">
        <v>652</v>
      </c>
      <c r="C10543" t="s">
        <v>653</v>
      </c>
      <c r="D10543" t="str">
        <f>Clef_répartition[[#This Row],[Code association]]&amp;"_"&amp;Clef_répartition[[#This Row],[Nom association]]</f>
        <v>ORPC Broye-Vully_Organisation régionale de protection civile Broye-Vully</v>
      </c>
      <c r="E10543">
        <f>COUNTIFS(D$2:D10543,Clef_répartition[[#This Row],[Code_Nom]],J$2:J10543,Clef_répartition[[#This Row],[Année]])</f>
        <v>26</v>
      </c>
      <c r="F10543">
        <f>IF(Clef_répartition[[#This Row],[Code_Nom]]=D10542,F10542-1,(COUNTIFS(Clef_répartition[Code_Nom],Clef_répartition[[#This Row],[Code_Nom]],Clef_répartition[Année],Clef_répartition[[#This Row],[Année]])))</f>
        <v>6</v>
      </c>
      <c r="G10543" t="str">
        <f>Clef_répartition[[#This Row],[Code_Nom]]&amp;"_"&amp;Clef_répartition[[#This Row],[Nombre]]&amp;"_"&amp;Clef_répartition[[#This Row],[Année]]</f>
        <v>ORPC Broye-Vully_Organisation régionale de protection civile Broye-Vully_26_2021</v>
      </c>
      <c r="H10543">
        <v>5831</v>
      </c>
      <c r="I10543" t="s">
        <v>270</v>
      </c>
      <c r="J10543">
        <v>2021</v>
      </c>
      <c r="K10543">
        <v>7.5499999999999998E-2</v>
      </c>
    </row>
    <row r="10544" spans="1:11" x14ac:dyDescent="0.25">
      <c r="A10544" t="s">
        <v>725</v>
      </c>
      <c r="B10544" t="s">
        <v>652</v>
      </c>
      <c r="C10544" t="s">
        <v>653</v>
      </c>
      <c r="D10544" t="str">
        <f>Clef_répartition[[#This Row],[Code association]]&amp;"_"&amp;Clef_répartition[[#This Row],[Nom association]]</f>
        <v>ORPC Broye-Vully_Organisation régionale de protection civile Broye-Vully</v>
      </c>
      <c r="E10544">
        <f>COUNTIFS(D$2:D10544,Clef_répartition[[#This Row],[Code_Nom]],J$2:J10544,Clef_répartition[[#This Row],[Année]])</f>
        <v>27</v>
      </c>
      <c r="F10544">
        <f>IF(Clef_répartition[[#This Row],[Code_Nom]]=D10543,F10543-1,(COUNTIFS(Clef_répartition[Code_Nom],Clef_répartition[[#This Row],[Code_Nom]],Clef_répartition[Année],Clef_répartition[[#This Row],[Année]])))</f>
        <v>5</v>
      </c>
      <c r="G10544" t="str">
        <f>Clef_répartition[[#This Row],[Code_Nom]]&amp;"_"&amp;Clef_répartition[[#This Row],[Nombre]]&amp;"_"&amp;Clef_répartition[[#This Row],[Année]]</f>
        <v>ORPC Broye-Vully_Organisation régionale de protection civile Broye-Vully_27_2021</v>
      </c>
      <c r="H10544" s="60">
        <v>5690</v>
      </c>
      <c r="I10544" s="60" t="s">
        <v>281</v>
      </c>
      <c r="J10544" s="60">
        <v>2021</v>
      </c>
      <c r="K10544" s="60">
        <v>2.5999999999999999E-3</v>
      </c>
    </row>
    <row r="10545" spans="1:11" x14ac:dyDescent="0.25">
      <c r="A10545" t="s">
        <v>725</v>
      </c>
      <c r="B10545" t="s">
        <v>652</v>
      </c>
      <c r="C10545" t="s">
        <v>653</v>
      </c>
      <c r="D10545" t="str">
        <f>Clef_répartition[[#This Row],[Code association]]&amp;"_"&amp;Clef_répartition[[#This Row],[Nom association]]</f>
        <v>ORPC Broye-Vully_Organisation régionale de protection civile Broye-Vully</v>
      </c>
      <c r="E10545">
        <f>COUNTIFS(D$2:D10545,Clef_répartition[[#This Row],[Code_Nom]],J$2:J10545,Clef_répartition[[#This Row],[Année]])</f>
        <v>28</v>
      </c>
      <c r="F10545">
        <f>IF(Clef_répartition[[#This Row],[Code_Nom]]=D10544,F10544-1,(COUNTIFS(Clef_répartition[Code_Nom],Clef_répartition[[#This Row],[Code_Nom]],Clef_répartition[Année],Clef_répartition[[#This Row],[Année]])))</f>
        <v>4</v>
      </c>
      <c r="G10545" t="str">
        <f>Clef_répartition[[#This Row],[Code_Nom]]&amp;"_"&amp;Clef_répartition[[#This Row],[Nombre]]&amp;"_"&amp;Clef_répartition[[#This Row],[Année]]</f>
        <v>ORPC Broye-Vully_Organisation régionale de protection civile Broye-Vully_28_2021</v>
      </c>
      <c r="H10545">
        <v>5830</v>
      </c>
      <c r="I10545" t="s">
        <v>285</v>
      </c>
      <c r="J10545">
        <v>2021</v>
      </c>
      <c r="K10545">
        <v>1.06E-2</v>
      </c>
    </row>
    <row r="10546" spans="1:11" x14ac:dyDescent="0.25">
      <c r="A10546" t="s">
        <v>725</v>
      </c>
      <c r="B10546" t="s">
        <v>652</v>
      </c>
      <c r="C10546" t="s">
        <v>653</v>
      </c>
      <c r="D10546" t="str">
        <f>Clef_répartition[[#This Row],[Code association]]&amp;"_"&amp;Clef_répartition[[#This Row],[Nom association]]</f>
        <v>ORPC Broye-Vully_Organisation régionale de protection civile Broye-Vully</v>
      </c>
      <c r="E10546">
        <f>COUNTIFS(D$2:D10546,Clef_répartition[[#This Row],[Code_Nom]],J$2:J10546,Clef_répartition[[#This Row],[Année]])</f>
        <v>29</v>
      </c>
      <c r="F10546">
        <f>IF(Clef_répartition[[#This Row],[Code_Nom]]=D10545,F10545-1,(COUNTIFS(Clef_répartition[Code_Nom],Clef_répartition[[#This Row],[Code_Nom]],Clef_répartition[Année],Clef_répartition[[#This Row],[Année]])))</f>
        <v>3</v>
      </c>
      <c r="G10546" t="str">
        <f>Clef_répartition[[#This Row],[Code_Nom]]&amp;"_"&amp;Clef_répartition[[#This Row],[Nombre]]&amp;"_"&amp;Clef_répartition[[#This Row],[Année]]</f>
        <v>ORPC Broye-Vully_Organisation régionale de protection civile Broye-Vully_29_2021</v>
      </c>
      <c r="H10546" s="60">
        <v>5692</v>
      </c>
      <c r="I10546" s="60" t="s">
        <v>289</v>
      </c>
      <c r="J10546" s="60">
        <v>2021</v>
      </c>
      <c r="K10546" s="60">
        <v>1.38E-2</v>
      </c>
    </row>
    <row r="10547" spans="1:11" x14ac:dyDescent="0.25">
      <c r="A10547" t="s">
        <v>725</v>
      </c>
      <c r="B10547" t="s">
        <v>652</v>
      </c>
      <c r="C10547" t="s">
        <v>653</v>
      </c>
      <c r="D10547" t="str">
        <f>Clef_répartition[[#This Row],[Code association]]&amp;"_"&amp;Clef_répartition[[#This Row],[Nom association]]</f>
        <v>ORPC Broye-Vully_Organisation régionale de protection civile Broye-Vully</v>
      </c>
      <c r="E10547">
        <f>COUNTIFS(D$2:D10547,Clef_répartition[[#This Row],[Code_Nom]],J$2:J10547,Clef_répartition[[#This Row],[Année]])</f>
        <v>30</v>
      </c>
      <c r="F10547">
        <f>IF(Clef_répartition[[#This Row],[Code_Nom]]=D10546,F10546-1,(COUNTIFS(Clef_répartition[Code_Nom],Clef_répartition[[#This Row],[Code_Nom]],Clef_répartition[Année],Clef_répartition[[#This Row],[Année]])))</f>
        <v>2</v>
      </c>
      <c r="G10547" t="str">
        <f>Clef_répartition[[#This Row],[Code_Nom]]&amp;"_"&amp;Clef_répartition[[#This Row],[Nombre]]&amp;"_"&amp;Clef_répartition[[#This Row],[Année]]</f>
        <v>ORPC Broye-Vully_Organisation régionale de protection civile Broye-Vully_30_2021</v>
      </c>
      <c r="H10547">
        <v>5803</v>
      </c>
      <c r="I10547" t="s">
        <v>294</v>
      </c>
      <c r="J10547">
        <v>2021</v>
      </c>
      <c r="K10547">
        <v>1.3899999999999999E-2</v>
      </c>
    </row>
    <row r="10548" spans="1:11" x14ac:dyDescent="0.25">
      <c r="A10548" t="s">
        <v>725</v>
      </c>
      <c r="B10548" t="s">
        <v>652</v>
      </c>
      <c r="C10548" t="s">
        <v>653</v>
      </c>
      <c r="D10548" t="str">
        <f>Clef_répartition[[#This Row],[Code association]]&amp;"_"&amp;Clef_répartition[[#This Row],[Nom association]]</f>
        <v>ORPC Broye-Vully_Organisation régionale de protection civile Broye-Vully</v>
      </c>
      <c r="E10548">
        <f>COUNTIFS(D$2:D10548,Clef_répartition[[#This Row],[Code_Nom]],J$2:J10548,Clef_répartition[[#This Row],[Année]])</f>
        <v>31</v>
      </c>
      <c r="F10548">
        <f>IF(Clef_répartition[[#This Row],[Code_Nom]]=D10547,F10547-1,(COUNTIFS(Clef_répartition[Code_Nom],Clef_répartition[[#This Row],[Code_Nom]],Clef_répartition[Année],Clef_répartition[[#This Row],[Année]])))</f>
        <v>1</v>
      </c>
      <c r="G10548" t="str">
        <f>Clef_répartition[[#This Row],[Code_Nom]]&amp;"_"&amp;Clef_répartition[[#This Row],[Nombre]]&amp;"_"&amp;Clef_répartition[[#This Row],[Année]]</f>
        <v>ORPC Broye-Vully_Organisation régionale de protection civile Broye-Vully_31_2021</v>
      </c>
      <c r="H10548">
        <v>5464</v>
      </c>
      <c r="I10548" t="s">
        <v>296</v>
      </c>
      <c r="J10548">
        <v>2021</v>
      </c>
      <c r="K10548">
        <v>7.5200000000000003E-2</v>
      </c>
    </row>
    <row r="10549" spans="1:11" x14ac:dyDescent="0.25">
      <c r="A10549" t="s">
        <v>725</v>
      </c>
      <c r="B10549" t="s">
        <v>571</v>
      </c>
      <c r="C10549" t="s">
        <v>572</v>
      </c>
      <c r="D10549" t="str">
        <f>Clef_répartition[[#This Row],[Code association]]&amp;"_"&amp;Clef_répartition[[#This Row],[Nom association]]</f>
        <v>ORPC Gros-de-Vaud_Organisation régionale de protection civile de Gros-de-Vaud</v>
      </c>
      <c r="E10549">
        <f>COUNTIFS(D$2:D10549,Clef_répartition[[#This Row],[Code_Nom]],J$2:J10549,Clef_répartition[[#This Row],[Année]])</f>
        <v>1</v>
      </c>
      <c r="F10549">
        <f>IF(Clef_répartition[[#This Row],[Code_Nom]]=D10548,F10548-1,(COUNTIFS(Clef_répartition[Code_Nom],Clef_répartition[[#This Row],[Code_Nom]],Clef_répartition[Année],Clef_répartition[[#This Row],[Année]])))</f>
        <v>36</v>
      </c>
      <c r="G10549" t="str">
        <f>Clef_répartition[[#This Row],[Code_Nom]]&amp;"_"&amp;Clef_répartition[[#This Row],[Nombre]]&amp;"_"&amp;Clef_répartition[[#This Row],[Année]]</f>
        <v>ORPC Gros-de-Vaud_Organisation régionale de protection civile de Gros-de-Vaud_1_2021</v>
      </c>
      <c r="H10549">
        <v>5511</v>
      </c>
      <c r="I10549" t="s">
        <v>8</v>
      </c>
      <c r="J10549">
        <v>2021</v>
      </c>
      <c r="K10549">
        <v>3.5895115592614137E-2</v>
      </c>
    </row>
    <row r="10550" spans="1:11" x14ac:dyDescent="0.25">
      <c r="A10550" t="s">
        <v>725</v>
      </c>
      <c r="B10550" t="s">
        <v>571</v>
      </c>
      <c r="C10550" t="s">
        <v>572</v>
      </c>
      <c r="D10550" t="str">
        <f>Clef_répartition[[#This Row],[Code association]]&amp;"_"&amp;Clef_répartition[[#This Row],[Nom association]]</f>
        <v>ORPC Gros-de-Vaud_Organisation régionale de protection civile de Gros-de-Vaud</v>
      </c>
      <c r="E10550">
        <f>COUNTIFS(D$2:D10550,Clef_répartition[[#This Row],[Code_Nom]],J$2:J10550,Clef_répartition[[#This Row],[Année]])</f>
        <v>2</v>
      </c>
      <c r="F10550">
        <f>IF(Clef_répartition[[#This Row],[Code_Nom]]=D10549,F10549-1,(COUNTIFS(Clef_répartition[Code_Nom],Clef_répartition[[#This Row],[Code_Nom]],Clef_répartition[Année],Clef_répartition[[#This Row],[Année]])))</f>
        <v>35</v>
      </c>
      <c r="G10550" t="str">
        <f>Clef_répartition[[#This Row],[Code_Nom]]&amp;"_"&amp;Clef_répartition[[#This Row],[Nombre]]&amp;"_"&amp;Clef_répartition[[#This Row],[Année]]</f>
        <v>ORPC Gros-de-Vaud_Organisation régionale de protection civile de Gros-de-Vaud_2_2021</v>
      </c>
      <c r="H10550">
        <v>5512</v>
      </c>
      <c r="I10550" t="s">
        <v>19</v>
      </c>
      <c r="J10550">
        <v>2021</v>
      </c>
      <c r="K10550">
        <v>2.8504944735311222E-2</v>
      </c>
    </row>
    <row r="10551" spans="1:11" x14ac:dyDescent="0.25">
      <c r="A10551" t="s">
        <v>725</v>
      </c>
      <c r="B10551" t="s">
        <v>571</v>
      </c>
      <c r="C10551" t="s">
        <v>572</v>
      </c>
      <c r="D10551" t="str">
        <f>Clef_répartition[[#This Row],[Code association]]&amp;"_"&amp;Clef_répartition[[#This Row],[Nom association]]</f>
        <v>ORPC Gros-de-Vaud_Organisation régionale de protection civile de Gros-de-Vaud</v>
      </c>
      <c r="E10551">
        <f>COUNTIFS(D$2:D10551,Clef_répartition[[#This Row],[Code_Nom]],J$2:J10551,Clef_répartition[[#This Row],[Année]])</f>
        <v>3</v>
      </c>
      <c r="F10551">
        <f>IF(Clef_répartition[[#This Row],[Code_Nom]]=D10550,F10550-1,(COUNTIFS(Clef_répartition[Code_Nom],Clef_répartition[[#This Row],[Code_Nom]],Clef_répartition[Année],Clef_répartition[[#This Row],[Année]])))</f>
        <v>34</v>
      </c>
      <c r="G10551" t="str">
        <f>Clef_répartition[[#This Row],[Code_Nom]]&amp;"_"&amp;Clef_répartition[[#This Row],[Nombre]]&amp;"_"&amp;Clef_répartition[[#This Row],[Année]]</f>
        <v>ORPC Gros-de-Vaud_Organisation régionale de protection civile de Gros-de-Vaud_3_2021</v>
      </c>
      <c r="H10551">
        <v>5471</v>
      </c>
      <c r="I10551" t="s">
        <v>21</v>
      </c>
      <c r="J10551">
        <v>2021</v>
      </c>
      <c r="K10551">
        <v>1.3703057333074786E-2</v>
      </c>
    </row>
    <row r="10552" spans="1:11" x14ac:dyDescent="0.25">
      <c r="A10552" t="s">
        <v>725</v>
      </c>
      <c r="B10552" t="s">
        <v>571</v>
      </c>
      <c r="C10552" t="s">
        <v>572</v>
      </c>
      <c r="D10552" t="str">
        <f>Clef_répartition[[#This Row],[Code association]]&amp;"_"&amp;Clef_répartition[[#This Row],[Nom association]]</f>
        <v>ORPC Gros-de-Vaud_Organisation régionale de protection civile de Gros-de-Vaud</v>
      </c>
      <c r="E10552">
        <f>COUNTIFS(D$2:D10552,Clef_répartition[[#This Row],[Code_Nom]],J$2:J10552,Clef_répartition[[#This Row],[Année]])</f>
        <v>4</v>
      </c>
      <c r="F10552">
        <f>IF(Clef_répartition[[#This Row],[Code_Nom]]=D10551,F10551-1,(COUNTIFS(Clef_répartition[Code_Nom],Clef_répartition[[#This Row],[Code_Nom]],Clef_répartition[Année],Clef_répartition[[#This Row],[Année]])))</f>
        <v>33</v>
      </c>
      <c r="G10552" t="str">
        <f>Clef_répartition[[#This Row],[Code_Nom]]&amp;"_"&amp;Clef_répartition[[#This Row],[Nombre]]&amp;"_"&amp;Clef_répartition[[#This Row],[Année]]</f>
        <v>ORPC Gros-de-Vaud_Organisation régionale de protection civile de Gros-de-Vaud_4_2021</v>
      </c>
      <c r="H10552">
        <v>5514</v>
      </c>
      <c r="I10552" t="s">
        <v>30</v>
      </c>
      <c r="J10552">
        <v>2021</v>
      </c>
      <c r="K10552">
        <v>2.8655764548725572E-2</v>
      </c>
    </row>
    <row r="10553" spans="1:11" x14ac:dyDescent="0.25">
      <c r="A10553" t="s">
        <v>725</v>
      </c>
      <c r="B10553" t="s">
        <v>571</v>
      </c>
      <c r="C10553" t="s">
        <v>572</v>
      </c>
      <c r="D10553" t="str">
        <f>Clef_répartition[[#This Row],[Code association]]&amp;"_"&amp;Clef_répartition[[#This Row],[Nom association]]</f>
        <v>ORPC Gros-de-Vaud_Organisation régionale de protection civile de Gros-de-Vaud</v>
      </c>
      <c r="E10553">
        <f>COUNTIFS(D$2:D10553,Clef_répartition[[#This Row],[Code_Nom]],J$2:J10553,Clef_répartition[[#This Row],[Année]])</f>
        <v>5</v>
      </c>
      <c r="F10553">
        <f>IF(Clef_répartition[[#This Row],[Code_Nom]]=D10552,F10552-1,(COUNTIFS(Clef_répartition[Code_Nom],Clef_répartition[[#This Row],[Code_Nom]],Clef_répartition[Année],Clef_répartition[[#This Row],[Année]])))</f>
        <v>32</v>
      </c>
      <c r="G10553" t="str">
        <f>Clef_répartition[[#This Row],[Code_Nom]]&amp;"_"&amp;Clef_répartition[[#This Row],[Nombre]]&amp;"_"&amp;Clef_répartition[[#This Row],[Année]]</f>
        <v>ORPC Gros-de-Vaud_Organisation régionale de protection civile de Gros-de-Vaud_5_2021</v>
      </c>
      <c r="H10553">
        <v>5661</v>
      </c>
      <c r="I10553" t="s">
        <v>32</v>
      </c>
      <c r="J10553">
        <v>2021</v>
      </c>
      <c r="K10553">
        <v>7.9503587356990497E-3</v>
      </c>
    </row>
    <row r="10554" spans="1:11" x14ac:dyDescent="0.25">
      <c r="A10554" t="s">
        <v>725</v>
      </c>
      <c r="B10554" t="s">
        <v>571</v>
      </c>
      <c r="C10554" t="s">
        <v>572</v>
      </c>
      <c r="D10554" t="str">
        <f>Clef_répartition[[#This Row],[Code association]]&amp;"_"&amp;Clef_répartition[[#This Row],[Nom association]]</f>
        <v>ORPC Gros-de-Vaud_Organisation régionale de protection civile de Gros-de-Vaud</v>
      </c>
      <c r="E10554">
        <f>COUNTIFS(D$2:D10554,Clef_répartition[[#This Row],[Code_Nom]],J$2:J10554,Clef_répartition[[#This Row],[Année]])</f>
        <v>6</v>
      </c>
      <c r="F10554">
        <f>IF(Clef_répartition[[#This Row],[Code_Nom]]=D10553,F10553-1,(COUNTIFS(Clef_répartition[Code_Nom],Clef_répartition[[#This Row],[Code_Nom]],Clef_répartition[Année],Clef_répartition[[#This Row],[Année]])))</f>
        <v>31</v>
      </c>
      <c r="G10554" t="str">
        <f>Clef_répartition[[#This Row],[Code_Nom]]&amp;"_"&amp;Clef_répartition[[#This Row],[Nombre]]&amp;"_"&amp;Clef_répartition[[#This Row],[Année]]</f>
        <v>ORPC Gros-de-Vaud_Organisation régionale de protection civile de Gros-de-Vaud_6_2021</v>
      </c>
      <c r="H10554">
        <v>5472</v>
      </c>
      <c r="I10554" t="s">
        <v>34</v>
      </c>
      <c r="J10554">
        <v>2021</v>
      </c>
      <c r="K10554">
        <v>1.0557386939004158E-2</v>
      </c>
    </row>
    <row r="10555" spans="1:11" x14ac:dyDescent="0.25">
      <c r="A10555" t="s">
        <v>725</v>
      </c>
      <c r="B10555" t="s">
        <v>571</v>
      </c>
      <c r="C10555" t="s">
        <v>572</v>
      </c>
      <c r="D10555" t="str">
        <f>Clef_répartition[[#This Row],[Code association]]&amp;"_"&amp;Clef_répartition[[#This Row],[Nom association]]</f>
        <v>ORPC Gros-de-Vaud_Organisation régionale de protection civile de Gros-de-Vaud</v>
      </c>
      <c r="E10555">
        <f>COUNTIFS(D$2:D10555,Clef_répartition[[#This Row],[Code_Nom]],J$2:J10555,Clef_répartition[[#This Row],[Année]])</f>
        <v>7</v>
      </c>
      <c r="F10555">
        <f>IF(Clef_répartition[[#This Row],[Code_Nom]]=D10554,F10554-1,(COUNTIFS(Clef_répartition[Code_Nom],Clef_répartition[[#This Row],[Code_Nom]],Clef_répartition[Année],Clef_répartition[[#This Row],[Année]])))</f>
        <v>30</v>
      </c>
      <c r="G10555" t="str">
        <f>Clef_répartition[[#This Row],[Code_Nom]]&amp;"_"&amp;Clef_répartition[[#This Row],[Nombre]]&amp;"_"&amp;Clef_répartition[[#This Row],[Année]]</f>
        <v>ORPC Gros-de-Vaud_Organisation régionale de protection civile de Gros-de-Vaud_7_2021</v>
      </c>
      <c r="H10555">
        <v>5473</v>
      </c>
      <c r="I10555" t="s">
        <v>35</v>
      </c>
      <c r="J10555">
        <v>2021</v>
      </c>
      <c r="K10555">
        <v>2.152414194299011E-2</v>
      </c>
    </row>
    <row r="10556" spans="1:11" x14ac:dyDescent="0.25">
      <c r="A10556" t="s">
        <v>725</v>
      </c>
      <c r="B10556" t="s">
        <v>571</v>
      </c>
      <c r="C10556" t="s">
        <v>572</v>
      </c>
      <c r="D10556" t="str">
        <f>Clef_répartition[[#This Row],[Code association]]&amp;"_"&amp;Clef_répartition[[#This Row],[Nom association]]</f>
        <v>ORPC Gros-de-Vaud_Organisation régionale de protection civile de Gros-de-Vaud</v>
      </c>
      <c r="E10556">
        <f>COUNTIFS(D$2:D10556,Clef_répartition[[#This Row],[Code_Nom]],J$2:J10556,Clef_répartition[[#This Row],[Année]])</f>
        <v>8</v>
      </c>
      <c r="F10556">
        <f>IF(Clef_répartition[[#This Row],[Code_Nom]]=D10555,F10555-1,(COUNTIFS(Clef_répartition[Code_Nom],Clef_répartition[[#This Row],[Code_Nom]],Clef_répartition[Année],Clef_répartition[[#This Row],[Année]])))</f>
        <v>29</v>
      </c>
      <c r="G10556" t="str">
        <f>Clef_répartition[[#This Row],[Code_Nom]]&amp;"_"&amp;Clef_répartition[[#This Row],[Nombre]]&amp;"_"&amp;Clef_répartition[[#This Row],[Année]]</f>
        <v>ORPC Gros-de-Vaud_Organisation régionale de protection civile de Gros-de-Vaud_8_2021</v>
      </c>
      <c r="H10556">
        <v>5515</v>
      </c>
      <c r="I10556" t="s">
        <v>37</v>
      </c>
      <c r="J10556">
        <v>2021</v>
      </c>
      <c r="K10556">
        <v>1.8507745674703209E-2</v>
      </c>
    </row>
    <row r="10557" spans="1:11" x14ac:dyDescent="0.25">
      <c r="A10557" t="s">
        <v>725</v>
      </c>
      <c r="B10557" t="s">
        <v>571</v>
      </c>
      <c r="C10557" t="s">
        <v>572</v>
      </c>
      <c r="D10557" t="str">
        <f>Clef_répartition[[#This Row],[Code association]]&amp;"_"&amp;Clef_répartition[[#This Row],[Nom association]]</f>
        <v>ORPC Gros-de-Vaud_Organisation régionale de protection civile de Gros-de-Vaud</v>
      </c>
      <c r="E10557">
        <f>COUNTIFS(D$2:D10557,Clef_répartition[[#This Row],[Code_Nom]],J$2:J10557,Clef_répartition[[#This Row],[Année]])</f>
        <v>9</v>
      </c>
      <c r="F10557">
        <f>IF(Clef_répartition[[#This Row],[Code_Nom]]=D10556,F10556-1,(COUNTIFS(Clef_répartition[Code_Nom],Clef_répartition[[#This Row],[Code_Nom]],Clef_répartition[Année],Clef_répartition[[#This Row],[Année]])))</f>
        <v>28</v>
      </c>
      <c r="G10557" t="str">
        <f>Clef_répartition[[#This Row],[Code_Nom]]&amp;"_"&amp;Clef_répartition[[#This Row],[Nombre]]&amp;"_"&amp;Clef_répartition[[#This Row],[Année]]</f>
        <v>ORPC Gros-de-Vaud_Organisation régionale de protection civile de Gros-de-Vaud_9_2021</v>
      </c>
      <c r="H10557">
        <v>5516</v>
      </c>
      <c r="I10557" t="s">
        <v>88</v>
      </c>
      <c r="J10557">
        <v>2021</v>
      </c>
      <c r="K10557">
        <v>5.9466097860513219E-2</v>
      </c>
    </row>
    <row r="10558" spans="1:11" x14ac:dyDescent="0.25">
      <c r="A10558" t="s">
        <v>725</v>
      </c>
      <c r="B10558" t="s">
        <v>571</v>
      </c>
      <c r="C10558" t="s">
        <v>572</v>
      </c>
      <c r="D10558" t="str">
        <f>Clef_répartition[[#This Row],[Code association]]&amp;"_"&amp;Clef_répartition[[#This Row],[Nom association]]</f>
        <v>ORPC Gros-de-Vaud_Organisation régionale de protection civile de Gros-de-Vaud</v>
      </c>
      <c r="E10558">
        <f>COUNTIFS(D$2:D10558,Clef_répartition[[#This Row],[Code_Nom]],J$2:J10558,Clef_répartition[[#This Row],[Année]])</f>
        <v>10</v>
      </c>
      <c r="F10558">
        <f>IF(Clef_répartition[[#This Row],[Code_Nom]]=D10557,F10557-1,(COUNTIFS(Clef_répartition[Code_Nom],Clef_répartition[[#This Row],[Code_Nom]],Clef_répartition[Année],Clef_répartition[[#This Row],[Année]])))</f>
        <v>27</v>
      </c>
      <c r="G10558" t="str">
        <f>Clef_répartition[[#This Row],[Code_Nom]]&amp;"_"&amp;Clef_répartition[[#This Row],[Nombre]]&amp;"_"&amp;Clef_répartition[[#This Row],[Année]]</f>
        <v>ORPC Gros-de-Vaud_Organisation régionale de protection civile de Gros-de-Vaud_10_2021</v>
      </c>
      <c r="H10558">
        <v>5480</v>
      </c>
      <c r="I10558" t="s">
        <v>90</v>
      </c>
      <c r="J10558">
        <v>2021</v>
      </c>
      <c r="K10558">
        <v>2.2579880636890527E-2</v>
      </c>
    </row>
    <row r="10559" spans="1:11" x14ac:dyDescent="0.25">
      <c r="A10559" t="s">
        <v>725</v>
      </c>
      <c r="B10559" t="s">
        <v>571</v>
      </c>
      <c r="C10559" t="s">
        <v>572</v>
      </c>
      <c r="D10559" t="str">
        <f>Clef_répartition[[#This Row],[Code association]]&amp;"_"&amp;Clef_répartition[[#This Row],[Nom association]]</f>
        <v>ORPC Gros-de-Vaud_Organisation régionale de protection civile de Gros-de-Vaud</v>
      </c>
      <c r="E10559">
        <f>COUNTIFS(D$2:D10559,Clef_répartition[[#This Row],[Code_Nom]],J$2:J10559,Clef_répartition[[#This Row],[Année]])</f>
        <v>11</v>
      </c>
      <c r="F10559">
        <f>IF(Clef_répartition[[#This Row],[Code_Nom]]=D10558,F10558-1,(COUNTIFS(Clef_répartition[Code_Nom],Clef_répartition[[#This Row],[Code_Nom]],Clef_répartition[Année],Clef_répartition[[#This Row],[Année]])))</f>
        <v>26</v>
      </c>
      <c r="G10559" t="str">
        <f>Clef_répartition[[#This Row],[Code_Nom]]&amp;"_"&amp;Clef_répartition[[#This Row],[Nombre]]&amp;"_"&amp;Clef_répartition[[#This Row],[Année]]</f>
        <v>ORPC Gros-de-Vaud_Organisation régionale de protection civile de Gros-de-Vaud_11_2021</v>
      </c>
      <c r="H10559">
        <v>5518</v>
      </c>
      <c r="I10559" t="s">
        <v>99</v>
      </c>
      <c r="J10559">
        <v>2021</v>
      </c>
      <c r="K10559">
        <v>0.1234783358110874</v>
      </c>
    </row>
    <row r="10560" spans="1:11" x14ac:dyDescent="0.25">
      <c r="A10560" t="s">
        <v>725</v>
      </c>
      <c r="B10560" t="s">
        <v>571</v>
      </c>
      <c r="C10560" t="s">
        <v>572</v>
      </c>
      <c r="D10560" t="str">
        <f>Clef_répartition[[#This Row],[Code association]]&amp;"_"&amp;Clef_répartition[[#This Row],[Nom association]]</f>
        <v>ORPC Gros-de-Vaud_Organisation régionale de protection civile de Gros-de-Vaud</v>
      </c>
      <c r="E10560">
        <f>COUNTIFS(D$2:D10560,Clef_répartition[[#This Row],[Code_Nom]],J$2:J10560,Clef_répartition[[#This Row],[Année]])</f>
        <v>12</v>
      </c>
      <c r="F10560">
        <f>IF(Clef_répartition[[#This Row],[Code_Nom]]=D10559,F10559-1,(COUNTIFS(Clef_répartition[Code_Nom],Clef_répartition[[#This Row],[Code_Nom]],Clef_répartition[Année],Clef_répartition[[#This Row],[Année]])))</f>
        <v>25</v>
      </c>
      <c r="G10560" t="str">
        <f>Clef_répartition[[#This Row],[Code_Nom]]&amp;"_"&amp;Clef_répartition[[#This Row],[Nombre]]&amp;"_"&amp;Clef_répartition[[#This Row],[Année]]</f>
        <v>ORPC Gros-de-Vaud_Organisation régionale de protection civile de Gros-de-Vaud_12_2021</v>
      </c>
      <c r="H10560">
        <v>5520</v>
      </c>
      <c r="I10560" t="s">
        <v>107</v>
      </c>
      <c r="J10560">
        <v>2021</v>
      </c>
      <c r="K10560">
        <v>2.2321332385323078E-2</v>
      </c>
    </row>
    <row r="10561" spans="1:11" x14ac:dyDescent="0.25">
      <c r="A10561" t="s">
        <v>725</v>
      </c>
      <c r="B10561" t="s">
        <v>571</v>
      </c>
      <c r="C10561" t="s">
        <v>572</v>
      </c>
      <c r="D10561" t="str">
        <f>Clef_répartition[[#This Row],[Code association]]&amp;"_"&amp;Clef_répartition[[#This Row],[Nom association]]</f>
        <v>ORPC Gros-de-Vaud_Organisation régionale de protection civile de Gros-de-Vaud</v>
      </c>
      <c r="E10561">
        <f>COUNTIFS(D$2:D10561,Clef_répartition[[#This Row],[Code_Nom]],J$2:J10561,Clef_répartition[[#This Row],[Année]])</f>
        <v>13</v>
      </c>
      <c r="F10561">
        <f>IF(Clef_répartition[[#This Row],[Code_Nom]]=D10560,F10560-1,(COUNTIFS(Clef_répartition[Code_Nom],Clef_répartition[[#This Row],[Code_Nom]],Clef_répartition[Année],Clef_répartition[[#This Row],[Année]])))</f>
        <v>24</v>
      </c>
      <c r="G10561" t="str">
        <f>Clef_répartition[[#This Row],[Code_Nom]]&amp;"_"&amp;Clef_répartition[[#This Row],[Nombre]]&amp;"_"&amp;Clef_répartition[[#This Row],[Année]]</f>
        <v>ORPC Gros-de-Vaud_Organisation régionale de protection civile de Gros-de-Vaud_13_2021</v>
      </c>
      <c r="H10561">
        <v>5521</v>
      </c>
      <c r="I10561" t="s">
        <v>108</v>
      </c>
      <c r="J10561">
        <v>2021</v>
      </c>
      <c r="K10561">
        <v>2.4734449399952601E-2</v>
      </c>
    </row>
    <row r="10562" spans="1:11" x14ac:dyDescent="0.25">
      <c r="A10562" t="s">
        <v>725</v>
      </c>
      <c r="B10562" t="s">
        <v>571</v>
      </c>
      <c r="C10562" t="s">
        <v>572</v>
      </c>
      <c r="D10562" t="str">
        <f>Clef_répartition[[#This Row],[Code association]]&amp;"_"&amp;Clef_répartition[[#This Row],[Nom association]]</f>
        <v>ORPC Gros-de-Vaud_Organisation régionale de protection civile de Gros-de-Vaud</v>
      </c>
      <c r="E10562">
        <f>COUNTIFS(D$2:D10562,Clef_répartition[[#This Row],[Code_Nom]],J$2:J10562,Clef_répartition[[#This Row],[Année]])</f>
        <v>14</v>
      </c>
      <c r="F10562">
        <f>IF(Clef_répartition[[#This Row],[Code_Nom]]=D10561,F10561-1,(COUNTIFS(Clef_répartition[Code_Nom],Clef_répartition[[#This Row],[Code_Nom]],Clef_répartition[Année],Clef_répartition[[#This Row],[Année]])))</f>
        <v>23</v>
      </c>
      <c r="G10562" t="str">
        <f>Clef_répartition[[#This Row],[Code_Nom]]&amp;"_"&amp;Clef_répartition[[#This Row],[Nombre]]&amp;"_"&amp;Clef_répartition[[#This Row],[Année]]</f>
        <v>ORPC Gros-de-Vaud_Organisation régionale de protection civile de Gros-de-Vaud_14_2021</v>
      </c>
      <c r="H10562">
        <v>5522</v>
      </c>
      <c r="I10562" t="s">
        <v>114</v>
      </c>
      <c r="J10562">
        <v>2021</v>
      </c>
      <c r="K10562">
        <v>1.6137720035334927E-2</v>
      </c>
    </row>
    <row r="10563" spans="1:11" x14ac:dyDescent="0.25">
      <c r="A10563" t="s">
        <v>725</v>
      </c>
      <c r="B10563" t="s">
        <v>571</v>
      </c>
      <c r="C10563" t="s">
        <v>572</v>
      </c>
      <c r="D10563" t="str">
        <f>Clef_répartition[[#This Row],[Code association]]&amp;"_"&amp;Clef_répartition[[#This Row],[Nom association]]</f>
        <v>ORPC Gros-de-Vaud_Organisation régionale de protection civile de Gros-de-Vaud</v>
      </c>
      <c r="E10563">
        <f>COUNTIFS(D$2:D10563,Clef_répartition[[#This Row],[Code_Nom]],J$2:J10563,Clef_répartition[[#This Row],[Année]])</f>
        <v>15</v>
      </c>
      <c r="F10563">
        <f>IF(Clef_répartition[[#This Row],[Code_Nom]]=D10562,F10562-1,(COUNTIFS(Clef_répartition[Code_Nom],Clef_répartition[[#This Row],[Code_Nom]],Clef_répartition[Année],Clef_répartition[[#This Row],[Année]])))</f>
        <v>22</v>
      </c>
      <c r="G10563" t="str">
        <f>Clef_répartition[[#This Row],[Code_Nom]]&amp;"_"&amp;Clef_répartition[[#This Row],[Nombre]]&amp;"_"&amp;Clef_répartition[[#This Row],[Année]]</f>
        <v>ORPC Gros-de-Vaud_Organisation régionale de protection civile de Gros-de-Vaud_15_2021</v>
      </c>
      <c r="H10563">
        <v>5523</v>
      </c>
      <c r="I10563" t="s">
        <v>119</v>
      </c>
      <c r="J10563">
        <v>2021</v>
      </c>
      <c r="K10563">
        <v>5.8044082476892259E-2</v>
      </c>
    </row>
    <row r="10564" spans="1:11" x14ac:dyDescent="0.25">
      <c r="A10564" t="s">
        <v>725</v>
      </c>
      <c r="B10564" t="s">
        <v>571</v>
      </c>
      <c r="C10564" t="s">
        <v>572</v>
      </c>
      <c r="D10564" t="str">
        <f>Clef_répartition[[#This Row],[Code association]]&amp;"_"&amp;Clef_répartition[[#This Row],[Nom association]]</f>
        <v>ORPC Gros-de-Vaud_Organisation régionale de protection civile de Gros-de-Vaud</v>
      </c>
      <c r="E10564">
        <f>COUNTIFS(D$2:D10564,Clef_répartition[[#This Row],[Code_Nom]],J$2:J10564,Clef_répartition[[#This Row],[Année]])</f>
        <v>16</v>
      </c>
      <c r="F10564">
        <f>IF(Clef_répartition[[#This Row],[Code_Nom]]=D10563,F10563-1,(COUNTIFS(Clef_répartition[Code_Nom],Clef_répartition[[#This Row],[Code_Nom]],Clef_répartition[Année],Clef_répartition[[#This Row],[Année]])))</f>
        <v>21</v>
      </c>
      <c r="G10564" t="str">
        <f>Clef_répartition[[#This Row],[Code_Nom]]&amp;"_"&amp;Clef_répartition[[#This Row],[Nombre]]&amp;"_"&amp;Clef_répartition[[#This Row],[Année]]</f>
        <v>ORPC Gros-de-Vaud_Organisation régionale de protection civile de Gros-de-Vaud_16_2021</v>
      </c>
      <c r="H10564">
        <v>5541</v>
      </c>
      <c r="I10564" t="s">
        <v>128</v>
      </c>
      <c r="J10564">
        <v>2021</v>
      </c>
      <c r="K10564">
        <v>2.4842177838105703E-2</v>
      </c>
    </row>
    <row r="10565" spans="1:11" x14ac:dyDescent="0.25">
      <c r="A10565" t="s">
        <v>725</v>
      </c>
      <c r="B10565" t="s">
        <v>571</v>
      </c>
      <c r="C10565" t="s">
        <v>572</v>
      </c>
      <c r="D10565" t="str">
        <f>Clef_répartition[[#This Row],[Code association]]&amp;"_"&amp;Clef_répartition[[#This Row],[Nom association]]</f>
        <v>ORPC Gros-de-Vaud_Organisation régionale de protection civile de Gros-de-Vaud</v>
      </c>
      <c r="E10565">
        <f>COUNTIFS(D$2:D10565,Clef_répartition[[#This Row],[Code_Nom]],J$2:J10565,Clef_répartition[[#This Row],[Année]])</f>
        <v>17</v>
      </c>
      <c r="F10565">
        <f>IF(Clef_répartition[[#This Row],[Code_Nom]]=D10564,F10564-1,(COUNTIFS(Clef_répartition[Code_Nom],Clef_répartition[[#This Row],[Code_Nom]],Clef_répartition[Année],Clef_répartition[[#This Row],[Année]])))</f>
        <v>20</v>
      </c>
      <c r="G10565" t="str">
        <f>Clef_répartition[[#This Row],[Code_Nom]]&amp;"_"&amp;Clef_répartition[[#This Row],[Nombre]]&amp;"_"&amp;Clef_répartition[[#This Row],[Année]]</f>
        <v>ORPC Gros-de-Vaud_Organisation régionale de protection civile de Gros-de-Vaud_17_2021</v>
      </c>
      <c r="H10565">
        <v>5804</v>
      </c>
      <c r="I10565" t="s">
        <v>139</v>
      </c>
      <c r="J10565">
        <v>2021</v>
      </c>
      <c r="K10565">
        <v>3.451619158425441E-2</v>
      </c>
    </row>
    <row r="10566" spans="1:11" x14ac:dyDescent="0.25">
      <c r="A10566" t="s">
        <v>725</v>
      </c>
      <c r="B10566" t="s">
        <v>571</v>
      </c>
      <c r="C10566" t="s">
        <v>572</v>
      </c>
      <c r="D10566" t="str">
        <f>Clef_répartition[[#This Row],[Code association]]&amp;"_"&amp;Clef_répartition[[#This Row],[Nom association]]</f>
        <v>ORPC Gros-de-Vaud_Organisation régionale de protection civile de Gros-de-Vaud</v>
      </c>
      <c r="E10566">
        <f>COUNTIFS(D$2:D10566,Clef_répartition[[#This Row],[Code_Nom]],J$2:J10566,Clef_répartition[[#This Row],[Année]])</f>
        <v>18</v>
      </c>
      <c r="F10566">
        <f>IF(Clef_répartition[[#This Row],[Code_Nom]]=D10565,F10565-1,(COUNTIFS(Clef_répartition[Code_Nom],Clef_répartition[[#This Row],[Code_Nom]],Clef_répartition[Année],Clef_répartition[[#This Row],[Année]])))</f>
        <v>19</v>
      </c>
      <c r="G10566" t="str">
        <f>Clef_répartition[[#This Row],[Code_Nom]]&amp;"_"&amp;Clef_répartition[[#This Row],[Nombre]]&amp;"_"&amp;Clef_répartition[[#This Row],[Année]]</f>
        <v>ORPC Gros-de-Vaud_Organisation régionale de protection civile de Gros-de-Vaud_18_2021</v>
      </c>
      <c r="H10566">
        <v>5487</v>
      </c>
      <c r="I10566" t="s">
        <v>167</v>
      </c>
      <c r="J10566">
        <v>2021</v>
      </c>
      <c r="K10566">
        <v>9.8894706224549149E-3</v>
      </c>
    </row>
    <row r="10567" spans="1:11" x14ac:dyDescent="0.25">
      <c r="A10567" t="s">
        <v>725</v>
      </c>
      <c r="B10567" t="s">
        <v>571</v>
      </c>
      <c r="C10567" t="s">
        <v>572</v>
      </c>
      <c r="D10567" t="str">
        <f>Clef_répartition[[#This Row],[Code association]]&amp;"_"&amp;Clef_répartition[[#This Row],[Nom association]]</f>
        <v>ORPC Gros-de-Vaud_Organisation régionale de protection civile de Gros-de-Vaud</v>
      </c>
      <c r="E10567">
        <f>COUNTIFS(D$2:D10567,Clef_répartition[[#This Row],[Code_Nom]],J$2:J10567,Clef_répartition[[#This Row],[Année]])</f>
        <v>19</v>
      </c>
      <c r="F10567">
        <f>IF(Clef_répartition[[#This Row],[Code_Nom]]=D10566,F10566-1,(COUNTIFS(Clef_répartition[Code_Nom],Clef_répartition[[#This Row],[Code_Nom]],Clef_répartition[Année],Clef_répartition[[#This Row],[Année]])))</f>
        <v>18</v>
      </c>
      <c r="G10567" t="str">
        <f>Clef_répartition[[#This Row],[Code_Nom]]&amp;"_"&amp;Clef_répartition[[#This Row],[Nombre]]&amp;"_"&amp;Clef_répartition[[#This Row],[Année]]</f>
        <v>ORPC Gros-de-Vaud_Organisation régionale de protection civile de Gros-de-Vaud_19_2021</v>
      </c>
      <c r="H10567">
        <v>5489</v>
      </c>
      <c r="I10567" t="s">
        <v>175</v>
      </c>
      <c r="J10567">
        <v>2021</v>
      </c>
      <c r="K10567">
        <v>1.7042638915820998E-2</v>
      </c>
    </row>
    <row r="10568" spans="1:11" x14ac:dyDescent="0.25">
      <c r="A10568" t="s">
        <v>725</v>
      </c>
      <c r="B10568" t="s">
        <v>571</v>
      </c>
      <c r="C10568" t="s">
        <v>572</v>
      </c>
      <c r="D10568" t="str">
        <f>Clef_répartition[[#This Row],[Code association]]&amp;"_"&amp;Clef_répartition[[#This Row],[Nom association]]</f>
        <v>ORPC Gros-de-Vaud_Organisation régionale de protection civile de Gros-de-Vaud</v>
      </c>
      <c r="E10568">
        <f>COUNTIFS(D$2:D10568,Clef_répartition[[#This Row],[Code_Nom]],J$2:J10568,Clef_répartition[[#This Row],[Année]])</f>
        <v>20</v>
      </c>
      <c r="F10568">
        <f>IF(Clef_répartition[[#This Row],[Code_Nom]]=D10567,F10567-1,(COUNTIFS(Clef_répartition[Code_Nom],Clef_répartition[[#This Row],[Code_Nom]],Clef_répartition[Année],Clef_répartition[[#This Row],[Année]])))</f>
        <v>17</v>
      </c>
      <c r="G10568" t="str">
        <f>Clef_répartition[[#This Row],[Code_Nom]]&amp;"_"&amp;Clef_répartition[[#This Row],[Nombre]]&amp;"_"&amp;Clef_répartition[[#This Row],[Année]]</f>
        <v>ORPC Gros-de-Vaud_Organisation régionale de protection civile de Gros-de-Vaud_20_2021</v>
      </c>
      <c r="H10568">
        <v>5693</v>
      </c>
      <c r="I10568" t="s">
        <v>184</v>
      </c>
      <c r="J10568">
        <v>2021</v>
      </c>
      <c r="K10568">
        <v>5.9940102988386874E-2</v>
      </c>
    </row>
    <row r="10569" spans="1:11" x14ac:dyDescent="0.25">
      <c r="A10569" t="s">
        <v>725</v>
      </c>
      <c r="B10569" t="s">
        <v>571</v>
      </c>
      <c r="C10569" t="s">
        <v>572</v>
      </c>
      <c r="D10569" t="str">
        <f>Clef_répartition[[#This Row],[Code association]]&amp;"_"&amp;Clef_répartition[[#This Row],[Nom association]]</f>
        <v>ORPC Gros-de-Vaud_Organisation régionale de protection civile de Gros-de-Vaud</v>
      </c>
      <c r="E10569">
        <f>COUNTIFS(D$2:D10569,Clef_répartition[[#This Row],[Code_Nom]],J$2:J10569,Clef_répartition[[#This Row],[Année]])</f>
        <v>21</v>
      </c>
      <c r="F10569">
        <f>IF(Clef_répartition[[#This Row],[Code_Nom]]=D10568,F10568-1,(COUNTIFS(Clef_répartition[Code_Nom],Clef_répartition[[#This Row],[Code_Nom]],Clef_répartition[Année],Clef_répartition[[#This Row],[Année]])))</f>
        <v>16</v>
      </c>
      <c r="G10569" t="str">
        <f>Clef_répartition[[#This Row],[Code_Nom]]&amp;"_"&amp;Clef_répartition[[#This Row],[Nombre]]&amp;"_"&amp;Clef_répartition[[#This Row],[Année]]</f>
        <v>ORPC Gros-de-Vaud_Organisation régionale de protection civile de Gros-de-Vaud_21_2021</v>
      </c>
      <c r="H10569">
        <v>5540</v>
      </c>
      <c r="I10569" t="s">
        <v>186</v>
      </c>
      <c r="J10569">
        <v>2021</v>
      </c>
      <c r="K10569">
        <v>4.0010341930062698E-2</v>
      </c>
    </row>
    <row r="10570" spans="1:11" x14ac:dyDescent="0.25">
      <c r="A10570" t="s">
        <v>725</v>
      </c>
      <c r="B10570" t="s">
        <v>571</v>
      </c>
      <c r="C10570" t="s">
        <v>572</v>
      </c>
      <c r="D10570" t="str">
        <f>Clef_répartition[[#This Row],[Code association]]&amp;"_"&amp;Clef_répartition[[#This Row],[Nom association]]</f>
        <v>ORPC Gros-de-Vaud_Organisation régionale de protection civile de Gros-de-Vaud</v>
      </c>
      <c r="E10570">
        <f>COUNTIFS(D$2:D10570,Clef_répartition[[#This Row],[Code_Nom]],J$2:J10570,Clef_répartition[[#This Row],[Année]])</f>
        <v>22</v>
      </c>
      <c r="F10570">
        <f>IF(Clef_répartition[[#This Row],[Code_Nom]]=D10569,F10569-1,(COUNTIFS(Clef_répartition[Code_Nom],Clef_répartition[[#This Row],[Code_Nom]],Clef_répartition[Année],Clef_répartition[[#This Row],[Année]])))</f>
        <v>15</v>
      </c>
      <c r="G10570" t="str">
        <f>Clef_répartition[[#This Row],[Code_Nom]]&amp;"_"&amp;Clef_répartition[[#This Row],[Nombre]]&amp;"_"&amp;Clef_répartition[[#This Row],[Année]]</f>
        <v>ORPC Gros-de-Vaud_Organisation régionale de protection civile de Gros-de-Vaud_22_2021</v>
      </c>
      <c r="H10570" s="60">
        <v>5527</v>
      </c>
      <c r="I10570" s="60" t="s">
        <v>191</v>
      </c>
      <c r="J10570" s="60">
        <v>2021</v>
      </c>
      <c r="K10570" s="60">
        <v>2.4842177838105703E-2</v>
      </c>
    </row>
    <row r="10571" spans="1:11" x14ac:dyDescent="0.25">
      <c r="A10571" t="s">
        <v>725</v>
      </c>
      <c r="B10571" t="s">
        <v>571</v>
      </c>
      <c r="C10571" t="s">
        <v>572</v>
      </c>
      <c r="D10571" t="str">
        <f>Clef_répartition[[#This Row],[Code association]]&amp;"_"&amp;Clef_répartition[[#This Row],[Nom association]]</f>
        <v>ORPC Gros-de-Vaud_Organisation régionale de protection civile de Gros-de-Vaud</v>
      </c>
      <c r="E10571">
        <f>COUNTIFS(D$2:D10571,Clef_répartition[[#This Row],[Code_Nom]],J$2:J10571,Clef_répartition[[#This Row],[Année]])</f>
        <v>23</v>
      </c>
      <c r="F10571">
        <f>IF(Clef_répartition[[#This Row],[Code_Nom]]=D10570,F10570-1,(COUNTIFS(Clef_répartition[Code_Nom],Clef_répartition[[#This Row],[Code_Nom]],Clef_répartition[Année],Clef_répartition[[#This Row],[Année]])))</f>
        <v>14</v>
      </c>
      <c r="G10571" t="str">
        <f>Clef_répartition[[#This Row],[Code_Nom]]&amp;"_"&amp;Clef_répartition[[#This Row],[Nombre]]&amp;"_"&amp;Clef_répartition[[#This Row],[Année]]</f>
        <v>ORPC Gros-de-Vaud_Organisation régionale de protection civile de Gros-de-Vaud_23_2021</v>
      </c>
      <c r="H10571">
        <v>5680</v>
      </c>
      <c r="I10571" t="s">
        <v>197</v>
      </c>
      <c r="J10571">
        <v>2021</v>
      </c>
      <c r="K10571">
        <v>6.4852519768168401E-3</v>
      </c>
    </row>
    <row r="10572" spans="1:11" x14ac:dyDescent="0.25">
      <c r="A10572" t="s">
        <v>725</v>
      </c>
      <c r="B10572" t="s">
        <v>571</v>
      </c>
      <c r="C10572" t="s">
        <v>572</v>
      </c>
      <c r="D10572" t="str">
        <f>Clef_répartition[[#This Row],[Code association]]&amp;"_"&amp;Clef_répartition[[#This Row],[Nom association]]</f>
        <v>ORPC Gros-de-Vaud_Organisation régionale de protection civile de Gros-de-Vaud</v>
      </c>
      <c r="E10572">
        <f>COUNTIFS(D$2:D10572,Clef_répartition[[#This Row],[Code_Nom]],J$2:J10572,Clef_répartition[[#This Row],[Année]])</f>
        <v>24</v>
      </c>
      <c r="F10572">
        <f>IF(Clef_répartition[[#This Row],[Code_Nom]]=D10571,F10571-1,(COUNTIFS(Clef_répartition[Code_Nom],Clef_répartition[[#This Row],[Code_Nom]],Clef_répartition[Année],Clef_répartition[[#This Row],[Année]])))</f>
        <v>13</v>
      </c>
      <c r="G10572" t="str">
        <f>Clef_répartition[[#This Row],[Code_Nom]]&amp;"_"&amp;Clef_répartition[[#This Row],[Nombre]]&amp;"_"&amp;Clef_répartition[[#This Row],[Année]]</f>
        <v>ORPC Gros-de-Vaud_Organisation régionale de protection civile de Gros-de-Vaud_24_2021</v>
      </c>
      <c r="H10572">
        <v>5923</v>
      </c>
      <c r="I10572" t="s">
        <v>200</v>
      </c>
      <c r="J10572">
        <v>2021</v>
      </c>
      <c r="K10572">
        <v>4.3306832137547666E-3</v>
      </c>
    </row>
    <row r="10573" spans="1:11" x14ac:dyDescent="0.25">
      <c r="A10573" t="s">
        <v>725</v>
      </c>
      <c r="B10573" t="s">
        <v>571</v>
      </c>
      <c r="C10573" t="s">
        <v>572</v>
      </c>
      <c r="D10573" t="str">
        <f>Clef_répartition[[#This Row],[Code association]]&amp;"_"&amp;Clef_répartition[[#This Row],[Nom association]]</f>
        <v>ORPC Gros-de-Vaud_Organisation régionale de protection civile de Gros-de-Vaud</v>
      </c>
      <c r="E10573">
        <f>COUNTIFS(D$2:D10573,Clef_répartition[[#This Row],[Code_Nom]],J$2:J10573,Clef_répartition[[#This Row],[Année]])</f>
        <v>25</v>
      </c>
      <c r="F10573">
        <f>IF(Clef_répartition[[#This Row],[Code_Nom]]=D10572,F10572-1,(COUNTIFS(Clef_répartition[Code_Nom],Clef_répartition[[#This Row],[Code_Nom]],Clef_répartition[Année],Clef_répartition[[#This Row],[Année]])))</f>
        <v>12</v>
      </c>
      <c r="G10573" t="str">
        <f>Clef_répartition[[#This Row],[Code_Nom]]&amp;"_"&amp;Clef_répartition[[#This Row],[Nombre]]&amp;"_"&amp;Clef_répartition[[#This Row],[Année]]</f>
        <v>ORPC Gros-de-Vaud_Organisation régionale de protection civile de Gros-de-Vaud_25_2021</v>
      </c>
      <c r="H10573">
        <v>5529</v>
      </c>
      <c r="I10573" t="s">
        <v>208</v>
      </c>
      <c r="J10573">
        <v>2021</v>
      </c>
      <c r="K10573">
        <v>1.3315234955723612E-2</v>
      </c>
    </row>
    <row r="10574" spans="1:11" x14ac:dyDescent="0.25">
      <c r="A10574" t="s">
        <v>725</v>
      </c>
      <c r="B10574" t="s">
        <v>571</v>
      </c>
      <c r="C10574" t="s">
        <v>572</v>
      </c>
      <c r="D10574" t="str">
        <f>Clef_répartition[[#This Row],[Code association]]&amp;"_"&amp;Clef_répartition[[#This Row],[Nom association]]</f>
        <v>ORPC Gros-de-Vaud_Organisation régionale de protection civile de Gros-de-Vaud</v>
      </c>
      <c r="E10574">
        <f>COUNTIFS(D$2:D10574,Clef_répartition[[#This Row],[Code_Nom]],J$2:J10574,Clef_répartition[[#This Row],[Année]])</f>
        <v>26</v>
      </c>
      <c r="F10574">
        <f>IF(Clef_répartition[[#This Row],[Code_Nom]]=D10573,F10573-1,(COUNTIFS(Clef_répartition[Code_Nom],Clef_répartition[[#This Row],[Code_Nom]],Clef_répartition[Année],Clef_répartition[[#This Row],[Année]])))</f>
        <v>11</v>
      </c>
      <c r="G10574" t="str">
        <f>Clef_répartition[[#This Row],[Code_Nom]]&amp;"_"&amp;Clef_répartition[[#This Row],[Nombre]]&amp;"_"&amp;Clef_répartition[[#This Row],[Année]]</f>
        <v>ORPC Gros-de-Vaud_Organisation régionale de protection civile de Gros-de-Vaud_26_2021</v>
      </c>
      <c r="H10574">
        <v>5530</v>
      </c>
      <c r="I10574" t="s">
        <v>209</v>
      </c>
      <c r="J10574">
        <v>2021</v>
      </c>
      <c r="K10574">
        <v>1.2216404886561954E-2</v>
      </c>
    </row>
    <row r="10575" spans="1:11" x14ac:dyDescent="0.25">
      <c r="A10575" t="s">
        <v>725</v>
      </c>
      <c r="B10575" t="s">
        <v>571</v>
      </c>
      <c r="C10575" t="s">
        <v>572</v>
      </c>
      <c r="D10575" t="str">
        <f>Clef_répartition[[#This Row],[Code association]]&amp;"_"&amp;Clef_répartition[[#This Row],[Nom association]]</f>
        <v>ORPC Gros-de-Vaud_Organisation régionale de protection civile de Gros-de-Vaud</v>
      </c>
      <c r="E10575">
        <f>COUNTIFS(D$2:D10575,Clef_répartition[[#This Row],[Code_Nom]],J$2:J10575,Clef_répartition[[#This Row],[Année]])</f>
        <v>27</v>
      </c>
      <c r="F10575">
        <f>IF(Clef_répartition[[#This Row],[Code_Nom]]=D10574,F10574-1,(COUNTIFS(Clef_répartition[Code_Nom],Clef_répartition[[#This Row],[Code_Nom]],Clef_répartition[Année],Clef_répartition[[#This Row],[Année]])))</f>
        <v>10</v>
      </c>
      <c r="G10575" t="str">
        <f>Clef_répartition[[#This Row],[Code_Nom]]&amp;"_"&amp;Clef_répartition[[#This Row],[Nombre]]&amp;"_"&amp;Clef_répartition[[#This Row],[Année]]</f>
        <v>ORPC Gros-de-Vaud_Organisation régionale de protection civile de Gros-de-Vaud_27_2021</v>
      </c>
      <c r="H10575">
        <v>5495</v>
      </c>
      <c r="I10575" t="s">
        <v>212</v>
      </c>
      <c r="J10575">
        <v>2021</v>
      </c>
      <c r="K10575">
        <v>6.9097020231400685E-2</v>
      </c>
    </row>
    <row r="10576" spans="1:11" x14ac:dyDescent="0.25">
      <c r="A10576" t="s">
        <v>725</v>
      </c>
      <c r="B10576" t="s">
        <v>571</v>
      </c>
      <c r="C10576" t="s">
        <v>572</v>
      </c>
      <c r="D10576" t="str">
        <f>Clef_répartition[[#This Row],[Code association]]&amp;"_"&amp;Clef_répartition[[#This Row],[Nom association]]</f>
        <v>ORPC Gros-de-Vaud_Organisation régionale de protection civile de Gros-de-Vaud</v>
      </c>
      <c r="E10576">
        <f>COUNTIFS(D$2:D10576,Clef_répartition[[#This Row],[Code_Nom]],J$2:J10576,Clef_répartition[[#This Row],[Année]])</f>
        <v>28</v>
      </c>
      <c r="F10576">
        <f>IF(Clef_répartition[[#This Row],[Code_Nom]]=D10575,F10575-1,(COUNTIFS(Clef_répartition[Code_Nom],Clef_répartition[[#This Row],[Code_Nom]],Clef_répartition[Année],Clef_répartition[[#This Row],[Année]])))</f>
        <v>9</v>
      </c>
      <c r="G10576" t="str">
        <f>Clef_répartition[[#This Row],[Code_Nom]]&amp;"_"&amp;Clef_répartition[[#This Row],[Nombre]]&amp;"_"&amp;Clef_répartition[[#This Row],[Année]]</f>
        <v>ORPC Gros-de-Vaud_Organisation régionale de protection civile de Gros-de-Vaud_28_2021</v>
      </c>
      <c r="H10576">
        <v>5496</v>
      </c>
      <c r="I10576" t="s">
        <v>213</v>
      </c>
      <c r="J10576">
        <v>2021</v>
      </c>
      <c r="K10576">
        <v>3.9967250554801458E-2</v>
      </c>
    </row>
    <row r="10577" spans="1:11" x14ac:dyDescent="0.25">
      <c r="A10577" t="s">
        <v>725</v>
      </c>
      <c r="B10577" t="s">
        <v>571</v>
      </c>
      <c r="C10577" t="s">
        <v>572</v>
      </c>
      <c r="D10577" t="str">
        <f>Clef_répartition[[#This Row],[Code association]]&amp;"_"&amp;Clef_répartition[[#This Row],[Nom association]]</f>
        <v>ORPC Gros-de-Vaud_Organisation régionale de protection civile de Gros-de-Vaud</v>
      </c>
      <c r="E10577">
        <f>COUNTIFS(D$2:D10577,Clef_répartition[[#This Row],[Code_Nom]],J$2:J10577,Clef_répartition[[#This Row],[Année]])</f>
        <v>29</v>
      </c>
      <c r="F10577">
        <f>IF(Clef_répartition[[#This Row],[Code_Nom]]=D10576,F10576-1,(COUNTIFS(Clef_répartition[Code_Nom],Clef_répartition[[#This Row],[Code_Nom]],Clef_répartition[Année],Clef_répartition[[#This Row],[Année]])))</f>
        <v>8</v>
      </c>
      <c r="G10577" t="str">
        <f>Clef_répartition[[#This Row],[Code_Nom]]&amp;"_"&amp;Clef_répartition[[#This Row],[Nombre]]&amp;"_"&amp;Clef_répartition[[#This Row],[Année]]</f>
        <v>ORPC Gros-de-Vaud_Organisation régionale de protection civile de Gros-de-Vaud_29_2021</v>
      </c>
      <c r="H10577">
        <v>5531</v>
      </c>
      <c r="I10577" t="s">
        <v>214</v>
      </c>
      <c r="J10577">
        <v>2021</v>
      </c>
      <c r="K10577">
        <v>9.0276431172300869E-3</v>
      </c>
    </row>
    <row r="10578" spans="1:11" x14ac:dyDescent="0.25">
      <c r="A10578" t="s">
        <v>725</v>
      </c>
      <c r="B10578" t="s">
        <v>571</v>
      </c>
      <c r="C10578" t="s">
        <v>572</v>
      </c>
      <c r="D10578" t="str">
        <f>Clef_répartition[[#This Row],[Code association]]&amp;"_"&amp;Clef_répartition[[#This Row],[Nom association]]</f>
        <v>ORPC Gros-de-Vaud_Organisation régionale de protection civile de Gros-de-Vaud</v>
      </c>
      <c r="E10578">
        <f>COUNTIFS(D$2:D10578,Clef_répartition[[#This Row],[Code_Nom]],J$2:J10578,Clef_répartition[[#This Row],[Année]])</f>
        <v>30</v>
      </c>
      <c r="F10578">
        <f>IF(Clef_répartition[[#This Row],[Code_Nom]]=D10577,F10577-1,(COUNTIFS(Clef_répartition[Code_Nom],Clef_répartition[[#This Row],[Code_Nom]],Clef_répartition[Année],Clef_répartition[[#This Row],[Année]])))</f>
        <v>7</v>
      </c>
      <c r="G10578" t="str">
        <f>Clef_répartition[[#This Row],[Code_Nom]]&amp;"_"&amp;Clef_répartition[[#This Row],[Nombre]]&amp;"_"&amp;Clef_répartition[[#This Row],[Année]]</f>
        <v>ORPC Gros-de-Vaud_Organisation régionale de protection civile de Gros-de-Vaud_30_2021</v>
      </c>
      <c r="H10578">
        <v>5533</v>
      </c>
      <c r="I10578" t="s">
        <v>216</v>
      </c>
      <c r="J10578">
        <v>2021</v>
      </c>
      <c r="K10578">
        <v>1.7861375045784587E-2</v>
      </c>
    </row>
    <row r="10579" spans="1:11" x14ac:dyDescent="0.25">
      <c r="A10579" t="s">
        <v>725</v>
      </c>
      <c r="B10579" t="s">
        <v>571</v>
      </c>
      <c r="C10579" t="s">
        <v>572</v>
      </c>
      <c r="D10579" t="str">
        <f>Clef_répartition[[#This Row],[Code association]]&amp;"_"&amp;Clef_répartition[[#This Row],[Nom association]]</f>
        <v>ORPC Gros-de-Vaud_Organisation régionale de protection civile de Gros-de-Vaud</v>
      </c>
      <c r="E10579">
        <f>COUNTIFS(D$2:D10579,Clef_répartition[[#This Row],[Code_Nom]],J$2:J10579,Clef_répartition[[#This Row],[Année]])</f>
        <v>31</v>
      </c>
      <c r="F10579">
        <f>IF(Clef_répartition[[#This Row],[Code_Nom]]=D10578,F10578-1,(COUNTIFS(Clef_répartition[Code_Nom],Clef_répartition[[#This Row],[Code_Nom]],Clef_répartition[Année],Clef_répartition[[#This Row],[Année]])))</f>
        <v>6</v>
      </c>
      <c r="G10579" t="str">
        <f>Clef_répartition[[#This Row],[Code_Nom]]&amp;"_"&amp;Clef_répartition[[#This Row],[Nombre]]&amp;"_"&amp;Clef_répartition[[#This Row],[Année]]</f>
        <v>ORPC Gros-de-Vaud_Organisation régionale de protection civile de Gros-de-Vaud_31_2021</v>
      </c>
      <c r="H10579">
        <v>5534</v>
      </c>
      <c r="I10579" t="s">
        <v>241</v>
      </c>
      <c r="J10579">
        <v>2021</v>
      </c>
      <c r="K10579">
        <v>5.7311529097451141E-3</v>
      </c>
    </row>
    <row r="10580" spans="1:11" x14ac:dyDescent="0.25">
      <c r="A10580" t="s">
        <v>725</v>
      </c>
      <c r="B10580" t="s">
        <v>571</v>
      </c>
      <c r="C10580" t="s">
        <v>572</v>
      </c>
      <c r="D10580" t="str">
        <f>Clef_répartition[[#This Row],[Code association]]&amp;"_"&amp;Clef_répartition[[#This Row],[Nom association]]</f>
        <v>ORPC Gros-de-Vaud_Organisation régionale de protection civile de Gros-de-Vaud</v>
      </c>
      <c r="E10580">
        <f>COUNTIFS(D$2:D10580,Clef_répartition[[#This Row],[Code_Nom]],J$2:J10580,Clef_répartition[[#This Row],[Année]])</f>
        <v>32</v>
      </c>
      <c r="F10580">
        <f>IF(Clef_répartition[[#This Row],[Code_Nom]]=D10579,F10579-1,(COUNTIFS(Clef_répartition[Code_Nom],Clef_répartition[[#This Row],[Code_Nom]],Clef_répartition[Année],Clef_répartition[[#This Row],[Année]])))</f>
        <v>5</v>
      </c>
      <c r="G10580" t="str">
        <f>Clef_répartition[[#This Row],[Code_Nom]]&amp;"_"&amp;Clef_répartition[[#This Row],[Nombre]]&amp;"_"&amp;Clef_répartition[[#This Row],[Année]]</f>
        <v>ORPC Gros-de-Vaud_Organisation régionale de protection civile de Gros-de-Vaud_32_2021</v>
      </c>
      <c r="H10580">
        <v>5535</v>
      </c>
      <c r="I10580" t="s">
        <v>242</v>
      </c>
      <c r="J10580">
        <v>2021</v>
      </c>
      <c r="K10580">
        <v>1.6891819102406655E-2</v>
      </c>
    </row>
    <row r="10581" spans="1:11" x14ac:dyDescent="0.25">
      <c r="A10581" t="s">
        <v>725</v>
      </c>
      <c r="B10581" t="s">
        <v>571</v>
      </c>
      <c r="C10581" t="s">
        <v>572</v>
      </c>
      <c r="D10581" t="str">
        <f>Clef_répartition[[#This Row],[Code association]]&amp;"_"&amp;Clef_répartition[[#This Row],[Nom association]]</f>
        <v>ORPC Gros-de-Vaud_Organisation régionale de protection civile de Gros-de-Vaud</v>
      </c>
      <c r="E10581">
        <f>COUNTIFS(D$2:D10581,Clef_répartition[[#This Row],[Code_Nom]],J$2:J10581,Clef_répartition[[#This Row],[Année]])</f>
        <v>33</v>
      </c>
      <c r="F10581">
        <f>IF(Clef_répartition[[#This Row],[Code_Nom]]=D10580,F10580-1,(COUNTIFS(Clef_répartition[Code_Nom],Clef_répartition[[#This Row],[Code_Nom]],Clef_répartition[Année],Clef_répartition[[#This Row],[Année]])))</f>
        <v>4</v>
      </c>
      <c r="G10581" t="str">
        <f>Clef_répartition[[#This Row],[Code_Nom]]&amp;"_"&amp;Clef_répartition[[#This Row],[Nombre]]&amp;"_"&amp;Clef_répartition[[#This Row],[Année]]</f>
        <v>ORPC Gros-de-Vaud_Organisation régionale de protection civile de Gros-de-Vaud_33_2021</v>
      </c>
      <c r="H10581">
        <v>5501</v>
      </c>
      <c r="I10581" t="s">
        <v>258</v>
      </c>
      <c r="J10581">
        <v>2021</v>
      </c>
      <c r="K10581">
        <v>2.242906082347618E-2</v>
      </c>
    </row>
    <row r="10582" spans="1:11" x14ac:dyDescent="0.25">
      <c r="A10582" t="s">
        <v>725</v>
      </c>
      <c r="B10582" t="s">
        <v>571</v>
      </c>
      <c r="C10582" t="s">
        <v>572</v>
      </c>
      <c r="D10582" t="str">
        <f>Clef_répartition[[#This Row],[Code association]]&amp;"_"&amp;Clef_répartition[[#This Row],[Nom association]]</f>
        <v>ORPC Gros-de-Vaud_Organisation régionale de protection civile de Gros-de-Vaud</v>
      </c>
      <c r="E10582">
        <f>COUNTIFS(D$2:D10582,Clef_répartition[[#This Row],[Code_Nom]],J$2:J10582,Clef_répartition[[#This Row],[Année]])</f>
        <v>34</v>
      </c>
      <c r="F10582">
        <f>IF(Clef_répartition[[#This Row],[Code_Nom]]=D10581,F10581-1,(COUNTIFS(Clef_répartition[Code_Nom],Clef_répartition[[#This Row],[Code_Nom]],Clef_répartition[Année],Clef_répartition[[#This Row],[Année]])))</f>
        <v>3</v>
      </c>
      <c r="G10582" t="str">
        <f>Clef_répartition[[#This Row],[Code_Nom]]&amp;"_"&amp;Clef_répartition[[#This Row],[Nombre]]&amp;"_"&amp;Clef_répartition[[#This Row],[Année]]</f>
        <v>ORPC Gros-de-Vaud_Organisation régionale de protection civile de Gros-de-Vaud_34_2021</v>
      </c>
      <c r="H10582">
        <v>5537</v>
      </c>
      <c r="I10582" t="s">
        <v>282</v>
      </c>
      <c r="J10582">
        <v>2021</v>
      </c>
      <c r="K10582">
        <v>2.7600025854825155E-2</v>
      </c>
    </row>
    <row r="10583" spans="1:11" x14ac:dyDescent="0.25">
      <c r="A10583" t="s">
        <v>725</v>
      </c>
      <c r="B10583" t="s">
        <v>571</v>
      </c>
      <c r="C10583" t="s">
        <v>572</v>
      </c>
      <c r="D10583" t="str">
        <f>Clef_répartition[[#This Row],[Code association]]&amp;"_"&amp;Clef_répartition[[#This Row],[Nom association]]</f>
        <v>ORPC Gros-de-Vaud_Organisation régionale de protection civile de Gros-de-Vaud</v>
      </c>
      <c r="E10583">
        <f>COUNTIFS(D$2:D10583,Clef_répartition[[#This Row],[Code_Nom]],J$2:J10583,Clef_répartition[[#This Row],[Année]])</f>
        <v>35</v>
      </c>
      <c r="F10583">
        <f>IF(Clef_répartition[[#This Row],[Code_Nom]]=D10582,F10582-1,(COUNTIFS(Clef_répartition[Code_Nom],Clef_répartition[[#This Row],[Code_Nom]],Clef_répartition[Année],Clef_répartition[[#This Row],[Année]])))</f>
        <v>2</v>
      </c>
      <c r="G10583" t="str">
        <f>Clef_répartition[[#This Row],[Code_Nom]]&amp;"_"&amp;Clef_répartition[[#This Row],[Nombre]]&amp;"_"&amp;Clef_répartition[[#This Row],[Année]]</f>
        <v>ORPC Gros-de-Vaud_Organisation régionale de protection civile de Gros-de-Vaud_35_2021</v>
      </c>
      <c r="H10583">
        <v>5539</v>
      </c>
      <c r="I10583" t="s">
        <v>288</v>
      </c>
      <c r="J10583">
        <v>2021</v>
      </c>
      <c r="K10583">
        <v>2.2838428888457975E-2</v>
      </c>
    </row>
    <row r="10584" spans="1:11" x14ac:dyDescent="0.25">
      <c r="A10584" t="s">
        <v>725</v>
      </c>
      <c r="B10584" t="s">
        <v>571</v>
      </c>
      <c r="C10584" t="s">
        <v>572</v>
      </c>
      <c r="D10584" t="str">
        <f>Clef_répartition[[#This Row],[Code association]]&amp;"_"&amp;Clef_répartition[[#This Row],[Nom association]]</f>
        <v>ORPC Gros-de-Vaud_Organisation régionale de protection civile de Gros-de-Vaud</v>
      </c>
      <c r="E10584">
        <f>COUNTIFS(D$2:D10584,Clef_répartition[[#This Row],[Code_Nom]],J$2:J10584,Clef_répartition[[#This Row],[Année]])</f>
        <v>36</v>
      </c>
      <c r="F10584">
        <f>IF(Clef_répartition[[#This Row],[Code_Nom]]=D10583,F10583-1,(COUNTIFS(Clef_répartition[Code_Nom],Clef_répartition[[#This Row],[Code_Nom]],Clef_répartition[Année],Clef_répartition[[#This Row],[Année]])))</f>
        <v>1</v>
      </c>
      <c r="G10584" t="str">
        <f>Clef_répartition[[#This Row],[Code_Nom]]&amp;"_"&amp;Clef_répartition[[#This Row],[Nombre]]&amp;"_"&amp;Clef_répartition[[#This Row],[Année]]</f>
        <v>ORPC Gros-de-Vaud_Organisation régionale de protection civile de Gros-de-Vaud_36_2021</v>
      </c>
      <c r="H10584">
        <v>5503</v>
      </c>
      <c r="I10584" t="s">
        <v>290</v>
      </c>
      <c r="J10584">
        <v>2021</v>
      </c>
      <c r="K10584">
        <v>2.9065132613707367E-2</v>
      </c>
    </row>
    <row r="10585" spans="1:11" x14ac:dyDescent="0.25">
      <c r="A10585" t="s">
        <v>725</v>
      </c>
      <c r="B10585" t="s">
        <v>546</v>
      </c>
      <c r="C10585" t="s">
        <v>759</v>
      </c>
      <c r="D105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85">
        <f>COUNTIFS(D$2:D10585,Clef_répartition[[#This Row],[Code_Nom]],J$2:J10585,Clef_répartition[[#This Row],[Année]])</f>
        <v>1</v>
      </c>
      <c r="F10585">
        <f>IF(Clef_répartition[[#This Row],[Code_Nom]]=D10584,F10584-1,(COUNTIFS(Clef_répartition[Code_Nom],Clef_répartition[[#This Row],[Code_Nom]],Clef_répartition[Année],Clef_répartition[[#This Row],[Année]])))</f>
        <v>73</v>
      </c>
      <c r="G105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vaudois_1_2021</v>
      </c>
      <c r="H10585">
        <v>5742</v>
      </c>
      <c r="I10585" t="s">
        <v>2</v>
      </c>
      <c r="J10585">
        <v>2021</v>
      </c>
      <c r="K10585">
        <v>4.0470000000000002E-3</v>
      </c>
    </row>
    <row r="10586" spans="1:11" x14ac:dyDescent="0.25">
      <c r="A10586" t="s">
        <v>725</v>
      </c>
      <c r="B10586" t="s">
        <v>546</v>
      </c>
      <c r="C10586" t="s">
        <v>759</v>
      </c>
      <c r="D105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86">
        <f>COUNTIFS(D$2:D10586,Clef_répartition[[#This Row],[Code_Nom]],J$2:J10586,Clef_répartition[[#This Row],[Année]])</f>
        <v>2</v>
      </c>
      <c r="F10586">
        <f>IF(Clef_répartition[[#This Row],[Code_Nom]]=D10585,F10585-1,(COUNTIFS(Clef_répartition[Code_Nom],Clef_répartition[[#This Row],[Code_Nom]],Clef_répartition[Année],Clef_répartition[[#This Row],[Année]])))</f>
        <v>72</v>
      </c>
      <c r="G105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vaudois_2_2021</v>
      </c>
      <c r="H10586">
        <v>5743</v>
      </c>
      <c r="I10586" t="s">
        <v>6</v>
      </c>
      <c r="J10586">
        <v>2021</v>
      </c>
      <c r="K10586">
        <v>6.8380000000000003E-3</v>
      </c>
    </row>
    <row r="10587" spans="1:11" x14ac:dyDescent="0.25">
      <c r="A10587" t="s">
        <v>725</v>
      </c>
      <c r="B10587" t="s">
        <v>546</v>
      </c>
      <c r="C10587" t="s">
        <v>759</v>
      </c>
      <c r="D105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87">
        <f>COUNTIFS(D$2:D10587,Clef_répartition[[#This Row],[Code_Nom]],J$2:J10587,Clef_répartition[[#This Row],[Année]])</f>
        <v>3</v>
      </c>
      <c r="F10587">
        <f>IF(Clef_répartition[[#This Row],[Code_Nom]]=D10586,F10586-1,(COUNTIFS(Clef_répartition[Code_Nom],Clef_répartition[[#This Row],[Code_Nom]],Clef_répartition[Année],Clef_répartition[[#This Row],[Année]])))</f>
        <v>71</v>
      </c>
      <c r="G105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vaudois_3_2021</v>
      </c>
      <c r="H10587">
        <v>5744</v>
      </c>
      <c r="I10587" t="s">
        <v>11</v>
      </c>
      <c r="J10587">
        <v>2021</v>
      </c>
      <c r="K10587">
        <v>1.2269E-2</v>
      </c>
    </row>
    <row r="10588" spans="1:11" x14ac:dyDescent="0.25">
      <c r="A10588" t="s">
        <v>725</v>
      </c>
      <c r="B10588" t="s">
        <v>546</v>
      </c>
      <c r="C10588" t="s">
        <v>759</v>
      </c>
      <c r="D1058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88">
        <f>COUNTIFS(D$2:D10588,Clef_répartition[[#This Row],[Code_Nom]],J$2:J10588,Clef_répartition[[#This Row],[Année]])</f>
        <v>4</v>
      </c>
      <c r="F10588">
        <f>IF(Clef_répartition[[#This Row],[Code_Nom]]=D10587,F10587-1,(COUNTIFS(Clef_répartition[Code_Nom],Clef_répartition[[#This Row],[Code_Nom]],Clef_répartition[Année],Clef_répartition[[#This Row],[Année]])))</f>
        <v>70</v>
      </c>
      <c r="G1058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vaudois_4_2021</v>
      </c>
      <c r="H10588">
        <v>5745</v>
      </c>
      <c r="I10588" t="s">
        <v>14</v>
      </c>
      <c r="J10588">
        <v>2021</v>
      </c>
      <c r="K10588">
        <v>1.1528E-2</v>
      </c>
    </row>
    <row r="10589" spans="1:11" x14ac:dyDescent="0.25">
      <c r="A10589" t="s">
        <v>725</v>
      </c>
      <c r="B10589" t="s">
        <v>546</v>
      </c>
      <c r="C10589" t="s">
        <v>759</v>
      </c>
      <c r="D1058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89">
        <f>COUNTIFS(D$2:D10589,Clef_répartition[[#This Row],[Code_Nom]],J$2:J10589,Clef_répartition[[#This Row],[Année]])</f>
        <v>5</v>
      </c>
      <c r="F10589">
        <f>IF(Clef_répartition[[#This Row],[Code_Nom]]=D10588,F10588-1,(COUNTIFS(Clef_répartition[Code_Nom],Clef_répartition[[#This Row],[Code_Nom]],Clef_répartition[Année],Clef_répartition[[#This Row],[Année]])))</f>
        <v>69</v>
      </c>
      <c r="G1058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vaudois_5_2021</v>
      </c>
      <c r="H10589">
        <v>5746</v>
      </c>
      <c r="I10589" t="s">
        <v>15</v>
      </c>
      <c r="J10589">
        <v>2021</v>
      </c>
      <c r="K10589">
        <v>1.0670000000000001E-2</v>
      </c>
    </row>
    <row r="10590" spans="1:11" x14ac:dyDescent="0.25">
      <c r="A10590" t="s">
        <v>725</v>
      </c>
      <c r="B10590" t="s">
        <v>546</v>
      </c>
      <c r="C10590" t="s">
        <v>759</v>
      </c>
      <c r="D1059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0">
        <f>COUNTIFS(D$2:D10590,Clef_répartition[[#This Row],[Code_Nom]],J$2:J10590,Clef_répartition[[#This Row],[Année]])</f>
        <v>6</v>
      </c>
      <c r="F10590">
        <f>IF(Clef_répartition[[#This Row],[Code_Nom]]=D10589,F10589-1,(COUNTIFS(Clef_répartition[Code_Nom],Clef_répartition[[#This Row],[Code_Nom]],Clef_répartition[Année],Clef_répartition[[#This Row],[Année]])))</f>
        <v>68</v>
      </c>
      <c r="G1059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vaudois_6_2021</v>
      </c>
      <c r="H10590">
        <v>5902</v>
      </c>
      <c r="I10590" t="s">
        <v>18</v>
      </c>
      <c r="J10590">
        <v>2021</v>
      </c>
      <c r="K10590">
        <v>4.2509999999999996E-3</v>
      </c>
    </row>
    <row r="10591" spans="1:11" x14ac:dyDescent="0.25">
      <c r="A10591" t="s">
        <v>725</v>
      </c>
      <c r="B10591" t="s">
        <v>546</v>
      </c>
      <c r="C10591" t="s">
        <v>759</v>
      </c>
      <c r="D1059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1">
        <f>COUNTIFS(D$2:D10591,Clef_répartition[[#This Row],[Code_Nom]],J$2:J10591,Clef_répartition[[#This Row],[Année]])</f>
        <v>7</v>
      </c>
      <c r="F10591">
        <f>IF(Clef_répartition[[#This Row],[Code_Nom]]=D10590,F10590-1,(COUNTIFS(Clef_répartition[Code_Nom],Clef_répartition[[#This Row],[Code_Nom]],Clef_répartition[Année],Clef_répartition[[#This Row],[Année]])))</f>
        <v>67</v>
      </c>
      <c r="G1059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vaudois_7_2021</v>
      </c>
      <c r="H10591">
        <v>5903</v>
      </c>
      <c r="I10591" t="s">
        <v>24</v>
      </c>
      <c r="J10591">
        <v>2021</v>
      </c>
      <c r="K10591">
        <v>2.4689999999999998E-3</v>
      </c>
    </row>
    <row r="10592" spans="1:11" x14ac:dyDescent="0.25">
      <c r="A10592" t="s">
        <v>725</v>
      </c>
      <c r="B10592" t="s">
        <v>546</v>
      </c>
      <c r="C10592" t="s">
        <v>759</v>
      </c>
      <c r="D1059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2">
        <f>COUNTIFS(D$2:D10592,Clef_répartition[[#This Row],[Code_Nom]],J$2:J10592,Clef_répartition[[#This Row],[Année]])</f>
        <v>8</v>
      </c>
      <c r="F10592">
        <f>IF(Clef_répartition[[#This Row],[Code_Nom]]=D10591,F10591-1,(COUNTIFS(Clef_répartition[Code_Nom],Clef_répartition[[#This Row],[Code_Nom]],Clef_répartition[Année],Clef_répartition[[#This Row],[Année]])))</f>
        <v>66</v>
      </c>
      <c r="G1059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vaudois_8_2021</v>
      </c>
      <c r="H10592">
        <v>5747</v>
      </c>
      <c r="I10592" t="s">
        <v>26</v>
      </c>
      <c r="J10592">
        <v>2021</v>
      </c>
      <c r="K10592">
        <v>2.2109999999999999E-3</v>
      </c>
    </row>
    <row r="10593" spans="1:11" x14ac:dyDescent="0.25">
      <c r="A10593" t="s">
        <v>725</v>
      </c>
      <c r="B10593" t="s">
        <v>546</v>
      </c>
      <c r="C10593" t="s">
        <v>759</v>
      </c>
      <c r="D1059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3">
        <f>COUNTIFS(D$2:D10593,Clef_répartition[[#This Row],[Code_Nom]],J$2:J10593,Clef_répartition[[#This Row],[Année]])</f>
        <v>9</v>
      </c>
      <c r="F10593">
        <f>IF(Clef_répartition[[#This Row],[Code_Nom]]=D10592,F10592-1,(COUNTIFS(Clef_répartition[Code_Nom],Clef_répartition[[#This Row],[Code_Nom]],Clef_répartition[Année],Clef_répartition[[#This Row],[Année]])))</f>
        <v>65</v>
      </c>
      <c r="G1059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vaudois_9_2021</v>
      </c>
      <c r="H10593">
        <v>5551</v>
      </c>
      <c r="I10593" t="s">
        <v>28</v>
      </c>
      <c r="J10593">
        <v>2021</v>
      </c>
      <c r="K10593">
        <v>5.2490000000000002E-3</v>
      </c>
    </row>
    <row r="10594" spans="1:11" x14ac:dyDescent="0.25">
      <c r="A10594" t="s">
        <v>725</v>
      </c>
      <c r="B10594" t="s">
        <v>546</v>
      </c>
      <c r="C10594" t="s">
        <v>759</v>
      </c>
      <c r="D1059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4">
        <f>COUNTIFS(D$2:D10594,Clef_répartition[[#This Row],[Code_Nom]],J$2:J10594,Clef_répartition[[#This Row],[Année]])</f>
        <v>10</v>
      </c>
      <c r="F10594">
        <f>IF(Clef_répartition[[#This Row],[Code_Nom]]=D10593,F10593-1,(COUNTIFS(Clef_répartition[Code_Nom],Clef_répartition[[#This Row],[Code_Nom]],Clef_répartition[Année],Clef_répartition[[#This Row],[Année]])))</f>
        <v>64</v>
      </c>
      <c r="G1059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vaudois_10_2021</v>
      </c>
      <c r="H10594">
        <v>5748</v>
      </c>
      <c r="I10594" t="s">
        <v>38</v>
      </c>
      <c r="J10594">
        <v>2021</v>
      </c>
      <c r="K10594">
        <v>2.8770000000000002E-3</v>
      </c>
    </row>
    <row r="10595" spans="1:11" x14ac:dyDescent="0.25">
      <c r="A10595" t="s">
        <v>725</v>
      </c>
      <c r="B10595" t="s">
        <v>546</v>
      </c>
      <c r="C10595" t="s">
        <v>759</v>
      </c>
      <c r="D1059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5">
        <f>COUNTIFS(D$2:D10595,Clef_répartition[[#This Row],[Code_Nom]],J$2:J10595,Clef_répartition[[#This Row],[Année]])</f>
        <v>11</v>
      </c>
      <c r="F10595">
        <f>IF(Clef_répartition[[#This Row],[Code_Nom]]=D10594,F10594-1,(COUNTIFS(Clef_répartition[Code_Nom],Clef_répartition[[#This Row],[Code_Nom]],Clef_répartition[Année],Clef_répartition[[#This Row],[Année]])))</f>
        <v>63</v>
      </c>
      <c r="G1059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vaudois_11_2021</v>
      </c>
      <c r="H10595">
        <v>5552</v>
      </c>
      <c r="I10595" t="s">
        <v>40</v>
      </c>
      <c r="J10595">
        <v>2021</v>
      </c>
      <c r="K10595">
        <v>7.0520000000000001E-3</v>
      </c>
    </row>
    <row r="10596" spans="1:11" x14ac:dyDescent="0.25">
      <c r="A10596" t="s">
        <v>725</v>
      </c>
      <c r="B10596" t="s">
        <v>546</v>
      </c>
      <c r="C10596" t="s">
        <v>759</v>
      </c>
      <c r="D1059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6">
        <f>COUNTIFS(D$2:D10596,Clef_répartition[[#This Row],[Code_Nom]],J$2:J10596,Clef_répartition[[#This Row],[Année]])</f>
        <v>12</v>
      </c>
      <c r="F10596">
        <f>IF(Clef_répartition[[#This Row],[Code_Nom]]=D10595,F10595-1,(COUNTIFS(Clef_répartition[Code_Nom],Clef_répartition[[#This Row],[Code_Nom]],Clef_répartition[Année],Clef_répartition[[#This Row],[Année]])))</f>
        <v>62</v>
      </c>
      <c r="G1059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vaudois_12_2021</v>
      </c>
      <c r="H10596" s="60">
        <v>5904</v>
      </c>
      <c r="I10596" s="60" t="s">
        <v>46</v>
      </c>
      <c r="J10596" s="60">
        <v>2021</v>
      </c>
      <c r="K10596" s="60">
        <v>6.0000000000000001E-3</v>
      </c>
    </row>
    <row r="10597" spans="1:11" x14ac:dyDescent="0.25">
      <c r="A10597" t="s">
        <v>725</v>
      </c>
      <c r="B10597" t="s">
        <v>546</v>
      </c>
      <c r="C10597" t="s">
        <v>759</v>
      </c>
      <c r="D1059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7">
        <f>COUNTIFS(D$2:D10597,Clef_répartition[[#This Row],[Code_Nom]],J$2:J10597,Clef_répartition[[#This Row],[Année]])</f>
        <v>13</v>
      </c>
      <c r="F10597">
        <f>IF(Clef_répartition[[#This Row],[Code_Nom]]=D10596,F10596-1,(COUNTIFS(Clef_répartition[Code_Nom],Clef_répartition[[#This Row],[Code_Nom]],Clef_répartition[Année],Clef_répartition[[#This Row],[Année]])))</f>
        <v>61</v>
      </c>
      <c r="G1059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vaudois_13_2021</v>
      </c>
      <c r="H10597">
        <v>5553</v>
      </c>
      <c r="I10597" t="s">
        <v>47</v>
      </c>
      <c r="J10597">
        <v>2021</v>
      </c>
      <c r="K10597">
        <v>1.1389E-2</v>
      </c>
    </row>
    <row r="10598" spans="1:11" x14ac:dyDescent="0.25">
      <c r="A10598" t="s">
        <v>725</v>
      </c>
      <c r="B10598" t="s">
        <v>546</v>
      </c>
      <c r="C10598" t="s">
        <v>759</v>
      </c>
      <c r="D1059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8">
        <f>COUNTIFS(D$2:D10598,Clef_répartition[[#This Row],[Code_Nom]],J$2:J10598,Clef_répartition[[#This Row],[Année]])</f>
        <v>14</v>
      </c>
      <c r="F10598">
        <f>IF(Clef_répartition[[#This Row],[Code_Nom]]=D10597,F10597-1,(COUNTIFS(Clef_répartition[Code_Nom],Clef_répartition[[#This Row],[Code_Nom]],Clef_répartition[Année],Clef_répartition[[#This Row],[Année]])))</f>
        <v>60</v>
      </c>
      <c r="G1059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vaudois_14_2021</v>
      </c>
      <c r="H10598">
        <v>5905</v>
      </c>
      <c r="I10598" t="s">
        <v>49</v>
      </c>
      <c r="J10598">
        <v>2021</v>
      </c>
      <c r="K10598">
        <v>7.4710000000000002E-3</v>
      </c>
    </row>
    <row r="10599" spans="1:11" x14ac:dyDescent="0.25">
      <c r="A10599" t="s">
        <v>725</v>
      </c>
      <c r="B10599" t="s">
        <v>546</v>
      </c>
      <c r="C10599" t="s">
        <v>759</v>
      </c>
      <c r="D1059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599">
        <f>COUNTIFS(D$2:D10599,Clef_répartition[[#This Row],[Code_Nom]],J$2:J10599,Clef_répartition[[#This Row],[Année]])</f>
        <v>15</v>
      </c>
      <c r="F10599">
        <f>IF(Clef_répartition[[#This Row],[Code_Nom]]=D10598,F10598-1,(COUNTIFS(Clef_répartition[Code_Nom],Clef_répartition[[#This Row],[Code_Nom]],Clef_répartition[Année],Clef_répartition[[#This Row],[Année]])))</f>
        <v>59</v>
      </c>
      <c r="G1059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vaudois_15_2021</v>
      </c>
      <c r="H10599">
        <v>5907</v>
      </c>
      <c r="I10599" t="s">
        <v>54</v>
      </c>
      <c r="J10599">
        <v>2021</v>
      </c>
      <c r="K10599">
        <v>3.4780000000000002E-3</v>
      </c>
    </row>
    <row r="10600" spans="1:11" x14ac:dyDescent="0.25">
      <c r="A10600" t="s">
        <v>725</v>
      </c>
      <c r="B10600" t="s">
        <v>546</v>
      </c>
      <c r="C10600" t="s">
        <v>759</v>
      </c>
      <c r="D106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0">
        <f>COUNTIFS(D$2:D10600,Clef_répartition[[#This Row],[Code_Nom]],J$2:J10600,Clef_répartition[[#This Row],[Année]])</f>
        <v>16</v>
      </c>
      <c r="F10600">
        <f>IF(Clef_répartition[[#This Row],[Code_Nom]]=D10599,F10599-1,(COUNTIFS(Clef_répartition[Code_Nom],Clef_répartition[[#This Row],[Code_Nom]],Clef_répartition[Année],Clef_répartition[[#This Row],[Année]])))</f>
        <v>58</v>
      </c>
      <c r="G106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vaudois_16_2021</v>
      </c>
      <c r="H10600">
        <v>5749</v>
      </c>
      <c r="I10600" t="s">
        <v>58</v>
      </c>
      <c r="J10600">
        <v>2021</v>
      </c>
      <c r="K10600">
        <v>5.6106999999999997E-2</v>
      </c>
    </row>
    <row r="10601" spans="1:11" x14ac:dyDescent="0.25">
      <c r="A10601" t="s">
        <v>725</v>
      </c>
      <c r="B10601" t="s">
        <v>546</v>
      </c>
      <c r="C10601" t="s">
        <v>759</v>
      </c>
      <c r="D106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1">
        <f>COUNTIFS(D$2:D10601,Clef_répartition[[#This Row],[Code_Nom]],J$2:J10601,Clef_répartition[[#This Row],[Année]])</f>
        <v>17</v>
      </c>
      <c r="F10601">
        <f>IF(Clef_répartition[[#This Row],[Code_Nom]]=D10600,F10600-1,(COUNTIFS(Clef_répartition[Code_Nom],Clef_répartition[[#This Row],[Code_Nom]],Clef_répartition[Année],Clef_répartition[[#This Row],[Année]])))</f>
        <v>57</v>
      </c>
      <c r="G106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vaudois_17_2021</v>
      </c>
      <c r="H10601">
        <v>5908</v>
      </c>
      <c r="I10601" t="s">
        <v>59</v>
      </c>
      <c r="J10601">
        <v>2021</v>
      </c>
      <c r="K10601">
        <v>1.5460000000000001E-3</v>
      </c>
    </row>
    <row r="10602" spans="1:11" x14ac:dyDescent="0.25">
      <c r="A10602" t="s">
        <v>725</v>
      </c>
      <c r="B10602" t="s">
        <v>546</v>
      </c>
      <c r="C10602" t="s">
        <v>759</v>
      </c>
      <c r="D106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2">
        <f>COUNTIFS(D$2:D10602,Clef_répartition[[#This Row],[Code_Nom]],J$2:J10602,Clef_répartition[[#This Row],[Année]])</f>
        <v>18</v>
      </c>
      <c r="F10602">
        <f>IF(Clef_répartition[[#This Row],[Code_Nom]]=D10601,F10601-1,(COUNTIFS(Clef_répartition[Code_Nom],Clef_répartition[[#This Row],[Code_Nom]],Clef_répartition[Année],Clef_répartition[[#This Row],[Année]])))</f>
        <v>56</v>
      </c>
      <c r="G106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vaudois_18_2021</v>
      </c>
      <c r="H10602">
        <v>5909</v>
      </c>
      <c r="I10602" t="s">
        <v>60</v>
      </c>
      <c r="J10602">
        <v>2021</v>
      </c>
      <c r="K10602">
        <v>7.9539999999999993E-3</v>
      </c>
    </row>
    <row r="10603" spans="1:11" x14ac:dyDescent="0.25">
      <c r="A10603" t="s">
        <v>725</v>
      </c>
      <c r="B10603" t="s">
        <v>546</v>
      </c>
      <c r="C10603" t="s">
        <v>759</v>
      </c>
      <c r="D1060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3">
        <f>COUNTIFS(D$2:D10603,Clef_répartition[[#This Row],[Code_Nom]],J$2:J10603,Clef_répartition[[#This Row],[Année]])</f>
        <v>19</v>
      </c>
      <c r="F10603">
        <f>IF(Clef_répartition[[#This Row],[Code_Nom]]=D10602,F10602-1,(COUNTIFS(Clef_répartition[Code_Nom],Clef_répartition[[#This Row],[Code_Nom]],Clef_répartition[Année],Clef_répartition[[#This Row],[Année]])))</f>
        <v>55</v>
      </c>
      <c r="G1060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vaudois_19_2021</v>
      </c>
      <c r="H10603">
        <v>5554</v>
      </c>
      <c r="I10603" t="s">
        <v>71</v>
      </c>
      <c r="J10603">
        <v>2021</v>
      </c>
      <c r="K10603">
        <v>1.0744999999999999E-2</v>
      </c>
    </row>
    <row r="10604" spans="1:11" x14ac:dyDescent="0.25">
      <c r="A10604" t="s">
        <v>725</v>
      </c>
      <c r="B10604" t="s">
        <v>546</v>
      </c>
      <c r="C10604" t="s">
        <v>759</v>
      </c>
      <c r="D1060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4">
        <f>COUNTIFS(D$2:D10604,Clef_répartition[[#This Row],[Code_Nom]],J$2:J10604,Clef_répartition[[#This Row],[Année]])</f>
        <v>20</v>
      </c>
      <c r="F10604">
        <f>IF(Clef_répartition[[#This Row],[Code_Nom]]=D10603,F10603-1,(COUNTIFS(Clef_répartition[Code_Nom],Clef_répartition[[#This Row],[Code_Nom]],Clef_répartition[Année],Clef_répartition[[#This Row],[Année]])))</f>
        <v>54</v>
      </c>
      <c r="G1060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vaudois_20_2021</v>
      </c>
      <c r="H10604">
        <v>5555</v>
      </c>
      <c r="I10604" t="s">
        <v>75</v>
      </c>
      <c r="J10604">
        <v>2021</v>
      </c>
      <c r="K10604">
        <v>4.4980000000000003E-3</v>
      </c>
    </row>
    <row r="10605" spans="1:11" x14ac:dyDescent="0.25">
      <c r="A10605" t="s">
        <v>725</v>
      </c>
      <c r="B10605" t="s">
        <v>546</v>
      </c>
      <c r="C10605" t="s">
        <v>759</v>
      </c>
      <c r="D1060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5">
        <f>COUNTIFS(D$2:D10605,Clef_répartition[[#This Row],[Code_Nom]],J$2:J10605,Clef_répartition[[#This Row],[Année]])</f>
        <v>21</v>
      </c>
      <c r="F10605">
        <f>IF(Clef_répartition[[#This Row],[Code_Nom]]=D10604,F10604-1,(COUNTIFS(Clef_répartition[Code_Nom],Clef_répartition[[#This Row],[Code_Nom]],Clef_répartition[Année],Clef_répartition[[#This Row],[Année]])))</f>
        <v>53</v>
      </c>
      <c r="G1060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vaudois_21_2021</v>
      </c>
      <c r="H10605">
        <v>5910</v>
      </c>
      <c r="I10605" t="s">
        <v>83</v>
      </c>
      <c r="J10605">
        <v>2021</v>
      </c>
      <c r="K10605">
        <v>4.2180000000000004E-3</v>
      </c>
    </row>
    <row r="10606" spans="1:11" x14ac:dyDescent="0.25">
      <c r="A10606" t="s">
        <v>725</v>
      </c>
      <c r="B10606" t="s">
        <v>546</v>
      </c>
      <c r="C10606" t="s">
        <v>759</v>
      </c>
      <c r="D1060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6">
        <f>COUNTIFS(D$2:D10606,Clef_répartition[[#This Row],[Code_Nom]],J$2:J10606,Clef_répartition[[#This Row],[Année]])</f>
        <v>22</v>
      </c>
      <c r="F10606">
        <f>IF(Clef_répartition[[#This Row],[Code_Nom]]=D10605,F10605-1,(COUNTIFS(Clef_répartition[Code_Nom],Clef_répartition[[#This Row],[Code_Nom]],Clef_répartition[Année],Clef_répartition[[#This Row],[Année]])))</f>
        <v>52</v>
      </c>
      <c r="G1060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vaudois_22_2021</v>
      </c>
      <c r="H10606">
        <v>5752</v>
      </c>
      <c r="I10606" t="s">
        <v>84</v>
      </c>
      <c r="J10606">
        <v>2021</v>
      </c>
      <c r="K10606">
        <v>4.261E-3</v>
      </c>
    </row>
    <row r="10607" spans="1:11" x14ac:dyDescent="0.25">
      <c r="A10607" t="s">
        <v>725</v>
      </c>
      <c r="B10607" t="s">
        <v>546</v>
      </c>
      <c r="C10607" t="s">
        <v>759</v>
      </c>
      <c r="D1060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7">
        <f>COUNTIFS(D$2:D10607,Clef_répartition[[#This Row],[Code_Nom]],J$2:J10607,Clef_répartition[[#This Row],[Année]])</f>
        <v>23</v>
      </c>
      <c r="F10607">
        <f>IF(Clef_répartition[[#This Row],[Code_Nom]]=D10606,F10606-1,(COUNTIFS(Clef_répartition[Code_Nom],Clef_répartition[[#This Row],[Code_Nom]],Clef_répartition[Année],Clef_répartition[[#This Row],[Année]])))</f>
        <v>51</v>
      </c>
      <c r="G1060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vaudois_23_2021</v>
      </c>
      <c r="H10607">
        <v>5911</v>
      </c>
      <c r="I10607" t="s">
        <v>86</v>
      </c>
      <c r="J10607">
        <v>2021</v>
      </c>
      <c r="K10607">
        <v>2.5119999999999999E-3</v>
      </c>
    </row>
    <row r="10608" spans="1:11" x14ac:dyDescent="0.25">
      <c r="A10608" t="s">
        <v>725</v>
      </c>
      <c r="B10608" t="s">
        <v>546</v>
      </c>
      <c r="C10608" t="s">
        <v>759</v>
      </c>
      <c r="D1060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8">
        <f>COUNTIFS(D$2:D10608,Clef_répartition[[#This Row],[Code_Nom]],J$2:J10608,Clef_répartition[[#This Row],[Année]])</f>
        <v>24</v>
      </c>
      <c r="F10608">
        <f>IF(Clef_répartition[[#This Row],[Code_Nom]]=D10607,F10607-1,(COUNTIFS(Clef_répartition[Code_Nom],Clef_répartition[[#This Row],[Code_Nom]],Clef_répartition[Année],Clef_répartition[[#This Row],[Année]])))</f>
        <v>50</v>
      </c>
      <c r="G1060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vaudois_24_2021</v>
      </c>
      <c r="H10608">
        <v>5912</v>
      </c>
      <c r="I10608" t="s">
        <v>91</v>
      </c>
      <c r="J10608">
        <v>2021</v>
      </c>
      <c r="K10608">
        <v>1.696E-3</v>
      </c>
    </row>
    <row r="10609" spans="1:11" x14ac:dyDescent="0.25">
      <c r="A10609" t="s">
        <v>725</v>
      </c>
      <c r="B10609" t="s">
        <v>546</v>
      </c>
      <c r="C10609" t="s">
        <v>759</v>
      </c>
      <c r="D1060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09">
        <f>COUNTIFS(D$2:D10609,Clef_répartition[[#This Row],[Code_Nom]],J$2:J10609,Clef_répartition[[#This Row],[Année]])</f>
        <v>25</v>
      </c>
      <c r="F10609">
        <f>IF(Clef_répartition[[#This Row],[Code_Nom]]=D10608,F10608-1,(COUNTIFS(Clef_répartition[Code_Nom],Clef_répartition[[#This Row],[Code_Nom]],Clef_répartition[Année],Clef_répartition[[#This Row],[Année]])))</f>
        <v>49</v>
      </c>
      <c r="G1060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vaudois_25_2021</v>
      </c>
      <c r="H10609">
        <v>5913</v>
      </c>
      <c r="I10609" t="s">
        <v>96</v>
      </c>
      <c r="J10609">
        <v>2021</v>
      </c>
      <c r="K10609">
        <v>8.8979999999999997E-3</v>
      </c>
    </row>
    <row r="10610" spans="1:11" x14ac:dyDescent="0.25">
      <c r="A10610" t="s">
        <v>725</v>
      </c>
      <c r="B10610" t="s">
        <v>546</v>
      </c>
      <c r="C10610" t="s">
        <v>759</v>
      </c>
      <c r="D1061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0">
        <f>COUNTIFS(D$2:D10610,Clef_répartition[[#This Row],[Code_Nom]],J$2:J10610,Clef_répartition[[#This Row],[Année]])</f>
        <v>26</v>
      </c>
      <c r="F10610">
        <f>IF(Clef_répartition[[#This Row],[Code_Nom]]=D10609,F10609-1,(COUNTIFS(Clef_répartition[Code_Nom],Clef_répartition[[#This Row],[Code_Nom]],Clef_répartition[Année],Clef_répartition[[#This Row],[Année]])))</f>
        <v>48</v>
      </c>
      <c r="G1061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vaudois_26_2021</v>
      </c>
      <c r="H10610">
        <v>5914</v>
      </c>
      <c r="I10610" t="s">
        <v>105</v>
      </c>
      <c r="J10610">
        <v>2021</v>
      </c>
      <c r="K10610">
        <v>4.1650000000000003E-3</v>
      </c>
    </row>
    <row r="10611" spans="1:11" x14ac:dyDescent="0.25">
      <c r="A10611" t="s">
        <v>725</v>
      </c>
      <c r="B10611" t="s">
        <v>546</v>
      </c>
      <c r="C10611" t="s">
        <v>759</v>
      </c>
      <c r="D1061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1">
        <f>COUNTIFS(D$2:D10611,Clef_répartition[[#This Row],[Code_Nom]],J$2:J10611,Clef_répartition[[#This Row],[Année]])</f>
        <v>27</v>
      </c>
      <c r="F10611">
        <f>IF(Clef_répartition[[#This Row],[Code_Nom]]=D10610,F10610-1,(COUNTIFS(Clef_répartition[Code_Nom],Clef_répartition[[#This Row],[Code_Nom]],Clef_répartition[Année],Clef_répartition[[#This Row],[Année]])))</f>
        <v>47</v>
      </c>
      <c r="G1061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vaudois_27_2021</v>
      </c>
      <c r="H10611">
        <v>5556</v>
      </c>
      <c r="I10611" t="s">
        <v>115</v>
      </c>
      <c r="J10611">
        <v>2021</v>
      </c>
      <c r="K10611">
        <v>4.8409999999999998E-3</v>
      </c>
    </row>
    <row r="10612" spans="1:11" x14ac:dyDescent="0.25">
      <c r="A10612" t="s">
        <v>725</v>
      </c>
      <c r="B10612" t="s">
        <v>546</v>
      </c>
      <c r="C10612" t="s">
        <v>759</v>
      </c>
      <c r="D1061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2">
        <f>COUNTIFS(D$2:D10612,Clef_répartition[[#This Row],[Code_Nom]],J$2:J10612,Clef_répartition[[#This Row],[Année]])</f>
        <v>28</v>
      </c>
      <c r="F10612">
        <f>IF(Clef_répartition[[#This Row],[Code_Nom]]=D10611,F10611-1,(COUNTIFS(Clef_répartition[Code_Nom],Clef_répartition[[#This Row],[Code_Nom]],Clef_répartition[Année],Clef_répartition[[#This Row],[Année]])))</f>
        <v>46</v>
      </c>
      <c r="G1061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vaudois_28_2021</v>
      </c>
      <c r="H10612">
        <v>5557</v>
      </c>
      <c r="I10612" t="s">
        <v>116</v>
      </c>
      <c r="J10612">
        <v>2021</v>
      </c>
      <c r="K10612">
        <v>2.3509999999999998E-3</v>
      </c>
    </row>
    <row r="10613" spans="1:11" x14ac:dyDescent="0.25">
      <c r="A10613" t="s">
        <v>725</v>
      </c>
      <c r="B10613" t="s">
        <v>546</v>
      </c>
      <c r="C10613" t="s">
        <v>759</v>
      </c>
      <c r="D1061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3">
        <f>COUNTIFS(D$2:D10613,Clef_répartition[[#This Row],[Code_Nom]],J$2:J10613,Clef_répartition[[#This Row],[Année]])</f>
        <v>29</v>
      </c>
      <c r="F10613">
        <f>IF(Clef_répartition[[#This Row],[Code_Nom]]=D10612,F10612-1,(COUNTIFS(Clef_répartition[Code_Nom],Clef_répartition[[#This Row],[Code_Nom]],Clef_répartition[Année],Clef_répartition[[#This Row],[Année]])))</f>
        <v>45</v>
      </c>
      <c r="G1061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vaudois_29_2021</v>
      </c>
      <c r="H10613">
        <v>5559</v>
      </c>
      <c r="I10613" t="s">
        <v>121</v>
      </c>
      <c r="J10613">
        <v>2021</v>
      </c>
      <c r="K10613">
        <v>4.444E-3</v>
      </c>
    </row>
    <row r="10614" spans="1:11" x14ac:dyDescent="0.25">
      <c r="A10614" t="s">
        <v>725</v>
      </c>
      <c r="B10614" t="s">
        <v>546</v>
      </c>
      <c r="C10614" t="s">
        <v>759</v>
      </c>
      <c r="D1061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4">
        <f>COUNTIFS(D$2:D10614,Clef_répartition[[#This Row],[Code_Nom]],J$2:J10614,Clef_répartition[[#This Row],[Année]])</f>
        <v>30</v>
      </c>
      <c r="F10614">
        <f>IF(Clef_répartition[[#This Row],[Code_Nom]]=D10613,F10613-1,(COUNTIFS(Clef_répartition[Code_Nom],Clef_répartition[[#This Row],[Code_Nom]],Clef_répartition[Année],Clef_répartition[[#This Row],[Année]])))</f>
        <v>44</v>
      </c>
      <c r="G1061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vaudois_30_2021</v>
      </c>
      <c r="H10614">
        <v>5560</v>
      </c>
      <c r="I10614" t="s">
        <v>131</v>
      </c>
      <c r="J10614">
        <v>2021</v>
      </c>
      <c r="K10614">
        <v>2.4260000000000002E-3</v>
      </c>
    </row>
    <row r="10615" spans="1:11" x14ac:dyDescent="0.25">
      <c r="A10615" t="s">
        <v>725</v>
      </c>
      <c r="B10615" t="s">
        <v>546</v>
      </c>
      <c r="C10615" t="s">
        <v>759</v>
      </c>
      <c r="D1061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5">
        <f>COUNTIFS(D$2:D10615,Clef_répartition[[#This Row],[Code_Nom]],J$2:J10615,Clef_répartition[[#This Row],[Année]])</f>
        <v>31</v>
      </c>
      <c r="F10615">
        <f>IF(Clef_répartition[[#This Row],[Code_Nom]]=D10614,F10614-1,(COUNTIFS(Clef_répartition[Code_Nom],Clef_répartition[[#This Row],[Code_Nom]],Clef_répartition[Année],Clef_répartition[[#This Row],[Année]])))</f>
        <v>43</v>
      </c>
      <c r="G1061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vaudois_31_2021</v>
      </c>
      <c r="H10615">
        <v>5561</v>
      </c>
      <c r="I10615" t="s">
        <v>132</v>
      </c>
      <c r="J10615">
        <v>2021</v>
      </c>
      <c r="K10615">
        <v>3.6022999999999999E-2</v>
      </c>
    </row>
    <row r="10616" spans="1:11" x14ac:dyDescent="0.25">
      <c r="A10616" t="s">
        <v>725</v>
      </c>
      <c r="B10616" t="s">
        <v>546</v>
      </c>
      <c r="C10616" t="s">
        <v>759</v>
      </c>
      <c r="D1061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6">
        <f>COUNTIFS(D$2:D10616,Clef_répartition[[#This Row],[Code_Nom]],J$2:J10616,Clef_répartition[[#This Row],[Année]])</f>
        <v>32</v>
      </c>
      <c r="F10616">
        <f>IF(Clef_répartition[[#This Row],[Code_Nom]]=D10615,F10615-1,(COUNTIFS(Clef_répartition[Code_Nom],Clef_répartition[[#This Row],[Code_Nom]],Clef_répartition[Année],Clef_répartition[[#This Row],[Année]])))</f>
        <v>42</v>
      </c>
      <c r="G1061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vaudois_32_2021</v>
      </c>
      <c r="H10616">
        <v>5754</v>
      </c>
      <c r="I10616" t="s">
        <v>142</v>
      </c>
      <c r="J10616">
        <v>2021</v>
      </c>
      <c r="K10616">
        <v>3.607E-3</v>
      </c>
    </row>
    <row r="10617" spans="1:11" x14ac:dyDescent="0.25">
      <c r="A10617" t="s">
        <v>725</v>
      </c>
      <c r="B10617" t="s">
        <v>546</v>
      </c>
      <c r="C10617" t="s">
        <v>759</v>
      </c>
      <c r="D1061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7">
        <f>COUNTIFS(D$2:D10617,Clef_répartition[[#This Row],[Code_Nom]],J$2:J10617,Clef_répartition[[#This Row],[Année]])</f>
        <v>33</v>
      </c>
      <c r="F10617">
        <f>IF(Clef_répartition[[#This Row],[Code_Nom]]=D10616,F10616-1,(COUNTIFS(Clef_répartition[Code_Nom],Clef_répartition[[#This Row],[Code_Nom]],Clef_répartition[Année],Clef_répartition[[#This Row],[Année]])))</f>
        <v>41</v>
      </c>
      <c r="G1061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vaudois_33_2021</v>
      </c>
      <c r="H10617">
        <v>5758</v>
      </c>
      <c r="I10617" t="s">
        <v>147</v>
      </c>
      <c r="J10617">
        <v>2021</v>
      </c>
      <c r="K10617">
        <v>1.8779999999999999E-3</v>
      </c>
    </row>
    <row r="10618" spans="1:11" x14ac:dyDescent="0.25">
      <c r="A10618" t="s">
        <v>725</v>
      </c>
      <c r="B10618" t="s">
        <v>546</v>
      </c>
      <c r="C10618" t="s">
        <v>759</v>
      </c>
      <c r="D1061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8">
        <f>COUNTIFS(D$2:D10618,Clef_répartition[[#This Row],[Code_Nom]],J$2:J10618,Clef_répartition[[#This Row],[Année]])</f>
        <v>34</v>
      </c>
      <c r="F10618">
        <f>IF(Clef_répartition[[#This Row],[Code_Nom]]=D10617,F10617-1,(COUNTIFS(Clef_répartition[Code_Nom],Clef_répartition[[#This Row],[Code_Nom]],Clef_répartition[Année],Clef_répartition[[#This Row],[Année]])))</f>
        <v>40</v>
      </c>
      <c r="G1061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vaudois_34_2021</v>
      </c>
      <c r="H10618">
        <v>5871</v>
      </c>
      <c r="I10618" t="s">
        <v>143</v>
      </c>
      <c r="J10618">
        <v>2021</v>
      </c>
      <c r="K10618">
        <v>1.5810999999999999E-2</v>
      </c>
    </row>
    <row r="10619" spans="1:11" x14ac:dyDescent="0.25">
      <c r="A10619" t="s">
        <v>725</v>
      </c>
      <c r="B10619" t="s">
        <v>546</v>
      </c>
      <c r="C10619" t="s">
        <v>759</v>
      </c>
      <c r="D1061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19">
        <f>COUNTIFS(D$2:D10619,Clef_répartition[[#This Row],[Code_Nom]],J$2:J10619,Clef_répartition[[#This Row],[Année]])</f>
        <v>35</v>
      </c>
      <c r="F10619">
        <f>IF(Clef_répartition[[#This Row],[Code_Nom]]=D10618,F10618-1,(COUNTIFS(Clef_répartition[Code_Nom],Clef_répartition[[#This Row],[Code_Nom]],Clef_répartition[Année],Clef_répartition[[#This Row],[Année]])))</f>
        <v>39</v>
      </c>
      <c r="G1061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vaudois_35_2021</v>
      </c>
      <c r="H10619">
        <v>5741</v>
      </c>
      <c r="I10619" t="s">
        <v>144</v>
      </c>
      <c r="J10619">
        <v>2021</v>
      </c>
      <c r="K10619">
        <v>2.748E-3</v>
      </c>
    </row>
    <row r="10620" spans="1:11" x14ac:dyDescent="0.25">
      <c r="A10620" t="s">
        <v>725</v>
      </c>
      <c r="B10620" t="s">
        <v>546</v>
      </c>
      <c r="C10620" t="s">
        <v>759</v>
      </c>
      <c r="D1062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0">
        <f>COUNTIFS(D$2:D10620,Clef_répartition[[#This Row],[Code_Nom]],J$2:J10620,Clef_répartition[[#This Row],[Année]])</f>
        <v>36</v>
      </c>
      <c r="F10620">
        <f>IF(Clef_répartition[[#This Row],[Code_Nom]]=D10619,F10619-1,(COUNTIFS(Clef_répartition[Code_Nom],Clef_répartition[[#This Row],[Code_Nom]],Clef_répartition[Année],Clef_répartition[[#This Row],[Année]])))</f>
        <v>38</v>
      </c>
      <c r="G1062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vaudois_36_2021</v>
      </c>
      <c r="H10620">
        <v>5872</v>
      </c>
      <c r="I10620" t="s">
        <v>154</v>
      </c>
      <c r="J10620">
        <v>2021</v>
      </c>
      <c r="K10620">
        <v>4.9376000000000003E-2</v>
      </c>
    </row>
    <row r="10621" spans="1:11" x14ac:dyDescent="0.25">
      <c r="A10621" t="s">
        <v>725</v>
      </c>
      <c r="B10621" t="s">
        <v>546</v>
      </c>
      <c r="C10621" t="s">
        <v>759</v>
      </c>
      <c r="D1062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1">
        <f>COUNTIFS(D$2:D10621,Clef_répartition[[#This Row],[Code_Nom]],J$2:J10621,Clef_répartition[[#This Row],[Année]])</f>
        <v>37</v>
      </c>
      <c r="F10621">
        <f>IF(Clef_répartition[[#This Row],[Code_Nom]]=D10620,F10620-1,(COUNTIFS(Clef_répartition[Code_Nom],Clef_répartition[[#This Row],[Code_Nom]],Clef_répartition[Année],Clef_répartition[[#This Row],[Année]])))</f>
        <v>37</v>
      </c>
      <c r="G1062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vaudois_37_2021</v>
      </c>
      <c r="H10621">
        <v>5873</v>
      </c>
      <c r="I10621" t="s">
        <v>155</v>
      </c>
      <c r="J10621">
        <v>2021</v>
      </c>
      <c r="K10621">
        <v>9.5320000000000005E-3</v>
      </c>
    </row>
    <row r="10622" spans="1:11" x14ac:dyDescent="0.25">
      <c r="A10622" t="s">
        <v>725</v>
      </c>
      <c r="B10622" t="s">
        <v>546</v>
      </c>
      <c r="C10622" t="s">
        <v>759</v>
      </c>
      <c r="D1062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2">
        <f>COUNTIFS(D$2:D10622,Clef_répartition[[#This Row],[Code_Nom]],J$2:J10622,Clef_répartition[[#This Row],[Année]])</f>
        <v>38</v>
      </c>
      <c r="F10622">
        <f>IF(Clef_répartition[[#This Row],[Code_Nom]]=D10621,F10621-1,(COUNTIFS(Clef_répartition[Code_Nom],Clef_répartition[[#This Row],[Code_Nom]],Clef_répartition[Année],Clef_répartition[[#This Row],[Année]])))</f>
        <v>36</v>
      </c>
      <c r="G1062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vaudois_38_2021</v>
      </c>
      <c r="H10622">
        <v>5750</v>
      </c>
      <c r="I10622" t="s">
        <v>158</v>
      </c>
      <c r="J10622">
        <v>2021</v>
      </c>
      <c r="K10622">
        <v>2.0070000000000001E-3</v>
      </c>
    </row>
    <row r="10623" spans="1:11" x14ac:dyDescent="0.25">
      <c r="A10623" t="s">
        <v>725</v>
      </c>
      <c r="B10623" t="s">
        <v>546</v>
      </c>
      <c r="C10623" t="s">
        <v>759</v>
      </c>
      <c r="D1062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3">
        <f>COUNTIFS(D$2:D10623,Clef_répartition[[#This Row],[Code_Nom]],J$2:J10623,Clef_répartition[[#This Row],[Année]])</f>
        <v>39</v>
      </c>
      <c r="F10623">
        <f>IF(Clef_répartition[[#This Row],[Code_Nom]]=D10622,F10622-1,(COUNTIFS(Clef_répartition[Code_Nom],Clef_répartition[[#This Row],[Code_Nom]],Clef_répartition[Année],Clef_répartition[[#This Row],[Année]])))</f>
        <v>35</v>
      </c>
      <c r="G1062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vaudois_39_2021</v>
      </c>
      <c r="H10623">
        <v>5755</v>
      </c>
      <c r="I10623" t="s">
        <v>160</v>
      </c>
      <c r="J10623">
        <v>2021</v>
      </c>
      <c r="K10623">
        <v>4.6690000000000004E-3</v>
      </c>
    </row>
    <row r="10624" spans="1:11" x14ac:dyDescent="0.25">
      <c r="A10624" t="s">
        <v>725</v>
      </c>
      <c r="B10624" t="s">
        <v>546</v>
      </c>
      <c r="C10624" t="s">
        <v>759</v>
      </c>
      <c r="D1062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4">
        <f>COUNTIFS(D$2:D10624,Clef_répartition[[#This Row],[Code_Nom]],J$2:J10624,Clef_répartition[[#This Row],[Année]])</f>
        <v>40</v>
      </c>
      <c r="F10624">
        <f>IF(Clef_répartition[[#This Row],[Code_Nom]]=D10623,F10623-1,(COUNTIFS(Clef_répartition[Code_Nom],Clef_répartition[[#This Row],[Code_Nom]],Clef_répartition[Année],Clef_répartition[[#This Row],[Année]])))</f>
        <v>34</v>
      </c>
      <c r="G1062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vaudois_40_2021</v>
      </c>
      <c r="H10624">
        <v>5919</v>
      </c>
      <c r="I10624" t="s">
        <v>172</v>
      </c>
      <c r="J10624">
        <v>2021</v>
      </c>
      <c r="K10624">
        <v>6.9880000000000003E-3</v>
      </c>
    </row>
    <row r="10625" spans="1:11" x14ac:dyDescent="0.25">
      <c r="A10625" t="s">
        <v>725</v>
      </c>
      <c r="B10625" t="s">
        <v>546</v>
      </c>
      <c r="C10625" t="s">
        <v>759</v>
      </c>
      <c r="D1062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5">
        <f>COUNTIFS(D$2:D10625,Clef_répartition[[#This Row],[Code_Nom]],J$2:J10625,Clef_répartition[[#This Row],[Année]])</f>
        <v>41</v>
      </c>
      <c r="F10625">
        <f>IF(Clef_répartition[[#This Row],[Code_Nom]]=D10624,F10624-1,(COUNTIFS(Clef_répartition[Code_Nom],Clef_répartition[[#This Row],[Code_Nom]],Clef_répartition[Année],Clef_répartition[[#This Row],[Année]])))</f>
        <v>33</v>
      </c>
      <c r="G1062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vaudois_41_2021</v>
      </c>
      <c r="H10625">
        <v>5562</v>
      </c>
      <c r="I10625" t="s">
        <v>173</v>
      </c>
      <c r="J10625">
        <v>2021</v>
      </c>
      <c r="K10625">
        <v>1.374E-3</v>
      </c>
    </row>
    <row r="10626" spans="1:11" x14ac:dyDescent="0.25">
      <c r="A10626" t="s">
        <v>725</v>
      </c>
      <c r="B10626" t="s">
        <v>546</v>
      </c>
      <c r="C10626" t="s">
        <v>759</v>
      </c>
      <c r="D1062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6">
        <f>COUNTIFS(D$2:D10626,Clef_répartition[[#This Row],[Code_Nom]],J$2:J10626,Clef_répartition[[#This Row],[Année]])</f>
        <v>42</v>
      </c>
      <c r="F10626">
        <f>IF(Clef_répartition[[#This Row],[Code_Nom]]=D10625,F10625-1,(COUNTIFS(Clef_répartition[Code_Nom],Clef_répartition[[#This Row],[Code_Nom]],Clef_répartition[Année],Clef_répartition[[#This Row],[Année]])))</f>
        <v>32</v>
      </c>
      <c r="G1062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vaudois_42_2021</v>
      </c>
      <c r="H10626">
        <v>5921</v>
      </c>
      <c r="I10626" t="s">
        <v>180</v>
      </c>
      <c r="J10626">
        <v>2021</v>
      </c>
      <c r="K10626">
        <v>2.7049999999999999E-3</v>
      </c>
    </row>
    <row r="10627" spans="1:11" x14ac:dyDescent="0.25">
      <c r="A10627" t="s">
        <v>725</v>
      </c>
      <c r="B10627" t="s">
        <v>546</v>
      </c>
      <c r="C10627" t="s">
        <v>759</v>
      </c>
      <c r="D1062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7">
        <f>COUNTIFS(D$2:D10627,Clef_répartition[[#This Row],[Code_Nom]],J$2:J10627,Clef_répartition[[#This Row],[Année]])</f>
        <v>43</v>
      </c>
      <c r="F10627">
        <f>IF(Clef_répartition[[#This Row],[Code_Nom]]=D10626,F10626-1,(COUNTIFS(Clef_répartition[Code_Nom],Clef_répartition[[#This Row],[Code_Nom]],Clef_répartition[Année],Clef_répartition[[#This Row],[Année]])))</f>
        <v>31</v>
      </c>
      <c r="G1062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vaudois_43_2021</v>
      </c>
      <c r="H10627">
        <v>5922</v>
      </c>
      <c r="I10627" t="s">
        <v>183</v>
      </c>
      <c r="J10627">
        <v>2021</v>
      </c>
      <c r="K10627">
        <v>7.9109999999999996E-3</v>
      </c>
    </row>
    <row r="10628" spans="1:11" x14ac:dyDescent="0.25">
      <c r="A10628" t="s">
        <v>725</v>
      </c>
      <c r="B10628" t="s">
        <v>546</v>
      </c>
      <c r="C10628" t="s">
        <v>759</v>
      </c>
      <c r="D1062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8">
        <f>COUNTIFS(D$2:D10628,Clef_répartition[[#This Row],[Code_Nom]],J$2:J10628,Clef_répartition[[#This Row],[Année]])</f>
        <v>44</v>
      </c>
      <c r="F10628">
        <f>IF(Clef_répartition[[#This Row],[Code_Nom]]=D10627,F10627-1,(COUNTIFS(Clef_répartition[Code_Nom],Clef_répartition[[#This Row],[Code_Nom]],Clef_répartition[Année],Clef_répartition[[#This Row],[Année]])))</f>
        <v>30</v>
      </c>
      <c r="G1062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vaudois_44_2021</v>
      </c>
      <c r="H10628">
        <v>5756</v>
      </c>
      <c r="I10628" t="s">
        <v>185</v>
      </c>
      <c r="J10628">
        <v>2021</v>
      </c>
      <c r="K10628">
        <v>5.4310000000000001E-3</v>
      </c>
    </row>
    <row r="10629" spans="1:11" x14ac:dyDescent="0.25">
      <c r="A10629" t="s">
        <v>725</v>
      </c>
      <c r="B10629" t="s">
        <v>546</v>
      </c>
      <c r="C10629" t="s">
        <v>759</v>
      </c>
      <c r="D1062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29">
        <f>COUNTIFS(D$2:D10629,Clef_répartition[[#This Row],[Code_Nom]],J$2:J10629,Clef_répartition[[#This Row],[Année]])</f>
        <v>45</v>
      </c>
      <c r="F10629">
        <f>IF(Clef_répartition[[#This Row],[Code_Nom]]=D10628,F10628-1,(COUNTIFS(Clef_répartition[Code_Nom],Clef_répartition[[#This Row],[Code_Nom]],Clef_répartition[Année],Clef_répartition[[#This Row],[Année]])))</f>
        <v>29</v>
      </c>
      <c r="G1062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vaudois_45_2021</v>
      </c>
      <c r="H10629">
        <v>5563</v>
      </c>
      <c r="I10629" t="s">
        <v>193</v>
      </c>
      <c r="J10629">
        <v>2021</v>
      </c>
      <c r="K10629">
        <v>1.5989999999999999E-3</v>
      </c>
    </row>
    <row r="10630" spans="1:11" x14ac:dyDescent="0.25">
      <c r="A10630" t="s">
        <v>725</v>
      </c>
      <c r="B10630" t="s">
        <v>546</v>
      </c>
      <c r="C10630" t="s">
        <v>759</v>
      </c>
      <c r="D1063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0">
        <f>COUNTIFS(D$2:D10630,Clef_répartition[[#This Row],[Code_Nom]],J$2:J10630,Clef_répartition[[#This Row],[Année]])</f>
        <v>46</v>
      </c>
      <c r="F10630">
        <f>IF(Clef_répartition[[#This Row],[Code_Nom]]=D10629,F10629-1,(COUNTIFS(Clef_répartition[Code_Nom],Clef_répartition[[#This Row],[Code_Nom]],Clef_répartition[Année],Clef_répartition[[#This Row],[Année]])))</f>
        <v>28</v>
      </c>
      <c r="G1063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vaudois_46_2021</v>
      </c>
      <c r="H10630">
        <v>5564</v>
      </c>
      <c r="I10630" t="s">
        <v>194</v>
      </c>
      <c r="J10630">
        <v>2021</v>
      </c>
      <c r="K10630">
        <v>1.0629999999999999E-3</v>
      </c>
    </row>
    <row r="10631" spans="1:11" x14ac:dyDescent="0.25">
      <c r="A10631" t="s">
        <v>725</v>
      </c>
      <c r="B10631" t="s">
        <v>546</v>
      </c>
      <c r="C10631" t="s">
        <v>759</v>
      </c>
      <c r="D106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1">
        <f>COUNTIFS(D$2:D10631,Clef_répartition[[#This Row],[Code_Nom]],J$2:J10631,Clef_répartition[[#This Row],[Année]])</f>
        <v>47</v>
      </c>
      <c r="F10631">
        <f>IF(Clef_répartition[[#This Row],[Code_Nom]]=D10630,F10630-1,(COUNTIFS(Clef_répartition[Code_Nom],Clef_répartition[[#This Row],[Code_Nom]],Clef_répartition[Année],Clef_répartition[[#This Row],[Année]])))</f>
        <v>27</v>
      </c>
      <c r="G106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vaudois_47_2021</v>
      </c>
      <c r="H10631">
        <v>5565</v>
      </c>
      <c r="I10631" t="s">
        <v>199</v>
      </c>
      <c r="J10631">
        <v>2021</v>
      </c>
      <c r="K10631">
        <v>5.4209999999999996E-3</v>
      </c>
    </row>
    <row r="10632" spans="1:11" x14ac:dyDescent="0.25">
      <c r="A10632" t="s">
        <v>725</v>
      </c>
      <c r="B10632" t="s">
        <v>546</v>
      </c>
      <c r="C10632" t="s">
        <v>759</v>
      </c>
      <c r="D106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2">
        <f>COUNTIFS(D$2:D10632,Clef_répartition[[#This Row],[Code_Nom]],J$2:J10632,Clef_répartition[[#This Row],[Année]])</f>
        <v>48</v>
      </c>
      <c r="F10632">
        <f>IF(Clef_répartition[[#This Row],[Code_Nom]]=D10631,F10631-1,(COUNTIFS(Clef_répartition[Code_Nom],Clef_répartition[[#This Row],[Code_Nom]],Clef_répartition[Année],Clef_répartition[[#This Row],[Année]])))</f>
        <v>26</v>
      </c>
      <c r="G106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vaudois_48_2021</v>
      </c>
      <c r="H10632">
        <v>5757</v>
      </c>
      <c r="I10632" t="s">
        <v>201</v>
      </c>
      <c r="J10632">
        <v>2021</v>
      </c>
      <c r="K10632">
        <v>7.6468999999999995E-2</v>
      </c>
    </row>
    <row r="10633" spans="1:11" x14ac:dyDescent="0.25">
      <c r="A10633" t="s">
        <v>725</v>
      </c>
      <c r="B10633" t="s">
        <v>546</v>
      </c>
      <c r="C10633" t="s">
        <v>759</v>
      </c>
      <c r="D1063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3">
        <f>COUNTIFS(D$2:D10633,Clef_répartition[[#This Row],[Code_Nom]],J$2:J10633,Clef_répartition[[#This Row],[Année]])</f>
        <v>49</v>
      </c>
      <c r="F10633">
        <f>IF(Clef_répartition[[#This Row],[Code_Nom]]=D10632,F10632-1,(COUNTIFS(Clef_répartition[Code_Nom],Clef_répartition[[#This Row],[Code_Nom]],Clef_répartition[Année],Clef_répartition[[#This Row],[Année]])))</f>
        <v>25</v>
      </c>
      <c r="G1063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vaudois_49_2021</v>
      </c>
      <c r="H10633">
        <v>5924</v>
      </c>
      <c r="I10633" t="s">
        <v>202</v>
      </c>
      <c r="J10633">
        <v>2021</v>
      </c>
      <c r="K10633">
        <v>3.6819999999999999E-3</v>
      </c>
    </row>
    <row r="10634" spans="1:11" x14ac:dyDescent="0.25">
      <c r="A10634" t="s">
        <v>725</v>
      </c>
      <c r="B10634" t="s">
        <v>546</v>
      </c>
      <c r="C10634" t="s">
        <v>759</v>
      </c>
      <c r="D1063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4">
        <f>COUNTIFS(D$2:D10634,Clef_répartition[[#This Row],[Code_Nom]],J$2:J10634,Clef_répartition[[#This Row],[Année]])</f>
        <v>50</v>
      </c>
      <c r="F10634">
        <f>IF(Clef_répartition[[#This Row],[Code_Nom]]=D10633,F10633-1,(COUNTIFS(Clef_répartition[Code_Nom],Clef_répartition[[#This Row],[Code_Nom]],Clef_répartition[Année],Clef_répartition[[#This Row],[Année]])))</f>
        <v>24</v>
      </c>
      <c r="G1063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vaudois_50_2021</v>
      </c>
      <c r="H10634">
        <v>5925</v>
      </c>
      <c r="I10634" t="s">
        <v>207</v>
      </c>
      <c r="J10634">
        <v>2021</v>
      </c>
      <c r="K10634">
        <v>2.1580000000000002E-3</v>
      </c>
    </row>
    <row r="10635" spans="1:11" x14ac:dyDescent="0.25">
      <c r="A10635" t="s">
        <v>725</v>
      </c>
      <c r="B10635" t="s">
        <v>546</v>
      </c>
      <c r="C10635" t="s">
        <v>759</v>
      </c>
      <c r="D1063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5">
        <f>COUNTIFS(D$2:D10635,Clef_répartition[[#This Row],[Code_Nom]],J$2:J10635,Clef_répartition[[#This Row],[Année]])</f>
        <v>51</v>
      </c>
      <c r="F10635">
        <f>IF(Clef_répartition[[#This Row],[Code_Nom]]=D10634,F10634-1,(COUNTIFS(Clef_répartition[Code_Nom],Clef_répartition[[#This Row],[Code_Nom]],Clef_répartition[Année],Clef_répartition[[#This Row],[Année]])))</f>
        <v>23</v>
      </c>
      <c r="G1063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vaudois_51_2021</v>
      </c>
      <c r="H10635">
        <v>5926</v>
      </c>
      <c r="I10635" t="s">
        <v>218</v>
      </c>
      <c r="J10635">
        <v>2021</v>
      </c>
      <c r="K10635">
        <v>8.6189999999999999E-3</v>
      </c>
    </row>
    <row r="10636" spans="1:11" x14ac:dyDescent="0.25">
      <c r="A10636" t="s">
        <v>725</v>
      </c>
      <c r="B10636" t="s">
        <v>546</v>
      </c>
      <c r="C10636" t="s">
        <v>759</v>
      </c>
      <c r="D1063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6">
        <f>COUNTIFS(D$2:D10636,Clef_répartition[[#This Row],[Code_Nom]],J$2:J10636,Clef_répartition[[#This Row],[Année]])</f>
        <v>52</v>
      </c>
      <c r="F10636">
        <f>IF(Clef_répartition[[#This Row],[Code_Nom]]=D10635,F10635-1,(COUNTIFS(Clef_répartition[Code_Nom],Clef_répartition[[#This Row],[Code_Nom]],Clef_répartition[Année],Clef_répartition[[#This Row],[Année]])))</f>
        <v>22</v>
      </c>
      <c r="G1063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vaudois_52_2021</v>
      </c>
      <c r="H10636">
        <v>5759</v>
      </c>
      <c r="I10636" t="s">
        <v>220</v>
      </c>
      <c r="J10636">
        <v>2021</v>
      </c>
      <c r="K10636">
        <v>2.3400000000000001E-3</v>
      </c>
    </row>
    <row r="10637" spans="1:11" x14ac:dyDescent="0.25">
      <c r="A10637" t="s">
        <v>725</v>
      </c>
      <c r="B10637" t="s">
        <v>546</v>
      </c>
      <c r="C10637" t="s">
        <v>759</v>
      </c>
      <c r="D1063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7">
        <f>COUNTIFS(D$2:D10637,Clef_répartition[[#This Row],[Code_Nom]],J$2:J10637,Clef_répartition[[#This Row],[Année]])</f>
        <v>53</v>
      </c>
      <c r="F10637">
        <f>IF(Clef_répartition[[#This Row],[Code_Nom]]=D10636,F10636-1,(COUNTIFS(Clef_répartition[Code_Nom],Clef_répartition[[#This Row],[Code_Nom]],Clef_répartition[Année],Clef_répartition[[#This Row],[Année]])))</f>
        <v>21</v>
      </c>
      <c r="G1063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vaudois_53_2021</v>
      </c>
      <c r="H10637">
        <v>5566</v>
      </c>
      <c r="I10637" t="s">
        <v>224</v>
      </c>
      <c r="J10637">
        <v>2021</v>
      </c>
      <c r="K10637">
        <v>4.2079999999999999E-3</v>
      </c>
    </row>
    <row r="10638" spans="1:11" x14ac:dyDescent="0.25">
      <c r="A10638" t="s">
        <v>725</v>
      </c>
      <c r="B10638" t="s">
        <v>546</v>
      </c>
      <c r="C10638" t="s">
        <v>759</v>
      </c>
      <c r="D1063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8">
        <f>COUNTIFS(D$2:D10638,Clef_répartition[[#This Row],[Code_Nom]],J$2:J10638,Clef_répartition[[#This Row],[Année]])</f>
        <v>54</v>
      </c>
      <c r="F10638">
        <f>IF(Clef_répartition[[#This Row],[Code_Nom]]=D10637,F10637-1,(COUNTIFS(Clef_répartition[Code_Nom],Clef_répartition[[#This Row],[Code_Nom]],Clef_répartition[Année],Clef_répartition[[#This Row],[Année]])))</f>
        <v>20</v>
      </c>
      <c r="G1063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vaudois_54_2021</v>
      </c>
      <c r="H10638">
        <v>5760</v>
      </c>
      <c r="I10638" t="s">
        <v>227</v>
      </c>
      <c r="J10638">
        <v>2021</v>
      </c>
      <c r="K10638">
        <v>5.5069999999999997E-3</v>
      </c>
    </row>
    <row r="10639" spans="1:11" x14ac:dyDescent="0.25">
      <c r="A10639" t="s">
        <v>725</v>
      </c>
      <c r="B10639" t="s">
        <v>546</v>
      </c>
      <c r="C10639" t="s">
        <v>759</v>
      </c>
      <c r="D1063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39">
        <f>COUNTIFS(D$2:D10639,Clef_répartition[[#This Row],[Code_Nom]],J$2:J10639,Clef_répartition[[#This Row],[Année]])</f>
        <v>55</v>
      </c>
      <c r="F10639">
        <f>IF(Clef_répartition[[#This Row],[Code_Nom]]=D10638,F10638-1,(COUNTIFS(Clef_répartition[Code_Nom],Clef_répartition[[#This Row],[Code_Nom]],Clef_répartition[Année],Clef_répartition[[#This Row],[Année]])))</f>
        <v>19</v>
      </c>
      <c r="G1063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vaudois_55_2021</v>
      </c>
      <c r="H10639">
        <v>5761</v>
      </c>
      <c r="I10639" t="s">
        <v>233</v>
      </c>
      <c r="J10639">
        <v>2021</v>
      </c>
      <c r="K10639">
        <v>5.6350000000000003E-3</v>
      </c>
    </row>
    <row r="10640" spans="1:11" x14ac:dyDescent="0.25">
      <c r="A10640" t="s">
        <v>725</v>
      </c>
      <c r="B10640" t="s">
        <v>546</v>
      </c>
      <c r="C10640" t="s">
        <v>759</v>
      </c>
      <c r="D1064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0">
        <f>COUNTIFS(D$2:D10640,Clef_répartition[[#This Row],[Code_Nom]],J$2:J10640,Clef_répartition[[#This Row],[Année]])</f>
        <v>56</v>
      </c>
      <c r="F10640">
        <f>IF(Clef_répartition[[#This Row],[Code_Nom]]=D10639,F10639-1,(COUNTIFS(Clef_répartition[Code_Nom],Clef_répartition[[#This Row],[Code_Nom]],Clef_répartition[Année],Clef_répartition[[#This Row],[Année]])))</f>
        <v>18</v>
      </c>
      <c r="G1064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vaudois_56_2021</v>
      </c>
      <c r="H10640">
        <v>5928</v>
      </c>
      <c r="I10640" t="s">
        <v>240</v>
      </c>
      <c r="J10640">
        <v>2021</v>
      </c>
      <c r="K10640">
        <v>2.1900000000000001E-3</v>
      </c>
    </row>
    <row r="10641" spans="1:11" x14ac:dyDescent="0.25">
      <c r="A10641" t="s">
        <v>725</v>
      </c>
      <c r="B10641" t="s">
        <v>546</v>
      </c>
      <c r="C10641" t="s">
        <v>759</v>
      </c>
      <c r="D1064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1">
        <f>COUNTIFS(D$2:D10641,Clef_répartition[[#This Row],[Code_Nom]],J$2:J10641,Clef_répartition[[#This Row],[Année]])</f>
        <v>57</v>
      </c>
      <c r="F10641">
        <f>IF(Clef_répartition[[#This Row],[Code_Nom]]=D10640,F10640-1,(COUNTIFS(Clef_répartition[Code_Nom],Clef_répartition[[#This Row],[Code_Nom]],Clef_répartition[Année],Clef_répartition[[#This Row],[Année]])))</f>
        <v>17</v>
      </c>
      <c r="G1064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vaudois_57_2021</v>
      </c>
      <c r="H10641">
        <v>5568</v>
      </c>
      <c r="I10641" t="s">
        <v>249</v>
      </c>
      <c r="J10641">
        <v>2021</v>
      </c>
      <c r="K10641">
        <v>5.2779E-2</v>
      </c>
    </row>
    <row r="10642" spans="1:11" x14ac:dyDescent="0.25">
      <c r="A10642" t="s">
        <v>725</v>
      </c>
      <c r="B10642" t="s">
        <v>546</v>
      </c>
      <c r="C10642" t="s">
        <v>759</v>
      </c>
      <c r="D1064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2">
        <f>COUNTIFS(D$2:D10642,Clef_répartition[[#This Row],[Code_Nom]],J$2:J10642,Clef_répartition[[#This Row],[Année]])</f>
        <v>58</v>
      </c>
      <c r="F10642">
        <f>IF(Clef_répartition[[#This Row],[Code_Nom]]=D10641,F10641-1,(COUNTIFS(Clef_répartition[Code_Nom],Clef_répartition[[#This Row],[Code_Nom]],Clef_répartition[Année],Clef_répartition[[#This Row],[Année]])))</f>
        <v>16</v>
      </c>
      <c r="G1064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vaudois_58_2021</v>
      </c>
      <c r="H10642">
        <v>5762</v>
      </c>
      <c r="I10642" t="s">
        <v>253</v>
      </c>
      <c r="J10642">
        <v>2021</v>
      </c>
      <c r="K10642">
        <v>1.5560000000000001E-3</v>
      </c>
    </row>
    <row r="10643" spans="1:11" x14ac:dyDescent="0.25">
      <c r="A10643" t="s">
        <v>725</v>
      </c>
      <c r="B10643" t="s">
        <v>546</v>
      </c>
      <c r="C10643" t="s">
        <v>759</v>
      </c>
      <c r="D1064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3">
        <f>COUNTIFS(D$2:D10643,Clef_répartition[[#This Row],[Code_Nom]],J$2:J10643,Clef_répartition[[#This Row],[Année]])</f>
        <v>59</v>
      </c>
      <c r="F10643">
        <f>IF(Clef_répartition[[#This Row],[Code_Nom]]=D10642,F10642-1,(COUNTIFS(Clef_répartition[Code_Nom],Clef_répartition[[#This Row],[Code_Nom]],Clef_répartition[Année],Clef_répartition[[#This Row],[Année]])))</f>
        <v>15</v>
      </c>
      <c r="G1064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vaudois_59_2021</v>
      </c>
      <c r="H10643">
        <v>5929</v>
      </c>
      <c r="I10643" t="s">
        <v>257</v>
      </c>
      <c r="J10643">
        <v>2021</v>
      </c>
      <c r="K10643">
        <v>7.0410000000000004E-3</v>
      </c>
    </row>
    <row r="10644" spans="1:11" x14ac:dyDescent="0.25">
      <c r="A10644" t="s">
        <v>725</v>
      </c>
      <c r="B10644" t="s">
        <v>546</v>
      </c>
      <c r="C10644" t="s">
        <v>759</v>
      </c>
      <c r="D1064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4">
        <f>COUNTIFS(D$2:D10644,Clef_répartition[[#This Row],[Code_Nom]],J$2:J10644,Clef_répartition[[#This Row],[Année]])</f>
        <v>60</v>
      </c>
      <c r="F10644">
        <f>IF(Clef_répartition[[#This Row],[Code_Nom]]=D10643,F10643-1,(COUNTIFS(Clef_répartition[Code_Nom],Clef_répartition[[#This Row],[Code_Nom]],Clef_répartition[Année],Clef_répartition[[#This Row],[Année]])))</f>
        <v>14</v>
      </c>
      <c r="G1064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vaudois_60_2021</v>
      </c>
      <c r="H10644" s="60">
        <v>5930</v>
      </c>
      <c r="I10644" s="60" t="s">
        <v>259</v>
      </c>
      <c r="J10644" s="60">
        <v>2021</v>
      </c>
      <c r="K10644" s="60">
        <v>2.1900000000000001E-3</v>
      </c>
    </row>
    <row r="10645" spans="1:11" x14ac:dyDescent="0.25">
      <c r="A10645" t="s">
        <v>725</v>
      </c>
      <c r="B10645" t="s">
        <v>546</v>
      </c>
      <c r="C10645" t="s">
        <v>759</v>
      </c>
      <c r="D1064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5">
        <f>COUNTIFS(D$2:D10645,Clef_répartition[[#This Row],[Code_Nom]],J$2:J10645,Clef_répartition[[#This Row],[Année]])</f>
        <v>61</v>
      </c>
      <c r="F10645">
        <f>IF(Clef_répartition[[#This Row],[Code_Nom]]=D10644,F10644-1,(COUNTIFS(Clef_répartition[Code_Nom],Clef_répartition[[#This Row],[Code_Nom]],Clef_répartition[Année],Clef_répartition[[#This Row],[Année]])))</f>
        <v>13</v>
      </c>
      <c r="G1064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vaudois_61_2021</v>
      </c>
      <c r="H10645">
        <v>5571</v>
      </c>
      <c r="I10645" t="s">
        <v>263</v>
      </c>
      <c r="J10645">
        <v>2021</v>
      </c>
      <c r="K10645">
        <v>9.5960000000000004E-3</v>
      </c>
    </row>
    <row r="10646" spans="1:11" x14ac:dyDescent="0.25">
      <c r="A10646" t="s">
        <v>725</v>
      </c>
      <c r="B10646" t="s">
        <v>546</v>
      </c>
      <c r="C10646" t="s">
        <v>759</v>
      </c>
      <c r="D1064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6">
        <f>COUNTIFS(D$2:D10646,Clef_répartition[[#This Row],[Code_Nom]],J$2:J10646,Clef_répartition[[#This Row],[Année]])</f>
        <v>62</v>
      </c>
      <c r="F10646">
        <f>IF(Clef_répartition[[#This Row],[Code_Nom]]=D10645,F10645-1,(COUNTIFS(Clef_répartition[Code_Nom],Clef_répartition[[#This Row],[Code_Nom]],Clef_répartition[Année],Clef_répartition[[#This Row],[Année]])))</f>
        <v>12</v>
      </c>
      <c r="G1064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vaudois_62_2021</v>
      </c>
      <c r="H10646">
        <v>5931</v>
      </c>
      <c r="I10646" t="s">
        <v>267</v>
      </c>
      <c r="J10646">
        <v>2021</v>
      </c>
      <c r="K10646">
        <v>5.2059999999999997E-3</v>
      </c>
    </row>
    <row r="10647" spans="1:11" x14ac:dyDescent="0.25">
      <c r="A10647" t="s">
        <v>725</v>
      </c>
      <c r="B10647" t="s">
        <v>546</v>
      </c>
      <c r="C10647" t="s">
        <v>759</v>
      </c>
      <c r="D1064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7">
        <f>COUNTIFS(D$2:D10647,Clef_répartition[[#This Row],[Code_Nom]],J$2:J10647,Clef_répartition[[#This Row],[Année]])</f>
        <v>63</v>
      </c>
      <c r="F10647">
        <f>IF(Clef_répartition[[#This Row],[Code_Nom]]=D10646,F10646-1,(COUNTIFS(Clef_répartition[Code_Nom],Clef_répartition[[#This Row],[Code_Nom]],Clef_répartition[Année],Clef_répartition[[#This Row],[Année]])))</f>
        <v>11</v>
      </c>
      <c r="G1064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vaudois_63_2021</v>
      </c>
      <c r="H10647">
        <v>5932</v>
      </c>
      <c r="I10647" t="s">
        <v>269</v>
      </c>
      <c r="J10647">
        <v>2021</v>
      </c>
      <c r="K10647">
        <v>2.555E-3</v>
      </c>
    </row>
    <row r="10648" spans="1:11" x14ac:dyDescent="0.25">
      <c r="A10648" t="s">
        <v>725</v>
      </c>
      <c r="B10648" t="s">
        <v>546</v>
      </c>
      <c r="C10648" t="s">
        <v>759</v>
      </c>
      <c r="D1064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8">
        <f>COUNTIFS(D$2:D10648,Clef_répartition[[#This Row],[Code_Nom]],J$2:J10648,Clef_répartition[[#This Row],[Année]])</f>
        <v>64</v>
      </c>
      <c r="F10648">
        <f>IF(Clef_répartition[[#This Row],[Code_Nom]]=D10647,F10647-1,(COUNTIFS(Clef_répartition[Code_Nom],Clef_répartition[[#This Row],[Code_Nom]],Clef_répartition[Année],Clef_répartition[[#This Row],[Année]])))</f>
        <v>10</v>
      </c>
      <c r="G1064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vaudois_64_2021</v>
      </c>
      <c r="H10648">
        <v>5933</v>
      </c>
      <c r="I10648" t="s">
        <v>271</v>
      </c>
      <c r="J10648">
        <v>2021</v>
      </c>
      <c r="K10648">
        <v>7.6639999999999998E-3</v>
      </c>
    </row>
    <row r="10649" spans="1:11" x14ac:dyDescent="0.25">
      <c r="A10649" t="s">
        <v>725</v>
      </c>
      <c r="B10649" t="s">
        <v>546</v>
      </c>
      <c r="C10649" t="s">
        <v>759</v>
      </c>
      <c r="D1064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49">
        <f>COUNTIFS(D$2:D10649,Clef_répartition[[#This Row],[Code_Nom]],J$2:J10649,Clef_répartition[[#This Row],[Année]])</f>
        <v>65</v>
      </c>
      <c r="F10649">
        <f>IF(Clef_répartition[[#This Row],[Code_Nom]]=D10648,F10648-1,(COUNTIFS(Clef_répartition[Code_Nom],Clef_répartition[[#This Row],[Code_Nom]],Clef_répartition[Année],Clef_répartition[[#This Row],[Année]])))</f>
        <v>9</v>
      </c>
      <c r="G1064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vaudois_65_2021</v>
      </c>
      <c r="H10649">
        <v>5763</v>
      </c>
      <c r="I10649" t="s">
        <v>272</v>
      </c>
      <c r="J10649">
        <v>2021</v>
      </c>
      <c r="K10649">
        <v>6.5370000000000003E-3</v>
      </c>
    </row>
    <row r="10650" spans="1:11" x14ac:dyDescent="0.25">
      <c r="A10650" t="s">
        <v>725</v>
      </c>
      <c r="B10650" t="s">
        <v>546</v>
      </c>
      <c r="C10650" t="s">
        <v>759</v>
      </c>
      <c r="D1065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0">
        <f>COUNTIFS(D$2:D10650,Clef_répartition[[#This Row],[Code_Nom]],J$2:J10650,Clef_répartition[[#This Row],[Année]])</f>
        <v>66</v>
      </c>
      <c r="F10650">
        <f>IF(Clef_répartition[[#This Row],[Code_Nom]]=D10649,F10649-1,(COUNTIFS(Clef_répartition[Code_Nom],Clef_répartition[[#This Row],[Code_Nom]],Clef_répartition[Année],Clef_répartition[[#This Row],[Année]])))</f>
        <v>8</v>
      </c>
      <c r="G1065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vaudois_66_2021</v>
      </c>
      <c r="H10650">
        <v>5934</v>
      </c>
      <c r="I10650" t="s">
        <v>273</v>
      </c>
      <c r="J10650">
        <v>2021</v>
      </c>
      <c r="K10650">
        <v>2.5869999999999999E-3</v>
      </c>
    </row>
    <row r="10651" spans="1:11" x14ac:dyDescent="0.25">
      <c r="A10651" t="s">
        <v>725</v>
      </c>
      <c r="B10651" t="s">
        <v>546</v>
      </c>
      <c r="C10651" t="s">
        <v>759</v>
      </c>
      <c r="D1065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1">
        <f>COUNTIFS(D$2:D10651,Clef_répartition[[#This Row],[Code_Nom]],J$2:J10651,Clef_répartition[[#This Row],[Année]])</f>
        <v>67</v>
      </c>
      <c r="F10651">
        <f>IF(Clef_répartition[[#This Row],[Code_Nom]]=D10650,F10650-1,(COUNTIFS(Clef_répartition[Code_Nom],Clef_répartition[[#This Row],[Code_Nom]],Clef_répartition[Année],Clef_répartition[[#This Row],[Année]])))</f>
        <v>7</v>
      </c>
      <c r="G1065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vaudois_67_2021</v>
      </c>
      <c r="H10651">
        <v>5764</v>
      </c>
      <c r="I10651" t="s">
        <v>274</v>
      </c>
      <c r="J10651">
        <v>2021</v>
      </c>
      <c r="K10651">
        <v>4.1583000000000002E-2</v>
      </c>
    </row>
    <row r="10652" spans="1:11" x14ac:dyDescent="0.25">
      <c r="A10652" t="s">
        <v>725</v>
      </c>
      <c r="B10652" t="s">
        <v>546</v>
      </c>
      <c r="C10652" t="s">
        <v>759</v>
      </c>
      <c r="D1065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2">
        <f>COUNTIFS(D$2:D10652,Clef_répartition[[#This Row],[Code_Nom]],J$2:J10652,Clef_répartition[[#This Row],[Année]])</f>
        <v>68</v>
      </c>
      <c r="F10652">
        <f>IF(Clef_répartition[[#This Row],[Code_Nom]]=D10651,F10651-1,(COUNTIFS(Clef_répartition[Code_Nom],Clef_répartition[[#This Row],[Code_Nom]],Clef_répartition[Année],Clef_répartition[[#This Row],[Année]])))</f>
        <v>6</v>
      </c>
      <c r="G1065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vaudois_68_2021</v>
      </c>
      <c r="H10652" s="60">
        <v>5765</v>
      </c>
      <c r="I10652" s="60" t="s">
        <v>275</v>
      </c>
      <c r="J10652" s="60">
        <v>2021</v>
      </c>
      <c r="K10652" s="60">
        <v>5.4310000000000001E-3</v>
      </c>
    </row>
    <row r="10653" spans="1:11" x14ac:dyDescent="0.25">
      <c r="A10653" t="s">
        <v>725</v>
      </c>
      <c r="B10653" t="s">
        <v>546</v>
      </c>
      <c r="C10653" t="s">
        <v>759</v>
      </c>
      <c r="D1065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3">
        <f>COUNTIFS(D$2:D10653,Clef_répartition[[#This Row],[Code_Nom]],J$2:J10653,Clef_répartition[[#This Row],[Année]])</f>
        <v>69</v>
      </c>
      <c r="F10653">
        <f>IF(Clef_répartition[[#This Row],[Code_Nom]]=D10652,F10652-1,(COUNTIFS(Clef_répartition[Code_Nom],Clef_répartition[[#This Row],[Code_Nom]],Clef_répartition[Année],Clef_répartition[[#This Row],[Année]])))</f>
        <v>5</v>
      </c>
      <c r="G1065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vaudois_69_2021</v>
      </c>
      <c r="H10653">
        <v>5935</v>
      </c>
      <c r="I10653" t="s">
        <v>280</v>
      </c>
      <c r="J10653">
        <v>2021</v>
      </c>
      <c r="K10653">
        <v>1.0839999999999999E-3</v>
      </c>
    </row>
    <row r="10654" spans="1:11" x14ac:dyDescent="0.25">
      <c r="A10654" t="s">
        <v>725</v>
      </c>
      <c r="B10654" t="s">
        <v>546</v>
      </c>
      <c r="C10654" t="s">
        <v>759</v>
      </c>
      <c r="D1065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4">
        <f>COUNTIFS(D$2:D10654,Clef_répartition[[#This Row],[Code_Nom]],J$2:J10654,Clef_répartition[[#This Row],[Année]])</f>
        <v>70</v>
      </c>
      <c r="F10654">
        <f>IF(Clef_répartition[[#This Row],[Code_Nom]]=D10653,F10653-1,(COUNTIFS(Clef_répartition[Code_Nom],Clef_répartition[[#This Row],[Code_Nom]],Clef_répartition[Année],Clef_répartition[[#This Row],[Année]])))</f>
        <v>4</v>
      </c>
      <c r="G1065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vaudois_70_2021</v>
      </c>
      <c r="H10654">
        <v>5937</v>
      </c>
      <c r="I10654" t="s">
        <v>292</v>
      </c>
      <c r="J10654">
        <v>2021</v>
      </c>
      <c r="K10654">
        <v>1.4809999999999999E-3</v>
      </c>
    </row>
    <row r="10655" spans="1:11" x14ac:dyDescent="0.25">
      <c r="A10655" t="s">
        <v>725</v>
      </c>
      <c r="B10655" t="s">
        <v>546</v>
      </c>
      <c r="C10655" t="s">
        <v>759</v>
      </c>
      <c r="D1065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5">
        <f>COUNTIFS(D$2:D10655,Clef_répartition[[#This Row],[Code_Nom]],J$2:J10655,Clef_répartition[[#This Row],[Année]])</f>
        <v>71</v>
      </c>
      <c r="F10655">
        <f>IF(Clef_répartition[[#This Row],[Code_Nom]]=D10654,F10654-1,(COUNTIFS(Clef_répartition[Code_Nom],Clef_répartition[[#This Row],[Code_Nom]],Clef_répartition[Année],Clef_répartition[[#This Row],[Année]])))</f>
        <v>3</v>
      </c>
      <c r="G1065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vaudois_71_2021</v>
      </c>
      <c r="H10655">
        <v>5766</v>
      </c>
      <c r="I10655" t="s">
        <v>293</v>
      </c>
      <c r="J10655">
        <v>2021</v>
      </c>
      <c r="K10655">
        <v>6.2690000000000003E-3</v>
      </c>
    </row>
    <row r="10656" spans="1:11" x14ac:dyDescent="0.25">
      <c r="A10656" t="s">
        <v>725</v>
      </c>
      <c r="B10656" t="s">
        <v>546</v>
      </c>
      <c r="C10656" t="s">
        <v>759</v>
      </c>
      <c r="D1065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6">
        <f>COUNTIFS(D$2:D10656,Clef_répartition[[#This Row],[Code_Nom]],J$2:J10656,Clef_répartition[[#This Row],[Année]])</f>
        <v>72</v>
      </c>
      <c r="F10656">
        <f>IF(Clef_répartition[[#This Row],[Code_Nom]]=D10655,F10655-1,(COUNTIFS(Clef_répartition[Code_Nom],Clef_répartition[[#This Row],[Code_Nom]],Clef_répartition[Année],Clef_répartition[[#This Row],[Année]])))</f>
        <v>2</v>
      </c>
      <c r="G1065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vaudois_72_2021</v>
      </c>
      <c r="H10656">
        <v>5938</v>
      </c>
      <c r="I10656" t="s">
        <v>298</v>
      </c>
      <c r="J10656">
        <v>2021</v>
      </c>
      <c r="K10656">
        <v>0.32181400000000016</v>
      </c>
    </row>
    <row r="10657" spans="1:11" x14ac:dyDescent="0.25">
      <c r="A10657" t="s">
        <v>725</v>
      </c>
      <c r="B10657" t="s">
        <v>546</v>
      </c>
      <c r="C10657" t="s">
        <v>759</v>
      </c>
      <c r="D1065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0657">
        <f>COUNTIFS(D$2:D10657,Clef_répartition[[#This Row],[Code_Nom]],J$2:J10657,Clef_répartition[[#This Row],[Année]])</f>
        <v>73</v>
      </c>
      <c r="F10657">
        <f>IF(Clef_répartition[[#This Row],[Code_Nom]]=D10656,F10656-1,(COUNTIFS(Clef_répartition[Code_Nom],Clef_répartition[[#This Row],[Code_Nom]],Clef_répartition[Année],Clef_répartition[[#This Row],[Année]])))</f>
        <v>1</v>
      </c>
      <c r="G1065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vaudois_73_2021</v>
      </c>
      <c r="H10657">
        <v>5939</v>
      </c>
      <c r="I10657" t="s">
        <v>299</v>
      </c>
      <c r="J10657">
        <v>2021</v>
      </c>
      <c r="K10657">
        <v>3.7214999999999998E-2</v>
      </c>
    </row>
    <row r="10658" spans="1:11" x14ac:dyDescent="0.25">
      <c r="A10658" t="s">
        <v>725</v>
      </c>
      <c r="B10658" t="s">
        <v>579</v>
      </c>
      <c r="C10658" t="s">
        <v>580</v>
      </c>
      <c r="D10658" t="str">
        <f>Clef_répartition[[#This Row],[Code association]]&amp;"_"&amp;Clef_répartition[[#This Row],[Nom association]]</f>
        <v>ORPC Lavaux-Oron_Office régional de protection civile Lavaux-Oron</v>
      </c>
      <c r="E10658">
        <f>COUNTIFS(D$2:D10658,Clef_répartition[[#This Row],[Code_Nom]],J$2:J10658,Clef_répartition[[#This Row],[Année]])</f>
        <v>1</v>
      </c>
      <c r="F10658">
        <f>IF(Clef_répartition[[#This Row],[Code_Nom]]=D10657,F10657-1,(COUNTIFS(Clef_répartition[Code_Nom],Clef_répartition[[#This Row],[Code_Nom]],Clef_répartition[Année],Clef_répartition[[#This Row],[Année]])))</f>
        <v>16</v>
      </c>
      <c r="G10658" t="str">
        <f>Clef_répartition[[#This Row],[Code_Nom]]&amp;"_"&amp;Clef_répartition[[#This Row],[Nombre]]&amp;"_"&amp;Clef_répartition[[#This Row],[Année]]</f>
        <v>ORPC Lavaux-Oron_Office régional de protection civile Lavaux-Oron_1_2021</v>
      </c>
      <c r="H10658">
        <v>5581</v>
      </c>
      <c r="I10658" t="s">
        <v>17</v>
      </c>
      <c r="J10658">
        <v>2021</v>
      </c>
      <c r="K10658">
        <v>6.0198432445882064E-2</v>
      </c>
    </row>
    <row r="10659" spans="1:11" x14ac:dyDescent="0.25">
      <c r="A10659" t="s">
        <v>725</v>
      </c>
      <c r="B10659" t="s">
        <v>579</v>
      </c>
      <c r="C10659" t="s">
        <v>580</v>
      </c>
      <c r="D10659" t="str">
        <f>Clef_répartition[[#This Row],[Code association]]&amp;"_"&amp;Clef_répartition[[#This Row],[Nom association]]</f>
        <v>ORPC Lavaux-Oron_Office régional de protection civile Lavaux-Oron</v>
      </c>
      <c r="E10659">
        <f>COUNTIFS(D$2:D10659,Clef_répartition[[#This Row],[Code_Nom]],J$2:J10659,Clef_répartition[[#This Row],[Année]])</f>
        <v>2</v>
      </c>
      <c r="F10659">
        <f>IF(Clef_répartition[[#This Row],[Code_Nom]]=D10658,F10658-1,(COUNTIFS(Clef_répartition[Code_Nom],Clef_répartition[[#This Row],[Code_Nom]],Clef_répartition[Année],Clef_répartition[[#This Row],[Année]])))</f>
        <v>15</v>
      </c>
      <c r="G10659" t="str">
        <f>Clef_répartition[[#This Row],[Code_Nom]]&amp;"_"&amp;Clef_répartition[[#This Row],[Nombre]]&amp;"_"&amp;Clef_répartition[[#This Row],[Année]]</f>
        <v>ORPC Lavaux-Oron_Office régional de protection civile Lavaux-Oron_2_2021</v>
      </c>
      <c r="H10659">
        <v>5613</v>
      </c>
      <c r="I10659" t="s">
        <v>33</v>
      </c>
      <c r="J10659">
        <v>2021</v>
      </c>
      <c r="K10659">
        <v>8.3462926101020157E-2</v>
      </c>
    </row>
    <row r="10660" spans="1:11" x14ac:dyDescent="0.25">
      <c r="A10660" t="s">
        <v>725</v>
      </c>
      <c r="B10660" t="s">
        <v>579</v>
      </c>
      <c r="C10660" t="s">
        <v>580</v>
      </c>
      <c r="D10660" t="str">
        <f>Clef_répartition[[#This Row],[Code association]]&amp;"_"&amp;Clef_répartition[[#This Row],[Nom association]]</f>
        <v>ORPC Lavaux-Oron_Office régional de protection civile Lavaux-Oron</v>
      </c>
      <c r="E10660">
        <f>COUNTIFS(D$2:D10660,Clef_répartition[[#This Row],[Code_Nom]],J$2:J10660,Clef_répartition[[#This Row],[Année]])</f>
        <v>3</v>
      </c>
      <c r="F10660">
        <f>IF(Clef_répartition[[#This Row],[Code_Nom]]=D10659,F10659-1,(COUNTIFS(Clef_répartition[Code_Nom],Clef_répartition[[#This Row],[Code_Nom]],Clef_répartition[Année],Clef_répartition[[#This Row],[Année]])))</f>
        <v>14</v>
      </c>
      <c r="G10660" t="str">
        <f>Clef_répartition[[#This Row],[Code_Nom]]&amp;"_"&amp;Clef_répartition[[#This Row],[Nombre]]&amp;"_"&amp;Clef_répartition[[#This Row],[Année]]</f>
        <v>ORPC Lavaux-Oron_Office régional de protection civile Lavaux-Oron_3_2021</v>
      </c>
      <c r="H10660">
        <v>5601</v>
      </c>
      <c r="I10660" t="s">
        <v>66</v>
      </c>
      <c r="J10660">
        <v>2021</v>
      </c>
      <c r="K10660">
        <v>3.4663473500870866E-2</v>
      </c>
    </row>
    <row r="10661" spans="1:11" x14ac:dyDescent="0.25">
      <c r="A10661" t="s">
        <v>725</v>
      </c>
      <c r="B10661" t="s">
        <v>579</v>
      </c>
      <c r="C10661" t="s">
        <v>580</v>
      </c>
      <c r="D10661" t="str">
        <f>Clef_répartition[[#This Row],[Code association]]&amp;"_"&amp;Clef_répartition[[#This Row],[Nom association]]</f>
        <v>ORPC Lavaux-Oron_Office régional de protection civile Lavaux-Oron</v>
      </c>
      <c r="E10661">
        <f>COUNTIFS(D$2:D10661,Clef_répartition[[#This Row],[Code_Nom]],J$2:J10661,Clef_répartition[[#This Row],[Année]])</f>
        <v>4</v>
      </c>
      <c r="F10661">
        <f>IF(Clef_répartition[[#This Row],[Code_Nom]]=D10660,F10660-1,(COUNTIFS(Clef_répartition[Code_Nom],Clef_répartition[[#This Row],[Code_Nom]],Clef_répartition[Année],Clef_répartition[[#This Row],[Année]])))</f>
        <v>13</v>
      </c>
      <c r="G10661" t="str">
        <f>Clef_répartition[[#This Row],[Code_Nom]]&amp;"_"&amp;Clef_répartition[[#This Row],[Nombre]]&amp;"_"&amp;Clef_répartition[[#This Row],[Année]]</f>
        <v>ORPC Lavaux-Oron_Office régional de protection civile Lavaux-Oron_4_2021</v>
      </c>
      <c r="H10661">
        <v>5604</v>
      </c>
      <c r="I10661" t="s">
        <v>117</v>
      </c>
      <c r="J10661">
        <v>2021</v>
      </c>
      <c r="K10661">
        <v>3.2812888778303059E-2</v>
      </c>
    </row>
    <row r="10662" spans="1:11" x14ac:dyDescent="0.25">
      <c r="A10662" t="s">
        <v>725</v>
      </c>
      <c r="B10662" t="s">
        <v>579</v>
      </c>
      <c r="C10662" t="s">
        <v>580</v>
      </c>
      <c r="D10662" t="str">
        <f>Clef_répartition[[#This Row],[Code association]]&amp;"_"&amp;Clef_répartition[[#This Row],[Nom association]]</f>
        <v>ORPC Lavaux-Oron_Office régional de protection civile Lavaux-Oron</v>
      </c>
      <c r="E10662">
        <f>COUNTIFS(D$2:D10662,Clef_répartition[[#This Row],[Code_Nom]],J$2:J10662,Clef_répartition[[#This Row],[Année]])</f>
        <v>5</v>
      </c>
      <c r="F10662">
        <f>IF(Clef_répartition[[#This Row],[Code_Nom]]=D10661,F10661-1,(COUNTIFS(Clef_répartition[Code_Nom],Clef_répartition[[#This Row],[Code_Nom]],Clef_répartition[Année],Clef_répartition[[#This Row],[Année]])))</f>
        <v>12</v>
      </c>
      <c r="G10662" t="str">
        <f>Clef_répartition[[#This Row],[Code_Nom]]&amp;"_"&amp;Clef_répartition[[#This Row],[Nombre]]&amp;"_"&amp;Clef_répartition[[#This Row],[Année]]</f>
        <v>ORPC Lavaux-Oron_Office régional de protection civile Lavaux-Oron_5_2021</v>
      </c>
      <c r="H10662">
        <v>5806</v>
      </c>
      <c r="I10662" t="s">
        <v>140</v>
      </c>
      <c r="J10662">
        <v>2021</v>
      </c>
      <c r="K10662">
        <v>4.8130753918885293E-2</v>
      </c>
    </row>
    <row r="10663" spans="1:11" x14ac:dyDescent="0.25">
      <c r="A10663" t="s">
        <v>725</v>
      </c>
      <c r="B10663" t="s">
        <v>579</v>
      </c>
      <c r="C10663" t="s">
        <v>580</v>
      </c>
      <c r="D10663" t="str">
        <f>Clef_répartition[[#This Row],[Code association]]&amp;"_"&amp;Clef_répartition[[#This Row],[Nom association]]</f>
        <v>ORPC Lavaux-Oron_Office régional de protection civile Lavaux-Oron</v>
      </c>
      <c r="E10663">
        <f>COUNTIFS(D$2:D10663,Clef_répartition[[#This Row],[Code_Nom]],J$2:J10663,Clef_répartition[[#This Row],[Année]])</f>
        <v>6</v>
      </c>
      <c r="F10663">
        <f>IF(Clef_répartition[[#This Row],[Code_Nom]]=D10662,F10662-1,(COUNTIFS(Clef_répartition[Code_Nom],Clef_répartition[[#This Row],[Code_Nom]],Clef_répartition[Année],Clef_répartition[[#This Row],[Année]])))</f>
        <v>11</v>
      </c>
      <c r="G10663" t="str">
        <f>Clef_répartition[[#This Row],[Code_Nom]]&amp;"_"&amp;Clef_répartition[[#This Row],[Nombre]]&amp;"_"&amp;Clef_répartition[[#This Row],[Année]]</f>
        <v>ORPC Lavaux-Oron_Office régional de protection civile Lavaux-Oron_6_2021</v>
      </c>
      <c r="H10663">
        <v>5606</v>
      </c>
      <c r="I10663" t="s">
        <v>169</v>
      </c>
      <c r="J10663">
        <v>2021</v>
      </c>
      <c r="K10663">
        <v>0.16645931823836776</v>
      </c>
    </row>
    <row r="10664" spans="1:11" x14ac:dyDescent="0.25">
      <c r="A10664" t="s">
        <v>725</v>
      </c>
      <c r="B10664" t="s">
        <v>579</v>
      </c>
      <c r="C10664" t="s">
        <v>580</v>
      </c>
      <c r="D10664" t="str">
        <f>Clef_répartition[[#This Row],[Code association]]&amp;"_"&amp;Clef_répartition[[#This Row],[Nom association]]</f>
        <v>ORPC Lavaux-Oron_Office régional de protection civile Lavaux-Oron</v>
      </c>
      <c r="E10664">
        <f>COUNTIFS(D$2:D10664,Clef_répartition[[#This Row],[Code_Nom]],J$2:J10664,Clef_répartition[[#This Row],[Année]])</f>
        <v>7</v>
      </c>
      <c r="F10664">
        <f>IF(Clef_répartition[[#This Row],[Code_Nom]]=D10663,F10663-1,(COUNTIFS(Clef_répartition[Code_Nom],Clef_répartition[[#This Row],[Code_Nom]],Clef_répartition[Année],Clef_répartition[[#This Row],[Année]])))</f>
        <v>10</v>
      </c>
      <c r="G10664" t="str">
        <f>Clef_répartition[[#This Row],[Code_Nom]]&amp;"_"&amp;Clef_répartition[[#This Row],[Nombre]]&amp;"_"&amp;Clef_répartition[[#This Row],[Année]]</f>
        <v>ORPC Lavaux-Oron_Office régional de protection civile Lavaux-Oron_7_2021</v>
      </c>
      <c r="H10664">
        <v>5790</v>
      </c>
      <c r="I10664" t="s">
        <v>170</v>
      </c>
      <c r="J10664">
        <v>2021</v>
      </c>
      <c r="K10664">
        <v>8.5064692709629266E-3</v>
      </c>
    </row>
    <row r="10665" spans="1:11" x14ac:dyDescent="0.25">
      <c r="A10665" t="s">
        <v>725</v>
      </c>
      <c r="B10665" t="s">
        <v>579</v>
      </c>
      <c r="C10665" t="s">
        <v>580</v>
      </c>
      <c r="D10665" t="str">
        <f>Clef_répartition[[#This Row],[Code association]]&amp;"_"&amp;Clef_répartition[[#This Row],[Nom association]]</f>
        <v>ORPC Lavaux-Oron_Office régional de protection civile Lavaux-Oron</v>
      </c>
      <c r="E10665">
        <f>COUNTIFS(D$2:D10665,Clef_répartition[[#This Row],[Code_Nom]],J$2:J10665,Clef_répartition[[#This Row],[Année]])</f>
        <v>8</v>
      </c>
      <c r="F10665">
        <f>IF(Clef_répartition[[#This Row],[Code_Nom]]=D10664,F10664-1,(COUNTIFS(Clef_répartition[Code_Nom],Clef_répartition[[#This Row],[Code_Nom]],Clef_répartition[Année],Clef_répartition[[#This Row],[Année]])))</f>
        <v>9</v>
      </c>
      <c r="G10665" t="str">
        <f>Clef_répartition[[#This Row],[Code_Nom]]&amp;"_"&amp;Clef_répartition[[#This Row],[Nombre]]&amp;"_"&amp;Clef_répartition[[#This Row],[Année]]</f>
        <v>ORPC Lavaux-Oron_Office régional de protection civile Lavaux-Oron_8_2021</v>
      </c>
      <c r="H10665">
        <v>5792</v>
      </c>
      <c r="I10665" t="s">
        <v>187</v>
      </c>
      <c r="J10665">
        <v>2021</v>
      </c>
      <c r="K10665">
        <v>1.0294849465041054E-2</v>
      </c>
    </row>
    <row r="10666" spans="1:11" x14ac:dyDescent="0.25">
      <c r="A10666" t="s">
        <v>725</v>
      </c>
      <c r="B10666" t="s">
        <v>579</v>
      </c>
      <c r="C10666" t="s">
        <v>580</v>
      </c>
      <c r="D10666" t="str">
        <f>Clef_répartition[[#This Row],[Code association]]&amp;"_"&amp;Clef_répartition[[#This Row],[Nom association]]</f>
        <v>ORPC Lavaux-Oron_Office régional de protection civile Lavaux-Oron</v>
      </c>
      <c r="E10666">
        <f>COUNTIFS(D$2:D10666,Clef_répartition[[#This Row],[Code_Nom]],J$2:J10666,Clef_répartition[[#This Row],[Année]])</f>
        <v>9</v>
      </c>
      <c r="F10666">
        <f>IF(Clef_répartition[[#This Row],[Code_Nom]]=D10665,F10665-1,(COUNTIFS(Clef_répartition[Code_Nom],Clef_répartition[[#This Row],[Code_Nom]],Clef_répartition[Année],Clef_répartition[[#This Row],[Année]])))</f>
        <v>8</v>
      </c>
      <c r="G10666" t="str">
        <f>Clef_répartition[[#This Row],[Code_Nom]]&amp;"_"&amp;Clef_répartition[[#This Row],[Nombre]]&amp;"_"&amp;Clef_répartition[[#This Row],[Année]]</f>
        <v>ORPC Lavaux-Oron_Office régional de protection civile Lavaux-Oron_9_2021</v>
      </c>
      <c r="H10666">
        <v>5805</v>
      </c>
      <c r="I10666" t="s">
        <v>206</v>
      </c>
      <c r="J10666">
        <v>2021</v>
      </c>
      <c r="K10666">
        <v>9.4861905946752922E-2</v>
      </c>
    </row>
    <row r="10667" spans="1:11" x14ac:dyDescent="0.25">
      <c r="A10667" t="s">
        <v>725</v>
      </c>
      <c r="B10667" t="s">
        <v>579</v>
      </c>
      <c r="C10667" t="s">
        <v>580</v>
      </c>
      <c r="D10667" t="str">
        <f>Clef_répartition[[#This Row],[Code association]]&amp;"_"&amp;Clef_répartition[[#This Row],[Nom association]]</f>
        <v>ORPC Lavaux-Oron_Office régional de protection civile Lavaux-Oron</v>
      </c>
      <c r="E10667">
        <f>COUNTIFS(D$2:D10667,Clef_répartition[[#This Row],[Code_Nom]],J$2:J10667,Clef_répartition[[#This Row],[Année]])</f>
        <v>10</v>
      </c>
      <c r="F10667">
        <f>IF(Clef_répartition[[#This Row],[Code_Nom]]=D10666,F10666-1,(COUNTIFS(Clef_répartition[Code_Nom],Clef_répartition[[#This Row],[Code_Nom]],Clef_répartition[Année],Clef_répartition[[#This Row],[Année]])))</f>
        <v>7</v>
      </c>
      <c r="G10667" t="str">
        <f>Clef_répartition[[#This Row],[Code_Nom]]&amp;"_"&amp;Clef_répartition[[#This Row],[Nombre]]&amp;"_"&amp;Clef_répartition[[#This Row],[Année]]</f>
        <v>ORPC Lavaux-Oron_Office régional de protection civile Lavaux-Oron_10_2021</v>
      </c>
      <c r="H10667">
        <v>5588</v>
      </c>
      <c r="I10667" t="s">
        <v>210</v>
      </c>
      <c r="J10667">
        <v>2021</v>
      </c>
      <c r="K10667">
        <v>2.40264991291366E-2</v>
      </c>
    </row>
    <row r="10668" spans="1:11" x14ac:dyDescent="0.25">
      <c r="A10668" t="s">
        <v>725</v>
      </c>
      <c r="B10668" t="s">
        <v>579</v>
      </c>
      <c r="C10668" t="s">
        <v>580</v>
      </c>
      <c r="D10668" t="str">
        <f>Clef_répartition[[#This Row],[Code association]]&amp;"_"&amp;Clef_répartition[[#This Row],[Nom association]]</f>
        <v>ORPC Lavaux-Oron_Office régional de protection civile Lavaux-Oron</v>
      </c>
      <c r="E10668">
        <f>COUNTIFS(D$2:D10668,Clef_répartition[[#This Row],[Code_Nom]],J$2:J10668,Clef_répartition[[#This Row],[Année]])</f>
        <v>11</v>
      </c>
      <c r="F10668">
        <f>IF(Clef_répartition[[#This Row],[Code_Nom]]=D10667,F10667-1,(COUNTIFS(Clef_répartition[Code_Nom],Clef_répartition[[#This Row],[Code_Nom]],Clef_répartition[Année],Clef_répartition[[#This Row],[Année]])))</f>
        <v>6</v>
      </c>
      <c r="G10668" t="str">
        <f>Clef_répartition[[#This Row],[Code_Nom]]&amp;"_"&amp;Clef_répartition[[#This Row],[Nombre]]&amp;"_"&amp;Clef_répartition[[#This Row],[Année]]</f>
        <v>ORPC Lavaux-Oron_Office régional de protection civile Lavaux-Oron_11_2021</v>
      </c>
      <c r="H10668">
        <v>5607</v>
      </c>
      <c r="I10668" t="s">
        <v>225</v>
      </c>
      <c r="J10668">
        <v>2021</v>
      </c>
      <c r="K10668">
        <v>4.5471510325951731E-2</v>
      </c>
    </row>
    <row r="10669" spans="1:11" x14ac:dyDescent="0.25">
      <c r="A10669" t="s">
        <v>725</v>
      </c>
      <c r="B10669" t="s">
        <v>579</v>
      </c>
      <c r="C10669" t="s">
        <v>580</v>
      </c>
      <c r="D10669" t="str">
        <f>Clef_répartition[[#This Row],[Code association]]&amp;"_"&amp;Clef_répartition[[#This Row],[Nom association]]</f>
        <v>ORPC Lavaux-Oron_Office régional de protection civile Lavaux-Oron</v>
      </c>
      <c r="E10669">
        <f>COUNTIFS(D$2:D10669,Clef_répartition[[#This Row],[Code_Nom]],J$2:J10669,Clef_répartition[[#This Row],[Année]])</f>
        <v>12</v>
      </c>
      <c r="F10669">
        <f>IF(Clef_répartition[[#This Row],[Code_Nom]]=D10668,F10668-1,(COUNTIFS(Clef_répartition[Code_Nom],Clef_répartition[[#This Row],[Code_Nom]],Clef_répartition[Année],Clef_répartition[[#This Row],[Année]])))</f>
        <v>5</v>
      </c>
      <c r="G10669" t="str">
        <f>Clef_répartition[[#This Row],[Code_Nom]]&amp;"_"&amp;Clef_répartition[[#This Row],[Nombre]]&amp;"_"&amp;Clef_répartition[[#This Row],[Année]]</f>
        <v>ORPC Lavaux-Oron_Office régional de protection civile Lavaux-Oron_12_2021</v>
      </c>
      <c r="H10669">
        <v>5590</v>
      </c>
      <c r="I10669" t="s">
        <v>226</v>
      </c>
      <c r="J10669">
        <v>2021</v>
      </c>
      <c r="K10669">
        <v>0.29463174919134111</v>
      </c>
    </row>
    <row r="10670" spans="1:11" x14ac:dyDescent="0.25">
      <c r="A10670" t="s">
        <v>725</v>
      </c>
      <c r="B10670" t="s">
        <v>579</v>
      </c>
      <c r="C10670" t="s">
        <v>580</v>
      </c>
      <c r="D10670" t="str">
        <f>Clef_répartition[[#This Row],[Code association]]&amp;"_"&amp;Clef_répartition[[#This Row],[Nom association]]</f>
        <v>ORPC Lavaux-Oron_Office régional de protection civile Lavaux-Oron</v>
      </c>
      <c r="E10670">
        <f>COUNTIFS(D$2:D10670,Clef_répartition[[#This Row],[Code_Nom]],J$2:J10670,Clef_répartition[[#This Row],[Année]])</f>
        <v>13</v>
      </c>
      <c r="F10670">
        <f>IF(Clef_répartition[[#This Row],[Code_Nom]]=D10669,F10669-1,(COUNTIFS(Clef_répartition[Code_Nom],Clef_répartition[[#This Row],[Code_Nom]],Clef_répartition[Année],Clef_répartition[[#This Row],[Année]])))</f>
        <v>4</v>
      </c>
      <c r="G10670" t="str">
        <f>Clef_répartition[[#This Row],[Code_Nom]]&amp;"_"&amp;Clef_répartition[[#This Row],[Nombre]]&amp;"_"&amp;Clef_répartition[[#This Row],[Année]]</f>
        <v>ORPC Lavaux-Oron_Office régional de protection civile Lavaux-Oron_13_2021</v>
      </c>
      <c r="H10670">
        <v>5609</v>
      </c>
      <c r="I10670" t="s">
        <v>230</v>
      </c>
      <c r="J10670">
        <v>2021</v>
      </c>
      <c r="K10670">
        <v>5.1474247325205271E-3</v>
      </c>
    </row>
    <row r="10671" spans="1:11" x14ac:dyDescent="0.25">
      <c r="A10671" t="s">
        <v>725</v>
      </c>
      <c r="B10671" t="s">
        <v>579</v>
      </c>
      <c r="C10671" t="s">
        <v>580</v>
      </c>
      <c r="D10671" t="str">
        <f>Clef_répartition[[#This Row],[Code association]]&amp;"_"&amp;Clef_répartition[[#This Row],[Nom association]]</f>
        <v>ORPC Lavaux-Oron_Office régional de protection civile Lavaux-Oron</v>
      </c>
      <c r="E10671">
        <f>COUNTIFS(D$2:D10671,Clef_répartition[[#This Row],[Code_Nom]],J$2:J10671,Clef_répartition[[#This Row],[Année]])</f>
        <v>14</v>
      </c>
      <c r="F10671">
        <f>IF(Clef_répartition[[#This Row],[Code_Nom]]=D10670,F10670-1,(COUNTIFS(Clef_répartition[Code_Nom],Clef_répartition[[#This Row],[Code_Nom]],Clef_répartition[Année],Clef_répartition[[#This Row],[Année]])))</f>
        <v>3</v>
      </c>
      <c r="G10671" t="str">
        <f>Clef_répartition[[#This Row],[Code_Nom]]&amp;"_"&amp;Clef_répartition[[#This Row],[Nombre]]&amp;"_"&amp;Clef_répartition[[#This Row],[Année]]</f>
        <v>ORPC Lavaux-Oron_Office régional de protection civile Lavaux-Oron_14_2021</v>
      </c>
      <c r="H10671">
        <v>5611</v>
      </c>
      <c r="I10671" t="s">
        <v>251</v>
      </c>
      <c r="J10671">
        <v>2021</v>
      </c>
      <c r="K10671">
        <v>5.2407315252550386E-2</v>
      </c>
    </row>
    <row r="10672" spans="1:11" x14ac:dyDescent="0.25">
      <c r="A10672" t="s">
        <v>725</v>
      </c>
      <c r="B10672" t="s">
        <v>579</v>
      </c>
      <c r="C10672" t="s">
        <v>580</v>
      </c>
      <c r="D10672" t="str">
        <f>Clef_répartition[[#This Row],[Code association]]&amp;"_"&amp;Clef_répartition[[#This Row],[Nom association]]</f>
        <v>ORPC Lavaux-Oron_Office régional de protection civile Lavaux-Oron</v>
      </c>
      <c r="E10672">
        <f>COUNTIFS(D$2:D10672,Clef_répartition[[#This Row],[Code_Nom]],J$2:J10672,Clef_répartition[[#This Row],[Année]])</f>
        <v>15</v>
      </c>
      <c r="F10672">
        <f>IF(Clef_répartition[[#This Row],[Code_Nom]]=D10671,F10671-1,(COUNTIFS(Clef_répartition[Code_Nom],Clef_répartition[[#This Row],[Code_Nom]],Clef_répartition[Année],Clef_répartition[[#This Row],[Année]])))</f>
        <v>2</v>
      </c>
      <c r="G10672" t="str">
        <f>Clef_répartition[[#This Row],[Code_Nom]]&amp;"_"&amp;Clef_répartition[[#This Row],[Nombre]]&amp;"_"&amp;Clef_répartition[[#This Row],[Année]]</f>
        <v>ORPC Lavaux-Oron_Office régional de protection civile Lavaux-Oron_15_2021</v>
      </c>
      <c r="H10672">
        <v>5799</v>
      </c>
      <c r="I10672" t="s">
        <v>254</v>
      </c>
      <c r="J10672">
        <v>2021</v>
      </c>
      <c r="K10672">
        <v>3.2766235381935807E-2</v>
      </c>
    </row>
    <row r="10673" spans="1:11" x14ac:dyDescent="0.25">
      <c r="A10673" t="s">
        <v>725</v>
      </c>
      <c r="B10673" t="s">
        <v>579</v>
      </c>
      <c r="C10673" t="s">
        <v>580</v>
      </c>
      <c r="D10673" t="str">
        <f>Clef_répartition[[#This Row],[Code association]]&amp;"_"&amp;Clef_répartition[[#This Row],[Nom association]]</f>
        <v>ORPC Lavaux-Oron_Office régional de protection civile Lavaux-Oron</v>
      </c>
      <c r="E10673">
        <f>COUNTIFS(D$2:D10673,Clef_répartition[[#This Row],[Code_Nom]],J$2:J10673,Clef_répartition[[#This Row],[Année]])</f>
        <v>16</v>
      </c>
      <c r="F10673">
        <f>IF(Clef_répartition[[#This Row],[Code_Nom]]=D10672,F10672-1,(COUNTIFS(Clef_répartition[Code_Nom],Clef_répartition[[#This Row],[Code_Nom]],Clef_répartition[Année],Clef_répartition[[#This Row],[Année]])))</f>
        <v>1</v>
      </c>
      <c r="G10673" t="str">
        <f>Clef_répartition[[#This Row],[Code_Nom]]&amp;"_"&amp;Clef_répartition[[#This Row],[Nombre]]&amp;"_"&amp;Clef_répartition[[#This Row],[Année]]</f>
        <v>ORPC Lavaux-Oron_Office régional de protection civile Lavaux-Oron_16_2021</v>
      </c>
      <c r="H10673">
        <v>5610</v>
      </c>
      <c r="I10673" t="s">
        <v>256</v>
      </c>
      <c r="J10673">
        <v>2021</v>
      </c>
      <c r="K10673">
        <v>6.158248320477731E-3</v>
      </c>
    </row>
    <row r="10674" spans="1:11" x14ac:dyDescent="0.25">
      <c r="A10674" t="s">
        <v>725</v>
      </c>
      <c r="B10674" t="s">
        <v>594</v>
      </c>
      <c r="C10674" t="s">
        <v>595</v>
      </c>
      <c r="D10674" t="str">
        <f>Clef_répartition[[#This Row],[Code association]]&amp;"_"&amp;Clef_répartition[[#This Row],[Nom association]]</f>
        <v>ORPC Morges_Organisations régionales de protection civile Morges</v>
      </c>
      <c r="E10674">
        <f>COUNTIFS(D$2:D10674,Clef_répartition[[#This Row],[Code_Nom]],J$2:J10674,Clef_répartition[[#This Row],[Année]])</f>
        <v>1</v>
      </c>
      <c r="F10674">
        <f>IF(Clef_répartition[[#This Row],[Code_Nom]]=D10673,F10673-1,(COUNTIFS(Clef_répartition[Code_Nom],Clef_répartition[[#This Row],[Code_Nom]],Clef_répartition[Année],Clef_répartition[[#This Row],[Année]])))</f>
        <v>64</v>
      </c>
      <c r="G10674" t="str">
        <f>Clef_répartition[[#This Row],[Code_Nom]]&amp;"_"&amp;Clef_répartition[[#This Row],[Nombre]]&amp;"_"&amp;Clef_répartition[[#This Row],[Année]]</f>
        <v>ORPC Morges_Organisations régionales de protection civile Morges_1_2021</v>
      </c>
      <c r="H10674">
        <v>5621</v>
      </c>
      <c r="I10674" t="s">
        <v>1</v>
      </c>
      <c r="J10674">
        <v>2021</v>
      </c>
      <c r="K10674">
        <v>6.0089727794695371E-3</v>
      </c>
    </row>
    <row r="10675" spans="1:11" x14ac:dyDescent="0.25">
      <c r="A10675" t="s">
        <v>725</v>
      </c>
      <c r="B10675" t="s">
        <v>594</v>
      </c>
      <c r="C10675" t="s">
        <v>595</v>
      </c>
      <c r="D10675" t="str">
        <f>Clef_répartition[[#This Row],[Code association]]&amp;"_"&amp;Clef_répartition[[#This Row],[Nom association]]</f>
        <v>ORPC Morges_Organisations régionales de protection civile Morges</v>
      </c>
      <c r="E10675">
        <f>COUNTIFS(D$2:D10675,Clef_répartition[[#This Row],[Code_Nom]],J$2:J10675,Clef_répartition[[#This Row],[Année]])</f>
        <v>2</v>
      </c>
      <c r="F10675">
        <f>IF(Clef_répartition[[#This Row],[Code_Nom]]=D10674,F10674-1,(COUNTIFS(Clef_répartition[Code_Nom],Clef_répartition[[#This Row],[Code_Nom]],Clef_répartition[Année],Clef_répartition[[#This Row],[Année]])))</f>
        <v>63</v>
      </c>
      <c r="G10675" t="str">
        <f>Clef_répartition[[#This Row],[Code_Nom]]&amp;"_"&amp;Clef_répartition[[#This Row],[Nombre]]&amp;"_"&amp;Clef_répartition[[#This Row],[Année]]</f>
        <v>ORPC Morges_Organisations régionales de protection civile Morges_2_2021</v>
      </c>
      <c r="H10675">
        <v>5851</v>
      </c>
      <c r="I10675" t="s">
        <v>4</v>
      </c>
      <c r="J10675">
        <v>2021</v>
      </c>
      <c r="K10675">
        <v>4.9977916734466167E-3</v>
      </c>
    </row>
    <row r="10676" spans="1:11" x14ac:dyDescent="0.25">
      <c r="A10676" t="s">
        <v>725</v>
      </c>
      <c r="B10676" t="s">
        <v>594</v>
      </c>
      <c r="C10676" t="s">
        <v>595</v>
      </c>
      <c r="D10676" t="str">
        <f>Clef_répartition[[#This Row],[Code association]]&amp;"_"&amp;Clef_répartition[[#This Row],[Nom association]]</f>
        <v>ORPC Morges_Organisations régionales de protection civile Morges</v>
      </c>
      <c r="E10676">
        <f>COUNTIFS(D$2:D10676,Clef_répartition[[#This Row],[Code_Nom]],J$2:J10676,Clef_répartition[[#This Row],[Année]])</f>
        <v>3</v>
      </c>
      <c r="F10676">
        <f>IF(Clef_répartition[[#This Row],[Code_Nom]]=D10675,F10675-1,(COUNTIFS(Clef_répartition[Code_Nom],Clef_répartition[[#This Row],[Code_Nom]],Clef_répartition[Année],Clef_répartition[[#This Row],[Année]])))</f>
        <v>62</v>
      </c>
      <c r="G10676" t="str">
        <f>Clef_répartition[[#This Row],[Code_Nom]]&amp;"_"&amp;Clef_répartition[[#This Row],[Nombre]]&amp;"_"&amp;Clef_répartition[[#This Row],[Année]]</f>
        <v>ORPC Morges_Organisations régionales de protection civile Morges_3_2021</v>
      </c>
      <c r="H10676" s="60">
        <v>5422</v>
      </c>
      <c r="I10676" s="60" t="s">
        <v>9</v>
      </c>
      <c r="J10676" s="60">
        <v>2021</v>
      </c>
      <c r="K10676" s="60">
        <v>0</v>
      </c>
    </row>
    <row r="10677" spans="1:11" x14ac:dyDescent="0.25">
      <c r="A10677" t="s">
        <v>725</v>
      </c>
      <c r="B10677" t="s">
        <v>594</v>
      </c>
      <c r="C10677" t="s">
        <v>595</v>
      </c>
      <c r="D10677" t="str">
        <f>Clef_répartition[[#This Row],[Code association]]&amp;"_"&amp;Clef_répartition[[#This Row],[Nom association]]</f>
        <v>ORPC Morges_Organisations régionales de protection civile Morges</v>
      </c>
      <c r="E10677">
        <f>COUNTIFS(D$2:D10677,Clef_répartition[[#This Row],[Code_Nom]],J$2:J10677,Clef_répartition[[#This Row],[Année]])</f>
        <v>4</v>
      </c>
      <c r="F10677">
        <f>IF(Clef_répartition[[#This Row],[Code_Nom]]=D10676,F10676-1,(COUNTIFS(Clef_répartition[Code_Nom],Clef_répartition[[#This Row],[Code_Nom]],Clef_répartition[Année],Clef_répartition[[#This Row],[Année]])))</f>
        <v>61</v>
      </c>
      <c r="G10677" t="str">
        <f>Clef_répartition[[#This Row],[Code_Nom]]&amp;"_"&amp;Clef_répartition[[#This Row],[Nombre]]&amp;"_"&amp;Clef_répartition[[#This Row],[Année]]</f>
        <v>ORPC Morges_Organisations régionales de protection civile Morges_4_2021</v>
      </c>
      <c r="H10677" s="60">
        <v>5422</v>
      </c>
      <c r="I10677" s="60" t="s">
        <v>9</v>
      </c>
      <c r="J10677" s="60">
        <v>2021</v>
      </c>
      <c r="K10677" s="60">
        <v>0</v>
      </c>
    </row>
    <row r="10678" spans="1:11" x14ac:dyDescent="0.25">
      <c r="A10678" t="s">
        <v>725</v>
      </c>
      <c r="B10678" t="s">
        <v>594</v>
      </c>
      <c r="C10678" t="s">
        <v>595</v>
      </c>
      <c r="D10678" t="str">
        <f>Clef_répartition[[#This Row],[Code association]]&amp;"_"&amp;Clef_répartition[[#This Row],[Nom association]]</f>
        <v>ORPC Morges_Organisations régionales de protection civile Morges</v>
      </c>
      <c r="E10678">
        <f>COUNTIFS(D$2:D10678,Clef_répartition[[#This Row],[Code_Nom]],J$2:J10678,Clef_répartition[[#This Row],[Année]])</f>
        <v>5</v>
      </c>
      <c r="F10678">
        <f>IF(Clef_répartition[[#This Row],[Code_Nom]]=D10677,F10677-1,(COUNTIFS(Clef_répartition[Code_Nom],Clef_répartition[[#This Row],[Code_Nom]],Clef_répartition[Année],Clef_répartition[[#This Row],[Année]])))</f>
        <v>60</v>
      </c>
      <c r="G10678" t="str">
        <f>Clef_répartition[[#This Row],[Code_Nom]]&amp;"_"&amp;Clef_répartition[[#This Row],[Nombre]]&amp;"_"&amp;Clef_répartition[[#This Row],[Année]]</f>
        <v>ORPC Morges_Organisations régionales de protection civile Morges_5_2021</v>
      </c>
      <c r="H10678">
        <v>5422</v>
      </c>
      <c r="I10678" t="s">
        <v>9</v>
      </c>
      <c r="J10678">
        <v>2021</v>
      </c>
      <c r="K10678">
        <v>4.3945698412329433E-2</v>
      </c>
    </row>
    <row r="10679" spans="1:11" x14ac:dyDescent="0.25">
      <c r="A10679" t="s">
        <v>725</v>
      </c>
      <c r="B10679" t="s">
        <v>594</v>
      </c>
      <c r="C10679" t="s">
        <v>595</v>
      </c>
      <c r="D10679" t="str">
        <f>Clef_répartition[[#This Row],[Code association]]&amp;"_"&amp;Clef_répartition[[#This Row],[Nom association]]</f>
        <v>ORPC Morges_Organisations régionales de protection civile Morges</v>
      </c>
      <c r="E10679">
        <f>COUNTIFS(D$2:D10679,Clef_répartition[[#This Row],[Code_Nom]],J$2:J10679,Clef_répartition[[#This Row],[Année]])</f>
        <v>6</v>
      </c>
      <c r="F10679">
        <f>IF(Clef_répartition[[#This Row],[Code_Nom]]=D10678,F10678-1,(COUNTIFS(Clef_répartition[Code_Nom],Clef_répartition[[#This Row],[Code_Nom]],Clef_répartition[Année],Clef_répartition[[#This Row],[Année]])))</f>
        <v>59</v>
      </c>
      <c r="G10679" t="str">
        <f>Clef_répartition[[#This Row],[Code_Nom]]&amp;"_"&amp;Clef_répartition[[#This Row],[Nombre]]&amp;"_"&amp;Clef_répartition[[#This Row],[Année]]</f>
        <v>ORPC Morges_Organisations régionales de protection civile Morges_6_2021</v>
      </c>
      <c r="H10679">
        <v>5423</v>
      </c>
      <c r="I10679" t="s">
        <v>12</v>
      </c>
      <c r="J10679">
        <v>2021</v>
      </c>
      <c r="K10679">
        <v>6.5901113461493757E-3</v>
      </c>
    </row>
    <row r="10680" spans="1:11" x14ac:dyDescent="0.25">
      <c r="A10680" t="s">
        <v>725</v>
      </c>
      <c r="B10680" t="s">
        <v>594</v>
      </c>
      <c r="C10680" t="s">
        <v>595</v>
      </c>
      <c r="D10680" t="str">
        <f>Clef_répartition[[#This Row],[Code association]]&amp;"_"&amp;Clef_répartition[[#This Row],[Nom association]]</f>
        <v>ORPC Morges_Organisations régionales de protection civile Morges</v>
      </c>
      <c r="E10680">
        <f>COUNTIFS(D$2:D10680,Clef_répartition[[#This Row],[Code_Nom]],J$2:J10680,Clef_répartition[[#This Row],[Année]])</f>
        <v>7</v>
      </c>
      <c r="F10680">
        <f>IF(Clef_répartition[[#This Row],[Code_Nom]]=D10679,F10679-1,(COUNTIFS(Clef_répartition[Code_Nom],Clef_répartition[[#This Row],[Code_Nom]],Clef_répartition[Année],Clef_répartition[[#This Row],[Année]])))</f>
        <v>58</v>
      </c>
      <c r="G10680" t="str">
        <f>Clef_répartition[[#This Row],[Code_Nom]]&amp;"_"&amp;Clef_répartition[[#This Row],[Nombre]]&amp;"_"&amp;Clef_répartition[[#This Row],[Année]]</f>
        <v>ORPC Morges_Organisations régionales de protection civile Morges_7_2021</v>
      </c>
      <c r="H10680">
        <v>5424</v>
      </c>
      <c r="I10680" t="s">
        <v>20</v>
      </c>
      <c r="J10680">
        <v>2021</v>
      </c>
      <c r="K10680">
        <v>3.5798135707478091E-3</v>
      </c>
    </row>
    <row r="10681" spans="1:11" x14ac:dyDescent="0.25">
      <c r="A10681" t="s">
        <v>725</v>
      </c>
      <c r="B10681" t="s">
        <v>594</v>
      </c>
      <c r="C10681" t="s">
        <v>595</v>
      </c>
      <c r="D10681" t="str">
        <f>Clef_répartition[[#This Row],[Code association]]&amp;"_"&amp;Clef_répartition[[#This Row],[Nom association]]</f>
        <v>ORPC Morges_Organisations régionales de protection civile Morges</v>
      </c>
      <c r="E10681">
        <f>COUNTIFS(D$2:D10681,Clef_répartition[[#This Row],[Code_Nom]],J$2:J10681,Clef_répartition[[#This Row],[Année]])</f>
        <v>8</v>
      </c>
      <c r="F10681">
        <f>IF(Clef_répartition[[#This Row],[Code_Nom]]=D10680,F10680-1,(COUNTIFS(Clef_répartition[Code_Nom],Clef_répartition[[#This Row],[Code_Nom]],Clef_répartition[Année],Clef_répartition[[#This Row],[Année]])))</f>
        <v>57</v>
      </c>
      <c r="G10681" t="str">
        <f>Clef_répartition[[#This Row],[Code_Nom]]&amp;"_"&amp;Clef_répartition[[#This Row],[Nombre]]&amp;"_"&amp;Clef_répartition[[#This Row],[Année]]</f>
        <v>ORPC Morges_Organisations régionales de protection civile Morges_8_2021</v>
      </c>
      <c r="H10681">
        <v>5425</v>
      </c>
      <c r="I10681" t="s">
        <v>23</v>
      </c>
      <c r="J10681">
        <v>2021</v>
      </c>
      <c r="K10681">
        <v>1.8991608359097144E-2</v>
      </c>
    </row>
    <row r="10682" spans="1:11" x14ac:dyDescent="0.25">
      <c r="A10682" t="s">
        <v>725</v>
      </c>
      <c r="B10682" t="s">
        <v>594</v>
      </c>
      <c r="C10682" t="s">
        <v>595</v>
      </c>
      <c r="D10682" t="str">
        <f>Clef_répartition[[#This Row],[Code association]]&amp;"_"&amp;Clef_répartition[[#This Row],[Nom association]]</f>
        <v>ORPC Morges_Organisations régionales de protection civile Morges</v>
      </c>
      <c r="E10682">
        <f>COUNTIFS(D$2:D10682,Clef_répartition[[#This Row],[Code_Nom]],J$2:J10682,Clef_répartition[[#This Row],[Année]])</f>
        <v>9</v>
      </c>
      <c r="F10682">
        <f>IF(Clef_répartition[[#This Row],[Code_Nom]]=D10681,F10681-1,(COUNTIFS(Clef_répartition[Code_Nom],Clef_répartition[[#This Row],[Code_Nom]],Clef_répartition[Année],Clef_répartition[[#This Row],[Année]])))</f>
        <v>56</v>
      </c>
      <c r="G10682" t="str">
        <f>Clef_répartition[[#This Row],[Code_Nom]]&amp;"_"&amp;Clef_répartition[[#This Row],[Nombre]]&amp;"_"&amp;Clef_répartition[[#This Row],[Année]]</f>
        <v>ORPC Morges_Organisations régionales de protection civile Morges_9_2021</v>
      </c>
      <c r="H10682">
        <v>5426</v>
      </c>
      <c r="I10682" t="s">
        <v>31</v>
      </c>
      <c r="J10682">
        <v>2021</v>
      </c>
      <c r="K10682">
        <v>5.7765173527976011E-3</v>
      </c>
    </row>
    <row r="10683" spans="1:11" x14ac:dyDescent="0.25">
      <c r="A10683" t="s">
        <v>725</v>
      </c>
      <c r="B10683" t="s">
        <v>594</v>
      </c>
      <c r="C10683" t="s">
        <v>595</v>
      </c>
      <c r="D10683" t="str">
        <f>Clef_répartition[[#This Row],[Code association]]&amp;"_"&amp;Clef_répartition[[#This Row],[Nom association]]</f>
        <v>ORPC Morges_Organisations régionales de protection civile Morges</v>
      </c>
      <c r="E10683">
        <f>COUNTIFS(D$2:D10683,Clef_répartition[[#This Row],[Code_Nom]],J$2:J10683,Clef_répartition[[#This Row],[Année]])</f>
        <v>10</v>
      </c>
      <c r="F10683">
        <f>IF(Clef_répartition[[#This Row],[Code_Nom]]=D10682,F10682-1,(COUNTIFS(Clef_répartition[Code_Nom],Clef_répartition[[#This Row],[Code_Nom]],Clef_répartition[Année],Clef_répartition[[#This Row],[Année]])))</f>
        <v>55</v>
      </c>
      <c r="G10683" t="str">
        <f>Clef_répartition[[#This Row],[Code_Nom]]&amp;"_"&amp;Clef_répartition[[#This Row],[Nombre]]&amp;"_"&amp;Clef_répartition[[#This Row],[Année]]</f>
        <v>ORPC Morges_Organisations régionales de protection civile Morges_10_2021</v>
      </c>
      <c r="H10683">
        <v>5622</v>
      </c>
      <c r="I10683" t="s">
        <v>36</v>
      </c>
      <c r="J10683">
        <v>2021</v>
      </c>
      <c r="K10683">
        <v>7.0550221994932468E-3</v>
      </c>
    </row>
    <row r="10684" spans="1:11" x14ac:dyDescent="0.25">
      <c r="A10684" t="s">
        <v>725</v>
      </c>
      <c r="B10684" t="s">
        <v>594</v>
      </c>
      <c r="C10684" t="s">
        <v>595</v>
      </c>
      <c r="D10684" t="str">
        <f>Clef_répartition[[#This Row],[Code association]]&amp;"_"&amp;Clef_répartition[[#This Row],[Nom association]]</f>
        <v>ORPC Morges_Organisations régionales de protection civile Morges</v>
      </c>
      <c r="E10684">
        <f>COUNTIFS(D$2:D10684,Clef_répartition[[#This Row],[Code_Nom]],J$2:J10684,Clef_répartition[[#This Row],[Année]])</f>
        <v>11</v>
      </c>
      <c r="F10684">
        <f>IF(Clef_répartition[[#This Row],[Code_Nom]]=D10683,F10683-1,(COUNTIFS(Clef_répartition[Code_Nom],Clef_répartition[[#This Row],[Code_Nom]],Clef_répartition[Année],Clef_répartition[[#This Row],[Année]])))</f>
        <v>54</v>
      </c>
      <c r="G10684" t="str">
        <f>Clef_répartition[[#This Row],[Code_Nom]]&amp;"_"&amp;Clef_répartition[[#This Row],[Nombre]]&amp;"_"&amp;Clef_répartition[[#This Row],[Année]]</f>
        <v>ORPC Morges_Organisations régionales de protection civile Morges_11_2021</v>
      </c>
      <c r="H10684">
        <v>5623</v>
      </c>
      <c r="I10684" t="s">
        <v>39</v>
      </c>
      <c r="J10684">
        <v>2021</v>
      </c>
      <c r="K10684">
        <v>7.7756340221762478E-3</v>
      </c>
    </row>
    <row r="10685" spans="1:11" x14ac:dyDescent="0.25">
      <c r="A10685" t="s">
        <v>725</v>
      </c>
      <c r="B10685" t="s">
        <v>594</v>
      </c>
      <c r="C10685" t="s">
        <v>595</v>
      </c>
      <c r="D10685" t="str">
        <f>Clef_répartition[[#This Row],[Code association]]&amp;"_"&amp;Clef_répartition[[#This Row],[Nom association]]</f>
        <v>ORPC Morges_Organisations régionales de protection civile Morges</v>
      </c>
      <c r="E10685">
        <f>COUNTIFS(D$2:D10685,Clef_répartition[[#This Row],[Code_Nom]],J$2:J10685,Clef_répartition[[#This Row],[Année]])</f>
        <v>12</v>
      </c>
      <c r="F10685">
        <f>IF(Clef_répartition[[#This Row],[Code_Nom]]=D10684,F10684-1,(COUNTIFS(Clef_répartition[Code_Nom],Clef_répartition[[#This Row],[Code_Nom]],Clef_répartition[Année],Clef_répartition[[#This Row],[Année]])))</f>
        <v>53</v>
      </c>
      <c r="G10685" t="str">
        <f>Clef_répartition[[#This Row],[Code_Nom]]&amp;"_"&amp;Clef_répartition[[#This Row],[Nombre]]&amp;"_"&amp;Clef_répartition[[#This Row],[Année]]</f>
        <v>ORPC Morges_Organisations régionales de protection civile Morges_12_2021</v>
      </c>
      <c r="H10685">
        <v>5475</v>
      </c>
      <c r="I10685" t="s">
        <v>55</v>
      </c>
      <c r="J10685">
        <v>2021</v>
      </c>
      <c r="K10685">
        <v>1.8015295567075011E-3</v>
      </c>
    </row>
    <row r="10686" spans="1:11" x14ac:dyDescent="0.25">
      <c r="A10686" t="s">
        <v>725</v>
      </c>
      <c r="B10686" t="s">
        <v>594</v>
      </c>
      <c r="C10686" t="s">
        <v>595</v>
      </c>
      <c r="D10686" t="str">
        <f>Clef_répartition[[#This Row],[Code association]]&amp;"_"&amp;Clef_répartition[[#This Row],[Nom association]]</f>
        <v>ORPC Morges_Organisations régionales de protection civile Morges</v>
      </c>
      <c r="E10686">
        <f>COUNTIFS(D$2:D10686,Clef_répartition[[#This Row],[Code_Nom]],J$2:J10686,Clef_répartition[[#This Row],[Année]])</f>
        <v>13</v>
      </c>
      <c r="F10686">
        <f>IF(Clef_répartition[[#This Row],[Code_Nom]]=D10685,F10685-1,(COUNTIFS(Clef_répartition[Code_Nom],Clef_répartition[[#This Row],[Code_Nom]],Clef_répartition[Année],Clef_répartition[[#This Row],[Année]])))</f>
        <v>52</v>
      </c>
      <c r="G10686" t="str">
        <f>Clef_répartition[[#This Row],[Code_Nom]]&amp;"_"&amp;Clef_répartition[[#This Row],[Nombre]]&amp;"_"&amp;Clef_répartition[[#This Row],[Année]]</f>
        <v>ORPC Morges_Organisations régionales de protection civile Morges_13_2021</v>
      </c>
      <c r="H10686">
        <v>5476</v>
      </c>
      <c r="I10686" t="s">
        <v>64</v>
      </c>
      <c r="J10686">
        <v>2021</v>
      </c>
      <c r="K10686">
        <v>3.7425323694181638E-3</v>
      </c>
    </row>
    <row r="10687" spans="1:11" x14ac:dyDescent="0.25">
      <c r="A10687" t="s">
        <v>725</v>
      </c>
      <c r="B10687" t="s">
        <v>594</v>
      </c>
      <c r="C10687" t="s">
        <v>595</v>
      </c>
      <c r="D10687" t="str">
        <f>Clef_répartition[[#This Row],[Code association]]&amp;"_"&amp;Clef_répartition[[#This Row],[Nom association]]</f>
        <v>ORPC Morges_Organisations régionales de protection civile Morges</v>
      </c>
      <c r="E10687">
        <f>COUNTIFS(D$2:D10687,Clef_répartition[[#This Row],[Code_Nom]],J$2:J10687,Clef_répartition[[#This Row],[Année]])</f>
        <v>14</v>
      </c>
      <c r="F10687">
        <f>IF(Clef_répartition[[#This Row],[Code_Nom]]=D10686,F10686-1,(COUNTIFS(Clef_répartition[Code_Nom],Clef_répartition[[#This Row],[Code_Nom]],Clef_répartition[Année],Clef_répartition[[#This Row],[Année]])))</f>
        <v>51</v>
      </c>
      <c r="G10687" t="str">
        <f>Clef_répartition[[#This Row],[Code_Nom]]&amp;"_"&amp;Clef_répartition[[#This Row],[Nombre]]&amp;"_"&amp;Clef_répartition[[#This Row],[Année]]</f>
        <v>ORPC Morges_Organisations régionales de protection civile Morges_14_2021</v>
      </c>
      <c r="H10687">
        <v>5628</v>
      </c>
      <c r="I10687" t="s">
        <v>67</v>
      </c>
      <c r="J10687">
        <v>2021</v>
      </c>
      <c r="K10687">
        <v>4.7072223901066974E-3</v>
      </c>
    </row>
    <row r="10688" spans="1:11" x14ac:dyDescent="0.25">
      <c r="A10688" t="s">
        <v>725</v>
      </c>
      <c r="B10688" t="s">
        <v>594</v>
      </c>
      <c r="C10688" t="s">
        <v>595</v>
      </c>
      <c r="D10688" t="str">
        <f>Clef_répartition[[#This Row],[Code association]]&amp;"_"&amp;Clef_répartition[[#This Row],[Nom association]]</f>
        <v>ORPC Morges_Organisations régionales de protection civile Morges</v>
      </c>
      <c r="E10688">
        <f>COUNTIFS(D$2:D10688,Clef_répartition[[#This Row],[Code_Nom]],J$2:J10688,Clef_répartition[[#This Row],[Année]])</f>
        <v>15</v>
      </c>
      <c r="F10688">
        <f>IF(Clef_répartition[[#This Row],[Code_Nom]]=D10687,F10687-1,(COUNTIFS(Clef_répartition[Code_Nom],Clef_répartition[[#This Row],[Code_Nom]],Clef_répartition[Année],Clef_répartition[[#This Row],[Année]])))</f>
        <v>50</v>
      </c>
      <c r="G10688" t="str">
        <f>Clef_répartition[[#This Row],[Code_Nom]]&amp;"_"&amp;Clef_répartition[[#This Row],[Nombre]]&amp;"_"&amp;Clef_répartition[[#This Row],[Année]]</f>
        <v>ORPC Morges_Organisations régionales de protection civile Morges_15_2021</v>
      </c>
      <c r="H10688">
        <v>5629</v>
      </c>
      <c r="I10688" t="s">
        <v>68</v>
      </c>
      <c r="J10688">
        <v>2021</v>
      </c>
      <c r="K10688">
        <v>2.4524047513889212E-3</v>
      </c>
    </row>
    <row r="10689" spans="1:11" x14ac:dyDescent="0.25">
      <c r="A10689" t="s">
        <v>725</v>
      </c>
      <c r="B10689" t="s">
        <v>594</v>
      </c>
      <c r="C10689" t="s">
        <v>595</v>
      </c>
      <c r="D10689" t="str">
        <f>Clef_répartition[[#This Row],[Code association]]&amp;"_"&amp;Clef_répartition[[#This Row],[Nom association]]</f>
        <v>ORPC Morges_Organisations régionales de protection civile Morges</v>
      </c>
      <c r="E10689">
        <f>COUNTIFS(D$2:D10689,Clef_répartition[[#This Row],[Code_Nom]],J$2:J10689,Clef_répartition[[#This Row],[Année]])</f>
        <v>16</v>
      </c>
      <c r="F10689">
        <f>IF(Clef_répartition[[#This Row],[Code_Nom]]=D10688,F10688-1,(COUNTIFS(Clef_répartition[Code_Nom],Clef_répartition[[#This Row],[Code_Nom]],Clef_répartition[Année],Clef_répartition[[#This Row],[Année]])))</f>
        <v>49</v>
      </c>
      <c r="G10689" t="str">
        <f>Clef_répartition[[#This Row],[Code_Nom]]&amp;"_"&amp;Clef_répartition[[#This Row],[Nombre]]&amp;"_"&amp;Clef_répartition[[#This Row],[Année]]</f>
        <v>ORPC Morges_Organisations régionales de protection civile Morges_16_2021</v>
      </c>
      <c r="H10689">
        <v>5477</v>
      </c>
      <c r="I10689" t="s">
        <v>79</v>
      </c>
      <c r="J10689">
        <v>2021</v>
      </c>
      <c r="K10689">
        <v>5.0280108789139681E-2</v>
      </c>
    </row>
    <row r="10690" spans="1:11" x14ac:dyDescent="0.25">
      <c r="A10690" t="s">
        <v>725</v>
      </c>
      <c r="B10690" t="s">
        <v>594</v>
      </c>
      <c r="C10690" t="s">
        <v>595</v>
      </c>
      <c r="D10690" t="str">
        <f>Clef_répartition[[#This Row],[Code association]]&amp;"_"&amp;Clef_répartition[[#This Row],[Nom association]]</f>
        <v>ORPC Morges_Organisations régionales de protection civile Morges</v>
      </c>
      <c r="E10690">
        <f>COUNTIFS(D$2:D10690,Clef_répartition[[#This Row],[Code_Nom]],J$2:J10690,Clef_répartition[[#This Row],[Année]])</f>
        <v>17</v>
      </c>
      <c r="F10690">
        <f>IF(Clef_répartition[[#This Row],[Code_Nom]]=D10689,F10689-1,(COUNTIFS(Clef_répartition[Code_Nom],Clef_répartition[[#This Row],[Code_Nom]],Clef_répartition[Année],Clef_répartition[[#This Row],[Année]])))</f>
        <v>48</v>
      </c>
      <c r="G10690" t="str">
        <f>Clef_répartition[[#This Row],[Code_Nom]]&amp;"_"&amp;Clef_répartition[[#This Row],[Nombre]]&amp;"_"&amp;Clef_répartition[[#This Row],[Année]]</f>
        <v>ORPC Morges_Organisations régionales de protection civile Morges_17_2021</v>
      </c>
      <c r="H10690">
        <v>5479</v>
      </c>
      <c r="I10690" t="s">
        <v>85</v>
      </c>
      <c r="J10690">
        <v>2021</v>
      </c>
      <c r="K10690">
        <v>6.1716915781398918E-3</v>
      </c>
    </row>
    <row r="10691" spans="1:11" x14ac:dyDescent="0.25">
      <c r="A10691" t="s">
        <v>725</v>
      </c>
      <c r="B10691" t="s">
        <v>594</v>
      </c>
      <c r="C10691" t="s">
        <v>595</v>
      </c>
      <c r="D10691" t="str">
        <f>Clef_répartition[[#This Row],[Code association]]&amp;"_"&amp;Clef_répartition[[#This Row],[Nom association]]</f>
        <v>ORPC Morges_Organisations régionales de protection civile Morges</v>
      </c>
      <c r="E10691">
        <f>COUNTIFS(D$2:D10691,Clef_répartition[[#This Row],[Code_Nom]],J$2:J10691,Clef_répartition[[#This Row],[Année]])</f>
        <v>18</v>
      </c>
      <c r="F10691">
        <f>IF(Clef_répartition[[#This Row],[Code_Nom]]=D10690,F10690-1,(COUNTIFS(Clef_répartition[Code_Nom],Clef_répartition[[#This Row],[Code_Nom]],Clef_répartition[Année],Clef_répartition[[#This Row],[Année]])))</f>
        <v>47</v>
      </c>
      <c r="G10691" t="str">
        <f>Clef_répartition[[#This Row],[Code_Nom]]&amp;"_"&amp;Clef_répartition[[#This Row],[Nombre]]&amp;"_"&amp;Clef_répartition[[#This Row],[Année]]</f>
        <v>ORPC Morges_Organisations régionales de protection civile Morges_18_2021</v>
      </c>
      <c r="H10691">
        <v>5631</v>
      </c>
      <c r="I10691" t="s">
        <v>92</v>
      </c>
      <c r="J10691">
        <v>2021</v>
      </c>
      <c r="K10691">
        <v>8.5194913875264421E-3</v>
      </c>
    </row>
    <row r="10692" spans="1:11" x14ac:dyDescent="0.25">
      <c r="A10692" t="s">
        <v>725</v>
      </c>
      <c r="B10692" t="s">
        <v>594</v>
      </c>
      <c r="C10692" t="s">
        <v>595</v>
      </c>
      <c r="D10692" t="str">
        <f>Clef_répartition[[#This Row],[Code association]]&amp;"_"&amp;Clef_répartition[[#This Row],[Nom association]]</f>
        <v>ORPC Morges_Organisations régionales de protection civile Morges</v>
      </c>
      <c r="E10692">
        <f>COUNTIFS(D$2:D10692,Clef_répartition[[#This Row],[Code_Nom]],J$2:J10692,Clef_répartition[[#This Row],[Année]])</f>
        <v>19</v>
      </c>
      <c r="F10692">
        <f>IF(Clef_répartition[[#This Row],[Code_Nom]]=D10691,F10691-1,(COUNTIFS(Clef_répartition[Code_Nom],Clef_répartition[[#This Row],[Code_Nom]],Clef_répartition[Année],Clef_répartition[[#This Row],[Année]])))</f>
        <v>46</v>
      </c>
      <c r="G10692" t="str">
        <f>Clef_répartition[[#This Row],[Code_Nom]]&amp;"_"&amp;Clef_répartition[[#This Row],[Nombre]]&amp;"_"&amp;Clef_répartition[[#This Row],[Année]]</f>
        <v>ORPC Morges_Organisations régionales de protection civile Morges_19_2021</v>
      </c>
      <c r="H10692">
        <v>5632</v>
      </c>
      <c r="I10692" t="s">
        <v>93</v>
      </c>
      <c r="J10692">
        <v>2021</v>
      </c>
      <c r="K10692">
        <v>2.0270113205792788E-2</v>
      </c>
    </row>
    <row r="10693" spans="1:11" x14ac:dyDescent="0.25">
      <c r="A10693" t="s">
        <v>725</v>
      </c>
      <c r="B10693" t="s">
        <v>594</v>
      </c>
      <c r="C10693" t="s">
        <v>595</v>
      </c>
      <c r="D10693" t="str">
        <f>Clef_répartition[[#This Row],[Code association]]&amp;"_"&amp;Clef_répartition[[#This Row],[Nom association]]</f>
        <v>ORPC Morges_Organisations régionales de protection civile Morges</v>
      </c>
      <c r="E10693">
        <f>COUNTIFS(D$2:D10693,Clef_répartition[[#This Row],[Code_Nom]],J$2:J10693,Clef_répartition[[#This Row],[Année]])</f>
        <v>20</v>
      </c>
      <c r="F10693">
        <f>IF(Clef_répartition[[#This Row],[Code_Nom]]=D10692,F10692-1,(COUNTIFS(Clef_répartition[Code_Nom],Clef_répartition[[#This Row],[Code_Nom]],Clef_répartition[Année],Clef_répartition[[#This Row],[Année]])))</f>
        <v>45</v>
      </c>
      <c r="G10693" t="str">
        <f>Clef_répartition[[#This Row],[Code_Nom]]&amp;"_"&amp;Clef_répartition[[#This Row],[Nombre]]&amp;"_"&amp;Clef_répartition[[#This Row],[Année]]</f>
        <v>ORPC Morges_Organisations régionales de protection civile Morges_20_2021</v>
      </c>
      <c r="H10693">
        <v>5481</v>
      </c>
      <c r="I10693" t="s">
        <v>94</v>
      </c>
      <c r="J10693">
        <v>2021</v>
      </c>
      <c r="K10693">
        <v>2.6151235500592759E-3</v>
      </c>
    </row>
    <row r="10694" spans="1:11" x14ac:dyDescent="0.25">
      <c r="A10694" t="s">
        <v>725</v>
      </c>
      <c r="B10694" t="s">
        <v>594</v>
      </c>
      <c r="C10694" t="s">
        <v>595</v>
      </c>
      <c r="D10694" t="str">
        <f>Clef_répartition[[#This Row],[Code association]]&amp;"_"&amp;Clef_répartition[[#This Row],[Nom association]]</f>
        <v>ORPC Morges_Organisations régionales de protection civile Morges</v>
      </c>
      <c r="E10694">
        <f>COUNTIFS(D$2:D10694,Clef_répartition[[#This Row],[Code_Nom]],J$2:J10694,Clef_répartition[[#This Row],[Année]])</f>
        <v>21</v>
      </c>
      <c r="F10694">
        <f>IF(Clef_répartition[[#This Row],[Code_Nom]]=D10693,F10693-1,(COUNTIFS(Clef_répartition[Code_Nom],Clef_répartition[[#This Row],[Code_Nom]],Clef_répartition[Année],Clef_répartition[[#This Row],[Année]])))</f>
        <v>44</v>
      </c>
      <c r="G10694" t="str">
        <f>Clef_répartition[[#This Row],[Code_Nom]]&amp;"_"&amp;Clef_répartition[[#This Row],[Nombre]]&amp;"_"&amp;Clef_répartition[[#This Row],[Année]]</f>
        <v>ORPC Morges_Organisations régionales de protection civile Morges_21_2021</v>
      </c>
      <c r="H10694">
        <v>5633</v>
      </c>
      <c r="I10694" t="s">
        <v>100</v>
      </c>
      <c r="J10694">
        <v>2021</v>
      </c>
      <c r="K10694">
        <v>3.2253190450731072E-2</v>
      </c>
    </row>
    <row r="10695" spans="1:11" x14ac:dyDescent="0.25">
      <c r="A10695" t="s">
        <v>725</v>
      </c>
      <c r="B10695" t="s">
        <v>594</v>
      </c>
      <c r="C10695" t="s">
        <v>595</v>
      </c>
      <c r="D10695" t="str">
        <f>Clef_répartition[[#This Row],[Code association]]&amp;"_"&amp;Clef_répartition[[#This Row],[Nom association]]</f>
        <v>ORPC Morges_Organisations régionales de protection civile Morges</v>
      </c>
      <c r="E10695">
        <f>COUNTIFS(D$2:D10695,Clef_répartition[[#This Row],[Code_Nom]],J$2:J10695,Clef_répartition[[#This Row],[Année]])</f>
        <v>22</v>
      </c>
      <c r="F10695">
        <f>IF(Clef_répartition[[#This Row],[Code_Nom]]=D10694,F10694-1,(COUNTIFS(Clef_répartition[Code_Nom],Clef_répartition[[#This Row],[Code_Nom]],Clef_répartition[Année],Clef_répartition[[#This Row],[Année]])))</f>
        <v>43</v>
      </c>
      <c r="G10695" t="str">
        <f>Clef_répartition[[#This Row],[Code_Nom]]&amp;"_"&amp;Clef_répartition[[#This Row],[Nombre]]&amp;"_"&amp;Clef_répartition[[#This Row],[Année]]</f>
        <v>ORPC Morges_Organisations régionales de protection civile Morges_22_2021</v>
      </c>
      <c r="H10695">
        <v>5634</v>
      </c>
      <c r="I10695" t="s">
        <v>101</v>
      </c>
      <c r="J10695">
        <v>2021</v>
      </c>
      <c r="K10695">
        <v>3.6518747530161093E-2</v>
      </c>
    </row>
    <row r="10696" spans="1:11" x14ac:dyDescent="0.25">
      <c r="A10696" t="s">
        <v>725</v>
      </c>
      <c r="B10696" t="s">
        <v>594</v>
      </c>
      <c r="C10696" t="s">
        <v>595</v>
      </c>
      <c r="D10696" t="str">
        <f>Clef_répartition[[#This Row],[Code association]]&amp;"_"&amp;Clef_répartition[[#This Row],[Nom association]]</f>
        <v>ORPC Morges_Organisations régionales de protection civile Morges</v>
      </c>
      <c r="E10696">
        <f>COUNTIFS(D$2:D10696,Clef_répartition[[#This Row],[Code_Nom]],J$2:J10696,Clef_répartition[[#This Row],[Année]])</f>
        <v>23</v>
      </c>
      <c r="F10696">
        <f>IF(Clef_répartition[[#This Row],[Code_Nom]]=D10695,F10695-1,(COUNTIFS(Clef_répartition[Code_Nom],Clef_répartition[[#This Row],[Code_Nom]],Clef_répartition[Année],Clef_répartition[[#This Row],[Année]])))</f>
        <v>42</v>
      </c>
      <c r="G10696" t="str">
        <f>Clef_répartition[[#This Row],[Code_Nom]]&amp;"_"&amp;Clef_répartition[[#This Row],[Nombre]]&amp;"_"&amp;Clef_répartition[[#This Row],[Année]]</f>
        <v>ORPC Morges_Organisations régionales de protection civile Morges_23_2021</v>
      </c>
      <c r="H10696">
        <v>5482</v>
      </c>
      <c r="I10696" t="s">
        <v>102</v>
      </c>
      <c r="J10696">
        <v>2021</v>
      </c>
      <c r="K10696">
        <v>1.3924080057648948E-2</v>
      </c>
    </row>
    <row r="10697" spans="1:11" x14ac:dyDescent="0.25">
      <c r="A10697" t="s">
        <v>725</v>
      </c>
      <c r="B10697" t="s">
        <v>594</v>
      </c>
      <c r="C10697" t="s">
        <v>595</v>
      </c>
      <c r="D10697" t="str">
        <f>Clef_répartition[[#This Row],[Code association]]&amp;"_"&amp;Clef_répartition[[#This Row],[Nom association]]</f>
        <v>ORPC Morges_Organisations régionales de protection civile Morges</v>
      </c>
      <c r="E10697">
        <f>COUNTIFS(D$2:D10697,Clef_répartition[[#This Row],[Code_Nom]],J$2:J10697,Clef_répartition[[#This Row],[Année]])</f>
        <v>24</v>
      </c>
      <c r="F10697">
        <f>IF(Clef_répartition[[#This Row],[Code_Nom]]=D10696,F10696-1,(COUNTIFS(Clef_répartition[Code_Nom],Clef_répartition[[#This Row],[Code_Nom]],Clef_répartition[Année],Clef_répartition[[#This Row],[Année]])))</f>
        <v>41</v>
      </c>
      <c r="G10697" t="str">
        <f>Clef_répartition[[#This Row],[Code_Nom]]&amp;"_"&amp;Clef_répartition[[#This Row],[Nombre]]&amp;"_"&amp;Clef_répartition[[#This Row],[Année]]</f>
        <v>ORPC Morges_Organisations régionales de protection civile Morges_24_2021</v>
      </c>
      <c r="H10697">
        <v>5636</v>
      </c>
      <c r="I10697" t="s">
        <v>109</v>
      </c>
      <c r="J10697">
        <v>2021</v>
      </c>
      <c r="K10697">
        <v>3.391524675143541E-2</v>
      </c>
    </row>
    <row r="10698" spans="1:11" x14ac:dyDescent="0.25">
      <c r="A10698" t="s">
        <v>725</v>
      </c>
      <c r="B10698" t="s">
        <v>594</v>
      </c>
      <c r="C10698" t="s">
        <v>595</v>
      </c>
      <c r="D10698" t="str">
        <f>Clef_répartition[[#This Row],[Code association]]&amp;"_"&amp;Clef_répartition[[#This Row],[Nom association]]</f>
        <v>ORPC Morges_Organisations régionales de protection civile Morges</v>
      </c>
      <c r="E10698">
        <f>COUNTIFS(D$2:D10698,Clef_répartition[[#This Row],[Code_Nom]],J$2:J10698,Clef_répartition[[#This Row],[Année]])</f>
        <v>25</v>
      </c>
      <c r="F10698">
        <f>IF(Clef_répartition[[#This Row],[Code_Nom]]=D10697,F10697-1,(COUNTIFS(Clef_répartition[Code_Nom],Clef_répartition[[#This Row],[Code_Nom]],Clef_répartition[Année],Clef_répartition[[#This Row],[Année]])))</f>
        <v>40</v>
      </c>
      <c r="G10698" t="str">
        <f>Clef_répartition[[#This Row],[Code_Nom]]&amp;"_"&amp;Clef_répartition[[#This Row],[Nombre]]&amp;"_"&amp;Clef_répartition[[#This Row],[Année]]</f>
        <v>ORPC Morges_Organisations régionales de protection civile Morges_25_2021</v>
      </c>
      <c r="H10698">
        <v>5427</v>
      </c>
      <c r="I10698" t="s">
        <v>112</v>
      </c>
      <c r="J10698">
        <v>2021</v>
      </c>
      <c r="K10698">
        <v>1.0379134800901926E-2</v>
      </c>
    </row>
    <row r="10699" spans="1:11" x14ac:dyDescent="0.25">
      <c r="A10699" t="s">
        <v>725</v>
      </c>
      <c r="B10699" t="s">
        <v>594</v>
      </c>
      <c r="C10699" t="s">
        <v>595</v>
      </c>
      <c r="D10699" t="str">
        <f>Clef_répartition[[#This Row],[Code association]]&amp;"_"&amp;Clef_répartition[[#This Row],[Nom association]]</f>
        <v>ORPC Morges_Organisations régionales de protection civile Morges</v>
      </c>
      <c r="E10699">
        <f>COUNTIFS(D$2:D10699,Clef_répartition[[#This Row],[Code_Nom]],J$2:J10699,Clef_répartition[[#This Row],[Année]])</f>
        <v>26</v>
      </c>
      <c r="F10699">
        <f>IF(Clef_répartition[[#This Row],[Code_Nom]]=D10698,F10698-1,(COUNTIFS(Clef_répartition[Code_Nom],Clef_répartition[[#This Row],[Code_Nom]],Clef_répartition[Année],Clef_répartition[[#This Row],[Année]])))</f>
        <v>39</v>
      </c>
      <c r="G10699" t="str">
        <f>Clef_répartition[[#This Row],[Code_Nom]]&amp;"_"&amp;Clef_répartition[[#This Row],[Nombre]]&amp;"_"&amp;Clef_répartition[[#This Row],[Année]]</f>
        <v>ORPC Morges_Organisations régionales de protection civile Morges_26_2021</v>
      </c>
      <c r="H10699">
        <v>5483</v>
      </c>
      <c r="I10699" t="s">
        <v>113</v>
      </c>
      <c r="J10699">
        <v>2021</v>
      </c>
      <c r="K10699">
        <v>3.7076640554173737E-3</v>
      </c>
    </row>
    <row r="10700" spans="1:11" x14ac:dyDescent="0.25">
      <c r="A10700" t="s">
        <v>725</v>
      </c>
      <c r="B10700" t="s">
        <v>594</v>
      </c>
      <c r="C10700" t="s">
        <v>595</v>
      </c>
      <c r="D10700" t="str">
        <f>Clef_répartition[[#This Row],[Code association]]&amp;"_"&amp;Clef_répartition[[#This Row],[Nom association]]</f>
        <v>ORPC Morges_Organisations régionales de protection civile Morges</v>
      </c>
      <c r="E10700">
        <f>COUNTIFS(D$2:D10700,Clef_répartition[[#This Row],[Code_Nom]],J$2:J10700,Clef_répartition[[#This Row],[Année]])</f>
        <v>27</v>
      </c>
      <c r="F10700">
        <f>IF(Clef_répartition[[#This Row],[Code_Nom]]=D10699,F10699-1,(COUNTIFS(Clef_répartition[Code_Nom],Clef_répartition[[#This Row],[Code_Nom]],Clef_répartition[Année],Clef_répartition[[#This Row],[Année]])))</f>
        <v>38</v>
      </c>
      <c r="G10700" t="str">
        <f>Clef_répartition[[#This Row],[Code_Nom]]&amp;"_"&amp;Clef_répartition[[#This Row],[Nombre]]&amp;"_"&amp;Clef_répartition[[#This Row],[Année]]</f>
        <v>ORPC Morges_Organisations régionales de protection civile Morges_27_2021</v>
      </c>
      <c r="H10700">
        <v>5428</v>
      </c>
      <c r="I10700" t="s">
        <v>123</v>
      </c>
      <c r="J10700">
        <v>2021</v>
      </c>
      <c r="K10700">
        <v>2.7917896743299472E-2</v>
      </c>
    </row>
    <row r="10701" spans="1:11" x14ac:dyDescent="0.25">
      <c r="A10701" t="s">
        <v>725</v>
      </c>
      <c r="B10701" t="s">
        <v>594</v>
      </c>
      <c r="C10701" t="s">
        <v>595</v>
      </c>
      <c r="D10701" t="str">
        <f>Clef_répartition[[#This Row],[Code association]]&amp;"_"&amp;Clef_répartition[[#This Row],[Nom association]]</f>
        <v>ORPC Morges_Organisations régionales de protection civile Morges</v>
      </c>
      <c r="E10701">
        <f>COUNTIFS(D$2:D10701,Clef_répartition[[#This Row],[Code_Nom]],J$2:J10701,Clef_répartition[[#This Row],[Année]])</f>
        <v>28</v>
      </c>
      <c r="F10701">
        <f>IF(Clef_répartition[[#This Row],[Code_Nom]]=D10700,F10700-1,(COUNTIFS(Clef_répartition[Code_Nom],Clef_répartition[[#This Row],[Code_Nom]],Clef_répartition[Année],Clef_répartition[[#This Row],[Année]])))</f>
        <v>37</v>
      </c>
      <c r="G10701" t="str">
        <f>Clef_répartition[[#This Row],[Code_Nom]]&amp;"_"&amp;Clef_répartition[[#This Row],[Nombre]]&amp;"_"&amp;Clef_répartition[[#This Row],[Année]]</f>
        <v>ORPC Morges_Organisations régionales de protection civile Morges_28_2021</v>
      </c>
      <c r="H10701">
        <v>5484</v>
      </c>
      <c r="I10701" t="s">
        <v>127</v>
      </c>
      <c r="J10701">
        <v>2021</v>
      </c>
      <c r="K10701">
        <v>1.1831981217601524E-2</v>
      </c>
    </row>
    <row r="10702" spans="1:11" x14ac:dyDescent="0.25">
      <c r="A10702" t="s">
        <v>725</v>
      </c>
      <c r="B10702" t="s">
        <v>594</v>
      </c>
      <c r="C10702" t="s">
        <v>595</v>
      </c>
      <c r="D10702" t="str">
        <f>Clef_répartition[[#This Row],[Code association]]&amp;"_"&amp;Clef_répartition[[#This Row],[Nom association]]</f>
        <v>ORPC Morges_Organisations régionales de protection civile Morges</v>
      </c>
      <c r="E10702">
        <f>COUNTIFS(D$2:D10702,Clef_répartition[[#This Row],[Code_Nom]],J$2:J10702,Clef_répartition[[#This Row],[Année]])</f>
        <v>29</v>
      </c>
      <c r="F10702">
        <f>IF(Clef_répartition[[#This Row],[Code_Nom]]=D10701,F10701-1,(COUNTIFS(Clef_répartition[Code_Nom],Clef_répartition[[#This Row],[Code_Nom]],Clef_répartition[Année],Clef_répartition[[#This Row],[Année]])))</f>
        <v>36</v>
      </c>
      <c r="G10702" t="str">
        <f>Clef_répartition[[#This Row],[Code_Nom]]&amp;"_"&amp;Clef_répartition[[#This Row],[Nombre]]&amp;"_"&amp;Clef_répartition[[#This Row],[Année]]</f>
        <v>ORPC Morges_Organisations régionales de protection civile Morges_29_2021</v>
      </c>
      <c r="H10702">
        <v>5485</v>
      </c>
      <c r="I10702" t="s">
        <v>129</v>
      </c>
      <c r="J10702">
        <v>2021</v>
      </c>
      <c r="K10702">
        <v>5.1721332434505685E-3</v>
      </c>
    </row>
    <row r="10703" spans="1:11" x14ac:dyDescent="0.25">
      <c r="A10703" t="s">
        <v>725</v>
      </c>
      <c r="B10703" t="s">
        <v>594</v>
      </c>
      <c r="C10703" t="s">
        <v>595</v>
      </c>
      <c r="D10703" t="str">
        <f>Clef_répartition[[#This Row],[Code association]]&amp;"_"&amp;Clef_répartition[[#This Row],[Nom association]]</f>
        <v>ORPC Morges_Organisations régionales de protection civile Morges</v>
      </c>
      <c r="E10703">
        <f>COUNTIFS(D$2:D10703,Clef_répartition[[#This Row],[Code_Nom]],J$2:J10703,Clef_répartition[[#This Row],[Année]])</f>
        <v>30</v>
      </c>
      <c r="F10703">
        <f>IF(Clef_répartition[[#This Row],[Code_Nom]]=D10702,F10702-1,(COUNTIFS(Clef_répartition[Code_Nom],Clef_répartition[[#This Row],[Code_Nom]],Clef_répartition[Année],Clef_répartition[[#This Row],[Année]])))</f>
        <v>35</v>
      </c>
      <c r="G10703" t="str">
        <f>Clef_répartition[[#This Row],[Code_Nom]]&amp;"_"&amp;Clef_répartition[[#This Row],[Nombre]]&amp;"_"&amp;Clef_répartition[[#This Row],[Année]]</f>
        <v>ORPC Morges_Organisations régionales de protection civile Morges_30_2021</v>
      </c>
      <c r="H10703" s="60">
        <v>5656</v>
      </c>
      <c r="I10703" s="60" t="s">
        <v>135</v>
      </c>
      <c r="J10703" s="60">
        <v>2021</v>
      </c>
      <c r="K10703" s="60">
        <v>0</v>
      </c>
    </row>
    <row r="10704" spans="1:11" x14ac:dyDescent="0.25">
      <c r="A10704" t="s">
        <v>725</v>
      </c>
      <c r="B10704" t="s">
        <v>594</v>
      </c>
      <c r="C10704" t="s">
        <v>595</v>
      </c>
      <c r="D10704" t="str">
        <f>Clef_répartition[[#This Row],[Code association]]&amp;"_"&amp;Clef_répartition[[#This Row],[Nom association]]</f>
        <v>ORPC Morges_Organisations régionales de protection civile Morges</v>
      </c>
      <c r="E10704">
        <f>COUNTIFS(D$2:D10704,Clef_répartition[[#This Row],[Code_Nom]],J$2:J10704,Clef_répartition[[#This Row],[Année]])</f>
        <v>31</v>
      </c>
      <c r="F10704">
        <f>IF(Clef_répartition[[#This Row],[Code_Nom]]=D10703,F10703-1,(COUNTIFS(Clef_répartition[Code_Nom],Clef_répartition[[#This Row],[Code_Nom]],Clef_répartition[Année],Clef_répartition[[#This Row],[Année]])))</f>
        <v>34</v>
      </c>
      <c r="G10704" t="str">
        <f>Clef_répartition[[#This Row],[Code_Nom]]&amp;"_"&amp;Clef_répartition[[#This Row],[Nombre]]&amp;"_"&amp;Clef_répartition[[#This Row],[Année]]</f>
        <v>ORPC Morges_Organisations régionales de protection civile Morges_31_2021</v>
      </c>
      <c r="H10704" s="60">
        <v>5656</v>
      </c>
      <c r="I10704" s="60" t="s">
        <v>135</v>
      </c>
      <c r="J10704" s="60">
        <v>2021</v>
      </c>
      <c r="K10704" s="60">
        <v>0</v>
      </c>
    </row>
    <row r="10705" spans="1:11" x14ac:dyDescent="0.25">
      <c r="A10705" t="s">
        <v>725</v>
      </c>
      <c r="B10705" t="s">
        <v>594</v>
      </c>
      <c r="C10705" t="s">
        <v>595</v>
      </c>
      <c r="D10705" t="str">
        <f>Clef_répartition[[#This Row],[Code association]]&amp;"_"&amp;Clef_répartition[[#This Row],[Nom association]]</f>
        <v>ORPC Morges_Organisations régionales de protection civile Morges</v>
      </c>
      <c r="E10705">
        <f>COUNTIFS(D$2:D10705,Clef_répartition[[#This Row],[Code_Nom]],J$2:J10705,Clef_répartition[[#This Row],[Année]])</f>
        <v>32</v>
      </c>
      <c r="F10705">
        <f>IF(Clef_répartition[[#This Row],[Code_Nom]]=D10704,F10704-1,(COUNTIFS(Clef_répartition[Code_Nom],Clef_répartition[[#This Row],[Code_Nom]],Clef_répartition[Année],Clef_répartition[[#This Row],[Année]])))</f>
        <v>33</v>
      </c>
      <c r="G10705" t="str">
        <f>Clef_répartition[[#This Row],[Code_Nom]]&amp;"_"&amp;Clef_répartition[[#This Row],[Nombre]]&amp;"_"&amp;Clef_répartition[[#This Row],[Année]]</f>
        <v>ORPC Morges_Organisations régionales de protection civile Morges_32_2021</v>
      </c>
      <c r="H10705" s="60">
        <v>5656</v>
      </c>
      <c r="I10705" s="60" t="s">
        <v>135</v>
      </c>
      <c r="J10705" s="60">
        <v>2021</v>
      </c>
      <c r="K10705" s="60">
        <v>0</v>
      </c>
    </row>
    <row r="10706" spans="1:11" x14ac:dyDescent="0.25">
      <c r="A10706" t="s">
        <v>725</v>
      </c>
      <c r="B10706" t="s">
        <v>594</v>
      </c>
      <c r="C10706" t="s">
        <v>595</v>
      </c>
      <c r="D10706" t="str">
        <f>Clef_répartition[[#This Row],[Code association]]&amp;"_"&amp;Clef_répartition[[#This Row],[Nom association]]</f>
        <v>ORPC Morges_Organisations régionales de protection civile Morges</v>
      </c>
      <c r="E10706">
        <f>COUNTIFS(D$2:D10706,Clef_répartition[[#This Row],[Code_Nom]],J$2:J10706,Clef_répartition[[#This Row],[Année]])</f>
        <v>33</v>
      </c>
      <c r="F10706">
        <f>IF(Clef_répartition[[#This Row],[Code_Nom]]=D10705,F10705-1,(COUNTIFS(Clef_répartition[Code_Nom],Clef_répartition[[#This Row],[Code_Nom]],Clef_répartition[Année],Clef_répartition[[#This Row],[Année]])))</f>
        <v>32</v>
      </c>
      <c r="G10706" t="str">
        <f>Clef_répartition[[#This Row],[Code_Nom]]&amp;"_"&amp;Clef_répartition[[#This Row],[Nombre]]&amp;"_"&amp;Clef_répartition[[#This Row],[Année]]</f>
        <v>ORPC Morges_Organisations régionales de protection civile Morges_33_2021</v>
      </c>
      <c r="H10706" s="60">
        <v>5656</v>
      </c>
      <c r="I10706" s="60" t="s">
        <v>135</v>
      </c>
      <c r="J10706" s="60">
        <v>2021</v>
      </c>
      <c r="K10706" s="60">
        <v>0</v>
      </c>
    </row>
    <row r="10707" spans="1:11" x14ac:dyDescent="0.25">
      <c r="A10707" t="s">
        <v>725</v>
      </c>
      <c r="B10707" t="s">
        <v>594</v>
      </c>
      <c r="C10707" t="s">
        <v>595</v>
      </c>
      <c r="D10707" t="str">
        <f>Clef_répartition[[#This Row],[Code association]]&amp;"_"&amp;Clef_répartition[[#This Row],[Nom association]]</f>
        <v>ORPC Morges_Organisations régionales de protection civile Morges</v>
      </c>
      <c r="E10707">
        <f>COUNTIFS(D$2:D10707,Clef_répartition[[#This Row],[Code_Nom]],J$2:J10707,Clef_répartition[[#This Row],[Année]])</f>
        <v>34</v>
      </c>
      <c r="F10707">
        <f>IF(Clef_répartition[[#This Row],[Code_Nom]]=D10706,F10706-1,(COUNTIFS(Clef_répartition[Code_Nom],Clef_répartition[[#This Row],[Code_Nom]],Clef_répartition[Année],Clef_répartition[[#This Row],[Année]])))</f>
        <v>31</v>
      </c>
      <c r="G10707" t="str">
        <f>Clef_répartition[[#This Row],[Code_Nom]]&amp;"_"&amp;Clef_répartition[[#This Row],[Nombre]]&amp;"_"&amp;Clef_répartition[[#This Row],[Année]]</f>
        <v>ORPC Morges_Organisations régionales de protection civile Morges_34_2021</v>
      </c>
      <c r="H10707" s="60">
        <v>5656</v>
      </c>
      <c r="I10707" s="60" t="s">
        <v>135</v>
      </c>
      <c r="J10707" s="60">
        <v>2021</v>
      </c>
      <c r="K10707" s="60">
        <v>0</v>
      </c>
    </row>
    <row r="10708" spans="1:11" x14ac:dyDescent="0.25">
      <c r="A10708" t="s">
        <v>725</v>
      </c>
      <c r="B10708" t="s">
        <v>594</v>
      </c>
      <c r="C10708" t="s">
        <v>595</v>
      </c>
      <c r="D10708" t="str">
        <f>Clef_répartition[[#This Row],[Code association]]&amp;"_"&amp;Clef_répartition[[#This Row],[Nom association]]</f>
        <v>ORPC Morges_Organisations régionales de protection civile Morges</v>
      </c>
      <c r="E10708">
        <f>COUNTIFS(D$2:D10708,Clef_répartition[[#This Row],[Code_Nom]],J$2:J10708,Clef_répartition[[#This Row],[Année]])</f>
        <v>35</v>
      </c>
      <c r="F10708">
        <f>IF(Clef_répartition[[#This Row],[Code_Nom]]=D10707,F10707-1,(COUNTIFS(Clef_répartition[Code_Nom],Clef_répartition[[#This Row],[Code_Nom]],Clef_répartition[Année],Clef_répartition[[#This Row],[Année]])))</f>
        <v>30</v>
      </c>
      <c r="G10708" t="str">
        <f>Clef_répartition[[#This Row],[Code_Nom]]&amp;"_"&amp;Clef_répartition[[#This Row],[Nombre]]&amp;"_"&amp;Clef_répartition[[#This Row],[Année]]</f>
        <v>ORPC Morges_Organisations régionales de protection civile Morges_35_2021</v>
      </c>
      <c r="H10708" s="60">
        <v>5656</v>
      </c>
      <c r="I10708" s="60" t="s">
        <v>135</v>
      </c>
      <c r="J10708" s="60">
        <v>2021</v>
      </c>
      <c r="K10708" s="60">
        <v>0</v>
      </c>
    </row>
    <row r="10709" spans="1:11" x14ac:dyDescent="0.25">
      <c r="A10709" t="s">
        <v>725</v>
      </c>
      <c r="B10709" t="s">
        <v>594</v>
      </c>
      <c r="C10709" t="s">
        <v>595</v>
      </c>
      <c r="D10709" t="str">
        <f>Clef_répartition[[#This Row],[Code association]]&amp;"_"&amp;Clef_répartition[[#This Row],[Nom association]]</f>
        <v>ORPC Morges_Organisations régionales de protection civile Morges</v>
      </c>
      <c r="E10709">
        <f>COUNTIFS(D$2:D10709,Clef_répartition[[#This Row],[Code_Nom]],J$2:J10709,Clef_répartition[[#This Row],[Année]])</f>
        <v>36</v>
      </c>
      <c r="F10709">
        <f>IF(Clef_répartition[[#This Row],[Code_Nom]]=D10708,F10708-1,(COUNTIFS(Clef_répartition[Code_Nom],Clef_répartition[[#This Row],[Code_Nom]],Clef_répartition[Année],Clef_répartition[[#This Row],[Année]])))</f>
        <v>29</v>
      </c>
      <c r="G10709" t="str">
        <f>Clef_répartition[[#This Row],[Code_Nom]]&amp;"_"&amp;Clef_répartition[[#This Row],[Nombre]]&amp;"_"&amp;Clef_répartition[[#This Row],[Année]]</f>
        <v>ORPC Morges_Organisations régionales de protection civile Morges_36_2021</v>
      </c>
      <c r="H10709">
        <v>5656</v>
      </c>
      <c r="I10709" t="s">
        <v>135</v>
      </c>
      <c r="J10709">
        <v>2021</v>
      </c>
      <c r="K10709">
        <v>4.8501824775099379E-2</v>
      </c>
    </row>
    <row r="10710" spans="1:11" x14ac:dyDescent="0.25">
      <c r="A10710" t="s">
        <v>725</v>
      </c>
      <c r="B10710" t="s">
        <v>594</v>
      </c>
      <c r="C10710" t="s">
        <v>595</v>
      </c>
      <c r="D10710" t="str">
        <f>Clef_répartition[[#This Row],[Code association]]&amp;"_"&amp;Clef_répartition[[#This Row],[Nom association]]</f>
        <v>ORPC Morges_Organisations régionales de protection civile Morges</v>
      </c>
      <c r="E10710">
        <f>COUNTIFS(D$2:D10710,Clef_répartition[[#This Row],[Code_Nom]],J$2:J10710,Clef_répartition[[#This Row],[Année]])</f>
        <v>37</v>
      </c>
      <c r="F10710">
        <f>IF(Clef_répartition[[#This Row],[Code_Nom]]=D10709,F10709-1,(COUNTIFS(Clef_répartition[Code_Nom],Clef_répartition[[#This Row],[Code_Nom]],Clef_répartition[Année],Clef_répartition[[#This Row],[Année]])))</f>
        <v>28</v>
      </c>
      <c r="G10710" t="str">
        <f>Clef_répartition[[#This Row],[Code_Nom]]&amp;"_"&amp;Clef_répartition[[#This Row],[Nombre]]&amp;"_"&amp;Clef_répartition[[#This Row],[Année]]</f>
        <v>ORPC Morges_Organisations régionales de protection civile Morges_37_2021</v>
      </c>
      <c r="H10710">
        <v>5474</v>
      </c>
      <c r="I10710" t="s">
        <v>146</v>
      </c>
      <c r="J10710">
        <v>2021</v>
      </c>
      <c r="K10710">
        <v>4.6258629907715192E-3</v>
      </c>
    </row>
    <row r="10711" spans="1:11" x14ac:dyDescent="0.25">
      <c r="A10711" t="s">
        <v>725</v>
      </c>
      <c r="B10711" t="s">
        <v>594</v>
      </c>
      <c r="C10711" t="s">
        <v>595</v>
      </c>
      <c r="D10711" t="str">
        <f>Clef_répartition[[#This Row],[Code association]]&amp;"_"&amp;Clef_répartition[[#This Row],[Nom association]]</f>
        <v>ORPC Morges_Organisations régionales de protection civile Morges</v>
      </c>
      <c r="E10711">
        <f>COUNTIFS(D$2:D10711,Clef_répartition[[#This Row],[Code_Nom]],J$2:J10711,Clef_répartition[[#This Row],[Année]])</f>
        <v>38</v>
      </c>
      <c r="F10711">
        <f>IF(Clef_répartition[[#This Row],[Code_Nom]]=D10710,F10710-1,(COUNTIFS(Clef_répartition[Code_Nom],Clef_répartition[[#This Row],[Code_Nom]],Clef_répartition[Année],Clef_répartition[[#This Row],[Année]])))</f>
        <v>27</v>
      </c>
      <c r="G10711" t="str">
        <f>Clef_répartition[[#This Row],[Code_Nom]]&amp;"_"&amp;Clef_répartition[[#This Row],[Nombre]]&amp;"_"&amp;Clef_répartition[[#This Row],[Année]]</f>
        <v>ORPC Morges_Organisations régionales de protection civile Morges_38_2021</v>
      </c>
      <c r="H10711">
        <v>5498</v>
      </c>
      <c r="I10711" t="s">
        <v>149</v>
      </c>
      <c r="J10711">
        <v>2021</v>
      </c>
      <c r="K10711">
        <v>3.0451660894023572E-2</v>
      </c>
    </row>
    <row r="10712" spans="1:11" x14ac:dyDescent="0.25">
      <c r="A10712" t="s">
        <v>725</v>
      </c>
      <c r="B10712" t="s">
        <v>594</v>
      </c>
      <c r="C10712" t="s">
        <v>595</v>
      </c>
      <c r="D10712" t="str">
        <f>Clef_répartition[[#This Row],[Code association]]&amp;"_"&amp;Clef_répartition[[#This Row],[Nom association]]</f>
        <v>ORPC Morges_Organisations régionales de protection civile Morges</v>
      </c>
      <c r="E10712">
        <f>COUNTIFS(D$2:D10712,Clef_répartition[[#This Row],[Code_Nom]],J$2:J10712,Clef_répartition[[#This Row],[Année]])</f>
        <v>39</v>
      </c>
      <c r="F10712">
        <f>IF(Clef_répartition[[#This Row],[Code_Nom]]=D10711,F10711-1,(COUNTIFS(Clef_répartition[Code_Nom],Clef_répartition[[#This Row],[Code_Nom]],Clef_répartition[Année],Clef_répartition[[#This Row],[Année]])))</f>
        <v>26</v>
      </c>
      <c r="G10712" t="str">
        <f>Clef_répartition[[#This Row],[Code_Nom]]&amp;"_"&amp;Clef_répartition[[#This Row],[Nombre]]&amp;"_"&amp;Clef_répartition[[#This Row],[Année]]</f>
        <v>ORPC Morges_Organisations régionales de protection civile Morges_39_2021</v>
      </c>
      <c r="H10712">
        <v>5637</v>
      </c>
      <c r="I10712" t="s">
        <v>153</v>
      </c>
      <c r="J10712">
        <v>2021</v>
      </c>
      <c r="K10712">
        <v>1.19249633882703E-2</v>
      </c>
    </row>
    <row r="10713" spans="1:11" x14ac:dyDescent="0.25">
      <c r="A10713" t="s">
        <v>725</v>
      </c>
      <c r="B10713" t="s">
        <v>594</v>
      </c>
      <c r="C10713" t="s">
        <v>595</v>
      </c>
      <c r="D10713" t="str">
        <f>Clef_répartition[[#This Row],[Code association]]&amp;"_"&amp;Clef_répartition[[#This Row],[Nom association]]</f>
        <v>ORPC Morges_Organisations régionales de protection civile Morges</v>
      </c>
      <c r="E10713">
        <f>COUNTIFS(D$2:D10713,Clef_répartition[[#This Row],[Code_Nom]],J$2:J10713,Clef_répartition[[#This Row],[Année]])</f>
        <v>40</v>
      </c>
      <c r="F10713">
        <f>IF(Clef_répartition[[#This Row],[Code_Nom]]=D10712,F10712-1,(COUNTIFS(Clef_répartition[Code_Nom],Clef_répartition[[#This Row],[Code_Nom]],Clef_répartition[Année],Clef_répartition[[#This Row],[Année]])))</f>
        <v>25</v>
      </c>
      <c r="G10713" t="str">
        <f>Clef_répartition[[#This Row],[Code_Nom]]&amp;"_"&amp;Clef_répartition[[#This Row],[Nombre]]&amp;"_"&amp;Clef_répartition[[#This Row],[Année]]</f>
        <v>ORPC Morges_Organisations régionales de protection civile Morges_40_2021</v>
      </c>
      <c r="H10713">
        <v>5486</v>
      </c>
      <c r="I10713" t="s">
        <v>145</v>
      </c>
      <c r="J10713">
        <v>2021</v>
      </c>
      <c r="K10713">
        <v>1.2540970268950928E-2</v>
      </c>
    </row>
    <row r="10714" spans="1:11" x14ac:dyDescent="0.25">
      <c r="A10714" t="s">
        <v>725</v>
      </c>
      <c r="B10714" t="s">
        <v>594</v>
      </c>
      <c r="C10714" t="s">
        <v>595</v>
      </c>
      <c r="D10714" t="str">
        <f>Clef_répartition[[#This Row],[Code association]]&amp;"_"&amp;Clef_répartition[[#This Row],[Nom association]]</f>
        <v>ORPC Morges_Organisations régionales de protection civile Morges</v>
      </c>
      <c r="E10714">
        <f>COUNTIFS(D$2:D10714,Clef_répartition[[#This Row],[Code_Nom]],J$2:J10714,Clef_répartition[[#This Row],[Année]])</f>
        <v>41</v>
      </c>
      <c r="F10714">
        <f>IF(Clef_répartition[[#This Row],[Code_Nom]]=D10713,F10713-1,(COUNTIFS(Clef_répartition[Code_Nom],Clef_répartition[[#This Row],[Code_Nom]],Clef_répartition[Année],Clef_répartition[[#This Row],[Année]])))</f>
        <v>24</v>
      </c>
      <c r="G10714" t="str">
        <f>Clef_répartition[[#This Row],[Code_Nom]]&amp;"_"&amp;Clef_répartition[[#This Row],[Nombre]]&amp;"_"&amp;Clef_répartition[[#This Row],[Année]]</f>
        <v>ORPC Morges_Organisations régionales de protection civile Morges_41_2021</v>
      </c>
      <c r="H10714">
        <v>5638</v>
      </c>
      <c r="I10714" t="s">
        <v>161</v>
      </c>
      <c r="J10714">
        <v>2021</v>
      </c>
      <c r="K10714">
        <v>3.197424393872475E-2</v>
      </c>
    </row>
    <row r="10715" spans="1:11" x14ac:dyDescent="0.25">
      <c r="A10715" t="s">
        <v>725</v>
      </c>
      <c r="B10715" t="s">
        <v>594</v>
      </c>
      <c r="C10715" t="s">
        <v>595</v>
      </c>
      <c r="D10715" t="str">
        <f>Clef_répartition[[#This Row],[Code association]]&amp;"_"&amp;Clef_répartition[[#This Row],[Nom association]]</f>
        <v>ORPC Morges_Organisations régionales de protection civile Morges</v>
      </c>
      <c r="E10715">
        <f>COUNTIFS(D$2:D10715,Clef_répartition[[#This Row],[Code_Nom]],J$2:J10715,Clef_répartition[[#This Row],[Année]])</f>
        <v>42</v>
      </c>
      <c r="F10715">
        <f>IF(Clef_répartition[[#This Row],[Code_Nom]]=D10714,F10714-1,(COUNTIFS(Clef_répartition[Code_Nom],Clef_répartition[[#This Row],[Code_Nom]],Clef_répartition[Année],Clef_répartition[[#This Row],[Année]])))</f>
        <v>23</v>
      </c>
      <c r="G10715" t="str">
        <f>Clef_répartition[[#This Row],[Code_Nom]]&amp;"_"&amp;Clef_répartition[[#This Row],[Nombre]]&amp;"_"&amp;Clef_répartition[[#This Row],[Année]]</f>
        <v>ORPC Morges_Organisations régionales de protection civile Morges_42_2021</v>
      </c>
      <c r="H10715">
        <v>5639</v>
      </c>
      <c r="I10715" t="s">
        <v>166</v>
      </c>
      <c r="J10715">
        <v>2021</v>
      </c>
      <c r="K10715">
        <v>9.6236546642181359E-3</v>
      </c>
    </row>
    <row r="10716" spans="1:11" x14ac:dyDescent="0.25">
      <c r="A10716" t="s">
        <v>725</v>
      </c>
      <c r="B10716" t="s">
        <v>594</v>
      </c>
      <c r="C10716" t="s">
        <v>595</v>
      </c>
      <c r="D10716" t="str">
        <f>Clef_répartition[[#This Row],[Code association]]&amp;"_"&amp;Clef_répartition[[#This Row],[Nom association]]</f>
        <v>ORPC Morges_Organisations régionales de protection civile Morges</v>
      </c>
      <c r="E10716">
        <f>COUNTIFS(D$2:D10716,Clef_répartition[[#This Row],[Code_Nom]],J$2:J10716,Clef_répartition[[#This Row],[Année]])</f>
        <v>43</v>
      </c>
      <c r="F10716">
        <f>IF(Clef_répartition[[#This Row],[Code_Nom]]=D10715,F10715-1,(COUNTIFS(Clef_répartition[Code_Nom],Clef_répartition[[#This Row],[Code_Nom]],Clef_répartition[Année],Clef_répartition[[#This Row],[Année]])))</f>
        <v>22</v>
      </c>
      <c r="G10716" t="str">
        <f>Clef_répartition[[#This Row],[Code_Nom]]&amp;"_"&amp;Clef_répartition[[#This Row],[Nombre]]&amp;"_"&amp;Clef_répartition[[#This Row],[Année]]</f>
        <v>ORPC Morges_Organisations régionales de protection civile Morges_43_2021</v>
      </c>
      <c r="H10716">
        <v>5640</v>
      </c>
      <c r="I10716" t="s">
        <v>168</v>
      </c>
      <c r="J10716">
        <v>2021</v>
      </c>
      <c r="K10716">
        <v>8.6008507868616194E-3</v>
      </c>
    </row>
    <row r="10717" spans="1:11" x14ac:dyDescent="0.25">
      <c r="A10717" t="s">
        <v>725</v>
      </c>
      <c r="B10717" t="s">
        <v>594</v>
      </c>
      <c r="C10717" t="s">
        <v>595</v>
      </c>
      <c r="D10717" t="str">
        <f>Clef_répartition[[#This Row],[Code association]]&amp;"_"&amp;Clef_répartition[[#This Row],[Nom association]]</f>
        <v>ORPC Morges_Organisations régionales de protection civile Morges</v>
      </c>
      <c r="E10717">
        <f>COUNTIFS(D$2:D10717,Clef_répartition[[#This Row],[Code_Nom]],J$2:J10717,Clef_répartition[[#This Row],[Année]])</f>
        <v>44</v>
      </c>
      <c r="F10717">
        <f>IF(Clef_répartition[[#This Row],[Code_Nom]]=D10716,F10716-1,(COUNTIFS(Clef_répartition[Code_Nom],Clef_répartition[[#This Row],[Code_Nom]],Clef_répartition[Année],Clef_répartition[[#This Row],[Année]])))</f>
        <v>21</v>
      </c>
      <c r="G10717" t="str">
        <f>Clef_répartition[[#This Row],[Code_Nom]]&amp;"_"&amp;Clef_répartition[[#This Row],[Nombre]]&amp;"_"&amp;Clef_répartition[[#This Row],[Année]]</f>
        <v>ORPC Morges_Organisations régionales de protection civile Morges_44_2021</v>
      </c>
      <c r="H10717">
        <v>5488</v>
      </c>
      <c r="I10717" t="s">
        <v>174</v>
      </c>
      <c r="J10717">
        <v>2021</v>
      </c>
      <c r="K10717">
        <v>6.9736628001580692E-4</v>
      </c>
    </row>
    <row r="10718" spans="1:11" x14ac:dyDescent="0.25">
      <c r="A10718" t="s">
        <v>725</v>
      </c>
      <c r="B10718" t="s">
        <v>594</v>
      </c>
      <c r="C10718" t="s">
        <v>595</v>
      </c>
      <c r="D10718" t="str">
        <f>Clef_répartition[[#This Row],[Code association]]&amp;"_"&amp;Clef_répartition[[#This Row],[Nom association]]</f>
        <v>ORPC Morges_Organisations régionales de protection civile Morges</v>
      </c>
      <c r="E10718">
        <f>COUNTIFS(D$2:D10718,Clef_répartition[[#This Row],[Code_Nom]],J$2:J10718,Clef_répartition[[#This Row],[Année]])</f>
        <v>45</v>
      </c>
      <c r="F10718">
        <f>IF(Clef_répartition[[#This Row],[Code_Nom]]=D10717,F10717-1,(COUNTIFS(Clef_répartition[Code_Nom],Clef_répartition[[#This Row],[Code_Nom]],Clef_répartition[Année],Clef_répartition[[#This Row],[Année]])))</f>
        <v>20</v>
      </c>
      <c r="G10718" t="str">
        <f>Clef_répartition[[#This Row],[Code_Nom]]&amp;"_"&amp;Clef_répartition[[#This Row],[Nombre]]&amp;"_"&amp;Clef_répartition[[#This Row],[Année]]</f>
        <v>ORPC Morges_Organisations régionales de protection civile Morges_45_2021</v>
      </c>
      <c r="H10718">
        <v>5490</v>
      </c>
      <c r="I10718" t="s">
        <v>178</v>
      </c>
      <c r="J10718">
        <v>2021</v>
      </c>
      <c r="K10718">
        <v>3.4984541714126317E-3</v>
      </c>
    </row>
    <row r="10719" spans="1:11" x14ac:dyDescent="0.25">
      <c r="A10719" t="s">
        <v>725</v>
      </c>
      <c r="B10719" t="s">
        <v>594</v>
      </c>
      <c r="C10719" t="s">
        <v>595</v>
      </c>
      <c r="D10719" t="str">
        <f>Clef_répartition[[#This Row],[Code association]]&amp;"_"&amp;Clef_répartition[[#This Row],[Nom association]]</f>
        <v>ORPC Morges_Organisations régionales de protection civile Morges</v>
      </c>
      <c r="E10719">
        <f>COUNTIFS(D$2:D10719,Clef_répartition[[#This Row],[Code_Nom]],J$2:J10719,Clef_répartition[[#This Row],[Année]])</f>
        <v>46</v>
      </c>
      <c r="F10719">
        <f>IF(Clef_répartition[[#This Row],[Code_Nom]]=D10718,F10718-1,(COUNTIFS(Clef_répartition[Code_Nom],Clef_répartition[[#This Row],[Code_Nom]],Clef_répartition[Année],Clef_répartition[[#This Row],[Année]])))</f>
        <v>19</v>
      </c>
      <c r="G10719" t="str">
        <f>Clef_répartition[[#This Row],[Code_Nom]]&amp;"_"&amp;Clef_répartition[[#This Row],[Nombre]]&amp;"_"&amp;Clef_répartition[[#This Row],[Année]]</f>
        <v>ORPC Morges_Organisations régionales de protection civile Morges_46_2021</v>
      </c>
      <c r="H10719" s="60">
        <v>5431</v>
      </c>
      <c r="I10719" s="60" t="s">
        <v>179</v>
      </c>
      <c r="J10719" s="60">
        <v>2021</v>
      </c>
      <c r="K10719" s="60">
        <v>3.7076640554173737E-3</v>
      </c>
    </row>
    <row r="10720" spans="1:11" x14ac:dyDescent="0.25">
      <c r="A10720" t="s">
        <v>725</v>
      </c>
      <c r="B10720" t="s">
        <v>594</v>
      </c>
      <c r="C10720" t="s">
        <v>595</v>
      </c>
      <c r="D10720" t="str">
        <f>Clef_répartition[[#This Row],[Code association]]&amp;"_"&amp;Clef_répartition[[#This Row],[Nom association]]</f>
        <v>ORPC Morges_Organisations régionales de protection civile Morges</v>
      </c>
      <c r="E10720">
        <f>COUNTIFS(D$2:D10720,Clef_répartition[[#This Row],[Code_Nom]],J$2:J10720,Clef_répartition[[#This Row],[Année]])</f>
        <v>47</v>
      </c>
      <c r="F10720">
        <f>IF(Clef_répartition[[#This Row],[Code_Nom]]=D10719,F10719-1,(COUNTIFS(Clef_répartition[Code_Nom],Clef_répartition[[#This Row],[Code_Nom]],Clef_répartition[Année],Clef_répartition[[#This Row],[Année]])))</f>
        <v>18</v>
      </c>
      <c r="G10720" t="str">
        <f>Clef_répartition[[#This Row],[Code_Nom]]&amp;"_"&amp;Clef_répartition[[#This Row],[Nombre]]&amp;"_"&amp;Clef_répartition[[#This Row],[Année]]</f>
        <v>ORPC Morges_Organisations régionales de protection civile Morges_47_2021</v>
      </c>
      <c r="H10720">
        <v>5491</v>
      </c>
      <c r="I10720" t="s">
        <v>181</v>
      </c>
      <c r="J10720">
        <v>2021</v>
      </c>
      <c r="K10720">
        <v>5.9043678374671657E-3</v>
      </c>
    </row>
    <row r="10721" spans="1:11" x14ac:dyDescent="0.25">
      <c r="A10721" t="s">
        <v>725</v>
      </c>
      <c r="B10721" t="s">
        <v>594</v>
      </c>
      <c r="C10721" t="s">
        <v>595</v>
      </c>
      <c r="D10721" t="str">
        <f>Clef_répartition[[#This Row],[Code association]]&amp;"_"&amp;Clef_répartition[[#This Row],[Nom association]]</f>
        <v>ORPC Morges_Organisations régionales de protection civile Morges</v>
      </c>
      <c r="E10721">
        <f>COUNTIFS(D$2:D10721,Clef_répartition[[#This Row],[Code_Nom]],J$2:J10721,Clef_répartition[[#This Row],[Année]])</f>
        <v>48</v>
      </c>
      <c r="F10721">
        <f>IF(Clef_répartition[[#This Row],[Code_Nom]]=D10720,F10720-1,(COUNTIFS(Clef_répartition[Code_Nom],Clef_répartition[[#This Row],[Code_Nom]],Clef_répartition[Année],Clef_répartition[[#This Row],[Année]])))</f>
        <v>17</v>
      </c>
      <c r="G10721" t="str">
        <f>Clef_répartition[[#This Row],[Code_Nom]]&amp;"_"&amp;Clef_répartition[[#This Row],[Nombre]]&amp;"_"&amp;Clef_répartition[[#This Row],[Année]]</f>
        <v>ORPC Morges_Organisations régionales de protection civile Morges_48_2021</v>
      </c>
      <c r="H10721">
        <v>5492</v>
      </c>
      <c r="I10721" t="s">
        <v>189</v>
      </c>
      <c r="J10721">
        <v>2021</v>
      </c>
      <c r="K10721">
        <v>1.1401938678258445E-2</v>
      </c>
    </row>
    <row r="10722" spans="1:11" x14ac:dyDescent="0.25">
      <c r="A10722" t="s">
        <v>725</v>
      </c>
      <c r="B10722" t="s">
        <v>594</v>
      </c>
      <c r="C10722" t="s">
        <v>595</v>
      </c>
      <c r="D10722" t="str">
        <f>Clef_répartition[[#This Row],[Code association]]&amp;"_"&amp;Clef_répartition[[#This Row],[Nom association]]</f>
        <v>ORPC Morges_Organisations régionales de protection civile Morges</v>
      </c>
      <c r="E10722">
        <f>COUNTIFS(D$2:D10722,Clef_répartition[[#This Row],[Code_Nom]],J$2:J10722,Clef_répartition[[#This Row],[Année]])</f>
        <v>49</v>
      </c>
      <c r="F10722">
        <f>IF(Clef_répartition[[#This Row],[Code_Nom]]=D10721,F10721-1,(COUNTIFS(Clef_répartition[Code_Nom],Clef_répartition[[#This Row],[Code_Nom]],Clef_répartition[Année],Clef_répartition[[#This Row],[Année]])))</f>
        <v>16</v>
      </c>
      <c r="G10722" t="str">
        <f>Clef_répartition[[#This Row],[Code_Nom]]&amp;"_"&amp;Clef_répartition[[#This Row],[Nombre]]&amp;"_"&amp;Clef_répartition[[#This Row],[Année]]</f>
        <v>ORPC Morges_Organisations régionales de protection civile Morges_49_2021</v>
      </c>
      <c r="H10722">
        <v>5642</v>
      </c>
      <c r="I10722" t="s">
        <v>190</v>
      </c>
      <c r="J10722">
        <v>2021</v>
      </c>
      <c r="K10722">
        <v>0.19625049396778169</v>
      </c>
    </row>
    <row r="10723" spans="1:11" x14ac:dyDescent="0.25">
      <c r="A10723" t="s">
        <v>725</v>
      </c>
      <c r="B10723" t="s">
        <v>594</v>
      </c>
      <c r="C10723" t="s">
        <v>595</v>
      </c>
      <c r="D10723" t="str">
        <f>Clef_répartition[[#This Row],[Code association]]&amp;"_"&amp;Clef_répartition[[#This Row],[Nom association]]</f>
        <v>ORPC Morges_Organisations régionales de protection civile Morges</v>
      </c>
      <c r="E10723">
        <f>COUNTIFS(D$2:D10723,Clef_répartition[[#This Row],[Code_Nom]],J$2:J10723,Clef_répartition[[#This Row],[Année]])</f>
        <v>50</v>
      </c>
      <c r="F10723">
        <f>IF(Clef_répartition[[#This Row],[Code_Nom]]=D10722,F10722-1,(COUNTIFS(Clef_répartition[Code_Nom],Clef_répartition[[#This Row],[Code_Nom]],Clef_répartition[Année],Clef_répartition[[#This Row],[Année]])))</f>
        <v>15</v>
      </c>
      <c r="G10723" t="str">
        <f>Clef_répartition[[#This Row],[Code_Nom]]&amp;"_"&amp;Clef_répartition[[#This Row],[Nombre]]&amp;"_"&amp;Clef_répartition[[#This Row],[Année]]</f>
        <v>ORPC Morges_Organisations régionales de protection civile Morges_50_2021</v>
      </c>
      <c r="H10723">
        <v>5493</v>
      </c>
      <c r="I10723" t="s">
        <v>205</v>
      </c>
      <c r="J10723">
        <v>2021</v>
      </c>
      <c r="K10723">
        <v>5.5789302401264554E-3</v>
      </c>
    </row>
    <row r="10724" spans="1:11" x14ac:dyDescent="0.25">
      <c r="A10724" t="s">
        <v>725</v>
      </c>
      <c r="B10724" t="s">
        <v>594</v>
      </c>
      <c r="C10724" t="s">
        <v>595</v>
      </c>
      <c r="D10724" t="str">
        <f>Clef_répartition[[#This Row],[Code association]]&amp;"_"&amp;Clef_répartition[[#This Row],[Nom association]]</f>
        <v>ORPC Morges_Organisations régionales de protection civile Morges</v>
      </c>
      <c r="E10724">
        <f>COUNTIFS(D$2:D10724,Clef_répartition[[#This Row],[Code_Nom]],J$2:J10724,Clef_répartition[[#This Row],[Année]])</f>
        <v>51</v>
      </c>
      <c r="F10724">
        <f>IF(Clef_répartition[[#This Row],[Code_Nom]]=D10723,F10723-1,(COUNTIFS(Clef_répartition[Code_Nom],Clef_répartition[[#This Row],[Code_Nom]],Clef_répartition[Année],Clef_répartition[[#This Row],[Année]])))</f>
        <v>14</v>
      </c>
      <c r="G10724" t="str">
        <f>Clef_répartition[[#This Row],[Code_Nom]]&amp;"_"&amp;Clef_répartition[[#This Row],[Nombre]]&amp;"_"&amp;Clef_répartition[[#This Row],[Année]]</f>
        <v>ORPC Morges_Organisations régionales de protection civile Morges_51_2021</v>
      </c>
      <c r="H10724">
        <v>5497</v>
      </c>
      <c r="I10724" t="s">
        <v>217</v>
      </c>
      <c r="J10724">
        <v>2021</v>
      </c>
      <c r="K10724">
        <v>9.867732862223668E-3</v>
      </c>
    </row>
    <row r="10725" spans="1:11" x14ac:dyDescent="0.25">
      <c r="A10725" t="s">
        <v>725</v>
      </c>
      <c r="B10725" t="s">
        <v>594</v>
      </c>
      <c r="C10725" t="s">
        <v>595</v>
      </c>
      <c r="D10725" t="str">
        <f>Clef_répartition[[#This Row],[Code association]]&amp;"_"&amp;Clef_répartition[[#This Row],[Nom association]]</f>
        <v>ORPC Morges_Organisations régionales de protection civile Morges</v>
      </c>
      <c r="E10725">
        <f>COUNTIFS(D$2:D10725,Clef_répartition[[#This Row],[Code_Nom]],J$2:J10725,Clef_répartition[[#This Row],[Année]])</f>
        <v>52</v>
      </c>
      <c r="F10725">
        <f>IF(Clef_répartition[[#This Row],[Code_Nom]]=D10724,F10724-1,(COUNTIFS(Clef_répartition[Code_Nom],Clef_répartition[[#This Row],[Code_Nom]],Clef_répartition[Année],Clef_répartition[[#This Row],[Année]])))</f>
        <v>13</v>
      </c>
      <c r="G10725" t="str">
        <f>Clef_répartition[[#This Row],[Code_Nom]]&amp;"_"&amp;Clef_répartition[[#This Row],[Nombre]]&amp;"_"&amp;Clef_répartition[[#This Row],[Année]]</f>
        <v>ORPC Morges_Organisations régionales de protection civile Morges_52_2021</v>
      </c>
      <c r="H10725">
        <v>5643</v>
      </c>
      <c r="I10725" t="s">
        <v>221</v>
      </c>
      <c r="J10725">
        <v>2021</v>
      </c>
      <c r="K10725">
        <v>6.0531393105372047E-2</v>
      </c>
    </row>
    <row r="10726" spans="1:11" x14ac:dyDescent="0.25">
      <c r="A10726" t="s">
        <v>725</v>
      </c>
      <c r="B10726" t="s">
        <v>594</v>
      </c>
      <c r="C10726" t="s">
        <v>595</v>
      </c>
      <c r="D10726" t="str">
        <f>Clef_répartition[[#This Row],[Code association]]&amp;"_"&amp;Clef_répartition[[#This Row],[Nom association]]</f>
        <v>ORPC Morges_Organisations régionales de protection civile Morges</v>
      </c>
      <c r="E10726">
        <f>COUNTIFS(D$2:D10726,Clef_répartition[[#This Row],[Code_Nom]],J$2:J10726,Clef_répartition[[#This Row],[Année]])</f>
        <v>53</v>
      </c>
      <c r="F10726">
        <f>IF(Clef_répartition[[#This Row],[Code_Nom]]=D10725,F10725-1,(COUNTIFS(Clef_répartition[Code_Nom],Clef_répartition[[#This Row],[Code_Nom]],Clef_répartition[Année],Clef_répartition[[#This Row],[Année]])))</f>
        <v>12</v>
      </c>
      <c r="G10726" t="str">
        <f>Clef_répartition[[#This Row],[Code_Nom]]&amp;"_"&amp;Clef_répartition[[#This Row],[Nombre]]&amp;"_"&amp;Clef_répartition[[#This Row],[Année]]</f>
        <v>ORPC Morges_Organisations régionales de protection civile Morges_53_2021</v>
      </c>
      <c r="H10726">
        <v>5645</v>
      </c>
      <c r="I10726" t="s">
        <v>235</v>
      </c>
      <c r="J10726">
        <v>2021</v>
      </c>
      <c r="K10726">
        <v>5.4162114414561006E-3</v>
      </c>
    </row>
    <row r="10727" spans="1:11" x14ac:dyDescent="0.25">
      <c r="A10727" t="s">
        <v>725</v>
      </c>
      <c r="B10727" t="s">
        <v>594</v>
      </c>
      <c r="C10727" t="s">
        <v>595</v>
      </c>
      <c r="D10727" t="str">
        <f>Clef_répartition[[#This Row],[Code association]]&amp;"_"&amp;Clef_répartition[[#This Row],[Nom association]]</f>
        <v>ORPC Morges_Organisations régionales de protection civile Morges</v>
      </c>
      <c r="E10727">
        <f>COUNTIFS(D$2:D10727,Clef_répartition[[#This Row],[Code_Nom]],J$2:J10727,Clef_répartition[[#This Row],[Année]])</f>
        <v>54</v>
      </c>
      <c r="F10727">
        <f>IF(Clef_répartition[[#This Row],[Code_Nom]]=D10726,F10726-1,(COUNTIFS(Clef_répartition[Code_Nom],Clef_répartition[[#This Row],[Code_Nom]],Clef_répartition[Année],Clef_répartition[[#This Row],[Année]])))</f>
        <v>11</v>
      </c>
      <c r="G10727" t="str">
        <f>Clef_répartition[[#This Row],[Code_Nom]]&amp;"_"&amp;Clef_répartition[[#This Row],[Nombre]]&amp;"_"&amp;Clef_répartition[[#This Row],[Année]]</f>
        <v>ORPC Morges_Organisations régionales de protection civile Morges_54_2021</v>
      </c>
      <c r="H10727">
        <v>5435</v>
      </c>
      <c r="I10727" t="s">
        <v>245</v>
      </c>
      <c r="J10727">
        <v>2021</v>
      </c>
      <c r="K10727">
        <v>7.833747878844232E-3</v>
      </c>
    </row>
    <row r="10728" spans="1:11" x14ac:dyDescent="0.25">
      <c r="A10728" t="s">
        <v>725</v>
      </c>
      <c r="B10728" t="s">
        <v>594</v>
      </c>
      <c r="C10728" t="s">
        <v>595</v>
      </c>
      <c r="D10728" t="str">
        <f>Clef_répartition[[#This Row],[Code association]]&amp;"_"&amp;Clef_répartition[[#This Row],[Nom association]]</f>
        <v>ORPC Morges_Organisations régionales de protection civile Morges</v>
      </c>
      <c r="E10728">
        <f>COUNTIFS(D$2:D10728,Clef_répartition[[#This Row],[Code_Nom]],J$2:J10728,Clef_répartition[[#This Row],[Année]])</f>
        <v>55</v>
      </c>
      <c r="F10728">
        <f>IF(Clef_répartition[[#This Row],[Code_Nom]]=D10727,F10727-1,(COUNTIFS(Clef_répartition[Code_Nom],Clef_répartition[[#This Row],[Code_Nom]],Clef_répartition[Année],Clef_répartition[[#This Row],[Année]])))</f>
        <v>10</v>
      </c>
      <c r="G10728" t="str">
        <f>Clef_répartition[[#This Row],[Code_Nom]]&amp;"_"&amp;Clef_répartition[[#This Row],[Nombre]]&amp;"_"&amp;Clef_répartition[[#This Row],[Année]]</f>
        <v>ORPC Morges_Organisations régionales de protection civile Morges_55_2021</v>
      </c>
      <c r="H10728">
        <v>5436</v>
      </c>
      <c r="I10728" t="s">
        <v>246</v>
      </c>
      <c r="J10728">
        <v>2021</v>
      </c>
      <c r="K10728">
        <v>5.3232292707873262E-3</v>
      </c>
    </row>
    <row r="10729" spans="1:11" x14ac:dyDescent="0.25">
      <c r="A10729" t="s">
        <v>725</v>
      </c>
      <c r="B10729" t="s">
        <v>594</v>
      </c>
      <c r="C10729" t="s">
        <v>595</v>
      </c>
      <c r="D10729" t="str">
        <f>Clef_répartition[[#This Row],[Code association]]&amp;"_"&amp;Clef_répartition[[#This Row],[Nom association]]</f>
        <v>ORPC Morges_Organisations régionales de protection civile Morges</v>
      </c>
      <c r="E10729">
        <f>COUNTIFS(D$2:D10729,Clef_répartition[[#This Row],[Code_Nom]],J$2:J10729,Clef_répartition[[#This Row],[Année]])</f>
        <v>56</v>
      </c>
      <c r="F10729">
        <f>IF(Clef_répartition[[#This Row],[Code_Nom]]=D10728,F10728-1,(COUNTIFS(Clef_répartition[Code_Nom],Clef_répartition[[#This Row],[Code_Nom]],Clef_répartition[Année],Clef_répartition[[#This Row],[Année]])))</f>
        <v>9</v>
      </c>
      <c r="G10729" t="str">
        <f>Clef_répartition[[#This Row],[Code_Nom]]&amp;"_"&amp;Clef_répartition[[#This Row],[Nombre]]&amp;"_"&amp;Clef_répartition[[#This Row],[Année]]</f>
        <v>ORPC Morges_Organisations régionales de protection civile Morges_56_2021</v>
      </c>
      <c r="H10729">
        <v>5646</v>
      </c>
      <c r="I10729" t="s">
        <v>247</v>
      </c>
      <c r="J10729">
        <v>2021</v>
      </c>
      <c r="K10729">
        <v>6.817917664287873E-2</v>
      </c>
    </row>
    <row r="10730" spans="1:11" x14ac:dyDescent="0.25">
      <c r="A10730" t="s">
        <v>725</v>
      </c>
      <c r="B10730" t="s">
        <v>594</v>
      </c>
      <c r="C10730" t="s">
        <v>595</v>
      </c>
      <c r="D10730" t="str">
        <f>Clef_répartition[[#This Row],[Code association]]&amp;"_"&amp;Clef_répartition[[#This Row],[Nom association]]</f>
        <v>ORPC Morges_Organisations régionales de protection civile Morges</v>
      </c>
      <c r="E10730">
        <f>COUNTIFS(D$2:D10730,Clef_répartition[[#This Row],[Code_Nom]],J$2:J10730,Clef_répartition[[#This Row],[Année]])</f>
        <v>57</v>
      </c>
      <c r="F10730">
        <f>IF(Clef_répartition[[#This Row],[Code_Nom]]=D10729,F10729-1,(COUNTIFS(Clef_répartition[Code_Nom],Clef_répartition[[#This Row],[Code_Nom]],Clef_répartition[Année],Clef_répartition[[#This Row],[Année]])))</f>
        <v>8</v>
      </c>
      <c r="G10730" t="str">
        <f>Clef_répartition[[#This Row],[Code_Nom]]&amp;"_"&amp;Clef_répartition[[#This Row],[Nombre]]&amp;"_"&amp;Clef_répartition[[#This Row],[Année]]</f>
        <v>ORPC Morges_Organisations régionales de protection civile Morges_57_2021</v>
      </c>
      <c r="H10730">
        <v>5437</v>
      </c>
      <c r="I10730" t="s">
        <v>250</v>
      </c>
      <c r="J10730">
        <v>2021</v>
      </c>
      <c r="K10730">
        <v>5.1605104721169715E-3</v>
      </c>
    </row>
    <row r="10731" spans="1:11" x14ac:dyDescent="0.25">
      <c r="A10731" t="s">
        <v>725</v>
      </c>
      <c r="B10731" t="s">
        <v>594</v>
      </c>
      <c r="C10731" t="s">
        <v>595</v>
      </c>
      <c r="D10731" t="str">
        <f>Clef_répartition[[#This Row],[Code association]]&amp;"_"&amp;Clef_répartition[[#This Row],[Nom association]]</f>
        <v>ORPC Morges_Organisations régionales de protection civile Morges</v>
      </c>
      <c r="E10731">
        <f>COUNTIFS(D$2:D10731,Clef_répartition[[#This Row],[Code_Nom]],J$2:J10731,Clef_répartition[[#This Row],[Année]])</f>
        <v>58</v>
      </c>
      <c r="F10731">
        <f>IF(Clef_répartition[[#This Row],[Code_Nom]]=D10730,F10730-1,(COUNTIFS(Clef_répartition[Code_Nom],Clef_répartition[[#This Row],[Code_Nom]],Clef_répartition[Année],Clef_répartition[[#This Row],[Année]])))</f>
        <v>7</v>
      </c>
      <c r="G10731" t="str">
        <f>Clef_répartition[[#This Row],[Code_Nom]]&amp;"_"&amp;Clef_répartition[[#This Row],[Nombre]]&amp;"_"&amp;Clef_répartition[[#This Row],[Année]]</f>
        <v>ORPC Morges_Organisations régionales de protection civile Morges_58_2021</v>
      </c>
      <c r="H10731">
        <v>5499</v>
      </c>
      <c r="I10731" t="s">
        <v>252</v>
      </c>
      <c r="J10731">
        <v>2021</v>
      </c>
      <c r="K10731">
        <v>5.7067807247960208E-3</v>
      </c>
    </row>
    <row r="10732" spans="1:11" x14ac:dyDescent="0.25">
      <c r="A10732" t="s">
        <v>725</v>
      </c>
      <c r="B10732" t="s">
        <v>594</v>
      </c>
      <c r="C10732" t="s">
        <v>595</v>
      </c>
      <c r="D10732" t="str">
        <f>Clef_répartition[[#This Row],[Code association]]&amp;"_"&amp;Clef_répartition[[#This Row],[Nom association]]</f>
        <v>ORPC Morges_Organisations régionales de protection civile Morges</v>
      </c>
      <c r="E10732">
        <f>COUNTIFS(D$2:D10732,Clef_répartition[[#This Row],[Code_Nom]],J$2:J10732,Clef_répartition[[#This Row],[Année]])</f>
        <v>59</v>
      </c>
      <c r="F10732">
        <f>IF(Clef_répartition[[#This Row],[Code_Nom]]=D10731,F10731-1,(COUNTIFS(Clef_répartition[Code_Nom],Clef_répartition[[#This Row],[Code_Nom]],Clef_répartition[Année],Clef_répartition[[#This Row],[Année]])))</f>
        <v>6</v>
      </c>
      <c r="G10732" t="str">
        <f>Clef_répartition[[#This Row],[Code_Nom]]&amp;"_"&amp;Clef_répartition[[#This Row],[Nombre]]&amp;"_"&amp;Clef_répartition[[#This Row],[Année]]</f>
        <v>ORPC Morges_Organisations régionales de protection civile Morges_59_2021</v>
      </c>
      <c r="H10732">
        <v>5649</v>
      </c>
      <c r="I10732" t="s">
        <v>264</v>
      </c>
      <c r="J10732">
        <v>2021</v>
      </c>
      <c r="K10732">
        <v>2.1920546735163533E-2</v>
      </c>
    </row>
    <row r="10733" spans="1:11" x14ac:dyDescent="0.25">
      <c r="A10733" t="s">
        <v>725</v>
      </c>
      <c r="B10733" t="s">
        <v>594</v>
      </c>
      <c r="C10733" t="s">
        <v>595</v>
      </c>
      <c r="D10733" t="str">
        <f>Clef_répartition[[#This Row],[Code association]]&amp;"_"&amp;Clef_répartition[[#This Row],[Nom association]]</f>
        <v>ORPC Morges_Organisations régionales de protection civile Morges</v>
      </c>
      <c r="E10733">
        <f>COUNTIFS(D$2:D10733,Clef_répartition[[#This Row],[Code_Nom]],J$2:J10733,Clef_répartition[[#This Row],[Année]])</f>
        <v>60</v>
      </c>
      <c r="F10733">
        <f>IF(Clef_répartition[[#This Row],[Code_Nom]]=D10732,F10732-1,(COUNTIFS(Clef_répartition[Code_Nom],Clef_répartition[[#This Row],[Code_Nom]],Clef_répartition[Année],Clef_répartition[[#This Row],[Année]])))</f>
        <v>5</v>
      </c>
      <c r="G10733" t="str">
        <f>Clef_répartition[[#This Row],[Code_Nom]]&amp;"_"&amp;Clef_répartition[[#This Row],[Nombre]]&amp;"_"&amp;Clef_répartition[[#This Row],[Année]]</f>
        <v>ORPC Morges_Organisations régionales de protection civile Morges_60_2021</v>
      </c>
      <c r="H10733">
        <v>5650</v>
      </c>
      <c r="I10733" t="s">
        <v>276</v>
      </c>
      <c r="J10733">
        <v>2021</v>
      </c>
      <c r="K10733">
        <v>2.2780631813849694E-3</v>
      </c>
    </row>
    <row r="10734" spans="1:11" x14ac:dyDescent="0.25">
      <c r="A10734" t="s">
        <v>725</v>
      </c>
      <c r="B10734" t="s">
        <v>594</v>
      </c>
      <c r="C10734" t="s">
        <v>595</v>
      </c>
      <c r="D10734" t="str">
        <f>Clef_répartition[[#This Row],[Code association]]&amp;"_"&amp;Clef_répartition[[#This Row],[Nom association]]</f>
        <v>ORPC Morges_Organisations régionales de protection civile Morges</v>
      </c>
      <c r="E10734">
        <f>COUNTIFS(D$2:D10734,Clef_répartition[[#This Row],[Code_Nom]],J$2:J10734,Clef_répartition[[#This Row],[Année]])</f>
        <v>61</v>
      </c>
      <c r="F10734">
        <f>IF(Clef_répartition[[#This Row],[Code_Nom]]=D10733,F10733-1,(COUNTIFS(Clef_répartition[Code_Nom],Clef_répartition[[#This Row],[Code_Nom]],Clef_répartition[Année],Clef_répartition[[#This Row],[Année]])))</f>
        <v>4</v>
      </c>
      <c r="G10734" t="str">
        <f>Clef_répartition[[#This Row],[Code_Nom]]&amp;"_"&amp;Clef_répartition[[#This Row],[Nombre]]&amp;"_"&amp;Clef_répartition[[#This Row],[Année]]</f>
        <v>ORPC Morges_Organisations régionales de protection civile Morges_61_2021</v>
      </c>
      <c r="H10734">
        <v>5652</v>
      </c>
      <c r="I10734" t="s">
        <v>284</v>
      </c>
      <c r="J10734">
        <v>2021</v>
      </c>
      <c r="K10734">
        <v>7.2758548548315857E-3</v>
      </c>
    </row>
    <row r="10735" spans="1:11" x14ac:dyDescent="0.25">
      <c r="A10735" t="s">
        <v>725</v>
      </c>
      <c r="B10735" t="s">
        <v>594</v>
      </c>
      <c r="C10735" t="s">
        <v>595</v>
      </c>
      <c r="D10735" t="str">
        <f>Clef_répartition[[#This Row],[Code association]]&amp;"_"&amp;Clef_répartition[[#This Row],[Nom association]]</f>
        <v>ORPC Morges_Organisations régionales de protection civile Morges</v>
      </c>
      <c r="E10735">
        <f>COUNTIFS(D$2:D10735,Clef_répartition[[#This Row],[Code_Nom]],J$2:J10735,Clef_répartition[[#This Row],[Année]])</f>
        <v>62</v>
      </c>
      <c r="F10735">
        <f>IF(Clef_répartition[[#This Row],[Code_Nom]]=D10734,F10734-1,(COUNTIFS(Clef_répartition[Code_Nom],Clef_répartition[[#This Row],[Code_Nom]],Clef_répartition[Année],Clef_répartition[[#This Row],[Année]])))</f>
        <v>3</v>
      </c>
      <c r="G10735" t="str">
        <f>Clef_répartition[[#This Row],[Code_Nom]]&amp;"_"&amp;Clef_répartition[[#This Row],[Nombre]]&amp;"_"&amp;Clef_répartition[[#This Row],[Année]]</f>
        <v>ORPC Morges_Organisations régionales de protection civile Morges_62_2021</v>
      </c>
      <c r="H10735">
        <v>5653</v>
      </c>
      <c r="I10735" t="s">
        <v>291</v>
      </c>
      <c r="J10735">
        <v>2021</v>
      </c>
      <c r="K10735">
        <v>1.0390757572235523E-2</v>
      </c>
    </row>
    <row r="10736" spans="1:11" x14ac:dyDescent="0.25">
      <c r="A10736" t="s">
        <v>725</v>
      </c>
      <c r="B10736" t="s">
        <v>594</v>
      </c>
      <c r="C10736" t="s">
        <v>595</v>
      </c>
      <c r="D10736" t="str">
        <f>Clef_répartition[[#This Row],[Code association]]&amp;"_"&amp;Clef_répartition[[#This Row],[Nom association]]</f>
        <v>ORPC Morges_Organisations régionales de protection civile Morges</v>
      </c>
      <c r="E10736">
        <f>COUNTIFS(D$2:D10736,Clef_répartition[[#This Row],[Code_Nom]],J$2:J10736,Clef_répartition[[#This Row],[Année]])</f>
        <v>63</v>
      </c>
      <c r="F10736">
        <f>IF(Clef_répartition[[#This Row],[Code_Nom]]=D10735,F10735-1,(COUNTIFS(Clef_répartition[Code_Nom],Clef_répartition[[#This Row],[Code_Nom]],Clef_répartition[Année],Clef_répartition[[#This Row],[Année]])))</f>
        <v>2</v>
      </c>
      <c r="G10736" t="str">
        <f>Clef_répartition[[#This Row],[Code_Nom]]&amp;"_"&amp;Clef_répartition[[#This Row],[Nombre]]&amp;"_"&amp;Clef_répartition[[#This Row],[Année]]</f>
        <v>ORPC Morges_Organisations régionales de protection civile Morges_63_2021</v>
      </c>
      <c r="H10736">
        <v>5654</v>
      </c>
      <c r="I10736" t="s">
        <v>295</v>
      </c>
      <c r="J10736">
        <v>2021</v>
      </c>
      <c r="K10736">
        <v>6.5087519468141983E-3</v>
      </c>
    </row>
    <row r="10737" spans="1:11" x14ac:dyDescent="0.25">
      <c r="A10737" t="s">
        <v>725</v>
      </c>
      <c r="B10737" t="s">
        <v>594</v>
      </c>
      <c r="C10737" t="s">
        <v>595</v>
      </c>
      <c r="D10737" t="str">
        <f>Clef_répartition[[#This Row],[Code association]]&amp;"_"&amp;Clef_répartition[[#This Row],[Nom association]]</f>
        <v>ORPC Morges_Organisations régionales de protection civile Morges</v>
      </c>
      <c r="E10737">
        <f>COUNTIFS(D$2:D10737,Clef_répartition[[#This Row],[Code_Nom]],J$2:J10737,Clef_répartition[[#This Row],[Année]])</f>
        <v>64</v>
      </c>
      <c r="F10737">
        <f>IF(Clef_répartition[[#This Row],[Code_Nom]]=D10736,F10736-1,(COUNTIFS(Clef_répartition[Code_Nom],Clef_répartition[[#This Row],[Code_Nom]],Clef_répartition[Année],Clef_répartition[[#This Row],[Année]])))</f>
        <v>1</v>
      </c>
      <c r="G10737" t="str">
        <f>Clef_répartition[[#This Row],[Code_Nom]]&amp;"_"&amp;Clef_répartition[[#This Row],[Nombre]]&amp;"_"&amp;Clef_répartition[[#This Row],[Année]]</f>
        <v>ORPC Morges_Organisations régionales de protection civile Morges_64_2021</v>
      </c>
      <c r="H10737">
        <v>5655</v>
      </c>
      <c r="I10737" t="s">
        <v>297</v>
      </c>
      <c r="J10737">
        <v>2021</v>
      </c>
      <c r="K10737">
        <v>1.7422534229061579E-2</v>
      </c>
    </row>
    <row r="10738" spans="1:11" x14ac:dyDescent="0.25">
      <c r="A10738" t="s">
        <v>725</v>
      </c>
      <c r="B10738" t="s">
        <v>683</v>
      </c>
      <c r="C10738" t="s">
        <v>684</v>
      </c>
      <c r="D10738" t="str">
        <f>Clef_répartition[[#This Row],[Code association]]&amp;"_"&amp;Clef_répartition[[#This Row],[Nom association]]</f>
        <v>ORPC Nyon_Organisation régionale de la protection civile du district de Nyon</v>
      </c>
      <c r="E10738">
        <f>COUNTIFS(D$2:D10738,Clef_répartition[[#This Row],[Code_Nom]],J$2:J10738,Clef_répartition[[#This Row],[Année]])</f>
        <v>1</v>
      </c>
      <c r="F10738">
        <f>IF(Clef_répartition[[#This Row],[Code_Nom]]=D10737,F10737-1,(COUNTIFS(Clef_répartition[Code_Nom],Clef_répartition[[#This Row],[Code_Nom]],Clef_répartition[Année],Clef_répartition[[#This Row],[Année]])))</f>
        <v>47</v>
      </c>
      <c r="G10738" t="str">
        <f>Clef_répartition[[#This Row],[Code_Nom]]&amp;"_"&amp;Clef_répartition[[#This Row],[Nombre]]&amp;"_"&amp;Clef_répartition[[#This Row],[Année]]</f>
        <v>ORPC Nyon_Organisation régionale de la protection civile du district de Nyon_1_2021</v>
      </c>
      <c r="H10738">
        <v>5701</v>
      </c>
      <c r="I10738" t="s">
        <v>5</v>
      </c>
      <c r="J10738">
        <v>2021</v>
      </c>
      <c r="K10738">
        <v>2.33E-3</v>
      </c>
    </row>
    <row r="10739" spans="1:11" x14ac:dyDescent="0.25">
      <c r="A10739" t="s">
        <v>725</v>
      </c>
      <c r="B10739" t="s">
        <v>683</v>
      </c>
      <c r="C10739" t="s">
        <v>684</v>
      </c>
      <c r="D10739" t="str">
        <f>Clef_répartition[[#This Row],[Code association]]&amp;"_"&amp;Clef_répartition[[#This Row],[Nom association]]</f>
        <v>ORPC Nyon_Organisation régionale de la protection civile du district de Nyon</v>
      </c>
      <c r="E10739">
        <f>COUNTIFS(D$2:D10739,Clef_répartition[[#This Row],[Code_Nom]],J$2:J10739,Clef_répartition[[#This Row],[Année]])</f>
        <v>2</v>
      </c>
      <c r="F10739">
        <f>IF(Clef_répartition[[#This Row],[Code_Nom]]=D10738,F10738-1,(COUNTIFS(Clef_répartition[Code_Nom],Clef_répartition[[#This Row],[Code_Nom]],Clef_répartition[Année],Clef_répartition[[#This Row],[Année]])))</f>
        <v>46</v>
      </c>
      <c r="G10739" t="str">
        <f>Clef_répartition[[#This Row],[Code_Nom]]&amp;"_"&amp;Clef_répartition[[#This Row],[Nombre]]&amp;"_"&amp;Clef_répartition[[#This Row],[Année]]</f>
        <v>ORPC Nyon_Organisation régionale de la protection civile du district de Nyon_2_2021</v>
      </c>
      <c r="H10739">
        <v>5702</v>
      </c>
      <c r="I10739" t="s">
        <v>7</v>
      </c>
      <c r="J10739">
        <v>2021</v>
      </c>
      <c r="K10739">
        <v>2.8209999999999999E-2</v>
      </c>
    </row>
    <row r="10740" spans="1:11" x14ac:dyDescent="0.25">
      <c r="A10740" t="s">
        <v>725</v>
      </c>
      <c r="B10740" t="s">
        <v>683</v>
      </c>
      <c r="C10740" t="s">
        <v>684</v>
      </c>
      <c r="D10740" t="str">
        <f>Clef_répartition[[#This Row],[Code association]]&amp;"_"&amp;Clef_répartition[[#This Row],[Nom association]]</f>
        <v>ORPC Nyon_Organisation régionale de la protection civile du district de Nyon</v>
      </c>
      <c r="E10740">
        <f>COUNTIFS(D$2:D10740,Clef_répartition[[#This Row],[Code_Nom]],J$2:J10740,Clef_répartition[[#This Row],[Année]])</f>
        <v>3</v>
      </c>
      <c r="F10740">
        <f>IF(Clef_répartition[[#This Row],[Code_Nom]]=D10739,F10739-1,(COUNTIFS(Clef_répartition[Code_Nom],Clef_répartition[[#This Row],[Code_Nom]],Clef_répartition[Année],Clef_répartition[[#This Row],[Année]])))</f>
        <v>45</v>
      </c>
      <c r="G10740" t="str">
        <f>Clef_répartition[[#This Row],[Code_Nom]]&amp;"_"&amp;Clef_répartition[[#This Row],[Nombre]]&amp;"_"&amp;Clef_répartition[[#This Row],[Année]]</f>
        <v>ORPC Nyon_Organisation régionale de la protection civile du district de Nyon_3_2021</v>
      </c>
      <c r="H10740">
        <v>5703</v>
      </c>
      <c r="I10740" t="s">
        <v>13</v>
      </c>
      <c r="J10740">
        <v>2021</v>
      </c>
      <c r="K10740">
        <v>1.4290000000000001E-2</v>
      </c>
    </row>
    <row r="10741" spans="1:11" x14ac:dyDescent="0.25">
      <c r="A10741" t="s">
        <v>725</v>
      </c>
      <c r="B10741" t="s">
        <v>683</v>
      </c>
      <c r="C10741" t="s">
        <v>684</v>
      </c>
      <c r="D10741" t="str">
        <f>Clef_répartition[[#This Row],[Code association]]&amp;"_"&amp;Clef_répartition[[#This Row],[Nom association]]</f>
        <v>ORPC Nyon_Organisation régionale de la protection civile du district de Nyon</v>
      </c>
      <c r="E10741">
        <f>COUNTIFS(D$2:D10741,Clef_répartition[[#This Row],[Code_Nom]],J$2:J10741,Clef_répartition[[#This Row],[Année]])</f>
        <v>4</v>
      </c>
      <c r="F10741">
        <f>IF(Clef_répartition[[#This Row],[Code_Nom]]=D10740,F10740-1,(COUNTIFS(Clef_répartition[Code_Nom],Clef_répartition[[#This Row],[Code_Nom]],Clef_répartition[Année],Clef_répartition[[#This Row],[Année]])))</f>
        <v>44</v>
      </c>
      <c r="G10741" t="str">
        <f>Clef_répartition[[#This Row],[Code_Nom]]&amp;"_"&amp;Clef_répartition[[#This Row],[Nombre]]&amp;"_"&amp;Clef_répartition[[#This Row],[Année]]</f>
        <v>ORPC Nyon_Organisation régionale de la protection civile du district de Nyon_4_2021</v>
      </c>
      <c r="H10741">
        <v>5704</v>
      </c>
      <c r="I10741" t="s">
        <v>16</v>
      </c>
      <c r="J10741">
        <v>2021</v>
      </c>
      <c r="K10741">
        <v>1.8679999999999999E-2</v>
      </c>
    </row>
    <row r="10742" spans="1:11" x14ac:dyDescent="0.25">
      <c r="A10742" t="s">
        <v>725</v>
      </c>
      <c r="B10742" t="s">
        <v>683</v>
      </c>
      <c r="C10742" t="s">
        <v>684</v>
      </c>
      <c r="D10742" t="str">
        <f>Clef_répartition[[#This Row],[Code association]]&amp;"_"&amp;Clef_répartition[[#This Row],[Nom association]]</f>
        <v>ORPC Nyon_Organisation régionale de la protection civile du district de Nyon</v>
      </c>
      <c r="E10742">
        <f>COUNTIFS(D$2:D10742,Clef_répartition[[#This Row],[Code_Nom]],J$2:J10742,Clef_répartition[[#This Row],[Année]])</f>
        <v>5</v>
      </c>
      <c r="F10742">
        <f>IF(Clef_répartition[[#This Row],[Code_Nom]]=D10741,F10741-1,(COUNTIFS(Clef_répartition[Code_Nom],Clef_répartition[[#This Row],[Code_Nom]],Clef_répartition[Année],Clef_répartition[[#This Row],[Année]])))</f>
        <v>43</v>
      </c>
      <c r="G10742" t="str">
        <f>Clef_répartition[[#This Row],[Code_Nom]]&amp;"_"&amp;Clef_répartition[[#This Row],[Nombre]]&amp;"_"&amp;Clef_répartition[[#This Row],[Année]]</f>
        <v>ORPC Nyon_Organisation régionale de la protection civile du district de Nyon_5_2021</v>
      </c>
      <c r="H10742">
        <v>5705</v>
      </c>
      <c r="I10742" t="s">
        <v>27</v>
      </c>
      <c r="J10742">
        <v>2021</v>
      </c>
      <c r="K10742">
        <v>8.09E-3</v>
      </c>
    </row>
    <row r="10743" spans="1:11" x14ac:dyDescent="0.25">
      <c r="A10743" t="s">
        <v>725</v>
      </c>
      <c r="B10743" t="s">
        <v>683</v>
      </c>
      <c r="C10743" t="s">
        <v>684</v>
      </c>
      <c r="D10743" t="str">
        <f>Clef_répartition[[#This Row],[Code association]]&amp;"_"&amp;Clef_répartition[[#This Row],[Nom association]]</f>
        <v>ORPC Nyon_Organisation régionale de la protection civile du district de Nyon</v>
      </c>
      <c r="E10743">
        <f>COUNTIFS(D$2:D10743,Clef_répartition[[#This Row],[Code_Nom]],J$2:J10743,Clef_répartition[[#This Row],[Année]])</f>
        <v>6</v>
      </c>
      <c r="F10743">
        <f>IF(Clef_répartition[[#This Row],[Code_Nom]]=D10742,F10742-1,(COUNTIFS(Clef_répartition[Code_Nom],Clef_répartition[[#This Row],[Code_Nom]],Clef_répartition[Année],Clef_répartition[[#This Row],[Année]])))</f>
        <v>42</v>
      </c>
      <c r="G10743" t="str">
        <f>Clef_répartition[[#This Row],[Code_Nom]]&amp;"_"&amp;Clef_répartition[[#This Row],[Nombre]]&amp;"_"&amp;Clef_répartition[[#This Row],[Année]]</f>
        <v>ORPC Nyon_Organisation régionale de la protection civile du district de Nyon_6_2021</v>
      </c>
      <c r="H10743">
        <v>5706</v>
      </c>
      <c r="I10743" t="s">
        <v>29</v>
      </c>
      <c r="J10743">
        <v>2021</v>
      </c>
      <c r="K10743">
        <v>1.1209999999999999E-2</v>
      </c>
    </row>
    <row r="10744" spans="1:11" x14ac:dyDescent="0.25">
      <c r="A10744" t="s">
        <v>725</v>
      </c>
      <c r="B10744" t="s">
        <v>683</v>
      </c>
      <c r="C10744" t="s">
        <v>684</v>
      </c>
      <c r="D10744" t="str">
        <f>Clef_répartition[[#This Row],[Code association]]&amp;"_"&amp;Clef_répartition[[#This Row],[Nom association]]</f>
        <v>ORPC Nyon_Organisation régionale de la protection civile du district de Nyon</v>
      </c>
      <c r="E10744">
        <f>COUNTIFS(D$2:D10744,Clef_répartition[[#This Row],[Code_Nom]],J$2:J10744,Clef_répartition[[#This Row],[Année]])</f>
        <v>7</v>
      </c>
      <c r="F10744">
        <f>IF(Clef_répartition[[#This Row],[Code_Nom]]=D10743,F10743-1,(COUNTIFS(Clef_répartition[Code_Nom],Clef_répartition[[#This Row],[Code_Nom]],Clef_répartition[Année],Clef_répartition[[#This Row],[Année]])))</f>
        <v>41</v>
      </c>
      <c r="G10744" t="str">
        <f>Clef_répartition[[#This Row],[Code_Nom]]&amp;"_"&amp;Clef_répartition[[#This Row],[Nombre]]&amp;"_"&amp;Clef_répartition[[#This Row],[Année]]</f>
        <v>ORPC Nyon_Organisation régionale de la protection civile du district de Nyon_7_2021</v>
      </c>
      <c r="H10744">
        <v>5852</v>
      </c>
      <c r="I10744" t="s">
        <v>41</v>
      </c>
      <c r="J10744">
        <v>2021</v>
      </c>
      <c r="K10744">
        <v>4.7600000000000003E-3</v>
      </c>
    </row>
    <row r="10745" spans="1:11" x14ac:dyDescent="0.25">
      <c r="A10745" t="s">
        <v>725</v>
      </c>
      <c r="B10745" t="s">
        <v>683</v>
      </c>
      <c r="C10745" t="s">
        <v>684</v>
      </c>
      <c r="D10745" t="str">
        <f>Clef_répartition[[#This Row],[Code association]]&amp;"_"&amp;Clef_répartition[[#This Row],[Nom association]]</f>
        <v>ORPC Nyon_Organisation régionale de la protection civile du district de Nyon</v>
      </c>
      <c r="E10745">
        <f>COUNTIFS(D$2:D10745,Clef_répartition[[#This Row],[Code_Nom]],J$2:J10745,Clef_répartition[[#This Row],[Année]])</f>
        <v>8</v>
      </c>
      <c r="F10745">
        <f>IF(Clef_répartition[[#This Row],[Code_Nom]]=D10744,F10744-1,(COUNTIFS(Clef_répartition[Code_Nom],Clef_répartition[[#This Row],[Code_Nom]],Clef_répartition[Année],Clef_répartition[[#This Row],[Année]])))</f>
        <v>40</v>
      </c>
      <c r="G10745" t="str">
        <f>Clef_répartition[[#This Row],[Code_Nom]]&amp;"_"&amp;Clef_répartition[[#This Row],[Nombre]]&amp;"_"&amp;Clef_répartition[[#This Row],[Année]]</f>
        <v>ORPC Nyon_Organisation régionale de la protection civile du district de Nyon_8_2021</v>
      </c>
      <c r="H10745">
        <v>5853</v>
      </c>
      <c r="I10745" t="s">
        <v>42</v>
      </c>
      <c r="J10745">
        <v>2021</v>
      </c>
      <c r="K10745">
        <v>7.4900000000000001E-3</v>
      </c>
    </row>
    <row r="10746" spans="1:11" x14ac:dyDescent="0.25">
      <c r="A10746" t="s">
        <v>725</v>
      </c>
      <c r="B10746" t="s">
        <v>683</v>
      </c>
      <c r="C10746" t="s">
        <v>684</v>
      </c>
      <c r="D10746" t="str">
        <f>Clef_répartition[[#This Row],[Code association]]&amp;"_"&amp;Clef_répartition[[#This Row],[Nom association]]</f>
        <v>ORPC Nyon_Organisation régionale de la protection civile du district de Nyon</v>
      </c>
      <c r="E10746">
        <f>COUNTIFS(D$2:D10746,Clef_répartition[[#This Row],[Code_Nom]],J$2:J10746,Clef_répartition[[#This Row],[Année]])</f>
        <v>9</v>
      </c>
      <c r="F10746">
        <f>IF(Clef_répartition[[#This Row],[Code_Nom]]=D10745,F10745-1,(COUNTIFS(Clef_répartition[Code_Nom],Clef_répartition[[#This Row],[Code_Nom]],Clef_répartition[Année],Clef_répartition[[#This Row],[Année]])))</f>
        <v>39</v>
      </c>
      <c r="G10746" t="str">
        <f>Clef_répartition[[#This Row],[Code_Nom]]&amp;"_"&amp;Clef_répartition[[#This Row],[Nombre]]&amp;"_"&amp;Clef_répartition[[#This Row],[Année]]</f>
        <v>ORPC Nyon_Organisation régionale de la protection civile du district de Nyon_9_2021</v>
      </c>
      <c r="H10746">
        <v>5854</v>
      </c>
      <c r="I10746" t="s">
        <v>43</v>
      </c>
      <c r="J10746">
        <v>2021</v>
      </c>
      <c r="K10746">
        <v>3.9100000000000003E-3</v>
      </c>
    </row>
    <row r="10747" spans="1:11" x14ac:dyDescent="0.25">
      <c r="A10747" t="s">
        <v>725</v>
      </c>
      <c r="B10747" t="s">
        <v>683</v>
      </c>
      <c r="C10747" t="s">
        <v>684</v>
      </c>
      <c r="D10747" t="str">
        <f>Clef_répartition[[#This Row],[Code association]]&amp;"_"&amp;Clef_répartition[[#This Row],[Nom association]]</f>
        <v>ORPC Nyon_Organisation régionale de la protection civile du district de Nyon</v>
      </c>
      <c r="E10747">
        <f>COUNTIFS(D$2:D10747,Clef_répartition[[#This Row],[Code_Nom]],J$2:J10747,Clef_répartition[[#This Row],[Année]])</f>
        <v>10</v>
      </c>
      <c r="F10747">
        <f>IF(Clef_répartition[[#This Row],[Code_Nom]]=D10746,F10746-1,(COUNTIFS(Clef_répartition[Code_Nom],Clef_répartition[[#This Row],[Code_Nom]],Clef_répartition[Année],Clef_répartition[[#This Row],[Année]])))</f>
        <v>38</v>
      </c>
      <c r="G10747" t="str">
        <f>Clef_répartition[[#This Row],[Code_Nom]]&amp;"_"&amp;Clef_répartition[[#This Row],[Nombre]]&amp;"_"&amp;Clef_répartition[[#This Row],[Année]]</f>
        <v>ORPC Nyon_Organisation régionale de la protection civile du district de Nyon_10_2021</v>
      </c>
      <c r="H10747">
        <v>5707</v>
      </c>
      <c r="I10747" t="s">
        <v>52</v>
      </c>
      <c r="J10747">
        <v>2021</v>
      </c>
      <c r="K10747">
        <v>1.2880000000000001E-2</v>
      </c>
    </row>
    <row r="10748" spans="1:11" x14ac:dyDescent="0.25">
      <c r="A10748" t="s">
        <v>725</v>
      </c>
      <c r="B10748" t="s">
        <v>683</v>
      </c>
      <c r="C10748" t="s">
        <v>684</v>
      </c>
      <c r="D10748" t="str">
        <f>Clef_répartition[[#This Row],[Code association]]&amp;"_"&amp;Clef_répartition[[#This Row],[Nom association]]</f>
        <v>ORPC Nyon_Organisation régionale de la protection civile du district de Nyon</v>
      </c>
      <c r="E10748">
        <f>COUNTIFS(D$2:D10748,Clef_répartition[[#This Row],[Code_Nom]],J$2:J10748,Clef_répartition[[#This Row],[Année]])</f>
        <v>11</v>
      </c>
      <c r="F10748">
        <f>IF(Clef_répartition[[#This Row],[Code_Nom]]=D10747,F10747-1,(COUNTIFS(Clef_répartition[Code_Nom],Clef_répartition[[#This Row],[Code_Nom]],Clef_répartition[Année],Clef_répartition[[#This Row],[Année]])))</f>
        <v>37</v>
      </c>
      <c r="G10748" t="str">
        <f>Clef_répartition[[#This Row],[Code_Nom]]&amp;"_"&amp;Clef_répartition[[#This Row],[Nombre]]&amp;"_"&amp;Clef_répartition[[#This Row],[Année]]</f>
        <v>ORPC Nyon_Organisation régionale de la protection civile du district de Nyon_11_2021</v>
      </c>
      <c r="H10748" s="60">
        <v>5708</v>
      </c>
      <c r="I10748" s="60" t="s">
        <v>53</v>
      </c>
      <c r="J10748" s="60">
        <v>2021</v>
      </c>
      <c r="K10748" s="60">
        <v>9.8099999999999993E-3</v>
      </c>
    </row>
    <row r="10749" spans="1:11" x14ac:dyDescent="0.25">
      <c r="A10749" t="s">
        <v>725</v>
      </c>
      <c r="B10749" t="s">
        <v>683</v>
      </c>
      <c r="C10749" t="s">
        <v>684</v>
      </c>
      <c r="D10749" t="str">
        <f>Clef_répartition[[#This Row],[Code association]]&amp;"_"&amp;Clef_répartition[[#This Row],[Nom association]]</f>
        <v>ORPC Nyon_Organisation régionale de la protection civile du district de Nyon</v>
      </c>
      <c r="E10749">
        <f>COUNTIFS(D$2:D10749,Clef_répartition[[#This Row],[Code_Nom]],J$2:J10749,Clef_répartition[[#This Row],[Année]])</f>
        <v>12</v>
      </c>
      <c r="F10749">
        <f>IF(Clef_répartition[[#This Row],[Code_Nom]]=D10748,F10748-1,(COUNTIFS(Clef_répartition[Code_Nom],Clef_répartition[[#This Row],[Code_Nom]],Clef_répartition[Année],Clef_répartition[[#This Row],[Année]])))</f>
        <v>36</v>
      </c>
      <c r="G10749" t="str">
        <f>Clef_répartition[[#This Row],[Code_Nom]]&amp;"_"&amp;Clef_répartition[[#This Row],[Nombre]]&amp;"_"&amp;Clef_répartition[[#This Row],[Année]]</f>
        <v>ORPC Nyon_Organisation régionale de la protection civile du district de Nyon_12_2021</v>
      </c>
      <c r="H10749">
        <v>5709</v>
      </c>
      <c r="I10749" t="s">
        <v>62</v>
      </c>
      <c r="J10749">
        <v>2021</v>
      </c>
      <c r="K10749">
        <v>1.209E-2</v>
      </c>
    </row>
    <row r="10750" spans="1:11" x14ac:dyDescent="0.25">
      <c r="A10750" t="s">
        <v>725</v>
      </c>
      <c r="B10750" t="s">
        <v>683</v>
      </c>
      <c r="C10750" t="s">
        <v>684</v>
      </c>
      <c r="D10750" t="str">
        <f>Clef_répartition[[#This Row],[Code association]]&amp;"_"&amp;Clef_répartition[[#This Row],[Nom association]]</f>
        <v>ORPC Nyon_Organisation régionale de la protection civile du district de Nyon</v>
      </c>
      <c r="E10750">
        <f>COUNTIFS(D$2:D10750,Clef_répartition[[#This Row],[Code_Nom]],J$2:J10750,Clef_répartition[[#This Row],[Année]])</f>
        <v>13</v>
      </c>
      <c r="F10750">
        <f>IF(Clef_répartition[[#This Row],[Code_Nom]]=D10749,F10749-1,(COUNTIFS(Clef_répartition[Code_Nom],Clef_répartition[[#This Row],[Code_Nom]],Clef_répartition[Année],Clef_répartition[[#This Row],[Année]])))</f>
        <v>35</v>
      </c>
      <c r="G10750" t="str">
        <f>Clef_répartition[[#This Row],[Code_Nom]]&amp;"_"&amp;Clef_répartition[[#This Row],[Nombre]]&amp;"_"&amp;Clef_répartition[[#This Row],[Année]]</f>
        <v>ORPC Nyon_Organisation régionale de la protection civile du district de Nyon_13_2021</v>
      </c>
      <c r="H10750">
        <v>5710</v>
      </c>
      <c r="I10750" t="s">
        <v>69</v>
      </c>
      <c r="J10750">
        <v>2021</v>
      </c>
      <c r="K10750">
        <v>4.9300000000000004E-3</v>
      </c>
    </row>
    <row r="10751" spans="1:11" x14ac:dyDescent="0.25">
      <c r="A10751" t="s">
        <v>725</v>
      </c>
      <c r="B10751" t="s">
        <v>683</v>
      </c>
      <c r="C10751" t="s">
        <v>684</v>
      </c>
      <c r="D10751" t="str">
        <f>Clef_répartition[[#This Row],[Code association]]&amp;"_"&amp;Clef_répartition[[#This Row],[Nom association]]</f>
        <v>ORPC Nyon_Organisation régionale de la protection civile du district de Nyon</v>
      </c>
      <c r="E10751">
        <f>COUNTIFS(D$2:D10751,Clef_répartition[[#This Row],[Code_Nom]],J$2:J10751,Clef_répartition[[#This Row],[Année]])</f>
        <v>14</v>
      </c>
      <c r="F10751">
        <f>IF(Clef_répartition[[#This Row],[Code_Nom]]=D10750,F10750-1,(COUNTIFS(Clef_répartition[Code_Nom],Clef_répartition[[#This Row],[Code_Nom]],Clef_répartition[Année],Clef_répartition[[#This Row],[Année]])))</f>
        <v>34</v>
      </c>
      <c r="G10751" t="str">
        <f>Clef_répartition[[#This Row],[Code_Nom]]&amp;"_"&amp;Clef_répartition[[#This Row],[Nombre]]&amp;"_"&amp;Clef_répartition[[#This Row],[Année]]</f>
        <v>ORPC Nyon_Organisation régionale de la protection civile du district de Nyon_14_2021</v>
      </c>
      <c r="H10751">
        <v>5711</v>
      </c>
      <c r="I10751" t="s">
        <v>70</v>
      </c>
      <c r="J10751">
        <v>2021</v>
      </c>
      <c r="K10751">
        <v>2.904E-2</v>
      </c>
    </row>
    <row r="10752" spans="1:11" x14ac:dyDescent="0.25">
      <c r="A10752" t="s">
        <v>725</v>
      </c>
      <c r="B10752" t="s">
        <v>683</v>
      </c>
      <c r="C10752" t="s">
        <v>684</v>
      </c>
      <c r="D10752" t="str">
        <f>Clef_répartition[[#This Row],[Code association]]&amp;"_"&amp;Clef_répartition[[#This Row],[Nom association]]</f>
        <v>ORPC Nyon_Organisation régionale de la protection civile du district de Nyon</v>
      </c>
      <c r="E10752">
        <f>COUNTIFS(D$2:D10752,Clef_répartition[[#This Row],[Code_Nom]],J$2:J10752,Clef_répartition[[#This Row],[Année]])</f>
        <v>15</v>
      </c>
      <c r="F10752">
        <f>IF(Clef_répartition[[#This Row],[Code_Nom]]=D10751,F10751-1,(COUNTIFS(Clef_répartition[Code_Nom],Clef_répartition[[#This Row],[Code_Nom]],Clef_répartition[Année],Clef_répartition[[#This Row],[Année]])))</f>
        <v>33</v>
      </c>
      <c r="G10752" t="str">
        <f>Clef_répartition[[#This Row],[Code_Nom]]&amp;"_"&amp;Clef_répartition[[#This Row],[Nombre]]&amp;"_"&amp;Clef_répartition[[#This Row],[Année]]</f>
        <v>ORPC Nyon_Organisation régionale de la protection civile du district de Nyon_15_2021</v>
      </c>
      <c r="H10752">
        <v>5712</v>
      </c>
      <c r="I10752" t="s">
        <v>72</v>
      </c>
      <c r="J10752">
        <v>2021</v>
      </c>
      <c r="K10752">
        <v>3.1460000000000002E-2</v>
      </c>
    </row>
    <row r="10753" spans="1:11" x14ac:dyDescent="0.25">
      <c r="A10753" t="s">
        <v>725</v>
      </c>
      <c r="B10753" t="s">
        <v>683</v>
      </c>
      <c r="C10753" t="s">
        <v>684</v>
      </c>
      <c r="D10753" t="str">
        <f>Clef_répartition[[#This Row],[Code association]]&amp;"_"&amp;Clef_répartition[[#This Row],[Nom association]]</f>
        <v>ORPC Nyon_Organisation régionale de la protection civile du district de Nyon</v>
      </c>
      <c r="E10753">
        <f>COUNTIFS(D$2:D10753,Clef_répartition[[#This Row],[Code_Nom]],J$2:J10753,Clef_répartition[[#This Row],[Année]])</f>
        <v>16</v>
      </c>
      <c r="F10753">
        <f>IF(Clef_répartition[[#This Row],[Code_Nom]]=D10752,F10752-1,(COUNTIFS(Clef_répartition[Code_Nom],Clef_répartition[[#This Row],[Code_Nom]],Clef_répartition[Année],Clef_répartition[[#This Row],[Année]])))</f>
        <v>32</v>
      </c>
      <c r="G10753" t="str">
        <f>Clef_répartition[[#This Row],[Code_Nom]]&amp;"_"&amp;Clef_répartition[[#This Row],[Nombre]]&amp;"_"&amp;Clef_répartition[[#This Row],[Année]]</f>
        <v>ORPC Nyon_Organisation régionale de la protection civile du district de Nyon_16_2021</v>
      </c>
      <c r="H10753">
        <v>5713</v>
      </c>
      <c r="I10753" t="s">
        <v>80</v>
      </c>
      <c r="J10753">
        <v>2021</v>
      </c>
      <c r="K10753">
        <v>2.2669999999999999E-2</v>
      </c>
    </row>
    <row r="10754" spans="1:11" x14ac:dyDescent="0.25">
      <c r="A10754" t="s">
        <v>725</v>
      </c>
      <c r="B10754" t="s">
        <v>683</v>
      </c>
      <c r="C10754" t="s">
        <v>684</v>
      </c>
      <c r="D10754" t="str">
        <f>Clef_répartition[[#This Row],[Code association]]&amp;"_"&amp;Clef_répartition[[#This Row],[Nom association]]</f>
        <v>ORPC Nyon_Organisation régionale de la protection civile du district de Nyon</v>
      </c>
      <c r="E10754">
        <f>COUNTIFS(D$2:D10754,Clef_répartition[[#This Row],[Code_Nom]],J$2:J10754,Clef_répartition[[#This Row],[Année]])</f>
        <v>17</v>
      </c>
      <c r="F10754">
        <f>IF(Clef_répartition[[#This Row],[Code_Nom]]=D10753,F10753-1,(COUNTIFS(Clef_répartition[Code_Nom],Clef_répartition[[#This Row],[Code_Nom]],Clef_répartition[Année],Clef_répartition[[#This Row],[Année]])))</f>
        <v>31</v>
      </c>
      <c r="G10754" t="str">
        <f>Clef_répartition[[#This Row],[Code_Nom]]&amp;"_"&amp;Clef_répartition[[#This Row],[Nombre]]&amp;"_"&amp;Clef_répartition[[#This Row],[Année]]</f>
        <v>ORPC Nyon_Organisation régionale de la protection civile du district de Nyon_17_2021</v>
      </c>
      <c r="H10754">
        <v>5714</v>
      </c>
      <c r="I10754" t="s">
        <v>81</v>
      </c>
      <c r="J10754">
        <v>2021</v>
      </c>
      <c r="K10754">
        <v>1.137E-2</v>
      </c>
    </row>
    <row r="10755" spans="1:11" x14ac:dyDescent="0.25">
      <c r="A10755" t="s">
        <v>725</v>
      </c>
      <c r="B10755" t="s">
        <v>683</v>
      </c>
      <c r="C10755" t="s">
        <v>684</v>
      </c>
      <c r="D10755" t="str">
        <f>Clef_répartition[[#This Row],[Code association]]&amp;"_"&amp;Clef_répartition[[#This Row],[Nom association]]</f>
        <v>ORPC Nyon_Organisation régionale de la protection civile du district de Nyon</v>
      </c>
      <c r="E10755">
        <f>COUNTIFS(D$2:D10755,Clef_répartition[[#This Row],[Code_Nom]],J$2:J10755,Clef_répartition[[#This Row],[Année]])</f>
        <v>18</v>
      </c>
      <c r="F10755">
        <f>IF(Clef_répartition[[#This Row],[Code_Nom]]=D10754,F10754-1,(COUNTIFS(Clef_répartition[Code_Nom],Clef_répartition[[#This Row],[Code_Nom]],Clef_répartition[Année],Clef_répartition[[#This Row],[Année]])))</f>
        <v>30</v>
      </c>
      <c r="G10755" t="str">
        <f>Clef_répartition[[#This Row],[Code_Nom]]&amp;"_"&amp;Clef_répartition[[#This Row],[Nombre]]&amp;"_"&amp;Clef_répartition[[#This Row],[Année]]</f>
        <v>ORPC Nyon_Organisation régionale de la protection civile du district de Nyon_18_2021</v>
      </c>
      <c r="H10755">
        <v>5715</v>
      </c>
      <c r="I10755" t="s">
        <v>97</v>
      </c>
      <c r="J10755">
        <v>2021</v>
      </c>
      <c r="K10755">
        <v>1.093E-2</v>
      </c>
    </row>
    <row r="10756" spans="1:11" x14ac:dyDescent="0.25">
      <c r="A10756" t="s">
        <v>725</v>
      </c>
      <c r="B10756" t="s">
        <v>683</v>
      </c>
      <c r="C10756" t="s">
        <v>684</v>
      </c>
      <c r="D10756" t="str">
        <f>Clef_répartition[[#This Row],[Code association]]&amp;"_"&amp;Clef_répartition[[#This Row],[Nom association]]</f>
        <v>ORPC Nyon_Organisation régionale de la protection civile du district de Nyon</v>
      </c>
      <c r="E10756">
        <f>COUNTIFS(D$2:D10756,Clef_répartition[[#This Row],[Code_Nom]],J$2:J10756,Clef_répartition[[#This Row],[Année]])</f>
        <v>19</v>
      </c>
      <c r="F10756">
        <f>IF(Clef_répartition[[#This Row],[Code_Nom]]=D10755,F10755-1,(COUNTIFS(Clef_répartition[Code_Nom],Clef_répartition[[#This Row],[Code_Nom]],Clef_répartition[Année],Clef_répartition[[#This Row],[Année]])))</f>
        <v>29</v>
      </c>
      <c r="G10756" t="str">
        <f>Clef_répartition[[#This Row],[Code_Nom]]&amp;"_"&amp;Clef_répartition[[#This Row],[Nombre]]&amp;"_"&amp;Clef_répartition[[#This Row],[Année]]</f>
        <v>ORPC Nyon_Organisation régionale de la protection civile du district de Nyon_19_2021</v>
      </c>
      <c r="H10756">
        <v>5855</v>
      </c>
      <c r="I10756" t="s">
        <v>98</v>
      </c>
      <c r="J10756">
        <v>2021</v>
      </c>
      <c r="K10756">
        <v>6.0800000000000003E-3</v>
      </c>
    </row>
    <row r="10757" spans="1:11" x14ac:dyDescent="0.25">
      <c r="A10757" t="s">
        <v>725</v>
      </c>
      <c r="B10757" t="s">
        <v>683</v>
      </c>
      <c r="C10757" t="s">
        <v>684</v>
      </c>
      <c r="D10757" t="str">
        <f>Clef_répartition[[#This Row],[Code association]]&amp;"_"&amp;Clef_répartition[[#This Row],[Nom association]]</f>
        <v>ORPC Nyon_Organisation régionale de la protection civile du district de Nyon</v>
      </c>
      <c r="E10757">
        <f>COUNTIFS(D$2:D10757,Clef_répartition[[#This Row],[Code_Nom]],J$2:J10757,Clef_répartition[[#This Row],[Année]])</f>
        <v>20</v>
      </c>
      <c r="F10757">
        <f>IF(Clef_répartition[[#This Row],[Code_Nom]]=D10756,F10756-1,(COUNTIFS(Clef_répartition[Code_Nom],Clef_répartition[[#This Row],[Code_Nom]],Clef_répartition[Année],Clef_répartition[[#This Row],[Année]])))</f>
        <v>28</v>
      </c>
      <c r="G10757" t="str">
        <f>Clef_répartition[[#This Row],[Code_Nom]]&amp;"_"&amp;Clef_répartition[[#This Row],[Nombre]]&amp;"_"&amp;Clef_répartition[[#This Row],[Année]]</f>
        <v>ORPC Nyon_Organisation régionale de la protection civile du district de Nyon_20_2021</v>
      </c>
      <c r="H10757">
        <v>5856</v>
      </c>
      <c r="I10757" t="s">
        <v>106</v>
      </c>
      <c r="J10757">
        <v>2021</v>
      </c>
      <c r="K10757">
        <v>7.1700000000000002E-3</v>
      </c>
    </row>
    <row r="10758" spans="1:11" x14ac:dyDescent="0.25">
      <c r="A10758" t="s">
        <v>725</v>
      </c>
      <c r="B10758" t="s">
        <v>683</v>
      </c>
      <c r="C10758" t="s">
        <v>684</v>
      </c>
      <c r="D10758" t="str">
        <f>Clef_répartition[[#This Row],[Code association]]&amp;"_"&amp;Clef_répartition[[#This Row],[Nom association]]</f>
        <v>ORPC Nyon_Organisation régionale de la protection civile du district de Nyon</v>
      </c>
      <c r="E10758">
        <f>COUNTIFS(D$2:D10758,Clef_répartition[[#This Row],[Code_Nom]],J$2:J10758,Clef_répartition[[#This Row],[Année]])</f>
        <v>21</v>
      </c>
      <c r="F10758">
        <f>IF(Clef_répartition[[#This Row],[Code_Nom]]=D10757,F10757-1,(COUNTIFS(Clef_répartition[Code_Nom],Clef_répartition[[#This Row],[Code_Nom]],Clef_répartition[Année],Clef_répartition[[#This Row],[Année]])))</f>
        <v>27</v>
      </c>
      <c r="G10758" t="str">
        <f>Clef_répartition[[#This Row],[Code_Nom]]&amp;"_"&amp;Clef_répartition[[#This Row],[Nombre]]&amp;"_"&amp;Clef_répartition[[#This Row],[Année]]</f>
        <v>ORPC Nyon_Organisation régionale de la protection civile du district de Nyon_21_2021</v>
      </c>
      <c r="H10758">
        <v>5716</v>
      </c>
      <c r="I10758" t="s">
        <v>110</v>
      </c>
      <c r="J10758">
        <v>2021</v>
      </c>
      <c r="K10758">
        <v>1.686E-2</v>
      </c>
    </row>
    <row r="10759" spans="1:11" x14ac:dyDescent="0.25">
      <c r="A10759" t="s">
        <v>725</v>
      </c>
      <c r="B10759" t="s">
        <v>683</v>
      </c>
      <c r="C10759" t="s">
        <v>684</v>
      </c>
      <c r="D10759" t="str">
        <f>Clef_répartition[[#This Row],[Code association]]&amp;"_"&amp;Clef_répartition[[#This Row],[Nom association]]</f>
        <v>ORPC Nyon_Organisation régionale de la protection civile du district de Nyon</v>
      </c>
      <c r="E10759">
        <f>COUNTIFS(D$2:D10759,Clef_répartition[[#This Row],[Code_Nom]],J$2:J10759,Clef_répartition[[#This Row],[Année]])</f>
        <v>22</v>
      </c>
      <c r="F10759">
        <f>IF(Clef_répartition[[#This Row],[Code_Nom]]=D10758,F10758-1,(COUNTIFS(Clef_répartition[Code_Nom],Clef_répartition[[#This Row],[Code_Nom]],Clef_répartition[Année],Clef_répartition[[#This Row],[Année]])))</f>
        <v>26</v>
      </c>
      <c r="G10759" t="str">
        <f>Clef_répartition[[#This Row],[Code_Nom]]&amp;"_"&amp;Clef_répartition[[#This Row],[Nombre]]&amp;"_"&amp;Clef_répartition[[#This Row],[Année]]</f>
        <v>ORPC Nyon_Organisation régionale de la protection civile du district de Nyon_22_2021</v>
      </c>
      <c r="H10759">
        <v>5717</v>
      </c>
      <c r="I10759" t="s">
        <v>118</v>
      </c>
      <c r="J10759">
        <v>2021</v>
      </c>
      <c r="K10759">
        <v>3.7139999999999999E-2</v>
      </c>
    </row>
    <row r="10760" spans="1:11" x14ac:dyDescent="0.25">
      <c r="A10760" t="s">
        <v>725</v>
      </c>
      <c r="B10760" t="s">
        <v>683</v>
      </c>
      <c r="C10760" t="s">
        <v>684</v>
      </c>
      <c r="D10760" t="str">
        <f>Clef_répartition[[#This Row],[Code association]]&amp;"_"&amp;Clef_répartition[[#This Row],[Nom association]]</f>
        <v>ORPC Nyon_Organisation régionale de la protection civile du district de Nyon</v>
      </c>
      <c r="E10760">
        <f>COUNTIFS(D$2:D10760,Clef_répartition[[#This Row],[Code_Nom]],J$2:J10760,Clef_répartition[[#This Row],[Année]])</f>
        <v>23</v>
      </c>
      <c r="F10760">
        <f>IF(Clef_répartition[[#This Row],[Code_Nom]]=D10759,F10759-1,(COUNTIFS(Clef_répartition[Code_Nom],Clef_répartition[[#This Row],[Code_Nom]],Clef_répartition[Année],Clef_répartition[[#This Row],[Année]])))</f>
        <v>25</v>
      </c>
      <c r="G10760" t="str">
        <f>Clef_répartition[[#This Row],[Code_Nom]]&amp;"_"&amp;Clef_répartition[[#This Row],[Nombre]]&amp;"_"&amp;Clef_répartition[[#This Row],[Année]]</f>
        <v>ORPC Nyon_Organisation régionale de la protection civile du district de Nyon_23_2021</v>
      </c>
      <c r="H10760">
        <v>5718</v>
      </c>
      <c r="I10760" t="s">
        <v>120</v>
      </c>
      <c r="J10760">
        <v>2021</v>
      </c>
      <c r="K10760">
        <v>1.934E-2</v>
      </c>
    </row>
    <row r="10761" spans="1:11" x14ac:dyDescent="0.25">
      <c r="A10761" t="s">
        <v>725</v>
      </c>
      <c r="B10761" t="s">
        <v>683</v>
      </c>
      <c r="C10761" t="s">
        <v>684</v>
      </c>
      <c r="D10761" t="str">
        <f>Clef_répartition[[#This Row],[Code association]]&amp;"_"&amp;Clef_répartition[[#This Row],[Nom association]]</f>
        <v>ORPC Nyon_Organisation régionale de la protection civile du district de Nyon</v>
      </c>
      <c r="E10761">
        <f>COUNTIFS(D$2:D10761,Clef_répartition[[#This Row],[Code_Nom]],J$2:J10761,Clef_répartition[[#This Row],[Année]])</f>
        <v>24</v>
      </c>
      <c r="F10761">
        <f>IF(Clef_répartition[[#This Row],[Code_Nom]]=D10760,F10760-1,(COUNTIFS(Clef_répartition[Code_Nom],Clef_répartition[[#This Row],[Code_Nom]],Clef_répartition[Année],Clef_répartition[[#This Row],[Année]])))</f>
        <v>24</v>
      </c>
      <c r="G10761" t="str">
        <f>Clef_répartition[[#This Row],[Code_Nom]]&amp;"_"&amp;Clef_répartition[[#This Row],[Nombre]]&amp;"_"&amp;Clef_répartition[[#This Row],[Année]]</f>
        <v>ORPC Nyon_Organisation régionale de la protection civile du district de Nyon_24_2021</v>
      </c>
      <c r="H10761">
        <v>5857</v>
      </c>
      <c r="I10761" t="s">
        <v>122</v>
      </c>
      <c r="J10761">
        <v>2021</v>
      </c>
      <c r="K10761">
        <v>1.383E-2</v>
      </c>
    </row>
    <row r="10762" spans="1:11" x14ac:dyDescent="0.25">
      <c r="A10762" t="s">
        <v>725</v>
      </c>
      <c r="B10762" t="s">
        <v>683</v>
      </c>
      <c r="C10762" t="s">
        <v>684</v>
      </c>
      <c r="D10762" t="str">
        <f>Clef_répartition[[#This Row],[Code association]]&amp;"_"&amp;Clef_répartition[[#This Row],[Nom association]]</f>
        <v>ORPC Nyon_Organisation régionale de la protection civile du district de Nyon</v>
      </c>
      <c r="E10762">
        <f>COUNTIFS(D$2:D10762,Clef_répartition[[#This Row],[Code_Nom]],J$2:J10762,Clef_répartition[[#This Row],[Année]])</f>
        <v>25</v>
      </c>
      <c r="F10762">
        <f>IF(Clef_répartition[[#This Row],[Code_Nom]]=D10761,F10761-1,(COUNTIFS(Clef_répartition[Code_Nom],Clef_répartition[[#This Row],[Code_Nom]],Clef_répartition[Année],Clef_répartition[[#This Row],[Année]])))</f>
        <v>23</v>
      </c>
      <c r="G10762" t="str">
        <f>Clef_répartition[[#This Row],[Code_Nom]]&amp;"_"&amp;Clef_répartition[[#This Row],[Nombre]]&amp;"_"&amp;Clef_répartition[[#This Row],[Année]]</f>
        <v>ORPC Nyon_Organisation régionale de la protection civile du district de Nyon_25_2021</v>
      </c>
      <c r="H10762">
        <v>5719</v>
      </c>
      <c r="I10762" t="s">
        <v>124</v>
      </c>
      <c r="J10762">
        <v>2021</v>
      </c>
      <c r="K10762">
        <v>1.218E-2</v>
      </c>
    </row>
    <row r="10763" spans="1:11" x14ac:dyDescent="0.25">
      <c r="A10763" t="s">
        <v>725</v>
      </c>
      <c r="B10763" t="s">
        <v>683</v>
      </c>
      <c r="C10763" t="s">
        <v>684</v>
      </c>
      <c r="D10763" t="str">
        <f>Clef_répartition[[#This Row],[Code association]]&amp;"_"&amp;Clef_répartition[[#This Row],[Nom association]]</f>
        <v>ORPC Nyon_Organisation régionale de la protection civile du district de Nyon</v>
      </c>
      <c r="E10763">
        <f>COUNTIFS(D$2:D10763,Clef_répartition[[#This Row],[Code_Nom]],J$2:J10763,Clef_répartition[[#This Row],[Année]])</f>
        <v>26</v>
      </c>
      <c r="F10763">
        <f>IF(Clef_répartition[[#This Row],[Code_Nom]]=D10762,F10762-1,(COUNTIFS(Clef_répartition[Code_Nom],Clef_répartition[[#This Row],[Code_Nom]],Clef_répartition[Année],Clef_répartition[[#This Row],[Année]])))</f>
        <v>22</v>
      </c>
      <c r="G10763" t="str">
        <f>Clef_répartition[[#This Row],[Code_Nom]]&amp;"_"&amp;Clef_répartition[[#This Row],[Nombre]]&amp;"_"&amp;Clef_répartition[[#This Row],[Année]]</f>
        <v>ORPC Nyon_Organisation régionale de la protection civile du district de Nyon_26_2021</v>
      </c>
      <c r="H10763">
        <v>5720</v>
      </c>
      <c r="I10763" t="s">
        <v>125</v>
      </c>
      <c r="J10763">
        <v>2021</v>
      </c>
      <c r="K10763">
        <v>9.9900000000000006E-3</v>
      </c>
    </row>
    <row r="10764" spans="1:11" x14ac:dyDescent="0.25">
      <c r="A10764" t="s">
        <v>725</v>
      </c>
      <c r="B10764" t="s">
        <v>683</v>
      </c>
      <c r="C10764" t="s">
        <v>684</v>
      </c>
      <c r="D10764" t="str">
        <f>Clef_répartition[[#This Row],[Code association]]&amp;"_"&amp;Clef_répartition[[#This Row],[Nom association]]</f>
        <v>ORPC Nyon_Organisation régionale de la protection civile du district de Nyon</v>
      </c>
      <c r="E10764">
        <f>COUNTIFS(D$2:D10764,Clef_répartition[[#This Row],[Code_Nom]],J$2:J10764,Clef_répartition[[#This Row],[Année]])</f>
        <v>27</v>
      </c>
      <c r="F10764">
        <f>IF(Clef_répartition[[#This Row],[Code_Nom]]=D10763,F10763-1,(COUNTIFS(Clef_répartition[Code_Nom],Clef_répartition[[#This Row],[Code_Nom]],Clef_répartition[Année],Clef_répartition[[#This Row],[Année]])))</f>
        <v>21</v>
      </c>
      <c r="G10764" t="str">
        <f>Clef_répartition[[#This Row],[Code_Nom]]&amp;"_"&amp;Clef_répartition[[#This Row],[Nombre]]&amp;"_"&amp;Clef_répartition[[#This Row],[Année]]</f>
        <v>ORPC Nyon_Organisation régionale de la protection civile du district de Nyon_27_2021</v>
      </c>
      <c r="H10764">
        <v>5721</v>
      </c>
      <c r="I10764" t="s">
        <v>126</v>
      </c>
      <c r="J10764">
        <v>2021</v>
      </c>
      <c r="K10764">
        <v>0.1283</v>
      </c>
    </row>
    <row r="10765" spans="1:11" x14ac:dyDescent="0.25">
      <c r="A10765" t="s">
        <v>725</v>
      </c>
      <c r="B10765" t="s">
        <v>683</v>
      </c>
      <c r="C10765" t="s">
        <v>684</v>
      </c>
      <c r="D10765" t="str">
        <f>Clef_répartition[[#This Row],[Code association]]&amp;"_"&amp;Clef_répartition[[#This Row],[Nom association]]</f>
        <v>ORPC Nyon_Organisation régionale de la protection civile du district de Nyon</v>
      </c>
      <c r="E10765">
        <f>COUNTIFS(D$2:D10765,Clef_répartition[[#This Row],[Code_Nom]],J$2:J10765,Clef_répartition[[#This Row],[Année]])</f>
        <v>28</v>
      </c>
      <c r="F10765">
        <f>IF(Clef_répartition[[#This Row],[Code_Nom]]=D10764,F10764-1,(COUNTIFS(Clef_répartition[Code_Nom],Clef_répartition[[#This Row],[Code_Nom]],Clef_répartition[Année],Clef_répartition[[#This Row],[Année]])))</f>
        <v>20</v>
      </c>
      <c r="G10765" t="str">
        <f>Clef_répartition[[#This Row],[Code_Nom]]&amp;"_"&amp;Clef_répartition[[#This Row],[Nombre]]&amp;"_"&amp;Clef_répartition[[#This Row],[Année]]</f>
        <v>ORPC Nyon_Organisation régionale de la protection civile du district de Nyon_28_2021</v>
      </c>
      <c r="H10765">
        <v>5722</v>
      </c>
      <c r="I10765" t="s">
        <v>133</v>
      </c>
      <c r="J10765">
        <v>2021</v>
      </c>
      <c r="K10765">
        <v>3.9199999999999999E-3</v>
      </c>
    </row>
    <row r="10766" spans="1:11" x14ac:dyDescent="0.25">
      <c r="A10766" t="s">
        <v>725</v>
      </c>
      <c r="B10766" t="s">
        <v>683</v>
      </c>
      <c r="C10766" t="s">
        <v>684</v>
      </c>
      <c r="D10766" t="str">
        <f>Clef_répartition[[#This Row],[Code association]]&amp;"_"&amp;Clef_répartition[[#This Row],[Nom association]]</f>
        <v>ORPC Nyon_Organisation régionale de la protection civile du district de Nyon</v>
      </c>
      <c r="E10766">
        <f>COUNTIFS(D$2:D10766,Clef_répartition[[#This Row],[Code_Nom]],J$2:J10766,Clef_répartition[[#This Row],[Année]])</f>
        <v>29</v>
      </c>
      <c r="F10766">
        <f>IF(Clef_répartition[[#This Row],[Code_Nom]]=D10765,F10765-1,(COUNTIFS(Clef_répartition[Code_Nom],Clef_répartition[[#This Row],[Code_Nom]],Clef_répartition[Année],Clef_répartition[[#This Row],[Année]])))</f>
        <v>19</v>
      </c>
      <c r="G10766" t="str">
        <f>Clef_répartition[[#This Row],[Code_Nom]]&amp;"_"&amp;Clef_répartition[[#This Row],[Nombre]]&amp;"_"&amp;Clef_répartition[[#This Row],[Année]]</f>
        <v>ORPC Nyon_Organisation régionale de la protection civile du district de Nyon_29_2021</v>
      </c>
      <c r="H10766">
        <v>5726</v>
      </c>
      <c r="I10766" t="s">
        <v>148</v>
      </c>
      <c r="J10766">
        <v>2021</v>
      </c>
      <c r="K10766">
        <v>1.0959999999999999E-2</v>
      </c>
    </row>
    <row r="10767" spans="1:11" x14ac:dyDescent="0.25">
      <c r="A10767" t="s">
        <v>725</v>
      </c>
      <c r="B10767" t="s">
        <v>683</v>
      </c>
      <c r="C10767" t="s">
        <v>684</v>
      </c>
      <c r="D10767" t="str">
        <f>Clef_répartition[[#This Row],[Code association]]&amp;"_"&amp;Clef_répartition[[#This Row],[Nom association]]</f>
        <v>ORPC Nyon_Organisation régionale de la protection civile du district de Nyon</v>
      </c>
      <c r="E10767">
        <f>COUNTIFS(D$2:D10767,Clef_répartition[[#This Row],[Code_Nom]],J$2:J10767,Clef_répartition[[#This Row],[Année]])</f>
        <v>30</v>
      </c>
      <c r="F10767">
        <f>IF(Clef_répartition[[#This Row],[Code_Nom]]=D10766,F10766-1,(COUNTIFS(Clef_répartition[Code_Nom],Clef_répartition[[#This Row],[Code_Nom]],Clef_répartition[Année],Clef_répartition[[#This Row],[Année]])))</f>
        <v>18</v>
      </c>
      <c r="G10767" t="str">
        <f>Clef_répartition[[#This Row],[Code_Nom]]&amp;"_"&amp;Clef_répartition[[#This Row],[Nombre]]&amp;"_"&amp;Clef_répartition[[#This Row],[Année]]</f>
        <v>ORPC Nyon_Organisation régionale de la protection civile du district de Nyon_30_2021</v>
      </c>
      <c r="H10767">
        <v>5731</v>
      </c>
      <c r="I10767" t="s">
        <v>157</v>
      </c>
      <c r="J10767">
        <v>2021</v>
      </c>
      <c r="K10767">
        <v>1.323E-2</v>
      </c>
    </row>
    <row r="10768" spans="1:11" x14ac:dyDescent="0.25">
      <c r="A10768" t="s">
        <v>725</v>
      </c>
      <c r="B10768" t="s">
        <v>683</v>
      </c>
      <c r="C10768" t="s">
        <v>684</v>
      </c>
      <c r="D10768" t="str">
        <f>Clef_répartition[[#This Row],[Code association]]&amp;"_"&amp;Clef_répartition[[#This Row],[Nom association]]</f>
        <v>ORPC Nyon_Organisation régionale de la protection civile du district de Nyon</v>
      </c>
      <c r="E10768">
        <f>COUNTIFS(D$2:D10768,Clef_répartition[[#This Row],[Code_Nom]],J$2:J10768,Clef_répartition[[#This Row],[Année]])</f>
        <v>31</v>
      </c>
      <c r="F10768">
        <f>IF(Clef_répartition[[#This Row],[Code_Nom]]=D10767,F10767-1,(COUNTIFS(Clef_répartition[Code_Nom],Clef_répartition[[#This Row],[Code_Nom]],Clef_répartition[Année],Clef_répartition[[#This Row],[Année]])))</f>
        <v>17</v>
      </c>
      <c r="G10768" t="str">
        <f>Clef_répartition[[#This Row],[Code_Nom]]&amp;"_"&amp;Clef_répartition[[#This Row],[Nombre]]&amp;"_"&amp;Clef_répartition[[#This Row],[Année]]</f>
        <v>ORPC Nyon_Organisation régionale de la protection civile du district de Nyon_31_2021</v>
      </c>
      <c r="H10768">
        <v>5429</v>
      </c>
      <c r="I10768" t="s">
        <v>162</v>
      </c>
      <c r="J10768">
        <v>2021</v>
      </c>
      <c r="K10768">
        <v>4.79E-3</v>
      </c>
    </row>
    <row r="10769" spans="1:11" x14ac:dyDescent="0.25">
      <c r="A10769" t="s">
        <v>725</v>
      </c>
      <c r="B10769" t="s">
        <v>683</v>
      </c>
      <c r="C10769" t="s">
        <v>684</v>
      </c>
      <c r="D10769" t="str">
        <f>Clef_répartition[[#This Row],[Code association]]&amp;"_"&amp;Clef_répartition[[#This Row],[Nom association]]</f>
        <v>ORPC Nyon_Organisation régionale de la protection civile du district de Nyon</v>
      </c>
      <c r="E10769">
        <f>COUNTIFS(D$2:D10769,Clef_répartition[[#This Row],[Code_Nom]],J$2:J10769,Clef_répartition[[#This Row],[Année]])</f>
        <v>32</v>
      </c>
      <c r="F10769">
        <f>IF(Clef_répartition[[#This Row],[Code_Nom]]=D10768,F10768-1,(COUNTIFS(Clef_répartition[Code_Nom],Clef_répartition[[#This Row],[Code_Nom]],Clef_répartition[Année],Clef_répartition[[#This Row],[Année]])))</f>
        <v>16</v>
      </c>
      <c r="G10769" t="str">
        <f>Clef_répartition[[#This Row],[Code_Nom]]&amp;"_"&amp;Clef_répartition[[#This Row],[Nombre]]&amp;"_"&amp;Clef_répartition[[#This Row],[Année]]</f>
        <v>ORPC Nyon_Organisation régionale de la protection civile du district de Nyon_32_2021</v>
      </c>
      <c r="H10769" s="60">
        <v>5858</v>
      </c>
      <c r="I10769" s="60" t="s">
        <v>165</v>
      </c>
      <c r="J10769" s="60">
        <v>2021</v>
      </c>
      <c r="K10769" s="60">
        <v>6.0000000000000001E-3</v>
      </c>
    </row>
    <row r="10770" spans="1:11" x14ac:dyDescent="0.25">
      <c r="A10770" t="s">
        <v>725</v>
      </c>
      <c r="B10770" t="s">
        <v>683</v>
      </c>
      <c r="C10770" t="s">
        <v>684</v>
      </c>
      <c r="D10770" t="str">
        <f>Clef_répartition[[#This Row],[Code association]]&amp;"_"&amp;Clef_répartition[[#This Row],[Nom association]]</f>
        <v>ORPC Nyon_Organisation régionale de la protection civile du district de Nyon</v>
      </c>
      <c r="E10770">
        <f>COUNTIFS(D$2:D10770,Clef_répartition[[#This Row],[Code_Nom]],J$2:J10770,Clef_répartition[[#This Row],[Année]])</f>
        <v>33</v>
      </c>
      <c r="F10770">
        <f>IF(Clef_répartition[[#This Row],[Code_Nom]]=D10769,F10769-1,(COUNTIFS(Clef_répartition[Code_Nom],Clef_répartition[[#This Row],[Code_Nom]],Clef_répartition[Année],Clef_répartition[[#This Row],[Année]])))</f>
        <v>15</v>
      </c>
      <c r="G10770" t="str">
        <f>Clef_répartition[[#This Row],[Code_Nom]]&amp;"_"&amp;Clef_répartition[[#This Row],[Nombre]]&amp;"_"&amp;Clef_répartition[[#This Row],[Année]]</f>
        <v>ORPC Nyon_Organisation régionale de la protection civile du district de Nyon_33_2021</v>
      </c>
      <c r="H10770">
        <v>5430</v>
      </c>
      <c r="I10770" t="s">
        <v>171</v>
      </c>
      <c r="J10770">
        <v>2021</v>
      </c>
      <c r="K10770">
        <v>4.6600000000000001E-3</v>
      </c>
    </row>
    <row r="10771" spans="1:11" x14ac:dyDescent="0.25">
      <c r="A10771" t="s">
        <v>725</v>
      </c>
      <c r="B10771" t="s">
        <v>683</v>
      </c>
      <c r="C10771" t="s">
        <v>684</v>
      </c>
      <c r="D10771" t="str">
        <f>Clef_répartition[[#This Row],[Code association]]&amp;"_"&amp;Clef_répartition[[#This Row],[Nom association]]</f>
        <v>ORPC Nyon_Organisation régionale de la protection civile du district de Nyon</v>
      </c>
      <c r="E10771">
        <f>COUNTIFS(D$2:D10771,Clef_répartition[[#This Row],[Code_Nom]],J$2:J10771,Clef_répartition[[#This Row],[Année]])</f>
        <v>34</v>
      </c>
      <c r="F10771">
        <f>IF(Clef_répartition[[#This Row],[Code_Nom]]=D10770,F10770-1,(COUNTIFS(Clef_répartition[Code_Nom],Clef_répartition[[#This Row],[Code_Nom]],Clef_répartition[Année],Clef_répartition[[#This Row],[Année]])))</f>
        <v>14</v>
      </c>
      <c r="G10771" t="str">
        <f>Clef_répartition[[#This Row],[Code_Nom]]&amp;"_"&amp;Clef_répartition[[#This Row],[Nombre]]&amp;"_"&amp;Clef_répartition[[#This Row],[Année]]</f>
        <v>ORPC Nyon_Organisation régionale de la protection civile du district de Nyon_34_2021</v>
      </c>
      <c r="H10771">
        <v>5723</v>
      </c>
      <c r="I10771" t="s">
        <v>176</v>
      </c>
      <c r="J10771">
        <v>2021</v>
      </c>
      <c r="K10771">
        <v>2.104E-2</v>
      </c>
    </row>
    <row r="10772" spans="1:11" x14ac:dyDescent="0.25">
      <c r="A10772" t="s">
        <v>725</v>
      </c>
      <c r="B10772" t="s">
        <v>683</v>
      </c>
      <c r="C10772" t="s">
        <v>684</v>
      </c>
      <c r="D10772" t="str">
        <f>Clef_répartition[[#This Row],[Code association]]&amp;"_"&amp;Clef_répartition[[#This Row],[Nom association]]</f>
        <v>ORPC Nyon_Organisation régionale de la protection civile du district de Nyon</v>
      </c>
      <c r="E10772">
        <f>COUNTIFS(D$2:D10772,Clef_répartition[[#This Row],[Code_Nom]],J$2:J10772,Clef_répartition[[#This Row],[Année]])</f>
        <v>35</v>
      </c>
      <c r="F10772">
        <f>IF(Clef_répartition[[#This Row],[Code_Nom]]=D10771,F10771-1,(COUNTIFS(Clef_répartition[Code_Nom],Clef_répartition[[#This Row],[Code_Nom]],Clef_répartition[Année],Clef_répartition[[#This Row],[Année]])))</f>
        <v>13</v>
      </c>
      <c r="G10772" t="str">
        <f>Clef_répartition[[#This Row],[Code_Nom]]&amp;"_"&amp;Clef_répartition[[#This Row],[Nombre]]&amp;"_"&amp;Clef_répartition[[#This Row],[Année]]</f>
        <v>ORPC Nyon_Organisation régionale de la protection civile du district de Nyon_35_2021</v>
      </c>
      <c r="H10772">
        <v>5859</v>
      </c>
      <c r="I10772" t="s">
        <v>182</v>
      </c>
      <c r="J10772">
        <v>2021</v>
      </c>
      <c r="K10772">
        <v>2.563E-2</v>
      </c>
    </row>
    <row r="10773" spans="1:11" x14ac:dyDescent="0.25">
      <c r="A10773" t="s">
        <v>725</v>
      </c>
      <c r="B10773" t="s">
        <v>683</v>
      </c>
      <c r="C10773" t="s">
        <v>684</v>
      </c>
      <c r="D10773" t="str">
        <f>Clef_répartition[[#This Row],[Code association]]&amp;"_"&amp;Clef_répartition[[#This Row],[Nom association]]</f>
        <v>ORPC Nyon_Organisation régionale de la protection civile du district de Nyon</v>
      </c>
      <c r="E10773">
        <f>COUNTIFS(D$2:D10773,Clef_répartition[[#This Row],[Code_Nom]],J$2:J10773,Clef_répartition[[#This Row],[Année]])</f>
        <v>36</v>
      </c>
      <c r="F10773">
        <f>IF(Clef_répartition[[#This Row],[Code_Nom]]=D10772,F10772-1,(COUNTIFS(Clef_répartition[Code_Nom],Clef_répartition[[#This Row],[Code_Nom]],Clef_répartition[Année],Clef_répartition[[#This Row],[Année]])))</f>
        <v>12</v>
      </c>
      <c r="G10773" t="str">
        <f>Clef_répartition[[#This Row],[Code_Nom]]&amp;"_"&amp;Clef_répartition[[#This Row],[Nombre]]&amp;"_"&amp;Clef_répartition[[#This Row],[Année]]</f>
        <v>ORPC Nyon_Organisation régionale de la protection civile du district de Nyon_36_2021</v>
      </c>
      <c r="H10773">
        <v>5724</v>
      </c>
      <c r="I10773" t="s">
        <v>196</v>
      </c>
      <c r="J10773">
        <v>2021</v>
      </c>
      <c r="K10773">
        <v>0.21065</v>
      </c>
    </row>
    <row r="10774" spans="1:11" x14ac:dyDescent="0.25">
      <c r="A10774" t="s">
        <v>725</v>
      </c>
      <c r="B10774" t="s">
        <v>683</v>
      </c>
      <c r="C10774" t="s">
        <v>684</v>
      </c>
      <c r="D10774" t="str">
        <f>Clef_répartition[[#This Row],[Code association]]&amp;"_"&amp;Clef_répartition[[#This Row],[Nom association]]</f>
        <v>ORPC Nyon_Organisation régionale de la protection civile du district de Nyon</v>
      </c>
      <c r="E10774">
        <f>COUNTIFS(D$2:D10774,Clef_répartition[[#This Row],[Code_Nom]],J$2:J10774,Clef_répartition[[#This Row],[Année]])</f>
        <v>37</v>
      </c>
      <c r="F10774">
        <f>IF(Clef_répartition[[#This Row],[Code_Nom]]=D10773,F10773-1,(COUNTIFS(Clef_répartition[Code_Nom],Clef_répartition[[#This Row],[Code_Nom]],Clef_répartition[Année],Clef_répartition[[#This Row],[Année]])))</f>
        <v>11</v>
      </c>
      <c r="G10774" t="str">
        <f>Clef_répartition[[#This Row],[Code_Nom]]&amp;"_"&amp;Clef_répartition[[#This Row],[Nombre]]&amp;"_"&amp;Clef_répartition[[#This Row],[Année]]</f>
        <v>ORPC Nyon_Organisation régionale de la protection civile du district de Nyon_37_2021</v>
      </c>
      <c r="H10774">
        <v>5860</v>
      </c>
      <c r="I10774" t="s">
        <v>215</v>
      </c>
      <c r="J10774">
        <v>2021</v>
      </c>
      <c r="K10774">
        <v>1.4710000000000001E-2</v>
      </c>
    </row>
    <row r="10775" spans="1:11" x14ac:dyDescent="0.25">
      <c r="A10775" t="s">
        <v>725</v>
      </c>
      <c r="B10775" t="s">
        <v>683</v>
      </c>
      <c r="C10775" t="s">
        <v>684</v>
      </c>
      <c r="D10775" t="str">
        <f>Clef_répartition[[#This Row],[Code association]]&amp;"_"&amp;Clef_répartition[[#This Row],[Nom association]]</f>
        <v>ORPC Nyon_Organisation régionale de la protection civile du district de Nyon</v>
      </c>
      <c r="E10775">
        <f>COUNTIFS(D$2:D10775,Clef_répartition[[#This Row],[Code_Nom]],J$2:J10775,Clef_répartition[[#This Row],[Année]])</f>
        <v>38</v>
      </c>
      <c r="F10775">
        <f>IF(Clef_répartition[[#This Row],[Code_Nom]]=D10774,F10774-1,(COUNTIFS(Clef_répartition[Code_Nom],Clef_répartition[[#This Row],[Code_Nom]],Clef_répartition[Année],Clef_répartition[[#This Row],[Année]])))</f>
        <v>10</v>
      </c>
      <c r="G10775" t="str">
        <f>Clef_répartition[[#This Row],[Code_Nom]]&amp;"_"&amp;Clef_répartition[[#This Row],[Nombre]]&amp;"_"&amp;Clef_répartition[[#This Row],[Année]]</f>
        <v>ORPC Nyon_Organisation régionale de la protection civile du district de Nyon_38_2021</v>
      </c>
      <c r="H10775">
        <v>5725</v>
      </c>
      <c r="I10775" t="s">
        <v>219</v>
      </c>
      <c r="J10775">
        <v>2021</v>
      </c>
      <c r="K10775">
        <v>3.9730000000000001E-2</v>
      </c>
    </row>
    <row r="10776" spans="1:11" x14ac:dyDescent="0.25">
      <c r="A10776" t="s">
        <v>725</v>
      </c>
      <c r="B10776" t="s">
        <v>683</v>
      </c>
      <c r="C10776" t="s">
        <v>684</v>
      </c>
      <c r="D10776" t="str">
        <f>Clef_répartition[[#This Row],[Code association]]&amp;"_"&amp;Clef_répartition[[#This Row],[Nom association]]</f>
        <v>ORPC Nyon_Organisation régionale de la protection civile du district de Nyon</v>
      </c>
      <c r="E10776">
        <f>COUNTIFS(D$2:D10776,Clef_répartition[[#This Row],[Code_Nom]],J$2:J10776,Clef_répartition[[#This Row],[Année]])</f>
        <v>39</v>
      </c>
      <c r="F10776">
        <f>IF(Clef_répartition[[#This Row],[Code_Nom]]=D10775,F10775-1,(COUNTIFS(Clef_répartition[Code_Nom],Clef_répartition[[#This Row],[Code_Nom]],Clef_répartition[Année],Clef_répartition[[#This Row],[Année]])))</f>
        <v>9</v>
      </c>
      <c r="G10776" t="str">
        <f>Clef_répartition[[#This Row],[Code_Nom]]&amp;"_"&amp;Clef_répartition[[#This Row],[Nombre]]&amp;"_"&amp;Clef_répartition[[#This Row],[Année]]</f>
        <v>ORPC Nyon_Organisation régionale de la protection civile du district de Nyon_39_2021</v>
      </c>
      <c r="H10776">
        <v>5861</v>
      </c>
      <c r="I10776" t="s">
        <v>232</v>
      </c>
      <c r="J10776">
        <v>2021</v>
      </c>
      <c r="K10776">
        <v>6.0639999999999999E-2</v>
      </c>
    </row>
    <row r="10777" spans="1:11" x14ac:dyDescent="0.25">
      <c r="A10777" t="s">
        <v>725</v>
      </c>
      <c r="B10777" t="s">
        <v>683</v>
      </c>
      <c r="C10777" t="s">
        <v>684</v>
      </c>
      <c r="D10777" t="str">
        <f>Clef_répartition[[#This Row],[Code association]]&amp;"_"&amp;Clef_répartition[[#This Row],[Nom association]]</f>
        <v>ORPC Nyon_Organisation régionale de la protection civile du district de Nyon</v>
      </c>
      <c r="E10777">
        <f>COUNTIFS(D$2:D10777,Clef_répartition[[#This Row],[Code_Nom]],J$2:J10777,Clef_répartition[[#This Row],[Année]])</f>
        <v>40</v>
      </c>
      <c r="F10777">
        <f>IF(Clef_répartition[[#This Row],[Code_Nom]]=D10776,F10776-1,(COUNTIFS(Clef_répartition[Code_Nom],Clef_répartition[[#This Row],[Code_Nom]],Clef_répartition[Année],Clef_répartition[[#This Row],[Année]])))</f>
        <v>8</v>
      </c>
      <c r="G10777" t="str">
        <f>Clef_répartition[[#This Row],[Code_Nom]]&amp;"_"&amp;Clef_répartition[[#This Row],[Nombre]]&amp;"_"&amp;Clef_répartition[[#This Row],[Année]]</f>
        <v>ORPC Nyon_Organisation régionale de la protection civile du district de Nyon_40_2021</v>
      </c>
      <c r="H10777">
        <v>5727</v>
      </c>
      <c r="I10777" t="s">
        <v>243</v>
      </c>
      <c r="J10777">
        <v>2021</v>
      </c>
      <c r="K10777">
        <v>2.5909999999999999E-2</v>
      </c>
    </row>
    <row r="10778" spans="1:11" x14ac:dyDescent="0.25">
      <c r="A10778" t="s">
        <v>725</v>
      </c>
      <c r="B10778" t="s">
        <v>683</v>
      </c>
      <c r="C10778" t="s">
        <v>684</v>
      </c>
      <c r="D10778" t="str">
        <f>Clef_répartition[[#This Row],[Code association]]&amp;"_"&amp;Clef_répartition[[#This Row],[Nom association]]</f>
        <v>ORPC Nyon_Organisation régionale de la protection civile du district de Nyon</v>
      </c>
      <c r="E10778">
        <f>COUNTIFS(D$2:D10778,Clef_répartition[[#This Row],[Code_Nom]],J$2:J10778,Clef_répartition[[#This Row],[Année]])</f>
        <v>41</v>
      </c>
      <c r="F10778">
        <f>IF(Clef_répartition[[#This Row],[Code_Nom]]=D10777,F10777-1,(COUNTIFS(Clef_répartition[Code_Nom],Clef_répartition[[#This Row],[Code_Nom]],Clef_répartition[Année],Clef_répartition[[#This Row],[Année]])))</f>
        <v>7</v>
      </c>
      <c r="G10778" t="str">
        <f>Clef_répartition[[#This Row],[Code_Nom]]&amp;"_"&amp;Clef_répartition[[#This Row],[Nombre]]&amp;"_"&amp;Clef_répartition[[#This Row],[Année]]</f>
        <v>ORPC Nyon_Organisation régionale de la protection civile du district de Nyon_41_2021</v>
      </c>
      <c r="H10778">
        <v>5434</v>
      </c>
      <c r="I10778" t="s">
        <v>244</v>
      </c>
      <c r="J10778">
        <v>2021</v>
      </c>
      <c r="K10778">
        <v>1.0410000000000001E-2</v>
      </c>
    </row>
    <row r="10779" spans="1:11" x14ac:dyDescent="0.25">
      <c r="A10779" t="s">
        <v>725</v>
      </c>
      <c r="B10779" t="s">
        <v>683</v>
      </c>
      <c r="C10779" t="s">
        <v>684</v>
      </c>
      <c r="D10779" t="str">
        <f>Clef_répartition[[#This Row],[Code association]]&amp;"_"&amp;Clef_répartition[[#This Row],[Nom association]]</f>
        <v>ORPC Nyon_Organisation régionale de la protection civile du district de Nyon</v>
      </c>
      <c r="E10779">
        <f>COUNTIFS(D$2:D10779,Clef_répartition[[#This Row],[Code_Nom]],J$2:J10779,Clef_répartition[[#This Row],[Année]])</f>
        <v>42</v>
      </c>
      <c r="F10779">
        <f>IF(Clef_répartition[[#This Row],[Code_Nom]]=D10778,F10778-1,(COUNTIFS(Clef_répartition[Code_Nom],Clef_répartition[[#This Row],[Code_Nom]],Clef_répartition[Année],Clef_répartition[[#This Row],[Année]])))</f>
        <v>6</v>
      </c>
      <c r="G10779" t="str">
        <f>Clef_répartition[[#This Row],[Code_Nom]]&amp;"_"&amp;Clef_répartition[[#This Row],[Nombre]]&amp;"_"&amp;Clef_répartition[[#This Row],[Année]]</f>
        <v>ORPC Nyon_Organisation régionale de la protection civile du district de Nyon_42_2021</v>
      </c>
      <c r="H10779">
        <v>5728</v>
      </c>
      <c r="I10779" t="s">
        <v>255</v>
      </c>
      <c r="J10779">
        <v>2021</v>
      </c>
      <c r="K10779">
        <v>5.6299999999999996E-3</v>
      </c>
    </row>
    <row r="10780" spans="1:11" x14ac:dyDescent="0.25">
      <c r="A10780" t="s">
        <v>725</v>
      </c>
      <c r="B10780" t="s">
        <v>683</v>
      </c>
      <c r="C10780" t="s">
        <v>684</v>
      </c>
      <c r="D10780" t="str">
        <f>Clef_répartition[[#This Row],[Code association]]&amp;"_"&amp;Clef_répartition[[#This Row],[Nom association]]</f>
        <v>ORPC Nyon_Organisation régionale de la protection civile du district de Nyon</v>
      </c>
      <c r="E10780">
        <f>COUNTIFS(D$2:D10780,Clef_répartition[[#This Row],[Code_Nom]],J$2:J10780,Clef_répartition[[#This Row],[Année]])</f>
        <v>43</v>
      </c>
      <c r="F10780">
        <f>IF(Clef_répartition[[#This Row],[Code_Nom]]=D10779,F10779-1,(COUNTIFS(Clef_répartition[Code_Nom],Clef_répartition[[#This Row],[Code_Nom]],Clef_répartition[Année],Clef_répartition[[#This Row],[Année]])))</f>
        <v>5</v>
      </c>
      <c r="G10780" t="str">
        <f>Clef_répartition[[#This Row],[Code_Nom]]&amp;"_"&amp;Clef_répartition[[#This Row],[Nombre]]&amp;"_"&amp;Clef_répartition[[#This Row],[Année]]</f>
        <v>ORPC Nyon_Organisation régionale de la protection civile du district de Nyon_43_2021</v>
      </c>
      <c r="H10780">
        <v>5729</v>
      </c>
      <c r="I10780" t="s">
        <v>261</v>
      </c>
      <c r="J10780">
        <v>2021</v>
      </c>
      <c r="K10780">
        <v>1.585E-2</v>
      </c>
    </row>
    <row r="10781" spans="1:11" x14ac:dyDescent="0.25">
      <c r="A10781" t="s">
        <v>725</v>
      </c>
      <c r="B10781" t="s">
        <v>683</v>
      </c>
      <c r="C10781" t="s">
        <v>684</v>
      </c>
      <c r="D10781" t="str">
        <f>Clef_répartition[[#This Row],[Code association]]&amp;"_"&amp;Clef_répartition[[#This Row],[Nom association]]</f>
        <v>ORPC Nyon_Organisation régionale de la protection civile du district de Nyon</v>
      </c>
      <c r="E10781">
        <f>COUNTIFS(D$2:D10781,Clef_répartition[[#This Row],[Code_Nom]],J$2:J10781,Clef_répartition[[#This Row],[Année]])</f>
        <v>44</v>
      </c>
      <c r="F10781">
        <f>IF(Clef_répartition[[#This Row],[Code_Nom]]=D10780,F10780-1,(COUNTIFS(Clef_répartition[Code_Nom],Clef_répartition[[#This Row],[Code_Nom]],Clef_répartition[Année],Clef_répartition[[#This Row],[Année]])))</f>
        <v>4</v>
      </c>
      <c r="G10781" t="str">
        <f>Clef_répartition[[#This Row],[Code_Nom]]&amp;"_"&amp;Clef_répartition[[#This Row],[Nombre]]&amp;"_"&amp;Clef_répartition[[#This Row],[Année]]</f>
        <v>ORPC Nyon_Organisation régionale de la protection civile du district de Nyon_44_2021</v>
      </c>
      <c r="H10781">
        <v>5862</v>
      </c>
      <c r="I10781" t="s">
        <v>262</v>
      </c>
      <c r="J10781">
        <v>2021</v>
      </c>
      <c r="K10781">
        <v>2.2899999999999999E-3</v>
      </c>
    </row>
    <row r="10782" spans="1:11" x14ac:dyDescent="0.25">
      <c r="A10782" t="s">
        <v>725</v>
      </c>
      <c r="B10782" t="s">
        <v>683</v>
      </c>
      <c r="C10782" t="s">
        <v>684</v>
      </c>
      <c r="D10782" t="str">
        <f>Clef_répartition[[#This Row],[Code association]]&amp;"_"&amp;Clef_répartition[[#This Row],[Nom association]]</f>
        <v>ORPC Nyon_Organisation régionale de la protection civile du district de Nyon</v>
      </c>
      <c r="E10782">
        <f>COUNTIFS(D$2:D10782,Clef_répartition[[#This Row],[Code_Nom]],J$2:J10782,Clef_répartition[[#This Row],[Année]])</f>
        <v>45</v>
      </c>
      <c r="F10782">
        <f>IF(Clef_répartition[[#This Row],[Code_Nom]]=D10781,F10781-1,(COUNTIFS(Clef_répartition[Code_Nom],Clef_répartition[[#This Row],[Code_Nom]],Clef_répartition[Année],Clef_répartition[[#This Row],[Année]])))</f>
        <v>3</v>
      </c>
      <c r="G10782" t="str">
        <f>Clef_répartition[[#This Row],[Code_Nom]]&amp;"_"&amp;Clef_répartition[[#This Row],[Nombre]]&amp;"_"&amp;Clef_répartition[[#This Row],[Année]]</f>
        <v>ORPC Nyon_Organisation régionale de la protection civile du district de Nyon_45_2021</v>
      </c>
      <c r="H10782" s="60">
        <v>5730</v>
      </c>
      <c r="I10782" s="60" t="s">
        <v>265</v>
      </c>
      <c r="J10782" s="60">
        <v>2021</v>
      </c>
      <c r="K10782" s="60">
        <v>1.4E-2</v>
      </c>
    </row>
    <row r="10783" spans="1:11" x14ac:dyDescent="0.25">
      <c r="A10783" t="s">
        <v>725</v>
      </c>
      <c r="B10783" t="s">
        <v>683</v>
      </c>
      <c r="C10783" t="s">
        <v>684</v>
      </c>
      <c r="D10783" t="str">
        <f>Clef_répartition[[#This Row],[Code association]]&amp;"_"&amp;Clef_répartition[[#This Row],[Nom association]]</f>
        <v>ORPC Nyon_Organisation régionale de la protection civile du district de Nyon</v>
      </c>
      <c r="E10783">
        <f>COUNTIFS(D$2:D10783,Clef_répartition[[#This Row],[Code_Nom]],J$2:J10783,Clef_répartition[[#This Row],[Année]])</f>
        <v>46</v>
      </c>
      <c r="F10783">
        <f>IF(Clef_répartition[[#This Row],[Code_Nom]]=D10782,F10782-1,(COUNTIFS(Clef_répartition[Code_Nom],Clef_répartition[[#This Row],[Code_Nom]],Clef_répartition[Année],Clef_répartition[[#This Row],[Année]])))</f>
        <v>2</v>
      </c>
      <c r="G10783" t="str">
        <f>Clef_répartition[[#This Row],[Code_Nom]]&amp;"_"&amp;Clef_répartition[[#This Row],[Nombre]]&amp;"_"&amp;Clef_répartition[[#This Row],[Année]]</f>
        <v>ORPC Nyon_Organisation régionale de la protection civile du district de Nyon_46_2021</v>
      </c>
      <c r="H10783" s="60">
        <v>5732</v>
      </c>
      <c r="I10783" s="60" t="s">
        <v>279</v>
      </c>
      <c r="J10783" s="60">
        <v>2021</v>
      </c>
      <c r="K10783" s="60">
        <v>1.12E-2</v>
      </c>
    </row>
    <row r="10784" spans="1:11" x14ac:dyDescent="0.25">
      <c r="A10784" t="s">
        <v>725</v>
      </c>
      <c r="B10784" t="s">
        <v>683</v>
      </c>
      <c r="C10784" t="s">
        <v>684</v>
      </c>
      <c r="D10784" t="str">
        <f>Clef_répartition[[#This Row],[Code association]]&amp;"_"&amp;Clef_répartition[[#This Row],[Nom association]]</f>
        <v>ORPC Nyon_Organisation régionale de la protection civile du district de Nyon</v>
      </c>
      <c r="E10784">
        <f>COUNTIFS(D$2:D10784,Clef_répartition[[#This Row],[Code_Nom]],J$2:J10784,Clef_répartition[[#This Row],[Année]])</f>
        <v>47</v>
      </c>
      <c r="F10784">
        <f>IF(Clef_répartition[[#This Row],[Code_Nom]]=D10783,F10783-1,(COUNTIFS(Clef_répartition[Code_Nom],Clef_répartition[[#This Row],[Code_Nom]],Clef_répartition[Année],Clef_répartition[[#This Row],[Année]])))</f>
        <v>1</v>
      </c>
      <c r="G10784" t="str">
        <f>Clef_répartition[[#This Row],[Code_Nom]]&amp;"_"&amp;Clef_répartition[[#This Row],[Nombre]]&amp;"_"&amp;Clef_répartition[[#This Row],[Année]]</f>
        <v>ORPC Nyon_Organisation régionale de la protection civile du district de Nyon_47_2021</v>
      </c>
      <c r="H10784">
        <v>5863</v>
      </c>
      <c r="I10784" t="s">
        <v>287</v>
      </c>
      <c r="J10784">
        <v>2021</v>
      </c>
      <c r="K10784">
        <v>3.7299999999999998E-3</v>
      </c>
    </row>
    <row r="10785" spans="1:11" x14ac:dyDescent="0.25">
      <c r="A10785" t="s">
        <v>725</v>
      </c>
      <c r="B10785" t="s">
        <v>563</v>
      </c>
      <c r="C10785" t="s">
        <v>564</v>
      </c>
      <c r="D10785" t="str">
        <f>Clef_répartition[[#This Row],[Code association]]&amp;"_"&amp;Clef_répartition[[#This Row],[Nom association]]</f>
        <v>ORPC Orbe_Organisation régionale de protection civile d'Orbe</v>
      </c>
      <c r="E10785">
        <f>COUNTIFS(D$2:D10785,Clef_répartition[[#This Row],[Code_Nom]],J$2:J10785,Clef_répartition[[#This Row],[Année]])</f>
        <v>1</v>
      </c>
      <c r="F10785">
        <f>IF(Clef_répartition[[#This Row],[Code_Nom]]=D10784,F10784-1,(COUNTIFS(Clef_répartition[Code_Nom],Clef_répartition[[#This Row],[Code_Nom]],Clef_répartition[Année],Clef_répartition[[#This Row],[Année]])))</f>
        <v>73</v>
      </c>
      <c r="G10785" t="str">
        <f>Clef_répartition[[#This Row],[Code_Nom]]&amp;"_"&amp;Clef_répartition[[#This Row],[Nombre]]&amp;"_"&amp;Clef_répartition[[#This Row],[Année]]</f>
        <v>ORPC Orbe_Organisation régionale de protection civile d'Orbe_1_2021</v>
      </c>
      <c r="H10785" s="60">
        <v>5742</v>
      </c>
      <c r="I10785" s="60" t="s">
        <v>2</v>
      </c>
      <c r="J10785" s="60">
        <v>2021</v>
      </c>
      <c r="K10785" s="60">
        <v>0</v>
      </c>
    </row>
    <row r="10786" spans="1:11" x14ac:dyDescent="0.25">
      <c r="A10786" t="s">
        <v>725</v>
      </c>
      <c r="B10786" t="s">
        <v>563</v>
      </c>
      <c r="C10786" t="s">
        <v>564</v>
      </c>
      <c r="D10786" t="str">
        <f>Clef_répartition[[#This Row],[Code association]]&amp;"_"&amp;Clef_répartition[[#This Row],[Nom association]]</f>
        <v>ORPC Orbe_Organisation régionale de protection civile d'Orbe</v>
      </c>
      <c r="E10786">
        <f>COUNTIFS(D$2:D10786,Clef_répartition[[#This Row],[Code_Nom]],J$2:J10786,Clef_répartition[[#This Row],[Année]])</f>
        <v>2</v>
      </c>
      <c r="F10786">
        <f>IF(Clef_répartition[[#This Row],[Code_Nom]]=D10785,F10785-1,(COUNTIFS(Clef_répartition[Code_Nom],Clef_répartition[[#This Row],[Code_Nom]],Clef_répartition[Année],Clef_répartition[[#This Row],[Année]])))</f>
        <v>72</v>
      </c>
      <c r="G10786" t="str">
        <f>Clef_répartition[[#This Row],[Code_Nom]]&amp;"_"&amp;Clef_répartition[[#This Row],[Nombre]]&amp;"_"&amp;Clef_répartition[[#This Row],[Année]]</f>
        <v>ORPC Orbe_Organisation régionale de protection civile d'Orbe_2_2021</v>
      </c>
      <c r="H10786" s="60">
        <v>5743</v>
      </c>
      <c r="I10786" s="60" t="s">
        <v>6</v>
      </c>
      <c r="J10786" s="60">
        <v>2021</v>
      </c>
      <c r="K10786" s="60">
        <v>0</v>
      </c>
    </row>
    <row r="10787" spans="1:11" x14ac:dyDescent="0.25">
      <c r="A10787" t="s">
        <v>725</v>
      </c>
      <c r="B10787" t="s">
        <v>563</v>
      </c>
      <c r="C10787" t="s">
        <v>564</v>
      </c>
      <c r="D10787" t="str">
        <f>Clef_répartition[[#This Row],[Code association]]&amp;"_"&amp;Clef_répartition[[#This Row],[Nom association]]</f>
        <v>ORPC Orbe_Organisation régionale de protection civile d'Orbe</v>
      </c>
      <c r="E10787">
        <f>COUNTIFS(D$2:D10787,Clef_répartition[[#This Row],[Code_Nom]],J$2:J10787,Clef_répartition[[#This Row],[Année]])</f>
        <v>3</v>
      </c>
      <c r="F10787">
        <f>IF(Clef_répartition[[#This Row],[Code_Nom]]=D10786,F10786-1,(COUNTIFS(Clef_répartition[Code_Nom],Clef_répartition[[#This Row],[Code_Nom]],Clef_répartition[Année],Clef_répartition[[#This Row],[Année]])))</f>
        <v>71</v>
      </c>
      <c r="G10787" t="str">
        <f>Clef_répartition[[#This Row],[Code_Nom]]&amp;"_"&amp;Clef_répartition[[#This Row],[Nombre]]&amp;"_"&amp;Clef_répartition[[#This Row],[Année]]</f>
        <v>ORPC Orbe_Organisation régionale de protection civile d'Orbe_3_2021</v>
      </c>
      <c r="H10787" s="60">
        <v>5744</v>
      </c>
      <c r="I10787" s="60" t="s">
        <v>11</v>
      </c>
      <c r="J10787" s="60">
        <v>2021</v>
      </c>
      <c r="K10787" s="60">
        <v>0</v>
      </c>
    </row>
    <row r="10788" spans="1:11" x14ac:dyDescent="0.25">
      <c r="A10788" t="s">
        <v>725</v>
      </c>
      <c r="B10788" t="s">
        <v>563</v>
      </c>
      <c r="C10788" t="s">
        <v>564</v>
      </c>
      <c r="D10788" t="str">
        <f>Clef_répartition[[#This Row],[Code association]]&amp;"_"&amp;Clef_répartition[[#This Row],[Nom association]]</f>
        <v>ORPC Orbe_Organisation régionale de protection civile d'Orbe</v>
      </c>
      <c r="E10788">
        <f>COUNTIFS(D$2:D10788,Clef_répartition[[#This Row],[Code_Nom]],J$2:J10788,Clef_répartition[[#This Row],[Année]])</f>
        <v>4</v>
      </c>
      <c r="F10788">
        <f>IF(Clef_répartition[[#This Row],[Code_Nom]]=D10787,F10787-1,(COUNTIFS(Clef_répartition[Code_Nom],Clef_répartition[[#This Row],[Code_Nom]],Clef_répartition[Année],Clef_répartition[[#This Row],[Année]])))</f>
        <v>70</v>
      </c>
      <c r="G10788" t="str">
        <f>Clef_répartition[[#This Row],[Code_Nom]]&amp;"_"&amp;Clef_répartition[[#This Row],[Nombre]]&amp;"_"&amp;Clef_répartition[[#This Row],[Année]]</f>
        <v>ORPC Orbe_Organisation régionale de protection civile d'Orbe_4_2021</v>
      </c>
      <c r="H10788" s="60">
        <v>5745</v>
      </c>
      <c r="I10788" s="60" t="s">
        <v>14</v>
      </c>
      <c r="J10788" s="60">
        <v>2021</v>
      </c>
      <c r="K10788" s="60">
        <v>0</v>
      </c>
    </row>
    <row r="10789" spans="1:11" x14ac:dyDescent="0.25">
      <c r="A10789" t="s">
        <v>725</v>
      </c>
      <c r="B10789" t="s">
        <v>563</v>
      </c>
      <c r="C10789" t="s">
        <v>564</v>
      </c>
      <c r="D10789" t="str">
        <f>Clef_répartition[[#This Row],[Code association]]&amp;"_"&amp;Clef_répartition[[#This Row],[Nom association]]</f>
        <v>ORPC Orbe_Organisation régionale de protection civile d'Orbe</v>
      </c>
      <c r="E10789">
        <f>COUNTIFS(D$2:D10789,Clef_répartition[[#This Row],[Code_Nom]],J$2:J10789,Clef_répartition[[#This Row],[Année]])</f>
        <v>5</v>
      </c>
      <c r="F10789">
        <f>IF(Clef_répartition[[#This Row],[Code_Nom]]=D10788,F10788-1,(COUNTIFS(Clef_répartition[Code_Nom],Clef_répartition[[#This Row],[Code_Nom]],Clef_répartition[Année],Clef_répartition[[#This Row],[Année]])))</f>
        <v>69</v>
      </c>
      <c r="G10789" t="str">
        <f>Clef_répartition[[#This Row],[Code_Nom]]&amp;"_"&amp;Clef_répartition[[#This Row],[Nombre]]&amp;"_"&amp;Clef_répartition[[#This Row],[Année]]</f>
        <v>ORPC Orbe_Organisation régionale de protection civile d'Orbe_5_2021</v>
      </c>
      <c r="H10789" s="60">
        <v>5746</v>
      </c>
      <c r="I10789" s="60" t="s">
        <v>15</v>
      </c>
      <c r="J10789" s="60">
        <v>2021</v>
      </c>
      <c r="K10789" s="60">
        <v>0</v>
      </c>
    </row>
    <row r="10790" spans="1:11" x14ac:dyDescent="0.25">
      <c r="A10790" t="s">
        <v>725</v>
      </c>
      <c r="B10790" t="s">
        <v>563</v>
      </c>
      <c r="C10790" t="s">
        <v>564</v>
      </c>
      <c r="D10790" t="str">
        <f>Clef_répartition[[#This Row],[Code association]]&amp;"_"&amp;Clef_répartition[[#This Row],[Nom association]]</f>
        <v>ORPC Orbe_Organisation régionale de protection civile d'Orbe</v>
      </c>
      <c r="E10790">
        <f>COUNTIFS(D$2:D10790,Clef_répartition[[#This Row],[Code_Nom]],J$2:J10790,Clef_répartition[[#This Row],[Année]])</f>
        <v>6</v>
      </c>
      <c r="F10790">
        <f>IF(Clef_répartition[[#This Row],[Code_Nom]]=D10789,F10789-1,(COUNTIFS(Clef_répartition[Code_Nom],Clef_répartition[[#This Row],[Code_Nom]],Clef_répartition[Année],Clef_répartition[[#This Row],[Année]])))</f>
        <v>68</v>
      </c>
      <c r="G10790" t="str">
        <f>Clef_répartition[[#This Row],[Code_Nom]]&amp;"_"&amp;Clef_répartition[[#This Row],[Nombre]]&amp;"_"&amp;Clef_répartition[[#This Row],[Année]]</f>
        <v>ORPC Orbe_Organisation régionale de protection civile d'Orbe_6_2021</v>
      </c>
      <c r="H10790" s="60">
        <v>5902</v>
      </c>
      <c r="I10790" s="60" t="s">
        <v>18</v>
      </c>
      <c r="J10790" s="60">
        <v>2021</v>
      </c>
      <c r="K10790" s="60">
        <v>0</v>
      </c>
    </row>
    <row r="10791" spans="1:11" x14ac:dyDescent="0.25">
      <c r="A10791" t="s">
        <v>725</v>
      </c>
      <c r="B10791" t="s">
        <v>563</v>
      </c>
      <c r="C10791" t="s">
        <v>564</v>
      </c>
      <c r="D10791" t="str">
        <f>Clef_répartition[[#This Row],[Code association]]&amp;"_"&amp;Clef_répartition[[#This Row],[Nom association]]</f>
        <v>ORPC Orbe_Organisation régionale de protection civile d'Orbe</v>
      </c>
      <c r="E10791">
        <f>COUNTIFS(D$2:D10791,Clef_répartition[[#This Row],[Code_Nom]],J$2:J10791,Clef_répartition[[#This Row],[Année]])</f>
        <v>7</v>
      </c>
      <c r="F10791">
        <f>IF(Clef_répartition[[#This Row],[Code_Nom]]=D10790,F10790-1,(COUNTIFS(Clef_répartition[Code_Nom],Clef_répartition[[#This Row],[Code_Nom]],Clef_répartition[Année],Clef_répartition[[#This Row],[Année]])))</f>
        <v>67</v>
      </c>
      <c r="G10791" t="str">
        <f>Clef_répartition[[#This Row],[Code_Nom]]&amp;"_"&amp;Clef_répartition[[#This Row],[Nombre]]&amp;"_"&amp;Clef_répartition[[#This Row],[Année]]</f>
        <v>ORPC Orbe_Organisation régionale de protection civile d'Orbe_7_2021</v>
      </c>
      <c r="H10791" s="60">
        <v>5903</v>
      </c>
      <c r="I10791" s="60" t="s">
        <v>24</v>
      </c>
      <c r="J10791" s="60">
        <v>2021</v>
      </c>
      <c r="K10791" s="60">
        <v>0</v>
      </c>
    </row>
    <row r="10792" spans="1:11" x14ac:dyDescent="0.25">
      <c r="A10792" t="s">
        <v>725</v>
      </c>
      <c r="B10792" t="s">
        <v>563</v>
      </c>
      <c r="C10792" t="s">
        <v>564</v>
      </c>
      <c r="D10792" t="str">
        <f>Clef_répartition[[#This Row],[Code association]]&amp;"_"&amp;Clef_répartition[[#This Row],[Nom association]]</f>
        <v>ORPC Orbe_Organisation régionale de protection civile d'Orbe</v>
      </c>
      <c r="E10792">
        <f>COUNTIFS(D$2:D10792,Clef_répartition[[#This Row],[Code_Nom]],J$2:J10792,Clef_répartition[[#This Row],[Année]])</f>
        <v>8</v>
      </c>
      <c r="F10792">
        <f>IF(Clef_répartition[[#This Row],[Code_Nom]]=D10791,F10791-1,(COUNTIFS(Clef_répartition[Code_Nom],Clef_répartition[[#This Row],[Code_Nom]],Clef_répartition[Année],Clef_répartition[[#This Row],[Année]])))</f>
        <v>66</v>
      </c>
      <c r="G10792" t="str">
        <f>Clef_répartition[[#This Row],[Code_Nom]]&amp;"_"&amp;Clef_répartition[[#This Row],[Nombre]]&amp;"_"&amp;Clef_répartition[[#This Row],[Année]]</f>
        <v>ORPC Orbe_Organisation régionale de protection civile d'Orbe_8_2021</v>
      </c>
      <c r="H10792" s="60">
        <v>5747</v>
      </c>
      <c r="I10792" s="60" t="s">
        <v>26</v>
      </c>
      <c r="J10792" s="60">
        <v>2021</v>
      </c>
      <c r="K10792" s="60">
        <v>0</v>
      </c>
    </row>
    <row r="10793" spans="1:11" x14ac:dyDescent="0.25">
      <c r="A10793" t="s">
        <v>725</v>
      </c>
      <c r="B10793" t="s">
        <v>563</v>
      </c>
      <c r="C10793" t="s">
        <v>564</v>
      </c>
      <c r="D10793" t="str">
        <f>Clef_répartition[[#This Row],[Code association]]&amp;"_"&amp;Clef_répartition[[#This Row],[Nom association]]</f>
        <v>ORPC Orbe_Organisation régionale de protection civile d'Orbe</v>
      </c>
      <c r="E10793">
        <f>COUNTIFS(D$2:D10793,Clef_répartition[[#This Row],[Code_Nom]],J$2:J10793,Clef_répartition[[#This Row],[Année]])</f>
        <v>9</v>
      </c>
      <c r="F10793">
        <f>IF(Clef_répartition[[#This Row],[Code_Nom]]=D10792,F10792-1,(COUNTIFS(Clef_répartition[Code_Nom],Clef_répartition[[#This Row],[Code_Nom]],Clef_répartition[Année],Clef_répartition[[#This Row],[Année]])))</f>
        <v>65</v>
      </c>
      <c r="G10793" t="str">
        <f>Clef_répartition[[#This Row],[Code_Nom]]&amp;"_"&amp;Clef_répartition[[#This Row],[Nombre]]&amp;"_"&amp;Clef_répartition[[#This Row],[Année]]</f>
        <v>ORPC Orbe_Organisation régionale de protection civile d'Orbe_9_2021</v>
      </c>
      <c r="H10793" s="60">
        <v>5551</v>
      </c>
      <c r="I10793" s="60" t="s">
        <v>28</v>
      </c>
      <c r="J10793" s="60">
        <v>2021</v>
      </c>
      <c r="K10793" s="60">
        <v>0</v>
      </c>
    </row>
    <row r="10794" spans="1:11" x14ac:dyDescent="0.25">
      <c r="A10794" t="s">
        <v>725</v>
      </c>
      <c r="B10794" t="s">
        <v>563</v>
      </c>
      <c r="C10794" t="s">
        <v>564</v>
      </c>
      <c r="D10794" t="str">
        <f>Clef_répartition[[#This Row],[Code association]]&amp;"_"&amp;Clef_répartition[[#This Row],[Nom association]]</f>
        <v>ORPC Orbe_Organisation régionale de protection civile d'Orbe</v>
      </c>
      <c r="E10794">
        <f>COUNTIFS(D$2:D10794,Clef_répartition[[#This Row],[Code_Nom]],J$2:J10794,Clef_répartition[[#This Row],[Année]])</f>
        <v>10</v>
      </c>
      <c r="F10794">
        <f>IF(Clef_répartition[[#This Row],[Code_Nom]]=D10793,F10793-1,(COUNTIFS(Clef_répartition[Code_Nom],Clef_répartition[[#This Row],[Code_Nom]],Clef_répartition[Année],Clef_répartition[[#This Row],[Année]])))</f>
        <v>64</v>
      </c>
      <c r="G10794" t="str">
        <f>Clef_répartition[[#This Row],[Code_Nom]]&amp;"_"&amp;Clef_répartition[[#This Row],[Nombre]]&amp;"_"&amp;Clef_répartition[[#This Row],[Année]]</f>
        <v>ORPC Orbe_Organisation régionale de protection civile d'Orbe_10_2021</v>
      </c>
      <c r="H10794" s="60">
        <v>5748</v>
      </c>
      <c r="I10794" s="60" t="s">
        <v>38</v>
      </c>
      <c r="J10794" s="60">
        <v>2021</v>
      </c>
      <c r="K10794" s="60">
        <v>0</v>
      </c>
    </row>
    <row r="10795" spans="1:11" x14ac:dyDescent="0.25">
      <c r="A10795" t="s">
        <v>725</v>
      </c>
      <c r="B10795" t="s">
        <v>563</v>
      </c>
      <c r="C10795" t="s">
        <v>564</v>
      </c>
      <c r="D10795" t="str">
        <f>Clef_répartition[[#This Row],[Code association]]&amp;"_"&amp;Clef_répartition[[#This Row],[Nom association]]</f>
        <v>ORPC Orbe_Organisation régionale de protection civile d'Orbe</v>
      </c>
      <c r="E10795">
        <f>COUNTIFS(D$2:D10795,Clef_répartition[[#This Row],[Code_Nom]],J$2:J10795,Clef_répartition[[#This Row],[Année]])</f>
        <v>11</v>
      </c>
      <c r="F10795">
        <f>IF(Clef_répartition[[#This Row],[Code_Nom]]=D10794,F10794-1,(COUNTIFS(Clef_répartition[Code_Nom],Clef_répartition[[#This Row],[Code_Nom]],Clef_répartition[Année],Clef_répartition[[#This Row],[Année]])))</f>
        <v>63</v>
      </c>
      <c r="G10795" t="str">
        <f>Clef_répartition[[#This Row],[Code_Nom]]&amp;"_"&amp;Clef_répartition[[#This Row],[Nombre]]&amp;"_"&amp;Clef_répartition[[#This Row],[Année]]</f>
        <v>ORPC Orbe_Organisation régionale de protection civile d'Orbe_11_2021</v>
      </c>
      <c r="H10795" s="60">
        <v>5552</v>
      </c>
      <c r="I10795" s="60" t="s">
        <v>40</v>
      </c>
      <c r="J10795" s="60">
        <v>2021</v>
      </c>
      <c r="K10795" s="60">
        <v>0</v>
      </c>
    </row>
    <row r="10796" spans="1:11" x14ac:dyDescent="0.25">
      <c r="A10796" t="s">
        <v>725</v>
      </c>
      <c r="B10796" t="s">
        <v>563</v>
      </c>
      <c r="C10796" t="s">
        <v>564</v>
      </c>
      <c r="D10796" t="str">
        <f>Clef_répartition[[#This Row],[Code association]]&amp;"_"&amp;Clef_répartition[[#This Row],[Nom association]]</f>
        <v>ORPC Orbe_Organisation régionale de protection civile d'Orbe</v>
      </c>
      <c r="E10796">
        <f>COUNTIFS(D$2:D10796,Clef_répartition[[#This Row],[Code_Nom]],J$2:J10796,Clef_répartition[[#This Row],[Année]])</f>
        <v>12</v>
      </c>
      <c r="F10796">
        <f>IF(Clef_répartition[[#This Row],[Code_Nom]]=D10795,F10795-1,(COUNTIFS(Clef_répartition[Code_Nom],Clef_répartition[[#This Row],[Code_Nom]],Clef_répartition[Année],Clef_répartition[[#This Row],[Année]])))</f>
        <v>62</v>
      </c>
      <c r="G10796" t="str">
        <f>Clef_répartition[[#This Row],[Code_Nom]]&amp;"_"&amp;Clef_répartition[[#This Row],[Nombre]]&amp;"_"&amp;Clef_répartition[[#This Row],[Année]]</f>
        <v>ORPC Orbe_Organisation régionale de protection civile d'Orbe_12_2021</v>
      </c>
      <c r="H10796" s="60">
        <v>5904</v>
      </c>
      <c r="I10796" s="60" t="s">
        <v>46</v>
      </c>
      <c r="J10796" s="60">
        <v>2021</v>
      </c>
      <c r="K10796" s="60">
        <v>0</v>
      </c>
    </row>
    <row r="10797" spans="1:11" x14ac:dyDescent="0.25">
      <c r="A10797" t="s">
        <v>725</v>
      </c>
      <c r="B10797" t="s">
        <v>563</v>
      </c>
      <c r="C10797" t="s">
        <v>564</v>
      </c>
      <c r="D10797" t="str">
        <f>Clef_répartition[[#This Row],[Code association]]&amp;"_"&amp;Clef_répartition[[#This Row],[Nom association]]</f>
        <v>ORPC Orbe_Organisation régionale de protection civile d'Orbe</v>
      </c>
      <c r="E10797">
        <f>COUNTIFS(D$2:D10797,Clef_répartition[[#This Row],[Code_Nom]],J$2:J10797,Clef_répartition[[#This Row],[Année]])</f>
        <v>13</v>
      </c>
      <c r="F10797">
        <f>IF(Clef_répartition[[#This Row],[Code_Nom]]=D10796,F10796-1,(COUNTIFS(Clef_répartition[Code_Nom],Clef_répartition[[#This Row],[Code_Nom]],Clef_répartition[Année],Clef_répartition[[#This Row],[Année]])))</f>
        <v>61</v>
      </c>
      <c r="G10797" t="str">
        <f>Clef_répartition[[#This Row],[Code_Nom]]&amp;"_"&amp;Clef_répartition[[#This Row],[Nombre]]&amp;"_"&amp;Clef_répartition[[#This Row],[Année]]</f>
        <v>ORPC Orbe_Organisation régionale de protection civile d'Orbe_13_2021</v>
      </c>
      <c r="H10797" s="60">
        <v>5553</v>
      </c>
      <c r="I10797" s="60" t="s">
        <v>47</v>
      </c>
      <c r="J10797" s="60">
        <v>2021</v>
      </c>
      <c r="K10797" s="60">
        <v>0</v>
      </c>
    </row>
    <row r="10798" spans="1:11" x14ac:dyDescent="0.25">
      <c r="A10798" t="s">
        <v>725</v>
      </c>
      <c r="B10798" t="s">
        <v>563</v>
      </c>
      <c r="C10798" t="s">
        <v>564</v>
      </c>
      <c r="D10798" t="str">
        <f>Clef_répartition[[#This Row],[Code association]]&amp;"_"&amp;Clef_répartition[[#This Row],[Nom association]]</f>
        <v>ORPC Orbe_Organisation régionale de protection civile d'Orbe</v>
      </c>
      <c r="E10798">
        <f>COUNTIFS(D$2:D10798,Clef_répartition[[#This Row],[Code_Nom]],J$2:J10798,Clef_répartition[[#This Row],[Année]])</f>
        <v>14</v>
      </c>
      <c r="F10798">
        <f>IF(Clef_répartition[[#This Row],[Code_Nom]]=D10797,F10797-1,(COUNTIFS(Clef_répartition[Code_Nom],Clef_répartition[[#This Row],[Code_Nom]],Clef_répartition[Année],Clef_répartition[[#This Row],[Année]])))</f>
        <v>60</v>
      </c>
      <c r="G10798" t="str">
        <f>Clef_répartition[[#This Row],[Code_Nom]]&amp;"_"&amp;Clef_répartition[[#This Row],[Nombre]]&amp;"_"&amp;Clef_répartition[[#This Row],[Année]]</f>
        <v>ORPC Orbe_Organisation régionale de protection civile d'Orbe_14_2021</v>
      </c>
      <c r="H10798" s="60">
        <v>5905</v>
      </c>
      <c r="I10798" s="60" t="s">
        <v>49</v>
      </c>
      <c r="J10798" s="60">
        <v>2021</v>
      </c>
      <c r="K10798" s="60">
        <v>0</v>
      </c>
    </row>
    <row r="10799" spans="1:11" x14ac:dyDescent="0.25">
      <c r="A10799" t="s">
        <v>725</v>
      </c>
      <c r="B10799" t="s">
        <v>563</v>
      </c>
      <c r="C10799" t="s">
        <v>564</v>
      </c>
      <c r="D10799" t="str">
        <f>Clef_répartition[[#This Row],[Code association]]&amp;"_"&amp;Clef_répartition[[#This Row],[Nom association]]</f>
        <v>ORPC Orbe_Organisation régionale de protection civile d'Orbe</v>
      </c>
      <c r="E10799">
        <f>COUNTIFS(D$2:D10799,Clef_répartition[[#This Row],[Code_Nom]],J$2:J10799,Clef_répartition[[#This Row],[Année]])</f>
        <v>15</v>
      </c>
      <c r="F10799">
        <f>IF(Clef_répartition[[#This Row],[Code_Nom]]=D10798,F10798-1,(COUNTIFS(Clef_répartition[Code_Nom],Clef_répartition[[#This Row],[Code_Nom]],Clef_répartition[Année],Clef_répartition[[#This Row],[Année]])))</f>
        <v>59</v>
      </c>
      <c r="G10799" t="str">
        <f>Clef_répartition[[#This Row],[Code_Nom]]&amp;"_"&amp;Clef_répartition[[#This Row],[Nombre]]&amp;"_"&amp;Clef_répartition[[#This Row],[Année]]</f>
        <v>ORPC Orbe_Organisation régionale de protection civile d'Orbe_15_2021</v>
      </c>
      <c r="H10799" s="60">
        <v>5907</v>
      </c>
      <c r="I10799" s="60" t="s">
        <v>54</v>
      </c>
      <c r="J10799" s="60">
        <v>2021</v>
      </c>
      <c r="K10799" s="60">
        <v>0</v>
      </c>
    </row>
    <row r="10800" spans="1:11" x14ac:dyDescent="0.25">
      <c r="A10800" t="s">
        <v>725</v>
      </c>
      <c r="B10800" t="s">
        <v>563</v>
      </c>
      <c r="C10800" t="s">
        <v>564</v>
      </c>
      <c r="D10800" t="str">
        <f>Clef_répartition[[#This Row],[Code association]]&amp;"_"&amp;Clef_répartition[[#This Row],[Nom association]]</f>
        <v>ORPC Orbe_Organisation régionale de protection civile d'Orbe</v>
      </c>
      <c r="E10800">
        <f>COUNTIFS(D$2:D10800,Clef_répartition[[#This Row],[Code_Nom]],J$2:J10800,Clef_répartition[[#This Row],[Année]])</f>
        <v>16</v>
      </c>
      <c r="F10800">
        <f>IF(Clef_répartition[[#This Row],[Code_Nom]]=D10799,F10799-1,(COUNTIFS(Clef_répartition[Code_Nom],Clef_répartition[[#This Row],[Code_Nom]],Clef_répartition[Année],Clef_répartition[[#This Row],[Année]])))</f>
        <v>58</v>
      </c>
      <c r="G10800" t="str">
        <f>Clef_répartition[[#This Row],[Code_Nom]]&amp;"_"&amp;Clef_répartition[[#This Row],[Nombre]]&amp;"_"&amp;Clef_répartition[[#This Row],[Année]]</f>
        <v>ORPC Orbe_Organisation régionale de protection civile d'Orbe_16_2021</v>
      </c>
      <c r="H10800" s="60">
        <v>5749</v>
      </c>
      <c r="I10800" s="60" t="s">
        <v>58</v>
      </c>
      <c r="J10800" s="60">
        <v>2021</v>
      </c>
      <c r="K10800" s="60">
        <v>0</v>
      </c>
    </row>
    <row r="10801" spans="1:11" x14ac:dyDescent="0.25">
      <c r="A10801" t="s">
        <v>725</v>
      </c>
      <c r="B10801" t="s">
        <v>563</v>
      </c>
      <c r="C10801" t="s">
        <v>564</v>
      </c>
      <c r="D10801" t="str">
        <f>Clef_répartition[[#This Row],[Code association]]&amp;"_"&amp;Clef_répartition[[#This Row],[Nom association]]</f>
        <v>ORPC Orbe_Organisation régionale de protection civile d'Orbe</v>
      </c>
      <c r="E10801">
        <f>COUNTIFS(D$2:D10801,Clef_répartition[[#This Row],[Code_Nom]],J$2:J10801,Clef_répartition[[#This Row],[Année]])</f>
        <v>17</v>
      </c>
      <c r="F10801">
        <f>IF(Clef_répartition[[#This Row],[Code_Nom]]=D10800,F10800-1,(COUNTIFS(Clef_répartition[Code_Nom],Clef_répartition[[#This Row],[Code_Nom]],Clef_répartition[Année],Clef_répartition[[#This Row],[Année]])))</f>
        <v>57</v>
      </c>
      <c r="G10801" t="str">
        <f>Clef_répartition[[#This Row],[Code_Nom]]&amp;"_"&amp;Clef_répartition[[#This Row],[Nombre]]&amp;"_"&amp;Clef_répartition[[#This Row],[Année]]</f>
        <v>ORPC Orbe_Organisation régionale de protection civile d'Orbe_17_2021</v>
      </c>
      <c r="H10801" s="60">
        <v>5908</v>
      </c>
      <c r="I10801" s="60" t="s">
        <v>59</v>
      </c>
      <c r="J10801" s="60">
        <v>2021</v>
      </c>
      <c r="K10801" s="60">
        <v>0</v>
      </c>
    </row>
    <row r="10802" spans="1:11" x14ac:dyDescent="0.25">
      <c r="A10802" t="s">
        <v>725</v>
      </c>
      <c r="B10802" t="s">
        <v>563</v>
      </c>
      <c r="C10802" t="s">
        <v>564</v>
      </c>
      <c r="D10802" t="str">
        <f>Clef_répartition[[#This Row],[Code association]]&amp;"_"&amp;Clef_répartition[[#This Row],[Nom association]]</f>
        <v>ORPC Orbe_Organisation régionale de protection civile d'Orbe</v>
      </c>
      <c r="E10802">
        <f>COUNTIFS(D$2:D10802,Clef_répartition[[#This Row],[Code_Nom]],J$2:J10802,Clef_répartition[[#This Row],[Année]])</f>
        <v>18</v>
      </c>
      <c r="F10802">
        <f>IF(Clef_répartition[[#This Row],[Code_Nom]]=D10801,F10801-1,(COUNTIFS(Clef_répartition[Code_Nom],Clef_répartition[[#This Row],[Code_Nom]],Clef_répartition[Année],Clef_répartition[[#This Row],[Année]])))</f>
        <v>56</v>
      </c>
      <c r="G10802" t="str">
        <f>Clef_répartition[[#This Row],[Code_Nom]]&amp;"_"&amp;Clef_répartition[[#This Row],[Nombre]]&amp;"_"&amp;Clef_répartition[[#This Row],[Année]]</f>
        <v>ORPC Orbe_Organisation régionale de protection civile d'Orbe_18_2021</v>
      </c>
      <c r="H10802" s="60">
        <v>5909</v>
      </c>
      <c r="I10802" s="60" t="s">
        <v>60</v>
      </c>
      <c r="J10802" s="60">
        <v>2021</v>
      </c>
      <c r="K10802" s="60">
        <v>0</v>
      </c>
    </row>
    <row r="10803" spans="1:11" x14ac:dyDescent="0.25">
      <c r="A10803" t="s">
        <v>725</v>
      </c>
      <c r="B10803" t="s">
        <v>563</v>
      </c>
      <c r="C10803" t="s">
        <v>564</v>
      </c>
      <c r="D10803" t="str">
        <f>Clef_répartition[[#This Row],[Code association]]&amp;"_"&amp;Clef_répartition[[#This Row],[Nom association]]</f>
        <v>ORPC Orbe_Organisation régionale de protection civile d'Orbe</v>
      </c>
      <c r="E10803">
        <f>COUNTIFS(D$2:D10803,Clef_répartition[[#This Row],[Code_Nom]],J$2:J10803,Clef_répartition[[#This Row],[Année]])</f>
        <v>19</v>
      </c>
      <c r="F10803">
        <f>IF(Clef_répartition[[#This Row],[Code_Nom]]=D10802,F10802-1,(COUNTIFS(Clef_répartition[Code_Nom],Clef_répartition[[#This Row],[Code_Nom]],Clef_répartition[Année],Clef_répartition[[#This Row],[Année]])))</f>
        <v>55</v>
      </c>
      <c r="G10803" t="str">
        <f>Clef_répartition[[#This Row],[Code_Nom]]&amp;"_"&amp;Clef_répartition[[#This Row],[Nombre]]&amp;"_"&amp;Clef_répartition[[#This Row],[Année]]</f>
        <v>ORPC Orbe_Organisation régionale de protection civile d'Orbe_19_2021</v>
      </c>
      <c r="H10803" s="60">
        <v>5554</v>
      </c>
      <c r="I10803" s="60" t="s">
        <v>71</v>
      </c>
      <c r="J10803" s="60">
        <v>2021</v>
      </c>
      <c r="K10803" s="60">
        <v>0</v>
      </c>
    </row>
    <row r="10804" spans="1:11" x14ac:dyDescent="0.25">
      <c r="A10804" t="s">
        <v>725</v>
      </c>
      <c r="B10804" t="s">
        <v>563</v>
      </c>
      <c r="C10804" t="s">
        <v>564</v>
      </c>
      <c r="D10804" t="str">
        <f>Clef_répartition[[#This Row],[Code association]]&amp;"_"&amp;Clef_répartition[[#This Row],[Nom association]]</f>
        <v>ORPC Orbe_Organisation régionale de protection civile d'Orbe</v>
      </c>
      <c r="E10804">
        <f>COUNTIFS(D$2:D10804,Clef_répartition[[#This Row],[Code_Nom]],J$2:J10804,Clef_répartition[[#This Row],[Année]])</f>
        <v>20</v>
      </c>
      <c r="F10804">
        <f>IF(Clef_répartition[[#This Row],[Code_Nom]]=D10803,F10803-1,(COUNTIFS(Clef_répartition[Code_Nom],Clef_répartition[[#This Row],[Code_Nom]],Clef_répartition[Année],Clef_répartition[[#This Row],[Année]])))</f>
        <v>54</v>
      </c>
      <c r="G10804" t="str">
        <f>Clef_répartition[[#This Row],[Code_Nom]]&amp;"_"&amp;Clef_répartition[[#This Row],[Nombre]]&amp;"_"&amp;Clef_répartition[[#This Row],[Année]]</f>
        <v>ORPC Orbe_Organisation régionale de protection civile d'Orbe_20_2021</v>
      </c>
      <c r="H10804" s="60">
        <v>5555</v>
      </c>
      <c r="I10804" s="60" t="s">
        <v>75</v>
      </c>
      <c r="J10804" s="60">
        <v>2021</v>
      </c>
      <c r="K10804" s="60">
        <v>0</v>
      </c>
    </row>
    <row r="10805" spans="1:11" x14ac:dyDescent="0.25">
      <c r="A10805" t="s">
        <v>725</v>
      </c>
      <c r="B10805" t="s">
        <v>563</v>
      </c>
      <c r="C10805" t="s">
        <v>564</v>
      </c>
      <c r="D10805" t="str">
        <f>Clef_répartition[[#This Row],[Code association]]&amp;"_"&amp;Clef_répartition[[#This Row],[Nom association]]</f>
        <v>ORPC Orbe_Organisation régionale de protection civile d'Orbe</v>
      </c>
      <c r="E10805">
        <f>COUNTIFS(D$2:D10805,Clef_répartition[[#This Row],[Code_Nom]],J$2:J10805,Clef_répartition[[#This Row],[Année]])</f>
        <v>21</v>
      </c>
      <c r="F10805">
        <f>IF(Clef_répartition[[#This Row],[Code_Nom]]=D10804,F10804-1,(COUNTIFS(Clef_répartition[Code_Nom],Clef_répartition[[#This Row],[Code_Nom]],Clef_répartition[Année],Clef_répartition[[#This Row],[Année]])))</f>
        <v>53</v>
      </c>
      <c r="G10805" t="str">
        <f>Clef_répartition[[#This Row],[Code_Nom]]&amp;"_"&amp;Clef_répartition[[#This Row],[Nombre]]&amp;"_"&amp;Clef_répartition[[#This Row],[Année]]</f>
        <v>ORPC Orbe_Organisation régionale de protection civile d'Orbe_21_2021</v>
      </c>
      <c r="H10805" s="60">
        <v>5910</v>
      </c>
      <c r="I10805" s="60" t="s">
        <v>83</v>
      </c>
      <c r="J10805" s="60">
        <v>2021</v>
      </c>
      <c r="K10805" s="60">
        <v>0</v>
      </c>
    </row>
    <row r="10806" spans="1:11" x14ac:dyDescent="0.25">
      <c r="A10806" t="s">
        <v>725</v>
      </c>
      <c r="B10806" t="s">
        <v>563</v>
      </c>
      <c r="C10806" t="s">
        <v>564</v>
      </c>
      <c r="D10806" t="str">
        <f>Clef_répartition[[#This Row],[Code association]]&amp;"_"&amp;Clef_répartition[[#This Row],[Nom association]]</f>
        <v>ORPC Orbe_Organisation régionale de protection civile d'Orbe</v>
      </c>
      <c r="E10806">
        <f>COUNTIFS(D$2:D10806,Clef_répartition[[#This Row],[Code_Nom]],J$2:J10806,Clef_répartition[[#This Row],[Année]])</f>
        <v>22</v>
      </c>
      <c r="F10806">
        <f>IF(Clef_répartition[[#This Row],[Code_Nom]]=D10805,F10805-1,(COUNTIFS(Clef_répartition[Code_Nom],Clef_répartition[[#This Row],[Code_Nom]],Clef_répartition[Année],Clef_répartition[[#This Row],[Année]])))</f>
        <v>52</v>
      </c>
      <c r="G10806" t="str">
        <f>Clef_répartition[[#This Row],[Code_Nom]]&amp;"_"&amp;Clef_répartition[[#This Row],[Nombre]]&amp;"_"&amp;Clef_répartition[[#This Row],[Année]]</f>
        <v>ORPC Orbe_Organisation régionale de protection civile d'Orbe_22_2021</v>
      </c>
      <c r="H10806" s="60">
        <v>5752</v>
      </c>
      <c r="I10806" s="60" t="s">
        <v>84</v>
      </c>
      <c r="J10806" s="60">
        <v>2021</v>
      </c>
      <c r="K10806" s="60">
        <v>0</v>
      </c>
    </row>
    <row r="10807" spans="1:11" x14ac:dyDescent="0.25">
      <c r="A10807" t="s">
        <v>725</v>
      </c>
      <c r="B10807" t="s">
        <v>563</v>
      </c>
      <c r="C10807" t="s">
        <v>564</v>
      </c>
      <c r="D10807" t="str">
        <f>Clef_répartition[[#This Row],[Code association]]&amp;"_"&amp;Clef_répartition[[#This Row],[Nom association]]</f>
        <v>ORPC Orbe_Organisation régionale de protection civile d'Orbe</v>
      </c>
      <c r="E10807">
        <f>COUNTIFS(D$2:D10807,Clef_répartition[[#This Row],[Code_Nom]],J$2:J10807,Clef_répartition[[#This Row],[Année]])</f>
        <v>23</v>
      </c>
      <c r="F10807">
        <f>IF(Clef_répartition[[#This Row],[Code_Nom]]=D10806,F10806-1,(COUNTIFS(Clef_répartition[Code_Nom],Clef_répartition[[#This Row],[Code_Nom]],Clef_répartition[Année],Clef_répartition[[#This Row],[Année]])))</f>
        <v>51</v>
      </c>
      <c r="G10807" t="str">
        <f>Clef_répartition[[#This Row],[Code_Nom]]&amp;"_"&amp;Clef_répartition[[#This Row],[Nombre]]&amp;"_"&amp;Clef_répartition[[#This Row],[Année]]</f>
        <v>ORPC Orbe_Organisation régionale de protection civile d'Orbe_23_2021</v>
      </c>
      <c r="H10807" s="60">
        <v>5911</v>
      </c>
      <c r="I10807" s="60" t="s">
        <v>86</v>
      </c>
      <c r="J10807" s="60">
        <v>2021</v>
      </c>
      <c r="K10807" s="60">
        <v>0</v>
      </c>
    </row>
    <row r="10808" spans="1:11" x14ac:dyDescent="0.25">
      <c r="A10808" t="s">
        <v>725</v>
      </c>
      <c r="B10808" t="s">
        <v>563</v>
      </c>
      <c r="C10808" t="s">
        <v>564</v>
      </c>
      <c r="D10808" t="str">
        <f>Clef_répartition[[#This Row],[Code association]]&amp;"_"&amp;Clef_répartition[[#This Row],[Nom association]]</f>
        <v>ORPC Orbe_Organisation régionale de protection civile d'Orbe</v>
      </c>
      <c r="E10808">
        <f>COUNTIFS(D$2:D10808,Clef_répartition[[#This Row],[Code_Nom]],J$2:J10808,Clef_répartition[[#This Row],[Année]])</f>
        <v>24</v>
      </c>
      <c r="F10808">
        <f>IF(Clef_répartition[[#This Row],[Code_Nom]]=D10807,F10807-1,(COUNTIFS(Clef_répartition[Code_Nom],Clef_répartition[[#This Row],[Code_Nom]],Clef_répartition[Année],Clef_répartition[[#This Row],[Année]])))</f>
        <v>50</v>
      </c>
      <c r="G10808" t="str">
        <f>Clef_répartition[[#This Row],[Code_Nom]]&amp;"_"&amp;Clef_répartition[[#This Row],[Nombre]]&amp;"_"&amp;Clef_répartition[[#This Row],[Année]]</f>
        <v>ORPC Orbe_Organisation régionale de protection civile d'Orbe_24_2021</v>
      </c>
      <c r="H10808" s="60">
        <v>5912</v>
      </c>
      <c r="I10808" s="60" t="s">
        <v>91</v>
      </c>
      <c r="J10808" s="60">
        <v>2021</v>
      </c>
      <c r="K10808" s="60">
        <v>0</v>
      </c>
    </row>
    <row r="10809" spans="1:11" x14ac:dyDescent="0.25">
      <c r="A10809" t="s">
        <v>725</v>
      </c>
      <c r="B10809" t="s">
        <v>563</v>
      </c>
      <c r="C10809" t="s">
        <v>564</v>
      </c>
      <c r="D10809" t="str">
        <f>Clef_répartition[[#This Row],[Code association]]&amp;"_"&amp;Clef_répartition[[#This Row],[Nom association]]</f>
        <v>ORPC Orbe_Organisation régionale de protection civile d'Orbe</v>
      </c>
      <c r="E10809">
        <f>COUNTIFS(D$2:D10809,Clef_répartition[[#This Row],[Code_Nom]],J$2:J10809,Clef_répartition[[#This Row],[Année]])</f>
        <v>25</v>
      </c>
      <c r="F10809">
        <f>IF(Clef_répartition[[#This Row],[Code_Nom]]=D10808,F10808-1,(COUNTIFS(Clef_répartition[Code_Nom],Clef_répartition[[#This Row],[Code_Nom]],Clef_répartition[Année],Clef_répartition[[#This Row],[Année]])))</f>
        <v>49</v>
      </c>
      <c r="G10809" t="str">
        <f>Clef_répartition[[#This Row],[Code_Nom]]&amp;"_"&amp;Clef_répartition[[#This Row],[Nombre]]&amp;"_"&amp;Clef_répartition[[#This Row],[Année]]</f>
        <v>ORPC Orbe_Organisation régionale de protection civile d'Orbe_25_2021</v>
      </c>
      <c r="H10809" s="60">
        <v>5913</v>
      </c>
      <c r="I10809" s="60" t="s">
        <v>96</v>
      </c>
      <c r="J10809" s="60">
        <v>2021</v>
      </c>
      <c r="K10809" s="60">
        <v>0</v>
      </c>
    </row>
    <row r="10810" spans="1:11" x14ac:dyDescent="0.25">
      <c r="A10810" t="s">
        <v>725</v>
      </c>
      <c r="B10810" t="s">
        <v>563</v>
      </c>
      <c r="C10810" t="s">
        <v>564</v>
      </c>
      <c r="D10810" t="str">
        <f>Clef_répartition[[#This Row],[Code association]]&amp;"_"&amp;Clef_répartition[[#This Row],[Nom association]]</f>
        <v>ORPC Orbe_Organisation régionale de protection civile d'Orbe</v>
      </c>
      <c r="E10810">
        <f>COUNTIFS(D$2:D10810,Clef_répartition[[#This Row],[Code_Nom]],J$2:J10810,Clef_répartition[[#This Row],[Année]])</f>
        <v>26</v>
      </c>
      <c r="F10810">
        <f>IF(Clef_répartition[[#This Row],[Code_Nom]]=D10809,F10809-1,(COUNTIFS(Clef_répartition[Code_Nom],Clef_répartition[[#This Row],[Code_Nom]],Clef_répartition[Année],Clef_répartition[[#This Row],[Année]])))</f>
        <v>48</v>
      </c>
      <c r="G10810" t="str">
        <f>Clef_répartition[[#This Row],[Code_Nom]]&amp;"_"&amp;Clef_répartition[[#This Row],[Nombre]]&amp;"_"&amp;Clef_répartition[[#This Row],[Année]]</f>
        <v>ORPC Orbe_Organisation régionale de protection civile d'Orbe_26_2021</v>
      </c>
      <c r="H10810" s="60">
        <v>5914</v>
      </c>
      <c r="I10810" s="60" t="s">
        <v>105</v>
      </c>
      <c r="J10810" s="60">
        <v>2021</v>
      </c>
      <c r="K10810" s="60">
        <v>0</v>
      </c>
    </row>
    <row r="10811" spans="1:11" x14ac:dyDescent="0.25">
      <c r="A10811" t="s">
        <v>725</v>
      </c>
      <c r="B10811" t="s">
        <v>563</v>
      </c>
      <c r="C10811" t="s">
        <v>564</v>
      </c>
      <c r="D10811" t="str">
        <f>Clef_répartition[[#This Row],[Code association]]&amp;"_"&amp;Clef_répartition[[#This Row],[Nom association]]</f>
        <v>ORPC Orbe_Organisation régionale de protection civile d'Orbe</v>
      </c>
      <c r="E10811">
        <f>COUNTIFS(D$2:D10811,Clef_répartition[[#This Row],[Code_Nom]],J$2:J10811,Clef_répartition[[#This Row],[Année]])</f>
        <v>27</v>
      </c>
      <c r="F10811">
        <f>IF(Clef_répartition[[#This Row],[Code_Nom]]=D10810,F10810-1,(COUNTIFS(Clef_répartition[Code_Nom],Clef_répartition[[#This Row],[Code_Nom]],Clef_répartition[Année],Clef_répartition[[#This Row],[Année]])))</f>
        <v>47</v>
      </c>
      <c r="G10811" t="str">
        <f>Clef_répartition[[#This Row],[Code_Nom]]&amp;"_"&amp;Clef_répartition[[#This Row],[Nombre]]&amp;"_"&amp;Clef_répartition[[#This Row],[Année]]</f>
        <v>ORPC Orbe_Organisation régionale de protection civile d'Orbe_27_2021</v>
      </c>
      <c r="H10811" s="60">
        <v>5556</v>
      </c>
      <c r="I10811" s="60" t="s">
        <v>115</v>
      </c>
      <c r="J10811" s="60">
        <v>2021</v>
      </c>
      <c r="K10811" s="60">
        <v>0</v>
      </c>
    </row>
    <row r="10812" spans="1:11" x14ac:dyDescent="0.25">
      <c r="A10812" t="s">
        <v>725</v>
      </c>
      <c r="B10812" t="s">
        <v>563</v>
      </c>
      <c r="C10812" t="s">
        <v>564</v>
      </c>
      <c r="D10812" t="str">
        <f>Clef_répartition[[#This Row],[Code association]]&amp;"_"&amp;Clef_répartition[[#This Row],[Nom association]]</f>
        <v>ORPC Orbe_Organisation régionale de protection civile d'Orbe</v>
      </c>
      <c r="E10812">
        <f>COUNTIFS(D$2:D10812,Clef_répartition[[#This Row],[Code_Nom]],J$2:J10812,Clef_répartition[[#This Row],[Année]])</f>
        <v>28</v>
      </c>
      <c r="F10812">
        <f>IF(Clef_répartition[[#This Row],[Code_Nom]]=D10811,F10811-1,(COUNTIFS(Clef_répartition[Code_Nom],Clef_répartition[[#This Row],[Code_Nom]],Clef_répartition[Année],Clef_répartition[[#This Row],[Année]])))</f>
        <v>46</v>
      </c>
      <c r="G10812" t="str">
        <f>Clef_répartition[[#This Row],[Code_Nom]]&amp;"_"&amp;Clef_répartition[[#This Row],[Nombre]]&amp;"_"&amp;Clef_répartition[[#This Row],[Année]]</f>
        <v>ORPC Orbe_Organisation régionale de protection civile d'Orbe_28_2021</v>
      </c>
      <c r="H10812" s="60">
        <v>5557</v>
      </c>
      <c r="I10812" s="60" t="s">
        <v>116</v>
      </c>
      <c r="J10812" s="60">
        <v>2021</v>
      </c>
      <c r="K10812" s="60">
        <v>0</v>
      </c>
    </row>
    <row r="10813" spans="1:11" x14ac:dyDescent="0.25">
      <c r="A10813" t="s">
        <v>725</v>
      </c>
      <c r="B10813" t="s">
        <v>563</v>
      </c>
      <c r="C10813" t="s">
        <v>564</v>
      </c>
      <c r="D10813" t="str">
        <f>Clef_répartition[[#This Row],[Code association]]&amp;"_"&amp;Clef_répartition[[#This Row],[Nom association]]</f>
        <v>ORPC Orbe_Organisation régionale de protection civile d'Orbe</v>
      </c>
      <c r="E10813">
        <f>COUNTIFS(D$2:D10813,Clef_répartition[[#This Row],[Code_Nom]],J$2:J10813,Clef_répartition[[#This Row],[Année]])</f>
        <v>29</v>
      </c>
      <c r="F10813">
        <f>IF(Clef_répartition[[#This Row],[Code_Nom]]=D10812,F10812-1,(COUNTIFS(Clef_répartition[Code_Nom],Clef_répartition[[#This Row],[Code_Nom]],Clef_répartition[Année],Clef_répartition[[#This Row],[Année]])))</f>
        <v>45</v>
      </c>
      <c r="G10813" t="str">
        <f>Clef_répartition[[#This Row],[Code_Nom]]&amp;"_"&amp;Clef_répartition[[#This Row],[Nombre]]&amp;"_"&amp;Clef_répartition[[#This Row],[Année]]</f>
        <v>ORPC Orbe_Organisation régionale de protection civile d'Orbe_29_2021</v>
      </c>
      <c r="H10813" s="60">
        <v>5559</v>
      </c>
      <c r="I10813" s="60" t="s">
        <v>121</v>
      </c>
      <c r="J10813" s="60">
        <v>2021</v>
      </c>
      <c r="K10813" s="60">
        <v>0</v>
      </c>
    </row>
    <row r="10814" spans="1:11" x14ac:dyDescent="0.25">
      <c r="A10814" t="s">
        <v>725</v>
      </c>
      <c r="B10814" t="s">
        <v>563</v>
      </c>
      <c r="C10814" t="s">
        <v>564</v>
      </c>
      <c r="D10814" t="str">
        <f>Clef_répartition[[#This Row],[Code association]]&amp;"_"&amp;Clef_répartition[[#This Row],[Nom association]]</f>
        <v>ORPC Orbe_Organisation régionale de protection civile d'Orbe</v>
      </c>
      <c r="E10814">
        <f>COUNTIFS(D$2:D10814,Clef_répartition[[#This Row],[Code_Nom]],J$2:J10814,Clef_répartition[[#This Row],[Année]])</f>
        <v>30</v>
      </c>
      <c r="F10814">
        <f>IF(Clef_répartition[[#This Row],[Code_Nom]]=D10813,F10813-1,(COUNTIFS(Clef_répartition[Code_Nom],Clef_répartition[[#This Row],[Code_Nom]],Clef_répartition[Année],Clef_répartition[[#This Row],[Année]])))</f>
        <v>44</v>
      </c>
      <c r="G10814" t="str">
        <f>Clef_répartition[[#This Row],[Code_Nom]]&amp;"_"&amp;Clef_répartition[[#This Row],[Nombre]]&amp;"_"&amp;Clef_répartition[[#This Row],[Année]]</f>
        <v>ORPC Orbe_Organisation régionale de protection civile d'Orbe_30_2021</v>
      </c>
      <c r="H10814" s="60">
        <v>5560</v>
      </c>
      <c r="I10814" s="60" t="s">
        <v>131</v>
      </c>
      <c r="J10814" s="60">
        <v>2021</v>
      </c>
      <c r="K10814" s="60">
        <v>0</v>
      </c>
    </row>
    <row r="10815" spans="1:11" x14ac:dyDescent="0.25">
      <c r="A10815" t="s">
        <v>725</v>
      </c>
      <c r="B10815" t="s">
        <v>563</v>
      </c>
      <c r="C10815" t="s">
        <v>564</v>
      </c>
      <c r="D10815" t="str">
        <f>Clef_répartition[[#This Row],[Code association]]&amp;"_"&amp;Clef_répartition[[#This Row],[Nom association]]</f>
        <v>ORPC Orbe_Organisation régionale de protection civile d'Orbe</v>
      </c>
      <c r="E10815">
        <f>COUNTIFS(D$2:D10815,Clef_répartition[[#This Row],[Code_Nom]],J$2:J10815,Clef_répartition[[#This Row],[Année]])</f>
        <v>31</v>
      </c>
      <c r="F10815">
        <f>IF(Clef_répartition[[#This Row],[Code_Nom]]=D10814,F10814-1,(COUNTIFS(Clef_répartition[Code_Nom],Clef_répartition[[#This Row],[Code_Nom]],Clef_répartition[Année],Clef_répartition[[#This Row],[Année]])))</f>
        <v>43</v>
      </c>
      <c r="G10815" t="str">
        <f>Clef_répartition[[#This Row],[Code_Nom]]&amp;"_"&amp;Clef_répartition[[#This Row],[Nombre]]&amp;"_"&amp;Clef_répartition[[#This Row],[Année]]</f>
        <v>ORPC Orbe_Organisation régionale de protection civile d'Orbe_31_2021</v>
      </c>
      <c r="H10815" s="60">
        <v>5561</v>
      </c>
      <c r="I10815" s="60" t="s">
        <v>132</v>
      </c>
      <c r="J10815" s="60">
        <v>2021</v>
      </c>
      <c r="K10815" s="60">
        <v>0</v>
      </c>
    </row>
    <row r="10816" spans="1:11" x14ac:dyDescent="0.25">
      <c r="A10816" t="s">
        <v>725</v>
      </c>
      <c r="B10816" t="s">
        <v>563</v>
      </c>
      <c r="C10816" t="s">
        <v>564</v>
      </c>
      <c r="D10816" t="str">
        <f>Clef_répartition[[#This Row],[Code association]]&amp;"_"&amp;Clef_répartition[[#This Row],[Nom association]]</f>
        <v>ORPC Orbe_Organisation régionale de protection civile d'Orbe</v>
      </c>
      <c r="E10816">
        <f>COUNTIFS(D$2:D10816,Clef_répartition[[#This Row],[Code_Nom]],J$2:J10816,Clef_répartition[[#This Row],[Année]])</f>
        <v>32</v>
      </c>
      <c r="F10816">
        <f>IF(Clef_répartition[[#This Row],[Code_Nom]]=D10815,F10815-1,(COUNTIFS(Clef_répartition[Code_Nom],Clef_répartition[[#This Row],[Code_Nom]],Clef_répartition[Année],Clef_répartition[[#This Row],[Année]])))</f>
        <v>42</v>
      </c>
      <c r="G10816" t="str">
        <f>Clef_répartition[[#This Row],[Code_Nom]]&amp;"_"&amp;Clef_répartition[[#This Row],[Nombre]]&amp;"_"&amp;Clef_répartition[[#This Row],[Année]]</f>
        <v>ORPC Orbe_Organisation régionale de protection civile d'Orbe_32_2021</v>
      </c>
      <c r="H10816" s="60">
        <v>5754</v>
      </c>
      <c r="I10816" s="60" t="s">
        <v>142</v>
      </c>
      <c r="J10816" s="60">
        <v>2021</v>
      </c>
      <c r="K10816" s="60">
        <v>0</v>
      </c>
    </row>
    <row r="10817" spans="1:11" x14ac:dyDescent="0.25">
      <c r="A10817" t="s">
        <v>725</v>
      </c>
      <c r="B10817" t="s">
        <v>563</v>
      </c>
      <c r="C10817" t="s">
        <v>564</v>
      </c>
      <c r="D10817" t="str">
        <f>Clef_répartition[[#This Row],[Code association]]&amp;"_"&amp;Clef_répartition[[#This Row],[Nom association]]</f>
        <v>ORPC Orbe_Organisation régionale de protection civile d'Orbe</v>
      </c>
      <c r="E10817">
        <f>COUNTIFS(D$2:D10817,Clef_répartition[[#This Row],[Code_Nom]],J$2:J10817,Clef_répartition[[#This Row],[Année]])</f>
        <v>33</v>
      </c>
      <c r="F10817">
        <f>IF(Clef_répartition[[#This Row],[Code_Nom]]=D10816,F10816-1,(COUNTIFS(Clef_répartition[Code_Nom],Clef_répartition[[#This Row],[Code_Nom]],Clef_répartition[Année],Clef_répartition[[#This Row],[Année]])))</f>
        <v>41</v>
      </c>
      <c r="G10817" t="str">
        <f>Clef_répartition[[#This Row],[Code_Nom]]&amp;"_"&amp;Clef_répartition[[#This Row],[Nombre]]&amp;"_"&amp;Clef_répartition[[#This Row],[Année]]</f>
        <v>ORPC Orbe_Organisation régionale de protection civile d'Orbe_33_2021</v>
      </c>
      <c r="H10817" s="60">
        <v>5758</v>
      </c>
      <c r="I10817" s="60" t="s">
        <v>147</v>
      </c>
      <c r="J10817" s="60">
        <v>2021</v>
      </c>
      <c r="K10817" s="60">
        <v>0</v>
      </c>
    </row>
    <row r="10818" spans="1:11" x14ac:dyDescent="0.25">
      <c r="A10818" t="s">
        <v>725</v>
      </c>
      <c r="B10818" t="s">
        <v>563</v>
      </c>
      <c r="C10818" t="s">
        <v>564</v>
      </c>
      <c r="D10818" t="str">
        <f>Clef_répartition[[#This Row],[Code association]]&amp;"_"&amp;Clef_répartition[[#This Row],[Nom association]]</f>
        <v>ORPC Orbe_Organisation régionale de protection civile d'Orbe</v>
      </c>
      <c r="E10818">
        <f>COUNTIFS(D$2:D10818,Clef_répartition[[#This Row],[Code_Nom]],J$2:J10818,Clef_répartition[[#This Row],[Année]])</f>
        <v>34</v>
      </c>
      <c r="F10818">
        <f>IF(Clef_répartition[[#This Row],[Code_Nom]]=D10817,F10817-1,(COUNTIFS(Clef_répartition[Code_Nom],Clef_répartition[[#This Row],[Code_Nom]],Clef_répartition[Année],Clef_répartition[[#This Row],[Année]])))</f>
        <v>40</v>
      </c>
      <c r="G10818" t="str">
        <f>Clef_répartition[[#This Row],[Code_Nom]]&amp;"_"&amp;Clef_répartition[[#This Row],[Nombre]]&amp;"_"&amp;Clef_répartition[[#This Row],[Année]]</f>
        <v>ORPC Orbe_Organisation régionale de protection civile d'Orbe_34_2021</v>
      </c>
      <c r="H10818" s="60">
        <v>5871</v>
      </c>
      <c r="I10818" s="60" t="s">
        <v>143</v>
      </c>
      <c r="J10818" s="60">
        <v>2021</v>
      </c>
      <c r="K10818" s="60">
        <v>0</v>
      </c>
    </row>
    <row r="10819" spans="1:11" x14ac:dyDescent="0.25">
      <c r="A10819" t="s">
        <v>725</v>
      </c>
      <c r="B10819" t="s">
        <v>563</v>
      </c>
      <c r="C10819" t="s">
        <v>564</v>
      </c>
      <c r="D10819" t="str">
        <f>Clef_répartition[[#This Row],[Code association]]&amp;"_"&amp;Clef_répartition[[#This Row],[Nom association]]</f>
        <v>ORPC Orbe_Organisation régionale de protection civile d'Orbe</v>
      </c>
      <c r="E10819">
        <f>COUNTIFS(D$2:D10819,Clef_répartition[[#This Row],[Code_Nom]],J$2:J10819,Clef_répartition[[#This Row],[Année]])</f>
        <v>35</v>
      </c>
      <c r="F10819">
        <f>IF(Clef_répartition[[#This Row],[Code_Nom]]=D10818,F10818-1,(COUNTIFS(Clef_répartition[Code_Nom],Clef_répartition[[#This Row],[Code_Nom]],Clef_répartition[Année],Clef_répartition[[#This Row],[Année]])))</f>
        <v>39</v>
      </c>
      <c r="G10819" t="str">
        <f>Clef_répartition[[#This Row],[Code_Nom]]&amp;"_"&amp;Clef_répartition[[#This Row],[Nombre]]&amp;"_"&amp;Clef_répartition[[#This Row],[Année]]</f>
        <v>ORPC Orbe_Organisation régionale de protection civile d'Orbe_35_2021</v>
      </c>
      <c r="H10819" s="60">
        <v>5741</v>
      </c>
      <c r="I10819" s="60" t="s">
        <v>144</v>
      </c>
      <c r="J10819" s="60">
        <v>2021</v>
      </c>
      <c r="K10819" s="60">
        <v>0</v>
      </c>
    </row>
    <row r="10820" spans="1:11" x14ac:dyDescent="0.25">
      <c r="A10820" t="s">
        <v>725</v>
      </c>
      <c r="B10820" t="s">
        <v>563</v>
      </c>
      <c r="C10820" t="s">
        <v>564</v>
      </c>
      <c r="D10820" t="str">
        <f>Clef_répartition[[#This Row],[Code association]]&amp;"_"&amp;Clef_répartition[[#This Row],[Nom association]]</f>
        <v>ORPC Orbe_Organisation régionale de protection civile d'Orbe</v>
      </c>
      <c r="E10820">
        <f>COUNTIFS(D$2:D10820,Clef_répartition[[#This Row],[Code_Nom]],J$2:J10820,Clef_répartition[[#This Row],[Année]])</f>
        <v>36</v>
      </c>
      <c r="F10820">
        <f>IF(Clef_répartition[[#This Row],[Code_Nom]]=D10819,F10819-1,(COUNTIFS(Clef_répartition[Code_Nom],Clef_répartition[[#This Row],[Code_Nom]],Clef_répartition[Année],Clef_répartition[[#This Row],[Année]])))</f>
        <v>38</v>
      </c>
      <c r="G10820" t="str">
        <f>Clef_répartition[[#This Row],[Code_Nom]]&amp;"_"&amp;Clef_répartition[[#This Row],[Nombre]]&amp;"_"&amp;Clef_répartition[[#This Row],[Année]]</f>
        <v>ORPC Orbe_Organisation régionale de protection civile d'Orbe_36_2021</v>
      </c>
      <c r="H10820" s="60">
        <v>5872</v>
      </c>
      <c r="I10820" s="60" t="s">
        <v>154</v>
      </c>
      <c r="J10820" s="60">
        <v>2021</v>
      </c>
      <c r="K10820" s="60">
        <v>0</v>
      </c>
    </row>
    <row r="10821" spans="1:11" x14ac:dyDescent="0.25">
      <c r="A10821" t="s">
        <v>725</v>
      </c>
      <c r="B10821" t="s">
        <v>563</v>
      </c>
      <c r="C10821" t="s">
        <v>564</v>
      </c>
      <c r="D10821" t="str">
        <f>Clef_répartition[[#This Row],[Code association]]&amp;"_"&amp;Clef_répartition[[#This Row],[Nom association]]</f>
        <v>ORPC Orbe_Organisation régionale de protection civile d'Orbe</v>
      </c>
      <c r="E10821">
        <f>COUNTIFS(D$2:D10821,Clef_répartition[[#This Row],[Code_Nom]],J$2:J10821,Clef_répartition[[#This Row],[Année]])</f>
        <v>37</v>
      </c>
      <c r="F10821">
        <f>IF(Clef_répartition[[#This Row],[Code_Nom]]=D10820,F10820-1,(COUNTIFS(Clef_répartition[Code_Nom],Clef_répartition[[#This Row],[Code_Nom]],Clef_répartition[Année],Clef_répartition[[#This Row],[Année]])))</f>
        <v>37</v>
      </c>
      <c r="G10821" t="str">
        <f>Clef_répartition[[#This Row],[Code_Nom]]&amp;"_"&amp;Clef_répartition[[#This Row],[Nombre]]&amp;"_"&amp;Clef_répartition[[#This Row],[Année]]</f>
        <v>ORPC Orbe_Organisation régionale de protection civile d'Orbe_37_2021</v>
      </c>
      <c r="H10821" s="60">
        <v>5873</v>
      </c>
      <c r="I10821" s="60" t="s">
        <v>155</v>
      </c>
      <c r="J10821" s="60">
        <v>2021</v>
      </c>
      <c r="K10821" s="60">
        <v>0</v>
      </c>
    </row>
    <row r="10822" spans="1:11" x14ac:dyDescent="0.25">
      <c r="A10822" t="s">
        <v>725</v>
      </c>
      <c r="B10822" t="s">
        <v>563</v>
      </c>
      <c r="C10822" t="s">
        <v>564</v>
      </c>
      <c r="D10822" t="str">
        <f>Clef_répartition[[#This Row],[Code association]]&amp;"_"&amp;Clef_répartition[[#This Row],[Nom association]]</f>
        <v>ORPC Orbe_Organisation régionale de protection civile d'Orbe</v>
      </c>
      <c r="E10822">
        <f>COUNTIFS(D$2:D10822,Clef_répartition[[#This Row],[Code_Nom]],J$2:J10822,Clef_répartition[[#This Row],[Année]])</f>
        <v>38</v>
      </c>
      <c r="F10822">
        <f>IF(Clef_répartition[[#This Row],[Code_Nom]]=D10821,F10821-1,(COUNTIFS(Clef_répartition[Code_Nom],Clef_répartition[[#This Row],[Code_Nom]],Clef_répartition[Année],Clef_répartition[[#This Row],[Année]])))</f>
        <v>36</v>
      </c>
      <c r="G10822" t="str">
        <f>Clef_répartition[[#This Row],[Code_Nom]]&amp;"_"&amp;Clef_répartition[[#This Row],[Nombre]]&amp;"_"&amp;Clef_répartition[[#This Row],[Année]]</f>
        <v>ORPC Orbe_Organisation régionale de protection civile d'Orbe_38_2021</v>
      </c>
      <c r="H10822" s="60">
        <v>5750</v>
      </c>
      <c r="I10822" s="60" t="s">
        <v>158</v>
      </c>
      <c r="J10822" s="60">
        <v>2021</v>
      </c>
      <c r="K10822" s="60">
        <v>0</v>
      </c>
    </row>
    <row r="10823" spans="1:11" x14ac:dyDescent="0.25">
      <c r="A10823" t="s">
        <v>725</v>
      </c>
      <c r="B10823" t="s">
        <v>563</v>
      </c>
      <c r="C10823" t="s">
        <v>564</v>
      </c>
      <c r="D10823" t="str">
        <f>Clef_répartition[[#This Row],[Code association]]&amp;"_"&amp;Clef_répartition[[#This Row],[Nom association]]</f>
        <v>ORPC Orbe_Organisation régionale de protection civile d'Orbe</v>
      </c>
      <c r="E10823">
        <f>COUNTIFS(D$2:D10823,Clef_répartition[[#This Row],[Code_Nom]],J$2:J10823,Clef_répartition[[#This Row],[Année]])</f>
        <v>39</v>
      </c>
      <c r="F10823">
        <f>IF(Clef_répartition[[#This Row],[Code_Nom]]=D10822,F10822-1,(COUNTIFS(Clef_répartition[Code_Nom],Clef_répartition[[#This Row],[Code_Nom]],Clef_répartition[Année],Clef_répartition[[#This Row],[Année]])))</f>
        <v>35</v>
      </c>
      <c r="G10823" t="str">
        <f>Clef_répartition[[#This Row],[Code_Nom]]&amp;"_"&amp;Clef_répartition[[#This Row],[Nombre]]&amp;"_"&amp;Clef_répartition[[#This Row],[Année]]</f>
        <v>ORPC Orbe_Organisation régionale de protection civile d'Orbe_39_2021</v>
      </c>
      <c r="H10823" s="60">
        <v>5755</v>
      </c>
      <c r="I10823" s="60" t="s">
        <v>160</v>
      </c>
      <c r="J10823" s="60">
        <v>2021</v>
      </c>
      <c r="K10823" s="60">
        <v>0</v>
      </c>
    </row>
    <row r="10824" spans="1:11" x14ac:dyDescent="0.25">
      <c r="A10824" t="s">
        <v>725</v>
      </c>
      <c r="B10824" t="s">
        <v>563</v>
      </c>
      <c r="C10824" t="s">
        <v>564</v>
      </c>
      <c r="D10824" t="str">
        <f>Clef_répartition[[#This Row],[Code association]]&amp;"_"&amp;Clef_répartition[[#This Row],[Nom association]]</f>
        <v>ORPC Orbe_Organisation régionale de protection civile d'Orbe</v>
      </c>
      <c r="E10824">
        <f>COUNTIFS(D$2:D10824,Clef_répartition[[#This Row],[Code_Nom]],J$2:J10824,Clef_répartition[[#This Row],[Année]])</f>
        <v>40</v>
      </c>
      <c r="F10824">
        <f>IF(Clef_répartition[[#This Row],[Code_Nom]]=D10823,F10823-1,(COUNTIFS(Clef_répartition[Code_Nom],Clef_répartition[[#This Row],[Code_Nom]],Clef_répartition[Année],Clef_répartition[[#This Row],[Année]])))</f>
        <v>34</v>
      </c>
      <c r="G10824" t="str">
        <f>Clef_répartition[[#This Row],[Code_Nom]]&amp;"_"&amp;Clef_répartition[[#This Row],[Nombre]]&amp;"_"&amp;Clef_répartition[[#This Row],[Année]]</f>
        <v>ORPC Orbe_Organisation régionale de protection civile d'Orbe_40_2021</v>
      </c>
      <c r="H10824" s="60">
        <v>5919</v>
      </c>
      <c r="I10824" s="60" t="s">
        <v>172</v>
      </c>
      <c r="J10824" s="60">
        <v>2021</v>
      </c>
      <c r="K10824" s="60">
        <v>0</v>
      </c>
    </row>
    <row r="10825" spans="1:11" x14ac:dyDescent="0.25">
      <c r="A10825" t="s">
        <v>725</v>
      </c>
      <c r="B10825" t="s">
        <v>563</v>
      </c>
      <c r="C10825" t="s">
        <v>564</v>
      </c>
      <c r="D10825" t="str">
        <f>Clef_répartition[[#This Row],[Code association]]&amp;"_"&amp;Clef_répartition[[#This Row],[Nom association]]</f>
        <v>ORPC Orbe_Organisation régionale de protection civile d'Orbe</v>
      </c>
      <c r="E10825">
        <f>COUNTIFS(D$2:D10825,Clef_répartition[[#This Row],[Code_Nom]],J$2:J10825,Clef_répartition[[#This Row],[Année]])</f>
        <v>41</v>
      </c>
      <c r="F10825">
        <f>IF(Clef_répartition[[#This Row],[Code_Nom]]=D10824,F10824-1,(COUNTIFS(Clef_répartition[Code_Nom],Clef_répartition[[#This Row],[Code_Nom]],Clef_répartition[Année],Clef_répartition[[#This Row],[Année]])))</f>
        <v>33</v>
      </c>
      <c r="G10825" t="str">
        <f>Clef_répartition[[#This Row],[Code_Nom]]&amp;"_"&amp;Clef_répartition[[#This Row],[Nombre]]&amp;"_"&amp;Clef_répartition[[#This Row],[Année]]</f>
        <v>ORPC Orbe_Organisation régionale de protection civile d'Orbe_41_2021</v>
      </c>
      <c r="H10825" s="60">
        <v>5562</v>
      </c>
      <c r="I10825" s="60" t="s">
        <v>173</v>
      </c>
      <c r="J10825" s="60">
        <v>2021</v>
      </c>
      <c r="K10825" s="60">
        <v>0</v>
      </c>
    </row>
    <row r="10826" spans="1:11" x14ac:dyDescent="0.25">
      <c r="A10826" t="s">
        <v>725</v>
      </c>
      <c r="B10826" t="s">
        <v>563</v>
      </c>
      <c r="C10826" t="s">
        <v>564</v>
      </c>
      <c r="D10826" t="str">
        <f>Clef_répartition[[#This Row],[Code association]]&amp;"_"&amp;Clef_répartition[[#This Row],[Nom association]]</f>
        <v>ORPC Orbe_Organisation régionale de protection civile d'Orbe</v>
      </c>
      <c r="E10826">
        <f>COUNTIFS(D$2:D10826,Clef_répartition[[#This Row],[Code_Nom]],J$2:J10826,Clef_répartition[[#This Row],[Année]])</f>
        <v>42</v>
      </c>
      <c r="F10826">
        <f>IF(Clef_répartition[[#This Row],[Code_Nom]]=D10825,F10825-1,(COUNTIFS(Clef_répartition[Code_Nom],Clef_répartition[[#This Row],[Code_Nom]],Clef_répartition[Année],Clef_répartition[[#This Row],[Année]])))</f>
        <v>32</v>
      </c>
      <c r="G10826" t="str">
        <f>Clef_répartition[[#This Row],[Code_Nom]]&amp;"_"&amp;Clef_répartition[[#This Row],[Nombre]]&amp;"_"&amp;Clef_répartition[[#This Row],[Année]]</f>
        <v>ORPC Orbe_Organisation régionale de protection civile d'Orbe_42_2021</v>
      </c>
      <c r="H10826" s="60">
        <v>5921</v>
      </c>
      <c r="I10826" s="60" t="s">
        <v>180</v>
      </c>
      <c r="J10826" s="60">
        <v>2021</v>
      </c>
      <c r="K10826" s="60">
        <v>0</v>
      </c>
    </row>
    <row r="10827" spans="1:11" x14ac:dyDescent="0.25">
      <c r="A10827" t="s">
        <v>725</v>
      </c>
      <c r="B10827" t="s">
        <v>563</v>
      </c>
      <c r="C10827" t="s">
        <v>564</v>
      </c>
      <c r="D10827" t="str">
        <f>Clef_répartition[[#This Row],[Code association]]&amp;"_"&amp;Clef_répartition[[#This Row],[Nom association]]</f>
        <v>ORPC Orbe_Organisation régionale de protection civile d'Orbe</v>
      </c>
      <c r="E10827">
        <f>COUNTIFS(D$2:D10827,Clef_répartition[[#This Row],[Code_Nom]],J$2:J10827,Clef_répartition[[#This Row],[Année]])</f>
        <v>43</v>
      </c>
      <c r="F10827">
        <f>IF(Clef_répartition[[#This Row],[Code_Nom]]=D10826,F10826-1,(COUNTIFS(Clef_répartition[Code_Nom],Clef_répartition[[#This Row],[Code_Nom]],Clef_répartition[Année],Clef_répartition[[#This Row],[Année]])))</f>
        <v>31</v>
      </c>
      <c r="G10827" t="str">
        <f>Clef_répartition[[#This Row],[Code_Nom]]&amp;"_"&amp;Clef_répartition[[#This Row],[Nombre]]&amp;"_"&amp;Clef_répartition[[#This Row],[Année]]</f>
        <v>ORPC Orbe_Organisation régionale de protection civile d'Orbe_43_2021</v>
      </c>
      <c r="H10827" s="60">
        <v>5922</v>
      </c>
      <c r="I10827" s="60" t="s">
        <v>183</v>
      </c>
      <c r="J10827" s="60">
        <v>2021</v>
      </c>
      <c r="K10827" s="60">
        <v>0</v>
      </c>
    </row>
    <row r="10828" spans="1:11" x14ac:dyDescent="0.25">
      <c r="A10828" t="s">
        <v>725</v>
      </c>
      <c r="B10828" t="s">
        <v>563</v>
      </c>
      <c r="C10828" t="s">
        <v>564</v>
      </c>
      <c r="D10828" t="str">
        <f>Clef_répartition[[#This Row],[Code association]]&amp;"_"&amp;Clef_répartition[[#This Row],[Nom association]]</f>
        <v>ORPC Orbe_Organisation régionale de protection civile d'Orbe</v>
      </c>
      <c r="E10828">
        <f>COUNTIFS(D$2:D10828,Clef_répartition[[#This Row],[Code_Nom]],J$2:J10828,Clef_répartition[[#This Row],[Année]])</f>
        <v>44</v>
      </c>
      <c r="F10828">
        <f>IF(Clef_répartition[[#This Row],[Code_Nom]]=D10827,F10827-1,(COUNTIFS(Clef_répartition[Code_Nom],Clef_répartition[[#This Row],[Code_Nom]],Clef_répartition[Année],Clef_répartition[[#This Row],[Année]])))</f>
        <v>30</v>
      </c>
      <c r="G10828" t="str">
        <f>Clef_répartition[[#This Row],[Code_Nom]]&amp;"_"&amp;Clef_répartition[[#This Row],[Nombre]]&amp;"_"&amp;Clef_répartition[[#This Row],[Année]]</f>
        <v>ORPC Orbe_Organisation régionale de protection civile d'Orbe_44_2021</v>
      </c>
      <c r="H10828" s="60">
        <v>5756</v>
      </c>
      <c r="I10828" s="60" t="s">
        <v>185</v>
      </c>
      <c r="J10828" s="60">
        <v>2021</v>
      </c>
      <c r="K10828" s="60">
        <v>0</v>
      </c>
    </row>
    <row r="10829" spans="1:11" x14ac:dyDescent="0.25">
      <c r="A10829" t="s">
        <v>725</v>
      </c>
      <c r="B10829" t="s">
        <v>563</v>
      </c>
      <c r="C10829" t="s">
        <v>564</v>
      </c>
      <c r="D10829" t="str">
        <f>Clef_répartition[[#This Row],[Code association]]&amp;"_"&amp;Clef_répartition[[#This Row],[Nom association]]</f>
        <v>ORPC Orbe_Organisation régionale de protection civile d'Orbe</v>
      </c>
      <c r="E10829">
        <f>COUNTIFS(D$2:D10829,Clef_répartition[[#This Row],[Code_Nom]],J$2:J10829,Clef_répartition[[#This Row],[Année]])</f>
        <v>45</v>
      </c>
      <c r="F10829">
        <f>IF(Clef_répartition[[#This Row],[Code_Nom]]=D10828,F10828-1,(COUNTIFS(Clef_répartition[Code_Nom],Clef_répartition[[#This Row],[Code_Nom]],Clef_répartition[Année],Clef_répartition[[#This Row],[Année]])))</f>
        <v>29</v>
      </c>
      <c r="G10829" t="str">
        <f>Clef_répartition[[#This Row],[Code_Nom]]&amp;"_"&amp;Clef_répartition[[#This Row],[Nombre]]&amp;"_"&amp;Clef_répartition[[#This Row],[Année]]</f>
        <v>ORPC Orbe_Organisation régionale de protection civile d'Orbe_45_2021</v>
      </c>
      <c r="H10829" s="60">
        <v>5563</v>
      </c>
      <c r="I10829" s="60" t="s">
        <v>193</v>
      </c>
      <c r="J10829" s="60">
        <v>2021</v>
      </c>
      <c r="K10829" s="60">
        <v>0</v>
      </c>
    </row>
    <row r="10830" spans="1:11" x14ac:dyDescent="0.25">
      <c r="A10830" t="s">
        <v>725</v>
      </c>
      <c r="B10830" t="s">
        <v>563</v>
      </c>
      <c r="C10830" t="s">
        <v>564</v>
      </c>
      <c r="D10830" t="str">
        <f>Clef_répartition[[#This Row],[Code association]]&amp;"_"&amp;Clef_répartition[[#This Row],[Nom association]]</f>
        <v>ORPC Orbe_Organisation régionale de protection civile d'Orbe</v>
      </c>
      <c r="E10830">
        <f>COUNTIFS(D$2:D10830,Clef_répartition[[#This Row],[Code_Nom]],J$2:J10830,Clef_répartition[[#This Row],[Année]])</f>
        <v>46</v>
      </c>
      <c r="F10830">
        <f>IF(Clef_répartition[[#This Row],[Code_Nom]]=D10829,F10829-1,(COUNTIFS(Clef_répartition[Code_Nom],Clef_répartition[[#This Row],[Code_Nom]],Clef_répartition[Année],Clef_répartition[[#This Row],[Année]])))</f>
        <v>28</v>
      </c>
      <c r="G10830" t="str">
        <f>Clef_répartition[[#This Row],[Code_Nom]]&amp;"_"&amp;Clef_répartition[[#This Row],[Nombre]]&amp;"_"&amp;Clef_répartition[[#This Row],[Année]]</f>
        <v>ORPC Orbe_Organisation régionale de protection civile d'Orbe_46_2021</v>
      </c>
      <c r="H10830" s="60">
        <v>5564</v>
      </c>
      <c r="I10830" s="60" t="s">
        <v>194</v>
      </c>
      <c r="J10830" s="60">
        <v>2021</v>
      </c>
      <c r="K10830" s="60">
        <v>0</v>
      </c>
    </row>
    <row r="10831" spans="1:11" x14ac:dyDescent="0.25">
      <c r="A10831" t="s">
        <v>725</v>
      </c>
      <c r="B10831" t="s">
        <v>563</v>
      </c>
      <c r="C10831" t="s">
        <v>564</v>
      </c>
      <c r="D10831" t="str">
        <f>Clef_répartition[[#This Row],[Code association]]&amp;"_"&amp;Clef_répartition[[#This Row],[Nom association]]</f>
        <v>ORPC Orbe_Organisation régionale de protection civile d'Orbe</v>
      </c>
      <c r="E10831">
        <f>COUNTIFS(D$2:D10831,Clef_répartition[[#This Row],[Code_Nom]],J$2:J10831,Clef_répartition[[#This Row],[Année]])</f>
        <v>47</v>
      </c>
      <c r="F10831">
        <f>IF(Clef_répartition[[#This Row],[Code_Nom]]=D10830,F10830-1,(COUNTIFS(Clef_répartition[Code_Nom],Clef_répartition[[#This Row],[Code_Nom]],Clef_répartition[Année],Clef_répartition[[#This Row],[Année]])))</f>
        <v>27</v>
      </c>
      <c r="G10831" t="str">
        <f>Clef_répartition[[#This Row],[Code_Nom]]&amp;"_"&amp;Clef_répartition[[#This Row],[Nombre]]&amp;"_"&amp;Clef_répartition[[#This Row],[Année]]</f>
        <v>ORPC Orbe_Organisation régionale de protection civile d'Orbe_47_2021</v>
      </c>
      <c r="H10831" s="60">
        <v>5565</v>
      </c>
      <c r="I10831" s="60" t="s">
        <v>199</v>
      </c>
      <c r="J10831" s="60">
        <v>2021</v>
      </c>
      <c r="K10831" s="60">
        <v>0</v>
      </c>
    </row>
    <row r="10832" spans="1:11" x14ac:dyDescent="0.25">
      <c r="A10832" t="s">
        <v>725</v>
      </c>
      <c r="B10832" t="s">
        <v>563</v>
      </c>
      <c r="C10832" t="s">
        <v>564</v>
      </c>
      <c r="D10832" t="str">
        <f>Clef_répartition[[#This Row],[Code association]]&amp;"_"&amp;Clef_répartition[[#This Row],[Nom association]]</f>
        <v>ORPC Orbe_Organisation régionale de protection civile d'Orbe</v>
      </c>
      <c r="E10832">
        <f>COUNTIFS(D$2:D10832,Clef_répartition[[#This Row],[Code_Nom]],J$2:J10832,Clef_répartition[[#This Row],[Année]])</f>
        <v>48</v>
      </c>
      <c r="F10832">
        <f>IF(Clef_répartition[[#This Row],[Code_Nom]]=D10831,F10831-1,(COUNTIFS(Clef_répartition[Code_Nom],Clef_répartition[[#This Row],[Code_Nom]],Clef_répartition[Année],Clef_répartition[[#This Row],[Année]])))</f>
        <v>26</v>
      </c>
      <c r="G10832" t="str">
        <f>Clef_répartition[[#This Row],[Code_Nom]]&amp;"_"&amp;Clef_répartition[[#This Row],[Nombre]]&amp;"_"&amp;Clef_répartition[[#This Row],[Année]]</f>
        <v>ORPC Orbe_Organisation régionale de protection civile d'Orbe_48_2021</v>
      </c>
      <c r="H10832" s="60">
        <v>5757</v>
      </c>
      <c r="I10832" s="60" t="s">
        <v>201</v>
      </c>
      <c r="J10832" s="60">
        <v>2021</v>
      </c>
      <c r="K10832" s="60">
        <v>0</v>
      </c>
    </row>
    <row r="10833" spans="1:11" x14ac:dyDescent="0.25">
      <c r="A10833" t="s">
        <v>725</v>
      </c>
      <c r="B10833" t="s">
        <v>563</v>
      </c>
      <c r="C10833" t="s">
        <v>564</v>
      </c>
      <c r="D10833" t="str">
        <f>Clef_répartition[[#This Row],[Code association]]&amp;"_"&amp;Clef_répartition[[#This Row],[Nom association]]</f>
        <v>ORPC Orbe_Organisation régionale de protection civile d'Orbe</v>
      </c>
      <c r="E10833">
        <f>COUNTIFS(D$2:D10833,Clef_répartition[[#This Row],[Code_Nom]],J$2:J10833,Clef_répartition[[#This Row],[Année]])</f>
        <v>49</v>
      </c>
      <c r="F10833">
        <f>IF(Clef_répartition[[#This Row],[Code_Nom]]=D10832,F10832-1,(COUNTIFS(Clef_répartition[Code_Nom],Clef_répartition[[#This Row],[Code_Nom]],Clef_répartition[Année],Clef_répartition[[#This Row],[Année]])))</f>
        <v>25</v>
      </c>
      <c r="G10833" t="str">
        <f>Clef_répartition[[#This Row],[Code_Nom]]&amp;"_"&amp;Clef_répartition[[#This Row],[Nombre]]&amp;"_"&amp;Clef_répartition[[#This Row],[Année]]</f>
        <v>ORPC Orbe_Organisation régionale de protection civile d'Orbe_49_2021</v>
      </c>
      <c r="H10833" s="60">
        <v>5924</v>
      </c>
      <c r="I10833" s="60" t="s">
        <v>202</v>
      </c>
      <c r="J10833" s="60">
        <v>2021</v>
      </c>
      <c r="K10833" s="60">
        <v>0</v>
      </c>
    </row>
    <row r="10834" spans="1:11" x14ac:dyDescent="0.25">
      <c r="A10834" t="s">
        <v>725</v>
      </c>
      <c r="B10834" t="s">
        <v>563</v>
      </c>
      <c r="C10834" t="s">
        <v>564</v>
      </c>
      <c r="D10834" t="str">
        <f>Clef_répartition[[#This Row],[Code association]]&amp;"_"&amp;Clef_répartition[[#This Row],[Nom association]]</f>
        <v>ORPC Orbe_Organisation régionale de protection civile d'Orbe</v>
      </c>
      <c r="E10834">
        <f>COUNTIFS(D$2:D10834,Clef_répartition[[#This Row],[Code_Nom]],J$2:J10834,Clef_répartition[[#This Row],[Année]])</f>
        <v>50</v>
      </c>
      <c r="F10834">
        <f>IF(Clef_répartition[[#This Row],[Code_Nom]]=D10833,F10833-1,(COUNTIFS(Clef_répartition[Code_Nom],Clef_répartition[[#This Row],[Code_Nom]],Clef_répartition[Année],Clef_répartition[[#This Row],[Année]])))</f>
        <v>24</v>
      </c>
      <c r="G10834" t="str">
        <f>Clef_répartition[[#This Row],[Code_Nom]]&amp;"_"&amp;Clef_répartition[[#This Row],[Nombre]]&amp;"_"&amp;Clef_répartition[[#This Row],[Année]]</f>
        <v>ORPC Orbe_Organisation régionale de protection civile d'Orbe_50_2021</v>
      </c>
      <c r="H10834" s="60">
        <v>5925</v>
      </c>
      <c r="I10834" s="60" t="s">
        <v>207</v>
      </c>
      <c r="J10834" s="60">
        <v>2021</v>
      </c>
      <c r="K10834" s="60">
        <v>0</v>
      </c>
    </row>
    <row r="10835" spans="1:11" x14ac:dyDescent="0.25">
      <c r="A10835" t="s">
        <v>725</v>
      </c>
      <c r="B10835" t="s">
        <v>563</v>
      </c>
      <c r="C10835" t="s">
        <v>564</v>
      </c>
      <c r="D10835" t="str">
        <f>Clef_répartition[[#This Row],[Code association]]&amp;"_"&amp;Clef_répartition[[#This Row],[Nom association]]</f>
        <v>ORPC Orbe_Organisation régionale de protection civile d'Orbe</v>
      </c>
      <c r="E10835">
        <f>COUNTIFS(D$2:D10835,Clef_répartition[[#This Row],[Code_Nom]],J$2:J10835,Clef_répartition[[#This Row],[Année]])</f>
        <v>51</v>
      </c>
      <c r="F10835">
        <f>IF(Clef_répartition[[#This Row],[Code_Nom]]=D10834,F10834-1,(COUNTIFS(Clef_répartition[Code_Nom],Clef_répartition[[#This Row],[Code_Nom]],Clef_répartition[Année],Clef_répartition[[#This Row],[Année]])))</f>
        <v>23</v>
      </c>
      <c r="G10835" t="str">
        <f>Clef_répartition[[#This Row],[Code_Nom]]&amp;"_"&amp;Clef_répartition[[#This Row],[Nombre]]&amp;"_"&amp;Clef_répartition[[#This Row],[Année]]</f>
        <v>ORPC Orbe_Organisation régionale de protection civile d'Orbe_51_2021</v>
      </c>
      <c r="H10835" s="60">
        <v>5926</v>
      </c>
      <c r="I10835" s="60" t="s">
        <v>218</v>
      </c>
      <c r="J10835" s="60">
        <v>2021</v>
      </c>
      <c r="K10835" s="60">
        <v>0</v>
      </c>
    </row>
    <row r="10836" spans="1:11" x14ac:dyDescent="0.25">
      <c r="A10836" t="s">
        <v>725</v>
      </c>
      <c r="B10836" t="s">
        <v>563</v>
      </c>
      <c r="C10836" t="s">
        <v>564</v>
      </c>
      <c r="D10836" t="str">
        <f>Clef_répartition[[#This Row],[Code association]]&amp;"_"&amp;Clef_répartition[[#This Row],[Nom association]]</f>
        <v>ORPC Orbe_Organisation régionale de protection civile d'Orbe</v>
      </c>
      <c r="E10836">
        <f>COUNTIFS(D$2:D10836,Clef_répartition[[#This Row],[Code_Nom]],J$2:J10836,Clef_répartition[[#This Row],[Année]])</f>
        <v>52</v>
      </c>
      <c r="F10836">
        <f>IF(Clef_répartition[[#This Row],[Code_Nom]]=D10835,F10835-1,(COUNTIFS(Clef_répartition[Code_Nom],Clef_répartition[[#This Row],[Code_Nom]],Clef_répartition[Année],Clef_répartition[[#This Row],[Année]])))</f>
        <v>22</v>
      </c>
      <c r="G10836" t="str">
        <f>Clef_répartition[[#This Row],[Code_Nom]]&amp;"_"&amp;Clef_répartition[[#This Row],[Nombre]]&amp;"_"&amp;Clef_répartition[[#This Row],[Année]]</f>
        <v>ORPC Orbe_Organisation régionale de protection civile d'Orbe_52_2021</v>
      </c>
      <c r="H10836" s="60">
        <v>5759</v>
      </c>
      <c r="I10836" s="60" t="s">
        <v>220</v>
      </c>
      <c r="J10836" s="60">
        <v>2021</v>
      </c>
      <c r="K10836" s="60">
        <v>0</v>
      </c>
    </row>
    <row r="10837" spans="1:11" x14ac:dyDescent="0.25">
      <c r="A10837" t="s">
        <v>725</v>
      </c>
      <c r="B10837" t="s">
        <v>563</v>
      </c>
      <c r="C10837" t="s">
        <v>564</v>
      </c>
      <c r="D10837" t="str">
        <f>Clef_répartition[[#This Row],[Code association]]&amp;"_"&amp;Clef_répartition[[#This Row],[Nom association]]</f>
        <v>ORPC Orbe_Organisation régionale de protection civile d'Orbe</v>
      </c>
      <c r="E10837">
        <f>COUNTIFS(D$2:D10837,Clef_répartition[[#This Row],[Code_Nom]],J$2:J10837,Clef_répartition[[#This Row],[Année]])</f>
        <v>53</v>
      </c>
      <c r="F10837">
        <f>IF(Clef_répartition[[#This Row],[Code_Nom]]=D10836,F10836-1,(COUNTIFS(Clef_répartition[Code_Nom],Clef_répartition[[#This Row],[Code_Nom]],Clef_répartition[Année],Clef_répartition[[#This Row],[Année]])))</f>
        <v>21</v>
      </c>
      <c r="G10837" t="str">
        <f>Clef_répartition[[#This Row],[Code_Nom]]&amp;"_"&amp;Clef_répartition[[#This Row],[Nombre]]&amp;"_"&amp;Clef_répartition[[#This Row],[Année]]</f>
        <v>ORPC Orbe_Organisation régionale de protection civile d'Orbe_53_2021</v>
      </c>
      <c r="H10837" s="60">
        <v>5566</v>
      </c>
      <c r="I10837" s="60" t="s">
        <v>224</v>
      </c>
      <c r="J10837" s="60">
        <v>2021</v>
      </c>
      <c r="K10837" s="60">
        <v>0</v>
      </c>
    </row>
    <row r="10838" spans="1:11" x14ac:dyDescent="0.25">
      <c r="A10838" t="s">
        <v>725</v>
      </c>
      <c r="B10838" t="s">
        <v>563</v>
      </c>
      <c r="C10838" t="s">
        <v>564</v>
      </c>
      <c r="D10838" t="str">
        <f>Clef_répartition[[#This Row],[Code association]]&amp;"_"&amp;Clef_répartition[[#This Row],[Nom association]]</f>
        <v>ORPC Orbe_Organisation régionale de protection civile d'Orbe</v>
      </c>
      <c r="E10838">
        <f>COUNTIFS(D$2:D10838,Clef_répartition[[#This Row],[Code_Nom]],J$2:J10838,Clef_répartition[[#This Row],[Année]])</f>
        <v>54</v>
      </c>
      <c r="F10838">
        <f>IF(Clef_répartition[[#This Row],[Code_Nom]]=D10837,F10837-1,(COUNTIFS(Clef_répartition[Code_Nom],Clef_répartition[[#This Row],[Code_Nom]],Clef_répartition[Année],Clef_répartition[[#This Row],[Année]])))</f>
        <v>20</v>
      </c>
      <c r="G10838" t="str">
        <f>Clef_répartition[[#This Row],[Code_Nom]]&amp;"_"&amp;Clef_répartition[[#This Row],[Nombre]]&amp;"_"&amp;Clef_répartition[[#This Row],[Année]]</f>
        <v>ORPC Orbe_Organisation régionale de protection civile d'Orbe_54_2021</v>
      </c>
      <c r="H10838" s="60">
        <v>5760</v>
      </c>
      <c r="I10838" s="60" t="s">
        <v>227</v>
      </c>
      <c r="J10838" s="60">
        <v>2021</v>
      </c>
      <c r="K10838" s="60">
        <v>0</v>
      </c>
    </row>
    <row r="10839" spans="1:11" x14ac:dyDescent="0.25">
      <c r="A10839" t="s">
        <v>725</v>
      </c>
      <c r="B10839" t="s">
        <v>563</v>
      </c>
      <c r="C10839" t="s">
        <v>564</v>
      </c>
      <c r="D10839" t="str">
        <f>Clef_répartition[[#This Row],[Code association]]&amp;"_"&amp;Clef_répartition[[#This Row],[Nom association]]</f>
        <v>ORPC Orbe_Organisation régionale de protection civile d'Orbe</v>
      </c>
      <c r="E10839">
        <f>COUNTIFS(D$2:D10839,Clef_répartition[[#This Row],[Code_Nom]],J$2:J10839,Clef_répartition[[#This Row],[Année]])</f>
        <v>55</v>
      </c>
      <c r="F10839">
        <f>IF(Clef_répartition[[#This Row],[Code_Nom]]=D10838,F10838-1,(COUNTIFS(Clef_répartition[Code_Nom],Clef_répartition[[#This Row],[Code_Nom]],Clef_répartition[Année],Clef_répartition[[#This Row],[Année]])))</f>
        <v>19</v>
      </c>
      <c r="G10839" t="str">
        <f>Clef_répartition[[#This Row],[Code_Nom]]&amp;"_"&amp;Clef_répartition[[#This Row],[Nombre]]&amp;"_"&amp;Clef_répartition[[#This Row],[Année]]</f>
        <v>ORPC Orbe_Organisation régionale de protection civile d'Orbe_55_2021</v>
      </c>
      <c r="H10839" s="60">
        <v>5761</v>
      </c>
      <c r="I10839" s="60" t="s">
        <v>233</v>
      </c>
      <c r="J10839" s="60">
        <v>2021</v>
      </c>
      <c r="K10839" s="60">
        <v>0</v>
      </c>
    </row>
    <row r="10840" spans="1:11" x14ac:dyDescent="0.25">
      <c r="A10840" t="s">
        <v>725</v>
      </c>
      <c r="B10840" t="s">
        <v>563</v>
      </c>
      <c r="C10840" t="s">
        <v>564</v>
      </c>
      <c r="D10840" t="str">
        <f>Clef_répartition[[#This Row],[Code association]]&amp;"_"&amp;Clef_répartition[[#This Row],[Nom association]]</f>
        <v>ORPC Orbe_Organisation régionale de protection civile d'Orbe</v>
      </c>
      <c r="E10840">
        <f>COUNTIFS(D$2:D10840,Clef_répartition[[#This Row],[Code_Nom]],J$2:J10840,Clef_répartition[[#This Row],[Année]])</f>
        <v>56</v>
      </c>
      <c r="F10840">
        <f>IF(Clef_répartition[[#This Row],[Code_Nom]]=D10839,F10839-1,(COUNTIFS(Clef_répartition[Code_Nom],Clef_répartition[[#This Row],[Code_Nom]],Clef_répartition[Année],Clef_répartition[[#This Row],[Année]])))</f>
        <v>18</v>
      </c>
      <c r="G10840" t="str">
        <f>Clef_répartition[[#This Row],[Code_Nom]]&amp;"_"&amp;Clef_répartition[[#This Row],[Nombre]]&amp;"_"&amp;Clef_répartition[[#This Row],[Année]]</f>
        <v>ORPC Orbe_Organisation régionale de protection civile d'Orbe_56_2021</v>
      </c>
      <c r="H10840" s="60">
        <v>5928</v>
      </c>
      <c r="I10840" s="60" t="s">
        <v>240</v>
      </c>
      <c r="J10840" s="60">
        <v>2021</v>
      </c>
      <c r="K10840" s="60">
        <v>0</v>
      </c>
    </row>
    <row r="10841" spans="1:11" x14ac:dyDescent="0.25">
      <c r="A10841" t="s">
        <v>725</v>
      </c>
      <c r="B10841" t="s">
        <v>563</v>
      </c>
      <c r="C10841" t="s">
        <v>564</v>
      </c>
      <c r="D10841" t="str">
        <f>Clef_répartition[[#This Row],[Code association]]&amp;"_"&amp;Clef_répartition[[#This Row],[Nom association]]</f>
        <v>ORPC Orbe_Organisation régionale de protection civile d'Orbe</v>
      </c>
      <c r="E10841">
        <f>COUNTIFS(D$2:D10841,Clef_répartition[[#This Row],[Code_Nom]],J$2:J10841,Clef_répartition[[#This Row],[Année]])</f>
        <v>57</v>
      </c>
      <c r="F10841">
        <f>IF(Clef_répartition[[#This Row],[Code_Nom]]=D10840,F10840-1,(COUNTIFS(Clef_répartition[Code_Nom],Clef_répartition[[#This Row],[Code_Nom]],Clef_répartition[Année],Clef_répartition[[#This Row],[Année]])))</f>
        <v>17</v>
      </c>
      <c r="G10841" t="str">
        <f>Clef_répartition[[#This Row],[Code_Nom]]&amp;"_"&amp;Clef_répartition[[#This Row],[Nombre]]&amp;"_"&amp;Clef_répartition[[#This Row],[Année]]</f>
        <v>ORPC Orbe_Organisation régionale de protection civile d'Orbe_57_2021</v>
      </c>
      <c r="H10841" s="60">
        <v>5568</v>
      </c>
      <c r="I10841" s="60" t="s">
        <v>249</v>
      </c>
      <c r="J10841" s="60">
        <v>2021</v>
      </c>
      <c r="K10841" s="60">
        <v>0</v>
      </c>
    </row>
    <row r="10842" spans="1:11" x14ac:dyDescent="0.25">
      <c r="A10842" t="s">
        <v>725</v>
      </c>
      <c r="B10842" t="s">
        <v>563</v>
      </c>
      <c r="C10842" t="s">
        <v>564</v>
      </c>
      <c r="D10842" t="str">
        <f>Clef_répartition[[#This Row],[Code association]]&amp;"_"&amp;Clef_répartition[[#This Row],[Nom association]]</f>
        <v>ORPC Orbe_Organisation régionale de protection civile d'Orbe</v>
      </c>
      <c r="E10842">
        <f>COUNTIFS(D$2:D10842,Clef_répartition[[#This Row],[Code_Nom]],J$2:J10842,Clef_répartition[[#This Row],[Année]])</f>
        <v>58</v>
      </c>
      <c r="F10842">
        <f>IF(Clef_répartition[[#This Row],[Code_Nom]]=D10841,F10841-1,(COUNTIFS(Clef_répartition[Code_Nom],Clef_répartition[[#This Row],[Code_Nom]],Clef_répartition[Année],Clef_répartition[[#This Row],[Année]])))</f>
        <v>16</v>
      </c>
      <c r="G10842" t="str">
        <f>Clef_répartition[[#This Row],[Code_Nom]]&amp;"_"&amp;Clef_répartition[[#This Row],[Nombre]]&amp;"_"&amp;Clef_répartition[[#This Row],[Année]]</f>
        <v>ORPC Orbe_Organisation régionale de protection civile d'Orbe_58_2021</v>
      </c>
      <c r="H10842" s="60">
        <v>5762</v>
      </c>
      <c r="I10842" s="60" t="s">
        <v>253</v>
      </c>
      <c r="J10842" s="60">
        <v>2021</v>
      </c>
      <c r="K10842" s="60">
        <v>0</v>
      </c>
    </row>
    <row r="10843" spans="1:11" x14ac:dyDescent="0.25">
      <c r="A10843" t="s">
        <v>725</v>
      </c>
      <c r="B10843" t="s">
        <v>563</v>
      </c>
      <c r="C10843" t="s">
        <v>564</v>
      </c>
      <c r="D10843" t="str">
        <f>Clef_répartition[[#This Row],[Code association]]&amp;"_"&amp;Clef_répartition[[#This Row],[Nom association]]</f>
        <v>ORPC Orbe_Organisation régionale de protection civile d'Orbe</v>
      </c>
      <c r="E10843">
        <f>COUNTIFS(D$2:D10843,Clef_répartition[[#This Row],[Code_Nom]],J$2:J10843,Clef_répartition[[#This Row],[Année]])</f>
        <v>59</v>
      </c>
      <c r="F10843">
        <f>IF(Clef_répartition[[#This Row],[Code_Nom]]=D10842,F10842-1,(COUNTIFS(Clef_répartition[Code_Nom],Clef_répartition[[#This Row],[Code_Nom]],Clef_répartition[Année],Clef_répartition[[#This Row],[Année]])))</f>
        <v>15</v>
      </c>
      <c r="G10843" t="str">
        <f>Clef_répartition[[#This Row],[Code_Nom]]&amp;"_"&amp;Clef_répartition[[#This Row],[Nombre]]&amp;"_"&amp;Clef_répartition[[#This Row],[Année]]</f>
        <v>ORPC Orbe_Organisation régionale de protection civile d'Orbe_59_2021</v>
      </c>
      <c r="H10843" s="60">
        <v>5929</v>
      </c>
      <c r="I10843" s="60" t="s">
        <v>257</v>
      </c>
      <c r="J10843" s="60">
        <v>2021</v>
      </c>
      <c r="K10843" s="60">
        <v>0</v>
      </c>
    </row>
    <row r="10844" spans="1:11" x14ac:dyDescent="0.25">
      <c r="A10844" t="s">
        <v>725</v>
      </c>
      <c r="B10844" t="s">
        <v>563</v>
      </c>
      <c r="C10844" t="s">
        <v>564</v>
      </c>
      <c r="D10844" t="str">
        <f>Clef_répartition[[#This Row],[Code association]]&amp;"_"&amp;Clef_répartition[[#This Row],[Nom association]]</f>
        <v>ORPC Orbe_Organisation régionale de protection civile d'Orbe</v>
      </c>
      <c r="E10844">
        <f>COUNTIFS(D$2:D10844,Clef_répartition[[#This Row],[Code_Nom]],J$2:J10844,Clef_répartition[[#This Row],[Année]])</f>
        <v>60</v>
      </c>
      <c r="F10844">
        <f>IF(Clef_répartition[[#This Row],[Code_Nom]]=D10843,F10843-1,(COUNTIFS(Clef_répartition[Code_Nom],Clef_répartition[[#This Row],[Code_Nom]],Clef_répartition[Année],Clef_répartition[[#This Row],[Année]])))</f>
        <v>14</v>
      </c>
      <c r="G10844" t="str">
        <f>Clef_répartition[[#This Row],[Code_Nom]]&amp;"_"&amp;Clef_répartition[[#This Row],[Nombre]]&amp;"_"&amp;Clef_répartition[[#This Row],[Année]]</f>
        <v>ORPC Orbe_Organisation régionale de protection civile d'Orbe_60_2021</v>
      </c>
      <c r="H10844" s="60">
        <v>5930</v>
      </c>
      <c r="I10844" s="60" t="s">
        <v>259</v>
      </c>
      <c r="J10844" s="60">
        <v>2021</v>
      </c>
      <c r="K10844" s="60">
        <v>0</v>
      </c>
    </row>
    <row r="10845" spans="1:11" x14ac:dyDescent="0.25">
      <c r="A10845" t="s">
        <v>725</v>
      </c>
      <c r="B10845" t="s">
        <v>563</v>
      </c>
      <c r="C10845" t="s">
        <v>564</v>
      </c>
      <c r="D10845" t="str">
        <f>Clef_répartition[[#This Row],[Code association]]&amp;"_"&amp;Clef_répartition[[#This Row],[Nom association]]</f>
        <v>ORPC Orbe_Organisation régionale de protection civile d'Orbe</v>
      </c>
      <c r="E10845">
        <f>COUNTIFS(D$2:D10845,Clef_répartition[[#This Row],[Code_Nom]],J$2:J10845,Clef_répartition[[#This Row],[Année]])</f>
        <v>61</v>
      </c>
      <c r="F10845">
        <f>IF(Clef_répartition[[#This Row],[Code_Nom]]=D10844,F10844-1,(COUNTIFS(Clef_répartition[Code_Nom],Clef_répartition[[#This Row],[Code_Nom]],Clef_répartition[Année],Clef_répartition[[#This Row],[Année]])))</f>
        <v>13</v>
      </c>
      <c r="G10845" t="str">
        <f>Clef_répartition[[#This Row],[Code_Nom]]&amp;"_"&amp;Clef_répartition[[#This Row],[Nombre]]&amp;"_"&amp;Clef_répartition[[#This Row],[Année]]</f>
        <v>ORPC Orbe_Organisation régionale de protection civile d'Orbe_61_2021</v>
      </c>
      <c r="H10845" s="60">
        <v>5571</v>
      </c>
      <c r="I10845" s="60" t="s">
        <v>263</v>
      </c>
      <c r="J10845" s="60">
        <v>2021</v>
      </c>
      <c r="K10845" s="60">
        <v>0</v>
      </c>
    </row>
    <row r="10846" spans="1:11" x14ac:dyDescent="0.25">
      <c r="A10846" t="s">
        <v>725</v>
      </c>
      <c r="B10846" t="s">
        <v>563</v>
      </c>
      <c r="C10846" t="s">
        <v>564</v>
      </c>
      <c r="D10846" t="str">
        <f>Clef_répartition[[#This Row],[Code association]]&amp;"_"&amp;Clef_répartition[[#This Row],[Nom association]]</f>
        <v>ORPC Orbe_Organisation régionale de protection civile d'Orbe</v>
      </c>
      <c r="E10846">
        <f>COUNTIFS(D$2:D10846,Clef_répartition[[#This Row],[Code_Nom]],J$2:J10846,Clef_répartition[[#This Row],[Année]])</f>
        <v>62</v>
      </c>
      <c r="F10846">
        <f>IF(Clef_répartition[[#This Row],[Code_Nom]]=D10845,F10845-1,(COUNTIFS(Clef_répartition[Code_Nom],Clef_répartition[[#This Row],[Code_Nom]],Clef_répartition[Année],Clef_répartition[[#This Row],[Année]])))</f>
        <v>12</v>
      </c>
      <c r="G10846" t="str">
        <f>Clef_répartition[[#This Row],[Code_Nom]]&amp;"_"&amp;Clef_répartition[[#This Row],[Nombre]]&amp;"_"&amp;Clef_répartition[[#This Row],[Année]]</f>
        <v>ORPC Orbe_Organisation régionale de protection civile d'Orbe_62_2021</v>
      </c>
      <c r="H10846" s="60">
        <v>5931</v>
      </c>
      <c r="I10846" s="60" t="s">
        <v>267</v>
      </c>
      <c r="J10846" s="60">
        <v>2021</v>
      </c>
      <c r="K10846" s="60">
        <v>0</v>
      </c>
    </row>
    <row r="10847" spans="1:11" x14ac:dyDescent="0.25">
      <c r="A10847" t="s">
        <v>725</v>
      </c>
      <c r="B10847" t="s">
        <v>563</v>
      </c>
      <c r="C10847" t="s">
        <v>564</v>
      </c>
      <c r="D10847" t="str">
        <f>Clef_répartition[[#This Row],[Code association]]&amp;"_"&amp;Clef_répartition[[#This Row],[Nom association]]</f>
        <v>ORPC Orbe_Organisation régionale de protection civile d'Orbe</v>
      </c>
      <c r="E10847">
        <f>COUNTIFS(D$2:D10847,Clef_répartition[[#This Row],[Code_Nom]],J$2:J10847,Clef_répartition[[#This Row],[Année]])</f>
        <v>63</v>
      </c>
      <c r="F10847">
        <f>IF(Clef_répartition[[#This Row],[Code_Nom]]=D10846,F10846-1,(COUNTIFS(Clef_répartition[Code_Nom],Clef_répartition[[#This Row],[Code_Nom]],Clef_répartition[Année],Clef_répartition[[#This Row],[Année]])))</f>
        <v>11</v>
      </c>
      <c r="G10847" t="str">
        <f>Clef_répartition[[#This Row],[Code_Nom]]&amp;"_"&amp;Clef_répartition[[#This Row],[Nombre]]&amp;"_"&amp;Clef_répartition[[#This Row],[Année]]</f>
        <v>ORPC Orbe_Organisation régionale de protection civile d'Orbe_63_2021</v>
      </c>
      <c r="H10847" s="60">
        <v>5932</v>
      </c>
      <c r="I10847" s="60" t="s">
        <v>269</v>
      </c>
      <c r="J10847" s="60">
        <v>2021</v>
      </c>
      <c r="K10847" s="60">
        <v>0</v>
      </c>
    </row>
    <row r="10848" spans="1:11" x14ac:dyDescent="0.25">
      <c r="A10848" t="s">
        <v>725</v>
      </c>
      <c r="B10848" t="s">
        <v>563</v>
      </c>
      <c r="C10848" t="s">
        <v>564</v>
      </c>
      <c r="D10848" t="str">
        <f>Clef_répartition[[#This Row],[Code association]]&amp;"_"&amp;Clef_répartition[[#This Row],[Nom association]]</f>
        <v>ORPC Orbe_Organisation régionale de protection civile d'Orbe</v>
      </c>
      <c r="E10848">
        <f>COUNTIFS(D$2:D10848,Clef_répartition[[#This Row],[Code_Nom]],J$2:J10848,Clef_répartition[[#This Row],[Année]])</f>
        <v>64</v>
      </c>
      <c r="F10848">
        <f>IF(Clef_répartition[[#This Row],[Code_Nom]]=D10847,F10847-1,(COUNTIFS(Clef_répartition[Code_Nom],Clef_répartition[[#This Row],[Code_Nom]],Clef_répartition[Année],Clef_répartition[[#This Row],[Année]])))</f>
        <v>10</v>
      </c>
      <c r="G10848" t="str">
        <f>Clef_répartition[[#This Row],[Code_Nom]]&amp;"_"&amp;Clef_répartition[[#This Row],[Nombre]]&amp;"_"&amp;Clef_répartition[[#This Row],[Année]]</f>
        <v>ORPC Orbe_Organisation régionale de protection civile d'Orbe_64_2021</v>
      </c>
      <c r="H10848" s="60">
        <v>5933</v>
      </c>
      <c r="I10848" s="60" t="s">
        <v>271</v>
      </c>
      <c r="J10848" s="60">
        <v>2021</v>
      </c>
      <c r="K10848" s="60">
        <v>0</v>
      </c>
    </row>
    <row r="10849" spans="1:11" x14ac:dyDescent="0.25">
      <c r="A10849" t="s">
        <v>725</v>
      </c>
      <c r="B10849" t="s">
        <v>563</v>
      </c>
      <c r="C10849" t="s">
        <v>564</v>
      </c>
      <c r="D10849" t="str">
        <f>Clef_répartition[[#This Row],[Code association]]&amp;"_"&amp;Clef_répartition[[#This Row],[Nom association]]</f>
        <v>ORPC Orbe_Organisation régionale de protection civile d'Orbe</v>
      </c>
      <c r="E10849">
        <f>COUNTIFS(D$2:D10849,Clef_répartition[[#This Row],[Code_Nom]],J$2:J10849,Clef_répartition[[#This Row],[Année]])</f>
        <v>65</v>
      </c>
      <c r="F10849">
        <f>IF(Clef_répartition[[#This Row],[Code_Nom]]=D10848,F10848-1,(COUNTIFS(Clef_répartition[Code_Nom],Clef_répartition[[#This Row],[Code_Nom]],Clef_répartition[Année],Clef_répartition[[#This Row],[Année]])))</f>
        <v>9</v>
      </c>
      <c r="G10849" t="str">
        <f>Clef_répartition[[#This Row],[Code_Nom]]&amp;"_"&amp;Clef_répartition[[#This Row],[Nombre]]&amp;"_"&amp;Clef_répartition[[#This Row],[Année]]</f>
        <v>ORPC Orbe_Organisation régionale de protection civile d'Orbe_65_2021</v>
      </c>
      <c r="H10849" s="60">
        <v>5763</v>
      </c>
      <c r="I10849" s="60" t="s">
        <v>272</v>
      </c>
      <c r="J10849" s="60">
        <v>2021</v>
      </c>
      <c r="K10849" s="60">
        <v>0</v>
      </c>
    </row>
    <row r="10850" spans="1:11" x14ac:dyDescent="0.25">
      <c r="A10850" t="s">
        <v>725</v>
      </c>
      <c r="B10850" t="s">
        <v>563</v>
      </c>
      <c r="C10850" t="s">
        <v>564</v>
      </c>
      <c r="D10850" t="str">
        <f>Clef_répartition[[#This Row],[Code association]]&amp;"_"&amp;Clef_répartition[[#This Row],[Nom association]]</f>
        <v>ORPC Orbe_Organisation régionale de protection civile d'Orbe</v>
      </c>
      <c r="E10850">
        <f>COUNTIFS(D$2:D10850,Clef_répartition[[#This Row],[Code_Nom]],J$2:J10850,Clef_répartition[[#This Row],[Année]])</f>
        <v>66</v>
      </c>
      <c r="F10850">
        <f>IF(Clef_répartition[[#This Row],[Code_Nom]]=D10849,F10849-1,(COUNTIFS(Clef_répartition[Code_Nom],Clef_répartition[[#This Row],[Code_Nom]],Clef_répartition[Année],Clef_répartition[[#This Row],[Année]])))</f>
        <v>8</v>
      </c>
      <c r="G10850" t="str">
        <f>Clef_répartition[[#This Row],[Code_Nom]]&amp;"_"&amp;Clef_répartition[[#This Row],[Nombre]]&amp;"_"&amp;Clef_répartition[[#This Row],[Année]]</f>
        <v>ORPC Orbe_Organisation régionale de protection civile d'Orbe_66_2021</v>
      </c>
      <c r="H10850" s="60">
        <v>5934</v>
      </c>
      <c r="I10850" s="60" t="s">
        <v>273</v>
      </c>
      <c r="J10850" s="60">
        <v>2021</v>
      </c>
      <c r="K10850" s="60">
        <v>0</v>
      </c>
    </row>
    <row r="10851" spans="1:11" x14ac:dyDescent="0.25">
      <c r="A10851" t="s">
        <v>725</v>
      </c>
      <c r="B10851" t="s">
        <v>563</v>
      </c>
      <c r="C10851" t="s">
        <v>564</v>
      </c>
      <c r="D10851" t="str">
        <f>Clef_répartition[[#This Row],[Code association]]&amp;"_"&amp;Clef_répartition[[#This Row],[Nom association]]</f>
        <v>ORPC Orbe_Organisation régionale de protection civile d'Orbe</v>
      </c>
      <c r="E10851">
        <f>COUNTIFS(D$2:D10851,Clef_répartition[[#This Row],[Code_Nom]],J$2:J10851,Clef_répartition[[#This Row],[Année]])</f>
        <v>67</v>
      </c>
      <c r="F10851">
        <f>IF(Clef_répartition[[#This Row],[Code_Nom]]=D10850,F10850-1,(COUNTIFS(Clef_répartition[Code_Nom],Clef_répartition[[#This Row],[Code_Nom]],Clef_répartition[Année],Clef_répartition[[#This Row],[Année]])))</f>
        <v>7</v>
      </c>
      <c r="G10851" t="str">
        <f>Clef_répartition[[#This Row],[Code_Nom]]&amp;"_"&amp;Clef_répartition[[#This Row],[Nombre]]&amp;"_"&amp;Clef_répartition[[#This Row],[Année]]</f>
        <v>ORPC Orbe_Organisation régionale de protection civile d'Orbe_67_2021</v>
      </c>
      <c r="H10851" s="60">
        <v>5764</v>
      </c>
      <c r="I10851" s="60" t="s">
        <v>274</v>
      </c>
      <c r="J10851" s="60">
        <v>2021</v>
      </c>
      <c r="K10851" s="60">
        <v>0</v>
      </c>
    </row>
    <row r="10852" spans="1:11" x14ac:dyDescent="0.25">
      <c r="A10852" t="s">
        <v>725</v>
      </c>
      <c r="B10852" t="s">
        <v>563</v>
      </c>
      <c r="C10852" t="s">
        <v>564</v>
      </c>
      <c r="D10852" t="str">
        <f>Clef_répartition[[#This Row],[Code association]]&amp;"_"&amp;Clef_répartition[[#This Row],[Nom association]]</f>
        <v>ORPC Orbe_Organisation régionale de protection civile d'Orbe</v>
      </c>
      <c r="E10852">
        <f>COUNTIFS(D$2:D10852,Clef_répartition[[#This Row],[Code_Nom]],J$2:J10852,Clef_répartition[[#This Row],[Année]])</f>
        <v>68</v>
      </c>
      <c r="F10852">
        <f>IF(Clef_répartition[[#This Row],[Code_Nom]]=D10851,F10851-1,(COUNTIFS(Clef_répartition[Code_Nom],Clef_répartition[[#This Row],[Code_Nom]],Clef_répartition[Année],Clef_répartition[[#This Row],[Année]])))</f>
        <v>6</v>
      </c>
      <c r="G10852" t="str">
        <f>Clef_répartition[[#This Row],[Code_Nom]]&amp;"_"&amp;Clef_répartition[[#This Row],[Nombre]]&amp;"_"&amp;Clef_répartition[[#This Row],[Année]]</f>
        <v>ORPC Orbe_Organisation régionale de protection civile d'Orbe_68_2021</v>
      </c>
      <c r="H10852" s="60">
        <v>5765</v>
      </c>
      <c r="I10852" s="60" t="s">
        <v>275</v>
      </c>
      <c r="J10852" s="60">
        <v>2021</v>
      </c>
      <c r="K10852" s="60">
        <v>0</v>
      </c>
    </row>
    <row r="10853" spans="1:11" x14ac:dyDescent="0.25">
      <c r="A10853" t="s">
        <v>725</v>
      </c>
      <c r="B10853" t="s">
        <v>563</v>
      </c>
      <c r="C10853" t="s">
        <v>564</v>
      </c>
      <c r="D10853" t="str">
        <f>Clef_répartition[[#This Row],[Code association]]&amp;"_"&amp;Clef_répartition[[#This Row],[Nom association]]</f>
        <v>ORPC Orbe_Organisation régionale de protection civile d'Orbe</v>
      </c>
      <c r="E10853">
        <f>COUNTIFS(D$2:D10853,Clef_répartition[[#This Row],[Code_Nom]],J$2:J10853,Clef_répartition[[#This Row],[Année]])</f>
        <v>69</v>
      </c>
      <c r="F10853">
        <f>IF(Clef_répartition[[#This Row],[Code_Nom]]=D10852,F10852-1,(COUNTIFS(Clef_répartition[Code_Nom],Clef_répartition[[#This Row],[Code_Nom]],Clef_répartition[Année],Clef_répartition[[#This Row],[Année]])))</f>
        <v>5</v>
      </c>
      <c r="G10853" t="str">
        <f>Clef_répartition[[#This Row],[Code_Nom]]&amp;"_"&amp;Clef_répartition[[#This Row],[Nombre]]&amp;"_"&amp;Clef_répartition[[#This Row],[Année]]</f>
        <v>ORPC Orbe_Organisation régionale de protection civile d'Orbe_69_2021</v>
      </c>
      <c r="H10853" s="60">
        <v>5935</v>
      </c>
      <c r="I10853" s="60" t="s">
        <v>280</v>
      </c>
      <c r="J10853" s="60">
        <v>2021</v>
      </c>
      <c r="K10853" s="60">
        <v>0</v>
      </c>
    </row>
    <row r="10854" spans="1:11" x14ac:dyDescent="0.25">
      <c r="A10854" t="s">
        <v>725</v>
      </c>
      <c r="B10854" t="s">
        <v>563</v>
      </c>
      <c r="C10854" t="s">
        <v>564</v>
      </c>
      <c r="D10854" t="str">
        <f>Clef_répartition[[#This Row],[Code association]]&amp;"_"&amp;Clef_répartition[[#This Row],[Nom association]]</f>
        <v>ORPC Orbe_Organisation régionale de protection civile d'Orbe</v>
      </c>
      <c r="E10854">
        <f>COUNTIFS(D$2:D10854,Clef_répartition[[#This Row],[Code_Nom]],J$2:J10854,Clef_répartition[[#This Row],[Année]])</f>
        <v>70</v>
      </c>
      <c r="F10854">
        <f>IF(Clef_répartition[[#This Row],[Code_Nom]]=D10853,F10853-1,(COUNTIFS(Clef_répartition[Code_Nom],Clef_répartition[[#This Row],[Code_Nom]],Clef_répartition[Année],Clef_répartition[[#This Row],[Année]])))</f>
        <v>4</v>
      </c>
      <c r="G10854" t="str">
        <f>Clef_répartition[[#This Row],[Code_Nom]]&amp;"_"&amp;Clef_répartition[[#This Row],[Nombre]]&amp;"_"&amp;Clef_répartition[[#This Row],[Année]]</f>
        <v>ORPC Orbe_Organisation régionale de protection civile d'Orbe_70_2021</v>
      </c>
      <c r="H10854" s="60">
        <v>5937</v>
      </c>
      <c r="I10854" s="60" t="s">
        <v>292</v>
      </c>
      <c r="J10854" s="60">
        <v>2021</v>
      </c>
      <c r="K10854" s="60">
        <v>0</v>
      </c>
    </row>
    <row r="10855" spans="1:11" x14ac:dyDescent="0.25">
      <c r="A10855" t="s">
        <v>725</v>
      </c>
      <c r="B10855" t="s">
        <v>563</v>
      </c>
      <c r="C10855" t="s">
        <v>564</v>
      </c>
      <c r="D10855" t="str">
        <f>Clef_répartition[[#This Row],[Code association]]&amp;"_"&amp;Clef_répartition[[#This Row],[Nom association]]</f>
        <v>ORPC Orbe_Organisation régionale de protection civile d'Orbe</v>
      </c>
      <c r="E10855">
        <f>COUNTIFS(D$2:D10855,Clef_répartition[[#This Row],[Code_Nom]],J$2:J10855,Clef_répartition[[#This Row],[Année]])</f>
        <v>71</v>
      </c>
      <c r="F10855">
        <f>IF(Clef_répartition[[#This Row],[Code_Nom]]=D10854,F10854-1,(COUNTIFS(Clef_répartition[Code_Nom],Clef_répartition[[#This Row],[Code_Nom]],Clef_répartition[Année],Clef_répartition[[#This Row],[Année]])))</f>
        <v>3</v>
      </c>
      <c r="G10855" t="str">
        <f>Clef_répartition[[#This Row],[Code_Nom]]&amp;"_"&amp;Clef_répartition[[#This Row],[Nombre]]&amp;"_"&amp;Clef_répartition[[#This Row],[Année]]</f>
        <v>ORPC Orbe_Organisation régionale de protection civile d'Orbe_71_2021</v>
      </c>
      <c r="H10855" s="60">
        <v>5766</v>
      </c>
      <c r="I10855" s="60" t="s">
        <v>293</v>
      </c>
      <c r="J10855" s="60">
        <v>2021</v>
      </c>
      <c r="K10855" s="60">
        <v>0</v>
      </c>
    </row>
    <row r="10856" spans="1:11" x14ac:dyDescent="0.25">
      <c r="A10856" t="s">
        <v>725</v>
      </c>
      <c r="B10856" t="s">
        <v>563</v>
      </c>
      <c r="C10856" t="s">
        <v>564</v>
      </c>
      <c r="D10856" t="str">
        <f>Clef_répartition[[#This Row],[Code association]]&amp;"_"&amp;Clef_répartition[[#This Row],[Nom association]]</f>
        <v>ORPC Orbe_Organisation régionale de protection civile d'Orbe</v>
      </c>
      <c r="E10856">
        <f>COUNTIFS(D$2:D10856,Clef_répartition[[#This Row],[Code_Nom]],J$2:J10856,Clef_répartition[[#This Row],[Année]])</f>
        <v>72</v>
      </c>
      <c r="F10856">
        <f>IF(Clef_répartition[[#This Row],[Code_Nom]]=D10855,F10855-1,(COUNTIFS(Clef_répartition[Code_Nom],Clef_répartition[[#This Row],[Code_Nom]],Clef_répartition[Année],Clef_répartition[[#This Row],[Année]])))</f>
        <v>2</v>
      </c>
      <c r="G10856" t="str">
        <f>Clef_répartition[[#This Row],[Code_Nom]]&amp;"_"&amp;Clef_répartition[[#This Row],[Nombre]]&amp;"_"&amp;Clef_répartition[[#This Row],[Année]]</f>
        <v>ORPC Orbe_Organisation régionale de protection civile d'Orbe_72_2021</v>
      </c>
      <c r="H10856" s="60">
        <v>5938</v>
      </c>
      <c r="I10856" s="60" t="s">
        <v>298</v>
      </c>
      <c r="J10856" s="60">
        <v>2021</v>
      </c>
      <c r="K10856" s="60">
        <v>0</v>
      </c>
    </row>
    <row r="10857" spans="1:11" x14ac:dyDescent="0.25">
      <c r="A10857" t="s">
        <v>725</v>
      </c>
      <c r="B10857" t="s">
        <v>563</v>
      </c>
      <c r="C10857" t="s">
        <v>564</v>
      </c>
      <c r="D10857" t="str">
        <f>Clef_répartition[[#This Row],[Code association]]&amp;"_"&amp;Clef_répartition[[#This Row],[Nom association]]</f>
        <v>ORPC Orbe_Organisation régionale de protection civile d'Orbe</v>
      </c>
      <c r="E10857">
        <f>COUNTIFS(D$2:D10857,Clef_répartition[[#This Row],[Code_Nom]],J$2:J10857,Clef_répartition[[#This Row],[Année]])</f>
        <v>73</v>
      </c>
      <c r="F10857">
        <f>IF(Clef_répartition[[#This Row],[Code_Nom]]=D10856,F10856-1,(COUNTIFS(Clef_répartition[Code_Nom],Clef_répartition[[#This Row],[Code_Nom]],Clef_répartition[Année],Clef_répartition[[#This Row],[Année]])))</f>
        <v>1</v>
      </c>
      <c r="G10857" t="str">
        <f>Clef_répartition[[#This Row],[Code_Nom]]&amp;"_"&amp;Clef_répartition[[#This Row],[Nombre]]&amp;"_"&amp;Clef_répartition[[#This Row],[Année]]</f>
        <v>ORPC Orbe_Organisation régionale de protection civile d'Orbe_73_2021</v>
      </c>
      <c r="H10857" s="60">
        <v>5939</v>
      </c>
      <c r="I10857" s="60" t="s">
        <v>299</v>
      </c>
      <c r="J10857" s="60">
        <v>2021</v>
      </c>
      <c r="K10857" s="60">
        <v>0</v>
      </c>
    </row>
    <row r="10858" spans="1:11" x14ac:dyDescent="0.25">
      <c r="A10858" t="s">
        <v>725</v>
      </c>
      <c r="B10858" t="s">
        <v>493</v>
      </c>
      <c r="C10858" t="s">
        <v>494</v>
      </c>
      <c r="D1085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58">
        <f>COUNTIFS(D$2:D10858,Clef_répartition[[#This Row],[Code_Nom]],J$2:J10858,Clef_répartition[[#This Row],[Année]])</f>
        <v>1</v>
      </c>
      <c r="F10858">
        <f>IF(Clef_répartition[[#This Row],[Code_Nom]]=D10857,F10857-1,(COUNTIFS(Clef_répartition[Code_Nom],Clef_répartition[[#This Row],[Code_Nom]],Clef_répartition[Année],Clef_répartition[[#This Row],[Année]])))</f>
        <v>8</v>
      </c>
      <c r="G1085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Lausannois_1_2021</v>
      </c>
      <c r="H10858">
        <v>5624</v>
      </c>
      <c r="I10858" t="s">
        <v>44</v>
      </c>
      <c r="J10858">
        <v>2021</v>
      </c>
      <c r="K10858">
        <v>0.12157617102896576</v>
      </c>
    </row>
    <row r="10859" spans="1:11" x14ac:dyDescent="0.25">
      <c r="A10859" t="s">
        <v>725</v>
      </c>
      <c r="B10859" t="s">
        <v>493</v>
      </c>
      <c r="C10859" t="s">
        <v>494</v>
      </c>
      <c r="D1085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59">
        <f>COUNTIFS(D$2:D10859,Clef_répartition[[#This Row],[Code_Nom]],J$2:J10859,Clef_répartition[[#This Row],[Année]])</f>
        <v>2</v>
      </c>
      <c r="F10859">
        <f>IF(Clef_répartition[[#This Row],[Code_Nom]]=D10858,F10858-1,(COUNTIFS(Clef_répartition[Code_Nom],Clef_répartition[[#This Row],[Code_Nom]],Clef_répartition[Année],Clef_répartition[[#This Row],[Année]])))</f>
        <v>7</v>
      </c>
      <c r="G1085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Lausannois_2_2021</v>
      </c>
      <c r="H10859">
        <v>5627</v>
      </c>
      <c r="I10859" t="s">
        <v>56</v>
      </c>
      <c r="J10859">
        <v>2021</v>
      </c>
      <c r="K10859">
        <v>0.10732442550590598</v>
      </c>
    </row>
    <row r="10860" spans="1:11" x14ac:dyDescent="0.25">
      <c r="A10860" t="s">
        <v>725</v>
      </c>
      <c r="B10860" t="s">
        <v>493</v>
      </c>
      <c r="C10860" t="s">
        <v>494</v>
      </c>
      <c r="D1086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60">
        <f>COUNTIFS(D$2:D10860,Clef_répartition[[#This Row],[Code_Nom]],J$2:J10860,Clef_répartition[[#This Row],[Année]])</f>
        <v>3</v>
      </c>
      <c r="F10860">
        <f>IF(Clef_répartition[[#This Row],[Code_Nom]]=D10859,F10859-1,(COUNTIFS(Clef_répartition[Code_Nom],Clef_répartition[[#This Row],[Code_Nom]],Clef_répartition[Année],Clef_répartition[[#This Row],[Année]])))</f>
        <v>6</v>
      </c>
      <c r="G1086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Lausannois_3_2021</v>
      </c>
      <c r="H10860">
        <v>5583</v>
      </c>
      <c r="I10860" t="s">
        <v>82</v>
      </c>
      <c r="J10860">
        <v>2021</v>
      </c>
      <c r="K10860">
        <v>0.11001794671822088</v>
      </c>
    </row>
    <row r="10861" spans="1:11" x14ac:dyDescent="0.25">
      <c r="A10861" t="s">
        <v>725</v>
      </c>
      <c r="B10861" t="s">
        <v>493</v>
      </c>
      <c r="C10861" t="s">
        <v>494</v>
      </c>
      <c r="D10861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61">
        <f>COUNTIFS(D$2:D10861,Clef_répartition[[#This Row],[Code_Nom]],J$2:J10861,Clef_répartition[[#This Row],[Année]])</f>
        <v>4</v>
      </c>
      <c r="F10861">
        <f>IF(Clef_répartition[[#This Row],[Code_Nom]]=D10860,F10860-1,(COUNTIFS(Clef_répartition[Code_Nom],Clef_répartition[[#This Row],[Code_Nom]],Clef_répartition[Année],Clef_répartition[[#This Row],[Année]])))</f>
        <v>5</v>
      </c>
      <c r="G10861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Lausannois_4_2021</v>
      </c>
      <c r="H10861">
        <v>5635</v>
      </c>
      <c r="I10861" t="s">
        <v>103</v>
      </c>
      <c r="J10861">
        <v>2021</v>
      </c>
      <c r="K10861">
        <v>0.16646855813825867</v>
      </c>
    </row>
    <row r="10862" spans="1:11" x14ac:dyDescent="0.25">
      <c r="A10862" t="s">
        <v>725</v>
      </c>
      <c r="B10862" t="s">
        <v>493</v>
      </c>
      <c r="C10862" t="s">
        <v>494</v>
      </c>
      <c r="D10862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62">
        <f>COUNTIFS(D$2:D10862,Clef_répartition[[#This Row],[Code_Nom]],J$2:J10862,Clef_répartition[[#This Row],[Année]])</f>
        <v>5</v>
      </c>
      <c r="F10862">
        <f>IF(Clef_répartition[[#This Row],[Code_Nom]]=D10861,F10861-1,(COUNTIFS(Clef_répartition[Code_Nom],Clef_répartition[[#This Row],[Code_Nom]],Clef_répartition[Année],Clef_répartition[[#This Row],[Année]])))</f>
        <v>4</v>
      </c>
      <c r="G10862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Lausannois_5_2021</v>
      </c>
      <c r="H10862">
        <v>5589</v>
      </c>
      <c r="I10862" t="s">
        <v>223</v>
      </c>
      <c r="J10862">
        <v>2021</v>
      </c>
      <c r="K10862">
        <v>0.15659222196709288</v>
      </c>
    </row>
    <row r="10863" spans="1:11" x14ac:dyDescent="0.25">
      <c r="A10863" t="s">
        <v>725</v>
      </c>
      <c r="B10863" t="s">
        <v>493</v>
      </c>
      <c r="C10863" t="s">
        <v>494</v>
      </c>
      <c r="D1086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63">
        <f>COUNTIFS(D$2:D10863,Clef_répartition[[#This Row],[Code_Nom]],J$2:J10863,Clef_répartition[[#This Row],[Année]])</f>
        <v>6</v>
      </c>
      <c r="F10863">
        <f>IF(Clef_répartition[[#This Row],[Code_Nom]]=D10862,F10862-1,(COUNTIFS(Clef_répartition[Code_Nom],Clef_répartition[[#This Row],[Code_Nom]],Clef_répartition[Année],Clef_répartition[[#This Row],[Année]])))</f>
        <v>3</v>
      </c>
      <c r="G1086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Lausannois_6_2021</v>
      </c>
      <c r="H10863">
        <v>5591</v>
      </c>
      <c r="I10863" t="s">
        <v>228</v>
      </c>
      <c r="J10863">
        <v>2021</v>
      </c>
      <c r="K10863">
        <v>0.26382811876856888</v>
      </c>
    </row>
    <row r="10864" spans="1:11" x14ac:dyDescent="0.25">
      <c r="A10864" t="s">
        <v>725</v>
      </c>
      <c r="B10864" t="s">
        <v>493</v>
      </c>
      <c r="C10864" t="s">
        <v>494</v>
      </c>
      <c r="D1086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64">
        <f>COUNTIFS(D$2:D10864,Clef_répartition[[#This Row],[Code_Nom]],J$2:J10864,Clef_répartition[[#This Row],[Année]])</f>
        <v>7</v>
      </c>
      <c r="F10864">
        <f>IF(Clef_répartition[[#This Row],[Code_Nom]]=D10863,F10863-1,(COUNTIFS(Clef_répartition[Code_Nom],Clef_répartition[[#This Row],[Code_Nom]],Clef_répartition[Année],Clef_répartition[[#This Row],[Année]])))</f>
        <v>2</v>
      </c>
      <c r="G1086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Lausannois_7_2021</v>
      </c>
      <c r="H10864">
        <v>5648</v>
      </c>
      <c r="I10864" t="s">
        <v>248</v>
      </c>
      <c r="J10864">
        <v>2021</v>
      </c>
      <c r="K10864">
        <v>6.207792357889317E-2</v>
      </c>
    </row>
    <row r="10865" spans="1:11" x14ac:dyDescent="0.25">
      <c r="A10865" t="s">
        <v>725</v>
      </c>
      <c r="B10865" t="s">
        <v>493</v>
      </c>
      <c r="C10865" t="s">
        <v>494</v>
      </c>
      <c r="D1086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0865">
        <f>COUNTIFS(D$2:D10865,Clef_répartition[[#This Row],[Code_Nom]],J$2:J10865,Clef_répartition[[#This Row],[Année]])</f>
        <v>8</v>
      </c>
      <c r="F10865">
        <f>IF(Clef_répartition[[#This Row],[Code_Nom]]=D10864,F10864-1,(COUNTIFS(Clef_répartition[Code_Nom],Clef_répartition[[#This Row],[Code_Nom]],Clef_répartition[Année],Clef_répartition[[#This Row],[Année]])))</f>
        <v>1</v>
      </c>
      <c r="G1086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Lausannois_8_2021</v>
      </c>
      <c r="H10865">
        <v>5651</v>
      </c>
      <c r="I10865" t="s">
        <v>283</v>
      </c>
      <c r="J10865">
        <v>2021</v>
      </c>
      <c r="K10865">
        <v>1.2114634294093853E-2</v>
      </c>
    </row>
    <row r="10866" spans="1:11" x14ac:dyDescent="0.25">
      <c r="A10866" t="s">
        <v>725</v>
      </c>
      <c r="B10866" t="s">
        <v>703</v>
      </c>
      <c r="C10866" t="s">
        <v>704</v>
      </c>
      <c r="D10866" t="str">
        <f>Clef_répartition[[#This Row],[Code association]]&amp;"_"&amp;Clef_répartition[[#This Row],[Nom association]]</f>
        <v>ORPC Yverdon_Organisation régionale de protection civile d'Yverdon</v>
      </c>
      <c r="E10866">
        <f>COUNTIFS(D$2:D10866,Clef_répartition[[#This Row],[Code_Nom]],J$2:J10866,Clef_répartition[[#This Row],[Année]])</f>
        <v>1</v>
      </c>
      <c r="F10866">
        <f>IF(Clef_répartition[[#This Row],[Code_Nom]]=D10865,F10865-1,(COUNTIFS(Clef_répartition[Code_Nom],Clef_répartition[[#This Row],[Code_Nom]],Clef_répartition[Année],Clef_répartition[[#This Row],[Année]])))</f>
        <v>73</v>
      </c>
      <c r="G10866" t="str">
        <f>Clef_répartition[[#This Row],[Code_Nom]]&amp;"_"&amp;Clef_répartition[[#This Row],[Nombre]]&amp;"_"&amp;Clef_répartition[[#This Row],[Année]]</f>
        <v>ORPC Yverdon_Organisation régionale de protection civile d'Yverdon_1_2021</v>
      </c>
      <c r="H10866" s="60">
        <v>5742</v>
      </c>
      <c r="I10866" s="60" t="s">
        <v>2</v>
      </c>
      <c r="J10866" s="60">
        <v>2021</v>
      </c>
      <c r="K10866" s="60">
        <v>0</v>
      </c>
    </row>
    <row r="10867" spans="1:11" x14ac:dyDescent="0.25">
      <c r="A10867" t="s">
        <v>725</v>
      </c>
      <c r="B10867" t="s">
        <v>703</v>
      </c>
      <c r="C10867" t="s">
        <v>704</v>
      </c>
      <c r="D10867" t="str">
        <f>Clef_répartition[[#This Row],[Code association]]&amp;"_"&amp;Clef_répartition[[#This Row],[Nom association]]</f>
        <v>ORPC Yverdon_Organisation régionale de protection civile d'Yverdon</v>
      </c>
      <c r="E10867">
        <f>COUNTIFS(D$2:D10867,Clef_répartition[[#This Row],[Code_Nom]],J$2:J10867,Clef_répartition[[#This Row],[Année]])</f>
        <v>2</v>
      </c>
      <c r="F10867">
        <f>IF(Clef_répartition[[#This Row],[Code_Nom]]=D10866,F10866-1,(COUNTIFS(Clef_répartition[Code_Nom],Clef_répartition[[#This Row],[Code_Nom]],Clef_répartition[Année],Clef_répartition[[#This Row],[Année]])))</f>
        <v>72</v>
      </c>
      <c r="G10867" t="str">
        <f>Clef_répartition[[#This Row],[Code_Nom]]&amp;"_"&amp;Clef_répartition[[#This Row],[Nombre]]&amp;"_"&amp;Clef_répartition[[#This Row],[Année]]</f>
        <v>ORPC Yverdon_Organisation régionale de protection civile d'Yverdon_2_2021</v>
      </c>
      <c r="H10867" s="60">
        <v>5743</v>
      </c>
      <c r="I10867" s="60" t="s">
        <v>6</v>
      </c>
      <c r="J10867" s="60">
        <v>2021</v>
      </c>
      <c r="K10867" s="60">
        <v>0</v>
      </c>
    </row>
    <row r="10868" spans="1:11" x14ac:dyDescent="0.25">
      <c r="A10868" t="s">
        <v>725</v>
      </c>
      <c r="B10868" t="s">
        <v>703</v>
      </c>
      <c r="C10868" t="s">
        <v>704</v>
      </c>
      <c r="D10868" t="str">
        <f>Clef_répartition[[#This Row],[Code association]]&amp;"_"&amp;Clef_répartition[[#This Row],[Nom association]]</f>
        <v>ORPC Yverdon_Organisation régionale de protection civile d'Yverdon</v>
      </c>
      <c r="E10868">
        <f>COUNTIFS(D$2:D10868,Clef_répartition[[#This Row],[Code_Nom]],J$2:J10868,Clef_répartition[[#This Row],[Année]])</f>
        <v>3</v>
      </c>
      <c r="F10868">
        <f>IF(Clef_répartition[[#This Row],[Code_Nom]]=D10867,F10867-1,(COUNTIFS(Clef_répartition[Code_Nom],Clef_répartition[[#This Row],[Code_Nom]],Clef_répartition[Année],Clef_répartition[[#This Row],[Année]])))</f>
        <v>71</v>
      </c>
      <c r="G10868" t="str">
        <f>Clef_répartition[[#This Row],[Code_Nom]]&amp;"_"&amp;Clef_répartition[[#This Row],[Nombre]]&amp;"_"&amp;Clef_répartition[[#This Row],[Année]]</f>
        <v>ORPC Yverdon_Organisation régionale de protection civile d'Yverdon_3_2021</v>
      </c>
      <c r="H10868" s="60">
        <v>5744</v>
      </c>
      <c r="I10868" s="60" t="s">
        <v>11</v>
      </c>
      <c r="J10868" s="60">
        <v>2021</v>
      </c>
      <c r="K10868" s="60">
        <v>0</v>
      </c>
    </row>
    <row r="10869" spans="1:11" x14ac:dyDescent="0.25">
      <c r="A10869" t="s">
        <v>725</v>
      </c>
      <c r="B10869" t="s">
        <v>703</v>
      </c>
      <c r="C10869" t="s">
        <v>704</v>
      </c>
      <c r="D10869" t="str">
        <f>Clef_répartition[[#This Row],[Code association]]&amp;"_"&amp;Clef_répartition[[#This Row],[Nom association]]</f>
        <v>ORPC Yverdon_Organisation régionale de protection civile d'Yverdon</v>
      </c>
      <c r="E10869">
        <f>COUNTIFS(D$2:D10869,Clef_répartition[[#This Row],[Code_Nom]],J$2:J10869,Clef_répartition[[#This Row],[Année]])</f>
        <v>4</v>
      </c>
      <c r="F10869">
        <f>IF(Clef_répartition[[#This Row],[Code_Nom]]=D10868,F10868-1,(COUNTIFS(Clef_répartition[Code_Nom],Clef_répartition[[#This Row],[Code_Nom]],Clef_répartition[Année],Clef_répartition[[#This Row],[Année]])))</f>
        <v>70</v>
      </c>
      <c r="G10869" t="str">
        <f>Clef_répartition[[#This Row],[Code_Nom]]&amp;"_"&amp;Clef_répartition[[#This Row],[Nombre]]&amp;"_"&amp;Clef_répartition[[#This Row],[Année]]</f>
        <v>ORPC Yverdon_Organisation régionale de protection civile d'Yverdon_4_2021</v>
      </c>
      <c r="H10869" s="60">
        <v>5745</v>
      </c>
      <c r="I10869" s="60" t="s">
        <v>14</v>
      </c>
      <c r="J10869" s="60">
        <v>2021</v>
      </c>
      <c r="K10869" s="60">
        <v>0</v>
      </c>
    </row>
    <row r="10870" spans="1:11" x14ac:dyDescent="0.25">
      <c r="A10870" t="s">
        <v>725</v>
      </c>
      <c r="B10870" t="s">
        <v>703</v>
      </c>
      <c r="C10870" t="s">
        <v>704</v>
      </c>
      <c r="D10870" t="str">
        <f>Clef_répartition[[#This Row],[Code association]]&amp;"_"&amp;Clef_répartition[[#This Row],[Nom association]]</f>
        <v>ORPC Yverdon_Organisation régionale de protection civile d'Yverdon</v>
      </c>
      <c r="E10870">
        <f>COUNTIFS(D$2:D10870,Clef_répartition[[#This Row],[Code_Nom]],J$2:J10870,Clef_répartition[[#This Row],[Année]])</f>
        <v>5</v>
      </c>
      <c r="F10870">
        <f>IF(Clef_répartition[[#This Row],[Code_Nom]]=D10869,F10869-1,(COUNTIFS(Clef_répartition[Code_Nom],Clef_répartition[[#This Row],[Code_Nom]],Clef_répartition[Année],Clef_répartition[[#This Row],[Année]])))</f>
        <v>69</v>
      </c>
      <c r="G10870" t="str">
        <f>Clef_répartition[[#This Row],[Code_Nom]]&amp;"_"&amp;Clef_répartition[[#This Row],[Nombre]]&amp;"_"&amp;Clef_répartition[[#This Row],[Année]]</f>
        <v>ORPC Yverdon_Organisation régionale de protection civile d'Yverdon_5_2021</v>
      </c>
      <c r="H10870" s="60">
        <v>5746</v>
      </c>
      <c r="I10870" s="60" t="s">
        <v>15</v>
      </c>
      <c r="J10870" s="60">
        <v>2021</v>
      </c>
      <c r="K10870" s="60">
        <v>0</v>
      </c>
    </row>
    <row r="10871" spans="1:11" x14ac:dyDescent="0.25">
      <c r="A10871" t="s">
        <v>725</v>
      </c>
      <c r="B10871" t="s">
        <v>703</v>
      </c>
      <c r="C10871" t="s">
        <v>704</v>
      </c>
      <c r="D10871" t="str">
        <f>Clef_répartition[[#This Row],[Code association]]&amp;"_"&amp;Clef_répartition[[#This Row],[Nom association]]</f>
        <v>ORPC Yverdon_Organisation régionale de protection civile d'Yverdon</v>
      </c>
      <c r="E10871">
        <f>COUNTIFS(D$2:D10871,Clef_répartition[[#This Row],[Code_Nom]],J$2:J10871,Clef_répartition[[#This Row],[Année]])</f>
        <v>6</v>
      </c>
      <c r="F10871">
        <f>IF(Clef_répartition[[#This Row],[Code_Nom]]=D10870,F10870-1,(COUNTIFS(Clef_répartition[Code_Nom],Clef_répartition[[#This Row],[Code_Nom]],Clef_répartition[Année],Clef_répartition[[#This Row],[Année]])))</f>
        <v>68</v>
      </c>
      <c r="G10871" t="str">
        <f>Clef_répartition[[#This Row],[Code_Nom]]&amp;"_"&amp;Clef_répartition[[#This Row],[Nombre]]&amp;"_"&amp;Clef_répartition[[#This Row],[Année]]</f>
        <v>ORPC Yverdon_Organisation régionale de protection civile d'Yverdon_6_2021</v>
      </c>
      <c r="H10871" s="60">
        <v>5902</v>
      </c>
      <c r="I10871" s="60" t="s">
        <v>18</v>
      </c>
      <c r="J10871" s="60">
        <v>2021</v>
      </c>
      <c r="K10871" s="60">
        <v>0</v>
      </c>
    </row>
    <row r="10872" spans="1:11" x14ac:dyDescent="0.25">
      <c r="A10872" t="s">
        <v>725</v>
      </c>
      <c r="B10872" t="s">
        <v>703</v>
      </c>
      <c r="C10872" t="s">
        <v>704</v>
      </c>
      <c r="D10872" t="str">
        <f>Clef_répartition[[#This Row],[Code association]]&amp;"_"&amp;Clef_répartition[[#This Row],[Nom association]]</f>
        <v>ORPC Yverdon_Organisation régionale de protection civile d'Yverdon</v>
      </c>
      <c r="E10872">
        <f>COUNTIFS(D$2:D10872,Clef_répartition[[#This Row],[Code_Nom]],J$2:J10872,Clef_répartition[[#This Row],[Année]])</f>
        <v>7</v>
      </c>
      <c r="F10872">
        <f>IF(Clef_répartition[[#This Row],[Code_Nom]]=D10871,F10871-1,(COUNTIFS(Clef_répartition[Code_Nom],Clef_répartition[[#This Row],[Code_Nom]],Clef_répartition[Année],Clef_répartition[[#This Row],[Année]])))</f>
        <v>67</v>
      </c>
      <c r="G10872" t="str">
        <f>Clef_répartition[[#This Row],[Code_Nom]]&amp;"_"&amp;Clef_répartition[[#This Row],[Nombre]]&amp;"_"&amp;Clef_répartition[[#This Row],[Année]]</f>
        <v>ORPC Yverdon_Organisation régionale de protection civile d'Yverdon_7_2021</v>
      </c>
      <c r="H10872" s="60">
        <v>5903</v>
      </c>
      <c r="I10872" s="60" t="s">
        <v>24</v>
      </c>
      <c r="J10872" s="60">
        <v>2021</v>
      </c>
      <c r="K10872" s="60">
        <v>0</v>
      </c>
    </row>
    <row r="10873" spans="1:11" x14ac:dyDescent="0.25">
      <c r="A10873" t="s">
        <v>725</v>
      </c>
      <c r="B10873" t="s">
        <v>703</v>
      </c>
      <c r="C10873" t="s">
        <v>704</v>
      </c>
      <c r="D10873" t="str">
        <f>Clef_répartition[[#This Row],[Code association]]&amp;"_"&amp;Clef_répartition[[#This Row],[Nom association]]</f>
        <v>ORPC Yverdon_Organisation régionale de protection civile d'Yverdon</v>
      </c>
      <c r="E10873">
        <f>COUNTIFS(D$2:D10873,Clef_répartition[[#This Row],[Code_Nom]],J$2:J10873,Clef_répartition[[#This Row],[Année]])</f>
        <v>8</v>
      </c>
      <c r="F10873">
        <f>IF(Clef_répartition[[#This Row],[Code_Nom]]=D10872,F10872-1,(COUNTIFS(Clef_répartition[Code_Nom],Clef_répartition[[#This Row],[Code_Nom]],Clef_répartition[Année],Clef_répartition[[#This Row],[Année]])))</f>
        <v>66</v>
      </c>
      <c r="G10873" t="str">
        <f>Clef_répartition[[#This Row],[Code_Nom]]&amp;"_"&amp;Clef_répartition[[#This Row],[Nombre]]&amp;"_"&amp;Clef_répartition[[#This Row],[Année]]</f>
        <v>ORPC Yverdon_Organisation régionale de protection civile d'Yverdon_8_2021</v>
      </c>
      <c r="H10873" s="60">
        <v>5747</v>
      </c>
      <c r="I10873" s="60" t="s">
        <v>26</v>
      </c>
      <c r="J10873" s="60">
        <v>2021</v>
      </c>
      <c r="K10873" s="60">
        <v>0</v>
      </c>
    </row>
    <row r="10874" spans="1:11" x14ac:dyDescent="0.25">
      <c r="A10874" t="s">
        <v>725</v>
      </c>
      <c r="B10874" t="s">
        <v>703</v>
      </c>
      <c r="C10874" t="s">
        <v>704</v>
      </c>
      <c r="D10874" t="str">
        <f>Clef_répartition[[#This Row],[Code association]]&amp;"_"&amp;Clef_répartition[[#This Row],[Nom association]]</f>
        <v>ORPC Yverdon_Organisation régionale de protection civile d'Yverdon</v>
      </c>
      <c r="E10874">
        <f>COUNTIFS(D$2:D10874,Clef_répartition[[#This Row],[Code_Nom]],J$2:J10874,Clef_répartition[[#This Row],[Année]])</f>
        <v>9</v>
      </c>
      <c r="F10874">
        <f>IF(Clef_répartition[[#This Row],[Code_Nom]]=D10873,F10873-1,(COUNTIFS(Clef_répartition[Code_Nom],Clef_répartition[[#This Row],[Code_Nom]],Clef_répartition[Année],Clef_répartition[[#This Row],[Année]])))</f>
        <v>65</v>
      </c>
      <c r="G10874" t="str">
        <f>Clef_répartition[[#This Row],[Code_Nom]]&amp;"_"&amp;Clef_répartition[[#This Row],[Nombre]]&amp;"_"&amp;Clef_répartition[[#This Row],[Année]]</f>
        <v>ORPC Yverdon_Organisation régionale de protection civile d'Yverdon_9_2021</v>
      </c>
      <c r="H10874" s="60">
        <v>5551</v>
      </c>
      <c r="I10874" s="60" t="s">
        <v>28</v>
      </c>
      <c r="J10874" s="60">
        <v>2021</v>
      </c>
      <c r="K10874" s="60">
        <v>0</v>
      </c>
    </row>
    <row r="10875" spans="1:11" x14ac:dyDescent="0.25">
      <c r="A10875" t="s">
        <v>725</v>
      </c>
      <c r="B10875" t="s">
        <v>703</v>
      </c>
      <c r="C10875" t="s">
        <v>704</v>
      </c>
      <c r="D10875" t="str">
        <f>Clef_répartition[[#This Row],[Code association]]&amp;"_"&amp;Clef_répartition[[#This Row],[Nom association]]</f>
        <v>ORPC Yverdon_Organisation régionale de protection civile d'Yverdon</v>
      </c>
      <c r="E10875">
        <f>COUNTIFS(D$2:D10875,Clef_répartition[[#This Row],[Code_Nom]],J$2:J10875,Clef_répartition[[#This Row],[Année]])</f>
        <v>10</v>
      </c>
      <c r="F10875">
        <f>IF(Clef_répartition[[#This Row],[Code_Nom]]=D10874,F10874-1,(COUNTIFS(Clef_répartition[Code_Nom],Clef_répartition[[#This Row],[Code_Nom]],Clef_répartition[Année],Clef_répartition[[#This Row],[Année]])))</f>
        <v>64</v>
      </c>
      <c r="G10875" t="str">
        <f>Clef_répartition[[#This Row],[Code_Nom]]&amp;"_"&amp;Clef_répartition[[#This Row],[Nombre]]&amp;"_"&amp;Clef_répartition[[#This Row],[Année]]</f>
        <v>ORPC Yverdon_Organisation régionale de protection civile d'Yverdon_10_2021</v>
      </c>
      <c r="H10875" s="60">
        <v>5748</v>
      </c>
      <c r="I10875" s="60" t="s">
        <v>38</v>
      </c>
      <c r="J10875" s="60">
        <v>2021</v>
      </c>
      <c r="K10875" s="60">
        <v>0</v>
      </c>
    </row>
    <row r="10876" spans="1:11" x14ac:dyDescent="0.25">
      <c r="A10876" t="s">
        <v>725</v>
      </c>
      <c r="B10876" t="s">
        <v>703</v>
      </c>
      <c r="C10876" t="s">
        <v>704</v>
      </c>
      <c r="D10876" t="str">
        <f>Clef_répartition[[#This Row],[Code association]]&amp;"_"&amp;Clef_répartition[[#This Row],[Nom association]]</f>
        <v>ORPC Yverdon_Organisation régionale de protection civile d'Yverdon</v>
      </c>
      <c r="E10876">
        <f>COUNTIFS(D$2:D10876,Clef_répartition[[#This Row],[Code_Nom]],J$2:J10876,Clef_répartition[[#This Row],[Année]])</f>
        <v>11</v>
      </c>
      <c r="F10876">
        <f>IF(Clef_répartition[[#This Row],[Code_Nom]]=D10875,F10875-1,(COUNTIFS(Clef_répartition[Code_Nom],Clef_répartition[[#This Row],[Code_Nom]],Clef_répartition[Année],Clef_répartition[[#This Row],[Année]])))</f>
        <v>63</v>
      </c>
      <c r="G10876" t="str">
        <f>Clef_répartition[[#This Row],[Code_Nom]]&amp;"_"&amp;Clef_répartition[[#This Row],[Nombre]]&amp;"_"&amp;Clef_répartition[[#This Row],[Année]]</f>
        <v>ORPC Yverdon_Organisation régionale de protection civile d'Yverdon_11_2021</v>
      </c>
      <c r="H10876" s="60">
        <v>5552</v>
      </c>
      <c r="I10876" s="60" t="s">
        <v>40</v>
      </c>
      <c r="J10876" s="60">
        <v>2021</v>
      </c>
      <c r="K10876" s="60">
        <v>0</v>
      </c>
    </row>
    <row r="10877" spans="1:11" x14ac:dyDescent="0.25">
      <c r="A10877" t="s">
        <v>725</v>
      </c>
      <c r="B10877" t="s">
        <v>703</v>
      </c>
      <c r="C10877" t="s">
        <v>704</v>
      </c>
      <c r="D10877" t="str">
        <f>Clef_répartition[[#This Row],[Code association]]&amp;"_"&amp;Clef_répartition[[#This Row],[Nom association]]</f>
        <v>ORPC Yverdon_Organisation régionale de protection civile d'Yverdon</v>
      </c>
      <c r="E10877">
        <f>COUNTIFS(D$2:D10877,Clef_répartition[[#This Row],[Code_Nom]],J$2:J10877,Clef_répartition[[#This Row],[Année]])</f>
        <v>12</v>
      </c>
      <c r="F10877">
        <f>IF(Clef_répartition[[#This Row],[Code_Nom]]=D10876,F10876-1,(COUNTIFS(Clef_répartition[Code_Nom],Clef_répartition[[#This Row],[Code_Nom]],Clef_répartition[Année],Clef_répartition[[#This Row],[Année]])))</f>
        <v>62</v>
      </c>
      <c r="G10877" t="str">
        <f>Clef_répartition[[#This Row],[Code_Nom]]&amp;"_"&amp;Clef_répartition[[#This Row],[Nombre]]&amp;"_"&amp;Clef_répartition[[#This Row],[Année]]</f>
        <v>ORPC Yverdon_Organisation régionale de protection civile d'Yverdon_12_2021</v>
      </c>
      <c r="H10877" s="60">
        <v>5904</v>
      </c>
      <c r="I10877" s="60" t="s">
        <v>46</v>
      </c>
      <c r="J10877" s="60">
        <v>2021</v>
      </c>
      <c r="K10877" s="60">
        <v>0</v>
      </c>
    </row>
    <row r="10878" spans="1:11" x14ac:dyDescent="0.25">
      <c r="A10878" t="s">
        <v>725</v>
      </c>
      <c r="B10878" t="s">
        <v>703</v>
      </c>
      <c r="C10878" t="s">
        <v>704</v>
      </c>
      <c r="D10878" t="str">
        <f>Clef_répartition[[#This Row],[Code association]]&amp;"_"&amp;Clef_répartition[[#This Row],[Nom association]]</f>
        <v>ORPC Yverdon_Organisation régionale de protection civile d'Yverdon</v>
      </c>
      <c r="E10878">
        <f>COUNTIFS(D$2:D10878,Clef_répartition[[#This Row],[Code_Nom]],J$2:J10878,Clef_répartition[[#This Row],[Année]])</f>
        <v>13</v>
      </c>
      <c r="F10878">
        <f>IF(Clef_répartition[[#This Row],[Code_Nom]]=D10877,F10877-1,(COUNTIFS(Clef_répartition[Code_Nom],Clef_répartition[[#This Row],[Code_Nom]],Clef_répartition[Année],Clef_répartition[[#This Row],[Année]])))</f>
        <v>61</v>
      </c>
      <c r="G10878" t="str">
        <f>Clef_répartition[[#This Row],[Code_Nom]]&amp;"_"&amp;Clef_répartition[[#This Row],[Nombre]]&amp;"_"&amp;Clef_répartition[[#This Row],[Année]]</f>
        <v>ORPC Yverdon_Organisation régionale de protection civile d'Yverdon_13_2021</v>
      </c>
      <c r="H10878" s="60">
        <v>5553</v>
      </c>
      <c r="I10878" s="60" t="s">
        <v>47</v>
      </c>
      <c r="J10878" s="60">
        <v>2021</v>
      </c>
      <c r="K10878" s="60">
        <v>0</v>
      </c>
    </row>
    <row r="10879" spans="1:11" x14ac:dyDescent="0.25">
      <c r="A10879" t="s">
        <v>725</v>
      </c>
      <c r="B10879" t="s">
        <v>703</v>
      </c>
      <c r="C10879" t="s">
        <v>704</v>
      </c>
      <c r="D10879" t="str">
        <f>Clef_répartition[[#This Row],[Code association]]&amp;"_"&amp;Clef_répartition[[#This Row],[Nom association]]</f>
        <v>ORPC Yverdon_Organisation régionale de protection civile d'Yverdon</v>
      </c>
      <c r="E10879">
        <f>COUNTIFS(D$2:D10879,Clef_répartition[[#This Row],[Code_Nom]],J$2:J10879,Clef_répartition[[#This Row],[Année]])</f>
        <v>14</v>
      </c>
      <c r="F10879">
        <f>IF(Clef_répartition[[#This Row],[Code_Nom]]=D10878,F10878-1,(COUNTIFS(Clef_répartition[Code_Nom],Clef_répartition[[#This Row],[Code_Nom]],Clef_répartition[Année],Clef_répartition[[#This Row],[Année]])))</f>
        <v>60</v>
      </c>
      <c r="G10879" t="str">
        <f>Clef_répartition[[#This Row],[Code_Nom]]&amp;"_"&amp;Clef_répartition[[#This Row],[Nombre]]&amp;"_"&amp;Clef_répartition[[#This Row],[Année]]</f>
        <v>ORPC Yverdon_Organisation régionale de protection civile d'Yverdon_14_2021</v>
      </c>
      <c r="H10879" s="60">
        <v>5905</v>
      </c>
      <c r="I10879" s="60" t="s">
        <v>49</v>
      </c>
      <c r="J10879" s="60">
        <v>2021</v>
      </c>
      <c r="K10879" s="60">
        <v>0</v>
      </c>
    </row>
    <row r="10880" spans="1:11" x14ac:dyDescent="0.25">
      <c r="A10880" t="s">
        <v>725</v>
      </c>
      <c r="B10880" t="s">
        <v>703</v>
      </c>
      <c r="C10880" t="s">
        <v>704</v>
      </c>
      <c r="D10880" t="str">
        <f>Clef_répartition[[#This Row],[Code association]]&amp;"_"&amp;Clef_répartition[[#This Row],[Nom association]]</f>
        <v>ORPC Yverdon_Organisation régionale de protection civile d'Yverdon</v>
      </c>
      <c r="E10880">
        <f>COUNTIFS(D$2:D10880,Clef_répartition[[#This Row],[Code_Nom]],J$2:J10880,Clef_répartition[[#This Row],[Année]])</f>
        <v>15</v>
      </c>
      <c r="F10880">
        <f>IF(Clef_répartition[[#This Row],[Code_Nom]]=D10879,F10879-1,(COUNTIFS(Clef_répartition[Code_Nom],Clef_répartition[[#This Row],[Code_Nom]],Clef_répartition[Année],Clef_répartition[[#This Row],[Année]])))</f>
        <v>59</v>
      </c>
      <c r="G10880" t="str">
        <f>Clef_répartition[[#This Row],[Code_Nom]]&amp;"_"&amp;Clef_répartition[[#This Row],[Nombre]]&amp;"_"&amp;Clef_répartition[[#This Row],[Année]]</f>
        <v>ORPC Yverdon_Organisation régionale de protection civile d'Yverdon_15_2021</v>
      </c>
      <c r="H10880" s="60">
        <v>5907</v>
      </c>
      <c r="I10880" s="60" t="s">
        <v>54</v>
      </c>
      <c r="J10880" s="60">
        <v>2021</v>
      </c>
      <c r="K10880" s="60">
        <v>0</v>
      </c>
    </row>
    <row r="10881" spans="1:11" x14ac:dyDescent="0.25">
      <c r="A10881" t="s">
        <v>725</v>
      </c>
      <c r="B10881" t="s">
        <v>703</v>
      </c>
      <c r="C10881" t="s">
        <v>704</v>
      </c>
      <c r="D10881" t="str">
        <f>Clef_répartition[[#This Row],[Code association]]&amp;"_"&amp;Clef_répartition[[#This Row],[Nom association]]</f>
        <v>ORPC Yverdon_Organisation régionale de protection civile d'Yverdon</v>
      </c>
      <c r="E10881">
        <f>COUNTIFS(D$2:D10881,Clef_répartition[[#This Row],[Code_Nom]],J$2:J10881,Clef_répartition[[#This Row],[Année]])</f>
        <v>16</v>
      </c>
      <c r="F10881">
        <f>IF(Clef_répartition[[#This Row],[Code_Nom]]=D10880,F10880-1,(COUNTIFS(Clef_répartition[Code_Nom],Clef_répartition[[#This Row],[Code_Nom]],Clef_répartition[Année],Clef_répartition[[#This Row],[Année]])))</f>
        <v>58</v>
      </c>
      <c r="G10881" t="str">
        <f>Clef_répartition[[#This Row],[Code_Nom]]&amp;"_"&amp;Clef_répartition[[#This Row],[Nombre]]&amp;"_"&amp;Clef_répartition[[#This Row],[Année]]</f>
        <v>ORPC Yverdon_Organisation régionale de protection civile d'Yverdon_16_2021</v>
      </c>
      <c r="H10881" s="60">
        <v>5749</v>
      </c>
      <c r="I10881" s="60" t="s">
        <v>58</v>
      </c>
      <c r="J10881" s="60">
        <v>2021</v>
      </c>
      <c r="K10881" s="60">
        <v>0</v>
      </c>
    </row>
    <row r="10882" spans="1:11" x14ac:dyDescent="0.25">
      <c r="A10882" t="s">
        <v>725</v>
      </c>
      <c r="B10882" t="s">
        <v>703</v>
      </c>
      <c r="C10882" t="s">
        <v>704</v>
      </c>
      <c r="D10882" t="str">
        <f>Clef_répartition[[#This Row],[Code association]]&amp;"_"&amp;Clef_répartition[[#This Row],[Nom association]]</f>
        <v>ORPC Yverdon_Organisation régionale de protection civile d'Yverdon</v>
      </c>
      <c r="E10882">
        <f>COUNTIFS(D$2:D10882,Clef_répartition[[#This Row],[Code_Nom]],J$2:J10882,Clef_répartition[[#This Row],[Année]])</f>
        <v>17</v>
      </c>
      <c r="F10882">
        <f>IF(Clef_répartition[[#This Row],[Code_Nom]]=D10881,F10881-1,(COUNTIFS(Clef_répartition[Code_Nom],Clef_répartition[[#This Row],[Code_Nom]],Clef_répartition[Année],Clef_répartition[[#This Row],[Année]])))</f>
        <v>57</v>
      </c>
      <c r="G10882" t="str">
        <f>Clef_répartition[[#This Row],[Code_Nom]]&amp;"_"&amp;Clef_répartition[[#This Row],[Nombre]]&amp;"_"&amp;Clef_répartition[[#This Row],[Année]]</f>
        <v>ORPC Yverdon_Organisation régionale de protection civile d'Yverdon_17_2021</v>
      </c>
      <c r="H10882" s="60">
        <v>5908</v>
      </c>
      <c r="I10882" s="60" t="s">
        <v>59</v>
      </c>
      <c r="J10882" s="60">
        <v>2021</v>
      </c>
      <c r="K10882" s="60">
        <v>0</v>
      </c>
    </row>
    <row r="10883" spans="1:11" x14ac:dyDescent="0.25">
      <c r="A10883" t="s">
        <v>725</v>
      </c>
      <c r="B10883" t="s">
        <v>703</v>
      </c>
      <c r="C10883" t="s">
        <v>704</v>
      </c>
      <c r="D10883" t="str">
        <f>Clef_répartition[[#This Row],[Code association]]&amp;"_"&amp;Clef_répartition[[#This Row],[Nom association]]</f>
        <v>ORPC Yverdon_Organisation régionale de protection civile d'Yverdon</v>
      </c>
      <c r="E10883">
        <f>COUNTIFS(D$2:D10883,Clef_répartition[[#This Row],[Code_Nom]],J$2:J10883,Clef_répartition[[#This Row],[Année]])</f>
        <v>18</v>
      </c>
      <c r="F10883">
        <f>IF(Clef_répartition[[#This Row],[Code_Nom]]=D10882,F10882-1,(COUNTIFS(Clef_répartition[Code_Nom],Clef_répartition[[#This Row],[Code_Nom]],Clef_répartition[Année],Clef_répartition[[#This Row],[Année]])))</f>
        <v>56</v>
      </c>
      <c r="G10883" t="str">
        <f>Clef_répartition[[#This Row],[Code_Nom]]&amp;"_"&amp;Clef_répartition[[#This Row],[Nombre]]&amp;"_"&amp;Clef_répartition[[#This Row],[Année]]</f>
        <v>ORPC Yverdon_Organisation régionale de protection civile d'Yverdon_18_2021</v>
      </c>
      <c r="H10883" s="60">
        <v>5909</v>
      </c>
      <c r="I10883" s="60" t="s">
        <v>60</v>
      </c>
      <c r="J10883" s="60">
        <v>2021</v>
      </c>
      <c r="K10883" s="60">
        <v>0</v>
      </c>
    </row>
    <row r="10884" spans="1:11" x14ac:dyDescent="0.25">
      <c r="A10884" t="s">
        <v>725</v>
      </c>
      <c r="B10884" t="s">
        <v>703</v>
      </c>
      <c r="C10884" t="s">
        <v>704</v>
      </c>
      <c r="D10884" t="str">
        <f>Clef_répartition[[#This Row],[Code association]]&amp;"_"&amp;Clef_répartition[[#This Row],[Nom association]]</f>
        <v>ORPC Yverdon_Organisation régionale de protection civile d'Yverdon</v>
      </c>
      <c r="E10884">
        <f>COUNTIFS(D$2:D10884,Clef_répartition[[#This Row],[Code_Nom]],J$2:J10884,Clef_répartition[[#This Row],[Année]])</f>
        <v>19</v>
      </c>
      <c r="F10884">
        <f>IF(Clef_répartition[[#This Row],[Code_Nom]]=D10883,F10883-1,(COUNTIFS(Clef_répartition[Code_Nom],Clef_répartition[[#This Row],[Code_Nom]],Clef_répartition[Année],Clef_répartition[[#This Row],[Année]])))</f>
        <v>55</v>
      </c>
      <c r="G10884" t="str">
        <f>Clef_répartition[[#This Row],[Code_Nom]]&amp;"_"&amp;Clef_répartition[[#This Row],[Nombre]]&amp;"_"&amp;Clef_répartition[[#This Row],[Année]]</f>
        <v>ORPC Yverdon_Organisation régionale de protection civile d'Yverdon_19_2021</v>
      </c>
      <c r="H10884" s="60">
        <v>5554</v>
      </c>
      <c r="I10884" s="60" t="s">
        <v>71</v>
      </c>
      <c r="J10884" s="60">
        <v>2021</v>
      </c>
      <c r="K10884" s="60">
        <v>0</v>
      </c>
    </row>
    <row r="10885" spans="1:11" x14ac:dyDescent="0.25">
      <c r="A10885" t="s">
        <v>725</v>
      </c>
      <c r="B10885" t="s">
        <v>703</v>
      </c>
      <c r="C10885" t="s">
        <v>704</v>
      </c>
      <c r="D10885" t="str">
        <f>Clef_répartition[[#This Row],[Code association]]&amp;"_"&amp;Clef_répartition[[#This Row],[Nom association]]</f>
        <v>ORPC Yverdon_Organisation régionale de protection civile d'Yverdon</v>
      </c>
      <c r="E10885">
        <f>COUNTIFS(D$2:D10885,Clef_répartition[[#This Row],[Code_Nom]],J$2:J10885,Clef_répartition[[#This Row],[Année]])</f>
        <v>20</v>
      </c>
      <c r="F10885">
        <f>IF(Clef_répartition[[#This Row],[Code_Nom]]=D10884,F10884-1,(COUNTIFS(Clef_répartition[Code_Nom],Clef_répartition[[#This Row],[Code_Nom]],Clef_répartition[Année],Clef_répartition[[#This Row],[Année]])))</f>
        <v>54</v>
      </c>
      <c r="G10885" t="str">
        <f>Clef_répartition[[#This Row],[Code_Nom]]&amp;"_"&amp;Clef_répartition[[#This Row],[Nombre]]&amp;"_"&amp;Clef_répartition[[#This Row],[Année]]</f>
        <v>ORPC Yverdon_Organisation régionale de protection civile d'Yverdon_20_2021</v>
      </c>
      <c r="H10885" s="60">
        <v>5555</v>
      </c>
      <c r="I10885" s="60" t="s">
        <v>75</v>
      </c>
      <c r="J10885" s="60">
        <v>2021</v>
      </c>
      <c r="K10885" s="60">
        <v>0</v>
      </c>
    </row>
    <row r="10886" spans="1:11" x14ac:dyDescent="0.25">
      <c r="A10886" t="s">
        <v>725</v>
      </c>
      <c r="B10886" t="s">
        <v>703</v>
      </c>
      <c r="C10886" t="s">
        <v>704</v>
      </c>
      <c r="D10886" t="str">
        <f>Clef_répartition[[#This Row],[Code association]]&amp;"_"&amp;Clef_répartition[[#This Row],[Nom association]]</f>
        <v>ORPC Yverdon_Organisation régionale de protection civile d'Yverdon</v>
      </c>
      <c r="E10886">
        <f>COUNTIFS(D$2:D10886,Clef_répartition[[#This Row],[Code_Nom]],J$2:J10886,Clef_répartition[[#This Row],[Année]])</f>
        <v>21</v>
      </c>
      <c r="F10886">
        <f>IF(Clef_répartition[[#This Row],[Code_Nom]]=D10885,F10885-1,(COUNTIFS(Clef_répartition[Code_Nom],Clef_répartition[[#This Row],[Code_Nom]],Clef_répartition[Année],Clef_répartition[[#This Row],[Année]])))</f>
        <v>53</v>
      </c>
      <c r="G10886" t="str">
        <f>Clef_répartition[[#This Row],[Code_Nom]]&amp;"_"&amp;Clef_répartition[[#This Row],[Nombre]]&amp;"_"&amp;Clef_répartition[[#This Row],[Année]]</f>
        <v>ORPC Yverdon_Organisation régionale de protection civile d'Yverdon_21_2021</v>
      </c>
      <c r="H10886" s="60">
        <v>5910</v>
      </c>
      <c r="I10886" s="60" t="s">
        <v>83</v>
      </c>
      <c r="J10886" s="60">
        <v>2021</v>
      </c>
      <c r="K10886" s="60">
        <v>0</v>
      </c>
    </row>
    <row r="10887" spans="1:11" x14ac:dyDescent="0.25">
      <c r="A10887" t="s">
        <v>725</v>
      </c>
      <c r="B10887" t="s">
        <v>703</v>
      </c>
      <c r="C10887" t="s">
        <v>704</v>
      </c>
      <c r="D10887" t="str">
        <f>Clef_répartition[[#This Row],[Code association]]&amp;"_"&amp;Clef_répartition[[#This Row],[Nom association]]</f>
        <v>ORPC Yverdon_Organisation régionale de protection civile d'Yverdon</v>
      </c>
      <c r="E10887">
        <f>COUNTIFS(D$2:D10887,Clef_répartition[[#This Row],[Code_Nom]],J$2:J10887,Clef_répartition[[#This Row],[Année]])</f>
        <v>22</v>
      </c>
      <c r="F10887">
        <f>IF(Clef_répartition[[#This Row],[Code_Nom]]=D10886,F10886-1,(COUNTIFS(Clef_répartition[Code_Nom],Clef_répartition[[#This Row],[Code_Nom]],Clef_répartition[Année],Clef_répartition[[#This Row],[Année]])))</f>
        <v>52</v>
      </c>
      <c r="G10887" t="str">
        <f>Clef_répartition[[#This Row],[Code_Nom]]&amp;"_"&amp;Clef_répartition[[#This Row],[Nombre]]&amp;"_"&amp;Clef_répartition[[#This Row],[Année]]</f>
        <v>ORPC Yverdon_Organisation régionale de protection civile d'Yverdon_22_2021</v>
      </c>
      <c r="H10887" s="60">
        <v>5752</v>
      </c>
      <c r="I10887" s="60" t="s">
        <v>84</v>
      </c>
      <c r="J10887" s="60">
        <v>2021</v>
      </c>
      <c r="K10887" s="60">
        <v>0</v>
      </c>
    </row>
    <row r="10888" spans="1:11" x14ac:dyDescent="0.25">
      <c r="A10888" t="s">
        <v>725</v>
      </c>
      <c r="B10888" t="s">
        <v>703</v>
      </c>
      <c r="C10888" t="s">
        <v>704</v>
      </c>
      <c r="D10888" t="str">
        <f>Clef_répartition[[#This Row],[Code association]]&amp;"_"&amp;Clef_répartition[[#This Row],[Nom association]]</f>
        <v>ORPC Yverdon_Organisation régionale de protection civile d'Yverdon</v>
      </c>
      <c r="E10888">
        <f>COUNTIFS(D$2:D10888,Clef_répartition[[#This Row],[Code_Nom]],J$2:J10888,Clef_répartition[[#This Row],[Année]])</f>
        <v>23</v>
      </c>
      <c r="F10888">
        <f>IF(Clef_répartition[[#This Row],[Code_Nom]]=D10887,F10887-1,(COUNTIFS(Clef_répartition[Code_Nom],Clef_répartition[[#This Row],[Code_Nom]],Clef_répartition[Année],Clef_répartition[[#This Row],[Année]])))</f>
        <v>51</v>
      </c>
      <c r="G10888" t="str">
        <f>Clef_répartition[[#This Row],[Code_Nom]]&amp;"_"&amp;Clef_répartition[[#This Row],[Nombre]]&amp;"_"&amp;Clef_répartition[[#This Row],[Année]]</f>
        <v>ORPC Yverdon_Organisation régionale de protection civile d'Yverdon_23_2021</v>
      </c>
      <c r="H10888" s="60">
        <v>5911</v>
      </c>
      <c r="I10888" s="60" t="s">
        <v>86</v>
      </c>
      <c r="J10888" s="60">
        <v>2021</v>
      </c>
      <c r="K10888" s="60">
        <v>0</v>
      </c>
    </row>
    <row r="10889" spans="1:11" x14ac:dyDescent="0.25">
      <c r="A10889" t="s">
        <v>725</v>
      </c>
      <c r="B10889" t="s">
        <v>703</v>
      </c>
      <c r="C10889" t="s">
        <v>704</v>
      </c>
      <c r="D10889" t="str">
        <f>Clef_répartition[[#This Row],[Code association]]&amp;"_"&amp;Clef_répartition[[#This Row],[Nom association]]</f>
        <v>ORPC Yverdon_Organisation régionale de protection civile d'Yverdon</v>
      </c>
      <c r="E10889">
        <f>COUNTIFS(D$2:D10889,Clef_répartition[[#This Row],[Code_Nom]],J$2:J10889,Clef_répartition[[#This Row],[Année]])</f>
        <v>24</v>
      </c>
      <c r="F10889">
        <f>IF(Clef_répartition[[#This Row],[Code_Nom]]=D10888,F10888-1,(COUNTIFS(Clef_répartition[Code_Nom],Clef_répartition[[#This Row],[Code_Nom]],Clef_répartition[Année],Clef_répartition[[#This Row],[Année]])))</f>
        <v>50</v>
      </c>
      <c r="G10889" t="str">
        <f>Clef_répartition[[#This Row],[Code_Nom]]&amp;"_"&amp;Clef_répartition[[#This Row],[Nombre]]&amp;"_"&amp;Clef_répartition[[#This Row],[Année]]</f>
        <v>ORPC Yverdon_Organisation régionale de protection civile d'Yverdon_24_2021</v>
      </c>
      <c r="H10889" s="60">
        <v>5912</v>
      </c>
      <c r="I10889" s="60" t="s">
        <v>91</v>
      </c>
      <c r="J10889" s="60">
        <v>2021</v>
      </c>
      <c r="K10889" s="60">
        <v>0</v>
      </c>
    </row>
    <row r="10890" spans="1:11" x14ac:dyDescent="0.25">
      <c r="A10890" t="s">
        <v>725</v>
      </c>
      <c r="B10890" t="s">
        <v>703</v>
      </c>
      <c r="C10890" t="s">
        <v>704</v>
      </c>
      <c r="D10890" t="str">
        <f>Clef_répartition[[#This Row],[Code association]]&amp;"_"&amp;Clef_répartition[[#This Row],[Nom association]]</f>
        <v>ORPC Yverdon_Organisation régionale de protection civile d'Yverdon</v>
      </c>
      <c r="E10890">
        <f>COUNTIFS(D$2:D10890,Clef_répartition[[#This Row],[Code_Nom]],J$2:J10890,Clef_répartition[[#This Row],[Année]])</f>
        <v>25</v>
      </c>
      <c r="F10890">
        <f>IF(Clef_répartition[[#This Row],[Code_Nom]]=D10889,F10889-1,(COUNTIFS(Clef_répartition[Code_Nom],Clef_répartition[[#This Row],[Code_Nom]],Clef_répartition[Année],Clef_répartition[[#This Row],[Année]])))</f>
        <v>49</v>
      </c>
      <c r="G10890" t="str">
        <f>Clef_répartition[[#This Row],[Code_Nom]]&amp;"_"&amp;Clef_répartition[[#This Row],[Nombre]]&amp;"_"&amp;Clef_répartition[[#This Row],[Année]]</f>
        <v>ORPC Yverdon_Organisation régionale de protection civile d'Yverdon_25_2021</v>
      </c>
      <c r="H10890" s="60">
        <v>5913</v>
      </c>
      <c r="I10890" s="60" t="s">
        <v>96</v>
      </c>
      <c r="J10890" s="60">
        <v>2021</v>
      </c>
      <c r="K10890" s="60">
        <v>0</v>
      </c>
    </row>
    <row r="10891" spans="1:11" x14ac:dyDescent="0.25">
      <c r="A10891" t="s">
        <v>725</v>
      </c>
      <c r="B10891" t="s">
        <v>703</v>
      </c>
      <c r="C10891" t="s">
        <v>704</v>
      </c>
      <c r="D10891" t="str">
        <f>Clef_répartition[[#This Row],[Code association]]&amp;"_"&amp;Clef_répartition[[#This Row],[Nom association]]</f>
        <v>ORPC Yverdon_Organisation régionale de protection civile d'Yverdon</v>
      </c>
      <c r="E10891">
        <f>COUNTIFS(D$2:D10891,Clef_répartition[[#This Row],[Code_Nom]],J$2:J10891,Clef_répartition[[#This Row],[Année]])</f>
        <v>26</v>
      </c>
      <c r="F10891">
        <f>IF(Clef_répartition[[#This Row],[Code_Nom]]=D10890,F10890-1,(COUNTIFS(Clef_répartition[Code_Nom],Clef_répartition[[#This Row],[Code_Nom]],Clef_répartition[Année],Clef_répartition[[#This Row],[Année]])))</f>
        <v>48</v>
      </c>
      <c r="G10891" t="str">
        <f>Clef_répartition[[#This Row],[Code_Nom]]&amp;"_"&amp;Clef_répartition[[#This Row],[Nombre]]&amp;"_"&amp;Clef_répartition[[#This Row],[Année]]</f>
        <v>ORPC Yverdon_Organisation régionale de protection civile d'Yverdon_26_2021</v>
      </c>
      <c r="H10891" s="60">
        <v>5914</v>
      </c>
      <c r="I10891" s="60" t="s">
        <v>105</v>
      </c>
      <c r="J10891" s="60">
        <v>2021</v>
      </c>
      <c r="K10891" s="60">
        <v>0</v>
      </c>
    </row>
    <row r="10892" spans="1:11" x14ac:dyDescent="0.25">
      <c r="A10892" t="s">
        <v>725</v>
      </c>
      <c r="B10892" t="s">
        <v>703</v>
      </c>
      <c r="C10892" t="s">
        <v>704</v>
      </c>
      <c r="D10892" t="str">
        <f>Clef_répartition[[#This Row],[Code association]]&amp;"_"&amp;Clef_répartition[[#This Row],[Nom association]]</f>
        <v>ORPC Yverdon_Organisation régionale de protection civile d'Yverdon</v>
      </c>
      <c r="E10892">
        <f>COUNTIFS(D$2:D10892,Clef_répartition[[#This Row],[Code_Nom]],J$2:J10892,Clef_répartition[[#This Row],[Année]])</f>
        <v>27</v>
      </c>
      <c r="F10892">
        <f>IF(Clef_répartition[[#This Row],[Code_Nom]]=D10891,F10891-1,(COUNTIFS(Clef_répartition[Code_Nom],Clef_répartition[[#This Row],[Code_Nom]],Clef_répartition[Année],Clef_répartition[[#This Row],[Année]])))</f>
        <v>47</v>
      </c>
      <c r="G10892" t="str">
        <f>Clef_répartition[[#This Row],[Code_Nom]]&amp;"_"&amp;Clef_répartition[[#This Row],[Nombre]]&amp;"_"&amp;Clef_répartition[[#This Row],[Année]]</f>
        <v>ORPC Yverdon_Organisation régionale de protection civile d'Yverdon_27_2021</v>
      </c>
      <c r="H10892" s="60">
        <v>5556</v>
      </c>
      <c r="I10892" s="60" t="s">
        <v>115</v>
      </c>
      <c r="J10892" s="60">
        <v>2021</v>
      </c>
      <c r="K10892" s="60">
        <v>0</v>
      </c>
    </row>
    <row r="10893" spans="1:11" x14ac:dyDescent="0.25">
      <c r="A10893" t="s">
        <v>725</v>
      </c>
      <c r="B10893" t="s">
        <v>703</v>
      </c>
      <c r="C10893" t="s">
        <v>704</v>
      </c>
      <c r="D10893" t="str">
        <f>Clef_répartition[[#This Row],[Code association]]&amp;"_"&amp;Clef_répartition[[#This Row],[Nom association]]</f>
        <v>ORPC Yverdon_Organisation régionale de protection civile d'Yverdon</v>
      </c>
      <c r="E10893">
        <f>COUNTIFS(D$2:D10893,Clef_répartition[[#This Row],[Code_Nom]],J$2:J10893,Clef_répartition[[#This Row],[Année]])</f>
        <v>28</v>
      </c>
      <c r="F10893">
        <f>IF(Clef_répartition[[#This Row],[Code_Nom]]=D10892,F10892-1,(COUNTIFS(Clef_répartition[Code_Nom],Clef_répartition[[#This Row],[Code_Nom]],Clef_répartition[Année],Clef_répartition[[#This Row],[Année]])))</f>
        <v>46</v>
      </c>
      <c r="G10893" t="str">
        <f>Clef_répartition[[#This Row],[Code_Nom]]&amp;"_"&amp;Clef_répartition[[#This Row],[Nombre]]&amp;"_"&amp;Clef_répartition[[#This Row],[Année]]</f>
        <v>ORPC Yverdon_Organisation régionale de protection civile d'Yverdon_28_2021</v>
      </c>
      <c r="H10893" s="60">
        <v>5557</v>
      </c>
      <c r="I10893" s="60" t="s">
        <v>116</v>
      </c>
      <c r="J10893" s="60">
        <v>2021</v>
      </c>
      <c r="K10893" s="60">
        <v>0</v>
      </c>
    </row>
    <row r="10894" spans="1:11" x14ac:dyDescent="0.25">
      <c r="A10894" t="s">
        <v>725</v>
      </c>
      <c r="B10894" t="s">
        <v>703</v>
      </c>
      <c r="C10894" t="s">
        <v>704</v>
      </c>
      <c r="D10894" t="str">
        <f>Clef_répartition[[#This Row],[Code association]]&amp;"_"&amp;Clef_répartition[[#This Row],[Nom association]]</f>
        <v>ORPC Yverdon_Organisation régionale de protection civile d'Yverdon</v>
      </c>
      <c r="E10894">
        <f>COUNTIFS(D$2:D10894,Clef_répartition[[#This Row],[Code_Nom]],J$2:J10894,Clef_répartition[[#This Row],[Année]])</f>
        <v>29</v>
      </c>
      <c r="F10894">
        <f>IF(Clef_répartition[[#This Row],[Code_Nom]]=D10893,F10893-1,(COUNTIFS(Clef_répartition[Code_Nom],Clef_répartition[[#This Row],[Code_Nom]],Clef_répartition[Année],Clef_répartition[[#This Row],[Année]])))</f>
        <v>45</v>
      </c>
      <c r="G10894" t="str">
        <f>Clef_répartition[[#This Row],[Code_Nom]]&amp;"_"&amp;Clef_répartition[[#This Row],[Nombre]]&amp;"_"&amp;Clef_répartition[[#This Row],[Année]]</f>
        <v>ORPC Yverdon_Organisation régionale de protection civile d'Yverdon_29_2021</v>
      </c>
      <c r="H10894" s="60">
        <v>5559</v>
      </c>
      <c r="I10894" s="60" t="s">
        <v>121</v>
      </c>
      <c r="J10894" s="60">
        <v>2021</v>
      </c>
      <c r="K10894" s="60">
        <v>0</v>
      </c>
    </row>
    <row r="10895" spans="1:11" x14ac:dyDescent="0.25">
      <c r="A10895" t="s">
        <v>725</v>
      </c>
      <c r="B10895" t="s">
        <v>703</v>
      </c>
      <c r="C10895" t="s">
        <v>704</v>
      </c>
      <c r="D10895" t="str">
        <f>Clef_répartition[[#This Row],[Code association]]&amp;"_"&amp;Clef_répartition[[#This Row],[Nom association]]</f>
        <v>ORPC Yverdon_Organisation régionale de protection civile d'Yverdon</v>
      </c>
      <c r="E10895">
        <f>COUNTIFS(D$2:D10895,Clef_répartition[[#This Row],[Code_Nom]],J$2:J10895,Clef_répartition[[#This Row],[Année]])</f>
        <v>30</v>
      </c>
      <c r="F10895">
        <f>IF(Clef_répartition[[#This Row],[Code_Nom]]=D10894,F10894-1,(COUNTIFS(Clef_répartition[Code_Nom],Clef_répartition[[#This Row],[Code_Nom]],Clef_répartition[Année],Clef_répartition[[#This Row],[Année]])))</f>
        <v>44</v>
      </c>
      <c r="G10895" t="str">
        <f>Clef_répartition[[#This Row],[Code_Nom]]&amp;"_"&amp;Clef_répartition[[#This Row],[Nombre]]&amp;"_"&amp;Clef_répartition[[#This Row],[Année]]</f>
        <v>ORPC Yverdon_Organisation régionale de protection civile d'Yverdon_30_2021</v>
      </c>
      <c r="H10895" s="60">
        <v>5560</v>
      </c>
      <c r="I10895" s="60" t="s">
        <v>131</v>
      </c>
      <c r="J10895" s="60">
        <v>2021</v>
      </c>
      <c r="K10895" s="60">
        <v>0</v>
      </c>
    </row>
    <row r="10896" spans="1:11" x14ac:dyDescent="0.25">
      <c r="A10896" t="s">
        <v>725</v>
      </c>
      <c r="B10896" t="s">
        <v>703</v>
      </c>
      <c r="C10896" t="s">
        <v>704</v>
      </c>
      <c r="D10896" t="str">
        <f>Clef_répartition[[#This Row],[Code association]]&amp;"_"&amp;Clef_répartition[[#This Row],[Nom association]]</f>
        <v>ORPC Yverdon_Organisation régionale de protection civile d'Yverdon</v>
      </c>
      <c r="E10896">
        <f>COUNTIFS(D$2:D10896,Clef_répartition[[#This Row],[Code_Nom]],J$2:J10896,Clef_répartition[[#This Row],[Année]])</f>
        <v>31</v>
      </c>
      <c r="F10896">
        <f>IF(Clef_répartition[[#This Row],[Code_Nom]]=D10895,F10895-1,(COUNTIFS(Clef_répartition[Code_Nom],Clef_répartition[[#This Row],[Code_Nom]],Clef_répartition[Année],Clef_répartition[[#This Row],[Année]])))</f>
        <v>43</v>
      </c>
      <c r="G10896" t="str">
        <f>Clef_répartition[[#This Row],[Code_Nom]]&amp;"_"&amp;Clef_répartition[[#This Row],[Nombre]]&amp;"_"&amp;Clef_répartition[[#This Row],[Année]]</f>
        <v>ORPC Yverdon_Organisation régionale de protection civile d'Yverdon_31_2021</v>
      </c>
      <c r="H10896" s="60">
        <v>5561</v>
      </c>
      <c r="I10896" s="60" t="s">
        <v>132</v>
      </c>
      <c r="J10896" s="60">
        <v>2021</v>
      </c>
      <c r="K10896" s="60">
        <v>0</v>
      </c>
    </row>
    <row r="10897" spans="1:11" x14ac:dyDescent="0.25">
      <c r="A10897" t="s">
        <v>725</v>
      </c>
      <c r="B10897" t="s">
        <v>703</v>
      </c>
      <c r="C10897" t="s">
        <v>704</v>
      </c>
      <c r="D10897" t="str">
        <f>Clef_répartition[[#This Row],[Code association]]&amp;"_"&amp;Clef_répartition[[#This Row],[Nom association]]</f>
        <v>ORPC Yverdon_Organisation régionale de protection civile d'Yverdon</v>
      </c>
      <c r="E10897">
        <f>COUNTIFS(D$2:D10897,Clef_répartition[[#This Row],[Code_Nom]],J$2:J10897,Clef_répartition[[#This Row],[Année]])</f>
        <v>32</v>
      </c>
      <c r="F10897">
        <f>IF(Clef_répartition[[#This Row],[Code_Nom]]=D10896,F10896-1,(COUNTIFS(Clef_répartition[Code_Nom],Clef_répartition[[#This Row],[Code_Nom]],Clef_répartition[Année],Clef_répartition[[#This Row],[Année]])))</f>
        <v>42</v>
      </c>
      <c r="G10897" t="str">
        <f>Clef_répartition[[#This Row],[Code_Nom]]&amp;"_"&amp;Clef_répartition[[#This Row],[Nombre]]&amp;"_"&amp;Clef_répartition[[#This Row],[Année]]</f>
        <v>ORPC Yverdon_Organisation régionale de protection civile d'Yverdon_32_2021</v>
      </c>
      <c r="H10897" s="60">
        <v>5754</v>
      </c>
      <c r="I10897" s="60" t="s">
        <v>142</v>
      </c>
      <c r="J10897" s="60">
        <v>2021</v>
      </c>
      <c r="K10897" s="60">
        <v>0</v>
      </c>
    </row>
    <row r="10898" spans="1:11" x14ac:dyDescent="0.25">
      <c r="A10898" t="s">
        <v>725</v>
      </c>
      <c r="B10898" t="s">
        <v>703</v>
      </c>
      <c r="C10898" t="s">
        <v>704</v>
      </c>
      <c r="D10898" t="str">
        <f>Clef_répartition[[#This Row],[Code association]]&amp;"_"&amp;Clef_répartition[[#This Row],[Nom association]]</f>
        <v>ORPC Yverdon_Organisation régionale de protection civile d'Yverdon</v>
      </c>
      <c r="E10898">
        <f>COUNTIFS(D$2:D10898,Clef_répartition[[#This Row],[Code_Nom]],J$2:J10898,Clef_répartition[[#This Row],[Année]])</f>
        <v>33</v>
      </c>
      <c r="F10898">
        <f>IF(Clef_répartition[[#This Row],[Code_Nom]]=D10897,F10897-1,(COUNTIFS(Clef_répartition[Code_Nom],Clef_répartition[[#This Row],[Code_Nom]],Clef_répartition[Année],Clef_répartition[[#This Row],[Année]])))</f>
        <v>41</v>
      </c>
      <c r="G10898" t="str">
        <f>Clef_répartition[[#This Row],[Code_Nom]]&amp;"_"&amp;Clef_répartition[[#This Row],[Nombre]]&amp;"_"&amp;Clef_répartition[[#This Row],[Année]]</f>
        <v>ORPC Yverdon_Organisation régionale de protection civile d'Yverdon_33_2021</v>
      </c>
      <c r="H10898" s="60">
        <v>5758</v>
      </c>
      <c r="I10898" s="60" t="s">
        <v>147</v>
      </c>
      <c r="J10898" s="60">
        <v>2021</v>
      </c>
      <c r="K10898" s="60">
        <v>0</v>
      </c>
    </row>
    <row r="10899" spans="1:11" x14ac:dyDescent="0.25">
      <c r="A10899" t="s">
        <v>725</v>
      </c>
      <c r="B10899" t="s">
        <v>703</v>
      </c>
      <c r="C10899" t="s">
        <v>704</v>
      </c>
      <c r="D10899" t="str">
        <f>Clef_répartition[[#This Row],[Code association]]&amp;"_"&amp;Clef_répartition[[#This Row],[Nom association]]</f>
        <v>ORPC Yverdon_Organisation régionale de protection civile d'Yverdon</v>
      </c>
      <c r="E10899">
        <f>COUNTIFS(D$2:D10899,Clef_répartition[[#This Row],[Code_Nom]],J$2:J10899,Clef_répartition[[#This Row],[Année]])</f>
        <v>34</v>
      </c>
      <c r="F10899">
        <f>IF(Clef_répartition[[#This Row],[Code_Nom]]=D10898,F10898-1,(COUNTIFS(Clef_répartition[Code_Nom],Clef_répartition[[#This Row],[Code_Nom]],Clef_répartition[Année],Clef_répartition[[#This Row],[Année]])))</f>
        <v>40</v>
      </c>
      <c r="G10899" t="str">
        <f>Clef_répartition[[#This Row],[Code_Nom]]&amp;"_"&amp;Clef_répartition[[#This Row],[Nombre]]&amp;"_"&amp;Clef_répartition[[#This Row],[Année]]</f>
        <v>ORPC Yverdon_Organisation régionale de protection civile d'Yverdon_34_2021</v>
      </c>
      <c r="H10899" s="60">
        <v>5871</v>
      </c>
      <c r="I10899" s="60" t="s">
        <v>143</v>
      </c>
      <c r="J10899" s="60">
        <v>2021</v>
      </c>
      <c r="K10899" s="60">
        <v>0</v>
      </c>
    </row>
    <row r="10900" spans="1:11" x14ac:dyDescent="0.25">
      <c r="A10900" t="s">
        <v>725</v>
      </c>
      <c r="B10900" t="s">
        <v>703</v>
      </c>
      <c r="C10900" t="s">
        <v>704</v>
      </c>
      <c r="D10900" t="str">
        <f>Clef_répartition[[#This Row],[Code association]]&amp;"_"&amp;Clef_répartition[[#This Row],[Nom association]]</f>
        <v>ORPC Yverdon_Organisation régionale de protection civile d'Yverdon</v>
      </c>
      <c r="E10900">
        <f>COUNTIFS(D$2:D10900,Clef_répartition[[#This Row],[Code_Nom]],J$2:J10900,Clef_répartition[[#This Row],[Année]])</f>
        <v>35</v>
      </c>
      <c r="F10900">
        <f>IF(Clef_répartition[[#This Row],[Code_Nom]]=D10899,F10899-1,(COUNTIFS(Clef_répartition[Code_Nom],Clef_répartition[[#This Row],[Code_Nom]],Clef_répartition[Année],Clef_répartition[[#This Row],[Année]])))</f>
        <v>39</v>
      </c>
      <c r="G10900" t="str">
        <f>Clef_répartition[[#This Row],[Code_Nom]]&amp;"_"&amp;Clef_répartition[[#This Row],[Nombre]]&amp;"_"&amp;Clef_répartition[[#This Row],[Année]]</f>
        <v>ORPC Yverdon_Organisation régionale de protection civile d'Yverdon_35_2021</v>
      </c>
      <c r="H10900" s="60">
        <v>5741</v>
      </c>
      <c r="I10900" s="60" t="s">
        <v>144</v>
      </c>
      <c r="J10900" s="60">
        <v>2021</v>
      </c>
      <c r="K10900" s="60">
        <v>0</v>
      </c>
    </row>
    <row r="10901" spans="1:11" x14ac:dyDescent="0.25">
      <c r="A10901" t="s">
        <v>725</v>
      </c>
      <c r="B10901" t="s">
        <v>703</v>
      </c>
      <c r="C10901" t="s">
        <v>704</v>
      </c>
      <c r="D10901" t="str">
        <f>Clef_répartition[[#This Row],[Code association]]&amp;"_"&amp;Clef_répartition[[#This Row],[Nom association]]</f>
        <v>ORPC Yverdon_Organisation régionale de protection civile d'Yverdon</v>
      </c>
      <c r="E10901">
        <f>COUNTIFS(D$2:D10901,Clef_répartition[[#This Row],[Code_Nom]],J$2:J10901,Clef_répartition[[#This Row],[Année]])</f>
        <v>36</v>
      </c>
      <c r="F10901">
        <f>IF(Clef_répartition[[#This Row],[Code_Nom]]=D10900,F10900-1,(COUNTIFS(Clef_répartition[Code_Nom],Clef_répartition[[#This Row],[Code_Nom]],Clef_répartition[Année],Clef_répartition[[#This Row],[Année]])))</f>
        <v>38</v>
      </c>
      <c r="G10901" t="str">
        <f>Clef_répartition[[#This Row],[Code_Nom]]&amp;"_"&amp;Clef_répartition[[#This Row],[Nombre]]&amp;"_"&amp;Clef_répartition[[#This Row],[Année]]</f>
        <v>ORPC Yverdon_Organisation régionale de protection civile d'Yverdon_36_2021</v>
      </c>
      <c r="H10901" s="60">
        <v>5872</v>
      </c>
      <c r="I10901" s="60" t="s">
        <v>154</v>
      </c>
      <c r="J10901" s="60">
        <v>2021</v>
      </c>
      <c r="K10901" s="60">
        <v>0</v>
      </c>
    </row>
    <row r="10902" spans="1:11" x14ac:dyDescent="0.25">
      <c r="A10902" t="s">
        <v>725</v>
      </c>
      <c r="B10902" t="s">
        <v>703</v>
      </c>
      <c r="C10902" t="s">
        <v>704</v>
      </c>
      <c r="D10902" t="str">
        <f>Clef_répartition[[#This Row],[Code association]]&amp;"_"&amp;Clef_répartition[[#This Row],[Nom association]]</f>
        <v>ORPC Yverdon_Organisation régionale de protection civile d'Yverdon</v>
      </c>
      <c r="E10902">
        <f>COUNTIFS(D$2:D10902,Clef_répartition[[#This Row],[Code_Nom]],J$2:J10902,Clef_répartition[[#This Row],[Année]])</f>
        <v>37</v>
      </c>
      <c r="F10902">
        <f>IF(Clef_répartition[[#This Row],[Code_Nom]]=D10901,F10901-1,(COUNTIFS(Clef_répartition[Code_Nom],Clef_répartition[[#This Row],[Code_Nom]],Clef_répartition[Année],Clef_répartition[[#This Row],[Année]])))</f>
        <v>37</v>
      </c>
      <c r="G10902" t="str">
        <f>Clef_répartition[[#This Row],[Code_Nom]]&amp;"_"&amp;Clef_répartition[[#This Row],[Nombre]]&amp;"_"&amp;Clef_répartition[[#This Row],[Année]]</f>
        <v>ORPC Yverdon_Organisation régionale de protection civile d'Yverdon_37_2021</v>
      </c>
      <c r="H10902" s="60">
        <v>5873</v>
      </c>
      <c r="I10902" s="60" t="s">
        <v>155</v>
      </c>
      <c r="J10902" s="60">
        <v>2021</v>
      </c>
      <c r="K10902" s="60">
        <v>0</v>
      </c>
    </row>
    <row r="10903" spans="1:11" x14ac:dyDescent="0.25">
      <c r="A10903" t="s">
        <v>725</v>
      </c>
      <c r="B10903" t="s">
        <v>703</v>
      </c>
      <c r="C10903" t="s">
        <v>704</v>
      </c>
      <c r="D10903" t="str">
        <f>Clef_répartition[[#This Row],[Code association]]&amp;"_"&amp;Clef_répartition[[#This Row],[Nom association]]</f>
        <v>ORPC Yverdon_Organisation régionale de protection civile d'Yverdon</v>
      </c>
      <c r="E10903">
        <f>COUNTIFS(D$2:D10903,Clef_répartition[[#This Row],[Code_Nom]],J$2:J10903,Clef_répartition[[#This Row],[Année]])</f>
        <v>38</v>
      </c>
      <c r="F10903">
        <f>IF(Clef_répartition[[#This Row],[Code_Nom]]=D10902,F10902-1,(COUNTIFS(Clef_répartition[Code_Nom],Clef_répartition[[#This Row],[Code_Nom]],Clef_répartition[Année],Clef_répartition[[#This Row],[Année]])))</f>
        <v>36</v>
      </c>
      <c r="G10903" t="str">
        <f>Clef_répartition[[#This Row],[Code_Nom]]&amp;"_"&amp;Clef_répartition[[#This Row],[Nombre]]&amp;"_"&amp;Clef_répartition[[#This Row],[Année]]</f>
        <v>ORPC Yverdon_Organisation régionale de protection civile d'Yverdon_38_2021</v>
      </c>
      <c r="H10903" s="60">
        <v>5750</v>
      </c>
      <c r="I10903" s="60" t="s">
        <v>158</v>
      </c>
      <c r="J10903" s="60">
        <v>2021</v>
      </c>
      <c r="K10903" s="60">
        <v>0</v>
      </c>
    </row>
    <row r="10904" spans="1:11" x14ac:dyDescent="0.25">
      <c r="A10904" t="s">
        <v>725</v>
      </c>
      <c r="B10904" t="s">
        <v>703</v>
      </c>
      <c r="C10904" t="s">
        <v>704</v>
      </c>
      <c r="D10904" t="str">
        <f>Clef_répartition[[#This Row],[Code association]]&amp;"_"&amp;Clef_répartition[[#This Row],[Nom association]]</f>
        <v>ORPC Yverdon_Organisation régionale de protection civile d'Yverdon</v>
      </c>
      <c r="E10904">
        <f>COUNTIFS(D$2:D10904,Clef_répartition[[#This Row],[Code_Nom]],J$2:J10904,Clef_répartition[[#This Row],[Année]])</f>
        <v>39</v>
      </c>
      <c r="F10904">
        <f>IF(Clef_répartition[[#This Row],[Code_Nom]]=D10903,F10903-1,(COUNTIFS(Clef_répartition[Code_Nom],Clef_répartition[[#This Row],[Code_Nom]],Clef_répartition[Année],Clef_répartition[[#This Row],[Année]])))</f>
        <v>35</v>
      </c>
      <c r="G10904" t="str">
        <f>Clef_répartition[[#This Row],[Code_Nom]]&amp;"_"&amp;Clef_répartition[[#This Row],[Nombre]]&amp;"_"&amp;Clef_répartition[[#This Row],[Année]]</f>
        <v>ORPC Yverdon_Organisation régionale de protection civile d'Yverdon_39_2021</v>
      </c>
      <c r="H10904" s="60">
        <v>5755</v>
      </c>
      <c r="I10904" s="60" t="s">
        <v>160</v>
      </c>
      <c r="J10904" s="60">
        <v>2021</v>
      </c>
      <c r="K10904" s="60">
        <v>0</v>
      </c>
    </row>
    <row r="10905" spans="1:11" x14ac:dyDescent="0.25">
      <c r="A10905" t="s">
        <v>725</v>
      </c>
      <c r="B10905" t="s">
        <v>703</v>
      </c>
      <c r="C10905" t="s">
        <v>704</v>
      </c>
      <c r="D10905" t="str">
        <f>Clef_répartition[[#This Row],[Code association]]&amp;"_"&amp;Clef_répartition[[#This Row],[Nom association]]</f>
        <v>ORPC Yverdon_Organisation régionale de protection civile d'Yverdon</v>
      </c>
      <c r="E10905">
        <f>COUNTIFS(D$2:D10905,Clef_répartition[[#This Row],[Code_Nom]],J$2:J10905,Clef_répartition[[#This Row],[Année]])</f>
        <v>40</v>
      </c>
      <c r="F10905">
        <f>IF(Clef_répartition[[#This Row],[Code_Nom]]=D10904,F10904-1,(COUNTIFS(Clef_répartition[Code_Nom],Clef_répartition[[#This Row],[Code_Nom]],Clef_répartition[Année],Clef_répartition[[#This Row],[Année]])))</f>
        <v>34</v>
      </c>
      <c r="G10905" t="str">
        <f>Clef_répartition[[#This Row],[Code_Nom]]&amp;"_"&amp;Clef_répartition[[#This Row],[Nombre]]&amp;"_"&amp;Clef_répartition[[#This Row],[Année]]</f>
        <v>ORPC Yverdon_Organisation régionale de protection civile d'Yverdon_40_2021</v>
      </c>
      <c r="H10905" s="60">
        <v>5919</v>
      </c>
      <c r="I10905" s="60" t="s">
        <v>172</v>
      </c>
      <c r="J10905" s="60">
        <v>2021</v>
      </c>
      <c r="K10905" s="60">
        <v>0</v>
      </c>
    </row>
    <row r="10906" spans="1:11" x14ac:dyDescent="0.25">
      <c r="A10906" t="s">
        <v>725</v>
      </c>
      <c r="B10906" t="s">
        <v>703</v>
      </c>
      <c r="C10906" t="s">
        <v>704</v>
      </c>
      <c r="D10906" t="str">
        <f>Clef_répartition[[#This Row],[Code association]]&amp;"_"&amp;Clef_répartition[[#This Row],[Nom association]]</f>
        <v>ORPC Yverdon_Organisation régionale de protection civile d'Yverdon</v>
      </c>
      <c r="E10906">
        <f>COUNTIFS(D$2:D10906,Clef_répartition[[#This Row],[Code_Nom]],J$2:J10906,Clef_répartition[[#This Row],[Année]])</f>
        <v>41</v>
      </c>
      <c r="F10906">
        <f>IF(Clef_répartition[[#This Row],[Code_Nom]]=D10905,F10905-1,(COUNTIFS(Clef_répartition[Code_Nom],Clef_répartition[[#This Row],[Code_Nom]],Clef_répartition[Année],Clef_répartition[[#This Row],[Année]])))</f>
        <v>33</v>
      </c>
      <c r="G10906" t="str">
        <f>Clef_répartition[[#This Row],[Code_Nom]]&amp;"_"&amp;Clef_répartition[[#This Row],[Nombre]]&amp;"_"&amp;Clef_répartition[[#This Row],[Année]]</f>
        <v>ORPC Yverdon_Organisation régionale de protection civile d'Yverdon_41_2021</v>
      </c>
      <c r="H10906" s="60">
        <v>5562</v>
      </c>
      <c r="I10906" s="60" t="s">
        <v>173</v>
      </c>
      <c r="J10906" s="60">
        <v>2021</v>
      </c>
      <c r="K10906" s="60">
        <v>0</v>
      </c>
    </row>
    <row r="10907" spans="1:11" x14ac:dyDescent="0.25">
      <c r="A10907" t="s">
        <v>725</v>
      </c>
      <c r="B10907" t="s">
        <v>703</v>
      </c>
      <c r="C10907" t="s">
        <v>704</v>
      </c>
      <c r="D10907" t="str">
        <f>Clef_répartition[[#This Row],[Code association]]&amp;"_"&amp;Clef_répartition[[#This Row],[Nom association]]</f>
        <v>ORPC Yverdon_Organisation régionale de protection civile d'Yverdon</v>
      </c>
      <c r="E10907">
        <f>COUNTIFS(D$2:D10907,Clef_répartition[[#This Row],[Code_Nom]],J$2:J10907,Clef_répartition[[#This Row],[Année]])</f>
        <v>42</v>
      </c>
      <c r="F10907">
        <f>IF(Clef_répartition[[#This Row],[Code_Nom]]=D10906,F10906-1,(COUNTIFS(Clef_répartition[Code_Nom],Clef_répartition[[#This Row],[Code_Nom]],Clef_répartition[Année],Clef_répartition[[#This Row],[Année]])))</f>
        <v>32</v>
      </c>
      <c r="G10907" t="str">
        <f>Clef_répartition[[#This Row],[Code_Nom]]&amp;"_"&amp;Clef_répartition[[#This Row],[Nombre]]&amp;"_"&amp;Clef_répartition[[#This Row],[Année]]</f>
        <v>ORPC Yverdon_Organisation régionale de protection civile d'Yverdon_42_2021</v>
      </c>
      <c r="H10907" s="60">
        <v>5921</v>
      </c>
      <c r="I10907" s="60" t="s">
        <v>180</v>
      </c>
      <c r="J10907" s="60">
        <v>2021</v>
      </c>
      <c r="K10907" s="60">
        <v>0</v>
      </c>
    </row>
    <row r="10908" spans="1:11" x14ac:dyDescent="0.25">
      <c r="A10908" t="s">
        <v>725</v>
      </c>
      <c r="B10908" t="s">
        <v>703</v>
      </c>
      <c r="C10908" t="s">
        <v>704</v>
      </c>
      <c r="D10908" t="str">
        <f>Clef_répartition[[#This Row],[Code association]]&amp;"_"&amp;Clef_répartition[[#This Row],[Nom association]]</f>
        <v>ORPC Yverdon_Organisation régionale de protection civile d'Yverdon</v>
      </c>
      <c r="E10908">
        <f>COUNTIFS(D$2:D10908,Clef_répartition[[#This Row],[Code_Nom]],J$2:J10908,Clef_répartition[[#This Row],[Année]])</f>
        <v>43</v>
      </c>
      <c r="F10908">
        <f>IF(Clef_répartition[[#This Row],[Code_Nom]]=D10907,F10907-1,(COUNTIFS(Clef_répartition[Code_Nom],Clef_répartition[[#This Row],[Code_Nom]],Clef_répartition[Année],Clef_répartition[[#This Row],[Année]])))</f>
        <v>31</v>
      </c>
      <c r="G10908" t="str">
        <f>Clef_répartition[[#This Row],[Code_Nom]]&amp;"_"&amp;Clef_répartition[[#This Row],[Nombre]]&amp;"_"&amp;Clef_répartition[[#This Row],[Année]]</f>
        <v>ORPC Yverdon_Organisation régionale de protection civile d'Yverdon_43_2021</v>
      </c>
      <c r="H10908" s="60">
        <v>5922</v>
      </c>
      <c r="I10908" s="60" t="s">
        <v>183</v>
      </c>
      <c r="J10908" s="60">
        <v>2021</v>
      </c>
      <c r="K10908" s="60">
        <v>0</v>
      </c>
    </row>
    <row r="10909" spans="1:11" x14ac:dyDescent="0.25">
      <c r="A10909" t="s">
        <v>725</v>
      </c>
      <c r="B10909" t="s">
        <v>703</v>
      </c>
      <c r="C10909" t="s">
        <v>704</v>
      </c>
      <c r="D10909" t="str">
        <f>Clef_répartition[[#This Row],[Code association]]&amp;"_"&amp;Clef_répartition[[#This Row],[Nom association]]</f>
        <v>ORPC Yverdon_Organisation régionale de protection civile d'Yverdon</v>
      </c>
      <c r="E10909">
        <f>COUNTIFS(D$2:D10909,Clef_répartition[[#This Row],[Code_Nom]],J$2:J10909,Clef_répartition[[#This Row],[Année]])</f>
        <v>44</v>
      </c>
      <c r="F10909">
        <f>IF(Clef_répartition[[#This Row],[Code_Nom]]=D10908,F10908-1,(COUNTIFS(Clef_répartition[Code_Nom],Clef_répartition[[#This Row],[Code_Nom]],Clef_répartition[Année],Clef_répartition[[#This Row],[Année]])))</f>
        <v>30</v>
      </c>
      <c r="G10909" t="str">
        <f>Clef_répartition[[#This Row],[Code_Nom]]&amp;"_"&amp;Clef_répartition[[#This Row],[Nombre]]&amp;"_"&amp;Clef_répartition[[#This Row],[Année]]</f>
        <v>ORPC Yverdon_Organisation régionale de protection civile d'Yverdon_44_2021</v>
      </c>
      <c r="H10909" s="60">
        <v>5756</v>
      </c>
      <c r="I10909" s="60" t="s">
        <v>185</v>
      </c>
      <c r="J10909" s="60">
        <v>2021</v>
      </c>
      <c r="K10909" s="60">
        <v>0</v>
      </c>
    </row>
    <row r="10910" spans="1:11" x14ac:dyDescent="0.25">
      <c r="A10910" t="s">
        <v>725</v>
      </c>
      <c r="B10910" t="s">
        <v>703</v>
      </c>
      <c r="C10910" t="s">
        <v>704</v>
      </c>
      <c r="D10910" t="str">
        <f>Clef_répartition[[#This Row],[Code association]]&amp;"_"&amp;Clef_répartition[[#This Row],[Nom association]]</f>
        <v>ORPC Yverdon_Organisation régionale de protection civile d'Yverdon</v>
      </c>
      <c r="E10910">
        <f>COUNTIFS(D$2:D10910,Clef_répartition[[#This Row],[Code_Nom]],J$2:J10910,Clef_répartition[[#This Row],[Année]])</f>
        <v>45</v>
      </c>
      <c r="F10910">
        <f>IF(Clef_répartition[[#This Row],[Code_Nom]]=D10909,F10909-1,(COUNTIFS(Clef_répartition[Code_Nom],Clef_répartition[[#This Row],[Code_Nom]],Clef_répartition[Année],Clef_répartition[[#This Row],[Année]])))</f>
        <v>29</v>
      </c>
      <c r="G10910" t="str">
        <f>Clef_répartition[[#This Row],[Code_Nom]]&amp;"_"&amp;Clef_répartition[[#This Row],[Nombre]]&amp;"_"&amp;Clef_répartition[[#This Row],[Année]]</f>
        <v>ORPC Yverdon_Organisation régionale de protection civile d'Yverdon_45_2021</v>
      </c>
      <c r="H10910" s="60">
        <v>5563</v>
      </c>
      <c r="I10910" s="60" t="s">
        <v>193</v>
      </c>
      <c r="J10910" s="60">
        <v>2021</v>
      </c>
      <c r="K10910" s="60">
        <v>0</v>
      </c>
    </row>
    <row r="10911" spans="1:11" x14ac:dyDescent="0.25">
      <c r="A10911" t="s">
        <v>725</v>
      </c>
      <c r="B10911" t="s">
        <v>703</v>
      </c>
      <c r="C10911" t="s">
        <v>704</v>
      </c>
      <c r="D10911" t="str">
        <f>Clef_répartition[[#This Row],[Code association]]&amp;"_"&amp;Clef_répartition[[#This Row],[Nom association]]</f>
        <v>ORPC Yverdon_Organisation régionale de protection civile d'Yverdon</v>
      </c>
      <c r="E10911">
        <f>COUNTIFS(D$2:D10911,Clef_répartition[[#This Row],[Code_Nom]],J$2:J10911,Clef_répartition[[#This Row],[Année]])</f>
        <v>46</v>
      </c>
      <c r="F10911">
        <f>IF(Clef_répartition[[#This Row],[Code_Nom]]=D10910,F10910-1,(COUNTIFS(Clef_répartition[Code_Nom],Clef_répartition[[#This Row],[Code_Nom]],Clef_répartition[Année],Clef_répartition[[#This Row],[Année]])))</f>
        <v>28</v>
      </c>
      <c r="G10911" t="str">
        <f>Clef_répartition[[#This Row],[Code_Nom]]&amp;"_"&amp;Clef_répartition[[#This Row],[Nombre]]&amp;"_"&amp;Clef_répartition[[#This Row],[Année]]</f>
        <v>ORPC Yverdon_Organisation régionale de protection civile d'Yverdon_46_2021</v>
      </c>
      <c r="H10911" s="60">
        <v>5564</v>
      </c>
      <c r="I10911" s="60" t="s">
        <v>194</v>
      </c>
      <c r="J10911" s="60">
        <v>2021</v>
      </c>
      <c r="K10911" s="60">
        <v>0</v>
      </c>
    </row>
    <row r="10912" spans="1:11" x14ac:dyDescent="0.25">
      <c r="A10912" t="s">
        <v>725</v>
      </c>
      <c r="B10912" t="s">
        <v>703</v>
      </c>
      <c r="C10912" t="s">
        <v>704</v>
      </c>
      <c r="D10912" t="str">
        <f>Clef_répartition[[#This Row],[Code association]]&amp;"_"&amp;Clef_répartition[[#This Row],[Nom association]]</f>
        <v>ORPC Yverdon_Organisation régionale de protection civile d'Yverdon</v>
      </c>
      <c r="E10912">
        <f>COUNTIFS(D$2:D10912,Clef_répartition[[#This Row],[Code_Nom]],J$2:J10912,Clef_répartition[[#This Row],[Année]])</f>
        <v>47</v>
      </c>
      <c r="F10912">
        <f>IF(Clef_répartition[[#This Row],[Code_Nom]]=D10911,F10911-1,(COUNTIFS(Clef_répartition[Code_Nom],Clef_répartition[[#This Row],[Code_Nom]],Clef_répartition[Année],Clef_répartition[[#This Row],[Année]])))</f>
        <v>27</v>
      </c>
      <c r="G10912" t="str">
        <f>Clef_répartition[[#This Row],[Code_Nom]]&amp;"_"&amp;Clef_répartition[[#This Row],[Nombre]]&amp;"_"&amp;Clef_répartition[[#This Row],[Année]]</f>
        <v>ORPC Yverdon_Organisation régionale de protection civile d'Yverdon_47_2021</v>
      </c>
      <c r="H10912" s="60">
        <v>5565</v>
      </c>
      <c r="I10912" s="60" t="s">
        <v>199</v>
      </c>
      <c r="J10912" s="60">
        <v>2021</v>
      </c>
      <c r="K10912" s="60">
        <v>0</v>
      </c>
    </row>
    <row r="10913" spans="1:11" x14ac:dyDescent="0.25">
      <c r="A10913" t="s">
        <v>725</v>
      </c>
      <c r="B10913" t="s">
        <v>703</v>
      </c>
      <c r="C10913" t="s">
        <v>704</v>
      </c>
      <c r="D10913" t="str">
        <f>Clef_répartition[[#This Row],[Code association]]&amp;"_"&amp;Clef_répartition[[#This Row],[Nom association]]</f>
        <v>ORPC Yverdon_Organisation régionale de protection civile d'Yverdon</v>
      </c>
      <c r="E10913">
        <f>COUNTIFS(D$2:D10913,Clef_répartition[[#This Row],[Code_Nom]],J$2:J10913,Clef_répartition[[#This Row],[Année]])</f>
        <v>48</v>
      </c>
      <c r="F10913">
        <f>IF(Clef_répartition[[#This Row],[Code_Nom]]=D10912,F10912-1,(COUNTIFS(Clef_répartition[Code_Nom],Clef_répartition[[#This Row],[Code_Nom]],Clef_répartition[Année],Clef_répartition[[#This Row],[Année]])))</f>
        <v>26</v>
      </c>
      <c r="G10913" t="str">
        <f>Clef_répartition[[#This Row],[Code_Nom]]&amp;"_"&amp;Clef_répartition[[#This Row],[Nombre]]&amp;"_"&amp;Clef_répartition[[#This Row],[Année]]</f>
        <v>ORPC Yverdon_Organisation régionale de protection civile d'Yverdon_48_2021</v>
      </c>
      <c r="H10913" s="60">
        <v>5757</v>
      </c>
      <c r="I10913" s="60" t="s">
        <v>201</v>
      </c>
      <c r="J10913" s="60">
        <v>2021</v>
      </c>
      <c r="K10913" s="60">
        <v>0</v>
      </c>
    </row>
    <row r="10914" spans="1:11" x14ac:dyDescent="0.25">
      <c r="A10914" t="s">
        <v>725</v>
      </c>
      <c r="B10914" t="s">
        <v>703</v>
      </c>
      <c r="C10914" t="s">
        <v>704</v>
      </c>
      <c r="D10914" t="str">
        <f>Clef_répartition[[#This Row],[Code association]]&amp;"_"&amp;Clef_répartition[[#This Row],[Nom association]]</f>
        <v>ORPC Yverdon_Organisation régionale de protection civile d'Yverdon</v>
      </c>
      <c r="E10914">
        <f>COUNTIFS(D$2:D10914,Clef_répartition[[#This Row],[Code_Nom]],J$2:J10914,Clef_répartition[[#This Row],[Année]])</f>
        <v>49</v>
      </c>
      <c r="F10914">
        <f>IF(Clef_répartition[[#This Row],[Code_Nom]]=D10913,F10913-1,(COUNTIFS(Clef_répartition[Code_Nom],Clef_répartition[[#This Row],[Code_Nom]],Clef_répartition[Année],Clef_répartition[[#This Row],[Année]])))</f>
        <v>25</v>
      </c>
      <c r="G10914" t="str">
        <f>Clef_répartition[[#This Row],[Code_Nom]]&amp;"_"&amp;Clef_répartition[[#This Row],[Nombre]]&amp;"_"&amp;Clef_répartition[[#This Row],[Année]]</f>
        <v>ORPC Yverdon_Organisation régionale de protection civile d'Yverdon_49_2021</v>
      </c>
      <c r="H10914" s="60">
        <v>5924</v>
      </c>
      <c r="I10914" s="60" t="s">
        <v>202</v>
      </c>
      <c r="J10914" s="60">
        <v>2021</v>
      </c>
      <c r="K10914" s="60">
        <v>0</v>
      </c>
    </row>
    <row r="10915" spans="1:11" x14ac:dyDescent="0.25">
      <c r="A10915" t="s">
        <v>725</v>
      </c>
      <c r="B10915" t="s">
        <v>703</v>
      </c>
      <c r="C10915" t="s">
        <v>704</v>
      </c>
      <c r="D10915" t="str">
        <f>Clef_répartition[[#This Row],[Code association]]&amp;"_"&amp;Clef_répartition[[#This Row],[Nom association]]</f>
        <v>ORPC Yverdon_Organisation régionale de protection civile d'Yverdon</v>
      </c>
      <c r="E10915">
        <f>COUNTIFS(D$2:D10915,Clef_répartition[[#This Row],[Code_Nom]],J$2:J10915,Clef_répartition[[#This Row],[Année]])</f>
        <v>50</v>
      </c>
      <c r="F10915">
        <f>IF(Clef_répartition[[#This Row],[Code_Nom]]=D10914,F10914-1,(COUNTIFS(Clef_répartition[Code_Nom],Clef_répartition[[#This Row],[Code_Nom]],Clef_répartition[Année],Clef_répartition[[#This Row],[Année]])))</f>
        <v>24</v>
      </c>
      <c r="G10915" t="str">
        <f>Clef_répartition[[#This Row],[Code_Nom]]&amp;"_"&amp;Clef_répartition[[#This Row],[Nombre]]&amp;"_"&amp;Clef_répartition[[#This Row],[Année]]</f>
        <v>ORPC Yverdon_Organisation régionale de protection civile d'Yverdon_50_2021</v>
      </c>
      <c r="H10915" s="60">
        <v>5925</v>
      </c>
      <c r="I10915" s="60" t="s">
        <v>207</v>
      </c>
      <c r="J10915" s="60">
        <v>2021</v>
      </c>
      <c r="K10915" s="60">
        <v>0</v>
      </c>
    </row>
    <row r="10916" spans="1:11" x14ac:dyDescent="0.25">
      <c r="A10916" t="s">
        <v>725</v>
      </c>
      <c r="B10916" t="s">
        <v>703</v>
      </c>
      <c r="C10916" t="s">
        <v>704</v>
      </c>
      <c r="D10916" t="str">
        <f>Clef_répartition[[#This Row],[Code association]]&amp;"_"&amp;Clef_répartition[[#This Row],[Nom association]]</f>
        <v>ORPC Yverdon_Organisation régionale de protection civile d'Yverdon</v>
      </c>
      <c r="E10916">
        <f>COUNTIFS(D$2:D10916,Clef_répartition[[#This Row],[Code_Nom]],J$2:J10916,Clef_répartition[[#This Row],[Année]])</f>
        <v>51</v>
      </c>
      <c r="F10916">
        <f>IF(Clef_répartition[[#This Row],[Code_Nom]]=D10915,F10915-1,(COUNTIFS(Clef_répartition[Code_Nom],Clef_répartition[[#This Row],[Code_Nom]],Clef_répartition[Année],Clef_répartition[[#This Row],[Année]])))</f>
        <v>23</v>
      </c>
      <c r="G10916" t="str">
        <f>Clef_répartition[[#This Row],[Code_Nom]]&amp;"_"&amp;Clef_répartition[[#This Row],[Nombre]]&amp;"_"&amp;Clef_répartition[[#This Row],[Année]]</f>
        <v>ORPC Yverdon_Organisation régionale de protection civile d'Yverdon_51_2021</v>
      </c>
      <c r="H10916" s="60">
        <v>5926</v>
      </c>
      <c r="I10916" s="60" t="s">
        <v>218</v>
      </c>
      <c r="J10916" s="60">
        <v>2021</v>
      </c>
      <c r="K10916" s="60">
        <v>0</v>
      </c>
    </row>
    <row r="10917" spans="1:11" x14ac:dyDescent="0.25">
      <c r="A10917" t="s">
        <v>725</v>
      </c>
      <c r="B10917" t="s">
        <v>703</v>
      </c>
      <c r="C10917" t="s">
        <v>704</v>
      </c>
      <c r="D10917" t="str">
        <f>Clef_répartition[[#This Row],[Code association]]&amp;"_"&amp;Clef_répartition[[#This Row],[Nom association]]</f>
        <v>ORPC Yverdon_Organisation régionale de protection civile d'Yverdon</v>
      </c>
      <c r="E10917">
        <f>COUNTIFS(D$2:D10917,Clef_répartition[[#This Row],[Code_Nom]],J$2:J10917,Clef_répartition[[#This Row],[Année]])</f>
        <v>52</v>
      </c>
      <c r="F10917">
        <f>IF(Clef_répartition[[#This Row],[Code_Nom]]=D10916,F10916-1,(COUNTIFS(Clef_répartition[Code_Nom],Clef_répartition[[#This Row],[Code_Nom]],Clef_répartition[Année],Clef_répartition[[#This Row],[Année]])))</f>
        <v>22</v>
      </c>
      <c r="G10917" t="str">
        <f>Clef_répartition[[#This Row],[Code_Nom]]&amp;"_"&amp;Clef_répartition[[#This Row],[Nombre]]&amp;"_"&amp;Clef_répartition[[#This Row],[Année]]</f>
        <v>ORPC Yverdon_Organisation régionale de protection civile d'Yverdon_52_2021</v>
      </c>
      <c r="H10917" s="60">
        <v>5759</v>
      </c>
      <c r="I10917" s="60" t="s">
        <v>220</v>
      </c>
      <c r="J10917" s="60">
        <v>2021</v>
      </c>
      <c r="K10917" s="60">
        <v>0</v>
      </c>
    </row>
    <row r="10918" spans="1:11" x14ac:dyDescent="0.25">
      <c r="A10918" t="s">
        <v>725</v>
      </c>
      <c r="B10918" t="s">
        <v>703</v>
      </c>
      <c r="C10918" t="s">
        <v>704</v>
      </c>
      <c r="D10918" t="str">
        <f>Clef_répartition[[#This Row],[Code association]]&amp;"_"&amp;Clef_répartition[[#This Row],[Nom association]]</f>
        <v>ORPC Yverdon_Organisation régionale de protection civile d'Yverdon</v>
      </c>
      <c r="E10918">
        <f>COUNTIFS(D$2:D10918,Clef_répartition[[#This Row],[Code_Nom]],J$2:J10918,Clef_répartition[[#This Row],[Année]])</f>
        <v>53</v>
      </c>
      <c r="F10918">
        <f>IF(Clef_répartition[[#This Row],[Code_Nom]]=D10917,F10917-1,(COUNTIFS(Clef_répartition[Code_Nom],Clef_répartition[[#This Row],[Code_Nom]],Clef_répartition[Année],Clef_répartition[[#This Row],[Année]])))</f>
        <v>21</v>
      </c>
      <c r="G10918" t="str">
        <f>Clef_répartition[[#This Row],[Code_Nom]]&amp;"_"&amp;Clef_répartition[[#This Row],[Nombre]]&amp;"_"&amp;Clef_répartition[[#This Row],[Année]]</f>
        <v>ORPC Yverdon_Organisation régionale de protection civile d'Yverdon_53_2021</v>
      </c>
      <c r="H10918" s="60">
        <v>5566</v>
      </c>
      <c r="I10918" s="60" t="s">
        <v>224</v>
      </c>
      <c r="J10918" s="60">
        <v>2021</v>
      </c>
      <c r="K10918" s="60">
        <v>0</v>
      </c>
    </row>
    <row r="10919" spans="1:11" x14ac:dyDescent="0.25">
      <c r="A10919" t="s">
        <v>725</v>
      </c>
      <c r="B10919" t="s">
        <v>703</v>
      </c>
      <c r="C10919" t="s">
        <v>704</v>
      </c>
      <c r="D10919" t="str">
        <f>Clef_répartition[[#This Row],[Code association]]&amp;"_"&amp;Clef_répartition[[#This Row],[Nom association]]</f>
        <v>ORPC Yverdon_Organisation régionale de protection civile d'Yverdon</v>
      </c>
      <c r="E10919">
        <f>COUNTIFS(D$2:D10919,Clef_répartition[[#This Row],[Code_Nom]],J$2:J10919,Clef_répartition[[#This Row],[Année]])</f>
        <v>54</v>
      </c>
      <c r="F10919">
        <f>IF(Clef_répartition[[#This Row],[Code_Nom]]=D10918,F10918-1,(COUNTIFS(Clef_répartition[Code_Nom],Clef_répartition[[#This Row],[Code_Nom]],Clef_répartition[Année],Clef_répartition[[#This Row],[Année]])))</f>
        <v>20</v>
      </c>
      <c r="G10919" t="str">
        <f>Clef_répartition[[#This Row],[Code_Nom]]&amp;"_"&amp;Clef_répartition[[#This Row],[Nombre]]&amp;"_"&amp;Clef_répartition[[#This Row],[Année]]</f>
        <v>ORPC Yverdon_Organisation régionale de protection civile d'Yverdon_54_2021</v>
      </c>
      <c r="H10919" s="60">
        <v>5760</v>
      </c>
      <c r="I10919" s="60" t="s">
        <v>227</v>
      </c>
      <c r="J10919" s="60">
        <v>2021</v>
      </c>
      <c r="K10919" s="60">
        <v>0</v>
      </c>
    </row>
    <row r="10920" spans="1:11" x14ac:dyDescent="0.25">
      <c r="A10920" t="s">
        <v>725</v>
      </c>
      <c r="B10920" t="s">
        <v>703</v>
      </c>
      <c r="C10920" t="s">
        <v>704</v>
      </c>
      <c r="D10920" t="str">
        <f>Clef_répartition[[#This Row],[Code association]]&amp;"_"&amp;Clef_répartition[[#This Row],[Nom association]]</f>
        <v>ORPC Yverdon_Organisation régionale de protection civile d'Yverdon</v>
      </c>
      <c r="E10920">
        <f>COUNTIFS(D$2:D10920,Clef_répartition[[#This Row],[Code_Nom]],J$2:J10920,Clef_répartition[[#This Row],[Année]])</f>
        <v>55</v>
      </c>
      <c r="F10920">
        <f>IF(Clef_répartition[[#This Row],[Code_Nom]]=D10919,F10919-1,(COUNTIFS(Clef_répartition[Code_Nom],Clef_répartition[[#This Row],[Code_Nom]],Clef_répartition[Année],Clef_répartition[[#This Row],[Année]])))</f>
        <v>19</v>
      </c>
      <c r="G10920" t="str">
        <f>Clef_répartition[[#This Row],[Code_Nom]]&amp;"_"&amp;Clef_répartition[[#This Row],[Nombre]]&amp;"_"&amp;Clef_répartition[[#This Row],[Année]]</f>
        <v>ORPC Yverdon_Organisation régionale de protection civile d'Yverdon_55_2021</v>
      </c>
      <c r="H10920" s="60">
        <v>5761</v>
      </c>
      <c r="I10920" s="60" t="s">
        <v>233</v>
      </c>
      <c r="J10920" s="60">
        <v>2021</v>
      </c>
      <c r="K10920" s="60">
        <v>0</v>
      </c>
    </row>
    <row r="10921" spans="1:11" x14ac:dyDescent="0.25">
      <c r="A10921" t="s">
        <v>725</v>
      </c>
      <c r="B10921" t="s">
        <v>703</v>
      </c>
      <c r="C10921" t="s">
        <v>704</v>
      </c>
      <c r="D10921" t="str">
        <f>Clef_répartition[[#This Row],[Code association]]&amp;"_"&amp;Clef_répartition[[#This Row],[Nom association]]</f>
        <v>ORPC Yverdon_Organisation régionale de protection civile d'Yverdon</v>
      </c>
      <c r="E10921">
        <f>COUNTIFS(D$2:D10921,Clef_répartition[[#This Row],[Code_Nom]],J$2:J10921,Clef_répartition[[#This Row],[Année]])</f>
        <v>56</v>
      </c>
      <c r="F10921">
        <f>IF(Clef_répartition[[#This Row],[Code_Nom]]=D10920,F10920-1,(COUNTIFS(Clef_répartition[Code_Nom],Clef_répartition[[#This Row],[Code_Nom]],Clef_répartition[Année],Clef_répartition[[#This Row],[Année]])))</f>
        <v>18</v>
      </c>
      <c r="G10921" t="str">
        <f>Clef_répartition[[#This Row],[Code_Nom]]&amp;"_"&amp;Clef_répartition[[#This Row],[Nombre]]&amp;"_"&amp;Clef_répartition[[#This Row],[Année]]</f>
        <v>ORPC Yverdon_Organisation régionale de protection civile d'Yverdon_56_2021</v>
      </c>
      <c r="H10921" s="60">
        <v>5928</v>
      </c>
      <c r="I10921" s="60" t="s">
        <v>240</v>
      </c>
      <c r="J10921" s="60">
        <v>2021</v>
      </c>
      <c r="K10921" s="60">
        <v>0</v>
      </c>
    </row>
    <row r="10922" spans="1:11" x14ac:dyDescent="0.25">
      <c r="A10922" t="s">
        <v>725</v>
      </c>
      <c r="B10922" t="s">
        <v>703</v>
      </c>
      <c r="C10922" t="s">
        <v>704</v>
      </c>
      <c r="D10922" t="str">
        <f>Clef_répartition[[#This Row],[Code association]]&amp;"_"&amp;Clef_répartition[[#This Row],[Nom association]]</f>
        <v>ORPC Yverdon_Organisation régionale de protection civile d'Yverdon</v>
      </c>
      <c r="E10922">
        <f>COUNTIFS(D$2:D10922,Clef_répartition[[#This Row],[Code_Nom]],J$2:J10922,Clef_répartition[[#This Row],[Année]])</f>
        <v>57</v>
      </c>
      <c r="F10922">
        <f>IF(Clef_répartition[[#This Row],[Code_Nom]]=D10921,F10921-1,(COUNTIFS(Clef_répartition[Code_Nom],Clef_répartition[[#This Row],[Code_Nom]],Clef_répartition[Année],Clef_répartition[[#This Row],[Année]])))</f>
        <v>17</v>
      </c>
      <c r="G10922" t="str">
        <f>Clef_répartition[[#This Row],[Code_Nom]]&amp;"_"&amp;Clef_répartition[[#This Row],[Nombre]]&amp;"_"&amp;Clef_répartition[[#This Row],[Année]]</f>
        <v>ORPC Yverdon_Organisation régionale de protection civile d'Yverdon_57_2021</v>
      </c>
      <c r="H10922" s="60">
        <v>5568</v>
      </c>
      <c r="I10922" s="60" t="s">
        <v>249</v>
      </c>
      <c r="J10922" s="60">
        <v>2021</v>
      </c>
      <c r="K10922" s="60">
        <v>0</v>
      </c>
    </row>
    <row r="10923" spans="1:11" x14ac:dyDescent="0.25">
      <c r="A10923" t="s">
        <v>725</v>
      </c>
      <c r="B10923" t="s">
        <v>703</v>
      </c>
      <c r="C10923" t="s">
        <v>704</v>
      </c>
      <c r="D10923" t="str">
        <f>Clef_répartition[[#This Row],[Code association]]&amp;"_"&amp;Clef_répartition[[#This Row],[Nom association]]</f>
        <v>ORPC Yverdon_Organisation régionale de protection civile d'Yverdon</v>
      </c>
      <c r="E10923">
        <f>COUNTIFS(D$2:D10923,Clef_répartition[[#This Row],[Code_Nom]],J$2:J10923,Clef_répartition[[#This Row],[Année]])</f>
        <v>58</v>
      </c>
      <c r="F10923">
        <f>IF(Clef_répartition[[#This Row],[Code_Nom]]=D10922,F10922-1,(COUNTIFS(Clef_répartition[Code_Nom],Clef_répartition[[#This Row],[Code_Nom]],Clef_répartition[Année],Clef_répartition[[#This Row],[Année]])))</f>
        <v>16</v>
      </c>
      <c r="G10923" t="str">
        <f>Clef_répartition[[#This Row],[Code_Nom]]&amp;"_"&amp;Clef_répartition[[#This Row],[Nombre]]&amp;"_"&amp;Clef_répartition[[#This Row],[Année]]</f>
        <v>ORPC Yverdon_Organisation régionale de protection civile d'Yverdon_58_2021</v>
      </c>
      <c r="H10923" s="60">
        <v>5762</v>
      </c>
      <c r="I10923" s="60" t="s">
        <v>253</v>
      </c>
      <c r="J10923" s="60">
        <v>2021</v>
      </c>
      <c r="K10923" s="60">
        <v>0</v>
      </c>
    </row>
    <row r="10924" spans="1:11" x14ac:dyDescent="0.25">
      <c r="A10924" t="s">
        <v>725</v>
      </c>
      <c r="B10924" t="s">
        <v>703</v>
      </c>
      <c r="C10924" t="s">
        <v>704</v>
      </c>
      <c r="D10924" t="str">
        <f>Clef_répartition[[#This Row],[Code association]]&amp;"_"&amp;Clef_répartition[[#This Row],[Nom association]]</f>
        <v>ORPC Yverdon_Organisation régionale de protection civile d'Yverdon</v>
      </c>
      <c r="E10924">
        <f>COUNTIFS(D$2:D10924,Clef_répartition[[#This Row],[Code_Nom]],J$2:J10924,Clef_répartition[[#This Row],[Année]])</f>
        <v>59</v>
      </c>
      <c r="F10924">
        <f>IF(Clef_répartition[[#This Row],[Code_Nom]]=D10923,F10923-1,(COUNTIFS(Clef_répartition[Code_Nom],Clef_répartition[[#This Row],[Code_Nom]],Clef_répartition[Année],Clef_répartition[[#This Row],[Année]])))</f>
        <v>15</v>
      </c>
      <c r="G10924" t="str">
        <f>Clef_répartition[[#This Row],[Code_Nom]]&amp;"_"&amp;Clef_répartition[[#This Row],[Nombre]]&amp;"_"&amp;Clef_répartition[[#This Row],[Année]]</f>
        <v>ORPC Yverdon_Organisation régionale de protection civile d'Yverdon_59_2021</v>
      </c>
      <c r="H10924" s="60">
        <v>5929</v>
      </c>
      <c r="I10924" s="60" t="s">
        <v>257</v>
      </c>
      <c r="J10924" s="60">
        <v>2021</v>
      </c>
      <c r="K10924" s="60">
        <v>0</v>
      </c>
    </row>
    <row r="10925" spans="1:11" x14ac:dyDescent="0.25">
      <c r="A10925" t="s">
        <v>725</v>
      </c>
      <c r="B10925" t="s">
        <v>703</v>
      </c>
      <c r="C10925" t="s">
        <v>704</v>
      </c>
      <c r="D10925" t="str">
        <f>Clef_répartition[[#This Row],[Code association]]&amp;"_"&amp;Clef_répartition[[#This Row],[Nom association]]</f>
        <v>ORPC Yverdon_Organisation régionale de protection civile d'Yverdon</v>
      </c>
      <c r="E10925">
        <f>COUNTIFS(D$2:D10925,Clef_répartition[[#This Row],[Code_Nom]],J$2:J10925,Clef_répartition[[#This Row],[Année]])</f>
        <v>60</v>
      </c>
      <c r="F10925">
        <f>IF(Clef_répartition[[#This Row],[Code_Nom]]=D10924,F10924-1,(COUNTIFS(Clef_répartition[Code_Nom],Clef_répartition[[#This Row],[Code_Nom]],Clef_répartition[Année],Clef_répartition[[#This Row],[Année]])))</f>
        <v>14</v>
      </c>
      <c r="G10925" t="str">
        <f>Clef_répartition[[#This Row],[Code_Nom]]&amp;"_"&amp;Clef_répartition[[#This Row],[Nombre]]&amp;"_"&amp;Clef_répartition[[#This Row],[Année]]</f>
        <v>ORPC Yverdon_Organisation régionale de protection civile d'Yverdon_60_2021</v>
      </c>
      <c r="H10925" s="60">
        <v>5930</v>
      </c>
      <c r="I10925" s="60" t="s">
        <v>259</v>
      </c>
      <c r="J10925" s="60">
        <v>2021</v>
      </c>
      <c r="K10925" s="60">
        <v>0</v>
      </c>
    </row>
    <row r="10926" spans="1:11" x14ac:dyDescent="0.25">
      <c r="A10926" t="s">
        <v>725</v>
      </c>
      <c r="B10926" t="s">
        <v>703</v>
      </c>
      <c r="C10926" t="s">
        <v>704</v>
      </c>
      <c r="D10926" t="str">
        <f>Clef_répartition[[#This Row],[Code association]]&amp;"_"&amp;Clef_répartition[[#This Row],[Nom association]]</f>
        <v>ORPC Yverdon_Organisation régionale de protection civile d'Yverdon</v>
      </c>
      <c r="E10926">
        <f>COUNTIFS(D$2:D10926,Clef_répartition[[#This Row],[Code_Nom]],J$2:J10926,Clef_répartition[[#This Row],[Année]])</f>
        <v>61</v>
      </c>
      <c r="F10926">
        <f>IF(Clef_répartition[[#This Row],[Code_Nom]]=D10925,F10925-1,(COUNTIFS(Clef_répartition[Code_Nom],Clef_répartition[[#This Row],[Code_Nom]],Clef_répartition[Année],Clef_répartition[[#This Row],[Année]])))</f>
        <v>13</v>
      </c>
      <c r="G10926" t="str">
        <f>Clef_répartition[[#This Row],[Code_Nom]]&amp;"_"&amp;Clef_répartition[[#This Row],[Nombre]]&amp;"_"&amp;Clef_répartition[[#This Row],[Année]]</f>
        <v>ORPC Yverdon_Organisation régionale de protection civile d'Yverdon_61_2021</v>
      </c>
      <c r="H10926" s="60">
        <v>5571</v>
      </c>
      <c r="I10926" s="60" t="s">
        <v>263</v>
      </c>
      <c r="J10926" s="60">
        <v>2021</v>
      </c>
      <c r="K10926" s="60">
        <v>0</v>
      </c>
    </row>
    <row r="10927" spans="1:11" x14ac:dyDescent="0.25">
      <c r="A10927" t="s">
        <v>725</v>
      </c>
      <c r="B10927" t="s">
        <v>703</v>
      </c>
      <c r="C10927" t="s">
        <v>704</v>
      </c>
      <c r="D10927" t="str">
        <f>Clef_répartition[[#This Row],[Code association]]&amp;"_"&amp;Clef_répartition[[#This Row],[Nom association]]</f>
        <v>ORPC Yverdon_Organisation régionale de protection civile d'Yverdon</v>
      </c>
      <c r="E10927">
        <f>COUNTIFS(D$2:D10927,Clef_répartition[[#This Row],[Code_Nom]],J$2:J10927,Clef_répartition[[#This Row],[Année]])</f>
        <v>62</v>
      </c>
      <c r="F10927">
        <f>IF(Clef_répartition[[#This Row],[Code_Nom]]=D10926,F10926-1,(COUNTIFS(Clef_répartition[Code_Nom],Clef_répartition[[#This Row],[Code_Nom]],Clef_répartition[Année],Clef_répartition[[#This Row],[Année]])))</f>
        <v>12</v>
      </c>
      <c r="G10927" t="str">
        <f>Clef_répartition[[#This Row],[Code_Nom]]&amp;"_"&amp;Clef_répartition[[#This Row],[Nombre]]&amp;"_"&amp;Clef_répartition[[#This Row],[Année]]</f>
        <v>ORPC Yverdon_Organisation régionale de protection civile d'Yverdon_62_2021</v>
      </c>
      <c r="H10927" s="60">
        <v>5931</v>
      </c>
      <c r="I10927" s="60" t="s">
        <v>267</v>
      </c>
      <c r="J10927" s="60">
        <v>2021</v>
      </c>
      <c r="K10927" s="60">
        <v>0</v>
      </c>
    </row>
    <row r="10928" spans="1:11" x14ac:dyDescent="0.25">
      <c r="A10928" t="s">
        <v>725</v>
      </c>
      <c r="B10928" t="s">
        <v>703</v>
      </c>
      <c r="C10928" t="s">
        <v>704</v>
      </c>
      <c r="D10928" t="str">
        <f>Clef_répartition[[#This Row],[Code association]]&amp;"_"&amp;Clef_répartition[[#This Row],[Nom association]]</f>
        <v>ORPC Yverdon_Organisation régionale de protection civile d'Yverdon</v>
      </c>
      <c r="E10928">
        <f>COUNTIFS(D$2:D10928,Clef_répartition[[#This Row],[Code_Nom]],J$2:J10928,Clef_répartition[[#This Row],[Année]])</f>
        <v>63</v>
      </c>
      <c r="F10928">
        <f>IF(Clef_répartition[[#This Row],[Code_Nom]]=D10927,F10927-1,(COUNTIFS(Clef_répartition[Code_Nom],Clef_répartition[[#This Row],[Code_Nom]],Clef_répartition[Année],Clef_répartition[[#This Row],[Année]])))</f>
        <v>11</v>
      </c>
      <c r="G10928" t="str">
        <f>Clef_répartition[[#This Row],[Code_Nom]]&amp;"_"&amp;Clef_répartition[[#This Row],[Nombre]]&amp;"_"&amp;Clef_répartition[[#This Row],[Année]]</f>
        <v>ORPC Yverdon_Organisation régionale de protection civile d'Yverdon_63_2021</v>
      </c>
      <c r="H10928" s="60">
        <v>5932</v>
      </c>
      <c r="I10928" s="60" t="s">
        <v>269</v>
      </c>
      <c r="J10928" s="60">
        <v>2021</v>
      </c>
      <c r="K10928" s="60">
        <v>0</v>
      </c>
    </row>
    <row r="10929" spans="1:11" x14ac:dyDescent="0.25">
      <c r="A10929" t="s">
        <v>725</v>
      </c>
      <c r="B10929" t="s">
        <v>703</v>
      </c>
      <c r="C10929" t="s">
        <v>704</v>
      </c>
      <c r="D10929" t="str">
        <f>Clef_répartition[[#This Row],[Code association]]&amp;"_"&amp;Clef_répartition[[#This Row],[Nom association]]</f>
        <v>ORPC Yverdon_Organisation régionale de protection civile d'Yverdon</v>
      </c>
      <c r="E10929">
        <f>COUNTIFS(D$2:D10929,Clef_répartition[[#This Row],[Code_Nom]],J$2:J10929,Clef_répartition[[#This Row],[Année]])</f>
        <v>64</v>
      </c>
      <c r="F10929">
        <f>IF(Clef_répartition[[#This Row],[Code_Nom]]=D10928,F10928-1,(COUNTIFS(Clef_répartition[Code_Nom],Clef_répartition[[#This Row],[Code_Nom]],Clef_répartition[Année],Clef_répartition[[#This Row],[Année]])))</f>
        <v>10</v>
      </c>
      <c r="G10929" t="str">
        <f>Clef_répartition[[#This Row],[Code_Nom]]&amp;"_"&amp;Clef_répartition[[#This Row],[Nombre]]&amp;"_"&amp;Clef_répartition[[#This Row],[Année]]</f>
        <v>ORPC Yverdon_Organisation régionale de protection civile d'Yverdon_64_2021</v>
      </c>
      <c r="H10929" s="60">
        <v>5933</v>
      </c>
      <c r="I10929" s="60" t="s">
        <v>271</v>
      </c>
      <c r="J10929" s="60">
        <v>2021</v>
      </c>
      <c r="K10929" s="60">
        <v>0</v>
      </c>
    </row>
    <row r="10930" spans="1:11" x14ac:dyDescent="0.25">
      <c r="A10930" t="s">
        <v>725</v>
      </c>
      <c r="B10930" t="s">
        <v>703</v>
      </c>
      <c r="C10930" t="s">
        <v>704</v>
      </c>
      <c r="D10930" t="str">
        <f>Clef_répartition[[#This Row],[Code association]]&amp;"_"&amp;Clef_répartition[[#This Row],[Nom association]]</f>
        <v>ORPC Yverdon_Organisation régionale de protection civile d'Yverdon</v>
      </c>
      <c r="E10930">
        <f>COUNTIFS(D$2:D10930,Clef_répartition[[#This Row],[Code_Nom]],J$2:J10930,Clef_répartition[[#This Row],[Année]])</f>
        <v>65</v>
      </c>
      <c r="F10930">
        <f>IF(Clef_répartition[[#This Row],[Code_Nom]]=D10929,F10929-1,(COUNTIFS(Clef_répartition[Code_Nom],Clef_répartition[[#This Row],[Code_Nom]],Clef_répartition[Année],Clef_répartition[[#This Row],[Année]])))</f>
        <v>9</v>
      </c>
      <c r="G10930" t="str">
        <f>Clef_répartition[[#This Row],[Code_Nom]]&amp;"_"&amp;Clef_répartition[[#This Row],[Nombre]]&amp;"_"&amp;Clef_répartition[[#This Row],[Année]]</f>
        <v>ORPC Yverdon_Organisation régionale de protection civile d'Yverdon_65_2021</v>
      </c>
      <c r="H10930" s="60">
        <v>5763</v>
      </c>
      <c r="I10930" s="60" t="s">
        <v>272</v>
      </c>
      <c r="J10930" s="60">
        <v>2021</v>
      </c>
      <c r="K10930" s="60">
        <v>0</v>
      </c>
    </row>
    <row r="10931" spans="1:11" x14ac:dyDescent="0.25">
      <c r="A10931" t="s">
        <v>725</v>
      </c>
      <c r="B10931" t="s">
        <v>703</v>
      </c>
      <c r="C10931" t="s">
        <v>704</v>
      </c>
      <c r="D10931" t="str">
        <f>Clef_répartition[[#This Row],[Code association]]&amp;"_"&amp;Clef_répartition[[#This Row],[Nom association]]</f>
        <v>ORPC Yverdon_Organisation régionale de protection civile d'Yverdon</v>
      </c>
      <c r="E10931">
        <f>COUNTIFS(D$2:D10931,Clef_répartition[[#This Row],[Code_Nom]],J$2:J10931,Clef_répartition[[#This Row],[Année]])</f>
        <v>66</v>
      </c>
      <c r="F10931">
        <f>IF(Clef_répartition[[#This Row],[Code_Nom]]=D10930,F10930-1,(COUNTIFS(Clef_répartition[Code_Nom],Clef_répartition[[#This Row],[Code_Nom]],Clef_répartition[Année],Clef_répartition[[#This Row],[Année]])))</f>
        <v>8</v>
      </c>
      <c r="G10931" t="str">
        <f>Clef_répartition[[#This Row],[Code_Nom]]&amp;"_"&amp;Clef_répartition[[#This Row],[Nombre]]&amp;"_"&amp;Clef_répartition[[#This Row],[Année]]</f>
        <v>ORPC Yverdon_Organisation régionale de protection civile d'Yverdon_66_2021</v>
      </c>
      <c r="H10931" s="60">
        <v>5934</v>
      </c>
      <c r="I10931" s="60" t="s">
        <v>273</v>
      </c>
      <c r="J10931" s="60">
        <v>2021</v>
      </c>
      <c r="K10931" s="60">
        <v>0</v>
      </c>
    </row>
    <row r="10932" spans="1:11" x14ac:dyDescent="0.25">
      <c r="A10932" t="s">
        <v>725</v>
      </c>
      <c r="B10932" t="s">
        <v>703</v>
      </c>
      <c r="C10932" t="s">
        <v>704</v>
      </c>
      <c r="D10932" t="str">
        <f>Clef_répartition[[#This Row],[Code association]]&amp;"_"&amp;Clef_répartition[[#This Row],[Nom association]]</f>
        <v>ORPC Yverdon_Organisation régionale de protection civile d'Yverdon</v>
      </c>
      <c r="E10932">
        <f>COUNTIFS(D$2:D10932,Clef_répartition[[#This Row],[Code_Nom]],J$2:J10932,Clef_répartition[[#This Row],[Année]])</f>
        <v>67</v>
      </c>
      <c r="F10932">
        <f>IF(Clef_répartition[[#This Row],[Code_Nom]]=D10931,F10931-1,(COUNTIFS(Clef_répartition[Code_Nom],Clef_répartition[[#This Row],[Code_Nom]],Clef_répartition[Année],Clef_répartition[[#This Row],[Année]])))</f>
        <v>7</v>
      </c>
      <c r="G10932" t="str">
        <f>Clef_répartition[[#This Row],[Code_Nom]]&amp;"_"&amp;Clef_répartition[[#This Row],[Nombre]]&amp;"_"&amp;Clef_répartition[[#This Row],[Année]]</f>
        <v>ORPC Yverdon_Organisation régionale de protection civile d'Yverdon_67_2021</v>
      </c>
      <c r="H10932" s="60">
        <v>5764</v>
      </c>
      <c r="I10932" s="60" t="s">
        <v>274</v>
      </c>
      <c r="J10932" s="60">
        <v>2021</v>
      </c>
      <c r="K10932" s="60">
        <v>0</v>
      </c>
    </row>
    <row r="10933" spans="1:11" x14ac:dyDescent="0.25">
      <c r="A10933" t="s">
        <v>725</v>
      </c>
      <c r="B10933" t="s">
        <v>703</v>
      </c>
      <c r="C10933" t="s">
        <v>704</v>
      </c>
      <c r="D10933" t="str">
        <f>Clef_répartition[[#This Row],[Code association]]&amp;"_"&amp;Clef_répartition[[#This Row],[Nom association]]</f>
        <v>ORPC Yverdon_Organisation régionale de protection civile d'Yverdon</v>
      </c>
      <c r="E10933">
        <f>COUNTIFS(D$2:D10933,Clef_répartition[[#This Row],[Code_Nom]],J$2:J10933,Clef_répartition[[#This Row],[Année]])</f>
        <v>68</v>
      </c>
      <c r="F10933">
        <f>IF(Clef_répartition[[#This Row],[Code_Nom]]=D10932,F10932-1,(COUNTIFS(Clef_répartition[Code_Nom],Clef_répartition[[#This Row],[Code_Nom]],Clef_répartition[Année],Clef_répartition[[#This Row],[Année]])))</f>
        <v>6</v>
      </c>
      <c r="G10933" t="str">
        <f>Clef_répartition[[#This Row],[Code_Nom]]&amp;"_"&amp;Clef_répartition[[#This Row],[Nombre]]&amp;"_"&amp;Clef_répartition[[#This Row],[Année]]</f>
        <v>ORPC Yverdon_Organisation régionale de protection civile d'Yverdon_68_2021</v>
      </c>
      <c r="H10933" s="60">
        <v>5765</v>
      </c>
      <c r="I10933" s="60" t="s">
        <v>275</v>
      </c>
      <c r="J10933" s="60">
        <v>2021</v>
      </c>
      <c r="K10933" s="60">
        <v>0</v>
      </c>
    </row>
    <row r="10934" spans="1:11" x14ac:dyDescent="0.25">
      <c r="A10934" t="s">
        <v>725</v>
      </c>
      <c r="B10934" t="s">
        <v>703</v>
      </c>
      <c r="C10934" t="s">
        <v>704</v>
      </c>
      <c r="D10934" t="str">
        <f>Clef_répartition[[#This Row],[Code association]]&amp;"_"&amp;Clef_répartition[[#This Row],[Nom association]]</f>
        <v>ORPC Yverdon_Organisation régionale de protection civile d'Yverdon</v>
      </c>
      <c r="E10934">
        <f>COUNTIFS(D$2:D10934,Clef_répartition[[#This Row],[Code_Nom]],J$2:J10934,Clef_répartition[[#This Row],[Année]])</f>
        <v>69</v>
      </c>
      <c r="F10934">
        <f>IF(Clef_répartition[[#This Row],[Code_Nom]]=D10933,F10933-1,(COUNTIFS(Clef_répartition[Code_Nom],Clef_répartition[[#This Row],[Code_Nom]],Clef_répartition[Année],Clef_répartition[[#This Row],[Année]])))</f>
        <v>5</v>
      </c>
      <c r="G10934" t="str">
        <f>Clef_répartition[[#This Row],[Code_Nom]]&amp;"_"&amp;Clef_répartition[[#This Row],[Nombre]]&amp;"_"&amp;Clef_répartition[[#This Row],[Année]]</f>
        <v>ORPC Yverdon_Organisation régionale de protection civile d'Yverdon_69_2021</v>
      </c>
      <c r="H10934" s="60">
        <v>5935</v>
      </c>
      <c r="I10934" s="60" t="s">
        <v>280</v>
      </c>
      <c r="J10934" s="60">
        <v>2021</v>
      </c>
      <c r="K10934" s="60">
        <v>0</v>
      </c>
    </row>
    <row r="10935" spans="1:11" x14ac:dyDescent="0.25">
      <c r="A10935" t="s">
        <v>725</v>
      </c>
      <c r="B10935" t="s">
        <v>703</v>
      </c>
      <c r="C10935" t="s">
        <v>704</v>
      </c>
      <c r="D10935" t="str">
        <f>Clef_répartition[[#This Row],[Code association]]&amp;"_"&amp;Clef_répartition[[#This Row],[Nom association]]</f>
        <v>ORPC Yverdon_Organisation régionale de protection civile d'Yverdon</v>
      </c>
      <c r="E10935">
        <f>COUNTIFS(D$2:D10935,Clef_répartition[[#This Row],[Code_Nom]],J$2:J10935,Clef_répartition[[#This Row],[Année]])</f>
        <v>70</v>
      </c>
      <c r="F10935">
        <f>IF(Clef_répartition[[#This Row],[Code_Nom]]=D10934,F10934-1,(COUNTIFS(Clef_répartition[Code_Nom],Clef_répartition[[#This Row],[Code_Nom]],Clef_répartition[Année],Clef_répartition[[#This Row],[Année]])))</f>
        <v>4</v>
      </c>
      <c r="G10935" t="str">
        <f>Clef_répartition[[#This Row],[Code_Nom]]&amp;"_"&amp;Clef_répartition[[#This Row],[Nombre]]&amp;"_"&amp;Clef_répartition[[#This Row],[Année]]</f>
        <v>ORPC Yverdon_Organisation régionale de protection civile d'Yverdon_70_2021</v>
      </c>
      <c r="H10935" s="60">
        <v>5937</v>
      </c>
      <c r="I10935" s="60" t="s">
        <v>292</v>
      </c>
      <c r="J10935" s="60">
        <v>2021</v>
      </c>
      <c r="K10935" s="60">
        <v>0</v>
      </c>
    </row>
    <row r="10936" spans="1:11" x14ac:dyDescent="0.25">
      <c r="A10936" t="s">
        <v>725</v>
      </c>
      <c r="B10936" t="s">
        <v>703</v>
      </c>
      <c r="C10936" t="s">
        <v>704</v>
      </c>
      <c r="D10936" t="str">
        <f>Clef_répartition[[#This Row],[Code association]]&amp;"_"&amp;Clef_répartition[[#This Row],[Nom association]]</f>
        <v>ORPC Yverdon_Organisation régionale de protection civile d'Yverdon</v>
      </c>
      <c r="E10936">
        <f>COUNTIFS(D$2:D10936,Clef_répartition[[#This Row],[Code_Nom]],J$2:J10936,Clef_répartition[[#This Row],[Année]])</f>
        <v>71</v>
      </c>
      <c r="F10936">
        <f>IF(Clef_répartition[[#This Row],[Code_Nom]]=D10935,F10935-1,(COUNTIFS(Clef_répartition[Code_Nom],Clef_répartition[[#This Row],[Code_Nom]],Clef_répartition[Année],Clef_répartition[[#This Row],[Année]])))</f>
        <v>3</v>
      </c>
      <c r="G10936" t="str">
        <f>Clef_répartition[[#This Row],[Code_Nom]]&amp;"_"&amp;Clef_répartition[[#This Row],[Nombre]]&amp;"_"&amp;Clef_répartition[[#This Row],[Année]]</f>
        <v>ORPC Yverdon_Organisation régionale de protection civile d'Yverdon_71_2021</v>
      </c>
      <c r="H10936" s="60">
        <v>5766</v>
      </c>
      <c r="I10936" s="60" t="s">
        <v>293</v>
      </c>
      <c r="J10936" s="60">
        <v>2021</v>
      </c>
      <c r="K10936" s="60">
        <v>0</v>
      </c>
    </row>
    <row r="10937" spans="1:11" x14ac:dyDescent="0.25">
      <c r="A10937" t="s">
        <v>725</v>
      </c>
      <c r="B10937" t="s">
        <v>703</v>
      </c>
      <c r="C10937" t="s">
        <v>704</v>
      </c>
      <c r="D10937" t="str">
        <f>Clef_répartition[[#This Row],[Code association]]&amp;"_"&amp;Clef_répartition[[#This Row],[Nom association]]</f>
        <v>ORPC Yverdon_Organisation régionale de protection civile d'Yverdon</v>
      </c>
      <c r="E10937">
        <f>COUNTIFS(D$2:D10937,Clef_répartition[[#This Row],[Code_Nom]],J$2:J10937,Clef_répartition[[#This Row],[Année]])</f>
        <v>72</v>
      </c>
      <c r="F10937">
        <f>IF(Clef_répartition[[#This Row],[Code_Nom]]=D10936,F10936-1,(COUNTIFS(Clef_répartition[Code_Nom],Clef_répartition[[#This Row],[Code_Nom]],Clef_répartition[Année],Clef_répartition[[#This Row],[Année]])))</f>
        <v>2</v>
      </c>
      <c r="G10937" t="str">
        <f>Clef_répartition[[#This Row],[Code_Nom]]&amp;"_"&amp;Clef_répartition[[#This Row],[Nombre]]&amp;"_"&amp;Clef_répartition[[#This Row],[Année]]</f>
        <v>ORPC Yverdon_Organisation régionale de protection civile d'Yverdon_72_2021</v>
      </c>
      <c r="H10937" s="60">
        <v>5938</v>
      </c>
      <c r="I10937" s="60" t="s">
        <v>298</v>
      </c>
      <c r="J10937" s="60">
        <v>2021</v>
      </c>
      <c r="K10937" s="60">
        <v>0</v>
      </c>
    </row>
    <row r="10938" spans="1:11" x14ac:dyDescent="0.25">
      <c r="A10938" t="s">
        <v>725</v>
      </c>
      <c r="B10938" t="s">
        <v>703</v>
      </c>
      <c r="C10938" t="s">
        <v>704</v>
      </c>
      <c r="D10938" t="str">
        <f>Clef_répartition[[#This Row],[Code association]]&amp;"_"&amp;Clef_répartition[[#This Row],[Nom association]]</f>
        <v>ORPC Yverdon_Organisation régionale de protection civile d'Yverdon</v>
      </c>
      <c r="E10938">
        <f>COUNTIFS(D$2:D10938,Clef_répartition[[#This Row],[Code_Nom]],J$2:J10938,Clef_répartition[[#This Row],[Année]])</f>
        <v>73</v>
      </c>
      <c r="F10938">
        <f>IF(Clef_répartition[[#This Row],[Code_Nom]]=D10937,F10937-1,(COUNTIFS(Clef_répartition[Code_Nom],Clef_répartition[[#This Row],[Code_Nom]],Clef_répartition[Année],Clef_répartition[[#This Row],[Année]])))</f>
        <v>1</v>
      </c>
      <c r="G10938" t="str">
        <f>Clef_répartition[[#This Row],[Code_Nom]]&amp;"_"&amp;Clef_répartition[[#This Row],[Nombre]]&amp;"_"&amp;Clef_répartition[[#This Row],[Année]]</f>
        <v>ORPC Yverdon_Organisation régionale de protection civile d'Yverdon_73_2021</v>
      </c>
      <c r="H10938" s="60">
        <v>5939</v>
      </c>
      <c r="I10938" s="60" t="s">
        <v>299</v>
      </c>
      <c r="J10938" s="60">
        <v>2021</v>
      </c>
      <c r="K10938" s="60">
        <v>0</v>
      </c>
    </row>
    <row r="10939" spans="1:11" x14ac:dyDescent="0.25">
      <c r="A10939" t="s">
        <v>725</v>
      </c>
      <c r="B10939" t="s">
        <v>495</v>
      </c>
      <c r="C10939" t="s">
        <v>496</v>
      </c>
      <c r="D10939" t="str">
        <f>Clef_répartition[[#This Row],[Code association]]&amp;"_"&amp;Clef_répartition[[#This Row],[Nom association]]</f>
        <v>PNR_Association intercommunale Police Nyon Région</v>
      </c>
      <c r="E10939">
        <f>COUNTIFS(D$2:D10939,Clef_répartition[[#This Row],[Code_Nom]],J$2:J10939,Clef_répartition[[#This Row],[Année]])</f>
        <v>1</v>
      </c>
      <c r="F10939">
        <f>IF(Clef_répartition[[#This Row],[Code_Nom]]=D10938,F10938-1,(COUNTIFS(Clef_répartition[Code_Nom],Clef_répartition[[#This Row],[Code_Nom]],Clef_répartition[Année],Clef_répartition[[#This Row],[Année]])))</f>
        <v>3</v>
      </c>
      <c r="G10939" t="str">
        <f>Clef_répartition[[#This Row],[Code_Nom]]&amp;"_"&amp;Clef_répartition[[#This Row],[Nombre]]&amp;"_"&amp;Clef_répartition[[#This Row],[Année]]</f>
        <v>PNR_Association intercommunale Police Nyon Région_1_2021</v>
      </c>
      <c r="H10939">
        <v>5713</v>
      </c>
      <c r="I10939" t="s">
        <v>80</v>
      </c>
      <c r="J10939">
        <v>2021</v>
      </c>
      <c r="K10939">
        <v>4.3499999999999997E-2</v>
      </c>
    </row>
    <row r="10940" spans="1:11" x14ac:dyDescent="0.25">
      <c r="A10940" t="s">
        <v>725</v>
      </c>
      <c r="B10940" t="s">
        <v>495</v>
      </c>
      <c r="C10940" t="s">
        <v>496</v>
      </c>
      <c r="D10940" t="str">
        <f>Clef_répartition[[#This Row],[Code association]]&amp;"_"&amp;Clef_répartition[[#This Row],[Nom association]]</f>
        <v>PNR_Association intercommunale Police Nyon Région</v>
      </c>
      <c r="E10940">
        <f>COUNTIFS(D$2:D10940,Clef_répartition[[#This Row],[Code_Nom]],J$2:J10940,Clef_répartition[[#This Row],[Année]])</f>
        <v>2</v>
      </c>
      <c r="F10940">
        <f>IF(Clef_répartition[[#This Row],[Code_Nom]]=D10939,F10939-1,(COUNTIFS(Clef_répartition[Code_Nom],Clef_répartition[[#This Row],[Code_Nom]],Clef_répartition[Année],Clef_répartition[[#This Row],[Année]])))</f>
        <v>2</v>
      </c>
      <c r="G10940" t="str">
        <f>Clef_répartition[[#This Row],[Code_Nom]]&amp;"_"&amp;Clef_répartition[[#This Row],[Nombre]]&amp;"_"&amp;Clef_répartition[[#This Row],[Année]]</f>
        <v>PNR_Association intercommunale Police Nyon Région_2_2021</v>
      </c>
      <c r="H10940">
        <v>5724</v>
      </c>
      <c r="I10940" t="s">
        <v>196</v>
      </c>
      <c r="J10940">
        <v>2021</v>
      </c>
      <c r="K10940">
        <v>0.84389999999999998</v>
      </c>
    </row>
    <row r="10941" spans="1:11" x14ac:dyDescent="0.25">
      <c r="A10941" t="s">
        <v>725</v>
      </c>
      <c r="B10941" t="s">
        <v>495</v>
      </c>
      <c r="C10941" t="s">
        <v>496</v>
      </c>
      <c r="D10941" t="str">
        <f>Clef_répartition[[#This Row],[Code association]]&amp;"_"&amp;Clef_répartition[[#This Row],[Nom association]]</f>
        <v>PNR_Association intercommunale Police Nyon Région</v>
      </c>
      <c r="E10941">
        <f>COUNTIFS(D$2:D10941,Clef_répartition[[#This Row],[Code_Nom]],J$2:J10941,Clef_répartition[[#This Row],[Année]])</f>
        <v>3</v>
      </c>
      <c r="F10941">
        <f>IF(Clef_répartition[[#This Row],[Code_Nom]]=D10940,F10940-1,(COUNTIFS(Clef_répartition[Code_Nom],Clef_répartition[[#This Row],[Code_Nom]],Clef_répartition[Année],Clef_répartition[[#This Row],[Année]])))</f>
        <v>1</v>
      </c>
      <c r="G10941" t="str">
        <f>Clef_répartition[[#This Row],[Code_Nom]]&amp;"_"&amp;Clef_répartition[[#This Row],[Nombre]]&amp;"_"&amp;Clef_répartition[[#This Row],[Année]]</f>
        <v>PNR_Association intercommunale Police Nyon Région_3_2021</v>
      </c>
      <c r="H10941">
        <v>5725</v>
      </c>
      <c r="I10941" t="s">
        <v>219</v>
      </c>
      <c r="J10941">
        <v>2021</v>
      </c>
      <c r="K10941">
        <v>0.11260000000000001</v>
      </c>
    </row>
    <row r="10942" spans="1:11" x14ac:dyDescent="0.25">
      <c r="A10942" t="s">
        <v>725</v>
      </c>
      <c r="B10942" t="s">
        <v>559</v>
      </c>
      <c r="C10942" t="s">
        <v>560</v>
      </c>
      <c r="D10942" t="str">
        <f>Clef_répartition[[#This Row],[Code association]]&amp;"_"&amp;Clef_répartition[[#This Row],[Nom association]]</f>
        <v>PNV_Association intercommunale de la Police Nord vaudois</v>
      </c>
      <c r="E10942">
        <f>COUNTIFS(D$2:D10942,Clef_répartition[[#This Row],[Code_Nom]],J$2:J10942,Clef_répartition[[#This Row],[Année]])</f>
        <v>1</v>
      </c>
      <c r="F10942">
        <f>IF(Clef_répartition[[#This Row],[Code_Nom]]=D10941,F10941-1,(COUNTIFS(Clef_répartition[Code_Nom],Clef_répartition[[#This Row],[Code_Nom]],Clef_répartition[Année],Clef_répartition[[#This Row],[Année]])))</f>
        <v>11</v>
      </c>
      <c r="G10942" t="str">
        <f>Clef_répartition[[#This Row],[Code_Nom]]&amp;"_"&amp;Clef_répartition[[#This Row],[Nombre]]&amp;"_"&amp;Clef_répartition[[#This Row],[Année]]</f>
        <v>PNV_Association intercommunale de la Police Nord vaudois_1_2021</v>
      </c>
      <c r="H10942">
        <v>5904</v>
      </c>
      <c r="I10942" t="s">
        <v>46</v>
      </c>
      <c r="J10942">
        <v>2021</v>
      </c>
      <c r="K10942">
        <v>4.1960000000000001E-3</v>
      </c>
    </row>
    <row r="10943" spans="1:11" x14ac:dyDescent="0.25">
      <c r="A10943" t="s">
        <v>725</v>
      </c>
      <c r="B10943" t="s">
        <v>559</v>
      </c>
      <c r="C10943" t="s">
        <v>560</v>
      </c>
      <c r="D10943" t="str">
        <f>Clef_répartition[[#This Row],[Code association]]&amp;"_"&amp;Clef_répartition[[#This Row],[Nom association]]</f>
        <v>PNV_Association intercommunale de la Police Nord vaudois</v>
      </c>
      <c r="E10943">
        <f>COUNTIFS(D$2:D10943,Clef_répartition[[#This Row],[Code_Nom]],J$2:J10943,Clef_répartition[[#This Row],[Année]])</f>
        <v>2</v>
      </c>
      <c r="F10943">
        <f>IF(Clef_répartition[[#This Row],[Code_Nom]]=D10942,F10942-1,(COUNTIFS(Clef_répartition[Code_Nom],Clef_répartition[[#This Row],[Code_Nom]],Clef_répartition[Année],Clef_répartition[[#This Row],[Année]])))</f>
        <v>10</v>
      </c>
      <c r="G10943" t="str">
        <f>Clef_répartition[[#This Row],[Code_Nom]]&amp;"_"&amp;Clef_répartition[[#This Row],[Nombre]]&amp;"_"&amp;Clef_répartition[[#This Row],[Année]]</f>
        <v>PNV_Association intercommunale de la Police Nord vaudois_2_2021</v>
      </c>
      <c r="H10943">
        <v>5909</v>
      </c>
      <c r="I10943" t="s">
        <v>60</v>
      </c>
      <c r="J10943">
        <v>2021</v>
      </c>
      <c r="K10943">
        <v>6.9810000000000002E-3</v>
      </c>
    </row>
    <row r="10944" spans="1:11" x14ac:dyDescent="0.25">
      <c r="A10944" t="s">
        <v>725</v>
      </c>
      <c r="B10944" t="s">
        <v>559</v>
      </c>
      <c r="C10944" t="s">
        <v>560</v>
      </c>
      <c r="D10944" t="str">
        <f>Clef_répartition[[#This Row],[Code association]]&amp;"_"&amp;Clef_répartition[[#This Row],[Nom association]]</f>
        <v>PNV_Association intercommunale de la Police Nord vaudois</v>
      </c>
      <c r="E10944">
        <f>COUNTIFS(D$2:D10944,Clef_répartition[[#This Row],[Code_Nom]],J$2:J10944,Clef_répartition[[#This Row],[Année]])</f>
        <v>3</v>
      </c>
      <c r="F10944">
        <f>IF(Clef_répartition[[#This Row],[Code_Nom]]=D10943,F10943-1,(COUNTIFS(Clef_répartition[Code_Nom],Clef_répartition[[#This Row],[Code_Nom]],Clef_répartition[Année],Clef_répartition[[#This Row],[Année]])))</f>
        <v>9</v>
      </c>
      <c r="G10944" t="str">
        <f>Clef_répartition[[#This Row],[Code_Nom]]&amp;"_"&amp;Clef_répartition[[#This Row],[Nombre]]&amp;"_"&amp;Clef_répartition[[#This Row],[Année]]</f>
        <v>PNV_Association intercommunale de la Police Nord vaudois_3_2021</v>
      </c>
      <c r="H10944">
        <v>5914</v>
      </c>
      <c r="I10944" t="s">
        <v>105</v>
      </c>
      <c r="J10944">
        <v>2021</v>
      </c>
      <c r="K10944">
        <v>1.8600000000000001E-3</v>
      </c>
    </row>
    <row r="10945" spans="1:11" x14ac:dyDescent="0.25">
      <c r="A10945" t="s">
        <v>725</v>
      </c>
      <c r="B10945" t="s">
        <v>559</v>
      </c>
      <c r="C10945" t="s">
        <v>560</v>
      </c>
      <c r="D10945" t="str">
        <f>Clef_répartition[[#This Row],[Code association]]&amp;"_"&amp;Clef_répartition[[#This Row],[Nom association]]</f>
        <v>PNV_Association intercommunale de la Police Nord vaudois</v>
      </c>
      <c r="E10945">
        <f>COUNTIFS(D$2:D10945,Clef_répartition[[#This Row],[Code_Nom]],J$2:J10945,Clef_répartition[[#This Row],[Année]])</f>
        <v>4</v>
      </c>
      <c r="F10945">
        <f>IF(Clef_répartition[[#This Row],[Code_Nom]]=D10944,F10944-1,(COUNTIFS(Clef_répartition[Code_Nom],Clef_répartition[[#This Row],[Code_Nom]],Clef_répartition[Année],Clef_répartition[[#This Row],[Année]])))</f>
        <v>8</v>
      </c>
      <c r="G10945" t="str">
        <f>Clef_répartition[[#This Row],[Code_Nom]]&amp;"_"&amp;Clef_répartition[[#This Row],[Nombre]]&amp;"_"&amp;Clef_répartition[[#This Row],[Année]]</f>
        <v>PNV_Association intercommunale de la Police Nord vaudois_4_2021</v>
      </c>
      <c r="H10945">
        <v>5919</v>
      </c>
      <c r="I10945" t="s">
        <v>172</v>
      </c>
      <c r="J10945">
        <v>2021</v>
      </c>
      <c r="K10945">
        <v>3.5349999999999999E-3</v>
      </c>
    </row>
    <row r="10946" spans="1:11" x14ac:dyDescent="0.25">
      <c r="A10946" t="s">
        <v>725</v>
      </c>
      <c r="B10946" t="s">
        <v>559</v>
      </c>
      <c r="C10946" t="s">
        <v>560</v>
      </c>
      <c r="D10946" t="str">
        <f>Clef_répartition[[#This Row],[Code association]]&amp;"_"&amp;Clef_répartition[[#This Row],[Nom association]]</f>
        <v>PNV_Association intercommunale de la Police Nord vaudois</v>
      </c>
      <c r="E10946">
        <f>COUNTIFS(D$2:D10946,Clef_répartition[[#This Row],[Code_Nom]],J$2:J10946,Clef_répartition[[#This Row],[Année]])</f>
        <v>5</v>
      </c>
      <c r="F10946">
        <f>IF(Clef_répartition[[#This Row],[Code_Nom]]=D10945,F10945-1,(COUNTIFS(Clef_répartition[Code_Nom],Clef_répartition[[#This Row],[Code_Nom]],Clef_répartition[Année],Clef_répartition[[#This Row],[Année]])))</f>
        <v>7</v>
      </c>
      <c r="G10946" t="str">
        <f>Clef_répartition[[#This Row],[Code_Nom]]&amp;"_"&amp;Clef_répartition[[#This Row],[Nombre]]&amp;"_"&amp;Clef_répartition[[#This Row],[Année]]</f>
        <v>PNV_Association intercommunale de la Police Nord vaudois_5_2021</v>
      </c>
      <c r="H10946">
        <v>5756</v>
      </c>
      <c r="I10946" t="s">
        <v>185</v>
      </c>
      <c r="J10946">
        <v>2021</v>
      </c>
      <c r="K10946">
        <v>3.356E-3</v>
      </c>
    </row>
    <row r="10947" spans="1:11" x14ac:dyDescent="0.25">
      <c r="A10947" t="s">
        <v>725</v>
      </c>
      <c r="B10947" t="s">
        <v>559</v>
      </c>
      <c r="C10947" t="s">
        <v>560</v>
      </c>
      <c r="D10947" t="str">
        <f>Clef_répartition[[#This Row],[Code association]]&amp;"_"&amp;Clef_répartition[[#This Row],[Nom association]]</f>
        <v>PNV_Association intercommunale de la Police Nord vaudois</v>
      </c>
      <c r="E10947">
        <f>COUNTIFS(D$2:D10947,Clef_répartition[[#This Row],[Code_Nom]],J$2:J10947,Clef_répartition[[#This Row],[Année]])</f>
        <v>6</v>
      </c>
      <c r="F10947">
        <f>IF(Clef_répartition[[#This Row],[Code_Nom]]=D10946,F10946-1,(COUNTIFS(Clef_répartition[Code_Nom],Clef_répartition[[#This Row],[Code_Nom]],Clef_répartition[Année],Clef_répartition[[#This Row],[Année]])))</f>
        <v>6</v>
      </c>
      <c r="G10947" t="str">
        <f>Clef_répartition[[#This Row],[Code_Nom]]&amp;"_"&amp;Clef_répartition[[#This Row],[Nombre]]&amp;"_"&amp;Clef_répartition[[#This Row],[Année]]</f>
        <v>PNV_Association intercommunale de la Police Nord vaudois_6_2021</v>
      </c>
      <c r="H10947">
        <v>5757</v>
      </c>
      <c r="I10947" t="s">
        <v>201</v>
      </c>
      <c r="J10947">
        <v>2021</v>
      </c>
      <c r="K10947">
        <v>0.155113</v>
      </c>
    </row>
    <row r="10948" spans="1:11" x14ac:dyDescent="0.25">
      <c r="A10948" t="s">
        <v>725</v>
      </c>
      <c r="B10948" t="s">
        <v>559</v>
      </c>
      <c r="C10948" t="s">
        <v>560</v>
      </c>
      <c r="D10948" t="str">
        <f>Clef_répartition[[#This Row],[Code association]]&amp;"_"&amp;Clef_répartition[[#This Row],[Nom association]]</f>
        <v>PNV_Association intercommunale de la Police Nord vaudois</v>
      </c>
      <c r="E10948">
        <f>COUNTIFS(D$2:D10948,Clef_répartition[[#This Row],[Code_Nom]],J$2:J10948,Clef_répartition[[#This Row],[Année]])</f>
        <v>7</v>
      </c>
      <c r="F10948">
        <f>IF(Clef_répartition[[#This Row],[Code_Nom]]=D10947,F10947-1,(COUNTIFS(Clef_répartition[Code_Nom],Clef_répartition[[#This Row],[Code_Nom]],Clef_répartition[Année],Clef_répartition[[#This Row],[Année]])))</f>
        <v>5</v>
      </c>
      <c r="G10948" t="str">
        <f>Clef_répartition[[#This Row],[Code_Nom]]&amp;"_"&amp;Clef_répartition[[#This Row],[Nombre]]&amp;"_"&amp;Clef_répartition[[#This Row],[Année]]</f>
        <v>PNV_Association intercommunale de la Police Nord vaudois_7_2021</v>
      </c>
      <c r="H10948">
        <v>5926</v>
      </c>
      <c r="I10948" t="s">
        <v>218</v>
      </c>
      <c r="J10948">
        <v>2021</v>
      </c>
      <c r="K10948">
        <v>5.274E-3</v>
      </c>
    </row>
    <row r="10949" spans="1:11" x14ac:dyDescent="0.25">
      <c r="A10949" t="s">
        <v>725</v>
      </c>
      <c r="B10949" t="s">
        <v>559</v>
      </c>
      <c r="C10949" t="s">
        <v>560</v>
      </c>
      <c r="D10949" t="str">
        <f>Clef_répartition[[#This Row],[Code association]]&amp;"_"&amp;Clef_répartition[[#This Row],[Nom association]]</f>
        <v>PNV_Association intercommunale de la Police Nord vaudois</v>
      </c>
      <c r="E10949">
        <f>COUNTIFS(D$2:D10949,Clef_répartition[[#This Row],[Code_Nom]],J$2:J10949,Clef_répartition[[#This Row],[Année]])</f>
        <v>8</v>
      </c>
      <c r="F10949">
        <f>IF(Clef_répartition[[#This Row],[Code_Nom]]=D10948,F10948-1,(COUNTIFS(Clef_répartition[Code_Nom],Clef_répartition[[#This Row],[Code_Nom]],Clef_répartition[Année],Clef_répartition[[#This Row],[Année]])))</f>
        <v>4</v>
      </c>
      <c r="G10949" t="str">
        <f>Clef_répartition[[#This Row],[Code_Nom]]&amp;"_"&amp;Clef_répartition[[#This Row],[Nombre]]&amp;"_"&amp;Clef_répartition[[#This Row],[Année]]</f>
        <v>PNV_Association intercommunale de la Police Nord vaudois_8_2021</v>
      </c>
      <c r="H10949">
        <v>5929</v>
      </c>
      <c r="I10949" t="s">
        <v>257</v>
      </c>
      <c r="J10949">
        <v>2021</v>
      </c>
      <c r="K10949">
        <v>3.8349999999999999E-3</v>
      </c>
    </row>
    <row r="10950" spans="1:11" x14ac:dyDescent="0.25">
      <c r="A10950" t="s">
        <v>725</v>
      </c>
      <c r="B10950" t="s">
        <v>559</v>
      </c>
      <c r="C10950" t="s">
        <v>560</v>
      </c>
      <c r="D10950" t="str">
        <f>Clef_répartition[[#This Row],[Code association]]&amp;"_"&amp;Clef_répartition[[#This Row],[Nom association]]</f>
        <v>PNV_Association intercommunale de la Police Nord vaudois</v>
      </c>
      <c r="E10950">
        <f>COUNTIFS(D$2:D10950,Clef_répartition[[#This Row],[Code_Nom]],J$2:J10950,Clef_répartition[[#This Row],[Année]])</f>
        <v>9</v>
      </c>
      <c r="F10950">
        <f>IF(Clef_répartition[[#This Row],[Code_Nom]]=D10949,F10949-1,(COUNTIFS(Clef_répartition[Code_Nom],Clef_répartition[[#This Row],[Code_Nom]],Clef_répartition[Année],Clef_répartition[[#This Row],[Année]])))</f>
        <v>3</v>
      </c>
      <c r="G10950" t="str">
        <f>Clef_répartition[[#This Row],[Code_Nom]]&amp;"_"&amp;Clef_répartition[[#This Row],[Nombre]]&amp;"_"&amp;Clef_répartition[[#This Row],[Année]]</f>
        <v>PNV_Association intercommunale de la Police Nord vaudois_9_2021</v>
      </c>
      <c r="H10950">
        <v>5930</v>
      </c>
      <c r="I10950" t="s">
        <v>259</v>
      </c>
      <c r="J10950">
        <v>2021</v>
      </c>
      <c r="K10950">
        <v>1.2600000000000001E-3</v>
      </c>
    </row>
    <row r="10951" spans="1:11" x14ac:dyDescent="0.25">
      <c r="A10951" t="s">
        <v>725</v>
      </c>
      <c r="B10951" t="s">
        <v>559</v>
      </c>
      <c r="C10951" t="s">
        <v>560</v>
      </c>
      <c r="D10951" t="str">
        <f>Clef_répartition[[#This Row],[Code association]]&amp;"_"&amp;Clef_répartition[[#This Row],[Nom association]]</f>
        <v>PNV_Association intercommunale de la Police Nord vaudois</v>
      </c>
      <c r="E10951">
        <f>COUNTIFS(D$2:D10951,Clef_répartition[[#This Row],[Code_Nom]],J$2:J10951,Clef_répartition[[#This Row],[Année]])</f>
        <v>10</v>
      </c>
      <c r="F10951">
        <f>IF(Clef_répartition[[#This Row],[Code_Nom]]=D10950,F10950-1,(COUNTIFS(Clef_répartition[Code_Nom],Clef_répartition[[#This Row],[Code_Nom]],Clef_répartition[Année],Clef_répartition[[#This Row],[Année]])))</f>
        <v>2</v>
      </c>
      <c r="G10951" t="str">
        <f>Clef_répartition[[#This Row],[Code_Nom]]&amp;"_"&amp;Clef_répartition[[#This Row],[Nombre]]&amp;"_"&amp;Clef_répartition[[#This Row],[Année]]</f>
        <v>PNV_Association intercommunale de la Police Nord vaudois_10_2021</v>
      </c>
      <c r="H10951">
        <v>5931</v>
      </c>
      <c r="I10951" t="s">
        <v>267</v>
      </c>
      <c r="J10951">
        <v>2021</v>
      </c>
      <c r="K10951">
        <v>2.8890000000000001E-3</v>
      </c>
    </row>
    <row r="10952" spans="1:11" x14ac:dyDescent="0.25">
      <c r="A10952" t="s">
        <v>725</v>
      </c>
      <c r="B10952" t="s">
        <v>559</v>
      </c>
      <c r="C10952" t="s">
        <v>560</v>
      </c>
      <c r="D10952" t="str">
        <f>Clef_répartition[[#This Row],[Code association]]&amp;"_"&amp;Clef_répartition[[#This Row],[Nom association]]</f>
        <v>PNV_Association intercommunale de la Police Nord vaudois</v>
      </c>
      <c r="E10952">
        <f>COUNTIFS(D$2:D10952,Clef_répartition[[#This Row],[Code_Nom]],J$2:J10952,Clef_répartition[[#This Row],[Année]])</f>
        <v>11</v>
      </c>
      <c r="F10952">
        <f>IF(Clef_répartition[[#This Row],[Code_Nom]]=D10951,F10951-1,(COUNTIFS(Clef_répartition[Code_Nom],Clef_répartition[[#This Row],[Code_Nom]],Clef_répartition[Année],Clef_répartition[[#This Row],[Année]])))</f>
        <v>1</v>
      </c>
      <c r="G10952" t="str">
        <f>Clef_répartition[[#This Row],[Code_Nom]]&amp;"_"&amp;Clef_répartition[[#This Row],[Nombre]]&amp;"_"&amp;Clef_répartition[[#This Row],[Année]]</f>
        <v>PNV_Association intercommunale de la Police Nord vaudois_11_2021</v>
      </c>
      <c r="H10952">
        <v>5938</v>
      </c>
      <c r="I10952" t="s">
        <v>298</v>
      </c>
      <c r="J10952">
        <v>2021</v>
      </c>
      <c r="K10952">
        <v>0.81170100000000001</v>
      </c>
    </row>
    <row r="10953" spans="1:11" x14ac:dyDescent="0.25">
      <c r="A10953" t="s">
        <v>725</v>
      </c>
      <c r="B10953" t="s">
        <v>644</v>
      </c>
      <c r="C10953" t="s">
        <v>645</v>
      </c>
      <c r="D10953" t="str">
        <f>Clef_répartition[[#This Row],[Code association]]&amp;"_"&amp;Clef_répartition[[#This Row],[Nom association]]</f>
        <v>POLOUEST_Association de communes Sécurité dans l'Ouest lausannois</v>
      </c>
      <c r="E10953">
        <f>COUNTIFS(D$2:D10953,Clef_répartition[[#This Row],[Code_Nom]],J$2:J10953,Clef_répartition[[#This Row],[Année]])</f>
        <v>1</v>
      </c>
      <c r="F10953">
        <f>IF(Clef_répartition[[#This Row],[Code_Nom]]=D10952,F10952-1,(COUNTIFS(Clef_répartition[Code_Nom],Clef_répartition[[#This Row],[Code_Nom]],Clef_répartition[Année],Clef_répartition[[#This Row],[Année]])))</f>
        <v>7</v>
      </c>
      <c r="G10953" t="str">
        <f>Clef_répartition[[#This Row],[Code_Nom]]&amp;"_"&amp;Clef_répartition[[#This Row],[Nombre]]&amp;"_"&amp;Clef_répartition[[#This Row],[Année]]</f>
        <v>POLOUEST_Association de communes Sécurité dans l'Ouest lausannois_1_2021</v>
      </c>
      <c r="H10953" s="60">
        <v>5624</v>
      </c>
      <c r="I10953" s="60" t="s">
        <v>44</v>
      </c>
      <c r="J10953" s="60">
        <v>2021</v>
      </c>
      <c r="K10953" s="60">
        <v>0.11</v>
      </c>
    </row>
    <row r="10954" spans="1:11" x14ac:dyDescent="0.25">
      <c r="A10954" t="s">
        <v>725</v>
      </c>
      <c r="B10954" t="s">
        <v>644</v>
      </c>
      <c r="C10954" t="s">
        <v>645</v>
      </c>
      <c r="D10954" t="str">
        <f>Clef_répartition[[#This Row],[Code association]]&amp;"_"&amp;Clef_répartition[[#This Row],[Nom association]]</f>
        <v>POLOUEST_Association de communes Sécurité dans l'Ouest lausannois</v>
      </c>
      <c r="E10954">
        <f>COUNTIFS(D$2:D10954,Clef_répartition[[#This Row],[Code_Nom]],J$2:J10954,Clef_répartition[[#This Row],[Année]])</f>
        <v>2</v>
      </c>
      <c r="F10954">
        <f>IF(Clef_répartition[[#This Row],[Code_Nom]]=D10953,F10953-1,(COUNTIFS(Clef_répartition[Code_Nom],Clef_répartition[[#This Row],[Code_Nom]],Clef_répartition[Année],Clef_répartition[[#This Row],[Année]])))</f>
        <v>6</v>
      </c>
      <c r="G10954" t="str">
        <f>Clef_répartition[[#This Row],[Code_Nom]]&amp;"_"&amp;Clef_répartition[[#This Row],[Nombre]]&amp;"_"&amp;Clef_répartition[[#This Row],[Année]]</f>
        <v>POLOUEST_Association de communes Sécurité dans l'Ouest lausannois_2_2021</v>
      </c>
      <c r="H10954" s="60">
        <v>5627</v>
      </c>
      <c r="I10954" s="60" t="s">
        <v>56</v>
      </c>
      <c r="J10954" s="60">
        <v>2021</v>
      </c>
      <c r="K10954" s="60">
        <v>0.09</v>
      </c>
    </row>
    <row r="10955" spans="1:11" x14ac:dyDescent="0.25">
      <c r="A10955" t="s">
        <v>725</v>
      </c>
      <c r="B10955" t="s">
        <v>644</v>
      </c>
      <c r="C10955" t="s">
        <v>645</v>
      </c>
      <c r="D10955" t="str">
        <f>Clef_répartition[[#This Row],[Code association]]&amp;"_"&amp;Clef_répartition[[#This Row],[Nom association]]</f>
        <v>POLOUEST_Association de communes Sécurité dans l'Ouest lausannois</v>
      </c>
      <c r="E10955">
        <f>COUNTIFS(D$2:D10955,Clef_répartition[[#This Row],[Code_Nom]],J$2:J10955,Clef_répartition[[#This Row],[Année]])</f>
        <v>3</v>
      </c>
      <c r="F10955">
        <f>IF(Clef_répartition[[#This Row],[Code_Nom]]=D10954,F10954-1,(COUNTIFS(Clef_répartition[Code_Nom],Clef_répartition[[#This Row],[Code_Nom]],Clef_répartition[Année],Clef_répartition[[#This Row],[Année]])))</f>
        <v>5</v>
      </c>
      <c r="G10955" t="str">
        <f>Clef_répartition[[#This Row],[Code_Nom]]&amp;"_"&amp;Clef_répartition[[#This Row],[Nombre]]&amp;"_"&amp;Clef_répartition[[#This Row],[Année]]</f>
        <v>POLOUEST_Association de communes Sécurité dans l'Ouest lausannois_3_2021</v>
      </c>
      <c r="H10955" s="60">
        <v>5583</v>
      </c>
      <c r="I10955" s="60" t="s">
        <v>82</v>
      </c>
      <c r="J10955" s="60">
        <v>2021</v>
      </c>
      <c r="K10955" s="60">
        <v>0.11</v>
      </c>
    </row>
    <row r="10956" spans="1:11" x14ac:dyDescent="0.25">
      <c r="A10956" t="s">
        <v>725</v>
      </c>
      <c r="B10956" t="s">
        <v>644</v>
      </c>
      <c r="C10956" t="s">
        <v>645</v>
      </c>
      <c r="D10956" t="str">
        <f>Clef_répartition[[#This Row],[Code association]]&amp;"_"&amp;Clef_répartition[[#This Row],[Nom association]]</f>
        <v>POLOUEST_Association de communes Sécurité dans l'Ouest lausannois</v>
      </c>
      <c r="E10956">
        <f>COUNTIFS(D$2:D10956,Clef_répartition[[#This Row],[Code_Nom]],J$2:J10956,Clef_répartition[[#This Row],[Année]])</f>
        <v>4</v>
      </c>
      <c r="F10956">
        <f>IF(Clef_répartition[[#This Row],[Code_Nom]]=D10955,F10955-1,(COUNTIFS(Clef_répartition[Code_Nom],Clef_répartition[[#This Row],[Code_Nom]],Clef_répartition[Année],Clef_répartition[[#This Row],[Année]])))</f>
        <v>4</v>
      </c>
      <c r="G10956" t="str">
        <f>Clef_répartition[[#This Row],[Code_Nom]]&amp;"_"&amp;Clef_répartition[[#This Row],[Nombre]]&amp;"_"&amp;Clef_répartition[[#This Row],[Année]]</f>
        <v>POLOUEST_Association de communes Sécurité dans l'Ouest lausannois_4_2021</v>
      </c>
      <c r="H10956" s="60">
        <v>5635</v>
      </c>
      <c r="I10956" s="60" t="s">
        <v>103</v>
      </c>
      <c r="J10956" s="60">
        <v>2021</v>
      </c>
      <c r="K10956" s="60">
        <v>0.16</v>
      </c>
    </row>
    <row r="10957" spans="1:11" x14ac:dyDescent="0.25">
      <c r="A10957" t="s">
        <v>725</v>
      </c>
      <c r="B10957" t="s">
        <v>644</v>
      </c>
      <c r="C10957" t="s">
        <v>645</v>
      </c>
      <c r="D10957" t="str">
        <f>Clef_répartition[[#This Row],[Code association]]&amp;"_"&amp;Clef_répartition[[#This Row],[Nom association]]</f>
        <v>POLOUEST_Association de communes Sécurité dans l'Ouest lausannois</v>
      </c>
      <c r="E10957">
        <f>COUNTIFS(D$2:D10957,Clef_répartition[[#This Row],[Code_Nom]],J$2:J10957,Clef_répartition[[#This Row],[Année]])</f>
        <v>5</v>
      </c>
      <c r="F10957">
        <f>IF(Clef_répartition[[#This Row],[Code_Nom]]=D10956,F10956-1,(COUNTIFS(Clef_répartition[Code_Nom],Clef_répartition[[#This Row],[Code_Nom]],Clef_répartition[Année],Clef_répartition[[#This Row],[Année]])))</f>
        <v>3</v>
      </c>
      <c r="G10957" t="str">
        <f>Clef_répartition[[#This Row],[Code_Nom]]&amp;"_"&amp;Clef_répartition[[#This Row],[Nombre]]&amp;"_"&amp;Clef_répartition[[#This Row],[Année]]</f>
        <v>POLOUEST_Association de communes Sécurité dans l'Ouest lausannois_5_2021</v>
      </c>
      <c r="H10957" s="60">
        <v>5589</v>
      </c>
      <c r="I10957" s="60" t="s">
        <v>223</v>
      </c>
      <c r="J10957" s="60">
        <v>2021</v>
      </c>
      <c r="K10957" s="60">
        <v>0.17</v>
      </c>
    </row>
    <row r="10958" spans="1:11" x14ac:dyDescent="0.25">
      <c r="A10958" t="s">
        <v>725</v>
      </c>
      <c r="B10958" t="s">
        <v>644</v>
      </c>
      <c r="C10958" t="s">
        <v>645</v>
      </c>
      <c r="D10958" t="str">
        <f>Clef_répartition[[#This Row],[Code association]]&amp;"_"&amp;Clef_répartition[[#This Row],[Nom association]]</f>
        <v>POLOUEST_Association de communes Sécurité dans l'Ouest lausannois</v>
      </c>
      <c r="E10958">
        <f>COUNTIFS(D$2:D10958,Clef_répartition[[#This Row],[Code_Nom]],J$2:J10958,Clef_répartition[[#This Row],[Année]])</f>
        <v>6</v>
      </c>
      <c r="F10958">
        <f>IF(Clef_répartition[[#This Row],[Code_Nom]]=D10957,F10957-1,(COUNTIFS(Clef_répartition[Code_Nom],Clef_répartition[[#This Row],[Code_Nom]],Clef_répartition[Année],Clef_répartition[[#This Row],[Année]])))</f>
        <v>2</v>
      </c>
      <c r="G10958" t="str">
        <f>Clef_répartition[[#This Row],[Code_Nom]]&amp;"_"&amp;Clef_répartition[[#This Row],[Nombre]]&amp;"_"&amp;Clef_répartition[[#This Row],[Année]]</f>
        <v>POLOUEST_Association de communes Sécurité dans l'Ouest lausannois_6_2021</v>
      </c>
      <c r="H10958" s="60">
        <v>5648</v>
      </c>
      <c r="I10958" s="60" t="s">
        <v>248</v>
      </c>
      <c r="J10958" s="60">
        <v>2021</v>
      </c>
      <c r="K10958" s="60">
        <v>0.28999999999999998</v>
      </c>
    </row>
    <row r="10959" spans="1:11" x14ac:dyDescent="0.25">
      <c r="A10959" t="s">
        <v>725</v>
      </c>
      <c r="B10959" t="s">
        <v>644</v>
      </c>
      <c r="C10959" t="s">
        <v>645</v>
      </c>
      <c r="D10959" t="str">
        <f>Clef_répartition[[#This Row],[Code association]]&amp;"_"&amp;Clef_répartition[[#This Row],[Nom association]]</f>
        <v>POLOUEST_Association de communes Sécurité dans l'Ouest lausannois</v>
      </c>
      <c r="E10959">
        <f>COUNTIFS(D$2:D10959,Clef_répartition[[#This Row],[Code_Nom]],J$2:J10959,Clef_répartition[[#This Row],[Année]])</f>
        <v>7</v>
      </c>
      <c r="F10959">
        <f>IF(Clef_répartition[[#This Row],[Code_Nom]]=D10958,F10958-1,(COUNTIFS(Clef_répartition[Code_Nom],Clef_répartition[[#This Row],[Code_Nom]],Clef_répartition[Année],Clef_répartition[[#This Row],[Année]])))</f>
        <v>1</v>
      </c>
      <c r="G10959" t="str">
        <f>Clef_répartition[[#This Row],[Code_Nom]]&amp;"_"&amp;Clef_répartition[[#This Row],[Nombre]]&amp;"_"&amp;Clef_répartition[[#This Row],[Année]]</f>
        <v>POLOUEST_Association de communes Sécurité dans l'Ouest lausannois_7_2021</v>
      </c>
      <c r="H10959" s="60">
        <v>5651</v>
      </c>
      <c r="I10959" s="60" t="s">
        <v>283</v>
      </c>
      <c r="J10959" s="60">
        <v>2021</v>
      </c>
      <c r="K10959" s="60">
        <v>0.06</v>
      </c>
    </row>
    <row r="10960" spans="1:11" x14ac:dyDescent="0.25">
      <c r="A10960" t="s">
        <v>725</v>
      </c>
      <c r="B10960" t="s">
        <v>440</v>
      </c>
      <c r="C10960" t="s">
        <v>441</v>
      </c>
      <c r="D10960" t="str">
        <f>Clef_répartition[[#This Row],[Code association]]&amp;"_"&amp;Clef_répartition[[#This Row],[Nom association]]</f>
        <v>PRM_Police Région Morges</v>
      </c>
      <c r="E10960">
        <f>COUNTIFS(D$2:D10960,Clef_répartition[[#This Row],[Code_Nom]],J$2:J10960,Clef_répartition[[#This Row],[Année]])</f>
        <v>1</v>
      </c>
      <c r="F10960">
        <f>IF(Clef_répartition[[#This Row],[Code_Nom]]=D10959,F10959-1,(COUNTIFS(Clef_répartition[Code_Nom],Clef_répartition[[#This Row],[Code_Nom]],Clef_répartition[Année],Clef_répartition[[#This Row],[Année]])))</f>
        <v>6</v>
      </c>
      <c r="G10960" t="str">
        <f>Clef_répartition[[#This Row],[Code_Nom]]&amp;"_"&amp;Clef_répartition[[#This Row],[Nombre]]&amp;"_"&amp;Clef_répartition[[#This Row],[Année]]</f>
        <v>PRM_Police Région Morges_1_2021</v>
      </c>
      <c r="H10960">
        <v>5623</v>
      </c>
      <c r="I10960" t="s">
        <v>39</v>
      </c>
      <c r="J10960">
        <v>2021</v>
      </c>
      <c r="K10960">
        <v>8.6800000000000002E-3</v>
      </c>
    </row>
    <row r="10961" spans="1:11" x14ac:dyDescent="0.25">
      <c r="A10961" t="s">
        <v>725</v>
      </c>
      <c r="B10961" t="s">
        <v>440</v>
      </c>
      <c r="C10961" t="s">
        <v>441</v>
      </c>
      <c r="D10961" t="str">
        <f>Clef_répartition[[#This Row],[Code association]]&amp;"_"&amp;Clef_répartition[[#This Row],[Nom association]]</f>
        <v>PRM_Police Région Morges</v>
      </c>
      <c r="E10961">
        <f>COUNTIFS(D$2:D10961,Clef_répartition[[#This Row],[Code_Nom]],J$2:J10961,Clef_répartition[[#This Row],[Année]])</f>
        <v>2</v>
      </c>
      <c r="F10961">
        <f>IF(Clef_répartition[[#This Row],[Code_Nom]]=D10960,F10960-1,(COUNTIFS(Clef_répartition[Code_Nom],Clef_répartition[[#This Row],[Code_Nom]],Clef_répartition[Année],Clef_répartition[[#This Row],[Année]])))</f>
        <v>5</v>
      </c>
      <c r="G10961" t="str">
        <f>Clef_répartition[[#This Row],[Code_Nom]]&amp;"_"&amp;Clef_répartition[[#This Row],[Nombre]]&amp;"_"&amp;Clef_répartition[[#This Row],[Année]]</f>
        <v>PRM_Police Région Morges_2_2021</v>
      </c>
      <c r="H10961">
        <v>5640</v>
      </c>
      <c r="I10961" t="s">
        <v>168</v>
      </c>
      <c r="J10961">
        <v>2021</v>
      </c>
      <c r="K10961">
        <v>9.6100000000000005E-3</v>
      </c>
    </row>
    <row r="10962" spans="1:11" x14ac:dyDescent="0.25">
      <c r="A10962" t="s">
        <v>725</v>
      </c>
      <c r="B10962" t="s">
        <v>440</v>
      </c>
      <c r="C10962" t="s">
        <v>441</v>
      </c>
      <c r="D10962" t="str">
        <f>Clef_répartition[[#This Row],[Code association]]&amp;"_"&amp;Clef_répartition[[#This Row],[Nom association]]</f>
        <v>PRM_Police Région Morges</v>
      </c>
      <c r="E10962">
        <f>COUNTIFS(D$2:D10962,Clef_répartition[[#This Row],[Code_Nom]],J$2:J10962,Clef_répartition[[#This Row],[Année]])</f>
        <v>3</v>
      </c>
      <c r="F10962">
        <f>IF(Clef_répartition[[#This Row],[Code_Nom]]=D10961,F10961-1,(COUNTIFS(Clef_répartition[Code_Nom],Clef_répartition[[#This Row],[Code_Nom]],Clef_répartition[Année],Clef_répartition[[#This Row],[Année]])))</f>
        <v>4</v>
      </c>
      <c r="G10962" t="str">
        <f>Clef_répartition[[#This Row],[Code_Nom]]&amp;"_"&amp;Clef_répartition[[#This Row],[Nombre]]&amp;"_"&amp;Clef_répartition[[#This Row],[Année]]</f>
        <v>PRM_Police Région Morges_3_2021</v>
      </c>
      <c r="H10962">
        <v>5642</v>
      </c>
      <c r="I10962" t="s">
        <v>190</v>
      </c>
      <c r="J10962">
        <v>2021</v>
      </c>
      <c r="K10962">
        <v>0.65751000000000004</v>
      </c>
    </row>
    <row r="10963" spans="1:11" x14ac:dyDescent="0.25">
      <c r="A10963" t="s">
        <v>725</v>
      </c>
      <c r="B10963" t="s">
        <v>440</v>
      </c>
      <c r="C10963" t="s">
        <v>441</v>
      </c>
      <c r="D10963" t="str">
        <f>Clef_répartition[[#This Row],[Code association]]&amp;"_"&amp;Clef_répartition[[#This Row],[Nom association]]</f>
        <v>PRM_Police Région Morges</v>
      </c>
      <c r="E10963">
        <f>COUNTIFS(D$2:D10963,Clef_répartition[[#This Row],[Code_Nom]],J$2:J10963,Clef_répartition[[#This Row],[Année]])</f>
        <v>4</v>
      </c>
      <c r="F10963">
        <f>IF(Clef_répartition[[#This Row],[Code_Nom]]=D10962,F10962-1,(COUNTIFS(Clef_répartition[Code_Nom],Clef_répartition[[#This Row],[Code_Nom]],Clef_répartition[Année],Clef_répartition[[#This Row],[Année]])))</f>
        <v>3</v>
      </c>
      <c r="G10963" t="str">
        <f>Clef_répartition[[#This Row],[Code_Nom]]&amp;"_"&amp;Clef_répartition[[#This Row],[Nombre]]&amp;"_"&amp;Clef_répartition[[#This Row],[Année]]</f>
        <v>PRM_Police Région Morges_4_2021</v>
      </c>
      <c r="H10963">
        <v>5643</v>
      </c>
      <c r="I10963" t="s">
        <v>221</v>
      </c>
      <c r="J10963">
        <v>2021</v>
      </c>
      <c r="K10963">
        <v>0.13519999999999999</v>
      </c>
    </row>
    <row r="10964" spans="1:11" x14ac:dyDescent="0.25">
      <c r="A10964" t="s">
        <v>725</v>
      </c>
      <c r="B10964" t="s">
        <v>440</v>
      </c>
      <c r="C10964" t="s">
        <v>441</v>
      </c>
      <c r="D10964" t="str">
        <f>Clef_répartition[[#This Row],[Code association]]&amp;"_"&amp;Clef_répartition[[#This Row],[Nom association]]</f>
        <v>PRM_Police Région Morges</v>
      </c>
      <c r="E10964">
        <f>COUNTIFS(D$2:D10964,Clef_répartition[[#This Row],[Code_Nom]],J$2:J10964,Clef_répartition[[#This Row],[Année]])</f>
        <v>5</v>
      </c>
      <c r="F10964">
        <f>IF(Clef_répartition[[#This Row],[Code_Nom]]=D10963,F10963-1,(COUNTIFS(Clef_répartition[Code_Nom],Clef_répartition[[#This Row],[Code_Nom]],Clef_répartition[Année],Clef_répartition[[#This Row],[Année]])))</f>
        <v>2</v>
      </c>
      <c r="G10964" t="str">
        <f>Clef_répartition[[#This Row],[Code_Nom]]&amp;"_"&amp;Clef_répartition[[#This Row],[Nombre]]&amp;"_"&amp;Clef_répartition[[#This Row],[Année]]</f>
        <v>PRM_Police Région Morges_5_2021</v>
      </c>
      <c r="H10964">
        <v>5646</v>
      </c>
      <c r="I10964" t="s">
        <v>247</v>
      </c>
      <c r="J10964">
        <v>2021</v>
      </c>
      <c r="K10964">
        <v>0.15228</v>
      </c>
    </row>
    <row r="10965" spans="1:11" x14ac:dyDescent="0.25">
      <c r="A10965" t="s">
        <v>725</v>
      </c>
      <c r="B10965" t="s">
        <v>440</v>
      </c>
      <c r="C10965" t="s">
        <v>441</v>
      </c>
      <c r="D10965" t="str">
        <f>Clef_répartition[[#This Row],[Code association]]&amp;"_"&amp;Clef_répartition[[#This Row],[Nom association]]</f>
        <v>PRM_Police Région Morges</v>
      </c>
      <c r="E10965">
        <f>COUNTIFS(D$2:D10965,Clef_répartition[[#This Row],[Code_Nom]],J$2:J10965,Clef_répartition[[#This Row],[Année]])</f>
        <v>6</v>
      </c>
      <c r="F10965">
        <f>IF(Clef_répartition[[#This Row],[Code_Nom]]=D10964,F10964-1,(COUNTIFS(Clef_répartition[Code_Nom],Clef_répartition[[#This Row],[Code_Nom]],Clef_répartition[Année],Clef_répartition[[#This Row],[Année]])))</f>
        <v>1</v>
      </c>
      <c r="G10965" t="str">
        <f>Clef_répartition[[#This Row],[Code_Nom]]&amp;"_"&amp;Clef_répartition[[#This Row],[Nombre]]&amp;"_"&amp;Clef_répartition[[#This Row],[Année]]</f>
        <v>PRM_Police Région Morges_6_2021</v>
      </c>
      <c r="H10965">
        <v>5649</v>
      </c>
      <c r="I10965" t="s">
        <v>264</v>
      </c>
      <c r="J10965">
        <v>2021</v>
      </c>
      <c r="K10965">
        <v>3.6720000000000003E-2</v>
      </c>
    </row>
    <row r="10966" spans="1:11" x14ac:dyDescent="0.25">
      <c r="A10966" t="s">
        <v>725</v>
      </c>
      <c r="B10966" t="s">
        <v>483</v>
      </c>
      <c r="C10966" t="s">
        <v>484</v>
      </c>
      <c r="D10966" t="str">
        <f>Clef_répartition[[#This Row],[Code association]]&amp;"_"&amp;Clef_répartition[[#This Row],[Nom association]]</f>
        <v>RAT_ Association intercommunale d’accueil de jour des enfants des Toblerones</v>
      </c>
      <c r="E10966">
        <f>COUNTIFS(D$2:D10966,Clef_répartition[[#This Row],[Code_Nom]],J$2:J10966,Clef_répartition[[#This Row],[Année]])</f>
        <v>1</v>
      </c>
      <c r="F10966">
        <f>IF(Clef_répartition[[#This Row],[Code_Nom]]=D10965,F10965-1,(COUNTIFS(Clef_répartition[Code_Nom],Clef_répartition[[#This Row],[Code_Nom]],Clef_répartition[Année],Clef_répartition[[#This Row],[Année]])))</f>
        <v>16</v>
      </c>
      <c r="G10966" t="str">
        <f>Clef_répartition[[#This Row],[Code_Nom]]&amp;"_"&amp;Clef_répartition[[#This Row],[Nombre]]&amp;"_"&amp;Clef_répartition[[#This Row],[Année]]</f>
        <v>RAT_ Association intercommunale d’accueil de jour des enfants des Toblerones_1_2021</v>
      </c>
      <c r="H10966">
        <v>5702</v>
      </c>
      <c r="I10966" t="s">
        <v>7</v>
      </c>
      <c r="J10966">
        <v>2021</v>
      </c>
      <c r="K10966">
        <v>7.9983083857325693E-2</v>
      </c>
    </row>
    <row r="10967" spans="1:11" x14ac:dyDescent="0.25">
      <c r="A10967" t="s">
        <v>725</v>
      </c>
      <c r="B10967" t="s">
        <v>483</v>
      </c>
      <c r="C10967" t="s">
        <v>484</v>
      </c>
      <c r="D10967" t="str">
        <f>Clef_répartition[[#This Row],[Code association]]&amp;"_"&amp;Clef_répartition[[#This Row],[Nom association]]</f>
        <v>RAT_ Association intercommunale d’accueil de jour des enfants des Toblerones</v>
      </c>
      <c r="E10967">
        <f>COUNTIFS(D$2:D10967,Clef_répartition[[#This Row],[Code_Nom]],J$2:J10967,Clef_répartition[[#This Row],[Année]])</f>
        <v>2</v>
      </c>
      <c r="F10967">
        <f>IF(Clef_répartition[[#This Row],[Code_Nom]]=D10966,F10966-1,(COUNTIFS(Clef_répartition[Code_Nom],Clef_répartition[[#This Row],[Code_Nom]],Clef_répartition[Année],Clef_répartition[[#This Row],[Année]])))</f>
        <v>15</v>
      </c>
      <c r="G10967" t="str">
        <f>Clef_répartition[[#This Row],[Code_Nom]]&amp;"_"&amp;Clef_répartition[[#This Row],[Nombre]]&amp;"_"&amp;Clef_répartition[[#This Row],[Année]]</f>
        <v>RAT_ Association intercommunale d’accueil de jour des enfants des Toblerones_2_2021</v>
      </c>
      <c r="H10967">
        <v>5704</v>
      </c>
      <c r="I10967" t="s">
        <v>16</v>
      </c>
      <c r="J10967">
        <v>2021</v>
      </c>
      <c r="K10967">
        <v>5.2955873351510765E-2</v>
      </c>
    </row>
    <row r="10968" spans="1:11" x14ac:dyDescent="0.25">
      <c r="A10968" t="s">
        <v>725</v>
      </c>
      <c r="B10968" t="s">
        <v>483</v>
      </c>
      <c r="C10968" t="s">
        <v>484</v>
      </c>
      <c r="D10968" t="str">
        <f>Clef_répartition[[#This Row],[Code association]]&amp;"_"&amp;Clef_répartition[[#This Row],[Nom association]]</f>
        <v>RAT_ Association intercommunale d’accueil de jour des enfants des Toblerones</v>
      </c>
      <c r="E10968">
        <f>COUNTIFS(D$2:D10968,Clef_répartition[[#This Row],[Code_Nom]],J$2:J10968,Clef_répartition[[#This Row],[Année]])</f>
        <v>3</v>
      </c>
      <c r="F10968">
        <f>IF(Clef_répartition[[#This Row],[Code_Nom]]=D10967,F10967-1,(COUNTIFS(Clef_répartition[Code_Nom],Clef_répartition[[#This Row],[Code_Nom]],Clef_répartition[Année],Clef_répartition[[#This Row],[Année]])))</f>
        <v>14</v>
      </c>
      <c r="G10968" t="str">
        <f>Clef_répartition[[#This Row],[Code_Nom]]&amp;"_"&amp;Clef_répartition[[#This Row],[Nombre]]&amp;"_"&amp;Clef_répartition[[#This Row],[Année]]</f>
        <v>RAT_ Association intercommunale d’accueil de jour des enfants des Toblerones_3_2021</v>
      </c>
      <c r="H10968">
        <v>5854</v>
      </c>
      <c r="I10968" t="s">
        <v>43</v>
      </c>
      <c r="J10968">
        <v>2021</v>
      </c>
      <c r="K10968">
        <v>1.1096544432697125E-2</v>
      </c>
    </row>
    <row r="10969" spans="1:11" x14ac:dyDescent="0.25">
      <c r="A10969" t="s">
        <v>725</v>
      </c>
      <c r="B10969" t="s">
        <v>483</v>
      </c>
      <c r="C10969" t="s">
        <v>484</v>
      </c>
      <c r="D10969" t="str">
        <f>Clef_répartition[[#This Row],[Code association]]&amp;"_"&amp;Clef_répartition[[#This Row],[Nom association]]</f>
        <v>RAT_ Association intercommunale d’accueil de jour des enfants des Toblerones</v>
      </c>
      <c r="E10969">
        <f>COUNTIFS(D$2:D10969,Clef_répartition[[#This Row],[Code_Nom]],J$2:J10969,Clef_répartition[[#This Row],[Année]])</f>
        <v>4</v>
      </c>
      <c r="F10969">
        <f>IF(Clef_répartition[[#This Row],[Code_Nom]]=D10968,F10968-1,(COUNTIFS(Clef_répartition[Code_Nom],Clef_répartition[[#This Row],[Code_Nom]],Clef_répartition[Année],Clef_répartition[[#This Row],[Année]])))</f>
        <v>13</v>
      </c>
      <c r="G10969" t="str">
        <f>Clef_répartition[[#This Row],[Code_Nom]]&amp;"_"&amp;Clef_répartition[[#This Row],[Nombre]]&amp;"_"&amp;Clef_répartition[[#This Row],[Année]]</f>
        <v>RAT_ Association intercommunale d’accueil de jour des enfants des Toblerones_4_2021</v>
      </c>
      <c r="H10969">
        <v>5710</v>
      </c>
      <c r="I10969" t="s">
        <v>69</v>
      </c>
      <c r="J10969">
        <v>2021</v>
      </c>
      <c r="K10969">
        <v>1.3980524177842081E-2</v>
      </c>
    </row>
    <row r="10970" spans="1:11" x14ac:dyDescent="0.25">
      <c r="A10970" t="s">
        <v>725</v>
      </c>
      <c r="B10970" t="s">
        <v>483</v>
      </c>
      <c r="C10970" t="s">
        <v>484</v>
      </c>
      <c r="D10970" t="str">
        <f>Clef_répartition[[#This Row],[Code association]]&amp;"_"&amp;Clef_répartition[[#This Row],[Nom association]]</f>
        <v>RAT_ Association intercommunale d’accueil de jour des enfants des Toblerones</v>
      </c>
      <c r="E10970">
        <f>COUNTIFS(D$2:D10970,Clef_répartition[[#This Row],[Code_Nom]],J$2:J10970,Clef_répartition[[#This Row],[Année]])</f>
        <v>5</v>
      </c>
      <c r="F10970">
        <f>IF(Clef_répartition[[#This Row],[Code_Nom]]=D10969,F10969-1,(COUNTIFS(Clef_répartition[Code_Nom],Clef_répartition[[#This Row],[Code_Nom]],Clef_répartition[Année],Clef_répartition[[#This Row],[Année]])))</f>
        <v>12</v>
      </c>
      <c r="G10970" t="str">
        <f>Clef_répartition[[#This Row],[Code_Nom]]&amp;"_"&amp;Clef_répartition[[#This Row],[Nombre]]&amp;"_"&amp;Clef_répartition[[#This Row],[Année]]</f>
        <v>RAT_ Association intercommunale d’accueil de jour des enfants des Toblerones_5_2021</v>
      </c>
      <c r="H10970">
        <v>5715</v>
      </c>
      <c r="I10970" t="s">
        <v>97</v>
      </c>
      <c r="J10970">
        <v>2021</v>
      </c>
      <c r="K10970">
        <v>3.0982471760057872E-2</v>
      </c>
    </row>
    <row r="10971" spans="1:11" x14ac:dyDescent="0.25">
      <c r="A10971" t="s">
        <v>725</v>
      </c>
      <c r="B10971" t="s">
        <v>483</v>
      </c>
      <c r="C10971" t="s">
        <v>484</v>
      </c>
      <c r="D10971" t="str">
        <f>Clef_répartition[[#This Row],[Code association]]&amp;"_"&amp;Clef_répartition[[#This Row],[Nom association]]</f>
        <v>RAT_ Association intercommunale d’accueil de jour des enfants des Toblerones</v>
      </c>
      <c r="E10971">
        <f>COUNTIFS(D$2:D10971,Clef_répartition[[#This Row],[Code_Nom]],J$2:J10971,Clef_répartition[[#This Row],[Année]])</f>
        <v>6</v>
      </c>
      <c r="F10971">
        <f>IF(Clef_répartition[[#This Row],[Code_Nom]]=D10970,F10970-1,(COUNTIFS(Clef_répartition[Code_Nom],Clef_répartition[[#This Row],[Code_Nom]],Clef_répartition[Année],Clef_répartition[[#This Row],[Année]])))</f>
        <v>11</v>
      </c>
      <c r="G10971" t="str">
        <f>Clef_répartition[[#This Row],[Code_Nom]]&amp;"_"&amp;Clef_répartition[[#This Row],[Nombre]]&amp;"_"&amp;Clef_répartition[[#This Row],[Année]]</f>
        <v>RAT_ Association intercommunale d’accueil de jour des enfants des Toblerones_6_2021</v>
      </c>
      <c r="H10971">
        <v>5718</v>
      </c>
      <c r="I10971" t="s">
        <v>120</v>
      </c>
      <c r="J10971">
        <v>2021</v>
      </c>
      <c r="K10971">
        <v>5.4823549051249233E-2</v>
      </c>
    </row>
    <row r="10972" spans="1:11" x14ac:dyDescent="0.25">
      <c r="A10972" t="s">
        <v>725</v>
      </c>
      <c r="B10972" t="s">
        <v>483</v>
      </c>
      <c r="C10972" t="s">
        <v>484</v>
      </c>
      <c r="D10972" t="str">
        <f>Clef_répartition[[#This Row],[Code association]]&amp;"_"&amp;Clef_répartition[[#This Row],[Nom association]]</f>
        <v>RAT_ Association intercommunale d’accueil de jour des enfants des Toblerones</v>
      </c>
      <c r="E10972">
        <f>COUNTIFS(D$2:D10972,Clef_répartition[[#This Row],[Code_Nom]],J$2:J10972,Clef_répartition[[#This Row],[Année]])</f>
        <v>7</v>
      </c>
      <c r="F10972">
        <f>IF(Clef_répartition[[#This Row],[Code_Nom]]=D10971,F10971-1,(COUNTIFS(Clef_répartition[Code_Nom],Clef_répartition[[#This Row],[Code_Nom]],Clef_répartition[Année],Clef_répartition[[#This Row],[Année]])))</f>
        <v>10</v>
      </c>
      <c r="G10972" t="str">
        <f>Clef_répartition[[#This Row],[Code_Nom]]&amp;"_"&amp;Clef_répartition[[#This Row],[Nombre]]&amp;"_"&amp;Clef_répartition[[#This Row],[Année]]</f>
        <v>RAT_ Association intercommunale d’accueil de jour des enfants des Toblerones_7_2021</v>
      </c>
      <c r="H10972">
        <v>5720</v>
      </c>
      <c r="I10972" t="s">
        <v>125</v>
      </c>
      <c r="J10972">
        <v>2021</v>
      </c>
      <c r="K10972">
        <v>2.8318179288854262E-2</v>
      </c>
    </row>
    <row r="10973" spans="1:11" x14ac:dyDescent="0.25">
      <c r="A10973" t="s">
        <v>725</v>
      </c>
      <c r="B10973" t="s">
        <v>483</v>
      </c>
      <c r="C10973" t="s">
        <v>484</v>
      </c>
      <c r="D10973" t="str">
        <f>Clef_répartition[[#This Row],[Code association]]&amp;"_"&amp;Clef_répartition[[#This Row],[Nom association]]</f>
        <v>RAT_ Association intercommunale d’accueil de jour des enfants des Toblerones</v>
      </c>
      <c r="E10973">
        <f>COUNTIFS(D$2:D10973,Clef_répartition[[#This Row],[Code_Nom]],J$2:J10973,Clef_répartition[[#This Row],[Année]])</f>
        <v>8</v>
      </c>
      <c r="F10973">
        <f>IF(Clef_répartition[[#This Row],[Code_Nom]]=D10972,F10972-1,(COUNTIFS(Clef_répartition[Code_Nom],Clef_répartition[[#This Row],[Code_Nom]],Clef_répartition[Année],Clef_répartition[[#This Row],[Année]])))</f>
        <v>9</v>
      </c>
      <c r="G10973" t="str">
        <f>Clef_répartition[[#This Row],[Code_Nom]]&amp;"_"&amp;Clef_répartition[[#This Row],[Nombre]]&amp;"_"&amp;Clef_répartition[[#This Row],[Année]]</f>
        <v>RAT_ Association intercommunale d’accueil de jour des enfants des Toblerones_8_2021</v>
      </c>
      <c r="H10973">
        <v>5721</v>
      </c>
      <c r="I10973" t="s">
        <v>126</v>
      </c>
      <c r="J10973">
        <v>2021</v>
      </c>
      <c r="K10973">
        <v>0.36374180624339214</v>
      </c>
    </row>
    <row r="10974" spans="1:11" x14ac:dyDescent="0.25">
      <c r="A10974" t="s">
        <v>725</v>
      </c>
      <c r="B10974" t="s">
        <v>483</v>
      </c>
      <c r="C10974" t="s">
        <v>484</v>
      </c>
      <c r="D10974" t="str">
        <f>Clef_répartition[[#This Row],[Code association]]&amp;"_"&amp;Clef_répartition[[#This Row],[Nom association]]</f>
        <v>RAT_ Association intercommunale d’accueil de jour des enfants des Toblerones</v>
      </c>
      <c r="E10974">
        <f>COUNTIFS(D$2:D10974,Clef_répartition[[#This Row],[Code_Nom]],J$2:J10974,Clef_répartition[[#This Row],[Année]])</f>
        <v>9</v>
      </c>
      <c r="F10974">
        <f>IF(Clef_répartition[[#This Row],[Code_Nom]]=D10973,F10973-1,(COUNTIFS(Clef_répartition[Code_Nom],Clef_répartition[[#This Row],[Code_Nom]],Clef_répartition[Année],Clef_répartition[[#This Row],[Année]])))</f>
        <v>8</v>
      </c>
      <c r="G10974" t="str">
        <f>Clef_répartition[[#This Row],[Code_Nom]]&amp;"_"&amp;Clef_répartition[[#This Row],[Nombre]]&amp;"_"&amp;Clef_répartition[[#This Row],[Année]]</f>
        <v>RAT_ Association intercommunale d’accueil de jour des enfants des Toblerones_9_2021</v>
      </c>
      <c r="H10974">
        <v>5731</v>
      </c>
      <c r="I10974" t="s">
        <v>157</v>
      </c>
      <c r="J10974">
        <v>2021</v>
      </c>
      <c r="K10974">
        <v>3.7519559289967169E-2</v>
      </c>
    </row>
    <row r="10975" spans="1:11" x14ac:dyDescent="0.25">
      <c r="A10975" t="s">
        <v>725</v>
      </c>
      <c r="B10975" t="s">
        <v>483</v>
      </c>
      <c r="C10975" t="s">
        <v>484</v>
      </c>
      <c r="D10975" t="str">
        <f>Clef_répartition[[#This Row],[Code association]]&amp;"_"&amp;Clef_répartition[[#This Row],[Nom association]]</f>
        <v>RAT_ Association intercommunale d’accueil de jour des enfants des Toblerones</v>
      </c>
      <c r="E10975">
        <f>COUNTIFS(D$2:D10975,Clef_répartition[[#This Row],[Code_Nom]],J$2:J10975,Clef_répartition[[#This Row],[Année]])</f>
        <v>10</v>
      </c>
      <c r="F10975">
        <f>IF(Clef_répartition[[#This Row],[Code_Nom]]=D10974,F10974-1,(COUNTIFS(Clef_répartition[Code_Nom],Clef_répartition[[#This Row],[Code_Nom]],Clef_répartition[Année],Clef_répartition[[#This Row],[Année]])))</f>
        <v>7</v>
      </c>
      <c r="G10975" t="str">
        <f>Clef_répartition[[#This Row],[Code_Nom]]&amp;"_"&amp;Clef_répartition[[#This Row],[Nombre]]&amp;"_"&amp;Clef_répartition[[#This Row],[Année]]</f>
        <v>RAT_ Association intercommunale d’accueil de jour des enfants des Toblerones_10_2021</v>
      </c>
      <c r="H10975">
        <v>5429</v>
      </c>
      <c r="I10975" t="s">
        <v>162</v>
      </c>
      <c r="J10975">
        <v>2021</v>
      </c>
      <c r="K10975">
        <v>1.35685270713928E-2</v>
      </c>
    </row>
    <row r="10976" spans="1:11" x14ac:dyDescent="0.25">
      <c r="A10976" t="s">
        <v>725</v>
      </c>
      <c r="B10976" t="s">
        <v>483</v>
      </c>
      <c r="C10976" t="s">
        <v>484</v>
      </c>
      <c r="D10976" t="str">
        <f>Clef_répartition[[#This Row],[Code association]]&amp;"_"&amp;Clef_répartition[[#This Row],[Nom association]]</f>
        <v>RAT_ Association intercommunale d’accueil de jour des enfants des Toblerones</v>
      </c>
      <c r="E10976">
        <f>COUNTIFS(D$2:D10976,Clef_répartition[[#This Row],[Code_Nom]],J$2:J10976,Clef_répartition[[#This Row],[Année]])</f>
        <v>11</v>
      </c>
      <c r="F10976">
        <f>IF(Clef_répartition[[#This Row],[Code_Nom]]=D10975,F10975-1,(COUNTIFS(Clef_répartition[Code_Nom],Clef_répartition[[#This Row],[Code_Nom]],Clef_répartition[Année],Clef_répartition[[#This Row],[Année]])))</f>
        <v>6</v>
      </c>
      <c r="G10976" t="str">
        <f>Clef_répartition[[#This Row],[Code_Nom]]&amp;"_"&amp;Clef_répartition[[#This Row],[Nombre]]&amp;"_"&amp;Clef_répartition[[#This Row],[Année]]</f>
        <v>RAT_ Association intercommunale d’accueil de jour des enfants des Toblerones_11_2021</v>
      </c>
      <c r="H10976">
        <v>5430</v>
      </c>
      <c r="I10976" t="s">
        <v>171</v>
      </c>
      <c r="J10976">
        <v>2021</v>
      </c>
      <c r="K10976">
        <v>2.6002670969895943E-2</v>
      </c>
    </row>
    <row r="10977" spans="1:11" x14ac:dyDescent="0.25">
      <c r="A10977" t="s">
        <v>725</v>
      </c>
      <c r="B10977" t="s">
        <v>483</v>
      </c>
      <c r="C10977" t="s">
        <v>484</v>
      </c>
      <c r="D10977" t="str">
        <f>Clef_répartition[[#This Row],[Code association]]&amp;"_"&amp;Clef_répartition[[#This Row],[Nom association]]</f>
        <v>RAT_ Association intercommunale d’accueil de jour des enfants des Toblerones</v>
      </c>
      <c r="E10977">
        <f>COUNTIFS(D$2:D10977,Clef_répartition[[#This Row],[Code_Nom]],J$2:J10977,Clef_répartition[[#This Row],[Année]])</f>
        <v>12</v>
      </c>
      <c r="F10977">
        <f>IF(Clef_répartition[[#This Row],[Code_Nom]]=D10976,F10976-1,(COUNTIFS(Clef_répartition[Code_Nom],Clef_répartition[[#This Row],[Code_Nom]],Clef_répartition[Année],Clef_répartition[[#This Row],[Année]])))</f>
        <v>5</v>
      </c>
      <c r="G10977" t="str">
        <f>Clef_répartition[[#This Row],[Code_Nom]]&amp;"_"&amp;Clef_répartition[[#This Row],[Nombre]]&amp;"_"&amp;Clef_répartition[[#This Row],[Année]]</f>
        <v>RAT_ Association intercommunale d’accueil de jour des enfants des Toblerones_12_2021</v>
      </c>
      <c r="H10977">
        <v>5725</v>
      </c>
      <c r="I10977" t="s">
        <v>219</v>
      </c>
      <c r="J10977">
        <v>2021</v>
      </c>
      <c r="K10977">
        <v>0.11264103277502643</v>
      </c>
    </row>
    <row r="10978" spans="1:11" x14ac:dyDescent="0.25">
      <c r="A10978" t="s">
        <v>725</v>
      </c>
      <c r="B10978" t="s">
        <v>483</v>
      </c>
      <c r="C10978" t="s">
        <v>484</v>
      </c>
      <c r="D10978" t="str">
        <f>Clef_répartition[[#This Row],[Code association]]&amp;"_"&amp;Clef_répartition[[#This Row],[Nom association]]</f>
        <v>RAT_ Association intercommunale d’accueil de jour des enfants des Toblerones</v>
      </c>
      <c r="E10978">
        <f>COUNTIFS(D$2:D10978,Clef_répartition[[#This Row],[Code_Nom]],J$2:J10978,Clef_répartition[[#This Row],[Année]])</f>
        <v>13</v>
      </c>
      <c r="F10978">
        <f>IF(Clef_répartition[[#This Row],[Code_Nom]]=D10977,F10977-1,(COUNTIFS(Clef_répartition[Code_Nom],Clef_répartition[[#This Row],[Code_Nom]],Clef_répartition[Année],Clef_répartition[[#This Row],[Année]])))</f>
        <v>4</v>
      </c>
      <c r="G10978" t="str">
        <f>Clef_répartition[[#This Row],[Code_Nom]]&amp;"_"&amp;Clef_répartition[[#This Row],[Nombre]]&amp;"_"&amp;Clef_répartition[[#This Row],[Année]]</f>
        <v>RAT_ Association intercommunale d’accueil de jour des enfants des Toblerones_13_2021</v>
      </c>
      <c r="H10978">
        <v>5727</v>
      </c>
      <c r="I10978" t="s">
        <v>243</v>
      </c>
      <c r="J10978">
        <v>2021</v>
      </c>
      <c r="K10978">
        <v>7.3445996327416385E-2</v>
      </c>
    </row>
    <row r="10979" spans="1:11" x14ac:dyDescent="0.25">
      <c r="A10979" t="s">
        <v>725</v>
      </c>
      <c r="B10979" t="s">
        <v>483</v>
      </c>
      <c r="C10979" t="s">
        <v>484</v>
      </c>
      <c r="D10979" t="str">
        <f>Clef_répartition[[#This Row],[Code association]]&amp;"_"&amp;Clef_répartition[[#This Row],[Nom association]]</f>
        <v>RAT_ Association intercommunale d’accueil de jour des enfants des Toblerones</v>
      </c>
      <c r="E10979">
        <f>COUNTIFS(D$2:D10979,Clef_répartition[[#This Row],[Code_Nom]],J$2:J10979,Clef_répartition[[#This Row],[Année]])</f>
        <v>14</v>
      </c>
      <c r="F10979">
        <f>IF(Clef_répartition[[#This Row],[Code_Nom]]=D10978,F10978-1,(COUNTIFS(Clef_répartition[Code_Nom],Clef_répartition[[#This Row],[Code_Nom]],Clef_répartition[Année],Clef_répartition[[#This Row],[Année]])))</f>
        <v>3</v>
      </c>
      <c r="G10979" t="str">
        <f>Clef_répartition[[#This Row],[Code_Nom]]&amp;"_"&amp;Clef_répartition[[#This Row],[Nombre]]&amp;"_"&amp;Clef_répartition[[#This Row],[Année]]</f>
        <v>RAT_ Association intercommunale d’accueil de jour des enfants des Toblerones_14_2021</v>
      </c>
      <c r="H10979">
        <v>5434</v>
      </c>
      <c r="I10979" t="s">
        <v>244</v>
      </c>
      <c r="J10979">
        <v>2021</v>
      </c>
      <c r="K10979">
        <v>2.9499304434922932E-2</v>
      </c>
    </row>
    <row r="10980" spans="1:11" x14ac:dyDescent="0.25">
      <c r="A10980" t="s">
        <v>725</v>
      </c>
      <c r="B10980" t="s">
        <v>483</v>
      </c>
      <c r="C10980" t="s">
        <v>484</v>
      </c>
      <c r="D10980" t="str">
        <f>Clef_répartition[[#This Row],[Code association]]&amp;"_"&amp;Clef_répartition[[#This Row],[Nom association]]</f>
        <v>RAT_ Association intercommunale d’accueil de jour des enfants des Toblerones</v>
      </c>
      <c r="E10980">
        <f>COUNTIFS(D$2:D10980,Clef_répartition[[#This Row],[Code_Nom]],J$2:J10980,Clef_répartition[[#This Row],[Année]])</f>
        <v>15</v>
      </c>
      <c r="F10980">
        <f>IF(Clef_répartition[[#This Row],[Code_Nom]]=D10979,F10979-1,(COUNTIFS(Clef_répartition[Code_Nom],Clef_répartition[[#This Row],[Code_Nom]],Clef_répartition[Année],Clef_répartition[[#This Row],[Année]])))</f>
        <v>2</v>
      </c>
      <c r="G10980" t="str">
        <f>Clef_répartition[[#This Row],[Code_Nom]]&amp;"_"&amp;Clef_répartition[[#This Row],[Nombre]]&amp;"_"&amp;Clef_répartition[[#This Row],[Année]]</f>
        <v>RAT_ Association intercommunale d’accueil de jour des enfants des Toblerones_15_2021</v>
      </c>
      <c r="H10980">
        <v>5730</v>
      </c>
      <c r="I10980" t="s">
        <v>265</v>
      </c>
      <c r="J10980">
        <v>2021</v>
      </c>
      <c r="K10980">
        <v>3.9689388459184245E-2</v>
      </c>
    </row>
    <row r="10981" spans="1:11" x14ac:dyDescent="0.25">
      <c r="A10981" t="s">
        <v>725</v>
      </c>
      <c r="B10981" t="s">
        <v>483</v>
      </c>
      <c r="C10981" t="s">
        <v>484</v>
      </c>
      <c r="D10981" t="str">
        <f>Clef_répartition[[#This Row],[Code association]]&amp;"_"&amp;Clef_répartition[[#This Row],[Nom association]]</f>
        <v>RAT_ Association intercommunale d’accueil de jour des enfants des Toblerones</v>
      </c>
      <c r="E10981">
        <f>COUNTIFS(D$2:D10981,Clef_répartition[[#This Row],[Code_Nom]],J$2:J10981,Clef_répartition[[#This Row],[Année]])</f>
        <v>16</v>
      </c>
      <c r="F10981">
        <f>IF(Clef_répartition[[#This Row],[Code_Nom]]=D10980,F10980-1,(COUNTIFS(Clef_répartition[Code_Nom],Clef_répartition[[#This Row],[Code_Nom]],Clef_répartition[Année],Clef_répartition[[#This Row],[Année]])))</f>
        <v>1</v>
      </c>
      <c r="G10981" t="str">
        <f>Clef_répartition[[#This Row],[Code_Nom]]&amp;"_"&amp;Clef_répartition[[#This Row],[Nombre]]&amp;"_"&amp;Clef_répartition[[#This Row],[Année]]</f>
        <v>RAT_ Association intercommunale d’accueil de jour des enfants des Toblerones_16_2021</v>
      </c>
      <c r="H10981">
        <v>5732</v>
      </c>
      <c r="I10981" t="s">
        <v>279</v>
      </c>
      <c r="J10981">
        <v>2021</v>
      </c>
      <c r="K10981">
        <v>3.1751488509264923E-2</v>
      </c>
    </row>
    <row r="10982" spans="1:11" x14ac:dyDescent="0.25">
      <c r="A10982" t="s">
        <v>725</v>
      </c>
      <c r="B10982" t="s">
        <v>622</v>
      </c>
      <c r="C10982" t="s">
        <v>622</v>
      </c>
      <c r="D10982" t="str">
        <f>Clef_répartition[[#This Row],[Code association]]&amp;"_"&amp;Clef_répartition[[#This Row],[Nom association]]</f>
        <v>Région de Nyon_Région de Nyon</v>
      </c>
      <c r="E10982">
        <f>COUNTIFS(D$2:D10982,Clef_répartition[[#This Row],[Code_Nom]],J$2:J10982,Clef_répartition[[#This Row],[Année]])</f>
        <v>1</v>
      </c>
      <c r="F10982">
        <f>IF(Clef_répartition[[#This Row],[Code_Nom]]=D10981,F10981-1,(COUNTIFS(Clef_répartition[Code_Nom],Clef_répartition[[#This Row],[Code_Nom]],Clef_répartition[Année],Clef_répartition[[#This Row],[Année]])))</f>
        <v>41</v>
      </c>
      <c r="G10982" t="str">
        <f>Clef_répartition[[#This Row],[Code_Nom]]&amp;"_"&amp;Clef_répartition[[#This Row],[Nombre]]&amp;"_"&amp;Clef_répartition[[#This Row],[Année]]</f>
        <v>Région de Nyon_Région de Nyon_1_2021</v>
      </c>
      <c r="H10982">
        <v>5701</v>
      </c>
      <c r="I10982" t="s">
        <v>5</v>
      </c>
      <c r="J10982">
        <v>2021</v>
      </c>
      <c r="K10982">
        <v>2.4375249414886157E-3</v>
      </c>
    </row>
    <row r="10983" spans="1:11" x14ac:dyDescent="0.25">
      <c r="A10983" t="s">
        <v>725</v>
      </c>
      <c r="B10983" t="s">
        <v>622</v>
      </c>
      <c r="C10983" t="s">
        <v>622</v>
      </c>
      <c r="D10983" t="str">
        <f>Clef_répartition[[#This Row],[Code association]]&amp;"_"&amp;Clef_répartition[[#This Row],[Nom association]]</f>
        <v>Région de Nyon_Région de Nyon</v>
      </c>
      <c r="E10983">
        <f>COUNTIFS(D$2:D10983,Clef_répartition[[#This Row],[Code_Nom]],J$2:J10983,Clef_répartition[[#This Row],[Année]])</f>
        <v>2</v>
      </c>
      <c r="F10983">
        <f>IF(Clef_répartition[[#This Row],[Code_Nom]]=D10982,F10982-1,(COUNTIFS(Clef_répartition[Code_Nom],Clef_répartition[[#This Row],[Code_Nom]],Clef_répartition[Année],Clef_répartition[[#This Row],[Année]])))</f>
        <v>40</v>
      </c>
      <c r="G10983" t="str">
        <f>Clef_répartition[[#This Row],[Code_Nom]]&amp;"_"&amp;Clef_répartition[[#This Row],[Nombre]]&amp;"_"&amp;Clef_répartition[[#This Row],[Année]]</f>
        <v>Région de Nyon_Région de Nyon_2_2021</v>
      </c>
      <c r="H10983">
        <v>5702</v>
      </c>
      <c r="I10983" t="s">
        <v>7</v>
      </c>
      <c r="J10983">
        <v>2021</v>
      </c>
      <c r="K10983">
        <v>3.1784893816667922E-2</v>
      </c>
    </row>
    <row r="10984" spans="1:11" x14ac:dyDescent="0.25">
      <c r="A10984" t="s">
        <v>725</v>
      </c>
      <c r="B10984" t="s">
        <v>622</v>
      </c>
      <c r="C10984" t="s">
        <v>622</v>
      </c>
      <c r="D10984" t="str">
        <f>Clef_répartition[[#This Row],[Code association]]&amp;"_"&amp;Clef_répartition[[#This Row],[Nom association]]</f>
        <v>Région de Nyon_Région de Nyon</v>
      </c>
      <c r="E10984">
        <f>COUNTIFS(D$2:D10984,Clef_répartition[[#This Row],[Code_Nom]],J$2:J10984,Clef_répartition[[#This Row],[Année]])</f>
        <v>3</v>
      </c>
      <c r="F10984">
        <f>IF(Clef_répartition[[#This Row],[Code_Nom]]=D10983,F10983-1,(COUNTIFS(Clef_répartition[Code_Nom],Clef_répartition[[#This Row],[Code_Nom]],Clef_répartition[Année],Clef_répartition[[#This Row],[Année]])))</f>
        <v>39</v>
      </c>
      <c r="G10984" t="str">
        <f>Clef_répartition[[#This Row],[Code_Nom]]&amp;"_"&amp;Clef_répartition[[#This Row],[Nombre]]&amp;"_"&amp;Clef_répartition[[#This Row],[Année]]</f>
        <v>Région de Nyon_Région de Nyon_3_2021</v>
      </c>
      <c r="H10984">
        <v>5704</v>
      </c>
      <c r="I10984" t="s">
        <v>16</v>
      </c>
      <c r="J10984">
        <v>2021</v>
      </c>
      <c r="K10984">
        <v>2.0923886665875729E-2</v>
      </c>
    </row>
    <row r="10985" spans="1:11" x14ac:dyDescent="0.25">
      <c r="A10985" t="s">
        <v>725</v>
      </c>
      <c r="B10985" t="s">
        <v>622</v>
      </c>
      <c r="C10985" t="s">
        <v>622</v>
      </c>
      <c r="D10985" t="str">
        <f>Clef_répartition[[#This Row],[Code association]]&amp;"_"&amp;Clef_répartition[[#This Row],[Nom association]]</f>
        <v>Région de Nyon_Région de Nyon</v>
      </c>
      <c r="E10985">
        <f>COUNTIFS(D$2:D10985,Clef_répartition[[#This Row],[Code_Nom]],J$2:J10985,Clef_répartition[[#This Row],[Année]])</f>
        <v>4</v>
      </c>
      <c r="F10985">
        <f>IF(Clef_répartition[[#This Row],[Code_Nom]]=D10984,F10984-1,(COUNTIFS(Clef_répartition[Code_Nom],Clef_répartition[[#This Row],[Code_Nom]],Clef_répartition[Année],Clef_répartition[[#This Row],[Année]])))</f>
        <v>38</v>
      </c>
      <c r="G10985" t="str">
        <f>Clef_répartition[[#This Row],[Code_Nom]]&amp;"_"&amp;Clef_répartition[[#This Row],[Nombre]]&amp;"_"&amp;Clef_répartition[[#This Row],[Année]]</f>
        <v>Région de Nyon_Région de Nyon_4_2021</v>
      </c>
      <c r="H10985">
        <v>5706</v>
      </c>
      <c r="I10985" t="s">
        <v>29</v>
      </c>
      <c r="J10985">
        <v>2021</v>
      </c>
      <c r="K10985">
        <v>1.2554331999525438E-2</v>
      </c>
    </row>
    <row r="10986" spans="1:11" x14ac:dyDescent="0.25">
      <c r="A10986" t="s">
        <v>725</v>
      </c>
      <c r="B10986" t="s">
        <v>622</v>
      </c>
      <c r="C10986" t="s">
        <v>622</v>
      </c>
      <c r="D10986" t="str">
        <f>Clef_répartition[[#This Row],[Code association]]&amp;"_"&amp;Clef_répartition[[#This Row],[Nom association]]</f>
        <v>Région de Nyon_Région de Nyon</v>
      </c>
      <c r="E10986">
        <f>COUNTIFS(D$2:D10986,Clef_répartition[[#This Row],[Code_Nom]],J$2:J10986,Clef_répartition[[#This Row],[Année]])</f>
        <v>5</v>
      </c>
      <c r="F10986">
        <f>IF(Clef_répartition[[#This Row],[Code_Nom]]=D10985,F10985-1,(COUNTIFS(Clef_répartition[Code_Nom],Clef_répartition[[#This Row],[Code_Nom]],Clef_répartition[Année],Clef_répartition[[#This Row],[Année]])))</f>
        <v>37</v>
      </c>
      <c r="G10986" t="str">
        <f>Clef_répartition[[#This Row],[Code_Nom]]&amp;"_"&amp;Clef_répartition[[#This Row],[Nombre]]&amp;"_"&amp;Clef_répartition[[#This Row],[Année]]</f>
        <v>Région de Nyon_Région de Nyon_5_2021</v>
      </c>
      <c r="H10986">
        <v>5852</v>
      </c>
      <c r="I10986" t="s">
        <v>41</v>
      </c>
      <c r="J10986">
        <v>2021</v>
      </c>
      <c r="K10986">
        <v>5.5545369241886602E-3</v>
      </c>
    </row>
    <row r="10987" spans="1:11" x14ac:dyDescent="0.25">
      <c r="A10987" t="s">
        <v>725</v>
      </c>
      <c r="B10987" t="s">
        <v>622</v>
      </c>
      <c r="C10987" t="s">
        <v>622</v>
      </c>
      <c r="D10987" t="str">
        <f>Clef_répartition[[#This Row],[Code association]]&amp;"_"&amp;Clef_répartition[[#This Row],[Nom association]]</f>
        <v>Région de Nyon_Région de Nyon</v>
      </c>
      <c r="E10987">
        <f>COUNTIFS(D$2:D10987,Clef_répartition[[#This Row],[Code_Nom]],J$2:J10987,Clef_répartition[[#This Row],[Année]])</f>
        <v>6</v>
      </c>
      <c r="F10987">
        <f>IF(Clef_répartition[[#This Row],[Code_Nom]]=D10986,F10986-1,(COUNTIFS(Clef_répartition[Code_Nom],Clef_répartition[[#This Row],[Code_Nom]],Clef_répartition[Année],Clef_répartition[[#This Row],[Année]])))</f>
        <v>36</v>
      </c>
      <c r="G10987" t="str">
        <f>Clef_répartition[[#This Row],[Code_Nom]]&amp;"_"&amp;Clef_répartition[[#This Row],[Nombre]]&amp;"_"&amp;Clef_répartition[[#This Row],[Année]]</f>
        <v>Région de Nyon_Région de Nyon_6_2021</v>
      </c>
      <c r="H10987">
        <v>5853</v>
      </c>
      <c r="I10987" t="s">
        <v>42</v>
      </c>
      <c r="J10987">
        <v>2021</v>
      </c>
      <c r="K10987">
        <v>8.3371981405783186E-3</v>
      </c>
    </row>
    <row r="10988" spans="1:11" x14ac:dyDescent="0.25">
      <c r="A10988" t="s">
        <v>725</v>
      </c>
      <c r="B10988" t="s">
        <v>622</v>
      </c>
      <c r="C10988" t="s">
        <v>622</v>
      </c>
      <c r="D10988" t="str">
        <f>Clef_répartition[[#This Row],[Code association]]&amp;"_"&amp;Clef_répartition[[#This Row],[Nom association]]</f>
        <v>Région de Nyon_Région de Nyon</v>
      </c>
      <c r="E10988">
        <f>COUNTIFS(D$2:D10988,Clef_répartition[[#This Row],[Code_Nom]],J$2:J10988,Clef_répartition[[#This Row],[Année]])</f>
        <v>7</v>
      </c>
      <c r="F10988">
        <f>IF(Clef_répartition[[#This Row],[Code_Nom]]=D10987,F10987-1,(COUNTIFS(Clef_répartition[Code_Nom],Clef_répartition[[#This Row],[Code_Nom]],Clef_répartition[Année],Clef_répartition[[#This Row],[Année]])))</f>
        <v>35</v>
      </c>
      <c r="G10988" t="str">
        <f>Clef_répartition[[#This Row],[Code_Nom]]&amp;"_"&amp;Clef_répartition[[#This Row],[Nombre]]&amp;"_"&amp;Clef_répartition[[#This Row],[Année]]</f>
        <v>Région de Nyon_Région de Nyon_7_2021</v>
      </c>
      <c r="H10988">
        <v>5854</v>
      </c>
      <c r="I10988" t="s">
        <v>43</v>
      </c>
      <c r="J10988">
        <v>2021</v>
      </c>
      <c r="K10988">
        <v>4.4867715737135581E-3</v>
      </c>
    </row>
    <row r="10989" spans="1:11" x14ac:dyDescent="0.25">
      <c r="A10989" t="s">
        <v>725</v>
      </c>
      <c r="B10989" t="s">
        <v>622</v>
      </c>
      <c r="C10989" t="s">
        <v>622</v>
      </c>
      <c r="D10989" t="str">
        <f>Clef_répartition[[#This Row],[Code association]]&amp;"_"&amp;Clef_répartition[[#This Row],[Nom association]]</f>
        <v>Région de Nyon_Région de Nyon</v>
      </c>
      <c r="E10989">
        <f>COUNTIFS(D$2:D10989,Clef_répartition[[#This Row],[Code_Nom]],J$2:J10989,Clef_répartition[[#This Row],[Année]])</f>
        <v>8</v>
      </c>
      <c r="F10989">
        <f>IF(Clef_répartition[[#This Row],[Code_Nom]]=D10988,F10988-1,(COUNTIFS(Clef_répartition[Code_Nom],Clef_répartition[[#This Row],[Code_Nom]],Clef_répartition[Année],Clef_répartition[[#This Row],[Année]])))</f>
        <v>34</v>
      </c>
      <c r="G10989" t="str">
        <f>Clef_répartition[[#This Row],[Code_Nom]]&amp;"_"&amp;Clef_répartition[[#This Row],[Nombre]]&amp;"_"&amp;Clef_répartition[[#This Row],[Année]]</f>
        <v>Région de Nyon_Région de Nyon_8_2021</v>
      </c>
      <c r="H10989">
        <v>5707</v>
      </c>
      <c r="I10989" t="s">
        <v>52</v>
      </c>
      <c r="J10989">
        <v>2021</v>
      </c>
      <c r="K10989">
        <v>1.4344726425574598E-2</v>
      </c>
    </row>
    <row r="10990" spans="1:11" x14ac:dyDescent="0.25">
      <c r="A10990" t="s">
        <v>725</v>
      </c>
      <c r="B10990" t="s">
        <v>622</v>
      </c>
      <c r="C10990" t="s">
        <v>622</v>
      </c>
      <c r="D10990" t="str">
        <f>Clef_répartition[[#This Row],[Code association]]&amp;"_"&amp;Clef_répartition[[#This Row],[Nom association]]</f>
        <v>Région de Nyon_Région de Nyon</v>
      </c>
      <c r="E10990">
        <f>COUNTIFS(D$2:D10990,Clef_répartition[[#This Row],[Code_Nom]],J$2:J10990,Clef_répartition[[#This Row],[Année]])</f>
        <v>9</v>
      </c>
      <c r="F10990">
        <f>IF(Clef_répartition[[#This Row],[Code_Nom]]=D10989,F10989-1,(COUNTIFS(Clef_répartition[Code_Nom],Clef_répartition[[#This Row],[Code_Nom]],Clef_répartition[Année],Clef_répartition[[#This Row],[Année]])))</f>
        <v>33</v>
      </c>
      <c r="G10990" t="str">
        <f>Clef_répartition[[#This Row],[Code_Nom]]&amp;"_"&amp;Clef_répartition[[#This Row],[Nombre]]&amp;"_"&amp;Clef_répartition[[#This Row],[Année]]</f>
        <v>Région de Nyon_Région de Nyon_9_2021</v>
      </c>
      <c r="H10990">
        <v>5708</v>
      </c>
      <c r="I10990" t="s">
        <v>53</v>
      </c>
      <c r="J10990">
        <v>2021</v>
      </c>
      <c r="K10990">
        <v>1.083943613361088E-2</v>
      </c>
    </row>
    <row r="10991" spans="1:11" x14ac:dyDescent="0.25">
      <c r="A10991" t="s">
        <v>725</v>
      </c>
      <c r="B10991" t="s">
        <v>622</v>
      </c>
      <c r="C10991" t="s">
        <v>622</v>
      </c>
      <c r="D10991" t="str">
        <f>Clef_répartition[[#This Row],[Code association]]&amp;"_"&amp;Clef_répartition[[#This Row],[Nom association]]</f>
        <v>Région de Nyon_Région de Nyon</v>
      </c>
      <c r="E10991">
        <f>COUNTIFS(D$2:D10991,Clef_répartition[[#This Row],[Code_Nom]],J$2:J10991,Clef_répartition[[#This Row],[Année]])</f>
        <v>10</v>
      </c>
      <c r="F10991">
        <f>IF(Clef_répartition[[#This Row],[Code_Nom]]=D10990,F10990-1,(COUNTIFS(Clef_répartition[Code_Nom],Clef_répartition[[#This Row],[Code_Nom]],Clef_répartition[Année],Clef_répartition[[#This Row],[Année]])))</f>
        <v>32</v>
      </c>
      <c r="G10991" t="str">
        <f>Clef_répartition[[#This Row],[Code_Nom]]&amp;"_"&amp;Clef_répartition[[#This Row],[Nombre]]&amp;"_"&amp;Clef_répartition[[#This Row],[Année]]</f>
        <v>Région de Nyon_Région de Nyon_10_2021</v>
      </c>
      <c r="H10991">
        <v>5710</v>
      </c>
      <c r="I10991" t="s">
        <v>69</v>
      </c>
      <c r="J10991">
        <v>2021</v>
      </c>
      <c r="K10991">
        <v>5.4790383640540572E-3</v>
      </c>
    </row>
    <row r="10992" spans="1:11" x14ac:dyDescent="0.25">
      <c r="A10992" t="s">
        <v>725</v>
      </c>
      <c r="B10992" t="s">
        <v>622</v>
      </c>
      <c r="C10992" t="s">
        <v>622</v>
      </c>
      <c r="D10992" t="str">
        <f>Clef_répartition[[#This Row],[Code association]]&amp;"_"&amp;Clef_répartition[[#This Row],[Nom association]]</f>
        <v>Région de Nyon_Région de Nyon</v>
      </c>
      <c r="E10992">
        <f>COUNTIFS(D$2:D10992,Clef_répartition[[#This Row],[Code_Nom]],J$2:J10992,Clef_répartition[[#This Row],[Année]])</f>
        <v>11</v>
      </c>
      <c r="F10992">
        <f>IF(Clef_répartition[[#This Row],[Code_Nom]]=D10991,F10991-1,(COUNTIFS(Clef_répartition[Code_Nom],Clef_répartition[[#This Row],[Code_Nom]],Clef_répartition[Année],Clef_répartition[[#This Row],[Année]])))</f>
        <v>31</v>
      </c>
      <c r="G10992" t="str">
        <f>Clef_répartition[[#This Row],[Code_Nom]]&amp;"_"&amp;Clef_répartition[[#This Row],[Nombre]]&amp;"_"&amp;Clef_répartition[[#This Row],[Année]]</f>
        <v>Région de Nyon_Région de Nyon_11_2021</v>
      </c>
      <c r="H10992">
        <v>5712</v>
      </c>
      <c r="I10992" t="s">
        <v>72</v>
      </c>
      <c r="J10992">
        <v>2021</v>
      </c>
      <c r="K10992">
        <v>3.4632268084601528E-2</v>
      </c>
    </row>
    <row r="10993" spans="1:11" x14ac:dyDescent="0.25">
      <c r="A10993" t="s">
        <v>725</v>
      </c>
      <c r="B10993" t="s">
        <v>622</v>
      </c>
      <c r="C10993" t="s">
        <v>622</v>
      </c>
      <c r="D10993" t="str">
        <f>Clef_répartition[[#This Row],[Code association]]&amp;"_"&amp;Clef_répartition[[#This Row],[Nom association]]</f>
        <v>Région de Nyon_Région de Nyon</v>
      </c>
      <c r="E10993">
        <f>COUNTIFS(D$2:D10993,Clef_répartition[[#This Row],[Code_Nom]],J$2:J10993,Clef_répartition[[#This Row],[Année]])</f>
        <v>12</v>
      </c>
      <c r="F10993">
        <f>IF(Clef_répartition[[#This Row],[Code_Nom]]=D10992,F10992-1,(COUNTIFS(Clef_répartition[Code_Nom],Clef_répartition[[#This Row],[Code_Nom]],Clef_répartition[Année],Clef_répartition[[#This Row],[Année]])))</f>
        <v>30</v>
      </c>
      <c r="G10993" t="str">
        <f>Clef_répartition[[#This Row],[Code_Nom]]&amp;"_"&amp;Clef_répartition[[#This Row],[Nombre]]&amp;"_"&amp;Clef_répartition[[#This Row],[Année]]</f>
        <v>Région de Nyon_Région de Nyon_12_2021</v>
      </c>
      <c r="H10993">
        <v>5713</v>
      </c>
      <c r="I10993" t="s">
        <v>80</v>
      </c>
      <c r="J10993">
        <v>2021</v>
      </c>
      <c r="K10993">
        <v>2.5594011885630468E-2</v>
      </c>
    </row>
    <row r="10994" spans="1:11" x14ac:dyDescent="0.25">
      <c r="A10994" t="s">
        <v>725</v>
      </c>
      <c r="B10994" t="s">
        <v>622</v>
      </c>
      <c r="C10994" t="s">
        <v>622</v>
      </c>
      <c r="D10994" t="str">
        <f>Clef_répartition[[#This Row],[Code association]]&amp;"_"&amp;Clef_répartition[[#This Row],[Nom association]]</f>
        <v>Région de Nyon_Région de Nyon</v>
      </c>
      <c r="E10994">
        <f>COUNTIFS(D$2:D10994,Clef_répartition[[#This Row],[Code_Nom]],J$2:J10994,Clef_répartition[[#This Row],[Année]])</f>
        <v>13</v>
      </c>
      <c r="F10994">
        <f>IF(Clef_répartition[[#This Row],[Code_Nom]]=D10993,F10993-1,(COUNTIFS(Clef_répartition[Code_Nom],Clef_répartition[[#This Row],[Code_Nom]],Clef_répartition[Année],Clef_répartition[[#This Row],[Année]])))</f>
        <v>29</v>
      </c>
      <c r="G10994" t="str">
        <f>Clef_répartition[[#This Row],[Code_Nom]]&amp;"_"&amp;Clef_répartition[[#This Row],[Nombre]]&amp;"_"&amp;Clef_répartition[[#This Row],[Année]]</f>
        <v>Région de Nyon_Région de Nyon_13_2021</v>
      </c>
      <c r="H10994">
        <v>5714</v>
      </c>
      <c r="I10994" t="s">
        <v>81</v>
      </c>
      <c r="J10994">
        <v>2021</v>
      </c>
      <c r="K10994">
        <v>1.3244604549327525E-2</v>
      </c>
    </row>
    <row r="10995" spans="1:11" x14ac:dyDescent="0.25">
      <c r="A10995" t="s">
        <v>725</v>
      </c>
      <c r="B10995" t="s">
        <v>622</v>
      </c>
      <c r="C10995" t="s">
        <v>622</v>
      </c>
      <c r="D10995" t="str">
        <f>Clef_répartition[[#This Row],[Code association]]&amp;"_"&amp;Clef_répartition[[#This Row],[Nom association]]</f>
        <v>Région de Nyon_Région de Nyon</v>
      </c>
      <c r="E10995">
        <f>COUNTIFS(D$2:D10995,Clef_répartition[[#This Row],[Code_Nom]],J$2:J10995,Clef_répartition[[#This Row],[Année]])</f>
        <v>14</v>
      </c>
      <c r="F10995">
        <f>IF(Clef_répartition[[#This Row],[Code_Nom]]=D10994,F10994-1,(COUNTIFS(Clef_répartition[Code_Nom],Clef_répartition[[#This Row],[Code_Nom]],Clef_répartition[Année],Clef_répartition[[#This Row],[Année]])))</f>
        <v>28</v>
      </c>
      <c r="G10995" t="str">
        <f>Clef_répartition[[#This Row],[Code_Nom]]&amp;"_"&amp;Clef_répartition[[#This Row],[Nombre]]&amp;"_"&amp;Clef_répartition[[#This Row],[Année]]</f>
        <v>Région de Nyon_Région de Nyon_14_2021</v>
      </c>
      <c r="H10995">
        <v>5715</v>
      </c>
      <c r="I10995" t="s">
        <v>97</v>
      </c>
      <c r="J10995">
        <v>2021</v>
      </c>
      <c r="K10995">
        <v>1.23601928448936E-2</v>
      </c>
    </row>
    <row r="10996" spans="1:11" x14ac:dyDescent="0.25">
      <c r="A10996" t="s">
        <v>725</v>
      </c>
      <c r="B10996" t="s">
        <v>622</v>
      </c>
      <c r="C10996" t="s">
        <v>622</v>
      </c>
      <c r="D10996" t="str">
        <f>Clef_répartition[[#This Row],[Code association]]&amp;"_"&amp;Clef_répartition[[#This Row],[Nom association]]</f>
        <v>Région de Nyon_Région de Nyon</v>
      </c>
      <c r="E10996">
        <f>COUNTIFS(D$2:D10996,Clef_répartition[[#This Row],[Code_Nom]],J$2:J10996,Clef_répartition[[#This Row],[Année]])</f>
        <v>15</v>
      </c>
      <c r="F10996">
        <f>IF(Clef_répartition[[#This Row],[Code_Nom]]=D10995,F10995-1,(COUNTIFS(Clef_répartition[Code_Nom],Clef_répartition[[#This Row],[Code_Nom]],Clef_répartition[Année],Clef_répartition[[#This Row],[Année]])))</f>
        <v>27</v>
      </c>
      <c r="G10996" t="str">
        <f>Clef_répartition[[#This Row],[Code_Nom]]&amp;"_"&amp;Clef_répartition[[#This Row],[Nombre]]&amp;"_"&amp;Clef_répartition[[#This Row],[Année]]</f>
        <v>Région de Nyon_Région de Nyon_15_2021</v>
      </c>
      <c r="H10996">
        <v>5855</v>
      </c>
      <c r="I10996" t="s">
        <v>98</v>
      </c>
      <c r="J10996">
        <v>2021</v>
      </c>
      <c r="K10996">
        <v>6.8380124464769137E-3</v>
      </c>
    </row>
    <row r="10997" spans="1:11" x14ac:dyDescent="0.25">
      <c r="A10997" t="s">
        <v>725</v>
      </c>
      <c r="B10997" t="s">
        <v>622</v>
      </c>
      <c r="C10997" t="s">
        <v>622</v>
      </c>
      <c r="D10997" t="str">
        <f>Clef_répartition[[#This Row],[Code association]]&amp;"_"&amp;Clef_répartition[[#This Row],[Nom association]]</f>
        <v>Région de Nyon_Région de Nyon</v>
      </c>
      <c r="E10997">
        <f>COUNTIFS(D$2:D10997,Clef_répartition[[#This Row],[Code_Nom]],J$2:J10997,Clef_répartition[[#This Row],[Année]])</f>
        <v>16</v>
      </c>
      <c r="F10997">
        <f>IF(Clef_répartition[[#This Row],[Code_Nom]]=D10996,F10996-1,(COUNTIFS(Clef_répartition[Code_Nom],Clef_répartition[[#This Row],[Code_Nom]],Clef_répartition[Année],Clef_répartition[[#This Row],[Année]])))</f>
        <v>26</v>
      </c>
      <c r="G10997" t="str">
        <f>Clef_répartition[[#This Row],[Code_Nom]]&amp;"_"&amp;Clef_répartition[[#This Row],[Nombre]]&amp;"_"&amp;Clef_répartition[[#This Row],[Année]]</f>
        <v>Région de Nyon_Région de Nyon_16_2021</v>
      </c>
      <c r="H10997">
        <v>5716</v>
      </c>
      <c r="I10997" t="s">
        <v>110</v>
      </c>
      <c r="J10997">
        <v>2021</v>
      </c>
      <c r="K10997">
        <v>1.8723642913381581E-2</v>
      </c>
    </row>
    <row r="10998" spans="1:11" x14ac:dyDescent="0.25">
      <c r="A10998" t="s">
        <v>725</v>
      </c>
      <c r="B10998" t="s">
        <v>622</v>
      </c>
      <c r="C10998" t="s">
        <v>622</v>
      </c>
      <c r="D10998" t="str">
        <f>Clef_répartition[[#This Row],[Code association]]&amp;"_"&amp;Clef_répartition[[#This Row],[Nom association]]</f>
        <v>Région de Nyon_Région de Nyon</v>
      </c>
      <c r="E10998">
        <f>COUNTIFS(D$2:D10998,Clef_répartition[[#This Row],[Code_Nom]],J$2:J10998,Clef_répartition[[#This Row],[Année]])</f>
        <v>17</v>
      </c>
      <c r="F10998">
        <f>IF(Clef_répartition[[#This Row],[Code_Nom]]=D10997,F10997-1,(COUNTIFS(Clef_répartition[Code_Nom],Clef_répartition[[#This Row],[Code_Nom]],Clef_répartition[Année],Clef_répartition[[#This Row],[Année]])))</f>
        <v>25</v>
      </c>
      <c r="G10998" t="str">
        <f>Clef_répartition[[#This Row],[Code_Nom]]&amp;"_"&amp;Clef_répartition[[#This Row],[Nombre]]&amp;"_"&amp;Clef_répartition[[#This Row],[Année]]</f>
        <v>Région de Nyon_Région de Nyon_17_2021</v>
      </c>
      <c r="H10998">
        <v>5717</v>
      </c>
      <c r="I10998" t="s">
        <v>118</v>
      </c>
      <c r="J10998">
        <v>2021</v>
      </c>
      <c r="K10998">
        <v>4.1222213833493317E-2</v>
      </c>
    </row>
    <row r="10999" spans="1:11" x14ac:dyDescent="0.25">
      <c r="A10999" t="s">
        <v>725</v>
      </c>
      <c r="B10999" t="s">
        <v>622</v>
      </c>
      <c r="C10999" t="s">
        <v>622</v>
      </c>
      <c r="D10999" t="str">
        <f>Clef_répartition[[#This Row],[Code association]]&amp;"_"&amp;Clef_répartition[[#This Row],[Nom association]]</f>
        <v>Région de Nyon_Région de Nyon</v>
      </c>
      <c r="E10999">
        <f>COUNTIFS(D$2:D10999,Clef_répartition[[#This Row],[Code_Nom]],J$2:J10999,Clef_répartition[[#This Row],[Année]])</f>
        <v>18</v>
      </c>
      <c r="F10999">
        <f>IF(Clef_répartition[[#This Row],[Code_Nom]]=D10998,F10998-1,(COUNTIFS(Clef_répartition[Code_Nom],Clef_répartition[[#This Row],[Code_Nom]],Clef_répartition[Année],Clef_répartition[[#This Row],[Année]])))</f>
        <v>24</v>
      </c>
      <c r="G10999" t="str">
        <f>Clef_répartition[[#This Row],[Code_Nom]]&amp;"_"&amp;Clef_répartition[[#This Row],[Nombre]]&amp;"_"&amp;Clef_répartition[[#This Row],[Année]]</f>
        <v>Région de Nyon_Région de Nyon_18_2021</v>
      </c>
      <c r="H10999">
        <v>5718</v>
      </c>
      <c r="I10999" t="s">
        <v>120</v>
      </c>
      <c r="J10999">
        <v>2021</v>
      </c>
      <c r="K10999">
        <v>2.1808298370309651E-2</v>
      </c>
    </row>
    <row r="11000" spans="1:11" x14ac:dyDescent="0.25">
      <c r="A11000" t="s">
        <v>725</v>
      </c>
      <c r="B11000" t="s">
        <v>622</v>
      </c>
      <c r="C11000" t="s">
        <v>622</v>
      </c>
      <c r="D11000" t="str">
        <f>Clef_répartition[[#This Row],[Code association]]&amp;"_"&amp;Clef_répartition[[#This Row],[Nom association]]</f>
        <v>Région de Nyon_Région de Nyon</v>
      </c>
      <c r="E11000">
        <f>COUNTIFS(D$2:D11000,Clef_répartition[[#This Row],[Code_Nom]],J$2:J11000,Clef_répartition[[#This Row],[Année]])</f>
        <v>19</v>
      </c>
      <c r="F11000">
        <f>IF(Clef_répartition[[#This Row],[Code_Nom]]=D10999,F10999-1,(COUNTIFS(Clef_répartition[Code_Nom],Clef_répartition[[#This Row],[Code_Nom]],Clef_répartition[Année],Clef_répartition[[#This Row],[Année]])))</f>
        <v>23</v>
      </c>
      <c r="G11000" t="str">
        <f>Clef_répartition[[#This Row],[Code_Nom]]&amp;"_"&amp;Clef_répartition[[#This Row],[Nombre]]&amp;"_"&amp;Clef_répartition[[#This Row],[Année]]</f>
        <v>Région de Nyon_Région de Nyon_19_2021</v>
      </c>
      <c r="H11000">
        <v>5857</v>
      </c>
      <c r="I11000" t="s">
        <v>122</v>
      </c>
      <c r="J11000">
        <v>2021</v>
      </c>
      <c r="K11000">
        <v>1.5509561353365618E-2</v>
      </c>
    </row>
    <row r="11001" spans="1:11" x14ac:dyDescent="0.25">
      <c r="A11001" t="s">
        <v>725</v>
      </c>
      <c r="B11001" t="s">
        <v>622</v>
      </c>
      <c r="C11001" t="s">
        <v>622</v>
      </c>
      <c r="D11001" t="str">
        <f>Clef_répartition[[#This Row],[Code association]]&amp;"_"&amp;Clef_répartition[[#This Row],[Nom association]]</f>
        <v>Région de Nyon_Région de Nyon</v>
      </c>
      <c r="E11001">
        <f>COUNTIFS(D$2:D11001,Clef_répartition[[#This Row],[Code_Nom]],J$2:J11001,Clef_répartition[[#This Row],[Année]])</f>
        <v>20</v>
      </c>
      <c r="F11001">
        <f>IF(Clef_répartition[[#This Row],[Code_Nom]]=D11000,F11000-1,(COUNTIFS(Clef_répartition[Code_Nom],Clef_répartition[[#This Row],[Code_Nom]],Clef_répartition[Année],Clef_répartition[[#This Row],[Année]])))</f>
        <v>22</v>
      </c>
      <c r="G11001" t="str">
        <f>Clef_répartition[[#This Row],[Code_Nom]]&amp;"_"&amp;Clef_répartition[[#This Row],[Nombre]]&amp;"_"&amp;Clef_répartition[[#This Row],[Année]]</f>
        <v>Région de Nyon_Région de Nyon_20_2021</v>
      </c>
      <c r="H11001">
        <v>5719</v>
      </c>
      <c r="I11001" t="s">
        <v>124</v>
      </c>
      <c r="J11001">
        <v>2021</v>
      </c>
      <c r="K11001">
        <v>1.3643668367181854E-2</v>
      </c>
    </row>
    <row r="11002" spans="1:11" x14ac:dyDescent="0.25">
      <c r="A11002" t="s">
        <v>725</v>
      </c>
      <c r="B11002" t="s">
        <v>622</v>
      </c>
      <c r="C11002" t="s">
        <v>622</v>
      </c>
      <c r="D11002" t="str">
        <f>Clef_répartition[[#This Row],[Code association]]&amp;"_"&amp;Clef_répartition[[#This Row],[Nom association]]</f>
        <v>Région de Nyon_Région de Nyon</v>
      </c>
      <c r="E11002">
        <f>COUNTIFS(D$2:D11002,Clef_répartition[[#This Row],[Code_Nom]],J$2:J11002,Clef_répartition[[#This Row],[Année]])</f>
        <v>21</v>
      </c>
      <c r="F11002">
        <f>IF(Clef_répartition[[#This Row],[Code_Nom]]=D11001,F11001-1,(COUNTIFS(Clef_répartition[Code_Nom],Clef_répartition[[#This Row],[Code_Nom]],Clef_répartition[Année],Clef_répartition[[#This Row],[Année]])))</f>
        <v>21</v>
      </c>
      <c r="G11002" t="str">
        <f>Clef_répartition[[#This Row],[Code_Nom]]&amp;"_"&amp;Clef_répartition[[#This Row],[Nombre]]&amp;"_"&amp;Clef_répartition[[#This Row],[Année]]</f>
        <v>Région de Nyon_Région de Nyon_21_2021</v>
      </c>
      <c r="H11002">
        <v>5720</v>
      </c>
      <c r="I11002" t="s">
        <v>125</v>
      </c>
      <c r="J11002">
        <v>2021</v>
      </c>
      <c r="K11002">
        <v>1.0893363676564167E-2</v>
      </c>
    </row>
    <row r="11003" spans="1:11" x14ac:dyDescent="0.25">
      <c r="A11003" t="s">
        <v>725</v>
      </c>
      <c r="B11003" t="s">
        <v>622</v>
      </c>
      <c r="C11003" t="s">
        <v>622</v>
      </c>
      <c r="D11003" t="str">
        <f>Clef_répartition[[#This Row],[Code association]]&amp;"_"&amp;Clef_répartition[[#This Row],[Nom association]]</f>
        <v>Région de Nyon_Région de Nyon</v>
      </c>
      <c r="E11003">
        <f>COUNTIFS(D$2:D11003,Clef_répartition[[#This Row],[Code_Nom]],J$2:J11003,Clef_répartition[[#This Row],[Année]])</f>
        <v>22</v>
      </c>
      <c r="F11003">
        <f>IF(Clef_répartition[[#This Row],[Code_Nom]]=D11002,F11002-1,(COUNTIFS(Clef_répartition[Code_Nom],Clef_répartition[[#This Row],[Code_Nom]],Clef_répartition[Année],Clef_répartition[[#This Row],[Année]])))</f>
        <v>20</v>
      </c>
      <c r="G11003" t="str">
        <f>Clef_répartition[[#This Row],[Code_Nom]]&amp;"_"&amp;Clef_répartition[[#This Row],[Nombre]]&amp;"_"&amp;Clef_répartition[[#This Row],[Année]]</f>
        <v>Région de Nyon_Région de Nyon_22_2021</v>
      </c>
      <c r="H11003">
        <v>5721</v>
      </c>
      <c r="I11003" t="s">
        <v>126</v>
      </c>
      <c r="J11003">
        <v>2021</v>
      </c>
      <c r="K11003">
        <v>0.14347962078151796</v>
      </c>
    </row>
    <row r="11004" spans="1:11" x14ac:dyDescent="0.25">
      <c r="A11004" t="s">
        <v>725</v>
      </c>
      <c r="B11004" t="s">
        <v>622</v>
      </c>
      <c r="C11004" t="s">
        <v>622</v>
      </c>
      <c r="D11004" t="str">
        <f>Clef_répartition[[#This Row],[Code association]]&amp;"_"&amp;Clef_répartition[[#This Row],[Nom association]]</f>
        <v>Région de Nyon_Région de Nyon</v>
      </c>
      <c r="E11004">
        <f>COUNTIFS(D$2:D11004,Clef_répartition[[#This Row],[Code_Nom]],J$2:J11004,Clef_répartition[[#This Row],[Année]])</f>
        <v>23</v>
      </c>
      <c r="F11004">
        <f>IF(Clef_répartition[[#This Row],[Code_Nom]]=D11003,F11003-1,(COUNTIFS(Clef_répartition[Code_Nom],Clef_répartition[[#This Row],[Code_Nom]],Clef_répartition[Année],Clef_répartition[[#This Row],[Année]])))</f>
        <v>19</v>
      </c>
      <c r="G11004" t="str">
        <f>Clef_répartition[[#This Row],[Code_Nom]]&amp;"_"&amp;Clef_répartition[[#This Row],[Nombre]]&amp;"_"&amp;Clef_répartition[[#This Row],[Année]]</f>
        <v>Région de Nyon_Région de Nyon_23_2021</v>
      </c>
      <c r="H11004">
        <v>5722</v>
      </c>
      <c r="I11004" t="s">
        <v>133</v>
      </c>
      <c r="J11004">
        <v>2021</v>
      </c>
      <c r="K11004">
        <v>4.3249889448536945E-3</v>
      </c>
    </row>
    <row r="11005" spans="1:11" x14ac:dyDescent="0.25">
      <c r="A11005" t="s">
        <v>725</v>
      </c>
      <c r="B11005" t="s">
        <v>622</v>
      </c>
      <c r="C11005" t="s">
        <v>622</v>
      </c>
      <c r="D11005" t="str">
        <f>Clef_répartition[[#This Row],[Code association]]&amp;"_"&amp;Clef_répartition[[#This Row],[Nom association]]</f>
        <v>Région de Nyon_Région de Nyon</v>
      </c>
      <c r="E11005">
        <f>COUNTIFS(D$2:D11005,Clef_répartition[[#This Row],[Code_Nom]],J$2:J11005,Clef_répartition[[#This Row],[Année]])</f>
        <v>24</v>
      </c>
      <c r="F11005">
        <f>IF(Clef_répartition[[#This Row],[Code_Nom]]=D11004,F11004-1,(COUNTIFS(Clef_répartition[Code_Nom],Clef_répartition[[#This Row],[Code_Nom]],Clef_répartition[Année],Clef_répartition[[#This Row],[Année]])))</f>
        <v>18</v>
      </c>
      <c r="G11005" t="str">
        <f>Clef_répartition[[#This Row],[Code_Nom]]&amp;"_"&amp;Clef_répartition[[#This Row],[Nombre]]&amp;"_"&amp;Clef_répartition[[#This Row],[Année]]</f>
        <v>Région de Nyon_Région de Nyon_24_2021</v>
      </c>
      <c r="H11005">
        <v>5726</v>
      </c>
      <c r="I11005" t="s">
        <v>148</v>
      </c>
      <c r="J11005">
        <v>2021</v>
      </c>
      <c r="K11005">
        <v>1.2565117508116097E-2</v>
      </c>
    </row>
    <row r="11006" spans="1:11" x14ac:dyDescent="0.25">
      <c r="A11006" t="s">
        <v>725</v>
      </c>
      <c r="B11006" t="s">
        <v>622</v>
      </c>
      <c r="C11006" t="s">
        <v>622</v>
      </c>
      <c r="D11006" t="str">
        <f>Clef_répartition[[#This Row],[Code association]]&amp;"_"&amp;Clef_répartition[[#This Row],[Nom association]]</f>
        <v>Région de Nyon_Région de Nyon</v>
      </c>
      <c r="E11006">
        <f>COUNTIFS(D$2:D11006,Clef_répartition[[#This Row],[Code_Nom]],J$2:J11006,Clef_répartition[[#This Row],[Année]])</f>
        <v>25</v>
      </c>
      <c r="F11006">
        <f>IF(Clef_répartition[[#This Row],[Code_Nom]]=D11005,F11005-1,(COUNTIFS(Clef_répartition[Code_Nom],Clef_répartition[[#This Row],[Code_Nom]],Clef_répartition[Année],Clef_répartition[[#This Row],[Année]])))</f>
        <v>17</v>
      </c>
      <c r="G11006" t="str">
        <f>Clef_répartition[[#This Row],[Code_Nom]]&amp;"_"&amp;Clef_répartition[[#This Row],[Nombre]]&amp;"_"&amp;Clef_répartition[[#This Row],[Année]]</f>
        <v>Région de Nyon_Région de Nyon_25_2021</v>
      </c>
      <c r="H11006">
        <v>5731</v>
      </c>
      <c r="I11006" t="s">
        <v>157</v>
      </c>
      <c r="J11006">
        <v>2021</v>
      </c>
      <c r="K11006">
        <v>1.4959500415242079E-2</v>
      </c>
    </row>
    <row r="11007" spans="1:11" x14ac:dyDescent="0.25">
      <c r="A11007" t="s">
        <v>725</v>
      </c>
      <c r="B11007" t="s">
        <v>622</v>
      </c>
      <c r="C11007" t="s">
        <v>622</v>
      </c>
      <c r="D11007" t="str">
        <f>Clef_répartition[[#This Row],[Code association]]&amp;"_"&amp;Clef_répartition[[#This Row],[Nom association]]</f>
        <v>Région de Nyon_Région de Nyon</v>
      </c>
      <c r="E11007">
        <f>COUNTIFS(D$2:D11007,Clef_répartition[[#This Row],[Code_Nom]],J$2:J11007,Clef_répartition[[#This Row],[Année]])</f>
        <v>26</v>
      </c>
      <c r="F11007">
        <f>IF(Clef_répartition[[#This Row],[Code_Nom]]=D11006,F11006-1,(COUNTIFS(Clef_répartition[Code_Nom],Clef_répartition[[#This Row],[Code_Nom]],Clef_répartition[Année],Clef_répartition[[#This Row],[Année]])))</f>
        <v>16</v>
      </c>
      <c r="G11007" t="str">
        <f>Clef_répartition[[#This Row],[Code_Nom]]&amp;"_"&amp;Clef_répartition[[#This Row],[Nombre]]&amp;"_"&amp;Clef_répartition[[#This Row],[Année]]</f>
        <v>Région de Nyon_Région de Nyon_26_2021</v>
      </c>
      <c r="H11007">
        <v>5429</v>
      </c>
      <c r="I11007" t="s">
        <v>162</v>
      </c>
      <c r="J11007">
        <v>2021</v>
      </c>
      <c r="K11007">
        <v>5.608464467141948E-3</v>
      </c>
    </row>
    <row r="11008" spans="1:11" x14ac:dyDescent="0.25">
      <c r="A11008" t="s">
        <v>725</v>
      </c>
      <c r="B11008" t="s">
        <v>622</v>
      </c>
      <c r="C11008" t="s">
        <v>622</v>
      </c>
      <c r="D11008" t="str">
        <f>Clef_répartition[[#This Row],[Code association]]&amp;"_"&amp;Clef_répartition[[#This Row],[Nom association]]</f>
        <v>Région de Nyon_Région de Nyon</v>
      </c>
      <c r="E11008">
        <f>COUNTIFS(D$2:D11008,Clef_répartition[[#This Row],[Code_Nom]],J$2:J11008,Clef_répartition[[#This Row],[Année]])</f>
        <v>27</v>
      </c>
      <c r="F11008">
        <f>IF(Clef_répartition[[#This Row],[Code_Nom]]=D11007,F11007-1,(COUNTIFS(Clef_répartition[Code_Nom],Clef_répartition[[#This Row],[Code_Nom]],Clef_répartition[Année],Clef_répartition[[#This Row],[Année]])))</f>
        <v>15</v>
      </c>
      <c r="G11008" t="str">
        <f>Clef_répartition[[#This Row],[Code_Nom]]&amp;"_"&amp;Clef_répartition[[#This Row],[Nombre]]&amp;"_"&amp;Clef_répartition[[#This Row],[Année]]</f>
        <v>Région de Nyon_Région de Nyon_27_2021</v>
      </c>
      <c r="H11008">
        <v>5858</v>
      </c>
      <c r="I11008" t="s">
        <v>165</v>
      </c>
      <c r="J11008">
        <v>2021</v>
      </c>
      <c r="K11008">
        <v>6.7948704121142834E-3</v>
      </c>
    </row>
    <row r="11009" spans="1:11" x14ac:dyDescent="0.25">
      <c r="A11009" t="s">
        <v>725</v>
      </c>
      <c r="B11009" t="s">
        <v>622</v>
      </c>
      <c r="C11009" t="s">
        <v>622</v>
      </c>
      <c r="D11009" t="str">
        <f>Clef_répartition[[#This Row],[Code association]]&amp;"_"&amp;Clef_répartition[[#This Row],[Nom association]]</f>
        <v>Région de Nyon_Région de Nyon</v>
      </c>
      <c r="E11009">
        <f>COUNTIFS(D$2:D11009,Clef_répartition[[#This Row],[Code_Nom]],J$2:J11009,Clef_répartition[[#This Row],[Année]])</f>
        <v>28</v>
      </c>
      <c r="F11009">
        <f>IF(Clef_répartition[[#This Row],[Code_Nom]]=D11008,F11008-1,(COUNTIFS(Clef_répartition[Code_Nom],Clef_répartition[[#This Row],[Code_Nom]],Clef_répartition[Année],Clef_répartition[[#This Row],[Année]])))</f>
        <v>14</v>
      </c>
      <c r="G11009" t="str">
        <f>Clef_répartition[[#This Row],[Code_Nom]]&amp;"_"&amp;Clef_répartition[[#This Row],[Nombre]]&amp;"_"&amp;Clef_répartition[[#This Row],[Année]]</f>
        <v>Région de Nyon_Région de Nyon_28_2021</v>
      </c>
      <c r="H11009">
        <v>5430</v>
      </c>
      <c r="I11009" t="s">
        <v>171</v>
      </c>
      <c r="J11009">
        <v>2021</v>
      </c>
      <c r="K11009">
        <v>5.2309716664689322E-3</v>
      </c>
    </row>
    <row r="11010" spans="1:11" x14ac:dyDescent="0.25">
      <c r="A11010" t="s">
        <v>725</v>
      </c>
      <c r="B11010" t="s">
        <v>622</v>
      </c>
      <c r="C11010" t="s">
        <v>622</v>
      </c>
      <c r="D11010" t="str">
        <f>Clef_répartition[[#This Row],[Code association]]&amp;"_"&amp;Clef_répartition[[#This Row],[Nom association]]</f>
        <v>Région de Nyon_Région de Nyon</v>
      </c>
      <c r="E11010">
        <f>COUNTIFS(D$2:D11010,Clef_répartition[[#This Row],[Code_Nom]],J$2:J11010,Clef_répartition[[#This Row],[Année]])</f>
        <v>29</v>
      </c>
      <c r="F11010">
        <f>IF(Clef_répartition[[#This Row],[Code_Nom]]=D11009,F11009-1,(COUNTIFS(Clef_répartition[Code_Nom],Clef_répartition[[#This Row],[Code_Nom]],Clef_répartition[Année],Clef_répartition[[#This Row],[Année]])))</f>
        <v>13</v>
      </c>
      <c r="G11010" t="str">
        <f>Clef_répartition[[#This Row],[Code_Nom]]&amp;"_"&amp;Clef_répartition[[#This Row],[Nombre]]&amp;"_"&amp;Clef_répartition[[#This Row],[Année]]</f>
        <v>Région de Nyon_Région de Nyon_29_2021</v>
      </c>
      <c r="H11010">
        <v>5723</v>
      </c>
      <c r="I11010" t="s">
        <v>176</v>
      </c>
      <c r="J11010">
        <v>2021</v>
      </c>
      <c r="K11010">
        <v>2.3674191356493415E-2</v>
      </c>
    </row>
    <row r="11011" spans="1:11" x14ac:dyDescent="0.25">
      <c r="A11011" t="s">
        <v>725</v>
      </c>
      <c r="B11011" t="s">
        <v>622</v>
      </c>
      <c r="C11011" t="s">
        <v>622</v>
      </c>
      <c r="D11011" t="str">
        <f>Clef_répartition[[#This Row],[Code association]]&amp;"_"&amp;Clef_répartition[[#This Row],[Nom association]]</f>
        <v>Région de Nyon_Région de Nyon</v>
      </c>
      <c r="E11011">
        <f>COUNTIFS(D$2:D11011,Clef_répartition[[#This Row],[Code_Nom]],J$2:J11011,Clef_répartition[[#This Row],[Année]])</f>
        <v>30</v>
      </c>
      <c r="F11011">
        <f>IF(Clef_répartition[[#This Row],[Code_Nom]]=D11010,F11010-1,(COUNTIFS(Clef_répartition[Code_Nom],Clef_répartition[[#This Row],[Code_Nom]],Clef_répartition[Année],Clef_répartition[[#This Row],[Année]])))</f>
        <v>12</v>
      </c>
      <c r="G11011" t="str">
        <f>Clef_répartition[[#This Row],[Code_Nom]]&amp;"_"&amp;Clef_répartition[[#This Row],[Nombre]]&amp;"_"&amp;Clef_répartition[[#This Row],[Année]]</f>
        <v>Région de Nyon_Région de Nyon_30_2021</v>
      </c>
      <c r="H11011">
        <v>5859</v>
      </c>
      <c r="I11011" t="s">
        <v>182</v>
      </c>
      <c r="J11011">
        <v>2021</v>
      </c>
      <c r="K11011">
        <v>2.9541508029811144E-2</v>
      </c>
    </row>
    <row r="11012" spans="1:11" x14ac:dyDescent="0.25">
      <c r="A11012" t="s">
        <v>725</v>
      </c>
      <c r="B11012" t="s">
        <v>622</v>
      </c>
      <c r="C11012" t="s">
        <v>622</v>
      </c>
      <c r="D11012" t="str">
        <f>Clef_répartition[[#This Row],[Code association]]&amp;"_"&amp;Clef_répartition[[#This Row],[Nom association]]</f>
        <v>Région de Nyon_Région de Nyon</v>
      </c>
      <c r="E11012">
        <f>COUNTIFS(D$2:D11012,Clef_répartition[[#This Row],[Code_Nom]],J$2:J11012,Clef_répartition[[#This Row],[Année]])</f>
        <v>31</v>
      </c>
      <c r="F11012">
        <f>IF(Clef_répartition[[#This Row],[Code_Nom]]=D11011,F11011-1,(COUNTIFS(Clef_répartition[Code_Nom],Clef_répartition[[#This Row],[Code_Nom]],Clef_répartition[Année],Clef_répartition[[#This Row],[Année]])))</f>
        <v>11</v>
      </c>
      <c r="G11012" t="str">
        <f>Clef_répartition[[#This Row],[Code_Nom]]&amp;"_"&amp;Clef_répartition[[#This Row],[Nombre]]&amp;"_"&amp;Clef_répartition[[#This Row],[Année]]</f>
        <v>Région de Nyon_Région de Nyon_31_2021</v>
      </c>
      <c r="H11012">
        <v>5724</v>
      </c>
      <c r="I11012" t="s">
        <v>196</v>
      </c>
      <c r="J11012">
        <v>2021</v>
      </c>
      <c r="K11012">
        <v>0.23857545002534591</v>
      </c>
    </row>
    <row r="11013" spans="1:11" x14ac:dyDescent="0.25">
      <c r="A11013" t="s">
        <v>725</v>
      </c>
      <c r="B11013" t="s">
        <v>622</v>
      </c>
      <c r="C11013" t="s">
        <v>622</v>
      </c>
      <c r="D11013" t="str">
        <f>Clef_répartition[[#This Row],[Code association]]&amp;"_"&amp;Clef_répartition[[#This Row],[Nom association]]</f>
        <v>Région de Nyon_Région de Nyon</v>
      </c>
      <c r="E11013">
        <f>COUNTIFS(D$2:D11013,Clef_répartition[[#This Row],[Code_Nom]],J$2:J11013,Clef_répartition[[#This Row],[Année]])</f>
        <v>32</v>
      </c>
      <c r="F11013">
        <f>IF(Clef_répartition[[#This Row],[Code_Nom]]=D11012,F11012-1,(COUNTIFS(Clef_répartition[Code_Nom],Clef_répartition[[#This Row],[Code_Nom]],Clef_répartition[Année],Clef_répartition[[#This Row],[Année]])))</f>
        <v>10</v>
      </c>
      <c r="G11013" t="str">
        <f>Clef_répartition[[#This Row],[Code_Nom]]&amp;"_"&amp;Clef_répartition[[#This Row],[Nombre]]&amp;"_"&amp;Clef_répartition[[#This Row],[Année]]</f>
        <v>Région de Nyon_Région de Nyon_32_2021</v>
      </c>
      <c r="H11013">
        <v>5860</v>
      </c>
      <c r="I11013" t="s">
        <v>215</v>
      </c>
      <c r="J11013">
        <v>2021</v>
      </c>
      <c r="K11013">
        <v>1.6329260006255595E-2</v>
      </c>
    </row>
    <row r="11014" spans="1:11" x14ac:dyDescent="0.25">
      <c r="A11014" t="s">
        <v>725</v>
      </c>
      <c r="B11014" t="s">
        <v>622</v>
      </c>
      <c r="C11014" t="s">
        <v>622</v>
      </c>
      <c r="D11014" t="str">
        <f>Clef_répartition[[#This Row],[Code association]]&amp;"_"&amp;Clef_répartition[[#This Row],[Nom association]]</f>
        <v>Région de Nyon_Région de Nyon</v>
      </c>
      <c r="E11014">
        <f>COUNTIFS(D$2:D11014,Clef_répartition[[#This Row],[Code_Nom]],J$2:J11014,Clef_répartition[[#This Row],[Année]])</f>
        <v>33</v>
      </c>
      <c r="F11014">
        <f>IF(Clef_répartition[[#This Row],[Code_Nom]]=D11013,F11013-1,(COUNTIFS(Clef_répartition[Code_Nom],Clef_répartition[[#This Row],[Code_Nom]],Clef_répartition[Année],Clef_répartition[[#This Row],[Année]])))</f>
        <v>9</v>
      </c>
      <c r="G11014" t="str">
        <f>Clef_répartition[[#This Row],[Code_Nom]]&amp;"_"&amp;Clef_répartition[[#This Row],[Nombre]]&amp;"_"&amp;Clef_répartition[[#This Row],[Année]]</f>
        <v>Région de Nyon_Région de Nyon_33_2021</v>
      </c>
      <c r="H11014">
        <v>5861</v>
      </c>
      <c r="I11014" t="s">
        <v>232</v>
      </c>
      <c r="J11014">
        <v>2021</v>
      </c>
      <c r="K11014">
        <v>6.7851634543826908E-2</v>
      </c>
    </row>
    <row r="11015" spans="1:11" x14ac:dyDescent="0.25">
      <c r="A11015" t="s">
        <v>725</v>
      </c>
      <c r="B11015" t="s">
        <v>622</v>
      </c>
      <c r="C11015" t="s">
        <v>622</v>
      </c>
      <c r="D11015" t="str">
        <f>Clef_répartition[[#This Row],[Code association]]&amp;"_"&amp;Clef_répartition[[#This Row],[Nom association]]</f>
        <v>Région de Nyon_Région de Nyon</v>
      </c>
      <c r="E11015">
        <f>COUNTIFS(D$2:D11015,Clef_répartition[[#This Row],[Code_Nom]],J$2:J11015,Clef_répartition[[#This Row],[Année]])</f>
        <v>34</v>
      </c>
      <c r="F11015">
        <f>IF(Clef_répartition[[#This Row],[Code_Nom]]=D11014,F11014-1,(COUNTIFS(Clef_répartition[Code_Nom],Clef_répartition[[#This Row],[Code_Nom]],Clef_répartition[Année],Clef_répartition[[#This Row],[Année]])))</f>
        <v>8</v>
      </c>
      <c r="G11015" t="str">
        <f>Clef_répartition[[#This Row],[Code_Nom]]&amp;"_"&amp;Clef_répartition[[#This Row],[Nombre]]&amp;"_"&amp;Clef_répartition[[#This Row],[Année]]</f>
        <v>Région de Nyon_Région de Nyon_34_2021</v>
      </c>
      <c r="H11015">
        <v>5727</v>
      </c>
      <c r="I11015" t="s">
        <v>243</v>
      </c>
      <c r="J11015">
        <v>2021</v>
      </c>
      <c r="K11015">
        <v>2.970329065867101E-2</v>
      </c>
    </row>
    <row r="11016" spans="1:11" x14ac:dyDescent="0.25">
      <c r="A11016" t="s">
        <v>725</v>
      </c>
      <c r="B11016" t="s">
        <v>622</v>
      </c>
      <c r="C11016" t="s">
        <v>622</v>
      </c>
      <c r="D11016" t="str">
        <f>Clef_répartition[[#This Row],[Code association]]&amp;"_"&amp;Clef_répartition[[#This Row],[Nom association]]</f>
        <v>Région de Nyon_Région de Nyon</v>
      </c>
      <c r="E11016">
        <f>COUNTIFS(D$2:D11016,Clef_répartition[[#This Row],[Code_Nom]],J$2:J11016,Clef_répartition[[#This Row],[Année]])</f>
        <v>35</v>
      </c>
      <c r="F11016">
        <f>IF(Clef_répartition[[#This Row],[Code_Nom]]=D11015,F11015-1,(COUNTIFS(Clef_répartition[Code_Nom],Clef_répartition[[#This Row],[Code_Nom]],Clef_répartition[Année],Clef_répartition[[#This Row],[Année]])))</f>
        <v>7</v>
      </c>
      <c r="G11016" t="str">
        <f>Clef_répartition[[#This Row],[Code_Nom]]&amp;"_"&amp;Clef_répartition[[#This Row],[Nombre]]&amp;"_"&amp;Clef_répartition[[#This Row],[Année]]</f>
        <v>Région de Nyon_Région de Nyon_35_2021</v>
      </c>
      <c r="H11016">
        <v>5434</v>
      </c>
      <c r="I11016" t="s">
        <v>244</v>
      </c>
      <c r="J11016">
        <v>2021</v>
      </c>
      <c r="K11016">
        <v>1.1562065209184938E-2</v>
      </c>
    </row>
    <row r="11017" spans="1:11" x14ac:dyDescent="0.25">
      <c r="A11017" t="s">
        <v>725</v>
      </c>
      <c r="B11017" t="s">
        <v>622</v>
      </c>
      <c r="C11017" t="s">
        <v>622</v>
      </c>
      <c r="D11017" t="str">
        <f>Clef_répartition[[#This Row],[Code association]]&amp;"_"&amp;Clef_répartition[[#This Row],[Nom association]]</f>
        <v>Région de Nyon_Région de Nyon</v>
      </c>
      <c r="E11017">
        <f>COUNTIFS(D$2:D11017,Clef_répartition[[#This Row],[Code_Nom]],J$2:J11017,Clef_répartition[[#This Row],[Année]])</f>
        <v>36</v>
      </c>
      <c r="F11017">
        <f>IF(Clef_répartition[[#This Row],[Code_Nom]]=D11016,F11016-1,(COUNTIFS(Clef_répartition[Code_Nom],Clef_répartition[[#This Row],[Code_Nom]],Clef_répartition[Année],Clef_répartition[[#This Row],[Année]])))</f>
        <v>6</v>
      </c>
      <c r="G11017" t="str">
        <f>Clef_répartition[[#This Row],[Code_Nom]]&amp;"_"&amp;Clef_répartition[[#This Row],[Nombre]]&amp;"_"&amp;Clef_répartition[[#This Row],[Année]]</f>
        <v>Région de Nyon_Région de Nyon_36_2021</v>
      </c>
      <c r="H11017">
        <v>5728</v>
      </c>
      <c r="I11017" t="s">
        <v>255</v>
      </c>
      <c r="J11017">
        <v>2021</v>
      </c>
      <c r="K11017">
        <v>6.2987370169440343E-3</v>
      </c>
    </row>
    <row r="11018" spans="1:11" x14ac:dyDescent="0.25">
      <c r="A11018" t="s">
        <v>725</v>
      </c>
      <c r="B11018" t="s">
        <v>622</v>
      </c>
      <c r="C11018" t="s">
        <v>622</v>
      </c>
      <c r="D11018" t="str">
        <f>Clef_répartition[[#This Row],[Code association]]&amp;"_"&amp;Clef_répartition[[#This Row],[Nom association]]</f>
        <v>Région de Nyon_Région de Nyon</v>
      </c>
      <c r="E11018">
        <f>COUNTIFS(D$2:D11018,Clef_répartition[[#This Row],[Code_Nom]],J$2:J11018,Clef_répartition[[#This Row],[Année]])</f>
        <v>37</v>
      </c>
      <c r="F11018">
        <f>IF(Clef_répartition[[#This Row],[Code_Nom]]=D11017,F11017-1,(COUNTIFS(Clef_répartition[Code_Nom],Clef_répartition[[#This Row],[Code_Nom]],Clef_répartition[Année],Clef_répartition[[#This Row],[Année]])))</f>
        <v>5</v>
      </c>
      <c r="G11018" t="str">
        <f>Clef_répartition[[#This Row],[Code_Nom]]&amp;"_"&amp;Clef_répartition[[#This Row],[Nombre]]&amp;"_"&amp;Clef_répartition[[#This Row],[Année]]</f>
        <v>Région de Nyon_Région de Nyon_37_2021</v>
      </c>
      <c r="H11018">
        <v>5729</v>
      </c>
      <c r="I11018" t="s">
        <v>261</v>
      </c>
      <c r="J11018">
        <v>2021</v>
      </c>
      <c r="K11018">
        <v>1.7709805105859767E-2</v>
      </c>
    </row>
    <row r="11019" spans="1:11" x14ac:dyDescent="0.25">
      <c r="A11019" t="s">
        <v>725</v>
      </c>
      <c r="B11019" t="s">
        <v>622</v>
      </c>
      <c r="C11019" t="s">
        <v>622</v>
      </c>
      <c r="D11019" t="str">
        <f>Clef_répartition[[#This Row],[Code association]]&amp;"_"&amp;Clef_répartition[[#This Row],[Nom association]]</f>
        <v>Région de Nyon_Région de Nyon</v>
      </c>
      <c r="E11019">
        <f>COUNTIFS(D$2:D11019,Clef_répartition[[#This Row],[Code_Nom]],J$2:J11019,Clef_répartition[[#This Row],[Année]])</f>
        <v>38</v>
      </c>
      <c r="F11019">
        <f>IF(Clef_répartition[[#This Row],[Code_Nom]]=D11018,F11018-1,(COUNTIFS(Clef_répartition[Code_Nom],Clef_répartition[[#This Row],[Code_Nom]],Clef_répartition[Année],Clef_répartition[[#This Row],[Année]])))</f>
        <v>4</v>
      </c>
      <c r="G11019" t="str">
        <f>Clef_répartition[[#This Row],[Code_Nom]]&amp;"_"&amp;Clef_répartition[[#This Row],[Nombre]]&amp;"_"&amp;Clef_répartition[[#This Row],[Année]]</f>
        <v>Région de Nyon_Région de Nyon_38_2021</v>
      </c>
      <c r="H11019">
        <v>5862</v>
      </c>
      <c r="I11019" t="s">
        <v>262</v>
      </c>
      <c r="J11019">
        <v>2021</v>
      </c>
      <c r="K11019">
        <v>2.5993075703484797E-3</v>
      </c>
    </row>
    <row r="11020" spans="1:11" x14ac:dyDescent="0.25">
      <c r="A11020" t="s">
        <v>725</v>
      </c>
      <c r="B11020" t="s">
        <v>622</v>
      </c>
      <c r="C11020" t="s">
        <v>622</v>
      </c>
      <c r="D11020" t="str">
        <f>Clef_répartition[[#This Row],[Code association]]&amp;"_"&amp;Clef_répartition[[#This Row],[Nom association]]</f>
        <v>Région de Nyon_Région de Nyon</v>
      </c>
      <c r="E11020">
        <f>COUNTIFS(D$2:D11020,Clef_répartition[[#This Row],[Code_Nom]],J$2:J11020,Clef_répartition[[#This Row],[Année]])</f>
        <v>39</v>
      </c>
      <c r="F11020">
        <f>IF(Clef_répartition[[#This Row],[Code_Nom]]=D11019,F11019-1,(COUNTIFS(Clef_répartition[Code_Nom],Clef_répartition[[#This Row],[Code_Nom]],Clef_répartition[Année],Clef_répartition[[#This Row],[Année]])))</f>
        <v>3</v>
      </c>
      <c r="G11020" t="str">
        <f>Clef_répartition[[#This Row],[Code_Nom]]&amp;"_"&amp;Clef_répartition[[#This Row],[Nombre]]&amp;"_"&amp;Clef_répartition[[#This Row],[Année]]</f>
        <v>Région de Nyon_Région de Nyon_39_2021</v>
      </c>
      <c r="H11020">
        <v>5730</v>
      </c>
      <c r="I11020" t="s">
        <v>265</v>
      </c>
      <c r="J11020">
        <v>2021</v>
      </c>
      <c r="K11020">
        <v>1.5520346861956276E-2</v>
      </c>
    </row>
    <row r="11021" spans="1:11" x14ac:dyDescent="0.25">
      <c r="A11021" t="s">
        <v>725</v>
      </c>
      <c r="B11021" t="s">
        <v>622</v>
      </c>
      <c r="C11021" t="s">
        <v>622</v>
      </c>
      <c r="D11021" t="str">
        <f>Clef_répartition[[#This Row],[Code association]]&amp;"_"&amp;Clef_répartition[[#This Row],[Nom association]]</f>
        <v>Région de Nyon_Région de Nyon</v>
      </c>
      <c r="E11021">
        <f>COUNTIFS(D$2:D11021,Clef_répartition[[#This Row],[Code_Nom]],J$2:J11021,Clef_répartition[[#This Row],[Année]])</f>
        <v>40</v>
      </c>
      <c r="F11021">
        <f>IF(Clef_répartition[[#This Row],[Code_Nom]]=D11020,F11020-1,(COUNTIFS(Clef_répartition[Code_Nom],Clef_répartition[[#This Row],[Code_Nom]],Clef_répartition[Année],Clef_répartition[[#This Row],[Année]])))</f>
        <v>2</v>
      </c>
      <c r="G11021" t="str">
        <f>Clef_répartition[[#This Row],[Code_Nom]]&amp;"_"&amp;Clef_répartition[[#This Row],[Nombre]]&amp;"_"&amp;Clef_répartition[[#This Row],[Année]]</f>
        <v>Région de Nyon_Région de Nyon_40_2021</v>
      </c>
      <c r="H11021">
        <v>5732</v>
      </c>
      <c r="I11021" t="s">
        <v>279</v>
      </c>
      <c r="J11021">
        <v>2021</v>
      </c>
      <c r="K11021">
        <v>1.2478833439390834E-2</v>
      </c>
    </row>
    <row r="11022" spans="1:11" x14ac:dyDescent="0.25">
      <c r="A11022" t="s">
        <v>725</v>
      </c>
      <c r="B11022" t="s">
        <v>622</v>
      </c>
      <c r="C11022" t="s">
        <v>622</v>
      </c>
      <c r="D11022" t="str">
        <f>Clef_répartition[[#This Row],[Code association]]&amp;"_"&amp;Clef_répartition[[#This Row],[Nom association]]</f>
        <v>Région de Nyon_Région de Nyon</v>
      </c>
      <c r="E11022">
        <f>COUNTIFS(D$2:D11022,Clef_répartition[[#This Row],[Code_Nom]],J$2:J11022,Clef_répartition[[#This Row],[Année]])</f>
        <v>41</v>
      </c>
      <c r="F11022">
        <f>IF(Clef_répartition[[#This Row],[Code_Nom]]=D11021,F11021-1,(COUNTIFS(Clef_répartition[Code_Nom],Clef_répartition[[#This Row],[Code_Nom]],Clef_répartition[Année],Clef_répartition[[#This Row],[Année]])))</f>
        <v>1</v>
      </c>
      <c r="G11022" t="str">
        <f>Clef_répartition[[#This Row],[Code_Nom]]&amp;"_"&amp;Clef_répartition[[#This Row],[Nombre]]&amp;"_"&amp;Clef_répartition[[#This Row],[Année]]</f>
        <v>Région de Nyon_Région de Nyon_41_2021</v>
      </c>
      <c r="H11022">
        <v>5863</v>
      </c>
      <c r="I11022" t="s">
        <v>287</v>
      </c>
      <c r="J11022">
        <v>2021</v>
      </c>
      <c r="K11022">
        <v>3.9798526699526514E-3</v>
      </c>
    </row>
    <row r="11023" spans="1:11" x14ac:dyDescent="0.25">
      <c r="A11023" t="s">
        <v>725</v>
      </c>
      <c r="B11023" t="s">
        <v>473</v>
      </c>
      <c r="C11023" t="s">
        <v>474</v>
      </c>
      <c r="D11023" t="str">
        <f>Clef_répartition[[#This Row],[Code association]]&amp;"_"&amp;Clef_répartition[[#This Row],[Nom association]]</f>
        <v>SDIS Broye-Vully_Association de communes Service de Défense Incendie et de Secours Broye-Vully</v>
      </c>
      <c r="E11023">
        <f>COUNTIFS(D$2:D11023,Clef_répartition[[#This Row],[Code_Nom]],J$2:J11023,Clef_répartition[[#This Row],[Année]])</f>
        <v>1</v>
      </c>
      <c r="F11023">
        <f>IF(Clef_répartition[[#This Row],[Code_Nom]]=D11022,F11022-1,(COUNTIFS(Clef_répartition[Code_Nom],Clef_répartition[[#This Row],[Code_Nom]],Clef_répartition[Année],Clef_répartition[[#This Row],[Année]])))</f>
        <v>17</v>
      </c>
      <c r="G1102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Broye-Vully_1_2021</v>
      </c>
      <c r="H11023">
        <v>5451</v>
      </c>
      <c r="I11023" t="s">
        <v>10</v>
      </c>
      <c r="J11023">
        <v>2021</v>
      </c>
      <c r="K11023">
        <v>0.14755069791941006</v>
      </c>
    </row>
    <row r="11024" spans="1:11" x14ac:dyDescent="0.25">
      <c r="A11024" t="s">
        <v>725</v>
      </c>
      <c r="B11024" t="s">
        <v>473</v>
      </c>
      <c r="C11024" t="s">
        <v>474</v>
      </c>
      <c r="D11024" t="str">
        <f>Clef_répartition[[#This Row],[Code association]]&amp;"_"&amp;Clef_répartition[[#This Row],[Nom association]]</f>
        <v>SDIS Broye-Vully_Association de communes Service de Défense Incendie et de Secours Broye-Vully</v>
      </c>
      <c r="E11024">
        <f>COUNTIFS(D$2:D11024,Clef_répartition[[#This Row],[Code_Nom]],J$2:J11024,Clef_répartition[[#This Row],[Année]])</f>
        <v>2</v>
      </c>
      <c r="F11024">
        <f>IF(Clef_répartition[[#This Row],[Code_Nom]]=D11023,F11023-1,(COUNTIFS(Clef_répartition[Code_Nom],Clef_répartition[[#This Row],[Code_Nom]],Clef_répartition[Année],Clef_répartition[[#This Row],[Année]])))</f>
        <v>16</v>
      </c>
      <c r="G1102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Broye-Vully_2_2021</v>
      </c>
      <c r="H11024">
        <v>5812</v>
      </c>
      <c r="I11024" t="s">
        <v>48</v>
      </c>
      <c r="J11024">
        <v>2021</v>
      </c>
      <c r="K11024">
        <v>4.7405846721095598E-3</v>
      </c>
    </row>
    <row r="11025" spans="1:11" x14ac:dyDescent="0.25">
      <c r="A11025" t="s">
        <v>725</v>
      </c>
      <c r="B11025" t="s">
        <v>473</v>
      </c>
      <c r="C11025" t="s">
        <v>474</v>
      </c>
      <c r="D11025" t="str">
        <f>Clef_répartition[[#This Row],[Code association]]&amp;"_"&amp;Clef_répartition[[#This Row],[Nom association]]</f>
        <v>SDIS Broye-Vully_Association de communes Service de Défense Incendie et de Secours Broye-Vully</v>
      </c>
      <c r="E11025">
        <f>COUNTIFS(D$2:D11025,Clef_répartition[[#This Row],[Code_Nom]],J$2:J11025,Clef_répartition[[#This Row],[Année]])</f>
        <v>3</v>
      </c>
      <c r="F11025">
        <f>IF(Clef_répartition[[#This Row],[Code_Nom]]=D11024,F11024-1,(COUNTIFS(Clef_répartition[Code_Nom],Clef_répartition[[#This Row],[Code_Nom]],Clef_répartition[Année],Clef_répartition[[#This Row],[Année]])))</f>
        <v>15</v>
      </c>
      <c r="G1102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Broye-Vully_3_2021</v>
      </c>
      <c r="H11025">
        <v>5813</v>
      </c>
      <c r="I11025" t="s">
        <v>65</v>
      </c>
      <c r="J11025">
        <v>2021</v>
      </c>
      <c r="K11025">
        <v>1.6295759810376613E-2</v>
      </c>
    </row>
    <row r="11026" spans="1:11" x14ac:dyDescent="0.25">
      <c r="A11026" t="s">
        <v>725</v>
      </c>
      <c r="B11026" t="s">
        <v>473</v>
      </c>
      <c r="C11026" t="s">
        <v>474</v>
      </c>
      <c r="D11026" t="str">
        <f>Clef_répartition[[#This Row],[Code association]]&amp;"_"&amp;Clef_répartition[[#This Row],[Nom association]]</f>
        <v>SDIS Broye-Vully_Association de communes Service de Défense Incendie et de Secours Broye-Vully</v>
      </c>
      <c r="E11026">
        <f>COUNTIFS(D$2:D11026,Clef_répartition[[#This Row],[Code_Nom]],J$2:J11026,Clef_répartition[[#This Row],[Année]])</f>
        <v>4</v>
      </c>
      <c r="F11026">
        <f>IF(Clef_répartition[[#This Row],[Code_Nom]]=D11025,F11025-1,(COUNTIFS(Clef_répartition[Code_Nom],Clef_répartition[[#This Row],[Code_Nom]],Clef_répartition[Année],Clef_répartition[[#This Row],[Année]])))</f>
        <v>14</v>
      </c>
      <c r="G1102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Broye-Vully_4_2021</v>
      </c>
      <c r="H11026">
        <v>5816</v>
      </c>
      <c r="I11026" t="s">
        <v>76</v>
      </c>
      <c r="J11026">
        <v>2021</v>
      </c>
      <c r="K11026">
        <v>8.826046879115089E-2</v>
      </c>
    </row>
    <row r="11027" spans="1:11" x14ac:dyDescent="0.25">
      <c r="A11027" t="s">
        <v>725</v>
      </c>
      <c r="B11027" t="s">
        <v>473</v>
      </c>
      <c r="C11027" t="s">
        <v>474</v>
      </c>
      <c r="D11027" t="str">
        <f>Clef_répartition[[#This Row],[Code association]]&amp;"_"&amp;Clef_répartition[[#This Row],[Nom association]]</f>
        <v>SDIS Broye-Vully_Association de communes Service de Défense Incendie et de Secours Broye-Vully</v>
      </c>
      <c r="E11027">
        <f>COUNTIFS(D$2:D11027,Clef_répartition[[#This Row],[Code_Nom]],J$2:J11027,Clef_répartition[[#This Row],[Année]])</f>
        <v>5</v>
      </c>
      <c r="F11027">
        <f>IF(Clef_répartition[[#This Row],[Code_Nom]]=D11026,F11026-1,(COUNTIFS(Clef_répartition[Code_Nom],Clef_répartition[[#This Row],[Code_Nom]],Clef_répartition[Année],Clef_répartition[[#This Row],[Année]])))</f>
        <v>13</v>
      </c>
      <c r="G1102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Broye-Vully_5_2021</v>
      </c>
      <c r="H11027">
        <v>5456</v>
      </c>
      <c r="I11027" t="s">
        <v>87</v>
      </c>
      <c r="J11027">
        <v>2021</v>
      </c>
      <c r="K11027">
        <v>5.8598893863576515E-2</v>
      </c>
    </row>
    <row r="11028" spans="1:11" x14ac:dyDescent="0.25">
      <c r="A11028" t="s">
        <v>725</v>
      </c>
      <c r="B11028" t="s">
        <v>473</v>
      </c>
      <c r="C11028" t="s">
        <v>474</v>
      </c>
      <c r="D11028" t="str">
        <f>Clef_répartition[[#This Row],[Code association]]&amp;"_"&amp;Clef_répartition[[#This Row],[Nom association]]</f>
        <v>SDIS Broye-Vully_Association de communes Service de Défense Incendie et de Secours Broye-Vully</v>
      </c>
      <c r="E11028">
        <f>COUNTIFS(D$2:D11028,Clef_répartition[[#This Row],[Code_Nom]],J$2:J11028,Clef_répartition[[#This Row],[Année]])</f>
        <v>6</v>
      </c>
      <c r="F11028">
        <f>IF(Clef_répartition[[#This Row],[Code_Nom]]=D11027,F11027-1,(COUNTIFS(Clef_répartition[Code_Nom],Clef_répartition[[#This Row],[Code_Nom]],Clef_répartition[Année],Clef_répartition[[#This Row],[Année]])))</f>
        <v>12</v>
      </c>
      <c r="G1102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Broye-Vully_6_2021</v>
      </c>
      <c r="H11028">
        <v>5671</v>
      </c>
      <c r="I11028" t="s">
        <v>95</v>
      </c>
      <c r="J11028">
        <v>2021</v>
      </c>
      <c r="K11028">
        <v>8.0655780879641814E-3</v>
      </c>
    </row>
    <row r="11029" spans="1:11" x14ac:dyDescent="0.25">
      <c r="A11029" t="s">
        <v>725</v>
      </c>
      <c r="B11029" t="s">
        <v>473</v>
      </c>
      <c r="C11029" t="s">
        <v>474</v>
      </c>
      <c r="D11029" t="str">
        <f>Clef_répartition[[#This Row],[Code association]]&amp;"_"&amp;Clef_répartition[[#This Row],[Nom association]]</f>
        <v>SDIS Broye-Vully_Association de communes Service de Défense Incendie et de Secours Broye-Vully</v>
      </c>
      <c r="E11029">
        <f>COUNTIFS(D$2:D11029,Clef_répartition[[#This Row],[Code_Nom]],J$2:J11029,Clef_répartition[[#This Row],[Année]])</f>
        <v>7</v>
      </c>
      <c r="F11029">
        <f>IF(Clef_répartition[[#This Row],[Code_Nom]]=D11028,F11028-1,(COUNTIFS(Clef_répartition[Code_Nom],Clef_répartition[[#This Row],[Code_Nom]],Clef_répartition[Année],Clef_répartition[[#This Row],[Année]])))</f>
        <v>11</v>
      </c>
      <c r="G1102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Broye-Vully_7_2021</v>
      </c>
      <c r="H11029">
        <v>5458</v>
      </c>
      <c r="I11029" t="s">
        <v>111</v>
      </c>
      <c r="J11029">
        <v>2021</v>
      </c>
      <c r="K11029">
        <v>2.9003160389781405E-2</v>
      </c>
    </row>
    <row r="11030" spans="1:11" x14ac:dyDescent="0.25">
      <c r="A11030" t="s">
        <v>725</v>
      </c>
      <c r="B11030" t="s">
        <v>473</v>
      </c>
      <c r="C11030" t="s">
        <v>474</v>
      </c>
      <c r="D11030" t="str">
        <f>Clef_répartition[[#This Row],[Code association]]&amp;"_"&amp;Clef_répartition[[#This Row],[Nom association]]</f>
        <v>SDIS Broye-Vully_Association de communes Service de Défense Incendie et de Secours Broye-Vully</v>
      </c>
      <c r="E11030">
        <f>COUNTIFS(D$2:D11030,Clef_répartition[[#This Row],[Code_Nom]],J$2:J11030,Clef_répartition[[#This Row],[Année]])</f>
        <v>8</v>
      </c>
      <c r="F11030">
        <f>IF(Clef_répartition[[#This Row],[Code_Nom]]=D11029,F11029-1,(COUNTIFS(Clef_répartition[Code_Nom],Clef_répartition[[#This Row],[Code_Nom]],Clef_répartition[Année],Clef_répartition[[#This Row],[Année]])))</f>
        <v>10</v>
      </c>
      <c r="G1103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Broye-Vully_8_2021</v>
      </c>
      <c r="H11030">
        <v>5817</v>
      </c>
      <c r="I11030" t="s">
        <v>130</v>
      </c>
      <c r="J11030">
        <v>2021</v>
      </c>
      <c r="K11030">
        <v>3.1834342902291285E-2</v>
      </c>
    </row>
    <row r="11031" spans="1:11" x14ac:dyDescent="0.25">
      <c r="A11031" t="s">
        <v>725</v>
      </c>
      <c r="B11031" t="s">
        <v>473</v>
      </c>
      <c r="C11031" t="s">
        <v>474</v>
      </c>
      <c r="D11031" t="str">
        <f>Clef_répartition[[#This Row],[Code association]]&amp;"_"&amp;Clef_répartition[[#This Row],[Nom association]]</f>
        <v>SDIS Broye-Vully_Association de communes Service de Défense Incendie et de Secours Broye-Vully</v>
      </c>
      <c r="E11031">
        <f>COUNTIFS(D$2:D11031,Clef_répartition[[#This Row],[Code_Nom]],J$2:J11031,Clef_répartition[[#This Row],[Année]])</f>
        <v>9</v>
      </c>
      <c r="F11031">
        <f>IF(Clef_répartition[[#This Row],[Code_Nom]]=D11030,F11030-1,(COUNTIFS(Clef_répartition[Code_Nom],Clef_répartition[[#This Row],[Code_Nom]],Clef_répartition[Année],Clef_répartition[[#This Row],[Année]])))</f>
        <v>9</v>
      </c>
      <c r="G1103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Broye-Vully_9_2021</v>
      </c>
      <c r="H11031">
        <v>5819</v>
      </c>
      <c r="I11031" t="s">
        <v>136</v>
      </c>
      <c r="J11031">
        <v>2021</v>
      </c>
      <c r="K11031">
        <v>1.3036607848301292E-2</v>
      </c>
    </row>
    <row r="11032" spans="1:11" x14ac:dyDescent="0.25">
      <c r="A11032" t="s">
        <v>725</v>
      </c>
      <c r="B11032" t="s">
        <v>473</v>
      </c>
      <c r="C11032" t="s">
        <v>474</v>
      </c>
      <c r="D11032" t="str">
        <f>Clef_répartition[[#This Row],[Code association]]&amp;"_"&amp;Clef_répartition[[#This Row],[Nom association]]</f>
        <v>SDIS Broye-Vully_Association de communes Service de Défense Incendie et de Secours Broye-Vully</v>
      </c>
      <c r="E11032">
        <f>COUNTIFS(D$2:D11032,Clef_répartition[[#This Row],[Code_Nom]],J$2:J11032,Clef_répartition[[#This Row],[Année]])</f>
        <v>10</v>
      </c>
      <c r="F11032">
        <f>IF(Clef_répartition[[#This Row],[Code_Nom]]=D11031,F11031-1,(COUNTIFS(Clef_répartition[Code_Nom],Clef_répartition[[#This Row],[Code_Nom]],Clef_répartition[Année],Clef_répartition[[#This Row],[Année]])))</f>
        <v>8</v>
      </c>
      <c r="G1103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Broye-Vully_10_2021</v>
      </c>
      <c r="H11032">
        <v>5821</v>
      </c>
      <c r="I11032" t="s">
        <v>177</v>
      </c>
      <c r="J11032">
        <v>2021</v>
      </c>
      <c r="K11032">
        <v>1.2114827495391098E-2</v>
      </c>
    </row>
    <row r="11033" spans="1:11" x14ac:dyDescent="0.25">
      <c r="A11033" t="s">
        <v>725</v>
      </c>
      <c r="B11033" t="s">
        <v>473</v>
      </c>
      <c r="C11033" t="s">
        <v>474</v>
      </c>
      <c r="D11033" t="str">
        <f>Clef_répartition[[#This Row],[Code association]]&amp;"_"&amp;Clef_répartition[[#This Row],[Nom association]]</f>
        <v>SDIS Broye-Vully_Association de communes Service de Défense Incendie et de Secours Broye-Vully</v>
      </c>
      <c r="E11033">
        <f>COUNTIFS(D$2:D11033,Clef_répartition[[#This Row],[Code_Nom]],J$2:J11033,Clef_répartition[[#This Row],[Année]])</f>
        <v>11</v>
      </c>
      <c r="F11033">
        <f>IF(Clef_répartition[[#This Row],[Code_Nom]]=D11032,F11032-1,(COUNTIFS(Clef_répartition[Code_Nom],Clef_répartition[[#This Row],[Code_Nom]],Clef_répartition[Année],Clef_répartition[[#This Row],[Année]])))</f>
        <v>7</v>
      </c>
      <c r="G1103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Broye-Vully_11_2021</v>
      </c>
      <c r="H11033">
        <v>5822</v>
      </c>
      <c r="I11033" t="s">
        <v>211</v>
      </c>
      <c r="J11033">
        <v>2021</v>
      </c>
      <c r="K11033">
        <v>0.33276270740057939</v>
      </c>
    </row>
    <row r="11034" spans="1:11" x14ac:dyDescent="0.25">
      <c r="A11034" t="s">
        <v>725</v>
      </c>
      <c r="B11034" t="s">
        <v>473</v>
      </c>
      <c r="C11034" t="s">
        <v>474</v>
      </c>
      <c r="D11034" t="str">
        <f>Clef_répartition[[#This Row],[Code association]]&amp;"_"&amp;Clef_répartition[[#This Row],[Nom association]]</f>
        <v>SDIS Broye-Vully_Association de communes Service de Défense Incendie et de Secours Broye-Vully</v>
      </c>
      <c r="E11034">
        <f>COUNTIFS(D$2:D11034,Clef_répartition[[#This Row],[Code_Nom]],J$2:J11034,Clef_répartition[[#This Row],[Année]])</f>
        <v>12</v>
      </c>
      <c r="F11034">
        <f>IF(Clef_répartition[[#This Row],[Code_Nom]]=D11033,F11033-1,(COUNTIFS(Clef_répartition[Code_Nom],Clef_répartition[[#This Row],[Code_Nom]],Clef_répartition[Année],Clef_répartition[[#This Row],[Année]])))</f>
        <v>6</v>
      </c>
      <c r="G1103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Broye-Vully_12_2021</v>
      </c>
      <c r="H11034">
        <v>5683</v>
      </c>
      <c r="I11034" t="s">
        <v>222</v>
      </c>
      <c r="J11034">
        <v>2021</v>
      </c>
      <c r="K11034">
        <v>6.6499868317092441E-3</v>
      </c>
    </row>
    <row r="11035" spans="1:11" x14ac:dyDescent="0.25">
      <c r="A11035" t="s">
        <v>725</v>
      </c>
      <c r="B11035" t="s">
        <v>473</v>
      </c>
      <c r="C11035" t="s">
        <v>474</v>
      </c>
      <c r="D11035" t="str">
        <f>Clef_répartition[[#This Row],[Code association]]&amp;"_"&amp;Clef_répartition[[#This Row],[Nom association]]</f>
        <v>SDIS Broye-Vully_Association de communes Service de Défense Incendie et de Secours Broye-Vully</v>
      </c>
      <c r="E11035">
        <f>COUNTIFS(D$2:D11035,Clef_répartition[[#This Row],[Code_Nom]],J$2:J11035,Clef_répartition[[#This Row],[Année]])</f>
        <v>13</v>
      </c>
      <c r="F11035">
        <f>IF(Clef_répartition[[#This Row],[Code_Nom]]=D11034,F11034-1,(COUNTIFS(Clef_répartition[Code_Nom],Clef_répartition[[#This Row],[Code_Nom]],Clef_répartition[Année],Clef_répartition[[#This Row],[Année]])))</f>
        <v>5</v>
      </c>
      <c r="G1103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Broye-Vully_13_2021</v>
      </c>
      <c r="H11035">
        <v>5827</v>
      </c>
      <c r="I11035" t="s">
        <v>266</v>
      </c>
      <c r="J11035">
        <v>2021</v>
      </c>
      <c r="K11035">
        <v>9.9420595206742169E-3</v>
      </c>
    </row>
    <row r="11036" spans="1:11" x14ac:dyDescent="0.25">
      <c r="A11036" t="s">
        <v>725</v>
      </c>
      <c r="B11036" t="s">
        <v>473</v>
      </c>
      <c r="C11036" t="s">
        <v>474</v>
      </c>
      <c r="D11036" t="str">
        <f>Clef_répartition[[#This Row],[Code association]]&amp;"_"&amp;Clef_répartition[[#This Row],[Nom association]]</f>
        <v>SDIS Broye-Vully_Association de communes Service de Défense Incendie et de Secours Broye-Vully</v>
      </c>
      <c r="E11036">
        <f>COUNTIFS(D$2:D11036,Clef_répartition[[#This Row],[Code_Nom]],J$2:J11036,Clef_répartition[[#This Row],[Année]])</f>
        <v>14</v>
      </c>
      <c r="F11036">
        <f>IF(Clef_répartition[[#This Row],[Code_Nom]]=D11035,F11035-1,(COUNTIFS(Clef_répartition[Code_Nom],Clef_répartition[[#This Row],[Code_Nom]],Clef_répartition[Année],Clef_répartition[[#This Row],[Année]])))</f>
        <v>4</v>
      </c>
      <c r="G1103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Broye-Vully_14_2021</v>
      </c>
      <c r="H11036">
        <v>5828</v>
      </c>
      <c r="I11036" t="s">
        <v>268</v>
      </c>
      <c r="J11036">
        <v>2021</v>
      </c>
      <c r="K11036">
        <v>3.7529628654200688E-3</v>
      </c>
    </row>
    <row r="11037" spans="1:11" x14ac:dyDescent="0.25">
      <c r="A11037" t="s">
        <v>725</v>
      </c>
      <c r="B11037" t="s">
        <v>473</v>
      </c>
      <c r="C11037" t="s">
        <v>474</v>
      </c>
      <c r="D11037" t="str">
        <f>Clef_répartition[[#This Row],[Code association]]&amp;"_"&amp;Clef_répartition[[#This Row],[Nom association]]</f>
        <v>SDIS Broye-Vully_Association de communes Service de Défense Incendie et de Secours Broye-Vully</v>
      </c>
      <c r="E11037">
        <f>COUNTIFS(D$2:D11037,Clef_répartition[[#This Row],[Code_Nom]],J$2:J11037,Clef_répartition[[#This Row],[Année]])</f>
        <v>15</v>
      </c>
      <c r="F11037">
        <f>IF(Clef_répartition[[#This Row],[Code_Nom]]=D11036,F11036-1,(COUNTIFS(Clef_répartition[Code_Nom],Clef_répartition[[#This Row],[Code_Nom]],Clef_répartition[Année],Clef_répartition[[#This Row],[Année]])))</f>
        <v>3</v>
      </c>
      <c r="G1103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Broye-Vully_15_2021</v>
      </c>
      <c r="H11037">
        <v>5831</v>
      </c>
      <c r="I11037" t="s">
        <v>270</v>
      </c>
      <c r="J11037">
        <v>2021</v>
      </c>
      <c r="K11037">
        <v>0.11107453252567816</v>
      </c>
    </row>
    <row r="11038" spans="1:11" x14ac:dyDescent="0.25">
      <c r="A11038" t="s">
        <v>725</v>
      </c>
      <c r="B11038" t="s">
        <v>473</v>
      </c>
      <c r="C11038" t="s">
        <v>474</v>
      </c>
      <c r="D11038" t="str">
        <f>Clef_répartition[[#This Row],[Code association]]&amp;"_"&amp;Clef_répartition[[#This Row],[Nom association]]</f>
        <v>SDIS Broye-Vully_Association de communes Service de Défense Incendie et de Secours Broye-Vully</v>
      </c>
      <c r="E11038">
        <f>COUNTIFS(D$2:D11038,Clef_répartition[[#This Row],[Code_Nom]],J$2:J11038,Clef_répartition[[#This Row],[Année]])</f>
        <v>16</v>
      </c>
      <c r="F11038">
        <f>IF(Clef_répartition[[#This Row],[Code_Nom]]=D11037,F11037-1,(COUNTIFS(Clef_répartition[Code_Nom],Clef_répartition[[#This Row],[Code_Nom]],Clef_répartition[Année],Clef_répartition[[#This Row],[Année]])))</f>
        <v>2</v>
      </c>
      <c r="G1103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Broye-Vully_16_2021</v>
      </c>
      <c r="H11038">
        <v>5830</v>
      </c>
      <c r="I11038" t="s">
        <v>285</v>
      </c>
      <c r="J11038">
        <v>2021</v>
      </c>
      <c r="K11038">
        <v>1.5703186726362919E-2</v>
      </c>
    </row>
    <row r="11039" spans="1:11" x14ac:dyDescent="0.25">
      <c r="A11039" t="s">
        <v>725</v>
      </c>
      <c r="B11039" t="s">
        <v>473</v>
      </c>
      <c r="C11039" t="s">
        <v>474</v>
      </c>
      <c r="D11039" t="str">
        <f>Clef_répartition[[#This Row],[Code association]]&amp;"_"&amp;Clef_répartition[[#This Row],[Nom association]]</f>
        <v>SDIS Broye-Vully_Association de communes Service de Défense Incendie et de Secours Broye-Vully</v>
      </c>
      <c r="E11039">
        <f>COUNTIFS(D$2:D11039,Clef_répartition[[#This Row],[Code_Nom]],J$2:J11039,Clef_répartition[[#This Row],[Année]])</f>
        <v>17</v>
      </c>
      <c r="F11039">
        <f>IF(Clef_répartition[[#This Row],[Code_Nom]]=D11038,F11038-1,(COUNTIFS(Clef_répartition[Code_Nom],Clef_répartition[[#This Row],[Code_Nom]],Clef_répartition[Année],Clef_répartition[[#This Row],[Année]])))</f>
        <v>1</v>
      </c>
      <c r="G1103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Broye-Vully_17_2021</v>
      </c>
      <c r="H11039">
        <v>5464</v>
      </c>
      <c r="I11039" t="s">
        <v>296</v>
      </c>
      <c r="J11039">
        <v>2021</v>
      </c>
      <c r="K11039">
        <v>0.11061364234922308</v>
      </c>
    </row>
    <row r="11040" spans="1:11" x14ac:dyDescent="0.25">
      <c r="A11040" t="s">
        <v>725</v>
      </c>
      <c r="B11040" t="s">
        <v>555</v>
      </c>
      <c r="C11040" t="s">
        <v>556</v>
      </c>
      <c r="D11040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0">
        <f>COUNTIFS(D$2:D11040,Clef_répartition[[#This Row],[Code_Nom]],J$2:J11040,Clef_répartition[[#This Row],[Année]])</f>
        <v>1</v>
      </c>
      <c r="F11040">
        <f>IF(Clef_répartition[[#This Row],[Code_Nom]]=D11039,F11039-1,(COUNTIFS(Clef_répartition[Code_Nom],Clef_répartition[[#This Row],[Code_Nom]],Clef_répartition[Année],Clef_répartition[[#This Row],[Année]])))</f>
        <v>28</v>
      </c>
      <c r="G1104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Etraz-Région_1_2021</v>
      </c>
      <c r="H11040" s="60">
        <v>5851</v>
      </c>
      <c r="I11040" s="60" t="s">
        <v>4</v>
      </c>
      <c r="J11040" s="60">
        <v>2021</v>
      </c>
      <c r="K11040" s="60">
        <v>1.4200000000000001E-2</v>
      </c>
    </row>
    <row r="11041" spans="1:11" x14ac:dyDescent="0.25">
      <c r="A11041" t="s">
        <v>725</v>
      </c>
      <c r="B11041" t="s">
        <v>555</v>
      </c>
      <c r="C11041" t="s">
        <v>556</v>
      </c>
      <c r="D11041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1">
        <f>COUNTIFS(D$2:D11041,Clef_répartition[[#This Row],[Code_Nom]],J$2:J11041,Clef_répartition[[#This Row],[Année]])</f>
        <v>2</v>
      </c>
      <c r="F11041">
        <f>IF(Clef_répartition[[#This Row],[Code_Nom]]=D11040,F11040-1,(COUNTIFS(Clef_répartition[Code_Nom],Clef_répartition[[#This Row],[Code_Nom]],Clef_répartition[Année],Clef_répartition[[#This Row],[Année]])))</f>
        <v>27</v>
      </c>
      <c r="G1104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Etraz-Région_2_2021</v>
      </c>
      <c r="H11041" s="60">
        <v>5422</v>
      </c>
      <c r="I11041" s="60" t="s">
        <v>9</v>
      </c>
      <c r="J11041" s="60">
        <v>2021</v>
      </c>
      <c r="K11041" s="60">
        <v>0.1202</v>
      </c>
    </row>
    <row r="11042" spans="1:11" x14ac:dyDescent="0.25">
      <c r="A11042" t="s">
        <v>725</v>
      </c>
      <c r="B11042" t="s">
        <v>555</v>
      </c>
      <c r="C11042" t="s">
        <v>556</v>
      </c>
      <c r="D11042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2">
        <f>COUNTIFS(D$2:D11042,Clef_répartition[[#This Row],[Code_Nom]],J$2:J11042,Clef_répartition[[#This Row],[Année]])</f>
        <v>3</v>
      </c>
      <c r="F11042">
        <f>IF(Clef_répartition[[#This Row],[Code_Nom]]=D11041,F11041-1,(COUNTIFS(Clef_répartition[Code_Nom],Clef_répartition[[#This Row],[Code_Nom]],Clef_répartition[Année],Clef_répartition[[#This Row],[Année]])))</f>
        <v>26</v>
      </c>
      <c r="G1104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Etraz-Région_3_2021</v>
      </c>
      <c r="H11042" s="60">
        <v>5423</v>
      </c>
      <c r="I11042" s="60" t="s">
        <v>12</v>
      </c>
      <c r="J11042" s="60">
        <v>2021</v>
      </c>
      <c r="K11042" s="60">
        <v>1.72E-2</v>
      </c>
    </row>
    <row r="11043" spans="1:11" x14ac:dyDescent="0.25">
      <c r="A11043" t="s">
        <v>725</v>
      </c>
      <c r="B11043" t="s">
        <v>555</v>
      </c>
      <c r="C11043" t="s">
        <v>556</v>
      </c>
      <c r="D11043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3">
        <f>COUNTIFS(D$2:D11043,Clef_répartition[[#This Row],[Code_Nom]],J$2:J11043,Clef_répartition[[#This Row],[Année]])</f>
        <v>4</v>
      </c>
      <c r="F11043">
        <f>IF(Clef_répartition[[#This Row],[Code_Nom]]=D11042,F11042-1,(COUNTIFS(Clef_répartition[Code_Nom],Clef_répartition[[#This Row],[Code_Nom]],Clef_répartition[Année],Clef_répartition[[#This Row],[Année]])))</f>
        <v>25</v>
      </c>
      <c r="G1104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Etraz-Région_4_2021</v>
      </c>
      <c r="H11043" s="60">
        <v>5424</v>
      </c>
      <c r="I11043" s="60" t="s">
        <v>20</v>
      </c>
      <c r="J11043" s="60">
        <v>2021</v>
      </c>
      <c r="K11043" s="60">
        <v>9.4999999999999998E-3</v>
      </c>
    </row>
    <row r="11044" spans="1:11" x14ac:dyDescent="0.25">
      <c r="A11044" t="s">
        <v>725</v>
      </c>
      <c r="B11044" t="s">
        <v>555</v>
      </c>
      <c r="C11044" t="s">
        <v>556</v>
      </c>
      <c r="D11044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4">
        <f>COUNTIFS(D$2:D11044,Clef_répartition[[#This Row],[Code_Nom]],J$2:J11044,Clef_répartition[[#This Row],[Année]])</f>
        <v>5</v>
      </c>
      <c r="F11044">
        <f>IF(Clef_répartition[[#This Row],[Code_Nom]]=D11043,F11043-1,(COUNTIFS(Clef_répartition[Code_Nom],Clef_répartition[[#This Row],[Code_Nom]],Clef_répartition[Année],Clef_répartition[[#This Row],[Année]])))</f>
        <v>24</v>
      </c>
      <c r="G1104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Etraz-Région_5_2021</v>
      </c>
      <c r="H11044" s="60">
        <v>5425</v>
      </c>
      <c r="I11044" s="60" t="s">
        <v>23</v>
      </c>
      <c r="J11044" s="60">
        <v>2021</v>
      </c>
      <c r="K11044" s="60">
        <v>5.0299999999999997E-2</v>
      </c>
    </row>
    <row r="11045" spans="1:11" x14ac:dyDescent="0.25">
      <c r="A11045" t="s">
        <v>725</v>
      </c>
      <c r="B11045" t="s">
        <v>555</v>
      </c>
      <c r="C11045" t="s">
        <v>556</v>
      </c>
      <c r="D11045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5">
        <f>COUNTIFS(D$2:D11045,Clef_répartition[[#This Row],[Code_Nom]],J$2:J11045,Clef_répartition[[#This Row],[Année]])</f>
        <v>6</v>
      </c>
      <c r="F11045">
        <f>IF(Clef_répartition[[#This Row],[Code_Nom]]=D11044,F11044-1,(COUNTIFS(Clef_répartition[Code_Nom],Clef_répartition[[#This Row],[Code_Nom]],Clef_répartition[Année],Clef_répartition[[#This Row],[Année]])))</f>
        <v>23</v>
      </c>
      <c r="G1104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Etraz-Région_6_2021</v>
      </c>
      <c r="H11045" s="60">
        <v>5426</v>
      </c>
      <c r="I11045" s="60" t="s">
        <v>31</v>
      </c>
      <c r="J11045" s="60">
        <v>2021</v>
      </c>
      <c r="K11045" s="60">
        <v>1.4999999999999999E-2</v>
      </c>
    </row>
    <row r="11046" spans="1:11" x14ac:dyDescent="0.25">
      <c r="A11046" t="s">
        <v>725</v>
      </c>
      <c r="B11046" t="s">
        <v>555</v>
      </c>
      <c r="C11046" t="s">
        <v>556</v>
      </c>
      <c r="D11046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6">
        <f>COUNTIFS(D$2:D11046,Clef_répartition[[#This Row],[Code_Nom]],J$2:J11046,Clef_répartition[[#This Row],[Année]])</f>
        <v>7</v>
      </c>
      <c r="F11046">
        <f>IF(Clef_répartition[[#This Row],[Code_Nom]]=D11045,F11045-1,(COUNTIFS(Clef_répartition[Code_Nom],Clef_répartition[[#This Row],[Code_Nom]],Clef_répartition[Année],Clef_répartition[[#This Row],[Année]])))</f>
        <v>22</v>
      </c>
      <c r="G1104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Etraz-Région_7_2021</v>
      </c>
      <c r="H11046" s="60">
        <v>5852</v>
      </c>
      <c r="I11046" s="60" t="s">
        <v>41</v>
      </c>
      <c r="J11046" s="60">
        <v>2021</v>
      </c>
      <c r="K11046" s="60">
        <v>1.49E-2</v>
      </c>
    </row>
    <row r="11047" spans="1:11" x14ac:dyDescent="0.25">
      <c r="A11047" t="s">
        <v>725</v>
      </c>
      <c r="B11047" t="s">
        <v>555</v>
      </c>
      <c r="C11047" t="s">
        <v>556</v>
      </c>
      <c r="D11047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7">
        <f>COUNTIFS(D$2:D11047,Clef_répartition[[#This Row],[Code_Nom]],J$2:J11047,Clef_répartition[[#This Row],[Année]])</f>
        <v>8</v>
      </c>
      <c r="F11047">
        <f>IF(Clef_répartition[[#This Row],[Code_Nom]]=D11046,F11046-1,(COUNTIFS(Clef_répartition[Code_Nom],Clef_répartition[[#This Row],[Code_Nom]],Clef_répartition[Année],Clef_répartition[[#This Row],[Année]])))</f>
        <v>21</v>
      </c>
      <c r="G1104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Etraz-Région_8_2021</v>
      </c>
      <c r="H11047" s="60">
        <v>5853</v>
      </c>
      <c r="I11047" s="60" t="s">
        <v>42</v>
      </c>
      <c r="J11047" s="60">
        <v>2021</v>
      </c>
      <c r="K11047" s="60">
        <v>2.46E-2</v>
      </c>
    </row>
    <row r="11048" spans="1:11" x14ac:dyDescent="0.25">
      <c r="A11048" t="s">
        <v>725</v>
      </c>
      <c r="B11048" t="s">
        <v>555</v>
      </c>
      <c r="C11048" t="s">
        <v>556</v>
      </c>
      <c r="D11048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8">
        <f>COUNTIFS(D$2:D11048,Clef_répartition[[#This Row],[Code_Nom]],J$2:J11048,Clef_répartition[[#This Row],[Année]])</f>
        <v>9</v>
      </c>
      <c r="F11048">
        <f>IF(Clef_répartition[[#This Row],[Code_Nom]]=D11047,F11047-1,(COUNTIFS(Clef_répartition[Code_Nom],Clef_répartition[[#This Row],[Code_Nom]],Clef_répartition[Année],Clef_répartition[[#This Row],[Année]])))</f>
        <v>20</v>
      </c>
      <c r="G1104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Etraz-Région_9_2021</v>
      </c>
      <c r="H11048" s="60">
        <v>5855</v>
      </c>
      <c r="I11048" s="60" t="s">
        <v>98</v>
      </c>
      <c r="J11048" s="60">
        <v>2021</v>
      </c>
      <c r="K11048" s="60">
        <v>2.01E-2</v>
      </c>
    </row>
    <row r="11049" spans="1:11" x14ac:dyDescent="0.25">
      <c r="A11049" t="s">
        <v>725</v>
      </c>
      <c r="B11049" t="s">
        <v>555</v>
      </c>
      <c r="C11049" t="s">
        <v>556</v>
      </c>
      <c r="D11049" t="str">
        <f>Clef_répartition[[#This Row],[Code association]]&amp;"_"&amp;Clef_répartition[[#This Row],[Nom association]]</f>
        <v>SDIS Etraz-Région_Association de communes Service de Défense Incendie et de Secours Etraz-Région</v>
      </c>
      <c r="E11049">
        <f>COUNTIFS(D$2:D11049,Clef_répartition[[#This Row],[Code_Nom]],J$2:J11049,Clef_répartition[[#This Row],[Année]])</f>
        <v>10</v>
      </c>
      <c r="F11049">
        <f>IF(Clef_répartition[[#This Row],[Code_Nom]]=D11048,F11048-1,(COUNTIFS(Clef_répartition[Code_Nom],Clef_répartition[[#This Row],[Code_Nom]],Clef_répartition[Année],Clef_répartition[[#This Row],[Année]])))</f>
        <v>19</v>
      </c>
      <c r="G1104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Etraz-Région_10_2021</v>
      </c>
      <c r="H11049" s="60">
        <v>5856</v>
      </c>
      <c r="I11049" s="60" t="s">
        <v>106</v>
      </c>
      <c r="J11049" s="60">
        <v>2021</v>
      </c>
      <c r="K11049" s="60">
        <v>2.2700000000000001E-2</v>
      </c>
    </row>
    <row r="11050" spans="1:11" x14ac:dyDescent="0.25">
      <c r="A11050" t="s">
        <v>725</v>
      </c>
      <c r="B11050" t="s">
        <v>555</v>
      </c>
      <c r="C11050" t="s">
        <v>556</v>
      </c>
      <c r="D11050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0">
        <f>COUNTIFS(D$2:D11050,Clef_répartition[[#This Row],[Code_Nom]],J$2:J11050,Clef_répartition[[#This Row],[Année]])</f>
        <v>11</v>
      </c>
      <c r="F11050">
        <f>IF(Clef_répartition[[#This Row],[Code_Nom]]=D11049,F11049-1,(COUNTIFS(Clef_répartition[Code_Nom],Clef_répartition[[#This Row],[Code_Nom]],Clef_répartition[Année],Clef_répartition[[#This Row],[Année]])))</f>
        <v>18</v>
      </c>
      <c r="G1105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Etraz-Région_11_2021</v>
      </c>
      <c r="H11050" s="60">
        <v>5427</v>
      </c>
      <c r="I11050" s="60" t="s">
        <v>112</v>
      </c>
      <c r="J11050" s="60">
        <v>2021</v>
      </c>
      <c r="K11050" s="60">
        <v>2.7099999999999999E-2</v>
      </c>
    </row>
    <row r="11051" spans="1:11" x14ac:dyDescent="0.25">
      <c r="A11051" t="s">
        <v>725</v>
      </c>
      <c r="B11051" t="s">
        <v>555</v>
      </c>
      <c r="C11051" t="s">
        <v>556</v>
      </c>
      <c r="D11051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1">
        <f>COUNTIFS(D$2:D11051,Clef_répartition[[#This Row],[Code_Nom]],J$2:J11051,Clef_répartition[[#This Row],[Année]])</f>
        <v>12</v>
      </c>
      <c r="F11051">
        <f>IF(Clef_répartition[[#This Row],[Code_Nom]]=D11050,F11050-1,(COUNTIFS(Clef_répartition[Code_Nom],Clef_répartition[[#This Row],[Code_Nom]],Clef_répartition[Année],Clef_répartition[[#This Row],[Année]])))</f>
        <v>17</v>
      </c>
      <c r="G1105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Etraz-Région_12_2021</v>
      </c>
      <c r="H11051" s="60">
        <v>5857</v>
      </c>
      <c r="I11051" s="60" t="s">
        <v>122</v>
      </c>
      <c r="J11051" s="60">
        <v>2021</v>
      </c>
      <c r="K11051" s="60">
        <v>4.3200000000000002E-2</v>
      </c>
    </row>
    <row r="11052" spans="1:11" x14ac:dyDescent="0.25">
      <c r="A11052" t="s">
        <v>725</v>
      </c>
      <c r="B11052" t="s">
        <v>555</v>
      </c>
      <c r="C11052" t="s">
        <v>556</v>
      </c>
      <c r="D11052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2">
        <f>COUNTIFS(D$2:D11052,Clef_répartition[[#This Row],[Code_Nom]],J$2:J11052,Clef_répartition[[#This Row],[Année]])</f>
        <v>13</v>
      </c>
      <c r="F11052">
        <f>IF(Clef_répartition[[#This Row],[Code_Nom]]=D11051,F11051-1,(COUNTIFS(Clef_répartition[Code_Nom],Clef_répartition[[#This Row],[Code_Nom]],Clef_répartition[Année],Clef_répartition[[#This Row],[Année]])))</f>
        <v>16</v>
      </c>
      <c r="G1105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Etraz-Région_13_2021</v>
      </c>
      <c r="H11052" s="60">
        <v>5428</v>
      </c>
      <c r="I11052" s="60" t="s">
        <v>123</v>
      </c>
      <c r="J11052" s="60">
        <v>2021</v>
      </c>
      <c r="K11052" s="60">
        <v>7.0499999999999993E-2</v>
      </c>
    </row>
    <row r="11053" spans="1:11" x14ac:dyDescent="0.25">
      <c r="A11053" t="s">
        <v>725</v>
      </c>
      <c r="B11053" t="s">
        <v>555</v>
      </c>
      <c r="C11053" t="s">
        <v>556</v>
      </c>
      <c r="D11053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3">
        <f>COUNTIFS(D$2:D11053,Clef_répartition[[#This Row],[Code_Nom]],J$2:J11053,Clef_répartition[[#This Row],[Année]])</f>
        <v>14</v>
      </c>
      <c r="F11053">
        <f>IF(Clef_répartition[[#This Row],[Code_Nom]]=D11052,F11052-1,(COUNTIFS(Clef_répartition[Code_Nom],Clef_répartition[[#This Row],[Code_Nom]],Clef_répartition[Année],Clef_répartition[[#This Row],[Année]])))</f>
        <v>15</v>
      </c>
      <c r="G1105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Etraz-Région_14_2021</v>
      </c>
      <c r="H11053" s="60">
        <v>5637</v>
      </c>
      <c r="I11053" s="60" t="s">
        <v>153</v>
      </c>
      <c r="J11053" s="60">
        <v>2021</v>
      </c>
      <c r="K11053" s="60">
        <v>3.1300000000000001E-2</v>
      </c>
    </row>
    <row r="11054" spans="1:11" x14ac:dyDescent="0.25">
      <c r="A11054" t="s">
        <v>725</v>
      </c>
      <c r="B11054" t="s">
        <v>555</v>
      </c>
      <c r="C11054" t="s">
        <v>556</v>
      </c>
      <c r="D11054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4">
        <f>COUNTIFS(D$2:D11054,Clef_répartition[[#This Row],[Code_Nom]],J$2:J11054,Clef_répartition[[#This Row],[Année]])</f>
        <v>15</v>
      </c>
      <c r="F11054">
        <f>IF(Clef_répartition[[#This Row],[Code_Nom]]=D11053,F11053-1,(COUNTIFS(Clef_répartition[Code_Nom],Clef_répartition[[#This Row],[Code_Nom]],Clef_répartition[Année],Clef_répartition[[#This Row],[Année]])))</f>
        <v>14</v>
      </c>
      <c r="G1105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Etraz-Région_15_2021</v>
      </c>
      <c r="H11054" s="60">
        <v>5429</v>
      </c>
      <c r="I11054" s="60" t="s">
        <v>162</v>
      </c>
      <c r="J11054" s="60">
        <v>2021</v>
      </c>
      <c r="K11054" s="60">
        <v>1.52E-2</v>
      </c>
    </row>
    <row r="11055" spans="1:11" x14ac:dyDescent="0.25">
      <c r="A11055" t="s">
        <v>725</v>
      </c>
      <c r="B11055" t="s">
        <v>555</v>
      </c>
      <c r="C11055" t="s">
        <v>556</v>
      </c>
      <c r="D11055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5">
        <f>COUNTIFS(D$2:D11055,Clef_répartition[[#This Row],[Code_Nom]],J$2:J11055,Clef_répartition[[#This Row],[Année]])</f>
        <v>16</v>
      </c>
      <c r="F11055">
        <f>IF(Clef_répartition[[#This Row],[Code_Nom]]=D11054,F11054-1,(COUNTIFS(Clef_répartition[Code_Nom],Clef_répartition[[#This Row],[Code_Nom]],Clef_répartition[Année],Clef_répartition[[#This Row],[Année]])))</f>
        <v>13</v>
      </c>
      <c r="G1105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Etraz-Région_16_2021</v>
      </c>
      <c r="H11055" s="60">
        <v>5858</v>
      </c>
      <c r="I11055" s="60" t="s">
        <v>165</v>
      </c>
      <c r="J11055" s="60">
        <v>2021</v>
      </c>
      <c r="K11055" s="60">
        <v>1.9599999999999999E-2</v>
      </c>
    </row>
    <row r="11056" spans="1:11" x14ac:dyDescent="0.25">
      <c r="A11056" t="s">
        <v>725</v>
      </c>
      <c r="B11056" t="s">
        <v>555</v>
      </c>
      <c r="C11056" t="s">
        <v>556</v>
      </c>
      <c r="D11056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6">
        <f>COUNTIFS(D$2:D11056,Clef_répartition[[#This Row],[Code_Nom]],J$2:J11056,Clef_répartition[[#This Row],[Année]])</f>
        <v>17</v>
      </c>
      <c r="F11056">
        <f>IF(Clef_répartition[[#This Row],[Code_Nom]]=D11055,F11055-1,(COUNTIFS(Clef_répartition[Code_Nom],Clef_répartition[[#This Row],[Code_Nom]],Clef_répartition[Année],Clef_répartition[[#This Row],[Année]])))</f>
        <v>12</v>
      </c>
      <c r="G1105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Etraz-Région_17_2021</v>
      </c>
      <c r="H11056" s="60">
        <v>5430</v>
      </c>
      <c r="I11056" s="60" t="s">
        <v>171</v>
      </c>
      <c r="J11056" s="60">
        <v>2021</v>
      </c>
      <c r="K11056" s="60">
        <v>1.49E-2</v>
      </c>
    </row>
    <row r="11057" spans="1:11" x14ac:dyDescent="0.25">
      <c r="A11057" t="s">
        <v>725</v>
      </c>
      <c r="B11057" t="s">
        <v>555</v>
      </c>
      <c r="C11057" t="s">
        <v>556</v>
      </c>
      <c r="D11057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7">
        <f>COUNTIFS(D$2:D11057,Clef_répartition[[#This Row],[Code_Nom]],J$2:J11057,Clef_répartition[[#This Row],[Année]])</f>
        <v>18</v>
      </c>
      <c r="F11057">
        <f>IF(Clef_répartition[[#This Row],[Code_Nom]]=D11056,F11056-1,(COUNTIFS(Clef_répartition[Code_Nom],Clef_répartition[[#This Row],[Code_Nom]],Clef_répartition[Année],Clef_répartition[[#This Row],[Année]])))</f>
        <v>11</v>
      </c>
      <c r="G1105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Etraz-Région_18_2021</v>
      </c>
      <c r="H11057" s="60">
        <v>5431</v>
      </c>
      <c r="I11057" s="60" t="s">
        <v>179</v>
      </c>
      <c r="J11057" s="60">
        <v>2021</v>
      </c>
      <c r="K11057" s="60">
        <v>9.7000000000000003E-3</v>
      </c>
    </row>
    <row r="11058" spans="1:11" x14ac:dyDescent="0.25">
      <c r="A11058" t="s">
        <v>725</v>
      </c>
      <c r="B11058" t="s">
        <v>555</v>
      </c>
      <c r="C11058" t="s">
        <v>556</v>
      </c>
      <c r="D11058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8">
        <f>COUNTIFS(D$2:D11058,Clef_répartition[[#This Row],[Code_Nom]],J$2:J11058,Clef_répartition[[#This Row],[Année]])</f>
        <v>19</v>
      </c>
      <c r="F11058">
        <f>IF(Clef_répartition[[#This Row],[Code_Nom]]=D11057,F11057-1,(COUNTIFS(Clef_répartition[Code_Nom],Clef_répartition[[#This Row],[Code_Nom]],Clef_répartition[Année],Clef_répartition[[#This Row],[Année]])))</f>
        <v>10</v>
      </c>
      <c r="G1105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Etraz-Région_19_2021</v>
      </c>
      <c r="H11058" s="60">
        <v>5492</v>
      </c>
      <c r="I11058" s="60" t="s">
        <v>189</v>
      </c>
      <c r="J11058" s="60">
        <v>2021</v>
      </c>
      <c r="K11058" s="60">
        <v>3.04E-2</v>
      </c>
    </row>
    <row r="11059" spans="1:11" x14ac:dyDescent="0.25">
      <c r="A11059" t="s">
        <v>725</v>
      </c>
      <c r="B11059" t="s">
        <v>555</v>
      </c>
      <c r="C11059" t="s">
        <v>556</v>
      </c>
      <c r="D11059" t="str">
        <f>Clef_répartition[[#This Row],[Code association]]&amp;"_"&amp;Clef_répartition[[#This Row],[Nom association]]</f>
        <v>SDIS Etraz-Région_Association de communes Service de Défense Incendie et de Secours Etraz-Région</v>
      </c>
      <c r="E11059">
        <f>COUNTIFS(D$2:D11059,Clef_répartition[[#This Row],[Code_Nom]],J$2:J11059,Clef_répartition[[#This Row],[Année]])</f>
        <v>20</v>
      </c>
      <c r="F11059">
        <f>IF(Clef_répartition[[#This Row],[Code_Nom]]=D11058,F11058-1,(COUNTIFS(Clef_répartition[Code_Nom],Clef_répartition[[#This Row],[Code_Nom]],Clef_répartition[Année],Clef_répartition[[#This Row],[Année]])))</f>
        <v>9</v>
      </c>
      <c r="G1105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Etraz-Région_20_2021</v>
      </c>
      <c r="H11059" s="60">
        <v>5859</v>
      </c>
      <c r="I11059" s="60" t="s">
        <v>182</v>
      </c>
      <c r="J11059" s="60">
        <v>2021</v>
      </c>
      <c r="K11059" s="60">
        <v>8.43E-2</v>
      </c>
    </row>
    <row r="11060" spans="1:11" x14ac:dyDescent="0.25">
      <c r="A11060" t="s">
        <v>725</v>
      </c>
      <c r="B11060" t="s">
        <v>555</v>
      </c>
      <c r="C11060" t="s">
        <v>556</v>
      </c>
      <c r="D11060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0">
        <f>COUNTIFS(D$2:D11060,Clef_répartition[[#This Row],[Code_Nom]],J$2:J11060,Clef_répartition[[#This Row],[Année]])</f>
        <v>21</v>
      </c>
      <c r="F11060">
        <f>IF(Clef_répartition[[#This Row],[Code_Nom]]=D11059,F11059-1,(COUNTIFS(Clef_répartition[Code_Nom],Clef_répartition[[#This Row],[Code_Nom]],Clef_répartition[Année],Clef_répartition[[#This Row],[Année]])))</f>
        <v>8</v>
      </c>
      <c r="G1106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Etraz-Région_21_2021</v>
      </c>
      <c r="H11060" s="60">
        <v>5860</v>
      </c>
      <c r="I11060" s="60" t="s">
        <v>215</v>
      </c>
      <c r="J11060" s="60">
        <v>2021</v>
      </c>
      <c r="K11060" s="60">
        <v>4.7199999999999999E-2</v>
      </c>
    </row>
    <row r="11061" spans="1:11" x14ac:dyDescent="0.25">
      <c r="A11061" t="s">
        <v>725</v>
      </c>
      <c r="B11061" t="s">
        <v>555</v>
      </c>
      <c r="C11061" t="s">
        <v>556</v>
      </c>
      <c r="D11061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1">
        <f>COUNTIFS(D$2:D11061,Clef_répartition[[#This Row],[Code_Nom]],J$2:J11061,Clef_répartition[[#This Row],[Année]])</f>
        <v>22</v>
      </c>
      <c r="F11061">
        <f>IF(Clef_répartition[[#This Row],[Code_Nom]]=D11060,F11060-1,(COUNTIFS(Clef_répartition[Code_Nom],Clef_répartition[[#This Row],[Code_Nom]],Clef_répartition[Année],Clef_répartition[[#This Row],[Année]])))</f>
        <v>7</v>
      </c>
      <c r="G1106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Etraz-Région_22_2021</v>
      </c>
      <c r="H11061" s="60">
        <v>5861</v>
      </c>
      <c r="I11061" s="60" t="s">
        <v>232</v>
      </c>
      <c r="J11061" s="60">
        <v>2021</v>
      </c>
      <c r="K11061" s="60">
        <v>0.1968</v>
      </c>
    </row>
    <row r="11062" spans="1:11" x14ac:dyDescent="0.25">
      <c r="A11062" t="s">
        <v>725</v>
      </c>
      <c r="B11062" t="s">
        <v>555</v>
      </c>
      <c r="C11062" t="s">
        <v>556</v>
      </c>
      <c r="D11062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2">
        <f>COUNTIFS(D$2:D11062,Clef_répartition[[#This Row],[Code_Nom]],J$2:J11062,Clef_répartition[[#This Row],[Année]])</f>
        <v>23</v>
      </c>
      <c r="F11062">
        <f>IF(Clef_répartition[[#This Row],[Code_Nom]]=D11061,F11061-1,(COUNTIFS(Clef_répartition[Code_Nom],Clef_répartition[[#This Row],[Code_Nom]],Clef_répartition[Année],Clef_répartition[[#This Row],[Année]])))</f>
        <v>6</v>
      </c>
      <c r="G1106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Etraz-Région_23_2021</v>
      </c>
      <c r="H11062" s="60">
        <v>5434</v>
      </c>
      <c r="I11062" s="60" t="s">
        <v>244</v>
      </c>
      <c r="J11062" s="60">
        <v>2021</v>
      </c>
      <c r="K11062" s="60">
        <v>3.3500000000000002E-2</v>
      </c>
    </row>
    <row r="11063" spans="1:11" x14ac:dyDescent="0.25">
      <c r="A11063" t="s">
        <v>725</v>
      </c>
      <c r="B11063" t="s">
        <v>555</v>
      </c>
      <c r="C11063" t="s">
        <v>556</v>
      </c>
      <c r="D11063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3">
        <f>COUNTIFS(D$2:D11063,Clef_répartition[[#This Row],[Code_Nom]],J$2:J11063,Clef_répartition[[#This Row],[Année]])</f>
        <v>24</v>
      </c>
      <c r="F11063">
        <f>IF(Clef_répartition[[#This Row],[Code_Nom]]=D11062,F11062-1,(COUNTIFS(Clef_répartition[Code_Nom],Clef_répartition[[#This Row],[Code_Nom]],Clef_répartition[Année],Clef_répartition[[#This Row],[Année]])))</f>
        <v>5</v>
      </c>
      <c r="G1106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Etraz-Région_24_2021</v>
      </c>
      <c r="H11063" s="60">
        <v>5435</v>
      </c>
      <c r="I11063" s="60" t="s">
        <v>245</v>
      </c>
      <c r="J11063" s="60">
        <v>2021</v>
      </c>
      <c r="K11063" s="60">
        <v>2.18E-2</v>
      </c>
    </row>
    <row r="11064" spans="1:11" x14ac:dyDescent="0.25">
      <c r="A11064" t="s">
        <v>725</v>
      </c>
      <c r="B11064" t="s">
        <v>555</v>
      </c>
      <c r="C11064" t="s">
        <v>556</v>
      </c>
      <c r="D11064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4">
        <f>COUNTIFS(D$2:D11064,Clef_répartition[[#This Row],[Code_Nom]],J$2:J11064,Clef_répartition[[#This Row],[Année]])</f>
        <v>25</v>
      </c>
      <c r="F11064">
        <f>IF(Clef_répartition[[#This Row],[Code_Nom]]=D11063,F11063-1,(COUNTIFS(Clef_répartition[Code_Nom],Clef_répartition[[#This Row],[Code_Nom]],Clef_répartition[Année],Clef_répartition[[#This Row],[Année]])))</f>
        <v>4</v>
      </c>
      <c r="G1106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Etraz-Région_25_2021</v>
      </c>
      <c r="H11064" s="60">
        <v>5436</v>
      </c>
      <c r="I11064" s="60" t="s">
        <v>246</v>
      </c>
      <c r="J11064" s="60">
        <v>2021</v>
      </c>
      <c r="K11064" s="60">
        <v>1.41E-2</v>
      </c>
    </row>
    <row r="11065" spans="1:11" x14ac:dyDescent="0.25">
      <c r="A11065" t="s">
        <v>725</v>
      </c>
      <c r="B11065" t="s">
        <v>555</v>
      </c>
      <c r="C11065" t="s">
        <v>556</v>
      </c>
      <c r="D11065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5">
        <f>COUNTIFS(D$2:D11065,Clef_répartition[[#This Row],[Code_Nom]],J$2:J11065,Clef_répartition[[#This Row],[Année]])</f>
        <v>26</v>
      </c>
      <c r="F11065">
        <f>IF(Clef_répartition[[#This Row],[Code_Nom]]=D11064,F11064-1,(COUNTIFS(Clef_répartition[Code_Nom],Clef_répartition[[#This Row],[Code_Nom]],Clef_répartition[Année],Clef_répartition[[#This Row],[Année]])))</f>
        <v>3</v>
      </c>
      <c r="G1106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Etraz-Région_26_2021</v>
      </c>
      <c r="H11065" s="60">
        <v>5437</v>
      </c>
      <c r="I11065" s="60" t="s">
        <v>250</v>
      </c>
      <c r="J11065" s="60">
        <v>2021</v>
      </c>
      <c r="K11065" s="60">
        <v>1.3299999999999999E-2</v>
      </c>
    </row>
    <row r="11066" spans="1:11" x14ac:dyDescent="0.25">
      <c r="A11066" t="s">
        <v>725</v>
      </c>
      <c r="B11066" t="s">
        <v>555</v>
      </c>
      <c r="C11066" t="s">
        <v>556</v>
      </c>
      <c r="D11066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6">
        <f>COUNTIFS(D$2:D11066,Clef_répartition[[#This Row],[Code_Nom]],J$2:J11066,Clef_répartition[[#This Row],[Année]])</f>
        <v>27</v>
      </c>
      <c r="F11066">
        <f>IF(Clef_répartition[[#This Row],[Code_Nom]]=D11065,F11065-1,(COUNTIFS(Clef_répartition[Code_Nom],Clef_répartition[[#This Row],[Code_Nom]],Clef_répartition[Année],Clef_répartition[[#This Row],[Année]])))</f>
        <v>2</v>
      </c>
      <c r="G1106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Etraz-Région_27_2021</v>
      </c>
      <c r="H11066" s="60">
        <v>5862</v>
      </c>
      <c r="I11066" s="60" t="s">
        <v>262</v>
      </c>
      <c r="J11066" s="60">
        <v>2021</v>
      </c>
      <c r="K11066" s="60">
        <v>7.3000000000000001E-3</v>
      </c>
    </row>
    <row r="11067" spans="1:11" x14ac:dyDescent="0.25">
      <c r="A11067" t="s">
        <v>725</v>
      </c>
      <c r="B11067" t="s">
        <v>555</v>
      </c>
      <c r="C11067" t="s">
        <v>556</v>
      </c>
      <c r="D11067" t="str">
        <f>Clef_répartition[[#This Row],[Code association]]&amp;"_"&amp;Clef_répartition[[#This Row],[Nom association]]</f>
        <v>SDIS Etraz-Région_Association de communes Service de Défense Incendie et de Secours Etraz-Région</v>
      </c>
      <c r="E11067">
        <f>COUNTIFS(D$2:D11067,Clef_répartition[[#This Row],[Code_Nom]],J$2:J11067,Clef_répartition[[#This Row],[Année]])</f>
        <v>28</v>
      </c>
      <c r="F11067">
        <f>IF(Clef_répartition[[#This Row],[Code_Nom]]=D11066,F11066-1,(COUNTIFS(Clef_répartition[Code_Nom],Clef_répartition[[#This Row],[Code_Nom]],Clef_répartition[Année],Clef_répartition[[#This Row],[Année]])))</f>
        <v>1</v>
      </c>
      <c r="G1106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Etraz-Région_28_2021</v>
      </c>
      <c r="H11067" s="60">
        <v>5863</v>
      </c>
      <c r="I11067" s="60" t="s">
        <v>287</v>
      </c>
      <c r="J11067" s="60">
        <v>2021</v>
      </c>
      <c r="K11067" s="60">
        <v>1.11E-2</v>
      </c>
    </row>
    <row r="11068" spans="1:11" x14ac:dyDescent="0.25">
      <c r="A11068" t="s">
        <v>725</v>
      </c>
      <c r="B11068" t="s">
        <v>523</v>
      </c>
      <c r="C11068" t="s">
        <v>524</v>
      </c>
      <c r="D11068" t="str">
        <f>Clef_répartition[[#This Row],[Code association]]&amp;"_"&amp;Clef_répartition[[#This Row],[Nom association]]</f>
        <v>SDIS Gland-Serine_Association de communes Service de Défense Incendie et de Secours</v>
      </c>
      <c r="E11068">
        <f>COUNTIFS(D$2:D11068,Clef_répartition[[#This Row],[Code_Nom]],J$2:J11068,Clef_répartition[[#This Row],[Année]])</f>
        <v>1</v>
      </c>
      <c r="F11068">
        <f>IF(Clef_répartition[[#This Row],[Code_Nom]]=D11067,F11067-1,(COUNTIFS(Clef_répartition[Code_Nom],Clef_répartition[[#This Row],[Code_Nom]],Clef_répartition[Année],Clef_répartition[[#This Row],[Année]])))</f>
        <v>7</v>
      </c>
      <c r="G11068" t="str">
        <f>Clef_répartition[[#This Row],[Code_Nom]]&amp;"_"&amp;Clef_répartition[[#This Row],[Nombre]]&amp;"_"&amp;Clef_répartition[[#This Row],[Année]]</f>
        <v>SDIS Gland-Serine_Association de communes Service de Défense Incendie et de Secours_1_2021</v>
      </c>
      <c r="H11068" s="60">
        <v>5703</v>
      </c>
      <c r="I11068" s="60" t="s">
        <v>13</v>
      </c>
      <c r="J11068" s="60">
        <v>2021</v>
      </c>
      <c r="K11068" s="60">
        <v>7.5999999999999998E-2</v>
      </c>
    </row>
    <row r="11069" spans="1:11" x14ac:dyDescent="0.25">
      <c r="A11069" t="s">
        <v>725</v>
      </c>
      <c r="B11069" t="s">
        <v>523</v>
      </c>
      <c r="C11069" t="s">
        <v>524</v>
      </c>
      <c r="D11069" t="str">
        <f>Clef_répartition[[#This Row],[Code association]]&amp;"_"&amp;Clef_répartition[[#This Row],[Nom association]]</f>
        <v>SDIS Gland-Serine_Association de communes Service de Défense Incendie et de Secours</v>
      </c>
      <c r="E11069">
        <f>COUNTIFS(D$2:D11069,Clef_répartition[[#This Row],[Code_Nom]],J$2:J11069,Clef_répartition[[#This Row],[Année]])</f>
        <v>2</v>
      </c>
      <c r="F11069">
        <f>IF(Clef_répartition[[#This Row],[Code_Nom]]=D11068,F11068-1,(COUNTIFS(Clef_répartition[Code_Nom],Clef_répartition[[#This Row],[Code_Nom]],Clef_répartition[Année],Clef_répartition[[#This Row],[Année]])))</f>
        <v>6</v>
      </c>
      <c r="G11069" t="str">
        <f>Clef_répartition[[#This Row],[Code_Nom]]&amp;"_"&amp;Clef_répartition[[#This Row],[Nombre]]&amp;"_"&amp;Clef_répartition[[#This Row],[Année]]</f>
        <v>SDIS Gland-Serine_Association de communes Service de Défense Incendie et de Secours_2_2021</v>
      </c>
      <c r="H11069" s="60">
        <v>5704</v>
      </c>
      <c r="I11069" s="60" t="s">
        <v>16</v>
      </c>
      <c r="J11069" s="60">
        <v>2021</v>
      </c>
      <c r="K11069" s="60">
        <v>0.1069</v>
      </c>
    </row>
    <row r="11070" spans="1:11" x14ac:dyDescent="0.25">
      <c r="A11070" t="s">
        <v>725</v>
      </c>
      <c r="B11070" t="s">
        <v>523</v>
      </c>
      <c r="C11070" t="s">
        <v>524</v>
      </c>
      <c r="D11070" t="str">
        <f>Clef_répartition[[#This Row],[Code association]]&amp;"_"&amp;Clef_répartition[[#This Row],[Nom association]]</f>
        <v>SDIS Gland-Serine_Association de communes Service de Défense Incendie et de Secours</v>
      </c>
      <c r="E11070">
        <f>COUNTIFS(D$2:D11070,Clef_répartition[[#This Row],[Code_Nom]],J$2:J11070,Clef_répartition[[#This Row],[Année]])</f>
        <v>3</v>
      </c>
      <c r="F11070">
        <f>IF(Clef_répartition[[#This Row],[Code_Nom]]=D11069,F11069-1,(COUNTIFS(Clef_répartition[Code_Nom],Clef_répartition[[#This Row],[Code_Nom]],Clef_répartition[Année],Clef_répartition[[#This Row],[Année]])))</f>
        <v>5</v>
      </c>
      <c r="G11070" t="str">
        <f>Clef_répartition[[#This Row],[Code_Nom]]&amp;"_"&amp;Clef_répartition[[#This Row],[Nombre]]&amp;"_"&amp;Clef_répartition[[#This Row],[Année]]</f>
        <v>SDIS Gland-Serine_Association de communes Service de Défense Incendie et de Secours_3_2021</v>
      </c>
      <c r="H11070" s="60">
        <v>5854</v>
      </c>
      <c r="I11070" s="60" t="s">
        <v>43</v>
      </c>
      <c r="J11070" s="60">
        <v>2021</v>
      </c>
      <c r="K11070" s="60">
        <v>2.3E-2</v>
      </c>
    </row>
    <row r="11071" spans="1:11" x14ac:dyDescent="0.25">
      <c r="A11071" t="s">
        <v>725</v>
      </c>
      <c r="B11071" t="s">
        <v>523</v>
      </c>
      <c r="C11071" t="s">
        <v>524</v>
      </c>
      <c r="D11071" t="str">
        <f>Clef_répartition[[#This Row],[Code association]]&amp;"_"&amp;Clef_répartition[[#This Row],[Nom association]]</f>
        <v>SDIS Gland-Serine_Association de communes Service de Défense Incendie et de Secours</v>
      </c>
      <c r="E11071">
        <f>COUNTIFS(D$2:D11071,Clef_répartition[[#This Row],[Code_Nom]],J$2:J11071,Clef_répartition[[#This Row],[Année]])</f>
        <v>4</v>
      </c>
      <c r="F11071">
        <f>IF(Clef_répartition[[#This Row],[Code_Nom]]=D11070,F11070-1,(COUNTIFS(Clef_répartition[Code_Nom],Clef_répartition[[#This Row],[Code_Nom]],Clef_répartition[Année],Clef_répartition[[#This Row],[Année]])))</f>
        <v>4</v>
      </c>
      <c r="G11071" t="str">
        <f>Clef_répartition[[#This Row],[Code_Nom]]&amp;"_"&amp;Clef_répartition[[#This Row],[Nombre]]&amp;"_"&amp;Clef_répartition[[#This Row],[Année]]</f>
        <v>SDIS Gland-Serine_Association de communes Service de Défense Incendie et de Secours_4_2021</v>
      </c>
      <c r="H11071" s="60">
        <v>5710</v>
      </c>
      <c r="I11071" s="60" t="s">
        <v>69</v>
      </c>
      <c r="J11071" s="60">
        <v>2021</v>
      </c>
      <c r="K11071" s="60">
        <v>3.09E-2</v>
      </c>
    </row>
    <row r="11072" spans="1:11" x14ac:dyDescent="0.25">
      <c r="A11072" t="s">
        <v>725</v>
      </c>
      <c r="B11072" t="s">
        <v>523</v>
      </c>
      <c r="C11072" t="s">
        <v>524</v>
      </c>
      <c r="D11072" t="str">
        <f>Clef_répartition[[#This Row],[Code association]]&amp;"_"&amp;Clef_répartition[[#This Row],[Nom association]]</f>
        <v>SDIS Gland-Serine_Association de communes Service de Défense Incendie et de Secours</v>
      </c>
      <c r="E11072">
        <f>COUNTIFS(D$2:D11072,Clef_répartition[[#This Row],[Code_Nom]],J$2:J11072,Clef_répartition[[#This Row],[Année]])</f>
        <v>5</v>
      </c>
      <c r="F11072">
        <f>IF(Clef_répartition[[#This Row],[Code_Nom]]=D11071,F11071-1,(COUNTIFS(Clef_répartition[Code_Nom],Clef_répartition[[#This Row],[Code_Nom]],Clef_répartition[Année],Clef_répartition[[#This Row],[Année]])))</f>
        <v>3</v>
      </c>
      <c r="G11072" t="str">
        <f>Clef_répartition[[#This Row],[Code_Nom]]&amp;"_"&amp;Clef_répartition[[#This Row],[Nombre]]&amp;"_"&amp;Clef_répartition[[#This Row],[Année]]</f>
        <v>SDIS Gland-Serine_Association de communes Service de Défense Incendie et de Secours_5_2021</v>
      </c>
      <c r="H11072" s="60">
        <v>5721</v>
      </c>
      <c r="I11072" s="60" t="s">
        <v>126</v>
      </c>
      <c r="J11072" s="60">
        <v>2021</v>
      </c>
      <c r="K11072" s="60">
        <v>0.63190000000000002</v>
      </c>
    </row>
    <row r="11073" spans="1:11" x14ac:dyDescent="0.25">
      <c r="A11073" t="s">
        <v>725</v>
      </c>
      <c r="B11073" t="s">
        <v>523</v>
      </c>
      <c r="C11073" t="s">
        <v>524</v>
      </c>
      <c r="D11073" t="str">
        <f>Clef_répartition[[#This Row],[Code association]]&amp;"_"&amp;Clef_répartition[[#This Row],[Nom association]]</f>
        <v>SDIS Gland-Serine_Association de communes Service de Défense Incendie et de Secours</v>
      </c>
      <c r="E11073">
        <f>COUNTIFS(D$2:D11073,Clef_répartition[[#This Row],[Code_Nom]],J$2:J11073,Clef_répartition[[#This Row],[Année]])</f>
        <v>6</v>
      </c>
      <c r="F11073">
        <f>IF(Clef_répartition[[#This Row],[Code_Nom]]=D11072,F11072-1,(COUNTIFS(Clef_répartition[Code_Nom],Clef_répartition[[#This Row],[Code_Nom]],Clef_répartition[Année],Clef_répartition[[#This Row],[Année]])))</f>
        <v>2</v>
      </c>
      <c r="G11073" t="str">
        <f>Clef_répartition[[#This Row],[Code_Nom]]&amp;"_"&amp;Clef_répartition[[#This Row],[Nombre]]&amp;"_"&amp;Clef_répartition[[#This Row],[Année]]</f>
        <v>SDIS Gland-Serine_Association de communes Service de Défense Incendie et de Secours_6_2021</v>
      </c>
      <c r="H11073" s="60">
        <v>5731</v>
      </c>
      <c r="I11073" s="60" t="s">
        <v>157</v>
      </c>
      <c r="J11073" s="60">
        <v>2021</v>
      </c>
      <c r="K11073" s="60">
        <v>6.6900000000000001E-2</v>
      </c>
    </row>
    <row r="11074" spans="1:11" x14ac:dyDescent="0.25">
      <c r="A11074" t="s">
        <v>725</v>
      </c>
      <c r="B11074" t="s">
        <v>523</v>
      </c>
      <c r="C11074" t="s">
        <v>524</v>
      </c>
      <c r="D11074" t="str">
        <f>Clef_répartition[[#This Row],[Code association]]&amp;"_"&amp;Clef_répartition[[#This Row],[Nom association]]</f>
        <v>SDIS Gland-Serine_Association de communes Service de Défense Incendie et de Secours</v>
      </c>
      <c r="E11074">
        <f>COUNTIFS(D$2:D11074,Clef_répartition[[#This Row],[Code_Nom]],J$2:J11074,Clef_répartition[[#This Row],[Année]])</f>
        <v>7</v>
      </c>
      <c r="F11074">
        <f>IF(Clef_répartition[[#This Row],[Code_Nom]]=D11073,F11073-1,(COUNTIFS(Clef_répartition[Code_Nom],Clef_répartition[[#This Row],[Code_Nom]],Clef_répartition[Année],Clef_répartition[[#This Row],[Année]])))</f>
        <v>1</v>
      </c>
      <c r="G11074" t="str">
        <f>Clef_répartition[[#This Row],[Code_Nom]]&amp;"_"&amp;Clef_répartition[[#This Row],[Nombre]]&amp;"_"&amp;Clef_répartition[[#This Row],[Année]]</f>
        <v>SDIS Gland-Serine_Association de communes Service de Défense Incendie et de Secours_7_2021</v>
      </c>
      <c r="H11074" s="60">
        <v>5732</v>
      </c>
      <c r="I11074" s="60" t="s">
        <v>279</v>
      </c>
      <c r="J11074" s="60">
        <v>2021</v>
      </c>
      <c r="K11074" s="60">
        <v>6.4399999999999999E-2</v>
      </c>
    </row>
    <row r="11075" spans="1:11" x14ac:dyDescent="0.25">
      <c r="A11075" t="s">
        <v>725</v>
      </c>
      <c r="B11075" t="s">
        <v>573</v>
      </c>
      <c r="C11075" t="s">
        <v>574</v>
      </c>
      <c r="D11075" t="str">
        <f>Clef_répartition[[#This Row],[Code association]]&amp;"_"&amp;Clef_répartition[[#This Row],[Nom association]]</f>
        <v>SDIS Gros-de-Vaud_Association de communes Service de Défense Incendie et de Secours Gros-de-Vaud</v>
      </c>
      <c r="E11075">
        <f>COUNTIFS(D$2:D11075,Clef_répartition[[#This Row],[Code_Nom]],J$2:J11075,Clef_répartition[[#This Row],[Année]])</f>
        <v>1</v>
      </c>
      <c r="F11075">
        <f>IF(Clef_répartition[[#This Row],[Code_Nom]]=D11074,F11074-1,(COUNTIFS(Clef_répartition[Code_Nom],Clef_répartition[[#This Row],[Code_Nom]],Clef_répartition[Année],Clef_répartition[[#This Row],[Année]])))</f>
        <v>20</v>
      </c>
      <c r="G1107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Gros-de-Vaud_1_2021</v>
      </c>
      <c r="H11075" s="60">
        <v>5511</v>
      </c>
      <c r="I11075" s="60" t="s">
        <v>8</v>
      </c>
      <c r="J11075" s="60">
        <v>2021</v>
      </c>
      <c r="K11075" s="60">
        <v>7.2037013015090592E-2</v>
      </c>
    </row>
    <row r="11076" spans="1:11" x14ac:dyDescent="0.25">
      <c r="A11076" t="s">
        <v>725</v>
      </c>
      <c r="B11076" t="s">
        <v>573</v>
      </c>
      <c r="C11076" t="s">
        <v>574</v>
      </c>
      <c r="D11076" t="str">
        <f>Clef_répartition[[#This Row],[Code association]]&amp;"_"&amp;Clef_répartition[[#This Row],[Nom association]]</f>
        <v>SDIS Gros-de-Vaud_Association de communes Service de Défense Incendie et de Secours Gros-de-Vaud</v>
      </c>
      <c r="E11076">
        <f>COUNTIFS(D$2:D11076,Clef_répartition[[#This Row],[Code_Nom]],J$2:J11076,Clef_répartition[[#This Row],[Année]])</f>
        <v>2</v>
      </c>
      <c r="F11076">
        <f>IF(Clef_répartition[[#This Row],[Code_Nom]]=D11075,F11075-1,(COUNTIFS(Clef_répartition[Code_Nom],Clef_répartition[[#This Row],[Code_Nom]],Clef_répartition[Année],Clef_répartition[[#This Row],[Année]])))</f>
        <v>19</v>
      </c>
      <c r="G1107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Gros-de-Vaud_2_2021</v>
      </c>
      <c r="H11076" s="60">
        <v>5512</v>
      </c>
      <c r="I11076" s="60" t="s">
        <v>19</v>
      </c>
      <c r="J11076" s="60">
        <v>2021</v>
      </c>
      <c r="K11076" s="60">
        <v>5.7205863276689584E-2</v>
      </c>
    </row>
    <row r="11077" spans="1:11" x14ac:dyDescent="0.25">
      <c r="A11077" t="s">
        <v>725</v>
      </c>
      <c r="B11077" t="s">
        <v>573</v>
      </c>
      <c r="C11077" t="s">
        <v>574</v>
      </c>
      <c r="D11077" t="str">
        <f>Clef_répartition[[#This Row],[Code association]]&amp;"_"&amp;Clef_répartition[[#This Row],[Nom association]]</f>
        <v>SDIS Gros-de-Vaud_Association de communes Service de Défense Incendie et de Secours Gros-de-Vaud</v>
      </c>
      <c r="E11077">
        <f>COUNTIFS(D$2:D11077,Clef_répartition[[#This Row],[Code_Nom]],J$2:J11077,Clef_répartition[[#This Row],[Année]])</f>
        <v>3</v>
      </c>
      <c r="F11077">
        <f>IF(Clef_répartition[[#This Row],[Code_Nom]]=D11076,F11076-1,(COUNTIFS(Clef_répartition[Code_Nom],Clef_répartition[[#This Row],[Code_Nom]],Clef_répartition[Année],Clef_répartition[[#This Row],[Année]])))</f>
        <v>18</v>
      </c>
      <c r="G1107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Gros-de-Vaud_3_2021</v>
      </c>
      <c r="H11077" s="60">
        <v>5471</v>
      </c>
      <c r="I11077" s="60" t="s">
        <v>21</v>
      </c>
      <c r="J11077" s="60">
        <v>2021</v>
      </c>
      <c r="K11077" s="60">
        <v>2.7500324296277079E-2</v>
      </c>
    </row>
    <row r="11078" spans="1:11" x14ac:dyDescent="0.25">
      <c r="A11078" t="s">
        <v>725</v>
      </c>
      <c r="B11078" t="s">
        <v>573</v>
      </c>
      <c r="C11078" t="s">
        <v>574</v>
      </c>
      <c r="D11078" t="str">
        <f>Clef_répartition[[#This Row],[Code association]]&amp;"_"&amp;Clef_répartition[[#This Row],[Nom association]]</f>
        <v>SDIS Gros-de-Vaud_Association de communes Service de Défense Incendie et de Secours Gros-de-Vaud</v>
      </c>
      <c r="E11078">
        <f>COUNTIFS(D$2:D11078,Clef_répartition[[#This Row],[Code_Nom]],J$2:J11078,Clef_répartition[[#This Row],[Année]])</f>
        <v>4</v>
      </c>
      <c r="F11078">
        <f>IF(Clef_répartition[[#This Row],[Code_Nom]]=D11077,F11077-1,(COUNTIFS(Clef_répartition[Code_Nom],Clef_répartition[[#This Row],[Code_Nom]],Clef_répartition[Année],Clef_répartition[[#This Row],[Année]])))</f>
        <v>17</v>
      </c>
      <c r="G1107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Gros-de-Vaud_4_2021</v>
      </c>
      <c r="H11078" s="60">
        <v>5518</v>
      </c>
      <c r="I11078" s="60" t="s">
        <v>99</v>
      </c>
      <c r="J11078" s="60">
        <v>2021</v>
      </c>
      <c r="K11078" s="60">
        <v>0.2478055951917672</v>
      </c>
    </row>
    <row r="11079" spans="1:11" x14ac:dyDescent="0.25">
      <c r="A11079" t="s">
        <v>725</v>
      </c>
      <c r="B11079" t="s">
        <v>573</v>
      </c>
      <c r="C11079" t="s">
        <v>574</v>
      </c>
      <c r="D11079" t="str">
        <f>Clef_répartition[[#This Row],[Code association]]&amp;"_"&amp;Clef_répartition[[#This Row],[Nom association]]</f>
        <v>SDIS Gros-de-Vaud_Association de communes Service de Défense Incendie et de Secours Gros-de-Vaud</v>
      </c>
      <c r="E11079">
        <f>COUNTIFS(D$2:D11079,Clef_répartition[[#This Row],[Code_Nom]],J$2:J11079,Clef_répartition[[#This Row],[Année]])</f>
        <v>5</v>
      </c>
      <c r="F11079">
        <f>IF(Clef_répartition[[#This Row],[Code_Nom]]=D11078,F11078-1,(COUNTIFS(Clef_répartition[Code_Nom],Clef_répartition[[#This Row],[Code_Nom]],Clef_répartition[Année],Clef_répartition[[#This Row],[Année]])))</f>
        <v>16</v>
      </c>
      <c r="G1107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Gros-de-Vaud_5_2021</v>
      </c>
      <c r="H11079" s="60">
        <v>5520</v>
      </c>
      <c r="I11079" s="60" t="s">
        <v>107</v>
      </c>
      <c r="J11079" s="60">
        <v>2021</v>
      </c>
      <c r="K11079" s="60">
        <v>4.4796125740476499E-2</v>
      </c>
    </row>
    <row r="11080" spans="1:11" x14ac:dyDescent="0.25">
      <c r="A11080" t="s">
        <v>725</v>
      </c>
      <c r="B11080" t="s">
        <v>573</v>
      </c>
      <c r="C11080" t="s">
        <v>574</v>
      </c>
      <c r="D11080" t="str">
        <f>Clef_répartition[[#This Row],[Code association]]&amp;"_"&amp;Clef_répartition[[#This Row],[Nom association]]</f>
        <v>SDIS Gros-de-Vaud_Association de communes Service de Défense Incendie et de Secours Gros-de-Vaud</v>
      </c>
      <c r="E11080">
        <f>COUNTIFS(D$2:D11080,Clef_répartition[[#This Row],[Code_Nom]],J$2:J11080,Clef_répartition[[#This Row],[Année]])</f>
        <v>6</v>
      </c>
      <c r="F11080">
        <f>IF(Clef_répartition[[#This Row],[Code_Nom]]=D11079,F11079-1,(COUNTIFS(Clef_répartition[Code_Nom],Clef_répartition[[#This Row],[Code_Nom]],Clef_répartition[Année],Clef_répartition[[#This Row],[Année]])))</f>
        <v>15</v>
      </c>
      <c r="G1108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Gros-de-Vaud_6_2021</v>
      </c>
      <c r="H11080" s="60">
        <v>5521</v>
      </c>
      <c r="I11080" s="60" t="s">
        <v>108</v>
      </c>
      <c r="J11080" s="60">
        <v>2021</v>
      </c>
      <c r="K11080" s="60">
        <v>4.963895014485234E-2</v>
      </c>
    </row>
    <row r="11081" spans="1:11" x14ac:dyDescent="0.25">
      <c r="A11081" t="s">
        <v>725</v>
      </c>
      <c r="B11081" t="s">
        <v>573</v>
      </c>
      <c r="C11081" t="s">
        <v>574</v>
      </c>
      <c r="D11081" t="str">
        <f>Clef_répartition[[#This Row],[Code association]]&amp;"_"&amp;Clef_répartition[[#This Row],[Nom association]]</f>
        <v>SDIS Gros-de-Vaud_Association de communes Service de Défense Incendie et de Secours Gros-de-Vaud</v>
      </c>
      <c r="E11081">
        <f>COUNTIFS(D$2:D11081,Clef_répartition[[#This Row],[Code_Nom]],J$2:J11081,Clef_répartition[[#This Row],[Année]])</f>
        <v>7</v>
      </c>
      <c r="F11081">
        <f>IF(Clef_répartition[[#This Row],[Code_Nom]]=D11080,F11080-1,(COUNTIFS(Clef_répartition[Code_Nom],Clef_répartition[[#This Row],[Code_Nom]],Clef_répartition[Année],Clef_répartition[[#This Row],[Année]])))</f>
        <v>14</v>
      </c>
      <c r="G1108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Gros-de-Vaud_7_2021</v>
      </c>
      <c r="H11081" s="60">
        <v>5522</v>
      </c>
      <c r="I11081" s="60" t="s">
        <v>114</v>
      </c>
      <c r="J11081" s="60">
        <v>2021</v>
      </c>
      <c r="K11081" s="60">
        <v>3.2386388204263414E-2</v>
      </c>
    </row>
    <row r="11082" spans="1:11" x14ac:dyDescent="0.25">
      <c r="A11082" t="s">
        <v>725</v>
      </c>
      <c r="B11082" t="s">
        <v>573</v>
      </c>
      <c r="C11082" t="s">
        <v>574</v>
      </c>
      <c r="D11082" t="str">
        <f>Clef_répartition[[#This Row],[Code association]]&amp;"_"&amp;Clef_répartition[[#This Row],[Nom association]]</f>
        <v>SDIS Gros-de-Vaud_Association de communes Service de Défense Incendie et de Secours Gros-de-Vaud</v>
      </c>
      <c r="E11082">
        <f>COUNTIFS(D$2:D11082,Clef_répartition[[#This Row],[Code_Nom]],J$2:J11082,Clef_répartition[[#This Row],[Année]])</f>
        <v>8</v>
      </c>
      <c r="F11082">
        <f>IF(Clef_répartition[[#This Row],[Code_Nom]]=D11081,F11081-1,(COUNTIFS(Clef_répartition[Code_Nom],Clef_répartition[[#This Row],[Code_Nom]],Clef_répartition[Année],Clef_répartition[[#This Row],[Année]])))</f>
        <v>13</v>
      </c>
      <c r="G1108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Gros-de-Vaud_8_2021</v>
      </c>
      <c r="H11082" s="60">
        <v>5541</v>
      </c>
      <c r="I11082" s="60" t="s">
        <v>128</v>
      </c>
      <c r="J11082" s="60">
        <v>2021</v>
      </c>
      <c r="K11082" s="60">
        <v>4.9855147662904831E-2</v>
      </c>
    </row>
    <row r="11083" spans="1:11" x14ac:dyDescent="0.25">
      <c r="A11083" t="s">
        <v>725</v>
      </c>
      <c r="B11083" t="s">
        <v>573</v>
      </c>
      <c r="C11083" t="s">
        <v>574</v>
      </c>
      <c r="D11083" t="str">
        <f>Clef_répartition[[#This Row],[Code association]]&amp;"_"&amp;Clef_répartition[[#This Row],[Nom association]]</f>
        <v>SDIS Gros-de-Vaud_Association de communes Service de Défense Incendie et de Secours Gros-de-Vaud</v>
      </c>
      <c r="E11083">
        <f>COUNTIFS(D$2:D11083,Clef_répartition[[#This Row],[Code_Nom]],J$2:J11083,Clef_répartition[[#This Row],[Année]])</f>
        <v>9</v>
      </c>
      <c r="F11083">
        <f>IF(Clef_répartition[[#This Row],[Code_Nom]]=D11082,F11082-1,(COUNTIFS(Clef_répartition[Code_Nom],Clef_répartition[[#This Row],[Code_Nom]],Clef_répartition[Année],Clef_répartition[[#This Row],[Année]])))</f>
        <v>12</v>
      </c>
      <c r="G1108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Gros-de-Vaud_9_2021</v>
      </c>
      <c r="H11083" s="60">
        <v>5804</v>
      </c>
      <c r="I11083" s="60" t="s">
        <v>139</v>
      </c>
      <c r="J11083" s="60">
        <v>2021</v>
      </c>
      <c r="K11083" s="60">
        <v>6.9269684784018681E-2</v>
      </c>
    </row>
    <row r="11084" spans="1:11" x14ac:dyDescent="0.25">
      <c r="A11084" t="s">
        <v>725</v>
      </c>
      <c r="B11084" t="s">
        <v>573</v>
      </c>
      <c r="C11084" t="s">
        <v>574</v>
      </c>
      <c r="D11084" t="str">
        <f>Clef_répartition[[#This Row],[Code association]]&amp;"_"&amp;Clef_répartition[[#This Row],[Nom association]]</f>
        <v>SDIS Gros-de-Vaud_Association de communes Service de Défense Incendie et de Secours Gros-de-Vaud</v>
      </c>
      <c r="E11084">
        <f>COUNTIFS(D$2:D11084,Clef_répartition[[#This Row],[Code_Nom]],J$2:J11084,Clef_répartition[[#This Row],[Année]])</f>
        <v>10</v>
      </c>
      <c r="F11084">
        <f>IF(Clef_répartition[[#This Row],[Code_Nom]]=D11083,F11083-1,(COUNTIFS(Clef_répartition[Code_Nom],Clef_répartition[[#This Row],[Code_Nom]],Clef_répartition[Année],Clef_répartition[[#This Row],[Année]])))</f>
        <v>11</v>
      </c>
      <c r="G1108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Gros-de-Vaud_10_2021</v>
      </c>
      <c r="H11084" s="60">
        <v>5540</v>
      </c>
      <c r="I11084" s="60" t="s">
        <v>186</v>
      </c>
      <c r="J11084" s="60">
        <v>2021</v>
      </c>
      <c r="K11084" s="60">
        <v>8.0295758204695811E-2</v>
      </c>
    </row>
    <row r="11085" spans="1:11" x14ac:dyDescent="0.25">
      <c r="A11085" t="s">
        <v>725</v>
      </c>
      <c r="B11085" t="s">
        <v>573</v>
      </c>
      <c r="C11085" t="s">
        <v>574</v>
      </c>
      <c r="D11085" t="str">
        <f>Clef_répartition[[#This Row],[Code association]]&amp;"_"&amp;Clef_répartition[[#This Row],[Nom association]]</f>
        <v>SDIS Gros-de-Vaud_Association de communes Service de Défense Incendie et de Secours Gros-de-Vaud</v>
      </c>
      <c r="E11085">
        <f>COUNTIFS(D$2:D11085,Clef_répartition[[#This Row],[Code_Nom]],J$2:J11085,Clef_répartition[[#This Row],[Année]])</f>
        <v>11</v>
      </c>
      <c r="F11085">
        <f>IF(Clef_répartition[[#This Row],[Code_Nom]]=D11084,F11084-1,(COUNTIFS(Clef_répartition[Code_Nom],Clef_répartition[[#This Row],[Code_Nom]],Clef_répartition[Année],Clef_répartition[[#This Row],[Année]])))</f>
        <v>10</v>
      </c>
      <c r="G1108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Gros-de-Vaud_11_2021</v>
      </c>
      <c r="H11085" s="60">
        <v>5923</v>
      </c>
      <c r="I11085" s="60" t="s">
        <v>200</v>
      </c>
      <c r="J11085" s="60">
        <v>2021</v>
      </c>
      <c r="K11085" s="60">
        <v>8.6911402257102092E-3</v>
      </c>
    </row>
    <row r="11086" spans="1:11" x14ac:dyDescent="0.25">
      <c r="A11086" t="s">
        <v>725</v>
      </c>
      <c r="B11086" t="s">
        <v>573</v>
      </c>
      <c r="C11086" t="s">
        <v>574</v>
      </c>
      <c r="D11086" t="str">
        <f>Clef_répartition[[#This Row],[Code association]]&amp;"_"&amp;Clef_répartition[[#This Row],[Nom association]]</f>
        <v>SDIS Gros-de-Vaud_Association de communes Service de Défense Incendie et de Secours Gros-de-Vaud</v>
      </c>
      <c r="E11086">
        <f>COUNTIFS(D$2:D11086,Clef_répartition[[#This Row],[Code_Nom]],J$2:J11086,Clef_répartition[[#This Row],[Année]])</f>
        <v>12</v>
      </c>
      <c r="F11086">
        <f>IF(Clef_répartition[[#This Row],[Code_Nom]]=D11085,F11085-1,(COUNTIFS(Clef_répartition[Code_Nom],Clef_répartition[[#This Row],[Code_Nom]],Clef_répartition[Année],Clef_répartition[[#This Row],[Année]])))</f>
        <v>9</v>
      </c>
      <c r="G1108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Gros-de-Vaud_12_2021</v>
      </c>
      <c r="H11086" s="60">
        <v>5925</v>
      </c>
      <c r="I11086" s="60" t="s">
        <v>207</v>
      </c>
      <c r="J11086" s="60">
        <v>2021</v>
      </c>
      <c r="K11086" s="60">
        <v>8.6911402257102092E-3</v>
      </c>
    </row>
    <row r="11087" spans="1:11" x14ac:dyDescent="0.25">
      <c r="A11087" t="s">
        <v>725</v>
      </c>
      <c r="B11087" t="s">
        <v>573</v>
      </c>
      <c r="C11087" t="s">
        <v>574</v>
      </c>
      <c r="D11087" t="str">
        <f>Clef_répartition[[#This Row],[Code association]]&amp;"_"&amp;Clef_répartition[[#This Row],[Nom association]]</f>
        <v>SDIS Gros-de-Vaud_Association de communes Service de Défense Incendie et de Secours Gros-de-Vaud</v>
      </c>
      <c r="E11087">
        <f>COUNTIFS(D$2:D11087,Clef_répartition[[#This Row],[Code_Nom]],J$2:J11087,Clef_répartition[[#This Row],[Année]])</f>
        <v>13</v>
      </c>
      <c r="F11087">
        <f>IF(Clef_répartition[[#This Row],[Code_Nom]]=D11086,F11086-1,(COUNTIFS(Clef_répartition[Code_Nom],Clef_répartition[[#This Row],[Code_Nom]],Clef_répartition[Année],Clef_répartition[[#This Row],[Année]])))</f>
        <v>8</v>
      </c>
      <c r="G1108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Gros-de-Vaud_13_2021</v>
      </c>
      <c r="H11087" s="60">
        <v>5529</v>
      </c>
      <c r="I11087" s="60" t="s">
        <v>208</v>
      </c>
      <c r="J11087" s="60">
        <v>2021</v>
      </c>
      <c r="K11087" s="60">
        <v>2.6722013231288103E-2</v>
      </c>
    </row>
    <row r="11088" spans="1:11" x14ac:dyDescent="0.25">
      <c r="A11088" t="s">
        <v>725</v>
      </c>
      <c r="B11088" t="s">
        <v>573</v>
      </c>
      <c r="C11088" t="s">
        <v>574</v>
      </c>
      <c r="D11088" t="str">
        <f>Clef_répartition[[#This Row],[Code association]]&amp;"_"&amp;Clef_répartition[[#This Row],[Nom association]]</f>
        <v>SDIS Gros-de-Vaud_Association de communes Service de Défense Incendie et de Secours Gros-de-Vaud</v>
      </c>
      <c r="E11088">
        <f>COUNTIFS(D$2:D11088,Clef_répartition[[#This Row],[Code_Nom]],J$2:J11088,Clef_répartition[[#This Row],[Année]])</f>
        <v>14</v>
      </c>
      <c r="F11088">
        <f>IF(Clef_répartition[[#This Row],[Code_Nom]]=D11087,F11087-1,(COUNTIFS(Clef_répartition[Code_Nom],Clef_répartition[[#This Row],[Code_Nom]],Clef_répartition[Année],Clef_répartition[[#This Row],[Année]])))</f>
        <v>7</v>
      </c>
      <c r="G1108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Gros-de-Vaud_14_2021</v>
      </c>
      <c r="H11088" s="60">
        <v>5530</v>
      </c>
      <c r="I11088" s="60" t="s">
        <v>209</v>
      </c>
      <c r="J11088" s="60">
        <v>2021</v>
      </c>
      <c r="K11088" s="60">
        <v>2.451679854715268E-2</v>
      </c>
    </row>
    <row r="11089" spans="1:11" x14ac:dyDescent="0.25">
      <c r="A11089" t="s">
        <v>725</v>
      </c>
      <c r="B11089" t="s">
        <v>573</v>
      </c>
      <c r="C11089" t="s">
        <v>574</v>
      </c>
      <c r="D11089" t="str">
        <f>Clef_répartition[[#This Row],[Code association]]&amp;"_"&amp;Clef_répartition[[#This Row],[Nom association]]</f>
        <v>SDIS Gros-de-Vaud_Association de communes Service de Défense Incendie et de Secours Gros-de-Vaud</v>
      </c>
      <c r="E11089">
        <f>COUNTIFS(D$2:D11089,Clef_répartition[[#This Row],[Code_Nom]],J$2:J11089,Clef_répartition[[#This Row],[Année]])</f>
        <v>15</v>
      </c>
      <c r="F11089">
        <f>IF(Clef_répartition[[#This Row],[Code_Nom]]=D11088,F11088-1,(COUNTIFS(Clef_répartition[Code_Nom],Clef_répartition[[#This Row],[Code_Nom]],Clef_répartition[Année],Clef_répartition[[#This Row],[Année]])))</f>
        <v>6</v>
      </c>
      <c r="G1108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Gros-de-Vaud_15_2021</v>
      </c>
      <c r="H11089" s="60">
        <v>5531</v>
      </c>
      <c r="I11089" s="60" t="s">
        <v>214</v>
      </c>
      <c r="J11089" s="60">
        <v>2021</v>
      </c>
      <c r="K11089" s="60">
        <v>1.8117352012798897E-2</v>
      </c>
    </row>
    <row r="11090" spans="1:11" x14ac:dyDescent="0.25">
      <c r="A11090" t="s">
        <v>725</v>
      </c>
      <c r="B11090" t="s">
        <v>573</v>
      </c>
      <c r="C11090" t="s">
        <v>574</v>
      </c>
      <c r="D11090" t="str">
        <f>Clef_répartition[[#This Row],[Code association]]&amp;"_"&amp;Clef_répartition[[#This Row],[Nom association]]</f>
        <v>SDIS Gros-de-Vaud_Association de communes Service de Défense Incendie et de Secours Gros-de-Vaud</v>
      </c>
      <c r="E11090">
        <f>COUNTIFS(D$2:D11090,Clef_répartition[[#This Row],[Code_Nom]],J$2:J11090,Clef_répartition[[#This Row],[Année]])</f>
        <v>16</v>
      </c>
      <c r="F11090">
        <f>IF(Clef_répartition[[#This Row],[Code_Nom]]=D11089,F11089-1,(COUNTIFS(Clef_répartition[Code_Nom],Clef_répartition[[#This Row],[Code_Nom]],Clef_répartition[Année],Clef_répartition[[#This Row],[Année]])))</f>
        <v>5</v>
      </c>
      <c r="G1109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Gros-de-Vaud_16_2021</v>
      </c>
      <c r="H11090" s="60">
        <v>5533</v>
      </c>
      <c r="I11090" s="60" t="s">
        <v>216</v>
      </c>
      <c r="J11090" s="60">
        <v>2021</v>
      </c>
      <c r="K11090" s="60">
        <v>3.5845548493103299E-2</v>
      </c>
    </row>
    <row r="11091" spans="1:11" x14ac:dyDescent="0.25">
      <c r="A11091" t="s">
        <v>725</v>
      </c>
      <c r="B11091" t="s">
        <v>573</v>
      </c>
      <c r="C11091" t="s">
        <v>574</v>
      </c>
      <c r="D11091" t="str">
        <f>Clef_répartition[[#This Row],[Code association]]&amp;"_"&amp;Clef_répartition[[#This Row],[Nom association]]</f>
        <v>SDIS Gros-de-Vaud_Association de communes Service de Défense Incendie et de Secours Gros-de-Vaud</v>
      </c>
      <c r="E11091">
        <f>COUNTIFS(D$2:D11091,Clef_répartition[[#This Row],[Code_Nom]],J$2:J11091,Clef_répartition[[#This Row],[Année]])</f>
        <v>17</v>
      </c>
      <c r="F11091">
        <f>IF(Clef_répartition[[#This Row],[Code_Nom]]=D11090,F11090-1,(COUNTIFS(Clef_répartition[Code_Nom],Clef_répartition[[#This Row],[Code_Nom]],Clef_répartition[Année],Clef_répartition[[#This Row],[Année]])))</f>
        <v>4</v>
      </c>
      <c r="G1109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Gros-de-Vaud_17_2021</v>
      </c>
      <c r="H11091" s="60">
        <v>5534</v>
      </c>
      <c r="I11091" s="60" t="s">
        <v>241</v>
      </c>
      <c r="J11091" s="60">
        <v>2021</v>
      </c>
      <c r="K11091" s="60">
        <v>1.1501707960392614E-2</v>
      </c>
    </row>
    <row r="11092" spans="1:11" x14ac:dyDescent="0.25">
      <c r="A11092" t="s">
        <v>725</v>
      </c>
      <c r="B11092" t="s">
        <v>573</v>
      </c>
      <c r="C11092" t="s">
        <v>574</v>
      </c>
      <c r="D11092" t="str">
        <f>Clef_répartition[[#This Row],[Code association]]&amp;"_"&amp;Clef_répartition[[#This Row],[Nom association]]</f>
        <v>SDIS Gros-de-Vaud_Association de communes Service de Défense Incendie et de Secours Gros-de-Vaud</v>
      </c>
      <c r="E11092">
        <f>COUNTIFS(D$2:D11092,Clef_répartition[[#This Row],[Code_Nom]],J$2:J11092,Clef_répartition[[#This Row],[Année]])</f>
        <v>18</v>
      </c>
      <c r="F11092">
        <f>IF(Clef_répartition[[#This Row],[Code_Nom]]=D11091,F11091-1,(COUNTIFS(Clef_répartition[Code_Nom],Clef_répartition[[#This Row],[Code_Nom]],Clef_répartition[Année],Clef_répartition[[#This Row],[Année]])))</f>
        <v>3</v>
      </c>
      <c r="G1109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Gros-de-Vaud_18_2021</v>
      </c>
      <c r="H11092" s="60">
        <v>5535</v>
      </c>
      <c r="I11092" s="60" t="s">
        <v>242</v>
      </c>
      <c r="J11092" s="60">
        <v>2021</v>
      </c>
      <c r="K11092" s="60">
        <v>3.3899770830630865E-2</v>
      </c>
    </row>
    <row r="11093" spans="1:11" x14ac:dyDescent="0.25">
      <c r="A11093" t="s">
        <v>725</v>
      </c>
      <c r="B11093" t="s">
        <v>573</v>
      </c>
      <c r="C11093" t="s">
        <v>574</v>
      </c>
      <c r="D11093" t="str">
        <f>Clef_répartition[[#This Row],[Code association]]&amp;"_"&amp;Clef_répartition[[#This Row],[Nom association]]</f>
        <v>SDIS Gros-de-Vaud_Association de communes Service de Défense Incendie et de Secours Gros-de-Vaud</v>
      </c>
      <c r="E11093">
        <f>COUNTIFS(D$2:D11093,Clef_répartition[[#This Row],[Code_Nom]],J$2:J11093,Clef_répartition[[#This Row],[Année]])</f>
        <v>19</v>
      </c>
      <c r="F11093">
        <f>IF(Clef_répartition[[#This Row],[Code_Nom]]=D11092,F11092-1,(COUNTIFS(Clef_répartition[Code_Nom],Clef_répartition[[#This Row],[Code_Nom]],Clef_répartition[Année],Clef_répartition[[#This Row],[Année]])))</f>
        <v>2</v>
      </c>
      <c r="G1109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Gros-de-Vaud_19_2021</v>
      </c>
      <c r="H11093" s="60">
        <v>5537</v>
      </c>
      <c r="I11093" s="60" t="s">
        <v>282</v>
      </c>
      <c r="J11093" s="60">
        <v>2021</v>
      </c>
      <c r="K11093" s="60">
        <v>5.5389804125048646E-2</v>
      </c>
    </row>
    <row r="11094" spans="1:11" x14ac:dyDescent="0.25">
      <c r="A11094" t="s">
        <v>725</v>
      </c>
      <c r="B11094" t="s">
        <v>573</v>
      </c>
      <c r="C11094" t="s">
        <v>574</v>
      </c>
      <c r="D11094" t="str">
        <f>Clef_répartition[[#This Row],[Code association]]&amp;"_"&amp;Clef_répartition[[#This Row],[Nom association]]</f>
        <v>SDIS Gros-de-Vaud_Association de communes Service de Défense Incendie et de Secours Gros-de-Vaud</v>
      </c>
      <c r="E11094">
        <f>COUNTIFS(D$2:D11094,Clef_répartition[[#This Row],[Code_Nom]],J$2:J11094,Clef_répartition[[#This Row],[Année]])</f>
        <v>20</v>
      </c>
      <c r="F11094">
        <f>IF(Clef_répartition[[#This Row],[Code_Nom]]=D11093,F11093-1,(COUNTIFS(Clef_répartition[Code_Nom],Clef_répartition[[#This Row],[Code_Nom]],Clef_répartition[Année],Clef_répartition[[#This Row],[Année]])))</f>
        <v>1</v>
      </c>
      <c r="G1109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Gros-de-Vaud_20_2021</v>
      </c>
      <c r="H11094" s="60">
        <v>5539</v>
      </c>
      <c r="I11094" s="60" t="s">
        <v>288</v>
      </c>
      <c r="J11094" s="60">
        <v>2021</v>
      </c>
      <c r="K11094" s="60">
        <v>4.5833873827128467E-2</v>
      </c>
    </row>
    <row r="11095" spans="1:11" x14ac:dyDescent="0.25">
      <c r="A11095" s="60" t="s">
        <v>725</v>
      </c>
      <c r="B11095" t="s">
        <v>632</v>
      </c>
      <c r="C11095" t="s">
        <v>633</v>
      </c>
      <c r="D11095" t="str">
        <f>Clef_répartition[[#This Row],[Code association]]&amp;"_"&amp;Clef_répartition[[#This Row],[Nom association]]</f>
        <v>SDIS Haute-Broye_Association de communes Service de Défense Incendie et de Secours Haute-Broye</v>
      </c>
      <c r="E11095">
        <f>COUNTIFS(D$2:D11095,Clef_répartition[[#This Row],[Code_Nom]],J$2:J11095,Clef_répartition[[#This Row],[Année]])</f>
        <v>1</v>
      </c>
      <c r="F11095">
        <f>IF(Clef_répartition[[#This Row],[Code_Nom]]=D11094,F11094-1,(COUNTIFS(Clef_répartition[Code_Nom],Clef_répartition[[#This Row],[Code_Nom]],Clef_répartition[Année],Clef_répartition[[#This Row],[Année]])))</f>
        <v>13</v>
      </c>
      <c r="G1109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Haute-Broye_1_2021</v>
      </c>
      <c r="H11095" s="60">
        <v>5661</v>
      </c>
      <c r="I11095" s="60" t="s">
        <v>32</v>
      </c>
      <c r="J11095" s="60">
        <v>2021</v>
      </c>
      <c r="K11095" s="60">
        <v>2.3632078476336072E-2</v>
      </c>
    </row>
    <row r="11096" spans="1:11" x14ac:dyDescent="0.25">
      <c r="A11096" s="60" t="s">
        <v>725</v>
      </c>
      <c r="B11096" t="s">
        <v>632</v>
      </c>
      <c r="C11096" t="s">
        <v>633</v>
      </c>
      <c r="D11096" t="str">
        <f>Clef_répartition[[#This Row],[Code association]]&amp;"_"&amp;Clef_répartition[[#This Row],[Nom association]]</f>
        <v>SDIS Haute-Broye_Association de communes Service de Défense Incendie et de Secours Haute-Broye</v>
      </c>
      <c r="E11096">
        <f>COUNTIFS(D$2:D11096,Clef_répartition[[#This Row],[Code_Nom]],J$2:J11096,Clef_répartition[[#This Row],[Année]])</f>
        <v>2</v>
      </c>
      <c r="F11096">
        <f>IF(Clef_répartition[[#This Row],[Code_Nom]]=D11095,F11095-1,(COUNTIFS(Clef_répartition[Code_Nom],Clef_répartition[[#This Row],[Code_Nom]],Clef_répartition[Année],Clef_répartition[[#This Row],[Année]])))</f>
        <v>12</v>
      </c>
      <c r="G1109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Haute-Broye_2_2021</v>
      </c>
      <c r="H11096" s="60">
        <v>5663</v>
      </c>
      <c r="I11096" s="60" t="s">
        <v>45</v>
      </c>
      <c r="J11096" s="60">
        <v>2021</v>
      </c>
      <c r="K11096" s="60">
        <v>1.503280463723804E-2</v>
      </c>
    </row>
    <row r="11097" spans="1:11" x14ac:dyDescent="0.25">
      <c r="A11097" s="60" t="s">
        <v>725</v>
      </c>
      <c r="B11097" t="s">
        <v>632</v>
      </c>
      <c r="C11097" t="s">
        <v>633</v>
      </c>
      <c r="D11097" t="str">
        <f>Clef_répartition[[#This Row],[Code association]]&amp;"_"&amp;Clef_répartition[[#This Row],[Nom association]]</f>
        <v>SDIS Haute-Broye_Association de communes Service de Défense Incendie et de Secours Haute-Broye</v>
      </c>
      <c r="E11097">
        <f>COUNTIFS(D$2:D11097,Clef_répartition[[#This Row],[Code_Nom]],J$2:J11097,Clef_répartition[[#This Row],[Année]])</f>
        <v>3</v>
      </c>
      <c r="F11097">
        <f>IF(Clef_répartition[[#This Row],[Code_Nom]]=D11096,F11096-1,(COUNTIFS(Clef_répartition[Code_Nom],Clef_répartition[[#This Row],[Code_Nom]],Clef_répartition[Année],Clef_répartition[[#This Row],[Année]])))</f>
        <v>11</v>
      </c>
      <c r="G1109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Haute-Broye_3_2021</v>
      </c>
      <c r="H11097" s="60">
        <v>5665</v>
      </c>
      <c r="I11097" s="60" t="s">
        <v>57</v>
      </c>
      <c r="J11097" s="60">
        <v>2021</v>
      </c>
      <c r="K11097" s="60">
        <v>1.4141028090961207E-2</v>
      </c>
    </row>
    <row r="11098" spans="1:11" x14ac:dyDescent="0.25">
      <c r="A11098" s="60" t="s">
        <v>725</v>
      </c>
      <c r="B11098" t="s">
        <v>632</v>
      </c>
      <c r="C11098" t="s">
        <v>633</v>
      </c>
      <c r="D11098" t="str">
        <f>Clef_répartition[[#This Row],[Code association]]&amp;"_"&amp;Clef_répartition[[#This Row],[Nom association]]</f>
        <v>SDIS Haute-Broye_Association de communes Service de Défense Incendie et de Secours Haute-Broye</v>
      </c>
      <c r="E11098">
        <f>COUNTIFS(D$2:D11098,Clef_répartition[[#This Row],[Code_Nom]],J$2:J11098,Clef_répartition[[#This Row],[Année]])</f>
        <v>4</v>
      </c>
      <c r="F11098">
        <f>IF(Clef_répartition[[#This Row],[Code_Nom]]=D11097,F11097-1,(COUNTIFS(Clef_répartition[Code_Nom],Clef_répartition[[#This Row],[Code_Nom]],Clef_répartition[Année],Clef_répartition[[#This Row],[Année]])))</f>
        <v>10</v>
      </c>
      <c r="G1109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Haute-Broye_4_2021</v>
      </c>
      <c r="H11098" s="60">
        <v>5669</v>
      </c>
      <c r="I11098" s="60" t="s">
        <v>89</v>
      </c>
      <c r="J11098" s="60">
        <v>2021</v>
      </c>
      <c r="K11098" s="60">
        <v>1.885470412128161E-2</v>
      </c>
    </row>
    <row r="11099" spans="1:11" x14ac:dyDescent="0.25">
      <c r="A11099" s="60" t="s">
        <v>725</v>
      </c>
      <c r="B11099" t="s">
        <v>632</v>
      </c>
      <c r="C11099" t="s">
        <v>633</v>
      </c>
      <c r="D11099" t="str">
        <f>Clef_répartition[[#This Row],[Code association]]&amp;"_"&amp;Clef_répartition[[#This Row],[Nom association]]</f>
        <v>SDIS Haute-Broye_Association de communes Service de Défense Incendie et de Secours Haute-Broye</v>
      </c>
      <c r="E11099">
        <f>COUNTIFS(D$2:D11099,Clef_répartition[[#This Row],[Code_Nom]],J$2:J11099,Clef_répartition[[#This Row],[Année]])</f>
        <v>5</v>
      </c>
      <c r="F11099">
        <f>IF(Clef_répartition[[#This Row],[Code_Nom]]=D11098,F11098-1,(COUNTIFS(Clef_répartition[Code_Nom],Clef_répartition[[#This Row],[Code_Nom]],Clef_répartition[Année],Clef_répartition[[#This Row],[Année]])))</f>
        <v>9</v>
      </c>
      <c r="G1109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Haute-Broye_5_2021</v>
      </c>
      <c r="H11099" s="60">
        <v>5673</v>
      </c>
      <c r="I11099" s="60" t="s">
        <v>137</v>
      </c>
      <c r="J11099" s="60">
        <v>2021</v>
      </c>
      <c r="K11099" s="60">
        <v>2.3632078476336072E-2</v>
      </c>
    </row>
    <row r="11100" spans="1:11" x14ac:dyDescent="0.25">
      <c r="A11100" s="60" t="s">
        <v>725</v>
      </c>
      <c r="B11100" t="s">
        <v>632</v>
      </c>
      <c r="C11100" t="s">
        <v>633</v>
      </c>
      <c r="D11100" t="str">
        <f>Clef_répartition[[#This Row],[Code association]]&amp;"_"&amp;Clef_répartition[[#This Row],[Nom association]]</f>
        <v>SDIS Haute-Broye_Association de communes Service de Défense Incendie et de Secours Haute-Broye</v>
      </c>
      <c r="E11100">
        <f>COUNTIFS(D$2:D11100,Clef_répartition[[#This Row],[Code_Nom]],J$2:J11100,Clef_répartition[[#This Row],[Année]])</f>
        <v>6</v>
      </c>
      <c r="F11100">
        <f>IF(Clef_répartition[[#This Row],[Code_Nom]]=D11099,F11099-1,(COUNTIFS(Clef_répartition[Code_Nom],Clef_répartition[[#This Row],[Code_Nom]],Clef_répartition[Année],Clef_répartition[[#This Row],[Année]])))</f>
        <v>8</v>
      </c>
      <c r="G1110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Haute-Broye_6_2021</v>
      </c>
      <c r="H11100" s="60">
        <v>5674</v>
      </c>
      <c r="I11100" s="60" t="s">
        <v>163</v>
      </c>
      <c r="J11100" s="60">
        <v>2021</v>
      </c>
      <c r="K11100" s="60">
        <v>9.2999554111726866E-3</v>
      </c>
    </row>
    <row r="11101" spans="1:11" x14ac:dyDescent="0.25">
      <c r="A11101" s="60" t="s">
        <v>725</v>
      </c>
      <c r="B11101" t="s">
        <v>632</v>
      </c>
      <c r="C11101" t="s">
        <v>633</v>
      </c>
      <c r="D11101" t="str">
        <f>Clef_répartition[[#This Row],[Code association]]&amp;"_"&amp;Clef_répartition[[#This Row],[Nom association]]</f>
        <v>SDIS Haute-Broye_Association de communes Service de Défense Incendie et de Secours Haute-Broye</v>
      </c>
      <c r="E11101">
        <f>COUNTIFS(D$2:D11101,Clef_répartition[[#This Row],[Code_Nom]],J$2:J11101,Clef_répartition[[#This Row],[Année]])</f>
        <v>7</v>
      </c>
      <c r="F11101">
        <f>IF(Clef_répartition[[#This Row],[Code_Nom]]=D11100,F11100-1,(COUNTIFS(Clef_répartition[Code_Nom],Clef_répartition[[#This Row],[Code_Nom]],Clef_répartition[Année],Clef_répartition[[#This Row],[Année]])))</f>
        <v>7</v>
      </c>
      <c r="G1110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Haute-Broye_7_2021</v>
      </c>
      <c r="H11101" s="60">
        <v>5675</v>
      </c>
      <c r="I11101" s="60" t="s">
        <v>164</v>
      </c>
      <c r="J11101" s="60">
        <v>2021</v>
      </c>
      <c r="K11101" s="60">
        <v>0.27855277406204215</v>
      </c>
    </row>
    <row r="11102" spans="1:11" x14ac:dyDescent="0.25">
      <c r="A11102" s="60" t="s">
        <v>725</v>
      </c>
      <c r="B11102" t="s">
        <v>632</v>
      </c>
      <c r="C11102" t="s">
        <v>633</v>
      </c>
      <c r="D11102" t="str">
        <f>Clef_répartition[[#This Row],[Code association]]&amp;"_"&amp;Clef_répartition[[#This Row],[Nom association]]</f>
        <v>SDIS Haute-Broye_Association de communes Service de Défense Incendie et de Secours Haute-Broye</v>
      </c>
      <c r="E11102">
        <f>COUNTIFS(D$2:D11102,Clef_répartition[[#This Row],[Code_Nom]],J$2:J11102,Clef_répartition[[#This Row],[Année]])</f>
        <v>8</v>
      </c>
      <c r="F11102">
        <f>IF(Clef_répartition[[#This Row],[Code_Nom]]=D11101,F11101-1,(COUNTIFS(Clef_répartition[Code_Nom],Clef_répartition[[#This Row],[Code_Nom]],Clef_répartition[Année],Clef_répartition[[#This Row],[Année]])))</f>
        <v>6</v>
      </c>
      <c r="G1110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Haute-Broye_8_2021</v>
      </c>
      <c r="H11102" s="60">
        <v>5693</v>
      </c>
      <c r="I11102" s="60" t="s">
        <v>184</v>
      </c>
      <c r="J11102" s="60">
        <v>2021</v>
      </c>
      <c r="K11102" s="60">
        <v>0.17618956621440857</v>
      </c>
    </row>
    <row r="11103" spans="1:11" x14ac:dyDescent="0.25">
      <c r="A11103" s="60" t="s">
        <v>725</v>
      </c>
      <c r="B11103" t="s">
        <v>632</v>
      </c>
      <c r="C11103" t="s">
        <v>633</v>
      </c>
      <c r="D11103" t="str">
        <f>Clef_répartition[[#This Row],[Code association]]&amp;"_"&amp;Clef_répartition[[#This Row],[Nom association]]</f>
        <v>SDIS Haute-Broye_Association de communes Service de Défense Incendie et de Secours Haute-Broye</v>
      </c>
      <c r="E11103">
        <f>COUNTIFS(D$2:D11103,Clef_répartition[[#This Row],[Code_Nom]],J$2:J11103,Clef_répartition[[#This Row],[Année]])</f>
        <v>9</v>
      </c>
      <c r="F11103">
        <f>IF(Clef_répartition[[#This Row],[Code_Nom]]=D11102,F11102-1,(COUNTIFS(Clef_répartition[Code_Nom],Clef_répartition[[#This Row],[Code_Nom]],Clef_répartition[Année],Clef_répartition[[#This Row],[Année]])))</f>
        <v>5</v>
      </c>
      <c r="G1110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Haute-Broye_9_2021</v>
      </c>
      <c r="H11103" s="60">
        <v>5678</v>
      </c>
      <c r="I11103" s="60" t="s">
        <v>192</v>
      </c>
      <c r="J11103" s="60">
        <v>2021</v>
      </c>
      <c r="K11103" s="60">
        <v>0.38957895407350784</v>
      </c>
    </row>
    <row r="11104" spans="1:11" x14ac:dyDescent="0.25">
      <c r="A11104" s="60" t="s">
        <v>725</v>
      </c>
      <c r="B11104" t="s">
        <v>632</v>
      </c>
      <c r="C11104" t="s">
        <v>633</v>
      </c>
      <c r="D11104" t="str">
        <f>Clef_répartition[[#This Row],[Code association]]&amp;"_"&amp;Clef_répartition[[#This Row],[Nom association]]</f>
        <v>SDIS Haute-Broye_Association de communes Service de Défense Incendie et de Secours Haute-Broye</v>
      </c>
      <c r="E11104">
        <f>COUNTIFS(D$2:D11104,Clef_répartition[[#This Row],[Code_Nom]],J$2:J11104,Clef_répartition[[#This Row],[Année]])</f>
        <v>10</v>
      </c>
      <c r="F11104">
        <f>IF(Clef_répartition[[#This Row],[Code_Nom]]=D11103,F11103-1,(COUNTIFS(Clef_répartition[Code_Nom],Clef_répartition[[#This Row],[Code_Nom]],Clef_répartition[Année],Clef_répartition[[#This Row],[Année]])))</f>
        <v>4</v>
      </c>
      <c r="G1110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Haute-Broye_10_2021</v>
      </c>
      <c r="H11104" s="60">
        <v>5680</v>
      </c>
      <c r="I11104" s="60" t="s">
        <v>197</v>
      </c>
      <c r="J11104" s="60">
        <v>2021</v>
      </c>
      <c r="K11104" s="60">
        <v>2.0447162239633096E-2</v>
      </c>
    </row>
    <row r="11105" spans="1:11" x14ac:dyDescent="0.25">
      <c r="A11105" s="60" t="s">
        <v>725</v>
      </c>
      <c r="B11105" t="s">
        <v>632</v>
      </c>
      <c r="C11105" t="s">
        <v>633</v>
      </c>
      <c r="D11105" t="str">
        <f>Clef_répartition[[#This Row],[Code association]]&amp;"_"&amp;Clef_répartition[[#This Row],[Nom association]]</f>
        <v>SDIS Haute-Broye_Association de communes Service de Défense Incendie et de Secours Haute-Broye</v>
      </c>
      <c r="E11105">
        <f>COUNTIFS(D$2:D11105,Clef_répartition[[#This Row],[Code_Nom]],J$2:J11105,Clef_répartition[[#This Row],[Année]])</f>
        <v>11</v>
      </c>
      <c r="F11105">
        <f>IF(Clef_répartition[[#This Row],[Code_Nom]]=D11104,F11104-1,(COUNTIFS(Clef_répartition[Code_Nom],Clef_répartition[[#This Row],[Code_Nom]],Clef_répartition[Année],Clef_répartition[[#This Row],[Année]])))</f>
        <v>3</v>
      </c>
      <c r="G1110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Haute-Broye_11_2021</v>
      </c>
      <c r="H11105" s="60">
        <v>5684</v>
      </c>
      <c r="I11105" s="60" t="s">
        <v>237</v>
      </c>
      <c r="J11105" s="60">
        <v>2021</v>
      </c>
      <c r="K11105" s="60">
        <v>5.923944200267533E-3</v>
      </c>
    </row>
    <row r="11106" spans="1:11" x14ac:dyDescent="0.25">
      <c r="A11106" s="60" t="s">
        <v>725</v>
      </c>
      <c r="B11106" t="s">
        <v>632</v>
      </c>
      <c r="C11106" t="s">
        <v>633</v>
      </c>
      <c r="D11106" t="str">
        <f>Clef_répartition[[#This Row],[Code association]]&amp;"_"&amp;Clef_répartition[[#This Row],[Nom association]]</f>
        <v>SDIS Haute-Broye_Association de communes Service de Défense Incendie et de Secours Haute-Broye</v>
      </c>
      <c r="E11106">
        <f>COUNTIFS(D$2:D11106,Clef_répartition[[#This Row],[Code_Nom]],J$2:J11106,Clef_répartition[[#This Row],[Année]])</f>
        <v>12</v>
      </c>
      <c r="F11106">
        <f>IF(Clef_répartition[[#This Row],[Code_Nom]]=D11105,F11105-1,(COUNTIFS(Clef_répartition[Code_Nom],Clef_répartition[[#This Row],[Code_Nom]],Clef_répartition[Année],Clef_répartition[[#This Row],[Année]])))</f>
        <v>2</v>
      </c>
      <c r="G1110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Haute-Broye_12_2021</v>
      </c>
      <c r="H11106" s="60">
        <v>5688</v>
      </c>
      <c r="I11106" s="60" t="s">
        <v>260</v>
      </c>
      <c r="J11106" s="60">
        <v>2021</v>
      </c>
      <c r="K11106" s="60">
        <v>1.0255430282183578E-2</v>
      </c>
    </row>
    <row r="11107" spans="1:11" x14ac:dyDescent="0.25">
      <c r="A11107" s="60" t="s">
        <v>725</v>
      </c>
      <c r="B11107" t="s">
        <v>632</v>
      </c>
      <c r="C11107" t="s">
        <v>633</v>
      </c>
      <c r="D11107" t="str">
        <f>Clef_répartition[[#This Row],[Code association]]&amp;"_"&amp;Clef_répartition[[#This Row],[Nom association]]</f>
        <v>SDIS Haute-Broye_Association de communes Service de Défense Incendie et de Secours Haute-Broye</v>
      </c>
      <c r="E11107">
        <f>COUNTIFS(D$2:D11107,Clef_répartition[[#This Row],[Code_Nom]],J$2:J11107,Clef_répartition[[#This Row],[Année]])</f>
        <v>13</v>
      </c>
      <c r="F11107">
        <f>IF(Clef_répartition[[#This Row],[Code_Nom]]=D11106,F11106-1,(COUNTIFS(Clef_répartition[Code_Nom],Clef_répartition[[#This Row],[Code_Nom]],Clef_répartition[Année],Clef_répartition[[#This Row],[Année]])))</f>
        <v>1</v>
      </c>
      <c r="G1110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Haute-Broye_13_2021</v>
      </c>
      <c r="H11107" s="60">
        <v>5690</v>
      </c>
      <c r="I11107" s="60" t="s">
        <v>281</v>
      </c>
      <c r="J11107" s="60">
        <v>2021</v>
      </c>
      <c r="K11107" s="60">
        <v>8.4718771896299134E-3</v>
      </c>
    </row>
    <row r="11108" spans="1:11" x14ac:dyDescent="0.25">
      <c r="A11108" s="60" t="s">
        <v>725</v>
      </c>
      <c r="B11108" t="s">
        <v>557</v>
      </c>
      <c r="C11108" t="s">
        <v>558</v>
      </c>
      <c r="D11108" t="str">
        <f>Clef_répartition[[#This Row],[Code association]]&amp;"_"&amp;Clef_répartition[[#This Row],[Nom association]]</f>
        <v>SDIS Haut-Talent_Association de communes Service de Défense Incendie et de Secours Haut-Talent</v>
      </c>
      <c r="E11108">
        <f>COUNTIFS(D$2:D11108,Clef_répartition[[#This Row],[Code_Nom]],J$2:J11108,Clef_répartition[[#This Row],[Année]])</f>
        <v>1</v>
      </c>
      <c r="F11108">
        <f>IF(Clef_répartition[[#This Row],[Code_Nom]]=D11107,F11107-1,(COUNTIFS(Clef_répartition[Code_Nom],Clef_répartition[[#This Row],[Code_Nom]],Clef_répartition[Année],Clef_répartition[[#This Row],[Année]])))</f>
        <v>5</v>
      </c>
      <c r="G11108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Haut-Talent_1_2021</v>
      </c>
      <c r="H11108" s="60">
        <v>5514</v>
      </c>
      <c r="I11108" s="60" t="s">
        <v>30</v>
      </c>
      <c r="J11108" s="60">
        <v>2021</v>
      </c>
      <c r="K11108" s="60">
        <v>0.14944776806258628</v>
      </c>
    </row>
    <row r="11109" spans="1:11" x14ac:dyDescent="0.25">
      <c r="A11109" s="60" t="s">
        <v>725</v>
      </c>
      <c r="B11109" t="s">
        <v>557</v>
      </c>
      <c r="C11109" t="s">
        <v>558</v>
      </c>
      <c r="D11109" t="str">
        <f>Clef_répartition[[#This Row],[Code association]]&amp;"_"&amp;Clef_répartition[[#This Row],[Nom association]]</f>
        <v>SDIS Haut-Talent_Association de communes Service de Défense Incendie et de Secours Haut-Talent</v>
      </c>
      <c r="E11109">
        <f>COUNTIFS(D$2:D11109,Clef_répartition[[#This Row],[Code_Nom]],J$2:J11109,Clef_répartition[[#This Row],[Année]])</f>
        <v>2</v>
      </c>
      <c r="F11109">
        <f>IF(Clef_répartition[[#This Row],[Code_Nom]]=D11108,F11108-1,(COUNTIFS(Clef_répartition[Code_Nom],Clef_répartition[[#This Row],[Code_Nom]],Clef_répartition[Année],Clef_répartition[[#This Row],[Année]])))</f>
        <v>4</v>
      </c>
      <c r="G11109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Haut-Talent_2_2021</v>
      </c>
      <c r="H11109" s="60">
        <v>5515</v>
      </c>
      <c r="I11109" s="60" t="s">
        <v>37</v>
      </c>
      <c r="J11109" s="60">
        <v>2021</v>
      </c>
      <c r="K11109" s="60">
        <v>9.9056603773584911E-2</v>
      </c>
    </row>
    <row r="11110" spans="1:11" x14ac:dyDescent="0.25">
      <c r="A11110" s="60" t="s">
        <v>725</v>
      </c>
      <c r="B11110" t="s">
        <v>557</v>
      </c>
      <c r="C11110" t="s">
        <v>558</v>
      </c>
      <c r="D11110" t="str">
        <f>Clef_répartition[[#This Row],[Code association]]&amp;"_"&amp;Clef_répartition[[#This Row],[Nom association]]</f>
        <v>SDIS Haut-Talent_Association de communes Service de Défense Incendie et de Secours Haut-Talent</v>
      </c>
      <c r="E11110">
        <f>COUNTIFS(D$2:D11110,Clef_répartition[[#This Row],[Code_Nom]],J$2:J11110,Clef_répartition[[#This Row],[Année]])</f>
        <v>3</v>
      </c>
      <c r="F11110">
        <f>IF(Clef_répartition[[#This Row],[Code_Nom]]=D11109,F11109-1,(COUNTIFS(Clef_répartition[Code_Nom],Clef_répartition[[#This Row],[Code_Nom]],Clef_répartition[Année],Clef_répartition[[#This Row],[Année]])))</f>
        <v>3</v>
      </c>
      <c r="G11110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Haut-Talent_3_2021</v>
      </c>
      <c r="H11110" s="60">
        <v>5516</v>
      </c>
      <c r="I11110" s="60" t="s">
        <v>88</v>
      </c>
      <c r="J11110" s="60">
        <v>2021</v>
      </c>
      <c r="K11110" s="60">
        <v>0.31845375057524161</v>
      </c>
    </row>
    <row r="11111" spans="1:11" x14ac:dyDescent="0.25">
      <c r="A11111" s="60" t="s">
        <v>725</v>
      </c>
      <c r="B11111" t="s">
        <v>557</v>
      </c>
      <c r="C11111" t="s">
        <v>558</v>
      </c>
      <c r="D11111" t="str">
        <f>Clef_répartition[[#This Row],[Code association]]&amp;"_"&amp;Clef_répartition[[#This Row],[Nom association]]</f>
        <v>SDIS Haut-Talent_Association de communes Service de Défense Incendie et de Secours Haut-Talent</v>
      </c>
      <c r="E11111">
        <f>COUNTIFS(D$2:D11111,Clef_répartition[[#This Row],[Code_Nom]],J$2:J11111,Clef_répartition[[#This Row],[Année]])</f>
        <v>4</v>
      </c>
      <c r="F11111">
        <f>IF(Clef_répartition[[#This Row],[Code_Nom]]=D11110,F11110-1,(COUNTIFS(Clef_répartition[Code_Nom],Clef_répartition[[#This Row],[Code_Nom]],Clef_répartition[Année],Clef_répartition[[#This Row],[Année]])))</f>
        <v>2</v>
      </c>
      <c r="G11111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Haut-Talent_4_2021</v>
      </c>
      <c r="H11111" s="60">
        <v>5523</v>
      </c>
      <c r="I11111" s="60" t="s">
        <v>119</v>
      </c>
      <c r="J11111" s="60">
        <v>2021</v>
      </c>
      <c r="K11111" s="60">
        <v>0.30349746893695351</v>
      </c>
    </row>
    <row r="11112" spans="1:11" x14ac:dyDescent="0.25">
      <c r="A11112" s="60" t="s">
        <v>725</v>
      </c>
      <c r="B11112" t="s">
        <v>557</v>
      </c>
      <c r="C11112" t="s">
        <v>558</v>
      </c>
      <c r="D11112" t="str">
        <f>Clef_répartition[[#This Row],[Code association]]&amp;"_"&amp;Clef_répartition[[#This Row],[Nom association]]</f>
        <v>SDIS Haut-Talent_Association de communes Service de Défense Incendie et de Secours Haut-Talent</v>
      </c>
      <c r="E11112">
        <f>COUNTIFS(D$2:D11112,Clef_répartition[[#This Row],[Code_Nom]],J$2:J11112,Clef_répartition[[#This Row],[Année]])</f>
        <v>5</v>
      </c>
      <c r="F11112">
        <f>IF(Clef_répartition[[#This Row],[Code_Nom]]=D11111,F11111-1,(COUNTIFS(Clef_répartition[Code_Nom],Clef_répartition[[#This Row],[Code_Nom]],Clef_répartition[Année],Clef_répartition[[#This Row],[Année]])))</f>
        <v>1</v>
      </c>
      <c r="G11112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Haut-Talent_5_2021</v>
      </c>
      <c r="H11112" s="60">
        <v>5527</v>
      </c>
      <c r="I11112" s="60" t="s">
        <v>191</v>
      </c>
      <c r="J11112" s="60">
        <v>2021</v>
      </c>
      <c r="K11112" s="60">
        <v>0.12954440865163369</v>
      </c>
    </row>
    <row r="11113" spans="1:11" x14ac:dyDescent="0.25">
      <c r="A11113" s="60" t="s">
        <v>725</v>
      </c>
      <c r="B11113" t="s">
        <v>521</v>
      </c>
      <c r="C11113" t="s">
        <v>522</v>
      </c>
      <c r="D11113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11113">
        <f>COUNTIFS(D$2:D11113,Clef_répartition[[#This Row],[Code_Nom]],J$2:J11113,Clef_répartition[[#This Row],[Année]])</f>
        <v>1</v>
      </c>
      <c r="F11113">
        <f>IF(Clef_répartition[[#This Row],[Code_Nom]]=D11112,F11112-1,(COUNTIFS(Clef_répartition[Code_Nom],Clef_répartition[[#This Row],[Code_Nom]],Clef_répartition[Année],Clef_répartition[[#This Row],[Année]])))</f>
        <v>1</v>
      </c>
      <c r="G11113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St-Maurice_1_2021</v>
      </c>
      <c r="H11113" s="60">
        <v>5406</v>
      </c>
      <c r="I11113" s="60" t="s">
        <v>152</v>
      </c>
      <c r="J11113" s="60">
        <v>2021</v>
      </c>
      <c r="K11113" s="60">
        <v>0.25</v>
      </c>
    </row>
    <row r="11114" spans="1:11" x14ac:dyDescent="0.25">
      <c r="A11114" s="60" t="s">
        <v>725</v>
      </c>
      <c r="B11114" t="s">
        <v>646</v>
      </c>
      <c r="C11114" t="s">
        <v>647</v>
      </c>
      <c r="D11114" t="str">
        <f>Clef_répartition[[#This Row],[Code association]]&amp;"_"&amp;Clef_répartition[[#This Row],[Nom association]]</f>
        <v>SDIS Morget_Association de communes Service de Défense Incendie et de Secours Morget</v>
      </c>
      <c r="E11114">
        <f>COUNTIFS(D$2:D11114,Clef_répartition[[#This Row],[Code_Nom]],J$2:J11114,Clef_répartition[[#This Row],[Année]])</f>
        <v>1</v>
      </c>
      <c r="F11114">
        <f>IF(Clef_répartition[[#This Row],[Code_Nom]]=D11113,F11113-1,(COUNTIFS(Clef_répartition[Code_Nom],Clef_répartition[[#This Row],[Code_Nom]],Clef_répartition[Année],Clef_répartition[[#This Row],[Année]])))</f>
        <v>24</v>
      </c>
      <c r="G11114" t="str">
        <f>Clef_répartition[[#This Row],[Code_Nom]]&amp;"_"&amp;Clef_répartition[[#This Row],[Nombre]]&amp;"_"&amp;Clef_répartition[[#This Row],[Année]]</f>
        <v>SDIS Morget_Association de communes Service de Défense Incendie et de Secours Morget_1_2021</v>
      </c>
      <c r="H11114" s="60">
        <v>5621</v>
      </c>
      <c r="I11114" s="60" t="s">
        <v>1</v>
      </c>
      <c r="J11114" s="60">
        <v>2021</v>
      </c>
      <c r="K11114" s="60">
        <v>1.21E-2</v>
      </c>
    </row>
    <row r="11115" spans="1:11" x14ac:dyDescent="0.25">
      <c r="A11115" s="60" t="s">
        <v>725</v>
      </c>
      <c r="B11115" t="s">
        <v>646</v>
      </c>
      <c r="C11115" t="s">
        <v>647</v>
      </c>
      <c r="D11115" t="str">
        <f>Clef_répartition[[#This Row],[Code association]]&amp;"_"&amp;Clef_répartition[[#This Row],[Nom association]]</f>
        <v>SDIS Morget_Association de communes Service de Défense Incendie et de Secours Morget</v>
      </c>
      <c r="E11115">
        <f>COUNTIFS(D$2:D11115,Clef_répartition[[#This Row],[Code_Nom]],J$2:J11115,Clef_répartition[[#This Row],[Année]])</f>
        <v>2</v>
      </c>
      <c r="F11115">
        <f>IF(Clef_répartition[[#This Row],[Code_Nom]]=D11114,F11114-1,(COUNTIFS(Clef_répartition[Code_Nom],Clef_répartition[[#This Row],[Code_Nom]],Clef_répartition[Année],Clef_répartition[[#This Row],[Année]])))</f>
        <v>23</v>
      </c>
      <c r="G11115" t="str">
        <f>Clef_répartition[[#This Row],[Code_Nom]]&amp;"_"&amp;Clef_répartition[[#This Row],[Nombre]]&amp;"_"&amp;Clef_répartition[[#This Row],[Année]]</f>
        <v>SDIS Morget_Association de communes Service de Défense Incendie et de Secours Morget_2_2021</v>
      </c>
      <c r="H11115" s="60">
        <v>5622</v>
      </c>
      <c r="I11115" s="60" t="s">
        <v>36</v>
      </c>
      <c r="J11115" s="60">
        <v>2021</v>
      </c>
      <c r="K11115" s="60">
        <v>1.0699999999999999E-2</v>
      </c>
    </row>
    <row r="11116" spans="1:11" x14ac:dyDescent="0.25">
      <c r="A11116" s="60" t="s">
        <v>725</v>
      </c>
      <c r="B11116" t="s">
        <v>646</v>
      </c>
      <c r="C11116" t="s">
        <v>647</v>
      </c>
      <c r="D11116" t="str">
        <f>Clef_répartition[[#This Row],[Code association]]&amp;"_"&amp;Clef_répartition[[#This Row],[Nom association]]</f>
        <v>SDIS Morget_Association de communes Service de Défense Incendie et de Secours Morget</v>
      </c>
      <c r="E11116">
        <f>COUNTIFS(D$2:D11116,Clef_répartition[[#This Row],[Code_Nom]],J$2:J11116,Clef_répartition[[#This Row],[Année]])</f>
        <v>3</v>
      </c>
      <c r="F11116">
        <f>IF(Clef_répartition[[#This Row],[Code_Nom]]=D11115,F11115-1,(COUNTIFS(Clef_répartition[Code_Nom],Clef_répartition[[#This Row],[Code_Nom]],Clef_répartition[Année],Clef_répartition[[#This Row],[Année]])))</f>
        <v>22</v>
      </c>
      <c r="G11116" t="str">
        <f>Clef_répartition[[#This Row],[Code_Nom]]&amp;"_"&amp;Clef_répartition[[#This Row],[Nombre]]&amp;"_"&amp;Clef_répartition[[#This Row],[Année]]</f>
        <v>SDIS Morget_Association de communes Service de Défense Incendie et de Secours Morget_3_2021</v>
      </c>
      <c r="H11116" s="60">
        <v>5623</v>
      </c>
      <c r="I11116" s="60" t="s">
        <v>39</v>
      </c>
      <c r="J11116" s="60">
        <v>2021</v>
      </c>
      <c r="K11116" s="60">
        <v>1.38E-2</v>
      </c>
    </row>
    <row r="11117" spans="1:11" x14ac:dyDescent="0.25">
      <c r="A11117" s="60" t="s">
        <v>725</v>
      </c>
      <c r="B11117" t="s">
        <v>646</v>
      </c>
      <c r="C11117" t="s">
        <v>647</v>
      </c>
      <c r="D11117" t="str">
        <f>Clef_répartition[[#This Row],[Code association]]&amp;"_"&amp;Clef_répartition[[#This Row],[Nom association]]</f>
        <v>SDIS Morget_Association de communes Service de Défense Incendie et de Secours Morget</v>
      </c>
      <c r="E11117">
        <f>COUNTIFS(D$2:D11117,Clef_répartition[[#This Row],[Code_Nom]],J$2:J11117,Clef_répartition[[#This Row],[Année]])</f>
        <v>4</v>
      </c>
      <c r="F11117">
        <f>IF(Clef_répartition[[#This Row],[Code_Nom]]=D11116,F11116-1,(COUNTIFS(Clef_répartition[Code_Nom],Clef_répartition[[#This Row],[Code_Nom]],Clef_répartition[Année],Clef_répartition[[#This Row],[Année]])))</f>
        <v>21</v>
      </c>
      <c r="G11117" t="str">
        <f>Clef_répartition[[#This Row],[Code_Nom]]&amp;"_"&amp;Clef_répartition[[#This Row],[Nombre]]&amp;"_"&amp;Clef_répartition[[#This Row],[Année]]</f>
        <v>SDIS Morget_Association de communes Service de Défense Incendie et de Secours Morget_4_2021</v>
      </c>
      <c r="H11117" s="60">
        <v>5628</v>
      </c>
      <c r="I11117" s="60" t="s">
        <v>67</v>
      </c>
      <c r="J11117" s="60">
        <v>2021</v>
      </c>
      <c r="K11117" s="60">
        <v>6.8999999999999999E-3</v>
      </c>
    </row>
    <row r="11118" spans="1:11" x14ac:dyDescent="0.25">
      <c r="A11118" s="60" t="s">
        <v>725</v>
      </c>
      <c r="B11118" t="s">
        <v>646</v>
      </c>
      <c r="C11118" t="s">
        <v>647</v>
      </c>
      <c r="D11118" t="str">
        <f>Clef_répartition[[#This Row],[Code association]]&amp;"_"&amp;Clef_répartition[[#This Row],[Nom association]]</f>
        <v>SDIS Morget_Association de communes Service de Défense Incendie et de Secours Morget</v>
      </c>
      <c r="E11118">
        <f>COUNTIFS(D$2:D11118,Clef_répartition[[#This Row],[Code_Nom]],J$2:J11118,Clef_répartition[[#This Row],[Année]])</f>
        <v>5</v>
      </c>
      <c r="F11118">
        <f>IF(Clef_répartition[[#This Row],[Code_Nom]]=D11117,F11117-1,(COUNTIFS(Clef_répartition[Code_Nom],Clef_répartition[[#This Row],[Code_Nom]],Clef_répartition[Année],Clef_répartition[[#This Row],[Année]])))</f>
        <v>20</v>
      </c>
      <c r="G11118" t="str">
        <f>Clef_répartition[[#This Row],[Code_Nom]]&amp;"_"&amp;Clef_répartition[[#This Row],[Nombre]]&amp;"_"&amp;Clef_répartition[[#This Row],[Année]]</f>
        <v>SDIS Morget_Association de communes Service de Défense Incendie et de Secours Morget_5_2021</v>
      </c>
      <c r="H11118" s="60">
        <v>5629</v>
      </c>
      <c r="I11118" s="60" t="s">
        <v>68</v>
      </c>
      <c r="J11118" s="60">
        <v>2021</v>
      </c>
      <c r="K11118" s="60">
        <v>3.3999999999999998E-3</v>
      </c>
    </row>
    <row r="11119" spans="1:11" x14ac:dyDescent="0.25">
      <c r="A11119" s="60" t="s">
        <v>725</v>
      </c>
      <c r="B11119" t="s">
        <v>646</v>
      </c>
      <c r="C11119" t="s">
        <v>647</v>
      </c>
      <c r="D11119" t="str">
        <f>Clef_répartition[[#This Row],[Code association]]&amp;"_"&amp;Clef_répartition[[#This Row],[Nom association]]</f>
        <v>SDIS Morget_Association de communes Service de Défense Incendie et de Secours Morget</v>
      </c>
      <c r="E11119">
        <f>COUNTIFS(D$2:D11119,Clef_répartition[[#This Row],[Code_Nom]],J$2:J11119,Clef_répartition[[#This Row],[Année]])</f>
        <v>6</v>
      </c>
      <c r="F11119">
        <f>IF(Clef_répartition[[#This Row],[Code_Nom]]=D11118,F11118-1,(COUNTIFS(Clef_répartition[Code_Nom],Clef_répartition[[#This Row],[Code_Nom]],Clef_répartition[Année],Clef_répartition[[#This Row],[Année]])))</f>
        <v>19</v>
      </c>
      <c r="G11119" t="str">
        <f>Clef_répartition[[#This Row],[Code_Nom]]&amp;"_"&amp;Clef_répartition[[#This Row],[Nombre]]&amp;"_"&amp;Clef_répartition[[#This Row],[Année]]</f>
        <v>SDIS Morget_Association de communes Service de Défense Incendie et de Secours Morget_6_2021</v>
      </c>
      <c r="H11119" s="60">
        <v>5631</v>
      </c>
      <c r="I11119" s="60" t="s">
        <v>92</v>
      </c>
      <c r="J11119" s="60">
        <v>2021</v>
      </c>
      <c r="K11119" s="60">
        <v>1.38E-2</v>
      </c>
    </row>
    <row r="11120" spans="1:11" x14ac:dyDescent="0.25">
      <c r="A11120" s="60" t="s">
        <v>725</v>
      </c>
      <c r="B11120" t="s">
        <v>646</v>
      </c>
      <c r="C11120" t="s">
        <v>647</v>
      </c>
      <c r="D11120" t="str">
        <f>Clef_répartition[[#This Row],[Code association]]&amp;"_"&amp;Clef_répartition[[#This Row],[Nom association]]</f>
        <v>SDIS Morget_Association de communes Service de Défense Incendie et de Secours Morget</v>
      </c>
      <c r="E11120">
        <f>COUNTIFS(D$2:D11120,Clef_répartition[[#This Row],[Code_Nom]],J$2:J11120,Clef_répartition[[#This Row],[Année]])</f>
        <v>7</v>
      </c>
      <c r="F11120">
        <f>IF(Clef_répartition[[#This Row],[Code_Nom]]=D11119,F11119-1,(COUNTIFS(Clef_répartition[Code_Nom],Clef_répartition[[#This Row],[Code_Nom]],Clef_répartition[Année],Clef_répartition[[#This Row],[Année]])))</f>
        <v>18</v>
      </c>
      <c r="G11120" t="str">
        <f>Clef_répartition[[#This Row],[Code_Nom]]&amp;"_"&amp;Clef_répartition[[#This Row],[Nombre]]&amp;"_"&amp;Clef_répartition[[#This Row],[Année]]</f>
        <v>SDIS Morget_Association de communes Service de Défense Incendie et de Secours Morget_7_2021</v>
      </c>
      <c r="H11120" s="60">
        <v>5632</v>
      </c>
      <c r="I11120" s="60" t="s">
        <v>93</v>
      </c>
      <c r="J11120" s="60">
        <v>2021</v>
      </c>
      <c r="K11120" s="60">
        <v>2.87E-2</v>
      </c>
    </row>
    <row r="11121" spans="1:11" x14ac:dyDescent="0.25">
      <c r="A11121" s="60" t="s">
        <v>725</v>
      </c>
      <c r="B11121" t="s">
        <v>646</v>
      </c>
      <c r="C11121" t="s">
        <v>647</v>
      </c>
      <c r="D11121" t="str">
        <f>Clef_répartition[[#This Row],[Code association]]&amp;"_"&amp;Clef_répartition[[#This Row],[Nom association]]</f>
        <v>SDIS Morget_Association de communes Service de Défense Incendie et de Secours Morget</v>
      </c>
      <c r="E11121">
        <f>COUNTIFS(D$2:D11121,Clef_répartition[[#This Row],[Code_Nom]],J$2:J11121,Clef_répartition[[#This Row],[Année]])</f>
        <v>8</v>
      </c>
      <c r="F11121">
        <f>IF(Clef_répartition[[#This Row],[Code_Nom]]=D11120,F11120-1,(COUNTIFS(Clef_répartition[Code_Nom],Clef_répartition[[#This Row],[Code_Nom]],Clef_répartition[Année],Clef_répartition[[#This Row],[Année]])))</f>
        <v>17</v>
      </c>
      <c r="G11121" t="str">
        <f>Clef_répartition[[#This Row],[Code_Nom]]&amp;"_"&amp;Clef_répartition[[#This Row],[Nombre]]&amp;"_"&amp;Clef_répartition[[#This Row],[Année]]</f>
        <v>SDIS Morget_Association de communes Service de Défense Incendie et de Secours Morget_8_2021</v>
      </c>
      <c r="H11121" s="60">
        <v>5633</v>
      </c>
      <c r="I11121" s="60" t="s">
        <v>100</v>
      </c>
      <c r="J11121" s="60">
        <v>2021</v>
      </c>
      <c r="K11121" s="60">
        <v>4.9399999999999999E-2</v>
      </c>
    </row>
    <row r="11122" spans="1:11" x14ac:dyDescent="0.25">
      <c r="A11122" s="60" t="s">
        <v>725</v>
      </c>
      <c r="B11122" t="s">
        <v>646</v>
      </c>
      <c r="C11122" t="s">
        <v>647</v>
      </c>
      <c r="D11122" t="str">
        <f>Clef_répartition[[#This Row],[Code association]]&amp;"_"&amp;Clef_répartition[[#This Row],[Nom association]]</f>
        <v>SDIS Morget_Association de communes Service de Défense Incendie et de Secours Morget</v>
      </c>
      <c r="E11122">
        <f>COUNTIFS(D$2:D11122,Clef_répartition[[#This Row],[Code_Nom]],J$2:J11122,Clef_répartition[[#This Row],[Année]])</f>
        <v>9</v>
      </c>
      <c r="F11122">
        <f>IF(Clef_répartition[[#This Row],[Code_Nom]]=D11121,F11121-1,(COUNTIFS(Clef_répartition[Code_Nom],Clef_répartition[[#This Row],[Code_Nom]],Clef_répartition[Année],Clef_répartition[[#This Row],[Année]])))</f>
        <v>16</v>
      </c>
      <c r="G11122" t="str">
        <f>Clef_répartition[[#This Row],[Code_Nom]]&amp;"_"&amp;Clef_répartition[[#This Row],[Nombre]]&amp;"_"&amp;Clef_répartition[[#This Row],[Année]]</f>
        <v>SDIS Morget_Association de communes Service de Défense Incendie et de Secours Morget_9_2021</v>
      </c>
      <c r="H11122" s="60">
        <v>5634</v>
      </c>
      <c r="I11122" s="60" t="s">
        <v>101</v>
      </c>
      <c r="J11122" s="60">
        <v>2021</v>
      </c>
      <c r="K11122" s="60">
        <v>5.62E-2</v>
      </c>
    </row>
    <row r="11123" spans="1:11" x14ac:dyDescent="0.25">
      <c r="A11123" s="60" t="s">
        <v>725</v>
      </c>
      <c r="B11123" t="s">
        <v>646</v>
      </c>
      <c r="C11123" t="s">
        <v>647</v>
      </c>
      <c r="D11123" t="str">
        <f>Clef_répartition[[#This Row],[Code association]]&amp;"_"&amp;Clef_répartition[[#This Row],[Nom association]]</f>
        <v>SDIS Morget_Association de communes Service de Défense Incendie et de Secours Morget</v>
      </c>
      <c r="E11123">
        <f>COUNTIFS(D$2:D11123,Clef_répartition[[#This Row],[Code_Nom]],J$2:J11123,Clef_répartition[[#This Row],[Année]])</f>
        <v>10</v>
      </c>
      <c r="F11123">
        <f>IF(Clef_répartition[[#This Row],[Code_Nom]]=D11122,F11122-1,(COUNTIFS(Clef_répartition[Code_Nom],Clef_répartition[[#This Row],[Code_Nom]],Clef_répartition[Année],Clef_répartition[[#This Row],[Année]])))</f>
        <v>15</v>
      </c>
      <c r="G11123" t="str">
        <f>Clef_répartition[[#This Row],[Code_Nom]]&amp;"_"&amp;Clef_répartition[[#This Row],[Nombre]]&amp;"_"&amp;Clef_répartition[[#This Row],[Année]]</f>
        <v>SDIS Morget_Association de communes Service de Défense Incendie et de Secours Morget_10_2021</v>
      </c>
      <c r="H11123" s="60">
        <v>5636</v>
      </c>
      <c r="I11123" s="60" t="s">
        <v>109</v>
      </c>
      <c r="J11123" s="60">
        <v>2021</v>
      </c>
      <c r="K11123" s="60">
        <v>5.8200000000000002E-2</v>
      </c>
    </row>
    <row r="11124" spans="1:11" x14ac:dyDescent="0.25">
      <c r="A11124" s="60" t="s">
        <v>725</v>
      </c>
      <c r="B11124" t="s">
        <v>646</v>
      </c>
      <c r="C11124" t="s">
        <v>647</v>
      </c>
      <c r="D11124" t="str">
        <f>Clef_répartition[[#This Row],[Code association]]&amp;"_"&amp;Clef_répartition[[#This Row],[Nom association]]</f>
        <v>SDIS Morget_Association de communes Service de Défense Incendie et de Secours Morget</v>
      </c>
      <c r="E11124">
        <f>COUNTIFS(D$2:D11124,Clef_répartition[[#This Row],[Code_Nom]],J$2:J11124,Clef_répartition[[#This Row],[Année]])</f>
        <v>11</v>
      </c>
      <c r="F11124">
        <f>IF(Clef_répartition[[#This Row],[Code_Nom]]=D11123,F11123-1,(COUNTIFS(Clef_répartition[Code_Nom],Clef_répartition[[#This Row],[Code_Nom]],Clef_répartition[Année],Clef_répartition[[#This Row],[Année]])))</f>
        <v>14</v>
      </c>
      <c r="G11124" t="str">
        <f>Clef_répartition[[#This Row],[Code_Nom]]&amp;"_"&amp;Clef_répartition[[#This Row],[Nombre]]&amp;"_"&amp;Clef_répartition[[#This Row],[Année]]</f>
        <v>SDIS Morget_Association de communes Service de Défense Incendie et de Secours Morget_11_2021</v>
      </c>
      <c r="H11124" s="60">
        <v>5656</v>
      </c>
      <c r="I11124" s="60" t="s">
        <v>135</v>
      </c>
      <c r="J11124" s="60">
        <v>2021</v>
      </c>
      <c r="K11124" s="60">
        <v>7.5300000000000006E-2</v>
      </c>
    </row>
    <row r="11125" spans="1:11" x14ac:dyDescent="0.25">
      <c r="A11125" s="60" t="s">
        <v>725</v>
      </c>
      <c r="B11125" t="s">
        <v>646</v>
      </c>
      <c r="C11125" t="s">
        <v>647</v>
      </c>
      <c r="D11125" t="str">
        <f>Clef_répartition[[#This Row],[Code association]]&amp;"_"&amp;Clef_répartition[[#This Row],[Nom association]]</f>
        <v>SDIS Morget_Association de communes Service de Défense Incendie et de Secours Morget</v>
      </c>
      <c r="E11125">
        <f>COUNTIFS(D$2:D11125,Clef_répartition[[#This Row],[Code_Nom]],J$2:J11125,Clef_répartition[[#This Row],[Année]])</f>
        <v>12</v>
      </c>
      <c r="F11125">
        <f>IF(Clef_répartition[[#This Row],[Code_Nom]]=D11124,F11124-1,(COUNTIFS(Clef_répartition[Code_Nom],Clef_répartition[[#This Row],[Code_Nom]],Clef_répartition[Année],Clef_répartition[[#This Row],[Année]])))</f>
        <v>13</v>
      </c>
      <c r="G11125" t="str">
        <f>Clef_répartition[[#This Row],[Code_Nom]]&amp;"_"&amp;Clef_répartition[[#This Row],[Nombre]]&amp;"_"&amp;Clef_répartition[[#This Row],[Année]]</f>
        <v>SDIS Morget_Association de communes Service de Défense Incendie et de Secours Morget_12_2021</v>
      </c>
      <c r="H11125" s="60">
        <v>5638</v>
      </c>
      <c r="I11125" s="60" t="s">
        <v>161</v>
      </c>
      <c r="J11125" s="60">
        <v>2021</v>
      </c>
      <c r="K11125" s="60">
        <v>4.8899999999999999E-2</v>
      </c>
    </row>
    <row r="11126" spans="1:11" x14ac:dyDescent="0.25">
      <c r="A11126" s="60" t="s">
        <v>725</v>
      </c>
      <c r="B11126" t="s">
        <v>646</v>
      </c>
      <c r="C11126" t="s">
        <v>647</v>
      </c>
      <c r="D11126" t="str">
        <f>Clef_répartition[[#This Row],[Code association]]&amp;"_"&amp;Clef_répartition[[#This Row],[Nom association]]</f>
        <v>SDIS Morget_Association de communes Service de Défense Incendie et de Secours Morget</v>
      </c>
      <c r="E11126">
        <f>COUNTIFS(D$2:D11126,Clef_répartition[[#This Row],[Code_Nom]],J$2:J11126,Clef_répartition[[#This Row],[Année]])</f>
        <v>13</v>
      </c>
      <c r="F11126">
        <f>IF(Clef_répartition[[#This Row],[Code_Nom]]=D11125,F11125-1,(COUNTIFS(Clef_répartition[Code_Nom],Clef_répartition[[#This Row],[Code_Nom]],Clef_répartition[Année],Clef_répartition[[#This Row],[Année]])))</f>
        <v>12</v>
      </c>
      <c r="G11126" t="str">
        <f>Clef_répartition[[#This Row],[Code_Nom]]&amp;"_"&amp;Clef_répartition[[#This Row],[Nombre]]&amp;"_"&amp;Clef_répartition[[#This Row],[Année]]</f>
        <v>SDIS Morget_Association de communes Service de Défense Incendie et de Secours Morget_13_2021</v>
      </c>
      <c r="H11126" s="60">
        <v>5639</v>
      </c>
      <c r="I11126" s="60" t="s">
        <v>166</v>
      </c>
      <c r="J11126" s="60">
        <v>2021</v>
      </c>
      <c r="K11126" s="60">
        <v>1.49E-2</v>
      </c>
    </row>
    <row r="11127" spans="1:11" x14ac:dyDescent="0.25">
      <c r="A11127" s="60" t="s">
        <v>725</v>
      </c>
      <c r="B11127" t="s">
        <v>646</v>
      </c>
      <c r="C11127" t="s">
        <v>647</v>
      </c>
      <c r="D11127" t="str">
        <f>Clef_répartition[[#This Row],[Code association]]&amp;"_"&amp;Clef_répartition[[#This Row],[Nom association]]</f>
        <v>SDIS Morget_Association de communes Service de Défense Incendie et de Secours Morget</v>
      </c>
      <c r="E11127">
        <f>COUNTIFS(D$2:D11127,Clef_répartition[[#This Row],[Code_Nom]],J$2:J11127,Clef_répartition[[#This Row],[Année]])</f>
        <v>14</v>
      </c>
      <c r="F11127">
        <f>IF(Clef_répartition[[#This Row],[Code_Nom]]=D11126,F11126-1,(COUNTIFS(Clef_répartition[Code_Nom],Clef_répartition[[#This Row],[Code_Nom]],Clef_répartition[Année],Clef_répartition[[#This Row],[Année]])))</f>
        <v>11</v>
      </c>
      <c r="G11127" t="str">
        <f>Clef_répartition[[#This Row],[Code_Nom]]&amp;"_"&amp;Clef_répartition[[#This Row],[Nombre]]&amp;"_"&amp;Clef_répartition[[#This Row],[Année]]</f>
        <v>SDIS Morget_Association de communes Service de Défense Incendie et de Secours Morget_14_2021</v>
      </c>
      <c r="H11127" s="60">
        <v>5640</v>
      </c>
      <c r="I11127" s="60" t="s">
        <v>168</v>
      </c>
      <c r="J11127" s="60">
        <v>2021</v>
      </c>
      <c r="K11127" s="60">
        <v>1.29E-2</v>
      </c>
    </row>
    <row r="11128" spans="1:11" x14ac:dyDescent="0.25">
      <c r="A11128" s="60" t="s">
        <v>725</v>
      </c>
      <c r="B11128" t="s">
        <v>646</v>
      </c>
      <c r="C11128" t="s">
        <v>647</v>
      </c>
      <c r="D11128" t="str">
        <f>Clef_répartition[[#This Row],[Code association]]&amp;"_"&amp;Clef_répartition[[#This Row],[Nom association]]</f>
        <v>SDIS Morget_Association de communes Service de Défense Incendie et de Secours Morget</v>
      </c>
      <c r="E11128">
        <f>COUNTIFS(D$2:D11128,Clef_répartition[[#This Row],[Code_Nom]],J$2:J11128,Clef_répartition[[#This Row],[Année]])</f>
        <v>15</v>
      </c>
      <c r="F11128">
        <f>IF(Clef_répartition[[#This Row],[Code_Nom]]=D11127,F11127-1,(COUNTIFS(Clef_répartition[Code_Nom],Clef_répartition[[#This Row],[Code_Nom]],Clef_répartition[Année],Clef_répartition[[#This Row],[Année]])))</f>
        <v>10</v>
      </c>
      <c r="G11128" t="str">
        <f>Clef_répartition[[#This Row],[Code_Nom]]&amp;"_"&amp;Clef_répartition[[#This Row],[Nombre]]&amp;"_"&amp;Clef_répartition[[#This Row],[Année]]</f>
        <v>SDIS Morget_Association de communes Service de Défense Incendie et de Secours Morget_15_2021</v>
      </c>
      <c r="H11128" s="60">
        <v>5642</v>
      </c>
      <c r="I11128" s="60" t="s">
        <v>190</v>
      </c>
      <c r="J11128" s="60">
        <v>2021</v>
      </c>
      <c r="K11128" s="60">
        <v>0.28349999999999997</v>
      </c>
    </row>
    <row r="11129" spans="1:11" x14ac:dyDescent="0.25">
      <c r="A11129" s="60" t="s">
        <v>725</v>
      </c>
      <c r="B11129" t="s">
        <v>646</v>
      </c>
      <c r="C11129" t="s">
        <v>647</v>
      </c>
      <c r="D11129" t="str">
        <f>Clef_répartition[[#This Row],[Code association]]&amp;"_"&amp;Clef_répartition[[#This Row],[Nom association]]</f>
        <v>SDIS Morget_Association de communes Service de Défense Incendie et de Secours Morget</v>
      </c>
      <c r="E11129">
        <f>COUNTIFS(D$2:D11129,Clef_répartition[[#This Row],[Code_Nom]],J$2:J11129,Clef_répartition[[#This Row],[Année]])</f>
        <v>16</v>
      </c>
      <c r="F11129">
        <f>IF(Clef_répartition[[#This Row],[Code_Nom]]=D11128,F11128-1,(COUNTIFS(Clef_répartition[Code_Nom],Clef_répartition[[#This Row],[Code_Nom]],Clef_répartition[Année],Clef_répartition[[#This Row],[Année]])))</f>
        <v>9</v>
      </c>
      <c r="G11129" t="str">
        <f>Clef_répartition[[#This Row],[Code_Nom]]&amp;"_"&amp;Clef_répartition[[#This Row],[Nombre]]&amp;"_"&amp;Clef_répartition[[#This Row],[Année]]</f>
        <v>SDIS Morget_Association de communes Service de Défense Incendie et de Secours Morget_16_2021</v>
      </c>
      <c r="H11129" s="60">
        <v>5643</v>
      </c>
      <c r="I11129" s="60" t="s">
        <v>221</v>
      </c>
      <c r="J11129" s="60">
        <v>2021</v>
      </c>
      <c r="K11129" s="60">
        <v>9.1200000000000003E-2</v>
      </c>
    </row>
    <row r="11130" spans="1:11" x14ac:dyDescent="0.25">
      <c r="A11130" s="60" t="s">
        <v>725</v>
      </c>
      <c r="B11130" t="s">
        <v>646</v>
      </c>
      <c r="C11130" t="s">
        <v>647</v>
      </c>
      <c r="D11130" t="str">
        <f>Clef_répartition[[#This Row],[Code association]]&amp;"_"&amp;Clef_répartition[[#This Row],[Nom association]]</f>
        <v>SDIS Morget_Association de communes Service de Défense Incendie et de Secours Morget</v>
      </c>
      <c r="E11130">
        <f>COUNTIFS(D$2:D11130,Clef_répartition[[#This Row],[Code_Nom]],J$2:J11130,Clef_répartition[[#This Row],[Année]])</f>
        <v>17</v>
      </c>
      <c r="F11130">
        <f>IF(Clef_répartition[[#This Row],[Code_Nom]]=D11129,F11129-1,(COUNTIFS(Clef_répartition[Code_Nom],Clef_répartition[[#This Row],[Code_Nom]],Clef_répartition[Année],Clef_répartition[[#This Row],[Année]])))</f>
        <v>8</v>
      </c>
      <c r="G11130" t="str">
        <f>Clef_répartition[[#This Row],[Code_Nom]]&amp;"_"&amp;Clef_répartition[[#This Row],[Nombre]]&amp;"_"&amp;Clef_répartition[[#This Row],[Année]]</f>
        <v>SDIS Morget_Association de communes Service de Défense Incendie et de Secours Morget_17_2021</v>
      </c>
      <c r="H11130" s="60">
        <v>5645</v>
      </c>
      <c r="I11130" s="60" t="s">
        <v>235</v>
      </c>
      <c r="J11130" s="60">
        <v>2021</v>
      </c>
      <c r="K11130" s="60">
        <v>9.4000000000000004E-3</v>
      </c>
    </row>
    <row r="11131" spans="1:11" x14ac:dyDescent="0.25">
      <c r="A11131" s="60" t="s">
        <v>725</v>
      </c>
      <c r="B11131" t="s">
        <v>646</v>
      </c>
      <c r="C11131" t="s">
        <v>647</v>
      </c>
      <c r="D11131" t="str">
        <f>Clef_répartition[[#This Row],[Code association]]&amp;"_"&amp;Clef_répartition[[#This Row],[Nom association]]</f>
        <v>SDIS Morget_Association de communes Service de Défense Incendie et de Secours Morget</v>
      </c>
      <c r="E11131">
        <f>COUNTIFS(D$2:D11131,Clef_répartition[[#This Row],[Code_Nom]],J$2:J11131,Clef_répartition[[#This Row],[Année]])</f>
        <v>18</v>
      </c>
      <c r="F11131">
        <f>IF(Clef_répartition[[#This Row],[Code_Nom]]=D11130,F11130-1,(COUNTIFS(Clef_répartition[Code_Nom],Clef_répartition[[#This Row],[Code_Nom]],Clef_répartition[Année],Clef_répartition[[#This Row],[Année]])))</f>
        <v>7</v>
      </c>
      <c r="G11131" t="str">
        <f>Clef_répartition[[#This Row],[Code_Nom]]&amp;"_"&amp;Clef_répartition[[#This Row],[Nombre]]&amp;"_"&amp;Clef_répartition[[#This Row],[Année]]</f>
        <v>SDIS Morget_Association de communes Service de Défense Incendie et de Secours Morget_18_2021</v>
      </c>
      <c r="H11131" s="60">
        <v>5646</v>
      </c>
      <c r="I11131" s="60" t="s">
        <v>247</v>
      </c>
      <c r="J11131" s="60">
        <v>2021</v>
      </c>
      <c r="K11131" s="60">
        <v>0.10539999999999999</v>
      </c>
    </row>
    <row r="11132" spans="1:11" x14ac:dyDescent="0.25">
      <c r="A11132" s="60" t="s">
        <v>725</v>
      </c>
      <c r="B11132" t="s">
        <v>646</v>
      </c>
      <c r="C11132" t="s">
        <v>647</v>
      </c>
      <c r="D11132" t="str">
        <f>Clef_répartition[[#This Row],[Code association]]&amp;"_"&amp;Clef_répartition[[#This Row],[Nom association]]</f>
        <v>SDIS Morget_Association de communes Service de Défense Incendie et de Secours Morget</v>
      </c>
      <c r="E11132">
        <f>COUNTIFS(D$2:D11132,Clef_répartition[[#This Row],[Code_Nom]],J$2:J11132,Clef_répartition[[#This Row],[Année]])</f>
        <v>19</v>
      </c>
      <c r="F11132">
        <f>IF(Clef_répartition[[#This Row],[Code_Nom]]=D11131,F11131-1,(COUNTIFS(Clef_répartition[Code_Nom],Clef_répartition[[#This Row],[Code_Nom]],Clef_répartition[Année],Clef_répartition[[#This Row],[Année]])))</f>
        <v>6</v>
      </c>
      <c r="G11132" t="str">
        <f>Clef_répartition[[#This Row],[Code_Nom]]&amp;"_"&amp;Clef_répartition[[#This Row],[Nombre]]&amp;"_"&amp;Clef_répartition[[#This Row],[Année]]</f>
        <v>SDIS Morget_Association de communes Service de Défense Incendie et de Secours Morget_19_2021</v>
      </c>
      <c r="H11132" s="60">
        <v>5649</v>
      </c>
      <c r="I11132" s="60" t="s">
        <v>264</v>
      </c>
      <c r="J11132" s="60">
        <v>2021</v>
      </c>
      <c r="K11132" s="60">
        <v>3.6700000000000003E-2</v>
      </c>
    </row>
    <row r="11133" spans="1:11" x14ac:dyDescent="0.25">
      <c r="A11133" s="60" t="s">
        <v>725</v>
      </c>
      <c r="B11133" t="s">
        <v>646</v>
      </c>
      <c r="C11133" t="s">
        <v>647</v>
      </c>
      <c r="D11133" t="str">
        <f>Clef_répartition[[#This Row],[Code association]]&amp;"_"&amp;Clef_répartition[[#This Row],[Nom association]]</f>
        <v>SDIS Morget_Association de communes Service de Défense Incendie et de Secours Morget</v>
      </c>
      <c r="E11133">
        <f>COUNTIFS(D$2:D11133,Clef_répartition[[#This Row],[Code_Nom]],J$2:J11133,Clef_répartition[[#This Row],[Année]])</f>
        <v>20</v>
      </c>
      <c r="F11133">
        <f>IF(Clef_répartition[[#This Row],[Code_Nom]]=D11132,F11132-1,(COUNTIFS(Clef_répartition[Code_Nom],Clef_répartition[[#This Row],[Code_Nom]],Clef_répartition[Année],Clef_répartition[[#This Row],[Année]])))</f>
        <v>5</v>
      </c>
      <c r="G11133" t="str">
        <f>Clef_répartition[[#This Row],[Code_Nom]]&amp;"_"&amp;Clef_répartition[[#This Row],[Nombre]]&amp;"_"&amp;Clef_répartition[[#This Row],[Année]]</f>
        <v>SDIS Morget_Association de communes Service de Défense Incendie et de Secours Morget_20_2021</v>
      </c>
      <c r="H11133" s="60">
        <v>5650</v>
      </c>
      <c r="I11133" s="60" t="s">
        <v>276</v>
      </c>
      <c r="J11133" s="60">
        <v>2021</v>
      </c>
      <c r="K11133" s="60">
        <v>3.8E-3</v>
      </c>
    </row>
    <row r="11134" spans="1:11" x14ac:dyDescent="0.25">
      <c r="A11134" s="60" t="s">
        <v>725</v>
      </c>
      <c r="B11134" t="s">
        <v>646</v>
      </c>
      <c r="C11134" t="s">
        <v>647</v>
      </c>
      <c r="D11134" t="str">
        <f>Clef_répartition[[#This Row],[Code association]]&amp;"_"&amp;Clef_répartition[[#This Row],[Nom association]]</f>
        <v>SDIS Morget_Association de communes Service de Défense Incendie et de Secours Morget</v>
      </c>
      <c r="E11134">
        <f>COUNTIFS(D$2:D11134,Clef_répartition[[#This Row],[Code_Nom]],J$2:J11134,Clef_répartition[[#This Row],[Année]])</f>
        <v>21</v>
      </c>
      <c r="F11134">
        <f>IF(Clef_répartition[[#This Row],[Code_Nom]]=D11133,F11133-1,(COUNTIFS(Clef_répartition[Code_Nom],Clef_répartition[[#This Row],[Code_Nom]],Clef_répartition[Année],Clef_répartition[[#This Row],[Année]])))</f>
        <v>4</v>
      </c>
      <c r="G11134" t="str">
        <f>Clef_répartition[[#This Row],[Code_Nom]]&amp;"_"&amp;Clef_répartition[[#This Row],[Nombre]]&amp;"_"&amp;Clef_répartition[[#This Row],[Année]]</f>
        <v>SDIS Morget_Association de communes Service de Défense Incendie et de Secours Morget_21_2021</v>
      </c>
      <c r="H11134" s="60">
        <v>5652</v>
      </c>
      <c r="I11134" s="60" t="s">
        <v>284</v>
      </c>
      <c r="J11134" s="60">
        <v>2021</v>
      </c>
      <c r="K11134" s="60">
        <v>1.0800000000000001E-2</v>
      </c>
    </row>
    <row r="11135" spans="1:11" x14ac:dyDescent="0.25">
      <c r="A11135" s="60" t="s">
        <v>725</v>
      </c>
      <c r="B11135" t="s">
        <v>646</v>
      </c>
      <c r="C11135" t="s">
        <v>647</v>
      </c>
      <c r="D11135" t="str">
        <f>Clef_répartition[[#This Row],[Code association]]&amp;"_"&amp;Clef_répartition[[#This Row],[Nom association]]</f>
        <v>SDIS Morget_Association de communes Service de Défense Incendie et de Secours Morget</v>
      </c>
      <c r="E11135">
        <f>COUNTIFS(D$2:D11135,Clef_répartition[[#This Row],[Code_Nom]],J$2:J11135,Clef_répartition[[#This Row],[Année]])</f>
        <v>22</v>
      </c>
      <c r="F11135">
        <f>IF(Clef_répartition[[#This Row],[Code_Nom]]=D11134,F11134-1,(COUNTIFS(Clef_répartition[Code_Nom],Clef_répartition[[#This Row],[Code_Nom]],Clef_répartition[Année],Clef_répartition[[#This Row],[Année]])))</f>
        <v>3</v>
      </c>
      <c r="G11135" t="str">
        <f>Clef_répartition[[#This Row],[Code_Nom]]&amp;"_"&amp;Clef_répartition[[#This Row],[Nombre]]&amp;"_"&amp;Clef_répartition[[#This Row],[Année]]</f>
        <v>SDIS Morget_Association de communes Service de Défense Incendie et de Secours Morget_22_2021</v>
      </c>
      <c r="H11135" s="60">
        <v>5653</v>
      </c>
      <c r="I11135" s="60" t="s">
        <v>291</v>
      </c>
      <c r="J11135" s="60">
        <v>2021</v>
      </c>
      <c r="K11135" s="60">
        <v>1.6400000000000001E-2</v>
      </c>
    </row>
    <row r="11136" spans="1:11" x14ac:dyDescent="0.25">
      <c r="A11136" s="60" t="s">
        <v>725</v>
      </c>
      <c r="B11136" t="s">
        <v>646</v>
      </c>
      <c r="C11136" t="s">
        <v>647</v>
      </c>
      <c r="D11136" t="str">
        <f>Clef_répartition[[#This Row],[Code association]]&amp;"_"&amp;Clef_répartition[[#This Row],[Nom association]]</f>
        <v>SDIS Morget_Association de communes Service de Défense Incendie et de Secours Morget</v>
      </c>
      <c r="E11136">
        <f>COUNTIFS(D$2:D11136,Clef_répartition[[#This Row],[Code_Nom]],J$2:J11136,Clef_répartition[[#This Row],[Année]])</f>
        <v>23</v>
      </c>
      <c r="F11136">
        <f>IF(Clef_répartition[[#This Row],[Code_Nom]]=D11135,F11135-1,(COUNTIFS(Clef_répartition[Code_Nom],Clef_répartition[[#This Row],[Code_Nom]],Clef_répartition[Année],Clef_répartition[[#This Row],[Année]])))</f>
        <v>2</v>
      </c>
      <c r="G11136" t="str">
        <f>Clef_répartition[[#This Row],[Code_Nom]]&amp;"_"&amp;Clef_répartition[[#This Row],[Nombre]]&amp;"_"&amp;Clef_répartition[[#This Row],[Année]]</f>
        <v>SDIS Morget_Association de communes Service de Défense Incendie et de Secours Morget_23_2021</v>
      </c>
      <c r="H11136" s="60">
        <v>5654</v>
      </c>
      <c r="I11136" s="60" t="s">
        <v>295</v>
      </c>
      <c r="J11136" s="60">
        <v>2021</v>
      </c>
      <c r="K11136" s="60">
        <v>9.9000000000000008E-3</v>
      </c>
    </row>
    <row r="11137" spans="1:11" x14ac:dyDescent="0.25">
      <c r="A11137" s="60" t="s">
        <v>725</v>
      </c>
      <c r="B11137" t="s">
        <v>646</v>
      </c>
      <c r="C11137" t="s">
        <v>647</v>
      </c>
      <c r="D11137" t="str">
        <f>Clef_répartition[[#This Row],[Code association]]&amp;"_"&amp;Clef_répartition[[#This Row],[Nom association]]</f>
        <v>SDIS Morget_Association de communes Service de Défense Incendie et de Secours Morget</v>
      </c>
      <c r="E11137">
        <f>COUNTIFS(D$2:D11137,Clef_répartition[[#This Row],[Code_Nom]],J$2:J11137,Clef_répartition[[#This Row],[Année]])</f>
        <v>24</v>
      </c>
      <c r="F11137">
        <f>IF(Clef_répartition[[#This Row],[Code_Nom]]=D11136,F11136-1,(COUNTIFS(Clef_répartition[Code_Nom],Clef_répartition[[#This Row],[Code_Nom]],Clef_répartition[Année],Clef_répartition[[#This Row],[Année]])))</f>
        <v>1</v>
      </c>
      <c r="G11137" t="str">
        <f>Clef_répartition[[#This Row],[Code_Nom]]&amp;"_"&amp;Clef_répartition[[#This Row],[Nombre]]&amp;"_"&amp;Clef_répartition[[#This Row],[Année]]</f>
        <v>SDIS Morget_Association de communes Service de Défense Incendie et de Secours Morget_24_2021</v>
      </c>
      <c r="H11137" s="60">
        <v>5655</v>
      </c>
      <c r="I11137" s="60" t="s">
        <v>297</v>
      </c>
      <c r="J11137" s="60">
        <v>2021</v>
      </c>
      <c r="K11137" s="60">
        <v>2.7699999999999999E-2</v>
      </c>
    </row>
    <row r="11138" spans="1:11" x14ac:dyDescent="0.25">
      <c r="A11138" s="60" t="s">
        <v>725</v>
      </c>
      <c r="B11138" t="s">
        <v>531</v>
      </c>
      <c r="C11138" t="s">
        <v>532</v>
      </c>
      <c r="D1113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38">
        <f>COUNTIFS(D$2:D11138,Clef_répartition[[#This Row],[Code_Nom]],J$2:J11138,Clef_répartition[[#This Row],[Année]])</f>
        <v>1</v>
      </c>
      <c r="F11138">
        <f>IF(Clef_répartition[[#This Row],[Code_Nom]]=D11137,F11137-1,(COUNTIFS(Clef_répartition[Code_Nom],Clef_répartition[[#This Row],[Code_Nom]],Clef_répartition[Année],Clef_répartition[[#This Row],[Année]])))</f>
        <v>41</v>
      </c>
      <c r="G1113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vaudois_1_2021</v>
      </c>
      <c r="H11138" s="60">
        <v>5902</v>
      </c>
      <c r="I11138" s="60" t="s">
        <v>18</v>
      </c>
      <c r="J11138" s="60">
        <v>2021</v>
      </c>
      <c r="K11138" s="60">
        <v>6.1812603452227558E-3</v>
      </c>
    </row>
    <row r="11139" spans="1:11" x14ac:dyDescent="0.25">
      <c r="A11139" s="60" t="s">
        <v>725</v>
      </c>
      <c r="B11139" t="s">
        <v>531</v>
      </c>
      <c r="C11139" t="s">
        <v>532</v>
      </c>
      <c r="D1113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39">
        <f>COUNTIFS(D$2:D11139,Clef_répartition[[#This Row],[Code_Nom]],J$2:J11139,Clef_répartition[[#This Row],[Année]])</f>
        <v>2</v>
      </c>
      <c r="F11139">
        <f>IF(Clef_répartition[[#This Row],[Code_Nom]]=D11138,F11138-1,(COUNTIFS(Clef_répartition[Code_Nom],Clef_répartition[[#This Row],[Code_Nom]],Clef_répartition[Année],Clef_répartition[[#This Row],[Année]])))</f>
        <v>40</v>
      </c>
      <c r="G1113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vaudois_2_2021</v>
      </c>
      <c r="H11139" s="60">
        <v>5903</v>
      </c>
      <c r="I11139" s="60" t="s">
        <v>24</v>
      </c>
      <c r="J11139" s="60">
        <v>2021</v>
      </c>
      <c r="K11139" s="60">
        <v>3.8961332159547159E-3</v>
      </c>
    </row>
    <row r="11140" spans="1:11" x14ac:dyDescent="0.25">
      <c r="A11140" s="60" t="s">
        <v>725</v>
      </c>
      <c r="B11140" t="s">
        <v>531</v>
      </c>
      <c r="C11140" t="s">
        <v>532</v>
      </c>
      <c r="D1114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0">
        <f>COUNTIFS(D$2:D11140,Clef_répartition[[#This Row],[Code_Nom]],J$2:J11140,Clef_répartition[[#This Row],[Année]])</f>
        <v>3</v>
      </c>
      <c r="F11140">
        <f>IF(Clef_répartition[[#This Row],[Code_Nom]]=D11139,F11139-1,(COUNTIFS(Clef_répartition[Code_Nom],Clef_répartition[[#This Row],[Code_Nom]],Clef_répartition[Année],Clef_répartition[[#This Row],[Année]])))</f>
        <v>39</v>
      </c>
      <c r="G1114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vaudois_3_2021</v>
      </c>
      <c r="H11140" s="60">
        <v>5551</v>
      </c>
      <c r="I11140" s="60" t="s">
        <v>28</v>
      </c>
      <c r="J11140" s="60">
        <v>2021</v>
      </c>
      <c r="K11140" s="60">
        <v>8.5801541623731475E-3</v>
      </c>
    </row>
    <row r="11141" spans="1:11" x14ac:dyDescent="0.25">
      <c r="A11141" s="60" t="s">
        <v>725</v>
      </c>
      <c r="B11141" t="s">
        <v>531</v>
      </c>
      <c r="C11141" t="s">
        <v>532</v>
      </c>
      <c r="D1114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1">
        <f>COUNTIFS(D$2:D11141,Clef_répartition[[#This Row],[Code_Nom]],J$2:J11141,Clef_répartition[[#This Row],[Année]])</f>
        <v>4</v>
      </c>
      <c r="F11141">
        <f>IF(Clef_répartition[[#This Row],[Code_Nom]]=D11140,F11140-1,(COUNTIFS(Clef_répartition[Code_Nom],Clef_répartition[[#This Row],[Code_Nom]],Clef_répartition[Année],Clef_répartition[[#This Row],[Année]])))</f>
        <v>38</v>
      </c>
      <c r="G1114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vaudois_4_2021</v>
      </c>
      <c r="H11141" s="60">
        <v>5904</v>
      </c>
      <c r="I11141" s="60" t="s">
        <v>46</v>
      </c>
      <c r="J11141" s="60">
        <v>2021</v>
      </c>
      <c r="K11141" s="60">
        <v>9.0087492467600481E-3</v>
      </c>
    </row>
    <row r="11142" spans="1:11" x14ac:dyDescent="0.25">
      <c r="A11142" s="60" t="s">
        <v>725</v>
      </c>
      <c r="B11142" t="s">
        <v>531</v>
      </c>
      <c r="C11142" t="s">
        <v>532</v>
      </c>
      <c r="D1114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2">
        <f>COUNTIFS(D$2:D11142,Clef_répartition[[#This Row],[Code_Nom]],J$2:J11142,Clef_répartition[[#This Row],[Année]])</f>
        <v>5</v>
      </c>
      <c r="F11142">
        <f>IF(Clef_répartition[[#This Row],[Code_Nom]]=D11141,F11141-1,(COUNTIFS(Clef_répartition[Code_Nom],Clef_répartition[[#This Row],[Code_Nom]],Clef_répartition[Année],Clef_répartition[[#This Row],[Année]])))</f>
        <v>37</v>
      </c>
      <c r="G1114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vaudois_5_2021</v>
      </c>
      <c r="H11142" s="60">
        <v>5553</v>
      </c>
      <c r="I11142" s="60" t="s">
        <v>47</v>
      </c>
      <c r="J11142" s="60">
        <v>2021</v>
      </c>
      <c r="K11142" s="60">
        <v>1.7568070474813451E-2</v>
      </c>
    </row>
    <row r="11143" spans="1:11" x14ac:dyDescent="0.25">
      <c r="A11143" s="60" t="s">
        <v>725</v>
      </c>
      <c r="B11143" t="s">
        <v>531</v>
      </c>
      <c r="C11143" t="s">
        <v>532</v>
      </c>
      <c r="D1114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3">
        <f>COUNTIFS(D$2:D11143,Clef_répartition[[#This Row],[Code_Nom]],J$2:J11143,Clef_répartition[[#This Row],[Année]])</f>
        <v>6</v>
      </c>
      <c r="F11143">
        <f>IF(Clef_répartition[[#This Row],[Code_Nom]]=D11142,F11142-1,(COUNTIFS(Clef_répartition[Code_Nom],Clef_répartition[[#This Row],[Code_Nom]],Clef_répartition[Année],Clef_répartition[[#This Row],[Année]])))</f>
        <v>36</v>
      </c>
      <c r="G1114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vaudois_6_2021</v>
      </c>
      <c r="H11143" s="60">
        <v>5905</v>
      </c>
      <c r="I11143" s="60" t="s">
        <v>49</v>
      </c>
      <c r="J11143" s="60">
        <v>2021</v>
      </c>
      <c r="K11143" s="60">
        <v>1.1536396021311466E-2</v>
      </c>
    </row>
    <row r="11144" spans="1:11" x14ac:dyDescent="0.25">
      <c r="A11144" s="60" t="s">
        <v>725</v>
      </c>
      <c r="B11144" t="s">
        <v>531</v>
      </c>
      <c r="C11144" t="s">
        <v>532</v>
      </c>
      <c r="D1114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4">
        <f>COUNTIFS(D$2:D11144,Clef_répartition[[#This Row],[Code_Nom]],J$2:J11144,Clef_répartition[[#This Row],[Année]])</f>
        <v>7</v>
      </c>
      <c r="F11144">
        <f>IF(Clef_répartition[[#This Row],[Code_Nom]]=D11143,F11143-1,(COUNTIFS(Clef_répartition[Code_Nom],Clef_répartition[[#This Row],[Code_Nom]],Clef_répartition[Année],Clef_répartition[[#This Row],[Année]])))</f>
        <v>35</v>
      </c>
      <c r="G1114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vaudois_7_2021</v>
      </c>
      <c r="H11144" s="60">
        <v>5907</v>
      </c>
      <c r="I11144" s="60" t="s">
        <v>54</v>
      </c>
      <c r="J11144" s="60">
        <v>2021</v>
      </c>
      <c r="K11144" s="60">
        <v>5.2369038975341965E-3</v>
      </c>
    </row>
    <row r="11145" spans="1:11" x14ac:dyDescent="0.25">
      <c r="A11145" s="60" t="s">
        <v>725</v>
      </c>
      <c r="B11145" t="s">
        <v>531</v>
      </c>
      <c r="C11145" t="s">
        <v>532</v>
      </c>
      <c r="D1114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5">
        <f>COUNTIFS(D$2:D11145,Clef_répartition[[#This Row],[Code_Nom]],J$2:J11145,Clef_répartition[[#This Row],[Année]])</f>
        <v>8</v>
      </c>
      <c r="F11145">
        <f>IF(Clef_répartition[[#This Row],[Code_Nom]]=D11144,F11144-1,(COUNTIFS(Clef_répartition[Code_Nom],Clef_répartition[[#This Row],[Code_Nom]],Clef_répartition[Année],Clef_répartition[[#This Row],[Année]])))</f>
        <v>34</v>
      </c>
      <c r="G1114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vaudois_8_2021</v>
      </c>
      <c r="H11145" s="60">
        <v>5749</v>
      </c>
      <c r="I11145" s="60" t="s">
        <v>58</v>
      </c>
      <c r="J11145" s="60">
        <v>2021</v>
      </c>
      <c r="K11145" s="60">
        <v>0</v>
      </c>
    </row>
    <row r="11146" spans="1:11" x14ac:dyDescent="0.25">
      <c r="A11146" s="60" t="s">
        <v>725</v>
      </c>
      <c r="B11146" t="s">
        <v>531</v>
      </c>
      <c r="C11146" t="s">
        <v>532</v>
      </c>
      <c r="D1114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6">
        <f>COUNTIFS(D$2:D11146,Clef_répartition[[#This Row],[Code_Nom]],J$2:J11146,Clef_répartition[[#This Row],[Année]])</f>
        <v>9</v>
      </c>
      <c r="F11146">
        <f>IF(Clef_répartition[[#This Row],[Code_Nom]]=D11145,F11145-1,(COUNTIFS(Clef_répartition[Code_Nom],Clef_répartition[[#This Row],[Code_Nom]],Clef_répartition[Année],Clef_répartition[[#This Row],[Année]])))</f>
        <v>33</v>
      </c>
      <c r="G1114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vaudois_9_2021</v>
      </c>
      <c r="H11146" s="60">
        <v>5908</v>
      </c>
      <c r="I11146" s="60" t="s">
        <v>59</v>
      </c>
      <c r="J11146" s="60">
        <v>2021</v>
      </c>
      <c r="K11146" s="60">
        <v>2.5719019310411913E-3</v>
      </c>
    </row>
    <row r="11147" spans="1:11" x14ac:dyDescent="0.25">
      <c r="A11147" s="60" t="s">
        <v>725</v>
      </c>
      <c r="B11147" t="s">
        <v>531</v>
      </c>
      <c r="C11147" t="s">
        <v>532</v>
      </c>
      <c r="D1114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7">
        <f>COUNTIFS(D$2:D11147,Clef_répartition[[#This Row],[Code_Nom]],J$2:J11147,Clef_répartition[[#This Row],[Année]])</f>
        <v>10</v>
      </c>
      <c r="F11147">
        <f>IF(Clef_répartition[[#This Row],[Code_Nom]]=D11146,F11146-1,(COUNTIFS(Clef_répartition[Code_Nom],Clef_répartition[[#This Row],[Code_Nom]],Clef_répartition[Année],Clef_répartition[[#This Row],[Année]])))</f>
        <v>32</v>
      </c>
      <c r="G1114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vaudois_10_2021</v>
      </c>
      <c r="H11147" s="60">
        <v>5909</v>
      </c>
      <c r="I11147" s="60" t="s">
        <v>60</v>
      </c>
      <c r="J11147" s="60">
        <v>2021</v>
      </c>
      <c r="K11147" s="60">
        <v>1.2274725534980747E-2</v>
      </c>
    </row>
    <row r="11148" spans="1:11" x14ac:dyDescent="0.25">
      <c r="A11148" s="60" t="s">
        <v>725</v>
      </c>
      <c r="B11148" t="s">
        <v>531</v>
      </c>
      <c r="C11148" t="s">
        <v>532</v>
      </c>
      <c r="D1114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8">
        <f>COUNTIFS(D$2:D11148,Clef_répartition[[#This Row],[Code_Nom]],J$2:J11148,Clef_répartition[[#This Row],[Année]])</f>
        <v>11</v>
      </c>
      <c r="F11148">
        <f>IF(Clef_répartition[[#This Row],[Code_Nom]]=D11147,F11147-1,(COUNTIFS(Clef_répartition[Code_Nom],Clef_répartition[[#This Row],[Code_Nom]],Clef_répartition[Année],Clef_répartition[[#This Row],[Année]])))</f>
        <v>31</v>
      </c>
      <c r="G1114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vaudois_11_2021</v>
      </c>
      <c r="H11148" s="60">
        <v>5554</v>
      </c>
      <c r="I11148" s="60" t="s">
        <v>71</v>
      </c>
      <c r="J11148" s="60">
        <v>2021</v>
      </c>
      <c r="K11148" s="60">
        <v>1.6978785859764797E-2</v>
      </c>
    </row>
    <row r="11149" spans="1:11" x14ac:dyDescent="0.25">
      <c r="A11149" s="60" t="s">
        <v>725</v>
      </c>
      <c r="B11149" t="s">
        <v>531</v>
      </c>
      <c r="C11149" t="s">
        <v>532</v>
      </c>
      <c r="D1114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49">
        <f>COUNTIFS(D$2:D11149,Clef_répartition[[#This Row],[Code_Nom]],J$2:J11149,Clef_répartition[[#This Row],[Année]])</f>
        <v>12</v>
      </c>
      <c r="F11149">
        <f>IF(Clef_répartition[[#This Row],[Code_Nom]]=D11148,F11148-1,(COUNTIFS(Clef_répartition[Code_Nom],Clef_répartition[[#This Row],[Code_Nom]],Clef_répartition[Année],Clef_répartition[[#This Row],[Année]])))</f>
        <v>30</v>
      </c>
      <c r="G1114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vaudois_12_2021</v>
      </c>
      <c r="H11149" s="60">
        <v>5555</v>
      </c>
      <c r="I11149" s="60" t="s">
        <v>75</v>
      </c>
      <c r="J11149" s="60">
        <v>2021</v>
      </c>
      <c r="K11149" s="60">
        <v>6.7107232012887305E-3</v>
      </c>
    </row>
    <row r="11150" spans="1:11" x14ac:dyDescent="0.25">
      <c r="A11150" s="60" t="s">
        <v>725</v>
      </c>
      <c r="B11150" t="s">
        <v>531</v>
      </c>
      <c r="C11150" t="s">
        <v>532</v>
      </c>
      <c r="D1115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0">
        <f>COUNTIFS(D$2:D11150,Clef_répartition[[#This Row],[Code_Nom]],J$2:J11150,Clef_répartition[[#This Row],[Année]])</f>
        <v>13</v>
      </c>
      <c r="F11150">
        <f>IF(Clef_répartition[[#This Row],[Code_Nom]]=D11149,F11149-1,(COUNTIFS(Clef_répartition[Code_Nom],Clef_répartition[[#This Row],[Code_Nom]],Clef_répartition[Année],Clef_répartition[[#This Row],[Année]])))</f>
        <v>29</v>
      </c>
      <c r="G1115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vaudois_13_2021</v>
      </c>
      <c r="H11150" s="60">
        <v>5910</v>
      </c>
      <c r="I11150" s="60" t="s">
        <v>83</v>
      </c>
      <c r="J11150" s="60">
        <v>2021</v>
      </c>
      <c r="K11150" s="60">
        <v>6.6345364526086189E-3</v>
      </c>
    </row>
    <row r="11151" spans="1:11" x14ac:dyDescent="0.25">
      <c r="A11151" s="60" t="s">
        <v>725</v>
      </c>
      <c r="B11151" t="s">
        <v>531</v>
      </c>
      <c r="C11151" t="s">
        <v>532</v>
      </c>
      <c r="D1115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1">
        <f>COUNTIFS(D$2:D11151,Clef_répartition[[#This Row],[Code_Nom]],J$2:J11151,Clef_répartition[[#This Row],[Année]])</f>
        <v>14</v>
      </c>
      <c r="F11151">
        <f>IF(Clef_répartition[[#This Row],[Code_Nom]]=D11150,F11150-1,(COUNTIFS(Clef_répartition[Code_Nom],Clef_répartition[[#This Row],[Code_Nom]],Clef_répartition[Année],Clef_répartition[[#This Row],[Année]])))</f>
        <v>28</v>
      </c>
      <c r="G1115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vaudois_14_2021</v>
      </c>
      <c r="H11151" s="60">
        <v>5911</v>
      </c>
      <c r="I11151" s="60" t="s">
        <v>86</v>
      </c>
      <c r="J11151" s="60">
        <v>2021</v>
      </c>
      <c r="K11151" s="60">
        <v>4.0291144692948949E-3</v>
      </c>
    </row>
    <row r="11152" spans="1:11" x14ac:dyDescent="0.25">
      <c r="A11152" s="60" t="s">
        <v>725</v>
      </c>
      <c r="B11152" t="s">
        <v>531</v>
      </c>
      <c r="C11152" t="s">
        <v>532</v>
      </c>
      <c r="D1115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2">
        <f>COUNTIFS(D$2:D11152,Clef_répartition[[#This Row],[Code_Nom]],J$2:J11152,Clef_répartition[[#This Row],[Année]])</f>
        <v>15</v>
      </c>
      <c r="F11152">
        <f>IF(Clef_répartition[[#This Row],[Code_Nom]]=D11151,F11151-1,(COUNTIFS(Clef_répartition[Code_Nom],Clef_répartition[[#This Row],[Code_Nom]],Clef_répartition[Année],Clef_répartition[[#This Row],[Année]])))</f>
        <v>27</v>
      </c>
      <c r="G1115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vaudois_15_2021</v>
      </c>
      <c r="H11152" s="60">
        <v>5912</v>
      </c>
      <c r="I11152" s="60" t="s">
        <v>91</v>
      </c>
      <c r="J11152" s="60">
        <v>2021</v>
      </c>
      <c r="K11152" s="60">
        <v>2.7195486160603616E-3</v>
      </c>
    </row>
    <row r="11153" spans="1:11" x14ac:dyDescent="0.25">
      <c r="A11153" s="60" t="s">
        <v>725</v>
      </c>
      <c r="B11153" t="s">
        <v>531</v>
      </c>
      <c r="C11153" t="s">
        <v>532</v>
      </c>
      <c r="D1115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3">
        <f>COUNTIFS(D$2:D11153,Clef_répartition[[#This Row],[Code_Nom]],J$2:J11153,Clef_répartition[[#This Row],[Année]])</f>
        <v>16</v>
      </c>
      <c r="F11153">
        <f>IF(Clef_répartition[[#This Row],[Code_Nom]]=D11152,F11152-1,(COUNTIFS(Clef_répartition[Code_Nom],Clef_répartition[[#This Row],[Code_Nom]],Clef_répartition[Année],Clef_répartition[[#This Row],[Année]])))</f>
        <v>26</v>
      </c>
      <c r="G1115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vaudois_16_2021</v>
      </c>
      <c r="H11153" s="60">
        <v>5913</v>
      </c>
      <c r="I11153" s="60" t="s">
        <v>96</v>
      </c>
      <c r="J11153" s="60">
        <v>2021</v>
      </c>
      <c r="K11153" s="60">
        <v>1.3711724629785982E-2</v>
      </c>
    </row>
    <row r="11154" spans="1:11" x14ac:dyDescent="0.25">
      <c r="A11154" s="60" t="s">
        <v>725</v>
      </c>
      <c r="B11154" t="s">
        <v>531</v>
      </c>
      <c r="C11154" t="s">
        <v>532</v>
      </c>
      <c r="D1115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4">
        <f>COUNTIFS(D$2:D11154,Clef_répartition[[#This Row],[Code_Nom]],J$2:J11154,Clef_répartition[[#This Row],[Année]])</f>
        <v>17</v>
      </c>
      <c r="F11154">
        <f>IF(Clef_répartition[[#This Row],[Code_Nom]]=D11153,F11153-1,(COUNTIFS(Clef_répartition[Code_Nom],Clef_répartition[[#This Row],[Code_Nom]],Clef_répartition[Année],Clef_répartition[[#This Row],[Année]])))</f>
        <v>25</v>
      </c>
      <c r="G1115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vaudois_17_2021</v>
      </c>
      <c r="H11154" s="60">
        <v>5914</v>
      </c>
      <c r="I11154" s="60" t="s">
        <v>105</v>
      </c>
      <c r="J11154" s="60">
        <v>2021</v>
      </c>
      <c r="K11154" s="60">
        <v>6.0255886764730643E-3</v>
      </c>
    </row>
    <row r="11155" spans="1:11" x14ac:dyDescent="0.25">
      <c r="A11155" s="60" t="s">
        <v>725</v>
      </c>
      <c r="B11155" t="s">
        <v>531</v>
      </c>
      <c r="C11155" t="s">
        <v>532</v>
      </c>
      <c r="D1115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5">
        <f>COUNTIFS(D$2:D11155,Clef_répartition[[#This Row],[Code_Nom]],J$2:J11155,Clef_répartition[[#This Row],[Année]])</f>
        <v>18</v>
      </c>
      <c r="F11155">
        <f>IF(Clef_répartition[[#This Row],[Code_Nom]]=D11154,F11154-1,(COUNTIFS(Clef_répartition[Code_Nom],Clef_répartition[[#This Row],[Code_Nom]],Clef_répartition[Année],Clef_répartition[[#This Row],[Année]])))</f>
        <v>24</v>
      </c>
      <c r="G1115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vaudois_18_2021</v>
      </c>
      <c r="H11155" s="60">
        <v>5556</v>
      </c>
      <c r="I11155" s="60" t="s">
        <v>115</v>
      </c>
      <c r="J11155" s="60">
        <v>2021</v>
      </c>
      <c r="K11155" s="60">
        <v>7.363160348712346E-3</v>
      </c>
    </row>
    <row r="11156" spans="1:11" x14ac:dyDescent="0.25">
      <c r="A11156" s="60" t="s">
        <v>725</v>
      </c>
      <c r="B11156" t="s">
        <v>531</v>
      </c>
      <c r="C11156" t="s">
        <v>532</v>
      </c>
      <c r="D1115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6">
        <f>COUNTIFS(D$2:D11156,Clef_répartition[[#This Row],[Code_Nom]],J$2:J11156,Clef_répartition[[#This Row],[Année]])</f>
        <v>19</v>
      </c>
      <c r="F11156">
        <f>IF(Clef_répartition[[#This Row],[Code_Nom]]=D11155,F11155-1,(COUNTIFS(Clef_répartition[Code_Nom],Clef_répartition[[#This Row],[Code_Nom]],Clef_répartition[Année],Clef_répartition[[#This Row],[Année]])))</f>
        <v>23</v>
      </c>
      <c r="G1115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vaudois_19_2021</v>
      </c>
      <c r="H11156" s="60">
        <v>5557</v>
      </c>
      <c r="I11156" s="60" t="s">
        <v>116</v>
      </c>
      <c r="J11156" s="60">
        <v>2021</v>
      </c>
      <c r="K11156" s="60">
        <v>3.6372552252403119E-3</v>
      </c>
    </row>
    <row r="11157" spans="1:11" x14ac:dyDescent="0.25">
      <c r="A11157" s="60" t="s">
        <v>725</v>
      </c>
      <c r="B11157" t="s">
        <v>531</v>
      </c>
      <c r="C11157" t="s">
        <v>532</v>
      </c>
      <c r="D1115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7">
        <f>COUNTIFS(D$2:D11157,Clef_répartition[[#This Row],[Code_Nom]],J$2:J11157,Clef_répartition[[#This Row],[Année]])</f>
        <v>20</v>
      </c>
      <c r="F11157">
        <f>IF(Clef_répartition[[#This Row],[Code_Nom]]=D11156,F11156-1,(COUNTIFS(Clef_répartition[Code_Nom],Clef_répartition[[#This Row],[Code_Nom]],Clef_répartition[Année],Clef_répartition[[#This Row],[Année]])))</f>
        <v>22</v>
      </c>
      <c r="G1115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vaudois_20_2021</v>
      </c>
      <c r="H11157" s="60">
        <v>5559</v>
      </c>
      <c r="I11157" s="60" t="s">
        <v>121</v>
      </c>
      <c r="J11157" s="60">
        <v>2021</v>
      </c>
      <c r="K11157" s="60">
        <v>6.9940056067320277E-3</v>
      </c>
    </row>
    <row r="11158" spans="1:11" x14ac:dyDescent="0.25">
      <c r="A11158" s="60" t="s">
        <v>725</v>
      </c>
      <c r="B11158" t="s">
        <v>531</v>
      </c>
      <c r="C11158" t="s">
        <v>532</v>
      </c>
      <c r="D1115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8">
        <f>COUNTIFS(D$2:D11158,Clef_répartition[[#This Row],[Code_Nom]],J$2:J11158,Clef_répartition[[#This Row],[Année]])</f>
        <v>21</v>
      </c>
      <c r="F11158">
        <f>IF(Clef_répartition[[#This Row],[Code_Nom]]=D11157,F11157-1,(COUNTIFS(Clef_répartition[Code_Nom],Clef_répartition[[#This Row],[Code_Nom]],Clef_répartition[Année],Clef_répartition[[#This Row],[Année]])))</f>
        <v>21</v>
      </c>
      <c r="G1115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vaudois_21_2021</v>
      </c>
      <c r="H11158" s="60">
        <v>5561</v>
      </c>
      <c r="I11158" s="60" t="s">
        <v>132</v>
      </c>
      <c r="J11158" s="60">
        <v>2021</v>
      </c>
      <c r="K11158" s="60">
        <v>5.5110181160208077E-2</v>
      </c>
    </row>
    <row r="11159" spans="1:11" x14ac:dyDescent="0.25">
      <c r="A11159" s="60" t="s">
        <v>725</v>
      </c>
      <c r="B11159" t="s">
        <v>531</v>
      </c>
      <c r="C11159" t="s">
        <v>532</v>
      </c>
      <c r="D1115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59">
        <f>COUNTIFS(D$2:D11159,Clef_répartition[[#This Row],[Code_Nom]],J$2:J11159,Clef_répartition[[#This Row],[Année]])</f>
        <v>22</v>
      </c>
      <c r="F11159">
        <f>IF(Clef_répartition[[#This Row],[Code_Nom]]=D11158,F11158-1,(COUNTIFS(Clef_répartition[Code_Nom],Clef_répartition[[#This Row],[Code_Nom]],Clef_répartition[Année],Clef_répartition[[#This Row],[Année]])))</f>
        <v>20</v>
      </c>
      <c r="G1115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vaudois_22_2021</v>
      </c>
      <c r="H11159" s="60">
        <v>5919</v>
      </c>
      <c r="I11159" s="60" t="s">
        <v>172</v>
      </c>
      <c r="J11159" s="60">
        <v>2021</v>
      </c>
      <c r="K11159" s="60">
        <v>1.0084048047882906E-2</v>
      </c>
    </row>
    <row r="11160" spans="1:11" x14ac:dyDescent="0.25">
      <c r="A11160" s="60" t="s">
        <v>725</v>
      </c>
      <c r="B11160" t="s">
        <v>531</v>
      </c>
      <c r="C11160" t="s">
        <v>532</v>
      </c>
      <c r="D1116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0">
        <f>COUNTIFS(D$2:D11160,Clef_répartition[[#This Row],[Code_Nom]],J$2:J11160,Clef_répartition[[#This Row],[Année]])</f>
        <v>23</v>
      </c>
      <c r="F11160">
        <f>IF(Clef_répartition[[#This Row],[Code_Nom]]=D11159,F11159-1,(COUNTIFS(Clef_répartition[Code_Nom],Clef_répartition[[#This Row],[Code_Nom]],Clef_répartition[Année],Clef_répartition[[#This Row],[Année]])))</f>
        <v>19</v>
      </c>
      <c r="G1116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vaudois_23_2021</v>
      </c>
      <c r="H11160" s="60">
        <v>5921</v>
      </c>
      <c r="I11160" s="60" t="s">
        <v>180</v>
      </c>
      <c r="J11160" s="60">
        <v>2021</v>
      </c>
      <c r="K11160" s="60">
        <v>4.1087305281475583E-3</v>
      </c>
    </row>
    <row r="11161" spans="1:11" x14ac:dyDescent="0.25">
      <c r="A11161" s="60" t="s">
        <v>725</v>
      </c>
      <c r="B11161" t="s">
        <v>531</v>
      </c>
      <c r="C11161" t="s">
        <v>532</v>
      </c>
      <c r="D1116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1">
        <f>COUNTIFS(D$2:D11161,Clef_répartition[[#This Row],[Code_Nom]],J$2:J11161,Clef_répartition[[#This Row],[Année]])</f>
        <v>24</v>
      </c>
      <c r="F11161">
        <f>IF(Clef_répartition[[#This Row],[Code_Nom]]=D11160,F11160-1,(COUNTIFS(Clef_répartition[Code_Nom],Clef_répartition[[#This Row],[Code_Nom]],Clef_répartition[Année],Clef_répartition[[#This Row],[Année]])))</f>
        <v>18</v>
      </c>
      <c r="G1116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vaudois_24_2021</v>
      </c>
      <c r="H11161" s="60">
        <v>5922</v>
      </c>
      <c r="I11161" s="60" t="s">
        <v>183</v>
      </c>
      <c r="J11161" s="60">
        <v>2021</v>
      </c>
      <c r="K11161" s="60">
        <v>1.3777928333921469E-2</v>
      </c>
    </row>
    <row r="11162" spans="1:11" x14ac:dyDescent="0.25">
      <c r="A11162" s="60" t="s">
        <v>725</v>
      </c>
      <c r="B11162" t="s">
        <v>531</v>
      </c>
      <c r="C11162" t="s">
        <v>532</v>
      </c>
      <c r="D1116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2">
        <f>COUNTIFS(D$2:D11162,Clef_répartition[[#This Row],[Code_Nom]],J$2:J11162,Clef_répartition[[#This Row],[Année]])</f>
        <v>25</v>
      </c>
      <c r="F11162">
        <f>IF(Clef_répartition[[#This Row],[Code_Nom]]=D11161,F11161-1,(COUNTIFS(Clef_répartition[Code_Nom],Clef_répartition[[#This Row],[Code_Nom]],Clef_répartition[Année],Clef_répartition[[#This Row],[Année]])))</f>
        <v>17</v>
      </c>
      <c r="G1116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vaudois_25_2021</v>
      </c>
      <c r="H11162" s="60">
        <v>5563</v>
      </c>
      <c r="I11162" s="60" t="s">
        <v>193</v>
      </c>
      <c r="J11162" s="60">
        <v>2021</v>
      </c>
      <c r="K11162" s="60">
        <v>2.5447851821731914E-3</v>
      </c>
    </row>
    <row r="11163" spans="1:11" x14ac:dyDescent="0.25">
      <c r="A11163" s="60" t="s">
        <v>725</v>
      </c>
      <c r="B11163" t="s">
        <v>531</v>
      </c>
      <c r="C11163" t="s">
        <v>532</v>
      </c>
      <c r="D1116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3">
        <f>COUNTIFS(D$2:D11163,Clef_répartition[[#This Row],[Code_Nom]],J$2:J11163,Clef_répartition[[#This Row],[Année]])</f>
        <v>26</v>
      </c>
      <c r="F11163">
        <f>IF(Clef_répartition[[#This Row],[Code_Nom]]=D11162,F11162-1,(COUNTIFS(Clef_répartition[Code_Nom],Clef_répartition[[#This Row],[Code_Nom]],Clef_répartition[Année],Clef_répartition[[#This Row],[Année]])))</f>
        <v>16</v>
      </c>
      <c r="G1116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vaudois_26_2021</v>
      </c>
      <c r="H11163" s="60">
        <v>5564</v>
      </c>
      <c r="I11163" s="60" t="s">
        <v>194</v>
      </c>
      <c r="J11163" s="60">
        <v>2021</v>
      </c>
      <c r="K11163" s="60">
        <v>1.6948809567533033E-3</v>
      </c>
    </row>
    <row r="11164" spans="1:11" x14ac:dyDescent="0.25">
      <c r="A11164" s="60" t="s">
        <v>725</v>
      </c>
      <c r="B11164" t="s">
        <v>531</v>
      </c>
      <c r="C11164" t="s">
        <v>532</v>
      </c>
      <c r="D1116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4">
        <f>COUNTIFS(D$2:D11164,Clef_répartition[[#This Row],[Code_Nom]],J$2:J11164,Clef_répartition[[#This Row],[Année]])</f>
        <v>27</v>
      </c>
      <c r="F11164">
        <f>IF(Clef_répartition[[#This Row],[Code_Nom]]=D11163,F11163-1,(COUNTIFS(Clef_répartition[Code_Nom],Clef_répartition[[#This Row],[Code_Nom]],Clef_répartition[Année],Clef_répartition[[#This Row],[Année]])))</f>
        <v>15</v>
      </c>
      <c r="G1116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vaudois_27_2021</v>
      </c>
      <c r="H11164" s="60">
        <v>5565</v>
      </c>
      <c r="I11164" s="60" t="s">
        <v>199</v>
      </c>
      <c r="J11164" s="60">
        <v>2021</v>
      </c>
      <c r="K11164" s="60">
        <v>8.6767341003360591E-3</v>
      </c>
    </row>
    <row r="11165" spans="1:11" x14ac:dyDescent="0.25">
      <c r="A11165" s="60" t="s">
        <v>725</v>
      </c>
      <c r="B11165" t="s">
        <v>531</v>
      </c>
      <c r="C11165" t="s">
        <v>532</v>
      </c>
      <c r="D1116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5">
        <f>COUNTIFS(D$2:D11165,Clef_répartition[[#This Row],[Code_Nom]],J$2:J11165,Clef_répartition[[#This Row],[Année]])</f>
        <v>28</v>
      </c>
      <c r="F11165">
        <f>IF(Clef_répartition[[#This Row],[Code_Nom]]=D11164,F11164-1,(COUNTIFS(Clef_répartition[Code_Nom],Clef_répartition[[#This Row],[Code_Nom]],Clef_répartition[Année],Clef_répartition[[#This Row],[Année]])))</f>
        <v>14</v>
      </c>
      <c r="G1116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vaudois_28_2021</v>
      </c>
      <c r="H11165" s="60">
        <v>5924</v>
      </c>
      <c r="I11165" s="60" t="s">
        <v>202</v>
      </c>
      <c r="J11165" s="60">
        <v>2021</v>
      </c>
      <c r="K11165" s="60">
        <v>5.5083767069544825E-3</v>
      </c>
    </row>
    <row r="11166" spans="1:11" x14ac:dyDescent="0.25">
      <c r="A11166" s="60" t="s">
        <v>725</v>
      </c>
      <c r="B11166" t="s">
        <v>531</v>
      </c>
      <c r="C11166" t="s">
        <v>532</v>
      </c>
      <c r="D1116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6">
        <f>COUNTIFS(D$2:D11166,Clef_répartition[[#This Row],[Code_Nom]],J$2:J11166,Clef_répartition[[#This Row],[Année]])</f>
        <v>29</v>
      </c>
      <c r="F11166">
        <f>IF(Clef_répartition[[#This Row],[Code_Nom]]=D11165,F11165-1,(COUNTIFS(Clef_répartition[Code_Nom],Clef_répartition[[#This Row],[Code_Nom]],Clef_répartition[Année],Clef_répartition[[#This Row],[Année]])))</f>
        <v>13</v>
      </c>
      <c r="G1116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vaudois_29_2021</v>
      </c>
      <c r="H11166" s="60">
        <v>5926</v>
      </c>
      <c r="I11166" s="60" t="s">
        <v>218</v>
      </c>
      <c r="J11166" s="60">
        <v>2021</v>
      </c>
      <c r="K11166" s="60">
        <v>1.3165951089472118E-2</v>
      </c>
    </row>
    <row r="11167" spans="1:11" x14ac:dyDescent="0.25">
      <c r="A11167" s="60" t="s">
        <v>725</v>
      </c>
      <c r="B11167" t="s">
        <v>531</v>
      </c>
      <c r="C11167" t="s">
        <v>532</v>
      </c>
      <c r="D1116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7">
        <f>COUNTIFS(D$2:D11167,Clef_répartition[[#This Row],[Code_Nom]],J$2:J11167,Clef_répartition[[#This Row],[Année]])</f>
        <v>30</v>
      </c>
      <c r="F11167">
        <f>IF(Clef_répartition[[#This Row],[Code_Nom]]=D11166,F11166-1,(COUNTIFS(Clef_répartition[Code_Nom],Clef_répartition[[#This Row],[Code_Nom]],Clef_répartition[Année],Clef_répartition[[#This Row],[Année]])))</f>
        <v>12</v>
      </c>
      <c r="G1116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vaudois_30_2021</v>
      </c>
      <c r="H11167" s="60">
        <v>5566</v>
      </c>
      <c r="I11167" s="60" t="s">
        <v>224</v>
      </c>
      <c r="J11167" s="60">
        <v>2021</v>
      </c>
      <c r="K11167" s="60">
        <v>6.6556790347788745E-3</v>
      </c>
    </row>
    <row r="11168" spans="1:11" x14ac:dyDescent="0.25">
      <c r="A11168" s="60" t="s">
        <v>725</v>
      </c>
      <c r="B11168" t="s">
        <v>531</v>
      </c>
      <c r="C11168" t="s">
        <v>532</v>
      </c>
      <c r="D1116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8">
        <f>COUNTIFS(D$2:D11168,Clef_répartition[[#This Row],[Code_Nom]],J$2:J11168,Clef_répartition[[#This Row],[Année]])</f>
        <v>31</v>
      </c>
      <c r="F11168">
        <f>IF(Clef_répartition[[#This Row],[Code_Nom]]=D11167,F11167-1,(COUNTIFS(Clef_répartition[Code_Nom],Clef_répartition[[#This Row],[Code_Nom]],Clef_répartition[Année],Clef_répartition[[#This Row],[Année]])))</f>
        <v>11</v>
      </c>
      <c r="G1116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vaudois_31_2021</v>
      </c>
      <c r="H11168" s="60">
        <v>5928</v>
      </c>
      <c r="I11168" s="60" t="s">
        <v>240</v>
      </c>
      <c r="J11168" s="60">
        <v>2021</v>
      </c>
      <c r="K11168" s="60">
        <v>3.1610345685499923E-3</v>
      </c>
    </row>
    <row r="11169" spans="1:11" x14ac:dyDescent="0.25">
      <c r="A11169" s="60" t="s">
        <v>725</v>
      </c>
      <c r="B11169" t="s">
        <v>531</v>
      </c>
      <c r="C11169" t="s">
        <v>532</v>
      </c>
      <c r="D1116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69">
        <f>COUNTIFS(D$2:D11169,Clef_répartition[[#This Row],[Code_Nom]],J$2:J11169,Clef_répartition[[#This Row],[Année]])</f>
        <v>32</v>
      </c>
      <c r="F11169">
        <f>IF(Clef_répartition[[#This Row],[Code_Nom]]=D11168,F11168-1,(COUNTIFS(Clef_répartition[Code_Nom],Clef_répartition[[#This Row],[Code_Nom]],Clef_répartition[Année],Clef_répartition[[#This Row],[Année]])))</f>
        <v>10</v>
      </c>
      <c r="G1116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vaudois_32_2021</v>
      </c>
      <c r="H11169" s="60">
        <v>5929</v>
      </c>
      <c r="I11169" s="60" t="s">
        <v>257</v>
      </c>
      <c r="J11169" s="60">
        <v>2021</v>
      </c>
      <c r="K11169" s="60">
        <v>1.065079744783008E-2</v>
      </c>
    </row>
    <row r="11170" spans="1:11" x14ac:dyDescent="0.25">
      <c r="A11170" s="60" t="s">
        <v>725</v>
      </c>
      <c r="B11170" t="s">
        <v>531</v>
      </c>
      <c r="C11170" t="s">
        <v>532</v>
      </c>
      <c r="D1117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0">
        <f>COUNTIFS(D$2:D11170,Clef_répartition[[#This Row],[Code_Nom]],J$2:J11170,Clef_répartition[[#This Row],[Année]])</f>
        <v>33</v>
      </c>
      <c r="F11170">
        <f>IF(Clef_répartition[[#This Row],[Code_Nom]]=D11169,F11169-1,(COUNTIFS(Clef_répartition[Code_Nom],Clef_répartition[[#This Row],[Code_Nom]],Clef_répartition[Année],Clef_répartition[[#This Row],[Année]])))</f>
        <v>9</v>
      </c>
      <c r="G1117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vaudois_33_2021</v>
      </c>
      <c r="H11170" s="60">
        <v>5930</v>
      </c>
      <c r="I11170" s="60" t="s">
        <v>259</v>
      </c>
      <c r="J11170" s="60">
        <v>2021</v>
      </c>
      <c r="K11170" s="60">
        <v>3.5829456841224246E-3</v>
      </c>
    </row>
    <row r="11171" spans="1:11" x14ac:dyDescent="0.25">
      <c r="A11171" s="60" t="s">
        <v>725</v>
      </c>
      <c r="B11171" t="s">
        <v>531</v>
      </c>
      <c r="C11171" t="s">
        <v>532</v>
      </c>
      <c r="D1117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1">
        <f>COUNTIFS(D$2:D11171,Clef_répartition[[#This Row],[Code_Nom]],J$2:J11171,Clef_répartition[[#This Row],[Année]])</f>
        <v>34</v>
      </c>
      <c r="F11171">
        <f>IF(Clef_répartition[[#This Row],[Code_Nom]]=D11170,F11170-1,(COUNTIFS(Clef_répartition[Code_Nom],Clef_répartition[[#This Row],[Code_Nom]],Clef_répartition[Année],Clef_répartition[[#This Row],[Année]])))</f>
        <v>8</v>
      </c>
      <c r="G1117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vaudois_34_2021</v>
      </c>
      <c r="H11171" s="60">
        <v>5931</v>
      </c>
      <c r="I11171" s="60" t="s">
        <v>267</v>
      </c>
      <c r="J11171" s="60">
        <v>2021</v>
      </c>
      <c r="K11171" s="60">
        <v>7.9409913649174501E-3</v>
      </c>
    </row>
    <row r="11172" spans="1:11" x14ac:dyDescent="0.25">
      <c r="A11172" s="60" t="s">
        <v>725</v>
      </c>
      <c r="B11172" t="s">
        <v>531</v>
      </c>
      <c r="C11172" t="s">
        <v>532</v>
      </c>
      <c r="D1117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2">
        <f>COUNTIFS(D$2:D11172,Clef_répartition[[#This Row],[Code_Nom]],J$2:J11172,Clef_répartition[[#This Row],[Année]])</f>
        <v>35</v>
      </c>
      <c r="F11172">
        <f>IF(Clef_répartition[[#This Row],[Code_Nom]]=D11171,F11171-1,(COUNTIFS(Clef_répartition[Code_Nom],Clef_répartition[[#This Row],[Code_Nom]],Clef_répartition[Année],Clef_répartition[[#This Row],[Année]])))</f>
        <v>7</v>
      </c>
      <c r="G1117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vaudois_35_2021</v>
      </c>
      <c r="H11172" s="60">
        <v>5932</v>
      </c>
      <c r="I11172" s="60" t="s">
        <v>269</v>
      </c>
      <c r="J11172" s="60">
        <v>2021</v>
      </c>
      <c r="K11172" s="60">
        <v>3.7644895001010879E-3</v>
      </c>
    </row>
    <row r="11173" spans="1:11" x14ac:dyDescent="0.25">
      <c r="A11173" s="60" t="s">
        <v>725</v>
      </c>
      <c r="B11173" t="s">
        <v>531</v>
      </c>
      <c r="C11173" t="s">
        <v>532</v>
      </c>
      <c r="D1117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3">
        <f>COUNTIFS(D$2:D11173,Clef_répartition[[#This Row],[Code_Nom]],J$2:J11173,Clef_répartition[[#This Row],[Année]])</f>
        <v>36</v>
      </c>
      <c r="F11173">
        <f>IF(Clef_répartition[[#This Row],[Code_Nom]]=D11172,F11172-1,(COUNTIFS(Clef_répartition[Code_Nom],Clef_répartition[[#This Row],[Code_Nom]],Clef_répartition[Année],Clef_répartition[[#This Row],[Année]])))</f>
        <v>6</v>
      </c>
      <c r="G1117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vaudois_36_2021</v>
      </c>
      <c r="H11173" s="60">
        <v>5933</v>
      </c>
      <c r="I11173" s="60" t="s">
        <v>271</v>
      </c>
      <c r="J11173" s="60">
        <v>2021</v>
      </c>
      <c r="K11173" s="60">
        <v>1.1482835188935376E-2</v>
      </c>
    </row>
    <row r="11174" spans="1:11" x14ac:dyDescent="0.25">
      <c r="A11174" s="60" t="s">
        <v>725</v>
      </c>
      <c r="B11174" t="s">
        <v>531</v>
      </c>
      <c r="C11174" t="s">
        <v>532</v>
      </c>
      <c r="D1117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4">
        <f>COUNTIFS(D$2:D11174,Clef_répartition[[#This Row],[Code_Nom]],J$2:J11174,Clef_répartition[[#This Row],[Année]])</f>
        <v>37</v>
      </c>
      <c r="F11174">
        <f>IF(Clef_répartition[[#This Row],[Code_Nom]]=D11173,F11173-1,(COUNTIFS(Clef_répartition[Code_Nom],Clef_répartition[[#This Row],[Code_Nom]],Clef_répartition[Année],Clef_répartition[[#This Row],[Année]])))</f>
        <v>5</v>
      </c>
      <c r="G1117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vaudois_37_2021</v>
      </c>
      <c r="H11174" s="60">
        <v>5934</v>
      </c>
      <c r="I11174" s="60" t="s">
        <v>273</v>
      </c>
      <c r="J11174" s="60">
        <v>2021</v>
      </c>
      <c r="K11174" s="60">
        <v>3.7756374585881233E-3</v>
      </c>
    </row>
    <row r="11175" spans="1:11" x14ac:dyDescent="0.25">
      <c r="A11175" s="60" t="s">
        <v>725</v>
      </c>
      <c r="B11175" t="s">
        <v>531</v>
      </c>
      <c r="C11175" t="s">
        <v>532</v>
      </c>
      <c r="D1117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5">
        <f>COUNTIFS(D$2:D11175,Clef_répartition[[#This Row],[Code_Nom]],J$2:J11175,Clef_répartition[[#This Row],[Année]])</f>
        <v>38</v>
      </c>
      <c r="F11175">
        <f>IF(Clef_répartition[[#This Row],[Code_Nom]]=D11174,F11174-1,(COUNTIFS(Clef_répartition[Code_Nom],Clef_répartition[[#This Row],[Code_Nom]],Clef_répartition[Année],Clef_répartition[[#This Row],[Année]])))</f>
        <v>4</v>
      </c>
      <c r="G1117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vaudois_38_2021</v>
      </c>
      <c r="H11175" s="60">
        <v>5935</v>
      </c>
      <c r="I11175" s="60" t="s">
        <v>280</v>
      </c>
      <c r="J11175" s="60">
        <v>2021</v>
      </c>
      <c r="K11175" s="60">
        <v>1.7192766669991198E-3</v>
      </c>
    </row>
    <row r="11176" spans="1:11" x14ac:dyDescent="0.25">
      <c r="A11176" s="60" t="s">
        <v>725</v>
      </c>
      <c r="B11176" t="s">
        <v>531</v>
      </c>
      <c r="C11176" t="s">
        <v>532</v>
      </c>
      <c r="D1117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6">
        <f>COUNTIFS(D$2:D11176,Clef_répartition[[#This Row],[Code_Nom]],J$2:J11176,Clef_répartition[[#This Row],[Année]])</f>
        <v>39</v>
      </c>
      <c r="F11176">
        <f>IF(Clef_répartition[[#This Row],[Code_Nom]]=D11175,F11175-1,(COUNTIFS(Clef_répartition[Code_Nom],Clef_répartition[[#This Row],[Code_Nom]],Clef_répartition[Année],Clef_répartition[[#This Row],[Année]])))</f>
        <v>3</v>
      </c>
      <c r="G1117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vaudois_39_2021</v>
      </c>
      <c r="H11176" s="60">
        <v>5937</v>
      </c>
      <c r="I11176" s="60" t="s">
        <v>292</v>
      </c>
      <c r="J11176" s="60">
        <v>2021</v>
      </c>
      <c r="K11176" s="60">
        <v>2.2625086822947258E-3</v>
      </c>
    </row>
    <row r="11177" spans="1:11" x14ac:dyDescent="0.25">
      <c r="A11177" s="60" t="s">
        <v>725</v>
      </c>
      <c r="B11177" t="s">
        <v>531</v>
      </c>
      <c r="C11177" t="s">
        <v>532</v>
      </c>
      <c r="D1117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7">
        <f>COUNTIFS(D$2:D11177,Clef_répartition[[#This Row],[Code_Nom]],J$2:J11177,Clef_répartition[[#This Row],[Année]])</f>
        <v>40</v>
      </c>
      <c r="F11177">
        <f>IF(Clef_répartition[[#This Row],[Code_Nom]]=D11176,F11176-1,(COUNTIFS(Clef_répartition[Code_Nom],Clef_répartition[[#This Row],[Code_Nom]],Clef_répartition[Année],Clef_répartition[[#This Row],[Année]])))</f>
        <v>2</v>
      </c>
      <c r="G1117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vaudois_40_2021</v>
      </c>
      <c r="H11177" s="60">
        <v>5938</v>
      </c>
      <c r="I11177" s="60" t="s">
        <v>298</v>
      </c>
      <c r="J11177" s="60">
        <v>2021</v>
      </c>
      <c r="K11177" s="60">
        <v>0.62263375682863331</v>
      </c>
    </row>
    <row r="11178" spans="1:11" x14ac:dyDescent="0.25">
      <c r="A11178" s="60" t="s">
        <v>725</v>
      </c>
      <c r="B11178" t="s">
        <v>531</v>
      </c>
      <c r="C11178" t="s">
        <v>532</v>
      </c>
      <c r="D1117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1178">
        <f>COUNTIFS(D$2:D11178,Clef_répartition[[#This Row],[Code_Nom]],J$2:J11178,Clef_répartition[[#This Row],[Année]])</f>
        <v>41</v>
      </c>
      <c r="F11178">
        <f>IF(Clef_répartition[[#This Row],[Code_Nom]]=D11177,F11177-1,(COUNTIFS(Clef_répartition[Code_Nom],Clef_répartition[[#This Row],[Code_Nom]],Clef_répartition[Année],Clef_répartition[[#This Row],[Année]])))</f>
        <v>1</v>
      </c>
      <c r="G1117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vaudois_41_2021</v>
      </c>
      <c r="H11178" s="60">
        <v>5939</v>
      </c>
      <c r="I11178" s="60" t="s">
        <v>299</v>
      </c>
      <c r="J11178" s="60">
        <v>2021</v>
      </c>
      <c r="K11178" s="60">
        <v>5.6039693552447555E-2</v>
      </c>
    </row>
    <row r="11179" spans="1:11" x14ac:dyDescent="0.25">
      <c r="A11179" s="60" t="s">
        <v>725</v>
      </c>
      <c r="B11179" t="s">
        <v>662</v>
      </c>
      <c r="C11179" t="s">
        <v>663</v>
      </c>
      <c r="D11179" t="str">
        <f>Clef_répartition[[#This Row],[Code association]]&amp;"_"&amp;Clef_répartition[[#This Row],[Nom association]]</f>
        <v>SDIS Nyon-Dôle_Association de communes Service de Défense Incendie et de Secours Nyon-Dôle</v>
      </c>
      <c r="E11179">
        <f>COUNTIFS(D$2:D11179,Clef_répartition[[#This Row],[Code_Nom]],J$2:J11179,Clef_répartition[[#This Row],[Année]])</f>
        <v>1</v>
      </c>
      <c r="F11179">
        <f>IF(Clef_répartition[[#This Row],[Code_Nom]]=D11178,F11178-1,(COUNTIFS(Clef_répartition[Code_Nom],Clef_répartition[[#This Row],[Code_Nom]],Clef_répartition[Année],Clef_répartition[[#This Row],[Année]])))</f>
        <v>18</v>
      </c>
      <c r="G11179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Nyon-Dôle_1_2021</v>
      </c>
      <c r="H11179" s="60">
        <v>5701</v>
      </c>
      <c r="I11179" s="60" t="s">
        <v>5</v>
      </c>
      <c r="J11179" s="60">
        <v>2021</v>
      </c>
      <c r="K11179" s="60">
        <v>4.9686333656473172E-3</v>
      </c>
    </row>
    <row r="11180" spans="1:11" x14ac:dyDescent="0.25">
      <c r="A11180" s="60" t="s">
        <v>725</v>
      </c>
      <c r="B11180" t="s">
        <v>662</v>
      </c>
      <c r="C11180" t="s">
        <v>663</v>
      </c>
      <c r="D11180" t="str">
        <f>Clef_répartition[[#This Row],[Code association]]&amp;"_"&amp;Clef_répartition[[#This Row],[Nom association]]</f>
        <v>SDIS Nyon-Dôle_Association de communes Service de Défense Incendie et de Secours Nyon-Dôle</v>
      </c>
      <c r="E11180">
        <f>COUNTIFS(D$2:D11180,Clef_répartition[[#This Row],[Code_Nom]],J$2:J11180,Clef_répartition[[#This Row],[Année]])</f>
        <v>2</v>
      </c>
      <c r="F11180">
        <f>IF(Clef_répartition[[#This Row],[Code_Nom]]=D11179,F11179-1,(COUNTIFS(Clef_répartition[Code_Nom],Clef_répartition[[#This Row],[Code_Nom]],Clef_répartition[Année],Clef_répartition[[#This Row],[Année]])))</f>
        <v>17</v>
      </c>
      <c r="G11180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Nyon-Dôle_2_2021</v>
      </c>
      <c r="H11180" s="60">
        <v>5702</v>
      </c>
      <c r="I11180" s="60" t="s">
        <v>7</v>
      </c>
      <c r="J11180" s="60">
        <v>2021</v>
      </c>
      <c r="K11180" s="60">
        <v>6.0286109472477797E-2</v>
      </c>
    </row>
    <row r="11181" spans="1:11" x14ac:dyDescent="0.25">
      <c r="A11181" s="60" t="s">
        <v>725</v>
      </c>
      <c r="B11181" t="s">
        <v>662</v>
      </c>
      <c r="C11181" t="s">
        <v>663</v>
      </c>
      <c r="D11181" t="str">
        <f>Clef_répartition[[#This Row],[Code association]]&amp;"_"&amp;Clef_répartition[[#This Row],[Nom association]]</f>
        <v>SDIS Nyon-Dôle_Association de communes Service de Défense Incendie et de Secours Nyon-Dôle</v>
      </c>
      <c r="E11181">
        <f>COUNTIFS(D$2:D11181,Clef_répartition[[#This Row],[Code_Nom]],J$2:J11181,Clef_répartition[[#This Row],[Année]])</f>
        <v>3</v>
      </c>
      <c r="F11181">
        <f>IF(Clef_répartition[[#This Row],[Code_Nom]]=D11180,F11180-1,(COUNTIFS(Clef_répartition[Code_Nom],Clef_répartition[[#This Row],[Code_Nom]],Clef_répartition[Année],Clef_répartition[[#This Row],[Année]])))</f>
        <v>16</v>
      </c>
      <c r="G11181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Nyon-Dôle_3_2021</v>
      </c>
      <c r="H11181" s="60">
        <v>5706</v>
      </c>
      <c r="I11181" s="60" t="s">
        <v>29</v>
      </c>
      <c r="J11181" s="60">
        <v>2021</v>
      </c>
      <c r="K11181" s="60">
        <v>2.3952962588708656E-2</v>
      </c>
    </row>
    <row r="11182" spans="1:11" x14ac:dyDescent="0.25">
      <c r="A11182" s="60" t="s">
        <v>725</v>
      </c>
      <c r="B11182" t="s">
        <v>662</v>
      </c>
      <c r="C11182" t="s">
        <v>663</v>
      </c>
      <c r="D11182" t="str">
        <f>Clef_répartition[[#This Row],[Code association]]&amp;"_"&amp;Clef_répartition[[#This Row],[Nom association]]</f>
        <v>SDIS Nyon-Dôle_Association de communes Service de Défense Incendie et de Secours Nyon-Dôle</v>
      </c>
      <c r="E11182">
        <f>COUNTIFS(D$2:D11182,Clef_répartition[[#This Row],[Code_Nom]],J$2:J11182,Clef_répartition[[#This Row],[Année]])</f>
        <v>4</v>
      </c>
      <c r="F11182">
        <f>IF(Clef_répartition[[#This Row],[Code_Nom]]=D11181,F11181-1,(COUNTIFS(Clef_répartition[Code_Nom],Clef_répartition[[#This Row],[Code_Nom]],Clef_répartition[Année],Clef_répartition[[#This Row],[Année]])))</f>
        <v>15</v>
      </c>
      <c r="G11182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Nyon-Dôle_4_2021</v>
      </c>
      <c r="H11182" s="60">
        <v>5709</v>
      </c>
      <c r="I11182" s="60" t="s">
        <v>62</v>
      </c>
      <c r="J11182" s="60">
        <v>2021</v>
      </c>
      <c r="K11182" s="60">
        <v>2.5836906354908842E-2</v>
      </c>
    </row>
    <row r="11183" spans="1:11" x14ac:dyDescent="0.25">
      <c r="A11183" s="60" t="s">
        <v>725</v>
      </c>
      <c r="B11183" t="s">
        <v>662</v>
      </c>
      <c r="C11183" t="s">
        <v>663</v>
      </c>
      <c r="D11183" t="str">
        <f>Clef_répartition[[#This Row],[Code association]]&amp;"_"&amp;Clef_répartition[[#This Row],[Nom association]]</f>
        <v>SDIS Nyon-Dôle_Association de communes Service de Défense Incendie et de Secours Nyon-Dôle</v>
      </c>
      <c r="E11183">
        <f>COUNTIFS(D$2:D11183,Clef_répartition[[#This Row],[Code_Nom]],J$2:J11183,Clef_répartition[[#This Row],[Année]])</f>
        <v>5</v>
      </c>
      <c r="F11183">
        <f>IF(Clef_répartition[[#This Row],[Code_Nom]]=D11182,F11182-1,(COUNTIFS(Clef_répartition[Code_Nom],Clef_répartition[[#This Row],[Code_Nom]],Clef_répartition[Année],Clef_répartition[[#This Row],[Année]])))</f>
        <v>14</v>
      </c>
      <c r="G11183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Nyon-Dôle_5_2021</v>
      </c>
      <c r="H11183" s="60">
        <v>5713</v>
      </c>
      <c r="I11183" s="60" t="s">
        <v>80</v>
      </c>
      <c r="J11183" s="60">
        <v>2021</v>
      </c>
      <c r="K11183" s="60">
        <v>4.8444194059811249E-2</v>
      </c>
    </row>
    <row r="11184" spans="1:11" x14ac:dyDescent="0.25">
      <c r="A11184" s="60" t="s">
        <v>725</v>
      </c>
      <c r="B11184" t="s">
        <v>662</v>
      </c>
      <c r="C11184" t="s">
        <v>663</v>
      </c>
      <c r="D11184" t="str">
        <f>Clef_répartition[[#This Row],[Code association]]&amp;"_"&amp;Clef_répartition[[#This Row],[Nom association]]</f>
        <v>SDIS Nyon-Dôle_Association de communes Service de Défense Incendie et de Secours Nyon-Dôle</v>
      </c>
      <c r="E11184">
        <f>COUNTIFS(D$2:D11184,Clef_répartition[[#This Row],[Code_Nom]],J$2:J11184,Clef_répartition[[#This Row],[Année]])</f>
        <v>6</v>
      </c>
      <c r="F11184">
        <f>IF(Clef_répartition[[#This Row],[Code_Nom]]=D11183,F11183-1,(COUNTIFS(Clef_répartition[Code_Nom],Clef_répartition[[#This Row],[Code_Nom]],Clef_répartition[Année],Clef_répartition[[#This Row],[Année]])))</f>
        <v>13</v>
      </c>
      <c r="G11184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Nyon-Dôle_6_2021</v>
      </c>
      <c r="H11184" s="60">
        <v>5714</v>
      </c>
      <c r="I11184" s="60" t="s">
        <v>81</v>
      </c>
      <c r="J11184" s="60">
        <v>2021</v>
      </c>
      <c r="K11184" s="60">
        <v>2.430490865712831E-2</v>
      </c>
    </row>
    <row r="11185" spans="1:11" x14ac:dyDescent="0.25">
      <c r="A11185" s="60" t="s">
        <v>725</v>
      </c>
      <c r="B11185" t="s">
        <v>662</v>
      </c>
      <c r="C11185" t="s">
        <v>663</v>
      </c>
      <c r="D11185" t="str">
        <f>Clef_répartition[[#This Row],[Code association]]&amp;"_"&amp;Clef_répartition[[#This Row],[Nom association]]</f>
        <v>SDIS Nyon-Dôle_Association de communes Service de Défense Incendie et de Secours Nyon-Dôle</v>
      </c>
      <c r="E11185">
        <f>COUNTIFS(D$2:D11185,Clef_répartition[[#This Row],[Code_Nom]],J$2:J11185,Clef_répartition[[#This Row],[Année]])</f>
        <v>7</v>
      </c>
      <c r="F11185">
        <f>IF(Clef_répartition[[#This Row],[Code_Nom]]=D11184,F11184-1,(COUNTIFS(Clef_répartition[Code_Nom],Clef_répartition[[#This Row],[Code_Nom]],Clef_répartition[Année],Clef_répartition[[#This Row],[Année]])))</f>
        <v>12</v>
      </c>
      <c r="G11185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Nyon-Dôle_7_2021</v>
      </c>
      <c r="H11185" s="60">
        <v>5715</v>
      </c>
      <c r="I11185" s="60" t="s">
        <v>97</v>
      </c>
      <c r="J11185" s="60">
        <v>2021</v>
      </c>
      <c r="K11185" s="60">
        <v>2.3352584316442351E-2</v>
      </c>
    </row>
    <row r="11186" spans="1:11" x14ac:dyDescent="0.25">
      <c r="A11186" s="60" t="s">
        <v>725</v>
      </c>
      <c r="B11186" t="s">
        <v>662</v>
      </c>
      <c r="C11186" t="s">
        <v>663</v>
      </c>
      <c r="D11186" t="str">
        <f>Clef_répartition[[#This Row],[Code association]]&amp;"_"&amp;Clef_répartition[[#This Row],[Nom association]]</f>
        <v>SDIS Nyon-Dôle_Association de communes Service de Défense Incendie et de Secours Nyon-Dôle</v>
      </c>
      <c r="E11186">
        <f>COUNTIFS(D$2:D11186,Clef_répartition[[#This Row],[Code_Nom]],J$2:J11186,Clef_répartition[[#This Row],[Année]])</f>
        <v>8</v>
      </c>
      <c r="F11186">
        <f>IF(Clef_répartition[[#This Row],[Code_Nom]]=D11185,F11185-1,(COUNTIFS(Clef_répartition[Code_Nom],Clef_répartition[[#This Row],[Code_Nom]],Clef_répartition[Année],Clef_répartition[[#This Row],[Année]])))</f>
        <v>11</v>
      </c>
      <c r="G11186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Nyon-Dôle_8_2021</v>
      </c>
      <c r="H11186" s="60">
        <v>5716</v>
      </c>
      <c r="I11186" s="60" t="s">
        <v>110</v>
      </c>
      <c r="J11186" s="60">
        <v>2021</v>
      </c>
      <c r="K11186" s="60">
        <v>3.6022605290050122E-2</v>
      </c>
    </row>
    <row r="11187" spans="1:11" x14ac:dyDescent="0.25">
      <c r="A11187" s="60" t="s">
        <v>725</v>
      </c>
      <c r="B11187" t="s">
        <v>662</v>
      </c>
      <c r="C11187" t="s">
        <v>663</v>
      </c>
      <c r="D11187" t="str">
        <f>Clef_répartition[[#This Row],[Code association]]&amp;"_"&amp;Clef_répartition[[#This Row],[Nom association]]</f>
        <v>SDIS Nyon-Dôle_Association de communes Service de Défense Incendie et de Secours Nyon-Dôle</v>
      </c>
      <c r="E11187">
        <f>COUNTIFS(D$2:D11187,Clef_répartition[[#This Row],[Code_Nom]],J$2:J11187,Clef_répartition[[#This Row],[Année]])</f>
        <v>9</v>
      </c>
      <c r="F11187">
        <f>IF(Clef_répartition[[#This Row],[Code_Nom]]=D11186,F11186-1,(COUNTIFS(Clef_répartition[Code_Nom],Clef_répartition[[#This Row],[Code_Nom]],Clef_répartition[Année],Clef_répartition[[#This Row],[Année]])))</f>
        <v>10</v>
      </c>
      <c r="G11187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Nyon-Dôle_9_2021</v>
      </c>
      <c r="H11187" s="60">
        <v>5718</v>
      </c>
      <c r="I11187" s="60" t="s">
        <v>120</v>
      </c>
      <c r="J11187" s="60">
        <v>2021</v>
      </c>
      <c r="K11187" s="60">
        <v>4.1322485164588189E-2</v>
      </c>
    </row>
    <row r="11188" spans="1:11" x14ac:dyDescent="0.25">
      <c r="A11188" s="60" t="s">
        <v>725</v>
      </c>
      <c r="B11188" t="s">
        <v>662</v>
      </c>
      <c r="C11188" t="s">
        <v>663</v>
      </c>
      <c r="D11188" t="str">
        <f>Clef_répartition[[#This Row],[Code association]]&amp;"_"&amp;Clef_répartition[[#This Row],[Nom association]]</f>
        <v>SDIS Nyon-Dôle_Association de communes Service de Défense Incendie et de Secours Nyon-Dôle</v>
      </c>
      <c r="E11188">
        <f>COUNTIFS(D$2:D11188,Clef_répartition[[#This Row],[Code_Nom]],J$2:J11188,Clef_répartition[[#This Row],[Année]])</f>
        <v>10</v>
      </c>
      <c r="F11188">
        <f>IF(Clef_répartition[[#This Row],[Code_Nom]]=D11187,F11187-1,(COUNTIFS(Clef_répartition[Code_Nom],Clef_répartition[[#This Row],[Code_Nom]],Clef_répartition[Année],Clef_répartition[[#This Row],[Année]])))</f>
        <v>9</v>
      </c>
      <c r="G11188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Nyon-Dôle_10_2021</v>
      </c>
      <c r="H11188" s="60">
        <v>5719</v>
      </c>
      <c r="I11188" s="60" t="s">
        <v>124</v>
      </c>
      <c r="J11188" s="60">
        <v>2021</v>
      </c>
      <c r="K11188" s="60">
        <v>2.6023229168883121E-2</v>
      </c>
    </row>
    <row r="11189" spans="1:11" x14ac:dyDescent="0.25">
      <c r="A11189" s="60" t="s">
        <v>725</v>
      </c>
      <c r="B11189" t="s">
        <v>662</v>
      </c>
      <c r="C11189" t="s">
        <v>663</v>
      </c>
      <c r="D11189" t="str">
        <f>Clef_répartition[[#This Row],[Code association]]&amp;"_"&amp;Clef_répartition[[#This Row],[Nom association]]</f>
        <v>SDIS Nyon-Dôle_Association de communes Service de Défense Incendie et de Secours Nyon-Dôle</v>
      </c>
      <c r="E11189">
        <f>COUNTIFS(D$2:D11189,Clef_répartition[[#This Row],[Code_Nom]],J$2:J11189,Clef_répartition[[#This Row],[Année]])</f>
        <v>11</v>
      </c>
      <c r="F11189">
        <f>IF(Clef_répartition[[#This Row],[Code_Nom]]=D11188,F11188-1,(COUNTIFS(Clef_répartition[Code_Nom],Clef_répartition[[#This Row],[Code_Nom]],Clef_répartition[Année],Clef_répartition[[#This Row],[Année]])))</f>
        <v>8</v>
      </c>
      <c r="G11189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Nyon-Dôle_11_2021</v>
      </c>
      <c r="H11189" s="60">
        <v>5720</v>
      </c>
      <c r="I11189" s="60" t="s">
        <v>125</v>
      </c>
      <c r="J11189" s="60">
        <v>2021</v>
      </c>
      <c r="K11189" s="60">
        <v>2.1344432481783089E-2</v>
      </c>
    </row>
    <row r="11190" spans="1:11" x14ac:dyDescent="0.25">
      <c r="A11190" s="60" t="s">
        <v>725</v>
      </c>
      <c r="B11190" t="s">
        <v>662</v>
      </c>
      <c r="C11190" t="s">
        <v>663</v>
      </c>
      <c r="D11190" t="str">
        <f>Clef_répartition[[#This Row],[Code association]]&amp;"_"&amp;Clef_répartition[[#This Row],[Nom association]]</f>
        <v>SDIS Nyon-Dôle_Association de communes Service de Défense Incendie et de Secours Nyon-Dôle</v>
      </c>
      <c r="E11190">
        <f>COUNTIFS(D$2:D11190,Clef_répartition[[#This Row],[Code_Nom]],J$2:J11190,Clef_répartition[[#This Row],[Année]])</f>
        <v>12</v>
      </c>
      <c r="F11190">
        <f>IF(Clef_répartition[[#This Row],[Code_Nom]]=D11189,F11189-1,(COUNTIFS(Clef_répartition[Code_Nom],Clef_répartition[[#This Row],[Code_Nom]],Clef_répartition[Année],Clef_répartition[[#This Row],[Année]])))</f>
        <v>7</v>
      </c>
      <c r="G11190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Nyon-Dôle_12_2021</v>
      </c>
      <c r="H11190" s="60">
        <v>5722</v>
      </c>
      <c r="I11190" s="60" t="s">
        <v>133</v>
      </c>
      <c r="J11190" s="60">
        <v>2021</v>
      </c>
      <c r="K11190" s="60">
        <v>8.38457482962803E-3</v>
      </c>
    </row>
    <row r="11191" spans="1:11" x14ac:dyDescent="0.25">
      <c r="A11191" s="60" t="s">
        <v>725</v>
      </c>
      <c r="B11191" t="s">
        <v>662</v>
      </c>
      <c r="C11191" t="s">
        <v>663</v>
      </c>
      <c r="D11191" t="str">
        <f>Clef_répartition[[#This Row],[Code association]]&amp;"_"&amp;Clef_répartition[[#This Row],[Nom association]]</f>
        <v>SDIS Nyon-Dôle_Association de communes Service de Défense Incendie et de Secours Nyon-Dôle</v>
      </c>
      <c r="E11191">
        <f>COUNTIFS(D$2:D11191,Clef_répartition[[#This Row],[Code_Nom]],J$2:J11191,Clef_répartition[[#This Row],[Année]])</f>
        <v>13</v>
      </c>
      <c r="F11191">
        <f>IF(Clef_répartition[[#This Row],[Code_Nom]]=D11190,F11190-1,(COUNTIFS(Clef_répartition[Code_Nom],Clef_répartition[[#This Row],[Code_Nom]],Clef_répartition[Année],Clef_répartition[[#This Row],[Année]])))</f>
        <v>6</v>
      </c>
      <c r="G11191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Nyon-Dôle_13_2021</v>
      </c>
      <c r="H11191" s="60">
        <v>5726</v>
      </c>
      <c r="I11191" s="60" t="s">
        <v>148</v>
      </c>
      <c r="J11191" s="60">
        <v>2021</v>
      </c>
      <c r="K11191" s="60">
        <v>2.3414693706314719E-2</v>
      </c>
    </row>
    <row r="11192" spans="1:11" x14ac:dyDescent="0.25">
      <c r="A11192" s="60" t="s">
        <v>725</v>
      </c>
      <c r="B11192" t="s">
        <v>662</v>
      </c>
      <c r="C11192" t="s">
        <v>663</v>
      </c>
      <c r="D11192" t="str">
        <f>Clef_répartition[[#This Row],[Code association]]&amp;"_"&amp;Clef_répartition[[#This Row],[Nom association]]</f>
        <v>SDIS Nyon-Dôle_Association de communes Service de Défense Incendie et de Secours Nyon-Dôle</v>
      </c>
      <c r="E11192">
        <f>COUNTIFS(D$2:D11192,Clef_répartition[[#This Row],[Code_Nom]],J$2:J11192,Clef_répartition[[#This Row],[Année]])</f>
        <v>14</v>
      </c>
      <c r="F11192">
        <f>IF(Clef_répartition[[#This Row],[Code_Nom]]=D11191,F11191-1,(COUNTIFS(Clef_répartition[Code_Nom],Clef_répartition[[#This Row],[Code_Nom]],Clef_répartition[Année],Clef_répartition[[#This Row],[Année]])))</f>
        <v>5</v>
      </c>
      <c r="G11192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Nyon-Dôle_14_2021</v>
      </c>
      <c r="H11192" s="60">
        <v>5724</v>
      </c>
      <c r="I11192" s="60" t="s">
        <v>196</v>
      </c>
      <c r="J11192" s="60">
        <v>2021</v>
      </c>
      <c r="K11192" s="60">
        <v>0.45013767724238846</v>
      </c>
    </row>
    <row r="11193" spans="1:11" x14ac:dyDescent="0.25">
      <c r="A11193" s="60" t="s">
        <v>725</v>
      </c>
      <c r="B11193" t="s">
        <v>662</v>
      </c>
      <c r="C11193" t="s">
        <v>663</v>
      </c>
      <c r="D11193" t="str">
        <f>Clef_répartition[[#This Row],[Code association]]&amp;"_"&amp;Clef_répartition[[#This Row],[Nom association]]</f>
        <v>SDIS Nyon-Dôle_Association de communes Service de Défense Incendie et de Secours Nyon-Dôle</v>
      </c>
      <c r="E11193">
        <f>COUNTIFS(D$2:D11193,Clef_répartition[[#This Row],[Code_Nom]],J$2:J11193,Clef_répartition[[#This Row],[Année]])</f>
        <v>15</v>
      </c>
      <c r="F11193">
        <f>IF(Clef_répartition[[#This Row],[Code_Nom]]=D11192,F11192-1,(COUNTIFS(Clef_répartition[Code_Nom],Clef_répartition[[#This Row],[Code_Nom]],Clef_répartition[Année],Clef_répartition[[#This Row],[Année]])))</f>
        <v>4</v>
      </c>
      <c r="G11193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Nyon-Dôle_15_2021</v>
      </c>
      <c r="H11193" s="60">
        <v>5725</v>
      </c>
      <c r="I11193" s="60" t="s">
        <v>219</v>
      </c>
      <c r="J11193" s="60">
        <v>2021</v>
      </c>
      <c r="K11193" s="60">
        <v>8.4901559723325123E-2</v>
      </c>
    </row>
    <row r="11194" spans="1:11" x14ac:dyDescent="0.25">
      <c r="A11194" s="60" t="s">
        <v>725</v>
      </c>
      <c r="B11194" t="s">
        <v>662</v>
      </c>
      <c r="C11194" t="s">
        <v>663</v>
      </c>
      <c r="D11194" t="str">
        <f>Clef_répartition[[#This Row],[Code association]]&amp;"_"&amp;Clef_répartition[[#This Row],[Nom association]]</f>
        <v>SDIS Nyon-Dôle_Association de communes Service de Défense Incendie et de Secours Nyon-Dôle</v>
      </c>
      <c r="E11194">
        <f>COUNTIFS(D$2:D11194,Clef_répartition[[#This Row],[Code_Nom]],J$2:J11194,Clef_répartition[[#This Row],[Année]])</f>
        <v>16</v>
      </c>
      <c r="F11194">
        <f>IF(Clef_répartition[[#This Row],[Code_Nom]]=D11193,F11193-1,(COUNTIFS(Clef_répartition[Code_Nom],Clef_répartition[[#This Row],[Code_Nom]],Clef_répartition[Année],Clef_répartition[[#This Row],[Année]])))</f>
        <v>3</v>
      </c>
      <c r="G11194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Nyon-Dôle_16_2021</v>
      </c>
      <c r="H11194" s="60">
        <v>5727</v>
      </c>
      <c r="I11194" s="60" t="s">
        <v>243</v>
      </c>
      <c r="J11194" s="60">
        <v>2021</v>
      </c>
      <c r="K11194" s="60">
        <v>1.2028238226640831E-2</v>
      </c>
    </row>
    <row r="11195" spans="1:11" x14ac:dyDescent="0.25">
      <c r="A11195" s="60" t="s">
        <v>725</v>
      </c>
      <c r="B11195" t="s">
        <v>662</v>
      </c>
      <c r="C11195" t="s">
        <v>663</v>
      </c>
      <c r="D11195" t="str">
        <f>Clef_répartition[[#This Row],[Code association]]&amp;"_"&amp;Clef_répartition[[#This Row],[Nom association]]</f>
        <v>SDIS Nyon-Dôle_Association de communes Service de Défense Incendie et de Secours Nyon-Dôle</v>
      </c>
      <c r="E11195">
        <f>COUNTIFS(D$2:D11195,Clef_répartition[[#This Row],[Code_Nom]],J$2:J11195,Clef_répartition[[#This Row],[Année]])</f>
        <v>17</v>
      </c>
      <c r="F11195">
        <f>IF(Clef_répartition[[#This Row],[Code_Nom]]=D11194,F11194-1,(COUNTIFS(Clef_répartition[Code_Nom],Clef_répartition[[#This Row],[Code_Nom]],Clef_répartition[Année],Clef_répartition[[#This Row],[Année]])))</f>
        <v>2</v>
      </c>
      <c r="G11195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Nyon-Dôle_17_2021</v>
      </c>
      <c r="H11195" s="60">
        <v>5728</v>
      </c>
      <c r="I11195" s="60" t="s">
        <v>255</v>
      </c>
      <c r="J11195" s="60">
        <v>2021</v>
      </c>
      <c r="K11195" s="60">
        <v>5.5358880581531121E-2</v>
      </c>
    </row>
    <row r="11196" spans="1:11" x14ac:dyDescent="0.25">
      <c r="A11196" s="60" t="s">
        <v>725</v>
      </c>
      <c r="B11196" t="s">
        <v>662</v>
      </c>
      <c r="C11196" t="s">
        <v>663</v>
      </c>
      <c r="D11196" t="str">
        <f>Clef_répartition[[#This Row],[Code association]]&amp;"_"&amp;Clef_répartition[[#This Row],[Nom association]]</f>
        <v>SDIS Nyon-Dôle_Association de communes Service de Défense Incendie et de Secours Nyon-Dôle</v>
      </c>
      <c r="E11196">
        <f>COUNTIFS(D$2:D11196,Clef_répartition[[#This Row],[Code_Nom]],J$2:J11196,Clef_répartition[[#This Row],[Année]])</f>
        <v>18</v>
      </c>
      <c r="F11196">
        <f>IF(Clef_répartition[[#This Row],[Code_Nom]]=D11195,F11195-1,(COUNTIFS(Clef_répartition[Code_Nom],Clef_répartition[[#This Row],[Code_Nom]],Clef_répartition[Année],Clef_répartition[[#This Row],[Année]])))</f>
        <v>1</v>
      </c>
      <c r="G11196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Nyon-Dôle_18_2021</v>
      </c>
      <c r="H11196" s="60">
        <v>5730</v>
      </c>
      <c r="I11196" s="60" t="s">
        <v>265</v>
      </c>
      <c r="J11196" s="60">
        <v>2021</v>
      </c>
      <c r="K11196" s="60">
        <v>2.9915324769742568E-2</v>
      </c>
    </row>
    <row r="11197" spans="1:11" x14ac:dyDescent="0.25">
      <c r="A11197" s="60" t="s">
        <v>725</v>
      </c>
      <c r="B11197" t="s">
        <v>577</v>
      </c>
      <c r="C11197" t="s">
        <v>578</v>
      </c>
      <c r="D11197" t="str">
        <f>Clef_répartition[[#This Row],[Code association]]&amp;"_"&amp;Clef_répartition[[#This Row],[Nom association]]</f>
        <v>SDIS Oron-Jorat_Association de communes Service de Défense Incendie et de Secours Oron-Jorat</v>
      </c>
      <c r="E11197">
        <f>COUNTIFS(D$2:D11197,Clef_répartition[[#This Row],[Code_Nom]],J$2:J11197,Clef_répartition[[#This Row],[Année]])</f>
        <v>1</v>
      </c>
      <c r="F11197">
        <f>IF(Clef_répartition[[#This Row],[Code_Nom]]=D11196,F11196-1,(COUNTIFS(Clef_répartition[Code_Nom],Clef_répartition[[#This Row],[Code_Nom]],Clef_répartition[Année],Clef_répartition[[#This Row],[Année]])))</f>
        <v>9</v>
      </c>
      <c r="G11197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Oron-Jorat_1_2021</v>
      </c>
      <c r="H11197" s="60">
        <v>5785</v>
      </c>
      <c r="I11197" s="60" t="s">
        <v>74</v>
      </c>
      <c r="J11197" s="60">
        <v>2021</v>
      </c>
      <c r="K11197" s="60">
        <v>3.3067351906951585E-2</v>
      </c>
    </row>
    <row r="11198" spans="1:11" x14ac:dyDescent="0.25">
      <c r="A11198" s="60" t="s">
        <v>725</v>
      </c>
      <c r="B11198" t="s">
        <v>577</v>
      </c>
      <c r="C11198" t="s">
        <v>578</v>
      </c>
      <c r="D11198" t="str">
        <f>Clef_répartition[[#This Row],[Code association]]&amp;"_"&amp;Clef_répartition[[#This Row],[Nom association]]</f>
        <v>SDIS Oron-Jorat_Association de communes Service de Défense Incendie et de Secours Oron-Jorat</v>
      </c>
      <c r="E11198">
        <f>COUNTIFS(D$2:D11198,Clef_répartition[[#This Row],[Code_Nom]],J$2:J11198,Clef_répartition[[#This Row],[Année]])</f>
        <v>2</v>
      </c>
      <c r="F11198">
        <f>IF(Clef_répartition[[#This Row],[Code_Nom]]=D11197,F11197-1,(COUNTIFS(Clef_répartition[Code_Nom],Clef_répartition[[#This Row],[Code_Nom]],Clef_répartition[Année],Clef_répartition[[#This Row],[Année]])))</f>
        <v>8</v>
      </c>
      <c r="G11198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Oron-Jorat_2_2021</v>
      </c>
      <c r="H11198" s="60">
        <v>5806</v>
      </c>
      <c r="I11198" s="60" t="s">
        <v>140</v>
      </c>
      <c r="J11198" s="60">
        <v>2021</v>
      </c>
      <c r="K11198" s="60">
        <v>0.20929131728428457</v>
      </c>
    </row>
    <row r="11199" spans="1:11" x14ac:dyDescent="0.25">
      <c r="A11199" s="60" t="s">
        <v>725</v>
      </c>
      <c r="B11199" t="s">
        <v>577</v>
      </c>
      <c r="C11199" t="s">
        <v>578</v>
      </c>
      <c r="D11199" t="str">
        <f>Clef_répartition[[#This Row],[Code association]]&amp;"_"&amp;Clef_répartition[[#This Row],[Nom association]]</f>
        <v>SDIS Oron-Jorat_Association de communes Service de Défense Incendie et de Secours Oron-Jorat</v>
      </c>
      <c r="E11199">
        <f>COUNTIFS(D$2:D11199,Clef_répartition[[#This Row],[Code_Nom]],J$2:J11199,Clef_répartition[[#This Row],[Année]])</f>
        <v>3</v>
      </c>
      <c r="F11199">
        <f>IF(Clef_répartition[[#This Row],[Code_Nom]]=D11198,F11198-1,(COUNTIFS(Clef_répartition[Code_Nom],Clef_répartition[[#This Row],[Code_Nom]],Clef_répartition[Année],Clef_répartition[[#This Row],[Année]])))</f>
        <v>7</v>
      </c>
      <c r="G11199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Oron-Jorat_3_2021</v>
      </c>
      <c r="H11199" s="60">
        <v>5790</v>
      </c>
      <c r="I11199" s="60" t="s">
        <v>170</v>
      </c>
      <c r="J11199" s="60">
        <v>2021</v>
      </c>
      <c r="K11199" s="60">
        <v>3.6989450906140114E-2</v>
      </c>
    </row>
    <row r="11200" spans="1:11" x14ac:dyDescent="0.25">
      <c r="A11200" s="60" t="s">
        <v>725</v>
      </c>
      <c r="B11200" t="s">
        <v>577</v>
      </c>
      <c r="C11200" t="s">
        <v>578</v>
      </c>
      <c r="D11200" t="str">
        <f>Clef_répartition[[#This Row],[Code association]]&amp;"_"&amp;Clef_répartition[[#This Row],[Nom association]]</f>
        <v>SDIS Oron-Jorat_Association de communes Service de Défense Incendie et de Secours Oron-Jorat</v>
      </c>
      <c r="E11200">
        <f>COUNTIFS(D$2:D11200,Clef_répartition[[#This Row],[Code_Nom]],J$2:J11200,Clef_répartition[[#This Row],[Année]])</f>
        <v>4</v>
      </c>
      <c r="F11200">
        <f>IF(Clef_répartition[[#This Row],[Code_Nom]]=D11199,F11199-1,(COUNTIFS(Clef_répartition[Code_Nom],Clef_répartition[[#This Row],[Code_Nom]],Clef_répartition[Année],Clef_répartition[[#This Row],[Année]])))</f>
        <v>6</v>
      </c>
      <c r="G11200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Oron-Jorat_4_2021</v>
      </c>
      <c r="H11200" s="60">
        <v>5792</v>
      </c>
      <c r="I11200" s="60" t="s">
        <v>187</v>
      </c>
      <c r="J11200" s="60">
        <v>2021</v>
      </c>
      <c r="K11200" s="60">
        <v>4.4766026507979437E-2</v>
      </c>
    </row>
    <row r="11201" spans="1:11" x14ac:dyDescent="0.25">
      <c r="A11201" s="60" t="s">
        <v>725</v>
      </c>
      <c r="B11201" t="s">
        <v>577</v>
      </c>
      <c r="C11201" t="s">
        <v>578</v>
      </c>
      <c r="D11201" t="str">
        <f>Clef_répartition[[#This Row],[Code association]]&amp;"_"&amp;Clef_répartition[[#This Row],[Nom association]]</f>
        <v>SDIS Oron-Jorat_Association de communes Service de Défense Incendie et de Secours Oron-Jorat</v>
      </c>
      <c r="E11201">
        <f>COUNTIFS(D$2:D11201,Clef_répartition[[#This Row],[Code_Nom]],J$2:J11201,Clef_répartition[[#This Row],[Année]])</f>
        <v>5</v>
      </c>
      <c r="F11201">
        <f>IF(Clef_répartition[[#This Row],[Code_Nom]]=D11200,F11200-1,(COUNTIFS(Clef_répartition[Code_Nom],Clef_répartition[[#This Row],[Code_Nom]],Clef_répartition[Année],Clef_répartition[[#This Row],[Année]])))</f>
        <v>5</v>
      </c>
      <c r="G11201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Oron-Jorat_5_2021</v>
      </c>
      <c r="H11201" s="60">
        <v>5805</v>
      </c>
      <c r="I11201" s="60" t="s">
        <v>206</v>
      </c>
      <c r="J11201" s="60">
        <v>2021</v>
      </c>
      <c r="K11201" s="60">
        <v>0.41249661888017314</v>
      </c>
    </row>
    <row r="11202" spans="1:11" x14ac:dyDescent="0.25">
      <c r="A11202" s="60" t="s">
        <v>725</v>
      </c>
      <c r="B11202" t="s">
        <v>577</v>
      </c>
      <c r="C11202" t="s">
        <v>578</v>
      </c>
      <c r="D11202" t="str">
        <f>Clef_répartition[[#This Row],[Code association]]&amp;"_"&amp;Clef_répartition[[#This Row],[Nom association]]</f>
        <v>SDIS Oron-Jorat_Association de communes Service de Défense Incendie et de Secours Oron-Jorat</v>
      </c>
      <c r="E11202">
        <f>COUNTIFS(D$2:D11202,Clef_répartition[[#This Row],[Code_Nom]],J$2:J11202,Clef_répartition[[#This Row],[Année]])</f>
        <v>6</v>
      </c>
      <c r="F11202">
        <f>IF(Clef_répartition[[#This Row],[Code_Nom]]=D11201,F11201-1,(COUNTIFS(Clef_répartition[Code_Nom],Clef_répartition[[#This Row],[Code_Nom]],Clef_répartition[Année],Clef_répartition[[#This Row],[Année]])))</f>
        <v>4</v>
      </c>
      <c r="G11202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Oron-Jorat_6_2021</v>
      </c>
      <c r="H11202" s="60">
        <v>5798</v>
      </c>
      <c r="I11202" s="60" t="s">
        <v>236</v>
      </c>
      <c r="J11202" s="60">
        <v>2021</v>
      </c>
      <c r="K11202" s="60">
        <v>3.6110359751149582E-2</v>
      </c>
    </row>
    <row r="11203" spans="1:11" x14ac:dyDescent="0.25">
      <c r="A11203" s="60" t="s">
        <v>725</v>
      </c>
      <c r="B11203" t="s">
        <v>577</v>
      </c>
      <c r="C11203" t="s">
        <v>578</v>
      </c>
      <c r="D11203" t="str">
        <f>Clef_répartition[[#This Row],[Code association]]&amp;"_"&amp;Clef_répartition[[#This Row],[Nom association]]</f>
        <v>SDIS Oron-Jorat_Association de communes Service de Défense Incendie et de Secours Oron-Jorat</v>
      </c>
      <c r="E11203">
        <f>COUNTIFS(D$2:D11203,Clef_répartition[[#This Row],[Code_Nom]],J$2:J11203,Clef_répartition[[#This Row],[Année]])</f>
        <v>7</v>
      </c>
      <c r="F11203">
        <f>IF(Clef_répartition[[#This Row],[Code_Nom]]=D11202,F11202-1,(COUNTIFS(Clef_répartition[Code_Nom],Clef_répartition[[#This Row],[Code_Nom]],Clef_répartition[Année],Clef_répartition[[#This Row],[Année]])))</f>
        <v>3</v>
      </c>
      <c r="G11203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Oron-Jorat_7_2021</v>
      </c>
      <c r="H11203" s="60">
        <v>5799</v>
      </c>
      <c r="I11203" s="60" t="s">
        <v>254</v>
      </c>
      <c r="J11203" s="60">
        <v>2021</v>
      </c>
      <c r="K11203" s="60">
        <v>0.14248038950500405</v>
      </c>
    </row>
    <row r="11204" spans="1:11" x14ac:dyDescent="0.25">
      <c r="A11204" s="60" t="s">
        <v>725</v>
      </c>
      <c r="B11204" t="s">
        <v>577</v>
      </c>
      <c r="C11204" t="s">
        <v>578</v>
      </c>
      <c r="D11204" t="str">
        <f>Clef_répartition[[#This Row],[Code association]]&amp;"_"&amp;Clef_répartition[[#This Row],[Nom association]]</f>
        <v>SDIS Oron-Jorat_Association de communes Service de Défense Incendie et de Secours Oron-Jorat</v>
      </c>
      <c r="E11204">
        <f>COUNTIFS(D$2:D11204,Clef_répartition[[#This Row],[Code_Nom]],J$2:J11204,Clef_répartition[[#This Row],[Année]])</f>
        <v>8</v>
      </c>
      <c r="F11204">
        <f>IF(Clef_répartition[[#This Row],[Code_Nom]]=D11203,F11203-1,(COUNTIFS(Clef_répartition[Code_Nom],Clef_répartition[[#This Row],[Code_Nom]],Clef_répartition[Année],Clef_répartition[[#This Row],[Année]])))</f>
        <v>2</v>
      </c>
      <c r="G11204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Oron-Jorat_8_2021</v>
      </c>
      <c r="H11204" s="60">
        <v>5692</v>
      </c>
      <c r="I11204" s="60" t="s">
        <v>289</v>
      </c>
      <c r="J11204" s="60">
        <v>2021</v>
      </c>
      <c r="K11204" s="60">
        <v>4.2128753043007845E-2</v>
      </c>
    </row>
    <row r="11205" spans="1:11" x14ac:dyDescent="0.25">
      <c r="A11205" s="60" t="s">
        <v>725</v>
      </c>
      <c r="B11205" t="s">
        <v>577</v>
      </c>
      <c r="C11205" t="s">
        <v>578</v>
      </c>
      <c r="D11205" t="str">
        <f>Clef_répartition[[#This Row],[Code association]]&amp;"_"&amp;Clef_répartition[[#This Row],[Nom association]]</f>
        <v>SDIS Oron-Jorat_Association de communes Service de Défense Incendie et de Secours Oron-Jorat</v>
      </c>
      <c r="E11205">
        <f>COUNTIFS(D$2:D11205,Clef_répartition[[#This Row],[Code_Nom]],J$2:J11205,Clef_répartition[[#This Row],[Année]])</f>
        <v>9</v>
      </c>
      <c r="F11205">
        <f>IF(Clef_répartition[[#This Row],[Code_Nom]]=D11204,F11204-1,(COUNTIFS(Clef_répartition[Code_Nom],Clef_répartition[[#This Row],[Code_Nom]],Clef_répartition[Année],Clef_répartition[[#This Row],[Année]])))</f>
        <v>1</v>
      </c>
      <c r="G11205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Oron-Jorat_9_2021</v>
      </c>
      <c r="H11205" s="60">
        <v>5803</v>
      </c>
      <c r="I11205" s="60" t="s">
        <v>294</v>
      </c>
      <c r="J11205" s="60">
        <v>2021</v>
      </c>
      <c r="K11205" s="60">
        <v>4.2669732215309709E-2</v>
      </c>
    </row>
    <row r="11206" spans="1:11" x14ac:dyDescent="0.25">
      <c r="A11206" s="60" t="s">
        <v>725</v>
      </c>
      <c r="B11206" t="s">
        <v>471</v>
      </c>
      <c r="C11206" t="s">
        <v>472</v>
      </c>
      <c r="D1120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06">
        <f>COUNTIFS(D$2:D11206,Clef_répartition[[#This Row],[Code_Nom]],J$2:J11206,Clef_répartition[[#This Row],[Année]])</f>
        <v>1</v>
      </c>
      <c r="F11206">
        <f>IF(Clef_répartition[[#This Row],[Code_Nom]]=D11205,F11205-1,(COUNTIFS(Clef_répartition[Code_Nom],Clef_répartition[[#This Row],[Code_Nom]],Clef_répartition[Année],Clef_répartition[[#This Row],[Année]])))</f>
        <v>27</v>
      </c>
      <c r="G1120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Venoge_1_2021</v>
      </c>
      <c r="H11206" s="60">
        <v>5472</v>
      </c>
      <c r="I11206" s="60" t="s">
        <v>34</v>
      </c>
      <c r="J11206" s="60">
        <v>2021</v>
      </c>
      <c r="K11206" s="60">
        <v>1.8958232060726173E-2</v>
      </c>
    </row>
    <row r="11207" spans="1:11" x14ac:dyDescent="0.25">
      <c r="A11207" s="60" t="s">
        <v>725</v>
      </c>
      <c r="B11207" t="s">
        <v>471</v>
      </c>
      <c r="C11207" t="s">
        <v>472</v>
      </c>
      <c r="D1120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07">
        <f>COUNTIFS(D$2:D11207,Clef_répartition[[#This Row],[Code_Nom]],J$2:J11207,Clef_répartition[[#This Row],[Année]])</f>
        <v>2</v>
      </c>
      <c r="F11207">
        <f>IF(Clef_répartition[[#This Row],[Code_Nom]]=D11206,F11206-1,(COUNTIFS(Clef_répartition[Code_Nom],Clef_répartition[[#This Row],[Code_Nom]],Clef_répartition[Année],Clef_répartition[[#This Row],[Année]])))</f>
        <v>26</v>
      </c>
      <c r="G1120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Venoge_2_2021</v>
      </c>
      <c r="H11207" s="60">
        <v>5473</v>
      </c>
      <c r="I11207" s="60" t="s">
        <v>35</v>
      </c>
      <c r="J11207" s="60">
        <v>2021</v>
      </c>
      <c r="K11207" s="60">
        <v>3.743035560707475E-2</v>
      </c>
    </row>
    <row r="11208" spans="1:11" x14ac:dyDescent="0.25">
      <c r="A11208" s="60" t="s">
        <v>725</v>
      </c>
      <c r="B11208" t="s">
        <v>471</v>
      </c>
      <c r="C11208" t="s">
        <v>472</v>
      </c>
      <c r="D1120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08">
        <f>COUNTIFS(D$2:D11208,Clef_répartition[[#This Row],[Code_Nom]],J$2:J11208,Clef_répartition[[#This Row],[Année]])</f>
        <v>3</v>
      </c>
      <c r="F11208">
        <f>IF(Clef_répartition[[#This Row],[Code_Nom]]=D11207,F11207-1,(COUNTIFS(Clef_répartition[Code_Nom],Clef_répartition[[#This Row],[Code_Nom]],Clef_répartition[Année],Clef_répartition[[#This Row],[Année]])))</f>
        <v>25</v>
      </c>
      <c r="G1120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Venoge_3_2021</v>
      </c>
      <c r="H11208" s="60">
        <v>5475</v>
      </c>
      <c r="I11208" s="60" t="s">
        <v>55</v>
      </c>
      <c r="J11208" s="60">
        <v>2021</v>
      </c>
      <c r="K11208" s="60">
        <v>5.7959092098866993E-3</v>
      </c>
    </row>
    <row r="11209" spans="1:11" x14ac:dyDescent="0.25">
      <c r="A11209" s="60" t="s">
        <v>725</v>
      </c>
      <c r="B11209" t="s">
        <v>471</v>
      </c>
      <c r="C11209" t="s">
        <v>472</v>
      </c>
      <c r="D1120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09">
        <f>COUNTIFS(D$2:D11209,Clef_répartition[[#This Row],[Code_Nom]],J$2:J11209,Clef_répartition[[#This Row],[Année]])</f>
        <v>4</v>
      </c>
      <c r="F11209">
        <f>IF(Clef_répartition[[#This Row],[Code_Nom]]=D11208,F11208-1,(COUNTIFS(Clef_répartition[Code_Nom],Clef_répartition[[#This Row],[Code_Nom]],Clef_répartition[Année],Clef_répartition[[#This Row],[Année]])))</f>
        <v>24</v>
      </c>
      <c r="G1120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Venoge_4_2021</v>
      </c>
      <c r="H11209" s="60">
        <v>5476</v>
      </c>
      <c r="I11209" s="60" t="s">
        <v>64</v>
      </c>
      <c r="J11209" s="60">
        <v>2021</v>
      </c>
      <c r="K11209" s="60">
        <v>1.2040533971506562E-2</v>
      </c>
    </row>
    <row r="11210" spans="1:11" x14ac:dyDescent="0.25">
      <c r="A11210" s="60" t="s">
        <v>725</v>
      </c>
      <c r="B11210" t="s">
        <v>471</v>
      </c>
      <c r="C11210" t="s">
        <v>472</v>
      </c>
      <c r="D1121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0">
        <f>COUNTIFS(D$2:D11210,Clef_répartition[[#This Row],[Code_Nom]],J$2:J11210,Clef_répartition[[#This Row],[Année]])</f>
        <v>5</v>
      </c>
      <c r="F11210">
        <f>IF(Clef_répartition[[#This Row],[Code_Nom]]=D11209,F11209-1,(COUNTIFS(Clef_répartition[Code_Nom],Clef_répartition[[#This Row],[Code_Nom]],Clef_répartition[Année],Clef_répartition[[#This Row],[Année]])))</f>
        <v>23</v>
      </c>
      <c r="G1121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Venoge_5_2021</v>
      </c>
      <c r="H11210" s="60">
        <v>5477</v>
      </c>
      <c r="I11210" s="60" t="s">
        <v>79</v>
      </c>
      <c r="J11210" s="60">
        <v>2021</v>
      </c>
      <c r="K11210" s="60">
        <v>0.16176195639980556</v>
      </c>
    </row>
    <row r="11211" spans="1:11" x14ac:dyDescent="0.25">
      <c r="A11211" s="60" t="s">
        <v>725</v>
      </c>
      <c r="B11211" t="s">
        <v>471</v>
      </c>
      <c r="C11211" t="s">
        <v>472</v>
      </c>
      <c r="D1121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1">
        <f>COUNTIFS(D$2:D11211,Clef_répartition[[#This Row],[Code_Nom]],J$2:J11211,Clef_répartition[[#This Row],[Année]])</f>
        <v>6</v>
      </c>
      <c r="F11211">
        <f>IF(Clef_répartition[[#This Row],[Code_Nom]]=D11210,F11210-1,(COUNTIFS(Clef_répartition[Code_Nom],Clef_répartition[[#This Row],[Code_Nom]],Clef_répartition[Année],Clef_répartition[[#This Row],[Année]])))</f>
        <v>22</v>
      </c>
      <c r="G1121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Venoge_6_2021</v>
      </c>
      <c r="H11211" s="60">
        <v>5479</v>
      </c>
      <c r="I11211" s="60" t="s">
        <v>85</v>
      </c>
      <c r="J11211" s="60">
        <v>2021</v>
      </c>
      <c r="K11211" s="60">
        <v>1.9855663164192499E-2</v>
      </c>
    </row>
    <row r="11212" spans="1:11" x14ac:dyDescent="0.25">
      <c r="A11212" s="60" t="s">
        <v>725</v>
      </c>
      <c r="B11212" t="s">
        <v>471</v>
      </c>
      <c r="C11212" t="s">
        <v>472</v>
      </c>
      <c r="D1121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2">
        <f>COUNTIFS(D$2:D11212,Clef_répartition[[#This Row],[Code_Nom]],J$2:J11212,Clef_répartition[[#This Row],[Année]])</f>
        <v>7</v>
      </c>
      <c r="F11212">
        <f>IF(Clef_répartition[[#This Row],[Code_Nom]]=D11211,F11211-1,(COUNTIFS(Clef_répartition[Code_Nom],Clef_répartition[[#This Row],[Code_Nom]],Clef_répartition[Année],Clef_répartition[[#This Row],[Année]])))</f>
        <v>21</v>
      </c>
      <c r="G1121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Venoge_7_2021</v>
      </c>
      <c r="H11212" s="60">
        <v>5480</v>
      </c>
      <c r="I11212" s="60" t="s">
        <v>90</v>
      </c>
      <c r="J11212" s="60">
        <v>2021</v>
      </c>
      <c r="K11212" s="60">
        <v>3.9300003739296263E-2</v>
      </c>
    </row>
    <row r="11213" spans="1:11" x14ac:dyDescent="0.25">
      <c r="A11213" s="60" t="s">
        <v>725</v>
      </c>
      <c r="B11213" t="s">
        <v>471</v>
      </c>
      <c r="C11213" t="s">
        <v>472</v>
      </c>
      <c r="D1121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3">
        <f>COUNTIFS(D$2:D11213,Clef_répartition[[#This Row],[Code_Nom]],J$2:J11213,Clef_répartition[[#This Row],[Année]])</f>
        <v>8</v>
      </c>
      <c r="F11213">
        <f>IF(Clef_répartition[[#This Row],[Code_Nom]]=D11212,F11212-1,(COUNTIFS(Clef_répartition[Code_Nom],Clef_répartition[[#This Row],[Code_Nom]],Clef_répartition[Année],Clef_répartition[[#This Row],[Année]])))</f>
        <v>20</v>
      </c>
      <c r="G1121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Venoge_8_2021</v>
      </c>
      <c r="H11213" s="60">
        <v>5481</v>
      </c>
      <c r="I11213" s="60" t="s">
        <v>94</v>
      </c>
      <c r="J11213" s="60">
        <v>2021</v>
      </c>
      <c r="K11213" s="60">
        <v>8.4134165949968209E-3</v>
      </c>
    </row>
    <row r="11214" spans="1:11" x14ac:dyDescent="0.25">
      <c r="A11214" s="60" t="s">
        <v>725</v>
      </c>
      <c r="B11214" t="s">
        <v>471</v>
      </c>
      <c r="C11214" t="s">
        <v>472</v>
      </c>
      <c r="D1121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4">
        <f>COUNTIFS(D$2:D11214,Clef_répartition[[#This Row],[Code_Nom]],J$2:J11214,Clef_répartition[[#This Row],[Année]])</f>
        <v>9</v>
      </c>
      <c r="F11214">
        <f>IF(Clef_répartition[[#This Row],[Code_Nom]]=D11213,F11213-1,(COUNTIFS(Clef_répartition[Code_Nom],Clef_répartition[[#This Row],[Code_Nom]],Clef_répartition[Année],Clef_répartition[[#This Row],[Année]])))</f>
        <v>19</v>
      </c>
      <c r="G1121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Venoge_9_2021</v>
      </c>
      <c r="H11214" s="60">
        <v>5482</v>
      </c>
      <c r="I11214" s="60" t="s">
        <v>102</v>
      </c>
      <c r="J11214" s="60">
        <v>2021</v>
      </c>
      <c r="K11214" s="60">
        <v>4.4796769248027522E-2</v>
      </c>
    </row>
    <row r="11215" spans="1:11" x14ac:dyDescent="0.25">
      <c r="A11215" s="60" t="s">
        <v>725</v>
      </c>
      <c r="B11215" t="s">
        <v>471</v>
      </c>
      <c r="C11215" t="s">
        <v>472</v>
      </c>
      <c r="D1121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5">
        <f>COUNTIFS(D$2:D11215,Clef_répartition[[#This Row],[Code_Nom]],J$2:J11215,Clef_répartition[[#This Row],[Année]])</f>
        <v>10</v>
      </c>
      <c r="F11215">
        <f>IF(Clef_répartition[[#This Row],[Code_Nom]]=D11214,F11214-1,(COUNTIFS(Clef_répartition[Code_Nom],Clef_répartition[[#This Row],[Code_Nom]],Clef_répartition[Année],Clef_répartition[[#This Row],[Année]])))</f>
        <v>18</v>
      </c>
      <c r="G1121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Venoge_10_2021</v>
      </c>
      <c r="H11215" s="60">
        <v>5483</v>
      </c>
      <c r="I11215" s="60" t="s">
        <v>113</v>
      </c>
      <c r="J11215" s="60">
        <v>2021</v>
      </c>
      <c r="K11215" s="60">
        <v>1.1928355083573271E-2</v>
      </c>
    </row>
    <row r="11216" spans="1:11" x14ac:dyDescent="0.25">
      <c r="A11216" s="60" t="s">
        <v>725</v>
      </c>
      <c r="B11216" t="s">
        <v>471</v>
      </c>
      <c r="C11216" t="s">
        <v>472</v>
      </c>
      <c r="D1121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6">
        <f>COUNTIFS(D$2:D11216,Clef_répartition[[#This Row],[Code_Nom]],J$2:J11216,Clef_répartition[[#This Row],[Année]])</f>
        <v>11</v>
      </c>
      <c r="F11216">
        <f>IF(Clef_répartition[[#This Row],[Code_Nom]]=D11215,F11215-1,(COUNTIFS(Clef_répartition[Code_Nom],Clef_répartition[[#This Row],[Code_Nom]],Clef_répartition[Année],Clef_répartition[[#This Row],[Année]])))</f>
        <v>17</v>
      </c>
      <c r="G1121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Venoge_11_2021</v>
      </c>
      <c r="H11216" s="60">
        <v>5484</v>
      </c>
      <c r="I11216" s="60" t="s">
        <v>127</v>
      </c>
      <c r="J11216" s="60">
        <v>2021</v>
      </c>
      <c r="K11216" s="60">
        <v>3.8066035972030066E-2</v>
      </c>
    </row>
    <row r="11217" spans="1:11" x14ac:dyDescent="0.25">
      <c r="A11217" s="60" t="s">
        <v>725</v>
      </c>
      <c r="B11217" t="s">
        <v>471</v>
      </c>
      <c r="C11217" t="s">
        <v>472</v>
      </c>
      <c r="D1121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7">
        <f>COUNTIFS(D$2:D11217,Clef_répartition[[#This Row],[Code_Nom]],J$2:J11217,Clef_répartition[[#This Row],[Année]])</f>
        <v>12</v>
      </c>
      <c r="F11217">
        <f>IF(Clef_répartition[[#This Row],[Code_Nom]]=D11216,F11216-1,(COUNTIFS(Clef_répartition[Code_Nom],Clef_répartition[[#This Row],[Code_Nom]],Clef_répartition[Année],Clef_répartition[[#This Row],[Année]])))</f>
        <v>16</v>
      </c>
      <c r="G1121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Venoge_12_2021</v>
      </c>
      <c r="H11217" s="60">
        <v>5485</v>
      </c>
      <c r="I11217" s="60" t="s">
        <v>129</v>
      </c>
      <c r="J11217" s="60">
        <v>2021</v>
      </c>
      <c r="K11217" s="60">
        <v>1.6639868376771491E-2</v>
      </c>
    </row>
    <row r="11218" spans="1:11" x14ac:dyDescent="0.25">
      <c r="A11218" s="60" t="s">
        <v>725</v>
      </c>
      <c r="B11218" t="s">
        <v>471</v>
      </c>
      <c r="C11218" t="s">
        <v>472</v>
      </c>
      <c r="D1121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8">
        <f>COUNTIFS(D$2:D11218,Clef_répartition[[#This Row],[Code_Nom]],J$2:J11218,Clef_répartition[[#This Row],[Année]])</f>
        <v>13</v>
      </c>
      <c r="F11218">
        <f>IF(Clef_répartition[[#This Row],[Code_Nom]]=D11217,F11217-1,(COUNTIFS(Clef_répartition[Code_Nom],Clef_répartition[[#This Row],[Code_Nom]],Clef_répartition[Année],Clef_répartition[[#This Row],[Année]])))</f>
        <v>15</v>
      </c>
      <c r="G1121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Venoge_13_2021</v>
      </c>
      <c r="H11218" s="60">
        <v>5474</v>
      </c>
      <c r="I11218" s="60" t="s">
        <v>146</v>
      </c>
      <c r="J11218" s="60">
        <v>2021</v>
      </c>
      <c r="K11218" s="60">
        <v>1.4882399132483268E-2</v>
      </c>
    </row>
    <row r="11219" spans="1:11" x14ac:dyDescent="0.25">
      <c r="A11219" s="60" t="s">
        <v>725</v>
      </c>
      <c r="B11219" t="s">
        <v>471</v>
      </c>
      <c r="C11219" t="s">
        <v>472</v>
      </c>
      <c r="D1121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19">
        <f>COUNTIFS(D$2:D11219,Clef_répartition[[#This Row],[Code_Nom]],J$2:J11219,Clef_répartition[[#This Row],[Année]])</f>
        <v>14</v>
      </c>
      <c r="F11219">
        <f>IF(Clef_répartition[[#This Row],[Code_Nom]]=D11218,F11218-1,(COUNTIFS(Clef_répartition[Code_Nom],Clef_répartition[[#This Row],[Code_Nom]],Clef_répartition[Année],Clef_répartition[[#This Row],[Année]])))</f>
        <v>14</v>
      </c>
      <c r="G1121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Venoge_14_2021</v>
      </c>
      <c r="H11219" s="60">
        <v>5498</v>
      </c>
      <c r="I11219" s="60" t="s">
        <v>149</v>
      </c>
      <c r="J11219" s="60">
        <v>2021</v>
      </c>
      <c r="K11219" s="60">
        <v>9.7969562128407434E-2</v>
      </c>
    </row>
    <row r="11220" spans="1:11" x14ac:dyDescent="0.25">
      <c r="A11220" s="60" t="s">
        <v>725</v>
      </c>
      <c r="B11220" t="s">
        <v>471</v>
      </c>
      <c r="C11220" t="s">
        <v>472</v>
      </c>
      <c r="D1122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0">
        <f>COUNTIFS(D$2:D11220,Clef_répartition[[#This Row],[Code_Nom]],J$2:J11220,Clef_répartition[[#This Row],[Année]])</f>
        <v>15</v>
      </c>
      <c r="F11220">
        <f>IF(Clef_répartition[[#This Row],[Code_Nom]]=D11219,F11219-1,(COUNTIFS(Clef_répartition[Code_Nom],Clef_répartition[[#This Row],[Code_Nom]],Clef_répartition[Année],Clef_répartition[[#This Row],[Année]])))</f>
        <v>13</v>
      </c>
      <c r="G1122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Venoge_15_2021</v>
      </c>
      <c r="H11220" s="60">
        <v>5486</v>
      </c>
      <c r="I11220" s="60" t="s">
        <v>145</v>
      </c>
      <c r="J11220" s="60">
        <v>2021</v>
      </c>
      <c r="K11220" s="60">
        <v>4.0347006693340313E-2</v>
      </c>
    </row>
    <row r="11221" spans="1:11" x14ac:dyDescent="0.25">
      <c r="A11221" s="60" t="s">
        <v>725</v>
      </c>
      <c r="B11221" t="s">
        <v>471</v>
      </c>
      <c r="C11221" t="s">
        <v>472</v>
      </c>
      <c r="D1122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1">
        <f>COUNTIFS(D$2:D11221,Clef_répartition[[#This Row],[Code_Nom]],J$2:J11221,Clef_répartition[[#This Row],[Année]])</f>
        <v>16</v>
      </c>
      <c r="F11221">
        <f>IF(Clef_répartition[[#This Row],[Code_Nom]]=D11220,F11220-1,(COUNTIFS(Clef_répartition[Code_Nom],Clef_répartition[[#This Row],[Code_Nom]],Clef_répartition[Année],Clef_répartition[[#This Row],[Année]])))</f>
        <v>12</v>
      </c>
      <c r="G1122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Venoge_16_2021</v>
      </c>
      <c r="H11221" s="60">
        <v>5487</v>
      </c>
      <c r="I11221" s="60" t="s">
        <v>167</v>
      </c>
      <c r="J11221" s="60">
        <v>2021</v>
      </c>
      <c r="K11221" s="60">
        <v>1.7761657256104402E-2</v>
      </c>
    </row>
    <row r="11222" spans="1:11" x14ac:dyDescent="0.25">
      <c r="A11222" s="60" t="s">
        <v>725</v>
      </c>
      <c r="B11222" t="s">
        <v>471</v>
      </c>
      <c r="C11222" t="s">
        <v>472</v>
      </c>
      <c r="D1122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2">
        <f>COUNTIFS(D$2:D11222,Clef_répartition[[#This Row],[Code_Nom]],J$2:J11222,Clef_répartition[[#This Row],[Année]])</f>
        <v>17</v>
      </c>
      <c r="F11222">
        <f>IF(Clef_répartition[[#This Row],[Code_Nom]]=D11221,F11221-1,(COUNTIFS(Clef_répartition[Code_Nom],Clef_répartition[[#This Row],[Code_Nom]],Clef_répartition[Année],Clef_répartition[[#This Row],[Année]])))</f>
        <v>11</v>
      </c>
      <c r="G1122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Venoge_17_2021</v>
      </c>
      <c r="H11222" s="60">
        <v>5488</v>
      </c>
      <c r="I11222" s="60" t="s">
        <v>174</v>
      </c>
      <c r="J11222" s="60">
        <v>2021</v>
      </c>
      <c r="K11222" s="60">
        <v>2.243577758665819E-3</v>
      </c>
    </row>
    <row r="11223" spans="1:11" x14ac:dyDescent="0.25">
      <c r="A11223" s="60" t="s">
        <v>725</v>
      </c>
      <c r="B11223" t="s">
        <v>471</v>
      </c>
      <c r="C11223" t="s">
        <v>472</v>
      </c>
      <c r="D1122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3">
        <f>COUNTIFS(D$2:D11223,Clef_répartition[[#This Row],[Code_Nom]],J$2:J11223,Clef_répartition[[#This Row],[Année]])</f>
        <v>18</v>
      </c>
      <c r="F11223">
        <f>IF(Clef_répartition[[#This Row],[Code_Nom]]=D11222,F11222-1,(COUNTIFS(Clef_répartition[Code_Nom],Clef_répartition[[#This Row],[Code_Nom]],Clef_répartition[Année],Clef_répartition[[#This Row],[Année]])))</f>
        <v>10</v>
      </c>
      <c r="G1122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Venoge_18_2021</v>
      </c>
      <c r="H11223" s="60">
        <v>5489</v>
      </c>
      <c r="I11223" s="60" t="s">
        <v>175</v>
      </c>
      <c r="J11223" s="60">
        <v>2021</v>
      </c>
      <c r="K11223" s="60">
        <v>2.9727405302322103E-2</v>
      </c>
    </row>
    <row r="11224" spans="1:11" x14ac:dyDescent="0.25">
      <c r="A11224" s="60" t="s">
        <v>725</v>
      </c>
      <c r="B11224" t="s">
        <v>471</v>
      </c>
      <c r="C11224" t="s">
        <v>472</v>
      </c>
      <c r="D1122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4">
        <f>COUNTIFS(D$2:D11224,Clef_répartition[[#This Row],[Code_Nom]],J$2:J11224,Clef_répartition[[#This Row],[Année]])</f>
        <v>19</v>
      </c>
      <c r="F11224">
        <f>IF(Clef_répartition[[#This Row],[Code_Nom]]=D11223,F11223-1,(COUNTIFS(Clef_répartition[Code_Nom],Clef_répartition[[#This Row],[Code_Nom]],Clef_répartition[Année],Clef_répartition[[#This Row],[Année]])))</f>
        <v>9</v>
      </c>
      <c r="G1122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Venoge_19_2021</v>
      </c>
      <c r="H11224" s="60">
        <v>5490</v>
      </c>
      <c r="I11224" s="60" t="s">
        <v>178</v>
      </c>
      <c r="J11224" s="60">
        <v>2021</v>
      </c>
      <c r="K11224" s="60">
        <v>1.1255281755973526E-2</v>
      </c>
    </row>
    <row r="11225" spans="1:11" x14ac:dyDescent="0.25">
      <c r="A11225" s="60" t="s">
        <v>725</v>
      </c>
      <c r="B11225" t="s">
        <v>471</v>
      </c>
      <c r="C11225" t="s">
        <v>472</v>
      </c>
      <c r="D1122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5">
        <f>COUNTIFS(D$2:D11225,Clef_répartition[[#This Row],[Code_Nom]],J$2:J11225,Clef_répartition[[#This Row],[Année]])</f>
        <v>20</v>
      </c>
      <c r="F11225">
        <f>IF(Clef_répartition[[#This Row],[Code_Nom]]=D11224,F11224-1,(COUNTIFS(Clef_répartition[Code_Nom],Clef_répartition[[#This Row],[Code_Nom]],Clef_répartition[Année],Clef_répartition[[#This Row],[Année]])))</f>
        <v>8</v>
      </c>
      <c r="G1122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Venoge_20_2021</v>
      </c>
      <c r="H11225" s="60">
        <v>5491</v>
      </c>
      <c r="I11225" s="60" t="s">
        <v>181</v>
      </c>
      <c r="J11225" s="60">
        <v>2021</v>
      </c>
      <c r="K11225" s="60">
        <v>1.8995625023370603E-2</v>
      </c>
    </row>
    <row r="11226" spans="1:11" x14ac:dyDescent="0.25">
      <c r="A11226" s="60" t="s">
        <v>725</v>
      </c>
      <c r="B11226" t="s">
        <v>471</v>
      </c>
      <c r="C11226" t="s">
        <v>472</v>
      </c>
      <c r="D1122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6">
        <f>COUNTIFS(D$2:D11226,Clef_répartition[[#This Row],[Code_Nom]],J$2:J11226,Clef_répartition[[#This Row],[Année]])</f>
        <v>21</v>
      </c>
      <c r="F11226">
        <f>IF(Clef_répartition[[#This Row],[Code_Nom]]=D11225,F11225-1,(COUNTIFS(Clef_répartition[Code_Nom],Clef_répartition[[#This Row],[Code_Nom]],Clef_répartition[Année],Clef_répartition[[#This Row],[Année]])))</f>
        <v>7</v>
      </c>
      <c r="G1122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Venoge_21_2021</v>
      </c>
      <c r="H11226" s="60">
        <v>5493</v>
      </c>
      <c r="I11226" s="60" t="s">
        <v>205</v>
      </c>
      <c r="J11226" s="60">
        <v>2021</v>
      </c>
      <c r="K11226" s="60">
        <v>1.7948622069326552E-2</v>
      </c>
    </row>
    <row r="11227" spans="1:11" x14ac:dyDescent="0.25">
      <c r="A11227" s="60" t="s">
        <v>725</v>
      </c>
      <c r="B11227" t="s">
        <v>471</v>
      </c>
      <c r="C11227" t="s">
        <v>472</v>
      </c>
      <c r="D1122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7">
        <f>COUNTIFS(D$2:D11227,Clef_répartition[[#This Row],[Code_Nom]],J$2:J11227,Clef_répartition[[#This Row],[Année]])</f>
        <v>22</v>
      </c>
      <c r="F11227">
        <f>IF(Clef_répartition[[#This Row],[Code_Nom]]=D11226,F11226-1,(COUNTIFS(Clef_répartition[Code_Nom],Clef_répartition[[#This Row],[Code_Nom]],Clef_répartition[Année],Clef_répartition[[#This Row],[Année]])))</f>
        <v>6</v>
      </c>
      <c r="G1122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Venoge_22_2021</v>
      </c>
      <c r="H11227" s="60">
        <v>5495</v>
      </c>
      <c r="I11227" s="60" t="s">
        <v>212</v>
      </c>
      <c r="J11227" s="60">
        <v>2021</v>
      </c>
      <c r="K11227" s="60">
        <v>0.12003141008862132</v>
      </c>
    </row>
    <row r="11228" spans="1:11" x14ac:dyDescent="0.25">
      <c r="A11228" s="60" t="s">
        <v>725</v>
      </c>
      <c r="B11228" t="s">
        <v>471</v>
      </c>
      <c r="C11228" t="s">
        <v>472</v>
      </c>
      <c r="D1122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8">
        <f>COUNTIFS(D$2:D11228,Clef_répartition[[#This Row],[Code_Nom]],J$2:J11228,Clef_répartition[[#This Row],[Année]])</f>
        <v>23</v>
      </c>
      <c r="F11228">
        <f>IF(Clef_répartition[[#This Row],[Code_Nom]]=D11227,F11227-1,(COUNTIFS(Clef_répartition[Code_Nom],Clef_répartition[[#This Row],[Code_Nom]],Clef_répartition[Année],Clef_répartition[[#This Row],[Année]])))</f>
        <v>5</v>
      </c>
      <c r="G1122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Venoge_23_2021</v>
      </c>
      <c r="H11228" s="60">
        <v>5496</v>
      </c>
      <c r="I11228" s="60" t="s">
        <v>213</v>
      </c>
      <c r="J11228" s="60">
        <v>2021</v>
      </c>
      <c r="K11228" s="60">
        <v>7.0672699397973299E-2</v>
      </c>
    </row>
    <row r="11229" spans="1:11" x14ac:dyDescent="0.25">
      <c r="A11229" s="60" t="s">
        <v>725</v>
      </c>
      <c r="B11229" t="s">
        <v>471</v>
      </c>
      <c r="C11229" t="s">
        <v>472</v>
      </c>
      <c r="D1122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29">
        <f>COUNTIFS(D$2:D11229,Clef_répartition[[#This Row],[Code_Nom]],J$2:J11229,Clef_répartition[[#This Row],[Année]])</f>
        <v>24</v>
      </c>
      <c r="F11229">
        <f>IF(Clef_répartition[[#This Row],[Code_Nom]]=D11228,F11228-1,(COUNTIFS(Clef_répartition[Code_Nom],Clef_répartition[[#This Row],[Code_Nom]],Clef_répartition[Année],Clef_répartition[[#This Row],[Année]])))</f>
        <v>4</v>
      </c>
      <c r="G1122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Venoge_24_2021</v>
      </c>
      <c r="H11229" s="60">
        <v>5497</v>
      </c>
      <c r="I11229" s="60" t="s">
        <v>217</v>
      </c>
      <c r="J11229" s="60">
        <v>2021</v>
      </c>
      <c r="K11229" s="60">
        <v>3.1746625285121337E-2</v>
      </c>
    </row>
    <row r="11230" spans="1:11" x14ac:dyDescent="0.25">
      <c r="A11230" s="60" t="s">
        <v>725</v>
      </c>
      <c r="B11230" t="s">
        <v>471</v>
      </c>
      <c r="C11230" t="s">
        <v>472</v>
      </c>
      <c r="D1123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30">
        <f>COUNTIFS(D$2:D11230,Clef_répartition[[#This Row],[Code_Nom]],J$2:J11230,Clef_répartition[[#This Row],[Année]])</f>
        <v>25</v>
      </c>
      <c r="F11230">
        <f>IF(Clef_répartition[[#This Row],[Code_Nom]]=D11229,F11229-1,(COUNTIFS(Clef_répartition[Code_Nom],Clef_répartition[[#This Row],[Code_Nom]],Clef_répartition[Année],Clef_répartition[[#This Row],[Année]])))</f>
        <v>3</v>
      </c>
      <c r="G1123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Venoge_25_2021</v>
      </c>
      <c r="H11230" s="60">
        <v>5499</v>
      </c>
      <c r="I11230" s="60" t="s">
        <v>252</v>
      </c>
      <c r="J11230" s="60">
        <v>2021</v>
      </c>
      <c r="K11230" s="60">
        <v>1.8359944658415287E-2</v>
      </c>
    </row>
    <row r="11231" spans="1:11" x14ac:dyDescent="0.25">
      <c r="A11231" s="60" t="s">
        <v>725</v>
      </c>
      <c r="B11231" t="s">
        <v>471</v>
      </c>
      <c r="C11231" t="s">
        <v>472</v>
      </c>
      <c r="D1123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31">
        <f>COUNTIFS(D$2:D11231,Clef_répartition[[#This Row],[Code_Nom]],J$2:J11231,Clef_répartition[[#This Row],[Année]])</f>
        <v>26</v>
      </c>
      <c r="F11231">
        <f>IF(Clef_répartition[[#This Row],[Code_Nom]]=D11230,F11230-1,(COUNTIFS(Clef_répartition[Code_Nom],Clef_répartition[[#This Row],[Code_Nom]],Clef_répartition[Année],Clef_répartition[[#This Row],[Année]])))</f>
        <v>2</v>
      </c>
      <c r="G1123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Venoge_26_2021</v>
      </c>
      <c r="H11231" s="60">
        <v>5501</v>
      </c>
      <c r="I11231" s="60" t="s">
        <v>258</v>
      </c>
      <c r="J11231" s="60">
        <v>2021</v>
      </c>
      <c r="K11231" s="60">
        <v>4.2740156302583855E-2</v>
      </c>
    </row>
    <row r="11232" spans="1:11" x14ac:dyDescent="0.25">
      <c r="A11232" s="60" t="s">
        <v>725</v>
      </c>
      <c r="B11232" t="s">
        <v>471</v>
      </c>
      <c r="C11232" t="s">
        <v>472</v>
      </c>
      <c r="D1123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1232">
        <f>COUNTIFS(D$2:D11232,Clef_répartition[[#This Row],[Code_Nom]],J$2:J11232,Clef_répartition[[#This Row],[Année]])</f>
        <v>27</v>
      </c>
      <c r="F11232">
        <f>IF(Clef_répartition[[#This Row],[Code_Nom]]=D11231,F11231-1,(COUNTIFS(Clef_répartition[Code_Nom],Clef_répartition[[#This Row],[Code_Nom]],Clef_répartition[Année],Clef_répartition[[#This Row],[Année]])))</f>
        <v>1</v>
      </c>
      <c r="G1123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Venoge_27_2021</v>
      </c>
      <c r="H11232" s="60">
        <v>5503</v>
      </c>
      <c r="I11232" s="60" t="s">
        <v>290</v>
      </c>
      <c r="J11232" s="60">
        <v>2021</v>
      </c>
      <c r="K11232" s="60">
        <v>5.0330927719403208E-2</v>
      </c>
    </row>
    <row r="11233" spans="1:11" x14ac:dyDescent="0.25">
      <c r="A11233" s="60" t="s">
        <v>725</v>
      </c>
      <c r="B11233" t="s">
        <v>648</v>
      </c>
      <c r="C11233" t="s">
        <v>649</v>
      </c>
      <c r="D11233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3">
        <f>COUNTIFS(D$2:D11233,Clef_répartition[[#This Row],[Code_Nom]],J$2:J11233,Clef_répartition[[#This Row],[Année]])</f>
        <v>1</v>
      </c>
      <c r="F11233">
        <f>IF(Clef_répartition[[#This Row],[Code_Nom]]=D11232,F11232-1,(COUNTIFS(Clef_répartition[Code_Nom],Clef_répartition[[#This Row],[Code_Nom]],Clef_répartition[Année],Clef_répartition[[#This Row],[Année]])))</f>
        <v>8</v>
      </c>
      <c r="G1123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Région_1_2021</v>
      </c>
      <c r="H11233" s="60">
        <v>5744</v>
      </c>
      <c r="I11233" s="60" t="s">
        <v>11</v>
      </c>
      <c r="J11233" s="60">
        <v>2021</v>
      </c>
      <c r="K11233" s="60">
        <v>0.17</v>
      </c>
    </row>
    <row r="11234" spans="1:11" x14ac:dyDescent="0.25">
      <c r="A11234" s="60" t="s">
        <v>725</v>
      </c>
      <c r="B11234" t="s">
        <v>648</v>
      </c>
      <c r="C11234" t="s">
        <v>649</v>
      </c>
      <c r="D11234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4">
        <f>COUNTIFS(D$2:D11234,Clef_répartition[[#This Row],[Code_Nom]],J$2:J11234,Clef_répartition[[#This Row],[Année]])</f>
        <v>2</v>
      </c>
      <c r="F11234">
        <f>IF(Clef_répartition[[#This Row],[Code_Nom]]=D11233,F11233-1,(COUNTIFS(Clef_répartition[Code_Nom],Clef_répartition[[#This Row],[Code_Nom]],Clef_répartition[Année],Clef_répartition[[#This Row],[Année]])))</f>
        <v>7</v>
      </c>
      <c r="G1123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Région_2_2021</v>
      </c>
      <c r="H11234" s="60">
        <v>5748</v>
      </c>
      <c r="I11234" s="60" t="s">
        <v>38</v>
      </c>
      <c r="J11234" s="60">
        <v>2021</v>
      </c>
      <c r="K11234" s="60">
        <v>0.04</v>
      </c>
    </row>
    <row r="11235" spans="1:11" x14ac:dyDescent="0.25">
      <c r="A11235" s="60" t="s">
        <v>725</v>
      </c>
      <c r="B11235" t="s">
        <v>648</v>
      </c>
      <c r="C11235" t="s">
        <v>649</v>
      </c>
      <c r="D11235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5">
        <f>COUNTIFS(D$2:D11235,Clef_répartition[[#This Row],[Code_Nom]],J$2:J11235,Clef_répartition[[#This Row],[Année]])</f>
        <v>3</v>
      </c>
      <c r="F11235">
        <f>IF(Clef_répartition[[#This Row],[Code_Nom]]=D11234,F11234-1,(COUNTIFS(Clef_répartition[Code_Nom],Clef_répartition[[#This Row],[Code_Nom]],Clef_répartition[Année],Clef_répartition[[#This Row],[Année]])))</f>
        <v>6</v>
      </c>
      <c r="G1123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Région_3_2021</v>
      </c>
      <c r="H11235" s="60">
        <v>5741</v>
      </c>
      <c r="I11235" s="60" t="s">
        <v>144</v>
      </c>
      <c r="J11235" s="60">
        <v>2021</v>
      </c>
      <c r="K11235" s="60">
        <v>0.04</v>
      </c>
    </row>
    <row r="11236" spans="1:11" x14ac:dyDescent="0.25">
      <c r="A11236" s="60" t="s">
        <v>725</v>
      </c>
      <c r="B11236" t="s">
        <v>648</v>
      </c>
      <c r="C11236" t="s">
        <v>649</v>
      </c>
      <c r="D11236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6">
        <f>COUNTIFS(D$2:D11236,Clef_répartition[[#This Row],[Code_Nom]],J$2:J11236,Clef_répartition[[#This Row],[Année]])</f>
        <v>4</v>
      </c>
      <c r="F11236">
        <f>IF(Clef_répartition[[#This Row],[Code_Nom]]=D11235,F11235-1,(COUNTIFS(Clef_répartition[Code_Nom],Clef_répartition[[#This Row],[Code_Nom]],Clef_répartition[Année],Clef_répartition[[#This Row],[Année]])))</f>
        <v>5</v>
      </c>
      <c r="G11236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Région_4_2021</v>
      </c>
      <c r="H11236" s="60">
        <v>5750</v>
      </c>
      <c r="I11236" s="60" t="s">
        <v>158</v>
      </c>
      <c r="J11236" s="60">
        <v>2021</v>
      </c>
      <c r="K11236" s="60">
        <v>0.02</v>
      </c>
    </row>
    <row r="11237" spans="1:11" x14ac:dyDescent="0.25">
      <c r="A11237" s="60" t="s">
        <v>725</v>
      </c>
      <c r="B11237" t="s">
        <v>648</v>
      </c>
      <c r="C11237" t="s">
        <v>649</v>
      </c>
      <c r="D11237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7">
        <f>COUNTIFS(D$2:D11237,Clef_répartition[[#This Row],[Code_Nom]],J$2:J11237,Clef_répartition[[#This Row],[Année]])</f>
        <v>5</v>
      </c>
      <c r="F11237">
        <f>IF(Clef_répartition[[#This Row],[Code_Nom]]=D11236,F11236-1,(COUNTIFS(Clef_répartition[Code_Nom],Clef_répartition[[#This Row],[Code_Nom]],Clef_répartition[Année],Clef_répartition[[#This Row],[Année]])))</f>
        <v>4</v>
      </c>
      <c r="G11237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Région_5_2021</v>
      </c>
      <c r="H11237" s="60">
        <v>5755</v>
      </c>
      <c r="I11237" s="60" t="s">
        <v>160</v>
      </c>
      <c r="J11237" s="60">
        <v>2021</v>
      </c>
      <c r="K11237" s="60">
        <v>0.06</v>
      </c>
    </row>
    <row r="11238" spans="1:11" x14ac:dyDescent="0.25">
      <c r="A11238" s="60" t="s">
        <v>725</v>
      </c>
      <c r="B11238" t="s">
        <v>648</v>
      </c>
      <c r="C11238" t="s">
        <v>649</v>
      </c>
      <c r="D11238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8">
        <f>COUNTIFS(D$2:D11238,Clef_répartition[[#This Row],[Code_Nom]],J$2:J11238,Clef_répartition[[#This Row],[Année]])</f>
        <v>6</v>
      </c>
      <c r="F11238">
        <f>IF(Clef_répartition[[#This Row],[Code_Nom]]=D11237,F11237-1,(COUNTIFS(Clef_répartition[Code_Nom],Clef_répartition[[#This Row],[Code_Nom]],Clef_répartition[Année],Clef_répartition[[#This Row],[Année]])))</f>
        <v>3</v>
      </c>
      <c r="G1123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Région_6_2021</v>
      </c>
      <c r="H11238" s="60">
        <v>5759</v>
      </c>
      <c r="I11238" s="60" t="s">
        <v>220</v>
      </c>
      <c r="J11238" s="60">
        <v>2021</v>
      </c>
      <c r="K11238" s="60">
        <v>0.03</v>
      </c>
    </row>
    <row r="11239" spans="1:11" x14ac:dyDescent="0.25">
      <c r="A11239" s="60" t="s">
        <v>725</v>
      </c>
      <c r="B11239" t="s">
        <v>648</v>
      </c>
      <c r="C11239" t="s">
        <v>649</v>
      </c>
      <c r="D11239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39">
        <f>COUNTIFS(D$2:D11239,Clef_répartition[[#This Row],[Code_Nom]],J$2:J11239,Clef_répartition[[#This Row],[Année]])</f>
        <v>7</v>
      </c>
      <c r="F11239">
        <f>IF(Clef_répartition[[#This Row],[Code_Nom]]=D11238,F11238-1,(COUNTIFS(Clef_répartition[Code_Nom],Clef_répartition[[#This Row],[Code_Nom]],Clef_répartition[Année],Clef_répartition[[#This Row],[Année]])))</f>
        <v>2</v>
      </c>
      <c r="G1123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Région_7_2021</v>
      </c>
      <c r="H11239" s="60">
        <v>5764</v>
      </c>
      <c r="I11239" s="60" t="s">
        <v>274</v>
      </c>
      <c r="J11239" s="60">
        <v>2021</v>
      </c>
      <c r="K11239" s="60">
        <v>0.56999999999999995</v>
      </c>
    </row>
    <row r="11240" spans="1:11" x14ac:dyDescent="0.25">
      <c r="A11240" s="60" t="s">
        <v>725</v>
      </c>
      <c r="B11240" t="s">
        <v>648</v>
      </c>
      <c r="C11240" t="s">
        <v>649</v>
      </c>
      <c r="D11240" t="str">
        <f>Clef_répartition[[#This Row],[Code association]]&amp;"_"&amp;Clef_répartition[[#This Row],[Nom association]]</f>
        <v>SDIS Vallorbe_Association de communes Service de Défense Incendie et de Secours de Vallorbe Région</v>
      </c>
      <c r="E11240">
        <f>COUNTIFS(D$2:D11240,Clef_répartition[[#This Row],[Code_Nom]],J$2:J11240,Clef_répartition[[#This Row],[Année]])</f>
        <v>8</v>
      </c>
      <c r="F11240">
        <f>IF(Clef_répartition[[#This Row],[Code_Nom]]=D11239,F11239-1,(COUNTIFS(Clef_répartition[Code_Nom],Clef_répartition[[#This Row],[Code_Nom]],Clef_répartition[Année],Clef_répartition[[#This Row],[Année]])))</f>
        <v>1</v>
      </c>
      <c r="G1124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Région_8_2021</v>
      </c>
      <c r="H11240" s="60">
        <v>5765</v>
      </c>
      <c r="I11240" s="60" t="s">
        <v>275</v>
      </c>
      <c r="J11240" s="60">
        <v>2021</v>
      </c>
      <c r="K11240" s="60">
        <v>7.0000000000000007E-2</v>
      </c>
    </row>
    <row r="11241" spans="1:11" x14ac:dyDescent="0.25">
      <c r="A11241" s="60" t="s">
        <v>725</v>
      </c>
      <c r="B11241" t="s">
        <v>687</v>
      </c>
      <c r="C11241" t="s">
        <v>688</v>
      </c>
      <c r="D11241" t="str">
        <f>Clef_répartition[[#This Row],[Code association]]&amp;"_"&amp;Clef_répartition[[#This Row],[Nom association]]</f>
        <v>SDISPO_Service Défense Incendie et Secours de la Plaine de l'Orbe</v>
      </c>
      <c r="E11241">
        <f>COUNTIFS(D$2:D11241,Clef_répartition[[#This Row],[Code_Nom]],J$2:J11241,Clef_répartition[[#This Row],[Année]])</f>
        <v>1</v>
      </c>
      <c r="F11241">
        <f>IF(Clef_répartition[[#This Row],[Code_Nom]]=D11240,F11240-1,(COUNTIFS(Clef_répartition[Code_Nom],Clef_répartition[[#This Row],[Code_Nom]],Clef_répartition[Année],Clef_répartition[[#This Row],[Année]])))</f>
        <v>16</v>
      </c>
      <c r="G11241" t="str">
        <f>Clef_répartition[[#This Row],[Code_Nom]]&amp;"_"&amp;Clef_répartition[[#This Row],[Nombre]]&amp;"_"&amp;Clef_répartition[[#This Row],[Année]]</f>
        <v>SDISPO_Service Défense Incendie et Secours de la Plaine de l'Orbe_1_2021</v>
      </c>
      <c r="H11241" s="60">
        <v>5742</v>
      </c>
      <c r="I11241" s="60" t="s">
        <v>2</v>
      </c>
      <c r="J11241" s="60">
        <v>2021</v>
      </c>
      <c r="K11241" s="60">
        <v>1.8638170974155068E-2</v>
      </c>
    </row>
    <row r="11242" spans="1:11" x14ac:dyDescent="0.25">
      <c r="A11242" s="60" t="s">
        <v>725</v>
      </c>
      <c r="B11242" t="s">
        <v>687</v>
      </c>
      <c r="C11242" t="s">
        <v>688</v>
      </c>
      <c r="D11242" t="str">
        <f>Clef_répartition[[#This Row],[Code association]]&amp;"_"&amp;Clef_répartition[[#This Row],[Nom association]]</f>
        <v>SDISPO_Service Défense Incendie et Secours de la Plaine de l'Orbe</v>
      </c>
      <c r="E11242">
        <f>COUNTIFS(D$2:D11242,Clef_répartition[[#This Row],[Code_Nom]],J$2:J11242,Clef_répartition[[#This Row],[Année]])</f>
        <v>2</v>
      </c>
      <c r="F11242">
        <f>IF(Clef_répartition[[#This Row],[Code_Nom]]=D11241,F11241-1,(COUNTIFS(Clef_répartition[Code_Nom],Clef_répartition[[#This Row],[Code_Nom]],Clef_répartition[Année],Clef_répartition[[#This Row],[Année]])))</f>
        <v>15</v>
      </c>
      <c r="G11242" t="str">
        <f>Clef_répartition[[#This Row],[Code_Nom]]&amp;"_"&amp;Clef_répartition[[#This Row],[Nombre]]&amp;"_"&amp;Clef_répartition[[#This Row],[Année]]</f>
        <v>SDISPO_Service Défense Incendie et Secours de la Plaine de l'Orbe_2_2021</v>
      </c>
      <c r="H11242" s="60">
        <v>5743</v>
      </c>
      <c r="I11242" s="60" t="s">
        <v>6</v>
      </c>
      <c r="J11242" s="60">
        <v>2021</v>
      </c>
      <c r="K11242" s="60">
        <v>3.3051689860834989E-2</v>
      </c>
    </row>
    <row r="11243" spans="1:11" x14ac:dyDescent="0.25">
      <c r="A11243" s="60" t="s">
        <v>725</v>
      </c>
      <c r="B11243" t="s">
        <v>687</v>
      </c>
      <c r="C11243" t="s">
        <v>688</v>
      </c>
      <c r="D11243" t="str">
        <f>Clef_répartition[[#This Row],[Code association]]&amp;"_"&amp;Clef_répartition[[#This Row],[Nom association]]</f>
        <v>SDISPO_Service Défense Incendie et Secours de la Plaine de l'Orbe</v>
      </c>
      <c r="E11243">
        <f>COUNTIFS(D$2:D11243,Clef_répartition[[#This Row],[Code_Nom]],J$2:J11243,Clef_répartition[[#This Row],[Année]])</f>
        <v>3</v>
      </c>
      <c r="F11243">
        <f>IF(Clef_répartition[[#This Row],[Code_Nom]]=D11242,F11242-1,(COUNTIFS(Clef_répartition[Code_Nom],Clef_répartition[[#This Row],[Code_Nom]],Clef_répartition[Année],Clef_répartition[[#This Row],[Année]])))</f>
        <v>14</v>
      </c>
      <c r="G11243" t="str">
        <f>Clef_répartition[[#This Row],[Code_Nom]]&amp;"_"&amp;Clef_répartition[[#This Row],[Nombre]]&amp;"_"&amp;Clef_répartition[[#This Row],[Année]]</f>
        <v>SDISPO_Service Défense Incendie et Secours de la Plaine de l'Orbe_3_2021</v>
      </c>
      <c r="H11243" s="60">
        <v>5745</v>
      </c>
      <c r="I11243" s="60" t="s">
        <v>14</v>
      </c>
      <c r="J11243" s="60">
        <v>2021</v>
      </c>
      <c r="K11243" s="60">
        <v>5.5964214711729625E-2</v>
      </c>
    </row>
    <row r="11244" spans="1:11" x14ac:dyDescent="0.25">
      <c r="A11244" s="60" t="s">
        <v>725</v>
      </c>
      <c r="B11244" t="s">
        <v>687</v>
      </c>
      <c r="C11244" t="s">
        <v>688</v>
      </c>
      <c r="D11244" t="str">
        <f>Clef_répartition[[#This Row],[Code association]]&amp;"_"&amp;Clef_répartition[[#This Row],[Nom association]]</f>
        <v>SDISPO_Service Défense Incendie et Secours de la Plaine de l'Orbe</v>
      </c>
      <c r="E11244">
        <f>COUNTIFS(D$2:D11244,Clef_répartition[[#This Row],[Code_Nom]],J$2:J11244,Clef_répartition[[#This Row],[Année]])</f>
        <v>4</v>
      </c>
      <c r="F11244">
        <f>IF(Clef_répartition[[#This Row],[Code_Nom]]=D11243,F11243-1,(COUNTIFS(Clef_répartition[Code_Nom],Clef_répartition[[#This Row],[Code_Nom]],Clef_répartition[Année],Clef_répartition[[#This Row],[Année]])))</f>
        <v>13</v>
      </c>
      <c r="G11244" t="str">
        <f>Clef_répartition[[#This Row],[Code_Nom]]&amp;"_"&amp;Clef_répartition[[#This Row],[Nombre]]&amp;"_"&amp;Clef_répartition[[#This Row],[Année]]</f>
        <v>SDISPO_Service Défense Incendie et Secours de la Plaine de l'Orbe_4_2021</v>
      </c>
      <c r="H11244" s="60">
        <v>5746</v>
      </c>
      <c r="I11244" s="60" t="s">
        <v>15</v>
      </c>
      <c r="J11244" s="60">
        <v>2021</v>
      </c>
      <c r="K11244" s="60">
        <v>4.8608349900596419E-2</v>
      </c>
    </row>
    <row r="11245" spans="1:11" x14ac:dyDescent="0.25">
      <c r="A11245" s="60" t="s">
        <v>725</v>
      </c>
      <c r="B11245" t="s">
        <v>687</v>
      </c>
      <c r="C11245" t="s">
        <v>688</v>
      </c>
      <c r="D11245" t="str">
        <f>Clef_répartition[[#This Row],[Code association]]&amp;"_"&amp;Clef_répartition[[#This Row],[Nom association]]</f>
        <v>SDISPO_Service Défense Incendie et Secours de la Plaine de l'Orbe</v>
      </c>
      <c r="E11245">
        <f>COUNTIFS(D$2:D11245,Clef_répartition[[#This Row],[Code_Nom]],J$2:J11245,Clef_répartition[[#This Row],[Année]])</f>
        <v>5</v>
      </c>
      <c r="F11245">
        <f>IF(Clef_répartition[[#This Row],[Code_Nom]]=D11244,F11244-1,(COUNTIFS(Clef_répartition[Code_Nom],Clef_répartition[[#This Row],[Code_Nom]],Clef_répartition[Année],Clef_répartition[[#This Row],[Année]])))</f>
        <v>12</v>
      </c>
      <c r="G11245" t="str">
        <f>Clef_répartition[[#This Row],[Code_Nom]]&amp;"_"&amp;Clef_répartition[[#This Row],[Nombre]]&amp;"_"&amp;Clef_répartition[[#This Row],[Année]]</f>
        <v>SDISPO_Service Défense Incendie et Secours de la Plaine de l'Orbe_5_2021</v>
      </c>
      <c r="H11245" s="60">
        <v>5747</v>
      </c>
      <c r="I11245" s="60" t="s">
        <v>26</v>
      </c>
      <c r="J11245" s="60">
        <v>2021</v>
      </c>
      <c r="K11245" s="60">
        <v>1.0238568588469185E-2</v>
      </c>
    </row>
    <row r="11246" spans="1:11" x14ac:dyDescent="0.25">
      <c r="A11246" s="60" t="s">
        <v>725</v>
      </c>
      <c r="B11246" t="s">
        <v>687</v>
      </c>
      <c r="C11246" t="s">
        <v>688</v>
      </c>
      <c r="D11246" t="str">
        <f>Clef_répartition[[#This Row],[Code association]]&amp;"_"&amp;Clef_répartition[[#This Row],[Nom association]]</f>
        <v>SDISPO_Service Défense Incendie et Secours de la Plaine de l'Orbe</v>
      </c>
      <c r="E11246">
        <f>COUNTIFS(D$2:D11246,Clef_répartition[[#This Row],[Code_Nom]],J$2:J11246,Clef_répartition[[#This Row],[Année]])</f>
        <v>6</v>
      </c>
      <c r="F11246">
        <f>IF(Clef_répartition[[#This Row],[Code_Nom]]=D11245,F11245-1,(COUNTIFS(Clef_répartition[Code_Nom],Clef_répartition[[#This Row],[Code_Nom]],Clef_répartition[Année],Clef_répartition[[#This Row],[Année]])))</f>
        <v>11</v>
      </c>
      <c r="G11246" t="str">
        <f>Clef_répartition[[#This Row],[Code_Nom]]&amp;"_"&amp;Clef_répartition[[#This Row],[Nombre]]&amp;"_"&amp;Clef_répartition[[#This Row],[Année]]</f>
        <v>SDISPO_Service Défense Incendie et Secours de la Plaine de l'Orbe_6_2021</v>
      </c>
      <c r="H11246" s="60">
        <v>5749</v>
      </c>
      <c r="I11246" s="60" t="s">
        <v>58</v>
      </c>
      <c r="J11246" s="60">
        <v>2021</v>
      </c>
      <c r="K11246" s="60">
        <v>0.26689860834990059</v>
      </c>
    </row>
    <row r="11247" spans="1:11" x14ac:dyDescent="0.25">
      <c r="A11247" s="60" t="s">
        <v>725</v>
      </c>
      <c r="B11247" t="s">
        <v>687</v>
      </c>
      <c r="C11247" t="s">
        <v>688</v>
      </c>
      <c r="D11247" t="str">
        <f>Clef_répartition[[#This Row],[Code association]]&amp;"_"&amp;Clef_répartition[[#This Row],[Nom association]]</f>
        <v>SDISPO_Service Défense Incendie et Secours de la Plaine de l'Orbe</v>
      </c>
      <c r="E11247">
        <f>COUNTIFS(D$2:D11247,Clef_répartition[[#This Row],[Code_Nom]],J$2:J11247,Clef_répartition[[#This Row],[Année]])</f>
        <v>7</v>
      </c>
      <c r="F11247">
        <f>IF(Clef_répartition[[#This Row],[Code_Nom]]=D11246,F11246-1,(COUNTIFS(Clef_répartition[Code_Nom],Clef_répartition[[#This Row],[Code_Nom]],Clef_répartition[Année],Clef_répartition[[#This Row],[Année]])))</f>
        <v>10</v>
      </c>
      <c r="G11247" t="str">
        <f>Clef_répartition[[#This Row],[Code_Nom]]&amp;"_"&amp;Clef_répartition[[#This Row],[Nombre]]&amp;"_"&amp;Clef_répartition[[#This Row],[Année]]</f>
        <v>SDISPO_Service Défense Incendie et Secours de la Plaine de l'Orbe_7_2021</v>
      </c>
      <c r="H11247" s="60">
        <v>5752</v>
      </c>
      <c r="I11247" s="60" t="s">
        <v>84</v>
      </c>
      <c r="J11247" s="60">
        <v>2021</v>
      </c>
      <c r="K11247" s="60">
        <v>1.9383697813121274E-2</v>
      </c>
    </row>
    <row r="11248" spans="1:11" x14ac:dyDescent="0.25">
      <c r="A11248" s="60" t="s">
        <v>725</v>
      </c>
      <c r="B11248" t="s">
        <v>687</v>
      </c>
      <c r="C11248" t="s">
        <v>688</v>
      </c>
      <c r="D11248" t="str">
        <f>Clef_répartition[[#This Row],[Code association]]&amp;"_"&amp;Clef_répartition[[#This Row],[Nom association]]</f>
        <v>SDISPO_Service Défense Incendie et Secours de la Plaine de l'Orbe</v>
      </c>
      <c r="E11248">
        <f>COUNTIFS(D$2:D11248,Clef_répartition[[#This Row],[Code_Nom]],J$2:J11248,Clef_répartition[[#This Row],[Année]])</f>
        <v>8</v>
      </c>
      <c r="F11248">
        <f>IF(Clef_répartition[[#This Row],[Code_Nom]]=D11247,F11247-1,(COUNTIFS(Clef_répartition[Code_Nom],Clef_répartition[[#This Row],[Code_Nom]],Clef_répartition[Année],Clef_répartition[[#This Row],[Année]])))</f>
        <v>9</v>
      </c>
      <c r="G11248" t="str">
        <f>Clef_répartition[[#This Row],[Code_Nom]]&amp;"_"&amp;Clef_répartition[[#This Row],[Nombre]]&amp;"_"&amp;Clef_répartition[[#This Row],[Année]]</f>
        <v>SDISPO_Service Défense Incendie et Secours de la Plaine de l'Orbe_8_2021</v>
      </c>
      <c r="H11248" s="60">
        <v>5754</v>
      </c>
      <c r="I11248" s="60" t="s">
        <v>142</v>
      </c>
      <c r="J11248" s="60">
        <v>2021</v>
      </c>
      <c r="K11248" s="60">
        <v>1.7296222664015905E-2</v>
      </c>
    </row>
    <row r="11249" spans="1:11" x14ac:dyDescent="0.25">
      <c r="A11249" s="60" t="s">
        <v>725</v>
      </c>
      <c r="B11249" t="s">
        <v>687</v>
      </c>
      <c r="C11249" t="s">
        <v>688</v>
      </c>
      <c r="D11249" t="str">
        <f>Clef_répartition[[#This Row],[Code association]]&amp;"_"&amp;Clef_répartition[[#This Row],[Nom association]]</f>
        <v>SDISPO_Service Défense Incendie et Secours de la Plaine de l'Orbe</v>
      </c>
      <c r="E11249">
        <f>COUNTIFS(D$2:D11249,Clef_répartition[[#This Row],[Code_Nom]],J$2:J11249,Clef_répartition[[#This Row],[Année]])</f>
        <v>9</v>
      </c>
      <c r="F11249">
        <f>IF(Clef_répartition[[#This Row],[Code_Nom]]=D11248,F11248-1,(COUNTIFS(Clef_répartition[Code_Nom],Clef_répartition[[#This Row],[Code_Nom]],Clef_répartition[Année],Clef_répartition[[#This Row],[Année]])))</f>
        <v>8</v>
      </c>
      <c r="G11249" t="str">
        <f>Clef_répartition[[#This Row],[Code_Nom]]&amp;"_"&amp;Clef_répartition[[#This Row],[Nombre]]&amp;"_"&amp;Clef_répartition[[#This Row],[Année]]</f>
        <v>SDISPO_Service Défense Incendie et Secours de la Plaine de l'Orbe_9_2021</v>
      </c>
      <c r="H11249" s="60">
        <v>5758</v>
      </c>
      <c r="I11249" s="60" t="s">
        <v>147</v>
      </c>
      <c r="J11249" s="60">
        <v>2021</v>
      </c>
      <c r="K11249" s="60">
        <v>9.04572564612326E-3</v>
      </c>
    </row>
    <row r="11250" spans="1:11" x14ac:dyDescent="0.25">
      <c r="A11250" s="60" t="s">
        <v>725</v>
      </c>
      <c r="B11250" t="s">
        <v>687</v>
      </c>
      <c r="C11250" t="s">
        <v>688</v>
      </c>
      <c r="D11250" t="str">
        <f>Clef_répartition[[#This Row],[Code association]]&amp;"_"&amp;Clef_répartition[[#This Row],[Nom association]]</f>
        <v>SDISPO_Service Défense Incendie et Secours de la Plaine de l'Orbe</v>
      </c>
      <c r="E11250">
        <f>COUNTIFS(D$2:D11250,Clef_répartition[[#This Row],[Code_Nom]],J$2:J11250,Clef_répartition[[#This Row],[Année]])</f>
        <v>10</v>
      </c>
      <c r="F11250">
        <f>IF(Clef_répartition[[#This Row],[Code_Nom]]=D11249,F11249-1,(COUNTIFS(Clef_répartition[Code_Nom],Clef_répartition[[#This Row],[Code_Nom]],Clef_répartition[Année],Clef_répartition[[#This Row],[Année]])))</f>
        <v>7</v>
      </c>
      <c r="G11250" t="str">
        <f>Clef_répartition[[#This Row],[Code_Nom]]&amp;"_"&amp;Clef_répartition[[#This Row],[Nombre]]&amp;"_"&amp;Clef_répartition[[#This Row],[Année]]</f>
        <v>SDISPO_Service Défense Incendie et Secours de la Plaine de l'Orbe_10_2021</v>
      </c>
      <c r="H11250" s="60">
        <v>5756</v>
      </c>
      <c r="I11250" s="60" t="s">
        <v>185</v>
      </c>
      <c r="J11250" s="60">
        <v>2021</v>
      </c>
      <c r="K11250" s="60">
        <v>2.4950298210735588E-2</v>
      </c>
    </row>
    <row r="11251" spans="1:11" x14ac:dyDescent="0.25">
      <c r="A11251" s="60" t="s">
        <v>725</v>
      </c>
      <c r="B11251" t="s">
        <v>687</v>
      </c>
      <c r="C11251" t="s">
        <v>688</v>
      </c>
      <c r="D11251" t="str">
        <f>Clef_répartition[[#This Row],[Code association]]&amp;"_"&amp;Clef_répartition[[#This Row],[Nom association]]</f>
        <v>SDISPO_Service Défense Incendie et Secours de la Plaine de l'Orbe</v>
      </c>
      <c r="E11251">
        <f>COUNTIFS(D$2:D11251,Clef_répartition[[#This Row],[Code_Nom]],J$2:J11251,Clef_répartition[[#This Row],[Année]])</f>
        <v>11</v>
      </c>
      <c r="F11251">
        <f>IF(Clef_répartition[[#This Row],[Code_Nom]]=D11250,F11250-1,(COUNTIFS(Clef_répartition[Code_Nom],Clef_répartition[[#This Row],[Code_Nom]],Clef_répartition[Année],Clef_répartition[[#This Row],[Année]])))</f>
        <v>6</v>
      </c>
      <c r="G11251" t="str">
        <f>Clef_répartition[[#This Row],[Code_Nom]]&amp;"_"&amp;Clef_répartition[[#This Row],[Nombre]]&amp;"_"&amp;Clef_répartition[[#This Row],[Année]]</f>
        <v>SDISPO_Service Défense Incendie et Secours de la Plaine de l'Orbe_11_2021</v>
      </c>
      <c r="H11251" s="60">
        <v>5757</v>
      </c>
      <c r="I11251" s="60" t="s">
        <v>201</v>
      </c>
      <c r="J11251" s="60">
        <v>2021</v>
      </c>
      <c r="K11251" s="60">
        <v>0.3761928429423459</v>
      </c>
    </row>
    <row r="11252" spans="1:11" x14ac:dyDescent="0.25">
      <c r="A11252" s="60" t="s">
        <v>725</v>
      </c>
      <c r="B11252" t="s">
        <v>687</v>
      </c>
      <c r="C11252" t="s">
        <v>688</v>
      </c>
      <c r="D11252" t="str">
        <f>Clef_répartition[[#This Row],[Code association]]&amp;"_"&amp;Clef_répartition[[#This Row],[Nom association]]</f>
        <v>SDISPO_Service Défense Incendie et Secours de la Plaine de l'Orbe</v>
      </c>
      <c r="E11252">
        <f>COUNTIFS(D$2:D11252,Clef_répartition[[#This Row],[Code_Nom]],J$2:J11252,Clef_répartition[[#This Row],[Année]])</f>
        <v>12</v>
      </c>
      <c r="F11252">
        <f>IF(Clef_répartition[[#This Row],[Code_Nom]]=D11251,F11251-1,(COUNTIFS(Clef_répartition[Code_Nom],Clef_répartition[[#This Row],[Code_Nom]],Clef_répartition[Année],Clef_répartition[[#This Row],[Année]])))</f>
        <v>5</v>
      </c>
      <c r="G11252" t="str">
        <f>Clef_répartition[[#This Row],[Code_Nom]]&amp;"_"&amp;Clef_répartition[[#This Row],[Nombre]]&amp;"_"&amp;Clef_répartition[[#This Row],[Année]]</f>
        <v>SDISPO_Service Défense Incendie et Secours de la Plaine de l'Orbe_12_2021</v>
      </c>
      <c r="H11252" s="60">
        <v>5760</v>
      </c>
      <c r="I11252" s="60" t="s">
        <v>227</v>
      </c>
      <c r="J11252" s="60">
        <v>2021</v>
      </c>
      <c r="K11252" s="60">
        <v>2.5447316103379723E-2</v>
      </c>
    </row>
    <row r="11253" spans="1:11" x14ac:dyDescent="0.25">
      <c r="A11253" s="60" t="s">
        <v>725</v>
      </c>
      <c r="B11253" t="s">
        <v>687</v>
      </c>
      <c r="C11253" t="s">
        <v>688</v>
      </c>
      <c r="D11253" t="str">
        <f>Clef_répartition[[#This Row],[Code association]]&amp;"_"&amp;Clef_répartition[[#This Row],[Nom association]]</f>
        <v>SDISPO_Service Défense Incendie et Secours de la Plaine de l'Orbe</v>
      </c>
      <c r="E11253">
        <f>COUNTIFS(D$2:D11253,Clef_répartition[[#This Row],[Code_Nom]],J$2:J11253,Clef_répartition[[#This Row],[Année]])</f>
        <v>13</v>
      </c>
      <c r="F11253">
        <f>IF(Clef_répartition[[#This Row],[Code_Nom]]=D11252,F11252-1,(COUNTIFS(Clef_répartition[Code_Nom],Clef_répartition[[#This Row],[Code_Nom]],Clef_répartition[Année],Clef_répartition[[#This Row],[Année]])))</f>
        <v>4</v>
      </c>
      <c r="G11253" t="str">
        <f>Clef_répartition[[#This Row],[Code_Nom]]&amp;"_"&amp;Clef_répartition[[#This Row],[Nombre]]&amp;"_"&amp;Clef_répartition[[#This Row],[Année]]</f>
        <v>SDISPO_Service Défense Incendie et Secours de la Plaine de l'Orbe_13_2021</v>
      </c>
      <c r="H11253" s="60">
        <v>5761</v>
      </c>
      <c r="I11253" s="60" t="s">
        <v>233</v>
      </c>
      <c r="J11253" s="60">
        <v>2021</v>
      </c>
      <c r="K11253" s="60">
        <v>2.7385685884691847E-2</v>
      </c>
    </row>
    <row r="11254" spans="1:11" x14ac:dyDescent="0.25">
      <c r="A11254" s="60" t="s">
        <v>725</v>
      </c>
      <c r="B11254" t="s">
        <v>687</v>
      </c>
      <c r="C11254" t="s">
        <v>688</v>
      </c>
      <c r="D11254" t="str">
        <f>Clef_répartition[[#This Row],[Code association]]&amp;"_"&amp;Clef_répartition[[#This Row],[Nom association]]</f>
        <v>SDISPO_Service Défense Incendie et Secours de la Plaine de l'Orbe</v>
      </c>
      <c r="E11254">
        <f>COUNTIFS(D$2:D11254,Clef_répartition[[#This Row],[Code_Nom]],J$2:J11254,Clef_répartition[[#This Row],[Année]])</f>
        <v>14</v>
      </c>
      <c r="F11254">
        <f>IF(Clef_répartition[[#This Row],[Code_Nom]]=D11253,F11253-1,(COUNTIFS(Clef_répartition[Code_Nom],Clef_répartition[[#This Row],[Code_Nom]],Clef_répartition[Année],Clef_répartition[[#This Row],[Année]])))</f>
        <v>3</v>
      </c>
      <c r="G11254" t="str">
        <f>Clef_répartition[[#This Row],[Code_Nom]]&amp;"_"&amp;Clef_répartition[[#This Row],[Nombre]]&amp;"_"&amp;Clef_répartition[[#This Row],[Année]]</f>
        <v>SDISPO_Service Défense Incendie et Secours de la Plaine de l'Orbe_14_2021</v>
      </c>
      <c r="H11254" s="60">
        <v>5762</v>
      </c>
      <c r="I11254" s="60" t="s">
        <v>253</v>
      </c>
      <c r="J11254" s="60">
        <v>2021</v>
      </c>
      <c r="K11254" s="60">
        <v>7.0079522862823065E-3</v>
      </c>
    </row>
    <row r="11255" spans="1:11" x14ac:dyDescent="0.25">
      <c r="A11255" s="60" t="s">
        <v>725</v>
      </c>
      <c r="B11255" t="s">
        <v>687</v>
      </c>
      <c r="C11255" t="s">
        <v>688</v>
      </c>
      <c r="D11255" t="str">
        <f>Clef_répartition[[#This Row],[Code association]]&amp;"_"&amp;Clef_répartition[[#This Row],[Nom association]]</f>
        <v>SDISPO_Service Défense Incendie et Secours de la Plaine de l'Orbe</v>
      </c>
      <c r="E11255">
        <f>COUNTIFS(D$2:D11255,Clef_répartition[[#This Row],[Code_Nom]],J$2:J11255,Clef_répartition[[#This Row],[Année]])</f>
        <v>15</v>
      </c>
      <c r="F11255">
        <f>IF(Clef_répartition[[#This Row],[Code_Nom]]=D11254,F11254-1,(COUNTIFS(Clef_répartition[Code_Nom],Clef_répartition[[#This Row],[Code_Nom]],Clef_répartition[Année],Clef_répartition[[#This Row],[Année]])))</f>
        <v>2</v>
      </c>
      <c r="G11255" t="str">
        <f>Clef_répartition[[#This Row],[Code_Nom]]&amp;"_"&amp;Clef_répartition[[#This Row],[Nombre]]&amp;"_"&amp;Clef_répartition[[#This Row],[Année]]</f>
        <v>SDISPO_Service Défense Incendie et Secours de la Plaine de l'Orbe_15_2021</v>
      </c>
      <c r="H11255" s="60">
        <v>5763</v>
      </c>
      <c r="I11255" s="60" t="s">
        <v>272</v>
      </c>
      <c r="J11255" s="60">
        <v>2021</v>
      </c>
      <c r="K11255" s="60">
        <v>3.0516898608349899E-2</v>
      </c>
    </row>
    <row r="11256" spans="1:11" x14ac:dyDescent="0.25">
      <c r="A11256" s="60" t="s">
        <v>725</v>
      </c>
      <c r="B11256" t="s">
        <v>687</v>
      </c>
      <c r="C11256" t="s">
        <v>688</v>
      </c>
      <c r="D11256" t="str">
        <f>Clef_répartition[[#This Row],[Code association]]&amp;"_"&amp;Clef_répartition[[#This Row],[Nom association]]</f>
        <v>SDISPO_Service Défense Incendie et Secours de la Plaine de l'Orbe</v>
      </c>
      <c r="E11256">
        <f>COUNTIFS(D$2:D11256,Clef_répartition[[#This Row],[Code_Nom]],J$2:J11256,Clef_répartition[[#This Row],[Année]])</f>
        <v>16</v>
      </c>
      <c r="F11256">
        <f>IF(Clef_répartition[[#This Row],[Code_Nom]]=D11255,F11255-1,(COUNTIFS(Clef_répartition[Code_Nom],Clef_répartition[[#This Row],[Code_Nom]],Clef_répartition[Année],Clef_répartition[[#This Row],[Année]])))</f>
        <v>1</v>
      </c>
      <c r="G11256" t="str">
        <f>Clef_répartition[[#This Row],[Code_Nom]]&amp;"_"&amp;Clef_répartition[[#This Row],[Nombre]]&amp;"_"&amp;Clef_répartition[[#This Row],[Année]]</f>
        <v>SDISPO_Service Défense Incendie et Secours de la Plaine de l'Orbe_16_2021</v>
      </c>
      <c r="H11256" s="60">
        <v>5766</v>
      </c>
      <c r="I11256" s="60" t="s">
        <v>293</v>
      </c>
      <c r="J11256" s="60">
        <v>2021</v>
      </c>
      <c r="K11256" s="60">
        <v>2.9373757455268389E-2</v>
      </c>
    </row>
    <row r="11257" spans="1:11" x14ac:dyDescent="0.25">
      <c r="A11257" s="60" t="s">
        <v>725</v>
      </c>
      <c r="B11257" t="s">
        <v>501</v>
      </c>
      <c r="C11257" t="s">
        <v>502</v>
      </c>
      <c r="D11257" t="str">
        <f>Clef_répartition[[#This Row],[Code association]]&amp;"_"&amp;Clef_répartition[[#This Row],[Nom association]]</f>
        <v>SIDERE_Service intercommunal de distribution d'eau potable de Rolle et environs</v>
      </c>
      <c r="E11257">
        <f>COUNTIFS(D$2:D11257,Clef_répartition[[#This Row],[Code_Nom]],J$2:J11257,Clef_répartition[[#This Row],[Année]])</f>
        <v>1</v>
      </c>
      <c r="F11257">
        <f>IF(Clef_répartition[[#This Row],[Code_Nom]]=D11256,F11256-1,(COUNTIFS(Clef_répartition[Code_Nom],Clef_répartition[[#This Row],[Code_Nom]],Clef_répartition[Année],Clef_répartition[[#This Row],[Année]])))</f>
        <v>12</v>
      </c>
      <c r="G11257" t="str">
        <f>Clef_répartition[[#This Row],[Code_Nom]]&amp;"_"&amp;Clef_répartition[[#This Row],[Nombre]]&amp;"_"&amp;Clef_répartition[[#This Row],[Année]]</f>
        <v>SIDERE_Service intercommunal de distribution d'eau potable de Rolle et environs_1_2021</v>
      </c>
      <c r="H11257" s="60">
        <v>5851</v>
      </c>
      <c r="I11257" s="60" t="s">
        <v>4</v>
      </c>
      <c r="J11257" s="60">
        <v>2021</v>
      </c>
      <c r="K11257" s="60">
        <v>2.9700000000000001E-2</v>
      </c>
    </row>
    <row r="11258" spans="1:11" x14ac:dyDescent="0.25">
      <c r="A11258" s="60" t="s">
        <v>725</v>
      </c>
      <c r="B11258" t="s">
        <v>501</v>
      </c>
      <c r="C11258" t="s">
        <v>502</v>
      </c>
      <c r="D11258" t="str">
        <f>Clef_répartition[[#This Row],[Code association]]&amp;"_"&amp;Clef_répartition[[#This Row],[Nom association]]</f>
        <v>SIDERE_Service intercommunal de distribution d'eau potable de Rolle et environs</v>
      </c>
      <c r="E11258">
        <f>COUNTIFS(D$2:D11258,Clef_répartition[[#This Row],[Code_Nom]],J$2:J11258,Clef_répartition[[#This Row],[Année]])</f>
        <v>2</v>
      </c>
      <c r="F11258">
        <f>IF(Clef_répartition[[#This Row],[Code_Nom]]=D11257,F11257-1,(COUNTIFS(Clef_répartition[Code_Nom],Clef_répartition[[#This Row],[Code_Nom]],Clef_répartition[Année],Clef_répartition[[#This Row],[Année]])))</f>
        <v>11</v>
      </c>
      <c r="G11258" t="str">
        <f>Clef_répartition[[#This Row],[Code_Nom]]&amp;"_"&amp;Clef_répartition[[#This Row],[Nombre]]&amp;"_"&amp;Clef_répartition[[#This Row],[Année]]</f>
        <v>SIDERE_Service intercommunal de distribution d'eau potable de Rolle et environs_2_2021</v>
      </c>
      <c r="H11258" s="60">
        <v>5426</v>
      </c>
      <c r="I11258" s="60" t="s">
        <v>31</v>
      </c>
      <c r="J11258" s="60">
        <v>2021</v>
      </c>
      <c r="K11258" s="60">
        <v>5.3400000000000003E-2</v>
      </c>
    </row>
    <row r="11259" spans="1:11" x14ac:dyDescent="0.25">
      <c r="A11259" s="60" t="s">
        <v>725</v>
      </c>
      <c r="B11259" t="s">
        <v>501</v>
      </c>
      <c r="C11259" t="s">
        <v>502</v>
      </c>
      <c r="D11259" t="str">
        <f>Clef_répartition[[#This Row],[Code association]]&amp;"_"&amp;Clef_répartition[[#This Row],[Nom association]]</f>
        <v>SIDERE_Service intercommunal de distribution d'eau potable de Rolle et environs</v>
      </c>
      <c r="E11259">
        <f>COUNTIFS(D$2:D11259,Clef_répartition[[#This Row],[Code_Nom]],J$2:J11259,Clef_répartition[[#This Row],[Année]])</f>
        <v>3</v>
      </c>
      <c r="F11259">
        <f>IF(Clef_répartition[[#This Row],[Code_Nom]]=D11258,F11258-1,(COUNTIFS(Clef_répartition[Code_Nom],Clef_répartition[[#This Row],[Code_Nom]],Clef_répartition[Année],Clef_répartition[[#This Row],[Année]])))</f>
        <v>10</v>
      </c>
      <c r="G11259" t="str">
        <f>Clef_répartition[[#This Row],[Code_Nom]]&amp;"_"&amp;Clef_répartition[[#This Row],[Nombre]]&amp;"_"&amp;Clef_répartition[[#This Row],[Année]]</f>
        <v>SIDERE_Service intercommunal de distribution d'eau potable de Rolle et environs_3_2021</v>
      </c>
      <c r="H11259" s="60">
        <v>5852</v>
      </c>
      <c r="I11259" s="60" t="s">
        <v>41</v>
      </c>
      <c r="J11259" s="60">
        <v>2021</v>
      </c>
      <c r="K11259" s="60">
        <v>2.5700000000000001E-2</v>
      </c>
    </row>
    <row r="11260" spans="1:11" x14ac:dyDescent="0.25">
      <c r="A11260" s="60" t="s">
        <v>725</v>
      </c>
      <c r="B11260" t="s">
        <v>501</v>
      </c>
      <c r="C11260" t="s">
        <v>502</v>
      </c>
      <c r="D11260" t="str">
        <f>Clef_répartition[[#This Row],[Code association]]&amp;"_"&amp;Clef_répartition[[#This Row],[Nom association]]</f>
        <v>SIDERE_Service intercommunal de distribution d'eau potable de Rolle et environs</v>
      </c>
      <c r="E11260">
        <f>COUNTIFS(D$2:D11260,Clef_répartition[[#This Row],[Code_Nom]],J$2:J11260,Clef_répartition[[#This Row],[Année]])</f>
        <v>4</v>
      </c>
      <c r="F11260">
        <f>IF(Clef_répartition[[#This Row],[Code_Nom]]=D11259,F11259-1,(COUNTIFS(Clef_répartition[Code_Nom],Clef_répartition[[#This Row],[Code_Nom]],Clef_répartition[Année],Clef_répartition[[#This Row],[Année]])))</f>
        <v>9</v>
      </c>
      <c r="G11260" t="str">
        <f>Clef_répartition[[#This Row],[Code_Nom]]&amp;"_"&amp;Clef_répartition[[#This Row],[Nombre]]&amp;"_"&amp;Clef_répartition[[#This Row],[Année]]</f>
        <v>SIDERE_Service intercommunal de distribution d'eau potable de Rolle et environs_4_2021</v>
      </c>
      <c r="H11260" s="60">
        <v>5853</v>
      </c>
      <c r="I11260" s="60" t="s">
        <v>42</v>
      </c>
      <c r="J11260" s="60">
        <v>2021</v>
      </c>
      <c r="K11260" s="60">
        <v>3.0800000000000001E-2</v>
      </c>
    </row>
    <row r="11261" spans="1:11" x14ac:dyDescent="0.25">
      <c r="A11261" s="60" t="s">
        <v>725</v>
      </c>
      <c r="B11261" t="s">
        <v>501</v>
      </c>
      <c r="C11261" t="s">
        <v>502</v>
      </c>
      <c r="D11261" t="str">
        <f>Clef_répartition[[#This Row],[Code association]]&amp;"_"&amp;Clef_répartition[[#This Row],[Nom association]]</f>
        <v>SIDERE_Service intercommunal de distribution d'eau potable de Rolle et environs</v>
      </c>
      <c r="E11261">
        <f>COUNTIFS(D$2:D11261,Clef_répartition[[#This Row],[Code_Nom]],J$2:J11261,Clef_répartition[[#This Row],[Année]])</f>
        <v>5</v>
      </c>
      <c r="F11261">
        <f>IF(Clef_répartition[[#This Row],[Code_Nom]]=D11260,F11260-1,(COUNTIFS(Clef_répartition[Code_Nom],Clef_répartition[[#This Row],[Code_Nom]],Clef_répartition[Année],Clef_répartition[[#This Row],[Année]])))</f>
        <v>8</v>
      </c>
      <c r="G11261" t="str">
        <f>Clef_répartition[[#This Row],[Code_Nom]]&amp;"_"&amp;Clef_répartition[[#This Row],[Nombre]]&amp;"_"&amp;Clef_répartition[[#This Row],[Année]]</f>
        <v>SIDERE_Service intercommunal de distribution d'eau potable de Rolle et environs_5_2021</v>
      </c>
      <c r="H11261" s="60">
        <v>5855</v>
      </c>
      <c r="I11261" s="60" t="s">
        <v>98</v>
      </c>
      <c r="J11261" s="60">
        <v>2021</v>
      </c>
      <c r="K11261" s="60">
        <v>4.6199999999999998E-2</v>
      </c>
    </row>
    <row r="11262" spans="1:11" x14ac:dyDescent="0.25">
      <c r="A11262" s="60" t="s">
        <v>725</v>
      </c>
      <c r="B11262" t="s">
        <v>501</v>
      </c>
      <c r="C11262" t="s">
        <v>502</v>
      </c>
      <c r="D11262" t="str">
        <f>Clef_répartition[[#This Row],[Code association]]&amp;"_"&amp;Clef_répartition[[#This Row],[Nom association]]</f>
        <v>SIDERE_Service intercommunal de distribution d'eau potable de Rolle et environs</v>
      </c>
      <c r="E11262">
        <f>COUNTIFS(D$2:D11262,Clef_répartition[[#This Row],[Code_Nom]],J$2:J11262,Clef_répartition[[#This Row],[Année]])</f>
        <v>6</v>
      </c>
      <c r="F11262">
        <f>IF(Clef_répartition[[#This Row],[Code_Nom]]=D11261,F11261-1,(COUNTIFS(Clef_répartition[Code_Nom],Clef_répartition[[#This Row],[Code_Nom]],Clef_répartition[Année],Clef_répartition[[#This Row],[Année]])))</f>
        <v>7</v>
      </c>
      <c r="G11262" t="str">
        <f>Clef_répartition[[#This Row],[Code_Nom]]&amp;"_"&amp;Clef_répartition[[#This Row],[Nombre]]&amp;"_"&amp;Clef_répartition[[#This Row],[Année]]</f>
        <v>SIDERE_Service intercommunal de distribution d'eau potable de Rolle et environs_6_2021</v>
      </c>
      <c r="H11262" s="60">
        <v>5427</v>
      </c>
      <c r="I11262" s="60" t="s">
        <v>112</v>
      </c>
      <c r="J11262" s="60">
        <v>2021</v>
      </c>
      <c r="K11262" s="60">
        <v>3.7900000000000003E-2</v>
      </c>
    </row>
    <row r="11263" spans="1:11" x14ac:dyDescent="0.25">
      <c r="A11263" s="60" t="s">
        <v>725</v>
      </c>
      <c r="B11263" t="s">
        <v>501</v>
      </c>
      <c r="C11263" t="s">
        <v>502</v>
      </c>
      <c r="D11263" t="str">
        <f>Clef_répartition[[#This Row],[Code association]]&amp;"_"&amp;Clef_répartition[[#This Row],[Nom association]]</f>
        <v>SIDERE_Service intercommunal de distribution d'eau potable de Rolle et environs</v>
      </c>
      <c r="E11263">
        <f>COUNTIFS(D$2:D11263,Clef_répartition[[#This Row],[Code_Nom]],J$2:J11263,Clef_répartition[[#This Row],[Année]])</f>
        <v>7</v>
      </c>
      <c r="F11263">
        <f>IF(Clef_répartition[[#This Row],[Code_Nom]]=D11262,F11262-1,(COUNTIFS(Clef_répartition[Code_Nom],Clef_répartition[[#This Row],[Code_Nom]],Clef_répartition[Année],Clef_répartition[[#This Row],[Année]])))</f>
        <v>6</v>
      </c>
      <c r="G11263" t="str">
        <f>Clef_répartition[[#This Row],[Code_Nom]]&amp;"_"&amp;Clef_répartition[[#This Row],[Nombre]]&amp;"_"&amp;Clef_répartition[[#This Row],[Année]]</f>
        <v>SIDERE_Service intercommunal de distribution d'eau potable de Rolle et environs_7_2021</v>
      </c>
      <c r="H11263" s="60">
        <v>5857</v>
      </c>
      <c r="I11263" s="60" t="s">
        <v>122</v>
      </c>
      <c r="J11263" s="60">
        <v>2021</v>
      </c>
      <c r="K11263" s="60">
        <v>8.5999999999999993E-2</v>
      </c>
    </row>
    <row r="11264" spans="1:11" x14ac:dyDescent="0.25">
      <c r="A11264" s="60" t="s">
        <v>725</v>
      </c>
      <c r="B11264" t="s">
        <v>501</v>
      </c>
      <c r="C11264" t="s">
        <v>502</v>
      </c>
      <c r="D11264" t="str">
        <f>Clef_répartition[[#This Row],[Code association]]&amp;"_"&amp;Clef_répartition[[#This Row],[Nom association]]</f>
        <v>SIDERE_Service intercommunal de distribution d'eau potable de Rolle et environs</v>
      </c>
      <c r="E11264">
        <f>COUNTIFS(D$2:D11264,Clef_répartition[[#This Row],[Code_Nom]],J$2:J11264,Clef_répartition[[#This Row],[Année]])</f>
        <v>8</v>
      </c>
      <c r="F11264">
        <f>IF(Clef_répartition[[#This Row],[Code_Nom]]=D11263,F11263-1,(COUNTIFS(Clef_répartition[Code_Nom],Clef_répartition[[#This Row],[Code_Nom]],Clef_répartition[Année],Clef_répartition[[#This Row],[Année]])))</f>
        <v>5</v>
      </c>
      <c r="G11264" t="str">
        <f>Clef_répartition[[#This Row],[Code_Nom]]&amp;"_"&amp;Clef_répartition[[#This Row],[Nombre]]&amp;"_"&amp;Clef_répartition[[#This Row],[Année]]</f>
        <v>SIDERE_Service intercommunal de distribution d'eau potable de Rolle et environs_8_2021</v>
      </c>
      <c r="H11264" s="60">
        <v>5858</v>
      </c>
      <c r="I11264" s="60" t="s">
        <v>165</v>
      </c>
      <c r="J11264" s="60">
        <v>2021</v>
      </c>
      <c r="K11264" s="60">
        <v>3.7699999999999997E-2</v>
      </c>
    </row>
    <row r="11265" spans="1:11" x14ac:dyDescent="0.25">
      <c r="A11265" s="60" t="s">
        <v>725</v>
      </c>
      <c r="B11265" t="s">
        <v>501</v>
      </c>
      <c r="C11265" t="s">
        <v>502</v>
      </c>
      <c r="D11265" t="str">
        <f>Clef_répartition[[#This Row],[Code association]]&amp;"_"&amp;Clef_répartition[[#This Row],[Nom association]]</f>
        <v>SIDERE_Service intercommunal de distribution d'eau potable de Rolle et environs</v>
      </c>
      <c r="E11265">
        <f>COUNTIFS(D$2:D11265,Clef_répartition[[#This Row],[Code_Nom]],J$2:J11265,Clef_répartition[[#This Row],[Année]])</f>
        <v>9</v>
      </c>
      <c r="F11265">
        <f>IF(Clef_répartition[[#This Row],[Code_Nom]]=D11264,F11264-1,(COUNTIFS(Clef_répartition[Code_Nom],Clef_répartition[[#This Row],[Code_Nom]],Clef_répartition[Année],Clef_répartition[[#This Row],[Année]])))</f>
        <v>4</v>
      </c>
      <c r="G11265" t="str">
        <f>Clef_répartition[[#This Row],[Code_Nom]]&amp;"_"&amp;Clef_répartition[[#This Row],[Nombre]]&amp;"_"&amp;Clef_répartition[[#This Row],[Année]]</f>
        <v>SIDERE_Service intercommunal de distribution d'eau potable de Rolle et environs_9_2021</v>
      </c>
      <c r="H11265" s="60">
        <v>5859</v>
      </c>
      <c r="I11265" s="60" t="s">
        <v>182</v>
      </c>
      <c r="J11265" s="60">
        <v>2021</v>
      </c>
      <c r="K11265" s="60">
        <v>0.1638</v>
      </c>
    </row>
    <row r="11266" spans="1:11" x14ac:dyDescent="0.25">
      <c r="A11266" s="60" t="s">
        <v>725</v>
      </c>
      <c r="B11266" t="s">
        <v>501</v>
      </c>
      <c r="C11266" t="s">
        <v>502</v>
      </c>
      <c r="D11266" t="str">
        <f>Clef_répartition[[#This Row],[Code association]]&amp;"_"&amp;Clef_répartition[[#This Row],[Nom association]]</f>
        <v>SIDERE_Service intercommunal de distribution d'eau potable de Rolle et environs</v>
      </c>
      <c r="E11266">
        <f>COUNTIFS(D$2:D11266,Clef_répartition[[#This Row],[Code_Nom]],J$2:J11266,Clef_répartition[[#This Row],[Année]])</f>
        <v>10</v>
      </c>
      <c r="F11266">
        <f>IF(Clef_répartition[[#This Row],[Code_Nom]]=D11265,F11265-1,(COUNTIFS(Clef_répartition[Code_Nom],Clef_répartition[[#This Row],[Code_Nom]],Clef_répartition[Année],Clef_répartition[[#This Row],[Année]])))</f>
        <v>3</v>
      </c>
      <c r="G11266" t="str">
        <f>Clef_répartition[[#This Row],[Code_Nom]]&amp;"_"&amp;Clef_répartition[[#This Row],[Nombre]]&amp;"_"&amp;Clef_répartition[[#This Row],[Année]]</f>
        <v>SIDERE_Service intercommunal de distribution d'eau potable de Rolle et environs_10_2021</v>
      </c>
      <c r="H11266" s="60">
        <v>5860</v>
      </c>
      <c r="I11266" s="60" t="s">
        <v>215</v>
      </c>
      <c r="J11266" s="60">
        <v>2021</v>
      </c>
      <c r="K11266" s="60">
        <v>9.0499999999999997E-2</v>
      </c>
    </row>
    <row r="11267" spans="1:11" x14ac:dyDescent="0.25">
      <c r="A11267" s="60" t="s">
        <v>725</v>
      </c>
      <c r="B11267" t="s">
        <v>501</v>
      </c>
      <c r="C11267" t="s">
        <v>502</v>
      </c>
      <c r="D11267" t="str">
        <f>Clef_répartition[[#This Row],[Code association]]&amp;"_"&amp;Clef_répartition[[#This Row],[Nom association]]</f>
        <v>SIDERE_Service intercommunal de distribution d'eau potable de Rolle et environs</v>
      </c>
      <c r="E11267">
        <f>COUNTIFS(D$2:D11267,Clef_répartition[[#This Row],[Code_Nom]],J$2:J11267,Clef_répartition[[#This Row],[Année]])</f>
        <v>11</v>
      </c>
      <c r="F11267">
        <f>IF(Clef_répartition[[#This Row],[Code_Nom]]=D11266,F11266-1,(COUNTIFS(Clef_répartition[Code_Nom],Clef_répartition[[#This Row],[Code_Nom]],Clef_répartition[Année],Clef_répartition[[#This Row],[Année]])))</f>
        <v>2</v>
      </c>
      <c r="G11267" t="str">
        <f>Clef_répartition[[#This Row],[Code_Nom]]&amp;"_"&amp;Clef_répartition[[#This Row],[Nombre]]&amp;"_"&amp;Clef_répartition[[#This Row],[Année]]</f>
        <v>SIDERE_Service intercommunal de distribution d'eau potable de Rolle et environs_11_2021</v>
      </c>
      <c r="H11267" s="60">
        <v>5861</v>
      </c>
      <c r="I11267" s="60" t="s">
        <v>232</v>
      </c>
      <c r="J11267" s="60">
        <v>2021</v>
      </c>
      <c r="K11267" s="60">
        <v>0.37619999999999998</v>
      </c>
    </row>
    <row r="11268" spans="1:11" x14ac:dyDescent="0.25">
      <c r="A11268" s="60" t="s">
        <v>725</v>
      </c>
      <c r="B11268" t="s">
        <v>501</v>
      </c>
      <c r="C11268" t="s">
        <v>502</v>
      </c>
      <c r="D11268" t="str">
        <f>Clef_répartition[[#This Row],[Code association]]&amp;"_"&amp;Clef_répartition[[#This Row],[Nom association]]</f>
        <v>SIDERE_Service intercommunal de distribution d'eau potable de Rolle et environs</v>
      </c>
      <c r="E11268">
        <f>COUNTIFS(D$2:D11268,Clef_répartition[[#This Row],[Code_Nom]],J$2:J11268,Clef_répartition[[#This Row],[Année]])</f>
        <v>12</v>
      </c>
      <c r="F11268">
        <f>IF(Clef_répartition[[#This Row],[Code_Nom]]=D11267,F11267-1,(COUNTIFS(Clef_répartition[Code_Nom],Clef_répartition[[#This Row],[Code_Nom]],Clef_répartition[Année],Clef_répartition[[#This Row],[Année]])))</f>
        <v>1</v>
      </c>
      <c r="G11268" t="str">
        <f>Clef_répartition[[#This Row],[Code_Nom]]&amp;"_"&amp;Clef_répartition[[#This Row],[Nombre]]&amp;"_"&amp;Clef_répartition[[#This Row],[Année]]</f>
        <v>SIDERE_Service intercommunal de distribution d'eau potable de Rolle et environs_12_2021</v>
      </c>
      <c r="H11268" s="60">
        <v>5863</v>
      </c>
      <c r="I11268" s="60" t="s">
        <v>287</v>
      </c>
      <c r="J11268" s="60">
        <v>2021</v>
      </c>
      <c r="K11268" s="60">
        <v>2.2100000000000002E-2</v>
      </c>
    </row>
    <row r="11269" spans="1:11" x14ac:dyDescent="0.25">
      <c r="A11269" s="60" t="s">
        <v>725</v>
      </c>
      <c r="B11269" t="s">
        <v>679</v>
      </c>
      <c r="C11269" t="s">
        <v>680</v>
      </c>
      <c r="D11269" t="str">
        <f>Clef_répartition[[#This Row],[Code association]]&amp;"_"&amp;Clef_répartition[[#This Row],[Nom association]]</f>
        <v>SIECGE_Service intercommunal des eaux de Chéserex-Grens-Eysins</v>
      </c>
      <c r="E11269">
        <f>COUNTIFS(D$2:D11269,Clef_répartition[[#This Row],[Code_Nom]],J$2:J11269,Clef_répartition[[#This Row],[Année]])</f>
        <v>1</v>
      </c>
      <c r="F11269">
        <f>IF(Clef_répartition[[#This Row],[Code_Nom]]=D11268,F11268-1,(COUNTIFS(Clef_répartition[Code_Nom],Clef_répartition[[#This Row],[Code_Nom]],Clef_répartition[Année],Clef_répartition[[#This Row],[Année]])))</f>
        <v>3</v>
      </c>
      <c r="G11269" t="str">
        <f>Clef_répartition[[#This Row],[Code_Nom]]&amp;"_"&amp;Clef_répartition[[#This Row],[Nombre]]&amp;"_"&amp;Clef_répartition[[#This Row],[Année]]</f>
        <v>SIECGE_Service intercommunal des eaux de Chéserex-Grens-Eysins_1_2021</v>
      </c>
      <c r="H11269" s="60">
        <v>5709</v>
      </c>
      <c r="I11269" s="60" t="s">
        <v>62</v>
      </c>
      <c r="J11269" s="60">
        <v>2021</v>
      </c>
      <c r="K11269" s="60">
        <v>0.43</v>
      </c>
    </row>
    <row r="11270" spans="1:11" x14ac:dyDescent="0.25">
      <c r="A11270" s="60" t="s">
        <v>725</v>
      </c>
      <c r="B11270" t="s">
        <v>679</v>
      </c>
      <c r="C11270" t="s">
        <v>680</v>
      </c>
      <c r="D11270" t="str">
        <f>Clef_répartition[[#This Row],[Code association]]&amp;"_"&amp;Clef_répartition[[#This Row],[Nom association]]</f>
        <v>SIECGE_Service intercommunal des eaux de Chéserex-Grens-Eysins</v>
      </c>
      <c r="E11270">
        <f>COUNTIFS(D$2:D11270,Clef_répartition[[#This Row],[Code_Nom]],J$2:J11270,Clef_répartition[[#This Row],[Année]])</f>
        <v>2</v>
      </c>
      <c r="F11270">
        <f>IF(Clef_répartition[[#This Row],[Code_Nom]]=D11269,F11269-1,(COUNTIFS(Clef_répartition[Code_Nom],Clef_répartition[[#This Row],[Code_Nom]],Clef_répartition[Année],Clef_répartition[[#This Row],[Année]])))</f>
        <v>2</v>
      </c>
      <c r="G11270" t="str">
        <f>Clef_répartition[[#This Row],[Code_Nom]]&amp;"_"&amp;Clef_répartition[[#This Row],[Nombre]]&amp;"_"&amp;Clef_répartition[[#This Row],[Année]]</f>
        <v>SIECGE_Service intercommunal des eaux de Chéserex-Grens-Eysins_2_2021</v>
      </c>
      <c r="H11270" s="60">
        <v>5716</v>
      </c>
      <c r="I11270" s="60" t="s">
        <v>110</v>
      </c>
      <c r="J11270" s="60">
        <v>2021</v>
      </c>
      <c r="K11270" s="60">
        <v>0.44</v>
      </c>
    </row>
    <row r="11271" spans="1:11" x14ac:dyDescent="0.25">
      <c r="A11271" s="60" t="s">
        <v>725</v>
      </c>
      <c r="B11271" t="s">
        <v>679</v>
      </c>
      <c r="C11271" t="s">
        <v>680</v>
      </c>
      <c r="D11271" t="str">
        <f>Clef_répartition[[#This Row],[Code association]]&amp;"_"&amp;Clef_répartition[[#This Row],[Nom association]]</f>
        <v>SIECGE_Service intercommunal des eaux de Chéserex-Grens-Eysins</v>
      </c>
      <c r="E11271">
        <f>COUNTIFS(D$2:D11271,Clef_répartition[[#This Row],[Code_Nom]],J$2:J11271,Clef_répartition[[#This Row],[Année]])</f>
        <v>3</v>
      </c>
      <c r="F11271">
        <f>IF(Clef_répartition[[#This Row],[Code_Nom]]=D11270,F11270-1,(COUNTIFS(Clef_répartition[Code_Nom],Clef_répartition[[#This Row],[Code_Nom]],Clef_répartition[Année],Clef_répartition[[#This Row],[Année]])))</f>
        <v>1</v>
      </c>
      <c r="G11271" t="str">
        <f>Clef_répartition[[#This Row],[Code_Nom]]&amp;"_"&amp;Clef_répartition[[#This Row],[Nombre]]&amp;"_"&amp;Clef_répartition[[#This Row],[Année]]</f>
        <v>SIECGE_Service intercommunal des eaux de Chéserex-Grens-Eysins_3_2021</v>
      </c>
      <c r="H11271" s="60">
        <v>5722</v>
      </c>
      <c r="I11271" s="60" t="s">
        <v>133</v>
      </c>
      <c r="J11271" s="60">
        <v>2021</v>
      </c>
      <c r="K11271" s="60">
        <v>0.13</v>
      </c>
    </row>
    <row r="11272" spans="1:11" x14ac:dyDescent="0.25">
      <c r="A11272" s="60" t="s">
        <v>725</v>
      </c>
      <c r="B11272" t="s">
        <v>567</v>
      </c>
      <c r="C11272" t="s">
        <v>568</v>
      </c>
      <c r="D11272" t="str">
        <f>Clef_répartition[[#This Row],[Code association]]&amp;"_"&amp;Clef_répartition[[#This Row],[Nom association]]</f>
        <v>SIEMV_Service intercommunal d'épuration des eaux usées de Mézières et environs</v>
      </c>
      <c r="E11272">
        <f>COUNTIFS(D$2:D11272,Clef_répartition[[#This Row],[Code_Nom]],J$2:J11272,Clef_répartition[[#This Row],[Année]])</f>
        <v>1</v>
      </c>
      <c r="F11272">
        <f>IF(Clef_répartition[[#This Row],[Code_Nom]]=D11271,F11271-1,(COUNTIFS(Clef_répartition[Code_Nom],Clef_répartition[[#This Row],[Code_Nom]],Clef_répartition[Année],Clef_répartition[[#This Row],[Année]])))</f>
        <v>6</v>
      </c>
      <c r="G11272" t="str">
        <f>Clef_répartition[[#This Row],[Code_Nom]]&amp;"_"&amp;Clef_répartition[[#This Row],[Nombre]]&amp;"_"&amp;Clef_répartition[[#This Row],[Année]]</f>
        <v>SIEMV_Service intercommunal d'épuration des eaux usées de Mézières et environs_1_2021</v>
      </c>
      <c r="H11272" s="60">
        <v>5785</v>
      </c>
      <c r="I11272" s="60" t="s">
        <v>74</v>
      </c>
      <c r="J11272" s="60">
        <v>2021</v>
      </c>
      <c r="K11272" s="60">
        <v>0.09</v>
      </c>
    </row>
    <row r="11273" spans="1:11" x14ac:dyDescent="0.25">
      <c r="A11273" s="60" t="s">
        <v>725</v>
      </c>
      <c r="B11273" t="s">
        <v>567</v>
      </c>
      <c r="C11273" t="s">
        <v>568</v>
      </c>
      <c r="D11273" t="str">
        <f>Clef_répartition[[#This Row],[Code association]]&amp;"_"&amp;Clef_répartition[[#This Row],[Nom association]]</f>
        <v>SIEMV_Service intercommunal d'épuration des eaux usées de Mézières et environs</v>
      </c>
      <c r="E11273">
        <f>COUNTIFS(D$2:D11273,Clef_répartition[[#This Row],[Code_Nom]],J$2:J11273,Clef_répartition[[#This Row],[Année]])</f>
        <v>2</v>
      </c>
      <c r="F11273">
        <f>IF(Clef_répartition[[#This Row],[Code_Nom]]=D11272,F11272-1,(COUNTIFS(Clef_répartition[Code_Nom],Clef_répartition[[#This Row],[Code_Nom]],Clef_répartition[Année],Clef_répartition[[#This Row],[Année]])))</f>
        <v>5</v>
      </c>
      <c r="G11273" t="str">
        <f>Clef_répartition[[#This Row],[Code_Nom]]&amp;"_"&amp;Clef_répartition[[#This Row],[Nombre]]&amp;"_"&amp;Clef_répartition[[#This Row],[Année]]</f>
        <v>SIEMV_Service intercommunal d'épuration des eaux usées de Mézières et environs_2_2021</v>
      </c>
      <c r="H11273" s="60">
        <v>5806</v>
      </c>
      <c r="I11273" s="60" t="s">
        <v>140</v>
      </c>
      <c r="J11273" s="60">
        <v>2021</v>
      </c>
      <c r="K11273" s="60">
        <v>0.52</v>
      </c>
    </row>
    <row r="11274" spans="1:11" x14ac:dyDescent="0.25">
      <c r="A11274" s="60" t="s">
        <v>725</v>
      </c>
      <c r="B11274" t="s">
        <v>567</v>
      </c>
      <c r="C11274" t="s">
        <v>568</v>
      </c>
      <c r="D11274" t="str">
        <f>Clef_répartition[[#This Row],[Code association]]&amp;"_"&amp;Clef_répartition[[#This Row],[Nom association]]</f>
        <v>SIEMV_Service intercommunal d'épuration des eaux usées de Mézières et environs</v>
      </c>
      <c r="E11274">
        <f>COUNTIFS(D$2:D11274,Clef_répartition[[#This Row],[Code_Nom]],J$2:J11274,Clef_répartition[[#This Row],[Année]])</f>
        <v>3</v>
      </c>
      <c r="F11274">
        <f>IF(Clef_répartition[[#This Row],[Code_Nom]]=D11273,F11273-1,(COUNTIFS(Clef_répartition[Code_Nom],Clef_répartition[[#This Row],[Code_Nom]],Clef_répartition[Année],Clef_répartition[[#This Row],[Année]])))</f>
        <v>4</v>
      </c>
      <c r="G11274" t="str">
        <f>Clef_répartition[[#This Row],[Code_Nom]]&amp;"_"&amp;Clef_répartition[[#This Row],[Nombre]]&amp;"_"&amp;Clef_répartition[[#This Row],[Année]]</f>
        <v>SIEMV_Service intercommunal d'épuration des eaux usées de Mézières et environs_3_2021</v>
      </c>
      <c r="H11274" s="60">
        <v>5792</v>
      </c>
      <c r="I11274" s="60" t="s">
        <v>187</v>
      </c>
      <c r="J11274" s="60">
        <v>2021</v>
      </c>
      <c r="K11274" s="60">
        <v>0.11</v>
      </c>
    </row>
    <row r="11275" spans="1:11" x14ac:dyDescent="0.25">
      <c r="A11275" s="60" t="s">
        <v>725</v>
      </c>
      <c r="B11275" t="s">
        <v>567</v>
      </c>
      <c r="C11275" t="s">
        <v>568</v>
      </c>
      <c r="D11275" t="str">
        <f>Clef_répartition[[#This Row],[Code association]]&amp;"_"&amp;Clef_répartition[[#This Row],[Nom association]]</f>
        <v>SIEMV_Service intercommunal d'épuration des eaux usées de Mézières et environs</v>
      </c>
      <c r="E11275">
        <f>COUNTIFS(D$2:D11275,Clef_répartition[[#This Row],[Code_Nom]],J$2:J11275,Clef_répartition[[#This Row],[Année]])</f>
        <v>4</v>
      </c>
      <c r="F11275">
        <f>IF(Clef_répartition[[#This Row],[Code_Nom]]=D11274,F11274-1,(COUNTIFS(Clef_répartition[Code_Nom],Clef_répartition[[#This Row],[Code_Nom]],Clef_répartition[Année],Clef_répartition[[#This Row],[Année]])))</f>
        <v>3</v>
      </c>
      <c r="G11275" t="str">
        <f>Clef_répartition[[#This Row],[Code_Nom]]&amp;"_"&amp;Clef_répartition[[#This Row],[Nombre]]&amp;"_"&amp;Clef_répartition[[#This Row],[Année]]</f>
        <v>SIEMV_Service intercommunal d'épuration des eaux usées de Mézières et environs_4_2021</v>
      </c>
      <c r="H11275" s="60">
        <v>5798</v>
      </c>
      <c r="I11275" s="60" t="s">
        <v>236</v>
      </c>
      <c r="J11275" s="60">
        <v>2021</v>
      </c>
      <c r="K11275" s="60">
        <v>0.11</v>
      </c>
    </row>
    <row r="11276" spans="1:11" x14ac:dyDescent="0.25">
      <c r="A11276" s="60" t="s">
        <v>725</v>
      </c>
      <c r="B11276" t="s">
        <v>567</v>
      </c>
      <c r="C11276" t="s">
        <v>568</v>
      </c>
      <c r="D11276" t="str">
        <f>Clef_répartition[[#This Row],[Code association]]&amp;"_"&amp;Clef_répartition[[#This Row],[Nom association]]</f>
        <v>SIEMV_Service intercommunal d'épuration des eaux usées de Mézières et environs</v>
      </c>
      <c r="E11276">
        <f>COUNTIFS(D$2:D11276,Clef_répartition[[#This Row],[Code_Nom]],J$2:J11276,Clef_répartition[[#This Row],[Année]])</f>
        <v>5</v>
      </c>
      <c r="F11276">
        <f>IF(Clef_répartition[[#This Row],[Code_Nom]]=D11275,F11275-1,(COUNTIFS(Clef_répartition[Code_Nom],Clef_répartition[[#This Row],[Code_Nom]],Clef_répartition[Année],Clef_répartition[[#This Row],[Année]])))</f>
        <v>2</v>
      </c>
      <c r="G11276" t="str">
        <f>Clef_répartition[[#This Row],[Code_Nom]]&amp;"_"&amp;Clef_répartition[[#This Row],[Nombre]]&amp;"_"&amp;Clef_répartition[[#This Row],[Année]]</f>
        <v>SIEMV_Service intercommunal d'épuration des eaux usées de Mézières et environs_5_2021</v>
      </c>
      <c r="H11276" s="60">
        <v>5692</v>
      </c>
      <c r="I11276" s="60" t="s">
        <v>289</v>
      </c>
      <c r="J11276" s="60">
        <v>2021</v>
      </c>
      <c r="K11276" s="60">
        <v>0.11</v>
      </c>
    </row>
    <row r="11277" spans="1:11" x14ac:dyDescent="0.25">
      <c r="A11277" s="60" t="s">
        <v>725</v>
      </c>
      <c r="B11277" t="s">
        <v>567</v>
      </c>
      <c r="C11277" t="s">
        <v>568</v>
      </c>
      <c r="D11277" t="str">
        <f>Clef_répartition[[#This Row],[Code association]]&amp;"_"&amp;Clef_répartition[[#This Row],[Nom association]]</f>
        <v>SIEMV_Service intercommunal d'épuration des eaux usées de Mézières et environs</v>
      </c>
      <c r="E11277">
        <f>COUNTIFS(D$2:D11277,Clef_répartition[[#This Row],[Code_Nom]],J$2:J11277,Clef_répartition[[#This Row],[Année]])</f>
        <v>6</v>
      </c>
      <c r="F11277">
        <f>IF(Clef_répartition[[#This Row],[Code_Nom]]=D11276,F11276-1,(COUNTIFS(Clef_répartition[Code_Nom],Clef_répartition[[#This Row],[Code_Nom]],Clef_répartition[Année],Clef_répartition[[#This Row],[Année]])))</f>
        <v>1</v>
      </c>
      <c r="G11277" t="str">
        <f>Clef_répartition[[#This Row],[Code_Nom]]&amp;"_"&amp;Clef_répartition[[#This Row],[Nombre]]&amp;"_"&amp;Clef_répartition[[#This Row],[Année]]</f>
        <v>SIEMV_Service intercommunal d'épuration des eaux usées de Mézières et environs_6_2021</v>
      </c>
      <c r="H11277" s="60">
        <v>5803</v>
      </c>
      <c r="I11277" s="60" t="s">
        <v>294</v>
      </c>
      <c r="J11277" s="60">
        <v>2021</v>
      </c>
      <c r="K11277" s="60">
        <v>0.06</v>
      </c>
    </row>
    <row r="11278" spans="1:11" x14ac:dyDescent="0.25">
      <c r="A11278" s="60" t="s">
        <v>725</v>
      </c>
      <c r="B11278" t="s">
        <v>642</v>
      </c>
      <c r="C11278" t="s">
        <v>643</v>
      </c>
      <c r="D11278" t="str">
        <f>Clef_répartition[[#This Row],[Code association]]&amp;"_"&amp;Clef_répartition[[#This Row],[Nom association]]</f>
        <v>SIGE_Service intercommunal de gestion</v>
      </c>
      <c r="E11278">
        <f>COUNTIFS(D$2:D11278,Clef_répartition[[#This Row],[Code_Nom]],J$2:J11278,Clef_répartition[[#This Row],[Année]])</f>
        <v>1</v>
      </c>
      <c r="F11278">
        <f>IF(Clef_répartition[[#This Row],[Code_Nom]]=D11277,F11277-1,(COUNTIFS(Clef_répartition[Code_Nom],Clef_répartition[[#This Row],[Code_Nom]],Clef_répartition[Année],Clef_répartition[[#This Row],[Année]])))</f>
        <v>8</v>
      </c>
      <c r="G11278" t="str">
        <f>Clef_répartition[[#This Row],[Code_Nom]]&amp;"_"&amp;Clef_répartition[[#This Row],[Nombre]]&amp;"_"&amp;Clef_répartition[[#This Row],[Année]]</f>
        <v>SIGE_Service intercommunal de gestion_1_2021</v>
      </c>
      <c r="H11278" s="60">
        <v>5882</v>
      </c>
      <c r="I11278" s="60" t="s">
        <v>50</v>
      </c>
      <c r="J11278" s="60">
        <v>2021</v>
      </c>
      <c r="K11278" s="60">
        <v>0.05</v>
      </c>
    </row>
    <row r="11279" spans="1:11" x14ac:dyDescent="0.25">
      <c r="A11279" s="60" t="s">
        <v>725</v>
      </c>
      <c r="B11279" t="s">
        <v>642</v>
      </c>
      <c r="C11279" t="s">
        <v>643</v>
      </c>
      <c r="D11279" t="str">
        <f>Clef_répartition[[#This Row],[Code association]]&amp;"_"&amp;Clef_répartition[[#This Row],[Nom association]]</f>
        <v>SIGE_Service intercommunal de gestion</v>
      </c>
      <c r="E11279">
        <f>COUNTIFS(D$2:D11279,Clef_répartition[[#This Row],[Code_Nom]],J$2:J11279,Clef_répartition[[#This Row],[Année]])</f>
        <v>2</v>
      </c>
      <c r="F11279">
        <f>IF(Clef_répartition[[#This Row],[Code_Nom]]=D11278,F11278-1,(COUNTIFS(Clef_répartition[Code_Nom],Clef_répartition[[#This Row],[Code_Nom]],Clef_répartition[Année],Clef_répartition[[#This Row],[Année]])))</f>
        <v>7</v>
      </c>
      <c r="G11279" t="str">
        <f>Clef_répartition[[#This Row],[Code_Nom]]&amp;"_"&amp;Clef_répartition[[#This Row],[Nombre]]&amp;"_"&amp;Clef_répartition[[#This Row],[Année]]</f>
        <v>SIGE_Service intercommunal de gestion_2_2021</v>
      </c>
      <c r="H11279" s="60">
        <v>5883</v>
      </c>
      <c r="I11279" s="60" t="s">
        <v>77</v>
      </c>
      <c r="J11279" s="60">
        <v>2021</v>
      </c>
      <c r="K11279" s="60">
        <v>0.03</v>
      </c>
    </row>
    <row r="11280" spans="1:11" x14ac:dyDescent="0.25">
      <c r="A11280" s="60" t="s">
        <v>725</v>
      </c>
      <c r="B11280" t="s">
        <v>642</v>
      </c>
      <c r="C11280" t="s">
        <v>643</v>
      </c>
      <c r="D11280" t="str">
        <f>Clef_répartition[[#This Row],[Code association]]&amp;"_"&amp;Clef_répartition[[#This Row],[Nom association]]</f>
        <v>SIGE_Service intercommunal de gestion</v>
      </c>
      <c r="E11280">
        <f>COUNTIFS(D$2:D11280,Clef_répartition[[#This Row],[Code_Nom]],J$2:J11280,Clef_répartition[[#This Row],[Année]])</f>
        <v>3</v>
      </c>
      <c r="F11280">
        <f>IF(Clef_répartition[[#This Row],[Code_Nom]]=D11279,F11279-1,(COUNTIFS(Clef_répartition[Code_Nom],Clef_répartition[[#This Row],[Code_Nom]],Clef_répartition[Année],Clef_répartition[[#This Row],[Année]])))</f>
        <v>6</v>
      </c>
      <c r="G11280" t="str">
        <f>Clef_répartition[[#This Row],[Code_Nom]]&amp;"_"&amp;Clef_répartition[[#This Row],[Nombre]]&amp;"_"&amp;Clef_répartition[[#This Row],[Année]]</f>
        <v>SIGE_Service intercommunal de gestion_3_2021</v>
      </c>
      <c r="H11280" s="60">
        <v>5884</v>
      </c>
      <c r="I11280" s="60" t="s">
        <v>78</v>
      </c>
      <c r="J11280" s="60">
        <v>2021</v>
      </c>
      <c r="K11280" s="60">
        <v>0.05</v>
      </c>
    </row>
    <row r="11281" spans="1:11" x14ac:dyDescent="0.25">
      <c r="A11281" s="60" t="s">
        <v>725</v>
      </c>
      <c r="B11281" t="s">
        <v>642</v>
      </c>
      <c r="C11281" t="s">
        <v>643</v>
      </c>
      <c r="D11281" t="str">
        <f>Clef_répartition[[#This Row],[Code association]]&amp;"_"&amp;Clef_répartition[[#This Row],[Nom association]]</f>
        <v>SIGE_Service intercommunal de gestion</v>
      </c>
      <c r="E11281">
        <f>COUNTIFS(D$2:D11281,Clef_répartition[[#This Row],[Code_Nom]],J$2:J11281,Clef_répartition[[#This Row],[Année]])</f>
        <v>4</v>
      </c>
      <c r="F11281">
        <f>IF(Clef_répartition[[#This Row],[Code_Nom]]=D11280,F11280-1,(COUNTIFS(Clef_répartition[Code_Nom],Clef_répartition[[#This Row],[Code_Nom]],Clef_répartition[Année],Clef_répartition[[#This Row],[Année]])))</f>
        <v>5</v>
      </c>
      <c r="G11281" t="str">
        <f>Clef_répartition[[#This Row],[Code_Nom]]&amp;"_"&amp;Clef_répartition[[#This Row],[Nombre]]&amp;"_"&amp;Clef_répartition[[#This Row],[Année]]</f>
        <v>SIGE_Service intercommunal de gestion_4_2021</v>
      </c>
      <c r="H11281" s="60">
        <v>5885</v>
      </c>
      <c r="I11281" s="60" t="s">
        <v>138</v>
      </c>
      <c r="J11281" s="60">
        <v>2021</v>
      </c>
      <c r="K11281" s="60">
        <v>0.03</v>
      </c>
    </row>
    <row r="11282" spans="1:11" x14ac:dyDescent="0.25">
      <c r="A11282" s="60" t="s">
        <v>725</v>
      </c>
      <c r="B11282" t="s">
        <v>642</v>
      </c>
      <c r="C11282" t="s">
        <v>643</v>
      </c>
      <c r="D11282" t="str">
        <f>Clef_répartition[[#This Row],[Code association]]&amp;"_"&amp;Clef_répartition[[#This Row],[Nom association]]</f>
        <v>SIGE_Service intercommunal de gestion</v>
      </c>
      <c r="E11282">
        <f>COUNTIFS(D$2:D11282,Clef_répartition[[#This Row],[Code_Nom]],J$2:J11282,Clef_répartition[[#This Row],[Année]])</f>
        <v>5</v>
      </c>
      <c r="F11282">
        <f>IF(Clef_répartition[[#This Row],[Code_Nom]]=D11281,F11281-1,(COUNTIFS(Clef_répartition[Code_Nom],Clef_répartition[[#This Row],[Code_Nom]],Clef_répartition[Année],Clef_répartition[[#This Row],[Année]])))</f>
        <v>4</v>
      </c>
      <c r="G11282" t="str">
        <f>Clef_répartition[[#This Row],[Code_Nom]]&amp;"_"&amp;Clef_répartition[[#This Row],[Nombre]]&amp;"_"&amp;Clef_répartition[[#This Row],[Année]]</f>
        <v>SIGE_Service intercommunal de gestion_5_2021</v>
      </c>
      <c r="H11282" s="60">
        <v>5889</v>
      </c>
      <c r="I11282" s="60" t="s">
        <v>150</v>
      </c>
      <c r="J11282" s="60">
        <v>2021</v>
      </c>
      <c r="K11282" s="60">
        <v>0.18</v>
      </c>
    </row>
    <row r="11283" spans="1:11" x14ac:dyDescent="0.25">
      <c r="A11283" s="60" t="s">
        <v>725</v>
      </c>
      <c r="B11283" t="s">
        <v>642</v>
      </c>
      <c r="C11283" t="s">
        <v>643</v>
      </c>
      <c r="D11283" t="str">
        <f>Clef_répartition[[#This Row],[Code association]]&amp;"_"&amp;Clef_répartition[[#This Row],[Nom association]]</f>
        <v>SIGE_Service intercommunal de gestion</v>
      </c>
      <c r="E11283">
        <f>COUNTIFS(D$2:D11283,Clef_répartition[[#This Row],[Code_Nom]],J$2:J11283,Clef_répartition[[#This Row],[Année]])</f>
        <v>6</v>
      </c>
      <c r="F11283">
        <f>IF(Clef_répartition[[#This Row],[Code_Nom]]=D11282,F11282-1,(COUNTIFS(Clef_répartition[Code_Nom],Clef_répartition[[#This Row],[Code_Nom]],Clef_répartition[Année],Clef_répartition[[#This Row],[Année]])))</f>
        <v>3</v>
      </c>
      <c r="G11283" t="str">
        <f>Clef_répartition[[#This Row],[Code_Nom]]&amp;"_"&amp;Clef_répartition[[#This Row],[Nombre]]&amp;"_"&amp;Clef_répartition[[#This Row],[Année]]</f>
        <v>SIGE_Service intercommunal de gestion_6_2021</v>
      </c>
      <c r="H11283" s="60">
        <v>5886</v>
      </c>
      <c r="I11283" s="60" t="s">
        <v>188</v>
      </c>
      <c r="J11283" s="60">
        <v>2021</v>
      </c>
      <c r="K11283" s="60">
        <v>0.37</v>
      </c>
    </row>
    <row r="11284" spans="1:11" x14ac:dyDescent="0.25">
      <c r="A11284" s="60" t="s">
        <v>725</v>
      </c>
      <c r="B11284" t="s">
        <v>642</v>
      </c>
      <c r="C11284" t="s">
        <v>643</v>
      </c>
      <c r="D11284" t="str">
        <f>Clef_répartition[[#This Row],[Code association]]&amp;"_"&amp;Clef_répartition[[#This Row],[Nom association]]</f>
        <v>SIGE_Service intercommunal de gestion</v>
      </c>
      <c r="E11284">
        <f>COUNTIFS(D$2:D11284,Clef_répartition[[#This Row],[Code_Nom]],J$2:J11284,Clef_répartition[[#This Row],[Année]])</f>
        <v>7</v>
      </c>
      <c r="F11284">
        <f>IF(Clef_répartition[[#This Row],[Code_Nom]]=D11283,F11283-1,(COUNTIFS(Clef_répartition[Code_Nom],Clef_répartition[[#This Row],[Code_Nom]],Clef_répartition[Année],Clef_répartition[[#This Row],[Année]])))</f>
        <v>2</v>
      </c>
      <c r="G11284" t="str">
        <f>Clef_répartition[[#This Row],[Code_Nom]]&amp;"_"&amp;Clef_répartition[[#This Row],[Nombre]]&amp;"_"&amp;Clef_répartition[[#This Row],[Année]]</f>
        <v>SIGE_Service intercommunal de gestion_7_2021</v>
      </c>
      <c r="H11284" s="60">
        <v>5890</v>
      </c>
      <c r="I11284" s="60" t="s">
        <v>277</v>
      </c>
      <c r="J11284" s="60">
        <v>2021</v>
      </c>
      <c r="K11284" s="60">
        <v>0.28000000000000003</v>
      </c>
    </row>
    <row r="11285" spans="1:11" x14ac:dyDescent="0.25">
      <c r="A11285" s="60" t="s">
        <v>725</v>
      </c>
      <c r="B11285" t="s">
        <v>642</v>
      </c>
      <c r="C11285" t="s">
        <v>643</v>
      </c>
      <c r="D11285" t="str">
        <f>Clef_répartition[[#This Row],[Code association]]&amp;"_"&amp;Clef_répartition[[#This Row],[Nom association]]</f>
        <v>SIGE_Service intercommunal de gestion</v>
      </c>
      <c r="E11285">
        <f>COUNTIFS(D$2:D11285,Clef_répartition[[#This Row],[Code_Nom]],J$2:J11285,Clef_répartition[[#This Row],[Année]])</f>
        <v>8</v>
      </c>
      <c r="F11285">
        <f>IF(Clef_répartition[[#This Row],[Code_Nom]]=D11284,F11284-1,(COUNTIFS(Clef_répartition[Code_Nom],Clef_répartition[[#This Row],[Code_Nom]],Clef_répartition[Année],Clef_répartition[[#This Row],[Année]])))</f>
        <v>1</v>
      </c>
      <c r="G11285" t="str">
        <f>Clef_répartition[[#This Row],[Code_Nom]]&amp;"_"&amp;Clef_répartition[[#This Row],[Nombre]]&amp;"_"&amp;Clef_répartition[[#This Row],[Année]]</f>
        <v>SIGE_Service intercommunal de gestion_8_2021</v>
      </c>
      <c r="H11285" s="60">
        <v>5891</v>
      </c>
      <c r="I11285" s="60" t="s">
        <v>278</v>
      </c>
      <c r="J11285" s="60">
        <v>2021</v>
      </c>
      <c r="K11285" s="60">
        <v>0.01</v>
      </c>
    </row>
    <row r="11286" spans="1:11" x14ac:dyDescent="0.25">
      <c r="A11286" t="s">
        <v>725</v>
      </c>
      <c r="B11286" t="s">
        <v>672</v>
      </c>
      <c r="C11286" t="s">
        <v>673</v>
      </c>
      <c r="D11286" t="str">
        <f>Clef_répartition[[#This Row],[Code association]]&amp;"_"&amp;Clef_répartition[[#This Row],[Nom association]]</f>
        <v>SIT_Association de communes de la région lausannoise pour la réglementation du service des taxis</v>
      </c>
      <c r="E11286">
        <f>COUNTIFS(D$2:D11286,Clef_répartition[[#This Row],[Code_Nom]],J$2:J11286,Clef_répartition[[#This Row],[Année]])</f>
        <v>1</v>
      </c>
      <c r="F11286">
        <f>IF(Clef_répartition[[#This Row],[Code_Nom]]=D11285,F11285-1,(COUNTIFS(Clef_répartition[Code_Nom],Clef_répartition[[#This Row],[Code_Nom]],Clef_répartition[Année],Clef_répartition[[#This Row],[Année]])))</f>
        <v>12</v>
      </c>
      <c r="G1128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taxis_1_2021</v>
      </c>
      <c r="H11286" s="60">
        <v>5581</v>
      </c>
      <c r="I11286" s="60" t="s">
        <v>17</v>
      </c>
      <c r="J11286" s="60">
        <v>2021</v>
      </c>
      <c r="K11286" s="60">
        <v>1.4642475654350251E-2</v>
      </c>
    </row>
    <row r="11287" spans="1:11" x14ac:dyDescent="0.25">
      <c r="A11287" t="s">
        <v>725</v>
      </c>
      <c r="B11287" t="s">
        <v>672</v>
      </c>
      <c r="C11287" t="s">
        <v>673</v>
      </c>
      <c r="D11287" t="str">
        <f>Clef_répartition[[#This Row],[Code association]]&amp;"_"&amp;Clef_répartition[[#This Row],[Nom association]]</f>
        <v>SIT_Association de communes de la région lausannoise pour la réglementation du service des taxis</v>
      </c>
      <c r="E11287">
        <f>COUNTIFS(D$2:D11287,Clef_répartition[[#This Row],[Code_Nom]],J$2:J11287,Clef_répartition[[#This Row],[Année]])</f>
        <v>2</v>
      </c>
      <c r="F11287">
        <f>IF(Clef_répartition[[#This Row],[Code_Nom]]=D11286,F11286-1,(COUNTIFS(Clef_répartition[Code_Nom],Clef_répartition[[#This Row],[Code_Nom]],Clef_répartition[Année],Clef_répartition[[#This Row],[Année]])))</f>
        <v>11</v>
      </c>
      <c r="G1128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taxis_2_2021</v>
      </c>
      <c r="H11287" s="60">
        <v>5624</v>
      </c>
      <c r="I11287" s="60" t="s">
        <v>44</v>
      </c>
      <c r="J11287" s="60">
        <v>2021</v>
      </c>
      <c r="K11287" s="60">
        <v>3.7479435820267117E-2</v>
      </c>
    </row>
    <row r="11288" spans="1:11" x14ac:dyDescent="0.25">
      <c r="A11288" t="s">
        <v>725</v>
      </c>
      <c r="B11288" t="s">
        <v>672</v>
      </c>
      <c r="C11288" t="s">
        <v>673</v>
      </c>
      <c r="D11288" t="str">
        <f>Clef_répartition[[#This Row],[Code association]]&amp;"_"&amp;Clef_répartition[[#This Row],[Nom association]]</f>
        <v>SIT_Association de communes de la région lausannoise pour la réglementation du service des taxis</v>
      </c>
      <c r="E11288">
        <f>COUNTIFS(D$2:D11288,Clef_répartition[[#This Row],[Code_Nom]],J$2:J11288,Clef_répartition[[#This Row],[Année]])</f>
        <v>3</v>
      </c>
      <c r="F11288">
        <f>IF(Clef_répartition[[#This Row],[Code_Nom]]=D11287,F11287-1,(COUNTIFS(Clef_répartition[Code_Nom],Clef_répartition[[#This Row],[Code_Nom]],Clef_répartition[Année],Clef_répartition[[#This Row],[Année]])))</f>
        <v>10</v>
      </c>
      <c r="G1128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taxis_3_2021</v>
      </c>
      <c r="H11288" s="60">
        <v>5627</v>
      </c>
      <c r="I11288" s="60" t="s">
        <v>56</v>
      </c>
      <c r="J11288" s="60">
        <v>2021</v>
      </c>
      <c r="K11288" s="60">
        <v>3.308591343942241E-2</v>
      </c>
    </row>
    <row r="11289" spans="1:11" x14ac:dyDescent="0.25">
      <c r="A11289" t="s">
        <v>725</v>
      </c>
      <c r="B11289" t="s">
        <v>672</v>
      </c>
      <c r="C11289" t="s">
        <v>673</v>
      </c>
      <c r="D11289" t="str">
        <f>Clef_répartition[[#This Row],[Code association]]&amp;"_"&amp;Clef_répartition[[#This Row],[Nom association]]</f>
        <v>SIT_Association de communes de la région lausannoise pour la réglementation du service des taxis</v>
      </c>
      <c r="E11289">
        <f>COUNTIFS(D$2:D11289,Clef_répartition[[#This Row],[Code_Nom]],J$2:J11289,Clef_répartition[[#This Row],[Année]])</f>
        <v>4</v>
      </c>
      <c r="F11289">
        <f>IF(Clef_répartition[[#This Row],[Code_Nom]]=D11288,F11288-1,(COUNTIFS(Clef_répartition[Code_Nom],Clef_répartition[[#This Row],[Code_Nom]],Clef_répartition[Année],Clef_répartition[[#This Row],[Année]])))</f>
        <v>9</v>
      </c>
      <c r="G1128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taxis_4_2021</v>
      </c>
      <c r="H11289" s="60">
        <v>5583</v>
      </c>
      <c r="I11289" s="60" t="s">
        <v>82</v>
      </c>
      <c r="J11289" s="60">
        <v>2021</v>
      </c>
      <c r="K11289" s="60">
        <v>3.391627747413397E-2</v>
      </c>
    </row>
    <row r="11290" spans="1:11" x14ac:dyDescent="0.25">
      <c r="A11290" t="s">
        <v>725</v>
      </c>
      <c r="B11290" t="s">
        <v>672</v>
      </c>
      <c r="C11290" t="s">
        <v>673</v>
      </c>
      <c r="D11290" t="str">
        <f>Clef_répartition[[#This Row],[Code association]]&amp;"_"&amp;Clef_répartition[[#This Row],[Nom association]]</f>
        <v>SIT_Association de communes de la région lausannoise pour la réglementation du service des taxis</v>
      </c>
      <c r="E11290">
        <f>COUNTIFS(D$2:D11290,Clef_répartition[[#This Row],[Code_Nom]],J$2:J11290,Clef_répartition[[#This Row],[Année]])</f>
        <v>5</v>
      </c>
      <c r="F11290">
        <f>IF(Clef_répartition[[#This Row],[Code_Nom]]=D11289,F11289-1,(COUNTIFS(Clef_répartition[Code_Nom],Clef_répartition[[#This Row],[Code_Nom]],Clef_répartition[Année],Clef_répartition[[#This Row],[Année]])))</f>
        <v>8</v>
      </c>
      <c r="G1129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taxis_5_2021</v>
      </c>
      <c r="H11290" s="60">
        <v>5635</v>
      </c>
      <c r="I11290" s="60" t="s">
        <v>103</v>
      </c>
      <c r="J11290" s="60">
        <v>2021</v>
      </c>
      <c r="K11290" s="60">
        <v>5.1318836398793054E-2</v>
      </c>
    </row>
    <row r="11291" spans="1:11" x14ac:dyDescent="0.25">
      <c r="A11291" t="s">
        <v>725</v>
      </c>
      <c r="B11291" t="s">
        <v>672</v>
      </c>
      <c r="C11291" t="s">
        <v>673</v>
      </c>
      <c r="D11291" t="str">
        <f>Clef_répartition[[#This Row],[Code association]]&amp;"_"&amp;Clef_répartition[[#This Row],[Nom association]]</f>
        <v>SIT_Association de communes de la région lausannoise pour la réglementation du service des taxis</v>
      </c>
      <c r="E11291">
        <f>COUNTIFS(D$2:D11291,Clef_répartition[[#This Row],[Code_Nom]],J$2:J11291,Clef_répartition[[#This Row],[Année]])</f>
        <v>6</v>
      </c>
      <c r="F11291">
        <f>IF(Clef_répartition[[#This Row],[Code_Nom]]=D11290,F11290-1,(COUNTIFS(Clef_répartition[Code_Nom],Clef_répartition[[#This Row],[Code_Nom]],Clef_répartition[Année],Clef_répartition[[#This Row],[Année]])))</f>
        <v>7</v>
      </c>
      <c r="G1129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taxis_6_2021</v>
      </c>
      <c r="H11291" s="60">
        <v>5584</v>
      </c>
      <c r="I11291" s="60" t="s">
        <v>104</v>
      </c>
      <c r="J11291" s="60">
        <v>2021</v>
      </c>
      <c r="K11291" s="60">
        <v>3.8029113420709984E-2</v>
      </c>
    </row>
    <row r="11292" spans="1:11" x14ac:dyDescent="0.25">
      <c r="A11292" t="s">
        <v>725</v>
      </c>
      <c r="B11292" t="s">
        <v>672</v>
      </c>
      <c r="C11292" t="s">
        <v>673</v>
      </c>
      <c r="D11292" t="str">
        <f>Clef_répartition[[#This Row],[Code association]]&amp;"_"&amp;Clef_répartition[[#This Row],[Nom association]]</f>
        <v>SIT_Association de communes de la région lausannoise pour la réglementation du service des taxis</v>
      </c>
      <c r="E11292">
        <f>COUNTIFS(D$2:D11292,Clef_répartition[[#This Row],[Code_Nom]],J$2:J11292,Clef_répartition[[#This Row],[Année]])</f>
        <v>7</v>
      </c>
      <c r="F11292">
        <f>IF(Clef_répartition[[#This Row],[Code_Nom]]=D11291,F11291-1,(COUNTIFS(Clef_répartition[Code_Nom],Clef_répartition[[#This Row],[Code_Nom]],Clef_répartition[Année],Clef_répartition[[#This Row],[Année]])))</f>
        <v>6</v>
      </c>
      <c r="G1129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taxis_7_2021</v>
      </c>
      <c r="H11292" s="60">
        <v>5586</v>
      </c>
      <c r="I11292" s="60" t="s">
        <v>674</v>
      </c>
      <c r="J11292" s="60">
        <v>2021</v>
      </c>
      <c r="K11292" s="60">
        <v>0.54745549950490036</v>
      </c>
    </row>
    <row r="11293" spans="1:11" x14ac:dyDescent="0.25">
      <c r="A11293" t="s">
        <v>725</v>
      </c>
      <c r="B11293" t="s">
        <v>672</v>
      </c>
      <c r="C11293" t="s">
        <v>673</v>
      </c>
      <c r="D11293" t="str">
        <f>Clef_répartition[[#This Row],[Code association]]&amp;"_"&amp;Clef_répartition[[#This Row],[Nom association]]</f>
        <v>SIT_Association de communes de la région lausannoise pour la réglementation du service des taxis</v>
      </c>
      <c r="E11293">
        <f>COUNTIFS(D$2:D11293,Clef_répartition[[#This Row],[Code_Nom]],J$2:J11293,Clef_répartition[[#This Row],[Année]])</f>
        <v>8</v>
      </c>
      <c r="F11293">
        <f>IF(Clef_répartition[[#This Row],[Code_Nom]]=D11292,F11292-1,(COUNTIFS(Clef_répartition[Code_Nom],Clef_répartition[[#This Row],[Code_Nom]],Clef_répartition[Année],Clef_répartition[[#This Row],[Année]])))</f>
        <v>5</v>
      </c>
      <c r="G1129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taxis_8_2021</v>
      </c>
      <c r="H11293" s="60">
        <v>5587</v>
      </c>
      <c r="I11293" s="60" t="s">
        <v>156</v>
      </c>
      <c r="J11293" s="60">
        <v>2021</v>
      </c>
      <c r="K11293" s="60">
        <v>3.5615989770538842E-2</v>
      </c>
    </row>
    <row r="11294" spans="1:11" x14ac:dyDescent="0.25">
      <c r="A11294" t="s">
        <v>725</v>
      </c>
      <c r="B11294" t="s">
        <v>672</v>
      </c>
      <c r="C11294" t="s">
        <v>673</v>
      </c>
      <c r="D11294" t="str">
        <f>Clef_répartition[[#This Row],[Code association]]&amp;"_"&amp;Clef_répartition[[#This Row],[Nom association]]</f>
        <v>SIT_Association de communes de la région lausannoise pour la réglementation du service des taxis</v>
      </c>
      <c r="E11294">
        <f>COUNTIFS(D$2:D11294,Clef_répartition[[#This Row],[Code_Nom]],J$2:J11294,Clef_répartition[[#This Row],[Année]])</f>
        <v>9</v>
      </c>
      <c r="F11294">
        <f>IF(Clef_répartition[[#This Row],[Code_Nom]]=D11293,F11293-1,(COUNTIFS(Clef_répartition[Code_Nom],Clef_répartition[[#This Row],[Code_Nom]],Clef_répartition[Année],Clef_répartition[[#This Row],[Année]])))</f>
        <v>4</v>
      </c>
      <c r="G1129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taxis_9_2021</v>
      </c>
      <c r="H11294" s="60">
        <v>5588</v>
      </c>
      <c r="I11294" s="60" t="s">
        <v>210</v>
      </c>
      <c r="J11294" s="60">
        <v>2021</v>
      </c>
      <c r="K11294" s="60">
        <v>5.995774109795177E-3</v>
      </c>
    </row>
    <row r="11295" spans="1:11" x14ac:dyDescent="0.25">
      <c r="A11295" t="s">
        <v>725</v>
      </c>
      <c r="B11295" t="s">
        <v>672</v>
      </c>
      <c r="C11295" t="s">
        <v>673</v>
      </c>
      <c r="D11295" t="str">
        <f>Clef_répartition[[#This Row],[Code association]]&amp;"_"&amp;Clef_répartition[[#This Row],[Nom association]]</f>
        <v>SIT_Association de communes de la région lausannoise pour la réglementation du service des taxis</v>
      </c>
      <c r="E11295">
        <f>COUNTIFS(D$2:D11295,Clef_répartition[[#This Row],[Code_Nom]],J$2:J11295,Clef_répartition[[#This Row],[Année]])</f>
        <v>10</v>
      </c>
      <c r="F11295">
        <f>IF(Clef_répartition[[#This Row],[Code_Nom]]=D11294,F11294-1,(COUNTIFS(Clef_répartition[Code_Nom],Clef_répartition[[#This Row],[Code_Nom]],Clef_répartition[Année],Clef_répartition[[#This Row],[Année]])))</f>
        <v>3</v>
      </c>
      <c r="G1129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taxis_10_2021</v>
      </c>
      <c r="H11295" s="60">
        <v>5589</v>
      </c>
      <c r="I11295" s="60" t="s">
        <v>223</v>
      </c>
      <c r="J11295" s="60">
        <v>2021</v>
      </c>
      <c r="K11295" s="60">
        <v>4.827416827151735E-2</v>
      </c>
    </row>
    <row r="11296" spans="1:11" x14ac:dyDescent="0.25">
      <c r="A11296" t="s">
        <v>725</v>
      </c>
      <c r="B11296" t="s">
        <v>672</v>
      </c>
      <c r="C11296" t="s">
        <v>673</v>
      </c>
      <c r="D11296" t="str">
        <f>Clef_répartition[[#This Row],[Code association]]&amp;"_"&amp;Clef_répartition[[#This Row],[Nom association]]</f>
        <v>SIT_Association de communes de la région lausannoise pour la réglementation du service des taxis</v>
      </c>
      <c r="E11296">
        <f>COUNTIFS(D$2:D11296,Clef_répartition[[#This Row],[Code_Nom]],J$2:J11296,Clef_répartition[[#This Row],[Année]])</f>
        <v>11</v>
      </c>
      <c r="F11296">
        <f>IF(Clef_répartition[[#This Row],[Code_Nom]]=D11295,F11295-1,(COUNTIFS(Clef_répartition[Code_Nom],Clef_répartition[[#This Row],[Code_Nom]],Clef_répartition[Année],Clef_répartition[[#This Row],[Année]])))</f>
        <v>2</v>
      </c>
      <c r="G1129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taxis_11_2021</v>
      </c>
      <c r="H11296" s="60">
        <v>5590</v>
      </c>
      <c r="I11296" s="60" t="s">
        <v>226</v>
      </c>
      <c r="J11296" s="60">
        <v>2021</v>
      </c>
      <c r="K11296" s="60">
        <v>7.2853723383519017E-2</v>
      </c>
    </row>
    <row r="11297" spans="1:11" x14ac:dyDescent="0.25">
      <c r="A11297" t="s">
        <v>725</v>
      </c>
      <c r="B11297" t="s">
        <v>672</v>
      </c>
      <c r="C11297" t="s">
        <v>673</v>
      </c>
      <c r="D11297" t="str">
        <f>Clef_répartition[[#This Row],[Code association]]&amp;"_"&amp;Clef_répartition[[#This Row],[Nom association]]</f>
        <v>SIT_Association de communes de la région lausannoise pour la réglementation du service des taxis</v>
      </c>
      <c r="E11297">
        <f>COUNTIFS(D$2:D11297,Clef_répartition[[#This Row],[Code_Nom]],J$2:J11297,Clef_répartition[[#This Row],[Année]])</f>
        <v>12</v>
      </c>
      <c r="F11297">
        <f>IF(Clef_répartition[[#This Row],[Code_Nom]]=D11296,F11296-1,(COUNTIFS(Clef_répartition[Code_Nom],Clef_répartition[[#This Row],[Code_Nom]],Clef_répartition[Année],Clef_répartition[[#This Row],[Année]])))</f>
        <v>1</v>
      </c>
      <c r="G1129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taxis_12_2021</v>
      </c>
      <c r="H11297" s="60">
        <v>5591</v>
      </c>
      <c r="I11297" s="60" t="s">
        <v>228</v>
      </c>
      <c r="J11297" s="60">
        <v>2021</v>
      </c>
      <c r="K11297" s="60">
        <v>8.1332792752052532E-2</v>
      </c>
    </row>
    <row r="11298" spans="1:11" x14ac:dyDescent="0.25">
      <c r="A11298" t="s">
        <v>725</v>
      </c>
      <c r="B11298" t="s">
        <v>452</v>
      </c>
      <c r="C11298" t="s">
        <v>453</v>
      </c>
      <c r="D11298" t="str">
        <f>Clef_répartition[[#This Row],[Code association]]&amp;"_"&amp;Clef_répartition[[#This Row],[Nom association]]</f>
        <v>SITSE_Services industriels de Terre Sainte et environs</v>
      </c>
      <c r="E11298">
        <f>COUNTIFS(D$2:D11298,Clef_répartition[[#This Row],[Code_Nom]],J$2:J11298,Clef_répartition[[#This Row],[Année]])</f>
        <v>1</v>
      </c>
      <c r="F11298">
        <f>IF(Clef_répartition[[#This Row],[Code_Nom]]=D11297,F11297-1,(COUNTIFS(Clef_répartition[Code_Nom],Clef_répartition[[#This Row],[Code_Nom]],Clef_répartition[Année],Clef_répartition[[#This Row],[Année]])))</f>
        <v>11</v>
      </c>
      <c r="G11298" t="str">
        <f>Clef_répartition[[#This Row],[Code_Nom]]&amp;"_"&amp;Clef_répartition[[#This Row],[Nombre]]&amp;"_"&amp;Clef_répartition[[#This Row],[Année]]</f>
        <v>SITSE_Services industriels de Terre Sainte et environs_1_2021</v>
      </c>
      <c r="H11298" s="60">
        <v>5705</v>
      </c>
      <c r="I11298" s="60" t="s">
        <v>27</v>
      </c>
      <c r="J11298" s="60">
        <v>2021</v>
      </c>
      <c r="K11298" s="60">
        <v>0.04</v>
      </c>
    </row>
    <row r="11299" spans="1:11" x14ac:dyDescent="0.25">
      <c r="A11299" t="s">
        <v>725</v>
      </c>
      <c r="B11299" t="s">
        <v>452</v>
      </c>
      <c r="C11299" t="s">
        <v>453</v>
      </c>
      <c r="D11299" t="str">
        <f>Clef_répartition[[#This Row],[Code association]]&amp;"_"&amp;Clef_répartition[[#This Row],[Nom association]]</f>
        <v>SITSE_Services industriels de Terre Sainte et environs</v>
      </c>
      <c r="E11299">
        <f>COUNTIFS(D$2:D11299,Clef_répartition[[#This Row],[Code_Nom]],J$2:J11299,Clef_répartition[[#This Row],[Année]])</f>
        <v>2</v>
      </c>
      <c r="F11299">
        <f>IF(Clef_répartition[[#This Row],[Code_Nom]]=D11298,F11298-1,(COUNTIFS(Clef_répartition[Code_Nom],Clef_répartition[[#This Row],[Code_Nom]],Clef_répartition[Année],Clef_répartition[[#This Row],[Année]])))</f>
        <v>10</v>
      </c>
      <c r="G11299" t="str">
        <f>Clef_répartition[[#This Row],[Code_Nom]]&amp;"_"&amp;Clef_répartition[[#This Row],[Nombre]]&amp;"_"&amp;Clef_répartition[[#This Row],[Année]]</f>
        <v>SITSE_Services industriels de Terre Sainte et environs_2_2021</v>
      </c>
      <c r="H11299" s="60">
        <v>5707</v>
      </c>
      <c r="I11299" s="60" t="s">
        <v>52</v>
      </c>
      <c r="J11299" s="60">
        <v>2021</v>
      </c>
      <c r="K11299" s="60">
        <v>0.06</v>
      </c>
    </row>
    <row r="11300" spans="1:11" x14ac:dyDescent="0.25">
      <c r="A11300" t="s">
        <v>725</v>
      </c>
      <c r="B11300" t="s">
        <v>452</v>
      </c>
      <c r="C11300" t="s">
        <v>453</v>
      </c>
      <c r="D11300" t="str">
        <f>Clef_répartition[[#This Row],[Code association]]&amp;"_"&amp;Clef_répartition[[#This Row],[Nom association]]</f>
        <v>SITSE_Services industriels de Terre Sainte et environs</v>
      </c>
      <c r="E11300">
        <f>COUNTIFS(D$2:D11300,Clef_répartition[[#This Row],[Code_Nom]],J$2:J11300,Clef_répartition[[#This Row],[Année]])</f>
        <v>3</v>
      </c>
      <c r="F11300">
        <f>IF(Clef_répartition[[#This Row],[Code_Nom]]=D11299,F11299-1,(COUNTIFS(Clef_répartition[Code_Nom],Clef_répartition[[#This Row],[Code_Nom]],Clef_répartition[Année],Clef_répartition[[#This Row],[Année]])))</f>
        <v>9</v>
      </c>
      <c r="G11300" t="str">
        <f>Clef_répartition[[#This Row],[Code_Nom]]&amp;"_"&amp;Clef_répartition[[#This Row],[Nombre]]&amp;"_"&amp;Clef_répartition[[#This Row],[Année]]</f>
        <v>SITSE_Services industriels de Terre Sainte et environs_3_2021</v>
      </c>
      <c r="H11300" s="60">
        <v>5708</v>
      </c>
      <c r="I11300" s="60" t="s">
        <v>53</v>
      </c>
      <c r="J11300" s="60">
        <v>2021</v>
      </c>
      <c r="K11300" s="60">
        <v>0.05</v>
      </c>
    </row>
    <row r="11301" spans="1:11" x14ac:dyDescent="0.25">
      <c r="A11301" t="s">
        <v>725</v>
      </c>
      <c r="B11301" t="s">
        <v>452</v>
      </c>
      <c r="C11301" t="s">
        <v>453</v>
      </c>
      <c r="D11301" t="str">
        <f>Clef_répartition[[#This Row],[Code association]]&amp;"_"&amp;Clef_répartition[[#This Row],[Nom association]]</f>
        <v>SITSE_Services industriels de Terre Sainte et environs</v>
      </c>
      <c r="E11301">
        <f>COUNTIFS(D$2:D11301,Clef_répartition[[#This Row],[Code_Nom]],J$2:J11301,Clef_répartition[[#This Row],[Année]])</f>
        <v>4</v>
      </c>
      <c r="F11301">
        <f>IF(Clef_répartition[[#This Row],[Code_Nom]]=D11300,F11300-1,(COUNTIFS(Clef_répartition[Code_Nom],Clef_répartition[[#This Row],[Code_Nom]],Clef_répartition[Année],Clef_répartition[[#This Row],[Année]])))</f>
        <v>8</v>
      </c>
      <c r="G11301" t="str">
        <f>Clef_répartition[[#This Row],[Code_Nom]]&amp;"_"&amp;Clef_répartition[[#This Row],[Nombre]]&amp;"_"&amp;Clef_répartition[[#This Row],[Année]]</f>
        <v>SITSE_Services industriels de Terre Sainte et environs_4_2021</v>
      </c>
      <c r="H11301" s="60">
        <v>5711</v>
      </c>
      <c r="I11301" s="60" t="s">
        <v>70</v>
      </c>
      <c r="J11301" s="60">
        <v>2021</v>
      </c>
      <c r="K11301" s="60">
        <v>0.14000000000000001</v>
      </c>
    </row>
    <row r="11302" spans="1:11" x14ac:dyDescent="0.25">
      <c r="A11302" t="s">
        <v>725</v>
      </c>
      <c r="B11302" t="s">
        <v>452</v>
      </c>
      <c r="C11302" t="s">
        <v>453</v>
      </c>
      <c r="D11302" t="str">
        <f>Clef_répartition[[#This Row],[Code association]]&amp;"_"&amp;Clef_répartition[[#This Row],[Nom association]]</f>
        <v>SITSE_Services industriels de Terre Sainte et environs</v>
      </c>
      <c r="E11302">
        <f>COUNTIFS(D$2:D11302,Clef_répartition[[#This Row],[Code_Nom]],J$2:J11302,Clef_répartition[[#This Row],[Année]])</f>
        <v>5</v>
      </c>
      <c r="F11302">
        <f>IF(Clef_répartition[[#This Row],[Code_Nom]]=D11301,F11301-1,(COUNTIFS(Clef_répartition[Code_Nom],Clef_répartition[[#This Row],[Code_Nom]],Clef_répartition[Année],Clef_répartition[[#This Row],[Année]])))</f>
        <v>7</v>
      </c>
      <c r="G11302" t="str">
        <f>Clef_répartition[[#This Row],[Code_Nom]]&amp;"_"&amp;Clef_répartition[[#This Row],[Nombre]]&amp;"_"&amp;Clef_répartition[[#This Row],[Année]]</f>
        <v>SITSE_Services industriels de Terre Sainte et environs_5_2021</v>
      </c>
      <c r="H11302" s="60">
        <v>5712</v>
      </c>
      <c r="I11302" s="60" t="s">
        <v>72</v>
      </c>
      <c r="J11302" s="60">
        <v>2021</v>
      </c>
      <c r="K11302" s="60">
        <v>0.15</v>
      </c>
    </row>
    <row r="11303" spans="1:11" x14ac:dyDescent="0.25">
      <c r="A11303" t="s">
        <v>725</v>
      </c>
      <c r="B11303" t="s">
        <v>452</v>
      </c>
      <c r="C11303" t="s">
        <v>453</v>
      </c>
      <c r="D11303" t="str">
        <f>Clef_répartition[[#This Row],[Code association]]&amp;"_"&amp;Clef_répartition[[#This Row],[Nom association]]</f>
        <v>SITSE_Services industriels de Terre Sainte et environs</v>
      </c>
      <c r="E11303">
        <f>COUNTIFS(D$2:D11303,Clef_répartition[[#This Row],[Code_Nom]],J$2:J11303,Clef_répartition[[#This Row],[Année]])</f>
        <v>6</v>
      </c>
      <c r="F11303">
        <f>IF(Clef_répartition[[#This Row],[Code_Nom]]=D11302,F11302-1,(COUNTIFS(Clef_répartition[Code_Nom],Clef_répartition[[#This Row],[Code_Nom]],Clef_répartition[Année],Clef_répartition[[#This Row],[Année]])))</f>
        <v>6</v>
      </c>
      <c r="G11303" t="str">
        <f>Clef_répartition[[#This Row],[Code_Nom]]&amp;"_"&amp;Clef_répartition[[#This Row],[Nombre]]&amp;"_"&amp;Clef_répartition[[#This Row],[Année]]</f>
        <v>SITSE_Services industriels de Terre Sainte et environs_6_2021</v>
      </c>
      <c r="H11303" s="60">
        <v>5713</v>
      </c>
      <c r="I11303" s="60" t="s">
        <v>80</v>
      </c>
      <c r="J11303" s="60">
        <v>2021</v>
      </c>
      <c r="K11303" s="60">
        <v>0.09</v>
      </c>
    </row>
    <row r="11304" spans="1:11" x14ac:dyDescent="0.25">
      <c r="A11304" t="s">
        <v>725</v>
      </c>
      <c r="B11304" t="s">
        <v>452</v>
      </c>
      <c r="C11304" t="s">
        <v>453</v>
      </c>
      <c r="D11304" t="str">
        <f>Clef_répartition[[#This Row],[Code association]]&amp;"_"&amp;Clef_répartition[[#This Row],[Nom association]]</f>
        <v>SITSE_Services industriels de Terre Sainte et environs</v>
      </c>
      <c r="E11304">
        <f>COUNTIFS(D$2:D11304,Clef_répartition[[#This Row],[Code_Nom]],J$2:J11304,Clef_répartition[[#This Row],[Année]])</f>
        <v>7</v>
      </c>
      <c r="F11304">
        <f>IF(Clef_répartition[[#This Row],[Code_Nom]]=D11303,F11303-1,(COUNTIFS(Clef_répartition[Code_Nom],Clef_répartition[[#This Row],[Code_Nom]],Clef_répartition[Année],Clef_répartition[[#This Row],[Année]])))</f>
        <v>5</v>
      </c>
      <c r="G11304" t="str">
        <f>Clef_répartition[[#This Row],[Code_Nom]]&amp;"_"&amp;Clef_répartition[[#This Row],[Nombre]]&amp;"_"&amp;Clef_répartition[[#This Row],[Année]]</f>
        <v>SITSE_Services industriels de Terre Sainte et environs_7_2021</v>
      </c>
      <c r="H11304" s="60">
        <v>5714</v>
      </c>
      <c r="I11304" s="60" t="s">
        <v>81</v>
      </c>
      <c r="J11304" s="60">
        <v>2021</v>
      </c>
      <c r="K11304" s="60">
        <v>0.06</v>
      </c>
    </row>
    <row r="11305" spans="1:11" x14ac:dyDescent="0.25">
      <c r="A11305" t="s">
        <v>725</v>
      </c>
      <c r="B11305" t="s">
        <v>452</v>
      </c>
      <c r="C11305" t="s">
        <v>453</v>
      </c>
      <c r="D11305" t="str">
        <f>Clef_répartition[[#This Row],[Code association]]&amp;"_"&amp;Clef_répartition[[#This Row],[Nom association]]</f>
        <v>SITSE_Services industriels de Terre Sainte et environs</v>
      </c>
      <c r="E11305">
        <f>COUNTIFS(D$2:D11305,Clef_répartition[[#This Row],[Code_Nom]],J$2:J11305,Clef_répartition[[#This Row],[Année]])</f>
        <v>8</v>
      </c>
      <c r="F11305">
        <f>IF(Clef_répartition[[#This Row],[Code_Nom]]=D11304,F11304-1,(COUNTIFS(Clef_répartition[Code_Nom],Clef_répartition[[#This Row],[Code_Nom]],Clef_répartition[Année],Clef_répartition[[#This Row],[Année]])))</f>
        <v>4</v>
      </c>
      <c r="G11305" t="str">
        <f>Clef_répartition[[#This Row],[Code_Nom]]&amp;"_"&amp;Clef_répartition[[#This Row],[Nombre]]&amp;"_"&amp;Clef_répartition[[#This Row],[Année]]</f>
        <v>SITSE_Services industriels de Terre Sainte et environs_8_2021</v>
      </c>
      <c r="H11305" s="60">
        <v>5717</v>
      </c>
      <c r="I11305" s="60" t="s">
        <v>118</v>
      </c>
      <c r="J11305" s="60">
        <v>2021</v>
      </c>
      <c r="K11305" s="60">
        <v>0.18</v>
      </c>
    </row>
    <row r="11306" spans="1:11" x14ac:dyDescent="0.25">
      <c r="A11306" t="s">
        <v>725</v>
      </c>
      <c r="B11306" t="s">
        <v>452</v>
      </c>
      <c r="C11306" t="s">
        <v>453</v>
      </c>
      <c r="D11306" t="str">
        <f>Clef_répartition[[#This Row],[Code association]]&amp;"_"&amp;Clef_répartition[[#This Row],[Nom association]]</f>
        <v>SITSE_Services industriels de Terre Sainte et environs</v>
      </c>
      <c r="E11306">
        <f>COUNTIFS(D$2:D11306,Clef_répartition[[#This Row],[Code_Nom]],J$2:J11306,Clef_répartition[[#This Row],[Année]])</f>
        <v>9</v>
      </c>
      <c r="F11306">
        <f>IF(Clef_répartition[[#This Row],[Code_Nom]]=D11305,F11305-1,(COUNTIFS(Clef_répartition[Code_Nom],Clef_répartition[[#This Row],[Code_Nom]],Clef_répartition[Année],Clef_répartition[[#This Row],[Année]])))</f>
        <v>3</v>
      </c>
      <c r="G11306" t="str">
        <f>Clef_répartition[[#This Row],[Code_Nom]]&amp;"_"&amp;Clef_répartition[[#This Row],[Nombre]]&amp;"_"&amp;Clef_répartition[[#This Row],[Année]]</f>
        <v>SITSE_Services industriels de Terre Sainte et environs_9_2021</v>
      </c>
      <c r="H11306" s="60">
        <v>5726</v>
      </c>
      <c r="I11306" s="60" t="s">
        <v>148</v>
      </c>
      <c r="J11306" s="60">
        <v>2021</v>
      </c>
      <c r="K11306" s="60">
        <v>0.04</v>
      </c>
    </row>
    <row r="11307" spans="1:11" x14ac:dyDescent="0.25">
      <c r="A11307" t="s">
        <v>725</v>
      </c>
      <c r="B11307" t="s">
        <v>452</v>
      </c>
      <c r="C11307" t="s">
        <v>453</v>
      </c>
      <c r="D11307" t="str">
        <f>Clef_répartition[[#This Row],[Code association]]&amp;"_"&amp;Clef_répartition[[#This Row],[Nom association]]</f>
        <v>SITSE_Services industriels de Terre Sainte et environs</v>
      </c>
      <c r="E11307">
        <f>COUNTIFS(D$2:D11307,Clef_répartition[[#This Row],[Code_Nom]],J$2:J11307,Clef_répartition[[#This Row],[Année]])</f>
        <v>10</v>
      </c>
      <c r="F11307">
        <f>IF(Clef_répartition[[#This Row],[Code_Nom]]=D11306,F11306-1,(COUNTIFS(Clef_répartition[Code_Nom],Clef_répartition[[#This Row],[Code_Nom]],Clef_répartition[Année],Clef_répartition[[#This Row],[Année]])))</f>
        <v>2</v>
      </c>
      <c r="G11307" t="str">
        <f>Clef_répartition[[#This Row],[Code_Nom]]&amp;"_"&amp;Clef_répartition[[#This Row],[Nombre]]&amp;"_"&amp;Clef_répartition[[#This Row],[Année]]</f>
        <v>SITSE_Services industriels de Terre Sainte et environs_10_2021</v>
      </c>
      <c r="H11307" s="60">
        <v>5723</v>
      </c>
      <c r="I11307" s="60" t="s">
        <v>176</v>
      </c>
      <c r="J11307" s="60">
        <v>2021</v>
      </c>
      <c r="K11307" s="60">
        <v>0.11</v>
      </c>
    </row>
    <row r="11308" spans="1:11" x14ac:dyDescent="0.25">
      <c r="A11308" t="s">
        <v>725</v>
      </c>
      <c r="B11308" t="s">
        <v>452</v>
      </c>
      <c r="C11308" t="s">
        <v>453</v>
      </c>
      <c r="D11308" t="str">
        <f>Clef_répartition[[#This Row],[Code association]]&amp;"_"&amp;Clef_répartition[[#This Row],[Nom association]]</f>
        <v>SITSE_Services industriels de Terre Sainte et environs</v>
      </c>
      <c r="E11308">
        <f>COUNTIFS(D$2:D11308,Clef_répartition[[#This Row],[Code_Nom]],J$2:J11308,Clef_répartition[[#This Row],[Année]])</f>
        <v>11</v>
      </c>
      <c r="F11308">
        <f>IF(Clef_répartition[[#This Row],[Code_Nom]]=D11307,F11307-1,(COUNTIFS(Clef_répartition[Code_Nom],Clef_répartition[[#This Row],[Code_Nom]],Clef_répartition[Année],Clef_répartition[[#This Row],[Année]])))</f>
        <v>1</v>
      </c>
      <c r="G11308" t="str">
        <f>Clef_répartition[[#This Row],[Code_Nom]]&amp;"_"&amp;Clef_répartition[[#This Row],[Nombre]]&amp;"_"&amp;Clef_répartition[[#This Row],[Année]]</f>
        <v>SITSE_Services industriels de Terre Sainte et environs_11_2021</v>
      </c>
      <c r="H11308" s="60">
        <v>5729</v>
      </c>
      <c r="I11308" s="60" t="s">
        <v>261</v>
      </c>
      <c r="J11308" s="60">
        <v>2021</v>
      </c>
      <c r="K11308" s="60">
        <v>0.08</v>
      </c>
    </row>
    <row r="11309" spans="1:11" x14ac:dyDescent="0.25">
      <c r="A11309" t="s">
        <v>725</v>
      </c>
      <c r="B11309" t="s">
        <v>711</v>
      </c>
      <c r="C11309" t="s">
        <v>712</v>
      </c>
      <c r="D11309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1309">
        <f>COUNTIFS(D$2:D11309,Clef_répartition[[#This Row],[Code_Nom]],J$2:J11309,Clef_répartition[[#This Row],[Année]])</f>
        <v>1</v>
      </c>
      <c r="F11309">
        <f>IF(Clef_répartition[[#This Row],[Code_Nom]]=D11308,F11308-1,(COUNTIFS(Clef_répartition[Code_Nom],Clef_répartition[[#This Row],[Code_Nom]],Clef_répartition[Année],Clef_répartition[[#This Row],[Année]])))</f>
        <v>3</v>
      </c>
      <c r="G11309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Joux_1_2021</v>
      </c>
      <c r="H11309" s="60">
        <v>5871</v>
      </c>
      <c r="I11309" s="60" t="s">
        <v>143</v>
      </c>
      <c r="J11309" s="60">
        <v>2021</v>
      </c>
      <c r="K11309" s="60">
        <v>0.21818964280591019</v>
      </c>
    </row>
    <row r="11310" spans="1:11" x14ac:dyDescent="0.25">
      <c r="A11310" t="s">
        <v>725</v>
      </c>
      <c r="B11310" t="s">
        <v>711</v>
      </c>
      <c r="C11310" t="s">
        <v>712</v>
      </c>
      <c r="D11310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1310">
        <f>COUNTIFS(D$2:D11310,Clef_répartition[[#This Row],[Code_Nom]],J$2:J11310,Clef_répartition[[#This Row],[Année]])</f>
        <v>2</v>
      </c>
      <c r="F11310">
        <f>IF(Clef_répartition[[#This Row],[Code_Nom]]=D11309,F11309-1,(COUNTIFS(Clef_répartition[Code_Nom],Clef_répartition[[#This Row],[Code_Nom]],Clef_répartition[Année],Clef_répartition[[#This Row],[Année]])))</f>
        <v>2</v>
      </c>
      <c r="G11310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Joux_2_2021</v>
      </c>
      <c r="H11310" s="60">
        <v>5872</v>
      </c>
      <c r="I11310" s="60" t="s">
        <v>154</v>
      </c>
      <c r="J11310" s="60">
        <v>2021</v>
      </c>
      <c r="K11310" s="60">
        <v>0.65542963706785251</v>
      </c>
    </row>
    <row r="11311" spans="1:11" x14ac:dyDescent="0.25">
      <c r="A11311" t="s">
        <v>725</v>
      </c>
      <c r="B11311" t="s">
        <v>711</v>
      </c>
      <c r="C11311" t="s">
        <v>712</v>
      </c>
      <c r="D11311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1311">
        <f>COUNTIFS(D$2:D11311,Clef_répartition[[#This Row],[Code_Nom]],J$2:J11311,Clef_répartition[[#This Row],[Année]])</f>
        <v>3</v>
      </c>
      <c r="F11311">
        <f>IF(Clef_répartition[[#This Row],[Code_Nom]]=D11310,F11310-1,(COUNTIFS(Clef_répartition[Code_Nom],Clef_répartition[[#This Row],[Code_Nom]],Clef_répartition[Année],Clef_répartition[[#This Row],[Année]])))</f>
        <v>1</v>
      </c>
      <c r="G11311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Joux_3_2021</v>
      </c>
      <c r="H11311" s="60">
        <v>5873</v>
      </c>
      <c r="I11311" s="60" t="s">
        <v>155</v>
      </c>
      <c r="J11311" s="60">
        <v>2021</v>
      </c>
      <c r="K11311" s="60">
        <v>0.12638072012623727</v>
      </c>
    </row>
    <row r="11312" spans="1:11" x14ac:dyDescent="0.25">
      <c r="A11312" t="s">
        <v>713</v>
      </c>
      <c r="B11312" t="s">
        <v>575</v>
      </c>
      <c r="C11312" t="s">
        <v>576</v>
      </c>
      <c r="D11312" t="str">
        <f>Clef_répartition[[#This Row],[Code association]]&amp;"_"&amp;Clef_répartition[[#This Row],[Nom association]]</f>
        <v>A3C_Association du Collège des Côtes de Chalamont</v>
      </c>
      <c r="E11312">
        <f>COUNTIFS(D$2:D11312,Clef_répartition[[#This Row],[Code_Nom]],J$2:J11312,Clef_répartition[[#This Row],[Année]])</f>
        <v>1</v>
      </c>
      <c r="F11312">
        <f>IF(Clef_répartition[[#This Row],[Code_Nom]]=D11311,F11311-1,(COUNTIFS(Clef_répartition[Code_Nom],Clef_répartition[[#This Row],[Code_Nom]],Clef_répartition[Année],Clef_répartition[[#This Row],[Année]])))</f>
        <v>3</v>
      </c>
      <c r="G11312" t="str">
        <f>Clef_répartition[[#This Row],[Code_Nom]]&amp;"_"&amp;Clef_répartition[[#This Row],[Nombre]]&amp;"_"&amp;Clef_répartition[[#This Row],[Année]]</f>
        <v>A3C_Association du Collège des Côtes de Chalamont_1_2022</v>
      </c>
      <c r="H11312">
        <v>5902</v>
      </c>
      <c r="I11312" t="s">
        <v>18</v>
      </c>
      <c r="J11312">
        <v>2022</v>
      </c>
      <c r="K11312">
        <v>0.27</v>
      </c>
    </row>
    <row r="11313" spans="1:11" x14ac:dyDescent="0.25">
      <c r="A11313" t="s">
        <v>713</v>
      </c>
      <c r="B11313" t="s">
        <v>575</v>
      </c>
      <c r="C11313" t="s">
        <v>576</v>
      </c>
      <c r="D11313" t="str">
        <f>Clef_répartition[[#This Row],[Code association]]&amp;"_"&amp;Clef_répartition[[#This Row],[Nom association]]</f>
        <v>A3C_Association du Collège des Côtes de Chalamont</v>
      </c>
      <c r="E11313">
        <f>COUNTIFS(D$2:D11313,Clef_répartition[[#This Row],[Code_Nom]],J$2:J11313,Clef_répartition[[#This Row],[Année]])</f>
        <v>2</v>
      </c>
      <c r="F11313">
        <f>IF(Clef_répartition[[#This Row],[Code_Nom]]=D11312,F11312-1,(COUNTIFS(Clef_répartition[Code_Nom],Clef_répartition[[#This Row],[Code_Nom]],Clef_répartition[Année],Clef_répartition[[#This Row],[Année]])))</f>
        <v>2</v>
      </c>
      <c r="G11313" t="str">
        <f>Clef_répartition[[#This Row],[Code_Nom]]&amp;"_"&amp;Clef_répartition[[#This Row],[Nombre]]&amp;"_"&amp;Clef_répartition[[#This Row],[Année]]</f>
        <v>A3C_Association du Collège des Côtes de Chalamont_2_2022</v>
      </c>
      <c r="H11313">
        <v>5914</v>
      </c>
      <c r="I11313" t="s">
        <v>105</v>
      </c>
      <c r="J11313">
        <v>2022</v>
      </c>
      <c r="K11313">
        <v>0.28000000000000003</v>
      </c>
    </row>
    <row r="11314" spans="1:11" x14ac:dyDescent="0.25">
      <c r="A11314" t="s">
        <v>713</v>
      </c>
      <c r="B11314" t="s">
        <v>575</v>
      </c>
      <c r="C11314" t="s">
        <v>576</v>
      </c>
      <c r="D11314" t="str">
        <f>Clef_répartition[[#This Row],[Code association]]&amp;"_"&amp;Clef_répartition[[#This Row],[Nom association]]</f>
        <v>A3C_Association du Collège des Côtes de Chalamont</v>
      </c>
      <c r="E11314">
        <f>COUNTIFS(D$2:D11314,Clef_répartition[[#This Row],[Code_Nom]],J$2:J11314,Clef_répartition[[#This Row],[Année]])</f>
        <v>3</v>
      </c>
      <c r="F11314">
        <f>IF(Clef_répartition[[#This Row],[Code_Nom]]=D11313,F11313-1,(COUNTIFS(Clef_répartition[Code_Nom],Clef_répartition[[#This Row],[Code_Nom]],Clef_répartition[Année],Clef_répartition[[#This Row],[Année]])))</f>
        <v>1</v>
      </c>
      <c r="G11314" t="str">
        <f>Clef_répartition[[#This Row],[Code_Nom]]&amp;"_"&amp;Clef_répartition[[#This Row],[Nombre]]&amp;"_"&amp;Clef_répartition[[#This Row],[Année]]</f>
        <v>A3C_Association du Collège des Côtes de Chalamont_3_2022</v>
      </c>
      <c r="H11314">
        <v>5929</v>
      </c>
      <c r="I11314" t="s">
        <v>257</v>
      </c>
      <c r="J11314">
        <v>2022</v>
      </c>
      <c r="K11314">
        <v>0.45</v>
      </c>
    </row>
    <row r="11315" spans="1:11" x14ac:dyDescent="0.25">
      <c r="A11315" t="s">
        <v>713</v>
      </c>
      <c r="B11315" t="s">
        <v>716</v>
      </c>
      <c r="C11315" t="s">
        <v>717</v>
      </c>
      <c r="D11315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15">
        <f>COUNTIFS(D$2:D11315,Clef_répartition[[#This Row],[Code_Nom]],J$2:J11315,Clef_répartition[[#This Row],[Année]])</f>
        <v>1</v>
      </c>
      <c r="F11315">
        <f>IF(Clef_répartition[[#This Row],[Code_Nom]]=D11314,F11314-1,(COUNTIFS(Clef_répartition[Code_Nom],Clef_répartition[[#This Row],[Code_Nom]],Clef_répartition[Année],Clef_répartition[[#This Row],[Année]])))</f>
        <v>15</v>
      </c>
      <c r="G1131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énergie_1_2022</v>
      </c>
      <c r="H11315" s="17">
        <v>5702</v>
      </c>
      <c r="I11315" s="17" t="s">
        <v>7</v>
      </c>
      <c r="J11315" s="17">
        <v>2022</v>
      </c>
      <c r="K11315" s="17">
        <v>2.7400000000000001E-2</v>
      </c>
    </row>
    <row r="11316" spans="1:11" x14ac:dyDescent="0.25">
      <c r="A11316" t="s">
        <v>713</v>
      </c>
      <c r="B11316" t="s">
        <v>716</v>
      </c>
      <c r="C11316" t="s">
        <v>717</v>
      </c>
      <c r="D11316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16">
        <f>COUNTIFS(D$2:D11316,Clef_répartition[[#This Row],[Code_Nom]],J$2:J11316,Clef_répartition[[#This Row],[Année]])</f>
        <v>2</v>
      </c>
      <c r="F11316">
        <f>IF(Clef_répartition[[#This Row],[Code_Nom]]=D11315,F11315-1,(COUNTIFS(Clef_répartition[Code_Nom],Clef_répartition[[#This Row],[Code_Nom]],Clef_répartition[Année],Clef_répartition[[#This Row],[Année]])))</f>
        <v>14</v>
      </c>
      <c r="G1131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énergie_2_2022</v>
      </c>
      <c r="H11316">
        <v>5705</v>
      </c>
      <c r="I11316" t="s">
        <v>27</v>
      </c>
      <c r="J11316">
        <v>2022</v>
      </c>
      <c r="K11316">
        <v>2.7400000000000001E-2</v>
      </c>
    </row>
    <row r="11317" spans="1:11" x14ac:dyDescent="0.25">
      <c r="A11317" t="s">
        <v>713</v>
      </c>
      <c r="B11317" t="s">
        <v>716</v>
      </c>
      <c r="C11317" t="s">
        <v>717</v>
      </c>
      <c r="D11317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17">
        <f>COUNTIFS(D$2:D11317,Clef_répartition[[#This Row],[Code_Nom]],J$2:J11317,Clef_répartition[[#This Row],[Année]])</f>
        <v>3</v>
      </c>
      <c r="F11317">
        <f>IF(Clef_répartition[[#This Row],[Code_Nom]]=D11316,F11316-1,(COUNTIFS(Clef_répartition[Code_Nom],Clef_répartition[[#This Row],[Code_Nom]],Clef_répartition[Année],Clef_répartition[[#This Row],[Année]])))</f>
        <v>13</v>
      </c>
      <c r="G1131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énergie_3_2022</v>
      </c>
      <c r="H11317" s="17">
        <v>5706</v>
      </c>
      <c r="I11317" s="17" t="s">
        <v>29</v>
      </c>
      <c r="J11317" s="17">
        <v>2022</v>
      </c>
      <c r="K11317" s="17">
        <v>2.7400000000000001E-2</v>
      </c>
    </row>
    <row r="11318" spans="1:11" x14ac:dyDescent="0.25">
      <c r="A11318" t="s">
        <v>713</v>
      </c>
      <c r="B11318" t="s">
        <v>716</v>
      </c>
      <c r="C11318" t="s">
        <v>717</v>
      </c>
      <c r="D11318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18">
        <f>COUNTIFS(D$2:D11318,Clef_répartition[[#This Row],[Code_Nom]],J$2:J11318,Clef_répartition[[#This Row],[Année]])</f>
        <v>4</v>
      </c>
      <c r="F11318">
        <f>IF(Clef_répartition[[#This Row],[Code_Nom]]=D11317,F11317-1,(COUNTIFS(Clef_répartition[Code_Nom],Clef_répartition[[#This Row],[Code_Nom]],Clef_répartition[Année],Clef_répartition[[#This Row],[Année]])))</f>
        <v>12</v>
      </c>
      <c r="G1131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énergie_4_2022</v>
      </c>
      <c r="H11318">
        <v>5707</v>
      </c>
      <c r="I11318" t="s">
        <v>52</v>
      </c>
      <c r="J11318">
        <v>2022</v>
      </c>
      <c r="K11318">
        <v>2.7400000000000001E-2</v>
      </c>
    </row>
    <row r="11319" spans="1:11" x14ac:dyDescent="0.25">
      <c r="A11319" t="s">
        <v>713</v>
      </c>
      <c r="B11319" t="s">
        <v>716</v>
      </c>
      <c r="C11319" t="s">
        <v>717</v>
      </c>
      <c r="D11319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19">
        <f>COUNTIFS(D$2:D11319,Clef_répartition[[#This Row],[Code_Nom]],J$2:J11319,Clef_répartition[[#This Row],[Année]])</f>
        <v>5</v>
      </c>
      <c r="F11319">
        <f>IF(Clef_répartition[[#This Row],[Code_Nom]]=D11318,F11318-1,(COUNTIFS(Clef_répartition[Code_Nom],Clef_répartition[[#This Row],[Code_Nom]],Clef_répartition[Année],Clef_répartition[[#This Row],[Année]])))</f>
        <v>11</v>
      </c>
      <c r="G1131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énergie_5_2022</v>
      </c>
      <c r="H11319" s="17">
        <v>5709</v>
      </c>
      <c r="I11319" s="17" t="s">
        <v>62</v>
      </c>
      <c r="J11319" s="17">
        <v>2022</v>
      </c>
      <c r="K11319" s="17">
        <v>0.13700000000000001</v>
      </c>
    </row>
    <row r="11320" spans="1:11" x14ac:dyDescent="0.25">
      <c r="A11320" t="s">
        <v>713</v>
      </c>
      <c r="B11320" t="s">
        <v>716</v>
      </c>
      <c r="C11320" t="s">
        <v>717</v>
      </c>
      <c r="D11320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0">
        <f>COUNTIFS(D$2:D11320,Clef_répartition[[#This Row],[Code_Nom]],J$2:J11320,Clef_répartition[[#This Row],[Année]])</f>
        <v>6</v>
      </c>
      <c r="F11320">
        <f>IF(Clef_répartition[[#This Row],[Code_Nom]]=D11319,F11319-1,(COUNTIFS(Clef_répartition[Code_Nom],Clef_répartition[[#This Row],[Code_Nom]],Clef_répartition[Année],Clef_répartition[[#This Row],[Année]])))</f>
        <v>10</v>
      </c>
      <c r="G1132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énergie_6_2022</v>
      </c>
      <c r="H11320">
        <v>5713</v>
      </c>
      <c r="I11320" t="s">
        <v>80</v>
      </c>
      <c r="J11320">
        <v>2022</v>
      </c>
      <c r="K11320">
        <v>2.0500000000000001E-2</v>
      </c>
    </row>
    <row r="11321" spans="1:11" x14ac:dyDescent="0.25">
      <c r="A11321" t="s">
        <v>713</v>
      </c>
      <c r="B11321" t="s">
        <v>716</v>
      </c>
      <c r="C11321" t="s">
        <v>717</v>
      </c>
      <c r="D11321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1">
        <f>COUNTIFS(D$2:D11321,Clef_répartition[[#This Row],[Code_Nom]],J$2:J11321,Clef_répartition[[#This Row],[Année]])</f>
        <v>7</v>
      </c>
      <c r="F11321">
        <f>IF(Clef_répartition[[#This Row],[Code_Nom]]=D11320,F11320-1,(COUNTIFS(Clef_répartition[Code_Nom],Clef_répartition[[#This Row],[Code_Nom]],Clef_répartition[Année],Clef_répartition[[#This Row],[Année]])))</f>
        <v>9</v>
      </c>
      <c r="G1132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énergie_7_2022</v>
      </c>
      <c r="H11321" s="17">
        <v>5714</v>
      </c>
      <c r="I11321" s="17" t="s">
        <v>81</v>
      </c>
      <c r="J11321" s="17">
        <v>2022</v>
      </c>
      <c r="K11321" s="17">
        <v>0</v>
      </c>
    </row>
    <row r="11322" spans="1:11" x14ac:dyDescent="0.25">
      <c r="A11322" t="s">
        <v>713</v>
      </c>
      <c r="B11322" t="s">
        <v>716</v>
      </c>
      <c r="C11322" t="s">
        <v>717</v>
      </c>
      <c r="D11322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2">
        <f>COUNTIFS(D$2:D11322,Clef_répartition[[#This Row],[Code_Nom]],J$2:J11322,Clef_répartition[[#This Row],[Année]])</f>
        <v>8</v>
      </c>
      <c r="F11322">
        <f>IF(Clef_répartition[[#This Row],[Code_Nom]]=D11321,F11321-1,(COUNTIFS(Clef_répartition[Code_Nom],Clef_répartition[[#This Row],[Code_Nom]],Clef_répartition[Année],Clef_répartition[[#This Row],[Année]])))</f>
        <v>8</v>
      </c>
      <c r="G1132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énergie_8_2022</v>
      </c>
      <c r="H11322">
        <v>5717</v>
      </c>
      <c r="I11322" t="s">
        <v>118</v>
      </c>
      <c r="J11322">
        <v>2022</v>
      </c>
      <c r="K11322">
        <v>2.0500000000000001E-2</v>
      </c>
    </row>
    <row r="11323" spans="1:11" x14ac:dyDescent="0.25">
      <c r="A11323" t="s">
        <v>713</v>
      </c>
      <c r="B11323" t="s">
        <v>716</v>
      </c>
      <c r="C11323" t="s">
        <v>717</v>
      </c>
      <c r="D11323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3">
        <f>COUNTIFS(D$2:D11323,Clef_répartition[[#This Row],[Code_Nom]],J$2:J11323,Clef_répartition[[#This Row],[Année]])</f>
        <v>9</v>
      </c>
      <c r="F11323">
        <f>IF(Clef_répartition[[#This Row],[Code_Nom]]=D11322,F11322-1,(COUNTIFS(Clef_répartition[Code_Nom],Clef_répartition[[#This Row],[Code_Nom]],Clef_répartition[Année],Clef_répartition[[#This Row],[Année]])))</f>
        <v>7</v>
      </c>
      <c r="G1132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énergie_9_2022</v>
      </c>
      <c r="H11323" s="17">
        <v>5718</v>
      </c>
      <c r="I11323" s="17" t="s">
        <v>120</v>
      </c>
      <c r="J11323" s="17">
        <v>2022</v>
      </c>
      <c r="K11323" s="17">
        <v>0.13700000000000001</v>
      </c>
    </row>
    <row r="11324" spans="1:11" x14ac:dyDescent="0.25">
      <c r="A11324" t="s">
        <v>713</v>
      </c>
      <c r="B11324" t="s">
        <v>716</v>
      </c>
      <c r="C11324" t="s">
        <v>717</v>
      </c>
      <c r="D11324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4">
        <f>COUNTIFS(D$2:D11324,Clef_répartition[[#This Row],[Code_Nom]],J$2:J11324,Clef_répartition[[#This Row],[Année]])</f>
        <v>10</v>
      </c>
      <c r="F11324">
        <f>IF(Clef_répartition[[#This Row],[Code_Nom]]=D11323,F11323-1,(COUNTIFS(Clef_répartition[Code_Nom],Clef_répartition[[#This Row],[Code_Nom]],Clef_répartition[Année],Clef_répartition[[#This Row],[Année]])))</f>
        <v>6</v>
      </c>
      <c r="G1132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énergie_10_2022</v>
      </c>
      <c r="H11324">
        <v>5719</v>
      </c>
      <c r="I11324" t="s">
        <v>124</v>
      </c>
      <c r="J11324">
        <v>2022</v>
      </c>
      <c r="K11324">
        <v>5.4800000000000001E-2</v>
      </c>
    </row>
    <row r="11325" spans="1:11" x14ac:dyDescent="0.25">
      <c r="A11325" t="s">
        <v>713</v>
      </c>
      <c r="B11325" t="s">
        <v>716</v>
      </c>
      <c r="C11325" t="s">
        <v>717</v>
      </c>
      <c r="D11325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5">
        <f>COUNTIFS(D$2:D11325,Clef_répartition[[#This Row],[Code_Nom]],J$2:J11325,Clef_répartition[[#This Row],[Année]])</f>
        <v>11</v>
      </c>
      <c r="F11325">
        <f>IF(Clef_répartition[[#This Row],[Code_Nom]]=D11324,F11324-1,(COUNTIFS(Clef_répartition[Code_Nom],Clef_répartition[[#This Row],[Code_Nom]],Clef_répartition[Année],Clef_répartition[[#This Row],[Année]])))</f>
        <v>5</v>
      </c>
      <c r="G1132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énergie_11_2022</v>
      </c>
      <c r="H11325" s="17">
        <v>5720</v>
      </c>
      <c r="I11325" s="17" t="s">
        <v>125</v>
      </c>
      <c r="J11325" s="17">
        <v>2022</v>
      </c>
      <c r="K11325" s="17">
        <v>8.2199999999999995E-2</v>
      </c>
    </row>
    <row r="11326" spans="1:11" x14ac:dyDescent="0.25">
      <c r="A11326" t="s">
        <v>713</v>
      </c>
      <c r="B11326" t="s">
        <v>716</v>
      </c>
      <c r="C11326" t="s">
        <v>717</v>
      </c>
      <c r="D11326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6">
        <f>COUNTIFS(D$2:D11326,Clef_répartition[[#This Row],[Code_Nom]],J$2:J11326,Clef_répartition[[#This Row],[Année]])</f>
        <v>12</v>
      </c>
      <c r="F11326">
        <f>IF(Clef_répartition[[#This Row],[Code_Nom]]=D11325,F11325-1,(COUNTIFS(Clef_répartition[Code_Nom],Clef_répartition[[#This Row],[Code_Nom]],Clef_répartition[Année],Clef_répartition[[#This Row],[Année]])))</f>
        <v>4</v>
      </c>
      <c r="G1132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énergie_12_2022</v>
      </c>
      <c r="H11326">
        <v>5722</v>
      </c>
      <c r="I11326" t="s">
        <v>133</v>
      </c>
      <c r="J11326">
        <v>2022</v>
      </c>
      <c r="K11326">
        <v>1.37E-2</v>
      </c>
    </row>
    <row r="11327" spans="1:11" x14ac:dyDescent="0.25">
      <c r="A11327" t="s">
        <v>713</v>
      </c>
      <c r="B11327" t="s">
        <v>716</v>
      </c>
      <c r="C11327" t="s">
        <v>717</v>
      </c>
      <c r="D11327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7">
        <f>COUNTIFS(D$2:D11327,Clef_répartition[[#This Row],[Code_Nom]],J$2:J11327,Clef_répartition[[#This Row],[Année]])</f>
        <v>13</v>
      </c>
      <c r="F11327">
        <f>IF(Clef_répartition[[#This Row],[Code_Nom]]=D11326,F11326-1,(COUNTIFS(Clef_répartition[Code_Nom],Clef_répartition[[#This Row],[Code_Nom]],Clef_répartition[Année],Clef_répartition[[#This Row],[Année]])))</f>
        <v>3</v>
      </c>
      <c r="G1132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énergie_13_2022</v>
      </c>
      <c r="H11327" s="17">
        <v>5724</v>
      </c>
      <c r="I11327" s="17" t="s">
        <v>196</v>
      </c>
      <c r="J11327" s="17">
        <v>2022</v>
      </c>
      <c r="K11327" s="17">
        <v>6.8500000000000005E-2</v>
      </c>
    </row>
    <row r="11328" spans="1:11" x14ac:dyDescent="0.25">
      <c r="A11328" t="s">
        <v>713</v>
      </c>
      <c r="B11328" t="s">
        <v>716</v>
      </c>
      <c r="C11328" t="s">
        <v>717</v>
      </c>
      <c r="D11328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8">
        <f>COUNTIFS(D$2:D11328,Clef_répartition[[#This Row],[Code_Nom]],J$2:J11328,Clef_répartition[[#This Row],[Année]])</f>
        <v>14</v>
      </c>
      <c r="F11328">
        <f>IF(Clef_répartition[[#This Row],[Code_Nom]]=D11327,F11327-1,(COUNTIFS(Clef_répartition[Code_Nom],Clef_répartition[[#This Row],[Code_Nom]],Clef_répartition[Année],Clef_répartition[[#This Row],[Année]])))</f>
        <v>2</v>
      </c>
      <c r="G1132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énergie_14_2022</v>
      </c>
      <c r="H11328">
        <v>5727</v>
      </c>
      <c r="I11328" t="s">
        <v>243</v>
      </c>
      <c r="J11328">
        <v>2022</v>
      </c>
      <c r="K11328">
        <v>4.1099999999999998E-2</v>
      </c>
    </row>
    <row r="11329" spans="1:11" x14ac:dyDescent="0.25">
      <c r="A11329" t="s">
        <v>713</v>
      </c>
      <c r="B11329" t="s">
        <v>716</v>
      </c>
      <c r="C11329" t="s">
        <v>717</v>
      </c>
      <c r="D11329" t="str">
        <f>Clef_répartition[[#This Row],[Code association]]&amp;"_"&amp;Clef_répartition[[#This Row],[Nom association]]</f>
        <v>ACP_Association de communes pour l'exploitation d'un couvert régional à plaquettes et bois énergie</v>
      </c>
      <c r="E11329">
        <f>COUNTIFS(D$2:D11329,Clef_répartition[[#This Row],[Code_Nom]],J$2:J11329,Clef_répartition[[#This Row],[Année]])</f>
        <v>15</v>
      </c>
      <c r="F11329">
        <f>IF(Clef_répartition[[#This Row],[Code_Nom]]=D11328,F11328-1,(COUNTIFS(Clef_répartition[Code_Nom],Clef_répartition[[#This Row],[Code_Nom]],Clef_répartition[Année],Clef_répartition[[#This Row],[Année]])))</f>
        <v>1</v>
      </c>
      <c r="G1132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énergie_15_2022</v>
      </c>
      <c r="H11329" s="17">
        <v>5730</v>
      </c>
      <c r="I11329" s="17" t="s">
        <v>265</v>
      </c>
      <c r="J11329" s="17">
        <v>2022</v>
      </c>
      <c r="K11329" s="17">
        <v>0.13700000000000001</v>
      </c>
    </row>
    <row r="11330" spans="1:11" x14ac:dyDescent="0.25">
      <c r="A11330" t="s">
        <v>713</v>
      </c>
      <c r="B11330" t="s">
        <v>606</v>
      </c>
      <c r="C11330" t="s">
        <v>607</v>
      </c>
      <c r="D11330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1330">
        <f>COUNTIFS(D$2:D11330,Clef_répartition[[#This Row],[Code_Nom]],J$2:J11330,Clef_répartition[[#This Row],[Année]])</f>
        <v>1</v>
      </c>
      <c r="F11330">
        <f>IF(Clef_répartition[[#This Row],[Code_Nom]]=D11329,F11329-1,(COUNTIFS(Clef_répartition[Code_Nom],Clef_répartition[[#This Row],[Code_Nom]],Clef_répartition[Année],Clef_répartition[[#This Row],[Année]])))</f>
        <v>4</v>
      </c>
      <c r="G11330" t="str">
        <f>Clef_répartition[[#This Row],[Code_Nom]]&amp;"_"&amp;Clef_répartition[[#This Row],[Nombre]]&amp;"_"&amp;Clef_répartition[[#This Row],[Année]]</f>
        <v>ACPRS_Association intercommunale pour l'épuration des eaux usées et la gestion _1_2022</v>
      </c>
      <c r="H11330">
        <v>5601</v>
      </c>
      <c r="I11330" t="s">
        <v>66</v>
      </c>
      <c r="J11330">
        <v>2022</v>
      </c>
      <c r="K11330">
        <v>0.38</v>
      </c>
    </row>
    <row r="11331" spans="1:11" x14ac:dyDescent="0.25">
      <c r="A11331" t="s">
        <v>713</v>
      </c>
      <c r="B11331" t="s">
        <v>606</v>
      </c>
      <c r="C11331" t="s">
        <v>607</v>
      </c>
      <c r="D11331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1331">
        <f>COUNTIFS(D$2:D11331,Clef_répartition[[#This Row],[Code_Nom]],J$2:J11331,Clef_répartition[[#This Row],[Année]])</f>
        <v>2</v>
      </c>
      <c r="F11331">
        <f>IF(Clef_répartition[[#This Row],[Code_Nom]]=D11330,F11330-1,(COUNTIFS(Clef_répartition[Code_Nom],Clef_répartition[[#This Row],[Code_Nom]],Clef_répartition[Année],Clef_répartition[[#This Row],[Année]])))</f>
        <v>3</v>
      </c>
      <c r="G11331" t="str">
        <f>Clef_répartition[[#This Row],[Code_Nom]]&amp;"_"&amp;Clef_répartition[[#This Row],[Nombre]]&amp;"_"&amp;Clef_répartition[[#This Row],[Année]]</f>
        <v>ACPRS_Association intercommunale pour l'épuration des eaux usées et la gestion _2_2022</v>
      </c>
      <c r="H11331">
        <v>5607</v>
      </c>
      <c r="I11331" t="s">
        <v>225</v>
      </c>
      <c r="J11331">
        <v>2022</v>
      </c>
      <c r="K11331">
        <v>0.49</v>
      </c>
    </row>
    <row r="11332" spans="1:11" x14ac:dyDescent="0.25">
      <c r="A11332" t="s">
        <v>713</v>
      </c>
      <c r="B11332" t="s">
        <v>606</v>
      </c>
      <c r="C11332" t="s">
        <v>607</v>
      </c>
      <c r="D11332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1332">
        <f>COUNTIFS(D$2:D11332,Clef_répartition[[#This Row],[Code_Nom]],J$2:J11332,Clef_répartition[[#This Row],[Année]])</f>
        <v>3</v>
      </c>
      <c r="F11332">
        <f>IF(Clef_répartition[[#This Row],[Code_Nom]]=D11331,F11331-1,(COUNTIFS(Clef_répartition[Code_Nom],Clef_répartition[[#This Row],[Code_Nom]],Clef_répartition[Année],Clef_répartition[[#This Row],[Année]])))</f>
        <v>2</v>
      </c>
      <c r="G11332" t="str">
        <f>Clef_répartition[[#This Row],[Code_Nom]]&amp;"_"&amp;Clef_répartition[[#This Row],[Nombre]]&amp;"_"&amp;Clef_répartition[[#This Row],[Année]]</f>
        <v>ACPRS_Association intercommunale pour l'épuration des eaux usées et la gestion _3_2022</v>
      </c>
      <c r="H11332">
        <v>5609</v>
      </c>
      <c r="I11332" t="s">
        <v>230</v>
      </c>
      <c r="J11332">
        <v>2022</v>
      </c>
      <c r="K11332">
        <v>0.06</v>
      </c>
    </row>
    <row r="11333" spans="1:11" x14ac:dyDescent="0.25">
      <c r="A11333" t="s">
        <v>713</v>
      </c>
      <c r="B11333" t="s">
        <v>606</v>
      </c>
      <c r="C11333" t="s">
        <v>607</v>
      </c>
      <c r="D11333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1333">
        <f>COUNTIFS(D$2:D11333,Clef_répartition[[#This Row],[Code_Nom]],J$2:J11333,Clef_répartition[[#This Row],[Année]])</f>
        <v>4</v>
      </c>
      <c r="F11333">
        <f>IF(Clef_répartition[[#This Row],[Code_Nom]]=D11332,F11332-1,(COUNTIFS(Clef_répartition[Code_Nom],Clef_répartition[[#This Row],[Code_Nom]],Clef_répartition[Année],Clef_répartition[[#This Row],[Année]])))</f>
        <v>1</v>
      </c>
      <c r="G11333" t="str">
        <f>Clef_répartition[[#This Row],[Code_Nom]]&amp;"_"&amp;Clef_répartition[[#This Row],[Nombre]]&amp;"_"&amp;Clef_répartition[[#This Row],[Année]]</f>
        <v>ACPRS_Association intercommunale pour l'épuration des eaux usées et la gestion _4_2022</v>
      </c>
      <c r="H11333">
        <v>5610</v>
      </c>
      <c r="I11333" t="s">
        <v>256</v>
      </c>
      <c r="J11333">
        <v>2022</v>
      </c>
      <c r="K11333">
        <v>7.0000000000000007E-2</v>
      </c>
    </row>
    <row r="11334" spans="1:11" x14ac:dyDescent="0.25">
      <c r="A11334" t="s">
        <v>713</v>
      </c>
      <c r="B11334" t="s">
        <v>608</v>
      </c>
      <c r="C11334" t="s">
        <v>609</v>
      </c>
      <c r="D11334" t="str">
        <f>Clef_répartition[[#This Row],[Code association]]&amp;"_"&amp;Clef_répartition[[#This Row],[Nom association]]</f>
        <v>ACRG_Association à buts multiples des communes de la région de Grandson</v>
      </c>
      <c r="E11334">
        <f>COUNTIFS(D$2:D11334,Clef_répartition[[#This Row],[Code_Nom]],J$2:J11334,Clef_répartition[[#This Row],[Année]])</f>
        <v>1</v>
      </c>
      <c r="F11334">
        <f>IF(Clef_répartition[[#This Row],[Code_Nom]]=D11333,F11333-1,(COUNTIFS(Clef_répartition[Code_Nom],Clef_répartition[[#This Row],[Code_Nom]],Clef_répartition[Année],Clef_répartition[[#This Row],[Année]])))</f>
        <v>17</v>
      </c>
      <c r="G11334" t="str">
        <f>Clef_répartition[[#This Row],[Code_Nom]]&amp;"_"&amp;Clef_répartition[[#This Row],[Nombre]]&amp;"_"&amp;Clef_répartition[[#This Row],[Année]]</f>
        <v>ACRG_Association à buts multiples des communes de la région de Grandson_1_2022</v>
      </c>
      <c r="H11334">
        <v>5551</v>
      </c>
      <c r="I11334" t="s">
        <v>28</v>
      </c>
      <c r="J11334">
        <v>2022</v>
      </c>
      <c r="K11334">
        <v>3.8739080580006011E-2</v>
      </c>
    </row>
    <row r="11335" spans="1:11" x14ac:dyDescent="0.25">
      <c r="A11335" t="s">
        <v>713</v>
      </c>
      <c r="B11335" t="s">
        <v>608</v>
      </c>
      <c r="C11335" t="s">
        <v>609</v>
      </c>
      <c r="D11335" t="str">
        <f>Clef_répartition[[#This Row],[Code association]]&amp;"_"&amp;Clef_répartition[[#This Row],[Nom association]]</f>
        <v>ACRG_Association à buts multiples des communes de la région de Grandson</v>
      </c>
      <c r="E11335">
        <f>COUNTIFS(D$2:D11335,Clef_répartition[[#This Row],[Code_Nom]],J$2:J11335,Clef_répartition[[#This Row],[Année]])</f>
        <v>2</v>
      </c>
      <c r="F11335">
        <f>IF(Clef_répartition[[#This Row],[Code_Nom]]=D11334,F11334-1,(COUNTIFS(Clef_répartition[Code_Nom],Clef_répartition[[#This Row],[Code_Nom]],Clef_répartition[Année],Clef_répartition[[#This Row],[Année]])))</f>
        <v>16</v>
      </c>
      <c r="G11335" t="str">
        <f>Clef_répartition[[#This Row],[Code_Nom]]&amp;"_"&amp;Clef_répartition[[#This Row],[Nombre]]&amp;"_"&amp;Clef_répartition[[#This Row],[Année]]</f>
        <v>ACRG_Association à buts multiples des communes de la région de Grandson_2_2022</v>
      </c>
      <c r="H11335">
        <v>5552</v>
      </c>
      <c r="I11335" t="s">
        <v>40</v>
      </c>
      <c r="J11335">
        <v>2022</v>
      </c>
      <c r="K11335">
        <v>5.7313004828497389E-2</v>
      </c>
    </row>
    <row r="11336" spans="1:11" x14ac:dyDescent="0.25">
      <c r="A11336" t="s">
        <v>713</v>
      </c>
      <c r="B11336" t="s">
        <v>608</v>
      </c>
      <c r="C11336" t="s">
        <v>609</v>
      </c>
      <c r="D11336" t="str">
        <f>Clef_répartition[[#This Row],[Code association]]&amp;"_"&amp;Clef_répartition[[#This Row],[Nom association]]</f>
        <v>ACRG_Association à buts multiples des communes de la région de Grandson</v>
      </c>
      <c r="E11336">
        <f>COUNTIFS(D$2:D11336,Clef_répartition[[#This Row],[Code_Nom]],J$2:J11336,Clef_répartition[[#This Row],[Année]])</f>
        <v>3</v>
      </c>
      <c r="F11336">
        <f>IF(Clef_répartition[[#This Row],[Code_Nom]]=D11335,F11335-1,(COUNTIFS(Clef_répartition[Code_Nom],Clef_répartition[[#This Row],[Code_Nom]],Clef_répartition[Année],Clef_répartition[[#This Row],[Année]])))</f>
        <v>15</v>
      </c>
      <c r="G11336" t="str">
        <f>Clef_répartition[[#This Row],[Code_Nom]]&amp;"_"&amp;Clef_répartition[[#This Row],[Nombre]]&amp;"_"&amp;Clef_répartition[[#This Row],[Année]]</f>
        <v>ACRG_Association à buts multiples des communes de la région de Grandson_3_2022</v>
      </c>
      <c r="H11336">
        <v>5553</v>
      </c>
      <c r="I11336" t="s">
        <v>47</v>
      </c>
      <c r="J11336">
        <v>2022</v>
      </c>
      <c r="K11336">
        <v>8.145282670644774E-2</v>
      </c>
    </row>
    <row r="11337" spans="1:11" x14ac:dyDescent="0.25">
      <c r="A11337" t="s">
        <v>713</v>
      </c>
      <c r="B11337" t="s">
        <v>608</v>
      </c>
      <c r="C11337" t="s">
        <v>609</v>
      </c>
      <c r="D11337" t="str">
        <f>Clef_répartition[[#This Row],[Code association]]&amp;"_"&amp;Clef_répartition[[#This Row],[Nom association]]</f>
        <v>ACRG_Association à buts multiples des communes de la région de Grandson</v>
      </c>
      <c r="E11337">
        <f>COUNTIFS(D$2:D11337,Clef_répartition[[#This Row],[Code_Nom]],J$2:J11337,Clef_répartition[[#This Row],[Année]])</f>
        <v>4</v>
      </c>
      <c r="F11337">
        <f>IF(Clef_répartition[[#This Row],[Code_Nom]]=D11336,F11336-1,(COUNTIFS(Clef_répartition[Code_Nom],Clef_répartition[[#This Row],[Code_Nom]],Clef_répartition[Année],Clef_répartition[[#This Row],[Année]])))</f>
        <v>14</v>
      </c>
      <c r="G11337" t="str">
        <f>Clef_répartition[[#This Row],[Code_Nom]]&amp;"_"&amp;Clef_répartition[[#This Row],[Nombre]]&amp;"_"&amp;Clef_répartition[[#This Row],[Année]]</f>
        <v>ACRG_Association à buts multiples des communes de la région de Grandson_4_2022</v>
      </c>
      <c r="H11337">
        <v>5554</v>
      </c>
      <c r="I11337" t="s">
        <v>71</v>
      </c>
      <c r="J11337">
        <v>2022</v>
      </c>
      <c r="K11337">
        <v>0.10203124031818644</v>
      </c>
    </row>
    <row r="11338" spans="1:11" x14ac:dyDescent="0.25">
      <c r="A11338" t="s">
        <v>713</v>
      </c>
      <c r="B11338" t="s">
        <v>608</v>
      </c>
      <c r="C11338" t="s">
        <v>609</v>
      </c>
      <c r="D11338" t="str">
        <f>Clef_répartition[[#This Row],[Code association]]&amp;"_"&amp;Clef_répartition[[#This Row],[Nom association]]</f>
        <v>ACRG_Association à buts multiples des communes de la région de Grandson</v>
      </c>
      <c r="E11338">
        <f>COUNTIFS(D$2:D11338,Clef_répartition[[#This Row],[Code_Nom]],J$2:J11338,Clef_répartition[[#This Row],[Année]])</f>
        <v>5</v>
      </c>
      <c r="F11338">
        <f>IF(Clef_répartition[[#This Row],[Code_Nom]]=D11337,F11337-1,(COUNTIFS(Clef_répartition[Code_Nom],Clef_répartition[[#This Row],[Code_Nom]],Clef_répartition[Année],Clef_répartition[[#This Row],[Année]])))</f>
        <v>13</v>
      </c>
      <c r="G11338" t="str">
        <f>Clef_répartition[[#This Row],[Code_Nom]]&amp;"_"&amp;Clef_répartition[[#This Row],[Nombre]]&amp;"_"&amp;Clef_répartition[[#This Row],[Année]]</f>
        <v>ACRG_Association à buts multiples des communes de la région de Grandson_5_2022</v>
      </c>
      <c r="H11338">
        <v>5555</v>
      </c>
      <c r="I11338" t="s">
        <v>75</v>
      </c>
      <c r="J11338">
        <v>2022</v>
      </c>
      <c r="K11338">
        <v>4.6980240272213453E-2</v>
      </c>
    </row>
    <row r="11339" spans="1:11" x14ac:dyDescent="0.25">
      <c r="A11339" t="s">
        <v>713</v>
      </c>
      <c r="B11339" t="s">
        <v>608</v>
      </c>
      <c r="C11339" t="s">
        <v>609</v>
      </c>
      <c r="D11339" t="str">
        <f>Clef_répartition[[#This Row],[Code association]]&amp;"_"&amp;Clef_répartition[[#This Row],[Nom association]]</f>
        <v>ACRG_Association à buts multiples des communes de la région de Grandson</v>
      </c>
      <c r="E11339">
        <f>COUNTIFS(D$2:D11339,Clef_répartition[[#This Row],[Code_Nom]],J$2:J11339,Clef_répartition[[#This Row],[Année]])</f>
        <v>6</v>
      </c>
      <c r="F11339">
        <f>IF(Clef_répartition[[#This Row],[Code_Nom]]=D11338,F11338-1,(COUNTIFS(Clef_répartition[Code_Nom],Clef_répartition[[#This Row],[Code_Nom]],Clef_répartition[Année],Clef_répartition[[#This Row],[Année]])))</f>
        <v>12</v>
      </c>
      <c r="G11339" t="str">
        <f>Clef_répartition[[#This Row],[Code_Nom]]&amp;"_"&amp;Clef_répartition[[#This Row],[Nombre]]&amp;"_"&amp;Clef_répartition[[#This Row],[Année]]</f>
        <v>ACRG_Association à buts multiples des communes de la région de Grandson_6_2022</v>
      </c>
      <c r="H11339">
        <v>5556</v>
      </c>
      <c r="I11339" t="s">
        <v>115</v>
      </c>
      <c r="J11339">
        <v>2022</v>
      </c>
      <c r="K11339">
        <v>2.9746862009712959E-2</v>
      </c>
    </row>
    <row r="11340" spans="1:11" x14ac:dyDescent="0.25">
      <c r="A11340" t="s">
        <v>713</v>
      </c>
      <c r="B11340" t="s">
        <v>608</v>
      </c>
      <c r="C11340" t="s">
        <v>609</v>
      </c>
      <c r="D11340" t="str">
        <f>Clef_répartition[[#This Row],[Code association]]&amp;"_"&amp;Clef_répartition[[#This Row],[Nom association]]</f>
        <v>ACRG_Association à buts multiples des communes de la région de Grandson</v>
      </c>
      <c r="E11340">
        <f>COUNTIFS(D$2:D11340,Clef_répartition[[#This Row],[Code_Nom]],J$2:J11340,Clef_répartition[[#This Row],[Année]])</f>
        <v>7</v>
      </c>
      <c r="F11340">
        <f>IF(Clef_répartition[[#This Row],[Code_Nom]]=D11339,F11339-1,(COUNTIFS(Clef_répartition[Code_Nom],Clef_répartition[[#This Row],[Code_Nom]],Clef_répartition[Année],Clef_répartition[[#This Row],[Année]])))</f>
        <v>11</v>
      </c>
      <c r="G11340" t="str">
        <f>Clef_répartition[[#This Row],[Code_Nom]]&amp;"_"&amp;Clef_répartition[[#This Row],[Nombre]]&amp;"_"&amp;Clef_répartition[[#This Row],[Année]]</f>
        <v>ACRG_Association à buts multiples des communes de la région de Grandson_7_2022</v>
      </c>
      <c r="H11340">
        <v>5557</v>
      </c>
      <c r="I11340" t="s">
        <v>116</v>
      </c>
      <c r="J11340">
        <v>2022</v>
      </c>
      <c r="K11340">
        <v>1.4841116650820418E-2</v>
      </c>
    </row>
    <row r="11341" spans="1:11" x14ac:dyDescent="0.25">
      <c r="A11341" t="s">
        <v>713</v>
      </c>
      <c r="B11341" t="s">
        <v>608</v>
      </c>
      <c r="C11341" t="s">
        <v>609</v>
      </c>
      <c r="D11341" t="str">
        <f>Clef_répartition[[#This Row],[Code association]]&amp;"_"&amp;Clef_répartition[[#This Row],[Nom association]]</f>
        <v>ACRG_Association à buts multiples des communes de la région de Grandson</v>
      </c>
      <c r="E11341">
        <f>COUNTIFS(D$2:D11341,Clef_répartition[[#This Row],[Code_Nom]],J$2:J11341,Clef_répartition[[#This Row],[Année]])</f>
        <v>8</v>
      </c>
      <c r="F11341">
        <f>IF(Clef_répartition[[#This Row],[Code_Nom]]=D11340,F11340-1,(COUNTIFS(Clef_répartition[Code_Nom],Clef_répartition[[#This Row],[Code_Nom]],Clef_répartition[Année],Clef_répartition[[#This Row],[Année]])))</f>
        <v>10</v>
      </c>
      <c r="G11341" t="str">
        <f>Clef_répartition[[#This Row],[Code_Nom]]&amp;"_"&amp;Clef_répartition[[#This Row],[Nombre]]&amp;"_"&amp;Clef_répartition[[#This Row],[Année]]</f>
        <v>ACRG_Association à buts multiples des communes de la région de Grandson_8_2022</v>
      </c>
      <c r="H11341">
        <v>5559</v>
      </c>
      <c r="I11341" t="s">
        <v>121</v>
      </c>
      <c r="J11341">
        <v>2022</v>
      </c>
      <c r="K11341">
        <v>2.7201856776120161E-2</v>
      </c>
    </row>
    <row r="11342" spans="1:11" x14ac:dyDescent="0.25">
      <c r="A11342" t="s">
        <v>713</v>
      </c>
      <c r="B11342" t="s">
        <v>608</v>
      </c>
      <c r="C11342" t="s">
        <v>609</v>
      </c>
      <c r="D11342" t="str">
        <f>Clef_répartition[[#This Row],[Code association]]&amp;"_"&amp;Clef_répartition[[#This Row],[Nom association]]</f>
        <v>ACRG_Association à buts multiples des communes de la région de Grandson</v>
      </c>
      <c r="E11342">
        <f>COUNTIFS(D$2:D11342,Clef_répartition[[#This Row],[Code_Nom]],J$2:J11342,Clef_répartition[[#This Row],[Année]])</f>
        <v>9</v>
      </c>
      <c r="F11342">
        <f>IF(Clef_répartition[[#This Row],[Code_Nom]]=D11341,F11341-1,(COUNTIFS(Clef_répartition[Code_Nom],Clef_répartition[[#This Row],[Code_Nom]],Clef_répartition[Année],Clef_répartition[[#This Row],[Année]])))</f>
        <v>9</v>
      </c>
      <c r="G11342" t="str">
        <f>Clef_répartition[[#This Row],[Code_Nom]]&amp;"_"&amp;Clef_répartition[[#This Row],[Nombre]]&amp;"_"&amp;Clef_répartition[[#This Row],[Année]]</f>
        <v>ACRG_Association à buts multiples des communes de la région de Grandson_9_2022</v>
      </c>
      <c r="H11342">
        <v>5560</v>
      </c>
      <c r="I11342" t="s">
        <v>131</v>
      </c>
      <c r="J11342">
        <v>2022</v>
      </c>
      <c r="K11342">
        <v>1.0268135848211816E-2</v>
      </c>
    </row>
    <row r="11343" spans="1:11" x14ac:dyDescent="0.25">
      <c r="A11343" t="s">
        <v>713</v>
      </c>
      <c r="B11343" t="s">
        <v>608</v>
      </c>
      <c r="C11343" t="s">
        <v>609</v>
      </c>
      <c r="D11343" t="str">
        <f>Clef_répartition[[#This Row],[Code association]]&amp;"_"&amp;Clef_répartition[[#This Row],[Nom association]]</f>
        <v>ACRG_Association à buts multiples des communes de la région de Grandson</v>
      </c>
      <c r="E11343">
        <f>COUNTIFS(D$2:D11343,Clef_répartition[[#This Row],[Code_Nom]],J$2:J11343,Clef_répartition[[#This Row],[Année]])</f>
        <v>10</v>
      </c>
      <c r="F11343">
        <f>IF(Clef_répartition[[#This Row],[Code_Nom]]=D11342,F11342-1,(COUNTIFS(Clef_répartition[Code_Nom],Clef_répartition[[#This Row],[Code_Nom]],Clef_répartition[Année],Clef_répartition[[#This Row],[Année]])))</f>
        <v>8</v>
      </c>
      <c r="G11343" t="str">
        <f>Clef_répartition[[#This Row],[Code_Nom]]&amp;"_"&amp;Clef_répartition[[#This Row],[Nombre]]&amp;"_"&amp;Clef_répartition[[#This Row],[Année]]</f>
        <v>ACRG_Association à buts multiples des communes de la région de Grandson_10_2022</v>
      </c>
      <c r="H11343">
        <v>5561</v>
      </c>
      <c r="I11343" t="s">
        <v>132</v>
      </c>
      <c r="J11343">
        <v>2022</v>
      </c>
      <c r="K11343">
        <v>0.22474949712868639</v>
      </c>
    </row>
    <row r="11344" spans="1:11" x14ac:dyDescent="0.25">
      <c r="A11344" t="s">
        <v>713</v>
      </c>
      <c r="B11344" t="s">
        <v>608</v>
      </c>
      <c r="C11344" t="s">
        <v>609</v>
      </c>
      <c r="D11344" t="str">
        <f>Clef_répartition[[#This Row],[Code association]]&amp;"_"&amp;Clef_répartition[[#This Row],[Nom association]]</f>
        <v>ACRG_Association à buts multiples des communes de la région de Grandson</v>
      </c>
      <c r="E11344">
        <f>COUNTIFS(D$2:D11344,Clef_répartition[[#This Row],[Code_Nom]],J$2:J11344,Clef_répartition[[#This Row],[Année]])</f>
        <v>11</v>
      </c>
      <c r="F11344">
        <f>IF(Clef_répartition[[#This Row],[Code_Nom]]=D11343,F11343-1,(COUNTIFS(Clef_répartition[Code_Nom],Clef_répartition[[#This Row],[Code_Nom]],Clef_répartition[Année],Clef_répartition[[#This Row],[Année]])))</f>
        <v>7</v>
      </c>
      <c r="G11344" t="str">
        <f>Clef_répartition[[#This Row],[Code_Nom]]&amp;"_"&amp;Clef_répartition[[#This Row],[Nombre]]&amp;"_"&amp;Clef_répartition[[#This Row],[Année]]</f>
        <v>ACRG_Association à buts multiples des communes de la région de Grandson_11_2022</v>
      </c>
      <c r="H11344">
        <v>5562</v>
      </c>
      <c r="I11344" t="s">
        <v>173</v>
      </c>
      <c r="J11344">
        <v>2022</v>
      </c>
      <c r="K11344">
        <v>2.2468303616342663E-2</v>
      </c>
    </row>
    <row r="11345" spans="1:11" x14ac:dyDescent="0.25">
      <c r="A11345" t="s">
        <v>713</v>
      </c>
      <c r="B11345" t="s">
        <v>608</v>
      </c>
      <c r="C11345" t="s">
        <v>609</v>
      </c>
      <c r="D11345" t="str">
        <f>Clef_répartition[[#This Row],[Code association]]&amp;"_"&amp;Clef_répartition[[#This Row],[Nom association]]</f>
        <v>ACRG_Association à buts multiples des communes de la région de Grandson</v>
      </c>
      <c r="E11345">
        <f>COUNTIFS(D$2:D11345,Clef_répartition[[#This Row],[Code_Nom]],J$2:J11345,Clef_répartition[[#This Row],[Année]])</f>
        <v>12</v>
      </c>
      <c r="F11345">
        <f>IF(Clef_répartition[[#This Row],[Code_Nom]]=D11344,F11344-1,(COUNTIFS(Clef_répartition[Code_Nom],Clef_répartition[[#This Row],[Code_Nom]],Clef_répartition[Année],Clef_répartition[[#This Row],[Année]])))</f>
        <v>6</v>
      </c>
      <c r="G11345" t="str">
        <f>Clef_répartition[[#This Row],[Code_Nom]]&amp;"_"&amp;Clef_répartition[[#This Row],[Nombre]]&amp;"_"&amp;Clef_répartition[[#This Row],[Année]]</f>
        <v>ACRG_Association à buts multiples des communes de la région de Grandson_12_2022</v>
      </c>
      <c r="H11345">
        <v>5563</v>
      </c>
      <c r="I11345" t="s">
        <v>193</v>
      </c>
      <c r="J11345">
        <v>2022</v>
      </c>
      <c r="K11345">
        <v>4.8794674594454853E-3</v>
      </c>
    </row>
    <row r="11346" spans="1:11" x14ac:dyDescent="0.25">
      <c r="A11346" t="s">
        <v>713</v>
      </c>
      <c r="B11346" t="s">
        <v>608</v>
      </c>
      <c r="C11346" t="s">
        <v>609</v>
      </c>
      <c r="D11346" t="str">
        <f>Clef_répartition[[#This Row],[Code association]]&amp;"_"&amp;Clef_répartition[[#This Row],[Nom association]]</f>
        <v>ACRG_Association à buts multiples des communes de la région de Grandson</v>
      </c>
      <c r="E11346">
        <f>COUNTIFS(D$2:D11346,Clef_répartition[[#This Row],[Code_Nom]],J$2:J11346,Clef_répartition[[#This Row],[Année]])</f>
        <v>13</v>
      </c>
      <c r="F11346">
        <f>IF(Clef_répartition[[#This Row],[Code_Nom]]=D11345,F11345-1,(COUNTIFS(Clef_répartition[Code_Nom],Clef_répartition[[#This Row],[Code_Nom]],Clef_répartition[Année],Clef_répartition[[#This Row],[Année]])))</f>
        <v>5</v>
      </c>
      <c r="G11346" t="str">
        <f>Clef_répartition[[#This Row],[Code_Nom]]&amp;"_"&amp;Clef_répartition[[#This Row],[Nombre]]&amp;"_"&amp;Clef_répartition[[#This Row],[Année]]</f>
        <v>ACRG_Association à buts multiples des communes de la région de Grandson_13_2022</v>
      </c>
      <c r="H11346">
        <v>5564</v>
      </c>
      <c r="I11346" t="s">
        <v>194</v>
      </c>
      <c r="J11346">
        <v>2022</v>
      </c>
      <c r="K11346">
        <v>3.3283784657144704E-3</v>
      </c>
    </row>
    <row r="11347" spans="1:11" x14ac:dyDescent="0.25">
      <c r="A11347" t="s">
        <v>713</v>
      </c>
      <c r="B11347" t="s">
        <v>608</v>
      </c>
      <c r="C11347" t="s">
        <v>609</v>
      </c>
      <c r="D11347" t="str">
        <f>Clef_répartition[[#This Row],[Code association]]&amp;"_"&amp;Clef_répartition[[#This Row],[Nom association]]</f>
        <v>ACRG_Association à buts multiples des communes de la région de Grandson</v>
      </c>
      <c r="E11347">
        <f>COUNTIFS(D$2:D11347,Clef_répartition[[#This Row],[Code_Nom]],J$2:J11347,Clef_répartition[[#This Row],[Année]])</f>
        <v>14</v>
      </c>
      <c r="F11347">
        <f>IF(Clef_répartition[[#This Row],[Code_Nom]]=D11346,F11346-1,(COUNTIFS(Clef_répartition[Code_Nom],Clef_répartition[[#This Row],[Code_Nom]],Clef_répartition[Année],Clef_répartition[[#This Row],[Année]])))</f>
        <v>4</v>
      </c>
      <c r="G11347" t="str">
        <f>Clef_répartition[[#This Row],[Code_Nom]]&amp;"_"&amp;Clef_répartition[[#This Row],[Nombre]]&amp;"_"&amp;Clef_répartition[[#This Row],[Année]]</f>
        <v>ACRG_Association à buts multiples des communes de la région de Grandson_14_2022</v>
      </c>
      <c r="H11347">
        <v>5565</v>
      </c>
      <c r="I11347" t="s">
        <v>199</v>
      </c>
      <c r="J11347">
        <v>2022</v>
      </c>
      <c r="K11347">
        <v>3.4036842361253157E-2</v>
      </c>
    </row>
    <row r="11348" spans="1:11" x14ac:dyDescent="0.25">
      <c r="A11348" t="s">
        <v>713</v>
      </c>
      <c r="B11348" t="s">
        <v>608</v>
      </c>
      <c r="C11348" t="s">
        <v>609</v>
      </c>
      <c r="D11348" t="str">
        <f>Clef_répartition[[#This Row],[Code association]]&amp;"_"&amp;Clef_répartition[[#This Row],[Nom association]]</f>
        <v>ACRG_Association à buts multiples des communes de la région de Grandson</v>
      </c>
      <c r="E11348">
        <f>COUNTIFS(D$2:D11348,Clef_répartition[[#This Row],[Code_Nom]],J$2:J11348,Clef_répartition[[#This Row],[Année]])</f>
        <v>15</v>
      </c>
      <c r="F11348">
        <f>IF(Clef_répartition[[#This Row],[Code_Nom]]=D11347,F11347-1,(COUNTIFS(Clef_répartition[Code_Nom],Clef_répartition[[#This Row],[Code_Nom]],Clef_répartition[Année],Clef_répartition[[#This Row],[Année]])))</f>
        <v>3</v>
      </c>
      <c r="G11348" t="str">
        <f>Clef_répartition[[#This Row],[Code_Nom]]&amp;"_"&amp;Clef_répartition[[#This Row],[Nombre]]&amp;"_"&amp;Clef_répartition[[#This Row],[Année]]</f>
        <v>ACRG_Association à buts multiples des communes de la région de Grandson_15_2022</v>
      </c>
      <c r="H11348">
        <v>5566</v>
      </c>
      <c r="I11348" t="s">
        <v>224</v>
      </c>
      <c r="J11348">
        <v>2022</v>
      </c>
      <c r="K11348">
        <v>1.817732385179105E-2</v>
      </c>
    </row>
    <row r="11349" spans="1:11" x14ac:dyDescent="0.25">
      <c r="A11349" t="s">
        <v>713</v>
      </c>
      <c r="B11349" t="s">
        <v>608</v>
      </c>
      <c r="C11349" t="s">
        <v>609</v>
      </c>
      <c r="D11349" t="str">
        <f>Clef_répartition[[#This Row],[Code association]]&amp;"_"&amp;Clef_répartition[[#This Row],[Nom association]]</f>
        <v>ACRG_Association à buts multiples des communes de la région de Grandson</v>
      </c>
      <c r="E11349">
        <f>COUNTIFS(D$2:D11349,Clef_répartition[[#This Row],[Code_Nom]],J$2:J11349,Clef_répartition[[#This Row],[Année]])</f>
        <v>16</v>
      </c>
      <c r="F11349">
        <f>IF(Clef_répartition[[#This Row],[Code_Nom]]=D11348,F11348-1,(COUNTIFS(Clef_répartition[Code_Nom],Clef_répartition[[#This Row],[Code_Nom]],Clef_répartition[Année],Clef_répartition[[#This Row],[Année]])))</f>
        <v>2</v>
      </c>
      <c r="G11349" t="str">
        <f>Clef_répartition[[#This Row],[Code_Nom]]&amp;"_"&amp;Clef_répartition[[#This Row],[Nombre]]&amp;"_"&amp;Clef_répartition[[#This Row],[Année]]</f>
        <v>ACRG_Association à buts multiples des communes de la région de Grandson_16_2022</v>
      </c>
      <c r="H11349">
        <v>5568</v>
      </c>
      <c r="I11349" t="s">
        <v>249</v>
      </c>
      <c r="J11349">
        <v>2022</v>
      </c>
      <c r="K11349">
        <v>0.24494297016219141</v>
      </c>
    </row>
    <row r="11350" spans="1:11" x14ac:dyDescent="0.25">
      <c r="A11350" t="s">
        <v>713</v>
      </c>
      <c r="B11350" t="s">
        <v>608</v>
      </c>
      <c r="C11350" t="s">
        <v>609</v>
      </c>
      <c r="D11350" t="str">
        <f>Clef_répartition[[#This Row],[Code association]]&amp;"_"&amp;Clef_répartition[[#This Row],[Nom association]]</f>
        <v>ACRG_Association à buts multiples des communes de la région de Grandson</v>
      </c>
      <c r="E11350">
        <f>COUNTIFS(D$2:D11350,Clef_répartition[[#This Row],[Code_Nom]],J$2:J11350,Clef_répartition[[#This Row],[Année]])</f>
        <v>17</v>
      </c>
      <c r="F11350">
        <f>IF(Clef_répartition[[#This Row],[Code_Nom]]=D11349,F11349-1,(COUNTIFS(Clef_répartition[Code_Nom],Clef_répartition[[#This Row],[Code_Nom]],Clef_répartition[Année],Clef_répartition[[#This Row],[Année]])))</f>
        <v>1</v>
      </c>
      <c r="G11350" t="str">
        <f>Clef_répartition[[#This Row],[Code_Nom]]&amp;"_"&amp;Clef_répartition[[#This Row],[Nombre]]&amp;"_"&amp;Clef_répartition[[#This Row],[Année]]</f>
        <v>ACRG_Association à buts multiples des communes de la région de Grandson_17_2022</v>
      </c>
      <c r="H11350">
        <v>5571</v>
      </c>
      <c r="I11350" t="s">
        <v>263</v>
      </c>
      <c r="J11350">
        <v>2022</v>
      </c>
      <c r="K11350">
        <v>3.884285296435893E-2</v>
      </c>
    </row>
    <row r="11351" spans="1:11" x14ac:dyDescent="0.25">
      <c r="A11351" t="s">
        <v>713</v>
      </c>
      <c r="B11351" t="s">
        <v>623</v>
      </c>
      <c r="C11351" t="s">
        <v>624</v>
      </c>
      <c r="D11351" t="str">
        <f>Clef_répartition[[#This Row],[Code association]]&amp;"_"&amp;Clef_répartition[[#This Row],[Nom association]]</f>
        <v>AEB_Association intercommunale pour l'épuration des eaux usées du Boiron</v>
      </c>
      <c r="E11351">
        <f>COUNTIFS(D$2:D11351,Clef_répartition[[#This Row],[Code_Nom]],J$2:J11351,Clef_répartition[[#This Row],[Année]])</f>
        <v>1</v>
      </c>
      <c r="F11351">
        <f>IF(Clef_répartition[[#This Row],[Code_Nom]]=D11350,F11350-1,(COUNTIFS(Clef_répartition[Code_Nom],Clef_répartition[[#This Row],[Code_Nom]],Clef_répartition[Année],Clef_répartition[[#This Row],[Année]])))</f>
        <v>5</v>
      </c>
      <c r="G11351" t="str">
        <f>Clef_répartition[[#This Row],[Code_Nom]]&amp;"_"&amp;Clef_répartition[[#This Row],[Nombre]]&amp;"_"&amp;Clef_répartition[[#This Row],[Année]]</f>
        <v>AEB_Association intercommunale pour l'épuration des eaux usées du Boiron_1_2022</v>
      </c>
      <c r="H11351">
        <v>5701</v>
      </c>
      <c r="I11351" t="s">
        <v>5</v>
      </c>
      <c r="J11351">
        <v>2022</v>
      </c>
      <c r="K11351">
        <v>0.04</v>
      </c>
    </row>
    <row r="11352" spans="1:11" x14ac:dyDescent="0.25">
      <c r="A11352" t="s">
        <v>713</v>
      </c>
      <c r="B11352" t="s">
        <v>623</v>
      </c>
      <c r="C11352" t="s">
        <v>624</v>
      </c>
      <c r="D11352" t="str">
        <f>Clef_répartition[[#This Row],[Code association]]&amp;"_"&amp;Clef_répartition[[#This Row],[Nom association]]</f>
        <v>AEB_Association intercommunale pour l'épuration des eaux usées du Boiron</v>
      </c>
      <c r="E11352">
        <f>COUNTIFS(D$2:D11352,Clef_répartition[[#This Row],[Code_Nom]],J$2:J11352,Clef_répartition[[#This Row],[Année]])</f>
        <v>2</v>
      </c>
      <c r="F11352">
        <f>IF(Clef_répartition[[#This Row],[Code_Nom]]=D11351,F11351-1,(COUNTIFS(Clef_répartition[Code_Nom],Clef_répartition[[#This Row],[Code_Nom]],Clef_répartition[Année],Clef_répartition[[#This Row],[Année]])))</f>
        <v>4</v>
      </c>
      <c r="G11352" t="str">
        <f>Clef_répartition[[#This Row],[Code_Nom]]&amp;"_"&amp;Clef_répartition[[#This Row],[Nombre]]&amp;"_"&amp;Clef_répartition[[#This Row],[Année]]</f>
        <v>AEB_Association intercommunale pour l'épuration des eaux usées du Boiron_2_2022</v>
      </c>
      <c r="H11352">
        <v>5706</v>
      </c>
      <c r="I11352" t="s">
        <v>29</v>
      </c>
      <c r="J11352">
        <v>2022</v>
      </c>
      <c r="K11352">
        <v>0.25</v>
      </c>
    </row>
    <row r="11353" spans="1:11" x14ac:dyDescent="0.25">
      <c r="A11353" t="s">
        <v>713</v>
      </c>
      <c r="B11353" t="s">
        <v>623</v>
      </c>
      <c r="C11353" t="s">
        <v>624</v>
      </c>
      <c r="D11353" t="str">
        <f>Clef_répartition[[#This Row],[Code association]]&amp;"_"&amp;Clef_répartition[[#This Row],[Nom association]]</f>
        <v>AEB_Association intercommunale pour l'épuration des eaux usées du Boiron</v>
      </c>
      <c r="E11353">
        <f>COUNTIFS(D$2:D11353,Clef_répartition[[#This Row],[Code_Nom]],J$2:J11353,Clef_répartition[[#This Row],[Année]])</f>
        <v>3</v>
      </c>
      <c r="F11353">
        <f>IF(Clef_répartition[[#This Row],[Code_Nom]]=D11352,F11352-1,(COUNTIFS(Clef_répartition[Code_Nom],Clef_répartition[[#This Row],[Code_Nom]],Clef_répartition[Année],Clef_répartition[[#This Row],[Année]])))</f>
        <v>3</v>
      </c>
      <c r="G11353" t="str">
        <f>Clef_répartition[[#This Row],[Code_Nom]]&amp;"_"&amp;Clef_répartition[[#This Row],[Nombre]]&amp;"_"&amp;Clef_répartition[[#This Row],[Année]]</f>
        <v>AEB_Association intercommunale pour l'épuration des eaux usées du Boiron_3_2022</v>
      </c>
      <c r="H11353">
        <v>5716</v>
      </c>
      <c r="I11353" t="s">
        <v>110</v>
      </c>
      <c r="J11353">
        <v>2022</v>
      </c>
      <c r="K11353">
        <v>0.4</v>
      </c>
    </row>
    <row r="11354" spans="1:11" x14ac:dyDescent="0.25">
      <c r="A11354" t="s">
        <v>713</v>
      </c>
      <c r="B11354" t="s">
        <v>623</v>
      </c>
      <c r="C11354" t="s">
        <v>624</v>
      </c>
      <c r="D11354" t="str">
        <f>Clef_répartition[[#This Row],[Code association]]&amp;"_"&amp;Clef_répartition[[#This Row],[Nom association]]</f>
        <v>AEB_Association intercommunale pour l'épuration des eaux usées du Boiron</v>
      </c>
      <c r="E11354">
        <f>COUNTIFS(D$2:D11354,Clef_répartition[[#This Row],[Code_Nom]],J$2:J11354,Clef_répartition[[#This Row],[Année]])</f>
        <v>4</v>
      </c>
      <c r="F11354">
        <f>IF(Clef_répartition[[#This Row],[Code_Nom]]=D11353,F11353-1,(COUNTIFS(Clef_répartition[Code_Nom],Clef_répartition[[#This Row],[Code_Nom]],Clef_répartition[Année],Clef_répartition[[#This Row],[Année]])))</f>
        <v>2</v>
      </c>
      <c r="G11354" t="str">
        <f>Clef_répartition[[#This Row],[Code_Nom]]&amp;"_"&amp;Clef_répartition[[#This Row],[Nombre]]&amp;"_"&amp;Clef_répartition[[#This Row],[Année]]</f>
        <v>AEB_Association intercommunale pour l'épuration des eaux usées du Boiron_4_2022</v>
      </c>
      <c r="H11354">
        <v>5722</v>
      </c>
      <c r="I11354" t="s">
        <v>133</v>
      </c>
      <c r="J11354">
        <v>2022</v>
      </c>
      <c r="K11354">
        <v>0.08</v>
      </c>
    </row>
    <row r="11355" spans="1:11" x14ac:dyDescent="0.25">
      <c r="A11355" t="s">
        <v>713</v>
      </c>
      <c r="B11355" t="s">
        <v>623</v>
      </c>
      <c r="C11355" t="s">
        <v>624</v>
      </c>
      <c r="D11355" t="str">
        <f>Clef_répartition[[#This Row],[Code association]]&amp;"_"&amp;Clef_répartition[[#This Row],[Nom association]]</f>
        <v>AEB_Association intercommunale pour l'épuration des eaux usées du Boiron</v>
      </c>
      <c r="E11355">
        <f>COUNTIFS(D$2:D11355,Clef_répartition[[#This Row],[Code_Nom]],J$2:J11355,Clef_répartition[[#This Row],[Année]])</f>
        <v>5</v>
      </c>
      <c r="F11355">
        <f>IF(Clef_répartition[[#This Row],[Code_Nom]]=D11354,F11354-1,(COUNTIFS(Clef_répartition[Code_Nom],Clef_répartition[[#This Row],[Code_Nom]],Clef_répartition[Année],Clef_répartition[[#This Row],[Année]])))</f>
        <v>1</v>
      </c>
      <c r="G11355" t="str">
        <f>Clef_répartition[[#This Row],[Code_Nom]]&amp;"_"&amp;Clef_répartition[[#This Row],[Nombre]]&amp;"_"&amp;Clef_répartition[[#This Row],[Année]]</f>
        <v>AEB_Association intercommunale pour l'épuration des eaux usées du Boiron_5_2022</v>
      </c>
      <c r="H11355">
        <v>5728</v>
      </c>
      <c r="I11355" t="s">
        <v>255</v>
      </c>
      <c r="J11355">
        <v>2022</v>
      </c>
      <c r="K11355">
        <v>0.23</v>
      </c>
    </row>
    <row r="11356" spans="1:11" x14ac:dyDescent="0.25">
      <c r="A11356" t="s">
        <v>713</v>
      </c>
      <c r="B11356" t="s">
        <v>701</v>
      </c>
      <c r="C11356" t="s">
        <v>702</v>
      </c>
      <c r="D11356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11356">
        <f>COUNTIFS(D$2:D11356,Clef_répartition[[#This Row],[Code_Nom]],J$2:J11356,Clef_répartition[[#This Row],[Année]])</f>
        <v>1</v>
      </c>
      <c r="F11356">
        <f>IF(Clef_répartition[[#This Row],[Code_Nom]]=D11355,F11355-1,(COUNTIFS(Clef_répartition[Code_Nom],Clef_répartition[[#This Row],[Code_Nom]],Clef_répartition[Année],Clef_répartition[[#This Row],[Année]])))</f>
        <v>2</v>
      </c>
      <c r="G11356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Sarzens_1_2022</v>
      </c>
      <c r="H11356">
        <v>5665</v>
      </c>
      <c r="I11356" t="s">
        <v>57</v>
      </c>
      <c r="J11356">
        <v>2022</v>
      </c>
      <c r="K11356">
        <v>0</v>
      </c>
    </row>
    <row r="11357" spans="1:11" x14ac:dyDescent="0.25">
      <c r="A11357" t="s">
        <v>713</v>
      </c>
      <c r="B11357" t="s">
        <v>701</v>
      </c>
      <c r="C11357" t="s">
        <v>702</v>
      </c>
      <c r="D11357" t="str">
        <f>Clef_répartition[[#This Row],[Code association]]&amp;"_"&amp;Clef_répartition[[#This Row],[Nom association]]</f>
        <v>AEBCCS_Association intercommunale des eaux de Brenles, Chavannes-sur-Moudon, Chesalles-sur-Moudon et Sarzens</v>
      </c>
      <c r="E11357">
        <f>COUNTIFS(D$2:D11357,Clef_répartition[[#This Row],[Code_Nom]],J$2:J11357,Clef_répartition[[#This Row],[Année]])</f>
        <v>2</v>
      </c>
      <c r="F11357">
        <f>IF(Clef_répartition[[#This Row],[Code_Nom]]=D11356,F11356-1,(COUNTIFS(Clef_répartition[Code_Nom],Clef_répartition[[#This Row],[Code_Nom]],Clef_répartition[Année],Clef_répartition[[#This Row],[Année]])))</f>
        <v>1</v>
      </c>
      <c r="G11357" t="str">
        <f>Clef_répartition[[#This Row],[Code_Nom]]&amp;"_"&amp;Clef_répartition[[#This Row],[Nombre]]&amp;"_"&amp;Clef_répartition[[#This Row],[Année]]</f>
        <v>AEBCCS_Association intercommunale des eaux de Brenles, Chavannes-sur-Moudon, Chesalles-sur-Moudon et Sarzens_2_2022</v>
      </c>
      <c r="H11357">
        <v>5675</v>
      </c>
      <c r="I11357" t="s">
        <v>164</v>
      </c>
      <c r="J11357">
        <v>2022</v>
      </c>
      <c r="K11357">
        <v>0</v>
      </c>
    </row>
    <row r="11358" spans="1:11" x14ac:dyDescent="0.25">
      <c r="A11358" t="s">
        <v>713</v>
      </c>
      <c r="B11358" t="s">
        <v>689</v>
      </c>
      <c r="C11358" t="s">
        <v>690</v>
      </c>
      <c r="D11358" t="str">
        <f>Clef_répartition[[#This Row],[Code association]]&amp;"_"&amp;Clef_répartition[[#This Row],[Nom association]]</f>
        <v>AECLC_Association intercommunale des eaux de Chavannes-sur-Moudon, Lucens et Curtilles</v>
      </c>
      <c r="E11358">
        <f>COUNTIFS(D$2:D11358,Clef_répartition[[#This Row],[Code_Nom]],J$2:J11358,Clef_répartition[[#This Row],[Année]])</f>
        <v>1</v>
      </c>
      <c r="F11358">
        <f>IF(Clef_répartition[[#This Row],[Code_Nom]]=D11357,F11357-1,(COUNTIFS(Clef_répartition[Code_Nom],Clef_répartition[[#This Row],[Code_Nom]],Clef_répartition[Année],Clef_répartition[[#This Row],[Année]])))</f>
        <v>3</v>
      </c>
      <c r="G11358" t="str">
        <f>Clef_répartition[[#This Row],[Code_Nom]]&amp;"_"&amp;Clef_répartition[[#This Row],[Nombre]]&amp;"_"&amp;Clef_répartition[[#This Row],[Année]]</f>
        <v>AECLC_Association intercommunale des eaux de Chavannes-sur-Moudon, Lucens et Curtilles_1_2022</v>
      </c>
      <c r="H11358">
        <v>5665</v>
      </c>
      <c r="I11358" t="s">
        <v>57</v>
      </c>
      <c r="J11358">
        <v>2022</v>
      </c>
      <c r="K11358">
        <v>0.22839506172839505</v>
      </c>
    </row>
    <row r="11359" spans="1:11" x14ac:dyDescent="0.25">
      <c r="A11359" t="s">
        <v>713</v>
      </c>
      <c r="B11359" t="s">
        <v>689</v>
      </c>
      <c r="C11359" t="s">
        <v>690</v>
      </c>
      <c r="D11359" t="str">
        <f>Clef_répartition[[#This Row],[Code association]]&amp;"_"&amp;Clef_répartition[[#This Row],[Nom association]]</f>
        <v>AECLC_Association intercommunale des eaux de Chavannes-sur-Moudon, Lucens et Curtilles</v>
      </c>
      <c r="E11359">
        <f>COUNTIFS(D$2:D11359,Clef_répartition[[#This Row],[Code_Nom]],J$2:J11359,Clef_répartition[[#This Row],[Année]])</f>
        <v>2</v>
      </c>
      <c r="F11359">
        <f>IF(Clef_répartition[[#This Row],[Code_Nom]]=D11358,F11358-1,(COUNTIFS(Clef_répartition[Code_Nom],Clef_répartition[[#This Row],[Code_Nom]],Clef_répartition[Année],Clef_répartition[[#This Row],[Année]])))</f>
        <v>2</v>
      </c>
      <c r="G11359" t="str">
        <f>Clef_répartition[[#This Row],[Code_Nom]]&amp;"_"&amp;Clef_répartition[[#This Row],[Nombre]]&amp;"_"&amp;Clef_répartition[[#This Row],[Année]]</f>
        <v>AECLC_Association intercommunale des eaux de Chavannes-sur-Moudon, Lucens et Curtilles_2_2022</v>
      </c>
      <c r="H11359">
        <v>5669</v>
      </c>
      <c r="I11359" t="s">
        <v>89</v>
      </c>
      <c r="J11359">
        <v>2022</v>
      </c>
      <c r="K11359">
        <v>0.30452674897119342</v>
      </c>
    </row>
    <row r="11360" spans="1:11" x14ac:dyDescent="0.25">
      <c r="A11360" t="s">
        <v>713</v>
      </c>
      <c r="B11360" t="s">
        <v>689</v>
      </c>
      <c r="C11360" t="s">
        <v>690</v>
      </c>
      <c r="D11360" t="str">
        <f>Clef_répartition[[#This Row],[Code association]]&amp;"_"&amp;Clef_répartition[[#This Row],[Nom association]]</f>
        <v>AECLC_Association intercommunale des eaux de Chavannes-sur-Moudon, Lucens et Curtilles</v>
      </c>
      <c r="E11360">
        <f>COUNTIFS(D$2:D11360,Clef_répartition[[#This Row],[Code_Nom]],J$2:J11360,Clef_répartition[[#This Row],[Année]])</f>
        <v>3</v>
      </c>
      <c r="F11360">
        <f>IF(Clef_répartition[[#This Row],[Code_Nom]]=D11359,F11359-1,(COUNTIFS(Clef_répartition[Code_Nom],Clef_répartition[[#This Row],[Code_Nom]],Clef_répartition[Année],Clef_répartition[[#This Row],[Année]])))</f>
        <v>1</v>
      </c>
      <c r="G11360" t="str">
        <f>Clef_répartition[[#This Row],[Code_Nom]]&amp;"_"&amp;Clef_répartition[[#This Row],[Nombre]]&amp;"_"&amp;Clef_répartition[[#This Row],[Année]]</f>
        <v>AECLC_Association intercommunale des eaux de Chavannes-sur-Moudon, Lucens et Curtilles_3_2022</v>
      </c>
      <c r="H11360">
        <v>5675</v>
      </c>
      <c r="I11360" t="s">
        <v>164</v>
      </c>
      <c r="J11360">
        <v>2022</v>
      </c>
      <c r="K11360">
        <v>0.46707818930041151</v>
      </c>
    </row>
    <row r="11361" spans="1:11" x14ac:dyDescent="0.25">
      <c r="A11361" t="s">
        <v>713</v>
      </c>
      <c r="B11361" t="s">
        <v>691</v>
      </c>
      <c r="C11361" t="s">
        <v>692</v>
      </c>
      <c r="D11361" t="str">
        <f>Clef_répartition[[#This Row],[Code association]]&amp;"_"&amp;Clef_répartition[[#This Row],[Nom association]]</f>
        <v>AECM_Association intercommunale pour l'épuration des eaux usées de la région Coruz-Menthue</v>
      </c>
      <c r="E11361">
        <f>COUNTIFS(D$2:D11361,Clef_répartition[[#This Row],[Code_Nom]],J$2:J11361,Clef_répartition[[#This Row],[Année]])</f>
        <v>1</v>
      </c>
      <c r="F11361">
        <f>IF(Clef_répartition[[#This Row],[Code_Nom]]=D11360,F11360-1,(COUNTIFS(Clef_répartition[Code_Nom],Clef_répartition[[#This Row],[Code_Nom]],Clef_répartition[Année],Clef_répartition[[#This Row],[Année]])))</f>
        <v>2</v>
      </c>
      <c r="G11361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Coruz-Menthue_1_2022</v>
      </c>
      <c r="H11361">
        <v>5693</v>
      </c>
      <c r="I11361" t="s">
        <v>184</v>
      </c>
      <c r="J11361">
        <v>2022</v>
      </c>
      <c r="K11361">
        <v>8.9898501691638474E-2</v>
      </c>
    </row>
    <row r="11362" spans="1:11" x14ac:dyDescent="0.25">
      <c r="A11362" t="s">
        <v>713</v>
      </c>
      <c r="B11362" t="s">
        <v>691</v>
      </c>
      <c r="C11362" t="s">
        <v>692</v>
      </c>
      <c r="D11362" t="str">
        <f>Clef_répartition[[#This Row],[Code association]]&amp;"_"&amp;Clef_répartition[[#This Row],[Nom association]]</f>
        <v>AECM_Association intercommunale pour l'épuration des eaux usées de la région Coruz-Menthue</v>
      </c>
      <c r="E11362">
        <f>COUNTIFS(D$2:D11362,Clef_répartition[[#This Row],[Code_Nom]],J$2:J11362,Clef_répartition[[#This Row],[Année]])</f>
        <v>2</v>
      </c>
      <c r="F11362">
        <f>IF(Clef_répartition[[#This Row],[Code_Nom]]=D11361,F11361-1,(COUNTIFS(Clef_répartition[Code_Nom],Clef_répartition[[#This Row],[Code_Nom]],Clef_répartition[Année],Clef_répartition[[#This Row],[Année]])))</f>
        <v>1</v>
      </c>
      <c r="G11362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Coruz-Menthue_2_2022</v>
      </c>
      <c r="H11362">
        <v>5540</v>
      </c>
      <c r="I11362" t="s">
        <v>186</v>
      </c>
      <c r="J11362">
        <v>2022</v>
      </c>
      <c r="K11362">
        <v>0.9101014983083614</v>
      </c>
    </row>
    <row r="11363" spans="1:11" x14ac:dyDescent="0.25">
      <c r="A11363" t="s">
        <v>713</v>
      </c>
      <c r="B11363" t="s">
        <v>479</v>
      </c>
      <c r="C11363" t="s">
        <v>480</v>
      </c>
      <c r="D11363" t="str">
        <f>Clef_répartition[[#This Row],[Code association]]&amp;"_"&amp;Clef_répartition[[#This Row],[Nom association]]</f>
        <v>AEE_Association intercommunale Enfance et Ecole Asse et Boiron</v>
      </c>
      <c r="E11363">
        <f>COUNTIFS(D$2:D11363,Clef_répartition[[#This Row],[Code_Nom]],J$2:J11363,Clef_répartition[[#This Row],[Année]])</f>
        <v>1</v>
      </c>
      <c r="F11363">
        <f>IF(Clef_répartition[[#This Row],[Code_Nom]]=D11362,F11362-1,(COUNTIFS(Clef_répartition[Code_Nom],Clef_répartition[[#This Row],[Code_Nom]],Clef_répartition[Année],Clef_répartition[[#This Row],[Année]])))</f>
        <v>9</v>
      </c>
      <c r="G11363" t="str">
        <f>Clef_répartition[[#This Row],[Code_Nom]]&amp;"_"&amp;Clef_répartition[[#This Row],[Nombre]]&amp;"_"&amp;Clef_répartition[[#This Row],[Année]]</f>
        <v>AEE_Association intercommunale Enfance et Ecole Asse et Boiron_1_2022</v>
      </c>
      <c r="H11363">
        <v>5701</v>
      </c>
      <c r="I11363" t="s">
        <v>5</v>
      </c>
      <c r="J11363">
        <v>2022</v>
      </c>
      <c r="K11363">
        <v>0.02</v>
      </c>
    </row>
    <row r="11364" spans="1:11" x14ac:dyDescent="0.25">
      <c r="A11364" t="s">
        <v>713</v>
      </c>
      <c r="B11364" t="s">
        <v>479</v>
      </c>
      <c r="C11364" t="s">
        <v>480</v>
      </c>
      <c r="D11364" t="str">
        <f>Clef_répartition[[#This Row],[Code association]]&amp;"_"&amp;Clef_répartition[[#This Row],[Nom association]]</f>
        <v>AEE_Association intercommunale Enfance et Ecole Asse et Boiron</v>
      </c>
      <c r="E11364">
        <f>COUNTIFS(D$2:D11364,Clef_répartition[[#This Row],[Code_Nom]],J$2:J11364,Clef_répartition[[#This Row],[Année]])</f>
        <v>2</v>
      </c>
      <c r="F11364">
        <f>IF(Clef_répartition[[#This Row],[Code_Nom]]=D11363,F11363-1,(COUNTIFS(Clef_répartition[Code_Nom],Clef_répartition[[#This Row],[Code_Nom]],Clef_répartition[Année],Clef_répartition[[#This Row],[Année]])))</f>
        <v>8</v>
      </c>
      <c r="G11364" t="str">
        <f>Clef_répartition[[#This Row],[Code_Nom]]&amp;"_"&amp;Clef_répartition[[#This Row],[Nombre]]&amp;"_"&amp;Clef_répartition[[#This Row],[Année]]</f>
        <v>AEE_Association intercommunale Enfance et Ecole Asse et Boiron_2_2022</v>
      </c>
      <c r="H11364">
        <v>5706</v>
      </c>
      <c r="I11364" t="s">
        <v>29</v>
      </c>
      <c r="J11364">
        <v>2022</v>
      </c>
      <c r="K11364">
        <v>0.13</v>
      </c>
    </row>
    <row r="11365" spans="1:11" x14ac:dyDescent="0.25">
      <c r="A11365" t="s">
        <v>713</v>
      </c>
      <c r="B11365" t="s">
        <v>479</v>
      </c>
      <c r="C11365" t="s">
        <v>480</v>
      </c>
      <c r="D11365" t="str">
        <f>Clef_répartition[[#This Row],[Code association]]&amp;"_"&amp;Clef_répartition[[#This Row],[Nom association]]</f>
        <v>AEE_Association intercommunale Enfance et Ecole Asse et Boiron</v>
      </c>
      <c r="E11365">
        <f>COUNTIFS(D$2:D11365,Clef_répartition[[#This Row],[Code_Nom]],J$2:J11365,Clef_répartition[[#This Row],[Année]])</f>
        <v>3</v>
      </c>
      <c r="F11365">
        <f>IF(Clef_répartition[[#This Row],[Code_Nom]]=D11364,F11364-1,(COUNTIFS(Clef_répartition[Code_Nom],Clef_répartition[[#This Row],[Code_Nom]],Clef_répartition[Année],Clef_répartition[[#This Row],[Année]])))</f>
        <v>7</v>
      </c>
      <c r="G11365" t="str">
        <f>Clef_répartition[[#This Row],[Code_Nom]]&amp;"_"&amp;Clef_répartition[[#This Row],[Nombre]]&amp;"_"&amp;Clef_répartition[[#This Row],[Année]]</f>
        <v>AEE_Association intercommunale Enfance et Ecole Asse et Boiron_3_2022</v>
      </c>
      <c r="H11365">
        <v>5709</v>
      </c>
      <c r="I11365" t="s">
        <v>62</v>
      </c>
      <c r="J11365">
        <v>2022</v>
      </c>
      <c r="K11365">
        <v>0.13</v>
      </c>
    </row>
    <row r="11366" spans="1:11" x14ac:dyDescent="0.25">
      <c r="A11366" t="s">
        <v>713</v>
      </c>
      <c r="B11366" t="s">
        <v>479</v>
      </c>
      <c r="C11366" t="s">
        <v>480</v>
      </c>
      <c r="D11366" t="str">
        <f>Clef_répartition[[#This Row],[Code association]]&amp;"_"&amp;Clef_répartition[[#This Row],[Nom association]]</f>
        <v>AEE_Association intercommunale Enfance et Ecole Asse et Boiron</v>
      </c>
      <c r="E11366">
        <f>COUNTIFS(D$2:D11366,Clef_répartition[[#This Row],[Code_Nom]],J$2:J11366,Clef_répartition[[#This Row],[Année]])</f>
        <v>4</v>
      </c>
      <c r="F11366">
        <f>IF(Clef_répartition[[#This Row],[Code_Nom]]=D11365,F11365-1,(COUNTIFS(Clef_répartition[Code_Nom],Clef_répartition[[#This Row],[Code_Nom]],Clef_répartition[Année],Clef_répartition[[#This Row],[Année]])))</f>
        <v>6</v>
      </c>
      <c r="G11366" t="str">
        <f>Clef_répartition[[#This Row],[Code_Nom]]&amp;"_"&amp;Clef_répartition[[#This Row],[Nombre]]&amp;"_"&amp;Clef_répartition[[#This Row],[Année]]</f>
        <v>AEE_Association intercommunale Enfance et Ecole Asse et Boiron_4_2022</v>
      </c>
      <c r="H11366">
        <v>5714</v>
      </c>
      <c r="I11366" t="s">
        <v>81</v>
      </c>
      <c r="J11366">
        <v>2022</v>
      </c>
      <c r="K11366">
        <v>0.14000000000000001</v>
      </c>
    </row>
    <row r="11367" spans="1:11" x14ac:dyDescent="0.25">
      <c r="A11367" t="s">
        <v>713</v>
      </c>
      <c r="B11367" t="s">
        <v>479</v>
      </c>
      <c r="C11367" t="s">
        <v>480</v>
      </c>
      <c r="D11367" t="str">
        <f>Clef_répartition[[#This Row],[Code association]]&amp;"_"&amp;Clef_répartition[[#This Row],[Nom association]]</f>
        <v>AEE_Association intercommunale Enfance et Ecole Asse et Boiron</v>
      </c>
      <c r="E11367">
        <f>COUNTIFS(D$2:D11367,Clef_répartition[[#This Row],[Code_Nom]],J$2:J11367,Clef_répartition[[#This Row],[Année]])</f>
        <v>5</v>
      </c>
      <c r="F11367">
        <f>IF(Clef_répartition[[#This Row],[Code_Nom]]=D11366,F11366-1,(COUNTIFS(Clef_répartition[Code_Nom],Clef_répartition[[#This Row],[Code_Nom]],Clef_répartition[Année],Clef_répartition[[#This Row],[Année]])))</f>
        <v>5</v>
      </c>
      <c r="G11367" t="str">
        <f>Clef_répartition[[#This Row],[Code_Nom]]&amp;"_"&amp;Clef_répartition[[#This Row],[Nombre]]&amp;"_"&amp;Clef_répartition[[#This Row],[Année]]</f>
        <v>AEE_Association intercommunale Enfance et Ecole Asse et Boiron_5_2022</v>
      </c>
      <c r="H11367">
        <v>5716</v>
      </c>
      <c r="I11367" t="s">
        <v>110</v>
      </c>
      <c r="J11367">
        <v>2022</v>
      </c>
      <c r="K11367">
        <v>0.21</v>
      </c>
    </row>
    <row r="11368" spans="1:11" x14ac:dyDescent="0.25">
      <c r="A11368" t="s">
        <v>713</v>
      </c>
      <c r="B11368" t="s">
        <v>479</v>
      </c>
      <c r="C11368" t="s">
        <v>480</v>
      </c>
      <c r="D11368" t="str">
        <f>Clef_répartition[[#This Row],[Code association]]&amp;"_"&amp;Clef_répartition[[#This Row],[Nom association]]</f>
        <v>AEE_Association intercommunale Enfance et Ecole Asse et Boiron</v>
      </c>
      <c r="E11368">
        <f>COUNTIFS(D$2:D11368,Clef_répartition[[#This Row],[Code_Nom]],J$2:J11368,Clef_répartition[[#This Row],[Année]])</f>
        <v>6</v>
      </c>
      <c r="F11368">
        <f>IF(Clef_répartition[[#This Row],[Code_Nom]]=D11367,F11367-1,(COUNTIFS(Clef_répartition[Code_Nom],Clef_répartition[[#This Row],[Code_Nom]],Clef_répartition[Année],Clef_répartition[[#This Row],[Année]])))</f>
        <v>4</v>
      </c>
      <c r="G11368" t="str">
        <f>Clef_répartition[[#This Row],[Code_Nom]]&amp;"_"&amp;Clef_répartition[[#This Row],[Nombre]]&amp;"_"&amp;Clef_répartition[[#This Row],[Année]]</f>
        <v>AEE_Association intercommunale Enfance et Ecole Asse et Boiron_6_2022</v>
      </c>
      <c r="H11368">
        <v>5719</v>
      </c>
      <c r="I11368" t="s">
        <v>124</v>
      </c>
      <c r="J11368">
        <v>2022</v>
      </c>
      <c r="K11368">
        <v>0.14000000000000001</v>
      </c>
    </row>
    <row r="11369" spans="1:11" x14ac:dyDescent="0.25">
      <c r="A11369" t="s">
        <v>713</v>
      </c>
      <c r="B11369" t="s">
        <v>479</v>
      </c>
      <c r="C11369" t="s">
        <v>480</v>
      </c>
      <c r="D11369" t="str">
        <f>Clef_répartition[[#This Row],[Code association]]&amp;"_"&amp;Clef_répartition[[#This Row],[Nom association]]</f>
        <v>AEE_Association intercommunale Enfance et Ecole Asse et Boiron</v>
      </c>
      <c r="E11369">
        <f>COUNTIFS(D$2:D11369,Clef_répartition[[#This Row],[Code_Nom]],J$2:J11369,Clef_répartition[[#This Row],[Année]])</f>
        <v>7</v>
      </c>
      <c r="F11369">
        <f>IF(Clef_répartition[[#This Row],[Code_Nom]]=D11368,F11368-1,(COUNTIFS(Clef_répartition[Code_Nom],Clef_répartition[[#This Row],[Code_Nom]],Clef_répartition[Année],Clef_répartition[[#This Row],[Année]])))</f>
        <v>3</v>
      </c>
      <c r="G11369" t="str">
        <f>Clef_répartition[[#This Row],[Code_Nom]]&amp;"_"&amp;Clef_répartition[[#This Row],[Nombre]]&amp;"_"&amp;Clef_répartition[[#This Row],[Année]]</f>
        <v>AEE_Association intercommunale Enfance et Ecole Asse et Boiron_7_2022</v>
      </c>
      <c r="H11369">
        <v>5722</v>
      </c>
      <c r="I11369" t="s">
        <v>133</v>
      </c>
      <c r="J11369">
        <v>2022</v>
      </c>
      <c r="K11369">
        <v>0.04</v>
      </c>
    </row>
    <row r="11370" spans="1:11" x14ac:dyDescent="0.25">
      <c r="A11370" t="s">
        <v>713</v>
      </c>
      <c r="B11370" t="s">
        <v>479</v>
      </c>
      <c r="C11370" t="s">
        <v>480</v>
      </c>
      <c r="D11370" t="str">
        <f>Clef_répartition[[#This Row],[Code association]]&amp;"_"&amp;Clef_répartition[[#This Row],[Nom association]]</f>
        <v>AEE_Association intercommunale Enfance et Ecole Asse et Boiron</v>
      </c>
      <c r="E11370">
        <f>COUNTIFS(D$2:D11370,Clef_répartition[[#This Row],[Code_Nom]],J$2:J11370,Clef_répartition[[#This Row],[Année]])</f>
        <v>8</v>
      </c>
      <c r="F11370">
        <f>IF(Clef_répartition[[#This Row],[Code_Nom]]=D11369,F11369-1,(COUNTIFS(Clef_répartition[Code_Nom],Clef_répartition[[#This Row],[Code_Nom]],Clef_répartition[Année],Clef_répartition[[#This Row],[Année]])))</f>
        <v>2</v>
      </c>
      <c r="G11370" t="str">
        <f>Clef_répartition[[#This Row],[Code_Nom]]&amp;"_"&amp;Clef_répartition[[#This Row],[Nombre]]&amp;"_"&amp;Clef_répartition[[#This Row],[Année]]</f>
        <v>AEE_Association intercommunale Enfance et Ecole Asse et Boiron_8_2022</v>
      </c>
      <c r="H11370">
        <v>5726</v>
      </c>
      <c r="I11370" t="s">
        <v>148</v>
      </c>
      <c r="J11370">
        <v>2022</v>
      </c>
      <c r="K11370">
        <v>0.13</v>
      </c>
    </row>
    <row r="11371" spans="1:11" x14ac:dyDescent="0.25">
      <c r="A11371" t="s">
        <v>713</v>
      </c>
      <c r="B11371" t="s">
        <v>479</v>
      </c>
      <c r="C11371" t="s">
        <v>480</v>
      </c>
      <c r="D11371" t="str">
        <f>Clef_répartition[[#This Row],[Code association]]&amp;"_"&amp;Clef_répartition[[#This Row],[Nom association]]</f>
        <v>AEE_Association intercommunale Enfance et Ecole Asse et Boiron</v>
      </c>
      <c r="E11371">
        <f>COUNTIFS(D$2:D11371,Clef_répartition[[#This Row],[Code_Nom]],J$2:J11371,Clef_répartition[[#This Row],[Année]])</f>
        <v>9</v>
      </c>
      <c r="F11371">
        <f>IF(Clef_répartition[[#This Row],[Code_Nom]]=D11370,F11370-1,(COUNTIFS(Clef_répartition[Code_Nom],Clef_répartition[[#This Row],[Code_Nom]],Clef_répartition[Année],Clef_répartition[[#This Row],[Année]])))</f>
        <v>1</v>
      </c>
      <c r="G11371" t="str">
        <f>Clef_répartition[[#This Row],[Code_Nom]]&amp;"_"&amp;Clef_répartition[[#This Row],[Nombre]]&amp;"_"&amp;Clef_répartition[[#This Row],[Année]]</f>
        <v>AEE_Association intercommunale Enfance et Ecole Asse et Boiron_9_2022</v>
      </c>
      <c r="H11371">
        <v>5728</v>
      </c>
      <c r="I11371" t="s">
        <v>255</v>
      </c>
      <c r="J11371">
        <v>2022</v>
      </c>
      <c r="K11371">
        <v>0.06</v>
      </c>
    </row>
    <row r="11372" spans="1:11" x14ac:dyDescent="0.25">
      <c r="A11372" t="s">
        <v>713</v>
      </c>
      <c r="B11372" t="s">
        <v>677</v>
      </c>
      <c r="C11372" t="s">
        <v>678</v>
      </c>
      <c r="D11372" t="str">
        <f>Clef_répartition[[#This Row],[Code association]]&amp;"_"&amp;Clef_répartition[[#This Row],[Nom association]]</f>
        <v>AEGE_Association pour l'Epuration Granges et Environs</v>
      </c>
      <c r="E11372">
        <f>COUNTIFS(D$2:D11372,Clef_répartition[[#This Row],[Code_Nom]],J$2:J11372,Clef_répartition[[#This Row],[Année]])</f>
        <v>1</v>
      </c>
      <c r="F11372">
        <f>IF(Clef_répartition[[#This Row],[Code_Nom]]=D11371,F11371-1,(COUNTIFS(Clef_répartition[Code_Nom],Clef_répartition[[#This Row],[Code_Nom]],Clef_répartition[Année],Clef_répartition[[#This Row],[Année]])))</f>
        <v>2</v>
      </c>
      <c r="G11372" t="str">
        <f>Clef_répartition[[#This Row],[Code_Nom]]&amp;"_"&amp;Clef_répartition[[#This Row],[Nombre]]&amp;"_"&amp;Clef_répartition[[#This Row],[Année]]</f>
        <v>AEGE_Association pour l'Epuration Granges et Environs_1_2022</v>
      </c>
      <c r="H11372">
        <v>5831</v>
      </c>
      <c r="I11372" t="s">
        <v>270</v>
      </c>
      <c r="J11372">
        <v>2022</v>
      </c>
      <c r="K11372">
        <v>0.66</v>
      </c>
    </row>
    <row r="11373" spans="1:11" x14ac:dyDescent="0.25">
      <c r="A11373" t="s">
        <v>713</v>
      </c>
      <c r="B11373" t="s">
        <v>677</v>
      </c>
      <c r="C11373" t="s">
        <v>678</v>
      </c>
      <c r="D11373" t="str">
        <f>Clef_répartition[[#This Row],[Code association]]&amp;"_"&amp;Clef_répartition[[#This Row],[Nom association]]</f>
        <v>AEGE_Association pour l'Epuration Granges et Environs</v>
      </c>
      <c r="E11373">
        <f>COUNTIFS(D$2:D11373,Clef_répartition[[#This Row],[Code_Nom]],J$2:J11373,Clef_répartition[[#This Row],[Année]])</f>
        <v>2</v>
      </c>
      <c r="F11373">
        <f>IF(Clef_répartition[[#This Row],[Code_Nom]]=D11372,F11372-1,(COUNTIFS(Clef_répartition[Code_Nom],Clef_répartition[[#This Row],[Code_Nom]],Clef_répartition[Année],Clef_répartition[[#This Row],[Année]])))</f>
        <v>1</v>
      </c>
      <c r="G11373" t="str">
        <f>Clef_répartition[[#This Row],[Code_Nom]]&amp;"_"&amp;Clef_répartition[[#This Row],[Nombre]]&amp;"_"&amp;Clef_répartition[[#This Row],[Année]]</f>
        <v>AEGE_Association pour l'Epuration Granges et Environs_2_2022</v>
      </c>
      <c r="H11373">
        <v>5830</v>
      </c>
      <c r="I11373" t="s">
        <v>285</v>
      </c>
      <c r="J11373">
        <v>2022</v>
      </c>
      <c r="K11373">
        <v>7.0000000000000007E-2</v>
      </c>
    </row>
    <row r="11374" spans="1:11" x14ac:dyDescent="0.25">
      <c r="A11374" t="s">
        <v>713</v>
      </c>
      <c r="B11374" t="s">
        <v>693</v>
      </c>
      <c r="C11374" t="s">
        <v>694</v>
      </c>
      <c r="D11374" t="str">
        <f>Clef_répartition[[#This Row],[Code association]]&amp;"_"&amp;Clef_répartition[[#This Row],[Nom association]]</f>
        <v>AEM_Association intercommunale pour l'épuration des eaux usées de la région Mortigue</v>
      </c>
      <c r="E11374">
        <f>COUNTIFS(D$2:D11374,Clef_répartition[[#This Row],[Code_Nom]],J$2:J11374,Clef_répartition[[#This Row],[Année]])</f>
        <v>1</v>
      </c>
      <c r="F11374">
        <f>IF(Clef_répartition[[#This Row],[Code_Nom]]=D11373,F11373-1,(COUNTIFS(Clef_répartition[Code_Nom],Clef_répartition[[#This Row],[Code_Nom]],Clef_répartition[Année],Clef_répartition[[#This Row],[Année]])))</f>
        <v>3</v>
      </c>
      <c r="G11374" t="str">
        <f>Clef_répartition[[#This Row],[Code_Nom]]&amp;"_"&amp;Clef_répartition[[#This Row],[Nombre]]&amp;"_"&amp;Clef_répartition[[#This Row],[Année]]</f>
        <v>AEM_Association intercommunale pour l'épuration des eaux usées de la région Mortigue_1_2022</v>
      </c>
      <c r="H11374">
        <v>5511</v>
      </c>
      <c r="I11374" t="s">
        <v>8</v>
      </c>
      <c r="J11374">
        <v>2022</v>
      </c>
      <c r="K11374">
        <v>0.45889469342865002</v>
      </c>
    </row>
    <row r="11375" spans="1:11" x14ac:dyDescent="0.25">
      <c r="A11375" t="s">
        <v>713</v>
      </c>
      <c r="B11375" t="s">
        <v>693</v>
      </c>
      <c r="C11375" t="s">
        <v>694</v>
      </c>
      <c r="D11375" t="str">
        <f>Clef_répartition[[#This Row],[Code association]]&amp;"_"&amp;Clef_répartition[[#This Row],[Nom association]]</f>
        <v>AEM_Association intercommunale pour l'épuration des eaux usées de la région Mortigue</v>
      </c>
      <c r="E11375">
        <f>COUNTIFS(D$2:D11375,Clef_répartition[[#This Row],[Code_Nom]],J$2:J11375,Clef_répartition[[#This Row],[Année]])</f>
        <v>2</v>
      </c>
      <c r="F11375">
        <f>IF(Clef_répartition[[#This Row],[Code_Nom]]=D11374,F11374-1,(COUNTIFS(Clef_répartition[Code_Nom],Clef_répartition[[#This Row],[Code_Nom]],Clef_répartition[Année],Clef_répartition[[#This Row],[Année]])))</f>
        <v>2</v>
      </c>
      <c r="G11375" t="str">
        <f>Clef_répartition[[#This Row],[Code_Nom]]&amp;"_"&amp;Clef_répartition[[#This Row],[Nombre]]&amp;"_"&amp;Clef_répartition[[#This Row],[Année]]</f>
        <v>AEM_Association intercommunale pour l'épuration des eaux usées de la région Mortigue_2_2022</v>
      </c>
      <c r="H11375">
        <v>5521</v>
      </c>
      <c r="I11375" t="s">
        <v>108</v>
      </c>
      <c r="J11375">
        <v>2022</v>
      </c>
      <c r="K11375">
        <v>0.31729447346714323</v>
      </c>
    </row>
    <row r="11376" spans="1:11" x14ac:dyDescent="0.25">
      <c r="A11376" t="s">
        <v>713</v>
      </c>
      <c r="B11376" t="s">
        <v>693</v>
      </c>
      <c r="C11376" t="s">
        <v>694</v>
      </c>
      <c r="D11376" t="str">
        <f>Clef_répartition[[#This Row],[Code association]]&amp;"_"&amp;Clef_répartition[[#This Row],[Nom association]]</f>
        <v>AEM_Association intercommunale pour l'épuration des eaux usées de la région Mortigue</v>
      </c>
      <c r="E11376">
        <f>COUNTIFS(D$2:D11376,Clef_répartition[[#This Row],[Code_Nom]],J$2:J11376,Clef_répartition[[#This Row],[Année]])</f>
        <v>3</v>
      </c>
      <c r="F11376">
        <f>IF(Clef_répartition[[#This Row],[Code_Nom]]=D11375,F11375-1,(COUNTIFS(Clef_répartition[Code_Nom],Clef_répartition[[#This Row],[Code_Nom]],Clef_répartition[Année],Clef_répartition[[#This Row],[Année]])))</f>
        <v>1</v>
      </c>
      <c r="G11376" t="str">
        <f>Clef_répartition[[#This Row],[Code_Nom]]&amp;"_"&amp;Clef_répartition[[#This Row],[Nombre]]&amp;"_"&amp;Clef_répartition[[#This Row],[Année]]</f>
        <v>AEM_Association intercommunale pour l'épuration des eaux usées de la région Mortigue_3_2022</v>
      </c>
      <c r="H11376">
        <v>5535</v>
      </c>
      <c r="I11376" t="s">
        <v>242</v>
      </c>
      <c r="J11376">
        <v>2022</v>
      </c>
      <c r="K11376">
        <v>0.22381083310420677</v>
      </c>
    </row>
    <row r="11377" spans="1:11" x14ac:dyDescent="0.25">
      <c r="A11377" t="s">
        <v>713</v>
      </c>
      <c r="B11377" t="s">
        <v>670</v>
      </c>
      <c r="C11377" t="s">
        <v>671</v>
      </c>
      <c r="D11377" t="str">
        <f>Clef_répartition[[#This Row],[Code association]]&amp;"_"&amp;Clef_répartition[[#This Row],[Nom association]]</f>
        <v>AERA_Association intercommunale pour l'épuration des eaux usées de la région d'Aigle</v>
      </c>
      <c r="E11377">
        <f>COUNTIFS(D$2:D11377,Clef_répartition[[#This Row],[Code_Nom]],J$2:J11377,Clef_répartition[[#This Row],[Année]])</f>
        <v>1</v>
      </c>
      <c r="F11377">
        <f>IF(Clef_répartition[[#This Row],[Code_Nom]]=D11376,F11376-1,(COUNTIFS(Clef_répartition[Code_Nom],Clef_répartition[[#This Row],[Code_Nom]],Clef_répartition[Année],Clef_répartition[[#This Row],[Année]])))</f>
        <v>5</v>
      </c>
      <c r="G11377" t="str">
        <f>Clef_répartition[[#This Row],[Code_Nom]]&amp;"_"&amp;Clef_répartition[[#This Row],[Nombre]]&amp;"_"&amp;Clef_répartition[[#This Row],[Année]]</f>
        <v>AERA_Association intercommunale pour l'épuration des eaux usées de la région d'Aigle_1_2022</v>
      </c>
      <c r="H11377">
        <v>5401</v>
      </c>
      <c r="I11377" t="s">
        <v>3</v>
      </c>
      <c r="J11377">
        <v>2022</v>
      </c>
      <c r="K11377">
        <v>0.43</v>
      </c>
    </row>
    <row r="11378" spans="1:11" x14ac:dyDescent="0.25">
      <c r="A11378" t="s">
        <v>713</v>
      </c>
      <c r="B11378" t="s">
        <v>670</v>
      </c>
      <c r="C11378" t="s">
        <v>671</v>
      </c>
      <c r="D11378" t="str">
        <f>Clef_répartition[[#This Row],[Code association]]&amp;"_"&amp;Clef_répartition[[#This Row],[Nom association]]</f>
        <v>AERA_Association intercommunale pour l'épuration des eaux usées de la région d'Aigle</v>
      </c>
      <c r="E11378">
        <f>COUNTIFS(D$2:D11378,Clef_répartition[[#This Row],[Code_Nom]],J$2:J11378,Clef_répartition[[#This Row],[Année]])</f>
        <v>2</v>
      </c>
      <c r="F11378">
        <f>IF(Clef_répartition[[#This Row],[Code_Nom]]=D11377,F11377-1,(COUNTIFS(Clef_répartition[Code_Nom],Clef_répartition[[#This Row],[Code_Nom]],Clef_répartition[Année],Clef_répartition[[#This Row],[Année]])))</f>
        <v>4</v>
      </c>
      <c r="G11378" t="str">
        <f>Clef_répartition[[#This Row],[Code_Nom]]&amp;"_"&amp;Clef_répartition[[#This Row],[Nombre]]&amp;"_"&amp;Clef_répartition[[#This Row],[Année]]</f>
        <v>AERA_Association intercommunale pour l'épuration des eaux usées de la région d'Aigle_2_2022</v>
      </c>
      <c r="H11378">
        <v>5404</v>
      </c>
      <c r="I11378" t="s">
        <v>73</v>
      </c>
      <c r="J11378">
        <v>2022</v>
      </c>
      <c r="K11378">
        <v>0.02</v>
      </c>
    </row>
    <row r="11379" spans="1:11" x14ac:dyDescent="0.25">
      <c r="A11379" t="s">
        <v>713</v>
      </c>
      <c r="B11379" t="s">
        <v>670</v>
      </c>
      <c r="C11379" t="s">
        <v>671</v>
      </c>
      <c r="D11379" t="str">
        <f>Clef_répartition[[#This Row],[Code association]]&amp;"_"&amp;Clef_répartition[[#This Row],[Nom association]]</f>
        <v>AERA_Association intercommunale pour l'épuration des eaux usées de la région d'Aigle</v>
      </c>
      <c r="E11379">
        <f>COUNTIFS(D$2:D11379,Clef_répartition[[#This Row],[Code_Nom]],J$2:J11379,Clef_répartition[[#This Row],[Année]])</f>
        <v>3</v>
      </c>
      <c r="F11379">
        <f>IF(Clef_répartition[[#This Row],[Code_Nom]]=D11378,F11378-1,(COUNTIFS(Clef_répartition[Code_Nom],Clef_répartition[[#This Row],[Code_Nom]],Clef_répartition[Année],Clef_répartition[[#This Row],[Année]])))</f>
        <v>3</v>
      </c>
      <c r="G11379" t="str">
        <f>Clef_répartition[[#This Row],[Code_Nom]]&amp;"_"&amp;Clef_répartition[[#This Row],[Nombre]]&amp;"_"&amp;Clef_répartition[[#This Row],[Année]]</f>
        <v>AERA_Association intercommunale pour l'épuration des eaux usées de la région d'Aigle_3_2022</v>
      </c>
      <c r="H11379">
        <v>5407</v>
      </c>
      <c r="I11379" t="s">
        <v>159</v>
      </c>
      <c r="J11379">
        <v>2022</v>
      </c>
      <c r="K11379">
        <v>0.17</v>
      </c>
    </row>
    <row r="11380" spans="1:11" x14ac:dyDescent="0.25">
      <c r="A11380" t="s">
        <v>713</v>
      </c>
      <c r="B11380" t="s">
        <v>670</v>
      </c>
      <c r="C11380" t="s">
        <v>671</v>
      </c>
      <c r="D11380" t="str">
        <f>Clef_répartition[[#This Row],[Code association]]&amp;"_"&amp;Clef_répartition[[#This Row],[Nom association]]</f>
        <v>AERA_Association intercommunale pour l'épuration des eaux usées de la région d'Aigle</v>
      </c>
      <c r="E11380">
        <f>COUNTIFS(D$2:D11380,Clef_répartition[[#This Row],[Code_Nom]],J$2:J11380,Clef_répartition[[#This Row],[Année]])</f>
        <v>4</v>
      </c>
      <c r="F11380">
        <f>IF(Clef_répartition[[#This Row],[Code_Nom]]=D11379,F11379-1,(COUNTIFS(Clef_répartition[Code_Nom],Clef_répartition[[#This Row],[Code_Nom]],Clef_répartition[Année],Clef_répartition[[#This Row],[Année]])))</f>
        <v>2</v>
      </c>
      <c r="G11380" t="str">
        <f>Clef_répartition[[#This Row],[Code_Nom]]&amp;"_"&amp;Clef_répartition[[#This Row],[Nombre]]&amp;"_"&amp;Clef_répartition[[#This Row],[Année]]</f>
        <v>AERA_Association intercommunale pour l'épuration des eaux usées de la région d'Aigle_4_2022</v>
      </c>
      <c r="H11380">
        <v>5409</v>
      </c>
      <c r="I11380" t="s">
        <v>198</v>
      </c>
      <c r="J11380">
        <v>2022</v>
      </c>
      <c r="K11380">
        <v>0.32</v>
      </c>
    </row>
    <row r="11381" spans="1:11" x14ac:dyDescent="0.25">
      <c r="A11381" t="s">
        <v>713</v>
      </c>
      <c r="B11381" t="s">
        <v>670</v>
      </c>
      <c r="C11381" t="s">
        <v>671</v>
      </c>
      <c r="D11381" t="str">
        <f>Clef_répartition[[#This Row],[Code association]]&amp;"_"&amp;Clef_répartition[[#This Row],[Nom association]]</f>
        <v>AERA_Association intercommunale pour l'épuration des eaux usées de la région d'Aigle</v>
      </c>
      <c r="E11381">
        <f>COUNTIFS(D$2:D11381,Clef_répartition[[#This Row],[Code_Nom]],J$2:J11381,Clef_répartition[[#This Row],[Année]])</f>
        <v>5</v>
      </c>
      <c r="F11381">
        <f>IF(Clef_répartition[[#This Row],[Code_Nom]]=D11380,F11380-1,(COUNTIFS(Clef_répartition[Code_Nom],Clef_répartition[[#This Row],[Code_Nom]],Clef_répartition[Année],Clef_répartition[[#This Row],[Année]])))</f>
        <v>1</v>
      </c>
      <c r="G11381" t="str">
        <f>Clef_répartition[[#This Row],[Code_Nom]]&amp;"_"&amp;Clef_répartition[[#This Row],[Nombre]]&amp;"_"&amp;Clef_répartition[[#This Row],[Année]]</f>
        <v>AERA_Association intercommunale pour l'épuration des eaux usées de la région d'Aigle_5_2022</v>
      </c>
      <c r="H11381">
        <v>5415</v>
      </c>
      <c r="I11381" t="s">
        <v>300</v>
      </c>
      <c r="J11381">
        <v>2022</v>
      </c>
      <c r="K11381">
        <v>0.06</v>
      </c>
    </row>
    <row r="11382" spans="1:11" x14ac:dyDescent="0.25">
      <c r="A11382" t="s">
        <v>713</v>
      </c>
      <c r="B11382" t="s">
        <v>697</v>
      </c>
      <c r="C11382" t="s">
        <v>698</v>
      </c>
      <c r="D11382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1382">
        <f>COUNTIFS(D$2:D11382,Clef_répartition[[#This Row],[Code_Nom]],J$2:J11382,Clef_répartition[[#This Row],[Année]])</f>
        <v>1</v>
      </c>
      <c r="F11382">
        <f>IF(Clef_répartition[[#This Row],[Code_Nom]]=D11381,F11381-1,(COUNTIFS(Clef_répartition[Code_Nom],Clef_répartition[[#This Row],[Code_Nom]],Clef_répartition[Année],Clef_répartition[[#This Row],[Année]])))</f>
        <v>3</v>
      </c>
      <c r="G11382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Talent_1_2022</v>
      </c>
      <c r="H11382">
        <v>5515</v>
      </c>
      <c r="I11382" t="s">
        <v>37</v>
      </c>
      <c r="J11382">
        <v>2022</v>
      </c>
      <c r="K11382">
        <v>0.13947577442414616</v>
      </c>
    </row>
    <row r="11383" spans="1:11" x14ac:dyDescent="0.25">
      <c r="A11383" t="s">
        <v>713</v>
      </c>
      <c r="B11383" t="s">
        <v>697</v>
      </c>
      <c r="C11383" t="s">
        <v>698</v>
      </c>
      <c r="D11383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1383">
        <f>COUNTIFS(D$2:D11383,Clef_répartition[[#This Row],[Code_Nom]],J$2:J11383,Clef_répartition[[#This Row],[Année]])</f>
        <v>2</v>
      </c>
      <c r="F11383">
        <f>IF(Clef_répartition[[#This Row],[Code_Nom]]=D11382,F11382-1,(COUNTIFS(Clef_répartition[Code_Nom],Clef_répartition[[#This Row],[Code_Nom]],Clef_répartition[Année],Clef_répartition[[#This Row],[Année]])))</f>
        <v>2</v>
      </c>
      <c r="G11383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Talent_2_2022</v>
      </c>
      <c r="H11383">
        <v>5516</v>
      </c>
      <c r="I11383" t="s">
        <v>88</v>
      </c>
      <c r="J11383">
        <v>2022</v>
      </c>
      <c r="K11383">
        <v>0.4284352660841938</v>
      </c>
    </row>
    <row r="11384" spans="1:11" x14ac:dyDescent="0.25">
      <c r="A11384" t="s">
        <v>713</v>
      </c>
      <c r="B11384" t="s">
        <v>697</v>
      </c>
      <c r="C11384" t="s">
        <v>698</v>
      </c>
      <c r="D11384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1384">
        <f>COUNTIFS(D$2:D11384,Clef_répartition[[#This Row],[Code_Nom]],J$2:J11384,Clef_répartition[[#This Row],[Année]])</f>
        <v>3</v>
      </c>
      <c r="F11384">
        <f>IF(Clef_répartition[[#This Row],[Code_Nom]]=D11383,F11383-1,(COUNTIFS(Clef_répartition[Code_Nom],Clef_répartition[[#This Row],[Code_Nom]],Clef_répartition[Année],Clef_répartition[[#This Row],[Année]])))</f>
        <v>1</v>
      </c>
      <c r="G11384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Talent_3_2022</v>
      </c>
      <c r="H11384">
        <v>5523</v>
      </c>
      <c r="I11384" t="s">
        <v>119</v>
      </c>
      <c r="J11384">
        <v>2022</v>
      </c>
      <c r="K11384">
        <v>0.43208895949165999</v>
      </c>
    </row>
    <row r="11385" spans="1:11" x14ac:dyDescent="0.25">
      <c r="A11385" t="s">
        <v>713</v>
      </c>
      <c r="B11385" t="s">
        <v>600</v>
      </c>
      <c r="C11385" t="s">
        <v>601</v>
      </c>
      <c r="D11385" t="str">
        <f>Clef_répartition[[#This Row],[Code association]]&amp;"_"&amp;Clef_répartition[[#This Row],[Nom association]]</f>
        <v>AGMV_Association intercommunale pour l'épuration des eaux usées de de Grandcour - Missy - Vallon</v>
      </c>
      <c r="E11385">
        <f>COUNTIFS(D$2:D11385,Clef_répartition[[#This Row],[Code_Nom]],J$2:J11385,Clef_répartition[[#This Row],[Année]])</f>
        <v>1</v>
      </c>
      <c r="F11385">
        <f>IF(Clef_répartition[[#This Row],[Code_Nom]]=D11384,F11384-1,(COUNTIFS(Clef_répartition[Code_Nom],Clef_répartition[[#This Row],[Code_Nom]],Clef_répartition[Année],Clef_répartition[[#This Row],[Année]])))</f>
        <v>2</v>
      </c>
      <c r="G11385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Vallon_1_2022</v>
      </c>
      <c r="H11385">
        <v>5817</v>
      </c>
      <c r="I11385" t="s">
        <v>130</v>
      </c>
      <c r="J11385">
        <v>2022</v>
      </c>
      <c r="K11385">
        <v>0.56940000000000002</v>
      </c>
    </row>
    <row r="11386" spans="1:11" x14ac:dyDescent="0.25">
      <c r="A11386" t="s">
        <v>713</v>
      </c>
      <c r="B11386" t="s">
        <v>600</v>
      </c>
      <c r="C11386" t="s">
        <v>601</v>
      </c>
      <c r="D11386" t="str">
        <f>Clef_répartition[[#This Row],[Code association]]&amp;"_"&amp;Clef_répartition[[#This Row],[Nom association]]</f>
        <v>AGMV_Association intercommunale pour l'épuration des eaux usées de de Grandcour - Missy - Vallon</v>
      </c>
      <c r="E11386">
        <f>COUNTIFS(D$2:D11386,Clef_répartition[[#This Row],[Code_Nom]],J$2:J11386,Clef_répartition[[#This Row],[Année]])</f>
        <v>2</v>
      </c>
      <c r="F11386">
        <f>IF(Clef_répartition[[#This Row],[Code_Nom]]=D11385,F11385-1,(COUNTIFS(Clef_répartition[Code_Nom],Clef_répartition[[#This Row],[Code_Nom]],Clef_répartition[Année],Clef_répartition[[#This Row],[Année]])))</f>
        <v>1</v>
      </c>
      <c r="G11386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Vallon_2_2022</v>
      </c>
      <c r="H11386">
        <v>5821</v>
      </c>
      <c r="I11386" t="s">
        <v>177</v>
      </c>
      <c r="J11386">
        <v>2022</v>
      </c>
      <c r="K11386">
        <v>0.19189999999999999</v>
      </c>
    </row>
    <row r="11387" spans="1:11" x14ac:dyDescent="0.25">
      <c r="A11387" t="s">
        <v>713</v>
      </c>
      <c r="B11387" t="s">
        <v>456</v>
      </c>
      <c r="C11387" t="s">
        <v>457</v>
      </c>
      <c r="D11387" t="str">
        <f>Clef_répartition[[#This Row],[Code association]]&amp;"_"&amp;Clef_répartition[[#This Row],[Nom association]]</f>
        <v>AIAB_Association intercommunale Asse et Boiron</v>
      </c>
      <c r="E11387">
        <f>COUNTIFS(D$2:D11387,Clef_répartition[[#This Row],[Code_Nom]],J$2:J11387,Clef_répartition[[#This Row],[Année]])</f>
        <v>1</v>
      </c>
      <c r="F11387">
        <f>IF(Clef_répartition[[#This Row],[Code_Nom]]=D11386,F11386-1,(COUNTIFS(Clef_répartition[Code_Nom],Clef_répartition[[#This Row],[Code_Nom]],Clef_répartition[Année],Clef_répartition[[#This Row],[Année]])))</f>
        <v>9</v>
      </c>
      <c r="G11387" t="str">
        <f>Clef_répartition[[#This Row],[Code_Nom]]&amp;"_"&amp;Clef_répartition[[#This Row],[Nombre]]&amp;"_"&amp;Clef_répartition[[#This Row],[Année]]</f>
        <v>AIAB_Association intercommunale Asse et Boiron_1_2022</v>
      </c>
      <c r="H11387">
        <v>5701</v>
      </c>
      <c r="I11387" t="s">
        <v>5</v>
      </c>
      <c r="J11387">
        <v>2022</v>
      </c>
      <c r="K11387">
        <v>2.5000000000000001E-2</v>
      </c>
    </row>
    <row r="11388" spans="1:11" x14ac:dyDescent="0.25">
      <c r="A11388" t="s">
        <v>713</v>
      </c>
      <c r="B11388" t="s">
        <v>456</v>
      </c>
      <c r="C11388" t="s">
        <v>457</v>
      </c>
      <c r="D11388" t="str">
        <f>Clef_répartition[[#This Row],[Code association]]&amp;"_"&amp;Clef_répartition[[#This Row],[Nom association]]</f>
        <v>AIAB_Association intercommunale Asse et Boiron</v>
      </c>
      <c r="E11388">
        <f>COUNTIFS(D$2:D11388,Clef_répartition[[#This Row],[Code_Nom]],J$2:J11388,Clef_répartition[[#This Row],[Année]])</f>
        <v>2</v>
      </c>
      <c r="F11388">
        <f>IF(Clef_répartition[[#This Row],[Code_Nom]]=D11387,F11387-1,(COUNTIFS(Clef_répartition[Code_Nom],Clef_répartition[[#This Row],[Code_Nom]],Clef_répartition[Année],Clef_répartition[[#This Row],[Année]])))</f>
        <v>8</v>
      </c>
      <c r="G11388" t="str">
        <f>Clef_répartition[[#This Row],[Code_Nom]]&amp;"_"&amp;Clef_répartition[[#This Row],[Nombre]]&amp;"_"&amp;Clef_répartition[[#This Row],[Année]]</f>
        <v>AIAB_Association intercommunale Asse et Boiron_2_2022</v>
      </c>
      <c r="H11388">
        <v>5706</v>
      </c>
      <c r="I11388" t="s">
        <v>29</v>
      </c>
      <c r="J11388">
        <v>2022</v>
      </c>
      <c r="K11388">
        <v>0.129</v>
      </c>
    </row>
    <row r="11389" spans="1:11" x14ac:dyDescent="0.25">
      <c r="A11389" t="s">
        <v>713</v>
      </c>
      <c r="B11389" t="s">
        <v>456</v>
      </c>
      <c r="C11389" t="s">
        <v>457</v>
      </c>
      <c r="D11389" t="str">
        <f>Clef_répartition[[#This Row],[Code association]]&amp;"_"&amp;Clef_répartition[[#This Row],[Nom association]]</f>
        <v>AIAB_Association intercommunale Asse et Boiron</v>
      </c>
      <c r="E11389">
        <f>COUNTIFS(D$2:D11389,Clef_répartition[[#This Row],[Code_Nom]],J$2:J11389,Clef_répartition[[#This Row],[Année]])</f>
        <v>3</v>
      </c>
      <c r="F11389">
        <f>IF(Clef_répartition[[#This Row],[Code_Nom]]=D11388,F11388-1,(COUNTIFS(Clef_répartition[Code_Nom],Clef_répartition[[#This Row],[Code_Nom]],Clef_répartition[Année],Clef_répartition[[#This Row],[Année]])))</f>
        <v>7</v>
      </c>
      <c r="G11389" t="str">
        <f>Clef_répartition[[#This Row],[Code_Nom]]&amp;"_"&amp;Clef_répartition[[#This Row],[Nombre]]&amp;"_"&amp;Clef_répartition[[#This Row],[Année]]</f>
        <v>AIAB_Association intercommunale Asse et Boiron_3_2022</v>
      </c>
      <c r="H11389">
        <v>5709</v>
      </c>
      <c r="I11389" t="s">
        <v>62</v>
      </c>
      <c r="J11389">
        <v>2022</v>
      </c>
      <c r="K11389">
        <v>0.13980000000000001</v>
      </c>
    </row>
    <row r="11390" spans="1:11" x14ac:dyDescent="0.25">
      <c r="A11390" t="s">
        <v>713</v>
      </c>
      <c r="B11390" t="s">
        <v>456</v>
      </c>
      <c r="C11390" t="s">
        <v>457</v>
      </c>
      <c r="D11390" t="str">
        <f>Clef_répartition[[#This Row],[Code association]]&amp;"_"&amp;Clef_répartition[[#This Row],[Nom association]]</f>
        <v>AIAB_Association intercommunale Asse et Boiron</v>
      </c>
      <c r="E11390">
        <f>COUNTIFS(D$2:D11390,Clef_répartition[[#This Row],[Code_Nom]],J$2:J11390,Clef_répartition[[#This Row],[Année]])</f>
        <v>4</v>
      </c>
      <c r="F11390">
        <f>IF(Clef_répartition[[#This Row],[Code_Nom]]=D11389,F11389-1,(COUNTIFS(Clef_répartition[Code_Nom],Clef_répartition[[#This Row],[Code_Nom]],Clef_répartition[Année],Clef_répartition[[#This Row],[Année]])))</f>
        <v>6</v>
      </c>
      <c r="G11390" t="str">
        <f>Clef_répartition[[#This Row],[Code_Nom]]&amp;"_"&amp;Clef_répartition[[#This Row],[Nombre]]&amp;"_"&amp;Clef_répartition[[#This Row],[Année]]</f>
        <v>AIAB_Association intercommunale Asse et Boiron_4_2022</v>
      </c>
      <c r="H11390">
        <v>5714</v>
      </c>
      <c r="I11390" t="s">
        <v>81</v>
      </c>
      <c r="J11390">
        <v>2022</v>
      </c>
      <c r="K11390">
        <v>0.13589999999999999</v>
      </c>
    </row>
    <row r="11391" spans="1:11" x14ac:dyDescent="0.25">
      <c r="A11391" t="s">
        <v>713</v>
      </c>
      <c r="B11391" t="s">
        <v>456</v>
      </c>
      <c r="C11391" t="s">
        <v>457</v>
      </c>
      <c r="D11391" t="str">
        <f>Clef_répartition[[#This Row],[Code association]]&amp;"_"&amp;Clef_répartition[[#This Row],[Nom association]]</f>
        <v>AIAB_Association intercommunale Asse et Boiron</v>
      </c>
      <c r="E11391">
        <f>COUNTIFS(D$2:D11391,Clef_répartition[[#This Row],[Code_Nom]],J$2:J11391,Clef_répartition[[#This Row],[Année]])</f>
        <v>5</v>
      </c>
      <c r="F11391">
        <f>IF(Clef_répartition[[#This Row],[Code_Nom]]=D11390,F11390-1,(COUNTIFS(Clef_répartition[Code_Nom],Clef_répartition[[#This Row],[Code_Nom]],Clef_répartition[Année],Clef_répartition[[#This Row],[Année]])))</f>
        <v>5</v>
      </c>
      <c r="G11391" t="str">
        <f>Clef_répartition[[#This Row],[Code_Nom]]&amp;"_"&amp;Clef_répartition[[#This Row],[Nombre]]&amp;"_"&amp;Clef_répartition[[#This Row],[Année]]</f>
        <v>AIAB_Association intercommunale Asse et Boiron_5_2022</v>
      </c>
      <c r="H11391">
        <v>5716</v>
      </c>
      <c r="I11391" t="s">
        <v>110</v>
      </c>
      <c r="J11391">
        <v>2022</v>
      </c>
      <c r="K11391">
        <v>0.19220000000000001</v>
      </c>
    </row>
    <row r="11392" spans="1:11" x14ac:dyDescent="0.25">
      <c r="A11392" t="s">
        <v>713</v>
      </c>
      <c r="B11392" t="s">
        <v>456</v>
      </c>
      <c r="C11392" t="s">
        <v>457</v>
      </c>
      <c r="D11392" t="str">
        <f>Clef_répartition[[#This Row],[Code association]]&amp;"_"&amp;Clef_répartition[[#This Row],[Nom association]]</f>
        <v>AIAB_Association intercommunale Asse et Boiron</v>
      </c>
      <c r="E11392">
        <f>COUNTIFS(D$2:D11392,Clef_répartition[[#This Row],[Code_Nom]],J$2:J11392,Clef_répartition[[#This Row],[Année]])</f>
        <v>6</v>
      </c>
      <c r="F11392">
        <f>IF(Clef_répartition[[#This Row],[Code_Nom]]=D11391,F11391-1,(COUNTIFS(Clef_répartition[Code_Nom],Clef_répartition[[#This Row],[Code_Nom]],Clef_répartition[Année],Clef_répartition[[#This Row],[Année]])))</f>
        <v>4</v>
      </c>
      <c r="G11392" t="str">
        <f>Clef_répartition[[#This Row],[Code_Nom]]&amp;"_"&amp;Clef_répartition[[#This Row],[Nombre]]&amp;"_"&amp;Clef_répartition[[#This Row],[Année]]</f>
        <v>AIAB_Association intercommunale Asse et Boiron_6_2022</v>
      </c>
      <c r="H11392">
        <v>5719</v>
      </c>
      <c r="I11392" t="s">
        <v>124</v>
      </c>
      <c r="J11392">
        <v>2022</v>
      </c>
      <c r="K11392">
        <v>0.14000000000000001</v>
      </c>
    </row>
    <row r="11393" spans="1:11" x14ac:dyDescent="0.25">
      <c r="A11393" t="s">
        <v>713</v>
      </c>
      <c r="B11393" t="s">
        <v>456</v>
      </c>
      <c r="C11393" t="s">
        <v>457</v>
      </c>
      <c r="D11393" t="str">
        <f>Clef_répartition[[#This Row],[Code association]]&amp;"_"&amp;Clef_répartition[[#This Row],[Nom association]]</f>
        <v>AIAB_Association intercommunale Asse et Boiron</v>
      </c>
      <c r="E11393">
        <f>COUNTIFS(D$2:D11393,Clef_répartition[[#This Row],[Code_Nom]],J$2:J11393,Clef_répartition[[#This Row],[Année]])</f>
        <v>7</v>
      </c>
      <c r="F11393">
        <f>IF(Clef_répartition[[#This Row],[Code_Nom]]=D11392,F11392-1,(COUNTIFS(Clef_répartition[Code_Nom],Clef_répartition[[#This Row],[Code_Nom]],Clef_répartition[Année],Clef_répartition[[#This Row],[Année]])))</f>
        <v>3</v>
      </c>
      <c r="G11393" t="str">
        <f>Clef_répartition[[#This Row],[Code_Nom]]&amp;"_"&amp;Clef_répartition[[#This Row],[Nombre]]&amp;"_"&amp;Clef_répartition[[#This Row],[Année]]</f>
        <v>AIAB_Association intercommunale Asse et Boiron_7_2022</v>
      </c>
      <c r="H11393">
        <v>5722</v>
      </c>
      <c r="I11393" t="s">
        <v>133</v>
      </c>
      <c r="J11393">
        <v>2022</v>
      </c>
      <c r="K11393">
        <v>4.4400000000000002E-2</v>
      </c>
    </row>
    <row r="11394" spans="1:11" x14ac:dyDescent="0.25">
      <c r="A11394" t="s">
        <v>713</v>
      </c>
      <c r="B11394" t="s">
        <v>456</v>
      </c>
      <c r="C11394" t="s">
        <v>457</v>
      </c>
      <c r="D11394" t="str">
        <f>Clef_répartition[[#This Row],[Code association]]&amp;"_"&amp;Clef_répartition[[#This Row],[Nom association]]</f>
        <v>AIAB_Association intercommunale Asse et Boiron</v>
      </c>
      <c r="E11394">
        <f>COUNTIFS(D$2:D11394,Clef_répartition[[#This Row],[Code_Nom]],J$2:J11394,Clef_répartition[[#This Row],[Année]])</f>
        <v>8</v>
      </c>
      <c r="F11394">
        <f>IF(Clef_répartition[[#This Row],[Code_Nom]]=D11393,F11393-1,(COUNTIFS(Clef_répartition[Code_Nom],Clef_répartition[[#This Row],[Code_Nom]],Clef_répartition[Année],Clef_répartition[[#This Row],[Année]])))</f>
        <v>2</v>
      </c>
      <c r="G11394" t="str">
        <f>Clef_répartition[[#This Row],[Code_Nom]]&amp;"_"&amp;Clef_répartition[[#This Row],[Nombre]]&amp;"_"&amp;Clef_répartition[[#This Row],[Année]]</f>
        <v>AIAB_Association intercommunale Asse et Boiron_8_2022</v>
      </c>
      <c r="H11394">
        <v>5726</v>
      </c>
      <c r="I11394" t="s">
        <v>148</v>
      </c>
      <c r="J11394">
        <v>2022</v>
      </c>
      <c r="K11394">
        <v>0.129</v>
      </c>
    </row>
    <row r="11395" spans="1:11" x14ac:dyDescent="0.25">
      <c r="A11395" t="s">
        <v>713</v>
      </c>
      <c r="B11395" t="s">
        <v>456</v>
      </c>
      <c r="C11395" t="s">
        <v>457</v>
      </c>
      <c r="D11395" t="str">
        <f>Clef_répartition[[#This Row],[Code association]]&amp;"_"&amp;Clef_répartition[[#This Row],[Nom association]]</f>
        <v>AIAB_Association intercommunale Asse et Boiron</v>
      </c>
      <c r="E11395">
        <f>COUNTIFS(D$2:D11395,Clef_répartition[[#This Row],[Code_Nom]],J$2:J11395,Clef_répartition[[#This Row],[Année]])</f>
        <v>9</v>
      </c>
      <c r="F11395">
        <f>IF(Clef_répartition[[#This Row],[Code_Nom]]=D11394,F11394-1,(COUNTIFS(Clef_répartition[Code_Nom],Clef_répartition[[#This Row],[Code_Nom]],Clef_répartition[Année],Clef_répartition[[#This Row],[Année]])))</f>
        <v>1</v>
      </c>
      <c r="G11395" t="str">
        <f>Clef_répartition[[#This Row],[Code_Nom]]&amp;"_"&amp;Clef_répartition[[#This Row],[Nombre]]&amp;"_"&amp;Clef_répartition[[#This Row],[Année]]</f>
        <v>AIAB_Association intercommunale Asse et Boiron_9_2022</v>
      </c>
      <c r="H11395">
        <v>5728</v>
      </c>
      <c r="I11395" t="s">
        <v>255</v>
      </c>
      <c r="J11395">
        <v>2022</v>
      </c>
      <c r="K11395">
        <v>6.4699999999999994E-2</v>
      </c>
    </row>
    <row r="11396" spans="1:11" x14ac:dyDescent="0.25">
      <c r="A11396" t="s">
        <v>713</v>
      </c>
      <c r="B11396" t="s">
        <v>509</v>
      </c>
      <c r="C11396" t="s">
        <v>510</v>
      </c>
      <c r="D1139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396">
        <f>COUNTIFS(D$2:D11396,Clef_répartition[[#This Row],[Code_Nom]],J$2:J11396,Clef_répartition[[#This Row],[Année]])</f>
        <v>1</v>
      </c>
      <c r="F11396">
        <f>IF(Clef_répartition[[#This Row],[Code_Nom]]=D11395,F11395-1,(COUNTIFS(Clef_répartition[Code_Nom],Clef_répartition[[#This Row],[Code_Nom]],Clef_répartition[Année],Clef_répartition[[#This Row],[Année]])))</f>
        <v>13</v>
      </c>
      <c r="G1139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_1_2022</v>
      </c>
      <c r="H11396">
        <v>5514</v>
      </c>
      <c r="I11396" t="s">
        <v>30</v>
      </c>
      <c r="J11396">
        <v>2022</v>
      </c>
      <c r="K11396">
        <v>0.08</v>
      </c>
    </row>
    <row r="11397" spans="1:11" x14ac:dyDescent="0.25">
      <c r="A11397" t="s">
        <v>713</v>
      </c>
      <c r="B11397" t="s">
        <v>509</v>
      </c>
      <c r="C11397" t="s">
        <v>510</v>
      </c>
      <c r="D1139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397">
        <f>COUNTIFS(D$2:D11397,Clef_répartition[[#This Row],[Code_Nom]],J$2:J11397,Clef_répartition[[#This Row],[Année]])</f>
        <v>2</v>
      </c>
      <c r="F11397">
        <f>IF(Clef_répartition[[#This Row],[Code_Nom]]=D11396,F11396-1,(COUNTIFS(Clef_répartition[Code_Nom],Clef_répartition[[#This Row],[Code_Nom]],Clef_répartition[Année],Clef_répartition[[#This Row],[Année]])))</f>
        <v>12</v>
      </c>
      <c r="G1139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_2_2022</v>
      </c>
      <c r="H11397">
        <v>5749</v>
      </c>
      <c r="I11397" t="s">
        <v>58</v>
      </c>
      <c r="J11397">
        <v>2022</v>
      </c>
      <c r="K11397">
        <v>0.02</v>
      </c>
    </row>
    <row r="11398" spans="1:11" x14ac:dyDescent="0.25">
      <c r="A11398" t="s">
        <v>713</v>
      </c>
      <c r="B11398" t="s">
        <v>509</v>
      </c>
      <c r="C11398" t="s">
        <v>510</v>
      </c>
      <c r="D1139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398">
        <f>COUNTIFS(D$2:D11398,Clef_répartition[[#This Row],[Code_Nom]],J$2:J11398,Clef_répartition[[#This Row],[Année]])</f>
        <v>3</v>
      </c>
      <c r="F11398">
        <f>IF(Clef_répartition[[#This Row],[Code_Nom]]=D11397,F11397-1,(COUNTIFS(Clef_répartition[Code_Nom],Clef_répartition[[#This Row],[Code_Nom]],Clef_répartition[Année],Clef_répartition[[#This Row],[Année]])))</f>
        <v>11</v>
      </c>
      <c r="G1139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_3_2022</v>
      </c>
      <c r="H11398">
        <v>5518</v>
      </c>
      <c r="I11398" t="s">
        <v>99</v>
      </c>
      <c r="J11398">
        <v>2022</v>
      </c>
      <c r="K11398">
        <v>0.36</v>
      </c>
    </row>
    <row r="11399" spans="1:11" x14ac:dyDescent="0.25">
      <c r="A11399" t="s">
        <v>713</v>
      </c>
      <c r="B11399" t="s">
        <v>509</v>
      </c>
      <c r="C11399" t="s">
        <v>510</v>
      </c>
      <c r="D1139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399">
        <f>COUNTIFS(D$2:D11399,Clef_répartition[[#This Row],[Code_Nom]],J$2:J11399,Clef_répartition[[#This Row],[Année]])</f>
        <v>4</v>
      </c>
      <c r="F11399">
        <f>IF(Clef_répartition[[#This Row],[Code_Nom]]=D11398,F11398-1,(COUNTIFS(Clef_répartition[Code_Nom],Clef_répartition[[#This Row],[Code_Nom]],Clef_répartition[Année],Clef_répartition[[#This Row],[Année]])))</f>
        <v>10</v>
      </c>
      <c r="G1139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_4_2022</v>
      </c>
      <c r="H11399">
        <v>5522</v>
      </c>
      <c r="I11399" t="s">
        <v>114</v>
      </c>
      <c r="J11399">
        <v>2022</v>
      </c>
      <c r="K11399">
        <v>0.05</v>
      </c>
    </row>
    <row r="11400" spans="1:11" x14ac:dyDescent="0.25">
      <c r="A11400" t="s">
        <v>713</v>
      </c>
      <c r="B11400" t="s">
        <v>509</v>
      </c>
      <c r="C11400" t="s">
        <v>510</v>
      </c>
      <c r="D1140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0">
        <f>COUNTIFS(D$2:D11400,Clef_répartition[[#This Row],[Code_Nom]],J$2:J11400,Clef_répartition[[#This Row],[Année]])</f>
        <v>5</v>
      </c>
      <c r="F11400">
        <f>IF(Clef_répartition[[#This Row],[Code_Nom]]=D11399,F11399-1,(COUNTIFS(Clef_répartition[Code_Nom],Clef_répartition[[#This Row],[Code_Nom]],Clef_répartition[Année],Clef_répartition[[#This Row],[Année]])))</f>
        <v>9</v>
      </c>
      <c r="G1140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_5_2022</v>
      </c>
      <c r="H11400">
        <v>5541</v>
      </c>
      <c r="I11400" t="s">
        <v>128</v>
      </c>
      <c r="J11400">
        <v>2022</v>
      </c>
      <c r="K11400">
        <v>7.0000000000000007E-2</v>
      </c>
    </row>
    <row r="11401" spans="1:11" x14ac:dyDescent="0.25">
      <c r="A11401" t="s">
        <v>713</v>
      </c>
      <c r="B11401" t="s">
        <v>509</v>
      </c>
      <c r="C11401" t="s">
        <v>510</v>
      </c>
      <c r="D1140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1">
        <f>COUNTIFS(D$2:D11401,Clef_répartition[[#This Row],[Code_Nom]],J$2:J11401,Clef_répartition[[#This Row],[Année]])</f>
        <v>6</v>
      </c>
      <c r="F11401">
        <f>IF(Clef_répartition[[#This Row],[Code_Nom]]=D11400,F11400-1,(COUNTIFS(Clef_répartition[Code_Nom],Clef_répartition[[#This Row],[Code_Nom]],Clef_répartition[Année],Clef_répartition[[#This Row],[Année]])))</f>
        <v>8</v>
      </c>
      <c r="G1140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_6_2022</v>
      </c>
      <c r="H11401">
        <v>5540</v>
      </c>
      <c r="I11401" t="s">
        <v>186</v>
      </c>
      <c r="J11401">
        <v>2022</v>
      </c>
      <c r="K11401">
        <v>0.1</v>
      </c>
    </row>
    <row r="11402" spans="1:11" x14ac:dyDescent="0.25">
      <c r="A11402" t="s">
        <v>713</v>
      </c>
      <c r="B11402" t="s">
        <v>509</v>
      </c>
      <c r="C11402" t="s">
        <v>510</v>
      </c>
      <c r="D1140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2">
        <f>COUNTIFS(D$2:D11402,Clef_répartition[[#This Row],[Code_Nom]],J$2:J11402,Clef_répartition[[#This Row],[Année]])</f>
        <v>7</v>
      </c>
      <c r="F11402">
        <f>IF(Clef_répartition[[#This Row],[Code_Nom]]=D11401,F11401-1,(COUNTIFS(Clef_répartition[Code_Nom],Clef_répartition[[#This Row],[Code_Nom]],Clef_répartition[Année],Clef_répartition[[#This Row],[Année]])))</f>
        <v>7</v>
      </c>
      <c r="G1140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_7_2022</v>
      </c>
      <c r="H11402">
        <v>5923</v>
      </c>
      <c r="I11402" t="s">
        <v>200</v>
      </c>
      <c r="J11402">
        <v>2022</v>
      </c>
      <c r="K11402">
        <v>0.01</v>
      </c>
    </row>
    <row r="11403" spans="1:11" x14ac:dyDescent="0.25">
      <c r="A11403" t="s">
        <v>713</v>
      </c>
      <c r="B11403" t="s">
        <v>509</v>
      </c>
      <c r="C11403" t="s">
        <v>510</v>
      </c>
      <c r="D1140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3">
        <f>COUNTIFS(D$2:D11403,Clef_répartition[[#This Row],[Code_Nom]],J$2:J11403,Clef_répartition[[#This Row],[Année]])</f>
        <v>8</v>
      </c>
      <c r="F11403">
        <f>IF(Clef_répartition[[#This Row],[Code_Nom]]=D11402,F11402-1,(COUNTIFS(Clef_répartition[Code_Nom],Clef_répartition[[#This Row],[Code_Nom]],Clef_répartition[Année],Clef_répartition[[#This Row],[Année]])))</f>
        <v>6</v>
      </c>
      <c r="G1140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_8_2022</v>
      </c>
      <c r="H11403">
        <v>5529</v>
      </c>
      <c r="I11403" t="s">
        <v>208</v>
      </c>
      <c r="J11403">
        <v>2022</v>
      </c>
      <c r="K11403">
        <v>0.04</v>
      </c>
    </row>
    <row r="11404" spans="1:11" x14ac:dyDescent="0.25">
      <c r="A11404" t="s">
        <v>713</v>
      </c>
      <c r="B11404" t="s">
        <v>509</v>
      </c>
      <c r="C11404" t="s">
        <v>510</v>
      </c>
      <c r="D1140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4">
        <f>COUNTIFS(D$2:D11404,Clef_répartition[[#This Row],[Code_Nom]],J$2:J11404,Clef_répartition[[#This Row],[Année]])</f>
        <v>9</v>
      </c>
      <c r="F11404">
        <f>IF(Clef_répartition[[#This Row],[Code_Nom]]=D11403,F11403-1,(COUNTIFS(Clef_répartition[Code_Nom],Clef_répartition[[#This Row],[Code_Nom]],Clef_répartition[Année],Clef_répartition[[#This Row],[Année]])))</f>
        <v>5</v>
      </c>
      <c r="G1140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_9_2022</v>
      </c>
      <c r="H11404">
        <v>5530</v>
      </c>
      <c r="I11404" t="s">
        <v>209</v>
      </c>
      <c r="J11404">
        <v>2022</v>
      </c>
      <c r="K11404">
        <v>0.04</v>
      </c>
    </row>
    <row r="11405" spans="1:11" x14ac:dyDescent="0.25">
      <c r="A11405" t="s">
        <v>713</v>
      </c>
      <c r="B11405" t="s">
        <v>509</v>
      </c>
      <c r="C11405" t="s">
        <v>510</v>
      </c>
      <c r="D1140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5">
        <f>COUNTIFS(D$2:D11405,Clef_répartition[[#This Row],[Code_Nom]],J$2:J11405,Clef_répartition[[#This Row],[Année]])</f>
        <v>10</v>
      </c>
      <c r="F11405">
        <f>IF(Clef_répartition[[#This Row],[Code_Nom]]=D11404,F11404-1,(COUNTIFS(Clef_répartition[Code_Nom],Clef_répartition[[#This Row],[Code_Nom]],Clef_répartition[Année],Clef_répartition[[#This Row],[Année]])))</f>
        <v>4</v>
      </c>
      <c r="G1140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_10_2022</v>
      </c>
      <c r="H11405">
        <v>5531</v>
      </c>
      <c r="I11405" t="s">
        <v>214</v>
      </c>
      <c r="J11405">
        <v>2022</v>
      </c>
      <c r="K11405">
        <v>0.03</v>
      </c>
    </row>
    <row r="11406" spans="1:11" x14ac:dyDescent="0.25">
      <c r="A11406" t="s">
        <v>713</v>
      </c>
      <c r="B11406" t="s">
        <v>509</v>
      </c>
      <c r="C11406" t="s">
        <v>510</v>
      </c>
      <c r="D1140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6">
        <f>COUNTIFS(D$2:D11406,Clef_répartition[[#This Row],[Code_Nom]],J$2:J11406,Clef_répartition[[#This Row],[Année]])</f>
        <v>11</v>
      </c>
      <c r="F11406">
        <f>IF(Clef_répartition[[#This Row],[Code_Nom]]=D11405,F11405-1,(COUNTIFS(Clef_répartition[Code_Nom],Clef_répartition[[#This Row],[Code_Nom]],Clef_répartition[Année],Clef_répartition[[#This Row],[Année]])))</f>
        <v>3</v>
      </c>
      <c r="G1140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_11_2022</v>
      </c>
      <c r="H11406">
        <v>5535</v>
      </c>
      <c r="I11406" t="s">
        <v>242</v>
      </c>
      <c r="J11406">
        <v>2022</v>
      </c>
      <c r="K11406">
        <v>0.05</v>
      </c>
    </row>
    <row r="11407" spans="1:11" x14ac:dyDescent="0.25">
      <c r="A11407" t="s">
        <v>713</v>
      </c>
      <c r="B11407" t="s">
        <v>509</v>
      </c>
      <c r="C11407" t="s">
        <v>510</v>
      </c>
      <c r="D1140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7">
        <f>COUNTIFS(D$2:D11407,Clef_répartition[[#This Row],[Code_Nom]],J$2:J11407,Clef_répartition[[#This Row],[Année]])</f>
        <v>12</v>
      </c>
      <c r="F11407">
        <f>IF(Clef_répartition[[#This Row],[Code_Nom]]=D11406,F11406-1,(COUNTIFS(Clef_répartition[Code_Nom],Clef_répartition[[#This Row],[Code_Nom]],Clef_répartition[Année],Clef_répartition[[#This Row],[Année]])))</f>
        <v>2</v>
      </c>
      <c r="G1140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_12_2022</v>
      </c>
      <c r="H11407">
        <v>5537</v>
      </c>
      <c r="I11407" t="s">
        <v>282</v>
      </c>
      <c r="J11407">
        <v>2022</v>
      </c>
      <c r="K11407">
        <v>0.08</v>
      </c>
    </row>
    <row r="11408" spans="1:11" x14ac:dyDescent="0.25">
      <c r="A11408" t="s">
        <v>713</v>
      </c>
      <c r="B11408" t="s">
        <v>509</v>
      </c>
      <c r="C11408" t="s">
        <v>510</v>
      </c>
      <c r="D1140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1408">
        <f>COUNTIFS(D$2:D11408,Clef_répartition[[#This Row],[Code_Nom]],J$2:J11408,Clef_répartition[[#This Row],[Année]])</f>
        <v>13</v>
      </c>
      <c r="F11408">
        <f>IF(Clef_répartition[[#This Row],[Code_Nom]]=D11407,F11407-1,(COUNTIFS(Clef_répartition[Code_Nom],Clef_répartition[[#This Row],[Code_Nom]],Clef_répartition[Année],Clef_répartition[[#This Row],[Année]])))</f>
        <v>1</v>
      </c>
      <c r="G1140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_13_2022</v>
      </c>
      <c r="H11408">
        <v>5539</v>
      </c>
      <c r="I11408" t="s">
        <v>288</v>
      </c>
      <c r="J11408">
        <v>2022</v>
      </c>
      <c r="K11408">
        <v>7.0000000000000007E-2</v>
      </c>
    </row>
    <row r="11409" spans="1:11" x14ac:dyDescent="0.25">
      <c r="A11409" t="s">
        <v>713</v>
      </c>
      <c r="B11409" t="s">
        <v>685</v>
      </c>
      <c r="C11409" t="s">
        <v>686</v>
      </c>
      <c r="D11409" t="str">
        <f>Clef_répartition[[#This Row],[Code association]]&amp;"_"&amp;Clef_répartition[[#This Row],[Nom association]]</f>
        <v>AIAELM_Association intercommunale d'amenée d'eau "La Menthue"</v>
      </c>
      <c r="E11409">
        <f>COUNTIFS(D$2:D11409,Clef_répartition[[#This Row],[Code_Nom]],J$2:J11409,Clef_répartition[[#This Row],[Année]])</f>
        <v>1</v>
      </c>
      <c r="F11409">
        <f>IF(Clef_répartition[[#This Row],[Code_Nom]]=D11408,F11408-1,(COUNTIFS(Clef_répartition[Code_Nom],Clef_répartition[[#This Row],[Code_Nom]],Clef_répartition[Année],Clef_répartition[[#This Row],[Année]])))</f>
        <v>9</v>
      </c>
      <c r="G11409" t="str">
        <f>Clef_répartition[[#This Row],[Code_Nom]]&amp;"_"&amp;Clef_répartition[[#This Row],[Nombre]]&amp;"_"&amp;Clef_répartition[[#This Row],[Année]]</f>
        <v>AIAELM_Association intercommunale d'amenée d'eau "La Menthue"_1_2022</v>
      </c>
      <c r="H11409">
        <v>5902</v>
      </c>
      <c r="I11409" t="s">
        <v>18</v>
      </c>
      <c r="J11409">
        <v>2022</v>
      </c>
      <c r="K11409">
        <v>9.1369440774988986E-2</v>
      </c>
    </row>
    <row r="11410" spans="1:11" x14ac:dyDescent="0.25">
      <c r="A11410" t="s">
        <v>713</v>
      </c>
      <c r="B11410" t="s">
        <v>685</v>
      </c>
      <c r="C11410" t="s">
        <v>686</v>
      </c>
      <c r="D11410" t="str">
        <f>Clef_répartition[[#This Row],[Code association]]&amp;"_"&amp;Clef_répartition[[#This Row],[Nom association]]</f>
        <v>AIAELM_Association intercommunale d'amenée d'eau "La Menthue"</v>
      </c>
      <c r="E11410">
        <f>COUNTIFS(D$2:D11410,Clef_répartition[[#This Row],[Code_Nom]],J$2:J11410,Clef_répartition[[#This Row],[Année]])</f>
        <v>2</v>
      </c>
      <c r="F11410">
        <f>IF(Clef_répartition[[#This Row],[Code_Nom]]=D11409,F11409-1,(COUNTIFS(Clef_répartition[Code_Nom],Clef_répartition[[#This Row],[Code_Nom]],Clef_répartition[Année],Clef_répartition[[#This Row],[Année]])))</f>
        <v>8</v>
      </c>
      <c r="G11410" t="str">
        <f>Clef_répartition[[#This Row],[Code_Nom]]&amp;"_"&amp;Clef_répartition[[#This Row],[Nombre]]&amp;"_"&amp;Clef_répartition[[#This Row],[Année]]</f>
        <v>AIAELM_Association intercommunale d'amenée d'eau "La Menthue"_2_2022</v>
      </c>
      <c r="H11410">
        <v>5910</v>
      </c>
      <c r="I11410" t="s">
        <v>83</v>
      </c>
      <c r="J11410">
        <v>2022</v>
      </c>
      <c r="K11410">
        <v>8.8727432848965213E-2</v>
      </c>
    </row>
    <row r="11411" spans="1:11" x14ac:dyDescent="0.25">
      <c r="A11411" t="s">
        <v>713</v>
      </c>
      <c r="B11411" t="s">
        <v>685</v>
      </c>
      <c r="C11411" t="s">
        <v>686</v>
      </c>
      <c r="D11411" t="str">
        <f>Clef_répartition[[#This Row],[Code association]]&amp;"_"&amp;Clef_répartition[[#This Row],[Nom association]]</f>
        <v>AIAELM_Association intercommunale d'amenée d'eau "La Menthue"</v>
      </c>
      <c r="E11411">
        <f>COUNTIFS(D$2:D11411,Clef_répartition[[#This Row],[Code_Nom]],J$2:J11411,Clef_répartition[[#This Row],[Année]])</f>
        <v>3</v>
      </c>
      <c r="F11411">
        <f>IF(Clef_répartition[[#This Row],[Code_Nom]]=D11410,F11410-1,(COUNTIFS(Clef_répartition[Code_Nom],Clef_répartition[[#This Row],[Code_Nom]],Clef_répartition[Année],Clef_répartition[[#This Row],[Année]])))</f>
        <v>7</v>
      </c>
      <c r="G11411" t="str">
        <f>Clef_répartition[[#This Row],[Code_Nom]]&amp;"_"&amp;Clef_répartition[[#This Row],[Nombre]]&amp;"_"&amp;Clef_répartition[[#This Row],[Année]]</f>
        <v>AIAELM_Association intercommunale d'amenée d'eau "La Menthue"_3_2022</v>
      </c>
      <c r="H11411">
        <v>5912</v>
      </c>
      <c r="I11411" t="s">
        <v>91</v>
      </c>
      <c r="J11411">
        <v>2022</v>
      </c>
      <c r="K11411">
        <v>3.6107441655658302E-2</v>
      </c>
    </row>
    <row r="11412" spans="1:11" x14ac:dyDescent="0.25">
      <c r="A11412" t="s">
        <v>713</v>
      </c>
      <c r="B11412" t="s">
        <v>685</v>
      </c>
      <c r="C11412" t="s">
        <v>686</v>
      </c>
      <c r="D11412" t="str">
        <f>Clef_répartition[[#This Row],[Code association]]&amp;"_"&amp;Clef_répartition[[#This Row],[Nom association]]</f>
        <v>AIAELM_Association intercommunale d'amenée d'eau "La Menthue"</v>
      </c>
      <c r="E11412">
        <f>COUNTIFS(D$2:D11412,Clef_répartition[[#This Row],[Code_Nom]],J$2:J11412,Clef_répartition[[#This Row],[Année]])</f>
        <v>4</v>
      </c>
      <c r="F11412">
        <f>IF(Clef_répartition[[#This Row],[Code_Nom]]=D11411,F11411-1,(COUNTIFS(Clef_répartition[Code_Nom],Clef_répartition[[#This Row],[Code_Nom]],Clef_répartition[Année],Clef_répartition[[#This Row],[Année]])))</f>
        <v>6</v>
      </c>
      <c r="G11412" t="str">
        <f>Clef_répartition[[#This Row],[Code_Nom]]&amp;"_"&amp;Clef_répartition[[#This Row],[Nombre]]&amp;"_"&amp;Clef_répartition[[#This Row],[Année]]</f>
        <v>AIAELM_Association intercommunale d'amenée d'eau "La Menthue"_4_2022</v>
      </c>
      <c r="H11412">
        <v>5913</v>
      </c>
      <c r="I11412" t="s">
        <v>96</v>
      </c>
      <c r="J11412">
        <v>2022</v>
      </c>
      <c r="K11412">
        <v>0.19616908850726553</v>
      </c>
    </row>
    <row r="11413" spans="1:11" x14ac:dyDescent="0.25">
      <c r="A11413" t="s">
        <v>713</v>
      </c>
      <c r="B11413" t="s">
        <v>685</v>
      </c>
      <c r="C11413" t="s">
        <v>686</v>
      </c>
      <c r="D11413" t="str">
        <f>Clef_répartition[[#This Row],[Code association]]&amp;"_"&amp;Clef_répartition[[#This Row],[Nom association]]</f>
        <v>AIAELM_Association intercommunale d'amenée d'eau "La Menthue"</v>
      </c>
      <c r="E11413">
        <f>COUNTIFS(D$2:D11413,Clef_répartition[[#This Row],[Code_Nom]],J$2:J11413,Clef_répartition[[#This Row],[Année]])</f>
        <v>5</v>
      </c>
      <c r="F11413">
        <f>IF(Clef_répartition[[#This Row],[Code_Nom]]=D11412,F11412-1,(COUNTIFS(Clef_répartition[Code_Nom],Clef_répartition[[#This Row],[Code_Nom]],Clef_répartition[Année],Clef_répartition[[#This Row],[Année]])))</f>
        <v>5</v>
      </c>
      <c r="G11413" t="str">
        <f>Clef_répartition[[#This Row],[Code_Nom]]&amp;"_"&amp;Clef_répartition[[#This Row],[Nombre]]&amp;"_"&amp;Clef_répartition[[#This Row],[Année]]</f>
        <v>AIAELM_Association intercommunale d'amenée d'eau "La Menthue"_5_2022</v>
      </c>
      <c r="H11413">
        <v>5520</v>
      </c>
      <c r="I11413" t="s">
        <v>107</v>
      </c>
      <c r="J11413">
        <v>2022</v>
      </c>
      <c r="K11413">
        <v>0.23315719947159841</v>
      </c>
    </row>
    <row r="11414" spans="1:11" x14ac:dyDescent="0.25">
      <c r="A11414" t="s">
        <v>713</v>
      </c>
      <c r="B11414" t="s">
        <v>685</v>
      </c>
      <c r="C11414" t="s">
        <v>686</v>
      </c>
      <c r="D11414" t="str">
        <f>Clef_répartition[[#This Row],[Code association]]&amp;"_"&amp;Clef_répartition[[#This Row],[Nom association]]</f>
        <v>AIAELM_Association intercommunale d'amenée d'eau "La Menthue"</v>
      </c>
      <c r="E11414">
        <f>COUNTIFS(D$2:D11414,Clef_répartition[[#This Row],[Code_Nom]],J$2:J11414,Clef_répartition[[#This Row],[Année]])</f>
        <v>6</v>
      </c>
      <c r="F11414">
        <f>IF(Clef_répartition[[#This Row],[Code_Nom]]=D11413,F11413-1,(COUNTIFS(Clef_répartition[Code_Nom],Clef_répartition[[#This Row],[Code_Nom]],Clef_répartition[Année],Clef_répartition[[#This Row],[Année]])))</f>
        <v>4</v>
      </c>
      <c r="G11414" t="str">
        <f>Clef_répartition[[#This Row],[Code_Nom]]&amp;"_"&amp;Clef_répartition[[#This Row],[Nombre]]&amp;"_"&amp;Clef_répartition[[#This Row],[Année]]</f>
        <v>AIAELM_Association intercommunale d'amenée d'eau "La Menthue"_6_2022</v>
      </c>
      <c r="H11414">
        <v>5693</v>
      </c>
      <c r="I11414" t="s">
        <v>184</v>
      </c>
      <c r="J11414">
        <v>2022</v>
      </c>
      <c r="K11414">
        <v>5.6583003082342577E-2</v>
      </c>
    </row>
    <row r="11415" spans="1:11" x14ac:dyDescent="0.25">
      <c r="A11415" t="s">
        <v>713</v>
      </c>
      <c r="B11415" t="s">
        <v>685</v>
      </c>
      <c r="C11415" t="s">
        <v>686</v>
      </c>
      <c r="D11415" t="str">
        <f>Clef_répartition[[#This Row],[Code association]]&amp;"_"&amp;Clef_répartition[[#This Row],[Nom association]]</f>
        <v>AIAELM_Association intercommunale d'amenée d'eau "La Menthue"</v>
      </c>
      <c r="E11415">
        <f>COUNTIFS(D$2:D11415,Clef_répartition[[#This Row],[Code_Nom]],J$2:J11415,Clef_répartition[[#This Row],[Année]])</f>
        <v>7</v>
      </c>
      <c r="F11415">
        <f>IF(Clef_répartition[[#This Row],[Code_Nom]]=D11414,F11414-1,(COUNTIFS(Clef_répartition[Code_Nom],Clef_répartition[[#This Row],[Code_Nom]],Clef_répartition[Année],Clef_répartition[[#This Row],[Année]])))</f>
        <v>3</v>
      </c>
      <c r="G11415" t="str">
        <f>Clef_répartition[[#This Row],[Code_Nom]]&amp;"_"&amp;Clef_répartition[[#This Row],[Nombre]]&amp;"_"&amp;Clef_répartition[[#This Row],[Année]]</f>
        <v>AIAELM_Association intercommunale d'amenée d'eau "La Menthue"_7_2022</v>
      </c>
      <c r="H11415">
        <v>5925</v>
      </c>
      <c r="I11415" t="s">
        <v>207</v>
      </c>
      <c r="J11415">
        <v>2022</v>
      </c>
      <c r="K11415">
        <v>4.447380008806693E-2</v>
      </c>
    </row>
    <row r="11416" spans="1:11" x14ac:dyDescent="0.25">
      <c r="A11416" t="s">
        <v>713</v>
      </c>
      <c r="B11416" t="s">
        <v>685</v>
      </c>
      <c r="C11416" t="s">
        <v>686</v>
      </c>
      <c r="D11416" t="str">
        <f>Clef_répartition[[#This Row],[Code association]]&amp;"_"&amp;Clef_répartition[[#This Row],[Nom association]]</f>
        <v>AIAELM_Association intercommunale d'amenée d'eau "La Menthue"</v>
      </c>
      <c r="E11416">
        <f>COUNTIFS(D$2:D11416,Clef_répartition[[#This Row],[Code_Nom]],J$2:J11416,Clef_répartition[[#This Row],[Année]])</f>
        <v>8</v>
      </c>
      <c r="F11416">
        <f>IF(Clef_répartition[[#This Row],[Code_Nom]]=D11415,F11415-1,(COUNTIFS(Clef_répartition[Code_Nom],Clef_répartition[[#This Row],[Code_Nom]],Clef_répartition[Année],Clef_répartition[[#This Row],[Année]])))</f>
        <v>2</v>
      </c>
      <c r="G11416" t="str">
        <f>Clef_répartition[[#This Row],[Code_Nom]]&amp;"_"&amp;Clef_répartition[[#This Row],[Nombre]]&amp;"_"&amp;Clef_répartition[[#This Row],[Année]]</f>
        <v>AIAELM_Association intercommunale d'amenée d'eau "La Menthue"_8_2022</v>
      </c>
      <c r="H11416">
        <v>5929</v>
      </c>
      <c r="I11416" t="s">
        <v>257</v>
      </c>
      <c r="J11416">
        <v>2022</v>
      </c>
      <c r="K11416">
        <v>0.14442976662263321</v>
      </c>
    </row>
    <row r="11417" spans="1:11" x14ac:dyDescent="0.25">
      <c r="A11417" t="s">
        <v>713</v>
      </c>
      <c r="B11417" t="s">
        <v>685</v>
      </c>
      <c r="C11417" t="s">
        <v>686</v>
      </c>
      <c r="D11417" t="str">
        <f>Clef_répartition[[#This Row],[Code association]]&amp;"_"&amp;Clef_répartition[[#This Row],[Nom association]]</f>
        <v>AIAELM_Association intercommunale d'amenée d'eau "La Menthue"</v>
      </c>
      <c r="E11417">
        <f>COUNTIFS(D$2:D11417,Clef_répartition[[#This Row],[Code_Nom]],J$2:J11417,Clef_répartition[[#This Row],[Année]])</f>
        <v>9</v>
      </c>
      <c r="F11417">
        <f>IF(Clef_répartition[[#This Row],[Code_Nom]]=D11416,F11416-1,(COUNTIFS(Clef_répartition[Code_Nom],Clef_répartition[[#This Row],[Code_Nom]],Clef_répartition[Année],Clef_répartition[[#This Row],[Année]])))</f>
        <v>1</v>
      </c>
      <c r="G11417" t="str">
        <f>Clef_répartition[[#This Row],[Code_Nom]]&amp;"_"&amp;Clef_répartition[[#This Row],[Nombre]]&amp;"_"&amp;Clef_répartition[[#This Row],[Année]]</f>
        <v>AIAELM_Association intercommunale d'amenée d'eau "La Menthue"_9_2022</v>
      </c>
      <c r="H11417">
        <v>5932</v>
      </c>
      <c r="I11417" t="s">
        <v>269</v>
      </c>
      <c r="J11417">
        <v>2022</v>
      </c>
      <c r="K11417">
        <v>5.0198150594451783E-2</v>
      </c>
    </row>
    <row r="11418" spans="1:11" x14ac:dyDescent="0.25">
      <c r="A11418" t="s">
        <v>713</v>
      </c>
      <c r="B11418" t="s">
        <v>654</v>
      </c>
      <c r="C11418" t="s">
        <v>655</v>
      </c>
      <c r="D11418" t="str">
        <f>Clef_répartition[[#This Row],[Code association]]&amp;"_"&amp;Clef_répartition[[#This Row],[Nom association]]</f>
        <v>AIDEV_Association intercommunale de distribution d'eau de Vusery</v>
      </c>
      <c r="E11418">
        <f>COUNTIFS(D$2:D11418,Clef_répartition[[#This Row],[Code_Nom]],J$2:J11418,Clef_répartition[[#This Row],[Année]])</f>
        <v>1</v>
      </c>
      <c r="F11418">
        <f>IF(Clef_répartition[[#This Row],[Code_Nom]]=D11417,F11417-1,(COUNTIFS(Clef_répartition[Code_Nom],Clef_répartition[[#This Row],[Code_Nom]],Clef_répartition[Année],Clef_répartition[[#This Row],[Année]])))</f>
        <v>6</v>
      </c>
      <c r="G11418" t="str">
        <f>Clef_répartition[[#This Row],[Code_Nom]]&amp;"_"&amp;Clef_répartition[[#This Row],[Nombre]]&amp;"_"&amp;Clef_répartition[[#This Row],[Année]]</f>
        <v>AIDEV_Association intercommunale de distribution d'eau de Vusery_1_2022</v>
      </c>
      <c r="H11418">
        <v>5661</v>
      </c>
      <c r="I11418" t="s">
        <v>32</v>
      </c>
      <c r="J11418">
        <v>2022</v>
      </c>
      <c r="K11418">
        <v>0.1</v>
      </c>
    </row>
    <row r="11419" spans="1:11" x14ac:dyDescent="0.25">
      <c r="A11419" t="s">
        <v>713</v>
      </c>
      <c r="B11419" t="s">
        <v>654</v>
      </c>
      <c r="C11419" t="s">
        <v>655</v>
      </c>
      <c r="D11419" t="str">
        <f>Clef_répartition[[#This Row],[Code association]]&amp;"_"&amp;Clef_répartition[[#This Row],[Nom association]]</f>
        <v>AIDEV_Association intercommunale de distribution d'eau de Vusery</v>
      </c>
      <c r="E11419">
        <f>COUNTIFS(D$2:D11419,Clef_répartition[[#This Row],[Code_Nom]],J$2:J11419,Clef_répartition[[#This Row],[Année]])</f>
        <v>2</v>
      </c>
      <c r="F11419">
        <f>IF(Clef_répartition[[#This Row],[Code_Nom]]=D11418,F11418-1,(COUNTIFS(Clef_répartition[Code_Nom],Clef_répartition[[#This Row],[Code_Nom]],Clef_répartition[Année],Clef_répartition[[#This Row],[Année]])))</f>
        <v>5</v>
      </c>
      <c r="G11419" t="str">
        <f>Clef_répartition[[#This Row],[Code_Nom]]&amp;"_"&amp;Clef_répartition[[#This Row],[Nombre]]&amp;"_"&amp;Clef_répartition[[#This Row],[Année]]</f>
        <v>AIDEV_Association intercommunale de distribution d'eau de Vusery_2_2022</v>
      </c>
      <c r="H11419">
        <v>5663</v>
      </c>
      <c r="I11419" t="s">
        <v>45</v>
      </c>
      <c r="J11419">
        <v>2022</v>
      </c>
      <c r="K11419">
        <v>0.06</v>
      </c>
    </row>
    <row r="11420" spans="1:11" x14ac:dyDescent="0.25">
      <c r="A11420" t="s">
        <v>713</v>
      </c>
      <c r="B11420" t="s">
        <v>654</v>
      </c>
      <c r="C11420" t="s">
        <v>655</v>
      </c>
      <c r="D11420" t="str">
        <f>Clef_répartition[[#This Row],[Code association]]&amp;"_"&amp;Clef_répartition[[#This Row],[Nom association]]</f>
        <v>AIDEV_Association intercommunale de distribution d'eau de Vusery</v>
      </c>
      <c r="E11420">
        <f>COUNTIFS(D$2:D11420,Clef_répartition[[#This Row],[Code_Nom]],J$2:J11420,Clef_répartition[[#This Row],[Année]])</f>
        <v>3</v>
      </c>
      <c r="F11420">
        <f>IF(Clef_répartition[[#This Row],[Code_Nom]]=D11419,F11419-1,(COUNTIFS(Clef_répartition[Code_Nom],Clef_répartition[[#This Row],[Code_Nom]],Clef_répartition[Année],Clef_répartition[[#This Row],[Année]])))</f>
        <v>4</v>
      </c>
      <c r="G11420" t="str">
        <f>Clef_répartition[[#This Row],[Code_Nom]]&amp;"_"&amp;Clef_répartition[[#This Row],[Nombre]]&amp;"_"&amp;Clef_répartition[[#This Row],[Année]]</f>
        <v>AIDEV_Association intercommunale de distribution d'eau de Vusery_3_2022</v>
      </c>
      <c r="H11420">
        <v>5675</v>
      </c>
      <c r="I11420" t="s">
        <v>164</v>
      </c>
      <c r="J11420">
        <v>2022</v>
      </c>
      <c r="K11420">
        <v>0.08</v>
      </c>
    </row>
    <row r="11421" spans="1:11" x14ac:dyDescent="0.25">
      <c r="A11421" t="s">
        <v>713</v>
      </c>
      <c r="B11421" t="s">
        <v>654</v>
      </c>
      <c r="C11421" t="s">
        <v>655</v>
      </c>
      <c r="D11421" t="str">
        <f>Clef_répartition[[#This Row],[Code association]]&amp;"_"&amp;Clef_répartition[[#This Row],[Nom association]]</f>
        <v>AIDEV_Association intercommunale de distribution d'eau de Vusery</v>
      </c>
      <c r="E11421">
        <f>COUNTIFS(D$2:D11421,Clef_répartition[[#This Row],[Code_Nom]],J$2:J11421,Clef_répartition[[#This Row],[Année]])</f>
        <v>4</v>
      </c>
      <c r="F11421">
        <f>IF(Clef_répartition[[#This Row],[Code_Nom]]=D11420,F11420-1,(COUNTIFS(Clef_répartition[Code_Nom],Clef_répartition[[#This Row],[Code_Nom]],Clef_répartition[Année],Clef_répartition[[#This Row],[Année]])))</f>
        <v>3</v>
      </c>
      <c r="G11421" t="str">
        <f>Clef_répartition[[#This Row],[Code_Nom]]&amp;"_"&amp;Clef_répartition[[#This Row],[Nombre]]&amp;"_"&amp;Clef_répartition[[#This Row],[Année]]</f>
        <v>AIDEV_Association intercommunale de distribution d'eau de Vusery_4_2022</v>
      </c>
      <c r="H11421">
        <v>5693</v>
      </c>
      <c r="I11421" t="s">
        <v>184</v>
      </c>
      <c r="J11421">
        <v>2022</v>
      </c>
      <c r="K11421">
        <v>0.71</v>
      </c>
    </row>
    <row r="11422" spans="1:11" x14ac:dyDescent="0.25">
      <c r="A11422" t="s">
        <v>713</v>
      </c>
      <c r="B11422" t="s">
        <v>654</v>
      </c>
      <c r="C11422" t="s">
        <v>655</v>
      </c>
      <c r="D11422" t="str">
        <f>Clef_répartition[[#This Row],[Code association]]&amp;"_"&amp;Clef_répartition[[#This Row],[Nom association]]</f>
        <v>AIDEV_Association intercommunale de distribution d'eau de Vusery</v>
      </c>
      <c r="E11422">
        <f>COUNTIFS(D$2:D11422,Clef_répartition[[#This Row],[Code_Nom]],J$2:J11422,Clef_répartition[[#This Row],[Année]])</f>
        <v>5</v>
      </c>
      <c r="F11422">
        <f>IF(Clef_répartition[[#This Row],[Code_Nom]]=D11421,F11421-1,(COUNTIFS(Clef_répartition[Code_Nom],Clef_répartition[[#This Row],[Code_Nom]],Clef_répartition[Année],Clef_répartition[[#This Row],[Année]])))</f>
        <v>2</v>
      </c>
      <c r="G11422" t="str">
        <f>Clef_répartition[[#This Row],[Code_Nom]]&amp;"_"&amp;Clef_répartition[[#This Row],[Nombre]]&amp;"_"&amp;Clef_répartition[[#This Row],[Année]]</f>
        <v>AIDEV_Association intercommunale de distribution d'eau de Vusery_5_2022</v>
      </c>
      <c r="H11422">
        <v>5678</v>
      </c>
      <c r="I11422" t="s">
        <v>192</v>
      </c>
      <c r="J11422">
        <v>2022</v>
      </c>
      <c r="K11422">
        <v>0.01</v>
      </c>
    </row>
    <row r="11423" spans="1:11" x14ac:dyDescent="0.25">
      <c r="A11423" t="s">
        <v>713</v>
      </c>
      <c r="B11423" t="s">
        <v>654</v>
      </c>
      <c r="C11423" t="s">
        <v>655</v>
      </c>
      <c r="D11423" t="str">
        <f>Clef_répartition[[#This Row],[Code association]]&amp;"_"&amp;Clef_répartition[[#This Row],[Nom association]]</f>
        <v>AIDEV_Association intercommunale de distribution d'eau de Vusery</v>
      </c>
      <c r="E11423">
        <f>COUNTIFS(D$2:D11423,Clef_répartition[[#This Row],[Code_Nom]],J$2:J11423,Clef_répartition[[#This Row],[Année]])</f>
        <v>6</v>
      </c>
      <c r="F11423">
        <f>IF(Clef_répartition[[#This Row],[Code_Nom]]=D11422,F11422-1,(COUNTIFS(Clef_répartition[Code_Nom],Clef_répartition[[#This Row],[Code_Nom]],Clef_répartition[Année],Clef_répartition[[#This Row],[Année]])))</f>
        <v>1</v>
      </c>
      <c r="G11423" t="str">
        <f>Clef_répartition[[#This Row],[Code_Nom]]&amp;"_"&amp;Clef_répartition[[#This Row],[Nombre]]&amp;"_"&amp;Clef_répartition[[#This Row],[Année]]</f>
        <v>AIDEV_Association intercommunale de distribution d'eau de Vusery_6_2022</v>
      </c>
      <c r="H11423">
        <v>5690</v>
      </c>
      <c r="I11423" t="s">
        <v>281</v>
      </c>
      <c r="J11423">
        <v>2022</v>
      </c>
      <c r="K11423">
        <v>0.04</v>
      </c>
    </row>
    <row r="11424" spans="1:11" x14ac:dyDescent="0.25">
      <c r="A11424" t="s">
        <v>713</v>
      </c>
      <c r="B11424" t="s">
        <v>660</v>
      </c>
      <c r="C11424" t="s">
        <v>661</v>
      </c>
      <c r="D11424" t="str">
        <f>Clef_répartition[[#This Row],[Code association]]&amp;"_"&amp;Clef_répartition[[#This Row],[Nom association]]</f>
        <v>AIEB_Association intercommunale des eaux du Boiron</v>
      </c>
      <c r="E11424">
        <f>COUNTIFS(D$2:D11424,Clef_répartition[[#This Row],[Code_Nom]],J$2:J11424,Clef_répartition[[#This Row],[Année]])</f>
        <v>1</v>
      </c>
      <c r="F11424">
        <f>IF(Clef_répartition[[#This Row],[Code_Nom]]=D11423,F11423-1,(COUNTIFS(Clef_répartition[Code_Nom],Clef_répartition[[#This Row],[Code_Nom]],Clef_répartition[Année],Clef_répartition[[#This Row],[Année]])))</f>
        <v>5</v>
      </c>
      <c r="G11424" t="str">
        <f>Clef_répartition[[#This Row],[Code_Nom]]&amp;"_"&amp;Clef_répartition[[#This Row],[Nombre]]&amp;"_"&amp;Clef_répartition[[#This Row],[Année]]</f>
        <v>AIEB_Association intercommunale des eaux du Boiron_1_2022</v>
      </c>
      <c r="H11424">
        <v>5631</v>
      </c>
      <c r="I11424" t="s">
        <v>92</v>
      </c>
      <c r="J11424">
        <v>2022</v>
      </c>
      <c r="K11424">
        <v>7.15</v>
      </c>
    </row>
    <row r="11425" spans="1:11" x14ac:dyDescent="0.25">
      <c r="A11425" t="s">
        <v>713</v>
      </c>
      <c r="B11425" t="s">
        <v>660</v>
      </c>
      <c r="C11425" t="s">
        <v>661</v>
      </c>
      <c r="D11425" t="str">
        <f>Clef_répartition[[#This Row],[Code association]]&amp;"_"&amp;Clef_répartition[[#This Row],[Nom association]]</f>
        <v>AIEB_Association intercommunale des eaux du Boiron</v>
      </c>
      <c r="E11425">
        <f>COUNTIFS(D$2:D11425,Clef_répartition[[#This Row],[Code_Nom]],J$2:J11425,Clef_répartition[[#This Row],[Année]])</f>
        <v>2</v>
      </c>
      <c r="F11425">
        <f>IF(Clef_répartition[[#This Row],[Code_Nom]]=D11424,F11424-1,(COUNTIFS(Clef_répartition[Code_Nom],Clef_répartition[[#This Row],[Code_Nom]],Clef_répartition[Année],Clef_répartition[[#This Row],[Année]])))</f>
        <v>4</v>
      </c>
      <c r="G11425" t="str">
        <f>Clef_répartition[[#This Row],[Code_Nom]]&amp;"_"&amp;Clef_répartition[[#This Row],[Nombre]]&amp;"_"&amp;Clef_répartition[[#This Row],[Année]]</f>
        <v>AIEB_Association intercommunale des eaux du Boiron_2_2022</v>
      </c>
      <c r="H11425">
        <v>5639</v>
      </c>
      <c r="I11425" t="s">
        <v>166</v>
      </c>
      <c r="J11425">
        <v>2022</v>
      </c>
      <c r="K11425">
        <v>8.25</v>
      </c>
    </row>
    <row r="11426" spans="1:11" x14ac:dyDescent="0.25">
      <c r="A11426" t="s">
        <v>713</v>
      </c>
      <c r="B11426" t="s">
        <v>660</v>
      </c>
      <c r="C11426" t="s">
        <v>661</v>
      </c>
      <c r="D11426" t="str">
        <f>Clef_répartition[[#This Row],[Code association]]&amp;"_"&amp;Clef_répartition[[#This Row],[Nom association]]</f>
        <v>AIEB_Association intercommunale des eaux du Boiron</v>
      </c>
      <c r="E11426">
        <f>COUNTIFS(D$2:D11426,Clef_répartition[[#This Row],[Code_Nom]],J$2:J11426,Clef_répartition[[#This Row],[Année]])</f>
        <v>3</v>
      </c>
      <c r="F11426">
        <f>IF(Clef_répartition[[#This Row],[Code_Nom]]=D11425,F11425-1,(COUNTIFS(Clef_répartition[Code_Nom],Clef_répartition[[#This Row],[Code_Nom]],Clef_répartition[Année],Clef_répartition[[#This Row],[Année]])))</f>
        <v>3</v>
      </c>
      <c r="G11426" t="str">
        <f>Clef_répartition[[#This Row],[Code_Nom]]&amp;"_"&amp;Clef_répartition[[#This Row],[Nombre]]&amp;"_"&amp;Clef_répartition[[#This Row],[Année]]</f>
        <v>AIEB_Association intercommunale des eaux du Boiron_3_2022</v>
      </c>
      <c r="H11426">
        <v>5640</v>
      </c>
      <c r="I11426" t="s">
        <v>168</v>
      </c>
      <c r="J11426">
        <v>2022</v>
      </c>
      <c r="K11426">
        <v>7.3</v>
      </c>
    </row>
    <row r="11427" spans="1:11" x14ac:dyDescent="0.25">
      <c r="A11427" t="s">
        <v>713</v>
      </c>
      <c r="B11427" t="s">
        <v>660</v>
      </c>
      <c r="C11427" t="s">
        <v>661</v>
      </c>
      <c r="D11427" t="str">
        <f>Clef_répartition[[#This Row],[Code association]]&amp;"_"&amp;Clef_répartition[[#This Row],[Nom association]]</f>
        <v>AIEB_Association intercommunale des eaux du Boiron</v>
      </c>
      <c r="E11427">
        <f>COUNTIFS(D$2:D11427,Clef_répartition[[#This Row],[Code_Nom]],J$2:J11427,Clef_répartition[[#This Row],[Année]])</f>
        <v>4</v>
      </c>
      <c r="F11427">
        <f>IF(Clef_répartition[[#This Row],[Code_Nom]]=D11426,F11426-1,(COUNTIFS(Clef_répartition[Code_Nom],Clef_répartition[[#This Row],[Code_Nom]],Clef_répartition[Année],Clef_répartition[[#This Row],[Année]])))</f>
        <v>2</v>
      </c>
      <c r="G11427" t="str">
        <f>Clef_répartition[[#This Row],[Code_Nom]]&amp;"_"&amp;Clef_répartition[[#This Row],[Nombre]]&amp;"_"&amp;Clef_répartition[[#This Row],[Année]]</f>
        <v>AIEB_Association intercommunale des eaux du Boiron_4_2022</v>
      </c>
      <c r="H11427">
        <v>5649</v>
      </c>
      <c r="I11427" t="s">
        <v>264</v>
      </c>
      <c r="J11427">
        <v>2022</v>
      </c>
      <c r="K11427">
        <v>18.899999999999999</v>
      </c>
    </row>
    <row r="11428" spans="1:11" x14ac:dyDescent="0.25">
      <c r="A11428" t="s">
        <v>713</v>
      </c>
      <c r="B11428" t="s">
        <v>660</v>
      </c>
      <c r="C11428" t="s">
        <v>661</v>
      </c>
      <c r="D11428" t="str">
        <f>Clef_répartition[[#This Row],[Code association]]&amp;"_"&amp;Clef_répartition[[#This Row],[Nom association]]</f>
        <v>AIEB_Association intercommunale des eaux du Boiron</v>
      </c>
      <c r="E11428">
        <f>COUNTIFS(D$2:D11428,Clef_répartition[[#This Row],[Code_Nom]],J$2:J11428,Clef_répartition[[#This Row],[Année]])</f>
        <v>5</v>
      </c>
      <c r="F11428">
        <f>IF(Clef_répartition[[#This Row],[Code_Nom]]=D11427,F11427-1,(COUNTIFS(Clef_répartition[Code_Nom],Clef_répartition[[#This Row],[Code_Nom]],Clef_répartition[Année],Clef_répartition[[#This Row],[Année]])))</f>
        <v>1</v>
      </c>
      <c r="G11428" t="str">
        <f>Clef_répartition[[#This Row],[Code_Nom]]&amp;"_"&amp;Clef_répartition[[#This Row],[Nombre]]&amp;"_"&amp;Clef_répartition[[#This Row],[Année]]</f>
        <v>AIEB_Association intercommunale des eaux du Boiron_5_2022</v>
      </c>
      <c r="H11428">
        <v>5652</v>
      </c>
      <c r="I11428" t="s">
        <v>284</v>
      </c>
      <c r="J11428">
        <v>2022</v>
      </c>
      <c r="K11428">
        <v>6.15</v>
      </c>
    </row>
    <row r="11429" spans="1:11" x14ac:dyDescent="0.25">
      <c r="A11429" t="s">
        <v>713</v>
      </c>
      <c r="B11429" t="s">
        <v>547</v>
      </c>
      <c r="C11429" t="s">
        <v>548</v>
      </c>
      <c r="D11429" t="str">
        <f>Clef_répartition[[#This Row],[Code association]]&amp;"_"&amp;Clef_répartition[[#This Row],[Nom association]]</f>
        <v>AIEBBM_Association intercommunale des Eaux de Ballens - Berolle - Mollens</v>
      </c>
      <c r="E11429">
        <f>COUNTIFS(D$2:D11429,Clef_répartition[[#This Row],[Code_Nom]],J$2:J11429,Clef_répartition[[#This Row],[Année]])</f>
        <v>1</v>
      </c>
      <c r="F11429">
        <f>IF(Clef_répartition[[#This Row],[Code_Nom]]=D11428,F11428-1,(COUNTIFS(Clef_répartition[Code_Nom],Clef_répartition[[#This Row],[Code_Nom]],Clef_répartition[Année],Clef_répartition[[#This Row],[Année]])))</f>
        <v>3</v>
      </c>
      <c r="G11429" t="str">
        <f>Clef_répartition[[#This Row],[Code_Nom]]&amp;"_"&amp;Clef_répartition[[#This Row],[Nombre]]&amp;"_"&amp;Clef_répartition[[#This Row],[Année]]</f>
        <v>AIEBBM_Association intercommunale des Eaux de Ballens - Berolle - Mollens_1_2022</v>
      </c>
      <c r="H11429">
        <v>5423</v>
      </c>
      <c r="I11429" t="s">
        <v>12</v>
      </c>
      <c r="J11429">
        <v>2022</v>
      </c>
      <c r="K11429">
        <v>0.48399999999999999</v>
      </c>
    </row>
    <row r="11430" spans="1:11" x14ac:dyDescent="0.25">
      <c r="A11430" t="s">
        <v>713</v>
      </c>
      <c r="B11430" t="s">
        <v>547</v>
      </c>
      <c r="C11430" t="s">
        <v>548</v>
      </c>
      <c r="D11430" t="str">
        <f>Clef_répartition[[#This Row],[Code association]]&amp;"_"&amp;Clef_répartition[[#This Row],[Nom association]]</f>
        <v>AIEBBM_Association intercommunale des Eaux de Ballens - Berolle - Mollens</v>
      </c>
      <c r="E11430">
        <f>COUNTIFS(D$2:D11430,Clef_répartition[[#This Row],[Code_Nom]],J$2:J11430,Clef_répartition[[#This Row],[Année]])</f>
        <v>2</v>
      </c>
      <c r="F11430">
        <f>IF(Clef_répartition[[#This Row],[Code_Nom]]=D11429,F11429-1,(COUNTIFS(Clef_répartition[Code_Nom],Clef_répartition[[#This Row],[Code_Nom]],Clef_répartition[Année],Clef_répartition[[#This Row],[Année]])))</f>
        <v>2</v>
      </c>
      <c r="G11430" t="str">
        <f>Clef_répartition[[#This Row],[Code_Nom]]&amp;"_"&amp;Clef_répartition[[#This Row],[Nombre]]&amp;"_"&amp;Clef_répartition[[#This Row],[Année]]</f>
        <v>AIEBBM_Association intercommunale des Eaux de Ballens - Berolle - Mollens_2_2022</v>
      </c>
      <c r="H11430">
        <v>5424</v>
      </c>
      <c r="I11430" t="s">
        <v>20</v>
      </c>
      <c r="J11430">
        <v>2022</v>
      </c>
      <c r="K11430">
        <v>0.25019999999999998</v>
      </c>
    </row>
    <row r="11431" spans="1:11" x14ac:dyDescent="0.25">
      <c r="A11431" t="s">
        <v>713</v>
      </c>
      <c r="B11431" t="s">
        <v>547</v>
      </c>
      <c r="C11431" t="s">
        <v>548</v>
      </c>
      <c r="D11431" t="str">
        <f>Clef_répartition[[#This Row],[Code association]]&amp;"_"&amp;Clef_répartition[[#This Row],[Nom association]]</f>
        <v>AIEBBM_Association intercommunale des Eaux de Ballens - Berolle - Mollens</v>
      </c>
      <c r="E11431">
        <f>COUNTIFS(D$2:D11431,Clef_répartition[[#This Row],[Code_Nom]],J$2:J11431,Clef_répartition[[#This Row],[Année]])</f>
        <v>3</v>
      </c>
      <c r="F11431">
        <f>IF(Clef_répartition[[#This Row],[Code_Nom]]=D11430,F11430-1,(COUNTIFS(Clef_répartition[Code_Nom],Clef_répartition[[#This Row],[Code_Nom]],Clef_répartition[Année],Clef_répartition[[#This Row],[Année]])))</f>
        <v>1</v>
      </c>
      <c r="G11431" t="str">
        <f>Clef_répartition[[#This Row],[Code_Nom]]&amp;"_"&amp;Clef_répartition[[#This Row],[Nombre]]&amp;"_"&amp;Clef_répartition[[#This Row],[Année]]</f>
        <v>AIEBBM_Association intercommunale des Eaux de Ballens - Berolle - Mollens_3_2022</v>
      </c>
      <c r="H11431">
        <v>5431</v>
      </c>
      <c r="I11431" t="s">
        <v>179</v>
      </c>
      <c r="J11431">
        <v>2022</v>
      </c>
      <c r="K11431">
        <v>0.26579999999999998</v>
      </c>
    </row>
    <row r="11432" spans="1:11" x14ac:dyDescent="0.25">
      <c r="A11432" t="s">
        <v>713</v>
      </c>
      <c r="B11432" t="s">
        <v>627</v>
      </c>
      <c r="C11432" t="s">
        <v>628</v>
      </c>
      <c r="D11432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2">
        <f>COUNTIFS(D$2:D11432,Clef_répartition[[#This Row],[Code_Nom]],J$2:J11432,Clef_répartition[[#This Row],[Année]])</f>
        <v>1</v>
      </c>
      <c r="F11432">
        <f>IF(Clef_répartition[[#This Row],[Code_Nom]]=D11431,F11431-1,(COUNTIFS(Clef_répartition[Code_Nom],Clef_répartition[[#This Row],[Code_Nom]],Clef_répartition[Année],Clef_répartition[[#This Row],[Année]])))</f>
        <v>7</v>
      </c>
      <c r="G11432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Cossonay-Penthalaz-Penthaz-Daillens-Bettens_1_2022</v>
      </c>
      <c r="H11432">
        <v>5471</v>
      </c>
      <c r="I11432" t="s">
        <v>21</v>
      </c>
      <c r="J11432">
        <v>2022</v>
      </c>
      <c r="K11432">
        <v>0.05</v>
      </c>
    </row>
    <row r="11433" spans="1:11" x14ac:dyDescent="0.25">
      <c r="A11433" t="s">
        <v>713</v>
      </c>
      <c r="B11433" t="s">
        <v>627</v>
      </c>
      <c r="C11433" t="s">
        <v>628</v>
      </c>
      <c r="D11433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3">
        <f>COUNTIFS(D$2:D11433,Clef_répartition[[#This Row],[Code_Nom]],J$2:J11433,Clef_répartition[[#This Row],[Année]])</f>
        <v>2</v>
      </c>
      <c r="F11433">
        <f>IF(Clef_répartition[[#This Row],[Code_Nom]]=D11432,F11432-1,(COUNTIFS(Clef_répartition[Code_Nom],Clef_répartition[[#This Row],[Code_Nom]],Clef_répartition[Année],Clef_répartition[[#This Row],[Année]])))</f>
        <v>6</v>
      </c>
      <c r="G11433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Cossonay-Penthalaz-Penthaz-Daillens-Bettens_2_2022</v>
      </c>
      <c r="H11433">
        <v>5472</v>
      </c>
      <c r="I11433" t="s">
        <v>34</v>
      </c>
      <c r="J11433">
        <v>2022</v>
      </c>
      <c r="K11433">
        <v>0.04</v>
      </c>
    </row>
    <row r="11434" spans="1:11" x14ac:dyDescent="0.25">
      <c r="A11434" t="s">
        <v>713</v>
      </c>
      <c r="B11434" t="s">
        <v>627</v>
      </c>
      <c r="C11434" t="s">
        <v>628</v>
      </c>
      <c r="D11434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4">
        <f>COUNTIFS(D$2:D11434,Clef_répartition[[#This Row],[Code_Nom]],J$2:J11434,Clef_répartition[[#This Row],[Année]])</f>
        <v>3</v>
      </c>
      <c r="F11434">
        <f>IF(Clef_répartition[[#This Row],[Code_Nom]]=D11433,F11433-1,(COUNTIFS(Clef_répartition[Code_Nom],Clef_répartition[[#This Row],[Code_Nom]],Clef_répartition[Année],Clef_répartition[[#This Row],[Année]])))</f>
        <v>5</v>
      </c>
      <c r="G11434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Cossonay-Penthalaz-Penthaz-Daillens-Bettens_3_2022</v>
      </c>
      <c r="H11434">
        <v>5477</v>
      </c>
      <c r="I11434" t="s">
        <v>79</v>
      </c>
      <c r="J11434">
        <v>2022</v>
      </c>
      <c r="K11434">
        <v>0.34</v>
      </c>
    </row>
    <row r="11435" spans="1:11" x14ac:dyDescent="0.25">
      <c r="A11435" t="s">
        <v>713</v>
      </c>
      <c r="B11435" t="s">
        <v>627</v>
      </c>
      <c r="C11435" t="s">
        <v>628</v>
      </c>
      <c r="D11435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5">
        <f>COUNTIFS(D$2:D11435,Clef_répartition[[#This Row],[Code_Nom]],J$2:J11435,Clef_répartition[[#This Row],[Année]])</f>
        <v>4</v>
      </c>
      <c r="F11435">
        <f>IF(Clef_répartition[[#This Row],[Code_Nom]]=D11434,F11434-1,(COUNTIFS(Clef_répartition[Code_Nom],Clef_répartition[[#This Row],[Code_Nom]],Clef_répartition[Année],Clef_répartition[[#This Row],[Année]])))</f>
        <v>4</v>
      </c>
      <c r="G11435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Cossonay-Penthalaz-Penthaz-Daillens-Bettens_4_2022</v>
      </c>
      <c r="H11435">
        <v>5480</v>
      </c>
      <c r="I11435" t="s">
        <v>90</v>
      </c>
      <c r="J11435">
        <v>2022</v>
      </c>
      <c r="K11435">
        <v>0.08</v>
      </c>
    </row>
    <row r="11436" spans="1:11" x14ac:dyDescent="0.25">
      <c r="A11436" t="s">
        <v>713</v>
      </c>
      <c r="B11436" t="s">
        <v>627</v>
      </c>
      <c r="C11436" t="s">
        <v>628</v>
      </c>
      <c r="D11436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6">
        <f>COUNTIFS(D$2:D11436,Clef_répartition[[#This Row],[Code_Nom]],J$2:J11436,Clef_répartition[[#This Row],[Année]])</f>
        <v>5</v>
      </c>
      <c r="F11436">
        <f>IF(Clef_répartition[[#This Row],[Code_Nom]]=D11435,F11435-1,(COUNTIFS(Clef_répartition[Code_Nom],Clef_répartition[[#This Row],[Code_Nom]],Clef_répartition[Année],Clef_répartition[[#This Row],[Année]])))</f>
        <v>3</v>
      </c>
      <c r="G11436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Cossonay-Penthalaz-Penthaz-Daillens-Bettens_5_2022</v>
      </c>
      <c r="H11436">
        <v>5495</v>
      </c>
      <c r="I11436" t="s">
        <v>212</v>
      </c>
      <c r="J11436">
        <v>2022</v>
      </c>
      <c r="K11436">
        <v>0.24</v>
      </c>
    </row>
    <row r="11437" spans="1:11" x14ac:dyDescent="0.25">
      <c r="A11437" t="s">
        <v>713</v>
      </c>
      <c r="B11437" t="s">
        <v>627</v>
      </c>
      <c r="C11437" t="s">
        <v>628</v>
      </c>
      <c r="D1143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7">
        <f>COUNTIFS(D$2:D11437,Clef_répartition[[#This Row],[Code_Nom]],J$2:J11437,Clef_répartition[[#This Row],[Année]])</f>
        <v>6</v>
      </c>
      <c r="F11437">
        <f>IF(Clef_répartition[[#This Row],[Code_Nom]]=D11436,F11436-1,(COUNTIFS(Clef_répartition[Code_Nom],Clef_répartition[[#This Row],[Code_Nom]],Clef_répartition[Année],Clef_répartition[[#This Row],[Année]])))</f>
        <v>2</v>
      </c>
      <c r="G1143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Cossonay-Penthalaz-Penthaz-Daillens-Bettens_6_2022</v>
      </c>
      <c r="H11437">
        <v>5496</v>
      </c>
      <c r="I11437" t="s">
        <v>213</v>
      </c>
      <c r="J11437">
        <v>2022</v>
      </c>
      <c r="K11437">
        <v>0.15</v>
      </c>
    </row>
    <row r="11438" spans="1:11" x14ac:dyDescent="0.25">
      <c r="A11438" t="s">
        <v>713</v>
      </c>
      <c r="B11438" t="s">
        <v>627</v>
      </c>
      <c r="C11438" t="s">
        <v>628</v>
      </c>
      <c r="D1143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1438">
        <f>COUNTIFS(D$2:D11438,Clef_répartition[[#This Row],[Code_Nom]],J$2:J11438,Clef_répartition[[#This Row],[Année]])</f>
        <v>7</v>
      </c>
      <c r="F11438">
        <f>IF(Clef_répartition[[#This Row],[Code_Nom]]=D11437,F11437-1,(COUNTIFS(Clef_répartition[Code_Nom],Clef_répartition[[#This Row],[Code_Nom]],Clef_répartition[Année],Clef_répartition[[#This Row],[Année]])))</f>
        <v>1</v>
      </c>
      <c r="G1143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Cossonay-Penthalaz-Penthaz-Daillens-Bettens_7_2022</v>
      </c>
      <c r="H11438">
        <v>5501</v>
      </c>
      <c r="I11438" t="s">
        <v>258</v>
      </c>
      <c r="J11438">
        <v>2022</v>
      </c>
      <c r="K11438">
        <v>0.1</v>
      </c>
    </row>
    <row r="11439" spans="1:11" x14ac:dyDescent="0.25">
      <c r="A11439" t="s">
        <v>713</v>
      </c>
      <c r="B11439" t="s">
        <v>695</v>
      </c>
      <c r="C11439" t="s">
        <v>696</v>
      </c>
      <c r="D11439" t="str">
        <f>Clef_répartition[[#This Row],[Code association]]&amp;"_"&amp;Clef_répartition[[#This Row],[Nom association]]</f>
        <v>AIEE Nyon_Association intercommunale pour l'épuration des eaux Bougy-Féchy-Perroy</v>
      </c>
      <c r="E11439">
        <f>COUNTIFS(D$2:D11439,Clef_répartition[[#This Row],[Code_Nom]],J$2:J11439,Clef_répartition[[#This Row],[Année]])</f>
        <v>1</v>
      </c>
      <c r="F11439">
        <f>IF(Clef_répartition[[#This Row],[Code_Nom]]=D11438,F11438-1,(COUNTIFS(Clef_répartition[Code_Nom],Clef_répartition[[#This Row],[Code_Nom]],Clef_répartition[Année],Clef_répartition[[#This Row],[Année]])))</f>
        <v>3</v>
      </c>
      <c r="G11439" t="str">
        <f>Clef_répartition[[#This Row],[Code_Nom]]&amp;"_"&amp;Clef_répartition[[#This Row],[Nombre]]&amp;"_"&amp;Clef_répartition[[#This Row],[Année]]</f>
        <v>AIEE Nyon_Association intercommunale pour l'épuration des eaux Bougy-Féchy-Perroy_1_2022</v>
      </c>
      <c r="H11439">
        <v>5426</v>
      </c>
      <c r="I11439" t="s">
        <v>31</v>
      </c>
      <c r="J11439">
        <v>2022</v>
      </c>
      <c r="K11439">
        <v>0.17240204429301534</v>
      </c>
    </row>
    <row r="11440" spans="1:11" x14ac:dyDescent="0.25">
      <c r="A11440" t="s">
        <v>713</v>
      </c>
      <c r="B11440" t="s">
        <v>695</v>
      </c>
      <c r="C11440" t="s">
        <v>696</v>
      </c>
      <c r="D11440" t="str">
        <f>Clef_répartition[[#This Row],[Code association]]&amp;"_"&amp;Clef_répartition[[#This Row],[Nom association]]</f>
        <v>AIEE Nyon_Association intercommunale pour l'épuration des eaux Bougy-Féchy-Perroy</v>
      </c>
      <c r="E11440">
        <f>COUNTIFS(D$2:D11440,Clef_répartition[[#This Row],[Code_Nom]],J$2:J11440,Clef_répartition[[#This Row],[Année]])</f>
        <v>2</v>
      </c>
      <c r="F11440">
        <f>IF(Clef_répartition[[#This Row],[Code_Nom]]=D11439,F11439-1,(COUNTIFS(Clef_répartition[Code_Nom],Clef_répartition[[#This Row],[Code_Nom]],Clef_répartition[Année],Clef_répartition[[#This Row],[Année]])))</f>
        <v>2</v>
      </c>
      <c r="G11440" t="str">
        <f>Clef_répartition[[#This Row],[Code_Nom]]&amp;"_"&amp;Clef_répartition[[#This Row],[Nombre]]&amp;"_"&amp;Clef_répartition[[#This Row],[Année]]</f>
        <v>AIEE Nyon_Association intercommunale pour l'épuration des eaux Bougy-Féchy-Perroy_2_2022</v>
      </c>
      <c r="H11440">
        <v>5427</v>
      </c>
      <c r="I11440" t="s">
        <v>112</v>
      </c>
      <c r="J11440">
        <v>2022</v>
      </c>
      <c r="K11440">
        <v>0.30221465076660986</v>
      </c>
    </row>
    <row r="11441" spans="1:11" x14ac:dyDescent="0.25">
      <c r="A11441" t="s">
        <v>713</v>
      </c>
      <c r="B11441" t="s">
        <v>695</v>
      </c>
      <c r="C11441" t="s">
        <v>696</v>
      </c>
      <c r="D11441" t="str">
        <f>Clef_répartition[[#This Row],[Code association]]&amp;"_"&amp;Clef_répartition[[#This Row],[Nom association]]</f>
        <v>AIEE Nyon_Association intercommunale pour l'épuration des eaux Bougy-Féchy-Perroy</v>
      </c>
      <c r="E11441">
        <f>COUNTIFS(D$2:D11441,Clef_répartition[[#This Row],[Code_Nom]],J$2:J11441,Clef_répartition[[#This Row],[Année]])</f>
        <v>3</v>
      </c>
      <c r="F11441">
        <f>IF(Clef_répartition[[#This Row],[Code_Nom]]=D11440,F11440-1,(COUNTIFS(Clef_répartition[Code_Nom],Clef_répartition[[#This Row],[Code_Nom]],Clef_répartition[Année],Clef_répartition[[#This Row],[Année]])))</f>
        <v>1</v>
      </c>
      <c r="G11441" t="str">
        <f>Clef_répartition[[#This Row],[Code_Nom]]&amp;"_"&amp;Clef_répartition[[#This Row],[Nombre]]&amp;"_"&amp;Clef_répartition[[#This Row],[Année]]</f>
        <v>AIEE Nyon_Association intercommunale pour l'épuration des eaux Bougy-Féchy-Perroy_3_2022</v>
      </c>
      <c r="H11441">
        <v>5860</v>
      </c>
      <c r="I11441" t="s">
        <v>215</v>
      </c>
      <c r="J11441">
        <v>2022</v>
      </c>
      <c r="K11441">
        <v>0.52538330494037477</v>
      </c>
    </row>
    <row r="11442" spans="1:11" x14ac:dyDescent="0.25">
      <c r="A11442" t="s">
        <v>713</v>
      </c>
      <c r="B11442" t="s">
        <v>507</v>
      </c>
      <c r="C11442" t="s">
        <v>508</v>
      </c>
      <c r="D11442" t="str">
        <f>Clef_répartition[[#This Row],[Code association]]&amp;"_"&amp;Clef_répartition[[#This Row],[Nom association]]</f>
        <v>AIEHJ_Association intercommunale des eaux  du Haut-Jorat</v>
      </c>
      <c r="E11442">
        <f>COUNTIFS(D$2:D11442,Clef_répartition[[#This Row],[Code_Nom]],J$2:J11442,Clef_répartition[[#This Row],[Année]])</f>
        <v>1</v>
      </c>
      <c r="F11442">
        <f>IF(Clef_répartition[[#This Row],[Code_Nom]]=D11441,F11441-1,(COUNTIFS(Clef_répartition[Code_Nom],Clef_répartition[[#This Row],[Code_Nom]],Clef_répartition[Année],Clef_répartition[[#This Row],[Année]])))</f>
        <v>5</v>
      </c>
      <c r="G11442" t="str">
        <f>Clef_répartition[[#This Row],[Code_Nom]]&amp;"_"&amp;Clef_répartition[[#This Row],[Nombre]]&amp;"_"&amp;Clef_répartition[[#This Row],[Année]]</f>
        <v>AIEHJ_Association intercommunale des eaux  du Haut-Jorat_1_2022</v>
      </c>
      <c r="H11442">
        <v>5673</v>
      </c>
      <c r="I11442" t="s">
        <v>137</v>
      </c>
      <c r="J11442">
        <v>2022</v>
      </c>
      <c r="K11442">
        <v>0.12</v>
      </c>
    </row>
    <row r="11443" spans="1:11" x14ac:dyDescent="0.25">
      <c r="A11443" t="s">
        <v>713</v>
      </c>
      <c r="B11443" t="s">
        <v>507</v>
      </c>
      <c r="C11443" t="s">
        <v>508</v>
      </c>
      <c r="D11443" t="str">
        <f>Clef_répartition[[#This Row],[Code association]]&amp;"_"&amp;Clef_répartition[[#This Row],[Nom association]]</f>
        <v>AIEHJ_Association intercommunale des eaux  du Haut-Jorat</v>
      </c>
      <c r="E11443">
        <f>COUNTIFS(D$2:D11443,Clef_répartition[[#This Row],[Code_Nom]],J$2:J11443,Clef_répartition[[#This Row],[Année]])</f>
        <v>2</v>
      </c>
      <c r="F11443">
        <f>IF(Clef_répartition[[#This Row],[Code_Nom]]=D11442,F11442-1,(COUNTIFS(Clef_répartition[Code_Nom],Clef_répartition[[#This Row],[Code_Nom]],Clef_répartition[Année],Clef_répartition[[#This Row],[Année]])))</f>
        <v>4</v>
      </c>
      <c r="G11443" t="str">
        <f>Clef_répartition[[#This Row],[Code_Nom]]&amp;"_"&amp;Clef_répartition[[#This Row],[Nombre]]&amp;"_"&amp;Clef_répartition[[#This Row],[Année]]</f>
        <v>AIEHJ_Association intercommunale des eaux  du Haut-Jorat_2_2022</v>
      </c>
      <c r="H11443">
        <v>5804</v>
      </c>
      <c r="I11443" t="s">
        <v>139</v>
      </c>
      <c r="J11443">
        <v>2022</v>
      </c>
      <c r="K11443">
        <v>0.49</v>
      </c>
    </row>
    <row r="11444" spans="1:11" x14ac:dyDescent="0.25">
      <c r="A11444" t="s">
        <v>713</v>
      </c>
      <c r="B11444" t="s">
        <v>507</v>
      </c>
      <c r="C11444" t="s">
        <v>508</v>
      </c>
      <c r="D11444" t="str">
        <f>Clef_répartition[[#This Row],[Code association]]&amp;"_"&amp;Clef_répartition[[#This Row],[Nom association]]</f>
        <v>AIEHJ_Association intercommunale des eaux  du Haut-Jorat</v>
      </c>
      <c r="E11444">
        <f>COUNTIFS(D$2:D11444,Clef_répartition[[#This Row],[Code_Nom]],J$2:J11444,Clef_répartition[[#This Row],[Année]])</f>
        <v>3</v>
      </c>
      <c r="F11444">
        <f>IF(Clef_répartition[[#This Row],[Code_Nom]]=D11443,F11443-1,(COUNTIFS(Clef_répartition[Code_Nom],Clef_répartition[[#This Row],[Code_Nom]],Clef_répartition[Année],Clef_répartition[[#This Row],[Année]])))</f>
        <v>3</v>
      </c>
      <c r="G11444" t="str">
        <f>Clef_répartition[[#This Row],[Code_Nom]]&amp;"_"&amp;Clef_répartition[[#This Row],[Nombre]]&amp;"_"&amp;Clef_répartition[[#This Row],[Année]]</f>
        <v>AIEHJ_Association intercommunale des eaux  du Haut-Jorat_3_2022</v>
      </c>
      <c r="H11444">
        <v>5540</v>
      </c>
      <c r="I11444" t="s">
        <v>186</v>
      </c>
      <c r="J11444">
        <v>2022</v>
      </c>
      <c r="K11444">
        <v>0.1</v>
      </c>
    </row>
    <row r="11445" spans="1:11" x14ac:dyDescent="0.25">
      <c r="A11445" t="s">
        <v>713</v>
      </c>
      <c r="B11445" t="s">
        <v>507</v>
      </c>
      <c r="C11445" t="s">
        <v>508</v>
      </c>
      <c r="D11445" t="str">
        <f>Clef_répartition[[#This Row],[Code association]]&amp;"_"&amp;Clef_répartition[[#This Row],[Nom association]]</f>
        <v>AIEHJ_Association intercommunale des eaux  du Haut-Jorat</v>
      </c>
      <c r="E11445">
        <f>COUNTIFS(D$2:D11445,Clef_répartition[[#This Row],[Code_Nom]],J$2:J11445,Clef_répartition[[#This Row],[Année]])</f>
        <v>4</v>
      </c>
      <c r="F11445">
        <f>IF(Clef_répartition[[#This Row],[Code_Nom]]=D11444,F11444-1,(COUNTIFS(Clef_répartition[Code_Nom],Clef_répartition[[#This Row],[Code_Nom]],Clef_répartition[Année],Clef_répartition[[#This Row],[Année]])))</f>
        <v>2</v>
      </c>
      <c r="G11445" t="str">
        <f>Clef_répartition[[#This Row],[Code_Nom]]&amp;"_"&amp;Clef_répartition[[#This Row],[Nombre]]&amp;"_"&amp;Clef_répartition[[#This Row],[Année]]</f>
        <v>AIEHJ_Association intercommunale des eaux  du Haut-Jorat_4_2022</v>
      </c>
      <c r="H11445">
        <v>5533</v>
      </c>
      <c r="I11445" t="s">
        <v>216</v>
      </c>
      <c r="J11445">
        <v>2022</v>
      </c>
      <c r="K11445">
        <v>0.26</v>
      </c>
    </row>
    <row r="11446" spans="1:11" x14ac:dyDescent="0.25">
      <c r="A11446" t="s">
        <v>713</v>
      </c>
      <c r="B11446" t="s">
        <v>507</v>
      </c>
      <c r="C11446" t="s">
        <v>508</v>
      </c>
      <c r="D11446" t="str">
        <f>Clef_répartition[[#This Row],[Code association]]&amp;"_"&amp;Clef_répartition[[#This Row],[Nom association]]</f>
        <v>AIEHJ_Association intercommunale des eaux  du Haut-Jorat</v>
      </c>
      <c r="E11446">
        <f>COUNTIFS(D$2:D11446,Clef_répartition[[#This Row],[Code_Nom]],J$2:J11446,Clef_répartition[[#This Row],[Année]])</f>
        <v>5</v>
      </c>
      <c r="F11446">
        <f>IF(Clef_répartition[[#This Row],[Code_Nom]]=D11445,F11445-1,(COUNTIFS(Clef_répartition[Code_Nom],Clef_répartition[[#This Row],[Code_Nom]],Clef_répartition[Année],Clef_répartition[[#This Row],[Année]])))</f>
        <v>1</v>
      </c>
      <c r="G11446" t="str">
        <f>Clef_répartition[[#This Row],[Code_Nom]]&amp;"_"&amp;Clef_répartition[[#This Row],[Nombre]]&amp;"_"&amp;Clef_répartition[[#This Row],[Année]]</f>
        <v>AIEHJ_Association intercommunale des eaux  du Haut-Jorat_5_2022</v>
      </c>
      <c r="H11446">
        <v>5684</v>
      </c>
      <c r="I11446" t="s">
        <v>237</v>
      </c>
      <c r="J11446">
        <v>2022</v>
      </c>
      <c r="K11446">
        <v>0.03</v>
      </c>
    </row>
    <row r="11447" spans="1:11" x14ac:dyDescent="0.25">
      <c r="A11447" t="s">
        <v>713</v>
      </c>
      <c r="B11447" t="s">
        <v>581</v>
      </c>
      <c r="C11447" t="s">
        <v>582</v>
      </c>
      <c r="D11447" t="str">
        <f>Clef_répartition[[#This Row],[Code association]]&amp;"_"&amp;Clef_répartition[[#This Row],[Nom association]]</f>
        <v>AIEJ_Association Intercommunale des Eaux du Jorat</v>
      </c>
      <c r="E11447">
        <f>COUNTIFS(D$2:D11447,Clef_répartition[[#This Row],[Code_Nom]],J$2:J11447,Clef_répartition[[#This Row],[Année]])</f>
        <v>1</v>
      </c>
      <c r="F11447">
        <f>IF(Clef_répartition[[#This Row],[Code_Nom]]=D11446,F11446-1,(COUNTIFS(Clef_répartition[Code_Nom],Clef_répartition[[#This Row],[Code_Nom]],Clef_répartition[Année],Clef_répartition[[#This Row],[Année]])))</f>
        <v>11</v>
      </c>
      <c r="G11447" t="str">
        <f>Clef_répartition[[#This Row],[Code_Nom]]&amp;"_"&amp;Clef_répartition[[#This Row],[Nombre]]&amp;"_"&amp;Clef_répartition[[#This Row],[Année]]</f>
        <v>AIEJ_Association Intercommunale des Eaux du Jorat_1_2022</v>
      </c>
      <c r="H11447">
        <v>5613</v>
      </c>
      <c r="I11447" t="s">
        <v>33</v>
      </c>
      <c r="J11447">
        <v>2022</v>
      </c>
      <c r="K11447">
        <v>0.14000000000000001</v>
      </c>
    </row>
    <row r="11448" spans="1:11" x14ac:dyDescent="0.25">
      <c r="A11448" t="s">
        <v>713</v>
      </c>
      <c r="B11448" t="s">
        <v>581</v>
      </c>
      <c r="C11448" t="s">
        <v>582</v>
      </c>
      <c r="D11448" t="str">
        <f>Clef_répartition[[#This Row],[Code association]]&amp;"_"&amp;Clef_répartition[[#This Row],[Nom association]]</f>
        <v>AIEJ_Association Intercommunale des Eaux du Jorat</v>
      </c>
      <c r="E11448">
        <f>COUNTIFS(D$2:D11448,Clef_répartition[[#This Row],[Code_Nom]],J$2:J11448,Clef_répartition[[#This Row],[Année]])</f>
        <v>2</v>
      </c>
      <c r="F11448">
        <f>IF(Clef_répartition[[#This Row],[Code_Nom]]=D11447,F11447-1,(COUNTIFS(Clef_répartition[Code_Nom],Clef_répartition[[#This Row],[Code_Nom]],Clef_répartition[Année],Clef_répartition[[#This Row],[Année]])))</f>
        <v>10</v>
      </c>
      <c r="G11448" t="str">
        <f>Clef_répartition[[#This Row],[Code_Nom]]&amp;"_"&amp;Clef_répartition[[#This Row],[Nombre]]&amp;"_"&amp;Clef_répartition[[#This Row],[Année]]</f>
        <v>AIEJ_Association Intercommunale des Eaux du Jorat_2_2022</v>
      </c>
      <c r="H11448">
        <v>5785</v>
      </c>
      <c r="I11448" t="s">
        <v>74</v>
      </c>
      <c r="J11448">
        <v>2022</v>
      </c>
      <c r="K11448">
        <v>0.04</v>
      </c>
    </row>
    <row r="11449" spans="1:11" x14ac:dyDescent="0.25">
      <c r="A11449" t="s">
        <v>713</v>
      </c>
      <c r="B11449" t="s">
        <v>581</v>
      </c>
      <c r="C11449" t="s">
        <v>582</v>
      </c>
      <c r="D11449" t="str">
        <f>Clef_répartition[[#This Row],[Code association]]&amp;"_"&amp;Clef_répartition[[#This Row],[Nom association]]</f>
        <v>AIEJ_Association Intercommunale des Eaux du Jorat</v>
      </c>
      <c r="E11449">
        <f>COUNTIFS(D$2:D11449,Clef_répartition[[#This Row],[Code_Nom]],J$2:J11449,Clef_répartition[[#This Row],[Année]])</f>
        <v>3</v>
      </c>
      <c r="F11449">
        <f>IF(Clef_répartition[[#This Row],[Code_Nom]]=D11448,F11448-1,(COUNTIFS(Clef_répartition[Code_Nom],Clef_répartition[[#This Row],[Code_Nom]],Clef_répartition[Année],Clef_répartition[[#This Row],[Année]])))</f>
        <v>9</v>
      </c>
      <c r="G11449" t="str">
        <f>Clef_répartition[[#This Row],[Code_Nom]]&amp;"_"&amp;Clef_répartition[[#This Row],[Nombre]]&amp;"_"&amp;Clef_répartition[[#This Row],[Année]]</f>
        <v>AIEJ_Association Intercommunale des Eaux du Jorat_3_2022</v>
      </c>
      <c r="H11449">
        <v>5604</v>
      </c>
      <c r="I11449" t="s">
        <v>117</v>
      </c>
      <c r="J11449">
        <v>2022</v>
      </c>
      <c r="K11449">
        <v>0.17</v>
      </c>
    </row>
    <row r="11450" spans="1:11" x14ac:dyDescent="0.25">
      <c r="A11450" t="s">
        <v>713</v>
      </c>
      <c r="B11450" t="s">
        <v>581</v>
      </c>
      <c r="C11450" t="s">
        <v>582</v>
      </c>
      <c r="D11450" t="str">
        <f>Clef_répartition[[#This Row],[Code association]]&amp;"_"&amp;Clef_répartition[[#This Row],[Nom association]]</f>
        <v>AIEJ_Association Intercommunale des Eaux du Jorat</v>
      </c>
      <c r="E11450">
        <f>COUNTIFS(D$2:D11450,Clef_répartition[[#This Row],[Code_Nom]],J$2:J11450,Clef_répartition[[#This Row],[Année]])</f>
        <v>4</v>
      </c>
      <c r="F11450">
        <f>IF(Clef_répartition[[#This Row],[Code_Nom]]=D11449,F11449-1,(COUNTIFS(Clef_répartition[Code_Nom],Clef_répartition[[#This Row],[Code_Nom]],Clef_répartition[Année],Clef_répartition[[#This Row],[Année]])))</f>
        <v>8</v>
      </c>
      <c r="G11450" t="str">
        <f>Clef_répartition[[#This Row],[Code_Nom]]&amp;"_"&amp;Clef_répartition[[#This Row],[Nombre]]&amp;"_"&amp;Clef_répartition[[#This Row],[Année]]</f>
        <v>AIEJ_Association Intercommunale des Eaux du Jorat_4_2022</v>
      </c>
      <c r="H11450">
        <v>5804</v>
      </c>
      <c r="I11450" t="s">
        <v>139</v>
      </c>
      <c r="J11450">
        <v>2022</v>
      </c>
    </row>
    <row r="11451" spans="1:11" x14ac:dyDescent="0.25">
      <c r="A11451" t="s">
        <v>713</v>
      </c>
      <c r="B11451" t="s">
        <v>581</v>
      </c>
      <c r="C11451" t="s">
        <v>582</v>
      </c>
      <c r="D11451" t="str">
        <f>Clef_répartition[[#This Row],[Code association]]&amp;"_"&amp;Clef_répartition[[#This Row],[Nom association]]</f>
        <v>AIEJ_Association Intercommunale des Eaux du Jorat</v>
      </c>
      <c r="E11451">
        <f>COUNTIFS(D$2:D11451,Clef_répartition[[#This Row],[Code_Nom]],J$2:J11451,Clef_répartition[[#This Row],[Année]])</f>
        <v>5</v>
      </c>
      <c r="F11451">
        <f>IF(Clef_répartition[[#This Row],[Code_Nom]]=D11450,F11450-1,(COUNTIFS(Clef_répartition[Code_Nom],Clef_répartition[[#This Row],[Code_Nom]],Clef_répartition[Année],Clef_répartition[[#This Row],[Année]])))</f>
        <v>7</v>
      </c>
      <c r="G11451" t="str">
        <f>Clef_répartition[[#This Row],[Code_Nom]]&amp;"_"&amp;Clef_répartition[[#This Row],[Nombre]]&amp;"_"&amp;Clef_répartition[[#This Row],[Année]]</f>
        <v>AIEJ_Association Intercommunale des Eaux du Jorat_5_2022</v>
      </c>
      <c r="H11451">
        <v>5806</v>
      </c>
      <c r="I11451" t="s">
        <v>140</v>
      </c>
      <c r="J11451">
        <v>2022</v>
      </c>
      <c r="K11451">
        <v>0.24</v>
      </c>
    </row>
    <row r="11452" spans="1:11" x14ac:dyDescent="0.25">
      <c r="A11452" t="s">
        <v>713</v>
      </c>
      <c r="B11452" t="s">
        <v>581</v>
      </c>
      <c r="C11452" t="s">
        <v>582</v>
      </c>
      <c r="D11452" t="str">
        <f>Clef_répartition[[#This Row],[Code association]]&amp;"_"&amp;Clef_répartition[[#This Row],[Nom association]]</f>
        <v>AIEJ_Association Intercommunale des Eaux du Jorat</v>
      </c>
      <c r="E11452">
        <f>COUNTIFS(D$2:D11452,Clef_répartition[[#This Row],[Code_Nom]],J$2:J11452,Clef_répartition[[#This Row],[Année]])</f>
        <v>6</v>
      </c>
      <c r="F11452">
        <f>IF(Clef_répartition[[#This Row],[Code_Nom]]=D11451,F11451-1,(COUNTIFS(Clef_répartition[Code_Nom],Clef_répartition[[#This Row],[Code_Nom]],Clef_répartition[Année],Clef_répartition[[#This Row],[Année]])))</f>
        <v>6</v>
      </c>
      <c r="G11452" t="str">
        <f>Clef_répartition[[#This Row],[Code_Nom]]&amp;"_"&amp;Clef_répartition[[#This Row],[Nombre]]&amp;"_"&amp;Clef_répartition[[#This Row],[Année]]</f>
        <v>AIEJ_Association Intercommunale des Eaux du Jorat_6_2022</v>
      </c>
      <c r="H11452">
        <v>5792</v>
      </c>
      <c r="I11452" t="s">
        <v>187</v>
      </c>
      <c r="J11452">
        <v>2022</v>
      </c>
      <c r="K11452">
        <v>0.05</v>
      </c>
    </row>
    <row r="11453" spans="1:11" x14ac:dyDescent="0.25">
      <c r="A11453" t="s">
        <v>713</v>
      </c>
      <c r="B11453" t="s">
        <v>581</v>
      </c>
      <c r="C11453" t="s">
        <v>582</v>
      </c>
      <c r="D11453" t="str">
        <f>Clef_répartition[[#This Row],[Code association]]&amp;"_"&amp;Clef_répartition[[#This Row],[Nom association]]</f>
        <v>AIEJ_Association Intercommunale des Eaux du Jorat</v>
      </c>
      <c r="E11453">
        <f>COUNTIFS(D$2:D11453,Clef_répartition[[#This Row],[Code_Nom]],J$2:J11453,Clef_répartition[[#This Row],[Année]])</f>
        <v>7</v>
      </c>
      <c r="F11453">
        <f>IF(Clef_répartition[[#This Row],[Code_Nom]]=D11452,F11452-1,(COUNTIFS(Clef_répartition[Code_Nom],Clef_répartition[[#This Row],[Code_Nom]],Clef_répartition[Année],Clef_répartition[[#This Row],[Année]])))</f>
        <v>5</v>
      </c>
      <c r="G11453" t="str">
        <f>Clef_répartition[[#This Row],[Code_Nom]]&amp;"_"&amp;Clef_répartition[[#This Row],[Nombre]]&amp;"_"&amp;Clef_répartition[[#This Row],[Année]]</f>
        <v>AIEJ_Association Intercommunale des Eaux du Jorat_7_2022</v>
      </c>
      <c r="H11453">
        <v>5805</v>
      </c>
      <c r="I11453" t="s">
        <v>206</v>
      </c>
      <c r="J11453">
        <v>2022</v>
      </c>
      <c r="K11453">
        <v>0.03</v>
      </c>
    </row>
    <row r="11454" spans="1:11" x14ac:dyDescent="0.25">
      <c r="A11454" t="s">
        <v>713</v>
      </c>
      <c r="B11454" t="s">
        <v>581</v>
      </c>
      <c r="C11454" t="s">
        <v>582</v>
      </c>
      <c r="D11454" t="str">
        <f>Clef_répartition[[#This Row],[Code association]]&amp;"_"&amp;Clef_répartition[[#This Row],[Nom association]]</f>
        <v>AIEJ_Association Intercommunale des Eaux du Jorat</v>
      </c>
      <c r="E11454">
        <f>COUNTIFS(D$2:D11454,Clef_répartition[[#This Row],[Code_Nom]],J$2:J11454,Clef_répartition[[#This Row],[Année]])</f>
        <v>8</v>
      </c>
      <c r="F11454">
        <f>IF(Clef_répartition[[#This Row],[Code_Nom]]=D11453,F11453-1,(COUNTIFS(Clef_répartition[Code_Nom],Clef_répartition[[#This Row],[Code_Nom]],Clef_répartition[Année],Clef_répartition[[#This Row],[Année]])))</f>
        <v>4</v>
      </c>
      <c r="G11454" t="str">
        <f>Clef_répartition[[#This Row],[Code_Nom]]&amp;"_"&amp;Clef_répartition[[#This Row],[Nombre]]&amp;"_"&amp;Clef_répartition[[#This Row],[Année]]</f>
        <v>AIEJ_Association Intercommunale des Eaux du Jorat_8_2022</v>
      </c>
      <c r="H11454">
        <v>5798</v>
      </c>
      <c r="I11454" t="s">
        <v>236</v>
      </c>
      <c r="J11454">
        <v>2022</v>
      </c>
      <c r="K11454">
        <v>0.04</v>
      </c>
    </row>
    <row r="11455" spans="1:11" x14ac:dyDescent="0.25">
      <c r="A11455" t="s">
        <v>713</v>
      </c>
      <c r="B11455" t="s">
        <v>581</v>
      </c>
      <c r="C11455" t="s">
        <v>582</v>
      </c>
      <c r="D11455" t="str">
        <f>Clef_répartition[[#This Row],[Code association]]&amp;"_"&amp;Clef_répartition[[#This Row],[Nom association]]</f>
        <v>AIEJ_Association Intercommunale des Eaux du Jorat</v>
      </c>
      <c r="E11455">
        <f>COUNTIFS(D$2:D11455,Clef_répartition[[#This Row],[Code_Nom]],J$2:J11455,Clef_répartition[[#This Row],[Année]])</f>
        <v>9</v>
      </c>
      <c r="F11455">
        <f>IF(Clef_répartition[[#This Row],[Code_Nom]]=D11454,F11454-1,(COUNTIFS(Clef_répartition[Code_Nom],Clef_répartition[[#This Row],[Code_Nom]],Clef_répartition[Année],Clef_répartition[[#This Row],[Année]])))</f>
        <v>3</v>
      </c>
      <c r="G11455" t="str">
        <f>Clef_répartition[[#This Row],[Code_Nom]]&amp;"_"&amp;Clef_répartition[[#This Row],[Nombre]]&amp;"_"&amp;Clef_répartition[[#This Row],[Année]]</f>
        <v>AIEJ_Association Intercommunale des Eaux du Jorat_9_2022</v>
      </c>
      <c r="H11455">
        <v>5799</v>
      </c>
      <c r="I11455" t="s">
        <v>254</v>
      </c>
      <c r="J11455">
        <v>2022</v>
      </c>
      <c r="K11455">
        <v>0.19</v>
      </c>
    </row>
    <row r="11456" spans="1:11" x14ac:dyDescent="0.25">
      <c r="A11456" t="s">
        <v>713</v>
      </c>
      <c r="B11456" t="s">
        <v>581</v>
      </c>
      <c r="C11456" t="s">
        <v>582</v>
      </c>
      <c r="D11456" t="str">
        <f>Clef_répartition[[#This Row],[Code association]]&amp;"_"&amp;Clef_répartition[[#This Row],[Nom association]]</f>
        <v>AIEJ_Association Intercommunale des Eaux du Jorat</v>
      </c>
      <c r="E11456">
        <f>COUNTIFS(D$2:D11456,Clef_répartition[[#This Row],[Code_Nom]],J$2:J11456,Clef_répartition[[#This Row],[Année]])</f>
        <v>10</v>
      </c>
      <c r="F11456">
        <f>IF(Clef_répartition[[#This Row],[Code_Nom]]=D11455,F11455-1,(COUNTIFS(Clef_répartition[Code_Nom],Clef_répartition[[#This Row],[Code_Nom]],Clef_répartition[Année],Clef_répartition[[#This Row],[Année]])))</f>
        <v>2</v>
      </c>
      <c r="G11456" t="str">
        <f>Clef_répartition[[#This Row],[Code_Nom]]&amp;"_"&amp;Clef_répartition[[#This Row],[Nombre]]&amp;"_"&amp;Clef_répartition[[#This Row],[Année]]</f>
        <v>AIEJ_Association Intercommunale des Eaux du Jorat_10_2022</v>
      </c>
      <c r="H11456">
        <v>5692</v>
      </c>
      <c r="I11456" t="s">
        <v>289</v>
      </c>
      <c r="J11456">
        <v>2022</v>
      </c>
      <c r="K11456">
        <v>0.05</v>
      </c>
    </row>
    <row r="11457" spans="1:11" x14ac:dyDescent="0.25">
      <c r="A11457" t="s">
        <v>713</v>
      </c>
      <c r="B11457" t="s">
        <v>581</v>
      </c>
      <c r="C11457" t="s">
        <v>582</v>
      </c>
      <c r="D11457" t="str">
        <f>Clef_répartition[[#This Row],[Code association]]&amp;"_"&amp;Clef_répartition[[#This Row],[Nom association]]</f>
        <v>AIEJ_Association Intercommunale des Eaux du Jorat</v>
      </c>
      <c r="E11457">
        <f>COUNTIFS(D$2:D11457,Clef_répartition[[#This Row],[Code_Nom]],J$2:J11457,Clef_répartition[[#This Row],[Année]])</f>
        <v>11</v>
      </c>
      <c r="F11457">
        <f>IF(Clef_répartition[[#This Row],[Code_Nom]]=D11456,F11456-1,(COUNTIFS(Clef_répartition[Code_Nom],Clef_répartition[[#This Row],[Code_Nom]],Clef_répartition[Année],Clef_répartition[[#This Row],[Année]])))</f>
        <v>1</v>
      </c>
      <c r="G11457" t="str">
        <f>Clef_répartition[[#This Row],[Code_Nom]]&amp;"_"&amp;Clef_répartition[[#This Row],[Nombre]]&amp;"_"&amp;Clef_répartition[[#This Row],[Année]]</f>
        <v>AIEJ_Association Intercommunale des Eaux du Jorat_11_2022</v>
      </c>
      <c r="H11457">
        <v>5803</v>
      </c>
      <c r="I11457" t="s">
        <v>294</v>
      </c>
      <c r="J11457">
        <v>2022</v>
      </c>
      <c r="K11457">
        <v>0.05</v>
      </c>
    </row>
    <row r="11458" spans="1:11" x14ac:dyDescent="0.25">
      <c r="A11458" t="s">
        <v>713</v>
      </c>
      <c r="B11458" t="s">
        <v>681</v>
      </c>
      <c r="C11458" t="s">
        <v>682</v>
      </c>
      <c r="D11458" t="str">
        <f>Clef_répartition[[#This Row],[Code association]]&amp;"_"&amp;Clef_répartition[[#This Row],[Nom association]]</f>
        <v>AIEM_Association intercommunale des Eaux du Mormont</v>
      </c>
      <c r="E11458">
        <f>COUNTIFS(D$2:D11458,Clef_répartition[[#This Row],[Code_Nom]],J$2:J11458,Clef_répartition[[#This Row],[Année]])</f>
        <v>1</v>
      </c>
      <c r="F11458">
        <f>IF(Clef_répartition[[#This Row],[Code_Nom]]=D11457,F11457-1,(COUNTIFS(Clef_répartition[Code_Nom],Clef_répartition[[#This Row],[Code_Nom]],Clef_répartition[Année],Clef_répartition[[#This Row],[Année]])))</f>
        <v>4</v>
      </c>
      <c r="G11458" t="str">
        <f>Clef_répartition[[#This Row],[Code_Nom]]&amp;"_"&amp;Clef_répartition[[#This Row],[Nombre]]&amp;"_"&amp;Clef_répartition[[#This Row],[Année]]</f>
        <v>AIEM_Association intercommunale des Eaux du Mormont_1_2022</v>
      </c>
      <c r="H11458">
        <v>5482</v>
      </c>
      <c r="I11458" t="s">
        <v>102</v>
      </c>
      <c r="J11458">
        <v>2022</v>
      </c>
      <c r="K11458">
        <v>0.23277033585711512</v>
      </c>
    </row>
    <row r="11459" spans="1:11" x14ac:dyDescent="0.25">
      <c r="A11459" t="s">
        <v>713</v>
      </c>
      <c r="B11459" t="s">
        <v>681</v>
      </c>
      <c r="C11459" t="s">
        <v>682</v>
      </c>
      <c r="D11459" t="str">
        <f>Clef_répartition[[#This Row],[Code association]]&amp;"_"&amp;Clef_répartition[[#This Row],[Nom association]]</f>
        <v>AIEM_Association intercommunale des Eaux du Mormont</v>
      </c>
      <c r="E11459">
        <f>COUNTIFS(D$2:D11459,Clef_répartition[[#This Row],[Code_Nom]],J$2:J11459,Clef_répartition[[#This Row],[Année]])</f>
        <v>2</v>
      </c>
      <c r="F11459">
        <f>IF(Clef_répartition[[#This Row],[Code_Nom]]=D11458,F11458-1,(COUNTIFS(Clef_répartition[Code_Nom],Clef_répartition[[#This Row],[Code_Nom]],Clef_répartition[Année],Clef_répartition[[#This Row],[Année]])))</f>
        <v>3</v>
      </c>
      <c r="G11459" t="str">
        <f>Clef_répartition[[#This Row],[Code_Nom]]&amp;"_"&amp;Clef_répartition[[#This Row],[Nombre]]&amp;"_"&amp;Clef_répartition[[#This Row],[Année]]</f>
        <v>AIEM_Association intercommunale des Eaux du Mormont_2_2022</v>
      </c>
      <c r="H11459">
        <v>5498</v>
      </c>
      <c r="I11459" t="s">
        <v>149</v>
      </c>
      <c r="J11459">
        <v>2022</v>
      </c>
      <c r="K11459">
        <v>0.5063094544748592</v>
      </c>
    </row>
    <row r="11460" spans="1:11" x14ac:dyDescent="0.25">
      <c r="A11460" t="s">
        <v>713</v>
      </c>
      <c r="B11460" t="s">
        <v>681</v>
      </c>
      <c r="C11460" t="s">
        <v>682</v>
      </c>
      <c r="D11460" t="str">
        <f>Clef_répartition[[#This Row],[Code association]]&amp;"_"&amp;Clef_répartition[[#This Row],[Nom association]]</f>
        <v>AIEM_Association intercommunale des Eaux du Mormont</v>
      </c>
      <c r="E11460">
        <f>COUNTIFS(D$2:D11460,Clef_répartition[[#This Row],[Code_Nom]],J$2:J11460,Clef_répartition[[#This Row],[Année]])</f>
        <v>3</v>
      </c>
      <c r="F11460">
        <f>IF(Clef_répartition[[#This Row],[Code_Nom]]=D11459,F11459-1,(COUNTIFS(Clef_répartition[Code_Nom],Clef_répartition[[#This Row],[Code_Nom]],Clef_répartition[Année],Clef_répartition[[#This Row],[Année]])))</f>
        <v>2</v>
      </c>
      <c r="G11460" t="str">
        <f>Clef_répartition[[#This Row],[Code_Nom]]&amp;"_"&amp;Clef_répartition[[#This Row],[Nombre]]&amp;"_"&amp;Clef_répartition[[#This Row],[Année]]</f>
        <v>AIEM_Association intercommunale des Eaux du Mormont_3_2022</v>
      </c>
      <c r="H11460">
        <v>5493</v>
      </c>
      <c r="I11460" t="s">
        <v>205</v>
      </c>
      <c r="J11460">
        <v>2022</v>
      </c>
      <c r="K11460">
        <v>9.3962337410211622E-2</v>
      </c>
    </row>
    <row r="11461" spans="1:11" x14ac:dyDescent="0.25">
      <c r="A11461" t="s">
        <v>713</v>
      </c>
      <c r="B11461" t="s">
        <v>681</v>
      </c>
      <c r="C11461" t="s">
        <v>682</v>
      </c>
      <c r="D11461" t="str">
        <f>Clef_répartition[[#This Row],[Code association]]&amp;"_"&amp;Clef_répartition[[#This Row],[Nom association]]</f>
        <v>AIEM_Association intercommunale des Eaux du Mormont</v>
      </c>
      <c r="E11461">
        <f>COUNTIFS(D$2:D11461,Clef_répartition[[#This Row],[Code_Nom]],J$2:J11461,Clef_répartition[[#This Row],[Année]])</f>
        <v>4</v>
      </c>
      <c r="F11461">
        <f>IF(Clef_répartition[[#This Row],[Code_Nom]]=D11460,F11460-1,(COUNTIFS(Clef_répartition[Code_Nom],Clef_répartition[[#This Row],[Code_Nom]],Clef_répartition[Année],Clef_répartition[[#This Row],[Année]])))</f>
        <v>1</v>
      </c>
      <c r="G11461" t="str">
        <f>Clef_répartition[[#This Row],[Code_Nom]]&amp;"_"&amp;Clef_répartition[[#This Row],[Nombre]]&amp;"_"&amp;Clef_répartition[[#This Row],[Année]]</f>
        <v>AIEM_Association intercommunale des Eaux du Mormont_4_2022</v>
      </c>
      <c r="H11461">
        <v>5497</v>
      </c>
      <c r="I11461" t="s">
        <v>217</v>
      </c>
      <c r="J11461">
        <v>2022</v>
      </c>
      <c r="K11461">
        <v>0.16695787225781403</v>
      </c>
    </row>
    <row r="11462" spans="1:11" x14ac:dyDescent="0.25">
      <c r="A11462" t="s">
        <v>713</v>
      </c>
      <c r="B11462" t="s">
        <v>561</v>
      </c>
      <c r="C11462" t="s">
        <v>562</v>
      </c>
      <c r="D11462" t="str">
        <f>Clef_répartition[[#This Row],[Code association]]&amp;"_"&amp;Clef_répartition[[#This Row],[Nom association]]</f>
        <v>AIEMGF_Association Intercommunale des Eaux du Mont et de la Grande Fontaine</v>
      </c>
      <c r="E11462">
        <f>COUNTIFS(D$2:D11462,Clef_répartition[[#This Row],[Code_Nom]],J$2:J11462,Clef_répartition[[#This Row],[Année]])</f>
        <v>1</v>
      </c>
      <c r="F11462">
        <f>IF(Clef_répartition[[#This Row],[Code_Nom]]=D11461,F11461-1,(COUNTIFS(Clef_répartition[Code_Nom],Clef_répartition[[#This Row],[Code_Nom]],Clef_répartition[Année],Clef_répartition[[#This Row],[Année]])))</f>
        <v>6</v>
      </c>
      <c r="G11462" t="str">
        <f>Clef_répartition[[#This Row],[Code_Nom]]&amp;"_"&amp;Clef_répartition[[#This Row],[Nombre]]&amp;"_"&amp;Clef_répartition[[#This Row],[Année]]</f>
        <v>AIEMGF_Association Intercommunale des Eaux du Mont et de la Grande Fontaine_1_2022</v>
      </c>
      <c r="H11462">
        <v>5812</v>
      </c>
      <c r="I11462" t="s">
        <v>48</v>
      </c>
      <c r="J11462">
        <v>2022</v>
      </c>
      <c r="K11462">
        <v>3.8663921299473811E-2</v>
      </c>
    </row>
    <row r="11463" spans="1:11" x14ac:dyDescent="0.25">
      <c r="A11463" t="s">
        <v>713</v>
      </c>
      <c r="B11463" t="s">
        <v>561</v>
      </c>
      <c r="C11463" t="s">
        <v>562</v>
      </c>
      <c r="D11463" t="str">
        <f>Clef_répartition[[#This Row],[Code association]]&amp;"_"&amp;Clef_répartition[[#This Row],[Nom association]]</f>
        <v>AIEMGF_Association Intercommunale des Eaux du Mont et de la Grande Fontaine</v>
      </c>
      <c r="E11463">
        <f>COUNTIFS(D$2:D11463,Clef_répartition[[#This Row],[Code_Nom]],J$2:J11463,Clef_répartition[[#This Row],[Année]])</f>
        <v>2</v>
      </c>
      <c r="F11463">
        <f>IF(Clef_répartition[[#This Row],[Code_Nom]]=D11462,F11462-1,(COUNTIFS(Clef_répartition[Code_Nom],Clef_répartition[[#This Row],[Code_Nom]],Clef_répartition[Année],Clef_répartition[[#This Row],[Année]])))</f>
        <v>5</v>
      </c>
      <c r="G11463" t="str">
        <f>Clef_répartition[[#This Row],[Code_Nom]]&amp;"_"&amp;Clef_répartition[[#This Row],[Nombre]]&amp;"_"&amp;Clef_répartition[[#This Row],[Année]]</f>
        <v>AIEMGF_Association Intercommunale des Eaux du Mont et de la Grande Fontaine_2_2022</v>
      </c>
      <c r="H11463">
        <v>5907</v>
      </c>
      <c r="I11463" t="s">
        <v>54</v>
      </c>
      <c r="J11463">
        <v>2022</v>
      </c>
      <c r="K11463">
        <v>7.2294669412033857E-2</v>
      </c>
    </row>
    <row r="11464" spans="1:11" x14ac:dyDescent="0.25">
      <c r="A11464" t="s">
        <v>713</v>
      </c>
      <c r="B11464" t="s">
        <v>561</v>
      </c>
      <c r="C11464" t="s">
        <v>562</v>
      </c>
      <c r="D11464" t="str">
        <f>Clef_répartition[[#This Row],[Code association]]&amp;"_"&amp;Clef_répartition[[#This Row],[Nom association]]</f>
        <v>AIEMGF_Association Intercommunale des Eaux du Mont et de la Grande Fontaine</v>
      </c>
      <c r="E11464">
        <f>COUNTIFS(D$2:D11464,Clef_répartition[[#This Row],[Code_Nom]],J$2:J11464,Clef_répartition[[#This Row],[Année]])</f>
        <v>3</v>
      </c>
      <c r="F11464">
        <f>IF(Clef_répartition[[#This Row],[Code_Nom]]=D11463,F11463-1,(COUNTIFS(Clef_répartition[Code_Nom],Clef_répartition[[#This Row],[Code_Nom]],Clef_répartition[Année],Clef_répartition[[#This Row],[Année]])))</f>
        <v>4</v>
      </c>
      <c r="G11464" t="str">
        <f>Clef_répartition[[#This Row],[Code_Nom]]&amp;"_"&amp;Clef_répartition[[#This Row],[Nombre]]&amp;"_"&amp;Clef_répartition[[#This Row],[Année]]</f>
        <v>AIEMGF_Association Intercommunale des Eaux du Mont et de la Grande Fontaine_3_2022</v>
      </c>
      <c r="H11464">
        <v>5908</v>
      </c>
      <c r="I11464" t="s">
        <v>59</v>
      </c>
      <c r="J11464">
        <v>2022</v>
      </c>
      <c r="K11464">
        <v>3.7291237703042782E-2</v>
      </c>
    </row>
    <row r="11465" spans="1:11" x14ac:dyDescent="0.25">
      <c r="A11465" t="s">
        <v>713</v>
      </c>
      <c r="B11465" t="s">
        <v>561</v>
      </c>
      <c r="C11465" t="s">
        <v>562</v>
      </c>
      <c r="D11465" t="str">
        <f>Clef_répartition[[#This Row],[Code association]]&amp;"_"&amp;Clef_répartition[[#This Row],[Nom association]]</f>
        <v>AIEMGF_Association Intercommunale des Eaux du Mont et de la Grande Fontaine</v>
      </c>
      <c r="E11465">
        <f>COUNTIFS(D$2:D11465,Clef_répartition[[#This Row],[Code_Nom]],J$2:J11465,Clef_répartition[[#This Row],[Année]])</f>
        <v>4</v>
      </c>
      <c r="F11465">
        <f>IF(Clef_répartition[[#This Row],[Code_Nom]]=D11464,F11464-1,(COUNTIFS(Clef_répartition[Code_Nom],Clef_répartition[[#This Row],[Code_Nom]],Clef_répartition[Année],Clef_répartition[[#This Row],[Année]])))</f>
        <v>3</v>
      </c>
      <c r="G11465" t="str">
        <f>Clef_répartition[[#This Row],[Code_Nom]]&amp;"_"&amp;Clef_répartition[[#This Row],[Nombre]]&amp;"_"&amp;Clef_répartition[[#This Row],[Année]]</f>
        <v>AIEMGF_Association Intercommunale des Eaux du Mont et de la Grande Fontaine_4_2022</v>
      </c>
      <c r="H11465">
        <v>5921</v>
      </c>
      <c r="I11465" t="s">
        <v>180</v>
      </c>
      <c r="J11465">
        <v>2022</v>
      </c>
      <c r="K11465">
        <v>5.8796614047128805E-2</v>
      </c>
    </row>
    <row r="11466" spans="1:11" x14ac:dyDescent="0.25">
      <c r="A11466" t="s">
        <v>713</v>
      </c>
      <c r="B11466" t="s">
        <v>561</v>
      </c>
      <c r="C11466" t="s">
        <v>562</v>
      </c>
      <c r="D11466" t="str">
        <f>Clef_répartition[[#This Row],[Code association]]&amp;"_"&amp;Clef_répartition[[#This Row],[Nom association]]</f>
        <v>AIEMGF_Association Intercommunale des Eaux du Mont et de la Grande Fontaine</v>
      </c>
      <c r="E11466">
        <f>COUNTIFS(D$2:D11466,Clef_répartition[[#This Row],[Code_Nom]],J$2:J11466,Clef_répartition[[#This Row],[Année]])</f>
        <v>5</v>
      </c>
      <c r="F11466">
        <f>IF(Clef_répartition[[#This Row],[Code_Nom]]=D11465,F11465-1,(COUNTIFS(Clef_répartition[Code_Nom],Clef_répartition[[#This Row],[Code_Nom]],Clef_répartition[Année],Clef_répartition[[#This Row],[Année]])))</f>
        <v>2</v>
      </c>
      <c r="G11466" t="str">
        <f>Clef_répartition[[#This Row],[Code_Nom]]&amp;"_"&amp;Clef_répartition[[#This Row],[Nombre]]&amp;"_"&amp;Clef_répartition[[#This Row],[Année]]</f>
        <v>AIEMGF_Association Intercommunale des Eaux du Mont et de la Grande Fontaine_5_2022</v>
      </c>
      <c r="H11466">
        <v>5828</v>
      </c>
      <c r="I11466" t="s">
        <v>268</v>
      </c>
      <c r="J11466">
        <v>2022</v>
      </c>
      <c r="K11466">
        <v>2.4021962937542895E-2</v>
      </c>
    </row>
    <row r="11467" spans="1:11" x14ac:dyDescent="0.25">
      <c r="A11467" t="s">
        <v>713</v>
      </c>
      <c r="B11467" t="s">
        <v>561</v>
      </c>
      <c r="C11467" t="s">
        <v>562</v>
      </c>
      <c r="D11467" t="str">
        <f>Clef_répartition[[#This Row],[Code association]]&amp;"_"&amp;Clef_répartition[[#This Row],[Nom association]]</f>
        <v>AIEMGF_Association Intercommunale des Eaux du Mont et de la Grande Fontaine</v>
      </c>
      <c r="E11467">
        <f>COUNTIFS(D$2:D11467,Clef_répartition[[#This Row],[Code_Nom]],J$2:J11467,Clef_répartition[[#This Row],[Année]])</f>
        <v>6</v>
      </c>
      <c r="F11467">
        <f>IF(Clef_répartition[[#This Row],[Code_Nom]]=D11466,F11466-1,(COUNTIFS(Clef_répartition[Code_Nom],Clef_répartition[[#This Row],[Code_Nom]],Clef_répartition[Année],Clef_répartition[[#This Row],[Année]])))</f>
        <v>1</v>
      </c>
      <c r="G11467" t="str">
        <f>Clef_répartition[[#This Row],[Code_Nom]]&amp;"_"&amp;Clef_répartition[[#This Row],[Nombre]]&amp;"_"&amp;Clef_répartition[[#This Row],[Année]]</f>
        <v>AIEMGF_Association Intercommunale des Eaux du Mont et de la Grande Fontaine_6_2022</v>
      </c>
      <c r="H11467">
        <v>5831</v>
      </c>
      <c r="I11467" t="s">
        <v>270</v>
      </c>
      <c r="J11467">
        <v>2022</v>
      </c>
      <c r="K11467">
        <v>0.76893159460077787</v>
      </c>
    </row>
    <row r="11468" spans="1:11" x14ac:dyDescent="0.25">
      <c r="A11468" t="s">
        <v>713</v>
      </c>
      <c r="B11468" t="s">
        <v>481</v>
      </c>
      <c r="C11468" t="s">
        <v>482</v>
      </c>
      <c r="D11468" t="str">
        <f>Clef_répartition[[#This Row],[Code association]]&amp;"_"&amp;Clef_répartition[[#This Row],[Nom association]]</f>
        <v>AIEPV_Association Intercommunale des Eaux du Puits de la Vernaz</v>
      </c>
      <c r="E11468">
        <f>COUNTIFS(D$2:D11468,Clef_répartition[[#This Row],[Code_Nom]],J$2:J11468,Clef_répartition[[#This Row],[Année]])</f>
        <v>1</v>
      </c>
      <c r="F11468">
        <f>IF(Clef_répartition[[#This Row],[Code_Nom]]=D11467,F11467-1,(COUNTIFS(Clef_répartition[Code_Nom],Clef_répartition[[#This Row],[Code_Nom]],Clef_répartition[Année],Clef_répartition[[#This Row],[Année]])))</f>
        <v>2</v>
      </c>
      <c r="G11468" t="str">
        <f>Clef_répartition[[#This Row],[Code_Nom]]&amp;"_"&amp;Clef_répartition[[#This Row],[Nombre]]&amp;"_"&amp;Clef_répartition[[#This Row],[Année]]</f>
        <v>AIEPV_Association Intercommunale des Eaux du Puits de la Vernaz_1_2022</v>
      </c>
      <c r="H11468">
        <v>5816</v>
      </c>
      <c r="I11468" t="s">
        <v>76</v>
      </c>
      <c r="J11468">
        <v>2022</v>
      </c>
      <c r="K11468">
        <v>0.5</v>
      </c>
    </row>
    <row r="11469" spans="1:11" x14ac:dyDescent="0.25">
      <c r="A11469" t="s">
        <v>713</v>
      </c>
      <c r="B11469" t="s">
        <v>481</v>
      </c>
      <c r="C11469" t="s">
        <v>482</v>
      </c>
      <c r="D11469" t="str">
        <f>Clef_répartition[[#This Row],[Code association]]&amp;"_"&amp;Clef_répartition[[#This Row],[Nom association]]</f>
        <v>AIEPV_Association Intercommunale des Eaux du Puits de la Vernaz</v>
      </c>
      <c r="E11469">
        <f>COUNTIFS(D$2:D11469,Clef_répartition[[#This Row],[Code_Nom]],J$2:J11469,Clef_répartition[[#This Row],[Année]])</f>
        <v>2</v>
      </c>
      <c r="F11469">
        <f>IF(Clef_répartition[[#This Row],[Code_Nom]]=D11468,F11468-1,(COUNTIFS(Clef_répartition[Code_Nom],Clef_répartition[[#This Row],[Code_Nom]],Clef_répartition[Année],Clef_répartition[[#This Row],[Année]])))</f>
        <v>1</v>
      </c>
      <c r="G11469" t="str">
        <f>Clef_répartition[[#This Row],[Code_Nom]]&amp;"_"&amp;Clef_répartition[[#This Row],[Nombre]]&amp;"_"&amp;Clef_répartition[[#This Row],[Année]]</f>
        <v>AIEPV_Association Intercommunale des Eaux du Puits de la Vernaz_2_2022</v>
      </c>
      <c r="H11469">
        <v>5822</v>
      </c>
      <c r="I11469" t="s">
        <v>211</v>
      </c>
      <c r="J11469">
        <v>2022</v>
      </c>
      <c r="K11469">
        <v>0.5</v>
      </c>
    </row>
    <row r="11470" spans="1:11" x14ac:dyDescent="0.25">
      <c r="A11470" t="s">
        <v>713</v>
      </c>
      <c r="B11470" t="s">
        <v>630</v>
      </c>
      <c r="C11470" t="s">
        <v>631</v>
      </c>
      <c r="D11470" t="str">
        <f>Clef_répartition[[#This Row],[Code association]]&amp;"_"&amp;Clef_répartition[[#This Row],[Nom association]]</f>
        <v>AIER_Association intercommunale pour l'épuration des eaux usées de Rolle</v>
      </c>
      <c r="E11470">
        <f>COUNTIFS(D$2:D11470,Clef_répartition[[#This Row],[Code_Nom]],J$2:J11470,Clef_répartition[[#This Row],[Année]])</f>
        <v>1</v>
      </c>
      <c r="F11470">
        <f>IF(Clef_répartition[[#This Row],[Code_Nom]]=D11469,F11469-1,(COUNTIFS(Clef_répartition[Code_Nom],Clef_répartition[[#This Row],[Code_Nom]],Clef_répartition[Année],Clef_répartition[[#This Row],[Année]])))</f>
        <v>6</v>
      </c>
      <c r="G11470" t="str">
        <f>Clef_répartition[[#This Row],[Code_Nom]]&amp;"_"&amp;Clef_répartition[[#This Row],[Nombre]]&amp;"_"&amp;Clef_répartition[[#This Row],[Année]]</f>
        <v>AIER_Association intercommunale pour l'épuration des eaux usées de Rolle_1_2022</v>
      </c>
      <c r="H11470">
        <v>5856</v>
      </c>
      <c r="I11470" t="s">
        <v>106</v>
      </c>
      <c r="J11470">
        <v>2022</v>
      </c>
      <c r="K11470">
        <v>6.4799999999999996E-2</v>
      </c>
    </row>
    <row r="11471" spans="1:11" x14ac:dyDescent="0.25">
      <c r="A11471" t="s">
        <v>713</v>
      </c>
      <c r="B11471" t="s">
        <v>630</v>
      </c>
      <c r="C11471" t="s">
        <v>631</v>
      </c>
      <c r="D11471" t="str">
        <f>Clef_répartition[[#This Row],[Code association]]&amp;"_"&amp;Clef_répartition[[#This Row],[Nom association]]</f>
        <v>AIER_Association intercommunale pour l'épuration des eaux usées de Rolle</v>
      </c>
      <c r="E11471">
        <f>COUNTIFS(D$2:D11471,Clef_répartition[[#This Row],[Code_Nom]],J$2:J11471,Clef_répartition[[#This Row],[Année]])</f>
        <v>2</v>
      </c>
      <c r="F11471">
        <f>IF(Clef_répartition[[#This Row],[Code_Nom]]=D11470,F11470-1,(COUNTIFS(Clef_répartition[Code_Nom],Clef_répartition[[#This Row],[Code_Nom]],Clef_répartition[Année],Clef_répartition[[#This Row],[Année]])))</f>
        <v>5</v>
      </c>
      <c r="G11471" t="str">
        <f>Clef_répartition[[#This Row],[Code_Nom]]&amp;"_"&amp;Clef_répartition[[#This Row],[Nombre]]&amp;"_"&amp;Clef_répartition[[#This Row],[Année]]</f>
        <v>AIER_Association intercommunale pour l'épuration des eaux usées de Rolle_2_2022</v>
      </c>
      <c r="H11471">
        <v>5859</v>
      </c>
      <c r="I11471" t="s">
        <v>182</v>
      </c>
      <c r="J11471">
        <v>2022</v>
      </c>
      <c r="K11471">
        <v>0.21970000000000001</v>
      </c>
    </row>
    <row r="11472" spans="1:11" x14ac:dyDescent="0.25">
      <c r="A11472" t="s">
        <v>713</v>
      </c>
      <c r="B11472" t="s">
        <v>630</v>
      </c>
      <c r="C11472" t="s">
        <v>631</v>
      </c>
      <c r="D11472" t="str">
        <f>Clef_répartition[[#This Row],[Code association]]&amp;"_"&amp;Clef_répartition[[#This Row],[Nom association]]</f>
        <v>AIER_Association intercommunale pour l'épuration des eaux usées de Rolle</v>
      </c>
      <c r="E11472">
        <f>COUNTIFS(D$2:D11472,Clef_répartition[[#This Row],[Code_Nom]],J$2:J11472,Clef_répartition[[#This Row],[Année]])</f>
        <v>3</v>
      </c>
      <c r="F11472">
        <f>IF(Clef_répartition[[#This Row],[Code_Nom]]=D11471,F11471-1,(COUNTIFS(Clef_répartition[Code_Nom],Clef_répartition[[#This Row],[Code_Nom]],Clef_répartition[Année],Clef_répartition[[#This Row],[Année]])))</f>
        <v>4</v>
      </c>
      <c r="G11472" t="str">
        <f>Clef_répartition[[#This Row],[Code_Nom]]&amp;"_"&amp;Clef_répartition[[#This Row],[Nombre]]&amp;"_"&amp;Clef_répartition[[#This Row],[Année]]</f>
        <v>AIER_Association intercommunale pour l'épuration des eaux usées de Rolle_3_2022</v>
      </c>
      <c r="H11472">
        <v>5860</v>
      </c>
      <c r="I11472" t="s">
        <v>215</v>
      </c>
      <c r="J11472">
        <v>2022</v>
      </c>
      <c r="K11472">
        <v>2.1399999999999999E-2</v>
      </c>
    </row>
    <row r="11473" spans="1:11" x14ac:dyDescent="0.25">
      <c r="A11473" t="s">
        <v>713</v>
      </c>
      <c r="B11473" t="s">
        <v>630</v>
      </c>
      <c r="C11473" t="s">
        <v>631</v>
      </c>
      <c r="D11473" t="str">
        <f>Clef_répartition[[#This Row],[Code association]]&amp;"_"&amp;Clef_répartition[[#This Row],[Nom association]]</f>
        <v>AIER_Association intercommunale pour l'épuration des eaux usées de Rolle</v>
      </c>
      <c r="E11473">
        <f>COUNTIFS(D$2:D11473,Clef_répartition[[#This Row],[Code_Nom]],J$2:J11473,Clef_répartition[[#This Row],[Année]])</f>
        <v>4</v>
      </c>
      <c r="F11473">
        <f>IF(Clef_répartition[[#This Row],[Code_Nom]]=D11472,F11472-1,(COUNTIFS(Clef_répartition[Code_Nom],Clef_répartition[[#This Row],[Code_Nom]],Clef_répartition[Année],Clef_répartition[[#This Row],[Année]])))</f>
        <v>3</v>
      </c>
      <c r="G11473" t="str">
        <f>Clef_répartition[[#This Row],[Code_Nom]]&amp;"_"&amp;Clef_répartition[[#This Row],[Nombre]]&amp;"_"&amp;Clef_répartition[[#This Row],[Année]]</f>
        <v>AIER_Association intercommunale pour l'épuration des eaux usées de Rolle_4_2022</v>
      </c>
      <c r="H11473">
        <v>5861</v>
      </c>
      <c r="I11473" t="s">
        <v>232</v>
      </c>
      <c r="J11473">
        <v>2022</v>
      </c>
      <c r="K11473">
        <v>0.63770000000000004</v>
      </c>
    </row>
    <row r="11474" spans="1:11" x14ac:dyDescent="0.25">
      <c r="A11474" t="s">
        <v>713</v>
      </c>
      <c r="B11474" t="s">
        <v>630</v>
      </c>
      <c r="C11474" t="s">
        <v>631</v>
      </c>
      <c r="D11474" t="str">
        <f>Clef_répartition[[#This Row],[Code association]]&amp;"_"&amp;Clef_répartition[[#This Row],[Nom association]]</f>
        <v>AIER_Association intercommunale pour l'épuration des eaux usées de Rolle</v>
      </c>
      <c r="E11474">
        <f>COUNTIFS(D$2:D11474,Clef_répartition[[#This Row],[Code_Nom]],J$2:J11474,Clef_répartition[[#This Row],[Année]])</f>
        <v>5</v>
      </c>
      <c r="F11474">
        <f>IF(Clef_répartition[[#This Row],[Code_Nom]]=D11473,F11473-1,(COUNTIFS(Clef_répartition[Code_Nom],Clef_répartition[[#This Row],[Code_Nom]],Clef_répartition[Année],Clef_répartition[[#This Row],[Année]])))</f>
        <v>2</v>
      </c>
      <c r="G11474" t="str">
        <f>Clef_répartition[[#This Row],[Code_Nom]]&amp;"_"&amp;Clef_répartition[[#This Row],[Nombre]]&amp;"_"&amp;Clef_répartition[[#This Row],[Année]]</f>
        <v>AIER_Association intercommunale pour l'épuration des eaux usées de Rolle_5_2022</v>
      </c>
      <c r="H11474">
        <v>5436</v>
      </c>
      <c r="I11474" t="s">
        <v>246</v>
      </c>
      <c r="J11474">
        <v>2022</v>
      </c>
      <c r="K11474">
        <v>3.2899999999999999E-2</v>
      </c>
    </row>
    <row r="11475" spans="1:11" x14ac:dyDescent="0.25">
      <c r="A11475" t="s">
        <v>713</v>
      </c>
      <c r="B11475" t="s">
        <v>630</v>
      </c>
      <c r="C11475" t="s">
        <v>631</v>
      </c>
      <c r="D11475" t="str">
        <f>Clef_répartition[[#This Row],[Code association]]&amp;"_"&amp;Clef_répartition[[#This Row],[Nom association]]</f>
        <v>AIER_Association intercommunale pour l'épuration des eaux usées de Rolle</v>
      </c>
      <c r="E11475">
        <f>COUNTIFS(D$2:D11475,Clef_répartition[[#This Row],[Code_Nom]],J$2:J11475,Clef_répartition[[#This Row],[Année]])</f>
        <v>6</v>
      </c>
      <c r="F11475">
        <f>IF(Clef_répartition[[#This Row],[Code_Nom]]=D11474,F11474-1,(COUNTIFS(Clef_répartition[Code_Nom],Clef_répartition[[#This Row],[Code_Nom]],Clef_répartition[Année],Clef_répartition[[#This Row],[Année]])))</f>
        <v>1</v>
      </c>
      <c r="G11475" t="str">
        <f>Clef_répartition[[#This Row],[Code_Nom]]&amp;"_"&amp;Clef_répartition[[#This Row],[Nombre]]&amp;"_"&amp;Clef_répartition[[#This Row],[Année]]</f>
        <v>AIER_Association intercommunale pour l'épuration des eaux usées de Rolle_6_2022</v>
      </c>
      <c r="H11475">
        <v>5862</v>
      </c>
      <c r="I11475" t="s">
        <v>262</v>
      </c>
      <c r="J11475">
        <v>2022</v>
      </c>
      <c r="K11475">
        <v>2.35E-2</v>
      </c>
    </row>
    <row r="11476" spans="1:11" x14ac:dyDescent="0.25">
      <c r="A11476" t="s">
        <v>713</v>
      </c>
      <c r="B11476" t="s">
        <v>553</v>
      </c>
      <c r="C11476" t="s">
        <v>554</v>
      </c>
      <c r="D11476" t="str">
        <f>Clef_répartition[[#This Row],[Code association]]&amp;"_"&amp;Clef_répartition[[#This Row],[Nom association]]</f>
        <v>AIERG_Association intercommunale pour l'épuration région Grandson</v>
      </c>
      <c r="E11476">
        <f>COUNTIFS(D$2:D11476,Clef_répartition[[#This Row],[Code_Nom]],J$2:J11476,Clef_répartition[[#This Row],[Année]])</f>
        <v>1</v>
      </c>
      <c r="F11476">
        <f>IF(Clef_répartition[[#This Row],[Code_Nom]]=D11475,F11475-1,(COUNTIFS(Clef_répartition[Code_Nom],Clef_répartition[[#This Row],[Code_Nom]],Clef_répartition[Année],Clef_répartition[[#This Row],[Année]])))</f>
        <v>4</v>
      </c>
      <c r="G11476" t="str">
        <f>Clef_répartition[[#This Row],[Code_Nom]]&amp;"_"&amp;Clef_répartition[[#This Row],[Nombre]]&amp;"_"&amp;Clef_répartition[[#This Row],[Année]]</f>
        <v>AIERG_Association intercommunale pour l'épuration région Grandson_1_2022</v>
      </c>
      <c r="H11476">
        <v>5553</v>
      </c>
      <c r="I11476" t="s">
        <v>47</v>
      </c>
      <c r="J11476">
        <v>2022</v>
      </c>
      <c r="K11476">
        <v>0.20399999999999999</v>
      </c>
    </row>
    <row r="11477" spans="1:11" x14ac:dyDescent="0.25">
      <c r="A11477" t="s">
        <v>713</v>
      </c>
      <c r="B11477" t="s">
        <v>553</v>
      </c>
      <c r="C11477" t="s">
        <v>554</v>
      </c>
      <c r="D11477" t="str">
        <f>Clef_répartition[[#This Row],[Code association]]&amp;"_"&amp;Clef_répartition[[#This Row],[Nom association]]</f>
        <v>AIERG_Association intercommunale pour l'épuration région Grandson</v>
      </c>
      <c r="E11477">
        <f>COUNTIFS(D$2:D11477,Clef_répartition[[#This Row],[Code_Nom]],J$2:J11477,Clef_répartition[[#This Row],[Année]])</f>
        <v>2</v>
      </c>
      <c r="F11477">
        <f>IF(Clef_répartition[[#This Row],[Code_Nom]]=D11476,F11476-1,(COUNTIFS(Clef_répartition[Code_Nom],Clef_répartition[[#This Row],[Code_Nom]],Clef_répartition[Année],Clef_répartition[[#This Row],[Année]])))</f>
        <v>3</v>
      </c>
      <c r="G11477" t="str">
        <f>Clef_répartition[[#This Row],[Code_Nom]]&amp;"_"&amp;Clef_répartition[[#This Row],[Nombre]]&amp;"_"&amp;Clef_répartition[[#This Row],[Année]]</f>
        <v>AIERG_Association intercommunale pour l'épuration région Grandson_2_2022</v>
      </c>
      <c r="H11477">
        <v>5554</v>
      </c>
      <c r="I11477" t="s">
        <v>71</v>
      </c>
      <c r="J11477">
        <v>2022</v>
      </c>
      <c r="K11477">
        <v>0.13700000000000001</v>
      </c>
    </row>
    <row r="11478" spans="1:11" x14ac:dyDescent="0.25">
      <c r="A11478" t="s">
        <v>713</v>
      </c>
      <c r="B11478" t="s">
        <v>553</v>
      </c>
      <c r="C11478" t="s">
        <v>554</v>
      </c>
      <c r="D11478" t="str">
        <f>Clef_répartition[[#This Row],[Code association]]&amp;"_"&amp;Clef_répartition[[#This Row],[Nom association]]</f>
        <v>AIERG_Association intercommunale pour l'épuration région Grandson</v>
      </c>
      <c r="E11478">
        <f>COUNTIFS(D$2:D11478,Clef_répartition[[#This Row],[Code_Nom]],J$2:J11478,Clef_répartition[[#This Row],[Année]])</f>
        <v>3</v>
      </c>
      <c r="F11478">
        <f>IF(Clef_répartition[[#This Row],[Code_Nom]]=D11477,F11477-1,(COUNTIFS(Clef_répartition[Code_Nom],Clef_répartition[[#This Row],[Code_Nom]],Clef_répartition[Année],Clef_répartition[[#This Row],[Année]])))</f>
        <v>2</v>
      </c>
      <c r="G11478" t="str">
        <f>Clef_répartition[[#This Row],[Code_Nom]]&amp;"_"&amp;Clef_répartition[[#This Row],[Nombre]]&amp;"_"&amp;Clef_répartition[[#This Row],[Année]]</f>
        <v>AIERG_Association intercommunale pour l'épuration région Grandson_3_2022</v>
      </c>
      <c r="H11478">
        <v>5561</v>
      </c>
      <c r="I11478" t="s">
        <v>132</v>
      </c>
      <c r="J11478">
        <v>2022</v>
      </c>
      <c r="K11478">
        <v>0.61399999999999999</v>
      </c>
    </row>
    <row r="11479" spans="1:11" x14ac:dyDescent="0.25">
      <c r="A11479" t="s">
        <v>713</v>
      </c>
      <c r="B11479" t="s">
        <v>553</v>
      </c>
      <c r="C11479" t="s">
        <v>554</v>
      </c>
      <c r="D11479" t="str">
        <f>Clef_répartition[[#This Row],[Code association]]&amp;"_"&amp;Clef_répartition[[#This Row],[Nom association]]</f>
        <v>AIERG_Association intercommunale pour l'épuration région Grandson</v>
      </c>
      <c r="E11479">
        <f>COUNTIFS(D$2:D11479,Clef_répartition[[#This Row],[Code_Nom]],J$2:J11479,Clef_répartition[[#This Row],[Année]])</f>
        <v>4</v>
      </c>
      <c r="F11479">
        <f>IF(Clef_répartition[[#This Row],[Code_Nom]]=D11478,F11478-1,(COUNTIFS(Clef_répartition[Code_Nom],Clef_répartition[[#This Row],[Code_Nom]],Clef_répartition[Année],Clef_répartition[[#This Row],[Année]])))</f>
        <v>1</v>
      </c>
      <c r="G11479" t="str">
        <f>Clef_répartition[[#This Row],[Code_Nom]]&amp;"_"&amp;Clef_répartition[[#This Row],[Nombre]]&amp;"_"&amp;Clef_répartition[[#This Row],[Année]]</f>
        <v>AIERG_Association intercommunale pour l'épuration région Grandson_4_2022</v>
      </c>
      <c r="H11479">
        <v>5565</v>
      </c>
      <c r="I11479" t="s">
        <v>199</v>
      </c>
      <c r="J11479">
        <v>2022</v>
      </c>
      <c r="K11479">
        <v>4.4999999999999998E-2</v>
      </c>
    </row>
    <row r="11480" spans="1:11" x14ac:dyDescent="0.25">
      <c r="A11480" t="s">
        <v>713</v>
      </c>
      <c r="B11480" t="s">
        <v>585</v>
      </c>
      <c r="C11480" t="s">
        <v>586</v>
      </c>
      <c r="D11480" t="str">
        <f>Clef_répartition[[#This Row],[Code association]]&amp;"_"&amp;Clef_répartition[[#This Row],[Nom association]]</f>
        <v>AIESFE_Association de distribution d'eau Servion-Jorat-Mézières-Oron</v>
      </c>
      <c r="E11480">
        <f>COUNTIFS(D$2:D11480,Clef_répartition[[#This Row],[Code_Nom]],J$2:J11480,Clef_répartition[[#This Row],[Année]])</f>
        <v>1</v>
      </c>
      <c r="F11480">
        <f>IF(Clef_répartition[[#This Row],[Code_Nom]]=D11479,F11479-1,(COUNTIFS(Clef_répartition[Code_Nom],Clef_répartition[[#This Row],[Code_Nom]],Clef_répartition[Année],Clef_répartition[[#This Row],[Année]])))</f>
        <v>3</v>
      </c>
      <c r="G11480" t="str">
        <f>Clef_répartition[[#This Row],[Code_Nom]]&amp;"_"&amp;Clef_répartition[[#This Row],[Nombre]]&amp;"_"&amp;Clef_répartition[[#This Row],[Année]]</f>
        <v>AIESFE_Association de distribution d'eau Servion-Jorat-Mézières-Oron_1_2022</v>
      </c>
      <c r="H11480">
        <v>5806</v>
      </c>
      <c r="I11480" t="s">
        <v>140</v>
      </c>
      <c r="J11480">
        <v>2022</v>
      </c>
      <c r="K11480">
        <v>0.14000000000000001</v>
      </c>
    </row>
    <row r="11481" spans="1:11" x14ac:dyDescent="0.25">
      <c r="A11481" t="s">
        <v>713</v>
      </c>
      <c r="B11481" t="s">
        <v>585</v>
      </c>
      <c r="C11481" t="s">
        <v>586</v>
      </c>
      <c r="D11481" t="str">
        <f>Clef_répartition[[#This Row],[Code association]]&amp;"_"&amp;Clef_répartition[[#This Row],[Nom association]]</f>
        <v>AIESFE_Association de distribution d'eau Servion-Jorat-Mézières-Oron</v>
      </c>
      <c r="E11481">
        <f>COUNTIFS(D$2:D11481,Clef_répartition[[#This Row],[Code_Nom]],J$2:J11481,Clef_répartition[[#This Row],[Année]])</f>
        <v>2</v>
      </c>
      <c r="F11481">
        <f>IF(Clef_répartition[[#This Row],[Code_Nom]]=D11480,F11480-1,(COUNTIFS(Clef_répartition[Code_Nom],Clef_répartition[[#This Row],[Code_Nom]],Clef_répartition[Année],Clef_répartition[[#This Row],[Année]])))</f>
        <v>2</v>
      </c>
      <c r="G11481" t="str">
        <f>Clef_répartition[[#This Row],[Code_Nom]]&amp;"_"&amp;Clef_répartition[[#This Row],[Nombre]]&amp;"_"&amp;Clef_répartition[[#This Row],[Année]]</f>
        <v>AIESFE_Association de distribution d'eau Servion-Jorat-Mézières-Oron_2_2022</v>
      </c>
      <c r="H11481">
        <v>5805</v>
      </c>
      <c r="I11481" t="s">
        <v>206</v>
      </c>
      <c r="J11481">
        <v>2022</v>
      </c>
      <c r="K11481">
        <v>0.13</v>
      </c>
    </row>
    <row r="11482" spans="1:11" x14ac:dyDescent="0.25">
      <c r="A11482" t="s">
        <v>713</v>
      </c>
      <c r="B11482" t="s">
        <v>585</v>
      </c>
      <c r="C11482" t="s">
        <v>586</v>
      </c>
      <c r="D11482" t="str">
        <f>Clef_répartition[[#This Row],[Code association]]&amp;"_"&amp;Clef_répartition[[#This Row],[Nom association]]</f>
        <v>AIESFE_Association de distribution d'eau Servion-Jorat-Mézières-Oron</v>
      </c>
      <c r="E11482">
        <f>COUNTIFS(D$2:D11482,Clef_répartition[[#This Row],[Code_Nom]],J$2:J11482,Clef_répartition[[#This Row],[Année]])</f>
        <v>3</v>
      </c>
      <c r="F11482">
        <f>IF(Clef_répartition[[#This Row],[Code_Nom]]=D11481,F11481-1,(COUNTIFS(Clef_répartition[Code_Nom],Clef_répartition[[#This Row],[Code_Nom]],Clef_répartition[Année],Clef_répartition[[#This Row],[Année]])))</f>
        <v>1</v>
      </c>
      <c r="G11482" t="str">
        <f>Clef_répartition[[#This Row],[Code_Nom]]&amp;"_"&amp;Clef_répartition[[#This Row],[Nombre]]&amp;"_"&amp;Clef_répartition[[#This Row],[Année]]</f>
        <v>AIESFE_Association de distribution d'eau Servion-Jorat-Mézières-Oron_3_2022</v>
      </c>
      <c r="H11482">
        <v>5799</v>
      </c>
      <c r="I11482" t="s">
        <v>254</v>
      </c>
      <c r="J11482">
        <v>2022</v>
      </c>
      <c r="K11482">
        <v>0.73</v>
      </c>
    </row>
    <row r="11483" spans="1:11" x14ac:dyDescent="0.25">
      <c r="A11483" t="s">
        <v>713</v>
      </c>
      <c r="B11483" t="s">
        <v>499</v>
      </c>
      <c r="C11483" t="s">
        <v>500</v>
      </c>
      <c r="D11483" t="str">
        <f>Clef_répartition[[#This Row],[Code association]]&amp;"_"&amp;Clef_répartition[[#This Row],[Nom association]]</f>
        <v>AIEV_Association intercommunale des eaux usées Vufflens-la-Ville</v>
      </c>
      <c r="E11483">
        <f>COUNTIFS(D$2:D11483,Clef_répartition[[#This Row],[Code_Nom]],J$2:J11483,Clef_répartition[[#This Row],[Année]])</f>
        <v>1</v>
      </c>
      <c r="F11483">
        <f>IF(Clef_répartition[[#This Row],[Code_Nom]]=D11482,F11482-1,(COUNTIFS(Clef_répartition[Code_Nom],Clef_répartition[[#This Row],[Code_Nom]],Clef_répartition[Année],Clef_répartition[[#This Row],[Année]])))</f>
        <v>7</v>
      </c>
      <c r="G11483" t="str">
        <f>Clef_répartition[[#This Row],[Code_Nom]]&amp;"_"&amp;Clef_répartition[[#This Row],[Nombre]]&amp;"_"&amp;Clef_répartition[[#This Row],[Année]]</f>
        <v>AIEV_Association intercommunale des eaux usées Vufflens-la-Ville_1_2022</v>
      </c>
      <c r="H11483">
        <v>5621</v>
      </c>
      <c r="I11483" t="s">
        <v>1</v>
      </c>
      <c r="J11483">
        <v>2022</v>
      </c>
      <c r="K11483">
        <v>0.24560000000000001</v>
      </c>
    </row>
    <row r="11484" spans="1:11" x14ac:dyDescent="0.25">
      <c r="A11484" t="s">
        <v>713</v>
      </c>
      <c r="B11484" t="s">
        <v>499</v>
      </c>
      <c r="C11484" t="s">
        <v>500</v>
      </c>
      <c r="D11484" t="str">
        <f>Clef_répartition[[#This Row],[Code association]]&amp;"_"&amp;Clef_répartition[[#This Row],[Nom association]]</f>
        <v>AIEV_Association intercommunale des eaux usées Vufflens-la-Ville</v>
      </c>
      <c r="E11484">
        <f>COUNTIFS(D$2:D11484,Clef_répartition[[#This Row],[Code_Nom]],J$2:J11484,Clef_répartition[[#This Row],[Année]])</f>
        <v>2</v>
      </c>
      <c r="F11484">
        <f>IF(Clef_répartition[[#This Row],[Code_Nom]]=D11483,F11483-1,(COUNTIFS(Clef_répartition[Code_Nom],Clef_répartition[[#This Row],[Code_Nom]],Clef_répartition[Année],Clef_répartition[[#This Row],[Année]])))</f>
        <v>6</v>
      </c>
      <c r="G11484" t="str">
        <f>Clef_répartition[[#This Row],[Code_Nom]]&amp;"_"&amp;Clef_répartition[[#This Row],[Nombre]]&amp;"_"&amp;Clef_répartition[[#This Row],[Année]]</f>
        <v>AIEV_Association intercommunale des eaux usées Vufflens-la-Ville_2_2022</v>
      </c>
      <c r="H11484">
        <v>5622</v>
      </c>
      <c r="I11484" t="s">
        <v>36</v>
      </c>
      <c r="J11484">
        <v>2022</v>
      </c>
      <c r="K11484">
        <v>8.43E-2</v>
      </c>
    </row>
    <row r="11485" spans="1:11" x14ac:dyDescent="0.25">
      <c r="A11485" t="s">
        <v>713</v>
      </c>
      <c r="B11485" t="s">
        <v>499</v>
      </c>
      <c r="C11485" t="s">
        <v>500</v>
      </c>
      <c r="D11485" t="str">
        <f>Clef_répartition[[#This Row],[Code association]]&amp;"_"&amp;Clef_répartition[[#This Row],[Nom association]]</f>
        <v>AIEV_Association intercommunale des eaux usées Vufflens-la-Ville</v>
      </c>
      <c r="E11485">
        <f>COUNTIFS(D$2:D11485,Clef_répartition[[#This Row],[Code_Nom]],J$2:J11485,Clef_répartition[[#This Row],[Année]])</f>
        <v>3</v>
      </c>
      <c r="F11485">
        <f>IF(Clef_répartition[[#This Row],[Code_Nom]]=D11484,F11484-1,(COUNTIFS(Clef_répartition[Code_Nom],Clef_répartition[[#This Row],[Code_Nom]],Clef_répartition[Année],Clef_répartition[[#This Row],[Année]])))</f>
        <v>5</v>
      </c>
      <c r="G11485" t="str">
        <f>Clef_répartition[[#This Row],[Code_Nom]]&amp;"_"&amp;Clef_répartition[[#This Row],[Nombre]]&amp;"_"&amp;Clef_répartition[[#This Row],[Année]]</f>
        <v>AIEV_Association intercommunale des eaux usées Vufflens-la-Ville_3_2022</v>
      </c>
      <c r="H11485">
        <v>5634</v>
      </c>
      <c r="I11485" t="s">
        <v>101</v>
      </c>
      <c r="J11485">
        <v>2022</v>
      </c>
      <c r="K11485">
        <v>7.7299999999999994E-2</v>
      </c>
    </row>
    <row r="11486" spans="1:11" x14ac:dyDescent="0.25">
      <c r="A11486" t="s">
        <v>713</v>
      </c>
      <c r="B11486" t="s">
        <v>499</v>
      </c>
      <c r="C11486" t="s">
        <v>500</v>
      </c>
      <c r="D11486" t="str">
        <f>Clef_répartition[[#This Row],[Code association]]&amp;"_"&amp;Clef_répartition[[#This Row],[Nom association]]</f>
        <v>AIEV_Association intercommunale des eaux usées Vufflens-la-Ville</v>
      </c>
      <c r="E11486">
        <f>COUNTIFS(D$2:D11486,Clef_répartition[[#This Row],[Code_Nom]],J$2:J11486,Clef_répartition[[#This Row],[Année]])</f>
        <v>4</v>
      </c>
      <c r="F11486">
        <f>IF(Clef_répartition[[#This Row],[Code_Nom]]=D11485,F11485-1,(COUNTIFS(Clef_répartition[Code_Nom],Clef_répartition[[#This Row],[Code_Nom]],Clef_répartition[Année],Clef_répartition[[#This Row],[Année]])))</f>
        <v>4</v>
      </c>
      <c r="G11486" t="str">
        <f>Clef_répartition[[#This Row],[Code_Nom]]&amp;"_"&amp;Clef_répartition[[#This Row],[Nombre]]&amp;"_"&amp;Clef_répartition[[#This Row],[Année]]</f>
        <v>AIEV_Association intercommunale des eaux usées Vufflens-la-Ville_4_2022</v>
      </c>
      <c r="H11486">
        <v>5484</v>
      </c>
      <c r="I11486" t="s">
        <v>127</v>
      </c>
      <c r="J11486">
        <v>2022</v>
      </c>
      <c r="K11486">
        <v>0.13020000000000001</v>
      </c>
    </row>
    <row r="11487" spans="1:11" x14ac:dyDescent="0.25">
      <c r="A11487" t="s">
        <v>713</v>
      </c>
      <c r="B11487" t="s">
        <v>499</v>
      </c>
      <c r="C11487" t="s">
        <v>500</v>
      </c>
      <c r="D11487" t="str">
        <f>Clef_répartition[[#This Row],[Code association]]&amp;"_"&amp;Clef_répartition[[#This Row],[Nom association]]</f>
        <v>AIEV_Association intercommunale des eaux usées Vufflens-la-Ville</v>
      </c>
      <c r="E11487">
        <f>COUNTIFS(D$2:D11487,Clef_répartition[[#This Row],[Code_Nom]],J$2:J11487,Clef_répartition[[#This Row],[Année]])</f>
        <v>5</v>
      </c>
      <c r="F11487">
        <f>IF(Clef_répartition[[#This Row],[Code_Nom]]=D11486,F11486-1,(COUNTIFS(Clef_répartition[Code_Nom],Clef_répartition[[#This Row],[Code_Nom]],Clef_répartition[Année],Clef_répartition[[#This Row],[Année]])))</f>
        <v>3</v>
      </c>
      <c r="G11487" t="str">
        <f>Clef_répartition[[#This Row],[Code_Nom]]&amp;"_"&amp;Clef_répartition[[#This Row],[Nombre]]&amp;"_"&amp;Clef_répartition[[#This Row],[Année]]</f>
        <v>AIEV_Association intercommunale des eaux usées Vufflens-la-Ville_5_2022</v>
      </c>
      <c r="H11487">
        <v>5489</v>
      </c>
      <c r="I11487" t="s">
        <v>175</v>
      </c>
      <c r="J11487">
        <v>2022</v>
      </c>
      <c r="K11487">
        <v>0.1895</v>
      </c>
    </row>
    <row r="11488" spans="1:11" x14ac:dyDescent="0.25">
      <c r="A11488" t="s">
        <v>713</v>
      </c>
      <c r="B11488" t="s">
        <v>499</v>
      </c>
      <c r="C11488" t="s">
        <v>500</v>
      </c>
      <c r="D11488" t="str">
        <f>Clef_répartition[[#This Row],[Code association]]&amp;"_"&amp;Clef_répartition[[#This Row],[Nom association]]</f>
        <v>AIEV_Association intercommunale des eaux usées Vufflens-la-Ville</v>
      </c>
      <c r="E11488">
        <f>COUNTIFS(D$2:D11488,Clef_répartition[[#This Row],[Code_Nom]],J$2:J11488,Clef_répartition[[#This Row],[Année]])</f>
        <v>6</v>
      </c>
      <c r="F11488">
        <f>IF(Clef_répartition[[#This Row],[Code_Nom]]=D11487,F11487-1,(COUNTIFS(Clef_répartition[Code_Nom],Clef_répartition[[#This Row],[Code_Nom]],Clef_répartition[Année],Clef_répartition[[#This Row],[Année]])))</f>
        <v>2</v>
      </c>
      <c r="G11488" t="str">
        <f>Clef_répartition[[#This Row],[Code_Nom]]&amp;"_"&amp;Clef_répartition[[#This Row],[Nombre]]&amp;"_"&amp;Clef_répartition[[#This Row],[Année]]</f>
        <v>AIEV_Association intercommunale des eaux usées Vufflens-la-Ville_6_2022</v>
      </c>
      <c r="H11488">
        <v>5645</v>
      </c>
      <c r="I11488" t="s">
        <v>235</v>
      </c>
      <c r="J11488">
        <v>2022</v>
      </c>
      <c r="K11488">
        <v>8.7300000000000003E-2</v>
      </c>
    </row>
    <row r="11489" spans="1:11" x14ac:dyDescent="0.25">
      <c r="A11489" t="s">
        <v>713</v>
      </c>
      <c r="B11489" t="s">
        <v>499</v>
      </c>
      <c r="C11489" t="s">
        <v>500</v>
      </c>
      <c r="D11489" t="str">
        <f>Clef_répartition[[#This Row],[Code association]]&amp;"_"&amp;Clef_répartition[[#This Row],[Nom association]]</f>
        <v>AIEV_Association intercommunale des eaux usées Vufflens-la-Ville</v>
      </c>
      <c r="E11489">
        <f>COUNTIFS(D$2:D11489,Clef_répartition[[#This Row],[Code_Nom]],J$2:J11489,Clef_répartition[[#This Row],[Année]])</f>
        <v>7</v>
      </c>
      <c r="F11489">
        <f>IF(Clef_répartition[[#This Row],[Code_Nom]]=D11488,F11488-1,(COUNTIFS(Clef_répartition[Code_Nom],Clef_répartition[[#This Row],[Code_Nom]],Clef_répartition[Année],Clef_répartition[[#This Row],[Année]])))</f>
        <v>1</v>
      </c>
      <c r="G11489" t="str">
        <f>Clef_répartition[[#This Row],[Code_Nom]]&amp;"_"&amp;Clef_répartition[[#This Row],[Nombre]]&amp;"_"&amp;Clef_répartition[[#This Row],[Année]]</f>
        <v>AIEV_Association intercommunale des eaux usées Vufflens-la-Ville_7_2022</v>
      </c>
      <c r="H11489">
        <v>5503</v>
      </c>
      <c r="I11489" t="s">
        <v>290</v>
      </c>
      <c r="J11489">
        <v>2022</v>
      </c>
      <c r="K11489">
        <v>0.18579999999999999</v>
      </c>
    </row>
    <row r="11490" spans="1:11" x14ac:dyDescent="0.25">
      <c r="A11490" t="s">
        <v>713</v>
      </c>
      <c r="B11490" t="s">
        <v>634</v>
      </c>
      <c r="C11490" t="s">
        <v>635</v>
      </c>
      <c r="D11490" t="str">
        <f>Clef_répartition[[#This Row],[Code association]]&amp;"_"&amp;Clef_répartition[[#This Row],[Nom association]]</f>
        <v>AIML_Association intercommunale pour l'épuration et le traitement des eaux usées de Moudon-Lucens</v>
      </c>
      <c r="E11490">
        <f>COUNTIFS(D$2:D11490,Clef_répartition[[#This Row],[Code_Nom]],J$2:J11490,Clef_répartition[[#This Row],[Année]])</f>
        <v>1</v>
      </c>
      <c r="F11490">
        <f>IF(Clef_répartition[[#This Row],[Code_Nom]]=D11489,F11489-1,(COUNTIFS(Clef_répartition[Code_Nom],Clef_répartition[[#This Row],[Code_Nom]],Clef_répartition[Année],Clef_répartition[[#This Row],[Année]])))</f>
        <v>2</v>
      </c>
      <c r="G11490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Moudon-Lucens_1_2022</v>
      </c>
      <c r="H11490">
        <v>5675</v>
      </c>
      <c r="I11490" t="s">
        <v>164</v>
      </c>
      <c r="J11490">
        <v>2022</v>
      </c>
      <c r="K11490">
        <v>0.41887793783169069</v>
      </c>
    </row>
    <row r="11491" spans="1:11" x14ac:dyDescent="0.25">
      <c r="A11491" t="s">
        <v>713</v>
      </c>
      <c r="B11491" t="s">
        <v>634</v>
      </c>
      <c r="C11491" t="s">
        <v>635</v>
      </c>
      <c r="D11491" t="str">
        <f>Clef_répartition[[#This Row],[Code association]]&amp;"_"&amp;Clef_répartition[[#This Row],[Nom association]]</f>
        <v>AIML_Association intercommunale pour l'épuration et le traitement des eaux usées de Moudon-Lucens</v>
      </c>
      <c r="E11491">
        <f>COUNTIFS(D$2:D11491,Clef_répartition[[#This Row],[Code_Nom]],J$2:J11491,Clef_répartition[[#This Row],[Année]])</f>
        <v>2</v>
      </c>
      <c r="F11491">
        <f>IF(Clef_répartition[[#This Row],[Code_Nom]]=D11490,F11490-1,(COUNTIFS(Clef_répartition[Code_Nom],Clef_répartition[[#This Row],[Code_Nom]],Clef_répartition[Année],Clef_répartition[[#This Row],[Année]])))</f>
        <v>1</v>
      </c>
      <c r="G11491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Moudon-Lucens_2_2022</v>
      </c>
      <c r="H11491">
        <v>5678</v>
      </c>
      <c r="I11491" t="s">
        <v>192</v>
      </c>
      <c r="J11491">
        <v>2022</v>
      </c>
      <c r="K11491">
        <v>0.58112206216830931</v>
      </c>
    </row>
    <row r="11492" spans="1:11" x14ac:dyDescent="0.25">
      <c r="A11492" t="s">
        <v>713</v>
      </c>
      <c r="B11492" t="s">
        <v>463</v>
      </c>
      <c r="C11492" t="s">
        <v>464</v>
      </c>
      <c r="D11492" t="str">
        <f>Clef_répartition[[#This Row],[Code association]]&amp;"_"&amp;Clef_répartition[[#This Row],[Nom association]]</f>
        <v>AIPCV_Association intercommunale de la piscine et du camping de la Venoge</v>
      </c>
      <c r="E11492">
        <f>COUNTIFS(D$2:D11492,Clef_répartition[[#This Row],[Code_Nom]],J$2:J11492,Clef_répartition[[#This Row],[Année]])</f>
        <v>1</v>
      </c>
      <c r="F11492">
        <f>IF(Clef_répartition[[#This Row],[Code_Nom]]=D11491,F11491-1,(COUNTIFS(Clef_répartition[Code_Nom],Clef_répartition[[#This Row],[Code_Nom]],Clef_répartition[Année],Clef_répartition[[#This Row],[Année]])))</f>
        <v>19</v>
      </c>
      <c r="G11492" t="str">
        <f>Clef_répartition[[#This Row],[Code_Nom]]&amp;"_"&amp;Clef_répartition[[#This Row],[Nombre]]&amp;"_"&amp;Clef_répartition[[#This Row],[Année]]</f>
        <v>AIPCV_Association intercommunale de la piscine et du camping de la Venoge_1_2022</v>
      </c>
      <c r="H11492">
        <v>5475</v>
      </c>
      <c r="I11492" t="s">
        <v>55</v>
      </c>
      <c r="J11492">
        <v>2022</v>
      </c>
      <c r="K11492">
        <v>8.2524954628809266E-3</v>
      </c>
    </row>
    <row r="11493" spans="1:11" x14ac:dyDescent="0.25">
      <c r="A11493" t="s">
        <v>713</v>
      </c>
      <c r="B11493" t="s">
        <v>463</v>
      </c>
      <c r="C11493" t="s">
        <v>464</v>
      </c>
      <c r="D11493" t="str">
        <f>Clef_répartition[[#This Row],[Code association]]&amp;"_"&amp;Clef_répartition[[#This Row],[Nom association]]</f>
        <v>AIPCV_Association intercommunale de la piscine et du camping de la Venoge</v>
      </c>
      <c r="E11493">
        <f>COUNTIFS(D$2:D11493,Clef_répartition[[#This Row],[Code_Nom]],J$2:J11493,Clef_répartition[[#This Row],[Année]])</f>
        <v>2</v>
      </c>
      <c r="F11493">
        <f>IF(Clef_répartition[[#This Row],[Code_Nom]]=D11492,F11492-1,(COUNTIFS(Clef_répartition[Code_Nom],Clef_répartition[[#This Row],[Code_Nom]],Clef_répartition[Année],Clef_répartition[[#This Row],[Année]])))</f>
        <v>18</v>
      </c>
      <c r="G11493" t="str">
        <f>Clef_répartition[[#This Row],[Code_Nom]]&amp;"_"&amp;Clef_répartition[[#This Row],[Nombre]]&amp;"_"&amp;Clef_répartition[[#This Row],[Année]]</f>
        <v>AIPCV_Association intercommunale de la piscine et du camping de la Venoge_2_2022</v>
      </c>
      <c r="H11493">
        <v>5476</v>
      </c>
      <c r="I11493" t="s">
        <v>64</v>
      </c>
      <c r="J11493">
        <v>2022</v>
      </c>
      <c r="K11493">
        <v>3.4421730099136107E-2</v>
      </c>
    </row>
    <row r="11494" spans="1:11" x14ac:dyDescent="0.25">
      <c r="A11494" t="s">
        <v>713</v>
      </c>
      <c r="B11494" t="s">
        <v>463</v>
      </c>
      <c r="C11494" t="s">
        <v>464</v>
      </c>
      <c r="D11494" t="str">
        <f>Clef_répartition[[#This Row],[Code association]]&amp;"_"&amp;Clef_répartition[[#This Row],[Nom association]]</f>
        <v>AIPCV_Association intercommunale de la piscine et du camping de la Venoge</v>
      </c>
      <c r="E11494">
        <f>COUNTIFS(D$2:D11494,Clef_répartition[[#This Row],[Code_Nom]],J$2:J11494,Clef_répartition[[#This Row],[Année]])</f>
        <v>3</v>
      </c>
      <c r="F11494">
        <f>IF(Clef_répartition[[#This Row],[Code_Nom]]=D11493,F11493-1,(COUNTIFS(Clef_répartition[Code_Nom],Clef_répartition[[#This Row],[Code_Nom]],Clef_répartition[Année],Clef_répartition[[#This Row],[Année]])))</f>
        <v>17</v>
      </c>
      <c r="G11494" t="str">
        <f>Clef_répartition[[#This Row],[Code_Nom]]&amp;"_"&amp;Clef_répartition[[#This Row],[Nombre]]&amp;"_"&amp;Clef_répartition[[#This Row],[Année]]</f>
        <v>AIPCV_Association intercommunale de la piscine et du camping de la Venoge_3_2022</v>
      </c>
      <c r="H11494">
        <v>5477</v>
      </c>
      <c r="I11494" t="s">
        <v>79</v>
      </c>
      <c r="J11494">
        <v>2022</v>
      </c>
      <c r="K11494">
        <v>0.11461244264387704</v>
      </c>
    </row>
    <row r="11495" spans="1:11" x14ac:dyDescent="0.25">
      <c r="A11495" t="s">
        <v>713</v>
      </c>
      <c r="B11495" t="s">
        <v>463</v>
      </c>
      <c r="C11495" t="s">
        <v>464</v>
      </c>
      <c r="D11495" t="str">
        <f>Clef_répartition[[#This Row],[Code association]]&amp;"_"&amp;Clef_répartition[[#This Row],[Nom association]]</f>
        <v>AIPCV_Association intercommunale de la piscine et du camping de la Venoge</v>
      </c>
      <c r="E11495">
        <f>COUNTIFS(D$2:D11495,Clef_répartition[[#This Row],[Code_Nom]],J$2:J11495,Clef_répartition[[#This Row],[Année]])</f>
        <v>4</v>
      </c>
      <c r="F11495">
        <f>IF(Clef_répartition[[#This Row],[Code_Nom]]=D11494,F11494-1,(COUNTIFS(Clef_répartition[Code_Nom],Clef_répartition[[#This Row],[Code_Nom]],Clef_répartition[Année],Clef_répartition[[#This Row],[Année]])))</f>
        <v>16</v>
      </c>
      <c r="G11495" t="str">
        <f>Clef_répartition[[#This Row],[Code_Nom]]&amp;"_"&amp;Clef_répartition[[#This Row],[Nombre]]&amp;"_"&amp;Clef_répartition[[#This Row],[Année]]</f>
        <v>AIPCV_Association intercommunale de la piscine et du camping de la Venoge_4_2022</v>
      </c>
      <c r="H11495">
        <v>5479</v>
      </c>
      <c r="I11495" t="s">
        <v>85</v>
      </c>
      <c r="J11495">
        <v>2022</v>
      </c>
      <c r="K11495">
        <v>2.861237895171035E-2</v>
      </c>
    </row>
    <row r="11496" spans="1:11" x14ac:dyDescent="0.25">
      <c r="A11496" t="s">
        <v>713</v>
      </c>
      <c r="B11496" t="s">
        <v>463</v>
      </c>
      <c r="C11496" t="s">
        <v>464</v>
      </c>
      <c r="D11496" t="str">
        <f>Clef_répartition[[#This Row],[Code association]]&amp;"_"&amp;Clef_répartition[[#This Row],[Nom association]]</f>
        <v>AIPCV_Association intercommunale de la piscine et du camping de la Venoge</v>
      </c>
      <c r="E11496">
        <f>COUNTIFS(D$2:D11496,Clef_répartition[[#This Row],[Code_Nom]],J$2:J11496,Clef_répartition[[#This Row],[Année]])</f>
        <v>5</v>
      </c>
      <c r="F11496">
        <f>IF(Clef_répartition[[#This Row],[Code_Nom]]=D11495,F11495-1,(COUNTIFS(Clef_répartition[Code_Nom],Clef_répartition[[#This Row],[Code_Nom]],Clef_répartition[Année],Clef_répartition[[#This Row],[Année]])))</f>
        <v>15</v>
      </c>
      <c r="G11496" t="str">
        <f>Clef_répartition[[#This Row],[Code_Nom]]&amp;"_"&amp;Clef_répartition[[#This Row],[Nombre]]&amp;"_"&amp;Clef_répartition[[#This Row],[Année]]</f>
        <v>AIPCV_Association intercommunale de la piscine et du camping de la Venoge_5_2022</v>
      </c>
      <c r="H11496">
        <v>5481</v>
      </c>
      <c r="I11496" t="s">
        <v>94</v>
      </c>
      <c r="J11496">
        <v>2022</v>
      </c>
      <c r="K11496">
        <v>2.4323204383234254E-2</v>
      </c>
    </row>
    <row r="11497" spans="1:11" x14ac:dyDescent="0.25">
      <c r="A11497" t="s">
        <v>713</v>
      </c>
      <c r="B11497" t="s">
        <v>463</v>
      </c>
      <c r="C11497" t="s">
        <v>464</v>
      </c>
      <c r="D11497" t="str">
        <f>Clef_répartition[[#This Row],[Code association]]&amp;"_"&amp;Clef_répartition[[#This Row],[Nom association]]</f>
        <v>AIPCV_Association intercommunale de la piscine et du camping de la Venoge</v>
      </c>
      <c r="E11497">
        <f>COUNTIFS(D$2:D11497,Clef_répartition[[#This Row],[Code_Nom]],J$2:J11497,Clef_répartition[[#This Row],[Année]])</f>
        <v>6</v>
      </c>
      <c r="F11497">
        <f>IF(Clef_répartition[[#This Row],[Code_Nom]]=D11496,F11496-1,(COUNTIFS(Clef_répartition[Code_Nom],Clef_répartition[[#This Row],[Code_Nom]],Clef_répartition[Année],Clef_répartition[[#This Row],[Année]])))</f>
        <v>14</v>
      </c>
      <c r="G11497" t="str">
        <f>Clef_répartition[[#This Row],[Code_Nom]]&amp;"_"&amp;Clef_répartition[[#This Row],[Nombre]]&amp;"_"&amp;Clef_répartition[[#This Row],[Année]]</f>
        <v>AIPCV_Association intercommunale de la piscine et du camping de la Venoge_6_2022</v>
      </c>
      <c r="H11497">
        <v>5482</v>
      </c>
      <c r="I11497" t="s">
        <v>102</v>
      </c>
      <c r="J11497">
        <v>2022</v>
      </c>
      <c r="K11497">
        <v>0.13247477809156283</v>
      </c>
    </row>
    <row r="11498" spans="1:11" x14ac:dyDescent="0.25">
      <c r="A11498" t="s">
        <v>713</v>
      </c>
      <c r="B11498" t="s">
        <v>463</v>
      </c>
      <c r="C11498" t="s">
        <v>464</v>
      </c>
      <c r="D11498" t="str">
        <f>Clef_répartition[[#This Row],[Code association]]&amp;"_"&amp;Clef_répartition[[#This Row],[Nom association]]</f>
        <v>AIPCV_Association intercommunale de la piscine et du camping de la Venoge</v>
      </c>
      <c r="E11498">
        <f>COUNTIFS(D$2:D11498,Clef_répartition[[#This Row],[Code_Nom]],J$2:J11498,Clef_répartition[[#This Row],[Année]])</f>
        <v>7</v>
      </c>
      <c r="F11498">
        <f>IF(Clef_répartition[[#This Row],[Code_Nom]]=D11497,F11497-1,(COUNTIFS(Clef_répartition[Code_Nom],Clef_répartition[[#This Row],[Code_Nom]],Clef_répartition[Année],Clef_répartition[[#This Row],[Année]])))</f>
        <v>13</v>
      </c>
      <c r="G11498" t="str">
        <f>Clef_répartition[[#This Row],[Code_Nom]]&amp;"_"&amp;Clef_répartition[[#This Row],[Nombre]]&amp;"_"&amp;Clef_répartition[[#This Row],[Année]]</f>
        <v>AIPCV_Association intercommunale de la piscine et du camping de la Venoge_7_2022</v>
      </c>
      <c r="H11498">
        <v>5483</v>
      </c>
      <c r="I11498" t="s">
        <v>113</v>
      </c>
      <c r="J11498">
        <v>2022</v>
      </c>
      <c r="K11498">
        <v>3.4638871101840364E-2</v>
      </c>
    </row>
    <row r="11499" spans="1:11" x14ac:dyDescent="0.25">
      <c r="A11499" t="s">
        <v>713</v>
      </c>
      <c r="B11499" t="s">
        <v>463</v>
      </c>
      <c r="C11499" t="s">
        <v>464</v>
      </c>
      <c r="D11499" t="str">
        <f>Clef_répartition[[#This Row],[Code association]]&amp;"_"&amp;Clef_répartition[[#This Row],[Nom association]]</f>
        <v>AIPCV_Association intercommunale de la piscine et du camping de la Venoge</v>
      </c>
      <c r="E11499">
        <f>COUNTIFS(D$2:D11499,Clef_répartition[[#This Row],[Code_Nom]],J$2:J11499,Clef_répartition[[#This Row],[Année]])</f>
        <v>8</v>
      </c>
      <c r="F11499">
        <f>IF(Clef_répartition[[#This Row],[Code_Nom]]=D11498,F11498-1,(COUNTIFS(Clef_répartition[Code_Nom],Clef_répartition[[#This Row],[Code_Nom]],Clef_répartition[Année],Clef_répartition[[#This Row],[Année]])))</f>
        <v>12</v>
      </c>
      <c r="G11499" t="str">
        <f>Clef_répartition[[#This Row],[Code_Nom]]&amp;"_"&amp;Clef_répartition[[#This Row],[Nombre]]&amp;"_"&amp;Clef_répartition[[#This Row],[Année]]</f>
        <v>AIPCV_Association intercommunale de la piscine et du camping de la Venoge_8_2022</v>
      </c>
      <c r="H11499">
        <v>5484</v>
      </c>
      <c r="I11499" t="s">
        <v>127</v>
      </c>
      <c r="J11499">
        <v>2022</v>
      </c>
      <c r="K11499">
        <v>1.0815157370832858E-2</v>
      </c>
    </row>
    <row r="11500" spans="1:11" x14ac:dyDescent="0.25">
      <c r="A11500" t="s">
        <v>713</v>
      </c>
      <c r="B11500" t="s">
        <v>463</v>
      </c>
      <c r="C11500" t="s">
        <v>464</v>
      </c>
      <c r="D11500" t="str">
        <f>Clef_répartition[[#This Row],[Code association]]&amp;"_"&amp;Clef_répartition[[#This Row],[Nom association]]</f>
        <v>AIPCV_Association intercommunale de la piscine et du camping de la Venoge</v>
      </c>
      <c r="E11500">
        <f>COUNTIFS(D$2:D11500,Clef_répartition[[#This Row],[Code_Nom]],J$2:J11500,Clef_répartition[[#This Row],[Année]])</f>
        <v>9</v>
      </c>
      <c r="F11500">
        <f>IF(Clef_répartition[[#This Row],[Code_Nom]]=D11499,F11499-1,(COUNTIFS(Clef_répartition[Code_Nom],Clef_répartition[[#This Row],[Code_Nom]],Clef_répartition[Année],Clef_répartition[[#This Row],[Année]])))</f>
        <v>11</v>
      </c>
      <c r="G11500" t="str">
        <f>Clef_répartition[[#This Row],[Code_Nom]]&amp;"_"&amp;Clef_répartition[[#This Row],[Nombre]]&amp;"_"&amp;Clef_répartition[[#This Row],[Année]]</f>
        <v>AIPCV_Association intercommunale de la piscine et du camping de la Venoge_9_2022</v>
      </c>
      <c r="H11500">
        <v>5485</v>
      </c>
      <c r="I11500" t="s">
        <v>129</v>
      </c>
      <c r="J11500">
        <v>2022</v>
      </c>
      <c r="K11500">
        <v>6.6128960714444147E-3</v>
      </c>
    </row>
    <row r="11501" spans="1:11" x14ac:dyDescent="0.25">
      <c r="A11501" t="s">
        <v>713</v>
      </c>
      <c r="B11501" t="s">
        <v>463</v>
      </c>
      <c r="C11501" t="s">
        <v>464</v>
      </c>
      <c r="D11501" t="str">
        <f>Clef_répartition[[#This Row],[Code association]]&amp;"_"&amp;Clef_répartition[[#This Row],[Nom association]]</f>
        <v>AIPCV_Association intercommunale de la piscine et du camping de la Venoge</v>
      </c>
      <c r="E11501">
        <f>COUNTIFS(D$2:D11501,Clef_répartition[[#This Row],[Code_Nom]],J$2:J11501,Clef_répartition[[#This Row],[Année]])</f>
        <v>10</v>
      </c>
      <c r="F11501">
        <f>IF(Clef_répartition[[#This Row],[Code_Nom]]=D11500,F11500-1,(COUNTIFS(Clef_répartition[Code_Nom],Clef_répartition[[#This Row],[Code_Nom]],Clef_répartition[Année],Clef_répartition[[#This Row],[Année]])))</f>
        <v>10</v>
      </c>
      <c r="G11501" t="str">
        <f>Clef_répartition[[#This Row],[Code_Nom]]&amp;"_"&amp;Clef_répartition[[#This Row],[Nombre]]&amp;"_"&amp;Clef_répartition[[#This Row],[Année]]</f>
        <v>AIPCV_Association intercommunale de la piscine et du camping de la Venoge_10_2022</v>
      </c>
      <c r="H11501">
        <v>5754</v>
      </c>
      <c r="I11501" t="s">
        <v>142</v>
      </c>
      <c r="J11501">
        <v>2022</v>
      </c>
      <c r="K11501">
        <v>5.4726925522247342E-3</v>
      </c>
    </row>
    <row r="11502" spans="1:11" x14ac:dyDescent="0.25">
      <c r="A11502" t="s">
        <v>713</v>
      </c>
      <c r="B11502" t="s">
        <v>463</v>
      </c>
      <c r="C11502" t="s">
        <v>464</v>
      </c>
      <c r="D11502" t="str">
        <f>Clef_répartition[[#This Row],[Code association]]&amp;"_"&amp;Clef_répartition[[#This Row],[Nom association]]</f>
        <v>AIPCV_Association intercommunale de la piscine et du camping de la Venoge</v>
      </c>
      <c r="E11502">
        <f>COUNTIFS(D$2:D11502,Clef_répartition[[#This Row],[Code_Nom]],J$2:J11502,Clef_répartition[[#This Row],[Année]])</f>
        <v>11</v>
      </c>
      <c r="F11502">
        <f>IF(Clef_répartition[[#This Row],[Code_Nom]]=D11501,F11501-1,(COUNTIFS(Clef_répartition[Code_Nom],Clef_répartition[[#This Row],[Code_Nom]],Clef_répartition[Année],Clef_répartition[[#This Row],[Année]])))</f>
        <v>9</v>
      </c>
      <c r="G11502" t="str">
        <f>Clef_répartition[[#This Row],[Code_Nom]]&amp;"_"&amp;Clef_répartition[[#This Row],[Nombre]]&amp;"_"&amp;Clef_répartition[[#This Row],[Année]]</f>
        <v>AIPCV_Association intercommunale de la piscine et du camping de la Venoge_11_2022</v>
      </c>
      <c r="H11502">
        <v>5474</v>
      </c>
      <c r="I11502" t="s">
        <v>146</v>
      </c>
      <c r="J11502">
        <v>2022</v>
      </c>
      <c r="K11502">
        <v>2.1228542279656384E-2</v>
      </c>
    </row>
    <row r="11503" spans="1:11" x14ac:dyDescent="0.25">
      <c r="A11503" t="s">
        <v>713</v>
      </c>
      <c r="B11503" t="s">
        <v>463</v>
      </c>
      <c r="C11503" t="s">
        <v>464</v>
      </c>
      <c r="D11503" t="str">
        <f>Clef_répartition[[#This Row],[Code association]]&amp;"_"&amp;Clef_répartition[[#This Row],[Nom association]]</f>
        <v>AIPCV_Association intercommunale de la piscine et du camping de la Venoge</v>
      </c>
      <c r="E11503">
        <f>COUNTIFS(D$2:D11503,Clef_répartition[[#This Row],[Code_Nom]],J$2:J11503,Clef_répartition[[#This Row],[Année]])</f>
        <v>12</v>
      </c>
      <c r="F11503">
        <f>IF(Clef_répartition[[#This Row],[Code_Nom]]=D11502,F11502-1,(COUNTIFS(Clef_répartition[Code_Nom],Clef_répartition[[#This Row],[Code_Nom]],Clef_répartition[Année],Clef_répartition[[#This Row],[Année]])))</f>
        <v>8</v>
      </c>
      <c r="G11503" t="str">
        <f>Clef_répartition[[#This Row],[Code_Nom]]&amp;"_"&amp;Clef_répartition[[#This Row],[Nombre]]&amp;"_"&amp;Clef_répartition[[#This Row],[Année]]</f>
        <v>AIPCV_Association intercommunale de la piscine et du camping de la Venoge_12_2022</v>
      </c>
      <c r="H11503">
        <v>5758</v>
      </c>
      <c r="I11503" t="s">
        <v>147</v>
      </c>
      <c r="J11503">
        <v>2022</v>
      </c>
      <c r="K11503">
        <v>2.8504140180392904E-3</v>
      </c>
    </row>
    <row r="11504" spans="1:11" x14ac:dyDescent="0.25">
      <c r="A11504" t="s">
        <v>713</v>
      </c>
      <c r="B11504" t="s">
        <v>463</v>
      </c>
      <c r="C11504" t="s">
        <v>464</v>
      </c>
      <c r="D11504" t="str">
        <f>Clef_répartition[[#This Row],[Code association]]&amp;"_"&amp;Clef_répartition[[#This Row],[Nom association]]</f>
        <v>AIPCV_Association intercommunale de la piscine et du camping de la Venoge</v>
      </c>
      <c r="E11504">
        <f>COUNTIFS(D$2:D11504,Clef_répartition[[#This Row],[Code_Nom]],J$2:J11504,Clef_répartition[[#This Row],[Année]])</f>
        <v>13</v>
      </c>
      <c r="F11504">
        <f>IF(Clef_répartition[[#This Row],[Code_Nom]]=D11503,F11503-1,(COUNTIFS(Clef_répartition[Code_Nom],Clef_répartition[[#This Row],[Code_Nom]],Clef_répartition[Année],Clef_répartition[[#This Row],[Année]])))</f>
        <v>7</v>
      </c>
      <c r="G11504" t="str">
        <f>Clef_répartition[[#This Row],[Code_Nom]]&amp;"_"&amp;Clef_répartition[[#This Row],[Nombre]]&amp;"_"&amp;Clef_répartition[[#This Row],[Année]]</f>
        <v>AIPCV_Association intercommunale de la piscine et du camping de la Venoge_13_2022</v>
      </c>
      <c r="H11504">
        <v>5498</v>
      </c>
      <c r="I11504" t="s">
        <v>149</v>
      </c>
      <c r="J11504">
        <v>2022</v>
      </c>
      <c r="K11504">
        <v>0.35263262851126775</v>
      </c>
    </row>
    <row r="11505" spans="1:11" x14ac:dyDescent="0.25">
      <c r="A11505" t="s">
        <v>713</v>
      </c>
      <c r="B11505" t="s">
        <v>463</v>
      </c>
      <c r="C11505" t="s">
        <v>464</v>
      </c>
      <c r="D11505" t="str">
        <f>Clef_répartition[[#This Row],[Code association]]&amp;"_"&amp;Clef_répartition[[#This Row],[Nom association]]</f>
        <v>AIPCV_Association intercommunale de la piscine et du camping de la Venoge</v>
      </c>
      <c r="E11505">
        <f>COUNTIFS(D$2:D11505,Clef_répartition[[#This Row],[Code_Nom]],J$2:J11505,Clef_répartition[[#This Row],[Année]])</f>
        <v>14</v>
      </c>
      <c r="F11505">
        <f>IF(Clef_répartition[[#This Row],[Code_Nom]]=D11504,F11504-1,(COUNTIFS(Clef_répartition[Code_Nom],Clef_répartition[[#This Row],[Code_Nom]],Clef_répartition[Année],Clef_répartition[[#This Row],[Année]])))</f>
        <v>6</v>
      </c>
      <c r="G11505" t="str">
        <f>Clef_répartition[[#This Row],[Code_Nom]]&amp;"_"&amp;Clef_répartition[[#This Row],[Nombre]]&amp;"_"&amp;Clef_répartition[[#This Row],[Année]]</f>
        <v>AIPCV_Association intercommunale de la piscine et du camping de la Venoge_14_2022</v>
      </c>
      <c r="H11505">
        <v>5487</v>
      </c>
      <c r="I11505" t="s">
        <v>167</v>
      </c>
      <c r="J11505">
        <v>2022</v>
      </c>
      <c r="K11505">
        <v>1.2460254002844159E-2</v>
      </c>
    </row>
    <row r="11506" spans="1:11" x14ac:dyDescent="0.25">
      <c r="A11506" t="s">
        <v>713</v>
      </c>
      <c r="B11506" t="s">
        <v>463</v>
      </c>
      <c r="C11506" t="s">
        <v>464</v>
      </c>
      <c r="D11506" t="str">
        <f>Clef_répartition[[#This Row],[Code association]]&amp;"_"&amp;Clef_répartition[[#This Row],[Nom association]]</f>
        <v>AIPCV_Association intercommunale de la piscine et du camping de la Venoge</v>
      </c>
      <c r="E11506">
        <f>COUNTIFS(D$2:D11506,Clef_répartition[[#This Row],[Code_Nom]],J$2:J11506,Clef_répartition[[#This Row],[Année]])</f>
        <v>15</v>
      </c>
      <c r="F11506">
        <f>IF(Clef_répartition[[#This Row],[Code_Nom]]=D11505,F11505-1,(COUNTIFS(Clef_répartition[Code_Nom],Clef_répartition[[#This Row],[Code_Nom]],Clef_répartition[Année],Clef_répartition[[#This Row],[Année]])))</f>
        <v>5</v>
      </c>
      <c r="G11506" t="str">
        <f>Clef_répartition[[#This Row],[Code_Nom]]&amp;"_"&amp;Clef_répartition[[#This Row],[Nombre]]&amp;"_"&amp;Clef_répartition[[#This Row],[Année]]</f>
        <v>AIPCV_Association intercommunale de la piscine et du camping de la Venoge_15_2022</v>
      </c>
      <c r="H11506">
        <v>5490</v>
      </c>
      <c r="I11506" t="s">
        <v>178</v>
      </c>
      <c r="J11506">
        <v>2022</v>
      </c>
      <c r="K11506">
        <v>3.3770212311013403E-2</v>
      </c>
    </row>
    <row r="11507" spans="1:11" x14ac:dyDescent="0.25">
      <c r="A11507" t="s">
        <v>713</v>
      </c>
      <c r="B11507" t="s">
        <v>463</v>
      </c>
      <c r="C11507" t="s">
        <v>464</v>
      </c>
      <c r="D11507" t="str">
        <f>Clef_répartition[[#This Row],[Code association]]&amp;"_"&amp;Clef_répartition[[#This Row],[Nom association]]</f>
        <v>AIPCV_Association intercommunale de la piscine et du camping de la Venoge</v>
      </c>
      <c r="E11507">
        <f>COUNTIFS(D$2:D11507,Clef_répartition[[#This Row],[Code_Nom]],J$2:J11507,Clef_répartition[[#This Row],[Année]])</f>
        <v>16</v>
      </c>
      <c r="F11507">
        <f>IF(Clef_répartition[[#This Row],[Code_Nom]]=D11506,F11506-1,(COUNTIFS(Clef_répartition[Code_Nom],Clef_répartition[[#This Row],[Code_Nom]],Clef_répartition[Année],Clef_répartition[[#This Row],[Année]])))</f>
        <v>4</v>
      </c>
      <c r="G11507" t="str">
        <f>Clef_répartition[[#This Row],[Code_Nom]]&amp;"_"&amp;Clef_répartition[[#This Row],[Nombre]]&amp;"_"&amp;Clef_répartition[[#This Row],[Année]]</f>
        <v>AIPCV_Association intercommunale de la piscine et du camping de la Venoge_16_2022</v>
      </c>
      <c r="H11507">
        <v>5491</v>
      </c>
      <c r="I11507" t="s">
        <v>181</v>
      </c>
      <c r="J11507">
        <v>2022</v>
      </c>
      <c r="K11507">
        <v>2.6603516641663705E-2</v>
      </c>
    </row>
    <row r="11508" spans="1:11" x14ac:dyDescent="0.25">
      <c r="A11508" t="s">
        <v>713</v>
      </c>
      <c r="B11508" t="s">
        <v>463</v>
      </c>
      <c r="C11508" t="s">
        <v>464</v>
      </c>
      <c r="D11508" t="str">
        <f>Clef_répartition[[#This Row],[Code association]]&amp;"_"&amp;Clef_répartition[[#This Row],[Nom association]]</f>
        <v>AIPCV_Association intercommunale de la piscine et du camping de la Venoge</v>
      </c>
      <c r="E11508">
        <f>COUNTIFS(D$2:D11508,Clef_répartition[[#This Row],[Code_Nom]],J$2:J11508,Clef_répartition[[#This Row],[Année]])</f>
        <v>17</v>
      </c>
      <c r="F11508">
        <f>IF(Clef_répartition[[#This Row],[Code_Nom]]=D11507,F11507-1,(COUNTIFS(Clef_répartition[Code_Nom],Clef_répartition[[#This Row],[Code_Nom]],Clef_répartition[Année],Clef_répartition[[#This Row],[Année]])))</f>
        <v>3</v>
      </c>
      <c r="G11508" t="str">
        <f>Clef_répartition[[#This Row],[Code_Nom]]&amp;"_"&amp;Clef_répartition[[#This Row],[Nombre]]&amp;"_"&amp;Clef_répartition[[#This Row],[Année]]</f>
        <v>AIPCV_Association intercommunale de la piscine et du camping de la Venoge_17_2022</v>
      </c>
      <c r="H11508">
        <v>5493</v>
      </c>
      <c r="I11508" t="s">
        <v>205</v>
      </c>
      <c r="J11508">
        <v>2022</v>
      </c>
      <c r="K11508">
        <v>5.0166774905438E-2</v>
      </c>
    </row>
    <row r="11509" spans="1:11" x14ac:dyDescent="0.25">
      <c r="A11509" t="s">
        <v>713</v>
      </c>
      <c r="B11509" t="s">
        <v>463</v>
      </c>
      <c r="C11509" t="s">
        <v>464</v>
      </c>
      <c r="D11509" t="str">
        <f>Clef_répartition[[#This Row],[Code association]]&amp;"_"&amp;Clef_répartition[[#This Row],[Nom association]]</f>
        <v>AIPCV_Association intercommunale de la piscine et du camping de la Venoge</v>
      </c>
      <c r="E11509">
        <f>COUNTIFS(D$2:D11509,Clef_répartition[[#This Row],[Code_Nom]],J$2:J11509,Clef_répartition[[#This Row],[Année]])</f>
        <v>18</v>
      </c>
      <c r="F11509">
        <f>IF(Clef_répartition[[#This Row],[Code_Nom]]=D11508,F11508-1,(COUNTIFS(Clef_répartition[Code_Nom],Clef_répartition[[#This Row],[Code_Nom]],Clef_répartition[Année],Clef_répartition[[#This Row],[Année]])))</f>
        <v>2</v>
      </c>
      <c r="G11509" t="str">
        <f>Clef_répartition[[#This Row],[Code_Nom]]&amp;"_"&amp;Clef_répartition[[#This Row],[Nombre]]&amp;"_"&amp;Clef_répartition[[#This Row],[Année]]</f>
        <v>AIPCV_Association intercommunale de la piscine et du camping de la Venoge_18_2022</v>
      </c>
      <c r="H11509">
        <v>5497</v>
      </c>
      <c r="I11509" t="s">
        <v>217</v>
      </c>
      <c r="J11509">
        <v>2022</v>
      </c>
      <c r="K11509">
        <v>9.1972246896618162E-2</v>
      </c>
    </row>
    <row r="11510" spans="1:11" x14ac:dyDescent="0.25">
      <c r="A11510" t="s">
        <v>713</v>
      </c>
      <c r="B11510" t="s">
        <v>463</v>
      </c>
      <c r="C11510" t="s">
        <v>464</v>
      </c>
      <c r="D11510" t="str">
        <f>Clef_répartition[[#This Row],[Code association]]&amp;"_"&amp;Clef_répartition[[#This Row],[Nom association]]</f>
        <v>AIPCV_Association intercommunale de la piscine et du camping de la Venoge</v>
      </c>
      <c r="E11510">
        <f>COUNTIFS(D$2:D11510,Clef_répartition[[#This Row],[Code_Nom]],J$2:J11510,Clef_répartition[[#This Row],[Année]])</f>
        <v>19</v>
      </c>
      <c r="F11510">
        <f>IF(Clef_répartition[[#This Row],[Code_Nom]]=D11509,F11509-1,(COUNTIFS(Clef_répartition[Code_Nom],Clef_répartition[[#This Row],[Code_Nom]],Clef_répartition[Année],Clef_répartition[[#This Row],[Année]])))</f>
        <v>1</v>
      </c>
      <c r="G11510" t="str">
        <f>Clef_répartition[[#This Row],[Code_Nom]]&amp;"_"&amp;Clef_répartition[[#This Row],[Nombre]]&amp;"_"&amp;Clef_répartition[[#This Row],[Année]]</f>
        <v>AIPCV_Association intercommunale de la piscine et du camping de la Venoge_19_2022</v>
      </c>
      <c r="H11510">
        <v>5499</v>
      </c>
      <c r="I11510" t="s">
        <v>252</v>
      </c>
      <c r="J11510">
        <v>2022</v>
      </c>
      <c r="K11510">
        <v>8.0787637047155351E-3</v>
      </c>
    </row>
    <row r="11511" spans="1:11" x14ac:dyDescent="0.25">
      <c r="A11511" t="s">
        <v>713</v>
      </c>
      <c r="B11511" t="s">
        <v>448</v>
      </c>
      <c r="C11511" t="s">
        <v>449</v>
      </c>
      <c r="D11511" t="str">
        <f>Clef_répartition[[#This Row],[Code association]]&amp;"_"&amp;Clef_répartition[[#This Row],[Nom association]]</f>
        <v>AIRADT_Association intercommunale du Réseau d'accueil de jour Dame Tartine</v>
      </c>
      <c r="E11511">
        <f>COUNTIFS(D$2:D11511,Clef_répartition[[#This Row],[Code_Nom]],J$2:J11511,Clef_répartition[[#This Row],[Année]])</f>
        <v>1</v>
      </c>
      <c r="F11511">
        <f>IF(Clef_répartition[[#This Row],[Code_Nom]]=D11510,F11510-1,(COUNTIFS(Clef_répartition[Code_Nom],Clef_répartition[[#This Row],[Code_Nom]],Clef_répartition[Année],Clef_répartition[[#This Row],[Année]])))</f>
        <v>4</v>
      </c>
      <c r="G11511" t="str">
        <f>Clef_répartition[[#This Row],[Code_Nom]]&amp;"_"&amp;Clef_répartition[[#This Row],[Nombre]]&amp;"_"&amp;Clef_répartition[[#This Row],[Année]]</f>
        <v>AIRADT_Association intercommunale du Réseau d'accueil de jour Dame Tartine_1_2022</v>
      </c>
      <c r="H11511">
        <v>5631</v>
      </c>
      <c r="I11511" t="s">
        <v>92</v>
      </c>
      <c r="J11511">
        <v>2022</v>
      </c>
      <c r="K11511">
        <v>0.1245</v>
      </c>
    </row>
    <row r="11512" spans="1:11" x14ac:dyDescent="0.25">
      <c r="A11512" t="s">
        <v>713</v>
      </c>
      <c r="B11512" t="s">
        <v>448</v>
      </c>
      <c r="C11512" t="s">
        <v>449</v>
      </c>
      <c r="D11512" t="str">
        <f>Clef_répartition[[#This Row],[Code association]]&amp;"_"&amp;Clef_répartition[[#This Row],[Nom association]]</f>
        <v>AIRADT_Association intercommunale du Réseau d'accueil de jour Dame Tartine</v>
      </c>
      <c r="E11512">
        <f>COUNTIFS(D$2:D11512,Clef_répartition[[#This Row],[Code_Nom]],J$2:J11512,Clef_répartition[[#This Row],[Année]])</f>
        <v>2</v>
      </c>
      <c r="F11512">
        <f>IF(Clef_répartition[[#This Row],[Code_Nom]]=D11511,F11511-1,(COUNTIFS(Clef_répartition[Code_Nom],Clef_répartition[[#This Row],[Code_Nom]],Clef_répartition[Année],Clef_répartition[[#This Row],[Année]])))</f>
        <v>3</v>
      </c>
      <c r="G11512" t="str">
        <f>Clef_répartition[[#This Row],[Code_Nom]]&amp;"_"&amp;Clef_répartition[[#This Row],[Nombre]]&amp;"_"&amp;Clef_répartition[[#This Row],[Année]]</f>
        <v>AIRADT_Association intercommunale du Réseau d'accueil de jour Dame Tartine_2_2022</v>
      </c>
      <c r="H11512">
        <v>5640</v>
      </c>
      <c r="I11512" t="s">
        <v>168</v>
      </c>
      <c r="J11512">
        <v>2022</v>
      </c>
      <c r="K11512">
        <v>8.3199999999999996E-2</v>
      </c>
    </row>
    <row r="11513" spans="1:11" x14ac:dyDescent="0.25">
      <c r="A11513" t="s">
        <v>713</v>
      </c>
      <c r="B11513" t="s">
        <v>448</v>
      </c>
      <c r="C11513" t="s">
        <v>449</v>
      </c>
      <c r="D11513" t="str">
        <f>Clef_répartition[[#This Row],[Code association]]&amp;"_"&amp;Clef_répartition[[#This Row],[Nom association]]</f>
        <v>AIRADT_Association intercommunale du Réseau d'accueil de jour Dame Tartine</v>
      </c>
      <c r="E11513">
        <f>COUNTIFS(D$2:D11513,Clef_répartition[[#This Row],[Code_Nom]],J$2:J11513,Clef_répartition[[#This Row],[Année]])</f>
        <v>3</v>
      </c>
      <c r="F11513">
        <f>IF(Clef_répartition[[#This Row],[Code_Nom]]=D11512,F11512-1,(COUNTIFS(Clef_répartition[Code_Nom],Clef_répartition[[#This Row],[Code_Nom]],Clef_répartition[Année],Clef_répartition[[#This Row],[Année]])))</f>
        <v>2</v>
      </c>
      <c r="G11513" t="str">
        <f>Clef_répartition[[#This Row],[Code_Nom]]&amp;"_"&amp;Clef_répartition[[#This Row],[Nombre]]&amp;"_"&amp;Clef_répartition[[#This Row],[Année]]</f>
        <v>AIRADT_Association intercommunale du Réseau d'accueil de jour Dame Tartine_3_2022</v>
      </c>
      <c r="H11513">
        <v>5652</v>
      </c>
      <c r="I11513" t="s">
        <v>284</v>
      </c>
      <c r="J11513">
        <v>2022</v>
      </c>
      <c r="K11513">
        <v>0.15629999999999999</v>
      </c>
    </row>
    <row r="11514" spans="1:11" x14ac:dyDescent="0.25">
      <c r="A11514" t="s">
        <v>713</v>
      </c>
      <c r="B11514" t="s">
        <v>448</v>
      </c>
      <c r="C11514" t="s">
        <v>449</v>
      </c>
      <c r="D11514" t="str">
        <f>Clef_répartition[[#This Row],[Code association]]&amp;"_"&amp;Clef_répartition[[#This Row],[Nom association]]</f>
        <v>AIRADT_Association intercommunale du Réseau d'accueil de jour Dame Tartine</v>
      </c>
      <c r="E11514">
        <f>COUNTIFS(D$2:D11514,Clef_répartition[[#This Row],[Code_Nom]],J$2:J11514,Clef_répartition[[#This Row],[Année]])</f>
        <v>4</v>
      </c>
      <c r="F11514">
        <f>IF(Clef_répartition[[#This Row],[Code_Nom]]=D11513,F11513-1,(COUNTIFS(Clef_répartition[Code_Nom],Clef_répartition[[#This Row],[Code_Nom]],Clef_répartition[Année],Clef_répartition[[#This Row],[Année]])))</f>
        <v>1</v>
      </c>
      <c r="G11514" t="str">
        <f>Clef_répartition[[#This Row],[Code_Nom]]&amp;"_"&amp;Clef_répartition[[#This Row],[Nombre]]&amp;"_"&amp;Clef_répartition[[#This Row],[Année]]</f>
        <v>AIRADT_Association intercommunale du Réseau d'accueil de jour Dame Tartine_4_2022</v>
      </c>
      <c r="H11514">
        <v>5655</v>
      </c>
      <c r="I11514" t="s">
        <v>297</v>
      </c>
      <c r="J11514">
        <v>2022</v>
      </c>
      <c r="K11514">
        <v>0.63600000000000001</v>
      </c>
    </row>
    <row r="11515" spans="1:11" x14ac:dyDescent="0.25">
      <c r="A11515" t="s">
        <v>713</v>
      </c>
      <c r="B11515" t="s">
        <v>668</v>
      </c>
      <c r="C11515" t="s">
        <v>669</v>
      </c>
      <c r="D11515" t="str">
        <f>Clef_répartition[[#This Row],[Code association]]&amp;"_"&amp;Clef_répartition[[#This Row],[Nom association]]</f>
        <v>AIRV_Association intercommunale pour l'épuration des eaux usées du Rio des Vaux</v>
      </c>
      <c r="E11515">
        <f>COUNTIFS(D$2:D11515,Clef_répartition[[#This Row],[Code_Nom]],J$2:J11515,Clef_répartition[[#This Row],[Année]])</f>
        <v>1</v>
      </c>
      <c r="F11515">
        <f>IF(Clef_répartition[[#This Row],[Code_Nom]]=D11514,F11514-1,(COUNTIFS(Clef_répartition[Code_Nom],Clef_répartition[[#This Row],[Code_Nom]],Clef_répartition[Année],Clef_répartition[[#This Row],[Année]])))</f>
        <v>3</v>
      </c>
      <c r="G11515" t="str">
        <f>Clef_répartition[[#This Row],[Code_Nom]]&amp;"_"&amp;Clef_répartition[[#This Row],[Nombre]]&amp;"_"&amp;Clef_répartition[[#This Row],[Année]]</f>
        <v>AIRV_Association intercommunale pour l'épuration des eaux usées du Rio des Vaux_1_2022</v>
      </c>
      <c r="H11515">
        <v>5669</v>
      </c>
      <c r="I11515" t="s">
        <v>89</v>
      </c>
      <c r="J11515">
        <v>2022</v>
      </c>
      <c r="K11515">
        <v>0.33</v>
      </c>
    </row>
    <row r="11516" spans="1:11" x14ac:dyDescent="0.25">
      <c r="A11516" t="s">
        <v>713</v>
      </c>
      <c r="B11516" t="s">
        <v>668</v>
      </c>
      <c r="C11516" t="s">
        <v>669</v>
      </c>
      <c r="D11516" t="str">
        <f>Clef_répartition[[#This Row],[Code association]]&amp;"_"&amp;Clef_répartition[[#This Row],[Nom association]]</f>
        <v>AIRV_Association intercommunale pour l'épuration des eaux usées du Rio des Vaux</v>
      </c>
      <c r="E11516">
        <f>COUNTIFS(D$2:D11516,Clef_répartition[[#This Row],[Code_Nom]],J$2:J11516,Clef_répartition[[#This Row],[Année]])</f>
        <v>2</v>
      </c>
      <c r="F11516">
        <f>IF(Clef_répartition[[#This Row],[Code_Nom]]=D11515,F11515-1,(COUNTIFS(Clef_répartition[Code_Nom],Clef_répartition[[#This Row],[Code_Nom]],Clef_répartition[Année],Clef_répartition[[#This Row],[Année]])))</f>
        <v>2</v>
      </c>
      <c r="G11516" t="str">
        <f>Clef_répartition[[#This Row],[Code_Nom]]&amp;"_"&amp;Clef_répartition[[#This Row],[Nombre]]&amp;"_"&amp;Clef_répartition[[#This Row],[Année]]</f>
        <v>AIRV_Association intercommunale pour l'épuration des eaux usées du Rio des Vaux_2_2022</v>
      </c>
      <c r="H11516">
        <v>5674</v>
      </c>
      <c r="I11516" t="s">
        <v>163</v>
      </c>
      <c r="J11516">
        <v>2022</v>
      </c>
      <c r="K11516">
        <v>0.16</v>
      </c>
    </row>
    <row r="11517" spans="1:11" x14ac:dyDescent="0.25">
      <c r="A11517" t="s">
        <v>713</v>
      </c>
      <c r="B11517" t="s">
        <v>668</v>
      </c>
      <c r="C11517" t="s">
        <v>669</v>
      </c>
      <c r="D11517" t="str">
        <f>Clef_répartition[[#This Row],[Code association]]&amp;"_"&amp;Clef_répartition[[#This Row],[Nom association]]</f>
        <v>AIRV_Association intercommunale pour l'épuration des eaux usées du Rio des Vaux</v>
      </c>
      <c r="E11517">
        <f>COUNTIFS(D$2:D11517,Clef_répartition[[#This Row],[Code_Nom]],J$2:J11517,Clef_répartition[[#This Row],[Année]])</f>
        <v>3</v>
      </c>
      <c r="F11517">
        <f>IF(Clef_répartition[[#This Row],[Code_Nom]]=D11516,F11516-1,(COUNTIFS(Clef_répartition[Code_Nom],Clef_répartition[[#This Row],[Code_Nom]],Clef_répartition[Année],Clef_répartition[[#This Row],[Année]])))</f>
        <v>1</v>
      </c>
      <c r="G11517" t="str">
        <f>Clef_répartition[[#This Row],[Code_Nom]]&amp;"_"&amp;Clef_répartition[[#This Row],[Nombre]]&amp;"_"&amp;Clef_répartition[[#This Row],[Année]]</f>
        <v>AIRV_Association intercommunale pour l'épuration des eaux usées du Rio des Vaux_3_2022</v>
      </c>
      <c r="H11517">
        <v>5675</v>
      </c>
      <c r="I11517" t="s">
        <v>164</v>
      </c>
      <c r="J11517">
        <v>2022</v>
      </c>
      <c r="K11517">
        <v>0.51</v>
      </c>
    </row>
    <row r="11518" spans="1:11" x14ac:dyDescent="0.25">
      <c r="A11518" t="s">
        <v>713</v>
      </c>
      <c r="B11518" t="s">
        <v>465</v>
      </c>
      <c r="C11518" t="s">
        <v>466</v>
      </c>
      <c r="D11518" t="str">
        <f>Clef_répartition[[#This Row],[Code association]]&amp;"_"&amp;Clef_répartition[[#This Row],[Nom association]]</f>
        <v>AISE_Assocition intercommunale scolaire de l'Esplanade</v>
      </c>
      <c r="E11518">
        <f>COUNTIFS(D$2:D11518,Clef_répartition[[#This Row],[Code_Nom]],J$2:J11518,Clef_répartition[[#This Row],[Année]])</f>
        <v>1</v>
      </c>
      <c r="F11518">
        <f>IF(Clef_répartition[[#This Row],[Code_Nom]]=D11517,F11517-1,(COUNTIFS(Clef_répartition[Code_Nom],Clef_répartition[[#This Row],[Code_Nom]],Clef_répartition[Année],Clef_répartition[[#This Row],[Année]])))</f>
        <v>10</v>
      </c>
      <c r="G11518" t="str">
        <f>Clef_répartition[[#This Row],[Code_Nom]]&amp;"_"&amp;Clef_répartition[[#This Row],[Nombre]]&amp;"_"&amp;Clef_répartition[[#This Row],[Année]]</f>
        <v>AISE_Assocition intercommunale scolaire de l'Esplanade_1_2022</v>
      </c>
      <c r="H11518">
        <v>5703</v>
      </c>
      <c r="I11518" t="s">
        <v>13</v>
      </c>
      <c r="J11518">
        <v>2022</v>
      </c>
      <c r="K11518">
        <v>0.13800000000000001</v>
      </c>
    </row>
    <row r="11519" spans="1:11" x14ac:dyDescent="0.25">
      <c r="A11519" t="s">
        <v>713</v>
      </c>
      <c r="B11519" t="s">
        <v>465</v>
      </c>
      <c r="C11519" t="s">
        <v>466</v>
      </c>
      <c r="D11519" t="str">
        <f>Clef_répartition[[#This Row],[Code association]]&amp;"_"&amp;Clef_répartition[[#This Row],[Nom association]]</f>
        <v>AISE_Assocition intercommunale scolaire de l'Esplanade</v>
      </c>
      <c r="E11519">
        <f>COUNTIFS(D$2:D11519,Clef_répartition[[#This Row],[Code_Nom]],J$2:J11519,Clef_répartition[[#This Row],[Année]])</f>
        <v>2</v>
      </c>
      <c r="F11519">
        <f>IF(Clef_répartition[[#This Row],[Code_Nom]]=D11518,F11518-1,(COUNTIFS(Clef_répartition[Code_Nom],Clef_répartition[[#This Row],[Code_Nom]],Clef_répartition[Année],Clef_répartition[[#This Row],[Année]])))</f>
        <v>9</v>
      </c>
      <c r="G11519" t="str">
        <f>Clef_répartition[[#This Row],[Code_Nom]]&amp;"_"&amp;Clef_répartition[[#This Row],[Nombre]]&amp;"_"&amp;Clef_répartition[[#This Row],[Année]]</f>
        <v>AISE_Assocition intercommunale scolaire de l'Esplanade_2_2022</v>
      </c>
      <c r="H11519">
        <v>5704</v>
      </c>
      <c r="I11519" t="s">
        <v>16</v>
      </c>
      <c r="J11519">
        <v>2022</v>
      </c>
      <c r="K11519">
        <v>0.184</v>
      </c>
    </row>
    <row r="11520" spans="1:11" x14ac:dyDescent="0.25">
      <c r="A11520" t="s">
        <v>713</v>
      </c>
      <c r="B11520" t="s">
        <v>465</v>
      </c>
      <c r="C11520" t="s">
        <v>466</v>
      </c>
      <c r="D11520" t="str">
        <f>Clef_répartition[[#This Row],[Code association]]&amp;"_"&amp;Clef_répartition[[#This Row],[Nom association]]</f>
        <v>AISE_Assocition intercommunale scolaire de l'Esplanade</v>
      </c>
      <c r="E11520">
        <f>COUNTIFS(D$2:D11520,Clef_répartition[[#This Row],[Code_Nom]],J$2:J11520,Clef_répartition[[#This Row],[Année]])</f>
        <v>3</v>
      </c>
      <c r="F11520">
        <f>IF(Clef_répartition[[#This Row],[Code_Nom]]=D11519,F11519-1,(COUNTIFS(Clef_répartition[Code_Nom],Clef_répartition[[#This Row],[Code_Nom]],Clef_répartition[Année],Clef_répartition[[#This Row],[Année]])))</f>
        <v>8</v>
      </c>
      <c r="G11520" t="str">
        <f>Clef_répartition[[#This Row],[Code_Nom]]&amp;"_"&amp;Clef_répartition[[#This Row],[Nombre]]&amp;"_"&amp;Clef_répartition[[#This Row],[Année]]</f>
        <v>AISE_Assocition intercommunale scolaire de l'Esplanade_3_2022</v>
      </c>
      <c r="H11520">
        <v>5854</v>
      </c>
      <c r="I11520" t="s">
        <v>43</v>
      </c>
      <c r="J11520">
        <v>2022</v>
      </c>
      <c r="K11520">
        <v>4.2000000000000003E-2</v>
      </c>
    </row>
    <row r="11521" spans="1:11" x14ac:dyDescent="0.25">
      <c r="A11521" t="s">
        <v>713</v>
      </c>
      <c r="B11521" t="s">
        <v>465</v>
      </c>
      <c r="C11521" t="s">
        <v>466</v>
      </c>
      <c r="D11521" t="str">
        <f>Clef_répartition[[#This Row],[Code association]]&amp;"_"&amp;Clef_répartition[[#This Row],[Nom association]]</f>
        <v>AISE_Assocition intercommunale scolaire de l'Esplanade</v>
      </c>
      <c r="E11521">
        <f>COUNTIFS(D$2:D11521,Clef_répartition[[#This Row],[Code_Nom]],J$2:J11521,Clef_répartition[[#This Row],[Année]])</f>
        <v>4</v>
      </c>
      <c r="F11521">
        <f>IF(Clef_répartition[[#This Row],[Code_Nom]]=D11520,F11520-1,(COUNTIFS(Clef_répartition[Code_Nom],Clef_répartition[[#This Row],[Code_Nom]],Clef_répartition[Année],Clef_répartition[[#This Row],[Année]])))</f>
        <v>7</v>
      </c>
      <c r="G11521" t="str">
        <f>Clef_répartition[[#This Row],[Code_Nom]]&amp;"_"&amp;Clef_répartition[[#This Row],[Nombre]]&amp;"_"&amp;Clef_répartition[[#This Row],[Année]]</f>
        <v>AISE_Assocition intercommunale scolaire de l'Esplanade_4_2022</v>
      </c>
      <c r="H11521">
        <v>5710</v>
      </c>
      <c r="I11521" t="s">
        <v>69</v>
      </c>
      <c r="J11521">
        <v>2022</v>
      </c>
      <c r="K11521">
        <v>4.7E-2</v>
      </c>
    </row>
    <row r="11522" spans="1:11" x14ac:dyDescent="0.25">
      <c r="A11522" t="s">
        <v>713</v>
      </c>
      <c r="B11522" t="s">
        <v>465</v>
      </c>
      <c r="C11522" t="s">
        <v>466</v>
      </c>
      <c r="D11522" t="str">
        <f>Clef_répartition[[#This Row],[Code association]]&amp;"_"&amp;Clef_répartition[[#This Row],[Nom association]]</f>
        <v>AISE_Assocition intercommunale scolaire de l'Esplanade</v>
      </c>
      <c r="E11522">
        <f>COUNTIFS(D$2:D11522,Clef_répartition[[#This Row],[Code_Nom]],J$2:J11522,Clef_répartition[[#This Row],[Année]])</f>
        <v>5</v>
      </c>
      <c r="F11522">
        <f>IF(Clef_répartition[[#This Row],[Code_Nom]]=D11521,F11521-1,(COUNTIFS(Clef_répartition[Code_Nom],Clef_répartition[[#This Row],[Code_Nom]],Clef_répartition[Année],Clef_répartition[[#This Row],[Année]])))</f>
        <v>6</v>
      </c>
      <c r="G11522" t="str">
        <f>Clef_répartition[[#This Row],[Code_Nom]]&amp;"_"&amp;Clef_répartition[[#This Row],[Nombre]]&amp;"_"&amp;Clef_répartition[[#This Row],[Année]]</f>
        <v>AISE_Assocition intercommunale scolaire de l'Esplanade_5_2022</v>
      </c>
      <c r="H11522">
        <v>5715</v>
      </c>
      <c r="I11522" t="s">
        <v>97</v>
      </c>
      <c r="J11522">
        <v>2022</v>
      </c>
      <c r="K11522">
        <v>0.11</v>
      </c>
    </row>
    <row r="11523" spans="1:11" x14ac:dyDescent="0.25">
      <c r="A11523" t="s">
        <v>713</v>
      </c>
      <c r="B11523" t="s">
        <v>465</v>
      </c>
      <c r="C11523" t="s">
        <v>466</v>
      </c>
      <c r="D11523" t="str">
        <f>Clef_répartition[[#This Row],[Code association]]&amp;"_"&amp;Clef_répartition[[#This Row],[Nom association]]</f>
        <v>AISE_Assocition intercommunale scolaire de l'Esplanade</v>
      </c>
      <c r="E11523">
        <f>COUNTIFS(D$2:D11523,Clef_répartition[[#This Row],[Code_Nom]],J$2:J11523,Clef_répartition[[#This Row],[Année]])</f>
        <v>6</v>
      </c>
      <c r="F11523">
        <f>IF(Clef_répartition[[#This Row],[Code_Nom]]=D11522,F11522-1,(COUNTIFS(Clef_répartition[Code_Nom],Clef_répartition[[#This Row],[Code_Nom]],Clef_répartition[Année],Clef_répartition[[#This Row],[Année]])))</f>
        <v>5</v>
      </c>
      <c r="G11523" t="str">
        <f>Clef_répartition[[#This Row],[Code_Nom]]&amp;"_"&amp;Clef_répartition[[#This Row],[Nombre]]&amp;"_"&amp;Clef_répartition[[#This Row],[Année]]</f>
        <v>AISE_Assocition intercommunale scolaire de l'Esplanade_6_2022</v>
      </c>
      <c r="H11523">
        <v>5731</v>
      </c>
      <c r="I11523" t="s">
        <v>157</v>
      </c>
      <c r="J11523">
        <v>2022</v>
      </c>
      <c r="K11523">
        <v>0.14299999999999999</v>
      </c>
    </row>
    <row r="11524" spans="1:11" x14ac:dyDescent="0.25">
      <c r="A11524" t="s">
        <v>713</v>
      </c>
      <c r="B11524" t="s">
        <v>465</v>
      </c>
      <c r="C11524" t="s">
        <v>466</v>
      </c>
      <c r="D11524" t="str">
        <f>Clef_répartition[[#This Row],[Code association]]&amp;"_"&amp;Clef_répartition[[#This Row],[Nom association]]</f>
        <v>AISE_Assocition intercommunale scolaire de l'Esplanade</v>
      </c>
      <c r="E11524">
        <f>COUNTIFS(D$2:D11524,Clef_répartition[[#This Row],[Code_Nom]],J$2:J11524,Clef_répartition[[#This Row],[Année]])</f>
        <v>7</v>
      </c>
      <c r="F11524">
        <f>IF(Clef_répartition[[#This Row],[Code_Nom]]=D11523,F11523-1,(COUNTIFS(Clef_répartition[Code_Nom],Clef_répartition[[#This Row],[Code_Nom]],Clef_répartition[Année],Clef_répartition[[#This Row],[Année]])))</f>
        <v>4</v>
      </c>
      <c r="G11524" t="str">
        <f>Clef_répartition[[#This Row],[Code_Nom]]&amp;"_"&amp;Clef_répartition[[#This Row],[Nombre]]&amp;"_"&amp;Clef_répartition[[#This Row],[Année]]</f>
        <v>AISE_Assocition intercommunale scolaire de l'Esplanade_7_2022</v>
      </c>
      <c r="H11524">
        <v>5429</v>
      </c>
      <c r="I11524" t="s">
        <v>162</v>
      </c>
      <c r="J11524">
        <v>2022</v>
      </c>
      <c r="K11524">
        <v>5.0999999999999997E-2</v>
      </c>
    </row>
    <row r="11525" spans="1:11" x14ac:dyDescent="0.25">
      <c r="A11525" t="s">
        <v>713</v>
      </c>
      <c r="B11525" t="s">
        <v>465</v>
      </c>
      <c r="C11525" t="s">
        <v>466</v>
      </c>
      <c r="D11525" t="str">
        <f>Clef_répartition[[#This Row],[Code association]]&amp;"_"&amp;Clef_répartition[[#This Row],[Nom association]]</f>
        <v>AISE_Assocition intercommunale scolaire de l'Esplanade</v>
      </c>
      <c r="E11525">
        <f>COUNTIFS(D$2:D11525,Clef_répartition[[#This Row],[Code_Nom]],J$2:J11525,Clef_répartition[[#This Row],[Année]])</f>
        <v>8</v>
      </c>
      <c r="F11525">
        <f>IF(Clef_répartition[[#This Row],[Code_Nom]]=D11524,F11524-1,(COUNTIFS(Clef_répartition[Code_Nom],Clef_répartition[[#This Row],[Code_Nom]],Clef_répartition[Année],Clef_répartition[[#This Row],[Année]])))</f>
        <v>3</v>
      </c>
      <c r="G11525" t="str">
        <f>Clef_répartition[[#This Row],[Code_Nom]]&amp;"_"&amp;Clef_répartition[[#This Row],[Nombre]]&amp;"_"&amp;Clef_répartition[[#This Row],[Année]]</f>
        <v>AISE_Assocition intercommunale scolaire de l'Esplanade_8_2022</v>
      </c>
      <c r="H11525">
        <v>5430</v>
      </c>
      <c r="I11525" t="s">
        <v>171</v>
      </c>
      <c r="J11525">
        <v>2022</v>
      </c>
      <c r="K11525">
        <v>4.7E-2</v>
      </c>
    </row>
    <row r="11526" spans="1:11" x14ac:dyDescent="0.25">
      <c r="A11526" t="s">
        <v>713</v>
      </c>
      <c r="B11526" t="s">
        <v>465</v>
      </c>
      <c r="C11526" t="s">
        <v>466</v>
      </c>
      <c r="D11526" t="str">
        <f>Clef_répartition[[#This Row],[Code association]]&amp;"_"&amp;Clef_répartition[[#This Row],[Nom association]]</f>
        <v>AISE_Assocition intercommunale scolaire de l'Esplanade</v>
      </c>
      <c r="E11526">
        <f>COUNTIFS(D$2:D11526,Clef_répartition[[#This Row],[Code_Nom]],J$2:J11526,Clef_répartition[[#This Row],[Année]])</f>
        <v>9</v>
      </c>
      <c r="F11526">
        <f>IF(Clef_répartition[[#This Row],[Code_Nom]]=D11525,F11525-1,(COUNTIFS(Clef_répartition[Code_Nom],Clef_répartition[[#This Row],[Code_Nom]],Clef_répartition[Année],Clef_répartition[[#This Row],[Année]])))</f>
        <v>2</v>
      </c>
      <c r="G11526" t="str">
        <f>Clef_répartition[[#This Row],[Code_Nom]]&amp;"_"&amp;Clef_répartition[[#This Row],[Nombre]]&amp;"_"&amp;Clef_répartition[[#This Row],[Année]]</f>
        <v>AISE_Assocition intercommunale scolaire de l'Esplanade_9_2022</v>
      </c>
      <c r="H11526">
        <v>5434</v>
      </c>
      <c r="I11526" t="s">
        <v>244</v>
      </c>
      <c r="J11526">
        <v>2022</v>
      </c>
      <c r="K11526">
        <v>0.113</v>
      </c>
    </row>
    <row r="11527" spans="1:11" x14ac:dyDescent="0.25">
      <c r="A11527" t="s">
        <v>713</v>
      </c>
      <c r="B11527" t="s">
        <v>465</v>
      </c>
      <c r="C11527" t="s">
        <v>466</v>
      </c>
      <c r="D11527" t="str">
        <f>Clef_répartition[[#This Row],[Code association]]&amp;"_"&amp;Clef_répartition[[#This Row],[Nom association]]</f>
        <v>AISE_Assocition intercommunale scolaire de l'Esplanade</v>
      </c>
      <c r="E11527">
        <f>COUNTIFS(D$2:D11527,Clef_répartition[[#This Row],[Code_Nom]],J$2:J11527,Clef_répartition[[#This Row],[Année]])</f>
        <v>10</v>
      </c>
      <c r="F11527">
        <f>IF(Clef_répartition[[#This Row],[Code_Nom]]=D11526,F11526-1,(COUNTIFS(Clef_répartition[Code_Nom],Clef_répartition[[#This Row],[Code_Nom]],Clef_répartition[Année],Clef_répartition[[#This Row],[Année]])))</f>
        <v>1</v>
      </c>
      <c r="G11527" t="str">
        <f>Clef_répartition[[#This Row],[Code_Nom]]&amp;"_"&amp;Clef_répartition[[#This Row],[Nombre]]&amp;"_"&amp;Clef_répartition[[#This Row],[Année]]</f>
        <v>AISE_Assocition intercommunale scolaire de l'Esplanade_10_2022</v>
      </c>
      <c r="H11527">
        <v>5732</v>
      </c>
      <c r="I11527" t="s">
        <v>279</v>
      </c>
      <c r="J11527">
        <v>2022</v>
      </c>
      <c r="K11527">
        <v>0.125</v>
      </c>
    </row>
    <row r="11528" spans="1:11" x14ac:dyDescent="0.25">
      <c r="A11528" t="s">
        <v>713</v>
      </c>
      <c r="B11528" t="s">
        <v>589</v>
      </c>
      <c r="C11528" t="s">
        <v>590</v>
      </c>
      <c r="D11528" t="str">
        <f>Clef_répartition[[#This Row],[Code association]]&amp;"_"&amp;Clef_répartition[[#This Row],[Nom association]]</f>
        <v>AISGE_Association intercommunale scolaire de genolier et environs</v>
      </c>
      <c r="E11528">
        <f>COUNTIFS(D$2:D11528,Clef_répartition[[#This Row],[Code_Nom]],J$2:J11528,Clef_répartition[[#This Row],[Année]])</f>
        <v>1</v>
      </c>
      <c r="F11528">
        <f>IF(Clef_répartition[[#This Row],[Code_Nom]]=D11527,F11527-1,(COUNTIFS(Clef_répartition[Code_Nom],Clef_répartition[[#This Row],[Code_Nom]],Clef_répartition[Année],Clef_répartition[[#This Row],[Année]])))</f>
        <v>5</v>
      </c>
      <c r="G11528" t="str">
        <f>Clef_répartition[[#This Row],[Code_Nom]]&amp;"_"&amp;Clef_répartition[[#This Row],[Nombre]]&amp;"_"&amp;Clef_répartition[[#This Row],[Année]]</f>
        <v>AISGE_Association intercommunale scolaire de genolier et environs_1_2022</v>
      </c>
      <c r="H11528">
        <v>5702</v>
      </c>
      <c r="I11528" t="s">
        <v>7</v>
      </c>
      <c r="J11528">
        <v>2022</v>
      </c>
      <c r="K11528">
        <v>0.24660000000000001</v>
      </c>
    </row>
    <row r="11529" spans="1:11" x14ac:dyDescent="0.25">
      <c r="A11529" t="s">
        <v>713</v>
      </c>
      <c r="B11529" t="s">
        <v>589</v>
      </c>
      <c r="C11529" t="s">
        <v>590</v>
      </c>
      <c r="D11529" t="str">
        <f>Clef_répartition[[#This Row],[Code association]]&amp;"_"&amp;Clef_répartition[[#This Row],[Nom association]]</f>
        <v>AISGE_Association intercommunale scolaire de genolier et environs</v>
      </c>
      <c r="E11529">
        <f>COUNTIFS(D$2:D11529,Clef_répartition[[#This Row],[Code_Nom]],J$2:J11529,Clef_répartition[[#This Row],[Année]])</f>
        <v>2</v>
      </c>
      <c r="F11529">
        <f>IF(Clef_répartition[[#This Row],[Code_Nom]]=D11528,F11528-1,(COUNTIFS(Clef_répartition[Code_Nom],Clef_répartition[[#This Row],[Code_Nom]],Clef_répartition[Année],Clef_répartition[[#This Row],[Année]])))</f>
        <v>4</v>
      </c>
      <c r="G11529" t="str">
        <f>Clef_répartition[[#This Row],[Code_Nom]]&amp;"_"&amp;Clef_répartition[[#This Row],[Nombre]]&amp;"_"&amp;Clef_répartition[[#This Row],[Année]]</f>
        <v>AISGE_Association intercommunale scolaire de genolier et environs_2_2022</v>
      </c>
      <c r="H11529">
        <v>5718</v>
      </c>
      <c r="I11529" t="s">
        <v>120</v>
      </c>
      <c r="J11529">
        <v>2022</v>
      </c>
      <c r="K11529">
        <v>0.24460000000000001</v>
      </c>
    </row>
    <row r="11530" spans="1:11" x14ac:dyDescent="0.25">
      <c r="A11530" t="s">
        <v>713</v>
      </c>
      <c r="B11530" t="s">
        <v>589</v>
      </c>
      <c r="C11530" t="s">
        <v>590</v>
      </c>
      <c r="D11530" t="str">
        <f>Clef_répartition[[#This Row],[Code association]]&amp;"_"&amp;Clef_répartition[[#This Row],[Nom association]]</f>
        <v>AISGE_Association intercommunale scolaire de genolier et environs</v>
      </c>
      <c r="E11530">
        <f>COUNTIFS(D$2:D11530,Clef_répartition[[#This Row],[Code_Nom]],J$2:J11530,Clef_répartition[[#This Row],[Année]])</f>
        <v>3</v>
      </c>
      <c r="F11530">
        <f>IF(Clef_répartition[[#This Row],[Code_Nom]]=D11529,F11529-1,(COUNTIFS(Clef_répartition[Code_Nom],Clef_répartition[[#This Row],[Code_Nom]],Clef_répartition[Année],Clef_répartition[[#This Row],[Année]])))</f>
        <v>3</v>
      </c>
      <c r="G11530" t="str">
        <f>Clef_répartition[[#This Row],[Code_Nom]]&amp;"_"&amp;Clef_répartition[[#This Row],[Nombre]]&amp;"_"&amp;Clef_répartition[[#This Row],[Année]]</f>
        <v>AISGE_Association intercommunale scolaire de genolier et environs_3_2022</v>
      </c>
      <c r="H11530">
        <v>5720</v>
      </c>
      <c r="I11530" t="s">
        <v>125</v>
      </c>
      <c r="J11530">
        <v>2022</v>
      </c>
      <c r="K11530">
        <v>0.12180000000000001</v>
      </c>
    </row>
    <row r="11531" spans="1:11" x14ac:dyDescent="0.25">
      <c r="A11531" t="s">
        <v>713</v>
      </c>
      <c r="B11531" t="s">
        <v>589</v>
      </c>
      <c r="C11531" t="s">
        <v>590</v>
      </c>
      <c r="D11531" t="str">
        <f>Clef_répartition[[#This Row],[Code association]]&amp;"_"&amp;Clef_répartition[[#This Row],[Nom association]]</f>
        <v>AISGE_Association intercommunale scolaire de genolier et environs</v>
      </c>
      <c r="E11531">
        <f>COUNTIFS(D$2:D11531,Clef_répartition[[#This Row],[Code_Nom]],J$2:J11531,Clef_répartition[[#This Row],[Année]])</f>
        <v>4</v>
      </c>
      <c r="F11531">
        <f>IF(Clef_répartition[[#This Row],[Code_Nom]]=D11530,F11530-1,(COUNTIFS(Clef_répartition[Code_Nom],Clef_répartition[[#This Row],[Code_Nom]],Clef_répartition[Année],Clef_répartition[[#This Row],[Année]])))</f>
        <v>2</v>
      </c>
      <c r="G11531" t="str">
        <f>Clef_répartition[[#This Row],[Code_Nom]]&amp;"_"&amp;Clef_répartition[[#This Row],[Nombre]]&amp;"_"&amp;Clef_répartition[[#This Row],[Année]]</f>
        <v>AISGE_Association intercommunale scolaire de genolier et environs_4_2022</v>
      </c>
      <c r="H11531">
        <v>5727</v>
      </c>
      <c r="I11531" t="s">
        <v>243</v>
      </c>
      <c r="J11531">
        <v>2022</v>
      </c>
      <c r="K11531">
        <v>0.21640000000000001</v>
      </c>
    </row>
    <row r="11532" spans="1:11" x14ac:dyDescent="0.25">
      <c r="A11532" t="s">
        <v>713</v>
      </c>
      <c r="B11532" t="s">
        <v>589</v>
      </c>
      <c r="C11532" t="s">
        <v>590</v>
      </c>
      <c r="D11532" t="str">
        <f>Clef_répartition[[#This Row],[Code association]]&amp;"_"&amp;Clef_répartition[[#This Row],[Nom association]]</f>
        <v>AISGE_Association intercommunale scolaire de genolier et environs</v>
      </c>
      <c r="E11532">
        <f>COUNTIFS(D$2:D11532,Clef_répartition[[#This Row],[Code_Nom]],J$2:J11532,Clef_répartition[[#This Row],[Année]])</f>
        <v>5</v>
      </c>
      <c r="F11532">
        <f>IF(Clef_répartition[[#This Row],[Code_Nom]]=D11531,F11531-1,(COUNTIFS(Clef_répartition[Code_Nom],Clef_répartition[[#This Row],[Code_Nom]],Clef_répartition[Année],Clef_répartition[[#This Row],[Année]])))</f>
        <v>1</v>
      </c>
      <c r="G11532" t="str">
        <f>Clef_répartition[[#This Row],[Code_Nom]]&amp;"_"&amp;Clef_répartition[[#This Row],[Nombre]]&amp;"_"&amp;Clef_répartition[[#This Row],[Année]]</f>
        <v>AISGE_Association intercommunale scolaire de genolier et environs_5_2022</v>
      </c>
      <c r="H11532">
        <v>5730</v>
      </c>
      <c r="I11532" t="s">
        <v>265</v>
      </c>
      <c r="J11532">
        <v>2022</v>
      </c>
      <c r="K11532">
        <v>0.1706</v>
      </c>
    </row>
    <row r="11533" spans="1:11" x14ac:dyDescent="0.25">
      <c r="A11533" t="s">
        <v>713</v>
      </c>
      <c r="B11533" t="s">
        <v>444</v>
      </c>
      <c r="C11533" t="s">
        <v>445</v>
      </c>
      <c r="D11533" t="str">
        <f>Clef_répartition[[#This Row],[Code association]]&amp;"_"&amp;Clef_répartition[[#This Row],[Nom association]]</f>
        <v>AISGIA_Association Intercommunale du Stand des Grandes Iles d'Amont</v>
      </c>
      <c r="E11533">
        <f>COUNTIFS(D$2:D11533,Clef_répartition[[#This Row],[Code_Nom]],J$2:J11533,Clef_répartition[[#This Row],[Année]])</f>
        <v>1</v>
      </c>
      <c r="F11533">
        <f>IF(Clef_répartition[[#This Row],[Code_Nom]]=D11532,F11532-1,(COUNTIFS(Clef_répartition[Code_Nom],Clef_répartition[[#This Row],[Code_Nom]],Clef_répartition[Année],Clef_répartition[[#This Row],[Année]])))</f>
        <v>4</v>
      </c>
      <c r="G11533" t="str">
        <f>Clef_répartition[[#This Row],[Code_Nom]]&amp;"_"&amp;Clef_répartition[[#This Row],[Nombre]]&amp;"_"&amp;Clef_répartition[[#This Row],[Année]]</f>
        <v>AISGIA_Association Intercommunale du Stand des Grandes Iles d'Amont_1_2022</v>
      </c>
      <c r="H11533">
        <v>5401</v>
      </c>
      <c r="I11533" t="s">
        <v>3</v>
      </c>
      <c r="J11533">
        <v>2022</v>
      </c>
      <c r="K11533">
        <v>0.38</v>
      </c>
    </row>
    <row r="11534" spans="1:11" x14ac:dyDescent="0.25">
      <c r="A11534" t="s">
        <v>713</v>
      </c>
      <c r="B11534" t="s">
        <v>444</v>
      </c>
      <c r="C11534" t="s">
        <v>445</v>
      </c>
      <c r="D11534" t="str">
        <f>Clef_répartition[[#This Row],[Code association]]&amp;"_"&amp;Clef_répartition[[#This Row],[Nom association]]</f>
        <v>AISGIA_Association Intercommunale du Stand des Grandes Iles d'Amont</v>
      </c>
      <c r="E11534">
        <f>COUNTIFS(D$2:D11534,Clef_répartition[[#This Row],[Code_Nom]],J$2:J11534,Clef_répartition[[#This Row],[Année]])</f>
        <v>2</v>
      </c>
      <c r="F11534">
        <f>IF(Clef_répartition[[#This Row],[Code_Nom]]=D11533,F11533-1,(COUNTIFS(Clef_répartition[Code_Nom],Clef_répartition[[#This Row],[Code_Nom]],Clef_répartition[Année],Clef_répartition[[#This Row],[Année]])))</f>
        <v>3</v>
      </c>
      <c r="G11534" t="str">
        <f>Clef_répartition[[#This Row],[Code_Nom]]&amp;"_"&amp;Clef_répartition[[#This Row],[Nombre]]&amp;"_"&amp;Clef_répartition[[#This Row],[Année]]</f>
        <v>AISGIA_Association Intercommunale du Stand des Grandes Iles d'Amont_2_2022</v>
      </c>
      <c r="H11534">
        <v>5402</v>
      </c>
      <c r="I11534" t="s">
        <v>22</v>
      </c>
      <c r="J11534">
        <v>2022</v>
      </c>
      <c r="K11534">
        <v>0.3</v>
      </c>
    </row>
    <row r="11535" spans="1:11" x14ac:dyDescent="0.25">
      <c r="A11535" t="s">
        <v>713</v>
      </c>
      <c r="B11535" t="s">
        <v>444</v>
      </c>
      <c r="C11535" t="s">
        <v>445</v>
      </c>
      <c r="D11535" t="str">
        <f>Clef_répartition[[#This Row],[Code association]]&amp;"_"&amp;Clef_répartition[[#This Row],[Nom association]]</f>
        <v>AISGIA_Association Intercommunale du Stand des Grandes Iles d'Amont</v>
      </c>
      <c r="E11535">
        <f>COUNTIFS(D$2:D11535,Clef_répartition[[#This Row],[Code_Nom]],J$2:J11535,Clef_répartition[[#This Row],[Année]])</f>
        <v>3</v>
      </c>
      <c r="F11535">
        <f>IF(Clef_répartition[[#This Row],[Code_Nom]]=D11534,F11534-1,(COUNTIFS(Clef_répartition[Code_Nom],Clef_répartition[[#This Row],[Code_Nom]],Clef_répartition[Année],Clef_répartition[[#This Row],[Année]])))</f>
        <v>2</v>
      </c>
      <c r="G11535" t="str">
        <f>Clef_répartition[[#This Row],[Code_Nom]]&amp;"_"&amp;Clef_répartition[[#This Row],[Nombre]]&amp;"_"&amp;Clef_répartition[[#This Row],[Année]]</f>
        <v>AISGIA_Association Intercommunale du Stand des Grandes Iles d'Amont_3_2022</v>
      </c>
      <c r="H11535">
        <v>5409</v>
      </c>
      <c r="I11535" t="s">
        <v>198</v>
      </c>
      <c r="J11535">
        <v>2022</v>
      </c>
      <c r="K11535">
        <v>0.28000000000000003</v>
      </c>
    </row>
    <row r="11536" spans="1:11" x14ac:dyDescent="0.25">
      <c r="A11536" t="s">
        <v>713</v>
      </c>
      <c r="B11536" t="s">
        <v>444</v>
      </c>
      <c r="C11536" t="s">
        <v>445</v>
      </c>
      <c r="D11536" t="str">
        <f>Clef_répartition[[#This Row],[Code association]]&amp;"_"&amp;Clef_répartition[[#This Row],[Nom association]]</f>
        <v>AISGIA_Association Intercommunale du Stand des Grandes Iles d'Amont</v>
      </c>
      <c r="E11536">
        <f>COUNTIFS(D$2:D11536,Clef_répartition[[#This Row],[Code_Nom]],J$2:J11536,Clef_répartition[[#This Row],[Année]])</f>
        <v>4</v>
      </c>
      <c r="F11536">
        <f>IF(Clef_répartition[[#This Row],[Code_Nom]]=D11535,F11535-1,(COUNTIFS(Clef_répartition[Code_Nom],Clef_répartition[[#This Row],[Code_Nom]],Clef_répartition[Année],Clef_répartition[[#This Row],[Année]])))</f>
        <v>1</v>
      </c>
      <c r="G11536" t="str">
        <f>Clef_répartition[[#This Row],[Code_Nom]]&amp;"_"&amp;Clef_répartition[[#This Row],[Nombre]]&amp;"_"&amp;Clef_répartition[[#This Row],[Année]]</f>
        <v>AISGIA_Association Intercommunale du Stand des Grandes Iles d'Amont_4_2022</v>
      </c>
      <c r="H11536">
        <v>5415</v>
      </c>
      <c r="I11536" t="s">
        <v>300</v>
      </c>
      <c r="J11536">
        <v>2022</v>
      </c>
      <c r="K11536">
        <v>0.04</v>
      </c>
    </row>
    <row r="11537" spans="1:11" x14ac:dyDescent="0.25">
      <c r="A11537" t="s">
        <v>713</v>
      </c>
      <c r="B11537" t="s">
        <v>612</v>
      </c>
      <c r="C11537" t="s">
        <v>613</v>
      </c>
      <c r="D11537" t="str">
        <f>Clef_répartition[[#This Row],[Code association]]&amp;"_"&amp;Clef_répartition[[#This Row],[Nom association]]</f>
        <v>AISM_Association intercommunale d'amenée d'eau de la Source Mercier</v>
      </c>
      <c r="E11537">
        <f>COUNTIFS(D$2:D11537,Clef_répartition[[#This Row],[Code_Nom]],J$2:J11537,Clef_répartition[[#This Row],[Année]])</f>
        <v>1</v>
      </c>
      <c r="F11537">
        <f>IF(Clef_répartition[[#This Row],[Code_Nom]]=D11536,F11536-1,(COUNTIFS(Clef_répartition[Code_Nom],Clef_répartition[[#This Row],[Code_Nom]],Clef_répartition[Année],Clef_répartition[[#This Row],[Année]])))</f>
        <v>6</v>
      </c>
      <c r="G11537" t="str">
        <f>Clef_répartition[[#This Row],[Code_Nom]]&amp;"_"&amp;Clef_répartition[[#This Row],[Nombre]]&amp;"_"&amp;Clef_répartition[[#This Row],[Année]]</f>
        <v>AISM_Association intercommunale d'amenée d'eau de la Source Mercier_1_2022</v>
      </c>
      <c r="H11537">
        <v>5748</v>
      </c>
      <c r="I11537" t="s">
        <v>38</v>
      </c>
      <c r="J11537">
        <v>2022</v>
      </c>
      <c r="K11537">
        <v>0.18</v>
      </c>
    </row>
    <row r="11538" spans="1:11" x14ac:dyDescent="0.25">
      <c r="A11538" t="s">
        <v>713</v>
      </c>
      <c r="B11538" t="s">
        <v>612</v>
      </c>
      <c r="C11538" t="s">
        <v>613</v>
      </c>
      <c r="D11538" t="str">
        <f>Clef_répartition[[#This Row],[Code association]]&amp;"_"&amp;Clef_répartition[[#This Row],[Nom association]]</f>
        <v>AISM_Association intercommunale d'amenée d'eau de la Source Mercier</v>
      </c>
      <c r="E11538">
        <f>COUNTIFS(D$2:D11538,Clef_répartition[[#This Row],[Code_Nom]],J$2:J11538,Clef_répartition[[#This Row],[Année]])</f>
        <v>2</v>
      </c>
      <c r="F11538">
        <f>IF(Clef_répartition[[#This Row],[Code_Nom]]=D11537,F11537-1,(COUNTIFS(Clef_répartition[Code_Nom],Clef_répartition[[#This Row],[Code_Nom]],Clef_répartition[Année],Clef_répartition[[#This Row],[Année]])))</f>
        <v>5</v>
      </c>
      <c r="G11538" t="str">
        <f>Clef_répartition[[#This Row],[Code_Nom]]&amp;"_"&amp;Clef_répartition[[#This Row],[Nombre]]&amp;"_"&amp;Clef_répartition[[#This Row],[Année]]</f>
        <v>AISM_Association intercommunale d'amenée d'eau de la Source Mercier_2_2022</v>
      </c>
      <c r="H11538">
        <v>5741</v>
      </c>
      <c r="I11538" t="s">
        <v>144</v>
      </c>
      <c r="J11538">
        <v>2022</v>
      </c>
      <c r="K11538">
        <v>0.17</v>
      </c>
    </row>
    <row r="11539" spans="1:11" x14ac:dyDescent="0.25">
      <c r="A11539" t="s">
        <v>713</v>
      </c>
      <c r="B11539" t="s">
        <v>612</v>
      </c>
      <c r="C11539" t="s">
        <v>613</v>
      </c>
      <c r="D11539" t="str">
        <f>Clef_répartition[[#This Row],[Code association]]&amp;"_"&amp;Clef_répartition[[#This Row],[Nom association]]</f>
        <v>AISM_Association intercommunale d'amenée d'eau de la Source Mercier</v>
      </c>
      <c r="E11539">
        <f>COUNTIFS(D$2:D11539,Clef_répartition[[#This Row],[Code_Nom]],J$2:J11539,Clef_répartition[[#This Row],[Année]])</f>
        <v>3</v>
      </c>
      <c r="F11539">
        <f>IF(Clef_répartition[[#This Row],[Code_Nom]]=D11538,F11538-1,(COUNTIFS(Clef_répartition[Code_Nom],Clef_répartition[[#This Row],[Code_Nom]],Clef_répartition[Année],Clef_répartition[[#This Row],[Année]])))</f>
        <v>4</v>
      </c>
      <c r="G11539" t="str">
        <f>Clef_répartition[[#This Row],[Code_Nom]]&amp;"_"&amp;Clef_répartition[[#This Row],[Nombre]]&amp;"_"&amp;Clef_répartition[[#This Row],[Année]]</f>
        <v>AISM_Association intercommunale d'amenée d'eau de la Source Mercier_3_2022</v>
      </c>
      <c r="H11539">
        <v>5750</v>
      </c>
      <c r="I11539" t="s">
        <v>158</v>
      </c>
      <c r="J11539">
        <v>2022</v>
      </c>
      <c r="K11539">
        <v>0.12</v>
      </c>
    </row>
    <row r="11540" spans="1:11" x14ac:dyDescent="0.25">
      <c r="A11540" t="s">
        <v>713</v>
      </c>
      <c r="B11540" t="s">
        <v>612</v>
      </c>
      <c r="C11540" t="s">
        <v>613</v>
      </c>
      <c r="D11540" t="str">
        <f>Clef_répartition[[#This Row],[Code association]]&amp;"_"&amp;Clef_répartition[[#This Row],[Nom association]]</f>
        <v>AISM_Association intercommunale d'amenée d'eau de la Source Mercier</v>
      </c>
      <c r="E11540">
        <f>COUNTIFS(D$2:D11540,Clef_répartition[[#This Row],[Code_Nom]],J$2:J11540,Clef_répartition[[#This Row],[Année]])</f>
        <v>4</v>
      </c>
      <c r="F11540">
        <f>IF(Clef_répartition[[#This Row],[Code_Nom]]=D11539,F11539-1,(COUNTIFS(Clef_répartition[Code_Nom],Clef_répartition[[#This Row],[Code_Nom]],Clef_répartition[Année],Clef_répartition[[#This Row],[Année]])))</f>
        <v>3</v>
      </c>
      <c r="G11540" t="str">
        <f>Clef_répartition[[#This Row],[Code_Nom]]&amp;"_"&amp;Clef_répartition[[#This Row],[Nombre]]&amp;"_"&amp;Clef_répartition[[#This Row],[Année]]</f>
        <v>AISM_Association intercommunale d'amenée d'eau de la Source Mercier_4_2022</v>
      </c>
      <c r="H11540">
        <v>5755</v>
      </c>
      <c r="I11540" t="s">
        <v>160</v>
      </c>
      <c r="J11540">
        <v>2022</v>
      </c>
      <c r="K11540">
        <v>0.28999999999999998</v>
      </c>
    </row>
    <row r="11541" spans="1:11" x14ac:dyDescent="0.25">
      <c r="A11541" t="s">
        <v>713</v>
      </c>
      <c r="B11541" t="s">
        <v>612</v>
      </c>
      <c r="C11541" t="s">
        <v>613</v>
      </c>
      <c r="D11541" t="str">
        <f>Clef_répartition[[#This Row],[Code association]]&amp;"_"&amp;Clef_répartition[[#This Row],[Nom association]]</f>
        <v>AISM_Association intercommunale d'amenée d'eau de la Source Mercier</v>
      </c>
      <c r="E11541">
        <f>COUNTIFS(D$2:D11541,Clef_répartition[[#This Row],[Code_Nom]],J$2:J11541,Clef_répartition[[#This Row],[Année]])</f>
        <v>5</v>
      </c>
      <c r="F11541">
        <f>IF(Clef_répartition[[#This Row],[Code_Nom]]=D11540,F11540-1,(COUNTIFS(Clef_répartition[Code_Nom],Clef_répartition[[#This Row],[Code_Nom]],Clef_répartition[Année],Clef_répartition[[#This Row],[Année]])))</f>
        <v>2</v>
      </c>
      <c r="G11541" t="str">
        <f>Clef_répartition[[#This Row],[Code_Nom]]&amp;"_"&amp;Clef_répartition[[#This Row],[Nombre]]&amp;"_"&amp;Clef_répartition[[#This Row],[Année]]</f>
        <v>AISM_Association intercommunale d'amenée d'eau de la Source Mercier_5_2022</v>
      </c>
      <c r="H11541">
        <v>5759</v>
      </c>
      <c r="I11541" t="s">
        <v>220</v>
      </c>
      <c r="J11541">
        <v>2022</v>
      </c>
      <c r="K11541">
        <v>0.15</v>
      </c>
    </row>
    <row r="11542" spans="1:11" x14ac:dyDescent="0.25">
      <c r="A11542" t="s">
        <v>713</v>
      </c>
      <c r="B11542" t="s">
        <v>612</v>
      </c>
      <c r="C11542" t="s">
        <v>613</v>
      </c>
      <c r="D11542" t="str">
        <f>Clef_répartition[[#This Row],[Code association]]&amp;"_"&amp;Clef_répartition[[#This Row],[Nom association]]</f>
        <v>AISM_Association intercommunale d'amenée d'eau de la Source Mercier</v>
      </c>
      <c r="E11542">
        <f>COUNTIFS(D$2:D11542,Clef_répartition[[#This Row],[Code_Nom]],J$2:J11542,Clef_répartition[[#This Row],[Année]])</f>
        <v>6</v>
      </c>
      <c r="F11542">
        <f>IF(Clef_répartition[[#This Row],[Code_Nom]]=D11541,F11541-1,(COUNTIFS(Clef_répartition[Code_Nom],Clef_répartition[[#This Row],[Code_Nom]],Clef_répartition[Année],Clef_répartition[[#This Row],[Année]])))</f>
        <v>1</v>
      </c>
      <c r="G11542" t="str">
        <f>Clef_répartition[[#This Row],[Code_Nom]]&amp;"_"&amp;Clef_répartition[[#This Row],[Nombre]]&amp;"_"&amp;Clef_répartition[[#This Row],[Année]]</f>
        <v>AISM_Association intercommunale d'amenée d'eau de la Source Mercier_6_2022</v>
      </c>
      <c r="H11542">
        <v>5762</v>
      </c>
      <c r="I11542" t="s">
        <v>253</v>
      </c>
      <c r="J11542">
        <v>2022</v>
      </c>
      <c r="K11542">
        <v>0.09</v>
      </c>
    </row>
    <row r="11543" spans="1:11" x14ac:dyDescent="0.25">
      <c r="A11543" t="s">
        <v>713</v>
      </c>
      <c r="B11543" t="s">
        <v>551</v>
      </c>
      <c r="C11543" t="s">
        <v>552</v>
      </c>
      <c r="D11543" t="str">
        <f>Clef_répartition[[#This Row],[Code association]]&amp;"_"&amp;Clef_répartition[[#This Row],[Nom association]]</f>
        <v>AISMLE_Association Intercommunale Scolaire de Moudon-Lucens et Environs</v>
      </c>
      <c r="E11543">
        <f>COUNTIFS(D$2:D11543,Clef_répartition[[#This Row],[Code_Nom]],J$2:J11543,Clef_répartition[[#This Row],[Année]])</f>
        <v>1</v>
      </c>
      <c r="F11543">
        <f>IF(Clef_répartition[[#This Row],[Code_Nom]]=D11542,F11542-1,(COUNTIFS(Clef_répartition[Code_Nom],Clef_répartition[[#This Row],[Code_Nom]],Clef_répartition[Année],Clef_répartition[[#This Row],[Année]])))</f>
        <v>11</v>
      </c>
      <c r="G11543" t="str">
        <f>Clef_répartition[[#This Row],[Code_Nom]]&amp;"_"&amp;Clef_répartition[[#This Row],[Nombre]]&amp;"_"&amp;Clef_répartition[[#This Row],[Année]]</f>
        <v>AISMLE_Association Intercommunale Scolaire de Moudon-Lucens et Environs_1_2022</v>
      </c>
      <c r="H11543">
        <v>5663</v>
      </c>
      <c r="I11543" t="s">
        <v>45</v>
      </c>
      <c r="J11543">
        <v>2022</v>
      </c>
      <c r="K11543">
        <v>1.7899999999999999E-2</v>
      </c>
    </row>
    <row r="11544" spans="1:11" x14ac:dyDescent="0.25">
      <c r="A11544" t="s">
        <v>713</v>
      </c>
      <c r="B11544" t="s">
        <v>551</v>
      </c>
      <c r="C11544" t="s">
        <v>552</v>
      </c>
      <c r="D11544" t="str">
        <f>Clef_répartition[[#This Row],[Code association]]&amp;"_"&amp;Clef_répartition[[#This Row],[Nom association]]</f>
        <v>AISMLE_Association Intercommunale Scolaire de Moudon-Lucens et Environs</v>
      </c>
      <c r="E11544">
        <f>COUNTIFS(D$2:D11544,Clef_répartition[[#This Row],[Code_Nom]],J$2:J11544,Clef_répartition[[#This Row],[Année]])</f>
        <v>2</v>
      </c>
      <c r="F11544">
        <f>IF(Clef_répartition[[#This Row],[Code_Nom]]=D11543,F11543-1,(COUNTIFS(Clef_répartition[Code_Nom],Clef_répartition[[#This Row],[Code_Nom]],Clef_répartition[Année],Clef_répartition[[#This Row],[Année]])))</f>
        <v>10</v>
      </c>
      <c r="G11544" t="str">
        <f>Clef_répartition[[#This Row],[Code_Nom]]&amp;"_"&amp;Clef_répartition[[#This Row],[Nombre]]&amp;"_"&amp;Clef_répartition[[#This Row],[Année]]</f>
        <v>AISMLE_Association Intercommunale Scolaire de Moudon-Lucens et Environs_2_2022</v>
      </c>
      <c r="H11544">
        <v>5665</v>
      </c>
      <c r="I11544" t="s">
        <v>57</v>
      </c>
      <c r="J11544">
        <v>2022</v>
      </c>
      <c r="K11544">
        <v>1.52E-2</v>
      </c>
    </row>
    <row r="11545" spans="1:11" x14ac:dyDescent="0.25">
      <c r="A11545" t="s">
        <v>713</v>
      </c>
      <c r="B11545" t="s">
        <v>551</v>
      </c>
      <c r="C11545" t="s">
        <v>552</v>
      </c>
      <c r="D11545" t="str">
        <f>Clef_répartition[[#This Row],[Code association]]&amp;"_"&amp;Clef_répartition[[#This Row],[Nom association]]</f>
        <v>AISMLE_Association Intercommunale Scolaire de Moudon-Lucens et Environs</v>
      </c>
      <c r="E11545">
        <f>COUNTIFS(D$2:D11545,Clef_répartition[[#This Row],[Code_Nom]],J$2:J11545,Clef_répartition[[#This Row],[Année]])</f>
        <v>3</v>
      </c>
      <c r="F11545">
        <f>IF(Clef_répartition[[#This Row],[Code_Nom]]=D11544,F11544-1,(COUNTIFS(Clef_répartition[Code_Nom],Clef_répartition[[#This Row],[Code_Nom]],Clef_répartition[Année],Clef_répartition[[#This Row],[Année]])))</f>
        <v>9</v>
      </c>
      <c r="G11545" t="str">
        <f>Clef_répartition[[#This Row],[Code_Nom]]&amp;"_"&amp;Clef_répartition[[#This Row],[Nombre]]&amp;"_"&amp;Clef_répartition[[#This Row],[Année]]</f>
        <v>AISMLE_Association Intercommunale Scolaire de Moudon-Lucens et Environs_3_2022</v>
      </c>
      <c r="H11545">
        <v>5669</v>
      </c>
      <c r="I11545" t="s">
        <v>89</v>
      </c>
      <c r="J11545">
        <v>2022</v>
      </c>
      <c r="K11545">
        <v>1.95E-2</v>
      </c>
    </row>
    <row r="11546" spans="1:11" x14ac:dyDescent="0.25">
      <c r="A11546" t="s">
        <v>713</v>
      </c>
      <c r="B11546" t="s">
        <v>551</v>
      </c>
      <c r="C11546" t="s">
        <v>552</v>
      </c>
      <c r="D11546" t="str">
        <f>Clef_répartition[[#This Row],[Code association]]&amp;"_"&amp;Clef_répartition[[#This Row],[Nom association]]</f>
        <v>AISMLE_Association Intercommunale Scolaire de Moudon-Lucens et Environs</v>
      </c>
      <c r="E11546">
        <f>COUNTIFS(D$2:D11546,Clef_répartition[[#This Row],[Code_Nom]],J$2:J11546,Clef_répartition[[#This Row],[Année]])</f>
        <v>4</v>
      </c>
      <c r="F11546">
        <f>IF(Clef_répartition[[#This Row],[Code_Nom]]=D11545,F11545-1,(COUNTIFS(Clef_répartition[Code_Nom],Clef_répartition[[#This Row],[Code_Nom]],Clef_répartition[Année],Clef_répartition[[#This Row],[Année]])))</f>
        <v>8</v>
      </c>
      <c r="G11546" t="str">
        <f>Clef_répartition[[#This Row],[Code_Nom]]&amp;"_"&amp;Clef_répartition[[#This Row],[Nombre]]&amp;"_"&amp;Clef_répartition[[#This Row],[Année]]</f>
        <v>AISMLE_Association Intercommunale Scolaire de Moudon-Lucens et Environs_4_2022</v>
      </c>
      <c r="H11546">
        <v>5671</v>
      </c>
      <c r="I11546" t="s">
        <v>95</v>
      </c>
      <c r="J11546">
        <v>2022</v>
      </c>
      <c r="K11546">
        <v>1.7500000000000002E-2</v>
      </c>
    </row>
    <row r="11547" spans="1:11" x14ac:dyDescent="0.25">
      <c r="A11547" t="s">
        <v>713</v>
      </c>
      <c r="B11547" t="s">
        <v>551</v>
      </c>
      <c r="C11547" t="s">
        <v>552</v>
      </c>
      <c r="D11547" t="str">
        <f>Clef_répartition[[#This Row],[Code association]]&amp;"_"&amp;Clef_répartition[[#This Row],[Nom association]]</f>
        <v>AISMLE_Association Intercommunale Scolaire de Moudon-Lucens et Environs</v>
      </c>
      <c r="E11547">
        <f>COUNTIFS(D$2:D11547,Clef_répartition[[#This Row],[Code_Nom]],J$2:J11547,Clef_répartition[[#This Row],[Année]])</f>
        <v>5</v>
      </c>
      <c r="F11547">
        <f>IF(Clef_répartition[[#This Row],[Code_Nom]]=D11546,F11546-1,(COUNTIFS(Clef_répartition[Code_Nom],Clef_répartition[[#This Row],[Code_Nom]],Clef_répartition[Année],Clef_répartition[[#This Row],[Année]])))</f>
        <v>7</v>
      </c>
      <c r="G11547" t="str">
        <f>Clef_répartition[[#This Row],[Code_Nom]]&amp;"_"&amp;Clef_répartition[[#This Row],[Nombre]]&amp;"_"&amp;Clef_répartition[[#This Row],[Année]]</f>
        <v>AISMLE_Association Intercommunale Scolaire de Moudon-Lucens et Environs_5_2022</v>
      </c>
      <c r="H11547">
        <v>5673</v>
      </c>
      <c r="I11547" t="s">
        <v>137</v>
      </c>
      <c r="J11547">
        <v>2022</v>
      </c>
      <c r="K11547">
        <v>2.53E-2</v>
      </c>
    </row>
    <row r="11548" spans="1:11" x14ac:dyDescent="0.25">
      <c r="A11548" t="s">
        <v>713</v>
      </c>
      <c r="B11548" t="s">
        <v>551</v>
      </c>
      <c r="C11548" t="s">
        <v>552</v>
      </c>
      <c r="D11548" t="str">
        <f>Clef_répartition[[#This Row],[Code association]]&amp;"_"&amp;Clef_répartition[[#This Row],[Nom association]]</f>
        <v>AISMLE_Association Intercommunale Scolaire de Moudon-Lucens et Environs</v>
      </c>
      <c r="E11548">
        <f>COUNTIFS(D$2:D11548,Clef_répartition[[#This Row],[Code_Nom]],J$2:J11548,Clef_répartition[[#This Row],[Année]])</f>
        <v>6</v>
      </c>
      <c r="F11548">
        <f>IF(Clef_répartition[[#This Row],[Code_Nom]]=D11547,F11547-1,(COUNTIFS(Clef_répartition[Code_Nom],Clef_répartition[[#This Row],[Code_Nom]],Clef_répartition[Année],Clef_répartition[[#This Row],[Année]])))</f>
        <v>6</v>
      </c>
      <c r="G11548" t="str">
        <f>Clef_répartition[[#This Row],[Code_Nom]]&amp;"_"&amp;Clef_répartition[[#This Row],[Nombre]]&amp;"_"&amp;Clef_répartition[[#This Row],[Année]]</f>
        <v>AISMLE_Association Intercommunale Scolaire de Moudon-Lucens et Environs_6_2022</v>
      </c>
      <c r="H11548">
        <v>5674</v>
      </c>
      <c r="I11548" t="s">
        <v>163</v>
      </c>
      <c r="J11548">
        <v>2022</v>
      </c>
      <c r="K11548">
        <v>9.9000000000000008E-3</v>
      </c>
    </row>
    <row r="11549" spans="1:11" x14ac:dyDescent="0.25">
      <c r="A11549" t="s">
        <v>713</v>
      </c>
      <c r="B11549" t="s">
        <v>551</v>
      </c>
      <c r="C11549" t="s">
        <v>552</v>
      </c>
      <c r="D11549" t="str">
        <f>Clef_répartition[[#This Row],[Code association]]&amp;"_"&amp;Clef_répartition[[#This Row],[Nom association]]</f>
        <v>AISMLE_Association Intercommunale Scolaire de Moudon-Lucens et Environs</v>
      </c>
      <c r="E11549">
        <f>COUNTIFS(D$2:D11549,Clef_répartition[[#This Row],[Code_Nom]],J$2:J11549,Clef_répartition[[#This Row],[Année]])</f>
        <v>7</v>
      </c>
      <c r="F11549">
        <f>IF(Clef_répartition[[#This Row],[Code_Nom]]=D11548,F11548-1,(COUNTIFS(Clef_répartition[Code_Nom],Clef_répartition[[#This Row],[Code_Nom]],Clef_répartition[Année],Clef_répartition[[#This Row],[Année]])))</f>
        <v>5</v>
      </c>
      <c r="G11549" t="str">
        <f>Clef_répartition[[#This Row],[Code_Nom]]&amp;"_"&amp;Clef_répartition[[#This Row],[Nombre]]&amp;"_"&amp;Clef_répartition[[#This Row],[Année]]</f>
        <v>AISMLE_Association Intercommunale Scolaire de Moudon-Lucens et Environs_7_2022</v>
      </c>
      <c r="H11549">
        <v>5675</v>
      </c>
      <c r="I11549" t="s">
        <v>164</v>
      </c>
      <c r="J11549">
        <v>2022</v>
      </c>
      <c r="K11549">
        <v>0.35630000000000001</v>
      </c>
    </row>
    <row r="11550" spans="1:11" x14ac:dyDescent="0.25">
      <c r="A11550" t="s">
        <v>713</v>
      </c>
      <c r="B11550" t="s">
        <v>551</v>
      </c>
      <c r="C11550" t="s">
        <v>552</v>
      </c>
      <c r="D11550" t="str">
        <f>Clef_répartition[[#This Row],[Code association]]&amp;"_"&amp;Clef_répartition[[#This Row],[Nom association]]</f>
        <v>AISMLE_Association Intercommunale Scolaire de Moudon-Lucens et Environs</v>
      </c>
      <c r="E11550">
        <f>COUNTIFS(D$2:D11550,Clef_répartition[[#This Row],[Code_Nom]],J$2:J11550,Clef_répartition[[#This Row],[Année]])</f>
        <v>8</v>
      </c>
      <c r="F11550">
        <f>IF(Clef_répartition[[#This Row],[Code_Nom]]=D11549,F11549-1,(COUNTIFS(Clef_répartition[Code_Nom],Clef_répartition[[#This Row],[Code_Nom]],Clef_répartition[Année],Clef_répartition[[#This Row],[Année]])))</f>
        <v>4</v>
      </c>
      <c r="G11550" t="str">
        <f>Clef_répartition[[#This Row],[Code_Nom]]&amp;"_"&amp;Clef_répartition[[#This Row],[Nombre]]&amp;"_"&amp;Clef_répartition[[#This Row],[Année]]</f>
        <v>AISMLE_Association Intercommunale Scolaire de Moudon-Lucens et Environs_8_2022</v>
      </c>
      <c r="H11550">
        <v>5678</v>
      </c>
      <c r="I11550" t="s">
        <v>192</v>
      </c>
      <c r="J11550">
        <v>2022</v>
      </c>
      <c r="K11550">
        <v>0.5071</v>
      </c>
    </row>
    <row r="11551" spans="1:11" x14ac:dyDescent="0.25">
      <c r="A11551" t="s">
        <v>713</v>
      </c>
      <c r="B11551" t="s">
        <v>551</v>
      </c>
      <c r="C11551" t="s">
        <v>552</v>
      </c>
      <c r="D11551" t="str">
        <f>Clef_répartition[[#This Row],[Code association]]&amp;"_"&amp;Clef_répartition[[#This Row],[Nom association]]</f>
        <v>AISMLE_Association Intercommunale Scolaire de Moudon-Lucens et Environs</v>
      </c>
      <c r="E11551">
        <f>COUNTIFS(D$2:D11551,Clef_répartition[[#This Row],[Code_Nom]],J$2:J11551,Clef_répartition[[#This Row],[Année]])</f>
        <v>9</v>
      </c>
      <c r="F11551">
        <f>IF(Clef_répartition[[#This Row],[Code_Nom]]=D11550,F11550-1,(COUNTIFS(Clef_répartition[Code_Nom],Clef_répartition[[#This Row],[Code_Nom]],Clef_répartition[Année],Clef_répartition[[#This Row],[Année]])))</f>
        <v>3</v>
      </c>
      <c r="G11551" t="str">
        <f>Clef_répartition[[#This Row],[Code_Nom]]&amp;"_"&amp;Clef_répartition[[#This Row],[Nombre]]&amp;"_"&amp;Clef_répartition[[#This Row],[Année]]</f>
        <v>AISMLE_Association Intercommunale Scolaire de Moudon-Lucens et Environs_9_2022</v>
      </c>
      <c r="H11551">
        <v>5683</v>
      </c>
      <c r="I11551" t="s">
        <v>222</v>
      </c>
      <c r="J11551">
        <v>2022</v>
      </c>
      <c r="K11551">
        <v>1.6199999999999999E-2</v>
      </c>
    </row>
    <row r="11552" spans="1:11" x14ac:dyDescent="0.25">
      <c r="A11552" t="s">
        <v>713</v>
      </c>
      <c r="B11552" t="s">
        <v>551</v>
      </c>
      <c r="C11552" t="s">
        <v>552</v>
      </c>
      <c r="D11552" t="str">
        <f>Clef_répartition[[#This Row],[Code association]]&amp;"_"&amp;Clef_répartition[[#This Row],[Nom association]]</f>
        <v>AISMLE_Association Intercommunale Scolaire de Moudon-Lucens et Environs</v>
      </c>
      <c r="E11552">
        <f>COUNTIFS(D$2:D11552,Clef_répartition[[#This Row],[Code_Nom]],J$2:J11552,Clef_répartition[[#This Row],[Année]])</f>
        <v>10</v>
      </c>
      <c r="F11552">
        <f>IF(Clef_répartition[[#This Row],[Code_Nom]]=D11551,F11551-1,(COUNTIFS(Clef_répartition[Code_Nom],Clef_répartition[[#This Row],[Code_Nom]],Clef_répartition[Année],Clef_répartition[[#This Row],[Année]])))</f>
        <v>2</v>
      </c>
      <c r="G11552" t="str">
        <f>Clef_répartition[[#This Row],[Code_Nom]]&amp;"_"&amp;Clef_répartition[[#This Row],[Nombre]]&amp;"_"&amp;Clef_répartition[[#This Row],[Année]]</f>
        <v>AISMLE_Association Intercommunale Scolaire de Moudon-Lucens et Environs_10_2022</v>
      </c>
      <c r="H11552">
        <v>5684</v>
      </c>
      <c r="I11552" t="s">
        <v>237</v>
      </c>
      <c r="J11552">
        <v>2022</v>
      </c>
      <c r="K11552">
        <v>5.7999999999999996E-3</v>
      </c>
    </row>
    <row r="11553" spans="1:11" x14ac:dyDescent="0.25">
      <c r="A11553" t="s">
        <v>713</v>
      </c>
      <c r="B11553" t="s">
        <v>551</v>
      </c>
      <c r="C11553" t="s">
        <v>552</v>
      </c>
      <c r="D11553" t="str">
        <f>Clef_répartition[[#This Row],[Code association]]&amp;"_"&amp;Clef_répartition[[#This Row],[Nom association]]</f>
        <v>AISMLE_Association Intercommunale Scolaire de Moudon-Lucens et Environs</v>
      </c>
      <c r="E11553">
        <f>COUNTIFS(D$2:D11553,Clef_répartition[[#This Row],[Code_Nom]],J$2:J11553,Clef_répartition[[#This Row],[Année]])</f>
        <v>11</v>
      </c>
      <c r="F11553">
        <f>IF(Clef_répartition[[#This Row],[Code_Nom]]=D11552,F11552-1,(COUNTIFS(Clef_répartition[Code_Nom],Clef_répartition[[#This Row],[Code_Nom]],Clef_répartition[Année],Clef_répartition[[#This Row],[Année]])))</f>
        <v>1</v>
      </c>
      <c r="G11553" t="str">
        <f>Clef_répartition[[#This Row],[Code_Nom]]&amp;"_"&amp;Clef_répartition[[#This Row],[Nombre]]&amp;"_"&amp;Clef_répartition[[#This Row],[Année]]</f>
        <v>AISMLE_Association Intercommunale Scolaire de Moudon-Lucens et Environs_11_2022</v>
      </c>
      <c r="H11553">
        <v>5690</v>
      </c>
      <c r="I11553" t="s">
        <v>281</v>
      </c>
      <c r="J11553">
        <v>2022</v>
      </c>
      <c r="K11553">
        <v>9.2999999999999992E-3</v>
      </c>
    </row>
    <row r="11554" spans="1:11" x14ac:dyDescent="0.25">
      <c r="A11554" t="s">
        <v>713</v>
      </c>
      <c r="B11554" t="s">
        <v>475</v>
      </c>
      <c r="C11554" t="s">
        <v>476</v>
      </c>
      <c r="D11554" t="str">
        <f>Clef_répartition[[#This Row],[Code association]]&amp;"_"&amp;Clef_répartition[[#This Row],[Nom association]]</f>
        <v>AISOL_Association intercommunale scolaire des Ormonts et Leysin</v>
      </c>
      <c r="E11554">
        <f>COUNTIFS(D$2:D11554,Clef_répartition[[#This Row],[Code_Nom]],J$2:J11554,Clef_répartition[[#This Row],[Année]])</f>
        <v>1</v>
      </c>
      <c r="F11554">
        <f>IF(Clef_répartition[[#This Row],[Code_Nom]]=D11553,F11553-1,(COUNTIFS(Clef_répartition[Code_Nom],Clef_répartition[[#This Row],[Code_Nom]],Clef_répartition[Année],Clef_répartition[[#This Row],[Année]])))</f>
        <v>3</v>
      </c>
      <c r="G11554" t="str">
        <f>Clef_répartition[[#This Row],[Code_Nom]]&amp;"_"&amp;Clef_répartition[[#This Row],[Nombre]]&amp;"_"&amp;Clef_répartition[[#This Row],[Année]]</f>
        <v>AISOL_Association intercommunale scolaire des Ormonts et Leysin_1_2022</v>
      </c>
      <c r="H11554">
        <v>5407</v>
      </c>
      <c r="I11554" t="s">
        <v>159</v>
      </c>
      <c r="J11554">
        <v>2022</v>
      </c>
      <c r="K11554">
        <v>0.57999999999999996</v>
      </c>
    </row>
    <row r="11555" spans="1:11" x14ac:dyDescent="0.25">
      <c r="A11555" t="s">
        <v>713</v>
      </c>
      <c r="B11555" t="s">
        <v>475</v>
      </c>
      <c r="C11555" t="s">
        <v>476</v>
      </c>
      <c r="D11555" t="str">
        <f>Clef_répartition[[#This Row],[Code association]]&amp;"_"&amp;Clef_répartition[[#This Row],[Nom association]]</f>
        <v>AISOL_Association intercommunale scolaire des Ormonts et Leysin</v>
      </c>
      <c r="E11555">
        <f>COUNTIFS(D$2:D11555,Clef_répartition[[#This Row],[Code_Nom]],J$2:J11555,Clef_répartition[[#This Row],[Année]])</f>
        <v>2</v>
      </c>
      <c r="F11555">
        <f>IF(Clef_répartition[[#This Row],[Code_Nom]]=D11554,F11554-1,(COUNTIFS(Clef_répartition[Code_Nom],Clef_répartition[[#This Row],[Code_Nom]],Clef_répartition[Année],Clef_répartition[[#This Row],[Année]])))</f>
        <v>2</v>
      </c>
      <c r="G11555" t="str">
        <f>Clef_répartition[[#This Row],[Code_Nom]]&amp;"_"&amp;Clef_répartition[[#This Row],[Nombre]]&amp;"_"&amp;Clef_répartition[[#This Row],[Année]]</f>
        <v>AISOL_Association intercommunale scolaire des Ormonts et Leysin_2_2022</v>
      </c>
      <c r="H11555">
        <v>5410</v>
      </c>
      <c r="I11555" t="s">
        <v>203</v>
      </c>
      <c r="J11555">
        <v>2022</v>
      </c>
      <c r="K11555">
        <v>0.19</v>
      </c>
    </row>
    <row r="11556" spans="1:11" x14ac:dyDescent="0.25">
      <c r="A11556" t="s">
        <v>713</v>
      </c>
      <c r="B11556" t="s">
        <v>475</v>
      </c>
      <c r="C11556" t="s">
        <v>476</v>
      </c>
      <c r="D11556" t="str">
        <f>Clef_répartition[[#This Row],[Code association]]&amp;"_"&amp;Clef_répartition[[#This Row],[Nom association]]</f>
        <v>AISOL_Association intercommunale scolaire des Ormonts et Leysin</v>
      </c>
      <c r="E11556">
        <f>COUNTIFS(D$2:D11556,Clef_répartition[[#This Row],[Code_Nom]],J$2:J11556,Clef_répartition[[#This Row],[Année]])</f>
        <v>3</v>
      </c>
      <c r="F11556">
        <f>IF(Clef_répartition[[#This Row],[Code_Nom]]=D11555,F11555-1,(COUNTIFS(Clef_répartition[Code_Nom],Clef_répartition[[#This Row],[Code_Nom]],Clef_répartition[Année],Clef_répartition[[#This Row],[Année]])))</f>
        <v>1</v>
      </c>
      <c r="G11556" t="str">
        <f>Clef_répartition[[#This Row],[Code_Nom]]&amp;"_"&amp;Clef_répartition[[#This Row],[Nombre]]&amp;"_"&amp;Clef_répartition[[#This Row],[Année]]</f>
        <v>AISOL_Association intercommunale scolaire des Ormonts et Leysin_3_2022</v>
      </c>
      <c r="H11556">
        <v>5411</v>
      </c>
      <c r="I11556" t="s">
        <v>204</v>
      </c>
      <c r="J11556">
        <v>2022</v>
      </c>
      <c r="K11556">
        <v>0.23</v>
      </c>
    </row>
    <row r="11557" spans="1:11" x14ac:dyDescent="0.25">
      <c r="A11557" t="s">
        <v>713</v>
      </c>
      <c r="B11557" t="s">
        <v>565</v>
      </c>
      <c r="C11557" t="s">
        <v>566</v>
      </c>
      <c r="D11557" t="str">
        <f>Clef_répartition[[#This Row],[Code association]]&amp;"_"&amp;Clef_répartition[[#This Row],[Nom association]]</f>
        <v>AIVB_Association intercommunale du Vallon de la Baumine</v>
      </c>
      <c r="E11557">
        <f>COUNTIFS(D$2:D11557,Clef_répartition[[#This Row],[Code_Nom]],J$2:J11557,Clef_répartition[[#This Row],[Année]])</f>
        <v>1</v>
      </c>
      <c r="F11557">
        <f>IF(Clef_répartition[[#This Row],[Code_Nom]]=D11556,F11556-1,(COUNTIFS(Clef_répartition[Code_Nom],Clef_répartition[[#This Row],[Code_Nom]],Clef_répartition[Année],Clef_répartition[[#This Row],[Année]])))</f>
        <v>3</v>
      </c>
      <c r="G11557" t="str">
        <f>Clef_répartition[[#This Row],[Code_Nom]]&amp;"_"&amp;Clef_répartition[[#This Row],[Nombre]]&amp;"_"&amp;Clef_répartition[[#This Row],[Année]]</f>
        <v>AIVB_Association intercommunale du Vallon de la Baumine_1_2022</v>
      </c>
      <c r="H11557">
        <v>5745</v>
      </c>
      <c r="I11557" t="s">
        <v>14</v>
      </c>
      <c r="J11557">
        <v>2022</v>
      </c>
      <c r="K11557">
        <v>0.46</v>
      </c>
    </row>
    <row r="11558" spans="1:11" x14ac:dyDescent="0.25">
      <c r="A11558" t="s">
        <v>713</v>
      </c>
      <c r="B11558" t="s">
        <v>565</v>
      </c>
      <c r="C11558" t="s">
        <v>566</v>
      </c>
      <c r="D11558" t="str">
        <f>Clef_répartition[[#This Row],[Code association]]&amp;"_"&amp;Clef_répartition[[#This Row],[Nom association]]</f>
        <v>AIVB_Association intercommunale du Vallon de la Baumine</v>
      </c>
      <c r="E11558">
        <f>COUNTIFS(D$2:D11558,Clef_répartition[[#This Row],[Code_Nom]],J$2:J11558,Clef_répartition[[#This Row],[Année]])</f>
        <v>2</v>
      </c>
      <c r="F11558">
        <f>IF(Clef_répartition[[#This Row],[Code_Nom]]=D11557,F11557-1,(COUNTIFS(Clef_répartition[Code_Nom],Clef_répartition[[#This Row],[Code_Nom]],Clef_répartition[Année],Clef_répartition[[#This Row],[Année]])))</f>
        <v>2</v>
      </c>
      <c r="G11558" t="str">
        <f>Clef_répartition[[#This Row],[Code_Nom]]&amp;"_"&amp;Clef_répartition[[#This Row],[Nombre]]&amp;"_"&amp;Clef_répartition[[#This Row],[Année]]</f>
        <v>AIVB_Association intercommunale du Vallon de la Baumine_2_2022</v>
      </c>
      <c r="H11558">
        <v>5905</v>
      </c>
      <c r="I11558" t="s">
        <v>49</v>
      </c>
      <c r="J11558">
        <v>2022</v>
      </c>
      <c r="K11558">
        <v>0.3</v>
      </c>
    </row>
    <row r="11559" spans="1:11" x14ac:dyDescent="0.25">
      <c r="A11559" t="s">
        <v>713</v>
      </c>
      <c r="B11559" t="s">
        <v>565</v>
      </c>
      <c r="C11559" t="s">
        <v>566</v>
      </c>
      <c r="D11559" t="str">
        <f>Clef_répartition[[#This Row],[Code association]]&amp;"_"&amp;Clef_répartition[[#This Row],[Nom association]]</f>
        <v>AIVB_Association intercommunale du Vallon de la Baumine</v>
      </c>
      <c r="E11559">
        <f>COUNTIFS(D$2:D11559,Clef_répartition[[#This Row],[Code_Nom]],J$2:J11559,Clef_répartition[[#This Row],[Année]])</f>
        <v>3</v>
      </c>
      <c r="F11559">
        <f>IF(Clef_répartition[[#This Row],[Code_Nom]]=D11558,F11558-1,(COUNTIFS(Clef_répartition[Code_Nom],Clef_répartition[[#This Row],[Code_Nom]],Clef_répartition[Année],Clef_répartition[[#This Row],[Année]])))</f>
        <v>1</v>
      </c>
      <c r="G11559" t="str">
        <f>Clef_répartition[[#This Row],[Code_Nom]]&amp;"_"&amp;Clef_répartition[[#This Row],[Nombre]]&amp;"_"&amp;Clef_répartition[[#This Row],[Année]]</f>
        <v>AIVB_Association intercommunale du Vallon de la Baumine_3_2022</v>
      </c>
      <c r="H11559">
        <v>5766</v>
      </c>
      <c r="I11559" t="s">
        <v>293</v>
      </c>
      <c r="J11559">
        <v>2022</v>
      </c>
      <c r="K11559">
        <v>0.24</v>
      </c>
    </row>
    <row r="11560" spans="1:11" x14ac:dyDescent="0.25">
      <c r="A11560" t="s">
        <v>713</v>
      </c>
      <c r="B11560" t="s">
        <v>614</v>
      </c>
      <c r="C11560" t="s">
        <v>615</v>
      </c>
      <c r="D11560" t="str">
        <f>Clef_répartition[[#This Row],[Code association]]&amp;"_"&amp;Clef_répartition[[#This Row],[Nom association]]</f>
        <v xml:space="preserve">AIVM_Association Intercommunale du Vallon du Mujon </v>
      </c>
      <c r="E11560">
        <f>COUNTIFS(D$2:D11560,Clef_répartition[[#This Row],[Code_Nom]],J$2:J11560,Clef_répartition[[#This Row],[Année]])</f>
        <v>1</v>
      </c>
      <c r="F11560">
        <f>IF(Clef_répartition[[#This Row],[Code_Nom]]=D11559,F11559-1,(COUNTIFS(Clef_répartition[Code_Nom],Clef_répartition[[#This Row],[Code_Nom]],Clef_répartition[Année],Clef_répartition[[#This Row],[Année]])))</f>
        <v>6</v>
      </c>
      <c r="G11560" t="str">
        <f>Clef_répartition[[#This Row],[Code_Nom]]&amp;"_"&amp;Clef_répartition[[#This Row],[Nombre]]&amp;"_"&amp;Clef_répartition[[#This Row],[Année]]</f>
        <v>AIVM_Association Intercommunale du Vallon du Mujon _1_2022</v>
      </c>
      <c r="H11560">
        <v>5741</v>
      </c>
      <c r="I11560" t="s">
        <v>144</v>
      </c>
      <c r="J11560">
        <v>2022</v>
      </c>
      <c r="K11560">
        <v>0.12</v>
      </c>
    </row>
    <row r="11561" spans="1:11" x14ac:dyDescent="0.25">
      <c r="A11561" t="s">
        <v>713</v>
      </c>
      <c r="B11561" t="s">
        <v>614</v>
      </c>
      <c r="C11561" t="s">
        <v>615</v>
      </c>
      <c r="D11561" t="str">
        <f>Clef_répartition[[#This Row],[Code association]]&amp;"_"&amp;Clef_répartition[[#This Row],[Nom association]]</f>
        <v xml:space="preserve">AIVM_Association Intercommunale du Vallon du Mujon </v>
      </c>
      <c r="E11561">
        <f>COUNTIFS(D$2:D11561,Clef_répartition[[#This Row],[Code_Nom]],J$2:J11561,Clef_répartition[[#This Row],[Année]])</f>
        <v>2</v>
      </c>
      <c r="F11561">
        <f>IF(Clef_répartition[[#This Row],[Code_Nom]]=D11560,F11560-1,(COUNTIFS(Clef_répartition[Code_Nom],Clef_répartition[[#This Row],[Code_Nom]],Clef_répartition[Année],Clef_répartition[[#This Row],[Année]])))</f>
        <v>5</v>
      </c>
      <c r="G11561" t="str">
        <f>Clef_répartition[[#This Row],[Code_Nom]]&amp;"_"&amp;Clef_répartition[[#This Row],[Nombre]]&amp;"_"&amp;Clef_répartition[[#This Row],[Année]]</f>
        <v>AIVM_Association Intercommunale du Vallon du Mujon _2_2022</v>
      </c>
      <c r="H11561">
        <v>5750</v>
      </c>
      <c r="I11561" t="s">
        <v>158</v>
      </c>
      <c r="J11561">
        <v>2022</v>
      </c>
      <c r="K11561">
        <v>0.09</v>
      </c>
    </row>
    <row r="11562" spans="1:11" x14ac:dyDescent="0.25">
      <c r="A11562" t="s">
        <v>713</v>
      </c>
      <c r="B11562" t="s">
        <v>614</v>
      </c>
      <c r="C11562" t="s">
        <v>615</v>
      </c>
      <c r="D11562" t="str">
        <f>Clef_répartition[[#This Row],[Code association]]&amp;"_"&amp;Clef_répartition[[#This Row],[Nom association]]</f>
        <v xml:space="preserve">AIVM_Association Intercommunale du Vallon du Mujon </v>
      </c>
      <c r="E11562">
        <f>COUNTIFS(D$2:D11562,Clef_répartition[[#This Row],[Code_Nom]],J$2:J11562,Clef_répartition[[#This Row],[Année]])</f>
        <v>3</v>
      </c>
      <c r="F11562">
        <f>IF(Clef_répartition[[#This Row],[Code_Nom]]=D11561,F11561-1,(COUNTIFS(Clef_répartition[Code_Nom],Clef_répartition[[#This Row],[Code_Nom]],Clef_répartition[Année],Clef_répartition[[#This Row],[Année]])))</f>
        <v>4</v>
      </c>
      <c r="G11562" t="str">
        <f>Clef_répartition[[#This Row],[Code_Nom]]&amp;"_"&amp;Clef_répartition[[#This Row],[Nombre]]&amp;"_"&amp;Clef_répartition[[#This Row],[Année]]</f>
        <v>AIVM_Association Intercommunale du Vallon du Mujon _3_2022</v>
      </c>
      <c r="H11562">
        <v>5755</v>
      </c>
      <c r="I11562" t="s">
        <v>160</v>
      </c>
      <c r="J11562">
        <v>2022</v>
      </c>
      <c r="K11562">
        <v>0.2</v>
      </c>
    </row>
    <row r="11563" spans="1:11" x14ac:dyDescent="0.25">
      <c r="A11563" t="s">
        <v>713</v>
      </c>
      <c r="B11563" t="s">
        <v>614</v>
      </c>
      <c r="C11563" t="s">
        <v>615</v>
      </c>
      <c r="D11563" t="str">
        <f>Clef_répartition[[#This Row],[Code association]]&amp;"_"&amp;Clef_répartition[[#This Row],[Nom association]]</f>
        <v xml:space="preserve">AIVM_Association Intercommunale du Vallon du Mujon </v>
      </c>
      <c r="E11563">
        <f>COUNTIFS(D$2:D11563,Clef_répartition[[#This Row],[Code_Nom]],J$2:J11563,Clef_répartition[[#This Row],[Année]])</f>
        <v>4</v>
      </c>
      <c r="F11563">
        <f>IF(Clef_répartition[[#This Row],[Code_Nom]]=D11562,F11562-1,(COUNTIFS(Clef_répartition[Code_Nom],Clef_répartition[[#This Row],[Code_Nom]],Clef_répartition[Année],Clef_répartition[[#This Row],[Année]])))</f>
        <v>3</v>
      </c>
      <c r="G11563" t="str">
        <f>Clef_répartition[[#This Row],[Code_Nom]]&amp;"_"&amp;Clef_répartition[[#This Row],[Nombre]]&amp;"_"&amp;Clef_répartition[[#This Row],[Année]]</f>
        <v>AIVM_Association Intercommunale du Vallon du Mujon _4_2022</v>
      </c>
      <c r="H11563">
        <v>5760</v>
      </c>
      <c r="I11563" t="s">
        <v>227</v>
      </c>
      <c r="J11563">
        <v>2022</v>
      </c>
      <c r="K11563">
        <v>0.23</v>
      </c>
    </row>
    <row r="11564" spans="1:11" x14ac:dyDescent="0.25">
      <c r="A11564" t="s">
        <v>713</v>
      </c>
      <c r="B11564" t="s">
        <v>614</v>
      </c>
      <c r="C11564" t="s">
        <v>615</v>
      </c>
      <c r="D11564" t="str">
        <f>Clef_répartition[[#This Row],[Code association]]&amp;"_"&amp;Clef_répartition[[#This Row],[Nom association]]</f>
        <v xml:space="preserve">AIVM_Association Intercommunale du Vallon du Mujon </v>
      </c>
      <c r="E11564">
        <f>COUNTIFS(D$2:D11564,Clef_répartition[[#This Row],[Code_Nom]],J$2:J11564,Clef_répartition[[#This Row],[Année]])</f>
        <v>5</v>
      </c>
      <c r="F11564">
        <f>IF(Clef_répartition[[#This Row],[Code_Nom]]=D11563,F11563-1,(COUNTIFS(Clef_répartition[Code_Nom],Clef_répartition[[#This Row],[Code_Nom]],Clef_répartition[Année],Clef_répartition[[#This Row],[Année]])))</f>
        <v>2</v>
      </c>
      <c r="G11564" t="str">
        <f>Clef_répartition[[#This Row],[Code_Nom]]&amp;"_"&amp;Clef_répartition[[#This Row],[Nombre]]&amp;"_"&amp;Clef_répartition[[#This Row],[Année]]</f>
        <v>AIVM_Association Intercommunale du Vallon du Mujon _5_2022</v>
      </c>
      <c r="H11564">
        <v>5762</v>
      </c>
      <c r="I11564" t="s">
        <v>253</v>
      </c>
      <c r="J11564">
        <v>2022</v>
      </c>
      <c r="K11564">
        <v>0.06</v>
      </c>
    </row>
    <row r="11565" spans="1:11" x14ac:dyDescent="0.25">
      <c r="A11565" t="s">
        <v>713</v>
      </c>
      <c r="B11565" t="s">
        <v>614</v>
      </c>
      <c r="C11565" t="s">
        <v>615</v>
      </c>
      <c r="D11565" t="str">
        <f>Clef_répartition[[#This Row],[Code association]]&amp;"_"&amp;Clef_répartition[[#This Row],[Nom association]]</f>
        <v xml:space="preserve">AIVM_Association Intercommunale du Vallon du Mujon </v>
      </c>
      <c r="E11565">
        <f>COUNTIFS(D$2:D11565,Clef_répartition[[#This Row],[Code_Nom]],J$2:J11565,Clef_répartition[[#This Row],[Année]])</f>
        <v>6</v>
      </c>
      <c r="F11565">
        <f>IF(Clef_répartition[[#This Row],[Code_Nom]]=D11564,F11564-1,(COUNTIFS(Clef_répartition[Code_Nom],Clef_répartition[[#This Row],[Code_Nom]],Clef_répartition[Année],Clef_répartition[[#This Row],[Année]])))</f>
        <v>1</v>
      </c>
      <c r="G11565" t="str">
        <f>Clef_répartition[[#This Row],[Code_Nom]]&amp;"_"&amp;Clef_répartition[[#This Row],[Nombre]]&amp;"_"&amp;Clef_répartition[[#This Row],[Année]]</f>
        <v>AIVM_Association Intercommunale du Vallon du Mujon _6_2022</v>
      </c>
      <c r="H11565">
        <v>5763</v>
      </c>
      <c r="I11565" t="s">
        <v>272</v>
      </c>
      <c r="J11565">
        <v>2022</v>
      </c>
      <c r="K11565">
        <v>0.3</v>
      </c>
    </row>
    <row r="11566" spans="1:11" x14ac:dyDescent="0.25">
      <c r="A11566" t="s">
        <v>713</v>
      </c>
      <c r="B11566" t="s">
        <v>438</v>
      </c>
      <c r="C11566" t="s">
        <v>439</v>
      </c>
      <c r="D11566" t="str">
        <f>Clef_répartition[[#This Row],[Code association]]&amp;"_"&amp;Clef_répartition[[#This Row],[Nom association]]</f>
        <v>AIVN_Association intercommunale du Vallon du Nozon</v>
      </c>
      <c r="E11566">
        <f>COUNTIFS(D$2:D11566,Clef_répartition[[#This Row],[Code_Nom]],J$2:J11566,Clef_répartition[[#This Row],[Année]])</f>
        <v>1</v>
      </c>
      <c r="F11566">
        <f>IF(Clef_répartition[[#This Row],[Code_Nom]]=D11565,F11565-1,(COUNTIFS(Clef_répartition[Code_Nom],Clef_répartition[[#This Row],[Code_Nom]],Clef_répartition[Année],Clef_répartition[[#This Row],[Année]])))</f>
        <v>5</v>
      </c>
      <c r="G11566" t="str">
        <f>Clef_répartition[[#This Row],[Code_Nom]]&amp;"_"&amp;Clef_répartition[[#This Row],[Nombre]]&amp;"_"&amp;Clef_répartition[[#This Row],[Année]]</f>
        <v>AIVN_Association intercommunale du Vallon du Nozon_1_2022</v>
      </c>
      <c r="H11566">
        <v>5748</v>
      </c>
      <c r="I11566" t="s">
        <v>38</v>
      </c>
      <c r="J11566">
        <v>2022</v>
      </c>
      <c r="K11566">
        <v>0.13239999999999999</v>
      </c>
    </row>
    <row r="11567" spans="1:11" x14ac:dyDescent="0.25">
      <c r="A11567" t="s">
        <v>713</v>
      </c>
      <c r="B11567" t="s">
        <v>438</v>
      </c>
      <c r="C11567" t="s">
        <v>439</v>
      </c>
      <c r="D11567" t="str">
        <f>Clef_répartition[[#This Row],[Code association]]&amp;"_"&amp;Clef_répartition[[#This Row],[Nom association]]</f>
        <v>AIVN_Association intercommunale du Vallon du Nozon</v>
      </c>
      <c r="E11567">
        <f>COUNTIFS(D$2:D11567,Clef_répartition[[#This Row],[Code_Nom]],J$2:J11567,Clef_répartition[[#This Row],[Année]])</f>
        <v>2</v>
      </c>
      <c r="F11567">
        <f>IF(Clef_répartition[[#This Row],[Code_Nom]]=D11566,F11566-1,(COUNTIFS(Clef_répartition[Code_Nom],Clef_répartition[[#This Row],[Code_Nom]],Clef_répartition[Année],Clef_répartition[[#This Row],[Année]])))</f>
        <v>4</v>
      </c>
      <c r="G11567" t="str">
        <f>Clef_répartition[[#This Row],[Code_Nom]]&amp;"_"&amp;Clef_répartition[[#This Row],[Nombre]]&amp;"_"&amp;Clef_répartition[[#This Row],[Année]]</f>
        <v>AIVN_Association intercommunale du Vallon du Nozon_2_2022</v>
      </c>
      <c r="H11567">
        <v>5752</v>
      </c>
      <c r="I11567" t="s">
        <v>84</v>
      </c>
      <c r="J11567">
        <v>2022</v>
      </c>
      <c r="K11567">
        <v>0.25969999999999999</v>
      </c>
    </row>
    <row r="11568" spans="1:11" x14ac:dyDescent="0.25">
      <c r="A11568" t="s">
        <v>713</v>
      </c>
      <c r="B11568" t="s">
        <v>438</v>
      </c>
      <c r="C11568" t="s">
        <v>439</v>
      </c>
      <c r="D11568" t="str">
        <f>Clef_répartition[[#This Row],[Code association]]&amp;"_"&amp;Clef_répartition[[#This Row],[Nom association]]</f>
        <v>AIVN_Association intercommunale du Vallon du Nozon</v>
      </c>
      <c r="E11568">
        <f>COUNTIFS(D$2:D11568,Clef_répartition[[#This Row],[Code_Nom]],J$2:J11568,Clef_répartition[[#This Row],[Année]])</f>
        <v>3</v>
      </c>
      <c r="F11568">
        <f>IF(Clef_répartition[[#This Row],[Code_Nom]]=D11567,F11567-1,(COUNTIFS(Clef_répartition[Code_Nom],Clef_répartition[[#This Row],[Code_Nom]],Clef_répartition[Année],Clef_répartition[[#This Row],[Année]])))</f>
        <v>3</v>
      </c>
      <c r="G11568" t="str">
        <f>Clef_répartition[[#This Row],[Code_Nom]]&amp;"_"&amp;Clef_répartition[[#This Row],[Nombre]]&amp;"_"&amp;Clef_répartition[[#This Row],[Année]]</f>
        <v>AIVN_Association intercommunale du Vallon du Nozon_3_2022</v>
      </c>
      <c r="H11568">
        <v>5754</v>
      </c>
      <c r="I11568" t="s">
        <v>142</v>
      </c>
      <c r="J11568">
        <v>2022</v>
      </c>
      <c r="K11568">
        <v>0.14849999999999999</v>
      </c>
    </row>
    <row r="11569" spans="1:11" x14ac:dyDescent="0.25">
      <c r="A11569" t="s">
        <v>713</v>
      </c>
      <c r="B11569" t="s">
        <v>438</v>
      </c>
      <c r="C11569" t="s">
        <v>439</v>
      </c>
      <c r="D11569" t="str">
        <f>Clef_répartition[[#This Row],[Code association]]&amp;"_"&amp;Clef_répartition[[#This Row],[Nom association]]</f>
        <v>AIVN_Association intercommunale du Vallon du Nozon</v>
      </c>
      <c r="E11569">
        <f>COUNTIFS(D$2:D11569,Clef_répartition[[#This Row],[Code_Nom]],J$2:J11569,Clef_répartition[[#This Row],[Année]])</f>
        <v>4</v>
      </c>
      <c r="F11569">
        <f>IF(Clef_répartition[[#This Row],[Code_Nom]]=D11568,F11568-1,(COUNTIFS(Clef_répartition[Code_Nom],Clef_répartition[[#This Row],[Code_Nom]],Clef_répartition[Année],Clef_répartition[[#This Row],[Année]])))</f>
        <v>2</v>
      </c>
      <c r="G11569" t="str">
        <f>Clef_répartition[[#This Row],[Code_Nom]]&amp;"_"&amp;Clef_répartition[[#This Row],[Nombre]]&amp;"_"&amp;Clef_répartition[[#This Row],[Année]]</f>
        <v>AIVN_Association intercommunale du Vallon du Nozon_4_2022</v>
      </c>
      <c r="H11569">
        <v>5759</v>
      </c>
      <c r="I11569" t="s">
        <v>220</v>
      </c>
      <c r="J11569">
        <v>2022</v>
      </c>
      <c r="K11569">
        <v>0.125</v>
      </c>
    </row>
    <row r="11570" spans="1:11" x14ac:dyDescent="0.25">
      <c r="A11570" t="s">
        <v>713</v>
      </c>
      <c r="B11570" t="s">
        <v>438</v>
      </c>
      <c r="C11570" t="s">
        <v>439</v>
      </c>
      <c r="D11570" t="str">
        <f>Clef_répartition[[#This Row],[Code association]]&amp;"_"&amp;Clef_répartition[[#This Row],[Nom association]]</f>
        <v>AIVN_Association intercommunale du Vallon du Nozon</v>
      </c>
      <c r="E11570">
        <f>COUNTIFS(D$2:D11570,Clef_répartition[[#This Row],[Code_Nom]],J$2:J11570,Clef_répartition[[#This Row],[Année]])</f>
        <v>5</v>
      </c>
      <c r="F11570">
        <f>IF(Clef_répartition[[#This Row],[Code_Nom]]=D11569,F11569-1,(COUNTIFS(Clef_répartition[Code_Nom],Clef_répartition[[#This Row],[Code_Nom]],Clef_répartition[Année],Clef_répartition[[#This Row],[Année]])))</f>
        <v>1</v>
      </c>
      <c r="G11570" t="str">
        <f>Clef_répartition[[#This Row],[Code_Nom]]&amp;"_"&amp;Clef_répartition[[#This Row],[Nombre]]&amp;"_"&amp;Clef_répartition[[#This Row],[Année]]</f>
        <v>AIVN_Association intercommunale du Vallon du Nozon_5_2022</v>
      </c>
      <c r="H11570">
        <v>5761</v>
      </c>
      <c r="I11570" t="s">
        <v>233</v>
      </c>
      <c r="J11570">
        <v>2022</v>
      </c>
      <c r="K11570">
        <v>0.33439999999999998</v>
      </c>
    </row>
    <row r="11571" spans="1:11" x14ac:dyDescent="0.25">
      <c r="A11571" t="s">
        <v>713</v>
      </c>
      <c r="B11571" t="s">
        <v>535</v>
      </c>
      <c r="C11571" t="s">
        <v>536</v>
      </c>
      <c r="D11571" t="str">
        <f>Clef_répartition[[#This Row],[Code association]]&amp;"_"&amp;Clef_répartition[[#This Row],[Nom association]]</f>
        <v>AJERCO_Réseau d’accueil de jour des enfants Cossonay et région</v>
      </c>
      <c r="E11571">
        <f>COUNTIFS(D$2:D11571,Clef_répartition[[#This Row],[Code_Nom]],J$2:J11571,Clef_répartition[[#This Row],[Année]])</f>
        <v>1</v>
      </c>
      <c r="F11571">
        <f>IF(Clef_répartition[[#This Row],[Code_Nom]]=D11570,F11570-1,(COUNTIFS(Clef_répartition[Code_Nom],Clef_répartition[[#This Row],[Code_Nom]],Clef_répartition[Année],Clef_répartition[[#This Row],[Année]])))</f>
        <v>25</v>
      </c>
      <c r="G11571" t="str">
        <f>Clef_répartition[[#This Row],[Code_Nom]]&amp;"_"&amp;Clef_répartition[[#This Row],[Nombre]]&amp;"_"&amp;Clef_répartition[[#This Row],[Année]]</f>
        <v>AJERCO_Réseau d’accueil de jour des enfants Cossonay et région_1_2022</v>
      </c>
      <c r="H11571">
        <v>5475</v>
      </c>
      <c r="I11571" t="s">
        <v>55</v>
      </c>
      <c r="J11571">
        <v>2022</v>
      </c>
      <c r="K11571">
        <v>6.9875605782658235E-3</v>
      </c>
    </row>
    <row r="11572" spans="1:11" x14ac:dyDescent="0.25">
      <c r="A11572" t="s">
        <v>713</v>
      </c>
      <c r="B11572" t="s">
        <v>535</v>
      </c>
      <c r="C11572" t="s">
        <v>536</v>
      </c>
      <c r="D11572" t="str">
        <f>Clef_répartition[[#This Row],[Code association]]&amp;"_"&amp;Clef_répartition[[#This Row],[Nom association]]</f>
        <v>AJERCO_Réseau d’accueil de jour des enfants Cossonay et région</v>
      </c>
      <c r="E11572">
        <f>COUNTIFS(D$2:D11572,Clef_répartition[[#This Row],[Code_Nom]],J$2:J11572,Clef_répartition[[#This Row],[Année]])</f>
        <v>2</v>
      </c>
      <c r="F11572">
        <f>IF(Clef_répartition[[#This Row],[Code_Nom]]=D11571,F11571-1,(COUNTIFS(Clef_répartition[Code_Nom],Clef_répartition[[#This Row],[Code_Nom]],Clef_répartition[Année],Clef_répartition[[#This Row],[Année]])))</f>
        <v>24</v>
      </c>
      <c r="G11572" t="str">
        <f>Clef_répartition[[#This Row],[Code_Nom]]&amp;"_"&amp;Clef_répartition[[#This Row],[Nombre]]&amp;"_"&amp;Clef_répartition[[#This Row],[Année]]</f>
        <v>AJERCO_Réseau d’accueil de jour des enfants Cossonay et région_2_2022</v>
      </c>
      <c r="H11572">
        <v>5476</v>
      </c>
      <c r="I11572" t="s">
        <v>64</v>
      </c>
      <c r="J11572">
        <v>2022</v>
      </c>
      <c r="K11572">
        <v>9.5447986718559547E-3</v>
      </c>
    </row>
    <row r="11573" spans="1:11" x14ac:dyDescent="0.25">
      <c r="A11573" t="s">
        <v>713</v>
      </c>
      <c r="B11573" t="s">
        <v>535</v>
      </c>
      <c r="C11573" t="s">
        <v>536</v>
      </c>
      <c r="D11573" t="str">
        <f>Clef_répartition[[#This Row],[Code association]]&amp;"_"&amp;Clef_répartition[[#This Row],[Nom association]]</f>
        <v>AJERCO_Réseau d’accueil de jour des enfants Cossonay et région</v>
      </c>
      <c r="E11573">
        <f>COUNTIFS(D$2:D11573,Clef_répartition[[#This Row],[Code_Nom]],J$2:J11573,Clef_répartition[[#This Row],[Année]])</f>
        <v>3</v>
      </c>
      <c r="F11573">
        <f>IF(Clef_répartition[[#This Row],[Code_Nom]]=D11572,F11572-1,(COUNTIFS(Clef_répartition[Code_Nom],Clef_répartition[[#This Row],[Code_Nom]],Clef_répartition[Année],Clef_répartition[[#This Row],[Année]])))</f>
        <v>23</v>
      </c>
      <c r="G11573" t="str">
        <f>Clef_répartition[[#This Row],[Code_Nom]]&amp;"_"&amp;Clef_répartition[[#This Row],[Nombre]]&amp;"_"&amp;Clef_répartition[[#This Row],[Année]]</f>
        <v>AJERCO_Réseau d’accueil de jour des enfants Cossonay et région_3_2022</v>
      </c>
      <c r="H11573">
        <v>5477</v>
      </c>
      <c r="I11573" t="s">
        <v>79</v>
      </c>
      <c r="J11573">
        <v>2022</v>
      </c>
      <c r="K11573">
        <v>0.22266477311100732</v>
      </c>
    </row>
    <row r="11574" spans="1:11" x14ac:dyDescent="0.25">
      <c r="A11574" t="s">
        <v>713</v>
      </c>
      <c r="B11574" t="s">
        <v>535</v>
      </c>
      <c r="C11574" t="s">
        <v>536</v>
      </c>
      <c r="D11574" t="str">
        <f>Clef_répartition[[#This Row],[Code association]]&amp;"_"&amp;Clef_répartition[[#This Row],[Nom association]]</f>
        <v>AJERCO_Réseau d’accueil de jour des enfants Cossonay et région</v>
      </c>
      <c r="E11574">
        <f>COUNTIFS(D$2:D11574,Clef_répartition[[#This Row],[Code_Nom]],J$2:J11574,Clef_répartition[[#This Row],[Année]])</f>
        <v>4</v>
      </c>
      <c r="F11574">
        <f>IF(Clef_répartition[[#This Row],[Code_Nom]]=D11573,F11573-1,(COUNTIFS(Clef_répartition[Code_Nom],Clef_répartition[[#This Row],[Code_Nom]],Clef_répartition[Année],Clef_répartition[[#This Row],[Année]])))</f>
        <v>22</v>
      </c>
      <c r="G11574" t="str">
        <f>Clef_répartition[[#This Row],[Code_Nom]]&amp;"_"&amp;Clef_répartition[[#This Row],[Nombre]]&amp;"_"&amp;Clef_répartition[[#This Row],[Année]]</f>
        <v>AJERCO_Réseau d’accueil de jour des enfants Cossonay et région_4_2022</v>
      </c>
      <c r="H11574">
        <v>5479</v>
      </c>
      <c r="I11574" t="s">
        <v>85</v>
      </c>
      <c r="J11574">
        <v>2022</v>
      </c>
      <c r="K11574">
        <v>1.9727786740041307E-2</v>
      </c>
    </row>
    <row r="11575" spans="1:11" x14ac:dyDescent="0.25">
      <c r="A11575" t="s">
        <v>713</v>
      </c>
      <c r="B11575" t="s">
        <v>535</v>
      </c>
      <c r="C11575" t="s">
        <v>536</v>
      </c>
      <c r="D11575" t="str">
        <f>Clef_répartition[[#This Row],[Code association]]&amp;"_"&amp;Clef_répartition[[#This Row],[Nom association]]</f>
        <v>AJERCO_Réseau d’accueil de jour des enfants Cossonay et région</v>
      </c>
      <c r="E11575">
        <f>COUNTIFS(D$2:D11575,Clef_répartition[[#This Row],[Code_Nom]],J$2:J11575,Clef_répartition[[#This Row],[Année]])</f>
        <v>5</v>
      </c>
      <c r="F11575">
        <f>IF(Clef_répartition[[#This Row],[Code_Nom]]=D11574,F11574-1,(COUNTIFS(Clef_répartition[Code_Nom],Clef_répartition[[#This Row],[Code_Nom]],Clef_répartition[Année],Clef_répartition[[#This Row],[Année]])))</f>
        <v>21</v>
      </c>
      <c r="G11575" t="str">
        <f>Clef_répartition[[#This Row],[Code_Nom]]&amp;"_"&amp;Clef_répartition[[#This Row],[Nombre]]&amp;"_"&amp;Clef_répartition[[#This Row],[Année]]</f>
        <v>AJERCO_Réseau d’accueil de jour des enfants Cossonay et région_5_2022</v>
      </c>
      <c r="H11575">
        <v>5480</v>
      </c>
      <c r="I11575" t="s">
        <v>90</v>
      </c>
      <c r="J11575">
        <v>2022</v>
      </c>
      <c r="K11575">
        <v>2.9590607531712311E-2</v>
      </c>
    </row>
    <row r="11576" spans="1:11" x14ac:dyDescent="0.25">
      <c r="A11576" t="s">
        <v>713</v>
      </c>
      <c r="B11576" t="s">
        <v>535</v>
      </c>
      <c r="C11576" t="s">
        <v>536</v>
      </c>
      <c r="D11576" t="str">
        <f>Clef_répartition[[#This Row],[Code association]]&amp;"_"&amp;Clef_répartition[[#This Row],[Nom association]]</f>
        <v>AJERCO_Réseau d’accueil de jour des enfants Cossonay et région</v>
      </c>
      <c r="E11576">
        <f>COUNTIFS(D$2:D11576,Clef_répartition[[#This Row],[Code_Nom]],J$2:J11576,Clef_répartition[[#This Row],[Année]])</f>
        <v>6</v>
      </c>
      <c r="F11576">
        <f>IF(Clef_répartition[[#This Row],[Code_Nom]]=D11575,F11575-1,(COUNTIFS(Clef_répartition[Code_Nom],Clef_répartition[[#This Row],[Code_Nom]],Clef_répartition[Année],Clef_répartition[[#This Row],[Année]])))</f>
        <v>20</v>
      </c>
      <c r="G11576" t="str">
        <f>Clef_répartition[[#This Row],[Code_Nom]]&amp;"_"&amp;Clef_répartition[[#This Row],[Nombre]]&amp;"_"&amp;Clef_répartition[[#This Row],[Année]]</f>
        <v>AJERCO_Réseau d’accueil de jour des enfants Cossonay et région_6_2022</v>
      </c>
      <c r="H11576">
        <v>5481</v>
      </c>
      <c r="I11576" t="s">
        <v>94</v>
      </c>
      <c r="J11576">
        <v>2022</v>
      </c>
      <c r="K11576">
        <v>1.1213861053894693E-2</v>
      </c>
    </row>
    <row r="11577" spans="1:11" x14ac:dyDescent="0.25">
      <c r="A11577" t="s">
        <v>713</v>
      </c>
      <c r="B11577" t="s">
        <v>535</v>
      </c>
      <c r="C11577" t="s">
        <v>536</v>
      </c>
      <c r="D11577" t="str">
        <f>Clef_répartition[[#This Row],[Code association]]&amp;"_"&amp;Clef_répartition[[#This Row],[Nom association]]</f>
        <v>AJERCO_Réseau d’accueil de jour des enfants Cossonay et région</v>
      </c>
      <c r="E11577">
        <f>COUNTIFS(D$2:D11577,Clef_répartition[[#This Row],[Code_Nom]],J$2:J11577,Clef_répartition[[#This Row],[Année]])</f>
        <v>7</v>
      </c>
      <c r="F11577">
        <f>IF(Clef_répartition[[#This Row],[Code_Nom]]=D11576,F11576-1,(COUNTIFS(Clef_répartition[Code_Nom],Clef_répartition[[#This Row],[Code_Nom]],Clef_répartition[Année],Clef_répartition[[#This Row],[Année]])))</f>
        <v>19</v>
      </c>
      <c r="G11577" t="str">
        <f>Clef_répartition[[#This Row],[Code_Nom]]&amp;"_"&amp;Clef_répartition[[#This Row],[Nombre]]&amp;"_"&amp;Clef_répartition[[#This Row],[Année]]</f>
        <v>AJERCO_Réseau d’accueil de jour des enfants Cossonay et région_7_2022</v>
      </c>
      <c r="H11577">
        <v>5482</v>
      </c>
      <c r="I11577" t="s">
        <v>102</v>
      </c>
      <c r="J11577">
        <v>2022</v>
      </c>
      <c r="K11577">
        <v>5.8913537204455753E-2</v>
      </c>
    </row>
    <row r="11578" spans="1:11" x14ac:dyDescent="0.25">
      <c r="A11578" t="s">
        <v>713</v>
      </c>
      <c r="B11578" t="s">
        <v>535</v>
      </c>
      <c r="C11578" t="s">
        <v>536</v>
      </c>
      <c r="D11578" t="str">
        <f>Clef_répartition[[#This Row],[Code association]]&amp;"_"&amp;Clef_répartition[[#This Row],[Nom association]]</f>
        <v>AJERCO_Réseau d’accueil de jour des enfants Cossonay et région</v>
      </c>
      <c r="E11578">
        <f>COUNTIFS(D$2:D11578,Clef_répartition[[#This Row],[Code_Nom]],J$2:J11578,Clef_répartition[[#This Row],[Année]])</f>
        <v>8</v>
      </c>
      <c r="F11578">
        <f>IF(Clef_répartition[[#This Row],[Code_Nom]]=D11577,F11577-1,(COUNTIFS(Clef_répartition[Code_Nom],Clef_répartition[[#This Row],[Code_Nom]],Clef_répartition[Année],Clef_répartition[[#This Row],[Année]])))</f>
        <v>18</v>
      </c>
      <c r="G11578" t="str">
        <f>Clef_répartition[[#This Row],[Code_Nom]]&amp;"_"&amp;Clef_répartition[[#This Row],[Nombre]]&amp;"_"&amp;Clef_répartition[[#This Row],[Année]]</f>
        <v>AJERCO_Réseau d’accueil de jour des enfants Cossonay et région_8_2022</v>
      </c>
      <c r="H11578">
        <v>5483</v>
      </c>
      <c r="I11578" t="s">
        <v>113</v>
      </c>
      <c r="J11578">
        <v>2022</v>
      </c>
      <c r="K11578">
        <v>1.0489178282066167E-2</v>
      </c>
    </row>
    <row r="11579" spans="1:11" x14ac:dyDescent="0.25">
      <c r="A11579" t="s">
        <v>713</v>
      </c>
      <c r="B11579" t="s">
        <v>535</v>
      </c>
      <c r="C11579" t="s">
        <v>536</v>
      </c>
      <c r="D11579" t="str">
        <f>Clef_répartition[[#This Row],[Code association]]&amp;"_"&amp;Clef_répartition[[#This Row],[Nom association]]</f>
        <v>AJERCO_Réseau d’accueil de jour des enfants Cossonay et région</v>
      </c>
      <c r="E11579">
        <f>COUNTIFS(D$2:D11579,Clef_répartition[[#This Row],[Code_Nom]],J$2:J11579,Clef_répartition[[#This Row],[Année]])</f>
        <v>9</v>
      </c>
      <c r="F11579">
        <f>IF(Clef_répartition[[#This Row],[Code_Nom]]=D11578,F11578-1,(COUNTIFS(Clef_répartition[Code_Nom],Clef_répartition[[#This Row],[Code_Nom]],Clef_répartition[Année],Clef_répartition[[#This Row],[Année]])))</f>
        <v>17</v>
      </c>
      <c r="G11579" t="str">
        <f>Clef_répartition[[#This Row],[Code_Nom]]&amp;"_"&amp;Clef_répartition[[#This Row],[Nombre]]&amp;"_"&amp;Clef_répartition[[#This Row],[Année]]</f>
        <v>AJERCO_Réseau d’accueil de jour des enfants Cossonay et région_9_2022</v>
      </c>
      <c r="H11579">
        <v>5485</v>
      </c>
      <c r="I11579" t="s">
        <v>129</v>
      </c>
      <c r="J11579">
        <v>2022</v>
      </c>
      <c r="K11579">
        <v>2.2036630285611956E-2</v>
      </c>
    </row>
    <row r="11580" spans="1:11" x14ac:dyDescent="0.25">
      <c r="A11580" t="s">
        <v>713</v>
      </c>
      <c r="B11580" t="s">
        <v>535</v>
      </c>
      <c r="C11580" t="s">
        <v>536</v>
      </c>
      <c r="D11580" t="str">
        <f>Clef_répartition[[#This Row],[Code association]]&amp;"_"&amp;Clef_répartition[[#This Row],[Nom association]]</f>
        <v>AJERCO_Réseau d’accueil de jour des enfants Cossonay et région</v>
      </c>
      <c r="E11580">
        <f>COUNTIFS(D$2:D11580,Clef_répartition[[#This Row],[Code_Nom]],J$2:J11580,Clef_répartition[[#This Row],[Année]])</f>
        <v>10</v>
      </c>
      <c r="F11580">
        <f>IF(Clef_répartition[[#This Row],[Code_Nom]]=D11579,F11579-1,(COUNTIFS(Clef_répartition[Code_Nom],Clef_répartition[[#This Row],[Code_Nom]],Clef_répartition[Année],Clef_répartition[[#This Row],[Année]])))</f>
        <v>16</v>
      </c>
      <c r="G11580" t="str">
        <f>Clef_répartition[[#This Row],[Code_Nom]]&amp;"_"&amp;Clef_répartition[[#This Row],[Nombre]]&amp;"_"&amp;Clef_répartition[[#This Row],[Année]]</f>
        <v>AJERCO_Réseau d’accueil de jour des enfants Cossonay et région_10_2022</v>
      </c>
      <c r="H11580">
        <v>5656</v>
      </c>
      <c r="I11580" t="s">
        <v>135</v>
      </c>
      <c r="J11580">
        <v>2022</v>
      </c>
      <c r="K11580">
        <v>5.3018089329017193E-2</v>
      </c>
    </row>
    <row r="11581" spans="1:11" x14ac:dyDescent="0.25">
      <c r="A11581" t="s">
        <v>713</v>
      </c>
      <c r="B11581" t="s">
        <v>535</v>
      </c>
      <c r="C11581" t="s">
        <v>536</v>
      </c>
      <c r="D11581" t="str">
        <f>Clef_répartition[[#This Row],[Code association]]&amp;"_"&amp;Clef_répartition[[#This Row],[Nom association]]</f>
        <v>AJERCO_Réseau d’accueil de jour des enfants Cossonay et région</v>
      </c>
      <c r="E11581">
        <f>COUNTIFS(D$2:D11581,Clef_répartition[[#This Row],[Code_Nom]],J$2:J11581,Clef_répartition[[#This Row],[Année]])</f>
        <v>11</v>
      </c>
      <c r="F11581">
        <f>IF(Clef_répartition[[#This Row],[Code_Nom]]=D11580,F11580-1,(COUNTIFS(Clef_répartition[Code_Nom],Clef_répartition[[#This Row],[Code_Nom]],Clef_répartition[Année],Clef_répartition[[#This Row],[Année]])))</f>
        <v>15</v>
      </c>
      <c r="G11581" t="str">
        <f>Clef_répartition[[#This Row],[Code_Nom]]&amp;"_"&amp;Clef_répartition[[#This Row],[Nombre]]&amp;"_"&amp;Clef_répartition[[#This Row],[Année]]</f>
        <v>AJERCO_Réseau d’accueil de jour des enfants Cossonay et région_11_2022</v>
      </c>
      <c r="H11581">
        <v>5474</v>
      </c>
      <c r="I11581" t="s">
        <v>146</v>
      </c>
      <c r="J11581">
        <v>2022</v>
      </c>
      <c r="K11581">
        <v>1.6544591062887009E-2</v>
      </c>
    </row>
    <row r="11582" spans="1:11" x14ac:dyDescent="0.25">
      <c r="A11582" t="s">
        <v>713</v>
      </c>
      <c r="B11582" t="s">
        <v>535</v>
      </c>
      <c r="C11582" t="s">
        <v>536</v>
      </c>
      <c r="D11582" t="str">
        <f>Clef_répartition[[#This Row],[Code association]]&amp;"_"&amp;Clef_répartition[[#This Row],[Nom association]]</f>
        <v>AJERCO_Réseau d’accueil de jour des enfants Cossonay et région</v>
      </c>
      <c r="E11582">
        <f>COUNTIFS(D$2:D11582,Clef_répartition[[#This Row],[Code_Nom]],J$2:J11582,Clef_répartition[[#This Row],[Année]])</f>
        <v>12</v>
      </c>
      <c r="F11582">
        <f>IF(Clef_répartition[[#This Row],[Code_Nom]]=D11581,F11581-1,(COUNTIFS(Clef_répartition[Code_Nom],Clef_répartition[[#This Row],[Code_Nom]],Clef_répartition[Année],Clef_répartition[[#This Row],[Année]])))</f>
        <v>14</v>
      </c>
      <c r="G11582" t="str">
        <f>Clef_répartition[[#This Row],[Code_Nom]]&amp;"_"&amp;Clef_répartition[[#This Row],[Nombre]]&amp;"_"&amp;Clef_répartition[[#This Row],[Année]]</f>
        <v>AJERCO_Réseau d’accueil de jour des enfants Cossonay et région_12_2022</v>
      </c>
      <c r="H11582">
        <v>5498</v>
      </c>
      <c r="I11582" t="s">
        <v>149</v>
      </c>
      <c r="J11582">
        <v>2022</v>
      </c>
      <c r="K11582">
        <v>0.10035105903733171</v>
      </c>
    </row>
    <row r="11583" spans="1:11" x14ac:dyDescent="0.25">
      <c r="A11583" t="s">
        <v>713</v>
      </c>
      <c r="B11583" t="s">
        <v>535</v>
      </c>
      <c r="C11583" t="s">
        <v>536</v>
      </c>
      <c r="D11583" t="str">
        <f>Clef_répartition[[#This Row],[Code association]]&amp;"_"&amp;Clef_répartition[[#This Row],[Nom association]]</f>
        <v>AJERCO_Réseau d’accueil de jour des enfants Cossonay et région</v>
      </c>
      <c r="E11583">
        <f>COUNTIFS(D$2:D11583,Clef_répartition[[#This Row],[Code_Nom]],J$2:J11583,Clef_répartition[[#This Row],[Année]])</f>
        <v>13</v>
      </c>
      <c r="F11583">
        <f>IF(Clef_répartition[[#This Row],[Code_Nom]]=D11582,F11582-1,(COUNTIFS(Clef_répartition[Code_Nom],Clef_répartition[[#This Row],[Code_Nom]],Clef_répartition[Année],Clef_répartition[[#This Row],[Année]])))</f>
        <v>13</v>
      </c>
      <c r="G11583" t="str">
        <f>Clef_répartition[[#This Row],[Code_Nom]]&amp;"_"&amp;Clef_répartition[[#This Row],[Nombre]]&amp;"_"&amp;Clef_répartition[[#This Row],[Année]]</f>
        <v>AJERCO_Réseau d’accueil de jour des enfants Cossonay et région_13_2022</v>
      </c>
      <c r="H11583">
        <v>5486</v>
      </c>
      <c r="I11583" t="s">
        <v>145</v>
      </c>
      <c r="J11583">
        <v>2022</v>
      </c>
      <c r="K11583">
        <v>3.9604844188599123E-2</v>
      </c>
    </row>
    <row r="11584" spans="1:11" x14ac:dyDescent="0.25">
      <c r="A11584" t="s">
        <v>713</v>
      </c>
      <c r="B11584" t="s">
        <v>535</v>
      </c>
      <c r="C11584" t="s">
        <v>536</v>
      </c>
      <c r="D11584" t="str">
        <f>Clef_répartition[[#This Row],[Code association]]&amp;"_"&amp;Clef_répartition[[#This Row],[Nom association]]</f>
        <v>AJERCO_Réseau d’accueil de jour des enfants Cossonay et région</v>
      </c>
      <c r="E11584">
        <f>COUNTIFS(D$2:D11584,Clef_répartition[[#This Row],[Code_Nom]],J$2:J11584,Clef_répartition[[#This Row],[Année]])</f>
        <v>14</v>
      </c>
      <c r="F11584">
        <f>IF(Clef_répartition[[#This Row],[Code_Nom]]=D11583,F11583-1,(COUNTIFS(Clef_répartition[Code_Nom],Clef_répartition[[#This Row],[Code_Nom]],Clef_répartition[Année],Clef_répartition[[#This Row],[Année]])))</f>
        <v>12</v>
      </c>
      <c r="G11584" t="str">
        <f>Clef_répartition[[#This Row],[Code_Nom]]&amp;"_"&amp;Clef_répartition[[#This Row],[Nombre]]&amp;"_"&amp;Clef_répartition[[#This Row],[Année]]</f>
        <v>AJERCO_Réseau d’accueil de jour des enfants Cossonay et région_14_2022</v>
      </c>
      <c r="H11584">
        <v>5487</v>
      </c>
      <c r="I11584" t="s">
        <v>538</v>
      </c>
      <c r="J11584">
        <v>2022</v>
      </c>
      <c r="K11584">
        <v>1.9250484354190928E-2</v>
      </c>
    </row>
    <row r="11585" spans="1:11" x14ac:dyDescent="0.25">
      <c r="A11585" t="s">
        <v>713</v>
      </c>
      <c r="B11585" t="s">
        <v>535</v>
      </c>
      <c r="C11585" t="s">
        <v>536</v>
      </c>
      <c r="D11585" t="str">
        <f>Clef_répartition[[#This Row],[Code association]]&amp;"_"&amp;Clef_répartition[[#This Row],[Nom association]]</f>
        <v>AJERCO_Réseau d’accueil de jour des enfants Cossonay et région</v>
      </c>
      <c r="E11585">
        <f>COUNTIFS(D$2:D11585,Clef_répartition[[#This Row],[Code_Nom]],J$2:J11585,Clef_répartition[[#This Row],[Année]])</f>
        <v>15</v>
      </c>
      <c r="F11585">
        <f>IF(Clef_répartition[[#This Row],[Code_Nom]]=D11584,F11584-1,(COUNTIFS(Clef_répartition[Code_Nom],Clef_répartition[[#This Row],[Code_Nom]],Clef_répartition[Année],Clef_répartition[[#This Row],[Année]])))</f>
        <v>11</v>
      </c>
      <c r="G11585" t="str">
        <f>Clef_répartition[[#This Row],[Code_Nom]]&amp;"_"&amp;Clef_répartition[[#This Row],[Nombre]]&amp;"_"&amp;Clef_répartition[[#This Row],[Année]]</f>
        <v>AJERCO_Réseau d’accueil de jour des enfants Cossonay et région_15_2022</v>
      </c>
      <c r="H11585">
        <v>5488</v>
      </c>
      <c r="I11585" t="s">
        <v>174</v>
      </c>
      <c r="J11585">
        <v>2022</v>
      </c>
      <c r="K11585">
        <v>1.8136915916795639E-3</v>
      </c>
    </row>
    <row r="11586" spans="1:11" x14ac:dyDescent="0.25">
      <c r="A11586" t="s">
        <v>713</v>
      </c>
      <c r="B11586" t="s">
        <v>535</v>
      </c>
      <c r="C11586" t="s">
        <v>536</v>
      </c>
      <c r="D11586" t="str">
        <f>Clef_répartition[[#This Row],[Code association]]&amp;"_"&amp;Clef_répartition[[#This Row],[Nom association]]</f>
        <v>AJERCO_Réseau d’accueil de jour des enfants Cossonay et région</v>
      </c>
      <c r="E11586">
        <f>COUNTIFS(D$2:D11586,Clef_répartition[[#This Row],[Code_Nom]],J$2:J11586,Clef_répartition[[#This Row],[Année]])</f>
        <v>16</v>
      </c>
      <c r="F11586">
        <f>IF(Clef_répartition[[#This Row],[Code_Nom]]=D11585,F11585-1,(COUNTIFS(Clef_répartition[Code_Nom],Clef_répartition[[#This Row],[Code_Nom]],Clef_répartition[Année],Clef_répartition[[#This Row],[Année]])))</f>
        <v>10</v>
      </c>
      <c r="G11586" t="str">
        <f>Clef_répartition[[#This Row],[Code_Nom]]&amp;"_"&amp;Clef_répartition[[#This Row],[Nombre]]&amp;"_"&amp;Clef_répartition[[#This Row],[Année]]</f>
        <v>AJERCO_Réseau d’accueil de jour des enfants Cossonay et région_16_2022</v>
      </c>
      <c r="H11586">
        <v>5489</v>
      </c>
      <c r="I11586" t="s">
        <v>175</v>
      </c>
      <c r="J11586">
        <v>2022</v>
      </c>
      <c r="K11586">
        <v>2.4909040368410823E-2</v>
      </c>
    </row>
    <row r="11587" spans="1:11" x14ac:dyDescent="0.25">
      <c r="A11587" t="s">
        <v>713</v>
      </c>
      <c r="B11587" t="s">
        <v>535</v>
      </c>
      <c r="C11587" t="s">
        <v>536</v>
      </c>
      <c r="D11587" t="str">
        <f>Clef_répartition[[#This Row],[Code association]]&amp;"_"&amp;Clef_répartition[[#This Row],[Nom association]]</f>
        <v>AJERCO_Réseau d’accueil de jour des enfants Cossonay et région</v>
      </c>
      <c r="E11587">
        <f>COUNTIFS(D$2:D11587,Clef_répartition[[#This Row],[Code_Nom]],J$2:J11587,Clef_répartition[[#This Row],[Année]])</f>
        <v>17</v>
      </c>
      <c r="F11587">
        <f>IF(Clef_répartition[[#This Row],[Code_Nom]]=D11586,F11586-1,(COUNTIFS(Clef_répartition[Code_Nom],Clef_répartition[[#This Row],[Code_Nom]],Clef_répartition[Année],Clef_répartition[[#This Row],[Année]])))</f>
        <v>9</v>
      </c>
      <c r="G11587" t="str">
        <f>Clef_répartition[[#This Row],[Code_Nom]]&amp;"_"&amp;Clef_répartition[[#This Row],[Nombre]]&amp;"_"&amp;Clef_répartition[[#This Row],[Année]]</f>
        <v>AJERCO_Réseau d’accueil de jour des enfants Cossonay et région_17_2022</v>
      </c>
      <c r="H11587">
        <v>5490</v>
      </c>
      <c r="I11587" t="s">
        <v>178</v>
      </c>
      <c r="J11587">
        <v>2022</v>
      </c>
      <c r="K11587">
        <v>8.5799382797566333E-3</v>
      </c>
    </row>
    <row r="11588" spans="1:11" x14ac:dyDescent="0.25">
      <c r="A11588" t="s">
        <v>713</v>
      </c>
      <c r="B11588" t="s">
        <v>535</v>
      </c>
      <c r="C11588" t="s">
        <v>536</v>
      </c>
      <c r="D11588" t="str">
        <f>Clef_répartition[[#This Row],[Code association]]&amp;"_"&amp;Clef_répartition[[#This Row],[Nom association]]</f>
        <v>AJERCO_Réseau d’accueil de jour des enfants Cossonay et région</v>
      </c>
      <c r="E11588">
        <f>COUNTIFS(D$2:D11588,Clef_répartition[[#This Row],[Code_Nom]],J$2:J11588,Clef_répartition[[#This Row],[Année]])</f>
        <v>18</v>
      </c>
      <c r="F11588">
        <f>IF(Clef_répartition[[#This Row],[Code_Nom]]=D11587,F11587-1,(COUNTIFS(Clef_répartition[Code_Nom],Clef_répartition[[#This Row],[Code_Nom]],Clef_répartition[Année],Clef_répartition[[#This Row],[Année]])))</f>
        <v>8</v>
      </c>
      <c r="G11588" t="str">
        <f>Clef_répartition[[#This Row],[Code_Nom]]&amp;"_"&amp;Clef_répartition[[#This Row],[Nombre]]&amp;"_"&amp;Clef_répartition[[#This Row],[Année]]</f>
        <v>AJERCO_Réseau d’accueil de jour des enfants Cossonay et région_18_2022</v>
      </c>
      <c r="H11588">
        <v>5491</v>
      </c>
      <c r="I11588" t="s">
        <v>537</v>
      </c>
      <c r="J11588">
        <v>2022</v>
      </c>
      <c r="K11588">
        <v>1.809055400645572E-2</v>
      </c>
    </row>
    <row r="11589" spans="1:11" x14ac:dyDescent="0.25">
      <c r="A11589" t="s">
        <v>713</v>
      </c>
      <c r="B11589" t="s">
        <v>535</v>
      </c>
      <c r="C11589" t="s">
        <v>536</v>
      </c>
      <c r="D11589" t="str">
        <f>Clef_répartition[[#This Row],[Code association]]&amp;"_"&amp;Clef_répartition[[#This Row],[Nom association]]</f>
        <v>AJERCO_Réseau d’accueil de jour des enfants Cossonay et région</v>
      </c>
      <c r="E11589">
        <f>COUNTIFS(D$2:D11589,Clef_répartition[[#This Row],[Code_Nom]],J$2:J11589,Clef_répartition[[#This Row],[Année]])</f>
        <v>19</v>
      </c>
      <c r="F11589">
        <f>IF(Clef_répartition[[#This Row],[Code_Nom]]=D11588,F11588-1,(COUNTIFS(Clef_répartition[Code_Nom],Clef_répartition[[#This Row],[Code_Nom]],Clef_répartition[Année],Clef_répartition[[#This Row],[Année]])))</f>
        <v>7</v>
      </c>
      <c r="G11589" t="str">
        <f>Clef_répartition[[#This Row],[Code_Nom]]&amp;"_"&amp;Clef_répartition[[#This Row],[Nombre]]&amp;"_"&amp;Clef_répartition[[#This Row],[Année]]</f>
        <v>AJERCO_Réseau d’accueil de jour des enfants Cossonay et région_19_2022</v>
      </c>
      <c r="H11589">
        <v>5492</v>
      </c>
      <c r="I11589" t="s">
        <v>189</v>
      </c>
      <c r="J11589">
        <v>2022</v>
      </c>
      <c r="K11589">
        <v>2.8332674911418141E-2</v>
      </c>
    </row>
    <row r="11590" spans="1:11" x14ac:dyDescent="0.25">
      <c r="A11590" t="s">
        <v>713</v>
      </c>
      <c r="B11590" t="s">
        <v>535</v>
      </c>
      <c r="C11590" t="s">
        <v>536</v>
      </c>
      <c r="D11590" t="str">
        <f>Clef_répartition[[#This Row],[Code association]]&amp;"_"&amp;Clef_répartition[[#This Row],[Nom association]]</f>
        <v>AJERCO_Réseau d’accueil de jour des enfants Cossonay et région</v>
      </c>
      <c r="E11590">
        <f>COUNTIFS(D$2:D11590,Clef_répartition[[#This Row],[Code_Nom]],J$2:J11590,Clef_répartition[[#This Row],[Année]])</f>
        <v>20</v>
      </c>
      <c r="F11590">
        <f>IF(Clef_répartition[[#This Row],[Code_Nom]]=D11589,F11589-1,(COUNTIFS(Clef_répartition[Code_Nom],Clef_répartition[[#This Row],[Code_Nom]],Clef_répartition[Année],Clef_répartition[[#This Row],[Année]])))</f>
        <v>6</v>
      </c>
      <c r="G11590" t="str">
        <f>Clef_répartition[[#This Row],[Code_Nom]]&amp;"_"&amp;Clef_répartition[[#This Row],[Nombre]]&amp;"_"&amp;Clef_répartition[[#This Row],[Année]]</f>
        <v>AJERCO_Réseau d’accueil de jour des enfants Cossonay et région_20_2022</v>
      </c>
      <c r="H11590">
        <v>5493</v>
      </c>
      <c r="I11590" t="s">
        <v>205</v>
      </c>
      <c r="J11590">
        <v>2022</v>
      </c>
      <c r="K11590">
        <v>1.4655065396841305E-2</v>
      </c>
    </row>
    <row r="11591" spans="1:11" x14ac:dyDescent="0.25">
      <c r="A11591" t="s">
        <v>713</v>
      </c>
      <c r="B11591" t="s">
        <v>535</v>
      </c>
      <c r="C11591" t="s">
        <v>536</v>
      </c>
      <c r="D11591" t="str">
        <f>Clef_répartition[[#This Row],[Code association]]&amp;"_"&amp;Clef_répartition[[#This Row],[Nom association]]</f>
        <v>AJERCO_Réseau d’accueil de jour des enfants Cossonay et région</v>
      </c>
      <c r="E11591">
        <f>COUNTIFS(D$2:D11591,Clef_répartition[[#This Row],[Code_Nom]],J$2:J11591,Clef_répartition[[#This Row],[Année]])</f>
        <v>21</v>
      </c>
      <c r="F11591">
        <f>IF(Clef_répartition[[#This Row],[Code_Nom]]=D11590,F11590-1,(COUNTIFS(Clef_répartition[Code_Nom],Clef_répartition[[#This Row],[Code_Nom]],Clef_répartition[Année],Clef_répartition[[#This Row],[Année]])))</f>
        <v>5</v>
      </c>
      <c r="G11591" t="str">
        <f>Clef_répartition[[#This Row],[Code_Nom]]&amp;"_"&amp;Clef_répartition[[#This Row],[Nombre]]&amp;"_"&amp;Clef_répartition[[#This Row],[Année]]</f>
        <v>AJERCO_Réseau d’accueil de jour des enfants Cossonay et région_21_2022</v>
      </c>
      <c r="H11591">
        <v>5495</v>
      </c>
      <c r="I11591" t="s">
        <v>212</v>
      </c>
      <c r="J11591">
        <v>2022</v>
      </c>
      <c r="K11591">
        <v>0.11599667731321422</v>
      </c>
    </row>
    <row r="11592" spans="1:11" x14ac:dyDescent="0.25">
      <c r="A11592" t="s">
        <v>713</v>
      </c>
      <c r="B11592" t="s">
        <v>535</v>
      </c>
      <c r="C11592" t="s">
        <v>536</v>
      </c>
      <c r="D11592" t="str">
        <f>Clef_répartition[[#This Row],[Code association]]&amp;"_"&amp;Clef_répartition[[#This Row],[Nom association]]</f>
        <v>AJERCO_Réseau d’accueil de jour des enfants Cossonay et région</v>
      </c>
      <c r="E11592">
        <f>COUNTIFS(D$2:D11592,Clef_répartition[[#This Row],[Code_Nom]],J$2:J11592,Clef_répartition[[#This Row],[Année]])</f>
        <v>22</v>
      </c>
      <c r="F11592">
        <f>IF(Clef_répartition[[#This Row],[Code_Nom]]=D11591,F11591-1,(COUNTIFS(Clef_répartition[Code_Nom],Clef_répartition[[#This Row],[Code_Nom]],Clef_répartition[Année],Clef_répartition[[#This Row],[Année]])))</f>
        <v>4</v>
      </c>
      <c r="G11592" t="str">
        <f>Clef_répartition[[#This Row],[Code_Nom]]&amp;"_"&amp;Clef_répartition[[#This Row],[Nombre]]&amp;"_"&amp;Clef_répartition[[#This Row],[Année]]</f>
        <v>AJERCO_Réseau d’accueil de jour des enfants Cossonay et région_22_2022</v>
      </c>
      <c r="H11592">
        <v>5496</v>
      </c>
      <c r="I11592" t="s">
        <v>213</v>
      </c>
      <c r="J11592">
        <v>2022</v>
      </c>
      <c r="K11592">
        <v>6.7013914875338462E-2</v>
      </c>
    </row>
    <row r="11593" spans="1:11" x14ac:dyDescent="0.25">
      <c r="A11593" t="s">
        <v>713</v>
      </c>
      <c r="B11593" t="s">
        <v>535</v>
      </c>
      <c r="C11593" t="s">
        <v>536</v>
      </c>
      <c r="D11593" t="str">
        <f>Clef_répartition[[#This Row],[Code association]]&amp;"_"&amp;Clef_répartition[[#This Row],[Nom association]]</f>
        <v>AJERCO_Réseau d’accueil de jour des enfants Cossonay et région</v>
      </c>
      <c r="E11593">
        <f>COUNTIFS(D$2:D11593,Clef_répartition[[#This Row],[Code_Nom]],J$2:J11593,Clef_répartition[[#This Row],[Année]])</f>
        <v>23</v>
      </c>
      <c r="F11593">
        <f>IF(Clef_répartition[[#This Row],[Code_Nom]]=D11592,F11592-1,(COUNTIFS(Clef_répartition[Code_Nom],Clef_répartition[[#This Row],[Code_Nom]],Clef_répartition[Année],Clef_répartition[[#This Row],[Année]])))</f>
        <v>3</v>
      </c>
      <c r="G11593" t="str">
        <f>Clef_répartition[[#This Row],[Code_Nom]]&amp;"_"&amp;Clef_répartition[[#This Row],[Nombre]]&amp;"_"&amp;Clef_répartition[[#This Row],[Année]]</f>
        <v>AJERCO_Réseau d’accueil de jour des enfants Cossonay et région_23_2022</v>
      </c>
      <c r="H11593">
        <v>5497</v>
      </c>
      <c r="I11593" t="s">
        <v>217</v>
      </c>
      <c r="J11593">
        <v>2022</v>
      </c>
      <c r="K11593">
        <v>3.3593762337283943E-2</v>
      </c>
    </row>
    <row r="11594" spans="1:11" x14ac:dyDescent="0.25">
      <c r="A11594" t="s">
        <v>713</v>
      </c>
      <c r="B11594" t="s">
        <v>535</v>
      </c>
      <c r="C11594" t="s">
        <v>536</v>
      </c>
      <c r="D11594" t="str">
        <f>Clef_répartition[[#This Row],[Code association]]&amp;"_"&amp;Clef_répartition[[#This Row],[Nom association]]</f>
        <v>AJERCO_Réseau d’accueil de jour des enfants Cossonay et région</v>
      </c>
      <c r="E11594">
        <f>COUNTIFS(D$2:D11594,Clef_répartition[[#This Row],[Code_Nom]],J$2:J11594,Clef_répartition[[#This Row],[Année]])</f>
        <v>24</v>
      </c>
      <c r="F11594">
        <f>IF(Clef_répartition[[#This Row],[Code_Nom]]=D11593,F11593-1,(COUNTIFS(Clef_répartition[Code_Nom],Clef_répartition[[#This Row],[Code_Nom]],Clef_répartition[Année],Clef_répartition[[#This Row],[Année]])))</f>
        <v>2</v>
      </c>
      <c r="G11594" t="str">
        <f>Clef_répartition[[#This Row],[Code_Nom]]&amp;"_"&amp;Clef_répartition[[#This Row],[Nombre]]&amp;"_"&amp;Clef_répartition[[#This Row],[Année]]</f>
        <v>AJERCO_Réseau d’accueil de jour des enfants Cossonay et région_24_2022</v>
      </c>
      <c r="H11594">
        <v>5499</v>
      </c>
      <c r="I11594" t="s">
        <v>252</v>
      </c>
      <c r="J11594">
        <v>2022</v>
      </c>
      <c r="K11594">
        <v>1.7677849950201135E-2</v>
      </c>
    </row>
    <row r="11595" spans="1:11" x14ac:dyDescent="0.25">
      <c r="A11595" t="s">
        <v>713</v>
      </c>
      <c r="B11595" t="s">
        <v>535</v>
      </c>
      <c r="C11595" t="s">
        <v>536</v>
      </c>
      <c r="D11595" t="str">
        <f>Clef_répartition[[#This Row],[Code association]]&amp;"_"&amp;Clef_répartition[[#This Row],[Nom association]]</f>
        <v>AJERCO_Réseau d’accueil de jour des enfants Cossonay et région</v>
      </c>
      <c r="E11595">
        <f>COUNTIFS(D$2:D11595,Clef_répartition[[#This Row],[Code_Nom]],J$2:J11595,Clef_répartition[[#This Row],[Année]])</f>
        <v>25</v>
      </c>
      <c r="F11595">
        <f>IF(Clef_répartition[[#This Row],[Code_Nom]]=D11594,F11594-1,(COUNTIFS(Clef_répartition[Code_Nom],Clef_répartition[[#This Row],[Code_Nom]],Clef_répartition[Année],Clef_répartition[[#This Row],[Année]])))</f>
        <v>1</v>
      </c>
      <c r="G11595" t="str">
        <f>Clef_répartition[[#This Row],[Code_Nom]]&amp;"_"&amp;Clef_répartition[[#This Row],[Nombre]]&amp;"_"&amp;Clef_répartition[[#This Row],[Année]]</f>
        <v>AJERCO_Réseau d’accueil de jour des enfants Cossonay et région_25_2022</v>
      </c>
      <c r="H11595">
        <v>5503</v>
      </c>
      <c r="I11595" t="s">
        <v>539</v>
      </c>
      <c r="J11595">
        <v>2022</v>
      </c>
      <c r="K11595">
        <v>4.9399029538462806E-2</v>
      </c>
    </row>
    <row r="11596" spans="1:11" x14ac:dyDescent="0.25">
      <c r="A11596" t="s">
        <v>713</v>
      </c>
      <c r="B11596" t="s">
        <v>707</v>
      </c>
      <c r="C11596" t="s">
        <v>708</v>
      </c>
      <c r="D11596" t="str">
        <f>Clef_répartition[[#This Row],[Code association]]&amp;"_"&amp;Clef_répartition[[#This Row],[Nom association]]</f>
        <v>AJET_Association intercommunale du réseau pour l'accueil de jour des enfants de Terre Sainte</v>
      </c>
      <c r="E11596">
        <f>COUNTIFS(D$2:D11596,Clef_répartition[[#This Row],[Code_Nom]],J$2:J11596,Clef_répartition[[#This Row],[Année]])</f>
        <v>1</v>
      </c>
      <c r="F11596">
        <f>IF(Clef_répartition[[#This Row],[Code_Nom]]=D11595,F11595-1,(COUNTIFS(Clef_répartition[Code_Nom],Clef_répartition[[#This Row],[Code_Nom]],Clef_répartition[Année],Clef_répartition[[#This Row],[Année]])))</f>
        <v>9</v>
      </c>
      <c r="G11596" t="str">
        <f>Clef_répartition[[#This Row],[Code_Nom]]&amp;"_"&amp;Clef_répartition[[#This Row],[Nombre]]&amp;"_"&amp;Clef_répartition[[#This Row],[Année]]</f>
        <v>AJET_Association intercommunale du réseau pour l'accueil de jour des enfants de Terre Sainte_1_2022</v>
      </c>
      <c r="H11596">
        <v>5705</v>
      </c>
      <c r="I11596" t="s">
        <v>27</v>
      </c>
      <c r="J11596">
        <v>2022</v>
      </c>
      <c r="K11596">
        <v>0</v>
      </c>
    </row>
    <row r="11597" spans="1:11" x14ac:dyDescent="0.25">
      <c r="A11597" t="s">
        <v>713</v>
      </c>
      <c r="B11597" t="s">
        <v>707</v>
      </c>
      <c r="C11597" t="s">
        <v>708</v>
      </c>
      <c r="D11597" t="str">
        <f>Clef_répartition[[#This Row],[Code association]]&amp;"_"&amp;Clef_répartition[[#This Row],[Nom association]]</f>
        <v>AJET_Association intercommunale du réseau pour l'accueil de jour des enfants de Terre Sainte</v>
      </c>
      <c r="E11597">
        <f>COUNTIFS(D$2:D11597,Clef_répartition[[#This Row],[Code_Nom]],J$2:J11597,Clef_répartition[[#This Row],[Année]])</f>
        <v>2</v>
      </c>
      <c r="F11597">
        <f>IF(Clef_répartition[[#This Row],[Code_Nom]]=D11596,F11596-1,(COUNTIFS(Clef_répartition[Code_Nom],Clef_répartition[[#This Row],[Code_Nom]],Clef_répartition[Année],Clef_répartition[[#This Row],[Année]])))</f>
        <v>8</v>
      </c>
      <c r="G11597" t="str">
        <f>Clef_répartition[[#This Row],[Code_Nom]]&amp;"_"&amp;Clef_répartition[[#This Row],[Nombre]]&amp;"_"&amp;Clef_répartition[[#This Row],[Année]]</f>
        <v>AJET_Association intercommunale du réseau pour l'accueil de jour des enfants de Terre Sainte_2_2022</v>
      </c>
      <c r="H11597">
        <v>5707</v>
      </c>
      <c r="I11597" t="s">
        <v>52</v>
      </c>
      <c r="J11597">
        <v>2022</v>
      </c>
      <c r="K11597">
        <v>0</v>
      </c>
    </row>
    <row r="11598" spans="1:11" x14ac:dyDescent="0.25">
      <c r="A11598" t="s">
        <v>713</v>
      </c>
      <c r="B11598" t="s">
        <v>707</v>
      </c>
      <c r="C11598" t="s">
        <v>708</v>
      </c>
      <c r="D11598" t="str">
        <f>Clef_répartition[[#This Row],[Code association]]&amp;"_"&amp;Clef_répartition[[#This Row],[Nom association]]</f>
        <v>AJET_Association intercommunale du réseau pour l'accueil de jour des enfants de Terre Sainte</v>
      </c>
      <c r="E11598">
        <f>COUNTIFS(D$2:D11598,Clef_répartition[[#This Row],[Code_Nom]],J$2:J11598,Clef_répartition[[#This Row],[Année]])</f>
        <v>3</v>
      </c>
      <c r="F11598">
        <f>IF(Clef_répartition[[#This Row],[Code_Nom]]=D11597,F11597-1,(COUNTIFS(Clef_répartition[Code_Nom],Clef_répartition[[#This Row],[Code_Nom]],Clef_répartition[Année],Clef_répartition[[#This Row],[Année]])))</f>
        <v>7</v>
      </c>
      <c r="G11598" t="str">
        <f>Clef_répartition[[#This Row],[Code_Nom]]&amp;"_"&amp;Clef_répartition[[#This Row],[Nombre]]&amp;"_"&amp;Clef_répartition[[#This Row],[Année]]</f>
        <v>AJET_Association intercommunale du réseau pour l'accueil de jour des enfants de Terre Sainte_3_2022</v>
      </c>
      <c r="H11598">
        <v>5708</v>
      </c>
      <c r="I11598" t="s">
        <v>53</v>
      </c>
      <c r="J11598">
        <v>2022</v>
      </c>
      <c r="K11598">
        <v>0</v>
      </c>
    </row>
    <row r="11599" spans="1:11" x14ac:dyDescent="0.25">
      <c r="A11599" t="s">
        <v>713</v>
      </c>
      <c r="B11599" t="s">
        <v>707</v>
      </c>
      <c r="C11599" t="s">
        <v>708</v>
      </c>
      <c r="D11599" t="str">
        <f>Clef_répartition[[#This Row],[Code association]]&amp;"_"&amp;Clef_répartition[[#This Row],[Nom association]]</f>
        <v>AJET_Association intercommunale du réseau pour l'accueil de jour des enfants de Terre Sainte</v>
      </c>
      <c r="E11599">
        <f>COUNTIFS(D$2:D11599,Clef_répartition[[#This Row],[Code_Nom]],J$2:J11599,Clef_répartition[[#This Row],[Année]])</f>
        <v>4</v>
      </c>
      <c r="F11599">
        <f>IF(Clef_répartition[[#This Row],[Code_Nom]]=D11598,F11598-1,(COUNTIFS(Clef_répartition[Code_Nom],Clef_répartition[[#This Row],[Code_Nom]],Clef_répartition[Année],Clef_répartition[[#This Row],[Année]])))</f>
        <v>6</v>
      </c>
      <c r="G11599" t="str">
        <f>Clef_répartition[[#This Row],[Code_Nom]]&amp;"_"&amp;Clef_répartition[[#This Row],[Nombre]]&amp;"_"&amp;Clef_répartition[[#This Row],[Année]]</f>
        <v>AJET_Association intercommunale du réseau pour l'accueil de jour des enfants de Terre Sainte_4_2022</v>
      </c>
      <c r="H11599">
        <v>5711</v>
      </c>
      <c r="I11599" t="s">
        <v>70</v>
      </c>
      <c r="J11599">
        <v>2022</v>
      </c>
      <c r="K11599">
        <v>0</v>
      </c>
    </row>
    <row r="11600" spans="1:11" x14ac:dyDescent="0.25">
      <c r="A11600" t="s">
        <v>713</v>
      </c>
      <c r="B11600" t="s">
        <v>707</v>
      </c>
      <c r="C11600" t="s">
        <v>708</v>
      </c>
      <c r="D11600" t="str">
        <f>Clef_répartition[[#This Row],[Code association]]&amp;"_"&amp;Clef_répartition[[#This Row],[Nom association]]</f>
        <v>AJET_Association intercommunale du réseau pour l'accueil de jour des enfants de Terre Sainte</v>
      </c>
      <c r="E11600">
        <f>COUNTIFS(D$2:D11600,Clef_répartition[[#This Row],[Code_Nom]],J$2:J11600,Clef_répartition[[#This Row],[Année]])</f>
        <v>5</v>
      </c>
      <c r="F11600">
        <f>IF(Clef_répartition[[#This Row],[Code_Nom]]=D11599,F11599-1,(COUNTIFS(Clef_répartition[Code_Nom],Clef_répartition[[#This Row],[Code_Nom]],Clef_répartition[Année],Clef_répartition[[#This Row],[Année]])))</f>
        <v>5</v>
      </c>
      <c r="G11600" t="str">
        <f>Clef_répartition[[#This Row],[Code_Nom]]&amp;"_"&amp;Clef_répartition[[#This Row],[Nombre]]&amp;"_"&amp;Clef_répartition[[#This Row],[Année]]</f>
        <v>AJET_Association intercommunale du réseau pour l'accueil de jour des enfants de Terre Sainte_5_2022</v>
      </c>
      <c r="H11600">
        <v>5712</v>
      </c>
      <c r="I11600" t="s">
        <v>72</v>
      </c>
      <c r="J11600">
        <v>2022</v>
      </c>
      <c r="K11600">
        <v>0</v>
      </c>
    </row>
    <row r="11601" spans="1:11" x14ac:dyDescent="0.25">
      <c r="A11601" t="s">
        <v>713</v>
      </c>
      <c r="B11601" t="s">
        <v>707</v>
      </c>
      <c r="C11601" t="s">
        <v>708</v>
      </c>
      <c r="D11601" t="str">
        <f>Clef_répartition[[#This Row],[Code association]]&amp;"_"&amp;Clef_répartition[[#This Row],[Nom association]]</f>
        <v>AJET_Association intercommunale du réseau pour l'accueil de jour des enfants de Terre Sainte</v>
      </c>
      <c r="E11601">
        <f>COUNTIFS(D$2:D11601,Clef_répartition[[#This Row],[Code_Nom]],J$2:J11601,Clef_répartition[[#This Row],[Année]])</f>
        <v>6</v>
      </c>
      <c r="F11601">
        <f>IF(Clef_répartition[[#This Row],[Code_Nom]]=D11600,F11600-1,(COUNTIFS(Clef_répartition[Code_Nom],Clef_répartition[[#This Row],[Code_Nom]],Clef_répartition[Année],Clef_répartition[[#This Row],[Année]])))</f>
        <v>4</v>
      </c>
      <c r="G11601" t="str">
        <f>Clef_répartition[[#This Row],[Code_Nom]]&amp;"_"&amp;Clef_répartition[[#This Row],[Nombre]]&amp;"_"&amp;Clef_répartition[[#This Row],[Année]]</f>
        <v>AJET_Association intercommunale du réseau pour l'accueil de jour des enfants de Terre Sainte_6_2022</v>
      </c>
      <c r="H11601">
        <v>5713</v>
      </c>
      <c r="I11601" t="s">
        <v>80</v>
      </c>
      <c r="J11601">
        <v>2022</v>
      </c>
      <c r="K11601">
        <v>0</v>
      </c>
    </row>
    <row r="11602" spans="1:11" x14ac:dyDescent="0.25">
      <c r="A11602" t="s">
        <v>713</v>
      </c>
      <c r="B11602" t="s">
        <v>707</v>
      </c>
      <c r="C11602" t="s">
        <v>708</v>
      </c>
      <c r="D11602" t="str">
        <f>Clef_répartition[[#This Row],[Code association]]&amp;"_"&amp;Clef_répartition[[#This Row],[Nom association]]</f>
        <v>AJET_Association intercommunale du réseau pour l'accueil de jour des enfants de Terre Sainte</v>
      </c>
      <c r="E11602">
        <f>COUNTIFS(D$2:D11602,Clef_répartition[[#This Row],[Code_Nom]],J$2:J11602,Clef_répartition[[#This Row],[Année]])</f>
        <v>7</v>
      </c>
      <c r="F11602">
        <f>IF(Clef_répartition[[#This Row],[Code_Nom]]=D11601,F11601-1,(COUNTIFS(Clef_répartition[Code_Nom],Clef_répartition[[#This Row],[Code_Nom]],Clef_répartition[Année],Clef_répartition[[#This Row],[Année]])))</f>
        <v>3</v>
      </c>
      <c r="G11602" t="str">
        <f>Clef_répartition[[#This Row],[Code_Nom]]&amp;"_"&amp;Clef_répartition[[#This Row],[Nombre]]&amp;"_"&amp;Clef_répartition[[#This Row],[Année]]</f>
        <v>AJET_Association intercommunale du réseau pour l'accueil de jour des enfants de Terre Sainte_7_2022</v>
      </c>
      <c r="H11602">
        <v>5717</v>
      </c>
      <c r="I11602" t="s">
        <v>118</v>
      </c>
      <c r="J11602">
        <v>2022</v>
      </c>
      <c r="K11602">
        <v>0</v>
      </c>
    </row>
    <row r="11603" spans="1:11" x14ac:dyDescent="0.25">
      <c r="A11603" t="s">
        <v>713</v>
      </c>
      <c r="B11603" t="s">
        <v>707</v>
      </c>
      <c r="C11603" t="s">
        <v>708</v>
      </c>
      <c r="D11603" t="str">
        <f>Clef_répartition[[#This Row],[Code association]]&amp;"_"&amp;Clef_répartition[[#This Row],[Nom association]]</f>
        <v>AJET_Association intercommunale du réseau pour l'accueil de jour des enfants de Terre Sainte</v>
      </c>
      <c r="E11603">
        <f>COUNTIFS(D$2:D11603,Clef_répartition[[#This Row],[Code_Nom]],J$2:J11603,Clef_répartition[[#This Row],[Année]])</f>
        <v>8</v>
      </c>
      <c r="F11603">
        <f>IF(Clef_répartition[[#This Row],[Code_Nom]]=D11602,F11602-1,(COUNTIFS(Clef_répartition[Code_Nom],Clef_répartition[[#This Row],[Code_Nom]],Clef_répartition[Année],Clef_répartition[[#This Row],[Année]])))</f>
        <v>2</v>
      </c>
      <c r="G11603" t="str">
        <f>Clef_répartition[[#This Row],[Code_Nom]]&amp;"_"&amp;Clef_répartition[[#This Row],[Nombre]]&amp;"_"&amp;Clef_répartition[[#This Row],[Année]]</f>
        <v>AJET_Association intercommunale du réseau pour l'accueil de jour des enfants de Terre Sainte_8_2022</v>
      </c>
      <c r="H11603">
        <v>5723</v>
      </c>
      <c r="I11603" t="s">
        <v>176</v>
      </c>
      <c r="J11603">
        <v>2022</v>
      </c>
      <c r="K11603">
        <v>0</v>
      </c>
    </row>
    <row r="11604" spans="1:11" x14ac:dyDescent="0.25">
      <c r="A11604" t="s">
        <v>713</v>
      </c>
      <c r="B11604" t="s">
        <v>707</v>
      </c>
      <c r="C11604" t="s">
        <v>708</v>
      </c>
      <c r="D11604" t="str">
        <f>Clef_répartition[[#This Row],[Code association]]&amp;"_"&amp;Clef_répartition[[#This Row],[Nom association]]</f>
        <v>AJET_Association intercommunale du réseau pour l'accueil de jour des enfants de Terre Sainte</v>
      </c>
      <c r="E11604">
        <f>COUNTIFS(D$2:D11604,Clef_répartition[[#This Row],[Code_Nom]],J$2:J11604,Clef_répartition[[#This Row],[Année]])</f>
        <v>9</v>
      </c>
      <c r="F11604">
        <f>IF(Clef_répartition[[#This Row],[Code_Nom]]=D11603,F11603-1,(COUNTIFS(Clef_répartition[Code_Nom],Clef_répartition[[#This Row],[Code_Nom]],Clef_répartition[Année],Clef_répartition[[#This Row],[Année]])))</f>
        <v>1</v>
      </c>
      <c r="G11604" t="str">
        <f>Clef_répartition[[#This Row],[Code_Nom]]&amp;"_"&amp;Clef_répartition[[#This Row],[Nombre]]&amp;"_"&amp;Clef_répartition[[#This Row],[Année]]</f>
        <v>AJET_Association intercommunale du réseau pour l'accueil de jour des enfants de Terre Sainte_9_2022</v>
      </c>
      <c r="H11604">
        <v>5729</v>
      </c>
      <c r="I11604" t="s">
        <v>261</v>
      </c>
      <c r="J11604">
        <v>2022</v>
      </c>
      <c r="K11604">
        <v>0</v>
      </c>
    </row>
    <row r="11605" spans="1:11" x14ac:dyDescent="0.25">
      <c r="A11605" t="s">
        <v>713</v>
      </c>
      <c r="B11605" t="s">
        <v>450</v>
      </c>
      <c r="C11605" t="s">
        <v>451</v>
      </c>
      <c r="D11605" t="str">
        <f>Clef_répartition[[#This Row],[Code association]]&amp;"_"&amp;Clef_répartition[[#This Row],[Nom association]]</f>
        <v xml:space="preserve">APEC_Association Intercommunale pour l'épuration des eaux usées de la Côte </v>
      </c>
      <c r="E11605">
        <f>COUNTIFS(D$2:D11605,Clef_répartition[[#This Row],[Code_Nom]],J$2:J11605,Clef_répartition[[#This Row],[Année]])</f>
        <v>1</v>
      </c>
      <c r="F11605">
        <f>IF(Clef_répartition[[#This Row],[Code_Nom]]=D11604,F11604-1,(COUNTIFS(Clef_répartition[Code_Nom],Clef_répartition[[#This Row],[Code_Nom]],Clef_répartition[Année],Clef_répartition[[#This Row],[Année]])))</f>
        <v>22</v>
      </c>
      <c r="G11605" t="str">
        <f>Clef_répartition[[#This Row],[Code_Nom]]&amp;"_"&amp;Clef_répartition[[#This Row],[Nombre]]&amp;"_"&amp;Clef_répartition[[#This Row],[Année]]</f>
        <v>APEC_Association Intercommunale pour l'épuration des eaux usées de la Côte _1_2022</v>
      </c>
      <c r="H11605">
        <v>5702</v>
      </c>
      <c r="I11605" t="s">
        <v>7</v>
      </c>
      <c r="J11605">
        <v>2022</v>
      </c>
      <c r="K11605">
        <v>7.6499999999999999E-2</v>
      </c>
    </row>
    <row r="11606" spans="1:11" x14ac:dyDescent="0.25">
      <c r="A11606" t="s">
        <v>713</v>
      </c>
      <c r="B11606" t="s">
        <v>450</v>
      </c>
      <c r="C11606" t="s">
        <v>451</v>
      </c>
      <c r="D11606" t="str">
        <f>Clef_répartition[[#This Row],[Code association]]&amp;"_"&amp;Clef_répartition[[#This Row],[Nom association]]</f>
        <v xml:space="preserve">APEC_Association Intercommunale pour l'épuration des eaux usées de la Côte </v>
      </c>
      <c r="E11606">
        <f>COUNTIFS(D$2:D11606,Clef_répartition[[#This Row],[Code_Nom]],J$2:J11606,Clef_répartition[[#This Row],[Année]])</f>
        <v>2</v>
      </c>
      <c r="F11606">
        <f>IF(Clef_répartition[[#This Row],[Code_Nom]]=D11605,F11605-1,(COUNTIFS(Clef_répartition[Code_Nom],Clef_répartition[[#This Row],[Code_Nom]],Clef_répartition[Année],Clef_répartition[[#This Row],[Année]])))</f>
        <v>21</v>
      </c>
      <c r="G11606" t="str">
        <f>Clef_répartition[[#This Row],[Code_Nom]]&amp;"_"&amp;Clef_répartition[[#This Row],[Nombre]]&amp;"_"&amp;Clef_répartition[[#This Row],[Année]]</f>
        <v>APEC_Association Intercommunale pour l'épuration des eaux usées de la Côte _2_2022</v>
      </c>
      <c r="H11606">
        <v>5703</v>
      </c>
      <c r="I11606" t="s">
        <v>13</v>
      </c>
      <c r="J11606">
        <v>2022</v>
      </c>
      <c r="K11606">
        <v>3.9E-2</v>
      </c>
    </row>
    <row r="11607" spans="1:11" x14ac:dyDescent="0.25">
      <c r="A11607" t="s">
        <v>713</v>
      </c>
      <c r="B11607" t="s">
        <v>450</v>
      </c>
      <c r="C11607" t="s">
        <v>451</v>
      </c>
      <c r="D11607" t="str">
        <f>Clef_répartition[[#This Row],[Code association]]&amp;"_"&amp;Clef_répartition[[#This Row],[Nom association]]</f>
        <v xml:space="preserve">APEC_Association Intercommunale pour l'épuration des eaux usées de la Côte </v>
      </c>
      <c r="E11607">
        <f>COUNTIFS(D$2:D11607,Clef_répartition[[#This Row],[Code_Nom]],J$2:J11607,Clef_répartition[[#This Row],[Année]])</f>
        <v>3</v>
      </c>
      <c r="F11607">
        <f>IF(Clef_répartition[[#This Row],[Code_Nom]]=D11606,F11606-1,(COUNTIFS(Clef_répartition[Code_Nom],Clef_répartition[[#This Row],[Code_Nom]],Clef_répartition[Année],Clef_répartition[[#This Row],[Année]])))</f>
        <v>20</v>
      </c>
      <c r="G11607" t="str">
        <f>Clef_répartition[[#This Row],[Code_Nom]]&amp;"_"&amp;Clef_répartition[[#This Row],[Nombre]]&amp;"_"&amp;Clef_répartition[[#This Row],[Année]]</f>
        <v>APEC_Association Intercommunale pour l'épuration des eaux usées de la Côte _3_2022</v>
      </c>
      <c r="H11607">
        <v>5704</v>
      </c>
      <c r="I11607" t="s">
        <v>16</v>
      </c>
      <c r="J11607">
        <v>2022</v>
      </c>
      <c r="K11607">
        <v>5.2999999999999999E-2</v>
      </c>
    </row>
    <row r="11608" spans="1:11" x14ac:dyDescent="0.25">
      <c r="A11608" t="s">
        <v>713</v>
      </c>
      <c r="B11608" t="s">
        <v>450</v>
      </c>
      <c r="C11608" t="s">
        <v>451</v>
      </c>
      <c r="D11608" t="str">
        <f>Clef_répartition[[#This Row],[Code association]]&amp;"_"&amp;Clef_répartition[[#This Row],[Nom association]]</f>
        <v xml:space="preserve">APEC_Association Intercommunale pour l'épuration des eaux usées de la Côte </v>
      </c>
      <c r="E11608">
        <f>COUNTIFS(D$2:D11608,Clef_répartition[[#This Row],[Code_Nom]],J$2:J11608,Clef_répartition[[#This Row],[Année]])</f>
        <v>4</v>
      </c>
      <c r="F11608">
        <f>IF(Clef_répartition[[#This Row],[Code_Nom]]=D11607,F11607-1,(COUNTIFS(Clef_répartition[Code_Nom],Clef_répartition[[#This Row],[Code_Nom]],Clef_répartition[Année],Clef_répartition[[#This Row],[Année]])))</f>
        <v>19</v>
      </c>
      <c r="G11608" t="str">
        <f>Clef_répartition[[#This Row],[Code_Nom]]&amp;"_"&amp;Clef_répartition[[#This Row],[Nombre]]&amp;"_"&amp;Clef_répartition[[#This Row],[Année]]</f>
        <v>APEC_Association Intercommunale pour l'épuration des eaux usées de la Côte _4_2022</v>
      </c>
      <c r="H11608">
        <v>5852</v>
      </c>
      <c r="I11608" t="s">
        <v>41</v>
      </c>
      <c r="J11608">
        <v>2022</v>
      </c>
      <c r="K11608">
        <v>1.35E-2</v>
      </c>
    </row>
    <row r="11609" spans="1:11" x14ac:dyDescent="0.25">
      <c r="A11609" t="s">
        <v>713</v>
      </c>
      <c r="B11609" t="s">
        <v>450</v>
      </c>
      <c r="C11609" t="s">
        <v>451</v>
      </c>
      <c r="D11609" t="str">
        <f>Clef_répartition[[#This Row],[Code association]]&amp;"_"&amp;Clef_répartition[[#This Row],[Nom association]]</f>
        <v xml:space="preserve">APEC_Association Intercommunale pour l'épuration des eaux usées de la Côte </v>
      </c>
      <c r="E11609">
        <f>COUNTIFS(D$2:D11609,Clef_répartition[[#This Row],[Code_Nom]],J$2:J11609,Clef_répartition[[#This Row],[Année]])</f>
        <v>5</v>
      </c>
      <c r="F11609">
        <f>IF(Clef_répartition[[#This Row],[Code_Nom]]=D11608,F11608-1,(COUNTIFS(Clef_répartition[Code_Nom],Clef_répartition[[#This Row],[Code_Nom]],Clef_répartition[Année],Clef_répartition[[#This Row],[Année]])))</f>
        <v>18</v>
      </c>
      <c r="G11609" t="str">
        <f>Clef_répartition[[#This Row],[Code_Nom]]&amp;"_"&amp;Clef_répartition[[#This Row],[Nombre]]&amp;"_"&amp;Clef_répartition[[#This Row],[Année]]</f>
        <v>APEC_Association Intercommunale pour l'épuration des eaux usées de la Côte _5_2022</v>
      </c>
      <c r="H11609">
        <v>5853</v>
      </c>
      <c r="I11609" t="s">
        <v>42</v>
      </c>
      <c r="J11609">
        <v>2022</v>
      </c>
      <c r="K11609">
        <v>2.5499999999999998E-2</v>
      </c>
    </row>
    <row r="11610" spans="1:11" x14ac:dyDescent="0.25">
      <c r="A11610" t="s">
        <v>713</v>
      </c>
      <c r="B11610" t="s">
        <v>450</v>
      </c>
      <c r="C11610" t="s">
        <v>451</v>
      </c>
      <c r="D11610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0">
        <f>COUNTIFS(D$2:D11610,Clef_répartition[[#This Row],[Code_Nom]],J$2:J11610,Clef_répartition[[#This Row],[Année]])</f>
        <v>6</v>
      </c>
      <c r="F11610">
        <f>IF(Clef_répartition[[#This Row],[Code_Nom]]=D11609,F11609-1,(COUNTIFS(Clef_répartition[Code_Nom],Clef_répartition[[#This Row],[Code_Nom]],Clef_répartition[Année],Clef_répartition[[#This Row],[Année]])))</f>
        <v>17</v>
      </c>
      <c r="G11610" t="str">
        <f>Clef_répartition[[#This Row],[Code_Nom]]&amp;"_"&amp;Clef_répartition[[#This Row],[Nombre]]&amp;"_"&amp;Clef_répartition[[#This Row],[Année]]</f>
        <v>APEC_Association Intercommunale pour l'épuration des eaux usées de la Côte _6_2022</v>
      </c>
      <c r="H11610">
        <v>5854</v>
      </c>
      <c r="I11610" t="s">
        <v>43</v>
      </c>
      <c r="J11610">
        <v>2022</v>
      </c>
      <c r="K11610">
        <v>9.4999999999999998E-3</v>
      </c>
    </row>
    <row r="11611" spans="1:11" x14ac:dyDescent="0.25">
      <c r="A11611" t="s">
        <v>713</v>
      </c>
      <c r="B11611" t="s">
        <v>450</v>
      </c>
      <c r="C11611" t="s">
        <v>451</v>
      </c>
      <c r="D11611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1">
        <f>COUNTIFS(D$2:D11611,Clef_répartition[[#This Row],[Code_Nom]],J$2:J11611,Clef_répartition[[#This Row],[Année]])</f>
        <v>7</v>
      </c>
      <c r="F11611">
        <f>IF(Clef_répartition[[#This Row],[Code_Nom]]=D11610,F11610-1,(COUNTIFS(Clef_répartition[Code_Nom],Clef_répartition[[#This Row],[Code_Nom]],Clef_répartition[Année],Clef_répartition[[#This Row],[Année]])))</f>
        <v>16</v>
      </c>
      <c r="G11611" t="str">
        <f>Clef_répartition[[#This Row],[Code_Nom]]&amp;"_"&amp;Clef_répartition[[#This Row],[Nombre]]&amp;"_"&amp;Clef_répartition[[#This Row],[Année]]</f>
        <v>APEC_Association Intercommunale pour l'épuration des eaux usées de la Côte _7_2022</v>
      </c>
      <c r="H11611">
        <v>5710</v>
      </c>
      <c r="I11611" t="s">
        <v>69</v>
      </c>
      <c r="J11611">
        <v>2022</v>
      </c>
      <c r="K11611">
        <v>1.4500000000000001E-2</v>
      </c>
    </row>
    <row r="11612" spans="1:11" x14ac:dyDescent="0.25">
      <c r="A11612" t="s">
        <v>713</v>
      </c>
      <c r="B11612" t="s">
        <v>450</v>
      </c>
      <c r="C11612" t="s">
        <v>451</v>
      </c>
      <c r="D11612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2">
        <f>COUNTIFS(D$2:D11612,Clef_répartition[[#This Row],[Code_Nom]],J$2:J11612,Clef_répartition[[#This Row],[Année]])</f>
        <v>8</v>
      </c>
      <c r="F11612">
        <f>IF(Clef_répartition[[#This Row],[Code_Nom]]=D11611,F11611-1,(COUNTIFS(Clef_répartition[Code_Nom],Clef_répartition[[#This Row],[Code_Nom]],Clef_répartition[Année],Clef_répartition[[#This Row],[Année]])))</f>
        <v>15</v>
      </c>
      <c r="G11612" t="str">
        <f>Clef_répartition[[#This Row],[Code_Nom]]&amp;"_"&amp;Clef_répartition[[#This Row],[Nombre]]&amp;"_"&amp;Clef_répartition[[#This Row],[Année]]</f>
        <v>APEC_Association Intercommunale pour l'épuration des eaux usées de la Côte _8_2022</v>
      </c>
      <c r="H11612">
        <v>5715</v>
      </c>
      <c r="I11612" t="s">
        <v>97</v>
      </c>
      <c r="J11612">
        <v>2022</v>
      </c>
      <c r="K11612">
        <v>3.0499999999999999E-2</v>
      </c>
    </row>
    <row r="11613" spans="1:11" x14ac:dyDescent="0.25">
      <c r="A11613" t="s">
        <v>713</v>
      </c>
      <c r="B11613" t="s">
        <v>450</v>
      </c>
      <c r="C11613" t="s">
        <v>451</v>
      </c>
      <c r="D11613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3">
        <f>COUNTIFS(D$2:D11613,Clef_répartition[[#This Row],[Code_Nom]],J$2:J11613,Clef_répartition[[#This Row],[Année]])</f>
        <v>9</v>
      </c>
      <c r="F11613">
        <f>IF(Clef_répartition[[#This Row],[Code_Nom]]=D11612,F11612-1,(COUNTIFS(Clef_répartition[Code_Nom],Clef_répartition[[#This Row],[Code_Nom]],Clef_répartition[Année],Clef_répartition[[#This Row],[Année]])))</f>
        <v>14</v>
      </c>
      <c r="G11613" t="str">
        <f>Clef_répartition[[#This Row],[Code_Nom]]&amp;"_"&amp;Clef_répartition[[#This Row],[Nombre]]&amp;"_"&amp;Clef_répartition[[#This Row],[Année]]</f>
        <v>APEC_Association Intercommunale pour l'épuration des eaux usées de la Côte _9_2022</v>
      </c>
      <c r="H11613">
        <v>5855</v>
      </c>
      <c r="I11613" t="s">
        <v>98</v>
      </c>
      <c r="J11613">
        <v>2022</v>
      </c>
      <c r="K11613">
        <v>1.6500000000000001E-2</v>
      </c>
    </row>
    <row r="11614" spans="1:11" x14ac:dyDescent="0.25">
      <c r="A11614" t="s">
        <v>713</v>
      </c>
      <c r="B11614" t="s">
        <v>450</v>
      </c>
      <c r="C11614" t="s">
        <v>451</v>
      </c>
      <c r="D11614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4">
        <f>COUNTIFS(D$2:D11614,Clef_répartition[[#This Row],[Code_Nom]],J$2:J11614,Clef_répartition[[#This Row],[Année]])</f>
        <v>10</v>
      </c>
      <c r="F11614">
        <f>IF(Clef_répartition[[#This Row],[Code_Nom]]=D11613,F11613-1,(COUNTIFS(Clef_répartition[Code_Nom],Clef_répartition[[#This Row],[Code_Nom]],Clef_répartition[Année],Clef_répartition[[#This Row],[Année]])))</f>
        <v>13</v>
      </c>
      <c r="G11614" t="str">
        <f>Clef_répartition[[#This Row],[Code_Nom]]&amp;"_"&amp;Clef_répartition[[#This Row],[Nombre]]&amp;"_"&amp;Clef_répartition[[#This Row],[Année]]</f>
        <v>APEC_Association Intercommunale pour l'épuration des eaux usées de la Côte _10_2022</v>
      </c>
      <c r="H11614">
        <v>5718</v>
      </c>
      <c r="I11614" t="s">
        <v>120</v>
      </c>
      <c r="J11614">
        <v>2022</v>
      </c>
      <c r="K11614">
        <v>5.8999999999999997E-2</v>
      </c>
    </row>
    <row r="11615" spans="1:11" x14ac:dyDescent="0.25">
      <c r="A11615" t="s">
        <v>713</v>
      </c>
      <c r="B11615" t="s">
        <v>450</v>
      </c>
      <c r="C11615" t="s">
        <v>451</v>
      </c>
      <c r="D11615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5">
        <f>COUNTIFS(D$2:D11615,Clef_répartition[[#This Row],[Code_Nom]],J$2:J11615,Clef_répartition[[#This Row],[Année]])</f>
        <v>11</v>
      </c>
      <c r="F11615">
        <f>IF(Clef_répartition[[#This Row],[Code_Nom]]=D11614,F11614-1,(COUNTIFS(Clef_répartition[Code_Nom],Clef_répartition[[#This Row],[Code_Nom]],Clef_répartition[Année],Clef_répartition[[#This Row],[Année]])))</f>
        <v>12</v>
      </c>
      <c r="G11615" t="str">
        <f>Clef_répartition[[#This Row],[Code_Nom]]&amp;"_"&amp;Clef_répartition[[#This Row],[Nombre]]&amp;"_"&amp;Clef_répartition[[#This Row],[Année]]</f>
        <v>APEC_Association Intercommunale pour l'épuration des eaux usées de la Côte _11_2022</v>
      </c>
      <c r="H11615">
        <v>5857</v>
      </c>
      <c r="I11615" t="s">
        <v>122</v>
      </c>
      <c r="J11615">
        <v>2022</v>
      </c>
      <c r="K11615">
        <v>3.5999999999999997E-2</v>
      </c>
    </row>
    <row r="11616" spans="1:11" x14ac:dyDescent="0.25">
      <c r="A11616" t="s">
        <v>713</v>
      </c>
      <c r="B11616" t="s">
        <v>450</v>
      </c>
      <c r="C11616" t="s">
        <v>451</v>
      </c>
      <c r="D11616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6">
        <f>COUNTIFS(D$2:D11616,Clef_répartition[[#This Row],[Code_Nom]],J$2:J11616,Clef_répartition[[#This Row],[Année]])</f>
        <v>12</v>
      </c>
      <c r="F11616">
        <f>IF(Clef_répartition[[#This Row],[Code_Nom]]=D11615,F11615-1,(COUNTIFS(Clef_répartition[Code_Nom],Clef_répartition[[#This Row],[Code_Nom]],Clef_répartition[Année],Clef_répartition[[#This Row],[Année]])))</f>
        <v>11</v>
      </c>
      <c r="G11616" t="str">
        <f>Clef_répartition[[#This Row],[Code_Nom]]&amp;"_"&amp;Clef_répartition[[#This Row],[Nombre]]&amp;"_"&amp;Clef_répartition[[#This Row],[Année]]</f>
        <v>APEC_Association Intercommunale pour l'épuration des eaux usées de la Côte _12_2022</v>
      </c>
      <c r="H11616">
        <v>5720</v>
      </c>
      <c r="I11616" t="s">
        <v>125</v>
      </c>
      <c r="J11616">
        <v>2022</v>
      </c>
      <c r="K11616">
        <v>2.5999999999999999E-2</v>
      </c>
    </row>
    <row r="11617" spans="1:11" x14ac:dyDescent="0.25">
      <c r="A11617" t="s">
        <v>713</v>
      </c>
      <c r="B11617" t="s">
        <v>450</v>
      </c>
      <c r="C11617" t="s">
        <v>451</v>
      </c>
      <c r="D11617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7">
        <f>COUNTIFS(D$2:D11617,Clef_répartition[[#This Row],[Code_Nom]],J$2:J11617,Clef_répartition[[#This Row],[Année]])</f>
        <v>13</v>
      </c>
      <c r="F11617">
        <f>IF(Clef_répartition[[#This Row],[Code_Nom]]=D11616,F11616-1,(COUNTIFS(Clef_répartition[Code_Nom],Clef_répartition[[#This Row],[Code_Nom]],Clef_répartition[Année],Clef_répartition[[#This Row],[Année]])))</f>
        <v>10</v>
      </c>
      <c r="G11617" t="str">
        <f>Clef_répartition[[#This Row],[Code_Nom]]&amp;"_"&amp;Clef_répartition[[#This Row],[Nombre]]&amp;"_"&amp;Clef_répartition[[#This Row],[Année]]</f>
        <v>APEC_Association Intercommunale pour l'épuration des eaux usées de la Côte _13_2022</v>
      </c>
      <c r="H11617">
        <v>5721</v>
      </c>
      <c r="I11617" t="s">
        <v>126</v>
      </c>
      <c r="J11617">
        <v>2022</v>
      </c>
      <c r="K11617">
        <v>0.3715</v>
      </c>
    </row>
    <row r="11618" spans="1:11" x14ac:dyDescent="0.25">
      <c r="A11618" t="s">
        <v>713</v>
      </c>
      <c r="B11618" t="s">
        <v>450</v>
      </c>
      <c r="C11618" t="s">
        <v>451</v>
      </c>
      <c r="D11618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8">
        <f>COUNTIFS(D$2:D11618,Clef_répartition[[#This Row],[Code_Nom]],J$2:J11618,Clef_répartition[[#This Row],[Année]])</f>
        <v>14</v>
      </c>
      <c r="F11618">
        <f>IF(Clef_répartition[[#This Row],[Code_Nom]]=D11617,F11617-1,(COUNTIFS(Clef_répartition[Code_Nom],Clef_répartition[[#This Row],[Code_Nom]],Clef_répartition[Année],Clef_répartition[[#This Row],[Année]])))</f>
        <v>9</v>
      </c>
      <c r="G11618" t="str">
        <f>Clef_répartition[[#This Row],[Code_Nom]]&amp;"_"&amp;Clef_répartition[[#This Row],[Nombre]]&amp;"_"&amp;Clef_répartition[[#This Row],[Année]]</f>
        <v>APEC_Association Intercommunale pour l'épuration des eaux usées de la Côte _14_2022</v>
      </c>
      <c r="H11618">
        <v>5731</v>
      </c>
      <c r="I11618" t="s">
        <v>157</v>
      </c>
      <c r="J11618">
        <v>2022</v>
      </c>
      <c r="K11618">
        <v>3.6499999999999998E-2</v>
      </c>
    </row>
    <row r="11619" spans="1:11" x14ac:dyDescent="0.25">
      <c r="A11619" t="s">
        <v>713</v>
      </c>
      <c r="B11619" t="s">
        <v>450</v>
      </c>
      <c r="C11619" t="s">
        <v>451</v>
      </c>
      <c r="D11619" t="str">
        <f>Clef_répartition[[#This Row],[Code association]]&amp;"_"&amp;Clef_répartition[[#This Row],[Nom association]]</f>
        <v xml:space="preserve">APEC_Association Intercommunale pour l'épuration des eaux usées de la Côte </v>
      </c>
      <c r="E11619">
        <f>COUNTIFS(D$2:D11619,Clef_répartition[[#This Row],[Code_Nom]],J$2:J11619,Clef_répartition[[#This Row],[Année]])</f>
        <v>15</v>
      </c>
      <c r="F11619">
        <f>IF(Clef_répartition[[#This Row],[Code_Nom]]=D11618,F11618-1,(COUNTIFS(Clef_répartition[Code_Nom],Clef_répartition[[#This Row],[Code_Nom]],Clef_répartition[Année],Clef_répartition[[#This Row],[Année]])))</f>
        <v>8</v>
      </c>
      <c r="G11619" t="str">
        <f>Clef_répartition[[#This Row],[Code_Nom]]&amp;"_"&amp;Clef_répartition[[#This Row],[Nombre]]&amp;"_"&amp;Clef_répartition[[#This Row],[Année]]</f>
        <v>APEC_Association Intercommunale pour l'épuration des eaux usées de la Côte _15_2022</v>
      </c>
      <c r="H11619">
        <v>5429</v>
      </c>
      <c r="I11619" t="s">
        <v>162</v>
      </c>
      <c r="J11619">
        <v>2022</v>
      </c>
      <c r="K11619">
        <v>1.2500000000000001E-2</v>
      </c>
    </row>
    <row r="11620" spans="1:11" x14ac:dyDescent="0.25">
      <c r="A11620" t="s">
        <v>713</v>
      </c>
      <c r="B11620" t="s">
        <v>450</v>
      </c>
      <c r="C11620" t="s">
        <v>451</v>
      </c>
      <c r="D11620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0">
        <f>COUNTIFS(D$2:D11620,Clef_répartition[[#This Row],[Code_Nom]],J$2:J11620,Clef_répartition[[#This Row],[Année]])</f>
        <v>16</v>
      </c>
      <c r="F11620">
        <f>IF(Clef_répartition[[#This Row],[Code_Nom]]=D11619,F11619-1,(COUNTIFS(Clef_répartition[Code_Nom],Clef_répartition[[#This Row],[Code_Nom]],Clef_répartition[Année],Clef_répartition[[#This Row],[Année]])))</f>
        <v>7</v>
      </c>
      <c r="G11620" t="str">
        <f>Clef_répartition[[#This Row],[Code_Nom]]&amp;"_"&amp;Clef_répartition[[#This Row],[Nombre]]&amp;"_"&amp;Clef_répartition[[#This Row],[Année]]</f>
        <v>APEC_Association Intercommunale pour l'épuration des eaux usées de la Côte _16_2022</v>
      </c>
      <c r="H11620">
        <v>5858</v>
      </c>
      <c r="I11620" t="s">
        <v>165</v>
      </c>
      <c r="J11620">
        <v>2022</v>
      </c>
      <c r="K11620">
        <v>1.6500000000000001E-2</v>
      </c>
    </row>
    <row r="11621" spans="1:11" x14ac:dyDescent="0.25">
      <c r="A11621" t="s">
        <v>713</v>
      </c>
      <c r="B11621" t="s">
        <v>450</v>
      </c>
      <c r="C11621" t="s">
        <v>451</v>
      </c>
      <c r="D11621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1">
        <f>COUNTIFS(D$2:D11621,Clef_répartition[[#This Row],[Code_Nom]],J$2:J11621,Clef_répartition[[#This Row],[Année]])</f>
        <v>17</v>
      </c>
      <c r="F11621">
        <f>IF(Clef_répartition[[#This Row],[Code_Nom]]=D11620,F11620-1,(COUNTIFS(Clef_répartition[Code_Nom],Clef_répartition[[#This Row],[Code_Nom]],Clef_répartition[Année],Clef_répartition[[#This Row],[Année]])))</f>
        <v>6</v>
      </c>
      <c r="G11621" t="str">
        <f>Clef_répartition[[#This Row],[Code_Nom]]&amp;"_"&amp;Clef_répartition[[#This Row],[Nombre]]&amp;"_"&amp;Clef_répartition[[#This Row],[Année]]</f>
        <v>APEC_Association Intercommunale pour l'épuration des eaux usées de la Côte _17_2022</v>
      </c>
      <c r="H11621">
        <v>5430</v>
      </c>
      <c r="I11621" t="s">
        <v>171</v>
      </c>
      <c r="J11621">
        <v>2022</v>
      </c>
      <c r="K11621">
        <v>1.2500000000000001E-2</v>
      </c>
    </row>
    <row r="11622" spans="1:11" x14ac:dyDescent="0.25">
      <c r="A11622" t="s">
        <v>713</v>
      </c>
      <c r="B11622" t="s">
        <v>450</v>
      </c>
      <c r="C11622" t="s">
        <v>451</v>
      </c>
      <c r="D11622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2">
        <f>COUNTIFS(D$2:D11622,Clef_répartition[[#This Row],[Code_Nom]],J$2:J11622,Clef_répartition[[#This Row],[Année]])</f>
        <v>18</v>
      </c>
      <c r="F11622">
        <f>IF(Clef_répartition[[#This Row],[Code_Nom]]=D11621,F11621-1,(COUNTIFS(Clef_répartition[Code_Nom],Clef_répartition[[#This Row],[Code_Nom]],Clef_répartition[Année],Clef_répartition[[#This Row],[Année]])))</f>
        <v>5</v>
      </c>
      <c r="G11622" t="str">
        <f>Clef_répartition[[#This Row],[Code_Nom]]&amp;"_"&amp;Clef_répartition[[#This Row],[Nombre]]&amp;"_"&amp;Clef_répartition[[#This Row],[Année]]</f>
        <v>APEC_Association Intercommunale pour l'épuration des eaux usées de la Côte _18_2022</v>
      </c>
      <c r="H11622">
        <v>5725</v>
      </c>
      <c r="I11622" t="s">
        <v>219</v>
      </c>
      <c r="J11622">
        <v>2022</v>
      </c>
      <c r="K11622">
        <v>5.0000000000000001E-4</v>
      </c>
    </row>
    <row r="11623" spans="1:11" x14ac:dyDescent="0.25">
      <c r="A11623" t="s">
        <v>713</v>
      </c>
      <c r="B11623" t="s">
        <v>450</v>
      </c>
      <c r="C11623" t="s">
        <v>451</v>
      </c>
      <c r="D11623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3">
        <f>COUNTIFS(D$2:D11623,Clef_répartition[[#This Row],[Code_Nom]],J$2:J11623,Clef_répartition[[#This Row],[Année]])</f>
        <v>19</v>
      </c>
      <c r="F11623">
        <f>IF(Clef_répartition[[#This Row],[Code_Nom]]=D11622,F11622-1,(COUNTIFS(Clef_répartition[Code_Nom],Clef_répartition[[#This Row],[Code_Nom]],Clef_répartition[Année],Clef_répartition[[#This Row],[Année]])))</f>
        <v>4</v>
      </c>
      <c r="G11623" t="str">
        <f>Clef_répartition[[#This Row],[Code_Nom]]&amp;"_"&amp;Clef_répartition[[#This Row],[Nombre]]&amp;"_"&amp;Clef_répartition[[#This Row],[Année]]</f>
        <v>APEC_Association Intercommunale pour l'épuration des eaux usées de la Côte _19_2022</v>
      </c>
      <c r="H11623">
        <v>5727</v>
      </c>
      <c r="I11623" t="s">
        <v>243</v>
      </c>
      <c r="J11623">
        <v>2022</v>
      </c>
      <c r="K11623">
        <v>7.0000000000000007E-2</v>
      </c>
    </row>
    <row r="11624" spans="1:11" x14ac:dyDescent="0.25">
      <c r="A11624" t="s">
        <v>713</v>
      </c>
      <c r="B11624" t="s">
        <v>450</v>
      </c>
      <c r="C11624" t="s">
        <v>451</v>
      </c>
      <c r="D11624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4">
        <f>COUNTIFS(D$2:D11624,Clef_répartition[[#This Row],[Code_Nom]],J$2:J11624,Clef_répartition[[#This Row],[Année]])</f>
        <v>20</v>
      </c>
      <c r="F11624">
        <f>IF(Clef_répartition[[#This Row],[Code_Nom]]=D11623,F11623-1,(COUNTIFS(Clef_répartition[Code_Nom],Clef_répartition[[#This Row],[Code_Nom]],Clef_répartition[Année],Clef_répartition[[#This Row],[Année]])))</f>
        <v>3</v>
      </c>
      <c r="G11624" t="str">
        <f>Clef_répartition[[#This Row],[Code_Nom]]&amp;"_"&amp;Clef_répartition[[#This Row],[Nombre]]&amp;"_"&amp;Clef_répartition[[#This Row],[Année]]</f>
        <v>APEC_Association Intercommunale pour l'épuration des eaux usées de la Côte _20_2022</v>
      </c>
      <c r="H11624">
        <v>5730</v>
      </c>
      <c r="I11624" t="s">
        <v>265</v>
      </c>
      <c r="J11624">
        <v>2022</v>
      </c>
      <c r="K11624">
        <v>3.7499999999999999E-2</v>
      </c>
    </row>
    <row r="11625" spans="1:11" x14ac:dyDescent="0.25">
      <c r="A11625" t="s">
        <v>713</v>
      </c>
      <c r="B11625" t="s">
        <v>450</v>
      </c>
      <c r="C11625" t="s">
        <v>451</v>
      </c>
      <c r="D11625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5">
        <f>COUNTIFS(D$2:D11625,Clef_répartition[[#This Row],[Code_Nom]],J$2:J11625,Clef_répartition[[#This Row],[Année]])</f>
        <v>21</v>
      </c>
      <c r="F11625">
        <f>IF(Clef_répartition[[#This Row],[Code_Nom]]=D11624,F11624-1,(COUNTIFS(Clef_répartition[Code_Nom],Clef_répartition[[#This Row],[Code_Nom]],Clef_répartition[Année],Clef_répartition[[#This Row],[Année]])))</f>
        <v>2</v>
      </c>
      <c r="G11625" t="str">
        <f>Clef_répartition[[#This Row],[Code_Nom]]&amp;"_"&amp;Clef_répartition[[#This Row],[Nombre]]&amp;"_"&amp;Clef_répartition[[#This Row],[Année]]</f>
        <v>APEC_Association Intercommunale pour l'épuration des eaux usées de la Côte _21_2022</v>
      </c>
      <c r="H11625">
        <v>5732</v>
      </c>
      <c r="I11625" t="s">
        <v>279</v>
      </c>
      <c r="J11625">
        <v>2022</v>
      </c>
      <c r="K11625">
        <v>3.3000000000000002E-2</v>
      </c>
    </row>
    <row r="11626" spans="1:11" x14ac:dyDescent="0.25">
      <c r="A11626" t="s">
        <v>713</v>
      </c>
      <c r="B11626" t="s">
        <v>450</v>
      </c>
      <c r="C11626" t="s">
        <v>451</v>
      </c>
      <c r="D11626" t="str">
        <f>Clef_répartition[[#This Row],[Code association]]&amp;"_"&amp;Clef_répartition[[#This Row],[Nom association]]</f>
        <v xml:space="preserve">APEC_Association Intercommunale pour l'épuration des eaux usées de la Côte </v>
      </c>
      <c r="E11626">
        <f>COUNTIFS(D$2:D11626,Clef_répartition[[#This Row],[Code_Nom]],J$2:J11626,Clef_répartition[[#This Row],[Année]])</f>
        <v>22</v>
      </c>
      <c r="F11626">
        <f>IF(Clef_répartition[[#This Row],[Code_Nom]]=D11625,F11625-1,(COUNTIFS(Clef_répartition[Code_Nom],Clef_répartition[[#This Row],[Code_Nom]],Clef_répartition[Année],Clef_répartition[[#This Row],[Année]])))</f>
        <v>1</v>
      </c>
      <c r="G11626" t="str">
        <f>Clef_répartition[[#This Row],[Code_Nom]]&amp;"_"&amp;Clef_répartition[[#This Row],[Nombre]]&amp;"_"&amp;Clef_répartition[[#This Row],[Année]]</f>
        <v>APEC_Association Intercommunale pour l'épuration des eaux usées de la Côte _22_2022</v>
      </c>
      <c r="H11626">
        <v>5863</v>
      </c>
      <c r="I11626" t="s">
        <v>287</v>
      </c>
      <c r="J11626">
        <v>2022</v>
      </c>
      <c r="K11626">
        <v>0.01</v>
      </c>
    </row>
    <row r="11627" spans="1:11" x14ac:dyDescent="0.25">
      <c r="A11627" t="s">
        <v>713</v>
      </c>
      <c r="B11627" t="s">
        <v>596</v>
      </c>
      <c r="C11627" t="s">
        <v>597</v>
      </c>
      <c r="D11627" t="str">
        <f>Clef_répartition[[#This Row],[Code association]]&amp;"_"&amp;Clef_répartition[[#This Row],[Nom association]]</f>
        <v>APEJ_Association pour l'enfance et la jeunesse de Terre Sainte</v>
      </c>
      <c r="E11627">
        <f>COUNTIFS(D$2:D11627,Clef_répartition[[#This Row],[Code_Nom]],J$2:J11627,Clef_répartition[[#This Row],[Année]])</f>
        <v>1</v>
      </c>
      <c r="F11627">
        <f>IF(Clef_répartition[[#This Row],[Code_Nom]]=D11626,F11626-1,(COUNTIFS(Clef_répartition[Code_Nom],Clef_répartition[[#This Row],[Code_Nom]],Clef_répartition[Année],Clef_répartition[[#This Row],[Année]])))</f>
        <v>9</v>
      </c>
      <c r="G11627" t="str">
        <f>Clef_répartition[[#This Row],[Code_Nom]]&amp;"_"&amp;Clef_répartition[[#This Row],[Nombre]]&amp;"_"&amp;Clef_répartition[[#This Row],[Année]]</f>
        <v>APEJ_Association pour l'enfance et la jeunesse de Terre Sainte_1_2022</v>
      </c>
      <c r="H11627">
        <v>5705</v>
      </c>
      <c r="I11627" t="s">
        <v>27</v>
      </c>
      <c r="J11627">
        <v>2022</v>
      </c>
      <c r="K11627">
        <v>0.05</v>
      </c>
    </row>
    <row r="11628" spans="1:11" x14ac:dyDescent="0.25">
      <c r="A11628" t="s">
        <v>713</v>
      </c>
      <c r="B11628" t="s">
        <v>596</v>
      </c>
      <c r="C11628" t="s">
        <v>597</v>
      </c>
      <c r="D11628" t="str">
        <f>Clef_répartition[[#This Row],[Code association]]&amp;"_"&amp;Clef_répartition[[#This Row],[Nom association]]</f>
        <v>APEJ_Association pour l'enfance et la jeunesse de Terre Sainte</v>
      </c>
      <c r="E11628">
        <f>COUNTIFS(D$2:D11628,Clef_répartition[[#This Row],[Code_Nom]],J$2:J11628,Clef_répartition[[#This Row],[Année]])</f>
        <v>2</v>
      </c>
      <c r="F11628">
        <f>IF(Clef_répartition[[#This Row],[Code_Nom]]=D11627,F11627-1,(COUNTIFS(Clef_répartition[Code_Nom],Clef_répartition[[#This Row],[Code_Nom]],Clef_répartition[Année],Clef_répartition[[#This Row],[Année]])))</f>
        <v>8</v>
      </c>
      <c r="G11628" t="str">
        <f>Clef_répartition[[#This Row],[Code_Nom]]&amp;"_"&amp;Clef_répartition[[#This Row],[Nombre]]&amp;"_"&amp;Clef_répartition[[#This Row],[Année]]</f>
        <v>APEJ_Association pour l'enfance et la jeunesse de Terre Sainte_2_2022</v>
      </c>
      <c r="H11628">
        <v>5707</v>
      </c>
      <c r="I11628" t="s">
        <v>52</v>
      </c>
      <c r="J11628">
        <v>2022</v>
      </c>
      <c r="K11628">
        <v>7.0000000000000007E-2</v>
      </c>
    </row>
    <row r="11629" spans="1:11" x14ac:dyDescent="0.25">
      <c r="A11629" t="s">
        <v>713</v>
      </c>
      <c r="B11629" t="s">
        <v>596</v>
      </c>
      <c r="C11629" t="s">
        <v>597</v>
      </c>
      <c r="D11629" t="str">
        <f>Clef_répartition[[#This Row],[Code association]]&amp;"_"&amp;Clef_répartition[[#This Row],[Nom association]]</f>
        <v>APEJ_Association pour l'enfance et la jeunesse de Terre Sainte</v>
      </c>
      <c r="E11629">
        <f>COUNTIFS(D$2:D11629,Clef_répartition[[#This Row],[Code_Nom]],J$2:J11629,Clef_répartition[[#This Row],[Année]])</f>
        <v>3</v>
      </c>
      <c r="F11629">
        <f>IF(Clef_répartition[[#This Row],[Code_Nom]]=D11628,F11628-1,(COUNTIFS(Clef_répartition[Code_Nom],Clef_répartition[[#This Row],[Code_Nom]],Clef_répartition[Année],Clef_répartition[[#This Row],[Année]])))</f>
        <v>7</v>
      </c>
      <c r="G11629" t="str">
        <f>Clef_répartition[[#This Row],[Code_Nom]]&amp;"_"&amp;Clef_répartition[[#This Row],[Nombre]]&amp;"_"&amp;Clef_répartition[[#This Row],[Année]]</f>
        <v>APEJ_Association pour l'enfance et la jeunesse de Terre Sainte_3_2022</v>
      </c>
      <c r="H11629">
        <v>5708</v>
      </c>
      <c r="I11629" t="s">
        <v>53</v>
      </c>
      <c r="J11629">
        <v>2022</v>
      </c>
      <c r="K11629">
        <v>0.05</v>
      </c>
    </row>
    <row r="11630" spans="1:11" x14ac:dyDescent="0.25">
      <c r="A11630" t="s">
        <v>713</v>
      </c>
      <c r="B11630" t="s">
        <v>596</v>
      </c>
      <c r="C11630" t="s">
        <v>597</v>
      </c>
      <c r="D11630" t="str">
        <f>Clef_répartition[[#This Row],[Code association]]&amp;"_"&amp;Clef_répartition[[#This Row],[Nom association]]</f>
        <v>APEJ_Association pour l'enfance et la jeunesse de Terre Sainte</v>
      </c>
      <c r="E11630">
        <f>COUNTIFS(D$2:D11630,Clef_répartition[[#This Row],[Code_Nom]],J$2:J11630,Clef_répartition[[#This Row],[Année]])</f>
        <v>4</v>
      </c>
      <c r="F11630">
        <f>IF(Clef_répartition[[#This Row],[Code_Nom]]=D11629,F11629-1,(COUNTIFS(Clef_répartition[Code_Nom],Clef_répartition[[#This Row],[Code_Nom]],Clef_répartition[Année],Clef_répartition[[#This Row],[Année]])))</f>
        <v>6</v>
      </c>
      <c r="G11630" t="str">
        <f>Clef_répartition[[#This Row],[Code_Nom]]&amp;"_"&amp;Clef_répartition[[#This Row],[Nombre]]&amp;"_"&amp;Clef_répartition[[#This Row],[Année]]</f>
        <v>APEJ_Association pour l'enfance et la jeunesse de Terre Sainte_4_2022</v>
      </c>
      <c r="H11630">
        <v>5711</v>
      </c>
      <c r="I11630" t="s">
        <v>70</v>
      </c>
      <c r="J11630">
        <v>2022</v>
      </c>
      <c r="K11630">
        <v>0.15</v>
      </c>
    </row>
    <row r="11631" spans="1:11" x14ac:dyDescent="0.25">
      <c r="A11631" t="s">
        <v>713</v>
      </c>
      <c r="B11631" t="s">
        <v>596</v>
      </c>
      <c r="C11631" t="s">
        <v>597</v>
      </c>
      <c r="D11631" t="str">
        <f>Clef_répartition[[#This Row],[Code association]]&amp;"_"&amp;Clef_répartition[[#This Row],[Nom association]]</f>
        <v>APEJ_Association pour l'enfance et la jeunesse de Terre Sainte</v>
      </c>
      <c r="E11631">
        <f>COUNTIFS(D$2:D11631,Clef_répartition[[#This Row],[Code_Nom]],J$2:J11631,Clef_répartition[[#This Row],[Année]])</f>
        <v>5</v>
      </c>
      <c r="F11631">
        <f>IF(Clef_répartition[[#This Row],[Code_Nom]]=D11630,F11630-1,(COUNTIFS(Clef_répartition[Code_Nom],Clef_répartition[[#This Row],[Code_Nom]],Clef_répartition[Année],Clef_répartition[[#This Row],[Année]])))</f>
        <v>5</v>
      </c>
      <c r="G11631" t="str">
        <f>Clef_répartition[[#This Row],[Code_Nom]]&amp;"_"&amp;Clef_répartition[[#This Row],[Nombre]]&amp;"_"&amp;Clef_répartition[[#This Row],[Année]]</f>
        <v>APEJ_Association pour l'enfance et la jeunesse de Terre Sainte_5_2022</v>
      </c>
      <c r="H11631">
        <v>5712</v>
      </c>
      <c r="I11631" t="s">
        <v>72</v>
      </c>
      <c r="J11631">
        <v>2022</v>
      </c>
      <c r="K11631">
        <v>0.17</v>
      </c>
    </row>
    <row r="11632" spans="1:11" x14ac:dyDescent="0.25">
      <c r="A11632" t="s">
        <v>713</v>
      </c>
      <c r="B11632" t="s">
        <v>596</v>
      </c>
      <c r="C11632" t="s">
        <v>597</v>
      </c>
      <c r="D11632" t="str">
        <f>Clef_répartition[[#This Row],[Code association]]&amp;"_"&amp;Clef_répartition[[#This Row],[Nom association]]</f>
        <v>APEJ_Association pour l'enfance et la jeunesse de Terre Sainte</v>
      </c>
      <c r="E11632">
        <f>COUNTIFS(D$2:D11632,Clef_répartition[[#This Row],[Code_Nom]],J$2:J11632,Clef_répartition[[#This Row],[Année]])</f>
        <v>6</v>
      </c>
      <c r="F11632">
        <f>IF(Clef_répartition[[#This Row],[Code_Nom]]=D11631,F11631-1,(COUNTIFS(Clef_répartition[Code_Nom],Clef_répartition[[#This Row],[Code_Nom]],Clef_répartition[Année],Clef_répartition[[#This Row],[Année]])))</f>
        <v>4</v>
      </c>
      <c r="G11632" t="str">
        <f>Clef_répartition[[#This Row],[Code_Nom]]&amp;"_"&amp;Clef_répartition[[#This Row],[Nombre]]&amp;"_"&amp;Clef_répartition[[#This Row],[Année]]</f>
        <v>APEJ_Association pour l'enfance et la jeunesse de Terre Sainte_6_2022</v>
      </c>
      <c r="H11632">
        <v>5713</v>
      </c>
      <c r="I11632" t="s">
        <v>80</v>
      </c>
      <c r="J11632">
        <v>2022</v>
      </c>
      <c r="K11632">
        <v>0.12</v>
      </c>
    </row>
    <row r="11633" spans="1:11" x14ac:dyDescent="0.25">
      <c r="A11633" t="s">
        <v>713</v>
      </c>
      <c r="B11633" t="s">
        <v>596</v>
      </c>
      <c r="C11633" t="s">
        <v>597</v>
      </c>
      <c r="D11633" t="str">
        <f>Clef_répartition[[#This Row],[Code association]]&amp;"_"&amp;Clef_répartition[[#This Row],[Nom association]]</f>
        <v>APEJ_Association pour l'enfance et la jeunesse de Terre Sainte</v>
      </c>
      <c r="E11633">
        <f>COUNTIFS(D$2:D11633,Clef_répartition[[#This Row],[Code_Nom]],J$2:J11633,Clef_répartition[[#This Row],[Année]])</f>
        <v>7</v>
      </c>
      <c r="F11633">
        <f>IF(Clef_répartition[[#This Row],[Code_Nom]]=D11632,F11632-1,(COUNTIFS(Clef_répartition[Code_Nom],Clef_répartition[[#This Row],[Code_Nom]],Clef_répartition[Année],Clef_répartition[[#This Row],[Année]])))</f>
        <v>3</v>
      </c>
      <c r="G11633" t="str">
        <f>Clef_répartition[[#This Row],[Code_Nom]]&amp;"_"&amp;Clef_répartition[[#This Row],[Nombre]]&amp;"_"&amp;Clef_répartition[[#This Row],[Année]]</f>
        <v>APEJ_Association pour l'enfance et la jeunesse de Terre Sainte_7_2022</v>
      </c>
      <c r="H11633">
        <v>5717</v>
      </c>
      <c r="I11633" t="s">
        <v>118</v>
      </c>
      <c r="J11633">
        <v>2022</v>
      </c>
      <c r="K11633">
        <v>0.2</v>
      </c>
    </row>
    <row r="11634" spans="1:11" x14ac:dyDescent="0.25">
      <c r="A11634" t="s">
        <v>713</v>
      </c>
      <c r="B11634" t="s">
        <v>596</v>
      </c>
      <c r="C11634" t="s">
        <v>597</v>
      </c>
      <c r="D11634" t="str">
        <f>Clef_répartition[[#This Row],[Code association]]&amp;"_"&amp;Clef_répartition[[#This Row],[Nom association]]</f>
        <v>APEJ_Association pour l'enfance et la jeunesse de Terre Sainte</v>
      </c>
      <c r="E11634">
        <f>COUNTIFS(D$2:D11634,Clef_répartition[[#This Row],[Code_Nom]],J$2:J11634,Clef_répartition[[#This Row],[Année]])</f>
        <v>8</v>
      </c>
      <c r="F11634">
        <f>IF(Clef_répartition[[#This Row],[Code_Nom]]=D11633,F11633-1,(COUNTIFS(Clef_répartition[Code_Nom],Clef_répartition[[#This Row],[Code_Nom]],Clef_répartition[Année],Clef_répartition[[#This Row],[Année]])))</f>
        <v>2</v>
      </c>
      <c r="G11634" t="str">
        <f>Clef_répartition[[#This Row],[Code_Nom]]&amp;"_"&amp;Clef_répartition[[#This Row],[Nombre]]&amp;"_"&amp;Clef_répartition[[#This Row],[Année]]</f>
        <v>APEJ_Association pour l'enfance et la jeunesse de Terre Sainte_8_2022</v>
      </c>
      <c r="H11634">
        <v>5723</v>
      </c>
      <c r="I11634" t="s">
        <v>176</v>
      </c>
      <c r="J11634">
        <v>2022</v>
      </c>
      <c r="K11634">
        <v>0.11</v>
      </c>
    </row>
    <row r="11635" spans="1:11" x14ac:dyDescent="0.25">
      <c r="A11635" t="s">
        <v>713</v>
      </c>
      <c r="B11635" t="s">
        <v>596</v>
      </c>
      <c r="C11635" t="s">
        <v>597</v>
      </c>
      <c r="D11635" t="str">
        <f>Clef_répartition[[#This Row],[Code association]]&amp;"_"&amp;Clef_répartition[[#This Row],[Nom association]]</f>
        <v>APEJ_Association pour l'enfance et la jeunesse de Terre Sainte</v>
      </c>
      <c r="E11635">
        <f>COUNTIFS(D$2:D11635,Clef_répartition[[#This Row],[Code_Nom]],J$2:J11635,Clef_répartition[[#This Row],[Année]])</f>
        <v>9</v>
      </c>
      <c r="F11635">
        <f>IF(Clef_répartition[[#This Row],[Code_Nom]]=D11634,F11634-1,(COUNTIFS(Clef_répartition[Code_Nom],Clef_répartition[[#This Row],[Code_Nom]],Clef_répartition[Année],Clef_répartition[[#This Row],[Année]])))</f>
        <v>1</v>
      </c>
      <c r="G11635" t="str">
        <f>Clef_répartition[[#This Row],[Code_Nom]]&amp;"_"&amp;Clef_répartition[[#This Row],[Nombre]]&amp;"_"&amp;Clef_répartition[[#This Row],[Année]]</f>
        <v>APEJ_Association pour l'enfance et la jeunesse de Terre Sainte_9_2022</v>
      </c>
      <c r="H11635">
        <v>5729</v>
      </c>
      <c r="I11635" t="s">
        <v>261</v>
      </c>
      <c r="J11635">
        <v>2022</v>
      </c>
      <c r="K11635">
        <v>0.08</v>
      </c>
    </row>
    <row r="11636" spans="1:11" x14ac:dyDescent="0.25">
      <c r="A11636" t="s">
        <v>713</v>
      </c>
      <c r="B11636" t="s">
        <v>434</v>
      </c>
      <c r="C11636" t="s">
        <v>435</v>
      </c>
      <c r="D11636" t="str">
        <f>Clef_répartition[[#This Row],[Code association]]&amp;"_"&amp;Clef_répartition[[#This Row],[Nom association]]</f>
        <v>APOL_Association Police Lavaux</v>
      </c>
      <c r="E11636">
        <f>COUNTIFS(D$2:D11636,Clef_répartition[[#This Row],[Code_Nom]],J$2:J11636,Clef_répartition[[#This Row],[Année]])</f>
        <v>1</v>
      </c>
      <c r="F11636">
        <f>IF(Clef_répartition[[#This Row],[Code_Nom]]=D11635,F11635-1,(COUNTIFS(Clef_répartition[Code_Nom],Clef_répartition[[#This Row],[Code_Nom]],Clef_répartition[Année],Clef_répartition[[#This Row],[Année]])))</f>
        <v>6</v>
      </c>
      <c r="G11636" t="str">
        <f>Clef_répartition[[#This Row],[Code_Nom]]&amp;"_"&amp;Clef_répartition[[#This Row],[Nombre]]&amp;"_"&amp;Clef_répartition[[#This Row],[Année]]</f>
        <v>APOL_Association Police Lavaux_1_2022</v>
      </c>
      <c r="H11636">
        <v>5613</v>
      </c>
      <c r="I11636" t="s">
        <v>33</v>
      </c>
      <c r="J11636">
        <v>2022</v>
      </c>
      <c r="K11636">
        <v>0.20732999999999999</v>
      </c>
    </row>
    <row r="11637" spans="1:11" x14ac:dyDescent="0.25">
      <c r="A11637" t="s">
        <v>713</v>
      </c>
      <c r="B11637" t="s">
        <v>434</v>
      </c>
      <c r="C11637" t="s">
        <v>435</v>
      </c>
      <c r="D11637" t="str">
        <f>Clef_répartition[[#This Row],[Code association]]&amp;"_"&amp;Clef_répartition[[#This Row],[Nom association]]</f>
        <v>APOL_Association Police Lavaux</v>
      </c>
      <c r="E11637">
        <f>COUNTIFS(D$2:D11637,Clef_répartition[[#This Row],[Code_Nom]],J$2:J11637,Clef_répartition[[#This Row],[Année]])</f>
        <v>2</v>
      </c>
      <c r="F11637">
        <f>IF(Clef_répartition[[#This Row],[Code_Nom]]=D11636,F11636-1,(COUNTIFS(Clef_répartition[Code_Nom],Clef_répartition[[#This Row],[Code_Nom]],Clef_répartition[Année],Clef_répartition[[#This Row],[Année]])))</f>
        <v>5</v>
      </c>
      <c r="G11637" t="str">
        <f>Clef_répartition[[#This Row],[Code_Nom]]&amp;"_"&amp;Clef_répartition[[#This Row],[Nombre]]&amp;"_"&amp;Clef_répartition[[#This Row],[Année]]</f>
        <v>APOL_Association Police Lavaux_2_2022</v>
      </c>
      <c r="H11637">
        <v>5601</v>
      </c>
      <c r="I11637" t="s">
        <v>66</v>
      </c>
      <c r="J11637">
        <v>2022</v>
      </c>
      <c r="K11637">
        <v>6.157E-2</v>
      </c>
    </row>
    <row r="11638" spans="1:11" x14ac:dyDescent="0.25">
      <c r="A11638" t="s">
        <v>713</v>
      </c>
      <c r="B11638" t="s">
        <v>434</v>
      </c>
      <c r="C11638" t="s">
        <v>435</v>
      </c>
      <c r="D11638" t="str">
        <f>Clef_répartition[[#This Row],[Code association]]&amp;"_"&amp;Clef_répartition[[#This Row],[Nom association]]</f>
        <v>APOL_Association Police Lavaux</v>
      </c>
      <c r="E11638">
        <f>COUNTIFS(D$2:D11638,Clef_répartition[[#This Row],[Code_Nom]],J$2:J11638,Clef_répartition[[#This Row],[Année]])</f>
        <v>3</v>
      </c>
      <c r="F11638">
        <f>IF(Clef_répartition[[#This Row],[Code_Nom]]=D11637,F11637-1,(COUNTIFS(Clef_répartition[Code_Nom],Clef_répartition[[#This Row],[Code_Nom]],Clef_répartition[Année],Clef_répartition[[#This Row],[Année]])))</f>
        <v>4</v>
      </c>
      <c r="G11638" t="str">
        <f>Clef_répartition[[#This Row],[Code_Nom]]&amp;"_"&amp;Clef_répartition[[#This Row],[Nombre]]&amp;"_"&amp;Clef_répartition[[#This Row],[Année]]</f>
        <v>APOL_Association Police Lavaux_3_2022</v>
      </c>
      <c r="H11638">
        <v>5606</v>
      </c>
      <c r="I11638" t="s">
        <v>169</v>
      </c>
      <c r="J11638">
        <v>2022</v>
      </c>
      <c r="K11638">
        <v>0.64151999999999998</v>
      </c>
    </row>
    <row r="11639" spans="1:11" x14ac:dyDescent="0.25">
      <c r="A11639" t="s">
        <v>713</v>
      </c>
      <c r="B11639" t="s">
        <v>434</v>
      </c>
      <c r="C11639" t="s">
        <v>435</v>
      </c>
      <c r="D11639" t="str">
        <f>Clef_répartition[[#This Row],[Code association]]&amp;"_"&amp;Clef_répartition[[#This Row],[Nom association]]</f>
        <v>APOL_Association Police Lavaux</v>
      </c>
      <c r="E11639">
        <f>COUNTIFS(D$2:D11639,Clef_répartition[[#This Row],[Code_Nom]],J$2:J11639,Clef_répartition[[#This Row],[Année]])</f>
        <v>4</v>
      </c>
      <c r="F11639">
        <f>IF(Clef_répartition[[#This Row],[Code_Nom]]=D11638,F11638-1,(COUNTIFS(Clef_répartition[Code_Nom],Clef_répartition[[#This Row],[Code_Nom]],Clef_répartition[Année],Clef_répartition[[#This Row],[Année]])))</f>
        <v>3</v>
      </c>
      <c r="G11639" t="str">
        <f>Clef_répartition[[#This Row],[Code_Nom]]&amp;"_"&amp;Clef_répartition[[#This Row],[Nombre]]&amp;"_"&amp;Clef_répartition[[#This Row],[Année]]</f>
        <v>APOL_Association Police Lavaux_4_2022</v>
      </c>
      <c r="H11639">
        <v>5607</v>
      </c>
      <c r="I11639" t="s">
        <v>225</v>
      </c>
      <c r="J11639">
        <v>2022</v>
      </c>
      <c r="K11639">
        <v>7.3959999999999998E-2</v>
      </c>
    </row>
    <row r="11640" spans="1:11" x14ac:dyDescent="0.25">
      <c r="A11640" t="s">
        <v>713</v>
      </c>
      <c r="B11640" t="s">
        <v>434</v>
      </c>
      <c r="C11640" t="s">
        <v>435</v>
      </c>
      <c r="D11640" t="str">
        <f>Clef_répartition[[#This Row],[Code association]]&amp;"_"&amp;Clef_répartition[[#This Row],[Nom association]]</f>
        <v>APOL_Association Police Lavaux</v>
      </c>
      <c r="E11640">
        <f>COUNTIFS(D$2:D11640,Clef_répartition[[#This Row],[Code_Nom]],J$2:J11640,Clef_répartition[[#This Row],[Année]])</f>
        <v>5</v>
      </c>
      <c r="F11640">
        <f>IF(Clef_répartition[[#This Row],[Code_Nom]]=D11639,F11639-1,(COUNTIFS(Clef_répartition[Code_Nom],Clef_répartition[[#This Row],[Code_Nom]],Clef_répartition[Année],Clef_répartition[[#This Row],[Année]])))</f>
        <v>2</v>
      </c>
      <c r="G11640" t="str">
        <f>Clef_répartition[[#This Row],[Code_Nom]]&amp;"_"&amp;Clef_répartition[[#This Row],[Nombre]]&amp;"_"&amp;Clef_répartition[[#This Row],[Année]]</f>
        <v>APOL_Association Police Lavaux_5_2022</v>
      </c>
      <c r="H11640">
        <v>5609</v>
      </c>
      <c r="I11640" t="s">
        <v>230</v>
      </c>
      <c r="J11640">
        <v>2022</v>
      </c>
      <c r="K11640">
        <v>6.5900000000000004E-3</v>
      </c>
    </row>
    <row r="11641" spans="1:11" x14ac:dyDescent="0.25">
      <c r="A11641" t="s">
        <v>713</v>
      </c>
      <c r="B11641" t="s">
        <v>434</v>
      </c>
      <c r="C11641" t="s">
        <v>435</v>
      </c>
      <c r="D11641" t="str">
        <f>Clef_répartition[[#This Row],[Code association]]&amp;"_"&amp;Clef_répartition[[#This Row],[Nom association]]</f>
        <v>APOL_Association Police Lavaux</v>
      </c>
      <c r="E11641">
        <f>COUNTIFS(D$2:D11641,Clef_répartition[[#This Row],[Code_Nom]],J$2:J11641,Clef_répartition[[#This Row],[Année]])</f>
        <v>6</v>
      </c>
      <c r="F11641">
        <f>IF(Clef_répartition[[#This Row],[Code_Nom]]=D11640,F11640-1,(COUNTIFS(Clef_répartition[Code_Nom],Clef_répartition[[#This Row],[Code_Nom]],Clef_répartition[Année],Clef_répartition[[#This Row],[Année]])))</f>
        <v>1</v>
      </c>
      <c r="G11641" t="str">
        <f>Clef_répartition[[#This Row],[Code_Nom]]&amp;"_"&amp;Clef_répartition[[#This Row],[Nombre]]&amp;"_"&amp;Clef_répartition[[#This Row],[Année]]</f>
        <v>APOL_Association Police Lavaux_6_2022</v>
      </c>
      <c r="H11641">
        <v>5610</v>
      </c>
      <c r="I11641" t="s">
        <v>256</v>
      </c>
      <c r="J11641">
        <v>2022</v>
      </c>
      <c r="K11641">
        <v>9.0299999999999998E-3</v>
      </c>
    </row>
    <row r="11642" spans="1:11" x14ac:dyDescent="0.25">
      <c r="A11642" t="s">
        <v>713</v>
      </c>
      <c r="B11642" t="s">
        <v>459</v>
      </c>
      <c r="C11642" t="s">
        <v>460</v>
      </c>
      <c r="D11642" t="str">
        <f>Clef_répartition[[#This Row],[Code association]]&amp;"_"&amp;Clef_répartition[[#This Row],[Nom association]]</f>
        <v>ARAS Broye-Vully_Association Régionale d'Action Sociale Broye-Vully</v>
      </c>
      <c r="E11642">
        <f>COUNTIFS(D$2:D11642,Clef_répartition[[#This Row],[Code_Nom]],J$2:J11642,Clef_répartition[[#This Row],[Année]])</f>
        <v>1</v>
      </c>
      <c r="F11642">
        <f>IF(Clef_répartition[[#This Row],[Code_Nom]]=D11641,F11641-1,(COUNTIFS(Clef_répartition[Code_Nom],Clef_répartition[[#This Row],[Code_Nom]],Clef_répartition[Année],Clef_répartition[[#This Row],[Année]])))</f>
        <v>32</v>
      </c>
      <c r="G11642" t="str">
        <f>Clef_répartition[[#This Row],[Code_Nom]]&amp;"_"&amp;Clef_répartition[[#This Row],[Nombre]]&amp;"_"&amp;Clef_répartition[[#This Row],[Année]]</f>
        <v>ARAS Broye-Vully_Association Régionale d'Action Sociale Broye-Vully_1_2022</v>
      </c>
      <c r="H11642">
        <v>5451</v>
      </c>
      <c r="I11642" t="s">
        <v>10</v>
      </c>
      <c r="J11642">
        <v>2022</v>
      </c>
      <c r="K11642">
        <v>0.1004</v>
      </c>
    </row>
    <row r="11643" spans="1:11" x14ac:dyDescent="0.25">
      <c r="A11643" t="s">
        <v>713</v>
      </c>
      <c r="B11643" t="s">
        <v>459</v>
      </c>
      <c r="C11643" t="s">
        <v>460</v>
      </c>
      <c r="D11643" t="str">
        <f>Clef_répartition[[#This Row],[Code association]]&amp;"_"&amp;Clef_répartition[[#This Row],[Nom association]]</f>
        <v>ARAS Broye-Vully_Association Régionale d'Action Sociale Broye-Vully</v>
      </c>
      <c r="E11643">
        <f>COUNTIFS(D$2:D11643,Clef_répartition[[#This Row],[Code_Nom]],J$2:J11643,Clef_répartition[[#This Row],[Année]])</f>
        <v>2</v>
      </c>
      <c r="F11643">
        <f>IF(Clef_répartition[[#This Row],[Code_Nom]]=D11642,F11642-1,(COUNTIFS(Clef_répartition[Code_Nom],Clef_répartition[[#This Row],[Code_Nom]],Clef_répartition[Année],Clef_répartition[[#This Row],[Année]])))</f>
        <v>31</v>
      </c>
      <c r="G11643" t="str">
        <f>Clef_répartition[[#This Row],[Code_Nom]]&amp;"_"&amp;Clef_répartition[[#This Row],[Nombre]]&amp;"_"&amp;Clef_répartition[[#This Row],[Année]]</f>
        <v>ARAS Broye-Vully_Association Régionale d'Action Sociale Broye-Vully_2_2022</v>
      </c>
      <c r="H11643">
        <v>5663</v>
      </c>
      <c r="I11643" t="s">
        <v>461</v>
      </c>
      <c r="J11643">
        <v>2022</v>
      </c>
      <c r="K11643">
        <v>4.8999999999999998E-3</v>
      </c>
    </row>
    <row r="11644" spans="1:11" x14ac:dyDescent="0.25">
      <c r="A11644" t="s">
        <v>713</v>
      </c>
      <c r="B11644" t="s">
        <v>459</v>
      </c>
      <c r="C11644" t="s">
        <v>460</v>
      </c>
      <c r="D11644" t="str">
        <f>Clef_répartition[[#This Row],[Code association]]&amp;"_"&amp;Clef_répartition[[#This Row],[Nom association]]</f>
        <v>ARAS Broye-Vully_Association Régionale d'Action Sociale Broye-Vully</v>
      </c>
      <c r="E11644">
        <f>COUNTIFS(D$2:D11644,Clef_répartition[[#This Row],[Code_Nom]],J$2:J11644,Clef_répartition[[#This Row],[Année]])</f>
        <v>3</v>
      </c>
      <c r="F11644">
        <f>IF(Clef_répartition[[#This Row],[Code_Nom]]=D11643,F11643-1,(COUNTIFS(Clef_répartition[Code_Nom],Clef_répartition[[#This Row],[Code_Nom]],Clef_répartition[Année],Clef_répartition[[#This Row],[Année]])))</f>
        <v>30</v>
      </c>
      <c r="G11644" t="str">
        <f>Clef_répartition[[#This Row],[Code_Nom]]&amp;"_"&amp;Clef_répartition[[#This Row],[Nombre]]&amp;"_"&amp;Clef_répartition[[#This Row],[Année]]</f>
        <v>ARAS Broye-Vully_Association Régionale d'Action Sociale Broye-Vully_3_2022</v>
      </c>
      <c r="H11644">
        <v>5812</v>
      </c>
      <c r="I11644" t="s">
        <v>48</v>
      </c>
      <c r="J11644">
        <v>2022</v>
      </c>
      <c r="K11644">
        <v>3.2000000000000002E-3</v>
      </c>
    </row>
    <row r="11645" spans="1:11" x14ac:dyDescent="0.25">
      <c r="A11645" t="s">
        <v>713</v>
      </c>
      <c r="B11645" t="s">
        <v>459</v>
      </c>
      <c r="C11645" t="s">
        <v>460</v>
      </c>
      <c r="D11645" t="str">
        <f>Clef_répartition[[#This Row],[Code association]]&amp;"_"&amp;Clef_répartition[[#This Row],[Nom association]]</f>
        <v>ARAS Broye-Vully_Association Régionale d'Action Sociale Broye-Vully</v>
      </c>
      <c r="E11645">
        <f>COUNTIFS(D$2:D11645,Clef_répartition[[#This Row],[Code_Nom]],J$2:J11645,Clef_répartition[[#This Row],[Année]])</f>
        <v>4</v>
      </c>
      <c r="F11645">
        <f>IF(Clef_répartition[[#This Row],[Code_Nom]]=D11644,F11644-1,(COUNTIFS(Clef_répartition[Code_Nom],Clef_répartition[[#This Row],[Code_Nom]],Clef_répartition[Année],Clef_répartition[[#This Row],[Année]])))</f>
        <v>29</v>
      </c>
      <c r="G11645" t="str">
        <f>Clef_répartition[[#This Row],[Code_Nom]]&amp;"_"&amp;Clef_répartition[[#This Row],[Nombre]]&amp;"_"&amp;Clef_répartition[[#This Row],[Année]]</f>
        <v>ARAS Broye-Vully_Association Régionale d'Action Sociale Broye-Vully_4_2022</v>
      </c>
      <c r="H11645">
        <v>5665</v>
      </c>
      <c r="I11645" t="s">
        <v>57</v>
      </c>
      <c r="J11645">
        <v>2022</v>
      </c>
      <c r="K11645">
        <v>5.0000000000000001E-3</v>
      </c>
    </row>
    <row r="11646" spans="1:11" x14ac:dyDescent="0.25">
      <c r="A11646" t="s">
        <v>713</v>
      </c>
      <c r="B11646" t="s">
        <v>459</v>
      </c>
      <c r="C11646" t="s">
        <v>460</v>
      </c>
      <c r="D11646" t="str">
        <f>Clef_répartition[[#This Row],[Code association]]&amp;"_"&amp;Clef_répartition[[#This Row],[Nom association]]</f>
        <v>ARAS Broye-Vully_Association Régionale d'Action Sociale Broye-Vully</v>
      </c>
      <c r="E11646">
        <f>COUNTIFS(D$2:D11646,Clef_répartition[[#This Row],[Code_Nom]],J$2:J11646,Clef_répartition[[#This Row],[Année]])</f>
        <v>5</v>
      </c>
      <c r="F11646">
        <f>IF(Clef_répartition[[#This Row],[Code_Nom]]=D11645,F11645-1,(COUNTIFS(Clef_répartition[Code_Nom],Clef_répartition[[#This Row],[Code_Nom]],Clef_répartition[Année],Clef_répartition[[#This Row],[Année]])))</f>
        <v>28</v>
      </c>
      <c r="G11646" t="str">
        <f>Clef_répartition[[#This Row],[Code_Nom]]&amp;"_"&amp;Clef_répartition[[#This Row],[Nombre]]&amp;"_"&amp;Clef_répartition[[#This Row],[Année]]</f>
        <v>ARAS Broye-Vully_Association Régionale d'Action Sociale Broye-Vully_5_2022</v>
      </c>
      <c r="H11646">
        <v>5813</v>
      </c>
      <c r="I11646" t="s">
        <v>65</v>
      </c>
      <c r="J11646">
        <v>2022</v>
      </c>
      <c r="K11646">
        <v>1.11E-2</v>
      </c>
    </row>
    <row r="11647" spans="1:11" x14ac:dyDescent="0.25">
      <c r="A11647" t="s">
        <v>713</v>
      </c>
      <c r="B11647" t="s">
        <v>459</v>
      </c>
      <c r="C11647" t="s">
        <v>460</v>
      </c>
      <c r="D11647" t="str">
        <f>Clef_répartition[[#This Row],[Code association]]&amp;"_"&amp;Clef_répartition[[#This Row],[Nom association]]</f>
        <v>ARAS Broye-Vully_Association Régionale d'Action Sociale Broye-Vully</v>
      </c>
      <c r="E11647">
        <f>COUNTIFS(D$2:D11647,Clef_répartition[[#This Row],[Code_Nom]],J$2:J11647,Clef_répartition[[#This Row],[Année]])</f>
        <v>6</v>
      </c>
      <c r="F11647">
        <f>IF(Clef_répartition[[#This Row],[Code_Nom]]=D11646,F11646-1,(COUNTIFS(Clef_répartition[Code_Nom],Clef_répartition[[#This Row],[Code_Nom]],Clef_répartition[Année],Clef_répartition[[#This Row],[Année]])))</f>
        <v>27</v>
      </c>
      <c r="G11647" t="str">
        <f>Clef_répartition[[#This Row],[Code_Nom]]&amp;"_"&amp;Clef_répartition[[#This Row],[Nombre]]&amp;"_"&amp;Clef_répartition[[#This Row],[Année]]</f>
        <v>ARAS Broye-Vully_Association Régionale d'Action Sociale Broye-Vully_6_2022</v>
      </c>
      <c r="H11647">
        <v>5785</v>
      </c>
      <c r="I11647" t="s">
        <v>74</v>
      </c>
      <c r="J11647">
        <v>2022</v>
      </c>
      <c r="K11647">
        <v>1.01E-2</v>
      </c>
    </row>
    <row r="11648" spans="1:11" x14ac:dyDescent="0.25">
      <c r="A11648" t="s">
        <v>713</v>
      </c>
      <c r="B11648" t="s">
        <v>459</v>
      </c>
      <c r="C11648" t="s">
        <v>460</v>
      </c>
      <c r="D11648" t="str">
        <f>Clef_répartition[[#This Row],[Code association]]&amp;"_"&amp;Clef_répartition[[#This Row],[Nom association]]</f>
        <v>ARAS Broye-Vully_Association Régionale d'Action Sociale Broye-Vully</v>
      </c>
      <c r="E11648">
        <f>COUNTIFS(D$2:D11648,Clef_répartition[[#This Row],[Code_Nom]],J$2:J11648,Clef_répartition[[#This Row],[Année]])</f>
        <v>7</v>
      </c>
      <c r="F11648">
        <f>IF(Clef_répartition[[#This Row],[Code_Nom]]=D11647,F11647-1,(COUNTIFS(Clef_répartition[Code_Nom],Clef_répartition[[#This Row],[Code_Nom]],Clef_répartition[Année],Clef_répartition[[#This Row],[Année]])))</f>
        <v>26</v>
      </c>
      <c r="G11648" t="str">
        <f>Clef_répartition[[#This Row],[Code_Nom]]&amp;"_"&amp;Clef_répartition[[#This Row],[Nombre]]&amp;"_"&amp;Clef_répartition[[#This Row],[Année]]</f>
        <v>ARAS Broye-Vully_Association Régionale d'Action Sociale Broye-Vully_7_2022</v>
      </c>
      <c r="H11648">
        <v>5816</v>
      </c>
      <c r="I11648" t="s">
        <v>76</v>
      </c>
      <c r="J11648">
        <v>2022</v>
      </c>
      <c r="K11648">
        <v>6.0100000000000001E-2</v>
      </c>
    </row>
    <row r="11649" spans="1:11" x14ac:dyDescent="0.25">
      <c r="A11649" t="s">
        <v>713</v>
      </c>
      <c r="B11649" t="s">
        <v>459</v>
      </c>
      <c r="C11649" t="s">
        <v>460</v>
      </c>
      <c r="D11649" t="str">
        <f>Clef_répartition[[#This Row],[Code association]]&amp;"_"&amp;Clef_répartition[[#This Row],[Nom association]]</f>
        <v>ARAS Broye-Vully_Association Régionale d'Action Sociale Broye-Vully</v>
      </c>
      <c r="E11649">
        <f>COUNTIFS(D$2:D11649,Clef_répartition[[#This Row],[Code_Nom]],J$2:J11649,Clef_répartition[[#This Row],[Année]])</f>
        <v>8</v>
      </c>
      <c r="F11649">
        <f>IF(Clef_répartition[[#This Row],[Code_Nom]]=D11648,F11648-1,(COUNTIFS(Clef_répartition[Code_Nom],Clef_répartition[[#This Row],[Code_Nom]],Clef_répartition[Année],Clef_répartition[[#This Row],[Année]])))</f>
        <v>25</v>
      </c>
      <c r="G11649" t="str">
        <f>Clef_répartition[[#This Row],[Code_Nom]]&amp;"_"&amp;Clef_répartition[[#This Row],[Nombre]]&amp;"_"&amp;Clef_répartition[[#This Row],[Année]]</f>
        <v>ARAS Broye-Vully_Association Régionale d'Action Sociale Broye-Vully_8_2022</v>
      </c>
      <c r="H11649">
        <v>5456</v>
      </c>
      <c r="I11649" t="s">
        <v>87</v>
      </c>
      <c r="J11649">
        <v>2022</v>
      </c>
      <c r="K11649">
        <v>3.9899999999999998E-2</v>
      </c>
    </row>
    <row r="11650" spans="1:11" x14ac:dyDescent="0.25">
      <c r="A11650" t="s">
        <v>713</v>
      </c>
      <c r="B11650" t="s">
        <v>459</v>
      </c>
      <c r="C11650" t="s">
        <v>460</v>
      </c>
      <c r="D11650" t="str">
        <f>Clef_répartition[[#This Row],[Code association]]&amp;"_"&amp;Clef_répartition[[#This Row],[Nom association]]</f>
        <v>ARAS Broye-Vully_Association Régionale d'Action Sociale Broye-Vully</v>
      </c>
      <c r="E11650">
        <f>COUNTIFS(D$2:D11650,Clef_répartition[[#This Row],[Code_Nom]],J$2:J11650,Clef_répartition[[#This Row],[Année]])</f>
        <v>9</v>
      </c>
      <c r="F11650">
        <f>IF(Clef_répartition[[#This Row],[Code_Nom]]=D11649,F11649-1,(COUNTIFS(Clef_répartition[Code_Nom],Clef_répartition[[#This Row],[Code_Nom]],Clef_répartition[Année],Clef_répartition[[#This Row],[Année]])))</f>
        <v>24</v>
      </c>
      <c r="G11650" t="str">
        <f>Clef_répartition[[#This Row],[Code_Nom]]&amp;"_"&amp;Clef_répartition[[#This Row],[Nombre]]&amp;"_"&amp;Clef_répartition[[#This Row],[Année]]</f>
        <v>ARAS Broye-Vully_Association Régionale d'Action Sociale Broye-Vully_9_2022</v>
      </c>
      <c r="H11650">
        <v>5669</v>
      </c>
      <c r="I11650" t="s">
        <v>89</v>
      </c>
      <c r="J11650">
        <v>2022</v>
      </c>
      <c r="K11650">
        <v>6.7000000000000002E-3</v>
      </c>
    </row>
    <row r="11651" spans="1:11" x14ac:dyDescent="0.25">
      <c r="A11651" t="s">
        <v>713</v>
      </c>
      <c r="B11651" t="s">
        <v>459</v>
      </c>
      <c r="C11651" t="s">
        <v>460</v>
      </c>
      <c r="D11651" t="str">
        <f>Clef_répartition[[#This Row],[Code association]]&amp;"_"&amp;Clef_répartition[[#This Row],[Nom association]]</f>
        <v>ARAS Broye-Vully_Association Régionale d'Action Sociale Broye-Vully</v>
      </c>
      <c r="E11651">
        <f>COUNTIFS(D$2:D11651,Clef_répartition[[#This Row],[Code_Nom]],J$2:J11651,Clef_répartition[[#This Row],[Année]])</f>
        <v>10</v>
      </c>
      <c r="F11651">
        <f>IF(Clef_répartition[[#This Row],[Code_Nom]]=D11650,F11650-1,(COUNTIFS(Clef_répartition[Code_Nom],Clef_répartition[[#This Row],[Code_Nom]],Clef_répartition[Année],Clef_répartition[[#This Row],[Année]])))</f>
        <v>23</v>
      </c>
      <c r="G11651" t="str">
        <f>Clef_répartition[[#This Row],[Code_Nom]]&amp;"_"&amp;Clef_répartition[[#This Row],[Nombre]]&amp;"_"&amp;Clef_répartition[[#This Row],[Année]]</f>
        <v>ARAS Broye-Vully_Association Régionale d'Action Sociale Broye-Vully_10_2022</v>
      </c>
      <c r="H11651">
        <v>5671</v>
      </c>
      <c r="I11651" t="s">
        <v>95</v>
      </c>
      <c r="J11651">
        <v>2022</v>
      </c>
      <c r="K11651">
        <v>5.4999999999999997E-3</v>
      </c>
    </row>
    <row r="11652" spans="1:11" x14ac:dyDescent="0.25">
      <c r="A11652" t="s">
        <v>713</v>
      </c>
      <c r="B11652" t="s">
        <v>459</v>
      </c>
      <c r="C11652" t="s">
        <v>460</v>
      </c>
      <c r="D11652" t="str">
        <f>Clef_répartition[[#This Row],[Code association]]&amp;"_"&amp;Clef_répartition[[#This Row],[Nom association]]</f>
        <v>ARAS Broye-Vully_Association Régionale d'Action Sociale Broye-Vully</v>
      </c>
      <c r="E11652">
        <f>COUNTIFS(D$2:D11652,Clef_répartition[[#This Row],[Code_Nom]],J$2:J11652,Clef_répartition[[#This Row],[Année]])</f>
        <v>11</v>
      </c>
      <c r="F11652">
        <f>IF(Clef_répartition[[#This Row],[Code_Nom]]=D11651,F11651-1,(COUNTIFS(Clef_répartition[Code_Nom],Clef_répartition[[#This Row],[Code_Nom]],Clef_répartition[Année],Clef_répartition[[#This Row],[Année]])))</f>
        <v>22</v>
      </c>
      <c r="G11652" t="str">
        <f>Clef_répartition[[#This Row],[Code_Nom]]&amp;"_"&amp;Clef_répartition[[#This Row],[Nombre]]&amp;"_"&amp;Clef_répartition[[#This Row],[Année]]</f>
        <v>ARAS Broye-Vully_Association Régionale d'Action Sociale Broye-Vully_11_2022</v>
      </c>
      <c r="H11652">
        <v>5458</v>
      </c>
      <c r="I11652" t="s">
        <v>111</v>
      </c>
      <c r="J11652">
        <v>2022</v>
      </c>
      <c r="K11652">
        <v>1.9699999999999999E-2</v>
      </c>
    </row>
    <row r="11653" spans="1:11" x14ac:dyDescent="0.25">
      <c r="A11653" t="s">
        <v>713</v>
      </c>
      <c r="B11653" t="s">
        <v>459</v>
      </c>
      <c r="C11653" t="s">
        <v>460</v>
      </c>
      <c r="D11653" t="str">
        <f>Clef_répartition[[#This Row],[Code association]]&amp;"_"&amp;Clef_répartition[[#This Row],[Nom association]]</f>
        <v>ARAS Broye-Vully_Association Régionale d'Action Sociale Broye-Vully</v>
      </c>
      <c r="E11653">
        <f>COUNTIFS(D$2:D11653,Clef_répartition[[#This Row],[Code_Nom]],J$2:J11653,Clef_répartition[[#This Row],[Année]])</f>
        <v>12</v>
      </c>
      <c r="F11653">
        <f>IF(Clef_répartition[[#This Row],[Code_Nom]]=D11652,F11652-1,(COUNTIFS(Clef_répartition[Code_Nom],Clef_répartition[[#This Row],[Code_Nom]],Clef_répartition[Année],Clef_répartition[[#This Row],[Année]])))</f>
        <v>21</v>
      </c>
      <c r="G11653" t="str">
        <f>Clef_répartition[[#This Row],[Code_Nom]]&amp;"_"&amp;Clef_répartition[[#This Row],[Nombre]]&amp;"_"&amp;Clef_répartition[[#This Row],[Année]]</f>
        <v>ARAS Broye-Vully_Association Régionale d'Action Sociale Broye-Vully_12_2022</v>
      </c>
      <c r="H11653">
        <v>5817</v>
      </c>
      <c r="I11653" t="s">
        <v>130</v>
      </c>
      <c r="J11653">
        <v>2022</v>
      </c>
      <c r="K11653">
        <v>2.1700000000000001E-2</v>
      </c>
    </row>
    <row r="11654" spans="1:11" x14ac:dyDescent="0.25">
      <c r="A11654" t="s">
        <v>713</v>
      </c>
      <c r="B11654" t="s">
        <v>459</v>
      </c>
      <c r="C11654" t="s">
        <v>460</v>
      </c>
      <c r="D11654" t="str">
        <f>Clef_répartition[[#This Row],[Code association]]&amp;"_"&amp;Clef_répartition[[#This Row],[Nom association]]</f>
        <v>ARAS Broye-Vully_Association Régionale d'Action Sociale Broye-Vully</v>
      </c>
      <c r="E11654">
        <f>COUNTIFS(D$2:D11654,Clef_répartition[[#This Row],[Code_Nom]],J$2:J11654,Clef_répartition[[#This Row],[Année]])</f>
        <v>13</v>
      </c>
      <c r="F11654">
        <f>IF(Clef_répartition[[#This Row],[Code_Nom]]=D11653,F11653-1,(COUNTIFS(Clef_répartition[Code_Nom],Clef_répartition[[#This Row],[Code_Nom]],Clef_répartition[Année],Clef_répartition[[#This Row],[Année]])))</f>
        <v>20</v>
      </c>
      <c r="G11654" t="str">
        <f>Clef_répartition[[#This Row],[Code_Nom]]&amp;"_"&amp;Clef_répartition[[#This Row],[Nombre]]&amp;"_"&amp;Clef_répartition[[#This Row],[Année]]</f>
        <v>ARAS Broye-Vully_Association Régionale d'Action Sociale Broye-Vully_13_2022</v>
      </c>
      <c r="H11654">
        <v>5819</v>
      </c>
      <c r="I11654" t="s">
        <v>136</v>
      </c>
      <c r="J11654">
        <v>2022</v>
      </c>
      <c r="K11654">
        <v>8.8999999999999999E-3</v>
      </c>
    </row>
    <row r="11655" spans="1:11" x14ac:dyDescent="0.25">
      <c r="A11655" t="s">
        <v>713</v>
      </c>
      <c r="B11655" t="s">
        <v>459</v>
      </c>
      <c r="C11655" t="s">
        <v>460</v>
      </c>
      <c r="D11655" t="str">
        <f>Clef_répartition[[#This Row],[Code association]]&amp;"_"&amp;Clef_répartition[[#This Row],[Nom association]]</f>
        <v>ARAS Broye-Vully_Association Régionale d'Action Sociale Broye-Vully</v>
      </c>
      <c r="E11655">
        <f>COUNTIFS(D$2:D11655,Clef_répartition[[#This Row],[Code_Nom]],J$2:J11655,Clef_répartition[[#This Row],[Année]])</f>
        <v>14</v>
      </c>
      <c r="F11655">
        <f>IF(Clef_répartition[[#This Row],[Code_Nom]]=D11654,F11654-1,(COUNTIFS(Clef_répartition[Code_Nom],Clef_répartition[[#This Row],[Code_Nom]],Clef_répartition[Année],Clef_répartition[[#This Row],[Année]])))</f>
        <v>19</v>
      </c>
      <c r="G11655" t="str">
        <f>Clef_répartition[[#This Row],[Code_Nom]]&amp;"_"&amp;Clef_répartition[[#This Row],[Nombre]]&amp;"_"&amp;Clef_répartition[[#This Row],[Année]]</f>
        <v>ARAS Broye-Vully_Association Régionale d'Action Sociale Broye-Vully_14_2022</v>
      </c>
      <c r="H11655">
        <v>5673</v>
      </c>
      <c r="I11655" t="s">
        <v>137</v>
      </c>
      <c r="J11655">
        <v>2022</v>
      </c>
      <c r="K11655">
        <v>8.6E-3</v>
      </c>
    </row>
    <row r="11656" spans="1:11" x14ac:dyDescent="0.25">
      <c r="A11656" t="s">
        <v>713</v>
      </c>
      <c r="B11656" t="s">
        <v>459</v>
      </c>
      <c r="C11656" t="s">
        <v>460</v>
      </c>
      <c r="D11656" t="str">
        <f>Clef_répartition[[#This Row],[Code association]]&amp;"_"&amp;Clef_répartition[[#This Row],[Nom association]]</f>
        <v>ARAS Broye-Vully_Association Régionale d'Action Sociale Broye-Vully</v>
      </c>
      <c r="E11656">
        <f>COUNTIFS(D$2:D11656,Clef_répartition[[#This Row],[Code_Nom]],J$2:J11656,Clef_répartition[[#This Row],[Année]])</f>
        <v>15</v>
      </c>
      <c r="F11656">
        <f>IF(Clef_répartition[[#This Row],[Code_Nom]]=D11655,F11655-1,(COUNTIFS(Clef_répartition[Code_Nom],Clef_répartition[[#This Row],[Code_Nom]],Clef_répartition[Année],Clef_répartition[[#This Row],[Année]])))</f>
        <v>18</v>
      </c>
      <c r="G11656" t="str">
        <f>Clef_répartition[[#This Row],[Code_Nom]]&amp;"_"&amp;Clef_répartition[[#This Row],[Nombre]]&amp;"_"&amp;Clef_répartition[[#This Row],[Année]]</f>
        <v>ARAS Broye-Vully_Association Régionale d'Action Sociale Broye-Vully_15_2022</v>
      </c>
      <c r="H11656">
        <v>5806</v>
      </c>
      <c r="I11656" t="s">
        <v>140</v>
      </c>
      <c r="J11656">
        <v>2022</v>
      </c>
      <c r="K11656">
        <v>0</v>
      </c>
    </row>
    <row r="11657" spans="1:11" x14ac:dyDescent="0.25">
      <c r="A11657" t="s">
        <v>713</v>
      </c>
      <c r="B11657" t="s">
        <v>459</v>
      </c>
      <c r="C11657" t="s">
        <v>460</v>
      </c>
      <c r="D11657" t="str">
        <f>Clef_répartition[[#This Row],[Code association]]&amp;"_"&amp;Clef_répartition[[#This Row],[Nom association]]</f>
        <v>ARAS Broye-Vully_Association Régionale d'Action Sociale Broye-Vully</v>
      </c>
      <c r="E11657">
        <f>COUNTIFS(D$2:D11657,Clef_répartition[[#This Row],[Code_Nom]],J$2:J11657,Clef_répartition[[#This Row],[Année]])</f>
        <v>16</v>
      </c>
      <c r="F11657">
        <f>IF(Clef_répartition[[#This Row],[Code_Nom]]=D11656,F11656-1,(COUNTIFS(Clef_répartition[Code_Nom],Clef_répartition[[#This Row],[Code_Nom]],Clef_répartition[Année],Clef_répartition[[#This Row],[Année]])))</f>
        <v>17</v>
      </c>
      <c r="G11657" t="str">
        <f>Clef_répartition[[#This Row],[Code_Nom]]&amp;"_"&amp;Clef_répartition[[#This Row],[Nombre]]&amp;"_"&amp;Clef_répartition[[#This Row],[Année]]</f>
        <v>ARAS Broye-Vully_Association Régionale d'Action Sociale Broye-Vully_16_2022</v>
      </c>
      <c r="H11657">
        <v>5674</v>
      </c>
      <c r="I11657" t="s">
        <v>163</v>
      </c>
      <c r="J11657">
        <v>2022</v>
      </c>
      <c r="K11657">
        <v>3.2000000000000002E-3</v>
      </c>
    </row>
    <row r="11658" spans="1:11" x14ac:dyDescent="0.25">
      <c r="A11658" t="s">
        <v>713</v>
      </c>
      <c r="B11658" t="s">
        <v>459</v>
      </c>
      <c r="C11658" t="s">
        <v>460</v>
      </c>
      <c r="D11658" t="str">
        <f>Clef_répartition[[#This Row],[Code association]]&amp;"_"&amp;Clef_répartition[[#This Row],[Nom association]]</f>
        <v>ARAS Broye-Vully_Association Régionale d'Action Sociale Broye-Vully</v>
      </c>
      <c r="E11658">
        <f>COUNTIFS(D$2:D11658,Clef_répartition[[#This Row],[Code_Nom]],J$2:J11658,Clef_répartition[[#This Row],[Année]])</f>
        <v>17</v>
      </c>
      <c r="F11658">
        <f>IF(Clef_répartition[[#This Row],[Code_Nom]]=D11657,F11657-1,(COUNTIFS(Clef_répartition[Code_Nom],Clef_répartition[[#This Row],[Code_Nom]],Clef_répartition[Année],Clef_répartition[[#This Row],[Année]])))</f>
        <v>16</v>
      </c>
      <c r="G11658" t="str">
        <f>Clef_répartition[[#This Row],[Code_Nom]]&amp;"_"&amp;Clef_répartition[[#This Row],[Nombre]]&amp;"_"&amp;Clef_répartition[[#This Row],[Année]]</f>
        <v>ARAS Broye-Vully_Association Régionale d'Action Sociale Broye-Vully_17_2022</v>
      </c>
      <c r="H11658">
        <v>5675</v>
      </c>
      <c r="I11658" t="s">
        <v>164</v>
      </c>
      <c r="J11658">
        <v>2022</v>
      </c>
      <c r="K11658">
        <v>9.6500000000000002E-2</v>
      </c>
    </row>
    <row r="11659" spans="1:11" x14ac:dyDescent="0.25">
      <c r="A11659" t="s">
        <v>713</v>
      </c>
      <c r="B11659" t="s">
        <v>459</v>
      </c>
      <c r="C11659" t="s">
        <v>460</v>
      </c>
      <c r="D11659" t="str">
        <f>Clef_répartition[[#This Row],[Code association]]&amp;"_"&amp;Clef_répartition[[#This Row],[Nom association]]</f>
        <v>ARAS Broye-Vully_Association Régionale d'Action Sociale Broye-Vully</v>
      </c>
      <c r="E11659">
        <f>COUNTIFS(D$2:D11659,Clef_répartition[[#This Row],[Code_Nom]],J$2:J11659,Clef_répartition[[#This Row],[Année]])</f>
        <v>18</v>
      </c>
      <c r="F11659">
        <f>IF(Clef_répartition[[#This Row],[Code_Nom]]=D11658,F11658-1,(COUNTIFS(Clef_répartition[Code_Nom],Clef_répartition[[#This Row],[Code_Nom]],Clef_répartition[Année],Clef_répartition[[#This Row],[Année]])))</f>
        <v>15</v>
      </c>
      <c r="G11659" t="str">
        <f>Clef_répartition[[#This Row],[Code_Nom]]&amp;"_"&amp;Clef_répartition[[#This Row],[Nombre]]&amp;"_"&amp;Clef_répartition[[#This Row],[Année]]</f>
        <v>ARAS Broye-Vully_Association Régionale d'Action Sociale Broye-Vully_18_2022</v>
      </c>
      <c r="H11659">
        <v>5821</v>
      </c>
      <c r="I11659" t="s">
        <v>177</v>
      </c>
      <c r="J11659">
        <v>2022</v>
      </c>
      <c r="K11659">
        <v>8.2000000000000007E-3</v>
      </c>
    </row>
    <row r="11660" spans="1:11" x14ac:dyDescent="0.25">
      <c r="A11660" t="s">
        <v>713</v>
      </c>
      <c r="B11660" t="s">
        <v>459</v>
      </c>
      <c r="C11660" t="s">
        <v>460</v>
      </c>
      <c r="D11660" t="str">
        <f>Clef_répartition[[#This Row],[Code association]]&amp;"_"&amp;Clef_répartition[[#This Row],[Nom association]]</f>
        <v>ARAS Broye-Vully_Association Régionale d'Action Sociale Broye-Vully</v>
      </c>
      <c r="E11660">
        <f>COUNTIFS(D$2:D11660,Clef_répartition[[#This Row],[Code_Nom]],J$2:J11660,Clef_répartition[[#This Row],[Année]])</f>
        <v>19</v>
      </c>
      <c r="F11660">
        <f>IF(Clef_répartition[[#This Row],[Code_Nom]]=D11659,F11659-1,(COUNTIFS(Clef_répartition[Code_Nom],Clef_répartition[[#This Row],[Code_Nom]],Clef_répartition[Année],Clef_répartition[[#This Row],[Année]])))</f>
        <v>14</v>
      </c>
      <c r="G11660" t="str">
        <f>Clef_répartition[[#This Row],[Code_Nom]]&amp;"_"&amp;Clef_répartition[[#This Row],[Nombre]]&amp;"_"&amp;Clef_répartition[[#This Row],[Année]]</f>
        <v>ARAS Broye-Vully_Association Régionale d'Action Sociale Broye-Vully_19_2022</v>
      </c>
      <c r="H11660">
        <v>5678</v>
      </c>
      <c r="I11660" t="s">
        <v>192</v>
      </c>
      <c r="J11660">
        <v>2022</v>
      </c>
      <c r="K11660">
        <v>0.1368</v>
      </c>
    </row>
    <row r="11661" spans="1:11" x14ac:dyDescent="0.25">
      <c r="A11661" t="s">
        <v>713</v>
      </c>
      <c r="B11661" t="s">
        <v>459</v>
      </c>
      <c r="C11661" t="s">
        <v>460</v>
      </c>
      <c r="D11661" t="str">
        <f>Clef_répartition[[#This Row],[Code association]]&amp;"_"&amp;Clef_répartition[[#This Row],[Nom association]]</f>
        <v>ARAS Broye-Vully_Association Régionale d'Action Sociale Broye-Vully</v>
      </c>
      <c r="E11661">
        <f>COUNTIFS(D$2:D11661,Clef_répartition[[#This Row],[Code_Nom]],J$2:J11661,Clef_répartition[[#This Row],[Année]])</f>
        <v>20</v>
      </c>
      <c r="F11661">
        <f>IF(Clef_répartition[[#This Row],[Code_Nom]]=D11660,F11660-1,(COUNTIFS(Clef_répartition[Code_Nom],Clef_répartition[[#This Row],[Code_Nom]],Clef_répartition[Année],Clef_répartition[[#This Row],[Année]])))</f>
        <v>13</v>
      </c>
      <c r="G11661" t="str">
        <f>Clef_répartition[[#This Row],[Code_Nom]]&amp;"_"&amp;Clef_répartition[[#This Row],[Nombre]]&amp;"_"&amp;Clef_répartition[[#This Row],[Année]]</f>
        <v>ARAS Broye-Vully_Association Régionale d'Action Sociale Broye-Vully_20_2022</v>
      </c>
      <c r="H11661">
        <v>5822</v>
      </c>
      <c r="I11661" t="s">
        <v>211</v>
      </c>
      <c r="J11661">
        <v>2022</v>
      </c>
      <c r="K11661">
        <v>0.22639999999999999</v>
      </c>
    </row>
    <row r="11662" spans="1:11" x14ac:dyDescent="0.25">
      <c r="A11662" t="s">
        <v>713</v>
      </c>
      <c r="B11662" t="s">
        <v>459</v>
      </c>
      <c r="C11662" t="s">
        <v>460</v>
      </c>
      <c r="D11662" t="str">
        <f>Clef_répartition[[#This Row],[Code association]]&amp;"_"&amp;Clef_répartition[[#This Row],[Nom association]]</f>
        <v>ARAS Broye-Vully_Association Régionale d'Action Sociale Broye-Vully</v>
      </c>
      <c r="E11662">
        <f>COUNTIFS(D$2:D11662,Clef_répartition[[#This Row],[Code_Nom]],J$2:J11662,Clef_répartition[[#This Row],[Année]])</f>
        <v>21</v>
      </c>
      <c r="F11662">
        <f>IF(Clef_répartition[[#This Row],[Code_Nom]]=D11661,F11661-1,(COUNTIFS(Clef_répartition[Code_Nom],Clef_répartition[[#This Row],[Code_Nom]],Clef_répartition[Année],Clef_répartition[[#This Row],[Année]])))</f>
        <v>12</v>
      </c>
      <c r="G11662" t="str">
        <f>Clef_répartition[[#This Row],[Code_Nom]]&amp;"_"&amp;Clef_répartition[[#This Row],[Nombre]]&amp;"_"&amp;Clef_répartition[[#This Row],[Année]]</f>
        <v>ARAS Broye-Vully_Association Régionale d'Action Sociale Broye-Vully_21_2022</v>
      </c>
      <c r="H11662">
        <v>5683</v>
      </c>
      <c r="I11662" t="s">
        <v>222</v>
      </c>
      <c r="J11662">
        <v>2022</v>
      </c>
      <c r="K11662">
        <v>4.4999999999999997E-3</v>
      </c>
    </row>
    <row r="11663" spans="1:11" x14ac:dyDescent="0.25">
      <c r="A11663" t="s">
        <v>713</v>
      </c>
      <c r="B11663" t="s">
        <v>459</v>
      </c>
      <c r="C11663" t="s">
        <v>460</v>
      </c>
      <c r="D11663" t="str">
        <f>Clef_répartition[[#This Row],[Code association]]&amp;"_"&amp;Clef_répartition[[#This Row],[Nom association]]</f>
        <v>ARAS Broye-Vully_Association Régionale d'Action Sociale Broye-Vully</v>
      </c>
      <c r="E11663">
        <f>COUNTIFS(D$2:D11663,Clef_répartition[[#This Row],[Code_Nom]],J$2:J11663,Clef_répartition[[#This Row],[Année]])</f>
        <v>22</v>
      </c>
      <c r="F11663">
        <f>IF(Clef_répartition[[#This Row],[Code_Nom]]=D11662,F11662-1,(COUNTIFS(Clef_répartition[Code_Nom],Clef_répartition[[#This Row],[Code_Nom]],Clef_répartition[Année],Clef_répartition[[#This Row],[Année]])))</f>
        <v>11</v>
      </c>
      <c r="G11663" t="str">
        <f>Clef_répartition[[#This Row],[Code_Nom]]&amp;"_"&amp;Clef_répartition[[#This Row],[Nombre]]&amp;"_"&amp;Clef_répartition[[#This Row],[Année]]</f>
        <v>ARAS Broye-Vully_Association Régionale d'Action Sociale Broye-Vully_22_2022</v>
      </c>
      <c r="H11663">
        <v>5798</v>
      </c>
      <c r="I11663" t="s">
        <v>236</v>
      </c>
      <c r="J11663">
        <v>2022</v>
      </c>
      <c r="K11663">
        <v>1.18E-2</v>
      </c>
    </row>
    <row r="11664" spans="1:11" x14ac:dyDescent="0.25">
      <c r="A11664" t="s">
        <v>713</v>
      </c>
      <c r="B11664" t="s">
        <v>459</v>
      </c>
      <c r="C11664" t="s">
        <v>460</v>
      </c>
      <c r="D11664" t="str">
        <f>Clef_répartition[[#This Row],[Code association]]&amp;"_"&amp;Clef_répartition[[#This Row],[Nom association]]</f>
        <v>ARAS Broye-Vully_Association Régionale d'Action Sociale Broye-Vully</v>
      </c>
      <c r="E11664">
        <f>COUNTIFS(D$2:D11664,Clef_répartition[[#This Row],[Code_Nom]],J$2:J11664,Clef_répartition[[#This Row],[Année]])</f>
        <v>23</v>
      </c>
      <c r="F11664">
        <f>IF(Clef_répartition[[#This Row],[Code_Nom]]=D11663,F11663-1,(COUNTIFS(Clef_répartition[Code_Nom],Clef_répartition[[#This Row],[Code_Nom]],Clef_répartition[Année],Clef_répartition[[#This Row],[Année]])))</f>
        <v>10</v>
      </c>
      <c r="G11664" t="str">
        <f>Clef_répartition[[#This Row],[Code_Nom]]&amp;"_"&amp;Clef_répartition[[#This Row],[Nombre]]&amp;"_"&amp;Clef_répartition[[#This Row],[Année]]</f>
        <v>ARAS Broye-Vully_Association Régionale d'Action Sociale Broye-Vully_23_2022</v>
      </c>
      <c r="H11664">
        <v>5684</v>
      </c>
      <c r="I11664" t="s">
        <v>237</v>
      </c>
      <c r="J11664">
        <v>2022</v>
      </c>
      <c r="K11664">
        <v>1.9E-3</v>
      </c>
    </row>
    <row r="11665" spans="1:11" x14ac:dyDescent="0.25">
      <c r="A11665" t="s">
        <v>713</v>
      </c>
      <c r="B11665" t="s">
        <v>459</v>
      </c>
      <c r="C11665" t="s">
        <v>460</v>
      </c>
      <c r="D11665" t="str">
        <f>Clef_répartition[[#This Row],[Code association]]&amp;"_"&amp;Clef_répartition[[#This Row],[Nom association]]</f>
        <v>ARAS Broye-Vully_Association Régionale d'Action Sociale Broye-Vully</v>
      </c>
      <c r="E11665">
        <f>COUNTIFS(D$2:D11665,Clef_répartition[[#This Row],[Code_Nom]],J$2:J11665,Clef_répartition[[#This Row],[Année]])</f>
        <v>24</v>
      </c>
      <c r="F11665">
        <f>IF(Clef_répartition[[#This Row],[Code_Nom]]=D11664,F11664-1,(COUNTIFS(Clef_répartition[Code_Nom],Clef_répartition[[#This Row],[Code_Nom]],Clef_répartition[Année],Clef_répartition[[#This Row],[Année]])))</f>
        <v>9</v>
      </c>
      <c r="G11665" t="str">
        <f>Clef_répartition[[#This Row],[Code_Nom]]&amp;"_"&amp;Clef_répartition[[#This Row],[Nombre]]&amp;"_"&amp;Clef_répartition[[#This Row],[Année]]</f>
        <v>ARAS Broye-Vully_Association Régionale d'Action Sociale Broye-Vully_24_2022</v>
      </c>
      <c r="H11665">
        <v>5688</v>
      </c>
      <c r="I11665" t="s">
        <v>260</v>
      </c>
      <c r="J11665">
        <v>2022</v>
      </c>
      <c r="K11665">
        <v>3.5000000000000001E-3</v>
      </c>
    </row>
    <row r="11666" spans="1:11" x14ac:dyDescent="0.25">
      <c r="A11666" t="s">
        <v>713</v>
      </c>
      <c r="B11666" t="s">
        <v>459</v>
      </c>
      <c r="C11666" t="s">
        <v>460</v>
      </c>
      <c r="D11666" t="str">
        <f>Clef_répartition[[#This Row],[Code association]]&amp;"_"&amp;Clef_répartition[[#This Row],[Nom association]]</f>
        <v>ARAS Broye-Vully_Association Régionale d'Action Sociale Broye-Vully</v>
      </c>
      <c r="E11666">
        <f>COUNTIFS(D$2:D11666,Clef_répartition[[#This Row],[Code_Nom]],J$2:J11666,Clef_répartition[[#This Row],[Année]])</f>
        <v>25</v>
      </c>
      <c r="F11666">
        <f>IF(Clef_répartition[[#This Row],[Code_Nom]]=D11665,F11665-1,(COUNTIFS(Clef_répartition[Code_Nom],Clef_répartition[[#This Row],[Code_Nom]],Clef_répartition[Année],Clef_répartition[[#This Row],[Année]])))</f>
        <v>8</v>
      </c>
      <c r="G11666" t="str">
        <f>Clef_répartition[[#This Row],[Code_Nom]]&amp;"_"&amp;Clef_répartition[[#This Row],[Nombre]]&amp;"_"&amp;Clef_répartition[[#This Row],[Année]]</f>
        <v>ARAS Broye-Vully_Association Régionale d'Action Sociale Broye-Vully_25_2022</v>
      </c>
      <c r="H11666">
        <v>5827</v>
      </c>
      <c r="I11666" t="s">
        <v>266</v>
      </c>
      <c r="J11666">
        <v>2022</v>
      </c>
      <c r="K11666">
        <v>6.7999999999999996E-3</v>
      </c>
    </row>
    <row r="11667" spans="1:11" x14ac:dyDescent="0.25">
      <c r="A11667" t="s">
        <v>713</v>
      </c>
      <c r="B11667" t="s">
        <v>459</v>
      </c>
      <c r="C11667" t="s">
        <v>460</v>
      </c>
      <c r="D11667" t="str">
        <f>Clef_répartition[[#This Row],[Code association]]&amp;"_"&amp;Clef_répartition[[#This Row],[Nom association]]</f>
        <v>ARAS Broye-Vully_Association Régionale d'Action Sociale Broye-Vully</v>
      </c>
      <c r="E11667">
        <f>COUNTIFS(D$2:D11667,Clef_répartition[[#This Row],[Code_Nom]],J$2:J11667,Clef_répartition[[#This Row],[Année]])</f>
        <v>26</v>
      </c>
      <c r="F11667">
        <f>IF(Clef_répartition[[#This Row],[Code_Nom]]=D11666,F11666-1,(COUNTIFS(Clef_répartition[Code_Nom],Clef_répartition[[#This Row],[Code_Nom]],Clef_répartition[Année],Clef_répartition[[#This Row],[Année]])))</f>
        <v>7</v>
      </c>
      <c r="G11667" t="str">
        <f>Clef_répartition[[#This Row],[Code_Nom]]&amp;"_"&amp;Clef_répartition[[#This Row],[Nombre]]&amp;"_"&amp;Clef_répartition[[#This Row],[Année]]</f>
        <v>ARAS Broye-Vully_Association Régionale d'Action Sociale Broye-Vully_26_2022</v>
      </c>
      <c r="H11667">
        <v>5828</v>
      </c>
      <c r="I11667" t="s">
        <v>268</v>
      </c>
      <c r="J11667">
        <v>2022</v>
      </c>
      <c r="K11667">
        <v>2.5999999999999999E-3</v>
      </c>
    </row>
    <row r="11668" spans="1:11" x14ac:dyDescent="0.25">
      <c r="A11668" t="s">
        <v>713</v>
      </c>
      <c r="B11668" t="s">
        <v>459</v>
      </c>
      <c r="C11668" t="s">
        <v>460</v>
      </c>
      <c r="D11668" t="str">
        <f>Clef_répartition[[#This Row],[Code association]]&amp;"_"&amp;Clef_répartition[[#This Row],[Nom association]]</f>
        <v>ARAS Broye-Vully_Association Régionale d'Action Sociale Broye-Vully</v>
      </c>
      <c r="E11668">
        <f>COUNTIFS(D$2:D11668,Clef_répartition[[#This Row],[Code_Nom]],J$2:J11668,Clef_répartition[[#This Row],[Année]])</f>
        <v>27</v>
      </c>
      <c r="F11668">
        <f>IF(Clef_répartition[[#This Row],[Code_Nom]]=D11667,F11667-1,(COUNTIFS(Clef_répartition[Code_Nom],Clef_répartition[[#This Row],[Code_Nom]],Clef_répartition[Année],Clef_répartition[[#This Row],[Année]])))</f>
        <v>6</v>
      </c>
      <c r="G11668" t="str">
        <f>Clef_répartition[[#This Row],[Code_Nom]]&amp;"_"&amp;Clef_répartition[[#This Row],[Nombre]]&amp;"_"&amp;Clef_répartition[[#This Row],[Année]]</f>
        <v>ARAS Broye-Vully_Association Régionale d'Action Sociale Broye-Vully_27_2022</v>
      </c>
      <c r="H11668">
        <v>5831</v>
      </c>
      <c r="I11668" t="s">
        <v>270</v>
      </c>
      <c r="J11668">
        <v>2022</v>
      </c>
      <c r="K11668">
        <v>7.5600000000000001E-2</v>
      </c>
    </row>
    <row r="11669" spans="1:11" x14ac:dyDescent="0.25">
      <c r="A11669" t="s">
        <v>713</v>
      </c>
      <c r="B11669" t="s">
        <v>459</v>
      </c>
      <c r="C11669" t="s">
        <v>460</v>
      </c>
      <c r="D11669" t="str">
        <f>Clef_répartition[[#This Row],[Code association]]&amp;"_"&amp;Clef_répartition[[#This Row],[Nom association]]</f>
        <v>ARAS Broye-Vully_Association Régionale d'Action Sociale Broye-Vully</v>
      </c>
      <c r="E11669">
        <f>COUNTIFS(D$2:D11669,Clef_répartition[[#This Row],[Code_Nom]],J$2:J11669,Clef_répartition[[#This Row],[Année]])</f>
        <v>28</v>
      </c>
      <c r="F11669">
        <f>IF(Clef_répartition[[#This Row],[Code_Nom]]=D11668,F11668-1,(COUNTIFS(Clef_répartition[Code_Nom],Clef_répartition[[#This Row],[Code_Nom]],Clef_répartition[Année],Clef_répartition[[#This Row],[Année]])))</f>
        <v>5</v>
      </c>
      <c r="G11669" t="str">
        <f>Clef_répartition[[#This Row],[Code_Nom]]&amp;"_"&amp;Clef_répartition[[#This Row],[Nombre]]&amp;"_"&amp;Clef_répartition[[#This Row],[Année]]</f>
        <v>ARAS Broye-Vully_Association Régionale d'Action Sociale Broye-Vully_28_2022</v>
      </c>
      <c r="H11669">
        <v>5690</v>
      </c>
      <c r="I11669" t="s">
        <v>462</v>
      </c>
      <c r="J11669">
        <v>2022</v>
      </c>
      <c r="K11669">
        <v>2.7000000000000001E-3</v>
      </c>
    </row>
    <row r="11670" spans="1:11" x14ac:dyDescent="0.25">
      <c r="A11670" t="s">
        <v>713</v>
      </c>
      <c r="B11670" t="s">
        <v>459</v>
      </c>
      <c r="C11670" t="s">
        <v>460</v>
      </c>
      <c r="D11670" t="str">
        <f>Clef_répartition[[#This Row],[Code association]]&amp;"_"&amp;Clef_répartition[[#This Row],[Nom association]]</f>
        <v>ARAS Broye-Vully_Association Régionale d'Action Sociale Broye-Vully</v>
      </c>
      <c r="E11670">
        <f>COUNTIFS(D$2:D11670,Clef_répartition[[#This Row],[Code_Nom]],J$2:J11670,Clef_répartition[[#This Row],[Année]])</f>
        <v>29</v>
      </c>
      <c r="F11670">
        <f>IF(Clef_répartition[[#This Row],[Code_Nom]]=D11669,F11669-1,(COUNTIFS(Clef_répartition[Code_Nom],Clef_répartition[[#This Row],[Code_Nom]],Clef_répartition[Année],Clef_répartition[[#This Row],[Année]])))</f>
        <v>4</v>
      </c>
      <c r="G11670" t="str">
        <f>Clef_répartition[[#This Row],[Code_Nom]]&amp;"_"&amp;Clef_répartition[[#This Row],[Nombre]]&amp;"_"&amp;Clef_répartition[[#This Row],[Année]]</f>
        <v>ARAS Broye-Vully_Association Régionale d'Action Sociale Broye-Vully_29_2022</v>
      </c>
      <c r="H11670">
        <v>5830</v>
      </c>
      <c r="I11670" t="s">
        <v>285</v>
      </c>
      <c r="J11670">
        <v>2022</v>
      </c>
      <c r="K11670">
        <v>1.0699999999999999E-2</v>
      </c>
    </row>
    <row r="11671" spans="1:11" x14ac:dyDescent="0.25">
      <c r="A11671" t="s">
        <v>713</v>
      </c>
      <c r="B11671" t="s">
        <v>459</v>
      </c>
      <c r="C11671" t="s">
        <v>460</v>
      </c>
      <c r="D11671" t="str">
        <f>Clef_répartition[[#This Row],[Code association]]&amp;"_"&amp;Clef_répartition[[#This Row],[Nom association]]</f>
        <v>ARAS Broye-Vully_Association Régionale d'Action Sociale Broye-Vully</v>
      </c>
      <c r="E11671">
        <f>COUNTIFS(D$2:D11671,Clef_répartition[[#This Row],[Code_Nom]],J$2:J11671,Clef_répartition[[#This Row],[Année]])</f>
        <v>30</v>
      </c>
      <c r="F11671">
        <f>IF(Clef_répartition[[#This Row],[Code_Nom]]=D11670,F11670-1,(COUNTIFS(Clef_répartition[Code_Nom],Clef_répartition[[#This Row],[Code_Nom]],Clef_répartition[Année],Clef_répartition[[#This Row],[Année]])))</f>
        <v>3</v>
      </c>
      <c r="G11671" t="str">
        <f>Clef_répartition[[#This Row],[Code_Nom]]&amp;"_"&amp;Clef_répartition[[#This Row],[Nombre]]&amp;"_"&amp;Clef_répartition[[#This Row],[Année]]</f>
        <v>ARAS Broye-Vully_Association Régionale d'Action Sociale Broye-Vully_30_2022</v>
      </c>
      <c r="H11671">
        <v>5692</v>
      </c>
      <c r="I11671" t="s">
        <v>289</v>
      </c>
      <c r="J11671">
        <v>2022</v>
      </c>
      <c r="K11671">
        <v>1.38E-2</v>
      </c>
    </row>
    <row r="11672" spans="1:11" x14ac:dyDescent="0.25">
      <c r="A11672" t="s">
        <v>713</v>
      </c>
      <c r="B11672" t="s">
        <v>459</v>
      </c>
      <c r="C11672" t="s">
        <v>460</v>
      </c>
      <c r="D11672" t="str">
        <f>Clef_répartition[[#This Row],[Code association]]&amp;"_"&amp;Clef_répartition[[#This Row],[Nom association]]</f>
        <v>ARAS Broye-Vully_Association Régionale d'Action Sociale Broye-Vully</v>
      </c>
      <c r="E11672">
        <f>COUNTIFS(D$2:D11672,Clef_répartition[[#This Row],[Code_Nom]],J$2:J11672,Clef_répartition[[#This Row],[Année]])</f>
        <v>31</v>
      </c>
      <c r="F11672">
        <f>IF(Clef_répartition[[#This Row],[Code_Nom]]=D11671,F11671-1,(COUNTIFS(Clef_répartition[Code_Nom],Clef_répartition[[#This Row],[Code_Nom]],Clef_répartition[Année],Clef_répartition[[#This Row],[Année]])))</f>
        <v>2</v>
      </c>
      <c r="G11672" t="str">
        <f>Clef_répartition[[#This Row],[Code_Nom]]&amp;"_"&amp;Clef_répartition[[#This Row],[Nombre]]&amp;"_"&amp;Clef_répartition[[#This Row],[Année]]</f>
        <v>ARAS Broye-Vully_Association Régionale d'Action Sociale Broye-Vully_31_2022</v>
      </c>
      <c r="H11672">
        <v>5803</v>
      </c>
      <c r="I11672" t="s">
        <v>294</v>
      </c>
      <c r="J11672">
        <v>2022</v>
      </c>
      <c r="K11672">
        <v>1.4E-2</v>
      </c>
    </row>
    <row r="11673" spans="1:11" x14ac:dyDescent="0.25">
      <c r="A11673" t="s">
        <v>713</v>
      </c>
      <c r="B11673" t="s">
        <v>459</v>
      </c>
      <c r="C11673" t="s">
        <v>460</v>
      </c>
      <c r="D11673" t="str">
        <f>Clef_répartition[[#This Row],[Code association]]&amp;"_"&amp;Clef_répartition[[#This Row],[Nom association]]</f>
        <v>ARAS Broye-Vully_Association Régionale d'Action Sociale Broye-Vully</v>
      </c>
      <c r="E11673">
        <f>COUNTIFS(D$2:D11673,Clef_répartition[[#This Row],[Code_Nom]],J$2:J11673,Clef_répartition[[#This Row],[Année]])</f>
        <v>32</v>
      </c>
      <c r="F11673">
        <f>IF(Clef_répartition[[#This Row],[Code_Nom]]=D11672,F11672-1,(COUNTIFS(Clef_répartition[Code_Nom],Clef_répartition[[#This Row],[Code_Nom]],Clef_répartition[Année],Clef_répartition[[#This Row],[Année]])))</f>
        <v>1</v>
      </c>
      <c r="G11673" t="str">
        <f>Clef_répartition[[#This Row],[Code_Nom]]&amp;"_"&amp;Clef_répartition[[#This Row],[Nombre]]&amp;"_"&amp;Clef_répartition[[#This Row],[Année]]</f>
        <v>ARAS Broye-Vully_Association Régionale d'Action Sociale Broye-Vully_32_2022</v>
      </c>
      <c r="H11673">
        <v>5464</v>
      </c>
      <c r="I11673" t="s">
        <v>296</v>
      </c>
      <c r="J11673">
        <v>2022</v>
      </c>
      <c r="K11673">
        <v>7.5200000000000003E-2</v>
      </c>
    </row>
    <row r="11674" spans="1:11" x14ac:dyDescent="0.25">
      <c r="A11674" t="s">
        <v>713</v>
      </c>
      <c r="B11674" t="s">
        <v>442</v>
      </c>
      <c r="C11674" t="s">
        <v>443</v>
      </c>
      <c r="D1167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74">
        <f>COUNTIFS(D$2:D11674,Clef_répartition[[#This Row],[Code_Nom]],J$2:J11674,Clef_répartition[[#This Row],[Année]])</f>
        <v>1</v>
      </c>
      <c r="F11674">
        <f>IF(Clef_répartition[[#This Row],[Code_Nom]]=D11673,F11673-1,(COUNTIFS(Clef_répartition[Code_Nom],Clef_répartition[[#This Row],[Code_Nom]],Clef_répartition[Année],Clef_répartition[[#This Row],[Année]])))</f>
        <v>13</v>
      </c>
      <c r="G1167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lausannois-Oron-Lavaux_1_2022</v>
      </c>
      <c r="H11674">
        <v>5581</v>
      </c>
      <c r="I11674" t="s">
        <v>17</v>
      </c>
      <c r="J11674">
        <v>2022</v>
      </c>
      <c r="K11674">
        <v>5.67E-2</v>
      </c>
    </row>
    <row r="11675" spans="1:11" x14ac:dyDescent="0.25">
      <c r="A11675" t="s">
        <v>713</v>
      </c>
      <c r="B11675" t="s">
        <v>442</v>
      </c>
      <c r="C11675" t="s">
        <v>443</v>
      </c>
      <c r="D1167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75">
        <f>COUNTIFS(D$2:D11675,Clef_répartition[[#This Row],[Code_Nom]],J$2:J11675,Clef_répartition[[#This Row],[Année]])</f>
        <v>2</v>
      </c>
      <c r="F11675">
        <f>IF(Clef_répartition[[#This Row],[Code_Nom]]=D11674,F11674-1,(COUNTIFS(Clef_répartition[Code_Nom],Clef_répartition[[#This Row],[Code_Nom]],Clef_répartition[Année],Clef_répartition[[#This Row],[Année]])))</f>
        <v>12</v>
      </c>
      <c r="G1167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lausannois-Oron-Lavaux_2_2022</v>
      </c>
      <c r="H11675">
        <v>5613</v>
      </c>
      <c r="I11675" t="s">
        <v>33</v>
      </c>
      <c r="J11675">
        <v>2022</v>
      </c>
      <c r="K11675">
        <v>7.8700000000000006E-2</v>
      </c>
    </row>
    <row r="11676" spans="1:11" x14ac:dyDescent="0.25">
      <c r="A11676" t="s">
        <v>713</v>
      </c>
      <c r="B11676" t="s">
        <v>442</v>
      </c>
      <c r="C11676" t="s">
        <v>443</v>
      </c>
      <c r="D1167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76">
        <f>COUNTIFS(D$2:D11676,Clef_répartition[[#This Row],[Code_Nom]],J$2:J11676,Clef_répartition[[#This Row],[Année]])</f>
        <v>3</v>
      </c>
      <c r="F11676">
        <f>IF(Clef_répartition[[#This Row],[Code_Nom]]=D11675,F11675-1,(COUNTIFS(Clef_répartition[Code_Nom],Clef_répartition[[#This Row],[Code_Nom]],Clef_répartition[Année],Clef_répartition[[#This Row],[Année]])))</f>
        <v>11</v>
      </c>
      <c r="G1167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lausannois-Oron-Lavaux_3_2022</v>
      </c>
      <c r="H11676">
        <v>5584</v>
      </c>
      <c r="I11676" t="s">
        <v>104</v>
      </c>
      <c r="J11676">
        <v>2022</v>
      </c>
      <c r="K11676">
        <v>0.14380000000000001</v>
      </c>
    </row>
    <row r="11677" spans="1:11" x14ac:dyDescent="0.25">
      <c r="A11677" t="s">
        <v>713</v>
      </c>
      <c r="B11677" t="s">
        <v>442</v>
      </c>
      <c r="C11677" t="s">
        <v>443</v>
      </c>
      <c r="D1167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77">
        <f>COUNTIFS(D$2:D11677,Clef_répartition[[#This Row],[Code_Nom]],J$2:J11677,Clef_répartition[[#This Row],[Année]])</f>
        <v>4</v>
      </c>
      <c r="F11677">
        <f>IF(Clef_répartition[[#This Row],[Code_Nom]]=D11676,F11676-1,(COUNTIFS(Clef_répartition[Code_Nom],Clef_répartition[[#This Row],[Code_Nom]],Clef_répartition[Année],Clef_répartition[[#This Row],[Année]])))</f>
        <v>10</v>
      </c>
      <c r="G1167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lausannois-Oron-Lavaux_4_2022</v>
      </c>
      <c r="H11677">
        <v>5604</v>
      </c>
      <c r="I11677" t="s">
        <v>117</v>
      </c>
      <c r="J11677">
        <v>2022</v>
      </c>
      <c r="K11677">
        <v>3.09E-2</v>
      </c>
    </row>
    <row r="11678" spans="1:11" x14ac:dyDescent="0.25">
      <c r="A11678" t="s">
        <v>713</v>
      </c>
      <c r="B11678" t="s">
        <v>442</v>
      </c>
      <c r="C11678" t="s">
        <v>443</v>
      </c>
      <c r="D1167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78">
        <f>COUNTIFS(D$2:D11678,Clef_répartition[[#This Row],[Code_Nom]],J$2:J11678,Clef_répartition[[#This Row],[Année]])</f>
        <v>5</v>
      </c>
      <c r="F11678">
        <f>IF(Clef_répartition[[#This Row],[Code_Nom]]=D11677,F11677-1,(COUNTIFS(Clef_répartition[Code_Nom],Clef_répartition[[#This Row],[Code_Nom]],Clef_répartition[Année],Clef_répartition[[#This Row],[Année]])))</f>
        <v>9</v>
      </c>
      <c r="G1167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lausannois-Oron-Lavaux_5_2022</v>
      </c>
      <c r="H11678">
        <v>5806</v>
      </c>
      <c r="I11678" t="s">
        <v>140</v>
      </c>
      <c r="J11678">
        <v>2022</v>
      </c>
      <c r="K11678">
        <v>4.5400000000000003E-2</v>
      </c>
    </row>
    <row r="11679" spans="1:11" x14ac:dyDescent="0.25">
      <c r="A11679" t="s">
        <v>713</v>
      </c>
      <c r="B11679" t="s">
        <v>442</v>
      </c>
      <c r="C11679" t="s">
        <v>443</v>
      </c>
      <c r="D1167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79">
        <f>COUNTIFS(D$2:D11679,Clef_répartition[[#This Row],[Code_Nom]],J$2:J11679,Clef_répartition[[#This Row],[Année]])</f>
        <v>6</v>
      </c>
      <c r="F11679">
        <f>IF(Clef_répartition[[#This Row],[Code_Nom]]=D11678,F11678-1,(COUNTIFS(Clef_répartition[Code_Nom],Clef_répartition[[#This Row],[Code_Nom]],Clef_répartition[Année],Clef_répartition[[#This Row],[Année]])))</f>
        <v>8</v>
      </c>
      <c r="G1167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lausannois-Oron-Lavaux_6_2022</v>
      </c>
      <c r="H11679">
        <v>5606</v>
      </c>
      <c r="I11679" t="s">
        <v>169</v>
      </c>
      <c r="J11679">
        <v>2022</v>
      </c>
      <c r="K11679">
        <v>0.15690000000000001</v>
      </c>
    </row>
    <row r="11680" spans="1:11" x14ac:dyDescent="0.25">
      <c r="A11680" t="s">
        <v>713</v>
      </c>
      <c r="B11680" t="s">
        <v>442</v>
      </c>
      <c r="C11680" t="s">
        <v>443</v>
      </c>
      <c r="D1168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0">
        <f>COUNTIFS(D$2:D11680,Clef_répartition[[#This Row],[Code_Nom]],J$2:J11680,Clef_répartition[[#This Row],[Année]])</f>
        <v>7</v>
      </c>
      <c r="F11680">
        <f>IF(Clef_répartition[[#This Row],[Code_Nom]]=D11679,F11679-1,(COUNTIFS(Clef_répartition[Code_Nom],Clef_répartition[[#This Row],[Code_Nom]],Clef_répartition[Année],Clef_répartition[[#This Row],[Année]])))</f>
        <v>7</v>
      </c>
      <c r="G1168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lausannois-Oron-Lavaux_7_2022</v>
      </c>
      <c r="H11680">
        <v>5790</v>
      </c>
      <c r="I11680" t="s">
        <v>170</v>
      </c>
      <c r="J11680">
        <v>2022</v>
      </c>
      <c r="K11680">
        <v>8.0000000000000002E-3</v>
      </c>
    </row>
    <row r="11681" spans="1:11" x14ac:dyDescent="0.25">
      <c r="A11681" t="s">
        <v>713</v>
      </c>
      <c r="B11681" t="s">
        <v>442</v>
      </c>
      <c r="C11681" t="s">
        <v>443</v>
      </c>
      <c r="D1168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1">
        <f>COUNTIFS(D$2:D11681,Clef_répartition[[#This Row],[Code_Nom]],J$2:J11681,Clef_répartition[[#This Row],[Année]])</f>
        <v>8</v>
      </c>
      <c r="F11681">
        <f>IF(Clef_répartition[[#This Row],[Code_Nom]]=D11680,F11680-1,(COUNTIFS(Clef_répartition[Code_Nom],Clef_répartition[[#This Row],[Code_Nom]],Clef_répartition[Année],Clef_répartition[[#This Row],[Année]])))</f>
        <v>6</v>
      </c>
      <c r="G1168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lausannois-Oron-Lavaux_8_2022</v>
      </c>
      <c r="H11681">
        <v>5792</v>
      </c>
      <c r="I11681" t="s">
        <v>187</v>
      </c>
      <c r="J11681">
        <v>2022</v>
      </c>
      <c r="K11681">
        <v>9.7000000000000003E-3</v>
      </c>
    </row>
    <row r="11682" spans="1:11" x14ac:dyDescent="0.25">
      <c r="A11682" t="s">
        <v>713</v>
      </c>
      <c r="B11682" t="s">
        <v>442</v>
      </c>
      <c r="C11682" t="s">
        <v>443</v>
      </c>
      <c r="D1168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2">
        <f>COUNTIFS(D$2:D11682,Clef_répartition[[#This Row],[Code_Nom]],J$2:J11682,Clef_répartition[[#This Row],[Année]])</f>
        <v>9</v>
      </c>
      <c r="F11682">
        <f>IF(Clef_répartition[[#This Row],[Code_Nom]]=D11681,F11681-1,(COUNTIFS(Clef_répartition[Code_Nom],Clef_répartition[[#This Row],[Code_Nom]],Clef_répartition[Année],Clef_répartition[[#This Row],[Année]])))</f>
        <v>5</v>
      </c>
      <c r="G1168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lausannois-Oron-Lavaux_9_2022</v>
      </c>
      <c r="H11682">
        <v>5805</v>
      </c>
      <c r="I11682" t="s">
        <v>206</v>
      </c>
      <c r="J11682">
        <v>2022</v>
      </c>
      <c r="K11682">
        <v>8.9399999999999993E-2</v>
      </c>
    </row>
    <row r="11683" spans="1:11" x14ac:dyDescent="0.25">
      <c r="A11683" t="s">
        <v>713</v>
      </c>
      <c r="B11683" t="s">
        <v>442</v>
      </c>
      <c r="C11683" t="s">
        <v>443</v>
      </c>
      <c r="D1168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3">
        <f>COUNTIFS(D$2:D11683,Clef_répartition[[#This Row],[Code_Nom]],J$2:J11683,Clef_répartition[[#This Row],[Année]])</f>
        <v>10</v>
      </c>
      <c r="F11683">
        <f>IF(Clef_répartition[[#This Row],[Code_Nom]]=D11682,F11682-1,(COUNTIFS(Clef_répartition[Code_Nom],Clef_répartition[[#This Row],[Code_Nom]],Clef_répartition[Année],Clef_répartition[[#This Row],[Année]])))</f>
        <v>4</v>
      </c>
      <c r="G1168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lausannois-Oron-Lavaux_10_2022</v>
      </c>
      <c r="H11683">
        <v>5588</v>
      </c>
      <c r="I11683" t="s">
        <v>210</v>
      </c>
      <c r="J11683">
        <v>2022</v>
      </c>
      <c r="K11683">
        <v>2.2599999999999999E-2</v>
      </c>
    </row>
    <row r="11684" spans="1:11" x14ac:dyDescent="0.25">
      <c r="A11684" t="s">
        <v>713</v>
      </c>
      <c r="B11684" t="s">
        <v>442</v>
      </c>
      <c r="C11684" t="s">
        <v>443</v>
      </c>
      <c r="D1168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4">
        <f>COUNTIFS(D$2:D11684,Clef_répartition[[#This Row],[Code_Nom]],J$2:J11684,Clef_répartition[[#This Row],[Année]])</f>
        <v>11</v>
      </c>
      <c r="F11684">
        <f>IF(Clef_répartition[[#This Row],[Code_Nom]]=D11683,F11683-1,(COUNTIFS(Clef_répartition[Code_Nom],Clef_répartition[[#This Row],[Code_Nom]],Clef_répartition[Année],Clef_répartition[[#This Row],[Année]])))</f>
        <v>3</v>
      </c>
      <c r="G1168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lausannois-Oron-Lavaux_11_2022</v>
      </c>
      <c r="H11684">
        <v>5590</v>
      </c>
      <c r="I11684" t="s">
        <v>226</v>
      </c>
      <c r="J11684">
        <v>2022</v>
      </c>
      <c r="K11684">
        <v>0.27760000000000001</v>
      </c>
    </row>
    <row r="11685" spans="1:11" x14ac:dyDescent="0.25">
      <c r="A11685" t="s">
        <v>713</v>
      </c>
      <c r="B11685" t="s">
        <v>442</v>
      </c>
      <c r="C11685" t="s">
        <v>443</v>
      </c>
      <c r="D1168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5">
        <f>COUNTIFS(D$2:D11685,Clef_répartition[[#This Row],[Code_Nom]],J$2:J11685,Clef_répartition[[#This Row],[Année]])</f>
        <v>12</v>
      </c>
      <c r="F11685">
        <f>IF(Clef_répartition[[#This Row],[Code_Nom]]=D11684,F11684-1,(COUNTIFS(Clef_répartition[Code_Nom],Clef_répartition[[#This Row],[Code_Nom]],Clef_répartition[Année],Clef_répartition[[#This Row],[Année]])))</f>
        <v>2</v>
      </c>
      <c r="G1168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lausannois-Oron-Lavaux_12_2022</v>
      </c>
      <c r="H11685">
        <v>5611</v>
      </c>
      <c r="I11685" t="s">
        <v>251</v>
      </c>
      <c r="J11685">
        <v>2022</v>
      </c>
      <c r="K11685">
        <v>4.9399999999999999E-2</v>
      </c>
    </row>
    <row r="11686" spans="1:11" x14ac:dyDescent="0.25">
      <c r="A11686" t="s">
        <v>713</v>
      </c>
      <c r="B11686" t="s">
        <v>442</v>
      </c>
      <c r="C11686" t="s">
        <v>443</v>
      </c>
      <c r="D1168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1686">
        <f>COUNTIFS(D$2:D11686,Clef_répartition[[#This Row],[Code_Nom]],J$2:J11686,Clef_répartition[[#This Row],[Année]])</f>
        <v>13</v>
      </c>
      <c r="F11686">
        <f>IF(Clef_répartition[[#This Row],[Code_Nom]]=D11685,F11685-1,(COUNTIFS(Clef_répartition[Code_Nom],Clef_répartition[[#This Row],[Code_Nom]],Clef_répartition[Année],Clef_répartition[[#This Row],[Année]])))</f>
        <v>1</v>
      </c>
      <c r="G1168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lausannois-Oron-Lavaux_13_2022</v>
      </c>
      <c r="H11686">
        <v>5799</v>
      </c>
      <c r="I11686" t="s">
        <v>254</v>
      </c>
      <c r="J11686">
        <v>2022</v>
      </c>
      <c r="K11686">
        <v>3.09E-2</v>
      </c>
    </row>
    <row r="11687" spans="1:11" x14ac:dyDescent="0.25">
      <c r="A11687" t="s">
        <v>713</v>
      </c>
      <c r="B11687" t="s">
        <v>533</v>
      </c>
      <c r="C11687" t="s">
        <v>534</v>
      </c>
      <c r="D11687" t="str">
        <f>Clef_répartition[[#This Row],[Code association]]&amp;"_"&amp;Clef_répartition[[#This Row],[Nom association]]</f>
        <v>ARAS JUNOVA_Association de communes RAS Jura-Nord vaudois</v>
      </c>
      <c r="E11687">
        <f>COUNTIFS(D$2:D11687,Clef_répartition[[#This Row],[Code_Nom]],J$2:J11687,Clef_répartition[[#This Row],[Année]])</f>
        <v>1</v>
      </c>
      <c r="F11687">
        <f>IF(Clef_répartition[[#This Row],[Code_Nom]]=D11686,F11686-1,(COUNTIFS(Clef_répartition[Code_Nom],Clef_répartition[[#This Row],[Code_Nom]],Clef_répartition[Année],Clef_répartition[[#This Row],[Année]])))</f>
        <v>76</v>
      </c>
      <c r="G11687" t="str">
        <f>Clef_répartition[[#This Row],[Code_Nom]]&amp;"_"&amp;Clef_répartition[[#This Row],[Nombre]]&amp;"_"&amp;Clef_répartition[[#This Row],[Année]]</f>
        <v>ARAS JUNOVA_Association de communes RAS Jura-Nord vaudois_1_2022</v>
      </c>
      <c r="H11687">
        <v>5742</v>
      </c>
      <c r="I11687" t="s">
        <v>2</v>
      </c>
      <c r="J11687">
        <v>2022</v>
      </c>
      <c r="K11687">
        <v>1.3073912312282054E-2</v>
      </c>
    </row>
    <row r="11688" spans="1:11" x14ac:dyDescent="0.25">
      <c r="A11688" t="s">
        <v>713</v>
      </c>
      <c r="B11688" t="s">
        <v>533</v>
      </c>
      <c r="C11688" t="s">
        <v>534</v>
      </c>
      <c r="D11688" t="str">
        <f>Clef_répartition[[#This Row],[Code association]]&amp;"_"&amp;Clef_répartition[[#This Row],[Nom association]]</f>
        <v>ARAS JUNOVA_Association de communes RAS Jura-Nord vaudois</v>
      </c>
      <c r="E11688">
        <f>COUNTIFS(D$2:D11688,Clef_répartition[[#This Row],[Code_Nom]],J$2:J11688,Clef_répartition[[#This Row],[Année]])</f>
        <v>2</v>
      </c>
      <c r="F11688">
        <f>IF(Clef_répartition[[#This Row],[Code_Nom]]=D11687,F11687-1,(COUNTIFS(Clef_répartition[Code_Nom],Clef_répartition[[#This Row],[Code_Nom]],Clef_répartition[Année],Clef_répartition[[#This Row],[Année]])))</f>
        <v>75</v>
      </c>
      <c r="G11688" t="str">
        <f>Clef_répartition[[#This Row],[Code_Nom]]&amp;"_"&amp;Clef_répartition[[#This Row],[Nombre]]&amp;"_"&amp;Clef_répartition[[#This Row],[Année]]</f>
        <v>ARAS JUNOVA_Association de communes RAS Jura-Nord vaudois_2_2022</v>
      </c>
      <c r="H11688">
        <v>5743</v>
      </c>
      <c r="I11688" t="s">
        <v>6</v>
      </c>
      <c r="J11688">
        <v>2022</v>
      </c>
      <c r="K11688">
        <v>1.7298344594376725E-2</v>
      </c>
    </row>
    <row r="11689" spans="1:11" x14ac:dyDescent="0.25">
      <c r="A11689" t="s">
        <v>713</v>
      </c>
      <c r="B11689" t="s">
        <v>533</v>
      </c>
      <c r="C11689" t="s">
        <v>534</v>
      </c>
      <c r="D11689" t="str">
        <f>Clef_répartition[[#This Row],[Code association]]&amp;"_"&amp;Clef_répartition[[#This Row],[Nom association]]</f>
        <v>ARAS JUNOVA_Association de communes RAS Jura-Nord vaudois</v>
      </c>
      <c r="E11689">
        <f>COUNTIFS(D$2:D11689,Clef_répartition[[#This Row],[Code_Nom]],J$2:J11689,Clef_répartition[[#This Row],[Année]])</f>
        <v>3</v>
      </c>
      <c r="F11689">
        <f>IF(Clef_répartition[[#This Row],[Code_Nom]]=D11688,F11688-1,(COUNTIFS(Clef_répartition[Code_Nom],Clef_répartition[[#This Row],[Code_Nom]],Clef_répartition[Année],Clef_répartition[[#This Row],[Année]])))</f>
        <v>74</v>
      </c>
      <c r="G11689" t="str">
        <f>Clef_répartition[[#This Row],[Code_Nom]]&amp;"_"&amp;Clef_répartition[[#This Row],[Nombre]]&amp;"_"&amp;Clef_répartition[[#This Row],[Année]]</f>
        <v>ARAS JUNOVA_Association de communes RAS Jura-Nord vaudois_3_2022</v>
      </c>
      <c r="H11689">
        <v>5744</v>
      </c>
      <c r="I11689" t="s">
        <v>11</v>
      </c>
      <c r="J11689">
        <v>2022</v>
      </c>
      <c r="K11689">
        <v>2.184964052653892E-2</v>
      </c>
    </row>
    <row r="11690" spans="1:11" x14ac:dyDescent="0.25">
      <c r="A11690" t="s">
        <v>713</v>
      </c>
      <c r="B11690" t="s">
        <v>533</v>
      </c>
      <c r="C11690" t="s">
        <v>534</v>
      </c>
      <c r="D11690" t="str">
        <f>Clef_répartition[[#This Row],[Code association]]&amp;"_"&amp;Clef_répartition[[#This Row],[Nom association]]</f>
        <v>ARAS JUNOVA_Association de communes RAS Jura-Nord vaudois</v>
      </c>
      <c r="E11690">
        <f>COUNTIFS(D$2:D11690,Clef_répartition[[#This Row],[Code_Nom]],J$2:J11690,Clef_répartition[[#This Row],[Année]])</f>
        <v>4</v>
      </c>
      <c r="F11690">
        <f>IF(Clef_répartition[[#This Row],[Code_Nom]]=D11689,F11689-1,(COUNTIFS(Clef_répartition[Code_Nom],Clef_répartition[[#This Row],[Code_Nom]],Clef_répartition[Année],Clef_répartition[[#This Row],[Année]])))</f>
        <v>73</v>
      </c>
      <c r="G11690" t="str">
        <f>Clef_répartition[[#This Row],[Code_Nom]]&amp;"_"&amp;Clef_répartition[[#This Row],[Nombre]]&amp;"_"&amp;Clef_répartition[[#This Row],[Année]]</f>
        <v>ARAS JUNOVA_Association de communes RAS Jura-Nord vaudois_4_2022</v>
      </c>
      <c r="H11690">
        <v>5745</v>
      </c>
      <c r="I11690" t="s">
        <v>14</v>
      </c>
      <c r="J11690">
        <v>2022</v>
      </c>
      <c r="K11690">
        <v>2.3397348451240428E-3</v>
      </c>
    </row>
    <row r="11691" spans="1:11" x14ac:dyDescent="0.25">
      <c r="A11691" t="s">
        <v>713</v>
      </c>
      <c r="B11691" t="s">
        <v>533</v>
      </c>
      <c r="C11691" t="s">
        <v>534</v>
      </c>
      <c r="D11691" t="str">
        <f>Clef_répartition[[#This Row],[Code association]]&amp;"_"&amp;Clef_répartition[[#This Row],[Nom association]]</f>
        <v>ARAS JUNOVA_Association de communes RAS Jura-Nord vaudois</v>
      </c>
      <c r="E11691">
        <f>COUNTIFS(D$2:D11691,Clef_répartition[[#This Row],[Code_Nom]],J$2:J11691,Clef_répartition[[#This Row],[Année]])</f>
        <v>5</v>
      </c>
      <c r="F11691">
        <f>IF(Clef_répartition[[#This Row],[Code_Nom]]=D11690,F11690-1,(COUNTIFS(Clef_répartition[Code_Nom],Clef_répartition[[#This Row],[Code_Nom]],Clef_répartition[Année],Clef_répartition[[#This Row],[Année]])))</f>
        <v>72</v>
      </c>
      <c r="G11691" t="str">
        <f>Clef_répartition[[#This Row],[Code_Nom]]&amp;"_"&amp;Clef_répartition[[#This Row],[Nombre]]&amp;"_"&amp;Clef_répartition[[#This Row],[Année]]</f>
        <v>ARAS JUNOVA_Association de communes RAS Jura-Nord vaudois_5_2022</v>
      </c>
      <c r="H11691">
        <v>5746</v>
      </c>
      <c r="I11691" t="s">
        <v>15</v>
      </c>
      <c r="J11691">
        <v>2022</v>
      </c>
      <c r="K11691">
        <v>1.9485067816479976E-2</v>
      </c>
    </row>
    <row r="11692" spans="1:11" x14ac:dyDescent="0.25">
      <c r="A11692" t="s">
        <v>713</v>
      </c>
      <c r="B11692" t="s">
        <v>533</v>
      </c>
      <c r="C11692" t="s">
        <v>534</v>
      </c>
      <c r="D11692" t="str">
        <f>Clef_répartition[[#This Row],[Code association]]&amp;"_"&amp;Clef_répartition[[#This Row],[Nom association]]</f>
        <v>ARAS JUNOVA_Association de communes RAS Jura-Nord vaudois</v>
      </c>
      <c r="E11692">
        <f>COUNTIFS(D$2:D11692,Clef_répartition[[#This Row],[Code_Nom]],J$2:J11692,Clef_répartition[[#This Row],[Année]])</f>
        <v>6</v>
      </c>
      <c r="F11692">
        <f>IF(Clef_répartition[[#This Row],[Code_Nom]]=D11691,F11691-1,(COUNTIFS(Clef_répartition[Code_Nom],Clef_répartition[[#This Row],[Code_Nom]],Clef_répartition[Année],Clef_répartition[[#This Row],[Année]])))</f>
        <v>71</v>
      </c>
      <c r="G11692" t="str">
        <f>Clef_répartition[[#This Row],[Code_Nom]]&amp;"_"&amp;Clef_répartition[[#This Row],[Nombre]]&amp;"_"&amp;Clef_répartition[[#This Row],[Année]]</f>
        <v>ARAS JUNOVA_Association de communes RAS Jura-Nord vaudois_6_2022</v>
      </c>
      <c r="H11692">
        <v>5902</v>
      </c>
      <c r="I11692" t="s">
        <v>18</v>
      </c>
      <c r="J11692">
        <v>2022</v>
      </c>
      <c r="K11692">
        <v>1.0483892370419805E-3</v>
      </c>
    </row>
    <row r="11693" spans="1:11" x14ac:dyDescent="0.25">
      <c r="A11693" t="s">
        <v>713</v>
      </c>
      <c r="B11693" t="s">
        <v>533</v>
      </c>
      <c r="C11693" t="s">
        <v>534</v>
      </c>
      <c r="D11693" t="str">
        <f>Clef_répartition[[#This Row],[Code association]]&amp;"_"&amp;Clef_répartition[[#This Row],[Nom association]]</f>
        <v>ARAS JUNOVA_Association de communes RAS Jura-Nord vaudois</v>
      </c>
      <c r="E11693">
        <f>COUNTIFS(D$2:D11693,Clef_répartition[[#This Row],[Code_Nom]],J$2:J11693,Clef_répartition[[#This Row],[Année]])</f>
        <v>7</v>
      </c>
      <c r="F11693">
        <f>IF(Clef_répartition[[#This Row],[Code_Nom]]=D11692,F11692-1,(COUNTIFS(Clef_répartition[Code_Nom],Clef_répartition[[#This Row],[Code_Nom]],Clef_répartition[Année],Clef_répartition[[#This Row],[Année]])))</f>
        <v>70</v>
      </c>
      <c r="G11693" t="str">
        <f>Clef_répartition[[#This Row],[Code_Nom]]&amp;"_"&amp;Clef_répartition[[#This Row],[Nombre]]&amp;"_"&amp;Clef_répartition[[#This Row],[Année]]</f>
        <v>ARAS JUNOVA_Association de communes RAS Jura-Nord vaudois_7_2022</v>
      </c>
      <c r="H11693">
        <v>5903</v>
      </c>
      <c r="I11693" t="s">
        <v>24</v>
      </c>
      <c r="J11693">
        <v>2022</v>
      </c>
      <c r="K11693">
        <v>2.3898158330279973E-4</v>
      </c>
    </row>
    <row r="11694" spans="1:11" x14ac:dyDescent="0.25">
      <c r="A11694" t="s">
        <v>713</v>
      </c>
      <c r="B11694" t="s">
        <v>533</v>
      </c>
      <c r="C11694" t="s">
        <v>534</v>
      </c>
      <c r="D11694" t="str">
        <f>Clef_répartition[[#This Row],[Code association]]&amp;"_"&amp;Clef_répartition[[#This Row],[Nom association]]</f>
        <v>ARAS JUNOVA_Association de communes RAS Jura-Nord vaudois</v>
      </c>
      <c r="E11694">
        <f>COUNTIFS(D$2:D11694,Clef_répartition[[#This Row],[Code_Nom]],J$2:J11694,Clef_répartition[[#This Row],[Année]])</f>
        <v>8</v>
      </c>
      <c r="F11694">
        <f>IF(Clef_répartition[[#This Row],[Code_Nom]]=D11693,F11693-1,(COUNTIFS(Clef_répartition[Code_Nom],Clef_répartition[[#This Row],[Code_Nom]],Clef_répartition[Année],Clef_répartition[[#This Row],[Année]])))</f>
        <v>69</v>
      </c>
      <c r="G11694" t="str">
        <f>Clef_répartition[[#This Row],[Code_Nom]]&amp;"_"&amp;Clef_répartition[[#This Row],[Nombre]]&amp;"_"&amp;Clef_répartition[[#This Row],[Année]]</f>
        <v>ARAS JUNOVA_Association de communes RAS Jura-Nord vaudois_8_2022</v>
      </c>
      <c r="H11694">
        <v>5747</v>
      </c>
      <c r="I11694" t="s">
        <v>26</v>
      </c>
      <c r="J11694">
        <v>2022</v>
      </c>
      <c r="K11694">
        <v>5.9079463955411492E-3</v>
      </c>
    </row>
    <row r="11695" spans="1:11" x14ac:dyDescent="0.25">
      <c r="A11695" t="s">
        <v>713</v>
      </c>
      <c r="B11695" t="s">
        <v>533</v>
      </c>
      <c r="C11695" t="s">
        <v>534</v>
      </c>
      <c r="D11695" t="str">
        <f>Clef_répartition[[#This Row],[Code association]]&amp;"_"&amp;Clef_répartition[[#This Row],[Nom association]]</f>
        <v>ARAS JUNOVA_Association de communes RAS Jura-Nord vaudois</v>
      </c>
      <c r="E11695">
        <f>COUNTIFS(D$2:D11695,Clef_répartition[[#This Row],[Code_Nom]],J$2:J11695,Clef_répartition[[#This Row],[Année]])</f>
        <v>9</v>
      </c>
      <c r="F11695">
        <f>IF(Clef_répartition[[#This Row],[Code_Nom]]=D11694,F11694-1,(COUNTIFS(Clef_répartition[Code_Nom],Clef_répartition[[#This Row],[Code_Nom]],Clef_répartition[Année],Clef_répartition[[#This Row],[Année]])))</f>
        <v>68</v>
      </c>
      <c r="G11695" t="str">
        <f>Clef_répartition[[#This Row],[Code_Nom]]&amp;"_"&amp;Clef_répartition[[#This Row],[Nombre]]&amp;"_"&amp;Clef_répartition[[#This Row],[Année]]</f>
        <v>ARAS JUNOVA_Association de communes RAS Jura-Nord vaudois_9_2022</v>
      </c>
      <c r="H11695">
        <v>5551</v>
      </c>
      <c r="I11695" t="s">
        <v>28</v>
      </c>
      <c r="J11695">
        <v>2022</v>
      </c>
      <c r="K11695">
        <v>1.2099338519769242E-3</v>
      </c>
    </row>
    <row r="11696" spans="1:11" x14ac:dyDescent="0.25">
      <c r="A11696" t="s">
        <v>713</v>
      </c>
      <c r="B11696" t="s">
        <v>533</v>
      </c>
      <c r="C11696" t="s">
        <v>534</v>
      </c>
      <c r="D11696" t="str">
        <f>Clef_répartition[[#This Row],[Code association]]&amp;"_"&amp;Clef_répartition[[#This Row],[Nom association]]</f>
        <v>ARAS JUNOVA_Association de communes RAS Jura-Nord vaudois</v>
      </c>
      <c r="E11696">
        <f>COUNTIFS(D$2:D11696,Clef_répartition[[#This Row],[Code_Nom]],J$2:J11696,Clef_répartition[[#This Row],[Année]])</f>
        <v>10</v>
      </c>
      <c r="F11696">
        <f>IF(Clef_répartition[[#This Row],[Code_Nom]]=D11695,F11695-1,(COUNTIFS(Clef_répartition[Code_Nom],Clef_répartition[[#This Row],[Code_Nom]],Clef_répartition[Année],Clef_répartition[[#This Row],[Année]])))</f>
        <v>67</v>
      </c>
      <c r="G11696" t="str">
        <f>Clef_répartition[[#This Row],[Code_Nom]]&amp;"_"&amp;Clef_répartition[[#This Row],[Nombre]]&amp;"_"&amp;Clef_répartition[[#This Row],[Année]]</f>
        <v>ARAS JUNOVA_Association de communes RAS Jura-Nord vaudois_10_2022</v>
      </c>
      <c r="H11696">
        <v>5748</v>
      </c>
      <c r="I11696" t="s">
        <v>38</v>
      </c>
      <c r="J11696">
        <v>2022</v>
      </c>
      <c r="K11696">
        <v>7.837146575536089E-3</v>
      </c>
    </row>
    <row r="11697" spans="1:11" x14ac:dyDescent="0.25">
      <c r="A11697" t="s">
        <v>713</v>
      </c>
      <c r="B11697" t="s">
        <v>533</v>
      </c>
      <c r="C11697" t="s">
        <v>534</v>
      </c>
      <c r="D11697" t="str">
        <f>Clef_répartition[[#This Row],[Code association]]&amp;"_"&amp;Clef_répartition[[#This Row],[Nom association]]</f>
        <v>ARAS JUNOVA_Association de communes RAS Jura-Nord vaudois</v>
      </c>
      <c r="E11697">
        <f>COUNTIFS(D$2:D11697,Clef_répartition[[#This Row],[Code_Nom]],J$2:J11697,Clef_répartition[[#This Row],[Année]])</f>
        <v>11</v>
      </c>
      <c r="F11697">
        <f>IF(Clef_répartition[[#This Row],[Code_Nom]]=D11696,F11696-1,(COUNTIFS(Clef_répartition[Code_Nom],Clef_répartition[[#This Row],[Code_Nom]],Clef_répartition[Année],Clef_répartition[[#This Row],[Année]])))</f>
        <v>66</v>
      </c>
      <c r="G11697" t="str">
        <f>Clef_répartition[[#This Row],[Code_Nom]]&amp;"_"&amp;Clef_répartition[[#This Row],[Nombre]]&amp;"_"&amp;Clef_répartition[[#This Row],[Année]]</f>
        <v>ARAS JUNOVA_Association de communes RAS Jura-Nord vaudois_11_2022</v>
      </c>
      <c r="H11697">
        <v>5552</v>
      </c>
      <c r="I11697" t="s">
        <v>40</v>
      </c>
      <c r="J11697">
        <v>2022</v>
      </c>
      <c r="K11697">
        <v>1.6733357712999416E-3</v>
      </c>
    </row>
    <row r="11698" spans="1:11" x14ac:dyDescent="0.25">
      <c r="A11698" t="s">
        <v>713</v>
      </c>
      <c r="B11698" t="s">
        <v>533</v>
      </c>
      <c r="C11698" t="s">
        <v>534</v>
      </c>
      <c r="D11698" t="str">
        <f>Clef_répartition[[#This Row],[Code association]]&amp;"_"&amp;Clef_répartition[[#This Row],[Nom association]]</f>
        <v>ARAS JUNOVA_Association de communes RAS Jura-Nord vaudois</v>
      </c>
      <c r="E11698">
        <f>COUNTIFS(D$2:D11698,Clef_répartition[[#This Row],[Code_Nom]],J$2:J11698,Clef_répartition[[#This Row],[Année]])</f>
        <v>12</v>
      </c>
      <c r="F11698">
        <f>IF(Clef_répartition[[#This Row],[Code_Nom]]=D11697,F11697-1,(COUNTIFS(Clef_répartition[Code_Nom],Clef_répartition[[#This Row],[Code_Nom]],Clef_répartition[Année],Clef_répartition[[#This Row],[Année]])))</f>
        <v>65</v>
      </c>
      <c r="G11698" t="str">
        <f>Clef_répartition[[#This Row],[Code_Nom]]&amp;"_"&amp;Clef_répartition[[#This Row],[Nombre]]&amp;"_"&amp;Clef_répartition[[#This Row],[Année]]</f>
        <v>ARAS JUNOVA_Association de communes RAS Jura-Nord vaudois_12_2022</v>
      </c>
      <c r="H11698">
        <v>5904</v>
      </c>
      <c r="I11698" t="s">
        <v>46</v>
      </c>
      <c r="J11698">
        <v>2022</v>
      </c>
      <c r="K11698">
        <v>1.4383617859400231E-3</v>
      </c>
    </row>
    <row r="11699" spans="1:11" x14ac:dyDescent="0.25">
      <c r="A11699" t="s">
        <v>713</v>
      </c>
      <c r="B11699" t="s">
        <v>533</v>
      </c>
      <c r="C11699" t="s">
        <v>534</v>
      </c>
      <c r="D11699" t="str">
        <f>Clef_répartition[[#This Row],[Code association]]&amp;"_"&amp;Clef_répartition[[#This Row],[Nom association]]</f>
        <v>ARAS JUNOVA_Association de communes RAS Jura-Nord vaudois</v>
      </c>
      <c r="E11699">
        <f>COUNTIFS(D$2:D11699,Clef_répartition[[#This Row],[Code_Nom]],J$2:J11699,Clef_répartition[[#This Row],[Année]])</f>
        <v>13</v>
      </c>
      <c r="F11699">
        <f>IF(Clef_répartition[[#This Row],[Code_Nom]]=D11698,F11698-1,(COUNTIFS(Clef_répartition[Code_Nom],Clef_répartition[[#This Row],[Code_Nom]],Clef_répartition[Année],Clef_répartition[[#This Row],[Année]])))</f>
        <v>64</v>
      </c>
      <c r="G11699" t="str">
        <f>Clef_répartition[[#This Row],[Code_Nom]]&amp;"_"&amp;Clef_répartition[[#This Row],[Nombre]]&amp;"_"&amp;Clef_répartition[[#This Row],[Année]]</f>
        <v>ARAS JUNOVA_Association de communes RAS Jura-Nord vaudois_13_2022</v>
      </c>
      <c r="H11699">
        <v>5553</v>
      </c>
      <c r="I11699" t="s">
        <v>47</v>
      </c>
      <c r="J11699">
        <v>2022</v>
      </c>
      <c r="K11699">
        <v>2.7535444021927441E-3</v>
      </c>
    </row>
    <row r="11700" spans="1:11" x14ac:dyDescent="0.25">
      <c r="A11700" t="s">
        <v>713</v>
      </c>
      <c r="B11700" t="s">
        <v>533</v>
      </c>
      <c r="C11700" t="s">
        <v>534</v>
      </c>
      <c r="D11700" t="str">
        <f>Clef_répartition[[#This Row],[Code association]]&amp;"_"&amp;Clef_répartition[[#This Row],[Nom association]]</f>
        <v>ARAS JUNOVA_Association de communes RAS Jura-Nord vaudois</v>
      </c>
      <c r="E11700">
        <f>COUNTIFS(D$2:D11700,Clef_répartition[[#This Row],[Code_Nom]],J$2:J11700,Clef_répartition[[#This Row],[Année]])</f>
        <v>14</v>
      </c>
      <c r="F11700">
        <f>IF(Clef_répartition[[#This Row],[Code_Nom]]=D11699,F11699-1,(COUNTIFS(Clef_répartition[Code_Nom],Clef_répartition[[#This Row],[Code_Nom]],Clef_répartition[Année],Clef_répartition[[#This Row],[Année]])))</f>
        <v>63</v>
      </c>
      <c r="G11700" t="str">
        <f>Clef_répartition[[#This Row],[Code_Nom]]&amp;"_"&amp;Clef_répartition[[#This Row],[Nombre]]&amp;"_"&amp;Clef_répartition[[#This Row],[Année]]</f>
        <v>ARAS JUNOVA_Association de communes RAS Jura-Nord vaudois_14_2022</v>
      </c>
      <c r="H11700">
        <v>5905</v>
      </c>
      <c r="I11700" t="s">
        <v>49</v>
      </c>
      <c r="J11700">
        <v>2022</v>
      </c>
      <c r="K11700">
        <v>1.807956283745728E-3</v>
      </c>
    </row>
    <row r="11701" spans="1:11" x14ac:dyDescent="0.25">
      <c r="A11701" t="s">
        <v>713</v>
      </c>
      <c r="B11701" t="s">
        <v>533</v>
      </c>
      <c r="C11701" t="s">
        <v>534</v>
      </c>
      <c r="D11701" t="str">
        <f>Clef_répartition[[#This Row],[Code association]]&amp;"_"&amp;Clef_répartition[[#This Row],[Nom association]]</f>
        <v>ARAS JUNOVA_Association de communes RAS Jura-Nord vaudois</v>
      </c>
      <c r="E11701">
        <f>COUNTIFS(D$2:D11701,Clef_répartition[[#This Row],[Code_Nom]],J$2:J11701,Clef_répartition[[#This Row],[Année]])</f>
        <v>15</v>
      </c>
      <c r="F11701">
        <f>IF(Clef_répartition[[#This Row],[Code_Nom]]=D11700,F11700-1,(COUNTIFS(Clef_répartition[Code_Nom],Clef_répartition[[#This Row],[Code_Nom]],Clef_répartition[Année],Clef_répartition[[#This Row],[Année]])))</f>
        <v>62</v>
      </c>
      <c r="G11701" t="str">
        <f>Clef_répartition[[#This Row],[Code_Nom]]&amp;"_"&amp;Clef_répartition[[#This Row],[Nombre]]&amp;"_"&amp;Clef_répartition[[#This Row],[Année]]</f>
        <v>ARAS JUNOVA_Association de communes RAS Jura-Nord vaudois_15_2022</v>
      </c>
      <c r="H11701">
        <v>5907</v>
      </c>
      <c r="I11701" t="s">
        <v>54</v>
      </c>
      <c r="J11701">
        <v>2022</v>
      </c>
      <c r="K11701">
        <v>8.2810112576705707E-4</v>
      </c>
    </row>
    <row r="11702" spans="1:11" x14ac:dyDescent="0.25">
      <c r="A11702" t="s">
        <v>713</v>
      </c>
      <c r="B11702" t="s">
        <v>533</v>
      </c>
      <c r="C11702" t="s">
        <v>534</v>
      </c>
      <c r="D11702" t="str">
        <f>Clef_répartition[[#This Row],[Code association]]&amp;"_"&amp;Clef_répartition[[#This Row],[Nom association]]</f>
        <v>ARAS JUNOVA_Association de communes RAS Jura-Nord vaudois</v>
      </c>
      <c r="E11702">
        <f>COUNTIFS(D$2:D11702,Clef_répartition[[#This Row],[Code_Nom]],J$2:J11702,Clef_répartition[[#This Row],[Année]])</f>
        <v>16</v>
      </c>
      <c r="F11702">
        <f>IF(Clef_répartition[[#This Row],[Code_Nom]]=D11701,F11701-1,(COUNTIFS(Clef_répartition[Code_Nom],Clef_répartition[[#This Row],[Code_Nom]],Clef_répartition[Année],Clef_répartition[[#This Row],[Année]])))</f>
        <v>61</v>
      </c>
      <c r="G11702" t="str">
        <f>Clef_répartition[[#This Row],[Code_Nom]]&amp;"_"&amp;Clef_répartition[[#This Row],[Nombre]]&amp;"_"&amp;Clef_répartition[[#This Row],[Année]]</f>
        <v>ARAS JUNOVA_Association de communes RAS Jura-Nord vaudois_16_2022</v>
      </c>
      <c r="H11702">
        <v>5749</v>
      </c>
      <c r="I11702" t="s">
        <v>58</v>
      </c>
      <c r="J11702">
        <v>2022</v>
      </c>
      <c r="K11702">
        <v>0.107656156009826</v>
      </c>
    </row>
    <row r="11703" spans="1:11" x14ac:dyDescent="0.25">
      <c r="A11703" t="s">
        <v>713</v>
      </c>
      <c r="B11703" t="s">
        <v>533</v>
      </c>
      <c r="C11703" t="s">
        <v>534</v>
      </c>
      <c r="D11703" t="str">
        <f>Clef_répartition[[#This Row],[Code association]]&amp;"_"&amp;Clef_répartition[[#This Row],[Nom association]]</f>
        <v>ARAS JUNOVA_Association de communes RAS Jura-Nord vaudois</v>
      </c>
      <c r="E11703">
        <f>COUNTIFS(D$2:D11703,Clef_répartition[[#This Row],[Code_Nom]],J$2:J11703,Clef_répartition[[#This Row],[Année]])</f>
        <v>17</v>
      </c>
      <c r="F11703">
        <f>IF(Clef_répartition[[#This Row],[Code_Nom]]=D11702,F11702-1,(COUNTIFS(Clef_répartition[Code_Nom],Clef_répartition[[#This Row],[Code_Nom]],Clef_répartition[Année],Clef_répartition[[#This Row],[Année]])))</f>
        <v>60</v>
      </c>
      <c r="G11703" t="str">
        <f>Clef_répartition[[#This Row],[Code_Nom]]&amp;"_"&amp;Clef_répartition[[#This Row],[Nombre]]&amp;"_"&amp;Clef_répartition[[#This Row],[Année]]</f>
        <v>ARAS JUNOVA_Association de communes RAS Jura-Nord vaudois_17_2022</v>
      </c>
      <c r="H11703">
        <v>5908</v>
      </c>
      <c r="I11703" t="s">
        <v>59</v>
      </c>
      <c r="J11703">
        <v>2022</v>
      </c>
      <c r="K11703">
        <v>3.3724199798236624E-4</v>
      </c>
    </row>
    <row r="11704" spans="1:11" x14ac:dyDescent="0.25">
      <c r="A11704" t="s">
        <v>713</v>
      </c>
      <c r="B11704" t="s">
        <v>533</v>
      </c>
      <c r="C11704" t="s">
        <v>534</v>
      </c>
      <c r="D11704" t="str">
        <f>Clef_répartition[[#This Row],[Code association]]&amp;"_"&amp;Clef_répartition[[#This Row],[Nom association]]</f>
        <v>ARAS JUNOVA_Association de communes RAS Jura-Nord vaudois</v>
      </c>
      <c r="E11704">
        <f>COUNTIFS(D$2:D11704,Clef_répartition[[#This Row],[Code_Nom]],J$2:J11704,Clef_répartition[[#This Row],[Année]])</f>
        <v>18</v>
      </c>
      <c r="F11704">
        <f>IF(Clef_répartition[[#This Row],[Code_Nom]]=D11703,F11703-1,(COUNTIFS(Clef_répartition[Code_Nom],Clef_répartition[[#This Row],[Code_Nom]],Clef_répartition[Année],Clef_répartition[[#This Row],[Année]])))</f>
        <v>59</v>
      </c>
      <c r="G11704" t="str">
        <f>Clef_répartition[[#This Row],[Code_Nom]]&amp;"_"&amp;Clef_répartition[[#This Row],[Nombre]]&amp;"_"&amp;Clef_répartition[[#This Row],[Année]]</f>
        <v>ARAS JUNOVA_Association de communes RAS Jura-Nord vaudois_18_2022</v>
      </c>
      <c r="H11704">
        <v>5909</v>
      </c>
      <c r="I11704" t="s">
        <v>60</v>
      </c>
      <c r="J11704">
        <v>2022</v>
      </c>
      <c r="K11704">
        <v>1.8471186146390476E-3</v>
      </c>
    </row>
    <row r="11705" spans="1:11" x14ac:dyDescent="0.25">
      <c r="A11705" t="s">
        <v>713</v>
      </c>
      <c r="B11705" t="s">
        <v>533</v>
      </c>
      <c r="C11705" t="s">
        <v>534</v>
      </c>
      <c r="D11705" t="str">
        <f>Clef_répartition[[#This Row],[Code association]]&amp;"_"&amp;Clef_répartition[[#This Row],[Nom association]]</f>
        <v>ARAS JUNOVA_Association de communes RAS Jura-Nord vaudois</v>
      </c>
      <c r="E11705">
        <f>COUNTIFS(D$2:D11705,Clef_répartition[[#This Row],[Code_Nom]],J$2:J11705,Clef_répartition[[#This Row],[Année]])</f>
        <v>19</v>
      </c>
      <c r="F11705">
        <f>IF(Clef_répartition[[#This Row],[Code_Nom]]=D11704,F11704-1,(COUNTIFS(Clef_répartition[Code_Nom],Clef_répartition[[#This Row],[Code_Nom]],Clef_répartition[Année],Clef_répartition[[#This Row],[Année]])))</f>
        <v>58</v>
      </c>
      <c r="G11705" t="str">
        <f>Clef_répartition[[#This Row],[Code_Nom]]&amp;"_"&amp;Clef_répartition[[#This Row],[Nombre]]&amp;"_"&amp;Clef_répartition[[#This Row],[Année]]</f>
        <v>ARAS JUNOVA_Association de communes RAS Jura-Nord vaudois_19_2022</v>
      </c>
      <c r="H11705">
        <v>5554</v>
      </c>
      <c r="I11705" t="s">
        <v>71</v>
      </c>
      <c r="J11705">
        <v>2022</v>
      </c>
      <c r="K11705">
        <v>2.5552851020453128E-3</v>
      </c>
    </row>
    <row r="11706" spans="1:11" x14ac:dyDescent="0.25">
      <c r="A11706" t="s">
        <v>713</v>
      </c>
      <c r="B11706" t="s">
        <v>533</v>
      </c>
      <c r="C11706" t="s">
        <v>534</v>
      </c>
      <c r="D11706" t="str">
        <f>Clef_répartition[[#This Row],[Code association]]&amp;"_"&amp;Clef_répartition[[#This Row],[Nom association]]</f>
        <v>ARAS JUNOVA_Association de communes RAS Jura-Nord vaudois</v>
      </c>
      <c r="E11706">
        <f>COUNTIFS(D$2:D11706,Clef_répartition[[#This Row],[Code_Nom]],J$2:J11706,Clef_répartition[[#This Row],[Année]])</f>
        <v>20</v>
      </c>
      <c r="F11706">
        <f>IF(Clef_répartition[[#This Row],[Code_Nom]]=D11705,F11705-1,(COUNTIFS(Clef_répartition[Code_Nom],Clef_répartition[[#This Row],[Code_Nom]],Clef_répartition[Année],Clef_répartition[[#This Row],[Année]])))</f>
        <v>57</v>
      </c>
      <c r="G11706" t="str">
        <f>Clef_répartition[[#This Row],[Code_Nom]]&amp;"_"&amp;Clef_répartition[[#This Row],[Nombre]]&amp;"_"&amp;Clef_répartition[[#This Row],[Année]]</f>
        <v>ARAS JUNOVA_Association de communes RAS Jura-Nord vaudois_20_2022</v>
      </c>
      <c r="H11706">
        <v>5555</v>
      </c>
      <c r="I11706" t="s">
        <v>75</v>
      </c>
      <c r="J11706">
        <v>2022</v>
      </c>
      <c r="K11706">
        <v>1.0532845284036451E-3</v>
      </c>
    </row>
    <row r="11707" spans="1:11" x14ac:dyDescent="0.25">
      <c r="A11707" t="s">
        <v>713</v>
      </c>
      <c r="B11707" t="s">
        <v>533</v>
      </c>
      <c r="C11707" t="s">
        <v>534</v>
      </c>
      <c r="D11707" t="str">
        <f>Clef_répartition[[#This Row],[Code association]]&amp;"_"&amp;Clef_répartition[[#This Row],[Nom association]]</f>
        <v>ARAS JUNOVA_Association de communes RAS Jura-Nord vaudois</v>
      </c>
      <c r="E11707">
        <f>COUNTIFS(D$2:D11707,Clef_répartition[[#This Row],[Code_Nom]],J$2:J11707,Clef_répartition[[#This Row],[Année]])</f>
        <v>21</v>
      </c>
      <c r="F11707">
        <f>IF(Clef_répartition[[#This Row],[Code_Nom]]=D11706,F11706-1,(COUNTIFS(Clef_répartition[Code_Nom],Clef_répartition[[#This Row],[Code_Nom]],Clef_répartition[Année],Clef_répartition[[#This Row],[Année]])))</f>
        <v>56</v>
      </c>
      <c r="G11707" t="str">
        <f>Clef_répartition[[#This Row],[Code_Nom]]&amp;"_"&amp;Clef_répartition[[#This Row],[Nombre]]&amp;"_"&amp;Clef_répartition[[#This Row],[Année]]</f>
        <v>ARAS JUNOVA_Association de communes RAS Jura-Nord vaudois_21_2022</v>
      </c>
      <c r="H11707">
        <v>5910</v>
      </c>
      <c r="I11707" t="s">
        <v>83</v>
      </c>
      <c r="J11707">
        <v>2022</v>
      </c>
      <c r="K11707">
        <v>8.3499643995273501E-4</v>
      </c>
    </row>
    <row r="11708" spans="1:11" x14ac:dyDescent="0.25">
      <c r="A11708" t="s">
        <v>713</v>
      </c>
      <c r="B11708" t="s">
        <v>533</v>
      </c>
      <c r="C11708" t="s">
        <v>534</v>
      </c>
      <c r="D11708" t="str">
        <f>Clef_répartition[[#This Row],[Code association]]&amp;"_"&amp;Clef_répartition[[#This Row],[Nom association]]</f>
        <v>ARAS JUNOVA_Association de communes RAS Jura-Nord vaudois</v>
      </c>
      <c r="E11708">
        <f>COUNTIFS(D$2:D11708,Clef_répartition[[#This Row],[Code_Nom]],J$2:J11708,Clef_répartition[[#This Row],[Année]])</f>
        <v>22</v>
      </c>
      <c r="F11708">
        <f>IF(Clef_répartition[[#This Row],[Code_Nom]]=D11707,F11707-1,(COUNTIFS(Clef_répartition[Code_Nom],Clef_répartition[[#This Row],[Code_Nom]],Clef_répartition[Année],Clef_répartition[[#This Row],[Année]])))</f>
        <v>55</v>
      </c>
      <c r="G11708" t="str">
        <f>Clef_répartition[[#This Row],[Code_Nom]]&amp;"_"&amp;Clef_répartition[[#This Row],[Nombre]]&amp;"_"&amp;Clef_répartition[[#This Row],[Année]]</f>
        <v>ARAS JUNOVA_Association de communes RAS Jura-Nord vaudois_22_2022</v>
      </c>
      <c r="H11708">
        <v>5752</v>
      </c>
      <c r="I11708" t="s">
        <v>84</v>
      </c>
      <c r="J11708">
        <v>2022</v>
      </c>
      <c r="K11708">
        <v>9.4688487263530144E-3</v>
      </c>
    </row>
    <row r="11709" spans="1:11" x14ac:dyDescent="0.25">
      <c r="A11709" t="s">
        <v>713</v>
      </c>
      <c r="B11709" t="s">
        <v>533</v>
      </c>
      <c r="C11709" t="s">
        <v>534</v>
      </c>
      <c r="D11709" t="str">
        <f>Clef_répartition[[#This Row],[Code association]]&amp;"_"&amp;Clef_répartition[[#This Row],[Nom association]]</f>
        <v>ARAS JUNOVA_Association de communes RAS Jura-Nord vaudois</v>
      </c>
      <c r="E11709">
        <f>COUNTIFS(D$2:D11709,Clef_répartition[[#This Row],[Code_Nom]],J$2:J11709,Clef_répartition[[#This Row],[Année]])</f>
        <v>23</v>
      </c>
      <c r="F11709">
        <f>IF(Clef_répartition[[#This Row],[Code_Nom]]=D11708,F11708-1,(COUNTIFS(Clef_répartition[Code_Nom],Clef_répartition[[#This Row],[Code_Nom]],Clef_répartition[Année],Clef_répartition[[#This Row],[Année]])))</f>
        <v>54</v>
      </c>
      <c r="G11709" t="str">
        <f>Clef_répartition[[#This Row],[Code_Nom]]&amp;"_"&amp;Clef_répartition[[#This Row],[Nombre]]&amp;"_"&amp;Clef_répartition[[#This Row],[Année]]</f>
        <v>ARAS JUNOVA_Association de communes RAS Jura-Nord vaudois_23_2022</v>
      </c>
      <c r="H11709">
        <v>5911</v>
      </c>
      <c r="I11709" t="s">
        <v>86</v>
      </c>
      <c r="J11709">
        <v>2022</v>
      </c>
      <c r="K11709">
        <v>5.2041563262746201E-4</v>
      </c>
    </row>
    <row r="11710" spans="1:11" x14ac:dyDescent="0.25">
      <c r="A11710" t="s">
        <v>713</v>
      </c>
      <c r="B11710" t="s">
        <v>533</v>
      </c>
      <c r="C11710" t="s">
        <v>534</v>
      </c>
      <c r="D11710" t="str">
        <f>Clef_répartition[[#This Row],[Code association]]&amp;"_"&amp;Clef_répartition[[#This Row],[Nom association]]</f>
        <v>ARAS JUNOVA_Association de communes RAS Jura-Nord vaudois</v>
      </c>
      <c r="E11710">
        <f>COUNTIFS(D$2:D11710,Clef_répartition[[#This Row],[Code_Nom]],J$2:J11710,Clef_répartition[[#This Row],[Année]])</f>
        <v>24</v>
      </c>
      <c r="F11710">
        <f>IF(Clef_répartition[[#This Row],[Code_Nom]]=D11709,F11709-1,(COUNTIFS(Clef_répartition[Code_Nom],Clef_répartition[[#This Row],[Code_Nom]],Clef_répartition[Année],Clef_répartition[[#This Row],[Année]])))</f>
        <v>53</v>
      </c>
      <c r="G11710" t="str">
        <f>Clef_répartition[[#This Row],[Code_Nom]]&amp;"_"&amp;Clef_répartition[[#This Row],[Nombre]]&amp;"_"&amp;Clef_répartition[[#This Row],[Année]]</f>
        <v>ARAS JUNOVA_Association de communes RAS Jura-Nord vaudois_24_2022</v>
      </c>
      <c r="H11710">
        <v>5912</v>
      </c>
      <c r="I11710" t="s">
        <v>91</v>
      </c>
      <c r="J11710">
        <v>2022</v>
      </c>
      <c r="K11710">
        <v>3.591431934290624E-4</v>
      </c>
    </row>
    <row r="11711" spans="1:11" x14ac:dyDescent="0.25">
      <c r="A11711" t="s">
        <v>713</v>
      </c>
      <c r="B11711" t="s">
        <v>533</v>
      </c>
      <c r="C11711" t="s">
        <v>534</v>
      </c>
      <c r="D11711" t="str">
        <f>Clef_répartition[[#This Row],[Code association]]&amp;"_"&amp;Clef_répartition[[#This Row],[Nom association]]</f>
        <v>ARAS JUNOVA_Association de communes RAS Jura-Nord vaudois</v>
      </c>
      <c r="E11711">
        <f>COUNTIFS(D$2:D11711,Clef_répartition[[#This Row],[Code_Nom]],J$2:J11711,Clef_répartition[[#This Row],[Année]])</f>
        <v>25</v>
      </c>
      <c r="F11711">
        <f>IF(Clef_répartition[[#This Row],[Code_Nom]]=D11710,F11710-1,(COUNTIFS(Clef_répartition[Code_Nom],Clef_répartition[[#This Row],[Code_Nom]],Clef_répartition[Année],Clef_répartition[[#This Row],[Année]])))</f>
        <v>52</v>
      </c>
      <c r="G11711" t="str">
        <f>Clef_répartition[[#This Row],[Code_Nom]]&amp;"_"&amp;Clef_répartition[[#This Row],[Nombre]]&amp;"_"&amp;Clef_répartition[[#This Row],[Année]]</f>
        <v>ARAS JUNOVA_Association de communes RAS Jura-Nord vaudois_25_2022</v>
      </c>
      <c r="H11711">
        <v>5913</v>
      </c>
      <c r="I11711" t="s">
        <v>96</v>
      </c>
      <c r="J11711">
        <v>2022</v>
      </c>
      <c r="K11711">
        <v>8.5100813887083269E-4</v>
      </c>
    </row>
    <row r="11712" spans="1:11" x14ac:dyDescent="0.25">
      <c r="A11712" t="s">
        <v>713</v>
      </c>
      <c r="B11712" t="s">
        <v>533</v>
      </c>
      <c r="C11712" t="s">
        <v>534</v>
      </c>
      <c r="D11712" t="str">
        <f>Clef_répartition[[#This Row],[Code association]]&amp;"_"&amp;Clef_répartition[[#This Row],[Nom association]]</f>
        <v>ARAS JUNOVA_Association de communes RAS Jura-Nord vaudois</v>
      </c>
      <c r="E11712">
        <f>COUNTIFS(D$2:D11712,Clef_répartition[[#This Row],[Code_Nom]],J$2:J11712,Clef_répartition[[#This Row],[Année]])</f>
        <v>26</v>
      </c>
      <c r="F11712">
        <f>IF(Clef_répartition[[#This Row],[Code_Nom]]=D11711,F11711-1,(COUNTIFS(Clef_répartition[Code_Nom],Clef_répartition[[#This Row],[Code_Nom]],Clef_répartition[Année],Clef_répartition[[#This Row],[Année]])))</f>
        <v>51</v>
      </c>
      <c r="G11712" t="str">
        <f>Clef_répartition[[#This Row],[Code_Nom]]&amp;"_"&amp;Clef_répartition[[#This Row],[Nombre]]&amp;"_"&amp;Clef_répartition[[#This Row],[Année]]</f>
        <v>ARAS JUNOVA_Association de communes RAS Jura-Nord vaudois_26_2022</v>
      </c>
      <c r="H11712">
        <v>5914</v>
      </c>
      <c r="I11712" t="s">
        <v>105</v>
      </c>
      <c r="J11712">
        <v>2022</v>
      </c>
      <c r="K11712">
        <v>9.6516928389367602E-4</v>
      </c>
    </row>
    <row r="11713" spans="1:11" x14ac:dyDescent="0.25">
      <c r="A11713" t="s">
        <v>713</v>
      </c>
      <c r="B11713" t="s">
        <v>533</v>
      </c>
      <c r="C11713" t="s">
        <v>534</v>
      </c>
      <c r="D11713" t="str">
        <f>Clef_répartition[[#This Row],[Code association]]&amp;"_"&amp;Clef_répartition[[#This Row],[Nom association]]</f>
        <v>ARAS JUNOVA_Association de communes RAS Jura-Nord vaudois</v>
      </c>
      <c r="E11713">
        <f>COUNTIFS(D$2:D11713,Clef_répartition[[#This Row],[Code_Nom]],J$2:J11713,Clef_répartition[[#This Row],[Année]])</f>
        <v>27</v>
      </c>
      <c r="F11713">
        <f>IF(Clef_répartition[[#This Row],[Code_Nom]]=D11712,F11712-1,(COUNTIFS(Clef_répartition[Code_Nom],Clef_répartition[[#This Row],[Code_Nom]],Clef_répartition[Année],Clef_répartition[[#This Row],[Année]])))</f>
        <v>50</v>
      </c>
      <c r="G11713" t="str">
        <f>Clef_répartition[[#This Row],[Code_Nom]]&amp;"_"&amp;Clef_répartition[[#This Row],[Nombre]]&amp;"_"&amp;Clef_répartition[[#This Row],[Année]]</f>
        <v>ARAS JUNOVA_Association de communes RAS Jura-Nord vaudois_27_2022</v>
      </c>
      <c r="H11713">
        <v>5556</v>
      </c>
      <c r="I11713" t="s">
        <v>115</v>
      </c>
      <c r="J11713">
        <v>2022</v>
      </c>
      <c r="K11713">
        <v>1.1144756704244572E-3</v>
      </c>
    </row>
    <row r="11714" spans="1:11" x14ac:dyDescent="0.25">
      <c r="A11714" t="s">
        <v>713</v>
      </c>
      <c r="B11714" t="s">
        <v>533</v>
      </c>
      <c r="C11714" t="s">
        <v>534</v>
      </c>
      <c r="D11714" t="str">
        <f>Clef_répartition[[#This Row],[Code association]]&amp;"_"&amp;Clef_répartition[[#This Row],[Nom association]]</f>
        <v>ARAS JUNOVA_Association de communes RAS Jura-Nord vaudois</v>
      </c>
      <c r="E11714">
        <f>COUNTIFS(D$2:D11714,Clef_répartition[[#This Row],[Code_Nom]],J$2:J11714,Clef_répartition[[#This Row],[Année]])</f>
        <v>28</v>
      </c>
      <c r="F11714">
        <f>IF(Clef_répartition[[#This Row],[Code_Nom]]=D11713,F11713-1,(COUNTIFS(Clef_répartition[Code_Nom],Clef_répartition[[#This Row],[Code_Nom]],Clef_répartition[Année],Clef_répartition[[#This Row],[Année]])))</f>
        <v>49</v>
      </c>
      <c r="G11714" t="str">
        <f>Clef_répartition[[#This Row],[Code_Nom]]&amp;"_"&amp;Clef_répartition[[#This Row],[Nombre]]&amp;"_"&amp;Clef_répartition[[#This Row],[Année]]</f>
        <v>ARAS JUNOVA_Association de communes RAS Jura-Nord vaudois_28_2022</v>
      </c>
      <c r="H11714">
        <v>5557</v>
      </c>
      <c r="I11714" t="s">
        <v>116</v>
      </c>
      <c r="J11714">
        <v>2022</v>
      </c>
      <c r="K11714">
        <v>4.7064018843042505E-4</v>
      </c>
    </row>
    <row r="11715" spans="1:11" x14ac:dyDescent="0.25">
      <c r="A11715" t="s">
        <v>713</v>
      </c>
      <c r="B11715" t="s">
        <v>533</v>
      </c>
      <c r="C11715" t="s">
        <v>534</v>
      </c>
      <c r="D11715" t="str">
        <f>Clef_répartition[[#This Row],[Code association]]&amp;"_"&amp;Clef_répartition[[#This Row],[Nom association]]</f>
        <v>ARAS JUNOVA_Association de communes RAS Jura-Nord vaudois</v>
      </c>
      <c r="E11715">
        <f>COUNTIFS(D$2:D11715,Clef_répartition[[#This Row],[Code_Nom]],J$2:J11715,Clef_répartition[[#This Row],[Année]])</f>
        <v>29</v>
      </c>
      <c r="F11715">
        <f>IF(Clef_répartition[[#This Row],[Code_Nom]]=D11714,F11714-1,(COUNTIFS(Clef_répartition[Code_Nom],Clef_répartition[[#This Row],[Code_Nom]],Clef_répartition[Année],Clef_répartition[[#This Row],[Année]])))</f>
        <v>48</v>
      </c>
      <c r="G11715" t="str">
        <f>Clef_répartition[[#This Row],[Code_Nom]]&amp;"_"&amp;Clef_répartition[[#This Row],[Nombre]]&amp;"_"&amp;Clef_répartition[[#This Row],[Année]]</f>
        <v>ARAS JUNOVA_Association de communes RAS Jura-Nord vaudois_29_2022</v>
      </c>
      <c r="H11715">
        <v>5559</v>
      </c>
      <c r="I11715" t="s">
        <v>121</v>
      </c>
      <c r="J11715">
        <v>2022</v>
      </c>
      <c r="K11715">
        <v>1.1169233161052901E-3</v>
      </c>
    </row>
    <row r="11716" spans="1:11" x14ac:dyDescent="0.25">
      <c r="A11716" t="s">
        <v>713</v>
      </c>
      <c r="B11716" t="s">
        <v>533</v>
      </c>
      <c r="C11716" t="s">
        <v>534</v>
      </c>
      <c r="D11716" t="str">
        <f>Clef_répartition[[#This Row],[Code association]]&amp;"_"&amp;Clef_répartition[[#This Row],[Nom association]]</f>
        <v>ARAS JUNOVA_Association de communes RAS Jura-Nord vaudois</v>
      </c>
      <c r="E11716">
        <f>COUNTIFS(D$2:D11716,Clef_répartition[[#This Row],[Code_Nom]],J$2:J11716,Clef_répartition[[#This Row],[Année]])</f>
        <v>30</v>
      </c>
      <c r="F11716">
        <f>IF(Clef_répartition[[#This Row],[Code_Nom]]=D11715,F11715-1,(COUNTIFS(Clef_répartition[Code_Nom],Clef_répartition[[#This Row],[Code_Nom]],Clef_répartition[Année],Clef_répartition[[#This Row],[Année]])))</f>
        <v>47</v>
      </c>
      <c r="G11716" t="str">
        <f>Clef_répartition[[#This Row],[Code_Nom]]&amp;"_"&amp;Clef_répartition[[#This Row],[Nombre]]&amp;"_"&amp;Clef_répartition[[#This Row],[Année]]</f>
        <v>ARAS JUNOVA_Association de communes RAS Jura-Nord vaudois_30_2022</v>
      </c>
      <c r="H11716">
        <v>5560</v>
      </c>
      <c r="I11716" t="s">
        <v>131</v>
      </c>
      <c r="J11716">
        <v>2022</v>
      </c>
      <c r="K11716">
        <v>6.1515595153463108E-4</v>
      </c>
    </row>
    <row r="11717" spans="1:11" x14ac:dyDescent="0.25">
      <c r="A11717" t="s">
        <v>713</v>
      </c>
      <c r="B11717" t="s">
        <v>533</v>
      </c>
      <c r="C11717" t="s">
        <v>534</v>
      </c>
      <c r="D11717" t="str">
        <f>Clef_répartition[[#This Row],[Code association]]&amp;"_"&amp;Clef_répartition[[#This Row],[Nom association]]</f>
        <v>ARAS JUNOVA_Association de communes RAS Jura-Nord vaudois</v>
      </c>
      <c r="E11717">
        <f>COUNTIFS(D$2:D11717,Clef_répartition[[#This Row],[Code_Nom]],J$2:J11717,Clef_répartition[[#This Row],[Année]])</f>
        <v>31</v>
      </c>
      <c r="F11717">
        <f>IF(Clef_répartition[[#This Row],[Code_Nom]]=D11716,F11716-1,(COUNTIFS(Clef_répartition[Code_Nom],Clef_répartition[[#This Row],[Code_Nom]],Clef_répartition[Année],Clef_répartition[[#This Row],[Année]])))</f>
        <v>46</v>
      </c>
      <c r="G11717" t="str">
        <f>Clef_répartition[[#This Row],[Code_Nom]]&amp;"_"&amp;Clef_répartition[[#This Row],[Nombre]]&amp;"_"&amp;Clef_répartition[[#This Row],[Année]]</f>
        <v>ARAS JUNOVA_Association de communes RAS Jura-Nord vaudois_31_2022</v>
      </c>
      <c r="H11717">
        <v>5561</v>
      </c>
      <c r="I11717" t="s">
        <v>132</v>
      </c>
      <c r="J11717">
        <v>2022</v>
      </c>
      <c r="K11717">
        <v>8.4670893181576362E-3</v>
      </c>
    </row>
    <row r="11718" spans="1:11" x14ac:dyDescent="0.25">
      <c r="A11718" t="s">
        <v>713</v>
      </c>
      <c r="B11718" t="s">
        <v>533</v>
      </c>
      <c r="C11718" t="s">
        <v>534</v>
      </c>
      <c r="D11718" t="str">
        <f>Clef_répartition[[#This Row],[Code association]]&amp;"_"&amp;Clef_répartition[[#This Row],[Nom association]]</f>
        <v>ARAS JUNOVA_Association de communes RAS Jura-Nord vaudois</v>
      </c>
      <c r="E11718">
        <f>COUNTIFS(D$2:D11718,Clef_répartition[[#This Row],[Code_Nom]],J$2:J11718,Clef_répartition[[#This Row],[Année]])</f>
        <v>32</v>
      </c>
      <c r="F11718">
        <f>IF(Clef_répartition[[#This Row],[Code_Nom]]=D11717,F11717-1,(COUNTIFS(Clef_répartition[Code_Nom],Clef_répartition[[#This Row],[Code_Nom]],Clef_répartition[Année],Clef_répartition[[#This Row],[Année]])))</f>
        <v>45</v>
      </c>
      <c r="G11718" t="str">
        <f>Clef_répartition[[#This Row],[Code_Nom]]&amp;"_"&amp;Clef_répartition[[#This Row],[Nombre]]&amp;"_"&amp;Clef_répartition[[#This Row],[Année]]</f>
        <v>ARAS JUNOVA_Association de communes RAS Jura-Nord vaudois_32_2022</v>
      </c>
      <c r="H11718">
        <v>5754</v>
      </c>
      <c r="I11718" t="s">
        <v>142</v>
      </c>
      <c r="J11718">
        <v>2022</v>
      </c>
      <c r="K11718">
        <v>5.3181476867354858E-3</v>
      </c>
    </row>
    <row r="11719" spans="1:11" x14ac:dyDescent="0.25">
      <c r="A11719" t="s">
        <v>713</v>
      </c>
      <c r="B11719" t="s">
        <v>533</v>
      </c>
      <c r="C11719" t="s">
        <v>534</v>
      </c>
      <c r="D11719" t="str">
        <f>Clef_répartition[[#This Row],[Code association]]&amp;"_"&amp;Clef_répartition[[#This Row],[Nom association]]</f>
        <v>ARAS JUNOVA_Association de communes RAS Jura-Nord vaudois</v>
      </c>
      <c r="E11719">
        <f>COUNTIFS(D$2:D11719,Clef_répartition[[#This Row],[Code_Nom]],J$2:J11719,Clef_répartition[[#This Row],[Année]])</f>
        <v>33</v>
      </c>
      <c r="F11719">
        <f>IF(Clef_répartition[[#This Row],[Code_Nom]]=D11718,F11718-1,(COUNTIFS(Clef_répartition[Code_Nom],Clef_répartition[[#This Row],[Code_Nom]],Clef_répartition[Année],Clef_répartition[[#This Row],[Année]])))</f>
        <v>44</v>
      </c>
      <c r="G11719" t="str">
        <f>Clef_répartition[[#This Row],[Code_Nom]]&amp;"_"&amp;Clef_répartition[[#This Row],[Nombre]]&amp;"_"&amp;Clef_répartition[[#This Row],[Année]]</f>
        <v>ARAS JUNOVA_Association de communes RAS Jura-Nord vaudois_33_2022</v>
      </c>
      <c r="H11719">
        <v>5758</v>
      </c>
      <c r="I11719" t="s">
        <v>147</v>
      </c>
      <c r="J11719">
        <v>2022</v>
      </c>
      <c r="K11719">
        <v>4.4137348972421763E-3</v>
      </c>
    </row>
    <row r="11720" spans="1:11" x14ac:dyDescent="0.25">
      <c r="A11720" t="s">
        <v>713</v>
      </c>
      <c r="B11720" t="s">
        <v>533</v>
      </c>
      <c r="C11720" t="s">
        <v>534</v>
      </c>
      <c r="D11720" t="str">
        <f>Clef_répartition[[#This Row],[Code association]]&amp;"_"&amp;Clef_répartition[[#This Row],[Nom association]]</f>
        <v>ARAS JUNOVA_Association de communes RAS Jura-Nord vaudois</v>
      </c>
      <c r="E11720">
        <f>COUNTIFS(D$2:D11720,Clef_répartition[[#This Row],[Code_Nom]],J$2:J11720,Clef_répartition[[#This Row],[Année]])</f>
        <v>34</v>
      </c>
      <c r="F11720">
        <f>IF(Clef_répartition[[#This Row],[Code_Nom]]=D11719,F11719-1,(COUNTIFS(Clef_répartition[Code_Nom],Clef_répartition[[#This Row],[Code_Nom]],Clef_répartition[Année],Clef_répartition[[#This Row],[Année]])))</f>
        <v>43</v>
      </c>
      <c r="G11720" t="str">
        <f>Clef_répartition[[#This Row],[Code_Nom]]&amp;"_"&amp;Clef_répartition[[#This Row],[Nombre]]&amp;"_"&amp;Clef_répartition[[#This Row],[Année]]</f>
        <v>ARAS JUNOVA_Association de communes RAS Jura-Nord vaudois_34_2022</v>
      </c>
      <c r="H11720">
        <v>5871</v>
      </c>
      <c r="I11720" t="s">
        <v>143</v>
      </c>
      <c r="J11720">
        <v>2022</v>
      </c>
      <c r="K11720">
        <v>2.5446481970535478E-2</v>
      </c>
    </row>
    <row r="11721" spans="1:11" x14ac:dyDescent="0.25">
      <c r="A11721" t="s">
        <v>713</v>
      </c>
      <c r="B11721" t="s">
        <v>533</v>
      </c>
      <c r="C11721" t="s">
        <v>534</v>
      </c>
      <c r="D11721" t="str">
        <f>Clef_répartition[[#This Row],[Code association]]&amp;"_"&amp;Clef_répartition[[#This Row],[Nom association]]</f>
        <v>ARAS JUNOVA_Association de communes RAS Jura-Nord vaudois</v>
      </c>
      <c r="E11721">
        <f>COUNTIFS(D$2:D11721,Clef_répartition[[#This Row],[Code_Nom]],J$2:J11721,Clef_répartition[[#This Row],[Année]])</f>
        <v>35</v>
      </c>
      <c r="F11721">
        <f>IF(Clef_répartition[[#This Row],[Code_Nom]]=D11720,F11720-1,(COUNTIFS(Clef_répartition[Code_Nom],Clef_répartition[[#This Row],[Code_Nom]],Clef_répartition[Année],Clef_répartition[[#This Row],[Année]])))</f>
        <v>42</v>
      </c>
      <c r="G11721" t="str">
        <f>Clef_répartition[[#This Row],[Code_Nom]]&amp;"_"&amp;Clef_répartition[[#This Row],[Nombre]]&amp;"_"&amp;Clef_répartition[[#This Row],[Année]]</f>
        <v>ARAS JUNOVA_Association de communes RAS Jura-Nord vaudois_35_2022</v>
      </c>
      <c r="H11721">
        <v>5871</v>
      </c>
      <c r="I11721" t="s">
        <v>143</v>
      </c>
      <c r="J11721">
        <v>2022</v>
      </c>
      <c r="K11721">
        <v>1.8804452322285281E-2</v>
      </c>
    </row>
    <row r="11722" spans="1:11" x14ac:dyDescent="0.25">
      <c r="A11722" t="s">
        <v>713</v>
      </c>
      <c r="B11722" t="s">
        <v>533</v>
      </c>
      <c r="C11722" t="s">
        <v>534</v>
      </c>
      <c r="D11722" t="str">
        <f>Clef_répartition[[#This Row],[Code association]]&amp;"_"&amp;Clef_répartition[[#This Row],[Nom association]]</f>
        <v>ARAS JUNOVA_Association de communes RAS Jura-Nord vaudois</v>
      </c>
      <c r="E11722">
        <f>COUNTIFS(D$2:D11722,Clef_répartition[[#This Row],[Code_Nom]],J$2:J11722,Clef_répartition[[#This Row],[Année]])</f>
        <v>36</v>
      </c>
      <c r="F11722">
        <f>IF(Clef_répartition[[#This Row],[Code_Nom]]=D11721,F11721-1,(COUNTIFS(Clef_répartition[Code_Nom],Clef_répartition[[#This Row],[Code_Nom]],Clef_répartition[Année],Clef_répartition[[#This Row],[Année]])))</f>
        <v>41</v>
      </c>
      <c r="G11722" t="str">
        <f>Clef_répartition[[#This Row],[Code_Nom]]&amp;"_"&amp;Clef_répartition[[#This Row],[Nombre]]&amp;"_"&amp;Clef_répartition[[#This Row],[Année]]</f>
        <v>ARAS JUNOVA_Association de communes RAS Jura-Nord vaudois_36_2022</v>
      </c>
      <c r="H11722">
        <v>5741</v>
      </c>
      <c r="I11722" t="s">
        <v>144</v>
      </c>
      <c r="J11722">
        <v>2022</v>
      </c>
      <c r="K11722">
        <v>3.8191777652852935E-3</v>
      </c>
    </row>
    <row r="11723" spans="1:11" x14ac:dyDescent="0.25">
      <c r="A11723" t="s">
        <v>713</v>
      </c>
      <c r="B11723" t="s">
        <v>533</v>
      </c>
      <c r="C11723" t="s">
        <v>534</v>
      </c>
      <c r="D11723" t="str">
        <f>Clef_répartition[[#This Row],[Code association]]&amp;"_"&amp;Clef_répartition[[#This Row],[Nom association]]</f>
        <v>ARAS JUNOVA_Association de communes RAS Jura-Nord vaudois</v>
      </c>
      <c r="E11723">
        <f>COUNTIFS(D$2:D11723,Clef_répartition[[#This Row],[Code_Nom]],J$2:J11723,Clef_répartition[[#This Row],[Année]])</f>
        <v>37</v>
      </c>
      <c r="F11723">
        <f>IF(Clef_répartition[[#This Row],[Code_Nom]]=D11722,F11722-1,(COUNTIFS(Clef_répartition[Code_Nom],Clef_répartition[[#This Row],[Code_Nom]],Clef_répartition[Année],Clef_répartition[[#This Row],[Année]])))</f>
        <v>40</v>
      </c>
      <c r="G11723" t="str">
        <f>Clef_répartition[[#This Row],[Code_Nom]]&amp;"_"&amp;Clef_répartition[[#This Row],[Nombre]]&amp;"_"&amp;Clef_répartition[[#This Row],[Année]]</f>
        <v>ARAS JUNOVA_Association de communes RAS Jura-Nord vaudois_37_2022</v>
      </c>
      <c r="H11723">
        <v>5872</v>
      </c>
      <c r="I11723" t="s">
        <v>154</v>
      </c>
      <c r="J11723">
        <v>2022</v>
      </c>
      <c r="K11723">
        <v>8.2559955719310699E-2</v>
      </c>
    </row>
    <row r="11724" spans="1:11" x14ac:dyDescent="0.25">
      <c r="A11724" t="s">
        <v>713</v>
      </c>
      <c r="B11724" t="s">
        <v>533</v>
      </c>
      <c r="C11724" t="s">
        <v>534</v>
      </c>
      <c r="D11724" t="str">
        <f>Clef_répartition[[#This Row],[Code association]]&amp;"_"&amp;Clef_répartition[[#This Row],[Nom association]]</f>
        <v>ARAS JUNOVA_Association de communes RAS Jura-Nord vaudois</v>
      </c>
      <c r="E11724">
        <f>COUNTIFS(D$2:D11724,Clef_répartition[[#This Row],[Code_Nom]],J$2:J11724,Clef_répartition[[#This Row],[Année]])</f>
        <v>38</v>
      </c>
      <c r="F11724">
        <f>IF(Clef_répartition[[#This Row],[Code_Nom]]=D11723,F11723-1,(COUNTIFS(Clef_répartition[Code_Nom],Clef_répartition[[#This Row],[Code_Nom]],Clef_répartition[Année],Clef_répartition[[#This Row],[Année]])))</f>
        <v>39</v>
      </c>
      <c r="G11724" t="str">
        <f>Clef_répartition[[#This Row],[Code_Nom]]&amp;"_"&amp;Clef_répartition[[#This Row],[Nombre]]&amp;"_"&amp;Clef_répartition[[#This Row],[Année]]</f>
        <v>ARAS JUNOVA_Association de communes RAS Jura-Nord vaudois_38_2022</v>
      </c>
      <c r="H11724">
        <v>5872</v>
      </c>
      <c r="I11724" t="s">
        <v>154</v>
      </c>
      <c r="J11724">
        <v>2022</v>
      </c>
      <c r="K11724">
        <v>5.6548199845307699E-2</v>
      </c>
    </row>
    <row r="11725" spans="1:11" x14ac:dyDescent="0.25">
      <c r="A11725" t="s">
        <v>713</v>
      </c>
      <c r="B11725" t="s">
        <v>533</v>
      </c>
      <c r="C11725" t="s">
        <v>534</v>
      </c>
      <c r="D11725" t="str">
        <f>Clef_répartition[[#This Row],[Code association]]&amp;"_"&amp;Clef_répartition[[#This Row],[Nom association]]</f>
        <v>ARAS JUNOVA_Association de communes RAS Jura-Nord vaudois</v>
      </c>
      <c r="E11725">
        <f>COUNTIFS(D$2:D11725,Clef_répartition[[#This Row],[Code_Nom]],J$2:J11725,Clef_répartition[[#This Row],[Année]])</f>
        <v>39</v>
      </c>
      <c r="F11725">
        <f>IF(Clef_répartition[[#This Row],[Code_Nom]]=D11724,F11724-1,(COUNTIFS(Clef_répartition[Code_Nom],Clef_répartition[[#This Row],[Code_Nom]],Clef_répartition[Année],Clef_répartition[[#This Row],[Année]])))</f>
        <v>38</v>
      </c>
      <c r="G11725" t="str">
        <f>Clef_répartition[[#This Row],[Code_Nom]]&amp;"_"&amp;Clef_répartition[[#This Row],[Nombre]]&amp;"_"&amp;Clef_répartition[[#This Row],[Année]]</f>
        <v>ARAS JUNOVA_Association de communes RAS Jura-Nord vaudois_39_2022</v>
      </c>
      <c r="H11725">
        <v>5873</v>
      </c>
      <c r="I11725" t="s">
        <v>155</v>
      </c>
      <c r="J11725">
        <v>2022</v>
      </c>
      <c r="K11725">
        <v>1.3739040653801538E-2</v>
      </c>
    </row>
    <row r="11726" spans="1:11" x14ac:dyDescent="0.25">
      <c r="A11726" t="s">
        <v>713</v>
      </c>
      <c r="B11726" t="s">
        <v>533</v>
      </c>
      <c r="C11726" t="s">
        <v>534</v>
      </c>
      <c r="D11726" t="str">
        <f>Clef_répartition[[#This Row],[Code association]]&amp;"_"&amp;Clef_répartition[[#This Row],[Nom association]]</f>
        <v>ARAS JUNOVA_Association de communes RAS Jura-Nord vaudois</v>
      </c>
      <c r="E11726">
        <f>COUNTIFS(D$2:D11726,Clef_répartition[[#This Row],[Code_Nom]],J$2:J11726,Clef_répartition[[#This Row],[Année]])</f>
        <v>40</v>
      </c>
      <c r="F11726">
        <f>IF(Clef_répartition[[#This Row],[Code_Nom]]=D11725,F11725-1,(COUNTIFS(Clef_répartition[Code_Nom],Clef_répartition[[#This Row],[Code_Nom]],Clef_répartition[Année],Clef_répartition[[#This Row],[Année]])))</f>
        <v>37</v>
      </c>
      <c r="G11726" t="str">
        <f>Clef_répartition[[#This Row],[Code_Nom]]&amp;"_"&amp;Clef_répartition[[#This Row],[Nombre]]&amp;"_"&amp;Clef_répartition[[#This Row],[Année]]</f>
        <v>ARAS JUNOVA_Association de communes RAS Jura-Nord vaudois_40_2022</v>
      </c>
      <c r="H11726">
        <v>5873</v>
      </c>
      <c r="I11726" t="s">
        <v>155</v>
      </c>
      <c r="J11726">
        <v>2022</v>
      </c>
      <c r="K11726">
        <v>1.0860980937121748E-2</v>
      </c>
    </row>
    <row r="11727" spans="1:11" x14ac:dyDescent="0.25">
      <c r="A11727" t="s">
        <v>713</v>
      </c>
      <c r="B11727" t="s">
        <v>533</v>
      </c>
      <c r="C11727" t="s">
        <v>534</v>
      </c>
      <c r="D11727" t="str">
        <f>Clef_répartition[[#This Row],[Code association]]&amp;"_"&amp;Clef_répartition[[#This Row],[Nom association]]</f>
        <v>ARAS JUNOVA_Association de communes RAS Jura-Nord vaudois</v>
      </c>
      <c r="E11727">
        <f>COUNTIFS(D$2:D11727,Clef_répartition[[#This Row],[Code_Nom]],J$2:J11727,Clef_répartition[[#This Row],[Année]])</f>
        <v>41</v>
      </c>
      <c r="F11727">
        <f>IF(Clef_répartition[[#This Row],[Code_Nom]]=D11726,F11726-1,(COUNTIFS(Clef_répartition[Code_Nom],Clef_répartition[[#This Row],[Code_Nom]],Clef_répartition[Année],Clef_répartition[[#This Row],[Année]])))</f>
        <v>36</v>
      </c>
      <c r="G11727" t="str">
        <f>Clef_répartition[[#This Row],[Code_Nom]]&amp;"_"&amp;Clef_répartition[[#This Row],[Nombre]]&amp;"_"&amp;Clef_répartition[[#This Row],[Année]]</f>
        <v>ARAS JUNOVA_Association de communes RAS Jura-Nord vaudois_41_2022</v>
      </c>
      <c r="H11727">
        <v>5750</v>
      </c>
      <c r="I11727" t="s">
        <v>158</v>
      </c>
      <c r="J11727">
        <v>2022</v>
      </c>
      <c r="K11727">
        <v>3.5889855036945065E-3</v>
      </c>
    </row>
    <row r="11728" spans="1:11" x14ac:dyDescent="0.25">
      <c r="A11728" t="s">
        <v>713</v>
      </c>
      <c r="B11728" t="s">
        <v>533</v>
      </c>
      <c r="C11728" t="s">
        <v>534</v>
      </c>
      <c r="D11728" t="str">
        <f>Clef_répartition[[#This Row],[Code association]]&amp;"_"&amp;Clef_répartition[[#This Row],[Nom association]]</f>
        <v>ARAS JUNOVA_Association de communes RAS Jura-Nord vaudois</v>
      </c>
      <c r="E11728">
        <f>COUNTIFS(D$2:D11728,Clef_répartition[[#This Row],[Code_Nom]],J$2:J11728,Clef_répartition[[#This Row],[Année]])</f>
        <v>42</v>
      </c>
      <c r="F11728">
        <f>IF(Clef_répartition[[#This Row],[Code_Nom]]=D11727,F11727-1,(COUNTIFS(Clef_répartition[Code_Nom],Clef_répartition[[#This Row],[Code_Nom]],Clef_répartition[Année],Clef_répartition[[#This Row],[Année]])))</f>
        <v>35</v>
      </c>
      <c r="G11728" t="str">
        <f>Clef_répartition[[#This Row],[Code_Nom]]&amp;"_"&amp;Clef_répartition[[#This Row],[Nombre]]&amp;"_"&amp;Clef_répartition[[#This Row],[Année]]</f>
        <v>ARAS JUNOVA_Association de communes RAS Jura-Nord vaudois_42_2022</v>
      </c>
      <c r="H11728">
        <v>5755</v>
      </c>
      <c r="I11728" t="s">
        <v>160</v>
      </c>
      <c r="J11728">
        <v>2022</v>
      </c>
      <c r="K11728">
        <v>6.7402304725223032E-3</v>
      </c>
    </row>
    <row r="11729" spans="1:11" x14ac:dyDescent="0.25">
      <c r="A11729" t="s">
        <v>713</v>
      </c>
      <c r="B11729" t="s">
        <v>533</v>
      </c>
      <c r="C11729" t="s">
        <v>534</v>
      </c>
      <c r="D11729" t="str">
        <f>Clef_répartition[[#This Row],[Code association]]&amp;"_"&amp;Clef_répartition[[#This Row],[Nom association]]</f>
        <v>ARAS JUNOVA_Association de communes RAS Jura-Nord vaudois</v>
      </c>
      <c r="E11729">
        <f>COUNTIFS(D$2:D11729,Clef_répartition[[#This Row],[Code_Nom]],J$2:J11729,Clef_répartition[[#This Row],[Année]])</f>
        <v>43</v>
      </c>
      <c r="F11729">
        <f>IF(Clef_répartition[[#This Row],[Code_Nom]]=D11728,F11728-1,(COUNTIFS(Clef_répartition[Code_Nom],Clef_répartition[[#This Row],[Code_Nom]],Clef_répartition[Année],Clef_répartition[[#This Row],[Année]])))</f>
        <v>34</v>
      </c>
      <c r="G11729" t="str">
        <f>Clef_répartition[[#This Row],[Code_Nom]]&amp;"_"&amp;Clef_répartition[[#This Row],[Nombre]]&amp;"_"&amp;Clef_répartition[[#This Row],[Année]]</f>
        <v>ARAS JUNOVA_Association de communes RAS Jura-Nord vaudois_43_2022</v>
      </c>
      <c r="H11729">
        <v>5919</v>
      </c>
      <c r="I11729" t="s">
        <v>172</v>
      </c>
      <c r="J11729">
        <v>2022</v>
      </c>
      <c r="K11729">
        <v>1.6684404799382766E-3</v>
      </c>
    </row>
    <row r="11730" spans="1:11" x14ac:dyDescent="0.25">
      <c r="A11730" t="s">
        <v>713</v>
      </c>
      <c r="B11730" t="s">
        <v>533</v>
      </c>
      <c r="C11730" t="s">
        <v>534</v>
      </c>
      <c r="D11730" t="str">
        <f>Clef_répartition[[#This Row],[Code association]]&amp;"_"&amp;Clef_répartition[[#This Row],[Nom association]]</f>
        <v>ARAS JUNOVA_Association de communes RAS Jura-Nord vaudois</v>
      </c>
      <c r="E11730">
        <f>COUNTIFS(D$2:D11730,Clef_répartition[[#This Row],[Code_Nom]],J$2:J11730,Clef_répartition[[#This Row],[Année]])</f>
        <v>44</v>
      </c>
      <c r="F11730">
        <f>IF(Clef_répartition[[#This Row],[Code_Nom]]=D11729,F11729-1,(COUNTIFS(Clef_répartition[Code_Nom],Clef_répartition[[#This Row],[Code_Nom]],Clef_répartition[Année],Clef_répartition[[#This Row],[Année]])))</f>
        <v>33</v>
      </c>
      <c r="G11730" t="str">
        <f>Clef_répartition[[#This Row],[Code_Nom]]&amp;"_"&amp;Clef_répartition[[#This Row],[Nombre]]&amp;"_"&amp;Clef_répartition[[#This Row],[Année]]</f>
        <v>ARAS JUNOVA_Association de communes RAS Jura-Nord vaudois_44_2022</v>
      </c>
      <c r="H11730">
        <v>5562</v>
      </c>
      <c r="I11730" t="s">
        <v>173</v>
      </c>
      <c r="J11730">
        <v>2022</v>
      </c>
      <c r="K11730">
        <v>3.6794373777055046E-4</v>
      </c>
    </row>
    <row r="11731" spans="1:11" x14ac:dyDescent="0.25">
      <c r="A11731" t="s">
        <v>713</v>
      </c>
      <c r="B11731" t="s">
        <v>533</v>
      </c>
      <c r="C11731" t="s">
        <v>534</v>
      </c>
      <c r="D11731" t="str">
        <f>Clef_répartition[[#This Row],[Code association]]&amp;"_"&amp;Clef_répartition[[#This Row],[Nom association]]</f>
        <v>ARAS JUNOVA_Association de communes RAS Jura-Nord vaudois</v>
      </c>
      <c r="E11731">
        <f>COUNTIFS(D$2:D11731,Clef_répartition[[#This Row],[Code_Nom]],J$2:J11731,Clef_répartition[[#This Row],[Année]])</f>
        <v>45</v>
      </c>
      <c r="F11731">
        <f>IF(Clef_répartition[[#This Row],[Code_Nom]]=D11730,F11730-1,(COUNTIFS(Clef_répartition[Code_Nom],Clef_répartition[[#This Row],[Code_Nom]],Clef_répartition[Année],Clef_répartition[[#This Row],[Année]])))</f>
        <v>32</v>
      </c>
      <c r="G11731" t="str">
        <f>Clef_répartition[[#This Row],[Code_Nom]]&amp;"_"&amp;Clef_répartition[[#This Row],[Nombre]]&amp;"_"&amp;Clef_répartition[[#This Row],[Année]]</f>
        <v>ARAS JUNOVA_Association de communes RAS Jura-Nord vaudois_45_2022</v>
      </c>
      <c r="H11731">
        <v>5921</v>
      </c>
      <c r="I11731" t="s">
        <v>180</v>
      </c>
      <c r="J11731">
        <v>2022</v>
      </c>
      <c r="K11731">
        <v>6.1760359721546359E-4</v>
      </c>
    </row>
    <row r="11732" spans="1:11" x14ac:dyDescent="0.25">
      <c r="A11732" t="s">
        <v>713</v>
      </c>
      <c r="B11732" t="s">
        <v>533</v>
      </c>
      <c r="C11732" t="s">
        <v>534</v>
      </c>
      <c r="D11732" t="str">
        <f>Clef_répartition[[#This Row],[Code association]]&amp;"_"&amp;Clef_répartition[[#This Row],[Nom association]]</f>
        <v>ARAS JUNOVA_Association de communes RAS Jura-Nord vaudois</v>
      </c>
      <c r="E11732">
        <f>COUNTIFS(D$2:D11732,Clef_répartition[[#This Row],[Code_Nom]],J$2:J11732,Clef_répartition[[#This Row],[Année]])</f>
        <v>46</v>
      </c>
      <c r="F11732">
        <f>IF(Clef_répartition[[#This Row],[Code_Nom]]=D11731,F11731-1,(COUNTIFS(Clef_répartition[Code_Nom],Clef_répartition[[#This Row],[Code_Nom]],Clef_répartition[Année],Clef_répartition[[#This Row],[Année]])))</f>
        <v>31</v>
      </c>
      <c r="G11732" t="str">
        <f>Clef_répartition[[#This Row],[Code_Nom]]&amp;"_"&amp;Clef_répartition[[#This Row],[Nombre]]&amp;"_"&amp;Clef_répartition[[#This Row],[Année]]</f>
        <v>ARAS JUNOVA_Association de communes RAS Jura-Nord vaudois_46_2022</v>
      </c>
      <c r="H11732">
        <v>5922</v>
      </c>
      <c r="I11732" t="s">
        <v>183</v>
      </c>
      <c r="J11732">
        <v>2022</v>
      </c>
      <c r="K11732">
        <v>1.9621579616381744E-3</v>
      </c>
    </row>
    <row r="11733" spans="1:11" x14ac:dyDescent="0.25">
      <c r="A11733" t="s">
        <v>713</v>
      </c>
      <c r="B11733" t="s">
        <v>533</v>
      </c>
      <c r="C11733" t="s">
        <v>534</v>
      </c>
      <c r="D11733" t="str">
        <f>Clef_répartition[[#This Row],[Code association]]&amp;"_"&amp;Clef_répartition[[#This Row],[Nom association]]</f>
        <v>ARAS JUNOVA_Association de communes RAS Jura-Nord vaudois</v>
      </c>
      <c r="E11733">
        <f>COUNTIFS(D$2:D11733,Clef_répartition[[#This Row],[Code_Nom]],J$2:J11733,Clef_répartition[[#This Row],[Année]])</f>
        <v>47</v>
      </c>
      <c r="F11733">
        <f>IF(Clef_répartition[[#This Row],[Code_Nom]]=D11732,F11732-1,(COUNTIFS(Clef_répartition[Code_Nom],Clef_répartition[[#This Row],[Code_Nom]],Clef_répartition[Année],Clef_répartition[[#This Row],[Année]])))</f>
        <v>30</v>
      </c>
      <c r="G11733" t="str">
        <f>Clef_répartition[[#This Row],[Code_Nom]]&amp;"_"&amp;Clef_répartition[[#This Row],[Nombre]]&amp;"_"&amp;Clef_répartition[[#This Row],[Année]]</f>
        <v>ARAS JUNOVA_Association de communes RAS Jura-Nord vaudois_47_2022</v>
      </c>
      <c r="H11733">
        <v>5756</v>
      </c>
      <c r="I11733" t="s">
        <v>185</v>
      </c>
      <c r="J11733">
        <v>2022</v>
      </c>
      <c r="K11733">
        <v>1.2453399802446918E-2</v>
      </c>
    </row>
    <row r="11734" spans="1:11" x14ac:dyDescent="0.25">
      <c r="A11734" t="s">
        <v>713</v>
      </c>
      <c r="B11734" t="s">
        <v>533</v>
      </c>
      <c r="C11734" t="s">
        <v>534</v>
      </c>
      <c r="D11734" t="str">
        <f>Clef_répartition[[#This Row],[Code association]]&amp;"_"&amp;Clef_répartition[[#This Row],[Nom association]]</f>
        <v>ARAS JUNOVA_Association de communes RAS Jura-Nord vaudois</v>
      </c>
      <c r="E11734">
        <f>COUNTIFS(D$2:D11734,Clef_répartition[[#This Row],[Code_Nom]],J$2:J11734,Clef_répartition[[#This Row],[Année]])</f>
        <v>48</v>
      </c>
      <c r="F11734">
        <f>IF(Clef_répartition[[#This Row],[Code_Nom]]=D11733,F11733-1,(COUNTIFS(Clef_répartition[Code_Nom],Clef_répartition[[#This Row],[Code_Nom]],Clef_répartition[Année],Clef_répartition[[#This Row],[Année]])))</f>
        <v>29</v>
      </c>
      <c r="G11734" t="str">
        <f>Clef_répartition[[#This Row],[Code_Nom]]&amp;"_"&amp;Clef_répartition[[#This Row],[Nombre]]&amp;"_"&amp;Clef_répartition[[#This Row],[Année]]</f>
        <v>ARAS JUNOVA_Association de communes RAS Jura-Nord vaudois_48_2022</v>
      </c>
      <c r="H11734">
        <v>5563</v>
      </c>
      <c r="I11734" t="s">
        <v>193</v>
      </c>
      <c r="J11734">
        <v>2022</v>
      </c>
      <c r="K11734">
        <v>4.022107773022052E-4</v>
      </c>
    </row>
    <row r="11735" spans="1:11" x14ac:dyDescent="0.25">
      <c r="A11735" t="s">
        <v>713</v>
      </c>
      <c r="B11735" t="s">
        <v>533</v>
      </c>
      <c r="C11735" t="s">
        <v>534</v>
      </c>
      <c r="D11735" t="str">
        <f>Clef_répartition[[#This Row],[Code association]]&amp;"_"&amp;Clef_répartition[[#This Row],[Nom association]]</f>
        <v>ARAS JUNOVA_Association de communes RAS Jura-Nord vaudois</v>
      </c>
      <c r="E11735">
        <f>COUNTIFS(D$2:D11735,Clef_répartition[[#This Row],[Code_Nom]],J$2:J11735,Clef_répartition[[#This Row],[Année]])</f>
        <v>49</v>
      </c>
      <c r="F11735">
        <f>IF(Clef_répartition[[#This Row],[Code_Nom]]=D11734,F11734-1,(COUNTIFS(Clef_répartition[Code_Nom],Clef_répartition[[#This Row],[Code_Nom]],Clef_répartition[Année],Clef_répartition[[#This Row],[Année]])))</f>
        <v>28</v>
      </c>
      <c r="G11735" t="str">
        <f>Clef_répartition[[#This Row],[Code_Nom]]&amp;"_"&amp;Clef_répartition[[#This Row],[Nombre]]&amp;"_"&amp;Clef_répartition[[#This Row],[Année]]</f>
        <v>ARAS JUNOVA_Association de communes RAS Jura-Nord vaudois_49_2022</v>
      </c>
      <c r="H11735">
        <v>5564</v>
      </c>
      <c r="I11735" t="s">
        <v>194</v>
      </c>
      <c r="J11735">
        <v>2022</v>
      </c>
      <c r="K11735">
        <v>2.847237846222461E-4</v>
      </c>
    </row>
    <row r="11736" spans="1:11" x14ac:dyDescent="0.25">
      <c r="A11736" t="s">
        <v>713</v>
      </c>
      <c r="B11736" t="s">
        <v>533</v>
      </c>
      <c r="C11736" t="s">
        <v>534</v>
      </c>
      <c r="D11736" t="str">
        <f>Clef_répartition[[#This Row],[Code association]]&amp;"_"&amp;Clef_répartition[[#This Row],[Nom association]]</f>
        <v>ARAS JUNOVA_Association de communes RAS Jura-Nord vaudois</v>
      </c>
      <c r="E11736">
        <f>COUNTIFS(D$2:D11736,Clef_répartition[[#This Row],[Code_Nom]],J$2:J11736,Clef_répartition[[#This Row],[Année]])</f>
        <v>50</v>
      </c>
      <c r="F11736">
        <f>IF(Clef_répartition[[#This Row],[Code_Nom]]=D11735,F11735-1,(COUNTIFS(Clef_répartition[Code_Nom],Clef_répartition[[#This Row],[Code_Nom]],Clef_répartition[Année],Clef_répartition[[#This Row],[Année]])))</f>
        <v>27</v>
      </c>
      <c r="G11736" t="str">
        <f>Clef_répartition[[#This Row],[Code_Nom]]&amp;"_"&amp;Clef_répartition[[#This Row],[Nombre]]&amp;"_"&amp;Clef_répartition[[#This Row],[Année]]</f>
        <v>ARAS JUNOVA_Association de communes RAS Jura-Nord vaudois_50_2022</v>
      </c>
      <c r="H11736">
        <v>5565</v>
      </c>
      <c r="I11736" t="s">
        <v>199</v>
      </c>
      <c r="J11736">
        <v>2022</v>
      </c>
      <c r="K11736">
        <v>1.244200891508579E-3</v>
      </c>
    </row>
    <row r="11737" spans="1:11" x14ac:dyDescent="0.25">
      <c r="A11737" t="s">
        <v>713</v>
      </c>
      <c r="B11737" t="s">
        <v>533</v>
      </c>
      <c r="C11737" t="s">
        <v>534</v>
      </c>
      <c r="D11737" t="str">
        <f>Clef_répartition[[#This Row],[Code association]]&amp;"_"&amp;Clef_répartition[[#This Row],[Nom association]]</f>
        <v>ARAS JUNOVA_Association de communes RAS Jura-Nord vaudois</v>
      </c>
      <c r="E11737">
        <f>COUNTIFS(D$2:D11737,Clef_répartition[[#This Row],[Code_Nom]],J$2:J11737,Clef_répartition[[#This Row],[Année]])</f>
        <v>51</v>
      </c>
      <c r="F11737">
        <f>IF(Clef_répartition[[#This Row],[Code_Nom]]=D11736,F11736-1,(COUNTIFS(Clef_répartition[Code_Nom],Clef_répartition[[#This Row],[Code_Nom]],Clef_répartition[Année],Clef_répartition[[#This Row],[Année]])))</f>
        <v>26</v>
      </c>
      <c r="G11737" t="str">
        <f>Clef_répartition[[#This Row],[Code_Nom]]&amp;"_"&amp;Clef_répartition[[#This Row],[Nombre]]&amp;"_"&amp;Clef_répartition[[#This Row],[Année]]</f>
        <v>ARAS JUNOVA_Association de communes RAS Jura-Nord vaudois_51_2022</v>
      </c>
      <c r="H11737">
        <v>5757</v>
      </c>
      <c r="I11737" t="s">
        <v>201</v>
      </c>
      <c r="J11737">
        <v>2022</v>
      </c>
      <c r="K11737">
        <v>0.25508274015191607</v>
      </c>
    </row>
    <row r="11738" spans="1:11" x14ac:dyDescent="0.25">
      <c r="A11738" t="s">
        <v>713</v>
      </c>
      <c r="B11738" t="s">
        <v>533</v>
      </c>
      <c r="C11738" t="s">
        <v>534</v>
      </c>
      <c r="D11738" t="str">
        <f>Clef_répartition[[#This Row],[Code association]]&amp;"_"&amp;Clef_répartition[[#This Row],[Nom association]]</f>
        <v>ARAS JUNOVA_Association de communes RAS Jura-Nord vaudois</v>
      </c>
      <c r="E11738">
        <f>COUNTIFS(D$2:D11738,Clef_répartition[[#This Row],[Code_Nom]],J$2:J11738,Clef_répartition[[#This Row],[Année]])</f>
        <v>52</v>
      </c>
      <c r="F11738">
        <f>IF(Clef_répartition[[#This Row],[Code_Nom]]=D11737,F11737-1,(COUNTIFS(Clef_répartition[Code_Nom],Clef_répartition[[#This Row],[Code_Nom]],Clef_répartition[Année],Clef_répartition[[#This Row],[Année]])))</f>
        <v>25</v>
      </c>
      <c r="G11738" t="str">
        <f>Clef_répartition[[#This Row],[Code_Nom]]&amp;"_"&amp;Clef_répartition[[#This Row],[Nombre]]&amp;"_"&amp;Clef_répartition[[#This Row],[Année]]</f>
        <v>ARAS JUNOVA_Association de communes RAS Jura-Nord vaudois_52_2022</v>
      </c>
      <c r="H11738">
        <v>5924</v>
      </c>
      <c r="I11738" t="s">
        <v>202</v>
      </c>
      <c r="J11738">
        <v>2022</v>
      </c>
      <c r="K11738">
        <v>9.3090224436202123E-4</v>
      </c>
    </row>
    <row r="11739" spans="1:11" x14ac:dyDescent="0.25">
      <c r="A11739" t="s">
        <v>713</v>
      </c>
      <c r="B11739" t="s">
        <v>533</v>
      </c>
      <c r="C11739" t="s">
        <v>534</v>
      </c>
      <c r="D11739" t="str">
        <f>Clef_répartition[[#This Row],[Code association]]&amp;"_"&amp;Clef_répartition[[#This Row],[Nom association]]</f>
        <v>ARAS JUNOVA_Association de communes RAS Jura-Nord vaudois</v>
      </c>
      <c r="E11739">
        <f>COUNTIFS(D$2:D11739,Clef_répartition[[#This Row],[Code_Nom]],J$2:J11739,Clef_répartition[[#This Row],[Année]])</f>
        <v>53</v>
      </c>
      <c r="F11739">
        <f>IF(Clef_répartition[[#This Row],[Code_Nom]]=D11738,F11738-1,(COUNTIFS(Clef_répartition[Code_Nom],Clef_répartition[[#This Row],[Code_Nom]],Clef_répartition[Année],Clef_répartition[[#This Row],[Année]])))</f>
        <v>24</v>
      </c>
      <c r="G11739" t="str">
        <f>Clef_répartition[[#This Row],[Code_Nom]]&amp;"_"&amp;Clef_répartition[[#This Row],[Nombre]]&amp;"_"&amp;Clef_répartition[[#This Row],[Année]]</f>
        <v>ARAS JUNOVA_Association de communes RAS Jura-Nord vaudois_53_2022</v>
      </c>
      <c r="H11739">
        <v>5925</v>
      </c>
      <c r="I11739" t="s">
        <v>207</v>
      </c>
      <c r="J11739">
        <v>2022</v>
      </c>
      <c r="K11739">
        <v>1.1852184863968116E-4</v>
      </c>
    </row>
    <row r="11740" spans="1:11" x14ac:dyDescent="0.25">
      <c r="A11740" t="s">
        <v>713</v>
      </c>
      <c r="B11740" t="s">
        <v>533</v>
      </c>
      <c r="C11740" t="s">
        <v>534</v>
      </c>
      <c r="D11740" t="str">
        <f>Clef_répartition[[#This Row],[Code association]]&amp;"_"&amp;Clef_répartition[[#This Row],[Nom association]]</f>
        <v>ARAS JUNOVA_Association de communes RAS Jura-Nord vaudois</v>
      </c>
      <c r="E11740">
        <f>COUNTIFS(D$2:D11740,Clef_répartition[[#This Row],[Code_Nom]],J$2:J11740,Clef_répartition[[#This Row],[Année]])</f>
        <v>54</v>
      </c>
      <c r="F11740">
        <f>IF(Clef_répartition[[#This Row],[Code_Nom]]=D11739,F11739-1,(COUNTIFS(Clef_répartition[Code_Nom],Clef_répartition[[#This Row],[Code_Nom]],Clef_répartition[Année],Clef_répartition[[#This Row],[Année]])))</f>
        <v>23</v>
      </c>
      <c r="G11740" t="str">
        <f>Clef_répartition[[#This Row],[Code_Nom]]&amp;"_"&amp;Clef_répartition[[#This Row],[Nombre]]&amp;"_"&amp;Clef_répartition[[#This Row],[Année]]</f>
        <v>ARAS JUNOVA_Association de communes RAS Jura-Nord vaudois_54_2022</v>
      </c>
      <c r="H11740">
        <v>5926</v>
      </c>
      <c r="I11740" t="s">
        <v>218</v>
      </c>
      <c r="J11740">
        <v>2022</v>
      </c>
      <c r="K11740">
        <v>2.1163596395306207E-3</v>
      </c>
    </row>
    <row r="11741" spans="1:11" x14ac:dyDescent="0.25">
      <c r="A11741" t="s">
        <v>713</v>
      </c>
      <c r="B11741" t="s">
        <v>533</v>
      </c>
      <c r="C11741" t="s">
        <v>534</v>
      </c>
      <c r="D11741" t="str">
        <f>Clef_répartition[[#This Row],[Code association]]&amp;"_"&amp;Clef_répartition[[#This Row],[Nom association]]</f>
        <v>ARAS JUNOVA_Association de communes RAS Jura-Nord vaudois</v>
      </c>
      <c r="E11741">
        <f>COUNTIFS(D$2:D11741,Clef_répartition[[#This Row],[Code_Nom]],J$2:J11741,Clef_répartition[[#This Row],[Année]])</f>
        <v>55</v>
      </c>
      <c r="F11741">
        <f>IF(Clef_répartition[[#This Row],[Code_Nom]]=D11740,F11740-1,(COUNTIFS(Clef_répartition[Code_Nom],Clef_répartition[[#This Row],[Code_Nom]],Clef_répartition[Année],Clef_répartition[[#This Row],[Année]])))</f>
        <v>22</v>
      </c>
      <c r="G11741" t="str">
        <f>Clef_répartition[[#This Row],[Code_Nom]]&amp;"_"&amp;Clef_répartition[[#This Row],[Nombre]]&amp;"_"&amp;Clef_répartition[[#This Row],[Année]]</f>
        <v>ARAS JUNOVA_Association de communes RAS Jura-Nord vaudois_55_2022</v>
      </c>
      <c r="H11741">
        <v>5759</v>
      </c>
      <c r="I11741" t="s">
        <v>220</v>
      </c>
      <c r="J11741">
        <v>2022</v>
      </c>
      <c r="K11741">
        <v>6.1028989011910244E-3</v>
      </c>
    </row>
    <row r="11742" spans="1:11" x14ac:dyDescent="0.25">
      <c r="A11742" t="s">
        <v>713</v>
      </c>
      <c r="B11742" t="s">
        <v>533</v>
      </c>
      <c r="C11742" t="s">
        <v>534</v>
      </c>
      <c r="D11742" t="str">
        <f>Clef_répartition[[#This Row],[Code association]]&amp;"_"&amp;Clef_répartition[[#This Row],[Nom association]]</f>
        <v>ARAS JUNOVA_Association de communes RAS Jura-Nord vaudois</v>
      </c>
      <c r="E11742">
        <f>COUNTIFS(D$2:D11742,Clef_répartition[[#This Row],[Code_Nom]],J$2:J11742,Clef_répartition[[#This Row],[Année]])</f>
        <v>56</v>
      </c>
      <c r="F11742">
        <f>IF(Clef_répartition[[#This Row],[Code_Nom]]=D11741,F11741-1,(COUNTIFS(Clef_répartition[Code_Nom],Clef_répartition[[#This Row],[Code_Nom]],Clef_répartition[Année],Clef_répartition[[#This Row],[Année]])))</f>
        <v>21</v>
      </c>
      <c r="G11742" t="str">
        <f>Clef_répartition[[#This Row],[Code_Nom]]&amp;"_"&amp;Clef_répartition[[#This Row],[Nombre]]&amp;"_"&amp;Clef_répartition[[#This Row],[Année]]</f>
        <v>ARAS JUNOVA_Association de communes RAS Jura-Nord vaudois_56_2022</v>
      </c>
      <c r="H11742">
        <v>5566</v>
      </c>
      <c r="I11742" t="s">
        <v>224</v>
      </c>
      <c r="J11742">
        <v>2022</v>
      </c>
      <c r="K11742">
        <v>1.0190174888719903E-3</v>
      </c>
    </row>
    <row r="11743" spans="1:11" x14ac:dyDescent="0.25">
      <c r="A11743" t="s">
        <v>713</v>
      </c>
      <c r="B11743" t="s">
        <v>533</v>
      </c>
      <c r="C11743" t="s">
        <v>534</v>
      </c>
      <c r="D11743" t="str">
        <f>Clef_répartition[[#This Row],[Code association]]&amp;"_"&amp;Clef_répartition[[#This Row],[Nom association]]</f>
        <v>ARAS JUNOVA_Association de communes RAS Jura-Nord vaudois</v>
      </c>
      <c r="E11743">
        <f>COUNTIFS(D$2:D11743,Clef_répartition[[#This Row],[Code_Nom]],J$2:J11743,Clef_répartition[[#This Row],[Année]])</f>
        <v>57</v>
      </c>
      <c r="F11743">
        <f>IF(Clef_répartition[[#This Row],[Code_Nom]]=D11742,F11742-1,(COUNTIFS(Clef_répartition[Code_Nom],Clef_répartition[[#This Row],[Code_Nom]],Clef_répartition[Année],Clef_répartition[[#This Row],[Année]])))</f>
        <v>20</v>
      </c>
      <c r="G11743" t="str">
        <f>Clef_répartition[[#This Row],[Code_Nom]]&amp;"_"&amp;Clef_répartition[[#This Row],[Nombre]]&amp;"_"&amp;Clef_répartition[[#This Row],[Année]]</f>
        <v>ARAS JUNOVA_Association de communes RAS Jura-Nord vaudois_57_2022</v>
      </c>
      <c r="H11743">
        <v>5760</v>
      </c>
      <c r="I11743" t="s">
        <v>227</v>
      </c>
      <c r="J11743">
        <v>2022</v>
      </c>
      <c r="K11743">
        <v>1.1421732643890244E-2</v>
      </c>
    </row>
    <row r="11744" spans="1:11" x14ac:dyDescent="0.25">
      <c r="A11744" t="s">
        <v>713</v>
      </c>
      <c r="B11744" t="s">
        <v>533</v>
      </c>
      <c r="C11744" t="s">
        <v>534</v>
      </c>
      <c r="D11744" t="str">
        <f>Clef_répartition[[#This Row],[Code association]]&amp;"_"&amp;Clef_répartition[[#This Row],[Nom association]]</f>
        <v>ARAS JUNOVA_Association de communes RAS Jura-Nord vaudois</v>
      </c>
      <c r="E11744">
        <f>COUNTIFS(D$2:D11744,Clef_répartition[[#This Row],[Code_Nom]],J$2:J11744,Clef_répartition[[#This Row],[Année]])</f>
        <v>58</v>
      </c>
      <c r="F11744">
        <f>IF(Clef_répartition[[#This Row],[Code_Nom]]=D11743,F11743-1,(COUNTIFS(Clef_répartition[Code_Nom],Clef_répartition[[#This Row],[Code_Nom]],Clef_répartition[Année],Clef_répartition[[#This Row],[Année]])))</f>
        <v>19</v>
      </c>
      <c r="G11744" t="str">
        <f>Clef_répartition[[#This Row],[Code_Nom]]&amp;"_"&amp;Clef_répartition[[#This Row],[Nombre]]&amp;"_"&amp;Clef_répartition[[#This Row],[Année]]</f>
        <v>ARAS JUNOVA_Association de communes RAS Jura-Nord vaudois_58_2022</v>
      </c>
      <c r="H11744">
        <v>5761</v>
      </c>
      <c r="I11744" t="s">
        <v>233</v>
      </c>
      <c r="J11744">
        <v>2022</v>
      </c>
      <c r="K11744">
        <v>1.7765786115616404E-2</v>
      </c>
    </row>
    <row r="11745" spans="1:11" x14ac:dyDescent="0.25">
      <c r="A11745" t="s">
        <v>713</v>
      </c>
      <c r="B11745" t="s">
        <v>533</v>
      </c>
      <c r="C11745" t="s">
        <v>534</v>
      </c>
      <c r="D11745" t="str">
        <f>Clef_répartition[[#This Row],[Code association]]&amp;"_"&amp;Clef_répartition[[#This Row],[Nom association]]</f>
        <v>ARAS JUNOVA_Association de communes RAS Jura-Nord vaudois</v>
      </c>
      <c r="E11745">
        <f>COUNTIFS(D$2:D11745,Clef_répartition[[#This Row],[Code_Nom]],J$2:J11745,Clef_répartition[[#This Row],[Année]])</f>
        <v>59</v>
      </c>
      <c r="F11745">
        <f>IF(Clef_répartition[[#This Row],[Code_Nom]]=D11744,F11744-1,(COUNTIFS(Clef_répartition[Code_Nom],Clef_répartition[[#This Row],[Code_Nom]],Clef_répartition[Année],Clef_répartition[[#This Row],[Année]])))</f>
        <v>18</v>
      </c>
      <c r="G11745" t="str">
        <f>Clef_répartition[[#This Row],[Code_Nom]]&amp;"_"&amp;Clef_répartition[[#This Row],[Nombre]]&amp;"_"&amp;Clef_répartition[[#This Row],[Année]]</f>
        <v>ARAS JUNOVA_Association de communes RAS Jura-Nord vaudois_59_2022</v>
      </c>
      <c r="H11745">
        <v>5928</v>
      </c>
      <c r="I11745" t="s">
        <v>240</v>
      </c>
      <c r="J11745">
        <v>2022</v>
      </c>
      <c r="K11745">
        <v>5.3683128974799175E-4</v>
      </c>
    </row>
    <row r="11746" spans="1:11" x14ac:dyDescent="0.25">
      <c r="A11746" t="s">
        <v>713</v>
      </c>
      <c r="B11746" t="s">
        <v>533</v>
      </c>
      <c r="C11746" t="s">
        <v>534</v>
      </c>
      <c r="D11746" t="str">
        <f>Clef_répartition[[#This Row],[Code association]]&amp;"_"&amp;Clef_répartition[[#This Row],[Nom association]]</f>
        <v>ARAS JUNOVA_Association de communes RAS Jura-Nord vaudois</v>
      </c>
      <c r="E11746">
        <f>COUNTIFS(D$2:D11746,Clef_répartition[[#This Row],[Code_Nom]],J$2:J11746,Clef_répartition[[#This Row],[Année]])</f>
        <v>60</v>
      </c>
      <c r="F11746">
        <f>IF(Clef_répartition[[#This Row],[Code_Nom]]=D11745,F11745-1,(COUNTIFS(Clef_répartition[Code_Nom],Clef_répartition[[#This Row],[Code_Nom]],Clef_répartition[Année],Clef_répartition[[#This Row],[Année]])))</f>
        <v>17</v>
      </c>
      <c r="G11746" t="str">
        <f>Clef_répartition[[#This Row],[Code_Nom]]&amp;"_"&amp;Clef_répartition[[#This Row],[Nombre]]&amp;"_"&amp;Clef_répartition[[#This Row],[Année]]</f>
        <v>ARAS JUNOVA_Association de communes RAS Jura-Nord vaudois_60_2022</v>
      </c>
      <c r="H11746">
        <v>5568</v>
      </c>
      <c r="I11746" t="s">
        <v>249</v>
      </c>
      <c r="J11746">
        <v>2022</v>
      </c>
      <c r="K11746">
        <v>1.2437113623724124E-2</v>
      </c>
    </row>
    <row r="11747" spans="1:11" x14ac:dyDescent="0.25">
      <c r="A11747" t="s">
        <v>713</v>
      </c>
      <c r="B11747" t="s">
        <v>533</v>
      </c>
      <c r="C11747" t="s">
        <v>534</v>
      </c>
      <c r="D11747" t="str">
        <f>Clef_répartition[[#This Row],[Code association]]&amp;"_"&amp;Clef_répartition[[#This Row],[Nom association]]</f>
        <v>ARAS JUNOVA_Association de communes RAS Jura-Nord vaudois</v>
      </c>
      <c r="E11747">
        <f>COUNTIFS(D$2:D11747,Clef_répartition[[#This Row],[Code_Nom]],J$2:J11747,Clef_répartition[[#This Row],[Année]])</f>
        <v>61</v>
      </c>
      <c r="F11747">
        <f>IF(Clef_répartition[[#This Row],[Code_Nom]]=D11746,F11746-1,(COUNTIFS(Clef_répartition[Code_Nom],Clef_répartition[[#This Row],[Code_Nom]],Clef_répartition[Année],Clef_répartition[[#This Row],[Année]])))</f>
        <v>16</v>
      </c>
      <c r="G11747" t="str">
        <f>Clef_répartition[[#This Row],[Code_Nom]]&amp;"_"&amp;Clef_répartition[[#This Row],[Nombre]]&amp;"_"&amp;Clef_répartition[[#This Row],[Année]]</f>
        <v>ARAS JUNOVA_Association de communes RAS Jura-Nord vaudois_61_2022</v>
      </c>
      <c r="H11747">
        <v>5762</v>
      </c>
      <c r="I11747" t="s">
        <v>253</v>
      </c>
      <c r="J11747">
        <v>2022</v>
      </c>
      <c r="K11747">
        <v>3.4069934357232818E-3</v>
      </c>
    </row>
    <row r="11748" spans="1:11" x14ac:dyDescent="0.25">
      <c r="A11748" t="s">
        <v>713</v>
      </c>
      <c r="B11748" t="s">
        <v>533</v>
      </c>
      <c r="C11748" t="s">
        <v>534</v>
      </c>
      <c r="D11748" t="str">
        <f>Clef_répartition[[#This Row],[Code association]]&amp;"_"&amp;Clef_répartition[[#This Row],[Nom association]]</f>
        <v>ARAS JUNOVA_Association de communes RAS Jura-Nord vaudois</v>
      </c>
      <c r="E11748">
        <f>COUNTIFS(D$2:D11748,Clef_répartition[[#This Row],[Code_Nom]],J$2:J11748,Clef_répartition[[#This Row],[Année]])</f>
        <v>62</v>
      </c>
      <c r="F11748">
        <f>IF(Clef_répartition[[#This Row],[Code_Nom]]=D11747,F11747-1,(COUNTIFS(Clef_répartition[Code_Nom],Clef_répartition[[#This Row],[Code_Nom]],Clef_répartition[Année],Clef_répartition[[#This Row],[Année]])))</f>
        <v>15</v>
      </c>
      <c r="G11748" t="str">
        <f>Clef_répartition[[#This Row],[Code_Nom]]&amp;"_"&amp;Clef_répartition[[#This Row],[Nombre]]&amp;"_"&amp;Clef_répartition[[#This Row],[Année]]</f>
        <v>ARAS JUNOVA_Association de communes RAS Jura-Nord vaudois_62_2022</v>
      </c>
      <c r="H11748">
        <v>5929</v>
      </c>
      <c r="I11748" t="s">
        <v>257</v>
      </c>
      <c r="J11748">
        <v>2022</v>
      </c>
      <c r="K11748">
        <v>1.6708881256191088E-3</v>
      </c>
    </row>
    <row r="11749" spans="1:11" x14ac:dyDescent="0.25">
      <c r="A11749" t="s">
        <v>713</v>
      </c>
      <c r="B11749" t="s">
        <v>533</v>
      </c>
      <c r="C11749" t="s">
        <v>534</v>
      </c>
      <c r="D11749" t="str">
        <f>Clef_répartition[[#This Row],[Code association]]&amp;"_"&amp;Clef_répartition[[#This Row],[Nom association]]</f>
        <v>ARAS JUNOVA_Association de communes RAS Jura-Nord vaudois</v>
      </c>
      <c r="E11749">
        <f>COUNTIFS(D$2:D11749,Clef_répartition[[#This Row],[Code_Nom]],J$2:J11749,Clef_répartition[[#This Row],[Année]])</f>
        <v>63</v>
      </c>
      <c r="F11749">
        <f>IF(Clef_répartition[[#This Row],[Code_Nom]]=D11748,F11748-1,(COUNTIFS(Clef_répartition[Code_Nom],Clef_répartition[[#This Row],[Code_Nom]],Clef_répartition[Année],Clef_répartition[[#This Row],[Année]])))</f>
        <v>14</v>
      </c>
      <c r="G11749" t="str">
        <f>Clef_répartition[[#This Row],[Code_Nom]]&amp;"_"&amp;Clef_répartition[[#This Row],[Nombre]]&amp;"_"&amp;Clef_répartition[[#This Row],[Année]]</f>
        <v>ARAS JUNOVA_Association de communes RAS Jura-Nord vaudois_63_2022</v>
      </c>
      <c r="H11749">
        <v>5930</v>
      </c>
      <c r="I11749" t="s">
        <v>259</v>
      </c>
      <c r="J11749">
        <v>2022</v>
      </c>
      <c r="K11749">
        <v>5.5886010087548407E-4</v>
      </c>
    </row>
    <row r="11750" spans="1:11" x14ac:dyDescent="0.25">
      <c r="A11750" t="s">
        <v>713</v>
      </c>
      <c r="B11750" t="s">
        <v>533</v>
      </c>
      <c r="C11750" t="s">
        <v>534</v>
      </c>
      <c r="D11750" t="str">
        <f>Clef_répartition[[#This Row],[Code association]]&amp;"_"&amp;Clef_répartition[[#This Row],[Nom association]]</f>
        <v>ARAS JUNOVA_Association de communes RAS Jura-Nord vaudois</v>
      </c>
      <c r="E11750">
        <f>COUNTIFS(D$2:D11750,Clef_répartition[[#This Row],[Code_Nom]],J$2:J11750,Clef_répartition[[#This Row],[Année]])</f>
        <v>64</v>
      </c>
      <c r="F11750">
        <f>IF(Clef_répartition[[#This Row],[Code_Nom]]=D11749,F11749-1,(COUNTIFS(Clef_répartition[Code_Nom],Clef_répartition[[#This Row],[Code_Nom]],Clef_répartition[Année],Clef_répartition[[#This Row],[Année]])))</f>
        <v>13</v>
      </c>
      <c r="G11750" t="str">
        <f>Clef_répartition[[#This Row],[Code_Nom]]&amp;"_"&amp;Clef_répartition[[#This Row],[Nombre]]&amp;"_"&amp;Clef_répartition[[#This Row],[Année]]</f>
        <v>ARAS JUNOVA_Association de communes RAS Jura-Nord vaudois_64_2022</v>
      </c>
      <c r="H11750">
        <v>5571</v>
      </c>
      <c r="I11750" t="s">
        <v>263</v>
      </c>
      <c r="J11750">
        <v>2022</v>
      </c>
      <c r="K11750">
        <v>2.2265036951680823E-3</v>
      </c>
    </row>
    <row r="11751" spans="1:11" x14ac:dyDescent="0.25">
      <c r="A11751" t="s">
        <v>713</v>
      </c>
      <c r="B11751" t="s">
        <v>533</v>
      </c>
      <c r="C11751" t="s">
        <v>534</v>
      </c>
      <c r="D11751" t="str">
        <f>Clef_répartition[[#This Row],[Code association]]&amp;"_"&amp;Clef_répartition[[#This Row],[Nom association]]</f>
        <v>ARAS JUNOVA_Association de communes RAS Jura-Nord vaudois</v>
      </c>
      <c r="E11751">
        <f>COUNTIFS(D$2:D11751,Clef_répartition[[#This Row],[Code_Nom]],J$2:J11751,Clef_répartition[[#This Row],[Année]])</f>
        <v>65</v>
      </c>
      <c r="F11751">
        <f>IF(Clef_répartition[[#This Row],[Code_Nom]]=D11750,F11750-1,(COUNTIFS(Clef_répartition[Code_Nom],Clef_répartition[[#This Row],[Code_Nom]],Clef_répartition[Année],Clef_répartition[[#This Row],[Année]])))</f>
        <v>12</v>
      </c>
      <c r="G11751" t="str">
        <f>Clef_répartition[[#This Row],[Code_Nom]]&amp;"_"&amp;Clef_répartition[[#This Row],[Nombre]]&amp;"_"&amp;Clef_répartition[[#This Row],[Année]]</f>
        <v>ARAS JUNOVA_Association de communes RAS Jura-Nord vaudois_65_2022</v>
      </c>
      <c r="H11751">
        <v>5931</v>
      </c>
      <c r="I11751" t="s">
        <v>267</v>
      </c>
      <c r="J11751">
        <v>2022</v>
      </c>
      <c r="K11751">
        <v>1.2319626631044167E-3</v>
      </c>
    </row>
    <row r="11752" spans="1:11" x14ac:dyDescent="0.25">
      <c r="A11752" t="s">
        <v>713</v>
      </c>
      <c r="B11752" t="s">
        <v>533</v>
      </c>
      <c r="C11752" t="s">
        <v>534</v>
      </c>
      <c r="D11752" t="str">
        <f>Clef_répartition[[#This Row],[Code association]]&amp;"_"&amp;Clef_répartition[[#This Row],[Nom association]]</f>
        <v>ARAS JUNOVA_Association de communes RAS Jura-Nord vaudois</v>
      </c>
      <c r="E11752">
        <f>COUNTIFS(D$2:D11752,Clef_répartition[[#This Row],[Code_Nom]],J$2:J11752,Clef_répartition[[#This Row],[Année]])</f>
        <v>66</v>
      </c>
      <c r="F11752">
        <f>IF(Clef_répartition[[#This Row],[Code_Nom]]=D11751,F11751-1,(COUNTIFS(Clef_répartition[Code_Nom],Clef_répartition[[#This Row],[Code_Nom]],Clef_répartition[Année],Clef_répartition[[#This Row],[Année]])))</f>
        <v>11</v>
      </c>
      <c r="G11752" t="str">
        <f>Clef_répartition[[#This Row],[Code_Nom]]&amp;"_"&amp;Clef_répartition[[#This Row],[Nombre]]&amp;"_"&amp;Clef_répartition[[#This Row],[Année]]</f>
        <v>ARAS JUNOVA_Association de communes RAS Jura-Nord vaudois_66_2022</v>
      </c>
      <c r="H11752">
        <v>5932</v>
      </c>
      <c r="I11752" t="s">
        <v>269</v>
      </c>
      <c r="J11752">
        <v>2022</v>
      </c>
      <c r="K11752">
        <v>4.865683305734769E-4</v>
      </c>
    </row>
    <row r="11753" spans="1:11" x14ac:dyDescent="0.25">
      <c r="A11753" t="s">
        <v>713</v>
      </c>
      <c r="B11753" t="s">
        <v>533</v>
      </c>
      <c r="C11753" t="s">
        <v>534</v>
      </c>
      <c r="D11753" t="str">
        <f>Clef_répartition[[#This Row],[Code association]]&amp;"_"&amp;Clef_répartition[[#This Row],[Nom association]]</f>
        <v>ARAS JUNOVA_Association de communes RAS Jura-Nord vaudois</v>
      </c>
      <c r="E11753">
        <f>COUNTIFS(D$2:D11753,Clef_répartition[[#This Row],[Code_Nom]],J$2:J11753,Clef_répartition[[#This Row],[Année]])</f>
        <v>67</v>
      </c>
      <c r="F11753">
        <f>IF(Clef_répartition[[#This Row],[Code_Nom]]=D11752,F11752-1,(COUNTIFS(Clef_répartition[Code_Nom],Clef_répartition[[#This Row],[Code_Nom]],Clef_répartition[Année],Clef_répartition[[#This Row],[Année]])))</f>
        <v>10</v>
      </c>
      <c r="G11753" t="str">
        <f>Clef_répartition[[#This Row],[Code_Nom]]&amp;"_"&amp;Clef_répartition[[#This Row],[Nombre]]&amp;"_"&amp;Clef_répartition[[#This Row],[Année]]</f>
        <v>ARAS JUNOVA_Association de communes RAS Jura-Nord vaudois_67_2022</v>
      </c>
      <c r="H11753">
        <v>5933</v>
      </c>
      <c r="I11753" t="s">
        <v>271</v>
      </c>
      <c r="J11753">
        <v>2022</v>
      </c>
      <c r="K11753">
        <v>1.7712415985332406E-3</v>
      </c>
    </row>
    <row r="11754" spans="1:11" x14ac:dyDescent="0.25">
      <c r="A11754" t="s">
        <v>713</v>
      </c>
      <c r="B11754" t="s">
        <v>533</v>
      </c>
      <c r="C11754" t="s">
        <v>534</v>
      </c>
      <c r="D11754" t="str">
        <f>Clef_répartition[[#This Row],[Code association]]&amp;"_"&amp;Clef_répartition[[#This Row],[Nom association]]</f>
        <v>ARAS JUNOVA_Association de communes RAS Jura-Nord vaudois</v>
      </c>
      <c r="E11754">
        <f>COUNTIFS(D$2:D11754,Clef_répartition[[#This Row],[Code_Nom]],J$2:J11754,Clef_répartition[[#This Row],[Année]])</f>
        <v>68</v>
      </c>
      <c r="F11754">
        <f>IF(Clef_répartition[[#This Row],[Code_Nom]]=D11753,F11753-1,(COUNTIFS(Clef_répartition[Code_Nom],Clef_répartition[[#This Row],[Code_Nom]],Clef_répartition[Année],Clef_répartition[[#This Row],[Année]])))</f>
        <v>9</v>
      </c>
      <c r="G11754" t="str">
        <f>Clef_répartition[[#This Row],[Code_Nom]]&amp;"_"&amp;Clef_répartition[[#This Row],[Nombre]]&amp;"_"&amp;Clef_répartition[[#This Row],[Année]]</f>
        <v>ARAS JUNOVA_Association de communes RAS Jura-Nord vaudois_68_2022</v>
      </c>
      <c r="H11754">
        <v>5763</v>
      </c>
      <c r="I11754" t="s">
        <v>272</v>
      </c>
      <c r="J11754">
        <v>2022</v>
      </c>
      <c r="K11754">
        <v>1.9587020778260557E-2</v>
      </c>
    </row>
    <row r="11755" spans="1:11" x14ac:dyDescent="0.25">
      <c r="A11755" t="s">
        <v>713</v>
      </c>
      <c r="B11755" t="s">
        <v>533</v>
      </c>
      <c r="C11755" t="s">
        <v>534</v>
      </c>
      <c r="D11755" t="str">
        <f>Clef_répartition[[#This Row],[Code association]]&amp;"_"&amp;Clef_répartition[[#This Row],[Nom association]]</f>
        <v>ARAS JUNOVA_Association de communes RAS Jura-Nord vaudois</v>
      </c>
      <c r="E11755">
        <f>COUNTIFS(D$2:D11755,Clef_répartition[[#This Row],[Code_Nom]],J$2:J11755,Clef_répartition[[#This Row],[Année]])</f>
        <v>69</v>
      </c>
      <c r="F11755">
        <f>IF(Clef_répartition[[#This Row],[Code_Nom]]=D11754,F11754-1,(COUNTIFS(Clef_répartition[Code_Nom],Clef_répartition[[#This Row],[Code_Nom]],Clef_répartition[Année],Clef_répartition[[#This Row],[Année]])))</f>
        <v>8</v>
      </c>
      <c r="G11755" t="str">
        <f>Clef_répartition[[#This Row],[Code_Nom]]&amp;"_"&amp;Clef_répartition[[#This Row],[Nombre]]&amp;"_"&amp;Clef_répartition[[#This Row],[Année]]</f>
        <v>ARAS JUNOVA_Association de communes RAS Jura-Nord vaudois_69_2022</v>
      </c>
      <c r="H11755">
        <v>5934</v>
      </c>
      <c r="I11755" t="s">
        <v>273</v>
      </c>
      <c r="J11755">
        <v>2022</v>
      </c>
      <c r="K11755">
        <v>5.2439766816322496E-4</v>
      </c>
    </row>
    <row r="11756" spans="1:11" x14ac:dyDescent="0.25">
      <c r="A11756" t="s">
        <v>713</v>
      </c>
      <c r="B11756" t="s">
        <v>533</v>
      </c>
      <c r="C11756" t="s">
        <v>534</v>
      </c>
      <c r="D11756" t="str">
        <f>Clef_répartition[[#This Row],[Code association]]&amp;"_"&amp;Clef_répartition[[#This Row],[Nom association]]</f>
        <v>ARAS JUNOVA_Association de communes RAS Jura-Nord vaudois</v>
      </c>
      <c r="E11756">
        <f>COUNTIFS(D$2:D11756,Clef_répartition[[#This Row],[Code_Nom]],J$2:J11756,Clef_répartition[[#This Row],[Année]])</f>
        <v>70</v>
      </c>
      <c r="F11756">
        <f>IF(Clef_répartition[[#This Row],[Code_Nom]]=D11755,F11755-1,(COUNTIFS(Clef_répartition[Code_Nom],Clef_répartition[[#This Row],[Code_Nom]],Clef_répartition[Année],Clef_répartition[[#This Row],[Année]])))</f>
        <v>7</v>
      </c>
      <c r="G11756" t="str">
        <f>Clef_répartition[[#This Row],[Code_Nom]]&amp;"_"&amp;Clef_répartition[[#This Row],[Nombre]]&amp;"_"&amp;Clef_répartition[[#This Row],[Année]]</f>
        <v>ARAS JUNOVA_Association de communes RAS Jura-Nord vaudois_70_2022</v>
      </c>
      <c r="H11756">
        <v>5764</v>
      </c>
      <c r="I11756" t="s">
        <v>274</v>
      </c>
      <c r="J11756">
        <v>2022</v>
      </c>
      <c r="K11756">
        <v>8.0207924925413468E-2</v>
      </c>
    </row>
    <row r="11757" spans="1:11" x14ac:dyDescent="0.25">
      <c r="A11757" t="s">
        <v>713</v>
      </c>
      <c r="B11757" t="s">
        <v>533</v>
      </c>
      <c r="C11757" t="s">
        <v>534</v>
      </c>
      <c r="D11757" t="str">
        <f>Clef_répartition[[#This Row],[Code association]]&amp;"_"&amp;Clef_répartition[[#This Row],[Nom association]]</f>
        <v>ARAS JUNOVA_Association de communes RAS Jura-Nord vaudois</v>
      </c>
      <c r="E11757">
        <f>COUNTIFS(D$2:D11757,Clef_répartition[[#This Row],[Code_Nom]],J$2:J11757,Clef_répartition[[#This Row],[Année]])</f>
        <v>71</v>
      </c>
      <c r="F11757">
        <f>IF(Clef_répartition[[#This Row],[Code_Nom]]=D11756,F11756-1,(COUNTIFS(Clef_répartition[Code_Nom],Clef_répartition[[#This Row],[Code_Nom]],Clef_répartition[Année],Clef_répartition[[#This Row],[Année]])))</f>
        <v>6</v>
      </c>
      <c r="G11757" t="str">
        <f>Clef_répartition[[#This Row],[Code_Nom]]&amp;"_"&amp;Clef_répartition[[#This Row],[Nombre]]&amp;"_"&amp;Clef_répartition[[#This Row],[Année]]</f>
        <v>ARAS JUNOVA_Association de communes RAS Jura-Nord vaudois_71_2022</v>
      </c>
      <c r="H11757">
        <v>5765</v>
      </c>
      <c r="I11757" t="s">
        <v>275</v>
      </c>
      <c r="J11757">
        <v>2022</v>
      </c>
      <c r="K11757">
        <v>7.516371536790906E-3</v>
      </c>
    </row>
    <row r="11758" spans="1:11" x14ac:dyDescent="0.25">
      <c r="A11758" t="s">
        <v>713</v>
      </c>
      <c r="B11758" t="s">
        <v>533</v>
      </c>
      <c r="C11758" t="s">
        <v>534</v>
      </c>
      <c r="D11758" t="str">
        <f>Clef_répartition[[#This Row],[Code association]]&amp;"_"&amp;Clef_répartition[[#This Row],[Nom association]]</f>
        <v>ARAS JUNOVA_Association de communes RAS Jura-Nord vaudois</v>
      </c>
      <c r="E11758">
        <f>COUNTIFS(D$2:D11758,Clef_répartition[[#This Row],[Code_Nom]],J$2:J11758,Clef_répartition[[#This Row],[Année]])</f>
        <v>72</v>
      </c>
      <c r="F11758">
        <f>IF(Clef_répartition[[#This Row],[Code_Nom]]=D11757,F11757-1,(COUNTIFS(Clef_répartition[Code_Nom],Clef_répartition[[#This Row],[Code_Nom]],Clef_répartition[Année],Clef_répartition[[#This Row],[Année]])))</f>
        <v>5</v>
      </c>
      <c r="G11758" t="str">
        <f>Clef_répartition[[#This Row],[Code_Nom]]&amp;"_"&amp;Clef_répartition[[#This Row],[Nombre]]&amp;"_"&amp;Clef_répartition[[#This Row],[Année]]</f>
        <v>ARAS JUNOVA_Association de communes RAS Jura-Nord vaudois_72_2022</v>
      </c>
      <c r="H11758">
        <v>5935</v>
      </c>
      <c r="I11758" t="s">
        <v>280</v>
      </c>
      <c r="J11758">
        <v>2022</v>
      </c>
      <c r="K11758">
        <v>2.6514261917558624E-4</v>
      </c>
    </row>
    <row r="11759" spans="1:11" x14ac:dyDescent="0.25">
      <c r="A11759" t="s">
        <v>713</v>
      </c>
      <c r="B11759" t="s">
        <v>533</v>
      </c>
      <c r="C11759" t="s">
        <v>534</v>
      </c>
      <c r="D11759" t="str">
        <f>Clef_répartition[[#This Row],[Code association]]&amp;"_"&amp;Clef_répartition[[#This Row],[Nom association]]</f>
        <v>ARAS JUNOVA_Association de communes RAS Jura-Nord vaudois</v>
      </c>
      <c r="E11759">
        <f>COUNTIFS(D$2:D11759,Clef_répartition[[#This Row],[Code_Nom]],J$2:J11759,Clef_répartition[[#This Row],[Année]])</f>
        <v>73</v>
      </c>
      <c r="F11759">
        <f>IF(Clef_répartition[[#This Row],[Code_Nom]]=D11758,F11758-1,(COUNTIFS(Clef_répartition[Code_Nom],Clef_répartition[[#This Row],[Code_Nom]],Clef_répartition[Année],Clef_répartition[[#This Row],[Année]])))</f>
        <v>4</v>
      </c>
      <c r="G11759" t="str">
        <f>Clef_répartition[[#This Row],[Code_Nom]]&amp;"_"&amp;Clef_répartition[[#This Row],[Nombre]]&amp;"_"&amp;Clef_répartition[[#This Row],[Année]]</f>
        <v>ARAS JUNOVA_Association de communes RAS Jura-Nord vaudois_73_2022</v>
      </c>
      <c r="H11759">
        <v>5937</v>
      </c>
      <c r="I11759" t="s">
        <v>292</v>
      </c>
      <c r="J11759">
        <v>2022</v>
      </c>
      <c r="K11759">
        <v>3.752866748130479E-4</v>
      </c>
    </row>
    <row r="11760" spans="1:11" x14ac:dyDescent="0.25">
      <c r="A11760" t="s">
        <v>713</v>
      </c>
      <c r="B11760" t="s">
        <v>533</v>
      </c>
      <c r="C11760" t="s">
        <v>534</v>
      </c>
      <c r="D11760" t="str">
        <f>Clef_répartition[[#This Row],[Code association]]&amp;"_"&amp;Clef_répartition[[#This Row],[Nom association]]</f>
        <v>ARAS JUNOVA_Association de communes RAS Jura-Nord vaudois</v>
      </c>
      <c r="E11760">
        <f>COUNTIFS(D$2:D11760,Clef_répartition[[#This Row],[Code_Nom]],J$2:J11760,Clef_répartition[[#This Row],[Année]])</f>
        <v>74</v>
      </c>
      <c r="F11760">
        <f>IF(Clef_répartition[[#This Row],[Code_Nom]]=D11759,F11759-1,(COUNTIFS(Clef_répartition[Code_Nom],Clef_répartition[[#This Row],[Code_Nom]],Clef_répartition[Année],Clef_répartition[[#This Row],[Année]])))</f>
        <v>3</v>
      </c>
      <c r="G11760" t="str">
        <f>Clef_répartition[[#This Row],[Code_Nom]]&amp;"_"&amp;Clef_répartition[[#This Row],[Nombre]]&amp;"_"&amp;Clef_répartition[[#This Row],[Année]]</f>
        <v>ARAS JUNOVA_Association de communes RAS Jura-Nord vaudois_74_2022</v>
      </c>
      <c r="H11760">
        <v>5766</v>
      </c>
      <c r="I11760" t="s">
        <v>293</v>
      </c>
      <c r="J11760">
        <v>2022</v>
      </c>
      <c r="K11760">
        <v>1.241924059810953E-3</v>
      </c>
    </row>
    <row r="11761" spans="1:11" x14ac:dyDescent="0.25">
      <c r="A11761" t="s">
        <v>713</v>
      </c>
      <c r="B11761" t="s">
        <v>533</v>
      </c>
      <c r="C11761" t="s">
        <v>534</v>
      </c>
      <c r="D11761" t="str">
        <f>Clef_répartition[[#This Row],[Code association]]&amp;"_"&amp;Clef_répartition[[#This Row],[Nom association]]</f>
        <v>ARAS JUNOVA_Association de communes RAS Jura-Nord vaudois</v>
      </c>
      <c r="E11761">
        <f>COUNTIFS(D$2:D11761,Clef_répartition[[#This Row],[Code_Nom]],J$2:J11761,Clef_répartition[[#This Row],[Année]])</f>
        <v>75</v>
      </c>
      <c r="F11761">
        <f>IF(Clef_répartition[[#This Row],[Code_Nom]]=D11760,F11760-1,(COUNTIFS(Clef_répartition[Code_Nom],Clef_répartition[[#This Row],[Code_Nom]],Clef_répartition[Année],Clef_répartition[[#This Row],[Année]])))</f>
        <v>2</v>
      </c>
      <c r="G11761" t="str">
        <f>Clef_répartition[[#This Row],[Code_Nom]]&amp;"_"&amp;Clef_répartition[[#This Row],[Nombre]]&amp;"_"&amp;Clef_répartition[[#This Row],[Année]]</f>
        <v>ARAS JUNOVA_Association de communes RAS Jura-Nord vaudois_75_2022</v>
      </c>
      <c r="H11761">
        <v>5938</v>
      </c>
      <c r="I11761" t="s">
        <v>298</v>
      </c>
      <c r="J11761">
        <v>2022</v>
      </c>
      <c r="K11761">
        <v>7.4676529947323045E-2</v>
      </c>
    </row>
    <row r="11762" spans="1:11" x14ac:dyDescent="0.25">
      <c r="A11762" t="s">
        <v>713</v>
      </c>
      <c r="B11762" t="s">
        <v>533</v>
      </c>
      <c r="C11762" t="s">
        <v>534</v>
      </c>
      <c r="D11762" t="str">
        <f>Clef_répartition[[#This Row],[Code association]]&amp;"_"&amp;Clef_répartition[[#This Row],[Nom association]]</f>
        <v>ARAS JUNOVA_Association de communes RAS Jura-Nord vaudois</v>
      </c>
      <c r="E11762">
        <f>COUNTIFS(D$2:D11762,Clef_répartition[[#This Row],[Code_Nom]],J$2:J11762,Clef_répartition[[#This Row],[Année]])</f>
        <v>76</v>
      </c>
      <c r="F11762">
        <f>IF(Clef_répartition[[#This Row],[Code_Nom]]=D11761,F11761-1,(COUNTIFS(Clef_répartition[Code_Nom],Clef_répartition[[#This Row],[Code_Nom]],Clef_répartition[Année],Clef_répartition[[#This Row],[Année]])))</f>
        <v>1</v>
      </c>
      <c r="G11762" t="str">
        <f>Clef_répartition[[#This Row],[Code_Nom]]&amp;"_"&amp;Clef_répartition[[#This Row],[Nombre]]&amp;"_"&amp;Clef_répartition[[#This Row],[Année]]</f>
        <v>ARAS JUNOVA_Association de communes RAS Jura-Nord vaudois_76_2022</v>
      </c>
      <c r="H11762">
        <v>5939</v>
      </c>
      <c r="I11762" t="s">
        <v>299</v>
      </c>
      <c r="J11762">
        <v>2022</v>
      </c>
      <c r="K11762">
        <v>8.8570618670556801E-3</v>
      </c>
    </row>
    <row r="11763" spans="1:11" x14ac:dyDescent="0.25">
      <c r="A11763" t="s">
        <v>713</v>
      </c>
      <c r="B11763" t="s">
        <v>467</v>
      </c>
      <c r="C11763" t="s">
        <v>468</v>
      </c>
      <c r="D11763" t="str">
        <f>Clef_répartition[[#This Row],[Code association]]&amp;"_"&amp;Clef_répartition[[#This Row],[Nom association]]</f>
        <v>ARAS Nyon-Rolle_Association régionale pour l'action sociale Nyon-Rolle</v>
      </c>
      <c r="E11763">
        <f>COUNTIFS(D$2:D11763,Clef_répartition[[#This Row],[Code_Nom]],J$2:J11763,Clef_répartition[[#This Row],[Année]])</f>
        <v>1</v>
      </c>
      <c r="F11763">
        <f>IF(Clef_répartition[[#This Row],[Code_Nom]]=D11762,F11762-1,(COUNTIFS(Clef_répartition[Code_Nom],Clef_répartition[[#This Row],[Code_Nom]],Clef_répartition[Année],Clef_répartition[[#This Row],[Année]])))</f>
        <v>47</v>
      </c>
      <c r="G11763" t="str">
        <f>Clef_répartition[[#This Row],[Code_Nom]]&amp;"_"&amp;Clef_répartition[[#This Row],[Nombre]]&amp;"_"&amp;Clef_répartition[[#This Row],[Année]]</f>
        <v>ARAS Nyon-Rolle_Association régionale pour l'action sociale Nyon-Rolle_1_2022</v>
      </c>
      <c r="H11763">
        <v>5701</v>
      </c>
      <c r="I11763" t="s">
        <v>5</v>
      </c>
      <c r="J11763">
        <v>2022</v>
      </c>
      <c r="K11763">
        <v>2.1693015041130341E-3</v>
      </c>
    </row>
    <row r="11764" spans="1:11" x14ac:dyDescent="0.25">
      <c r="A11764" t="s">
        <v>713</v>
      </c>
      <c r="B11764" t="s">
        <v>467</v>
      </c>
      <c r="C11764" t="s">
        <v>468</v>
      </c>
      <c r="D11764" t="str">
        <f>Clef_répartition[[#This Row],[Code association]]&amp;"_"&amp;Clef_répartition[[#This Row],[Nom association]]</f>
        <v>ARAS Nyon-Rolle_Association régionale pour l'action sociale Nyon-Rolle</v>
      </c>
      <c r="E11764">
        <f>COUNTIFS(D$2:D11764,Clef_répartition[[#This Row],[Code_Nom]],J$2:J11764,Clef_répartition[[#This Row],[Année]])</f>
        <v>2</v>
      </c>
      <c r="F11764">
        <f>IF(Clef_répartition[[#This Row],[Code_Nom]]=D11763,F11763-1,(COUNTIFS(Clef_répartition[Code_Nom],Clef_répartition[[#This Row],[Code_Nom]],Clef_répartition[Année],Clef_répartition[[#This Row],[Année]])))</f>
        <v>46</v>
      </c>
      <c r="G11764" t="str">
        <f>Clef_répartition[[#This Row],[Code_Nom]]&amp;"_"&amp;Clef_répartition[[#This Row],[Nombre]]&amp;"_"&amp;Clef_répartition[[#This Row],[Année]]</f>
        <v>ARAS Nyon-Rolle_Association régionale pour l'action sociale Nyon-Rolle_2_2022</v>
      </c>
      <c r="H11764">
        <v>5702</v>
      </c>
      <c r="I11764" t="s">
        <v>7</v>
      </c>
      <c r="J11764">
        <v>2022</v>
      </c>
      <c r="K11764">
        <v>2.8287307666465096E-2</v>
      </c>
    </row>
    <row r="11765" spans="1:11" x14ac:dyDescent="0.25">
      <c r="A11765" t="s">
        <v>713</v>
      </c>
      <c r="B11765" t="s">
        <v>467</v>
      </c>
      <c r="C11765" t="s">
        <v>468</v>
      </c>
      <c r="D11765" t="str">
        <f>Clef_répartition[[#This Row],[Code association]]&amp;"_"&amp;Clef_répartition[[#This Row],[Nom association]]</f>
        <v>ARAS Nyon-Rolle_Association régionale pour l'action sociale Nyon-Rolle</v>
      </c>
      <c r="E11765">
        <f>COUNTIFS(D$2:D11765,Clef_répartition[[#This Row],[Code_Nom]],J$2:J11765,Clef_répartition[[#This Row],[Année]])</f>
        <v>3</v>
      </c>
      <c r="F11765">
        <f>IF(Clef_répartition[[#This Row],[Code_Nom]]=D11764,F11764-1,(COUNTIFS(Clef_répartition[Code_Nom],Clef_répartition[[#This Row],[Code_Nom]],Clef_répartition[Année],Clef_répartition[[#This Row],[Année]])))</f>
        <v>45</v>
      </c>
      <c r="G11765" t="str">
        <f>Clef_répartition[[#This Row],[Code_Nom]]&amp;"_"&amp;Clef_répartition[[#This Row],[Nombre]]&amp;"_"&amp;Clef_répartition[[#This Row],[Année]]</f>
        <v>ARAS Nyon-Rolle_Association régionale pour l'action sociale Nyon-Rolle_3_2022</v>
      </c>
      <c r="H11765">
        <v>5703</v>
      </c>
      <c r="I11765" t="s">
        <v>13</v>
      </c>
      <c r="J11765">
        <v>2022</v>
      </c>
      <c r="K11765">
        <v>1.4273236002726026E-2</v>
      </c>
    </row>
    <row r="11766" spans="1:11" x14ac:dyDescent="0.25">
      <c r="A11766" t="s">
        <v>713</v>
      </c>
      <c r="B11766" t="s">
        <v>467</v>
      </c>
      <c r="C11766" t="s">
        <v>468</v>
      </c>
      <c r="D11766" t="str">
        <f>Clef_répartition[[#This Row],[Code association]]&amp;"_"&amp;Clef_répartition[[#This Row],[Nom association]]</f>
        <v>ARAS Nyon-Rolle_Association régionale pour l'action sociale Nyon-Rolle</v>
      </c>
      <c r="E11766">
        <f>COUNTIFS(D$2:D11766,Clef_répartition[[#This Row],[Code_Nom]],J$2:J11766,Clef_répartition[[#This Row],[Année]])</f>
        <v>4</v>
      </c>
      <c r="F11766">
        <f>IF(Clef_répartition[[#This Row],[Code_Nom]]=D11765,F11765-1,(COUNTIFS(Clef_répartition[Code_Nom],Clef_répartition[[#This Row],[Code_Nom]],Clef_répartition[Année],Clef_répartition[[#This Row],[Année]])))</f>
        <v>44</v>
      </c>
      <c r="G11766" t="str">
        <f>Clef_répartition[[#This Row],[Code_Nom]]&amp;"_"&amp;Clef_répartition[[#This Row],[Nombre]]&amp;"_"&amp;Clef_répartition[[#This Row],[Année]]</f>
        <v>ARAS Nyon-Rolle_Association régionale pour l'action sociale Nyon-Rolle_4_2022</v>
      </c>
      <c r="H11766">
        <v>5704</v>
      </c>
      <c r="I11766" t="s">
        <v>16</v>
      </c>
      <c r="J11766">
        <v>2022</v>
      </c>
      <c r="K11766">
        <v>1.863103636939557E-2</v>
      </c>
    </row>
    <row r="11767" spans="1:11" x14ac:dyDescent="0.25">
      <c r="A11767" t="s">
        <v>713</v>
      </c>
      <c r="B11767" t="s">
        <v>467</v>
      </c>
      <c r="C11767" t="s">
        <v>468</v>
      </c>
      <c r="D11767" t="str">
        <f>Clef_répartition[[#This Row],[Code association]]&amp;"_"&amp;Clef_répartition[[#This Row],[Nom association]]</f>
        <v>ARAS Nyon-Rolle_Association régionale pour l'action sociale Nyon-Rolle</v>
      </c>
      <c r="E11767">
        <f>COUNTIFS(D$2:D11767,Clef_répartition[[#This Row],[Code_Nom]],J$2:J11767,Clef_répartition[[#This Row],[Année]])</f>
        <v>5</v>
      </c>
      <c r="F11767">
        <f>IF(Clef_répartition[[#This Row],[Code_Nom]]=D11766,F11766-1,(COUNTIFS(Clef_répartition[Code_Nom],Clef_répartition[[#This Row],[Code_Nom]],Clef_répartition[Année],Clef_répartition[[#This Row],[Année]])))</f>
        <v>43</v>
      </c>
      <c r="G11767" t="str">
        <f>Clef_répartition[[#This Row],[Code_Nom]]&amp;"_"&amp;Clef_répartition[[#This Row],[Nombre]]&amp;"_"&amp;Clef_répartition[[#This Row],[Année]]</f>
        <v>ARAS Nyon-Rolle_Association régionale pour l'action sociale Nyon-Rolle_5_2022</v>
      </c>
      <c r="H11767">
        <v>5705</v>
      </c>
      <c r="I11767" t="s">
        <v>27</v>
      </c>
      <c r="J11767">
        <v>2022</v>
      </c>
      <c r="K11767">
        <v>8.5236271489043114E-3</v>
      </c>
    </row>
    <row r="11768" spans="1:11" x14ac:dyDescent="0.25">
      <c r="A11768" t="s">
        <v>713</v>
      </c>
      <c r="B11768" t="s">
        <v>467</v>
      </c>
      <c r="C11768" t="s">
        <v>468</v>
      </c>
      <c r="D11768" t="str">
        <f>Clef_répartition[[#This Row],[Code association]]&amp;"_"&amp;Clef_répartition[[#This Row],[Nom association]]</f>
        <v>ARAS Nyon-Rolle_Association régionale pour l'action sociale Nyon-Rolle</v>
      </c>
      <c r="E11768">
        <f>COUNTIFS(D$2:D11768,Clef_répartition[[#This Row],[Code_Nom]],J$2:J11768,Clef_répartition[[#This Row],[Année]])</f>
        <v>6</v>
      </c>
      <c r="F11768">
        <f>IF(Clef_répartition[[#This Row],[Code_Nom]]=D11767,F11767-1,(COUNTIFS(Clef_répartition[Code_Nom],Clef_répartition[[#This Row],[Code_Nom]],Clef_répartition[Année],Clef_répartition[[#This Row],[Année]])))</f>
        <v>42</v>
      </c>
      <c r="G11768" t="str">
        <f>Clef_répartition[[#This Row],[Code_Nom]]&amp;"_"&amp;Clef_répartition[[#This Row],[Nombre]]&amp;"_"&amp;Clef_répartition[[#This Row],[Année]]</f>
        <v>ARAS Nyon-Rolle_Association régionale pour l'action sociale Nyon-Rolle_6_2022</v>
      </c>
      <c r="H11768">
        <v>5706</v>
      </c>
      <c r="I11768" t="s">
        <v>29</v>
      </c>
      <c r="J11768">
        <v>2022</v>
      </c>
      <c r="K11768">
        <v>1.1182461293326038E-2</v>
      </c>
    </row>
    <row r="11769" spans="1:11" x14ac:dyDescent="0.25">
      <c r="A11769" t="s">
        <v>713</v>
      </c>
      <c r="B11769" t="s">
        <v>467</v>
      </c>
      <c r="C11769" t="s">
        <v>468</v>
      </c>
      <c r="D11769" t="str">
        <f>Clef_répartition[[#This Row],[Code association]]&amp;"_"&amp;Clef_répartition[[#This Row],[Nom association]]</f>
        <v>ARAS Nyon-Rolle_Association régionale pour l'action sociale Nyon-Rolle</v>
      </c>
      <c r="E11769">
        <f>COUNTIFS(D$2:D11769,Clef_répartition[[#This Row],[Code_Nom]],J$2:J11769,Clef_répartition[[#This Row],[Année]])</f>
        <v>7</v>
      </c>
      <c r="F11769">
        <f>IF(Clef_répartition[[#This Row],[Code_Nom]]=D11768,F11768-1,(COUNTIFS(Clef_répartition[Code_Nom],Clef_répartition[[#This Row],[Code_Nom]],Clef_répartition[Année],Clef_répartition[[#This Row],[Année]])))</f>
        <v>41</v>
      </c>
      <c r="G11769" t="str">
        <f>Clef_répartition[[#This Row],[Code_Nom]]&amp;"_"&amp;Clef_répartition[[#This Row],[Nombre]]&amp;"_"&amp;Clef_répartition[[#This Row],[Année]]</f>
        <v>ARAS Nyon-Rolle_Association régionale pour l'action sociale Nyon-Rolle_7_2022</v>
      </c>
      <c r="H11769">
        <v>5852</v>
      </c>
      <c r="I11769" t="s">
        <v>41</v>
      </c>
      <c r="J11769">
        <v>2022</v>
      </c>
      <c r="K11769">
        <v>4.9433197991956314E-3</v>
      </c>
    </row>
    <row r="11770" spans="1:11" x14ac:dyDescent="0.25">
      <c r="A11770" t="s">
        <v>713</v>
      </c>
      <c r="B11770" t="s">
        <v>467</v>
      </c>
      <c r="C11770" t="s">
        <v>468</v>
      </c>
      <c r="D11770" t="str">
        <f>Clef_répartition[[#This Row],[Code association]]&amp;"_"&amp;Clef_répartition[[#This Row],[Nom association]]</f>
        <v>ARAS Nyon-Rolle_Association régionale pour l'action sociale Nyon-Rolle</v>
      </c>
      <c r="E11770">
        <f>COUNTIFS(D$2:D11770,Clef_répartition[[#This Row],[Code_Nom]],J$2:J11770,Clef_répartition[[#This Row],[Année]])</f>
        <v>8</v>
      </c>
      <c r="F11770">
        <f>IF(Clef_répartition[[#This Row],[Code_Nom]]=D11769,F11769-1,(COUNTIFS(Clef_répartition[Code_Nom],Clef_répartition[[#This Row],[Code_Nom]],Clef_répartition[Année],Clef_répartition[[#This Row],[Année]])))</f>
        <v>40</v>
      </c>
      <c r="G11770" t="str">
        <f>Clef_répartition[[#This Row],[Code_Nom]]&amp;"_"&amp;Clef_répartition[[#This Row],[Nombre]]&amp;"_"&amp;Clef_répartition[[#This Row],[Année]]</f>
        <v>ARAS Nyon-Rolle_Association régionale pour l'action sociale Nyon-Rolle_8_2022</v>
      </c>
      <c r="H11770">
        <v>5853</v>
      </c>
      <c r="I11770" t="s">
        <v>42</v>
      </c>
      <c r="J11770">
        <v>2022</v>
      </c>
      <c r="K11770">
        <v>7.4197790384043167E-3</v>
      </c>
    </row>
    <row r="11771" spans="1:11" x14ac:dyDescent="0.25">
      <c r="A11771" t="s">
        <v>713</v>
      </c>
      <c r="B11771" t="s">
        <v>467</v>
      </c>
      <c r="C11771" t="s">
        <v>468</v>
      </c>
      <c r="D11771" t="str">
        <f>Clef_répartition[[#This Row],[Code association]]&amp;"_"&amp;Clef_répartition[[#This Row],[Nom association]]</f>
        <v>ARAS Nyon-Rolle_Association régionale pour l'action sociale Nyon-Rolle</v>
      </c>
      <c r="E11771">
        <f>COUNTIFS(D$2:D11771,Clef_répartition[[#This Row],[Code_Nom]],J$2:J11771,Clef_répartition[[#This Row],[Année]])</f>
        <v>9</v>
      </c>
      <c r="F11771">
        <f>IF(Clef_répartition[[#This Row],[Code_Nom]]=D11770,F11770-1,(COUNTIFS(Clef_répartition[Code_Nom],Clef_répartition[[#This Row],[Code_Nom]],Clef_répartition[Année],Clef_répartition[[#This Row],[Année]])))</f>
        <v>39</v>
      </c>
      <c r="G11771" t="str">
        <f>Clef_répartition[[#This Row],[Code_Nom]]&amp;"_"&amp;Clef_répartition[[#This Row],[Nombre]]&amp;"_"&amp;Clef_répartition[[#This Row],[Année]]</f>
        <v>ARAS Nyon-Rolle_Association régionale pour l'action sociale Nyon-Rolle_9_2022</v>
      </c>
      <c r="H11771">
        <v>5854</v>
      </c>
      <c r="I11771" t="s">
        <v>43</v>
      </c>
      <c r="J11771">
        <v>2022</v>
      </c>
      <c r="K11771">
        <v>3.9930505562434607E-3</v>
      </c>
    </row>
    <row r="11772" spans="1:11" x14ac:dyDescent="0.25">
      <c r="A11772" t="s">
        <v>713</v>
      </c>
      <c r="B11772" t="s">
        <v>467</v>
      </c>
      <c r="C11772" t="s">
        <v>468</v>
      </c>
      <c r="D11772" t="str">
        <f>Clef_répartition[[#This Row],[Code association]]&amp;"_"&amp;Clef_répartition[[#This Row],[Nom association]]</f>
        <v>ARAS Nyon-Rolle_Association régionale pour l'action sociale Nyon-Rolle</v>
      </c>
      <c r="E11772">
        <f>COUNTIFS(D$2:D11772,Clef_répartition[[#This Row],[Code_Nom]],J$2:J11772,Clef_répartition[[#This Row],[Année]])</f>
        <v>10</v>
      </c>
      <c r="F11772">
        <f>IF(Clef_répartition[[#This Row],[Code_Nom]]=D11771,F11771-1,(COUNTIFS(Clef_répartition[Code_Nom],Clef_répartition[[#This Row],[Code_Nom]],Clef_répartition[Année],Clef_répartition[[#This Row],[Année]])))</f>
        <v>38</v>
      </c>
      <c r="G11772" t="str">
        <f>Clef_répartition[[#This Row],[Code_Nom]]&amp;"_"&amp;Clef_répartition[[#This Row],[Nombre]]&amp;"_"&amp;Clef_répartition[[#This Row],[Année]]</f>
        <v>ARAS Nyon-Rolle_Association régionale pour l'action sociale Nyon-Rolle_10_2022</v>
      </c>
      <c r="H11772">
        <v>5707</v>
      </c>
      <c r="I11772" t="s">
        <v>52</v>
      </c>
      <c r="J11772">
        <v>2022</v>
      </c>
      <c r="K11772">
        <v>1.2766243364912989E-2</v>
      </c>
    </row>
    <row r="11773" spans="1:11" x14ac:dyDescent="0.25">
      <c r="A11773" t="s">
        <v>713</v>
      </c>
      <c r="B11773" t="s">
        <v>467</v>
      </c>
      <c r="C11773" t="s">
        <v>468</v>
      </c>
      <c r="D11773" t="str">
        <f>Clef_répartition[[#This Row],[Code association]]&amp;"_"&amp;Clef_répartition[[#This Row],[Nom association]]</f>
        <v>ARAS Nyon-Rolle_Association régionale pour l'action sociale Nyon-Rolle</v>
      </c>
      <c r="E11773">
        <f>COUNTIFS(D$2:D11773,Clef_répartition[[#This Row],[Code_Nom]],J$2:J11773,Clef_répartition[[#This Row],[Année]])</f>
        <v>11</v>
      </c>
      <c r="F11773">
        <f>IF(Clef_répartition[[#This Row],[Code_Nom]]=D11772,F11772-1,(COUNTIFS(Clef_répartition[Code_Nom],Clef_répartition[[#This Row],[Code_Nom]],Clef_répartition[Année],Clef_répartition[[#This Row],[Année]])))</f>
        <v>37</v>
      </c>
      <c r="G11773" t="str">
        <f>Clef_répartition[[#This Row],[Code_Nom]]&amp;"_"&amp;Clef_répartition[[#This Row],[Nombre]]&amp;"_"&amp;Clef_répartition[[#This Row],[Année]]</f>
        <v>ARAS Nyon-Rolle_Association régionale pour l'action sociale Nyon-Rolle_11_2022</v>
      </c>
      <c r="H11773">
        <v>5708</v>
      </c>
      <c r="I11773" t="s">
        <v>53</v>
      </c>
      <c r="J11773">
        <v>2022</v>
      </c>
      <c r="K11773">
        <v>9.6466726178477853E-3</v>
      </c>
    </row>
    <row r="11774" spans="1:11" x14ac:dyDescent="0.25">
      <c r="A11774" t="s">
        <v>713</v>
      </c>
      <c r="B11774" t="s">
        <v>467</v>
      </c>
      <c r="C11774" t="s">
        <v>468</v>
      </c>
      <c r="D11774" t="str">
        <f>Clef_répartition[[#This Row],[Code association]]&amp;"_"&amp;Clef_répartition[[#This Row],[Nom association]]</f>
        <v>ARAS Nyon-Rolle_Association régionale pour l'action sociale Nyon-Rolle</v>
      </c>
      <c r="E11774">
        <f>COUNTIFS(D$2:D11774,Clef_répartition[[#This Row],[Code_Nom]],J$2:J11774,Clef_répartition[[#This Row],[Année]])</f>
        <v>12</v>
      </c>
      <c r="F11774">
        <f>IF(Clef_répartition[[#This Row],[Code_Nom]]=D11773,F11773-1,(COUNTIFS(Clef_répartition[Code_Nom],Clef_répartition[[#This Row],[Code_Nom]],Clef_répartition[Année],Clef_répartition[[#This Row],[Année]])))</f>
        <v>36</v>
      </c>
      <c r="G11774" t="str">
        <f>Clef_répartition[[#This Row],[Code_Nom]]&amp;"_"&amp;Clef_répartition[[#This Row],[Nombre]]&amp;"_"&amp;Clef_répartition[[#This Row],[Année]]</f>
        <v>ARAS Nyon-Rolle_Association régionale pour l'action sociale Nyon-Rolle_12_2022</v>
      </c>
      <c r="H11774">
        <v>5709</v>
      </c>
      <c r="I11774" t="s">
        <v>62</v>
      </c>
      <c r="J11774">
        <v>2022</v>
      </c>
      <c r="K11774">
        <v>1.212313185705647E-2</v>
      </c>
    </row>
    <row r="11775" spans="1:11" x14ac:dyDescent="0.25">
      <c r="A11775" t="s">
        <v>713</v>
      </c>
      <c r="B11775" t="s">
        <v>467</v>
      </c>
      <c r="C11775" t="s">
        <v>468</v>
      </c>
      <c r="D11775" t="str">
        <f>Clef_répartition[[#This Row],[Code association]]&amp;"_"&amp;Clef_répartition[[#This Row],[Nom association]]</f>
        <v>ARAS Nyon-Rolle_Association régionale pour l'action sociale Nyon-Rolle</v>
      </c>
      <c r="E11775">
        <f>COUNTIFS(D$2:D11775,Clef_répartition[[#This Row],[Code_Nom]],J$2:J11775,Clef_répartition[[#This Row],[Année]])</f>
        <v>13</v>
      </c>
      <c r="F11775">
        <f>IF(Clef_répartition[[#This Row],[Code_Nom]]=D11774,F11774-1,(COUNTIFS(Clef_répartition[Code_Nom],Clef_répartition[[#This Row],[Code_Nom]],Clef_répartition[Année],Clef_répartition[[#This Row],[Année]])))</f>
        <v>35</v>
      </c>
      <c r="G11775" t="str">
        <f>Clef_répartition[[#This Row],[Code_Nom]]&amp;"_"&amp;Clef_répartition[[#This Row],[Nombre]]&amp;"_"&amp;Clef_répartition[[#This Row],[Année]]</f>
        <v>ARAS Nyon-Rolle_Association régionale pour l'action sociale Nyon-Rolle_13_2022</v>
      </c>
      <c r="H11775">
        <v>5710</v>
      </c>
      <c r="I11775" t="s">
        <v>69</v>
      </c>
      <c r="J11775">
        <v>2022</v>
      </c>
      <c r="K11775">
        <v>4.8761290446434572E-3</v>
      </c>
    </row>
    <row r="11776" spans="1:11" x14ac:dyDescent="0.25">
      <c r="A11776" t="s">
        <v>713</v>
      </c>
      <c r="B11776" t="s">
        <v>467</v>
      </c>
      <c r="C11776" t="s">
        <v>468</v>
      </c>
      <c r="D11776" t="str">
        <f>Clef_répartition[[#This Row],[Code association]]&amp;"_"&amp;Clef_répartition[[#This Row],[Nom association]]</f>
        <v>ARAS Nyon-Rolle_Association régionale pour l'action sociale Nyon-Rolle</v>
      </c>
      <c r="E11776">
        <f>COUNTIFS(D$2:D11776,Clef_répartition[[#This Row],[Code_Nom]],J$2:J11776,Clef_répartition[[#This Row],[Année]])</f>
        <v>14</v>
      </c>
      <c r="F11776">
        <f>IF(Clef_répartition[[#This Row],[Code_Nom]]=D11775,F11775-1,(COUNTIFS(Clef_répartition[Code_Nom],Clef_répartition[[#This Row],[Code_Nom]],Clef_répartition[Année],Clef_répartition[[#This Row],[Année]])))</f>
        <v>34</v>
      </c>
      <c r="G11776" t="str">
        <f>Clef_répartition[[#This Row],[Code_Nom]]&amp;"_"&amp;Clef_répartition[[#This Row],[Nombre]]&amp;"_"&amp;Clef_répartition[[#This Row],[Année]]</f>
        <v>ARAS Nyon-Rolle_Association régionale pour l'action sociale Nyon-Rolle_14_2022</v>
      </c>
      <c r="H11776">
        <v>5711</v>
      </c>
      <c r="I11776" t="s">
        <v>70</v>
      </c>
      <c r="J11776">
        <v>2022</v>
      </c>
      <c r="K11776">
        <v>2.8805636344439008E-2</v>
      </c>
    </row>
    <row r="11777" spans="1:11" x14ac:dyDescent="0.25">
      <c r="A11777" t="s">
        <v>713</v>
      </c>
      <c r="B11777" t="s">
        <v>467</v>
      </c>
      <c r="C11777" t="s">
        <v>468</v>
      </c>
      <c r="D11777" t="str">
        <f>Clef_répartition[[#This Row],[Code association]]&amp;"_"&amp;Clef_répartition[[#This Row],[Nom association]]</f>
        <v>ARAS Nyon-Rolle_Association régionale pour l'action sociale Nyon-Rolle</v>
      </c>
      <c r="E11777">
        <f>COUNTIFS(D$2:D11777,Clef_répartition[[#This Row],[Code_Nom]],J$2:J11777,Clef_répartition[[#This Row],[Année]])</f>
        <v>15</v>
      </c>
      <c r="F11777">
        <f>IF(Clef_répartition[[#This Row],[Code_Nom]]=D11776,F11776-1,(COUNTIFS(Clef_répartition[Code_Nom],Clef_répartition[[#This Row],[Code_Nom]],Clef_répartition[Année],Clef_répartition[[#This Row],[Année]])))</f>
        <v>33</v>
      </c>
      <c r="G11777" t="str">
        <f>Clef_répartition[[#This Row],[Code_Nom]]&amp;"_"&amp;Clef_répartition[[#This Row],[Nombre]]&amp;"_"&amp;Clef_répartition[[#This Row],[Année]]</f>
        <v>ARAS Nyon-Rolle_Association régionale pour l'action sociale Nyon-Rolle_15_2022</v>
      </c>
      <c r="H11777">
        <v>5712</v>
      </c>
      <c r="I11777" t="s">
        <v>72</v>
      </c>
      <c r="J11777">
        <v>2022</v>
      </c>
      <c r="K11777">
        <v>3.0821358981004212E-2</v>
      </c>
    </row>
    <row r="11778" spans="1:11" x14ac:dyDescent="0.25">
      <c r="A11778" t="s">
        <v>713</v>
      </c>
      <c r="B11778" t="s">
        <v>467</v>
      </c>
      <c r="C11778" t="s">
        <v>468</v>
      </c>
      <c r="D11778" t="str">
        <f>Clef_répartition[[#This Row],[Code association]]&amp;"_"&amp;Clef_répartition[[#This Row],[Nom association]]</f>
        <v>ARAS Nyon-Rolle_Association régionale pour l'action sociale Nyon-Rolle</v>
      </c>
      <c r="E11778">
        <f>COUNTIFS(D$2:D11778,Clef_répartition[[#This Row],[Code_Nom]],J$2:J11778,Clef_répartition[[#This Row],[Année]])</f>
        <v>16</v>
      </c>
      <c r="F11778">
        <f>IF(Clef_répartition[[#This Row],[Code_Nom]]=D11777,F11777-1,(COUNTIFS(Clef_répartition[Code_Nom],Clef_répartition[[#This Row],[Code_Nom]],Clef_répartition[Année],Clef_répartition[[#This Row],[Année]])))</f>
        <v>32</v>
      </c>
      <c r="G11778" t="str">
        <f>Clef_répartition[[#This Row],[Code_Nom]]&amp;"_"&amp;Clef_répartition[[#This Row],[Nombre]]&amp;"_"&amp;Clef_répartition[[#This Row],[Année]]</f>
        <v>ARAS Nyon-Rolle_Association régionale pour l'action sociale Nyon-Rolle_16_2022</v>
      </c>
      <c r="H11778">
        <v>5713</v>
      </c>
      <c r="I11778" t="s">
        <v>80</v>
      </c>
      <c r="J11778">
        <v>2022</v>
      </c>
      <c r="K11778">
        <v>2.2777665793186859E-2</v>
      </c>
    </row>
    <row r="11779" spans="1:11" x14ac:dyDescent="0.25">
      <c r="A11779" t="s">
        <v>713</v>
      </c>
      <c r="B11779" t="s">
        <v>467</v>
      </c>
      <c r="C11779" t="s">
        <v>468</v>
      </c>
      <c r="D11779" t="str">
        <f>Clef_répartition[[#This Row],[Code association]]&amp;"_"&amp;Clef_répartition[[#This Row],[Nom association]]</f>
        <v>ARAS Nyon-Rolle_Association régionale pour l'action sociale Nyon-Rolle</v>
      </c>
      <c r="E11779">
        <f>COUNTIFS(D$2:D11779,Clef_répartition[[#This Row],[Code_Nom]],J$2:J11779,Clef_répartition[[#This Row],[Année]])</f>
        <v>17</v>
      </c>
      <c r="F11779">
        <f>IF(Clef_répartition[[#This Row],[Code_Nom]]=D11778,F11778-1,(COUNTIFS(Clef_répartition[Code_Nom],Clef_répartition[[#This Row],[Code_Nom]],Clef_répartition[Année],Clef_répartition[[#This Row],[Année]])))</f>
        <v>31</v>
      </c>
      <c r="G11779" t="str">
        <f>Clef_répartition[[#This Row],[Code_Nom]]&amp;"_"&amp;Clef_répartition[[#This Row],[Nombre]]&amp;"_"&amp;Clef_répartition[[#This Row],[Année]]</f>
        <v>ARAS Nyon-Rolle_Association régionale pour l'action sociale Nyon-Rolle_17_2022</v>
      </c>
      <c r="H11779">
        <v>5714</v>
      </c>
      <c r="I11779" t="s">
        <v>81</v>
      </c>
      <c r="J11779">
        <v>2022</v>
      </c>
      <c r="K11779">
        <v>1.1787178084295601E-2</v>
      </c>
    </row>
    <row r="11780" spans="1:11" x14ac:dyDescent="0.25">
      <c r="A11780" t="s">
        <v>713</v>
      </c>
      <c r="B11780" t="s">
        <v>467</v>
      </c>
      <c r="C11780" t="s">
        <v>468</v>
      </c>
      <c r="D11780" t="str">
        <f>Clef_répartition[[#This Row],[Code association]]&amp;"_"&amp;Clef_répartition[[#This Row],[Nom association]]</f>
        <v>ARAS Nyon-Rolle_Association régionale pour l'action sociale Nyon-Rolle</v>
      </c>
      <c r="E11780">
        <f>COUNTIFS(D$2:D11780,Clef_répartition[[#This Row],[Code_Nom]],J$2:J11780,Clef_répartition[[#This Row],[Année]])</f>
        <v>18</v>
      </c>
      <c r="F11780">
        <f>IF(Clef_répartition[[#This Row],[Code_Nom]]=D11779,F11779-1,(COUNTIFS(Clef_répartition[Code_Nom],Clef_répartition[[#This Row],[Code_Nom]],Clef_répartition[Année],Clef_répartition[[#This Row],[Année]])))</f>
        <v>30</v>
      </c>
      <c r="G11780" t="str">
        <f>Clef_répartition[[#This Row],[Code_Nom]]&amp;"_"&amp;Clef_répartition[[#This Row],[Nombre]]&amp;"_"&amp;Clef_répartition[[#This Row],[Année]]</f>
        <v>ARAS Nyon-Rolle_Association régionale pour l'action sociale Nyon-Rolle_18_2022</v>
      </c>
      <c r="H11780">
        <v>5715</v>
      </c>
      <c r="I11780" t="s">
        <v>97</v>
      </c>
      <c r="J11780">
        <v>2022</v>
      </c>
      <c r="K11780">
        <v>1.1000086388112996E-2</v>
      </c>
    </row>
    <row r="11781" spans="1:11" x14ac:dyDescent="0.25">
      <c r="A11781" t="s">
        <v>713</v>
      </c>
      <c r="B11781" t="s">
        <v>467</v>
      </c>
      <c r="C11781" t="s">
        <v>468</v>
      </c>
      <c r="D11781" t="str">
        <f>Clef_répartition[[#This Row],[Code association]]&amp;"_"&amp;Clef_répartition[[#This Row],[Nom association]]</f>
        <v>ARAS Nyon-Rolle_Association régionale pour l'action sociale Nyon-Rolle</v>
      </c>
      <c r="E11781">
        <f>COUNTIFS(D$2:D11781,Clef_répartition[[#This Row],[Code_Nom]],J$2:J11781,Clef_répartition[[#This Row],[Année]])</f>
        <v>19</v>
      </c>
      <c r="F11781">
        <f>IF(Clef_répartition[[#This Row],[Code_Nom]]=D11780,F11780-1,(COUNTIFS(Clef_répartition[Code_Nom],Clef_répartition[[#This Row],[Code_Nom]],Clef_répartition[Année],Clef_répartition[[#This Row],[Année]])))</f>
        <v>29</v>
      </c>
      <c r="G11781" t="str">
        <f>Clef_répartition[[#This Row],[Code_Nom]]&amp;"_"&amp;Clef_répartition[[#This Row],[Nombre]]&amp;"_"&amp;Clef_répartition[[#This Row],[Année]]</f>
        <v>ARAS Nyon-Rolle_Association régionale pour l'action sociale Nyon-Rolle_19_2022</v>
      </c>
      <c r="H11781">
        <v>5855</v>
      </c>
      <c r="I11781" t="s">
        <v>98</v>
      </c>
      <c r="J11781">
        <v>2022</v>
      </c>
      <c r="K11781">
        <v>6.0855626265825819E-3</v>
      </c>
    </row>
    <row r="11782" spans="1:11" x14ac:dyDescent="0.25">
      <c r="A11782" t="s">
        <v>713</v>
      </c>
      <c r="B11782" t="s">
        <v>467</v>
      </c>
      <c r="C11782" t="s">
        <v>468</v>
      </c>
      <c r="D11782" t="str">
        <f>Clef_répartition[[#This Row],[Code association]]&amp;"_"&amp;Clef_répartition[[#This Row],[Nom association]]</f>
        <v>ARAS Nyon-Rolle_Association régionale pour l'action sociale Nyon-Rolle</v>
      </c>
      <c r="E11782">
        <f>COUNTIFS(D$2:D11782,Clef_répartition[[#This Row],[Code_Nom]],J$2:J11782,Clef_répartition[[#This Row],[Année]])</f>
        <v>20</v>
      </c>
      <c r="F11782">
        <f>IF(Clef_répartition[[#This Row],[Code_Nom]]=D11781,F11781-1,(COUNTIFS(Clef_répartition[Code_Nom],Clef_répartition[[#This Row],[Code_Nom]],Clef_répartition[Année],Clef_répartition[[#This Row],[Année]])))</f>
        <v>28</v>
      </c>
      <c r="G11782" t="str">
        <f>Clef_répartition[[#This Row],[Code_Nom]]&amp;"_"&amp;Clef_répartition[[#This Row],[Nombre]]&amp;"_"&amp;Clef_répartition[[#This Row],[Année]]</f>
        <v>ARAS Nyon-Rolle_Association régionale pour l'action sociale Nyon-Rolle_20_2022</v>
      </c>
      <c r="H11782">
        <v>5856</v>
      </c>
      <c r="I11782" t="s">
        <v>106</v>
      </c>
      <c r="J11782">
        <v>2022</v>
      </c>
      <c r="K11782">
        <v>7.2278054539695324E-3</v>
      </c>
    </row>
    <row r="11783" spans="1:11" x14ac:dyDescent="0.25">
      <c r="A11783" t="s">
        <v>713</v>
      </c>
      <c r="B11783" t="s">
        <v>467</v>
      </c>
      <c r="C11783" t="s">
        <v>468</v>
      </c>
      <c r="D11783" t="str">
        <f>Clef_répartition[[#This Row],[Code association]]&amp;"_"&amp;Clef_répartition[[#This Row],[Nom association]]</f>
        <v>ARAS Nyon-Rolle_Association régionale pour l'action sociale Nyon-Rolle</v>
      </c>
      <c r="E11783">
        <f>COUNTIFS(D$2:D11783,Clef_répartition[[#This Row],[Code_Nom]],J$2:J11783,Clef_répartition[[#This Row],[Année]])</f>
        <v>21</v>
      </c>
      <c r="F11783">
        <f>IF(Clef_répartition[[#This Row],[Code_Nom]]=D11782,F11782-1,(COUNTIFS(Clef_répartition[Code_Nom],Clef_répartition[[#This Row],[Code_Nom]],Clef_répartition[Année],Clef_répartition[[#This Row],[Année]])))</f>
        <v>27</v>
      </c>
      <c r="G11783" t="str">
        <f>Clef_répartition[[#This Row],[Code_Nom]]&amp;"_"&amp;Clef_répartition[[#This Row],[Nombre]]&amp;"_"&amp;Clef_répartition[[#This Row],[Année]]</f>
        <v>ARAS Nyon-Rolle_Association régionale pour l'action sociale Nyon-Rolle_21_2022</v>
      </c>
      <c r="H11783">
        <v>5716</v>
      </c>
      <c r="I11783" t="s">
        <v>110</v>
      </c>
      <c r="J11783">
        <v>2022</v>
      </c>
      <c r="K11783">
        <v>1.6663307128939056E-2</v>
      </c>
    </row>
    <row r="11784" spans="1:11" x14ac:dyDescent="0.25">
      <c r="A11784" t="s">
        <v>713</v>
      </c>
      <c r="B11784" t="s">
        <v>467</v>
      </c>
      <c r="C11784" t="s">
        <v>468</v>
      </c>
      <c r="D11784" t="str">
        <f>Clef_répartition[[#This Row],[Code association]]&amp;"_"&amp;Clef_répartition[[#This Row],[Nom association]]</f>
        <v>ARAS Nyon-Rolle_Association régionale pour l'action sociale Nyon-Rolle</v>
      </c>
      <c r="E11784">
        <f>COUNTIFS(D$2:D11784,Clef_répartition[[#This Row],[Code_Nom]],J$2:J11784,Clef_répartition[[#This Row],[Année]])</f>
        <v>22</v>
      </c>
      <c r="F11784">
        <f>IF(Clef_répartition[[#This Row],[Code_Nom]]=D11783,F11783-1,(COUNTIFS(Clef_répartition[Code_Nom],Clef_répartition[[#This Row],[Code_Nom]],Clef_répartition[Année],Clef_répartition[[#This Row],[Année]])))</f>
        <v>26</v>
      </c>
      <c r="G11784" t="str">
        <f>Clef_répartition[[#This Row],[Code_Nom]]&amp;"_"&amp;Clef_répartition[[#This Row],[Nombre]]&amp;"_"&amp;Clef_répartition[[#This Row],[Année]]</f>
        <v>ARAS Nyon-Rolle_Association régionale pour l'action sociale Nyon-Rolle_22_2022</v>
      </c>
      <c r="H11784">
        <v>5717</v>
      </c>
      <c r="I11784" t="s">
        <v>118</v>
      </c>
      <c r="J11784">
        <v>2022</v>
      </c>
      <c r="K11784">
        <v>3.6686151985486803E-2</v>
      </c>
    </row>
    <row r="11785" spans="1:11" x14ac:dyDescent="0.25">
      <c r="A11785" t="s">
        <v>713</v>
      </c>
      <c r="B11785" t="s">
        <v>467</v>
      </c>
      <c r="C11785" t="s">
        <v>468</v>
      </c>
      <c r="D11785" t="str">
        <f>Clef_répartition[[#This Row],[Code association]]&amp;"_"&amp;Clef_répartition[[#This Row],[Nom association]]</f>
        <v>ARAS Nyon-Rolle_Association régionale pour l'action sociale Nyon-Rolle</v>
      </c>
      <c r="E11785">
        <f>COUNTIFS(D$2:D11785,Clef_répartition[[#This Row],[Code_Nom]],J$2:J11785,Clef_répartition[[#This Row],[Année]])</f>
        <v>23</v>
      </c>
      <c r="F11785">
        <f>IF(Clef_répartition[[#This Row],[Code_Nom]]=D11784,F11784-1,(COUNTIFS(Clef_répartition[Code_Nom],Clef_répartition[[#This Row],[Code_Nom]],Clef_répartition[Année],Clef_répartition[[#This Row],[Année]])))</f>
        <v>25</v>
      </c>
      <c r="G11785" t="str">
        <f>Clef_répartition[[#This Row],[Code_Nom]]&amp;"_"&amp;Clef_répartition[[#This Row],[Nombre]]&amp;"_"&amp;Clef_répartition[[#This Row],[Année]]</f>
        <v>ARAS Nyon-Rolle_Association régionale pour l'action sociale Nyon-Rolle_23_2022</v>
      </c>
      <c r="H11785">
        <v>5718</v>
      </c>
      <c r="I11785" t="s">
        <v>120</v>
      </c>
      <c r="J11785">
        <v>2022</v>
      </c>
      <c r="K11785">
        <v>1.9408529386356437E-2</v>
      </c>
    </row>
    <row r="11786" spans="1:11" x14ac:dyDescent="0.25">
      <c r="A11786" t="s">
        <v>713</v>
      </c>
      <c r="B11786" t="s">
        <v>467</v>
      </c>
      <c r="C11786" t="s">
        <v>468</v>
      </c>
      <c r="D11786" t="str">
        <f>Clef_répartition[[#This Row],[Code association]]&amp;"_"&amp;Clef_répartition[[#This Row],[Nom association]]</f>
        <v>ARAS Nyon-Rolle_Association régionale pour l'action sociale Nyon-Rolle</v>
      </c>
      <c r="E11786">
        <f>COUNTIFS(D$2:D11786,Clef_répartition[[#This Row],[Code_Nom]],J$2:J11786,Clef_répartition[[#This Row],[Année]])</f>
        <v>24</v>
      </c>
      <c r="F11786">
        <f>IF(Clef_répartition[[#This Row],[Code_Nom]]=D11785,F11785-1,(COUNTIFS(Clef_répartition[Code_Nom],Clef_répartition[[#This Row],[Code_Nom]],Clef_répartition[Année],Clef_répartition[[#This Row],[Année]])))</f>
        <v>24</v>
      </c>
      <c r="G11786" t="str">
        <f>Clef_répartition[[#This Row],[Code_Nom]]&amp;"_"&amp;Clef_répartition[[#This Row],[Nombre]]&amp;"_"&amp;Clef_répartition[[#This Row],[Année]]</f>
        <v>ARAS Nyon-Rolle_Association régionale pour l'action sociale Nyon-Rolle_24_2022</v>
      </c>
      <c r="H11786">
        <v>5857</v>
      </c>
      <c r="I11786" t="s">
        <v>122</v>
      </c>
      <c r="J11786">
        <v>2022</v>
      </c>
      <c r="K11786">
        <v>1.380290072086081E-2</v>
      </c>
    </row>
    <row r="11787" spans="1:11" x14ac:dyDescent="0.25">
      <c r="A11787" t="s">
        <v>713</v>
      </c>
      <c r="B11787" t="s">
        <v>467</v>
      </c>
      <c r="C11787" t="s">
        <v>468</v>
      </c>
      <c r="D11787" t="str">
        <f>Clef_répartition[[#This Row],[Code association]]&amp;"_"&amp;Clef_répartition[[#This Row],[Nom association]]</f>
        <v>ARAS Nyon-Rolle_Association régionale pour l'action sociale Nyon-Rolle</v>
      </c>
      <c r="E11787">
        <f>COUNTIFS(D$2:D11787,Clef_répartition[[#This Row],[Code_Nom]],J$2:J11787,Clef_répartition[[#This Row],[Année]])</f>
        <v>25</v>
      </c>
      <c r="F11787">
        <f>IF(Clef_répartition[[#This Row],[Code_Nom]]=D11786,F11786-1,(COUNTIFS(Clef_répartition[Code_Nom],Clef_répartition[[#This Row],[Code_Nom]],Clef_répartition[Année],Clef_répartition[[#This Row],[Année]])))</f>
        <v>23</v>
      </c>
      <c r="G11787" t="str">
        <f>Clef_répartition[[#This Row],[Code_Nom]]&amp;"_"&amp;Clef_répartition[[#This Row],[Nombre]]&amp;"_"&amp;Clef_répartition[[#This Row],[Année]]</f>
        <v>ARAS Nyon-Rolle_Association régionale pour l'action sociale Nyon-Rolle_25_2022</v>
      </c>
      <c r="H11787">
        <v>5719</v>
      </c>
      <c r="I11787" t="s">
        <v>124</v>
      </c>
      <c r="J11787">
        <v>2022</v>
      </c>
      <c r="K11787">
        <v>1.2142329215499948E-2</v>
      </c>
    </row>
    <row r="11788" spans="1:11" x14ac:dyDescent="0.25">
      <c r="A11788" t="s">
        <v>713</v>
      </c>
      <c r="B11788" t="s">
        <v>467</v>
      </c>
      <c r="C11788" t="s">
        <v>468</v>
      </c>
      <c r="D11788" t="str">
        <f>Clef_répartition[[#This Row],[Code association]]&amp;"_"&amp;Clef_répartition[[#This Row],[Nom association]]</f>
        <v>ARAS Nyon-Rolle_Association régionale pour l'action sociale Nyon-Rolle</v>
      </c>
      <c r="E11788">
        <f>COUNTIFS(D$2:D11788,Clef_répartition[[#This Row],[Code_Nom]],J$2:J11788,Clef_répartition[[#This Row],[Année]])</f>
        <v>26</v>
      </c>
      <c r="F11788">
        <f>IF(Clef_répartition[[#This Row],[Code_Nom]]=D11787,F11787-1,(COUNTIFS(Clef_répartition[Code_Nom],Clef_répartition[[#This Row],[Code_Nom]],Clef_répartition[Année],Clef_répartition[[#This Row],[Année]])))</f>
        <v>22</v>
      </c>
      <c r="G11788" t="str">
        <f>Clef_répartition[[#This Row],[Code_Nom]]&amp;"_"&amp;Clef_répartition[[#This Row],[Nombre]]&amp;"_"&amp;Clef_répartition[[#This Row],[Année]]</f>
        <v>ARAS Nyon-Rolle_Association régionale pour l'action sociale Nyon-Rolle_26_2022</v>
      </c>
      <c r="H11788">
        <v>5720</v>
      </c>
      <c r="I11788" t="s">
        <v>125</v>
      </c>
      <c r="J11788">
        <v>2022</v>
      </c>
      <c r="K11788">
        <v>9.6946660139564794E-3</v>
      </c>
    </row>
    <row r="11789" spans="1:11" x14ac:dyDescent="0.25">
      <c r="A11789" t="s">
        <v>713</v>
      </c>
      <c r="B11789" t="s">
        <v>467</v>
      </c>
      <c r="C11789" t="s">
        <v>468</v>
      </c>
      <c r="D11789" t="str">
        <f>Clef_répartition[[#This Row],[Code association]]&amp;"_"&amp;Clef_répartition[[#This Row],[Nom association]]</f>
        <v>ARAS Nyon-Rolle_Association régionale pour l'action sociale Nyon-Rolle</v>
      </c>
      <c r="E11789">
        <f>COUNTIFS(D$2:D11789,Clef_répartition[[#This Row],[Code_Nom]],J$2:J11789,Clef_répartition[[#This Row],[Année]])</f>
        <v>27</v>
      </c>
      <c r="F11789">
        <f>IF(Clef_répartition[[#This Row],[Code_Nom]]=D11788,F11788-1,(COUNTIFS(Clef_répartition[Code_Nom],Clef_répartition[[#This Row],[Code_Nom]],Clef_répartition[Année],Clef_répartition[[#This Row],[Année]])))</f>
        <v>21</v>
      </c>
      <c r="G11789" t="str">
        <f>Clef_répartition[[#This Row],[Code_Nom]]&amp;"_"&amp;Clef_répartition[[#This Row],[Nombre]]&amp;"_"&amp;Clef_répartition[[#This Row],[Année]]</f>
        <v>ARAS Nyon-Rolle_Association régionale pour l'action sociale Nyon-Rolle_27_2022</v>
      </c>
      <c r="H11789">
        <v>5721</v>
      </c>
      <c r="I11789" t="s">
        <v>126</v>
      </c>
      <c r="J11789">
        <v>2022</v>
      </c>
      <c r="K11789">
        <v>0.12772002572446031</v>
      </c>
    </row>
    <row r="11790" spans="1:11" x14ac:dyDescent="0.25">
      <c r="A11790" t="s">
        <v>713</v>
      </c>
      <c r="B11790" t="s">
        <v>467</v>
      </c>
      <c r="C11790" t="s">
        <v>468</v>
      </c>
      <c r="D11790" t="str">
        <f>Clef_répartition[[#This Row],[Code association]]&amp;"_"&amp;Clef_répartition[[#This Row],[Nom association]]</f>
        <v>ARAS Nyon-Rolle_Association régionale pour l'action sociale Nyon-Rolle</v>
      </c>
      <c r="E11790">
        <f>COUNTIFS(D$2:D11790,Clef_répartition[[#This Row],[Code_Nom]],J$2:J11790,Clef_répartition[[#This Row],[Année]])</f>
        <v>28</v>
      </c>
      <c r="F11790">
        <f>IF(Clef_répartition[[#This Row],[Code_Nom]]=D11789,F11789-1,(COUNTIFS(Clef_répartition[Code_Nom],Clef_répartition[[#This Row],[Code_Nom]],Clef_répartition[Année],Clef_répartition[[#This Row],[Année]])))</f>
        <v>20</v>
      </c>
      <c r="G11790" t="str">
        <f>Clef_répartition[[#This Row],[Code_Nom]]&amp;"_"&amp;Clef_répartition[[#This Row],[Nombre]]&amp;"_"&amp;Clef_répartition[[#This Row],[Année]]</f>
        <v>ARAS Nyon-Rolle_Association régionale pour l'action sociale Nyon-Rolle_28_2022</v>
      </c>
      <c r="H11790">
        <v>5722</v>
      </c>
      <c r="I11790" t="s">
        <v>133</v>
      </c>
      <c r="J11790">
        <v>2022</v>
      </c>
      <c r="K11790">
        <v>3.8490703679173745E-3</v>
      </c>
    </row>
    <row r="11791" spans="1:11" x14ac:dyDescent="0.25">
      <c r="A11791" t="s">
        <v>713</v>
      </c>
      <c r="B11791" t="s">
        <v>467</v>
      </c>
      <c r="C11791" t="s">
        <v>468</v>
      </c>
      <c r="D11791" t="str">
        <f>Clef_répartition[[#This Row],[Code association]]&amp;"_"&amp;Clef_répartition[[#This Row],[Nom association]]</f>
        <v>ARAS Nyon-Rolle_Association régionale pour l'action sociale Nyon-Rolle</v>
      </c>
      <c r="E11791">
        <f>COUNTIFS(D$2:D11791,Clef_répartition[[#This Row],[Code_Nom]],J$2:J11791,Clef_répartition[[#This Row],[Année]])</f>
        <v>29</v>
      </c>
      <c r="F11791">
        <f>IF(Clef_répartition[[#This Row],[Code_Nom]]=D11790,F11790-1,(COUNTIFS(Clef_répartition[Code_Nom],Clef_répartition[[#This Row],[Code_Nom]],Clef_répartition[Année],Clef_répartition[[#This Row],[Année]])))</f>
        <v>19</v>
      </c>
      <c r="G11791" t="str">
        <f>Clef_répartition[[#This Row],[Code_Nom]]&amp;"_"&amp;Clef_répartition[[#This Row],[Nombre]]&amp;"_"&amp;Clef_répartition[[#This Row],[Année]]</f>
        <v>ARAS Nyon-Rolle_Association régionale pour l'action sociale Nyon-Rolle_29_2022</v>
      </c>
      <c r="H11791">
        <v>5726</v>
      </c>
      <c r="I11791" t="s">
        <v>148</v>
      </c>
      <c r="J11791">
        <v>2022</v>
      </c>
      <c r="K11791">
        <v>1.1182461293326038E-2</v>
      </c>
    </row>
    <row r="11792" spans="1:11" x14ac:dyDescent="0.25">
      <c r="A11792" t="s">
        <v>713</v>
      </c>
      <c r="B11792" t="s">
        <v>467</v>
      </c>
      <c r="C11792" t="s">
        <v>468</v>
      </c>
      <c r="D11792" t="str">
        <f>Clef_répartition[[#This Row],[Code association]]&amp;"_"&amp;Clef_répartition[[#This Row],[Nom association]]</f>
        <v>ARAS Nyon-Rolle_Association régionale pour l'action sociale Nyon-Rolle</v>
      </c>
      <c r="E11792">
        <f>COUNTIFS(D$2:D11792,Clef_répartition[[#This Row],[Code_Nom]],J$2:J11792,Clef_répartition[[#This Row],[Année]])</f>
        <v>30</v>
      </c>
      <c r="F11792">
        <f>IF(Clef_répartition[[#This Row],[Code_Nom]]=D11791,F11791-1,(COUNTIFS(Clef_répartition[Code_Nom],Clef_répartition[[#This Row],[Code_Nom]],Clef_répartition[Année],Clef_répartition[[#This Row],[Année]])))</f>
        <v>18</v>
      </c>
      <c r="G11792" t="str">
        <f>Clef_répartition[[#This Row],[Code_Nom]]&amp;"_"&amp;Clef_répartition[[#This Row],[Nombre]]&amp;"_"&amp;Clef_répartition[[#This Row],[Année]]</f>
        <v>ARAS Nyon-Rolle_Association régionale pour l'action sociale Nyon-Rolle_30_2022</v>
      </c>
      <c r="H11792">
        <v>5731</v>
      </c>
      <c r="I11792" t="s">
        <v>157</v>
      </c>
      <c r="J11792">
        <v>2022</v>
      </c>
      <c r="K11792">
        <v>1.3313368080552118E-2</v>
      </c>
    </row>
    <row r="11793" spans="1:11" x14ac:dyDescent="0.25">
      <c r="A11793" t="s">
        <v>713</v>
      </c>
      <c r="B11793" t="s">
        <v>467</v>
      </c>
      <c r="C11793" t="s">
        <v>468</v>
      </c>
      <c r="D11793" t="str">
        <f>Clef_répartition[[#This Row],[Code association]]&amp;"_"&amp;Clef_répartition[[#This Row],[Nom association]]</f>
        <v>ARAS Nyon-Rolle_Association régionale pour l'action sociale Nyon-Rolle</v>
      </c>
      <c r="E11793">
        <f>COUNTIFS(D$2:D11793,Clef_répartition[[#This Row],[Code_Nom]],J$2:J11793,Clef_répartition[[#This Row],[Année]])</f>
        <v>31</v>
      </c>
      <c r="F11793">
        <f>IF(Clef_répartition[[#This Row],[Code_Nom]]=D11792,F11792-1,(COUNTIFS(Clef_répartition[Code_Nom],Clef_répartition[[#This Row],[Code_Nom]],Clef_répartition[Année],Clef_répartition[[#This Row],[Année]])))</f>
        <v>17</v>
      </c>
      <c r="G11793" t="str">
        <f>Clef_répartition[[#This Row],[Code_Nom]]&amp;"_"&amp;Clef_répartition[[#This Row],[Nombre]]&amp;"_"&amp;Clef_répartition[[#This Row],[Année]]</f>
        <v>ARAS Nyon-Rolle_Association régionale pour l'action sociale Nyon-Rolle_31_2022</v>
      </c>
      <c r="H11793">
        <v>5429</v>
      </c>
      <c r="I11793" t="s">
        <v>162</v>
      </c>
      <c r="J11793">
        <v>2022</v>
      </c>
      <c r="K11793">
        <v>4.9913131953043264E-3</v>
      </c>
    </row>
    <row r="11794" spans="1:11" x14ac:dyDescent="0.25">
      <c r="A11794" t="s">
        <v>713</v>
      </c>
      <c r="B11794" t="s">
        <v>467</v>
      </c>
      <c r="C11794" t="s">
        <v>468</v>
      </c>
      <c r="D11794" t="str">
        <f>Clef_répartition[[#This Row],[Code association]]&amp;"_"&amp;Clef_répartition[[#This Row],[Nom association]]</f>
        <v>ARAS Nyon-Rolle_Association régionale pour l'action sociale Nyon-Rolle</v>
      </c>
      <c r="E11794">
        <f>COUNTIFS(D$2:D11794,Clef_répartition[[#This Row],[Code_Nom]],J$2:J11794,Clef_répartition[[#This Row],[Année]])</f>
        <v>32</v>
      </c>
      <c r="F11794">
        <f>IF(Clef_répartition[[#This Row],[Code_Nom]]=D11793,F11793-1,(COUNTIFS(Clef_répartition[Code_Nom],Clef_répartition[[#This Row],[Code_Nom]],Clef_répartition[Année],Clef_répartition[[#This Row],[Année]])))</f>
        <v>16</v>
      </c>
      <c r="G11794" t="str">
        <f>Clef_répartition[[#This Row],[Code_Nom]]&amp;"_"&amp;Clef_répartition[[#This Row],[Nombre]]&amp;"_"&amp;Clef_répartition[[#This Row],[Année]]</f>
        <v>ARAS Nyon-Rolle_Association régionale pour l'action sociale Nyon-Rolle_32_2022</v>
      </c>
      <c r="H11794">
        <v>5858</v>
      </c>
      <c r="I11794" t="s">
        <v>165</v>
      </c>
      <c r="J11794">
        <v>2022</v>
      </c>
      <c r="K11794">
        <v>6.0471679096956261E-3</v>
      </c>
    </row>
    <row r="11795" spans="1:11" x14ac:dyDescent="0.25">
      <c r="A11795" t="s">
        <v>713</v>
      </c>
      <c r="B11795" t="s">
        <v>467</v>
      </c>
      <c r="C11795" t="s">
        <v>468</v>
      </c>
      <c r="D11795" t="str">
        <f>Clef_répartition[[#This Row],[Code association]]&amp;"_"&amp;Clef_répartition[[#This Row],[Nom association]]</f>
        <v>ARAS Nyon-Rolle_Association régionale pour l'action sociale Nyon-Rolle</v>
      </c>
      <c r="E11795">
        <f>COUNTIFS(D$2:D11795,Clef_répartition[[#This Row],[Code_Nom]],J$2:J11795,Clef_répartition[[#This Row],[Année]])</f>
        <v>33</v>
      </c>
      <c r="F11795">
        <f>IF(Clef_répartition[[#This Row],[Code_Nom]]=D11794,F11794-1,(COUNTIFS(Clef_répartition[Code_Nom],Clef_répartition[[#This Row],[Code_Nom]],Clef_répartition[Année],Clef_répartition[[#This Row],[Année]])))</f>
        <v>15</v>
      </c>
      <c r="G11795" t="str">
        <f>Clef_répartition[[#This Row],[Code_Nom]]&amp;"_"&amp;Clef_répartition[[#This Row],[Nombre]]&amp;"_"&amp;Clef_répartition[[#This Row],[Année]]</f>
        <v>ARAS Nyon-Rolle_Association régionale pour l'action sociale Nyon-Rolle_33_2022</v>
      </c>
      <c r="H11795">
        <v>5430</v>
      </c>
      <c r="I11795" t="s">
        <v>171</v>
      </c>
      <c r="J11795">
        <v>2022</v>
      </c>
      <c r="K11795">
        <v>4.6553594225434581E-3</v>
      </c>
    </row>
    <row r="11796" spans="1:11" x14ac:dyDescent="0.25">
      <c r="A11796" t="s">
        <v>713</v>
      </c>
      <c r="B11796" t="s">
        <v>467</v>
      </c>
      <c r="C11796" t="s">
        <v>468</v>
      </c>
      <c r="D11796" t="str">
        <f>Clef_répartition[[#This Row],[Code association]]&amp;"_"&amp;Clef_répartition[[#This Row],[Nom association]]</f>
        <v>ARAS Nyon-Rolle_Association régionale pour l'action sociale Nyon-Rolle</v>
      </c>
      <c r="E11796">
        <f>COUNTIFS(D$2:D11796,Clef_répartition[[#This Row],[Code_Nom]],J$2:J11796,Clef_répartition[[#This Row],[Année]])</f>
        <v>34</v>
      </c>
      <c r="F11796">
        <f>IF(Clef_répartition[[#This Row],[Code_Nom]]=D11795,F11795-1,(COUNTIFS(Clef_répartition[Code_Nom],Clef_répartition[[#This Row],[Code_Nom]],Clef_répartition[Année],Clef_répartition[[#This Row],[Année]])))</f>
        <v>14</v>
      </c>
      <c r="G11796" t="str">
        <f>Clef_répartition[[#This Row],[Code_Nom]]&amp;"_"&amp;Clef_répartition[[#This Row],[Nombre]]&amp;"_"&amp;Clef_répartition[[#This Row],[Année]]</f>
        <v>ARAS Nyon-Rolle_Association régionale pour l'action sociale Nyon-Rolle_34_2022</v>
      </c>
      <c r="H11796">
        <v>5723</v>
      </c>
      <c r="I11796" t="s">
        <v>176</v>
      </c>
      <c r="J11796">
        <v>2022</v>
      </c>
      <c r="K11796">
        <v>2.1069100891717298E-2</v>
      </c>
    </row>
    <row r="11797" spans="1:11" x14ac:dyDescent="0.25">
      <c r="A11797" t="s">
        <v>713</v>
      </c>
      <c r="B11797" t="s">
        <v>467</v>
      </c>
      <c r="C11797" t="s">
        <v>468</v>
      </c>
      <c r="D11797" t="str">
        <f>Clef_répartition[[#This Row],[Code association]]&amp;"_"&amp;Clef_répartition[[#This Row],[Nom association]]</f>
        <v>ARAS Nyon-Rolle_Association régionale pour l'action sociale Nyon-Rolle</v>
      </c>
      <c r="E11797">
        <f>COUNTIFS(D$2:D11797,Clef_répartition[[#This Row],[Code_Nom]],J$2:J11797,Clef_répartition[[#This Row],[Année]])</f>
        <v>35</v>
      </c>
      <c r="F11797">
        <f>IF(Clef_répartition[[#This Row],[Code_Nom]]=D11796,F11796-1,(COUNTIFS(Clef_répartition[Code_Nom],Clef_répartition[[#This Row],[Code_Nom]],Clef_répartition[Année],Clef_répartition[[#This Row],[Année]])))</f>
        <v>13</v>
      </c>
      <c r="G11797" t="str">
        <f>Clef_répartition[[#This Row],[Code_Nom]]&amp;"_"&amp;Clef_répartition[[#This Row],[Nombre]]&amp;"_"&amp;Clef_répartition[[#This Row],[Année]]</f>
        <v>ARAS Nyon-Rolle_Association régionale pour l'action sociale Nyon-Rolle_35_2022</v>
      </c>
      <c r="H11797">
        <v>5859</v>
      </c>
      <c r="I11797" t="s">
        <v>182</v>
      </c>
      <c r="J11797">
        <v>2022</v>
      </c>
      <c r="K11797">
        <v>2.6290782388343367E-2</v>
      </c>
    </row>
    <row r="11798" spans="1:11" x14ac:dyDescent="0.25">
      <c r="A11798" t="s">
        <v>713</v>
      </c>
      <c r="B11798" t="s">
        <v>467</v>
      </c>
      <c r="C11798" t="s">
        <v>468</v>
      </c>
      <c r="D11798" t="str">
        <f>Clef_répartition[[#This Row],[Code association]]&amp;"_"&amp;Clef_répartition[[#This Row],[Nom association]]</f>
        <v>ARAS Nyon-Rolle_Association régionale pour l'action sociale Nyon-Rolle</v>
      </c>
      <c r="E11798">
        <f>COUNTIFS(D$2:D11798,Clef_répartition[[#This Row],[Code_Nom]],J$2:J11798,Clef_répartition[[#This Row],[Année]])</f>
        <v>36</v>
      </c>
      <c r="F11798">
        <f>IF(Clef_répartition[[#This Row],[Code_Nom]]=D11797,F11797-1,(COUNTIFS(Clef_répartition[Code_Nom],Clef_répartition[[#This Row],[Code_Nom]],Clef_répartition[Année],Clef_répartition[[#This Row],[Année]])))</f>
        <v>12</v>
      </c>
      <c r="G11798" t="str">
        <f>Clef_répartition[[#This Row],[Code_Nom]]&amp;"_"&amp;Clef_répartition[[#This Row],[Nombre]]&amp;"_"&amp;Clef_répartition[[#This Row],[Année]]</f>
        <v>ARAS Nyon-Rolle_Association régionale pour l'action sociale Nyon-Rolle_36_2022</v>
      </c>
      <c r="H11798">
        <v>5724</v>
      </c>
      <c r="I11798" t="s">
        <v>196</v>
      </c>
      <c r="J11798">
        <v>2022</v>
      </c>
      <c r="K11798">
        <v>0.21236117910175559</v>
      </c>
    </row>
    <row r="11799" spans="1:11" x14ac:dyDescent="0.25">
      <c r="A11799" t="s">
        <v>713</v>
      </c>
      <c r="B11799" t="s">
        <v>467</v>
      </c>
      <c r="C11799" t="s">
        <v>468</v>
      </c>
      <c r="D11799" t="str">
        <f>Clef_répartition[[#This Row],[Code association]]&amp;"_"&amp;Clef_répartition[[#This Row],[Nom association]]</f>
        <v>ARAS Nyon-Rolle_Association régionale pour l'action sociale Nyon-Rolle</v>
      </c>
      <c r="E11799">
        <f>COUNTIFS(D$2:D11799,Clef_répartition[[#This Row],[Code_Nom]],J$2:J11799,Clef_répartition[[#This Row],[Année]])</f>
        <v>37</v>
      </c>
      <c r="F11799">
        <f>IF(Clef_répartition[[#This Row],[Code_Nom]]=D11798,F11798-1,(COUNTIFS(Clef_répartition[Code_Nom],Clef_répartition[[#This Row],[Code_Nom]],Clef_répartition[Année],Clef_répartition[[#This Row],[Année]])))</f>
        <v>11</v>
      </c>
      <c r="G11799" t="str">
        <f>Clef_répartition[[#This Row],[Code_Nom]]&amp;"_"&amp;Clef_répartition[[#This Row],[Nombre]]&amp;"_"&amp;Clef_répartition[[#This Row],[Année]]</f>
        <v>ARAS Nyon-Rolle_Association régionale pour l'action sociale Nyon-Rolle_37_2022</v>
      </c>
      <c r="H11799">
        <v>5860</v>
      </c>
      <c r="I11799" t="s">
        <v>215</v>
      </c>
      <c r="J11799">
        <v>2022</v>
      </c>
      <c r="K11799">
        <v>1.4532400341712982E-2</v>
      </c>
    </row>
    <row r="11800" spans="1:11" x14ac:dyDescent="0.25">
      <c r="A11800" t="s">
        <v>713</v>
      </c>
      <c r="B11800" t="s">
        <v>467</v>
      </c>
      <c r="C11800" t="s">
        <v>468</v>
      </c>
      <c r="D11800" t="str">
        <f>Clef_répartition[[#This Row],[Code association]]&amp;"_"&amp;Clef_répartition[[#This Row],[Nom association]]</f>
        <v>ARAS Nyon-Rolle_Association régionale pour l'action sociale Nyon-Rolle</v>
      </c>
      <c r="E11800">
        <f>COUNTIFS(D$2:D11800,Clef_répartition[[#This Row],[Code_Nom]],J$2:J11800,Clef_répartition[[#This Row],[Année]])</f>
        <v>38</v>
      </c>
      <c r="F11800">
        <f>IF(Clef_répartition[[#This Row],[Code_Nom]]=D11799,F11799-1,(COUNTIFS(Clef_répartition[Code_Nom],Clef_répartition[[#This Row],[Code_Nom]],Clef_répartition[Année],Clef_répartition[[#This Row],[Année]])))</f>
        <v>10</v>
      </c>
      <c r="G11800" t="str">
        <f>Clef_répartition[[#This Row],[Code_Nom]]&amp;"_"&amp;Clef_répartition[[#This Row],[Nombre]]&amp;"_"&amp;Clef_répartition[[#This Row],[Année]]</f>
        <v>ARAS Nyon-Rolle_Association régionale pour l'action sociale Nyon-Rolle_38_2022</v>
      </c>
      <c r="H11800">
        <v>5725</v>
      </c>
      <c r="I11800" t="s">
        <v>219</v>
      </c>
      <c r="J11800">
        <v>2022</v>
      </c>
      <c r="K11800">
        <v>3.8970637640260701E-2</v>
      </c>
    </row>
    <row r="11801" spans="1:11" x14ac:dyDescent="0.25">
      <c r="A11801" t="s">
        <v>713</v>
      </c>
      <c r="B11801" t="s">
        <v>467</v>
      </c>
      <c r="C11801" t="s">
        <v>468</v>
      </c>
      <c r="D11801" t="str">
        <f>Clef_répartition[[#This Row],[Code association]]&amp;"_"&amp;Clef_répartition[[#This Row],[Nom association]]</f>
        <v>ARAS Nyon-Rolle_Association régionale pour l'action sociale Nyon-Rolle</v>
      </c>
      <c r="E11801">
        <f>COUNTIFS(D$2:D11801,Clef_répartition[[#This Row],[Code_Nom]],J$2:J11801,Clef_répartition[[#This Row],[Année]])</f>
        <v>39</v>
      </c>
      <c r="F11801">
        <f>IF(Clef_répartition[[#This Row],[Code_Nom]]=D11800,F11800-1,(COUNTIFS(Clef_répartition[Code_Nom],Clef_répartition[[#This Row],[Code_Nom]],Clef_répartition[Année],Clef_répartition[[#This Row],[Année]])))</f>
        <v>9</v>
      </c>
      <c r="G11801" t="str">
        <f>Clef_répartition[[#This Row],[Code_Nom]]&amp;"_"&amp;Clef_répartition[[#This Row],[Nombre]]&amp;"_"&amp;Clef_répartition[[#This Row],[Année]]</f>
        <v>ARAS Nyon-Rolle_Association régionale pour l'action sociale Nyon-Rolle_39_2022</v>
      </c>
      <c r="H11801">
        <v>5861</v>
      </c>
      <c r="I11801" t="s">
        <v>232</v>
      </c>
      <c r="J11801">
        <v>2022</v>
      </c>
      <c r="K11801">
        <v>6.0385290983960609E-2</v>
      </c>
    </row>
    <row r="11802" spans="1:11" x14ac:dyDescent="0.25">
      <c r="A11802" t="s">
        <v>713</v>
      </c>
      <c r="B11802" t="s">
        <v>467</v>
      </c>
      <c r="C11802" t="s">
        <v>468</v>
      </c>
      <c r="D11802" t="str">
        <f>Clef_répartition[[#This Row],[Code association]]&amp;"_"&amp;Clef_répartition[[#This Row],[Nom association]]</f>
        <v>ARAS Nyon-Rolle_Association régionale pour l'action sociale Nyon-Rolle</v>
      </c>
      <c r="E11802">
        <f>COUNTIFS(D$2:D11802,Clef_répartition[[#This Row],[Code_Nom]],J$2:J11802,Clef_répartition[[#This Row],[Année]])</f>
        <v>40</v>
      </c>
      <c r="F11802">
        <f>IF(Clef_répartition[[#This Row],[Code_Nom]]=D11801,F11801-1,(COUNTIFS(Clef_répartition[Code_Nom],Clef_répartition[[#This Row],[Code_Nom]],Clef_répartition[Année],Clef_répartition[[#This Row],[Année]])))</f>
        <v>8</v>
      </c>
      <c r="G11802" t="str">
        <f>Clef_répartition[[#This Row],[Code_Nom]]&amp;"_"&amp;Clef_répartition[[#This Row],[Nombre]]&amp;"_"&amp;Clef_répartition[[#This Row],[Année]]</f>
        <v>ARAS Nyon-Rolle_Association régionale pour l'action sociale Nyon-Rolle_40_2022</v>
      </c>
      <c r="H11802">
        <v>5727</v>
      </c>
      <c r="I11802" t="s">
        <v>243</v>
      </c>
      <c r="J11802">
        <v>2022</v>
      </c>
      <c r="K11802">
        <v>2.644436125589119E-2</v>
      </c>
    </row>
    <row r="11803" spans="1:11" x14ac:dyDescent="0.25">
      <c r="A11803" t="s">
        <v>713</v>
      </c>
      <c r="B11803" t="s">
        <v>467</v>
      </c>
      <c r="C11803" t="s">
        <v>468</v>
      </c>
      <c r="D11803" t="str">
        <f>Clef_répartition[[#This Row],[Code association]]&amp;"_"&amp;Clef_répartition[[#This Row],[Nom association]]</f>
        <v>ARAS Nyon-Rolle_Association régionale pour l'action sociale Nyon-Rolle</v>
      </c>
      <c r="E11803">
        <f>COUNTIFS(D$2:D11803,Clef_répartition[[#This Row],[Code_Nom]],J$2:J11803,Clef_répartition[[#This Row],[Année]])</f>
        <v>41</v>
      </c>
      <c r="F11803">
        <f>IF(Clef_répartition[[#This Row],[Code_Nom]]=D11802,F11802-1,(COUNTIFS(Clef_répartition[Code_Nom],Clef_répartition[[#This Row],[Code_Nom]],Clef_répartition[Année],Clef_répartition[[#This Row],[Année]])))</f>
        <v>7</v>
      </c>
      <c r="G11803" t="str">
        <f>Clef_répartition[[#This Row],[Code_Nom]]&amp;"_"&amp;Clef_répartition[[#This Row],[Nombre]]&amp;"_"&amp;Clef_répartition[[#This Row],[Année]]</f>
        <v>ARAS Nyon-Rolle_Association régionale pour l'action sociale Nyon-Rolle_41_2022</v>
      </c>
      <c r="H11803">
        <v>5434</v>
      </c>
      <c r="I11803" t="s">
        <v>244</v>
      </c>
      <c r="J11803">
        <v>2022</v>
      </c>
      <c r="K11803">
        <v>1.0289784125704304E-2</v>
      </c>
    </row>
    <row r="11804" spans="1:11" x14ac:dyDescent="0.25">
      <c r="A11804" t="s">
        <v>713</v>
      </c>
      <c r="B11804" t="s">
        <v>467</v>
      </c>
      <c r="C11804" t="s">
        <v>468</v>
      </c>
      <c r="D11804" t="str">
        <f>Clef_répartition[[#This Row],[Code association]]&amp;"_"&amp;Clef_répartition[[#This Row],[Nom association]]</f>
        <v>ARAS Nyon-Rolle_Association régionale pour l'action sociale Nyon-Rolle</v>
      </c>
      <c r="E11804">
        <f>COUNTIFS(D$2:D11804,Clef_répartition[[#This Row],[Code_Nom]],J$2:J11804,Clef_répartition[[#This Row],[Année]])</f>
        <v>42</v>
      </c>
      <c r="F11804">
        <f>IF(Clef_répartition[[#This Row],[Code_Nom]]=D11803,F11803-1,(COUNTIFS(Clef_répartition[Code_Nom],Clef_répartition[[#This Row],[Code_Nom]],Clef_répartition[Année],Clef_répartition[[#This Row],[Année]])))</f>
        <v>6</v>
      </c>
      <c r="G11804" t="str">
        <f>Clef_répartition[[#This Row],[Code_Nom]]&amp;"_"&amp;Clef_répartition[[#This Row],[Nombre]]&amp;"_"&amp;Clef_répartition[[#This Row],[Année]]</f>
        <v>ARAS Nyon-Rolle_Association régionale pour l'action sociale Nyon-Rolle_42_2022</v>
      </c>
      <c r="H11804">
        <v>5728</v>
      </c>
      <c r="I11804" t="s">
        <v>255</v>
      </c>
      <c r="J11804">
        <v>2022</v>
      </c>
      <c r="K11804">
        <v>5.6056286654956279E-3</v>
      </c>
    </row>
    <row r="11805" spans="1:11" x14ac:dyDescent="0.25">
      <c r="A11805" t="s">
        <v>713</v>
      </c>
      <c r="B11805" t="s">
        <v>467</v>
      </c>
      <c r="C11805" t="s">
        <v>468</v>
      </c>
      <c r="D11805" t="str">
        <f>Clef_répartition[[#This Row],[Code association]]&amp;"_"&amp;Clef_répartition[[#This Row],[Nom association]]</f>
        <v>ARAS Nyon-Rolle_Association régionale pour l'action sociale Nyon-Rolle</v>
      </c>
      <c r="E11805">
        <f>COUNTIFS(D$2:D11805,Clef_répartition[[#This Row],[Code_Nom]],J$2:J11805,Clef_répartition[[#This Row],[Année]])</f>
        <v>43</v>
      </c>
      <c r="F11805">
        <f>IF(Clef_répartition[[#This Row],[Code_Nom]]=D11804,F11804-1,(COUNTIFS(Clef_répartition[Code_Nom],Clef_répartition[[#This Row],[Code_Nom]],Clef_répartition[Année],Clef_répartition[[#This Row],[Année]])))</f>
        <v>5</v>
      </c>
      <c r="G11805" t="str">
        <f>Clef_répartition[[#This Row],[Code_Nom]]&amp;"_"&amp;Clef_répartition[[#This Row],[Nombre]]&amp;"_"&amp;Clef_répartition[[#This Row],[Année]]</f>
        <v>ARAS Nyon-Rolle_Association régionale pour l'action sociale Nyon-Rolle_43_2022</v>
      </c>
      <c r="H11805">
        <v>5729</v>
      </c>
      <c r="I11805" t="s">
        <v>261</v>
      </c>
      <c r="J11805">
        <v>2022</v>
      </c>
      <c r="K11805">
        <v>1.578022864053906E-2</v>
      </c>
    </row>
    <row r="11806" spans="1:11" x14ac:dyDescent="0.25">
      <c r="A11806" t="s">
        <v>713</v>
      </c>
      <c r="B11806" t="s">
        <v>467</v>
      </c>
      <c r="C11806" t="s">
        <v>468</v>
      </c>
      <c r="D11806" t="str">
        <f>Clef_répartition[[#This Row],[Code association]]&amp;"_"&amp;Clef_répartition[[#This Row],[Nom association]]</f>
        <v>ARAS Nyon-Rolle_Association régionale pour l'action sociale Nyon-Rolle</v>
      </c>
      <c r="E11806">
        <f>COUNTIFS(D$2:D11806,Clef_répartition[[#This Row],[Code_Nom]],J$2:J11806,Clef_répartition[[#This Row],[Année]])</f>
        <v>44</v>
      </c>
      <c r="F11806">
        <f>IF(Clef_répartition[[#This Row],[Code_Nom]]=D11805,F11805-1,(COUNTIFS(Clef_répartition[Code_Nom],Clef_répartition[[#This Row],[Code_Nom]],Clef_répartition[Année],Clef_répartition[[#This Row],[Année]])))</f>
        <v>4</v>
      </c>
      <c r="G11806" t="str">
        <f>Clef_répartition[[#This Row],[Code_Nom]]&amp;"_"&amp;Clef_répartition[[#This Row],[Nombre]]&amp;"_"&amp;Clef_répartition[[#This Row],[Année]]</f>
        <v>ARAS Nyon-Rolle_Association régionale pour l'action sociale Nyon-Rolle_44_2022</v>
      </c>
      <c r="H11806">
        <v>5862</v>
      </c>
      <c r="I11806" t="s">
        <v>262</v>
      </c>
      <c r="J11806">
        <v>2022</v>
      </c>
      <c r="K11806">
        <v>2.3132816924391203E-3</v>
      </c>
    </row>
    <row r="11807" spans="1:11" x14ac:dyDescent="0.25">
      <c r="A11807" t="s">
        <v>713</v>
      </c>
      <c r="B11807" t="s">
        <v>467</v>
      </c>
      <c r="C11807" t="s">
        <v>468</v>
      </c>
      <c r="D11807" t="str">
        <f>Clef_répartition[[#This Row],[Code association]]&amp;"_"&amp;Clef_répartition[[#This Row],[Nom association]]</f>
        <v>ARAS Nyon-Rolle_Association régionale pour l'action sociale Nyon-Rolle</v>
      </c>
      <c r="E11807">
        <f>COUNTIFS(D$2:D11807,Clef_répartition[[#This Row],[Code_Nom]],J$2:J11807,Clef_répartition[[#This Row],[Année]])</f>
        <v>45</v>
      </c>
      <c r="F11807">
        <f>IF(Clef_répartition[[#This Row],[Code_Nom]]=D11806,F11806-1,(COUNTIFS(Clef_répartition[Code_Nom],Clef_répartition[[#This Row],[Code_Nom]],Clef_répartition[Année],Clef_répartition[[#This Row],[Année]])))</f>
        <v>3</v>
      </c>
      <c r="G11807" t="str">
        <f>Clef_répartition[[#This Row],[Code_Nom]]&amp;"_"&amp;Clef_répartition[[#This Row],[Nombre]]&amp;"_"&amp;Clef_répartition[[#This Row],[Année]]</f>
        <v>ARAS Nyon-Rolle_Association régionale pour l'action sociale Nyon-Rolle_45_2022</v>
      </c>
      <c r="H11807">
        <v>5730</v>
      </c>
      <c r="I11807" t="s">
        <v>265</v>
      </c>
      <c r="J11807">
        <v>2022</v>
      </c>
      <c r="K11807">
        <v>1.3812499400082548E-2</v>
      </c>
    </row>
    <row r="11808" spans="1:11" x14ac:dyDescent="0.25">
      <c r="A11808" t="s">
        <v>713</v>
      </c>
      <c r="B11808" t="s">
        <v>467</v>
      </c>
      <c r="C11808" t="s">
        <v>468</v>
      </c>
      <c r="D11808" t="str">
        <f>Clef_répartition[[#This Row],[Code association]]&amp;"_"&amp;Clef_répartition[[#This Row],[Nom association]]</f>
        <v>ARAS Nyon-Rolle_Association régionale pour l'action sociale Nyon-Rolle</v>
      </c>
      <c r="E11808">
        <f>COUNTIFS(D$2:D11808,Clef_répartition[[#This Row],[Code_Nom]],J$2:J11808,Clef_répartition[[#This Row],[Année]])</f>
        <v>46</v>
      </c>
      <c r="F11808">
        <f>IF(Clef_répartition[[#This Row],[Code_Nom]]=D11807,F11807-1,(COUNTIFS(Clef_répartition[Code_Nom],Clef_répartition[[#This Row],[Code_Nom]],Clef_répartition[Année],Clef_répartition[[#This Row],[Année]])))</f>
        <v>2</v>
      </c>
      <c r="G11808" t="str">
        <f>Clef_répartition[[#This Row],[Code_Nom]]&amp;"_"&amp;Clef_répartition[[#This Row],[Nombre]]&amp;"_"&amp;Clef_répartition[[#This Row],[Année]]</f>
        <v>ARAS Nyon-Rolle_Association régionale pour l'action sociale Nyon-Rolle_46_2022</v>
      </c>
      <c r="H11808">
        <v>5732</v>
      </c>
      <c r="I11808" t="s">
        <v>279</v>
      </c>
      <c r="J11808">
        <v>2022</v>
      </c>
      <c r="K11808">
        <v>1.1105671859552128E-2</v>
      </c>
    </row>
    <row r="11809" spans="1:11" x14ac:dyDescent="0.25">
      <c r="A11809" t="s">
        <v>713</v>
      </c>
      <c r="B11809" t="s">
        <v>467</v>
      </c>
      <c r="C11809" t="s">
        <v>468</v>
      </c>
      <c r="D11809" t="str">
        <f>Clef_répartition[[#This Row],[Code association]]&amp;"_"&amp;Clef_répartition[[#This Row],[Nom association]]</f>
        <v>ARAS Nyon-Rolle_Association régionale pour l'action sociale Nyon-Rolle</v>
      </c>
      <c r="E11809">
        <f>COUNTIFS(D$2:D11809,Clef_répartition[[#This Row],[Code_Nom]],J$2:J11809,Clef_répartition[[#This Row],[Année]])</f>
        <v>47</v>
      </c>
      <c r="F11809">
        <f>IF(Clef_répartition[[#This Row],[Code_Nom]]=D11808,F11808-1,(COUNTIFS(Clef_répartition[Code_Nom],Clef_répartition[[#This Row],[Code_Nom]],Clef_répartition[Année],Clef_répartition[[#This Row],[Année]])))</f>
        <v>1</v>
      </c>
      <c r="G11809" t="str">
        <f>Clef_répartition[[#This Row],[Code_Nom]]&amp;"_"&amp;Clef_répartition[[#This Row],[Nombre]]&amp;"_"&amp;Clef_répartition[[#This Row],[Année]]</f>
        <v>ARAS Nyon-Rolle_Association régionale pour l'action sociale Nyon-Rolle_47_2022</v>
      </c>
      <c r="H11809">
        <v>5863</v>
      </c>
      <c r="I11809" t="s">
        <v>287</v>
      </c>
      <c r="J11809">
        <v>2022</v>
      </c>
      <c r="K11809">
        <v>3.5419126328217242E-3</v>
      </c>
    </row>
    <row r="11810" spans="1:11" x14ac:dyDescent="0.25">
      <c r="A11810" t="s">
        <v>713</v>
      </c>
      <c r="B11810" t="s">
        <v>540</v>
      </c>
      <c r="C11810" t="s">
        <v>541</v>
      </c>
      <c r="D11810" t="str">
        <f>Clef_répartition[[#This Row],[Code association]]&amp;"_"&amp;Clef_répartition[[#This Row],[Nom association]]</f>
        <v>ARAS Riviera PdE_Association Régionale d’Action Sociale Riviera Pays-d'Enhaut</v>
      </c>
      <c r="E11810">
        <f>COUNTIFS(D$2:D11810,Clef_répartition[[#This Row],[Code_Nom]],J$2:J11810,Clef_répartition[[#This Row],[Année]])</f>
        <v>1</v>
      </c>
      <c r="F11810">
        <f>IF(Clef_répartition[[#This Row],[Code_Nom]]=D11809,F11809-1,(COUNTIFS(Clef_répartition[Code_Nom],Clef_répartition[[#This Row],[Code_Nom]],Clef_répartition[Année],Clef_répartition[[#This Row],[Année]])))</f>
        <v>13</v>
      </c>
      <c r="G11810" t="str">
        <f>Clef_répartition[[#This Row],[Code_Nom]]&amp;"_"&amp;Clef_répartition[[#This Row],[Nombre]]&amp;"_"&amp;Clef_répartition[[#This Row],[Année]]</f>
        <v>ARAS Riviera PdE_Association Régionale d’Action Sociale Riviera Pays-d'Enhaut_1_2022</v>
      </c>
      <c r="H11810">
        <v>5892</v>
      </c>
      <c r="I11810" t="s">
        <v>25</v>
      </c>
      <c r="J11810">
        <v>2022</v>
      </c>
      <c r="K11810">
        <v>0.13790321664337413</v>
      </c>
    </row>
    <row r="11811" spans="1:11" x14ac:dyDescent="0.25">
      <c r="A11811" t="s">
        <v>713</v>
      </c>
      <c r="B11811" t="s">
        <v>540</v>
      </c>
      <c r="C11811" t="s">
        <v>541</v>
      </c>
      <c r="D11811" t="str">
        <f>Clef_répartition[[#This Row],[Code association]]&amp;"_"&amp;Clef_répartition[[#This Row],[Nom association]]</f>
        <v>ARAS Riviera PdE_Association Régionale d’Action Sociale Riviera Pays-d'Enhaut</v>
      </c>
      <c r="E11811">
        <f>COUNTIFS(D$2:D11811,Clef_répartition[[#This Row],[Code_Nom]],J$2:J11811,Clef_répartition[[#This Row],[Année]])</f>
        <v>2</v>
      </c>
      <c r="F11811">
        <f>IF(Clef_répartition[[#This Row],[Code_Nom]]=D11810,F11810-1,(COUNTIFS(Clef_répartition[Code_Nom],Clef_répartition[[#This Row],[Code_Nom]],Clef_répartition[Année],Clef_répartition[[#This Row],[Année]])))</f>
        <v>12</v>
      </c>
      <c r="G11811" t="str">
        <f>Clef_répartition[[#This Row],[Code_Nom]]&amp;"_"&amp;Clef_répartition[[#This Row],[Nombre]]&amp;"_"&amp;Clef_répartition[[#This Row],[Année]]</f>
        <v>ARAS Riviera PdE_Association Régionale d’Action Sociale Riviera Pays-d'Enhaut_2_2022</v>
      </c>
      <c r="H11811">
        <v>5882</v>
      </c>
      <c r="I11811" t="s">
        <v>50</v>
      </c>
      <c r="J11811">
        <v>2022</v>
      </c>
      <c r="K11811">
        <v>3.6302280396768583E-2</v>
      </c>
    </row>
    <row r="11812" spans="1:11" x14ac:dyDescent="0.25">
      <c r="A11812" t="s">
        <v>713</v>
      </c>
      <c r="B11812" t="s">
        <v>540</v>
      </c>
      <c r="C11812" t="s">
        <v>541</v>
      </c>
      <c r="D11812" t="str">
        <f>Clef_répartition[[#This Row],[Code association]]&amp;"_"&amp;Clef_répartition[[#This Row],[Nom association]]</f>
        <v>ARAS Riviera PdE_Association Régionale d’Action Sociale Riviera Pays-d'Enhaut</v>
      </c>
      <c r="E11812">
        <f>COUNTIFS(D$2:D11812,Clef_répartition[[#This Row],[Code_Nom]],J$2:J11812,Clef_répartition[[#This Row],[Année]])</f>
        <v>3</v>
      </c>
      <c r="F11812">
        <f>IF(Clef_répartition[[#This Row],[Code_Nom]]=D11811,F11811-1,(COUNTIFS(Clef_répartition[Code_Nom],Clef_répartition[[#This Row],[Code_Nom]],Clef_répartition[Année],Clef_répartition[[#This Row],[Année]])))</f>
        <v>11</v>
      </c>
      <c r="G11812" t="str">
        <f>Clef_répartition[[#This Row],[Code_Nom]]&amp;"_"&amp;Clef_répartition[[#This Row],[Nombre]]&amp;"_"&amp;Clef_répartition[[#This Row],[Année]]</f>
        <v>ARAS Riviera PdE_Association Régionale d’Action Sociale Riviera Pays-d'Enhaut_3_2022</v>
      </c>
      <c r="H11812">
        <v>5601</v>
      </c>
      <c r="I11812" t="s">
        <v>66</v>
      </c>
      <c r="J11812">
        <v>2022</v>
      </c>
      <c r="K11812">
        <v>2.5076410903182557E-2</v>
      </c>
    </row>
    <row r="11813" spans="1:11" x14ac:dyDescent="0.25">
      <c r="A11813" t="s">
        <v>713</v>
      </c>
      <c r="B11813" t="s">
        <v>540</v>
      </c>
      <c r="C11813" t="s">
        <v>541</v>
      </c>
      <c r="D11813" t="str">
        <f>Clef_répartition[[#This Row],[Code association]]&amp;"_"&amp;Clef_répartition[[#This Row],[Nom association]]</f>
        <v>ARAS Riviera PdE_Association Régionale d’Action Sociale Riviera Pays-d'Enhaut</v>
      </c>
      <c r="E11813">
        <f>COUNTIFS(D$2:D11813,Clef_répartition[[#This Row],[Code_Nom]],J$2:J11813,Clef_répartition[[#This Row],[Année]])</f>
        <v>4</v>
      </c>
      <c r="F11813">
        <f>IF(Clef_répartition[[#This Row],[Code_Nom]]=D11812,F11812-1,(COUNTIFS(Clef_répartition[Code_Nom],Clef_répartition[[#This Row],[Code_Nom]],Clef_répartition[Année],Clef_répartition[[#This Row],[Année]])))</f>
        <v>10</v>
      </c>
      <c r="G11813" t="str">
        <f>Clef_répartition[[#This Row],[Code_Nom]]&amp;"_"&amp;Clef_répartition[[#This Row],[Nombre]]&amp;"_"&amp;Clef_répartition[[#This Row],[Année]]</f>
        <v>ARAS Riviera PdE_Association Régionale d’Action Sociale Riviera Pays-d'Enhaut_4_2022</v>
      </c>
      <c r="H11813">
        <v>5883</v>
      </c>
      <c r="I11813" t="s">
        <v>77</v>
      </c>
      <c r="J11813">
        <v>2022</v>
      </c>
      <c r="K11813">
        <v>2.6212632511845111E-2</v>
      </c>
    </row>
    <row r="11814" spans="1:11" x14ac:dyDescent="0.25">
      <c r="A11814" t="s">
        <v>713</v>
      </c>
      <c r="B11814" t="s">
        <v>540</v>
      </c>
      <c r="C11814" t="s">
        <v>541</v>
      </c>
      <c r="D11814" t="str">
        <f>Clef_répartition[[#This Row],[Code association]]&amp;"_"&amp;Clef_répartition[[#This Row],[Nom association]]</f>
        <v>ARAS Riviera PdE_Association Régionale d’Action Sociale Riviera Pays-d'Enhaut</v>
      </c>
      <c r="E11814">
        <f>COUNTIFS(D$2:D11814,Clef_répartition[[#This Row],[Code_Nom]],J$2:J11814,Clef_répartition[[#This Row],[Année]])</f>
        <v>5</v>
      </c>
      <c r="F11814">
        <f>IF(Clef_répartition[[#This Row],[Code_Nom]]=D11813,F11813-1,(COUNTIFS(Clef_répartition[Code_Nom],Clef_répartition[[#This Row],[Code_Nom]],Clef_répartition[Année],Clef_répartition[[#This Row],[Année]])))</f>
        <v>9</v>
      </c>
      <c r="G11814" t="str">
        <f>Clef_répartition[[#This Row],[Code_Nom]]&amp;"_"&amp;Clef_répartition[[#This Row],[Nombre]]&amp;"_"&amp;Clef_répartition[[#This Row],[Année]]</f>
        <v>ARAS Riviera PdE_Association Régionale d’Action Sociale Riviera Pays-d'Enhaut_5_2022</v>
      </c>
      <c r="H11814">
        <v>5884</v>
      </c>
      <c r="I11814" t="s">
        <v>78</v>
      </c>
      <c r="J11814">
        <v>2022</v>
      </c>
      <c r="K11814">
        <v>3.8256581563668179E-2</v>
      </c>
    </row>
    <row r="11815" spans="1:11" x14ac:dyDescent="0.25">
      <c r="A11815" t="s">
        <v>713</v>
      </c>
      <c r="B11815" t="s">
        <v>540</v>
      </c>
      <c r="C11815" t="s">
        <v>541</v>
      </c>
      <c r="D11815" t="str">
        <f>Clef_répartition[[#This Row],[Code association]]&amp;"_"&amp;Clef_répartition[[#This Row],[Nom association]]</f>
        <v>ARAS Riviera PdE_Association Régionale d’Action Sociale Riviera Pays-d'Enhaut</v>
      </c>
      <c r="E11815">
        <f>COUNTIFS(D$2:D11815,Clef_répartition[[#This Row],[Code_Nom]],J$2:J11815,Clef_répartition[[#This Row],[Année]])</f>
        <v>6</v>
      </c>
      <c r="F11815">
        <f>IF(Clef_répartition[[#This Row],[Code_Nom]]=D11814,F11814-1,(COUNTIFS(Clef_répartition[Code_Nom],Clef_répartition[[#This Row],[Code_Nom]],Clef_répartition[Année],Clef_répartition[[#This Row],[Année]])))</f>
        <v>8</v>
      </c>
      <c r="G11815" t="str">
        <f>Clef_répartition[[#This Row],[Code_Nom]]&amp;"_"&amp;Clef_répartition[[#This Row],[Nombre]]&amp;"_"&amp;Clef_répartition[[#This Row],[Année]]</f>
        <v>ARAS Riviera PdE_Association Régionale d’Action Sociale Riviera Pays-d'Enhaut_6_2022</v>
      </c>
      <c r="H11815">
        <v>5885</v>
      </c>
      <c r="I11815" t="s">
        <v>138</v>
      </c>
      <c r="J11815">
        <v>2022</v>
      </c>
      <c r="K11815">
        <v>2.0929202031564235E-2</v>
      </c>
    </row>
    <row r="11816" spans="1:11" x14ac:dyDescent="0.25">
      <c r="A11816" t="s">
        <v>713</v>
      </c>
      <c r="B11816" t="s">
        <v>540</v>
      </c>
      <c r="C11816" t="s">
        <v>541</v>
      </c>
      <c r="D11816" t="str">
        <f>Clef_répartition[[#This Row],[Code association]]&amp;"_"&amp;Clef_répartition[[#This Row],[Nom association]]</f>
        <v>ARAS Riviera PdE_Association Régionale d’Action Sociale Riviera Pays-d'Enhaut</v>
      </c>
      <c r="E11816">
        <f>COUNTIFS(D$2:D11816,Clef_répartition[[#This Row],[Code_Nom]],J$2:J11816,Clef_répartition[[#This Row],[Année]])</f>
        <v>7</v>
      </c>
      <c r="F11816">
        <f>IF(Clef_répartition[[#This Row],[Code_Nom]]=D11815,F11815-1,(COUNTIFS(Clef_répartition[Code_Nom],Clef_répartition[[#This Row],[Code_Nom]],Clef_répartition[Année],Clef_répartition[[#This Row],[Année]])))</f>
        <v>7</v>
      </c>
      <c r="G11816" t="str">
        <f>Clef_répartition[[#This Row],[Code_Nom]]&amp;"_"&amp;Clef_répartition[[#This Row],[Nombre]]&amp;"_"&amp;Clef_répartition[[#This Row],[Année]]</f>
        <v>ARAS Riviera PdE_Association Régionale d’Action Sociale Riviera Pays-d'Enhaut_7_2022</v>
      </c>
      <c r="H11816">
        <v>5889</v>
      </c>
      <c r="I11816" t="s">
        <v>150</v>
      </c>
      <c r="J11816">
        <v>2022</v>
      </c>
      <c r="K11816">
        <v>0.14091420390632989</v>
      </c>
    </row>
    <row r="11817" spans="1:11" x14ac:dyDescent="0.25">
      <c r="A11817" t="s">
        <v>713</v>
      </c>
      <c r="B11817" t="s">
        <v>540</v>
      </c>
      <c r="C11817" t="s">
        <v>541</v>
      </c>
      <c r="D11817" t="str">
        <f>Clef_répartition[[#This Row],[Code association]]&amp;"_"&amp;Clef_répartition[[#This Row],[Nom association]]</f>
        <v>ARAS Riviera PdE_Association Régionale d’Action Sociale Riviera Pays-d'Enhaut</v>
      </c>
      <c r="E11817">
        <f>COUNTIFS(D$2:D11817,Clef_répartition[[#This Row],[Code_Nom]],J$2:J11817,Clef_répartition[[#This Row],[Année]])</f>
        <v>8</v>
      </c>
      <c r="F11817">
        <f>IF(Clef_répartition[[#This Row],[Code_Nom]]=D11816,F11816-1,(COUNTIFS(Clef_répartition[Code_Nom],Clef_répartition[[#This Row],[Code_Nom]],Clef_répartition[Année],Clef_répartition[[#This Row],[Année]])))</f>
        <v>6</v>
      </c>
      <c r="G11817" t="str">
        <f>Clef_répartition[[#This Row],[Code_Nom]]&amp;"_"&amp;Clef_répartition[[#This Row],[Nombre]]&amp;"_"&amp;Clef_répartition[[#This Row],[Année]]</f>
        <v>ARAS Riviera PdE_Association Régionale d’Action Sociale Riviera Pays-d'Enhaut_8_2022</v>
      </c>
      <c r="H11817">
        <v>5886</v>
      </c>
      <c r="I11817" t="s">
        <v>188</v>
      </c>
      <c r="J11817">
        <v>2022</v>
      </c>
      <c r="K11817">
        <v>0.29655383986092648</v>
      </c>
    </row>
    <row r="11818" spans="1:11" x14ac:dyDescent="0.25">
      <c r="A11818" t="s">
        <v>713</v>
      </c>
      <c r="B11818" t="s">
        <v>540</v>
      </c>
      <c r="C11818" t="s">
        <v>541</v>
      </c>
      <c r="D11818" t="str">
        <f>Clef_répartition[[#This Row],[Code association]]&amp;"_"&amp;Clef_répartition[[#This Row],[Nom association]]</f>
        <v>ARAS Riviera PdE_Association Régionale d’Action Sociale Riviera Pays-d'Enhaut</v>
      </c>
      <c r="E11818">
        <f>COUNTIFS(D$2:D11818,Clef_répartition[[#This Row],[Code_Nom]],J$2:J11818,Clef_répartition[[#This Row],[Année]])</f>
        <v>9</v>
      </c>
      <c r="F11818">
        <f>IF(Clef_répartition[[#This Row],[Code_Nom]]=D11817,F11817-1,(COUNTIFS(Clef_répartition[Code_Nom],Clef_répartition[[#This Row],[Code_Nom]],Clef_répartition[Année],Clef_répartition[[#This Row],[Année]])))</f>
        <v>5</v>
      </c>
      <c r="G11818" t="str">
        <f>Clef_répartition[[#This Row],[Code_Nom]]&amp;"_"&amp;Clef_répartition[[#This Row],[Nombre]]&amp;"_"&amp;Clef_répartition[[#This Row],[Année]]</f>
        <v>ARAS Riviera PdE_Association Régionale d’Action Sociale Riviera Pays-d'Enhaut_9_2022</v>
      </c>
      <c r="H11818">
        <v>5607</v>
      </c>
      <c r="I11818" t="s">
        <v>225</v>
      </c>
      <c r="J11818">
        <v>2022</v>
      </c>
      <c r="K11818">
        <v>3.4018474963356853E-2</v>
      </c>
    </row>
    <row r="11819" spans="1:11" x14ac:dyDescent="0.25">
      <c r="A11819" t="s">
        <v>713</v>
      </c>
      <c r="B11819" t="s">
        <v>540</v>
      </c>
      <c r="C11819" t="s">
        <v>541</v>
      </c>
      <c r="D11819" t="str">
        <f>Clef_répartition[[#This Row],[Code association]]&amp;"_"&amp;Clef_répartition[[#This Row],[Nom association]]</f>
        <v>ARAS Riviera PdE_Association Régionale d’Action Sociale Riviera Pays-d'Enhaut</v>
      </c>
      <c r="E11819">
        <f>COUNTIFS(D$2:D11819,Clef_répartition[[#This Row],[Code_Nom]],J$2:J11819,Clef_répartition[[#This Row],[Année]])</f>
        <v>10</v>
      </c>
      <c r="F11819">
        <f>IF(Clef_répartition[[#This Row],[Code_Nom]]=D11818,F11818-1,(COUNTIFS(Clef_répartition[Code_Nom],Clef_répartition[[#This Row],[Code_Nom]],Clef_répartition[Année],Clef_répartition[[#This Row],[Année]])))</f>
        <v>4</v>
      </c>
      <c r="G11819" t="str">
        <f>Clef_répartition[[#This Row],[Code_Nom]]&amp;"_"&amp;Clef_répartition[[#This Row],[Nombre]]&amp;"_"&amp;Clef_répartition[[#This Row],[Année]]</f>
        <v>ARAS Riviera PdE_Association Régionale d’Action Sociale Riviera Pays-d'Enhaut_10_2022</v>
      </c>
      <c r="H11819">
        <v>5609</v>
      </c>
      <c r="I11819" t="s">
        <v>230</v>
      </c>
      <c r="J11819">
        <v>2022</v>
      </c>
      <c r="K11819">
        <v>3.772255740759678E-3</v>
      </c>
    </row>
    <row r="11820" spans="1:11" x14ac:dyDescent="0.25">
      <c r="A11820" t="s">
        <v>713</v>
      </c>
      <c r="B11820" t="s">
        <v>540</v>
      </c>
      <c r="C11820" t="s">
        <v>541</v>
      </c>
      <c r="D11820" t="str">
        <f>Clef_répartition[[#This Row],[Code association]]&amp;"_"&amp;Clef_répartition[[#This Row],[Nom association]]</f>
        <v>ARAS Riviera PdE_Association Régionale d’Action Sociale Riviera Pays-d'Enhaut</v>
      </c>
      <c r="E11820">
        <f>COUNTIFS(D$2:D11820,Clef_répartition[[#This Row],[Code_Nom]],J$2:J11820,Clef_répartition[[#This Row],[Année]])</f>
        <v>11</v>
      </c>
      <c r="F11820">
        <f>IF(Clef_répartition[[#This Row],[Code_Nom]]=D11819,F11819-1,(COUNTIFS(Clef_répartition[Code_Nom],Clef_répartition[[#This Row],[Code_Nom]],Clef_répartition[Année],Clef_répartition[[#This Row],[Année]])))</f>
        <v>3</v>
      </c>
      <c r="G11820" t="str">
        <f>Clef_répartition[[#This Row],[Code_Nom]]&amp;"_"&amp;Clef_répartition[[#This Row],[Nombre]]&amp;"_"&amp;Clef_répartition[[#This Row],[Année]]</f>
        <v>ARAS Riviera PdE_Association Régionale d’Action Sociale Riviera Pays-d'Enhaut_11_2022</v>
      </c>
      <c r="H11820">
        <v>5610</v>
      </c>
      <c r="I11820" t="s">
        <v>256</v>
      </c>
      <c r="J11820">
        <v>2022</v>
      </c>
      <c r="K11820">
        <v>4.567610866823466E-3</v>
      </c>
    </row>
    <row r="11821" spans="1:11" x14ac:dyDescent="0.25">
      <c r="A11821" t="s">
        <v>713</v>
      </c>
      <c r="B11821" t="s">
        <v>540</v>
      </c>
      <c r="C11821" t="s">
        <v>541</v>
      </c>
      <c r="D11821" t="str">
        <f>Clef_répartition[[#This Row],[Code association]]&amp;"_"&amp;Clef_répartition[[#This Row],[Nom association]]</f>
        <v>ARAS Riviera PdE_Association Régionale d’Action Sociale Riviera Pays-d'Enhaut</v>
      </c>
      <c r="E11821">
        <f>COUNTIFS(D$2:D11821,Clef_répartition[[#This Row],[Code_Nom]],J$2:J11821,Clef_répartition[[#This Row],[Année]])</f>
        <v>12</v>
      </c>
      <c r="F11821">
        <f>IF(Clef_répartition[[#This Row],[Code_Nom]]=D11820,F11820-1,(COUNTIFS(Clef_répartition[Code_Nom],Clef_répartition[[#This Row],[Code_Nom]],Clef_répartition[Année],Clef_répartition[[#This Row],[Année]])))</f>
        <v>2</v>
      </c>
      <c r="G11821" t="str">
        <f>Clef_répartition[[#This Row],[Code_Nom]]&amp;"_"&amp;Clef_répartition[[#This Row],[Nombre]]&amp;"_"&amp;Clef_répartition[[#This Row],[Année]]</f>
        <v>ARAS Riviera PdE_Association Régionale d’Action Sociale Riviera Pays-d'Enhaut_12_2022</v>
      </c>
      <c r="H11821">
        <v>5890</v>
      </c>
      <c r="I11821" t="s">
        <v>277</v>
      </c>
      <c r="J11821">
        <v>2022</v>
      </c>
      <c r="K11821">
        <v>0.22444921657520084</v>
      </c>
    </row>
    <row r="11822" spans="1:11" x14ac:dyDescent="0.25">
      <c r="A11822" t="s">
        <v>713</v>
      </c>
      <c r="B11822" t="s">
        <v>540</v>
      </c>
      <c r="C11822" t="s">
        <v>541</v>
      </c>
      <c r="D11822" t="str">
        <f>Clef_répartition[[#This Row],[Code association]]&amp;"_"&amp;Clef_répartition[[#This Row],[Nom association]]</f>
        <v>ARAS Riviera PdE_Association Régionale d’Action Sociale Riviera Pays-d'Enhaut</v>
      </c>
      <c r="E11822">
        <f>COUNTIFS(D$2:D11822,Clef_répartition[[#This Row],[Code_Nom]],J$2:J11822,Clef_répartition[[#This Row],[Année]])</f>
        <v>13</v>
      </c>
      <c r="F11822">
        <f>IF(Clef_répartition[[#This Row],[Code_Nom]]=D11821,F11821-1,(COUNTIFS(Clef_répartition[Code_Nom],Clef_répartition[[#This Row],[Code_Nom]],Clef_répartition[Année],Clef_répartition[[#This Row],[Année]])))</f>
        <v>1</v>
      </c>
      <c r="G11822" t="str">
        <f>Clef_répartition[[#This Row],[Code_Nom]]&amp;"_"&amp;Clef_répartition[[#This Row],[Nombre]]&amp;"_"&amp;Clef_répartition[[#This Row],[Année]]</f>
        <v>ARAS Riviera PdE_Association Régionale d’Action Sociale Riviera Pays-d'Enhaut_13_2022</v>
      </c>
      <c r="H11822">
        <v>5891</v>
      </c>
      <c r="I11822" t="s">
        <v>278</v>
      </c>
      <c r="J11822">
        <v>2022</v>
      </c>
      <c r="K11822">
        <v>1.104407403620002E-2</v>
      </c>
    </row>
    <row r="11823" spans="1:11" x14ac:dyDescent="0.25">
      <c r="A11823" t="s">
        <v>713</v>
      </c>
      <c r="B11823" t="s">
        <v>513</v>
      </c>
      <c r="C11823" t="s">
        <v>514</v>
      </c>
      <c r="D11823" t="str">
        <f>Clef_répartition[[#This Row],[Code association]]&amp;"_"&amp;Clef_répartition[[#This Row],[Nom association]]</f>
        <v>ARASAPE_Association régionale d'action sociale pour le district d'Aigle et le Pays d'Enhaut</v>
      </c>
      <c r="E11823">
        <f>COUNTIFS(D$2:D11823,Clef_répartition[[#This Row],[Code_Nom]],J$2:J11823,Clef_répartition[[#This Row],[Année]])</f>
        <v>1</v>
      </c>
      <c r="F11823">
        <f>IF(Clef_répartition[[#This Row],[Code_Nom]]=D11822,F11822-1,(COUNTIFS(Clef_répartition[Code_Nom],Clef_répartition[[#This Row],[Code_Nom]],Clef_répartition[Année],Clef_répartition[[#This Row],[Année]])))</f>
        <v>18</v>
      </c>
      <c r="G11823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d'Enhaut_1_2022</v>
      </c>
      <c r="H11823">
        <v>5401</v>
      </c>
      <c r="I11823" t="s">
        <v>3</v>
      </c>
      <c r="J11823">
        <v>2022</v>
      </c>
      <c r="K11823">
        <v>0.25700000000000001</v>
      </c>
    </row>
    <row r="11824" spans="1:11" x14ac:dyDescent="0.25">
      <c r="A11824" t="s">
        <v>713</v>
      </c>
      <c r="B11824" t="s">
        <v>513</v>
      </c>
      <c r="C11824" t="s">
        <v>514</v>
      </c>
      <c r="D11824" t="str">
        <f>Clef_répartition[[#This Row],[Code association]]&amp;"_"&amp;Clef_répartition[[#This Row],[Nom association]]</f>
        <v>ARASAPE_Association régionale d'action sociale pour le district d'Aigle et le Pays d'Enhaut</v>
      </c>
      <c r="E11824">
        <f>COUNTIFS(D$2:D11824,Clef_répartition[[#This Row],[Code_Nom]],J$2:J11824,Clef_répartition[[#This Row],[Année]])</f>
        <v>2</v>
      </c>
      <c r="F11824">
        <f>IF(Clef_répartition[[#This Row],[Code_Nom]]=D11823,F11823-1,(COUNTIFS(Clef_répartition[Code_Nom],Clef_répartition[[#This Row],[Code_Nom]],Clef_répartition[Année],Clef_répartition[[#This Row],[Année]])))</f>
        <v>17</v>
      </c>
      <c r="G11824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d'Enhaut_2_2022</v>
      </c>
      <c r="H11824">
        <v>5402</v>
      </c>
      <c r="I11824" t="s">
        <v>22</v>
      </c>
      <c r="J11824">
        <v>2022</v>
      </c>
      <c r="K11824">
        <v>0.21149999999999999</v>
      </c>
    </row>
    <row r="11825" spans="1:11" x14ac:dyDescent="0.25">
      <c r="A11825" t="s">
        <v>713</v>
      </c>
      <c r="B11825" t="s">
        <v>513</v>
      </c>
      <c r="C11825" t="s">
        <v>514</v>
      </c>
      <c r="D11825" t="str">
        <f>Clef_répartition[[#This Row],[Code association]]&amp;"_"&amp;Clef_répartition[[#This Row],[Nom association]]</f>
        <v>ARASAPE_Association régionale d'action sociale pour le district d'Aigle et le Pays d'Enhaut</v>
      </c>
      <c r="E11825">
        <f>COUNTIFS(D$2:D11825,Clef_répartition[[#This Row],[Code_Nom]],J$2:J11825,Clef_répartition[[#This Row],[Année]])</f>
        <v>3</v>
      </c>
      <c r="F11825">
        <f>IF(Clef_répartition[[#This Row],[Code_Nom]]=D11824,F11824-1,(COUNTIFS(Clef_répartition[Code_Nom],Clef_répartition[[#This Row],[Code_Nom]],Clef_répartition[Année],Clef_répartition[[#This Row],[Année]])))</f>
        <v>16</v>
      </c>
      <c r="G11825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d'Enhaut_3_2022</v>
      </c>
      <c r="H11825">
        <v>5841</v>
      </c>
      <c r="I11825" t="s">
        <v>51</v>
      </c>
      <c r="J11825">
        <v>2022</v>
      </c>
      <c r="K11825">
        <v>4.3200000000000002E-2</v>
      </c>
    </row>
    <row r="11826" spans="1:11" x14ac:dyDescent="0.25">
      <c r="A11826" t="s">
        <v>713</v>
      </c>
      <c r="B11826" t="s">
        <v>513</v>
      </c>
      <c r="C11826" t="s">
        <v>514</v>
      </c>
      <c r="D11826" t="str">
        <f>Clef_répartition[[#This Row],[Code association]]&amp;"_"&amp;Clef_répartition[[#This Row],[Nom association]]</f>
        <v>ARASAPE_Association régionale d'action sociale pour le district d'Aigle et le Pays d'Enhaut</v>
      </c>
      <c r="E11826">
        <f>COUNTIFS(D$2:D11826,Clef_répartition[[#This Row],[Code_Nom]],J$2:J11826,Clef_répartition[[#This Row],[Année]])</f>
        <v>4</v>
      </c>
      <c r="F11826">
        <f>IF(Clef_répartition[[#This Row],[Code_Nom]]=D11825,F11825-1,(COUNTIFS(Clef_répartition[Code_Nom],Clef_répartition[[#This Row],[Code_Nom]],Clef_répartition[Année],Clef_répartition[[#This Row],[Année]])))</f>
        <v>15</v>
      </c>
      <c r="G11826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d'Enhaut_4_2022</v>
      </c>
      <c r="H11826">
        <v>5403</v>
      </c>
      <c r="I11826" t="s">
        <v>63</v>
      </c>
      <c r="J11826">
        <v>2022</v>
      </c>
      <c r="K11826">
        <v>1.04E-2</v>
      </c>
    </row>
    <row r="11827" spans="1:11" x14ac:dyDescent="0.25">
      <c r="A11827" t="s">
        <v>713</v>
      </c>
      <c r="B11827" t="s">
        <v>513</v>
      </c>
      <c r="C11827" t="s">
        <v>514</v>
      </c>
      <c r="D11827" t="str">
        <f>Clef_répartition[[#This Row],[Code association]]&amp;"_"&amp;Clef_répartition[[#This Row],[Nom association]]</f>
        <v>ARASAPE_Association régionale d'action sociale pour le district d'Aigle et le Pays d'Enhaut</v>
      </c>
      <c r="E11827">
        <f>COUNTIFS(D$2:D11827,Clef_répartition[[#This Row],[Code_Nom]],J$2:J11827,Clef_répartition[[#This Row],[Année]])</f>
        <v>5</v>
      </c>
      <c r="F11827">
        <f>IF(Clef_répartition[[#This Row],[Code_Nom]]=D11826,F11826-1,(COUNTIFS(Clef_répartition[Code_Nom],Clef_répartition[[#This Row],[Code_Nom]],Clef_répartition[Année],Clef_répartition[[#This Row],[Année]])))</f>
        <v>14</v>
      </c>
      <c r="G11827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d'Enhaut_5_2022</v>
      </c>
      <c r="H11827">
        <v>5404</v>
      </c>
      <c r="I11827" t="s">
        <v>73</v>
      </c>
      <c r="J11827">
        <v>2022</v>
      </c>
      <c r="K11827">
        <v>6.0000000000000001E-3</v>
      </c>
    </row>
    <row r="11828" spans="1:11" x14ac:dyDescent="0.25">
      <c r="A11828" t="s">
        <v>713</v>
      </c>
      <c r="B11828" t="s">
        <v>513</v>
      </c>
      <c r="C11828" t="s">
        <v>514</v>
      </c>
      <c r="D11828" t="str">
        <f>Clef_répartition[[#This Row],[Code association]]&amp;"_"&amp;Clef_répartition[[#This Row],[Nom association]]</f>
        <v>ARASAPE_Association régionale d'action sociale pour le district d'Aigle et le Pays d'Enhaut</v>
      </c>
      <c r="E11828">
        <f>COUNTIFS(D$2:D11828,Clef_répartition[[#This Row],[Code_Nom]],J$2:J11828,Clef_répartition[[#This Row],[Année]])</f>
        <v>6</v>
      </c>
      <c r="F11828">
        <f>IF(Clef_répartition[[#This Row],[Code_Nom]]=D11827,F11827-1,(COUNTIFS(Clef_répartition[Code_Nom],Clef_répartition[[#This Row],[Code_Nom]],Clef_répartition[Année],Clef_répartition[[#This Row],[Année]])))</f>
        <v>13</v>
      </c>
      <c r="G11828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d'Enhaut_6_2022</v>
      </c>
      <c r="H11828">
        <v>5405</v>
      </c>
      <c r="I11828" t="s">
        <v>134</v>
      </c>
      <c r="J11828">
        <v>2022</v>
      </c>
      <c r="K11828">
        <v>1.7899999999999999E-2</v>
      </c>
    </row>
    <row r="11829" spans="1:11" x14ac:dyDescent="0.25">
      <c r="A11829" t="s">
        <v>713</v>
      </c>
      <c r="B11829" t="s">
        <v>513</v>
      </c>
      <c r="C11829" t="s">
        <v>514</v>
      </c>
      <c r="D11829" t="str">
        <f>Clef_répartition[[#This Row],[Code association]]&amp;"_"&amp;Clef_répartition[[#This Row],[Nom association]]</f>
        <v>ARASAPE_Association régionale d'action sociale pour le district d'Aigle et le Pays d'Enhaut</v>
      </c>
      <c r="E11829">
        <f>COUNTIFS(D$2:D11829,Clef_répartition[[#This Row],[Code_Nom]],J$2:J11829,Clef_répartition[[#This Row],[Année]])</f>
        <v>7</v>
      </c>
      <c r="F11829">
        <f>IF(Clef_répartition[[#This Row],[Code_Nom]]=D11828,F11828-1,(COUNTIFS(Clef_répartition[Code_Nom],Clef_répartition[[#This Row],[Code_Nom]],Clef_répartition[Année],Clef_répartition[[#This Row],[Année]])))</f>
        <v>12</v>
      </c>
      <c r="G11829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d'Enhaut_7_2022</v>
      </c>
      <c r="H11829">
        <v>5406</v>
      </c>
      <c r="I11829" t="s">
        <v>152</v>
      </c>
      <c r="J11829">
        <v>2022</v>
      </c>
      <c r="K11829">
        <v>2.1499999999999998E-2</v>
      </c>
    </row>
    <row r="11830" spans="1:11" x14ac:dyDescent="0.25">
      <c r="A11830" t="s">
        <v>713</v>
      </c>
      <c r="B11830" t="s">
        <v>513</v>
      </c>
      <c r="C11830" t="s">
        <v>514</v>
      </c>
      <c r="D11830" t="str">
        <f>Clef_répartition[[#This Row],[Code association]]&amp;"_"&amp;Clef_répartition[[#This Row],[Nom association]]</f>
        <v>ARASAPE_Association régionale d'action sociale pour le district d'Aigle et le Pays d'Enhaut</v>
      </c>
      <c r="E11830">
        <f>COUNTIFS(D$2:D11830,Clef_répartition[[#This Row],[Code_Nom]],J$2:J11830,Clef_répartition[[#This Row],[Année]])</f>
        <v>8</v>
      </c>
      <c r="F11830">
        <f>IF(Clef_répartition[[#This Row],[Code_Nom]]=D11829,F11829-1,(COUNTIFS(Clef_répartition[Code_Nom],Clef_répartition[[#This Row],[Code_Nom]],Clef_répartition[Année],Clef_répartition[[#This Row],[Année]])))</f>
        <v>11</v>
      </c>
      <c r="G11830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d'Enhaut_8_2022</v>
      </c>
      <c r="H11830">
        <v>5407</v>
      </c>
      <c r="I11830" t="s">
        <v>159</v>
      </c>
      <c r="J11830">
        <v>2022</v>
      </c>
      <c r="K11830">
        <v>6.08E-2</v>
      </c>
    </row>
    <row r="11831" spans="1:11" x14ac:dyDescent="0.25">
      <c r="A11831" t="s">
        <v>713</v>
      </c>
      <c r="B11831" t="s">
        <v>513</v>
      </c>
      <c r="C11831" t="s">
        <v>514</v>
      </c>
      <c r="D11831" t="str">
        <f>Clef_répartition[[#This Row],[Code association]]&amp;"_"&amp;Clef_répartition[[#This Row],[Nom association]]</f>
        <v>ARASAPE_Association régionale d'action sociale pour le district d'Aigle et le Pays d'Enhaut</v>
      </c>
      <c r="E11831">
        <f>COUNTIFS(D$2:D11831,Clef_répartition[[#This Row],[Code_Nom]],J$2:J11831,Clef_répartition[[#This Row],[Année]])</f>
        <v>9</v>
      </c>
      <c r="F11831">
        <f>IF(Clef_répartition[[#This Row],[Code_Nom]]=D11830,F11830-1,(COUNTIFS(Clef_répartition[Code_Nom],Clef_répartition[[#This Row],[Code_Nom]],Clef_répartition[Année],Clef_répartition[[#This Row],[Année]])))</f>
        <v>10</v>
      </c>
      <c r="G11831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d'Enhaut_9_2022</v>
      </c>
      <c r="H11831">
        <v>5408</v>
      </c>
      <c r="I11831" t="s">
        <v>195</v>
      </c>
      <c r="J11831">
        <v>2022</v>
      </c>
      <c r="K11831">
        <v>1.9400000000000001E-2</v>
      </c>
    </row>
    <row r="11832" spans="1:11" x14ac:dyDescent="0.25">
      <c r="A11832" t="s">
        <v>713</v>
      </c>
      <c r="B11832" t="s">
        <v>513</v>
      </c>
      <c r="C11832" t="s">
        <v>514</v>
      </c>
      <c r="D11832" t="str">
        <f>Clef_répartition[[#This Row],[Code association]]&amp;"_"&amp;Clef_répartition[[#This Row],[Nom association]]</f>
        <v>ARASAPE_Association régionale d'action sociale pour le district d'Aigle et le Pays d'Enhaut</v>
      </c>
      <c r="E11832">
        <f>COUNTIFS(D$2:D11832,Clef_répartition[[#This Row],[Code_Nom]],J$2:J11832,Clef_répartition[[#This Row],[Année]])</f>
        <v>10</v>
      </c>
      <c r="F11832">
        <f>IF(Clef_répartition[[#This Row],[Code_Nom]]=D11831,F11831-1,(COUNTIFS(Clef_répartition[Code_Nom],Clef_répartition[[#This Row],[Code_Nom]],Clef_répartition[Année],Clef_répartition[[#This Row],[Année]])))</f>
        <v>9</v>
      </c>
      <c r="G11832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d'Enhaut_10_2022</v>
      </c>
      <c r="H11832">
        <v>5409</v>
      </c>
      <c r="I11832" t="s">
        <v>198</v>
      </c>
      <c r="J11832">
        <v>2022</v>
      </c>
      <c r="K11832">
        <v>9.6799999999999997E-2</v>
      </c>
    </row>
    <row r="11833" spans="1:11" x14ac:dyDescent="0.25">
      <c r="A11833" t="s">
        <v>713</v>
      </c>
      <c r="B11833" t="s">
        <v>513</v>
      </c>
      <c r="C11833" t="s">
        <v>514</v>
      </c>
      <c r="D11833" t="str">
        <f>Clef_répartition[[#This Row],[Code association]]&amp;"_"&amp;Clef_répartition[[#This Row],[Nom association]]</f>
        <v>ARASAPE_Association régionale d'action sociale pour le district d'Aigle et le Pays d'Enhaut</v>
      </c>
      <c r="E11833">
        <f>COUNTIFS(D$2:D11833,Clef_répartition[[#This Row],[Code_Nom]],J$2:J11833,Clef_répartition[[#This Row],[Année]])</f>
        <v>11</v>
      </c>
      <c r="F11833">
        <f>IF(Clef_répartition[[#This Row],[Code_Nom]]=D11832,F11832-1,(COUNTIFS(Clef_répartition[Code_Nom],Clef_répartition[[#This Row],[Code_Nom]],Clef_répartition[Année],Clef_répartition[[#This Row],[Année]])))</f>
        <v>8</v>
      </c>
      <c r="G11833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d'Enhaut_11_2022</v>
      </c>
      <c r="H11833">
        <v>5410</v>
      </c>
      <c r="I11833" t="s">
        <v>515</v>
      </c>
      <c r="J11833">
        <v>2022</v>
      </c>
      <c r="K11833">
        <v>1.77E-2</v>
      </c>
    </row>
    <row r="11834" spans="1:11" x14ac:dyDescent="0.25">
      <c r="A11834" t="s">
        <v>713</v>
      </c>
      <c r="B11834" t="s">
        <v>513</v>
      </c>
      <c r="C11834" t="s">
        <v>514</v>
      </c>
      <c r="D11834" t="str">
        <f>Clef_répartition[[#This Row],[Code association]]&amp;"_"&amp;Clef_répartition[[#This Row],[Nom association]]</f>
        <v>ARASAPE_Association régionale d'action sociale pour le district d'Aigle et le Pays d'Enhaut</v>
      </c>
      <c r="E11834">
        <f>COUNTIFS(D$2:D11834,Clef_répartition[[#This Row],[Code_Nom]],J$2:J11834,Clef_répartition[[#This Row],[Année]])</f>
        <v>12</v>
      </c>
      <c r="F11834">
        <f>IF(Clef_répartition[[#This Row],[Code_Nom]]=D11833,F11833-1,(COUNTIFS(Clef_répartition[Code_Nom],Clef_répartition[[#This Row],[Code_Nom]],Clef_répartition[Année],Clef_répartition[[#This Row],[Année]])))</f>
        <v>7</v>
      </c>
      <c r="G11834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d'Enhaut_12_2022</v>
      </c>
      <c r="H11834">
        <v>5411</v>
      </c>
      <c r="I11834" t="s">
        <v>516</v>
      </c>
      <c r="J11834">
        <v>2022</v>
      </c>
      <c r="K11834">
        <v>1.7500000000000002E-2</v>
      </c>
    </row>
    <row r="11835" spans="1:11" x14ac:dyDescent="0.25">
      <c r="A11835" t="s">
        <v>713</v>
      </c>
      <c r="B11835" t="s">
        <v>513</v>
      </c>
      <c r="C11835" t="s">
        <v>514</v>
      </c>
      <c r="D11835" t="str">
        <f>Clef_répartition[[#This Row],[Code association]]&amp;"_"&amp;Clef_répartition[[#This Row],[Nom association]]</f>
        <v>ARASAPE_Association régionale d'action sociale pour le district d'Aigle et le Pays d'Enhaut</v>
      </c>
      <c r="E11835">
        <f>COUNTIFS(D$2:D11835,Clef_répartition[[#This Row],[Code_Nom]],J$2:J11835,Clef_répartition[[#This Row],[Année]])</f>
        <v>13</v>
      </c>
      <c r="F11835">
        <f>IF(Clef_répartition[[#This Row],[Code_Nom]]=D11834,F11834-1,(COUNTIFS(Clef_répartition[Code_Nom],Clef_répartition[[#This Row],[Code_Nom]],Clef_répartition[Année],Clef_répartition[[#This Row],[Année]])))</f>
        <v>6</v>
      </c>
      <c r="G11835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d'Enhaut_13_2022</v>
      </c>
      <c r="H11835">
        <v>5412</v>
      </c>
      <c r="I11835" t="s">
        <v>229</v>
      </c>
      <c r="J11835">
        <v>2022</v>
      </c>
      <c r="K11835">
        <v>1.7100000000000001E-2</v>
      </c>
    </row>
    <row r="11836" spans="1:11" x14ac:dyDescent="0.25">
      <c r="A11836" t="s">
        <v>713</v>
      </c>
      <c r="B11836" t="s">
        <v>513</v>
      </c>
      <c r="C11836" t="s">
        <v>514</v>
      </c>
      <c r="D11836" t="str">
        <f>Clef_répartition[[#This Row],[Code association]]&amp;"_"&amp;Clef_répartition[[#This Row],[Nom association]]</f>
        <v>ARASAPE_Association régionale d'action sociale pour le district d'Aigle et le Pays d'Enhaut</v>
      </c>
      <c r="E11836">
        <f>COUNTIFS(D$2:D11836,Clef_répartition[[#This Row],[Code_Nom]],J$2:J11836,Clef_répartition[[#This Row],[Année]])</f>
        <v>14</v>
      </c>
      <c r="F11836">
        <f>IF(Clef_répartition[[#This Row],[Code_Nom]]=D11835,F11835-1,(COUNTIFS(Clef_répartition[Code_Nom],Clef_répartition[[#This Row],[Code_Nom]],Clef_répartition[Année],Clef_répartition[[#This Row],[Année]])))</f>
        <v>5</v>
      </c>
      <c r="G11836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d'Enhaut_14_2022</v>
      </c>
      <c r="H11836">
        <v>5413</v>
      </c>
      <c r="I11836" t="s">
        <v>231</v>
      </c>
      <c r="J11836">
        <v>2022</v>
      </c>
      <c r="K11836">
        <v>4.1500000000000002E-2</v>
      </c>
    </row>
    <row r="11837" spans="1:11" x14ac:dyDescent="0.25">
      <c r="A11837" t="s">
        <v>713</v>
      </c>
      <c r="B11837" t="s">
        <v>513</v>
      </c>
      <c r="C11837" t="s">
        <v>514</v>
      </c>
      <c r="D11837" t="str">
        <f>Clef_répartition[[#This Row],[Code association]]&amp;"_"&amp;Clef_répartition[[#This Row],[Nom association]]</f>
        <v>ARASAPE_Association régionale d'action sociale pour le district d'Aigle et le Pays d'Enhaut</v>
      </c>
      <c r="E11837">
        <f>COUNTIFS(D$2:D11837,Clef_répartition[[#This Row],[Code_Nom]],J$2:J11837,Clef_répartition[[#This Row],[Année]])</f>
        <v>15</v>
      </c>
      <c r="F11837">
        <f>IF(Clef_répartition[[#This Row],[Code_Nom]]=D11836,F11836-1,(COUNTIFS(Clef_répartition[Code_Nom],Clef_répartition[[#This Row],[Code_Nom]],Clef_répartition[Année],Clef_répartition[[#This Row],[Année]])))</f>
        <v>4</v>
      </c>
      <c r="G11837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d'Enhaut_15_2022</v>
      </c>
      <c r="H11837">
        <v>5842</v>
      </c>
      <c r="I11837" t="s">
        <v>238</v>
      </c>
      <c r="J11837">
        <v>2022</v>
      </c>
      <c r="K11837">
        <v>6.4999999999999997E-3</v>
      </c>
    </row>
    <row r="11838" spans="1:11" x14ac:dyDescent="0.25">
      <c r="A11838" t="s">
        <v>713</v>
      </c>
      <c r="B11838" t="s">
        <v>513</v>
      </c>
      <c r="C11838" t="s">
        <v>514</v>
      </c>
      <c r="D11838" t="str">
        <f>Clef_répartition[[#This Row],[Code association]]&amp;"_"&amp;Clef_répartition[[#This Row],[Nom association]]</f>
        <v>ARASAPE_Association régionale d'action sociale pour le district d'Aigle et le Pays d'Enhaut</v>
      </c>
      <c r="E11838">
        <f>COUNTIFS(D$2:D11838,Clef_répartition[[#This Row],[Code_Nom]],J$2:J11838,Clef_répartition[[#This Row],[Année]])</f>
        <v>16</v>
      </c>
      <c r="F11838">
        <f>IF(Clef_répartition[[#This Row],[Code_Nom]]=D11837,F11837-1,(COUNTIFS(Clef_répartition[Code_Nom],Clef_répartition[[#This Row],[Code_Nom]],Clef_répartition[Année],Clef_répartition[[#This Row],[Année]])))</f>
        <v>3</v>
      </c>
      <c r="G11838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d'Enhaut_16_2022</v>
      </c>
      <c r="H11838">
        <v>5843</v>
      </c>
      <c r="I11838" t="s">
        <v>239</v>
      </c>
      <c r="J11838">
        <v>2022</v>
      </c>
      <c r="K11838">
        <v>9.5999999999999992E-3</v>
      </c>
    </row>
    <row r="11839" spans="1:11" x14ac:dyDescent="0.25">
      <c r="A11839" t="s">
        <v>713</v>
      </c>
      <c r="B11839" t="s">
        <v>513</v>
      </c>
      <c r="C11839" t="s">
        <v>514</v>
      </c>
      <c r="D11839" t="str">
        <f>Clef_répartition[[#This Row],[Code association]]&amp;"_"&amp;Clef_répartition[[#This Row],[Nom association]]</f>
        <v>ARASAPE_Association régionale d'action sociale pour le district d'Aigle et le Pays d'Enhaut</v>
      </c>
      <c r="E11839">
        <f>COUNTIFS(D$2:D11839,Clef_répartition[[#This Row],[Code_Nom]],J$2:J11839,Clef_répartition[[#This Row],[Année]])</f>
        <v>17</v>
      </c>
      <c r="F11839">
        <f>IF(Clef_répartition[[#This Row],[Code_Nom]]=D11838,F11838-1,(COUNTIFS(Clef_répartition[Code_Nom],Clef_répartition[[#This Row],[Code_Nom]],Clef_répartition[Année],Clef_répartition[[#This Row],[Année]])))</f>
        <v>2</v>
      </c>
      <c r="G11839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d'Enhaut_17_2022</v>
      </c>
      <c r="H11839">
        <v>5414</v>
      </c>
      <c r="I11839" t="s">
        <v>286</v>
      </c>
      <c r="J11839">
        <v>2022</v>
      </c>
      <c r="K11839">
        <v>0.12989999999999999</v>
      </c>
    </row>
    <row r="11840" spans="1:11" x14ac:dyDescent="0.25">
      <c r="A11840" t="s">
        <v>713</v>
      </c>
      <c r="B11840" t="s">
        <v>513</v>
      </c>
      <c r="C11840" t="s">
        <v>514</v>
      </c>
      <c r="D11840" t="str">
        <f>Clef_répartition[[#This Row],[Code association]]&amp;"_"&amp;Clef_répartition[[#This Row],[Nom association]]</f>
        <v>ARASAPE_Association régionale d'action sociale pour le district d'Aigle et le Pays d'Enhaut</v>
      </c>
      <c r="E11840">
        <f>COUNTIFS(D$2:D11840,Clef_répartition[[#This Row],[Code_Nom]],J$2:J11840,Clef_répartition[[#This Row],[Année]])</f>
        <v>18</v>
      </c>
      <c r="F11840">
        <f>IF(Clef_répartition[[#This Row],[Code_Nom]]=D11839,F11839-1,(COUNTIFS(Clef_répartition[Code_Nom],Clef_répartition[[#This Row],[Code_Nom]],Clef_répartition[Année],Clef_répartition[[#This Row],[Année]])))</f>
        <v>1</v>
      </c>
      <c r="G11840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d'Enhaut_18_2022</v>
      </c>
      <c r="H11840">
        <v>5415</v>
      </c>
      <c r="I11840" t="s">
        <v>300</v>
      </c>
      <c r="J11840">
        <v>2022</v>
      </c>
      <c r="K11840">
        <v>1.5699999999999999E-2</v>
      </c>
    </row>
    <row r="11841" spans="1:11" x14ac:dyDescent="0.25">
      <c r="A11841" t="s">
        <v>713</v>
      </c>
      <c r="B11841" t="s">
        <v>650</v>
      </c>
      <c r="C11841" t="s">
        <v>651</v>
      </c>
      <c r="D11841" t="str">
        <f>Clef_répartition[[#This Row],[Code association]]&amp;"_"&amp;Clef_répartition[[#This Row],[Nom association]]</f>
        <v>ARASMAC_Association régionale pour l'action sociale Morges-Aubonne-Cossonay</v>
      </c>
      <c r="E11841">
        <f>COUNTIFS(D$2:D11841,Clef_répartition[[#This Row],[Code_Nom]],J$2:J11841,Clef_répartition[[#This Row],[Année]])</f>
        <v>1</v>
      </c>
      <c r="F11841">
        <f>IF(Clef_répartition[[#This Row],[Code_Nom]]=D11840,F11840-1,(COUNTIFS(Clef_répartition[Code_Nom],Clef_répartition[[#This Row],[Code_Nom]],Clef_répartition[Année],Clef_répartition[[#This Row],[Année]])))</f>
        <v>56</v>
      </c>
      <c r="G11841" t="str">
        <f>Clef_répartition[[#This Row],[Code_Nom]]&amp;"_"&amp;Clef_répartition[[#This Row],[Nombre]]&amp;"_"&amp;Clef_répartition[[#This Row],[Année]]</f>
        <v>ARASMAC_Association régionale pour l'action sociale Morges-Aubonne-Cossonay_1_2022</v>
      </c>
      <c r="H11841">
        <v>5621</v>
      </c>
      <c r="I11841" t="s">
        <v>1</v>
      </c>
      <c r="J11841">
        <v>2022</v>
      </c>
      <c r="K11841">
        <v>6.3794209272494051E-3</v>
      </c>
    </row>
    <row r="11842" spans="1:11" x14ac:dyDescent="0.25">
      <c r="A11842" t="s">
        <v>713</v>
      </c>
      <c r="B11842" t="s">
        <v>650</v>
      </c>
      <c r="C11842" t="s">
        <v>651</v>
      </c>
      <c r="D11842" t="str">
        <f>Clef_répartition[[#This Row],[Code association]]&amp;"_"&amp;Clef_répartition[[#This Row],[Nom association]]</f>
        <v>ARASMAC_Association régionale pour l'action sociale Morges-Aubonne-Cossonay</v>
      </c>
      <c r="E11842">
        <f>COUNTIFS(D$2:D11842,Clef_répartition[[#This Row],[Code_Nom]],J$2:J11842,Clef_répartition[[#This Row],[Année]])</f>
        <v>2</v>
      </c>
      <c r="F11842">
        <f>IF(Clef_répartition[[#This Row],[Code_Nom]]=D11841,F11841-1,(COUNTIFS(Clef_répartition[Code_Nom],Clef_répartition[[#This Row],[Code_Nom]],Clef_répartition[Année],Clef_répartition[[#This Row],[Année]])))</f>
        <v>55</v>
      </c>
      <c r="G11842" t="str">
        <f>Clef_répartition[[#This Row],[Code_Nom]]&amp;"_"&amp;Clef_répartition[[#This Row],[Nombre]]&amp;"_"&amp;Clef_répartition[[#This Row],[Année]]</f>
        <v>ARASMAC_Association régionale pour l'action sociale Morges-Aubonne-Cossonay_2_2022</v>
      </c>
      <c r="H11842">
        <v>5851</v>
      </c>
      <c r="I11842" t="s">
        <v>4</v>
      </c>
      <c r="J11842">
        <v>2022</v>
      </c>
      <c r="K11842">
        <v>4.810335349092908E-3</v>
      </c>
    </row>
    <row r="11843" spans="1:11" x14ac:dyDescent="0.25">
      <c r="A11843" t="s">
        <v>713</v>
      </c>
      <c r="B11843" t="s">
        <v>650</v>
      </c>
      <c r="C11843" t="s">
        <v>651</v>
      </c>
      <c r="D11843" t="str">
        <f>Clef_répartition[[#This Row],[Code association]]&amp;"_"&amp;Clef_répartition[[#This Row],[Nom association]]</f>
        <v>ARASMAC_Association régionale pour l'action sociale Morges-Aubonne-Cossonay</v>
      </c>
      <c r="E11843">
        <f>COUNTIFS(D$2:D11843,Clef_répartition[[#This Row],[Code_Nom]],J$2:J11843,Clef_répartition[[#This Row],[Année]])</f>
        <v>3</v>
      </c>
      <c r="F11843">
        <f>IF(Clef_répartition[[#This Row],[Code_Nom]]=D11842,F11842-1,(COUNTIFS(Clef_répartition[Code_Nom],Clef_répartition[[#This Row],[Code_Nom]],Clef_répartition[Année],Clef_répartition[[#This Row],[Année]])))</f>
        <v>54</v>
      </c>
      <c r="G11843" t="str">
        <f>Clef_répartition[[#This Row],[Code_Nom]]&amp;"_"&amp;Clef_répartition[[#This Row],[Nombre]]&amp;"_"&amp;Clef_répartition[[#This Row],[Année]]</f>
        <v>ARASMAC_Association régionale pour l'action sociale Morges-Aubonne-Cossonay_3_2022</v>
      </c>
      <c r="H11843">
        <v>5422</v>
      </c>
      <c r="I11843" t="s">
        <v>9</v>
      </c>
      <c r="J11843">
        <v>2022</v>
      </c>
      <c r="K11843">
        <v>4.3453362653472605E-2</v>
      </c>
    </row>
    <row r="11844" spans="1:11" x14ac:dyDescent="0.25">
      <c r="A11844" t="s">
        <v>713</v>
      </c>
      <c r="B11844" t="s">
        <v>650</v>
      </c>
      <c r="C11844" t="s">
        <v>651</v>
      </c>
      <c r="D11844" t="str">
        <f>Clef_répartition[[#This Row],[Code association]]&amp;"_"&amp;Clef_répartition[[#This Row],[Nom association]]</f>
        <v>ARASMAC_Association régionale pour l'action sociale Morges-Aubonne-Cossonay</v>
      </c>
      <c r="E11844">
        <f>COUNTIFS(D$2:D11844,Clef_répartition[[#This Row],[Code_Nom]],J$2:J11844,Clef_répartition[[#This Row],[Année]])</f>
        <v>4</v>
      </c>
      <c r="F11844">
        <f>IF(Clef_répartition[[#This Row],[Code_Nom]]=D11843,F11843-1,(COUNTIFS(Clef_répartition[Code_Nom],Clef_répartition[[#This Row],[Code_Nom]],Clef_répartition[Année],Clef_répartition[[#This Row],[Année]])))</f>
        <v>53</v>
      </c>
      <c r="G11844" t="str">
        <f>Clef_répartition[[#This Row],[Code_Nom]]&amp;"_"&amp;Clef_répartition[[#This Row],[Nombre]]&amp;"_"&amp;Clef_répartition[[#This Row],[Année]]</f>
        <v>ARASMAC_Association régionale pour l'action sociale Morges-Aubonne-Cossonay_4_2022</v>
      </c>
      <c r="H11844">
        <v>5423</v>
      </c>
      <c r="I11844" t="s">
        <v>12</v>
      </c>
      <c r="J11844">
        <v>2022</v>
      </c>
      <c r="K11844">
        <v>6.7573758475352758E-3</v>
      </c>
    </row>
    <row r="11845" spans="1:11" x14ac:dyDescent="0.25">
      <c r="A11845" t="s">
        <v>713</v>
      </c>
      <c r="B11845" t="s">
        <v>650</v>
      </c>
      <c r="C11845" t="s">
        <v>651</v>
      </c>
      <c r="D11845" t="str">
        <f>Clef_répartition[[#This Row],[Code association]]&amp;"_"&amp;Clef_répartition[[#This Row],[Nom association]]</f>
        <v>ARASMAC_Association régionale pour l'action sociale Morges-Aubonne-Cossonay</v>
      </c>
      <c r="E11845">
        <f>COUNTIFS(D$2:D11845,Clef_répartition[[#This Row],[Code_Nom]],J$2:J11845,Clef_répartition[[#This Row],[Année]])</f>
        <v>5</v>
      </c>
      <c r="F11845">
        <f>IF(Clef_répartition[[#This Row],[Code_Nom]]=D11844,F11844-1,(COUNTIFS(Clef_répartition[Code_Nom],Clef_répartition[[#This Row],[Code_Nom]],Clef_répartition[Année],Clef_répartition[[#This Row],[Année]])))</f>
        <v>52</v>
      </c>
      <c r="G11845" t="str">
        <f>Clef_répartition[[#This Row],[Code_Nom]]&amp;"_"&amp;Clef_répartition[[#This Row],[Nombre]]&amp;"_"&amp;Clef_répartition[[#This Row],[Année]]</f>
        <v>ARASMAC_Association régionale pour l'action sociale Morges-Aubonne-Cossonay_5_2022</v>
      </c>
      <c r="H11845">
        <v>5424</v>
      </c>
      <c r="I11845" t="s">
        <v>20</v>
      </c>
      <c r="J11845">
        <v>2022</v>
      </c>
      <c r="K11845">
        <v>3.4932197177936597E-3</v>
      </c>
    </row>
    <row r="11846" spans="1:11" x14ac:dyDescent="0.25">
      <c r="A11846" t="s">
        <v>713</v>
      </c>
      <c r="B11846" t="s">
        <v>650</v>
      </c>
      <c r="C11846" t="s">
        <v>651</v>
      </c>
      <c r="D11846" t="str">
        <f>Clef_répartition[[#This Row],[Code association]]&amp;"_"&amp;Clef_répartition[[#This Row],[Nom association]]</f>
        <v>ARASMAC_Association régionale pour l'action sociale Morges-Aubonne-Cossonay</v>
      </c>
      <c r="E11846">
        <f>COUNTIFS(D$2:D11846,Clef_répartition[[#This Row],[Code_Nom]],J$2:J11846,Clef_répartition[[#This Row],[Année]])</f>
        <v>6</v>
      </c>
      <c r="F11846">
        <f>IF(Clef_répartition[[#This Row],[Code_Nom]]=D11845,F11845-1,(COUNTIFS(Clef_répartition[Code_Nom],Clef_répartition[[#This Row],[Code_Nom]],Clef_répartition[Année],Clef_répartition[[#This Row],[Année]])))</f>
        <v>51</v>
      </c>
      <c r="G11846" t="str">
        <f>Clef_répartition[[#This Row],[Code_Nom]]&amp;"_"&amp;Clef_répartition[[#This Row],[Nombre]]&amp;"_"&amp;Clef_répartition[[#This Row],[Année]]</f>
        <v>ARASMAC_Association régionale pour l'action sociale Morges-Aubonne-Cossonay_6_2022</v>
      </c>
      <c r="H11846">
        <v>5425</v>
      </c>
      <c r="I11846" t="s">
        <v>23</v>
      </c>
      <c r="J11846">
        <v>2022</v>
      </c>
      <c r="K11846">
        <v>1.9332966831592451E-2</v>
      </c>
    </row>
    <row r="11847" spans="1:11" x14ac:dyDescent="0.25">
      <c r="A11847" t="s">
        <v>713</v>
      </c>
      <c r="B11847" t="s">
        <v>650</v>
      </c>
      <c r="C11847" t="s">
        <v>651</v>
      </c>
      <c r="D11847" t="str">
        <f>Clef_répartition[[#This Row],[Code association]]&amp;"_"&amp;Clef_répartition[[#This Row],[Nom association]]</f>
        <v>ARASMAC_Association régionale pour l'action sociale Morges-Aubonne-Cossonay</v>
      </c>
      <c r="E11847">
        <f>COUNTIFS(D$2:D11847,Clef_répartition[[#This Row],[Code_Nom]],J$2:J11847,Clef_répartition[[#This Row],[Année]])</f>
        <v>7</v>
      </c>
      <c r="F11847">
        <f>IF(Clef_répartition[[#This Row],[Code_Nom]]=D11846,F11846-1,(COUNTIFS(Clef_répartition[Code_Nom],Clef_répartition[[#This Row],[Code_Nom]],Clef_répartition[Année],Clef_répartition[[#This Row],[Année]])))</f>
        <v>50</v>
      </c>
      <c r="G11847" t="str">
        <f>Clef_répartition[[#This Row],[Code_Nom]]&amp;"_"&amp;Clef_répartition[[#This Row],[Nombre]]&amp;"_"&amp;Clef_répartition[[#This Row],[Année]]</f>
        <v>ARASMAC_Association régionale pour l'action sociale Morges-Aubonne-Cossonay_7_2022</v>
      </c>
      <c r="H11847">
        <v>5426</v>
      </c>
      <c r="I11847" t="s">
        <v>31</v>
      </c>
      <c r="J11847">
        <v>2022</v>
      </c>
      <c r="K11847">
        <v>5.7953087777166947E-3</v>
      </c>
    </row>
    <row r="11848" spans="1:11" x14ac:dyDescent="0.25">
      <c r="A11848" t="s">
        <v>713</v>
      </c>
      <c r="B11848" t="s">
        <v>650</v>
      </c>
      <c r="C11848" t="s">
        <v>651</v>
      </c>
      <c r="D11848" t="str">
        <f>Clef_répartition[[#This Row],[Code association]]&amp;"_"&amp;Clef_répartition[[#This Row],[Nom association]]</f>
        <v>ARASMAC_Association régionale pour l'action sociale Morges-Aubonne-Cossonay</v>
      </c>
      <c r="E11848">
        <f>COUNTIFS(D$2:D11848,Clef_répartition[[#This Row],[Code_Nom]],J$2:J11848,Clef_répartition[[#This Row],[Année]])</f>
        <v>8</v>
      </c>
      <c r="F11848">
        <f>IF(Clef_répartition[[#This Row],[Code_Nom]]=D11847,F11847-1,(COUNTIFS(Clef_répartition[Code_Nom],Clef_répartition[[#This Row],[Code_Nom]],Clef_répartition[Année],Clef_répartition[[#This Row],[Année]])))</f>
        <v>49</v>
      </c>
      <c r="G11848" t="str">
        <f>Clef_répartition[[#This Row],[Code_Nom]]&amp;"_"&amp;Clef_répartition[[#This Row],[Nombre]]&amp;"_"&amp;Clef_répartition[[#This Row],[Année]]</f>
        <v>ARASMAC_Association régionale pour l'action sociale Morges-Aubonne-Cossonay_8_2022</v>
      </c>
      <c r="H11848">
        <v>5622</v>
      </c>
      <c r="I11848" t="s">
        <v>36</v>
      </c>
      <c r="J11848">
        <v>2022</v>
      </c>
      <c r="K11848">
        <v>6.9177203591717067E-3</v>
      </c>
    </row>
    <row r="11849" spans="1:11" x14ac:dyDescent="0.25">
      <c r="A11849" t="s">
        <v>713</v>
      </c>
      <c r="B11849" t="s">
        <v>650</v>
      </c>
      <c r="C11849" t="s">
        <v>651</v>
      </c>
      <c r="D11849" t="str">
        <f>Clef_répartition[[#This Row],[Code association]]&amp;"_"&amp;Clef_répartition[[#This Row],[Nom association]]</f>
        <v>ARASMAC_Association régionale pour l'action sociale Morges-Aubonne-Cossonay</v>
      </c>
      <c r="E11849">
        <f>COUNTIFS(D$2:D11849,Clef_répartition[[#This Row],[Code_Nom]],J$2:J11849,Clef_répartition[[#This Row],[Année]])</f>
        <v>9</v>
      </c>
      <c r="F11849">
        <f>IF(Clef_répartition[[#This Row],[Code_Nom]]=D11848,F11848-1,(COUNTIFS(Clef_répartition[Code_Nom],Clef_répartition[[#This Row],[Code_Nom]],Clef_répartition[Année],Clef_répartition[[#This Row],[Année]])))</f>
        <v>48</v>
      </c>
      <c r="G11849" t="str">
        <f>Clef_répartition[[#This Row],[Code_Nom]]&amp;"_"&amp;Clef_répartition[[#This Row],[Nombre]]&amp;"_"&amp;Clef_répartition[[#This Row],[Année]]</f>
        <v>ARASMAC_Association régionale pour l'action sociale Morges-Aubonne-Cossonay_9_2022</v>
      </c>
      <c r="H11849">
        <v>5623</v>
      </c>
      <c r="I11849" t="s">
        <v>39</v>
      </c>
      <c r="J11849">
        <v>2022</v>
      </c>
      <c r="K11849">
        <v>7.6736301997434499E-3</v>
      </c>
    </row>
    <row r="11850" spans="1:11" x14ac:dyDescent="0.25">
      <c r="A11850" t="s">
        <v>713</v>
      </c>
      <c r="B11850" t="s">
        <v>650</v>
      </c>
      <c r="C11850" t="s">
        <v>651</v>
      </c>
      <c r="D11850" t="str">
        <f>Clef_répartition[[#This Row],[Code association]]&amp;"_"&amp;Clef_répartition[[#This Row],[Nom association]]</f>
        <v>ARASMAC_Association régionale pour l'action sociale Morges-Aubonne-Cossonay</v>
      </c>
      <c r="E11850">
        <f>COUNTIFS(D$2:D11850,Clef_répartition[[#This Row],[Code_Nom]],J$2:J11850,Clef_répartition[[#This Row],[Année]])</f>
        <v>10</v>
      </c>
      <c r="F11850">
        <f>IF(Clef_répartition[[#This Row],[Code_Nom]]=D11849,F11849-1,(COUNTIFS(Clef_répartition[Code_Nom],Clef_répartition[[#This Row],[Code_Nom]],Clef_répartition[Année],Clef_répartition[[#This Row],[Année]])))</f>
        <v>47</v>
      </c>
      <c r="G11850" t="str">
        <f>Clef_répartition[[#This Row],[Code_Nom]]&amp;"_"&amp;Clef_répartition[[#This Row],[Nombre]]&amp;"_"&amp;Clef_répartition[[#This Row],[Année]]</f>
        <v>ARASMAC_Association régionale pour l'action sociale Morges-Aubonne-Cossonay_10_2022</v>
      </c>
      <c r="H11850">
        <v>5475</v>
      </c>
      <c r="I11850" t="s">
        <v>55</v>
      </c>
      <c r="J11850">
        <v>2022</v>
      </c>
      <c r="K11850">
        <v>1.8668682426241528E-3</v>
      </c>
    </row>
    <row r="11851" spans="1:11" x14ac:dyDescent="0.25">
      <c r="A11851" t="s">
        <v>713</v>
      </c>
      <c r="B11851" t="s">
        <v>650</v>
      </c>
      <c r="C11851" t="s">
        <v>651</v>
      </c>
      <c r="D11851" t="str">
        <f>Clef_répartition[[#This Row],[Code association]]&amp;"_"&amp;Clef_répartition[[#This Row],[Nom association]]</f>
        <v>ARASMAC_Association régionale pour l'action sociale Morges-Aubonne-Cossonay</v>
      </c>
      <c r="E11851">
        <f>COUNTIFS(D$2:D11851,Clef_répartition[[#This Row],[Code_Nom]],J$2:J11851,Clef_répartition[[#This Row],[Année]])</f>
        <v>11</v>
      </c>
      <c r="F11851">
        <f>IF(Clef_répartition[[#This Row],[Code_Nom]]=D11850,F11850-1,(COUNTIFS(Clef_répartition[Code_Nom],Clef_répartition[[#This Row],[Code_Nom]],Clef_répartition[Année],Clef_répartition[[#This Row],[Année]])))</f>
        <v>46</v>
      </c>
      <c r="G11851" t="str">
        <f>Clef_répartition[[#This Row],[Code_Nom]]&amp;"_"&amp;Clef_répartition[[#This Row],[Nombre]]&amp;"_"&amp;Clef_répartition[[#This Row],[Année]]</f>
        <v>ARASMAC_Association régionale pour l'action sociale Morges-Aubonne-Cossonay_11_2022</v>
      </c>
      <c r="H11851">
        <v>5476</v>
      </c>
      <c r="I11851" t="s">
        <v>64</v>
      </c>
      <c r="J11851">
        <v>2022</v>
      </c>
      <c r="K11851">
        <v>3.7910023822613158E-3</v>
      </c>
    </row>
    <row r="11852" spans="1:11" x14ac:dyDescent="0.25">
      <c r="A11852" t="s">
        <v>713</v>
      </c>
      <c r="B11852" t="s">
        <v>650</v>
      </c>
      <c r="C11852" t="s">
        <v>651</v>
      </c>
      <c r="D11852" t="str">
        <f>Clef_répartition[[#This Row],[Code association]]&amp;"_"&amp;Clef_répartition[[#This Row],[Nom association]]</f>
        <v>ARASMAC_Association régionale pour l'action sociale Morges-Aubonne-Cossonay</v>
      </c>
      <c r="E11852">
        <f>COUNTIFS(D$2:D11852,Clef_répartition[[#This Row],[Code_Nom]],J$2:J11852,Clef_répartition[[#This Row],[Année]])</f>
        <v>12</v>
      </c>
      <c r="F11852">
        <f>IF(Clef_répartition[[#This Row],[Code_Nom]]=D11851,F11851-1,(COUNTIFS(Clef_répartition[Code_Nom],Clef_répartition[[#This Row],[Code_Nom]],Clef_répartition[Année],Clef_répartition[[#This Row],[Année]])))</f>
        <v>45</v>
      </c>
      <c r="G11852" t="str">
        <f>Clef_répartition[[#This Row],[Code_Nom]]&amp;"_"&amp;Clef_répartition[[#This Row],[Nombre]]&amp;"_"&amp;Clef_répartition[[#This Row],[Année]]</f>
        <v>ARASMAC_Association régionale pour l'action sociale Morges-Aubonne-Cossonay_12_2022</v>
      </c>
      <c r="H11852">
        <v>5628</v>
      </c>
      <c r="I11852" t="s">
        <v>67</v>
      </c>
      <c r="J11852">
        <v>2022</v>
      </c>
      <c r="K11852">
        <v>4.7988821696903061E-3</v>
      </c>
    </row>
    <row r="11853" spans="1:11" x14ac:dyDescent="0.25">
      <c r="A11853" t="s">
        <v>713</v>
      </c>
      <c r="B11853" t="s">
        <v>650</v>
      </c>
      <c r="C11853" t="s">
        <v>651</v>
      </c>
      <c r="D11853" t="str">
        <f>Clef_répartition[[#This Row],[Code association]]&amp;"_"&amp;Clef_répartition[[#This Row],[Nom association]]</f>
        <v>ARASMAC_Association régionale pour l'action sociale Morges-Aubonne-Cossonay</v>
      </c>
      <c r="E11853">
        <f>COUNTIFS(D$2:D11853,Clef_répartition[[#This Row],[Code_Nom]],J$2:J11853,Clef_répartition[[#This Row],[Année]])</f>
        <v>13</v>
      </c>
      <c r="F11853">
        <f>IF(Clef_répartition[[#This Row],[Code_Nom]]=D11852,F11852-1,(COUNTIFS(Clef_répartition[Code_Nom],Clef_répartition[[#This Row],[Code_Nom]],Clef_répartition[Année],Clef_répartition[[#This Row],[Année]])))</f>
        <v>44</v>
      </c>
      <c r="G11853" t="str">
        <f>Clef_répartition[[#This Row],[Code_Nom]]&amp;"_"&amp;Clef_répartition[[#This Row],[Nombre]]&amp;"_"&amp;Clef_répartition[[#This Row],[Année]]</f>
        <v>ARASMAC_Association régionale pour l'action sociale Morges-Aubonne-Cossonay_13_2022</v>
      </c>
      <c r="H11853">
        <v>5629</v>
      </c>
      <c r="I11853" t="s">
        <v>68</v>
      </c>
      <c r="J11853">
        <v>2022</v>
      </c>
      <c r="K11853">
        <v>2.4967931097672714E-3</v>
      </c>
    </row>
    <row r="11854" spans="1:11" x14ac:dyDescent="0.25">
      <c r="A11854" t="s">
        <v>713</v>
      </c>
      <c r="B11854" t="s">
        <v>650</v>
      </c>
      <c r="C11854" t="s">
        <v>651</v>
      </c>
      <c r="D11854" t="str">
        <f>Clef_répartition[[#This Row],[Code association]]&amp;"_"&amp;Clef_répartition[[#This Row],[Nom association]]</f>
        <v>ARASMAC_Association régionale pour l'action sociale Morges-Aubonne-Cossonay</v>
      </c>
      <c r="E11854">
        <f>COUNTIFS(D$2:D11854,Clef_répartition[[#This Row],[Code_Nom]],J$2:J11854,Clef_répartition[[#This Row],[Année]])</f>
        <v>14</v>
      </c>
      <c r="F11854">
        <f>IF(Clef_répartition[[#This Row],[Code_Nom]]=D11853,F11853-1,(COUNTIFS(Clef_répartition[Code_Nom],Clef_répartition[[#This Row],[Code_Nom]],Clef_répartition[Année],Clef_répartition[[#This Row],[Année]])))</f>
        <v>43</v>
      </c>
      <c r="G11854" t="str">
        <f>Clef_répartition[[#This Row],[Code_Nom]]&amp;"_"&amp;Clef_répartition[[#This Row],[Nombre]]&amp;"_"&amp;Clef_répartition[[#This Row],[Année]]</f>
        <v>ARASMAC_Association régionale pour l'action sociale Morges-Aubonne-Cossonay_14_2022</v>
      </c>
      <c r="H11854">
        <v>5477</v>
      </c>
      <c r="I11854" t="s">
        <v>79</v>
      </c>
      <c r="J11854">
        <v>2022</v>
      </c>
      <c r="K11854">
        <v>5.0279457577423491E-2</v>
      </c>
    </row>
    <row r="11855" spans="1:11" x14ac:dyDescent="0.25">
      <c r="A11855" t="s">
        <v>713</v>
      </c>
      <c r="B11855" t="s">
        <v>650</v>
      </c>
      <c r="C11855" t="s">
        <v>651</v>
      </c>
      <c r="D11855" t="str">
        <f>Clef_répartition[[#This Row],[Code association]]&amp;"_"&amp;Clef_répartition[[#This Row],[Nom association]]</f>
        <v>ARASMAC_Association régionale pour l'action sociale Morges-Aubonne-Cossonay</v>
      </c>
      <c r="E11855">
        <f>COUNTIFS(D$2:D11855,Clef_répartition[[#This Row],[Code_Nom]],J$2:J11855,Clef_répartition[[#This Row],[Année]])</f>
        <v>15</v>
      </c>
      <c r="F11855">
        <f>IF(Clef_répartition[[#This Row],[Code_Nom]]=D11854,F11854-1,(COUNTIFS(Clef_répartition[Code_Nom],Clef_répartition[[#This Row],[Code_Nom]],Clef_répartition[Année],Clef_répartition[[#This Row],[Année]])))</f>
        <v>42</v>
      </c>
      <c r="G11855" t="str">
        <f>Clef_répartition[[#This Row],[Code_Nom]]&amp;"_"&amp;Clef_répartition[[#This Row],[Nombre]]&amp;"_"&amp;Clef_répartition[[#This Row],[Année]]</f>
        <v>ARASMAC_Association régionale pour l'action sociale Morges-Aubonne-Cossonay_15_2022</v>
      </c>
      <c r="H11855">
        <v>5479</v>
      </c>
      <c r="I11855" t="s">
        <v>85</v>
      </c>
      <c r="J11855">
        <v>2022</v>
      </c>
      <c r="K11855">
        <v>6.2419827744181781E-3</v>
      </c>
    </row>
    <row r="11856" spans="1:11" x14ac:dyDescent="0.25">
      <c r="A11856" t="s">
        <v>713</v>
      </c>
      <c r="B11856" t="s">
        <v>650</v>
      </c>
      <c r="C11856" t="s">
        <v>651</v>
      </c>
      <c r="D11856" t="str">
        <f>Clef_répartition[[#This Row],[Code association]]&amp;"_"&amp;Clef_répartition[[#This Row],[Nom association]]</f>
        <v>ARASMAC_Association régionale pour l'action sociale Morges-Aubonne-Cossonay</v>
      </c>
      <c r="E11856">
        <f>COUNTIFS(D$2:D11856,Clef_répartition[[#This Row],[Code_Nom]],J$2:J11856,Clef_répartition[[#This Row],[Année]])</f>
        <v>16</v>
      </c>
      <c r="F11856">
        <f>IF(Clef_répartition[[#This Row],[Code_Nom]]=D11855,F11855-1,(COUNTIFS(Clef_répartition[Code_Nom],Clef_répartition[[#This Row],[Code_Nom]],Clef_répartition[Année],Clef_répartition[[#This Row],[Année]])))</f>
        <v>41</v>
      </c>
      <c r="G11856" t="str">
        <f>Clef_répartition[[#This Row],[Code_Nom]]&amp;"_"&amp;Clef_répartition[[#This Row],[Nombre]]&amp;"_"&amp;Clef_répartition[[#This Row],[Année]]</f>
        <v>ARASMAC_Association régionale pour l'action sociale Morges-Aubonne-Cossonay_16_2022</v>
      </c>
      <c r="H11856">
        <v>5631</v>
      </c>
      <c r="I11856" t="s">
        <v>92</v>
      </c>
      <c r="J11856">
        <v>2022</v>
      </c>
      <c r="K11856">
        <v>8.2004764522631488E-3</v>
      </c>
    </row>
    <row r="11857" spans="1:11" x14ac:dyDescent="0.25">
      <c r="A11857" t="s">
        <v>713</v>
      </c>
      <c r="B11857" t="s">
        <v>650</v>
      </c>
      <c r="C11857" t="s">
        <v>651</v>
      </c>
      <c r="D11857" t="str">
        <f>Clef_répartition[[#This Row],[Code association]]&amp;"_"&amp;Clef_répartition[[#This Row],[Nom association]]</f>
        <v>ARASMAC_Association régionale pour l'action sociale Morges-Aubonne-Cossonay</v>
      </c>
      <c r="E11857">
        <f>COUNTIFS(D$2:D11857,Clef_répartition[[#This Row],[Code_Nom]],J$2:J11857,Clef_répartition[[#This Row],[Année]])</f>
        <v>17</v>
      </c>
      <c r="F11857">
        <f>IF(Clef_répartition[[#This Row],[Code_Nom]]=D11856,F11856-1,(COUNTIFS(Clef_répartition[Code_Nom],Clef_répartition[[#This Row],[Code_Nom]],Clef_répartition[Année],Clef_répartition[[#This Row],[Année]])))</f>
        <v>40</v>
      </c>
      <c r="G11857" t="str">
        <f>Clef_répartition[[#This Row],[Code_Nom]]&amp;"_"&amp;Clef_répartition[[#This Row],[Nombre]]&amp;"_"&amp;Clef_répartition[[#This Row],[Année]]</f>
        <v>ARASMAC_Association régionale pour l'action sociale Morges-Aubonne-Cossonay_17_2022</v>
      </c>
      <c r="H11857">
        <v>5632</v>
      </c>
      <c r="I11857" t="s">
        <v>93</v>
      </c>
      <c r="J11857">
        <v>2022</v>
      </c>
      <c r="K11857">
        <v>2.0352299798424043E-2</v>
      </c>
    </row>
    <row r="11858" spans="1:11" x14ac:dyDescent="0.25">
      <c r="A11858" t="s">
        <v>713</v>
      </c>
      <c r="B11858" t="s">
        <v>650</v>
      </c>
      <c r="C11858" t="s">
        <v>651</v>
      </c>
      <c r="D11858" t="str">
        <f>Clef_répartition[[#This Row],[Code association]]&amp;"_"&amp;Clef_répartition[[#This Row],[Nom association]]</f>
        <v>ARASMAC_Association régionale pour l'action sociale Morges-Aubonne-Cossonay</v>
      </c>
      <c r="E11858">
        <f>COUNTIFS(D$2:D11858,Clef_répartition[[#This Row],[Code_Nom]],J$2:J11858,Clef_répartition[[#This Row],[Année]])</f>
        <v>18</v>
      </c>
      <c r="F11858">
        <f>IF(Clef_répartition[[#This Row],[Code_Nom]]=D11857,F11857-1,(COUNTIFS(Clef_répartition[Code_Nom],Clef_répartition[[#This Row],[Code_Nom]],Clef_répartition[Année],Clef_répartition[[#This Row],[Année]])))</f>
        <v>39</v>
      </c>
      <c r="G11858" t="str">
        <f>Clef_répartition[[#This Row],[Code_Nom]]&amp;"_"&amp;Clef_répartition[[#This Row],[Nombre]]&amp;"_"&amp;Clef_répartition[[#This Row],[Année]]</f>
        <v>ARASMAC_Association régionale pour l'action sociale Morges-Aubonne-Cossonay_18_2022</v>
      </c>
      <c r="H11858">
        <v>5481</v>
      </c>
      <c r="I11858" t="s">
        <v>94</v>
      </c>
      <c r="J11858">
        <v>2022</v>
      </c>
      <c r="K11858">
        <v>2.6571376214037019E-3</v>
      </c>
    </row>
    <row r="11859" spans="1:11" x14ac:dyDescent="0.25">
      <c r="A11859" t="s">
        <v>713</v>
      </c>
      <c r="B11859" t="s">
        <v>650</v>
      </c>
      <c r="C11859" t="s">
        <v>651</v>
      </c>
      <c r="D11859" t="str">
        <f>Clef_répartition[[#This Row],[Code association]]&amp;"_"&amp;Clef_répartition[[#This Row],[Nom association]]</f>
        <v>ARASMAC_Association régionale pour l'action sociale Morges-Aubonne-Cossonay</v>
      </c>
      <c r="E11859">
        <f>COUNTIFS(D$2:D11859,Clef_répartition[[#This Row],[Code_Nom]],J$2:J11859,Clef_répartition[[#This Row],[Année]])</f>
        <v>19</v>
      </c>
      <c r="F11859">
        <f>IF(Clef_répartition[[#This Row],[Code_Nom]]=D11858,F11858-1,(COUNTIFS(Clef_répartition[Code_Nom],Clef_répartition[[#This Row],[Code_Nom]],Clef_répartition[Année],Clef_répartition[[#This Row],[Année]])))</f>
        <v>38</v>
      </c>
      <c r="G11859" t="str">
        <f>Clef_répartition[[#This Row],[Code_Nom]]&amp;"_"&amp;Clef_répartition[[#This Row],[Nombre]]&amp;"_"&amp;Clef_répartition[[#This Row],[Année]]</f>
        <v>ARASMAC_Association régionale pour l'action sociale Morges-Aubonne-Cossonay_19_2022</v>
      </c>
      <c r="H11859">
        <v>5633</v>
      </c>
      <c r="I11859" t="s">
        <v>100</v>
      </c>
      <c r="J11859">
        <v>2022</v>
      </c>
      <c r="K11859">
        <v>3.3111141652922851E-2</v>
      </c>
    </row>
    <row r="11860" spans="1:11" x14ac:dyDescent="0.25">
      <c r="A11860" t="s">
        <v>713</v>
      </c>
      <c r="B11860" t="s">
        <v>650</v>
      </c>
      <c r="C11860" t="s">
        <v>651</v>
      </c>
      <c r="D11860" t="str">
        <f>Clef_répartition[[#This Row],[Code association]]&amp;"_"&amp;Clef_répartition[[#This Row],[Nom association]]</f>
        <v>ARASMAC_Association régionale pour l'action sociale Morges-Aubonne-Cossonay</v>
      </c>
      <c r="E11860">
        <f>COUNTIFS(D$2:D11860,Clef_répartition[[#This Row],[Code_Nom]],J$2:J11860,Clef_répartition[[#This Row],[Année]])</f>
        <v>20</v>
      </c>
      <c r="F11860">
        <f>IF(Clef_répartition[[#This Row],[Code_Nom]]=D11859,F11859-1,(COUNTIFS(Clef_répartition[Code_Nom],Clef_répartition[[#This Row],[Code_Nom]],Clef_répartition[Année],Clef_répartition[[#This Row],[Année]])))</f>
        <v>37</v>
      </c>
      <c r="G11860" t="str">
        <f>Clef_répartition[[#This Row],[Code_Nom]]&amp;"_"&amp;Clef_répartition[[#This Row],[Nombre]]&amp;"_"&amp;Clef_répartition[[#This Row],[Année]]</f>
        <v>ARASMAC_Association régionale pour l'action sociale Morges-Aubonne-Cossonay_20_2022</v>
      </c>
      <c r="H11860">
        <v>5634</v>
      </c>
      <c r="I11860" t="s">
        <v>101</v>
      </c>
      <c r="J11860">
        <v>2022</v>
      </c>
      <c r="K11860">
        <v>3.681051859996335E-2</v>
      </c>
    </row>
    <row r="11861" spans="1:11" x14ac:dyDescent="0.25">
      <c r="A11861" t="s">
        <v>713</v>
      </c>
      <c r="B11861" t="s">
        <v>650</v>
      </c>
      <c r="C11861" t="s">
        <v>651</v>
      </c>
      <c r="D11861" t="str">
        <f>Clef_répartition[[#This Row],[Code association]]&amp;"_"&amp;Clef_répartition[[#This Row],[Nom association]]</f>
        <v>ARASMAC_Association régionale pour l'action sociale Morges-Aubonne-Cossonay</v>
      </c>
      <c r="E11861">
        <f>COUNTIFS(D$2:D11861,Clef_répartition[[#This Row],[Code_Nom]],J$2:J11861,Clef_répartition[[#This Row],[Année]])</f>
        <v>21</v>
      </c>
      <c r="F11861">
        <f>IF(Clef_répartition[[#This Row],[Code_Nom]]=D11860,F11860-1,(COUNTIFS(Clef_répartition[Code_Nom],Clef_répartition[[#This Row],[Code_Nom]],Clef_répartition[Année],Clef_répartition[[#This Row],[Année]])))</f>
        <v>36</v>
      </c>
      <c r="G11861" t="str">
        <f>Clef_répartition[[#This Row],[Code_Nom]]&amp;"_"&amp;Clef_répartition[[#This Row],[Nombre]]&amp;"_"&amp;Clef_répartition[[#This Row],[Année]]</f>
        <v>ARASMAC_Association régionale pour l'action sociale Morges-Aubonne-Cossonay_21_2022</v>
      </c>
      <c r="H11861">
        <v>5482</v>
      </c>
      <c r="I11861" t="s">
        <v>102</v>
      </c>
      <c r="J11861">
        <v>2022</v>
      </c>
      <c r="K11861">
        <v>1.3732362103719992E-2</v>
      </c>
    </row>
    <row r="11862" spans="1:11" x14ac:dyDescent="0.25">
      <c r="A11862" t="s">
        <v>713</v>
      </c>
      <c r="B11862" t="s">
        <v>650</v>
      </c>
      <c r="C11862" t="s">
        <v>651</v>
      </c>
      <c r="D11862" t="str">
        <f>Clef_répartition[[#This Row],[Code association]]&amp;"_"&amp;Clef_répartition[[#This Row],[Nom association]]</f>
        <v>ARASMAC_Association régionale pour l'action sociale Morges-Aubonne-Cossonay</v>
      </c>
      <c r="E11862">
        <f>COUNTIFS(D$2:D11862,Clef_répartition[[#This Row],[Code_Nom]],J$2:J11862,Clef_répartition[[#This Row],[Année]])</f>
        <v>22</v>
      </c>
      <c r="F11862">
        <f>IF(Clef_répartition[[#This Row],[Code_Nom]]=D11861,F11861-1,(COUNTIFS(Clef_répartition[Code_Nom],Clef_répartition[[#This Row],[Code_Nom]],Clef_répartition[Année],Clef_répartition[[#This Row],[Année]])))</f>
        <v>35</v>
      </c>
      <c r="G11862" t="str">
        <f>Clef_répartition[[#This Row],[Code_Nom]]&amp;"_"&amp;Clef_répartition[[#This Row],[Nombre]]&amp;"_"&amp;Clef_répartition[[#This Row],[Année]]</f>
        <v>ARASMAC_Association régionale pour l'action sociale Morges-Aubonne-Cossonay_22_2022</v>
      </c>
      <c r="H11862">
        <v>5636</v>
      </c>
      <c r="I11862" t="s">
        <v>109</v>
      </c>
      <c r="J11862">
        <v>2022</v>
      </c>
      <c r="K11862">
        <v>3.3683800623052963E-2</v>
      </c>
    </row>
    <row r="11863" spans="1:11" x14ac:dyDescent="0.25">
      <c r="A11863" t="s">
        <v>713</v>
      </c>
      <c r="B11863" t="s">
        <v>650</v>
      </c>
      <c r="C11863" t="s">
        <v>651</v>
      </c>
      <c r="D11863" t="str">
        <f>Clef_répartition[[#This Row],[Code association]]&amp;"_"&amp;Clef_répartition[[#This Row],[Nom association]]</f>
        <v>ARASMAC_Association régionale pour l'action sociale Morges-Aubonne-Cossonay</v>
      </c>
      <c r="E11863">
        <f>COUNTIFS(D$2:D11863,Clef_répartition[[#This Row],[Code_Nom]],J$2:J11863,Clef_répartition[[#This Row],[Année]])</f>
        <v>23</v>
      </c>
      <c r="F11863">
        <f>IF(Clef_répartition[[#This Row],[Code_Nom]]=D11862,F11862-1,(COUNTIFS(Clef_répartition[Code_Nom],Clef_répartition[[#This Row],[Code_Nom]],Clef_répartition[Année],Clef_répartition[[#This Row],[Année]])))</f>
        <v>34</v>
      </c>
      <c r="G11863" t="str">
        <f>Clef_répartition[[#This Row],[Code_Nom]]&amp;"_"&amp;Clef_répartition[[#This Row],[Nombre]]&amp;"_"&amp;Clef_répartition[[#This Row],[Année]]</f>
        <v>ARASMAC_Association régionale pour l'action sociale Morges-Aubonne-Cossonay_23_2022</v>
      </c>
      <c r="H11863">
        <v>5427</v>
      </c>
      <c r="I11863" t="s">
        <v>112</v>
      </c>
      <c r="J11863">
        <v>2022</v>
      </c>
      <c r="K11863">
        <v>1.015897013010812E-2</v>
      </c>
    </row>
    <row r="11864" spans="1:11" x14ac:dyDescent="0.25">
      <c r="A11864" t="s">
        <v>713</v>
      </c>
      <c r="B11864" t="s">
        <v>650</v>
      </c>
      <c r="C11864" t="s">
        <v>651</v>
      </c>
      <c r="D11864" t="str">
        <f>Clef_répartition[[#This Row],[Code association]]&amp;"_"&amp;Clef_répartition[[#This Row],[Nom association]]</f>
        <v>ARASMAC_Association régionale pour l'action sociale Morges-Aubonne-Cossonay</v>
      </c>
      <c r="E11864">
        <f>COUNTIFS(D$2:D11864,Clef_répartition[[#This Row],[Code_Nom]],J$2:J11864,Clef_répartition[[#This Row],[Année]])</f>
        <v>24</v>
      </c>
      <c r="F11864">
        <f>IF(Clef_répartition[[#This Row],[Code_Nom]]=D11863,F11863-1,(COUNTIFS(Clef_répartition[Code_Nom],Clef_répartition[[#This Row],[Code_Nom]],Clef_répartition[Année],Clef_répartition[[#This Row],[Année]])))</f>
        <v>33</v>
      </c>
      <c r="G11864" t="str">
        <f>Clef_répartition[[#This Row],[Code_Nom]]&amp;"_"&amp;Clef_répartition[[#This Row],[Nombre]]&amp;"_"&amp;Clef_répartition[[#This Row],[Année]]</f>
        <v>ARASMAC_Association régionale pour l'action sociale Morges-Aubonne-Cossonay_24_2022</v>
      </c>
      <c r="H11864">
        <v>5483</v>
      </c>
      <c r="I11864" t="s">
        <v>113</v>
      </c>
      <c r="J11864">
        <v>2022</v>
      </c>
      <c r="K11864">
        <v>3.527579256001466E-3</v>
      </c>
    </row>
    <row r="11865" spans="1:11" x14ac:dyDescent="0.25">
      <c r="A11865" t="s">
        <v>713</v>
      </c>
      <c r="B11865" t="s">
        <v>650</v>
      </c>
      <c r="C11865" t="s">
        <v>651</v>
      </c>
      <c r="D11865" t="str">
        <f>Clef_répartition[[#This Row],[Code association]]&amp;"_"&amp;Clef_répartition[[#This Row],[Nom association]]</f>
        <v>ARASMAC_Association régionale pour l'action sociale Morges-Aubonne-Cossonay</v>
      </c>
      <c r="E11865">
        <f>COUNTIFS(D$2:D11865,Clef_répartition[[#This Row],[Code_Nom]],J$2:J11865,Clef_répartition[[#This Row],[Année]])</f>
        <v>25</v>
      </c>
      <c r="F11865">
        <f>IF(Clef_répartition[[#This Row],[Code_Nom]]=D11864,F11864-1,(COUNTIFS(Clef_répartition[Code_Nom],Clef_répartition[[#This Row],[Code_Nom]],Clef_répartition[Année],Clef_répartition[[#This Row],[Année]])))</f>
        <v>32</v>
      </c>
      <c r="G11865" t="str">
        <f>Clef_répartition[[#This Row],[Code_Nom]]&amp;"_"&amp;Clef_répartition[[#This Row],[Nombre]]&amp;"_"&amp;Clef_répartition[[#This Row],[Année]]</f>
        <v>ARASMAC_Association régionale pour l'action sociale Morges-Aubonne-Cossonay_25_2022</v>
      </c>
      <c r="H11865">
        <v>5428</v>
      </c>
      <c r="I11865" t="s">
        <v>123</v>
      </c>
      <c r="J11865">
        <v>2022</v>
      </c>
      <c r="K11865">
        <v>2.764797507788162E-2</v>
      </c>
    </row>
    <row r="11866" spans="1:11" x14ac:dyDescent="0.25">
      <c r="A11866" t="s">
        <v>713</v>
      </c>
      <c r="B11866" t="s">
        <v>650</v>
      </c>
      <c r="C11866" t="s">
        <v>651</v>
      </c>
      <c r="D11866" t="str">
        <f>Clef_répartition[[#This Row],[Code association]]&amp;"_"&amp;Clef_répartition[[#This Row],[Nom association]]</f>
        <v>ARASMAC_Association régionale pour l'action sociale Morges-Aubonne-Cossonay</v>
      </c>
      <c r="E11866">
        <f>COUNTIFS(D$2:D11866,Clef_répartition[[#This Row],[Code_Nom]],J$2:J11866,Clef_répartition[[#This Row],[Année]])</f>
        <v>26</v>
      </c>
      <c r="F11866">
        <f>IF(Clef_répartition[[#This Row],[Code_Nom]]=D11865,F11865-1,(COUNTIFS(Clef_répartition[Code_Nom],Clef_répartition[[#This Row],[Code_Nom]],Clef_répartition[Année],Clef_répartition[[#This Row],[Année]])))</f>
        <v>31</v>
      </c>
      <c r="G11866" t="str">
        <f>Clef_répartition[[#This Row],[Code_Nom]]&amp;"_"&amp;Clef_répartition[[#This Row],[Nombre]]&amp;"_"&amp;Clef_répartition[[#This Row],[Année]]</f>
        <v>ARASMAC_Association régionale pour l'action sociale Morges-Aubonne-Cossonay_26_2022</v>
      </c>
      <c r="H11866">
        <v>5484</v>
      </c>
      <c r="I11866" t="s">
        <v>127</v>
      </c>
      <c r="J11866">
        <v>2022</v>
      </c>
      <c r="K11866">
        <v>1.1876947040498442E-2</v>
      </c>
    </row>
    <row r="11867" spans="1:11" x14ac:dyDescent="0.25">
      <c r="A11867" t="s">
        <v>713</v>
      </c>
      <c r="B11867" t="s">
        <v>650</v>
      </c>
      <c r="C11867" t="s">
        <v>651</v>
      </c>
      <c r="D11867" t="str">
        <f>Clef_répartition[[#This Row],[Code association]]&amp;"_"&amp;Clef_répartition[[#This Row],[Nom association]]</f>
        <v>ARASMAC_Association régionale pour l'action sociale Morges-Aubonne-Cossonay</v>
      </c>
      <c r="E11867">
        <f>COUNTIFS(D$2:D11867,Clef_répartition[[#This Row],[Code_Nom]],J$2:J11867,Clef_répartition[[#This Row],[Année]])</f>
        <v>27</v>
      </c>
      <c r="F11867">
        <f>IF(Clef_répartition[[#This Row],[Code_Nom]]=D11866,F11866-1,(COUNTIFS(Clef_répartition[Code_Nom],Clef_répartition[[#This Row],[Code_Nom]],Clef_répartition[Année],Clef_répartition[[#This Row],[Année]])))</f>
        <v>30</v>
      </c>
      <c r="G11867" t="str">
        <f>Clef_répartition[[#This Row],[Code_Nom]]&amp;"_"&amp;Clef_répartition[[#This Row],[Nombre]]&amp;"_"&amp;Clef_répartition[[#This Row],[Année]]</f>
        <v>ARASMAC_Association régionale pour l'action sociale Morges-Aubonne-Cossonay_27_2022</v>
      </c>
      <c r="H11867">
        <v>5485</v>
      </c>
      <c r="I11867" t="s">
        <v>129</v>
      </c>
      <c r="J11867">
        <v>2022</v>
      </c>
      <c r="K11867">
        <v>5.6120579072750591E-3</v>
      </c>
    </row>
    <row r="11868" spans="1:11" x14ac:dyDescent="0.25">
      <c r="A11868" t="s">
        <v>713</v>
      </c>
      <c r="B11868" t="s">
        <v>650</v>
      </c>
      <c r="C11868" t="s">
        <v>651</v>
      </c>
      <c r="D11868" t="str">
        <f>Clef_répartition[[#This Row],[Code association]]&amp;"_"&amp;Clef_répartition[[#This Row],[Nom association]]</f>
        <v>ARASMAC_Association régionale pour l'action sociale Morges-Aubonne-Cossonay</v>
      </c>
      <c r="E11868">
        <f>COUNTIFS(D$2:D11868,Clef_répartition[[#This Row],[Code_Nom]],J$2:J11868,Clef_répartition[[#This Row],[Année]])</f>
        <v>28</v>
      </c>
      <c r="F11868">
        <f>IF(Clef_répartition[[#This Row],[Code_Nom]]=D11867,F11867-1,(COUNTIFS(Clef_répartition[Code_Nom],Clef_répartition[[#This Row],[Code_Nom]],Clef_répartition[Année],Clef_répartition[[#This Row],[Année]])))</f>
        <v>29</v>
      </c>
      <c r="G11868" t="str">
        <f>Clef_répartition[[#This Row],[Code_Nom]]&amp;"_"&amp;Clef_répartition[[#This Row],[Nombre]]&amp;"_"&amp;Clef_répartition[[#This Row],[Année]]</f>
        <v>ARASMAC_Association régionale pour l'action sociale Morges-Aubonne-Cossonay_28_2022</v>
      </c>
      <c r="H11868">
        <v>5656</v>
      </c>
      <c r="I11868" t="s">
        <v>135</v>
      </c>
      <c r="J11868">
        <v>2022</v>
      </c>
      <c r="K11868">
        <v>4.8824903793293024E-2</v>
      </c>
    </row>
    <row r="11869" spans="1:11" x14ac:dyDescent="0.25">
      <c r="A11869" t="s">
        <v>713</v>
      </c>
      <c r="B11869" t="s">
        <v>650</v>
      </c>
      <c r="C11869" t="s">
        <v>651</v>
      </c>
      <c r="D11869" t="str">
        <f>Clef_répartition[[#This Row],[Code association]]&amp;"_"&amp;Clef_répartition[[#This Row],[Nom association]]</f>
        <v>ARASMAC_Association régionale pour l'action sociale Morges-Aubonne-Cossonay</v>
      </c>
      <c r="E11869">
        <f>COUNTIFS(D$2:D11869,Clef_répartition[[#This Row],[Code_Nom]],J$2:J11869,Clef_répartition[[#This Row],[Année]])</f>
        <v>29</v>
      </c>
      <c r="F11869">
        <f>IF(Clef_répartition[[#This Row],[Code_Nom]]=D11868,F11868-1,(COUNTIFS(Clef_répartition[Code_Nom],Clef_répartition[[#This Row],[Code_Nom]],Clef_répartition[Année],Clef_répartition[[#This Row],[Année]])))</f>
        <v>28</v>
      </c>
      <c r="G11869" t="str">
        <f>Clef_répartition[[#This Row],[Code_Nom]]&amp;"_"&amp;Clef_répartition[[#This Row],[Nombre]]&amp;"_"&amp;Clef_répartition[[#This Row],[Année]]</f>
        <v>ARASMAC_Association régionale pour l'action sociale Morges-Aubonne-Cossonay_29_2022</v>
      </c>
      <c r="H11869">
        <v>5474</v>
      </c>
      <c r="I11869" t="s">
        <v>146</v>
      </c>
      <c r="J11869">
        <v>2022</v>
      </c>
      <c r="K11869">
        <v>4.7187099138720915E-3</v>
      </c>
    </row>
    <row r="11870" spans="1:11" x14ac:dyDescent="0.25">
      <c r="A11870" t="s">
        <v>713</v>
      </c>
      <c r="B11870" t="s">
        <v>650</v>
      </c>
      <c r="C11870" t="s">
        <v>651</v>
      </c>
      <c r="D11870" t="str">
        <f>Clef_répartition[[#This Row],[Code association]]&amp;"_"&amp;Clef_répartition[[#This Row],[Nom association]]</f>
        <v>ARASMAC_Association régionale pour l'action sociale Morges-Aubonne-Cossonay</v>
      </c>
      <c r="E11870">
        <f>COUNTIFS(D$2:D11870,Clef_répartition[[#This Row],[Code_Nom]],J$2:J11870,Clef_répartition[[#This Row],[Année]])</f>
        <v>30</v>
      </c>
      <c r="F11870">
        <f>IF(Clef_répartition[[#This Row],[Code_Nom]]=D11869,F11869-1,(COUNTIFS(Clef_répartition[Code_Nom],Clef_répartition[[#This Row],[Code_Nom]],Clef_répartition[Année],Clef_répartition[[#This Row],[Année]])))</f>
        <v>27</v>
      </c>
      <c r="G11870" t="str">
        <f>Clef_répartition[[#This Row],[Code_Nom]]&amp;"_"&amp;Clef_répartition[[#This Row],[Nombre]]&amp;"_"&amp;Clef_répartition[[#This Row],[Année]]</f>
        <v>ARASMAC_Association régionale pour l'action sociale Morges-Aubonne-Cossonay_30_2022</v>
      </c>
      <c r="H11870">
        <v>5498</v>
      </c>
      <c r="I11870" t="s">
        <v>149</v>
      </c>
      <c r="J11870">
        <v>2022</v>
      </c>
      <c r="K11870">
        <v>2.9881345061389043E-2</v>
      </c>
    </row>
    <row r="11871" spans="1:11" x14ac:dyDescent="0.25">
      <c r="A11871" t="s">
        <v>713</v>
      </c>
      <c r="B11871" t="s">
        <v>650</v>
      </c>
      <c r="C11871" t="s">
        <v>651</v>
      </c>
      <c r="D11871" t="str">
        <f>Clef_répartition[[#This Row],[Code association]]&amp;"_"&amp;Clef_répartition[[#This Row],[Nom association]]</f>
        <v>ARASMAC_Association régionale pour l'action sociale Morges-Aubonne-Cossonay</v>
      </c>
      <c r="E11871">
        <f>COUNTIFS(D$2:D11871,Clef_répartition[[#This Row],[Code_Nom]],J$2:J11871,Clef_répartition[[#This Row],[Année]])</f>
        <v>31</v>
      </c>
      <c r="F11871">
        <f>IF(Clef_répartition[[#This Row],[Code_Nom]]=D11870,F11870-1,(COUNTIFS(Clef_répartition[Code_Nom],Clef_répartition[[#This Row],[Code_Nom]],Clef_répartition[Année],Clef_répartition[[#This Row],[Année]])))</f>
        <v>26</v>
      </c>
      <c r="G11871" t="str">
        <f>Clef_répartition[[#This Row],[Code_Nom]]&amp;"_"&amp;Clef_répartition[[#This Row],[Nombre]]&amp;"_"&amp;Clef_répartition[[#This Row],[Année]]</f>
        <v>ARASMAC_Association régionale pour l'action sociale Morges-Aubonne-Cossonay_31_2022</v>
      </c>
      <c r="H11871">
        <v>5637</v>
      </c>
      <c r="I11871" t="s">
        <v>153</v>
      </c>
      <c r="J11871">
        <v>2022</v>
      </c>
      <c r="K11871">
        <v>1.1888400219901046E-2</v>
      </c>
    </row>
    <row r="11872" spans="1:11" x14ac:dyDescent="0.25">
      <c r="A11872" t="s">
        <v>713</v>
      </c>
      <c r="B11872" t="s">
        <v>650</v>
      </c>
      <c r="C11872" t="s">
        <v>651</v>
      </c>
      <c r="D11872" t="str">
        <f>Clef_répartition[[#This Row],[Code association]]&amp;"_"&amp;Clef_répartition[[#This Row],[Nom association]]</f>
        <v>ARASMAC_Association régionale pour l'action sociale Morges-Aubonne-Cossonay</v>
      </c>
      <c r="E11872">
        <f>COUNTIFS(D$2:D11872,Clef_répartition[[#This Row],[Code_Nom]],J$2:J11872,Clef_répartition[[#This Row],[Année]])</f>
        <v>32</v>
      </c>
      <c r="F11872">
        <f>IF(Clef_répartition[[#This Row],[Code_Nom]]=D11871,F11871-1,(COUNTIFS(Clef_répartition[Code_Nom],Clef_répartition[[#This Row],[Code_Nom]],Clef_répartition[Année],Clef_répartition[[#This Row],[Année]])))</f>
        <v>25</v>
      </c>
      <c r="G11872" t="str">
        <f>Clef_répartition[[#This Row],[Code_Nom]]&amp;"_"&amp;Clef_répartition[[#This Row],[Nombre]]&amp;"_"&amp;Clef_répartition[[#This Row],[Année]]</f>
        <v>ARASMAC_Association régionale pour l'action sociale Morges-Aubonne-Cossonay_32_2022</v>
      </c>
      <c r="H11872">
        <v>5486</v>
      </c>
      <c r="I11872" t="s">
        <v>145</v>
      </c>
      <c r="J11872">
        <v>2022</v>
      </c>
      <c r="K11872">
        <v>1.2541231445849368E-2</v>
      </c>
    </row>
    <row r="11873" spans="1:11" x14ac:dyDescent="0.25">
      <c r="A11873" t="s">
        <v>713</v>
      </c>
      <c r="B11873" t="s">
        <v>650</v>
      </c>
      <c r="C11873" t="s">
        <v>651</v>
      </c>
      <c r="D11873" t="str">
        <f>Clef_répartition[[#This Row],[Code association]]&amp;"_"&amp;Clef_répartition[[#This Row],[Nom association]]</f>
        <v>ARASMAC_Association régionale pour l'action sociale Morges-Aubonne-Cossonay</v>
      </c>
      <c r="E11873">
        <f>COUNTIFS(D$2:D11873,Clef_répartition[[#This Row],[Code_Nom]],J$2:J11873,Clef_répartition[[#This Row],[Année]])</f>
        <v>33</v>
      </c>
      <c r="F11873">
        <f>IF(Clef_répartition[[#This Row],[Code_Nom]]=D11872,F11872-1,(COUNTIFS(Clef_répartition[Code_Nom],Clef_répartition[[#This Row],[Code_Nom]],Clef_répartition[Année],Clef_répartition[[#This Row],[Année]])))</f>
        <v>24</v>
      </c>
      <c r="G11873" t="str">
        <f>Clef_répartition[[#This Row],[Code_Nom]]&amp;"_"&amp;Clef_répartition[[#This Row],[Nombre]]&amp;"_"&amp;Clef_répartition[[#This Row],[Année]]</f>
        <v>ARASMAC_Association régionale pour l'action sociale Morges-Aubonne-Cossonay_33_2022</v>
      </c>
      <c r="H11873">
        <v>5638</v>
      </c>
      <c r="I11873" t="s">
        <v>161</v>
      </c>
      <c r="J11873">
        <v>2022</v>
      </c>
      <c r="K11873">
        <v>3.066016126076599E-2</v>
      </c>
    </row>
    <row r="11874" spans="1:11" x14ac:dyDescent="0.25">
      <c r="A11874" t="s">
        <v>713</v>
      </c>
      <c r="B11874" t="s">
        <v>650</v>
      </c>
      <c r="C11874" t="s">
        <v>651</v>
      </c>
      <c r="D11874" t="str">
        <f>Clef_répartition[[#This Row],[Code association]]&amp;"_"&amp;Clef_répartition[[#This Row],[Nom association]]</f>
        <v>ARASMAC_Association régionale pour l'action sociale Morges-Aubonne-Cossonay</v>
      </c>
      <c r="E11874">
        <f>COUNTIFS(D$2:D11874,Clef_répartition[[#This Row],[Code_Nom]],J$2:J11874,Clef_répartition[[#This Row],[Année]])</f>
        <v>34</v>
      </c>
      <c r="F11874">
        <f>IF(Clef_répartition[[#This Row],[Code_Nom]]=D11873,F11873-1,(COUNTIFS(Clef_répartition[Code_Nom],Clef_répartition[[#This Row],[Code_Nom]],Clef_répartition[Année],Clef_répartition[[#This Row],[Année]])))</f>
        <v>23</v>
      </c>
      <c r="G11874" t="str">
        <f>Clef_répartition[[#This Row],[Code_Nom]]&amp;"_"&amp;Clef_répartition[[#This Row],[Nombre]]&amp;"_"&amp;Clef_répartition[[#This Row],[Année]]</f>
        <v>ARASMAC_Association régionale pour l'action sociale Morges-Aubonne-Cossonay_34_2022</v>
      </c>
      <c r="H11874">
        <v>5639</v>
      </c>
      <c r="I11874" t="s">
        <v>166</v>
      </c>
      <c r="J11874">
        <v>2022</v>
      </c>
      <c r="K11874">
        <v>9.4717793659519888E-3</v>
      </c>
    </row>
    <row r="11875" spans="1:11" x14ac:dyDescent="0.25">
      <c r="A11875" t="s">
        <v>713</v>
      </c>
      <c r="B11875" t="s">
        <v>650</v>
      </c>
      <c r="C11875" t="s">
        <v>651</v>
      </c>
      <c r="D11875" t="str">
        <f>Clef_répartition[[#This Row],[Code association]]&amp;"_"&amp;Clef_répartition[[#This Row],[Nom association]]</f>
        <v>ARASMAC_Association régionale pour l'action sociale Morges-Aubonne-Cossonay</v>
      </c>
      <c r="E11875">
        <f>COUNTIFS(D$2:D11875,Clef_répartition[[#This Row],[Code_Nom]],J$2:J11875,Clef_répartition[[#This Row],[Année]])</f>
        <v>35</v>
      </c>
      <c r="F11875">
        <f>IF(Clef_répartition[[#This Row],[Code_Nom]]=D11874,F11874-1,(COUNTIFS(Clef_répartition[Code_Nom],Clef_répartition[[#This Row],[Code_Nom]],Clef_répartition[Année],Clef_répartition[[#This Row],[Année]])))</f>
        <v>22</v>
      </c>
      <c r="G11875" t="str">
        <f>Clef_répartition[[#This Row],[Code_Nom]]&amp;"_"&amp;Clef_répartition[[#This Row],[Nombre]]&amp;"_"&amp;Clef_répartition[[#This Row],[Année]]</f>
        <v>ARASMAC_Association régionale pour l'action sociale Morges-Aubonne-Cossonay_35_2022</v>
      </c>
      <c r="H11875">
        <v>5640</v>
      </c>
      <c r="I11875" t="s">
        <v>168</v>
      </c>
      <c r="J11875">
        <v>2022</v>
      </c>
      <c r="K11875">
        <v>8.3608209638995797E-3</v>
      </c>
    </row>
    <row r="11876" spans="1:11" x14ac:dyDescent="0.25">
      <c r="A11876" t="s">
        <v>713</v>
      </c>
      <c r="B11876" t="s">
        <v>650</v>
      </c>
      <c r="C11876" t="s">
        <v>651</v>
      </c>
      <c r="D11876" t="str">
        <f>Clef_répartition[[#This Row],[Code association]]&amp;"_"&amp;Clef_répartition[[#This Row],[Nom association]]</f>
        <v>ARASMAC_Association régionale pour l'action sociale Morges-Aubonne-Cossonay</v>
      </c>
      <c r="E11876">
        <f>COUNTIFS(D$2:D11876,Clef_répartition[[#This Row],[Code_Nom]],J$2:J11876,Clef_répartition[[#This Row],[Année]])</f>
        <v>36</v>
      </c>
      <c r="F11876">
        <f>IF(Clef_répartition[[#This Row],[Code_Nom]]=D11875,F11875-1,(COUNTIFS(Clef_répartition[Code_Nom],Clef_répartition[[#This Row],[Code_Nom]],Clef_répartition[Année],Clef_répartition[[#This Row],[Année]])))</f>
        <v>21</v>
      </c>
      <c r="G11876" t="str">
        <f>Clef_répartition[[#This Row],[Code_Nom]]&amp;"_"&amp;Clef_répartition[[#This Row],[Nombre]]&amp;"_"&amp;Clef_répartition[[#This Row],[Année]]</f>
        <v>ARASMAC_Association régionale pour l'action sociale Morges-Aubonne-Cossonay_36_2022</v>
      </c>
      <c r="H11876">
        <v>5488</v>
      </c>
      <c r="I11876" t="s">
        <v>174</v>
      </c>
      <c r="J11876">
        <v>2022</v>
      </c>
      <c r="K11876">
        <v>7.444566611691406E-4</v>
      </c>
    </row>
    <row r="11877" spans="1:11" x14ac:dyDescent="0.25">
      <c r="A11877" t="s">
        <v>713</v>
      </c>
      <c r="B11877" t="s">
        <v>650</v>
      </c>
      <c r="C11877" t="s">
        <v>651</v>
      </c>
      <c r="D11877" t="str">
        <f>Clef_répartition[[#This Row],[Code association]]&amp;"_"&amp;Clef_répartition[[#This Row],[Nom association]]</f>
        <v>ARASMAC_Association régionale pour l'action sociale Morges-Aubonne-Cossonay</v>
      </c>
      <c r="E11877">
        <f>COUNTIFS(D$2:D11877,Clef_répartition[[#This Row],[Code_Nom]],J$2:J11877,Clef_répartition[[#This Row],[Année]])</f>
        <v>37</v>
      </c>
      <c r="F11877">
        <f>IF(Clef_répartition[[#This Row],[Code_Nom]]=D11876,F11876-1,(COUNTIFS(Clef_répartition[Code_Nom],Clef_répartition[[#This Row],[Code_Nom]],Clef_répartition[Année],Clef_répartition[[#This Row],[Année]])))</f>
        <v>20</v>
      </c>
      <c r="G11877" t="str">
        <f>Clef_répartition[[#This Row],[Code_Nom]]&amp;"_"&amp;Clef_répartition[[#This Row],[Nombre]]&amp;"_"&amp;Clef_répartition[[#This Row],[Année]]</f>
        <v>ARASMAC_Association régionale pour l'action sociale Morges-Aubonne-Cossonay_37_2022</v>
      </c>
      <c r="H11877">
        <v>5490</v>
      </c>
      <c r="I11877" t="s">
        <v>178</v>
      </c>
      <c r="J11877">
        <v>2022</v>
      </c>
      <c r="K11877">
        <v>3.3901411031702399E-3</v>
      </c>
    </row>
    <row r="11878" spans="1:11" x14ac:dyDescent="0.25">
      <c r="A11878" t="s">
        <v>713</v>
      </c>
      <c r="B11878" t="s">
        <v>650</v>
      </c>
      <c r="C11878" t="s">
        <v>651</v>
      </c>
      <c r="D11878" t="str">
        <f>Clef_répartition[[#This Row],[Code association]]&amp;"_"&amp;Clef_répartition[[#This Row],[Nom association]]</f>
        <v>ARASMAC_Association régionale pour l'action sociale Morges-Aubonne-Cossonay</v>
      </c>
      <c r="E11878">
        <f>COUNTIFS(D$2:D11878,Clef_répartition[[#This Row],[Code_Nom]],J$2:J11878,Clef_répartition[[#This Row],[Année]])</f>
        <v>38</v>
      </c>
      <c r="F11878">
        <f>IF(Clef_répartition[[#This Row],[Code_Nom]]=D11877,F11877-1,(COUNTIFS(Clef_répartition[Code_Nom],Clef_répartition[[#This Row],[Code_Nom]],Clef_répartition[Année],Clef_répartition[[#This Row],[Année]])))</f>
        <v>19</v>
      </c>
      <c r="G11878" t="str">
        <f>Clef_répartition[[#This Row],[Code_Nom]]&amp;"_"&amp;Clef_répartition[[#This Row],[Nombre]]&amp;"_"&amp;Clef_répartition[[#This Row],[Année]]</f>
        <v>ARASMAC_Association régionale pour l'action sociale Morges-Aubonne-Cossonay_38_2022</v>
      </c>
      <c r="H11878">
        <v>5431</v>
      </c>
      <c r="I11878" t="s">
        <v>179</v>
      </c>
      <c r="J11878">
        <v>2022</v>
      </c>
      <c r="K11878">
        <v>3.7108301264431008E-3</v>
      </c>
    </row>
    <row r="11879" spans="1:11" x14ac:dyDescent="0.25">
      <c r="A11879" t="s">
        <v>713</v>
      </c>
      <c r="B11879" t="s">
        <v>650</v>
      </c>
      <c r="C11879" t="s">
        <v>651</v>
      </c>
      <c r="D11879" t="str">
        <f>Clef_répartition[[#This Row],[Code association]]&amp;"_"&amp;Clef_répartition[[#This Row],[Nom association]]</f>
        <v>ARASMAC_Association régionale pour l'action sociale Morges-Aubonne-Cossonay</v>
      </c>
      <c r="E11879">
        <f>COUNTIFS(D$2:D11879,Clef_répartition[[#This Row],[Code_Nom]],J$2:J11879,Clef_répartition[[#This Row],[Année]])</f>
        <v>39</v>
      </c>
      <c r="F11879">
        <f>IF(Clef_répartition[[#This Row],[Code_Nom]]=D11878,F11878-1,(COUNTIFS(Clef_répartition[Code_Nom],Clef_répartition[[#This Row],[Code_Nom]],Clef_répartition[Année],Clef_répartition[[#This Row],[Année]])))</f>
        <v>18</v>
      </c>
      <c r="G11879" t="str">
        <f>Clef_répartition[[#This Row],[Code_Nom]]&amp;"_"&amp;Clef_répartition[[#This Row],[Nombre]]&amp;"_"&amp;Clef_répartition[[#This Row],[Année]]</f>
        <v>ARASMAC_Association régionale pour l'action sociale Morges-Aubonne-Cossonay_39_2022</v>
      </c>
      <c r="H11879">
        <v>5491</v>
      </c>
      <c r="I11879" t="s">
        <v>181</v>
      </c>
      <c r="J11879">
        <v>2022</v>
      </c>
      <c r="K11879">
        <v>5.749496060106286E-3</v>
      </c>
    </row>
    <row r="11880" spans="1:11" x14ac:dyDescent="0.25">
      <c r="A11880" t="s">
        <v>713</v>
      </c>
      <c r="B11880" t="s">
        <v>650</v>
      </c>
      <c r="C11880" t="s">
        <v>651</v>
      </c>
      <c r="D11880" t="str">
        <f>Clef_répartition[[#This Row],[Code association]]&amp;"_"&amp;Clef_répartition[[#This Row],[Nom association]]</f>
        <v>ARASMAC_Association régionale pour l'action sociale Morges-Aubonne-Cossonay</v>
      </c>
      <c r="E11880">
        <f>COUNTIFS(D$2:D11880,Clef_répartition[[#This Row],[Code_Nom]],J$2:J11880,Clef_répartition[[#This Row],[Année]])</f>
        <v>40</v>
      </c>
      <c r="F11880">
        <f>IF(Clef_répartition[[#This Row],[Code_Nom]]=D11879,F11879-1,(COUNTIFS(Clef_répartition[Code_Nom],Clef_répartition[[#This Row],[Code_Nom]],Clef_répartition[Année],Clef_répartition[[#This Row],[Année]])))</f>
        <v>17</v>
      </c>
      <c r="G11880" t="str">
        <f>Clef_répartition[[#This Row],[Code_Nom]]&amp;"_"&amp;Clef_répartition[[#This Row],[Nombre]]&amp;"_"&amp;Clef_répartition[[#This Row],[Année]]</f>
        <v>ARASMAC_Association régionale pour l'action sociale Morges-Aubonne-Cossonay_40_2022</v>
      </c>
      <c r="H11880">
        <v>5492</v>
      </c>
      <c r="I11880" t="s">
        <v>189</v>
      </c>
      <c r="J11880">
        <v>2022</v>
      </c>
      <c r="K11880">
        <v>1.1212662635147516E-2</v>
      </c>
    </row>
    <row r="11881" spans="1:11" x14ac:dyDescent="0.25">
      <c r="A11881" t="s">
        <v>713</v>
      </c>
      <c r="B11881" t="s">
        <v>650</v>
      </c>
      <c r="C11881" t="s">
        <v>651</v>
      </c>
      <c r="D11881" t="str">
        <f>Clef_répartition[[#This Row],[Code association]]&amp;"_"&amp;Clef_répartition[[#This Row],[Nom association]]</f>
        <v>ARASMAC_Association régionale pour l'action sociale Morges-Aubonne-Cossonay</v>
      </c>
      <c r="E11881">
        <f>COUNTIFS(D$2:D11881,Clef_répartition[[#This Row],[Code_Nom]],J$2:J11881,Clef_répartition[[#This Row],[Année]])</f>
        <v>41</v>
      </c>
      <c r="F11881">
        <f>IF(Clef_répartition[[#This Row],[Code_Nom]]=D11880,F11880-1,(COUNTIFS(Clef_répartition[Code_Nom],Clef_répartition[[#This Row],[Code_Nom]],Clef_répartition[Année],Clef_répartition[[#This Row],[Année]])))</f>
        <v>16</v>
      </c>
      <c r="G11881" t="str">
        <f>Clef_répartition[[#This Row],[Code_Nom]]&amp;"_"&amp;Clef_répartition[[#This Row],[Nombre]]&amp;"_"&amp;Clef_répartition[[#This Row],[Année]]</f>
        <v>ARASMAC_Association régionale pour l'action sociale Morges-Aubonne-Cossonay_41_2022</v>
      </c>
      <c r="H11881">
        <v>5642</v>
      </c>
      <c r="I11881" t="s">
        <v>190</v>
      </c>
      <c r="J11881">
        <v>2022</v>
      </c>
      <c r="K11881">
        <v>0.20083150082462892</v>
      </c>
    </row>
    <row r="11882" spans="1:11" x14ac:dyDescent="0.25">
      <c r="A11882" t="s">
        <v>713</v>
      </c>
      <c r="B11882" t="s">
        <v>650</v>
      </c>
      <c r="C11882" t="s">
        <v>651</v>
      </c>
      <c r="D11882" t="str">
        <f>Clef_répartition[[#This Row],[Code association]]&amp;"_"&amp;Clef_répartition[[#This Row],[Nom association]]</f>
        <v>ARASMAC_Association régionale pour l'action sociale Morges-Aubonne-Cossonay</v>
      </c>
      <c r="E11882">
        <f>COUNTIFS(D$2:D11882,Clef_répartition[[#This Row],[Code_Nom]],J$2:J11882,Clef_répartition[[#This Row],[Année]])</f>
        <v>42</v>
      </c>
      <c r="F11882">
        <f>IF(Clef_répartition[[#This Row],[Code_Nom]]=D11881,F11881-1,(COUNTIFS(Clef_répartition[Code_Nom],Clef_répartition[[#This Row],[Code_Nom]],Clef_répartition[Année],Clef_répartition[[#This Row],[Année]])))</f>
        <v>15</v>
      </c>
      <c r="G11882" t="str">
        <f>Clef_répartition[[#This Row],[Code_Nom]]&amp;"_"&amp;Clef_répartition[[#This Row],[Nombre]]&amp;"_"&amp;Clef_répartition[[#This Row],[Année]]</f>
        <v>ARASMAC_Association régionale pour l'action sociale Morges-Aubonne-Cossonay_42_2022</v>
      </c>
      <c r="H11882">
        <v>5493</v>
      </c>
      <c r="I11882" t="s">
        <v>205</v>
      </c>
      <c r="J11882">
        <v>2022</v>
      </c>
      <c r="K11882">
        <v>5.5433388308594464E-3</v>
      </c>
    </row>
    <row r="11883" spans="1:11" x14ac:dyDescent="0.25">
      <c r="A11883" t="s">
        <v>713</v>
      </c>
      <c r="B11883" t="s">
        <v>650</v>
      </c>
      <c r="C11883" t="s">
        <v>651</v>
      </c>
      <c r="D11883" t="str">
        <f>Clef_répartition[[#This Row],[Code association]]&amp;"_"&amp;Clef_répartition[[#This Row],[Nom association]]</f>
        <v>ARASMAC_Association régionale pour l'action sociale Morges-Aubonne-Cossonay</v>
      </c>
      <c r="E11883">
        <f>COUNTIFS(D$2:D11883,Clef_répartition[[#This Row],[Code_Nom]],J$2:J11883,Clef_répartition[[#This Row],[Année]])</f>
        <v>43</v>
      </c>
      <c r="F11883">
        <f>IF(Clef_répartition[[#This Row],[Code_Nom]]=D11882,F11882-1,(COUNTIFS(Clef_répartition[Code_Nom],Clef_répartition[[#This Row],[Code_Nom]],Clef_répartition[Année],Clef_répartition[[#This Row],[Année]])))</f>
        <v>14</v>
      </c>
      <c r="G11883" t="str">
        <f>Clef_répartition[[#This Row],[Code_Nom]]&amp;"_"&amp;Clef_répartition[[#This Row],[Nombre]]&amp;"_"&amp;Clef_répartition[[#This Row],[Année]]</f>
        <v>ARASMAC_Association régionale pour l'action sociale Morges-Aubonne-Cossonay_43_2022</v>
      </c>
      <c r="H11883">
        <v>5497</v>
      </c>
      <c r="I11883" t="s">
        <v>217</v>
      </c>
      <c r="J11883">
        <v>2022</v>
      </c>
      <c r="K11883">
        <v>9.8497342862378604E-3</v>
      </c>
    </row>
    <row r="11884" spans="1:11" x14ac:dyDescent="0.25">
      <c r="A11884" t="s">
        <v>713</v>
      </c>
      <c r="B11884" t="s">
        <v>650</v>
      </c>
      <c r="C11884" t="s">
        <v>651</v>
      </c>
      <c r="D11884" t="str">
        <f>Clef_répartition[[#This Row],[Code association]]&amp;"_"&amp;Clef_répartition[[#This Row],[Nom association]]</f>
        <v>ARASMAC_Association régionale pour l'action sociale Morges-Aubonne-Cossonay</v>
      </c>
      <c r="E11884">
        <f>COUNTIFS(D$2:D11884,Clef_répartition[[#This Row],[Code_Nom]],J$2:J11884,Clef_répartition[[#This Row],[Année]])</f>
        <v>44</v>
      </c>
      <c r="F11884">
        <f>IF(Clef_répartition[[#This Row],[Code_Nom]]=D11883,F11883-1,(COUNTIFS(Clef_répartition[Code_Nom],Clef_répartition[[#This Row],[Code_Nom]],Clef_répartition[Année],Clef_répartition[[#This Row],[Année]])))</f>
        <v>13</v>
      </c>
      <c r="G11884" t="str">
        <f>Clef_répartition[[#This Row],[Code_Nom]]&amp;"_"&amp;Clef_répartition[[#This Row],[Nombre]]&amp;"_"&amp;Clef_répartition[[#This Row],[Année]]</f>
        <v>ARASMAC_Association régionale pour l'action sociale Morges-Aubonne-Cossonay_44_2022</v>
      </c>
      <c r="H11884">
        <v>5643</v>
      </c>
      <c r="I11884" t="s">
        <v>221</v>
      </c>
      <c r="J11884">
        <v>2022</v>
      </c>
      <c r="K11884">
        <v>5.9762690122778087E-2</v>
      </c>
    </row>
    <row r="11885" spans="1:11" x14ac:dyDescent="0.25">
      <c r="A11885" t="s">
        <v>713</v>
      </c>
      <c r="B11885" t="s">
        <v>650</v>
      </c>
      <c r="C11885" t="s">
        <v>651</v>
      </c>
      <c r="D11885" t="str">
        <f>Clef_répartition[[#This Row],[Code association]]&amp;"_"&amp;Clef_répartition[[#This Row],[Nom association]]</f>
        <v>ARASMAC_Association régionale pour l'action sociale Morges-Aubonne-Cossonay</v>
      </c>
      <c r="E11885">
        <f>COUNTIFS(D$2:D11885,Clef_répartition[[#This Row],[Code_Nom]],J$2:J11885,Clef_répartition[[#This Row],[Année]])</f>
        <v>45</v>
      </c>
      <c r="F11885">
        <f>IF(Clef_répartition[[#This Row],[Code_Nom]]=D11884,F11884-1,(COUNTIFS(Clef_répartition[Code_Nom],Clef_répartition[[#This Row],[Code_Nom]],Clef_répartition[Année],Clef_répartition[[#This Row],[Année]])))</f>
        <v>12</v>
      </c>
      <c r="G11885" t="str">
        <f>Clef_répartition[[#This Row],[Code_Nom]]&amp;"_"&amp;Clef_répartition[[#This Row],[Nombre]]&amp;"_"&amp;Clef_répartition[[#This Row],[Année]]</f>
        <v>ARASMAC_Association régionale pour l'action sociale Morges-Aubonne-Cossonay_45_2022</v>
      </c>
      <c r="H11885">
        <v>5645</v>
      </c>
      <c r="I11885" t="s">
        <v>235</v>
      </c>
      <c r="J11885">
        <v>2022</v>
      </c>
      <c r="K11885">
        <v>5.2455561663917911E-3</v>
      </c>
    </row>
    <row r="11886" spans="1:11" x14ac:dyDescent="0.25">
      <c r="A11886" t="s">
        <v>713</v>
      </c>
      <c r="B11886" t="s">
        <v>650</v>
      </c>
      <c r="C11886" t="s">
        <v>651</v>
      </c>
      <c r="D11886" t="str">
        <f>Clef_répartition[[#This Row],[Code association]]&amp;"_"&amp;Clef_répartition[[#This Row],[Nom association]]</f>
        <v>ARASMAC_Association régionale pour l'action sociale Morges-Aubonne-Cossonay</v>
      </c>
      <c r="E11886">
        <f>COUNTIFS(D$2:D11886,Clef_répartition[[#This Row],[Code_Nom]],J$2:J11886,Clef_répartition[[#This Row],[Année]])</f>
        <v>46</v>
      </c>
      <c r="F11886">
        <f>IF(Clef_répartition[[#This Row],[Code_Nom]]=D11885,F11885-1,(COUNTIFS(Clef_répartition[Code_Nom],Clef_répartition[[#This Row],[Code_Nom]],Clef_répartition[Année],Clef_répartition[[#This Row],[Année]])))</f>
        <v>11</v>
      </c>
      <c r="G11886" t="str">
        <f>Clef_répartition[[#This Row],[Code_Nom]]&amp;"_"&amp;Clef_répartition[[#This Row],[Nombre]]&amp;"_"&amp;Clef_répartition[[#This Row],[Année]]</f>
        <v>ARASMAC_Association régionale pour l'action sociale Morges-Aubonne-Cossonay_46_2022</v>
      </c>
      <c r="H11886">
        <v>5435</v>
      </c>
      <c r="I11886" t="s">
        <v>245</v>
      </c>
      <c r="J11886">
        <v>2022</v>
      </c>
      <c r="K11886">
        <v>7.99431922301631E-3</v>
      </c>
    </row>
    <row r="11887" spans="1:11" x14ac:dyDescent="0.25">
      <c r="A11887" t="s">
        <v>713</v>
      </c>
      <c r="B11887" t="s">
        <v>650</v>
      </c>
      <c r="C11887" t="s">
        <v>651</v>
      </c>
      <c r="D11887" t="str">
        <f>Clef_répartition[[#This Row],[Code association]]&amp;"_"&amp;Clef_répartition[[#This Row],[Nom association]]</f>
        <v>ARASMAC_Association régionale pour l'action sociale Morges-Aubonne-Cossonay</v>
      </c>
      <c r="E11887">
        <f>COUNTIFS(D$2:D11887,Clef_répartition[[#This Row],[Code_Nom]],J$2:J11887,Clef_répartition[[#This Row],[Année]])</f>
        <v>47</v>
      </c>
      <c r="F11887">
        <f>IF(Clef_répartition[[#This Row],[Code_Nom]]=D11886,F11886-1,(COUNTIFS(Clef_répartition[Code_Nom],Clef_répartition[[#This Row],[Code_Nom]],Clef_répartition[Année],Clef_répartition[[#This Row],[Année]])))</f>
        <v>10</v>
      </c>
      <c r="G11887" t="str">
        <f>Clef_répartition[[#This Row],[Code_Nom]]&amp;"_"&amp;Clef_répartition[[#This Row],[Nombre]]&amp;"_"&amp;Clef_répartition[[#This Row],[Année]]</f>
        <v>ARASMAC_Association régionale pour l'action sociale Morges-Aubonne-Cossonay_47_2022</v>
      </c>
      <c r="H11887">
        <v>5436</v>
      </c>
      <c r="I11887" t="s">
        <v>246</v>
      </c>
      <c r="J11887">
        <v>2022</v>
      </c>
      <c r="K11887">
        <v>5.2226498075865855E-3</v>
      </c>
    </row>
    <row r="11888" spans="1:11" x14ac:dyDescent="0.25">
      <c r="A11888" t="s">
        <v>713</v>
      </c>
      <c r="B11888" t="s">
        <v>650</v>
      </c>
      <c r="C11888" t="s">
        <v>651</v>
      </c>
      <c r="D11888" t="str">
        <f>Clef_répartition[[#This Row],[Code association]]&amp;"_"&amp;Clef_répartition[[#This Row],[Nom association]]</f>
        <v>ARASMAC_Association régionale pour l'action sociale Morges-Aubonne-Cossonay</v>
      </c>
      <c r="E11888">
        <f>COUNTIFS(D$2:D11888,Clef_répartition[[#This Row],[Code_Nom]],J$2:J11888,Clef_répartition[[#This Row],[Année]])</f>
        <v>48</v>
      </c>
      <c r="F11888">
        <f>IF(Clef_répartition[[#This Row],[Code_Nom]]=D11887,F11887-1,(COUNTIFS(Clef_répartition[Code_Nom],Clef_répartition[[#This Row],[Code_Nom]],Clef_répartition[Année],Clef_répartition[[#This Row],[Année]])))</f>
        <v>9</v>
      </c>
      <c r="G11888" t="str">
        <f>Clef_répartition[[#This Row],[Code_Nom]]&amp;"_"&amp;Clef_répartition[[#This Row],[Nombre]]&amp;"_"&amp;Clef_répartition[[#This Row],[Année]]</f>
        <v>ARASMAC_Association régionale pour l'action sociale Morges-Aubonne-Cossonay_48_2022</v>
      </c>
      <c r="H11888">
        <v>5646</v>
      </c>
      <c r="I11888" t="s">
        <v>247</v>
      </c>
      <c r="J11888">
        <v>2022</v>
      </c>
      <c r="K11888">
        <v>6.7310335349092906E-2</v>
      </c>
    </row>
    <row r="11889" spans="1:11" x14ac:dyDescent="0.25">
      <c r="A11889" t="s">
        <v>713</v>
      </c>
      <c r="B11889" t="s">
        <v>650</v>
      </c>
      <c r="C11889" t="s">
        <v>651</v>
      </c>
      <c r="D11889" t="str">
        <f>Clef_répartition[[#This Row],[Code association]]&amp;"_"&amp;Clef_répartition[[#This Row],[Nom association]]</f>
        <v>ARASMAC_Association régionale pour l'action sociale Morges-Aubonne-Cossonay</v>
      </c>
      <c r="E11889">
        <f>COUNTIFS(D$2:D11889,Clef_répartition[[#This Row],[Code_Nom]],J$2:J11889,Clef_répartition[[#This Row],[Année]])</f>
        <v>49</v>
      </c>
      <c r="F11889">
        <f>IF(Clef_répartition[[#This Row],[Code_Nom]]=D11888,F11888-1,(COUNTIFS(Clef_répartition[Code_Nom],Clef_répartition[[#This Row],[Code_Nom]],Clef_répartition[Année],Clef_répartition[[#This Row],[Année]])))</f>
        <v>8</v>
      </c>
      <c r="G11889" t="str">
        <f>Clef_répartition[[#This Row],[Code_Nom]]&amp;"_"&amp;Clef_répartition[[#This Row],[Nombre]]&amp;"_"&amp;Clef_répartition[[#This Row],[Année]]</f>
        <v>ARASMAC_Association régionale pour l'action sociale Morges-Aubonne-Cossonay_49_2022</v>
      </c>
      <c r="H11889">
        <v>5437</v>
      </c>
      <c r="I11889" t="s">
        <v>250</v>
      </c>
      <c r="J11889">
        <v>2022</v>
      </c>
      <c r="K11889">
        <v>5.1424775517683709E-3</v>
      </c>
    </row>
    <row r="11890" spans="1:11" x14ac:dyDescent="0.25">
      <c r="A11890" t="s">
        <v>713</v>
      </c>
      <c r="B11890" t="s">
        <v>650</v>
      </c>
      <c r="C11890" t="s">
        <v>651</v>
      </c>
      <c r="D11890" t="str">
        <f>Clef_répartition[[#This Row],[Code association]]&amp;"_"&amp;Clef_répartition[[#This Row],[Nom association]]</f>
        <v>ARASMAC_Association régionale pour l'action sociale Morges-Aubonne-Cossonay</v>
      </c>
      <c r="E11890">
        <f>COUNTIFS(D$2:D11890,Clef_répartition[[#This Row],[Code_Nom]],J$2:J11890,Clef_répartition[[#This Row],[Année]])</f>
        <v>50</v>
      </c>
      <c r="F11890">
        <f>IF(Clef_répartition[[#This Row],[Code_Nom]]=D11889,F11889-1,(COUNTIFS(Clef_répartition[Code_Nom],Clef_répartition[[#This Row],[Code_Nom]],Clef_répartition[Année],Clef_répartition[[#This Row],[Année]])))</f>
        <v>7</v>
      </c>
      <c r="G11890" t="str">
        <f>Clef_répartition[[#This Row],[Code_Nom]]&amp;"_"&amp;Clef_répartition[[#This Row],[Nombre]]&amp;"_"&amp;Clef_répartition[[#This Row],[Année]]</f>
        <v>ARASMAC_Association régionale pour l'action sociale Morges-Aubonne-Cossonay_50_2022</v>
      </c>
      <c r="H11890">
        <v>5499</v>
      </c>
      <c r="I11890" t="s">
        <v>252</v>
      </c>
      <c r="J11890">
        <v>2022</v>
      </c>
      <c r="K11890">
        <v>5.6807769836906734E-3</v>
      </c>
    </row>
    <row r="11891" spans="1:11" x14ac:dyDescent="0.25">
      <c r="A11891" t="s">
        <v>713</v>
      </c>
      <c r="B11891" t="s">
        <v>650</v>
      </c>
      <c r="C11891" t="s">
        <v>651</v>
      </c>
      <c r="D11891" t="str">
        <f>Clef_répartition[[#This Row],[Code association]]&amp;"_"&amp;Clef_répartition[[#This Row],[Nom association]]</f>
        <v>ARASMAC_Association régionale pour l'action sociale Morges-Aubonne-Cossonay</v>
      </c>
      <c r="E11891">
        <f>COUNTIFS(D$2:D11891,Clef_répartition[[#This Row],[Code_Nom]],J$2:J11891,Clef_répartition[[#This Row],[Année]])</f>
        <v>51</v>
      </c>
      <c r="F11891">
        <f>IF(Clef_répartition[[#This Row],[Code_Nom]]=D11890,F11890-1,(COUNTIFS(Clef_répartition[Code_Nom],Clef_répartition[[#This Row],[Code_Nom]],Clef_répartition[Année],Clef_répartition[[#This Row],[Année]])))</f>
        <v>6</v>
      </c>
      <c r="G11891" t="str">
        <f>Clef_répartition[[#This Row],[Code_Nom]]&amp;"_"&amp;Clef_répartition[[#This Row],[Nombre]]&amp;"_"&amp;Clef_répartition[[#This Row],[Année]]</f>
        <v>ARASMAC_Association régionale pour l'action sociale Morges-Aubonne-Cossonay_51_2022</v>
      </c>
      <c r="H11891">
        <v>5649</v>
      </c>
      <c r="I11891" t="s">
        <v>264</v>
      </c>
      <c r="J11891">
        <v>2022</v>
      </c>
      <c r="K11891">
        <v>2.1646509070918085E-2</v>
      </c>
    </row>
    <row r="11892" spans="1:11" x14ac:dyDescent="0.25">
      <c r="A11892" t="s">
        <v>713</v>
      </c>
      <c r="B11892" t="s">
        <v>650</v>
      </c>
      <c r="C11892" t="s">
        <v>651</v>
      </c>
      <c r="D11892" t="str">
        <f>Clef_répartition[[#This Row],[Code association]]&amp;"_"&amp;Clef_répartition[[#This Row],[Nom association]]</f>
        <v>ARASMAC_Association régionale pour l'action sociale Morges-Aubonne-Cossonay</v>
      </c>
      <c r="E11892">
        <f>COUNTIFS(D$2:D11892,Clef_répartition[[#This Row],[Code_Nom]],J$2:J11892,Clef_répartition[[#This Row],[Année]])</f>
        <v>52</v>
      </c>
      <c r="F11892">
        <f>IF(Clef_répartition[[#This Row],[Code_Nom]]=D11891,F11891-1,(COUNTIFS(Clef_répartition[Code_Nom],Clef_répartition[[#This Row],[Code_Nom]],Clef_répartition[Année],Clef_répartition[[#This Row],[Année]])))</f>
        <v>5</v>
      </c>
      <c r="G11892" t="str">
        <f>Clef_répartition[[#This Row],[Code_Nom]]&amp;"_"&amp;Clef_répartition[[#This Row],[Nombre]]&amp;"_"&amp;Clef_répartition[[#This Row],[Année]]</f>
        <v>ARASMAC_Association régionale pour l'action sociale Morges-Aubonne-Cossonay_52_2022</v>
      </c>
      <c r="H11892">
        <v>5650</v>
      </c>
      <c r="I11892" t="s">
        <v>276</v>
      </c>
      <c r="J11892">
        <v>2022</v>
      </c>
      <c r="K11892">
        <v>2.1417445482866042E-3</v>
      </c>
    </row>
    <row r="11893" spans="1:11" x14ac:dyDescent="0.25">
      <c r="A11893" t="s">
        <v>713</v>
      </c>
      <c r="B11893" t="s">
        <v>650</v>
      </c>
      <c r="C11893" t="s">
        <v>651</v>
      </c>
      <c r="D11893" t="str">
        <f>Clef_répartition[[#This Row],[Code association]]&amp;"_"&amp;Clef_répartition[[#This Row],[Nom association]]</f>
        <v>ARASMAC_Association régionale pour l'action sociale Morges-Aubonne-Cossonay</v>
      </c>
      <c r="E11893">
        <f>COUNTIFS(D$2:D11893,Clef_répartition[[#This Row],[Code_Nom]],J$2:J11893,Clef_répartition[[#This Row],[Année]])</f>
        <v>53</v>
      </c>
      <c r="F11893">
        <f>IF(Clef_répartition[[#This Row],[Code_Nom]]=D11892,F11892-1,(COUNTIFS(Clef_répartition[Code_Nom],Clef_répartition[[#This Row],[Code_Nom]],Clef_répartition[Année],Clef_répartition[[#This Row],[Année]])))</f>
        <v>4</v>
      </c>
      <c r="G11893" t="str">
        <f>Clef_répartition[[#This Row],[Code_Nom]]&amp;"_"&amp;Clef_répartition[[#This Row],[Nombre]]&amp;"_"&amp;Clef_répartition[[#This Row],[Année]]</f>
        <v>ARASMAC_Association régionale pour l'action sociale Morges-Aubonne-Cossonay_53_2022</v>
      </c>
      <c r="H11893">
        <v>5652</v>
      </c>
      <c r="I11893" t="s">
        <v>284</v>
      </c>
      <c r="J11893">
        <v>2022</v>
      </c>
      <c r="K11893">
        <v>7.04370533260033E-3</v>
      </c>
    </row>
    <row r="11894" spans="1:11" x14ac:dyDescent="0.25">
      <c r="A11894" t="s">
        <v>713</v>
      </c>
      <c r="B11894" t="s">
        <v>650</v>
      </c>
      <c r="C11894" t="s">
        <v>651</v>
      </c>
      <c r="D11894" t="str">
        <f>Clef_répartition[[#This Row],[Code association]]&amp;"_"&amp;Clef_répartition[[#This Row],[Nom association]]</f>
        <v>ARASMAC_Association régionale pour l'action sociale Morges-Aubonne-Cossonay</v>
      </c>
      <c r="E11894">
        <f>COUNTIFS(D$2:D11894,Clef_répartition[[#This Row],[Code_Nom]],J$2:J11894,Clef_répartition[[#This Row],[Année]])</f>
        <v>54</v>
      </c>
      <c r="F11894">
        <f>IF(Clef_répartition[[#This Row],[Code_Nom]]=D11893,F11893-1,(COUNTIFS(Clef_répartition[Code_Nom],Clef_répartition[[#This Row],[Code_Nom]],Clef_répartition[Année],Clef_répartition[[#This Row],[Année]])))</f>
        <v>3</v>
      </c>
      <c r="G11894" t="str">
        <f>Clef_répartition[[#This Row],[Code_Nom]]&amp;"_"&amp;Clef_répartition[[#This Row],[Nombre]]&amp;"_"&amp;Clef_répartition[[#This Row],[Année]]</f>
        <v>ARASMAC_Association régionale pour l'action sociale Morges-Aubonne-Cossonay_54_2022</v>
      </c>
      <c r="H11894">
        <v>5653</v>
      </c>
      <c r="I11894" t="s">
        <v>291</v>
      </c>
      <c r="J11894">
        <v>2022</v>
      </c>
      <c r="K11894">
        <v>1.0147516950705517E-2</v>
      </c>
    </row>
    <row r="11895" spans="1:11" x14ac:dyDescent="0.25">
      <c r="A11895" t="s">
        <v>713</v>
      </c>
      <c r="B11895" t="s">
        <v>650</v>
      </c>
      <c r="C11895" t="s">
        <v>651</v>
      </c>
      <c r="D11895" t="str">
        <f>Clef_répartition[[#This Row],[Code association]]&amp;"_"&amp;Clef_répartition[[#This Row],[Nom association]]</f>
        <v>ARASMAC_Association régionale pour l'action sociale Morges-Aubonne-Cossonay</v>
      </c>
      <c r="E11895">
        <f>COUNTIFS(D$2:D11895,Clef_répartition[[#This Row],[Code_Nom]],J$2:J11895,Clef_répartition[[#This Row],[Année]])</f>
        <v>55</v>
      </c>
      <c r="F11895">
        <f>IF(Clef_répartition[[#This Row],[Code_Nom]]=D11894,F11894-1,(COUNTIFS(Clef_répartition[Code_Nom],Clef_répartition[[#This Row],[Code_Nom]],Clef_répartition[Année],Clef_répartition[[#This Row],[Année]])))</f>
        <v>2</v>
      </c>
      <c r="G11895" t="str">
        <f>Clef_répartition[[#This Row],[Code_Nom]]&amp;"_"&amp;Clef_répartition[[#This Row],[Nombre]]&amp;"_"&amp;Clef_répartition[[#This Row],[Année]]</f>
        <v>ARASMAC_Association régionale pour l'action sociale Morges-Aubonne-Cossonay_55_2022</v>
      </c>
      <c r="H11895">
        <v>5654</v>
      </c>
      <c r="I11895" t="s">
        <v>295</v>
      </c>
      <c r="J11895">
        <v>2022</v>
      </c>
      <c r="K11895">
        <v>6.4481400036650177E-3</v>
      </c>
    </row>
    <row r="11896" spans="1:11" x14ac:dyDescent="0.25">
      <c r="A11896" t="s">
        <v>713</v>
      </c>
      <c r="B11896" t="s">
        <v>650</v>
      </c>
      <c r="C11896" t="s">
        <v>651</v>
      </c>
      <c r="D11896" t="str">
        <f>Clef_répartition[[#This Row],[Code association]]&amp;"_"&amp;Clef_répartition[[#This Row],[Nom association]]</f>
        <v>ARASMAC_Association régionale pour l'action sociale Morges-Aubonne-Cossonay</v>
      </c>
      <c r="E11896">
        <f>COUNTIFS(D$2:D11896,Clef_répartition[[#This Row],[Code_Nom]],J$2:J11896,Clef_répartition[[#This Row],[Année]])</f>
        <v>56</v>
      </c>
      <c r="F11896">
        <f>IF(Clef_répartition[[#This Row],[Code_Nom]]=D11895,F11895-1,(COUNTIFS(Clef_répartition[Code_Nom],Clef_répartition[[#This Row],[Code_Nom]],Clef_répartition[Année],Clef_répartition[[#This Row],[Année]])))</f>
        <v>1</v>
      </c>
      <c r="G11896" t="str">
        <f>Clef_répartition[[#This Row],[Code_Nom]]&amp;"_"&amp;Clef_répartition[[#This Row],[Nombre]]&amp;"_"&amp;Clef_répartition[[#This Row],[Année]]</f>
        <v>ARASMAC_Association régionale pour l'action sociale Morges-Aubonne-Cossonay_56_2022</v>
      </c>
      <c r="H11896">
        <v>5655</v>
      </c>
      <c r="I11896" t="s">
        <v>297</v>
      </c>
      <c r="J11896">
        <v>2022</v>
      </c>
      <c r="K11896">
        <v>1.7374473153747481E-2</v>
      </c>
    </row>
    <row r="11897" spans="1:11" x14ac:dyDescent="0.25">
      <c r="A11897" t="s">
        <v>713</v>
      </c>
      <c r="B11897" t="s">
        <v>629</v>
      </c>
      <c r="C11897" t="s">
        <v>754</v>
      </c>
      <c r="D11897" t="str">
        <f>Clef_répartition[[#This Row],[Code association]]&amp;"_"&amp;Clef_répartition[[#This Row],[Nom association]]</f>
        <v>ARASOL_Association régionale pour l’action sociale dans l’ouest lausannois</v>
      </c>
      <c r="E11897">
        <f>COUNTIFS(D$2:D11897,Clef_répartition[[#This Row],[Code_Nom]],J$2:J11897,Clef_répartition[[#This Row],[Année]])</f>
        <v>1</v>
      </c>
      <c r="F11897">
        <f>IF(Clef_répartition[[#This Row],[Code_Nom]]=D11896,F11896-1,(COUNTIFS(Clef_répartition[Code_Nom],Clef_répartition[[#This Row],[Code_Nom]],Clef_répartition[Année],Clef_répartition[[#This Row],[Année]])))</f>
        <v>7</v>
      </c>
      <c r="G11897" t="str">
        <f>Clef_répartition[[#This Row],[Code_Nom]]&amp;"_"&amp;Clef_répartition[[#This Row],[Nombre]]&amp;"_"&amp;Clef_répartition[[#This Row],[Année]]</f>
        <v>ARASOL_Association régionale pour l’action sociale dans l’ouest lausannois_1_2022</v>
      </c>
      <c r="H11897">
        <v>5624</v>
      </c>
      <c r="I11897" t="s">
        <v>44</v>
      </c>
      <c r="J11897">
        <v>2022</v>
      </c>
      <c r="K11897">
        <v>0.15162612895224478</v>
      </c>
    </row>
    <row r="11898" spans="1:11" x14ac:dyDescent="0.25">
      <c r="A11898" t="s">
        <v>713</v>
      </c>
      <c r="B11898" t="s">
        <v>629</v>
      </c>
      <c r="C11898" t="s">
        <v>754</v>
      </c>
      <c r="D11898" t="str">
        <f>Clef_répartition[[#This Row],[Code association]]&amp;"_"&amp;Clef_répartition[[#This Row],[Nom association]]</f>
        <v>ARASOL_Association régionale pour l’action sociale dans l’ouest lausannois</v>
      </c>
      <c r="E11898">
        <f>COUNTIFS(D$2:D11898,Clef_répartition[[#This Row],[Code_Nom]],J$2:J11898,Clef_répartition[[#This Row],[Année]])</f>
        <v>2</v>
      </c>
      <c r="F11898">
        <f>IF(Clef_répartition[[#This Row],[Code_Nom]]=D11897,F11897-1,(COUNTIFS(Clef_répartition[Code_Nom],Clef_répartition[[#This Row],[Code_Nom]],Clef_répartition[Année],Clef_répartition[[#This Row],[Année]])))</f>
        <v>6</v>
      </c>
      <c r="G11898" t="str">
        <f>Clef_répartition[[#This Row],[Code_Nom]]&amp;"_"&amp;Clef_répartition[[#This Row],[Nombre]]&amp;"_"&amp;Clef_répartition[[#This Row],[Année]]</f>
        <v>ARASOL_Association régionale pour l’action sociale dans l’ouest lausannois_2_2022</v>
      </c>
      <c r="H11898">
        <v>5627</v>
      </c>
      <c r="I11898" t="s">
        <v>56</v>
      </c>
      <c r="J11898">
        <v>2022</v>
      </c>
      <c r="K11898">
        <v>0.1273035002991085</v>
      </c>
    </row>
    <row r="11899" spans="1:11" x14ac:dyDescent="0.25">
      <c r="A11899" t="s">
        <v>713</v>
      </c>
      <c r="B11899" t="s">
        <v>629</v>
      </c>
      <c r="C11899" t="s">
        <v>754</v>
      </c>
      <c r="D11899" t="str">
        <f>Clef_répartition[[#This Row],[Code association]]&amp;"_"&amp;Clef_répartition[[#This Row],[Nom association]]</f>
        <v>ARASOL_Association régionale pour l’action sociale dans l’ouest lausannois</v>
      </c>
      <c r="E11899">
        <f>COUNTIFS(D$2:D11899,Clef_répartition[[#This Row],[Code_Nom]],J$2:J11899,Clef_répartition[[#This Row],[Année]])</f>
        <v>3</v>
      </c>
      <c r="F11899">
        <f>IF(Clef_répartition[[#This Row],[Code_Nom]]=D11898,F11898-1,(COUNTIFS(Clef_répartition[Code_Nom],Clef_répartition[[#This Row],[Code_Nom]],Clef_répartition[Année],Clef_répartition[[#This Row],[Année]])))</f>
        <v>5</v>
      </c>
      <c r="G11899" t="str">
        <f>Clef_répartition[[#This Row],[Code_Nom]]&amp;"_"&amp;Clef_répartition[[#This Row],[Nombre]]&amp;"_"&amp;Clef_répartition[[#This Row],[Année]]</f>
        <v>ARASOL_Association régionale pour l’action sociale dans l’ouest lausannois_3_2022</v>
      </c>
      <c r="H11899">
        <v>5583</v>
      </c>
      <c r="I11899" t="s">
        <v>82</v>
      </c>
      <c r="J11899">
        <v>2022</v>
      </c>
      <c r="K11899">
        <v>0.13366502764929891</v>
      </c>
    </row>
    <row r="11900" spans="1:11" x14ac:dyDescent="0.25">
      <c r="A11900" t="s">
        <v>713</v>
      </c>
      <c r="B11900" t="s">
        <v>629</v>
      </c>
      <c r="C11900" t="s">
        <v>754</v>
      </c>
      <c r="D11900" t="str">
        <f>Clef_répartition[[#This Row],[Code association]]&amp;"_"&amp;Clef_répartition[[#This Row],[Nom association]]</f>
        <v>ARASOL_Association régionale pour l’action sociale dans l’ouest lausannois</v>
      </c>
      <c r="E11900">
        <f>COUNTIFS(D$2:D11900,Clef_répartition[[#This Row],[Code_Nom]],J$2:J11900,Clef_répartition[[#This Row],[Année]])</f>
        <v>4</v>
      </c>
      <c r="F11900">
        <f>IF(Clef_répartition[[#This Row],[Code_Nom]]=D11899,F11899-1,(COUNTIFS(Clef_répartition[Code_Nom],Clef_répartition[[#This Row],[Code_Nom]],Clef_répartition[Année],Clef_répartition[[#This Row],[Année]])))</f>
        <v>4</v>
      </c>
      <c r="G11900" t="str">
        <f>Clef_répartition[[#This Row],[Code_Nom]]&amp;"_"&amp;Clef_répartition[[#This Row],[Nombre]]&amp;"_"&amp;Clef_répartition[[#This Row],[Année]]</f>
        <v>ARASOL_Association régionale pour l’action sociale dans l’ouest lausannois_4_2022</v>
      </c>
      <c r="H11900">
        <v>5635</v>
      </c>
      <c r="I11900" t="s">
        <v>103</v>
      </c>
      <c r="J11900">
        <v>2022</v>
      </c>
      <c r="K11900">
        <v>0.19156076279965567</v>
      </c>
    </row>
    <row r="11901" spans="1:11" x14ac:dyDescent="0.25">
      <c r="A11901" t="s">
        <v>713</v>
      </c>
      <c r="B11901" t="s">
        <v>629</v>
      </c>
      <c r="C11901" t="s">
        <v>754</v>
      </c>
      <c r="D11901" t="str">
        <f>Clef_répartition[[#This Row],[Code association]]&amp;"_"&amp;Clef_répartition[[#This Row],[Nom association]]</f>
        <v>ARASOL_Association régionale pour l’action sociale dans l’ouest lausannois</v>
      </c>
      <c r="E11901">
        <f>COUNTIFS(D$2:D11901,Clef_répartition[[#This Row],[Code_Nom]],J$2:J11901,Clef_répartition[[#This Row],[Année]])</f>
        <v>5</v>
      </c>
      <c r="F11901">
        <f>IF(Clef_répartition[[#This Row],[Code_Nom]]=D11900,F11900-1,(COUNTIFS(Clef_répartition[Code_Nom],Clef_répartition[[#This Row],[Code_Nom]],Clef_répartition[Année],Clef_répartition[[#This Row],[Année]])))</f>
        <v>3</v>
      </c>
      <c r="G11901" t="str">
        <f>Clef_répartition[[#This Row],[Code_Nom]]&amp;"_"&amp;Clef_répartition[[#This Row],[Nombre]]&amp;"_"&amp;Clef_répartition[[#This Row],[Année]]</f>
        <v>ARASOL_Association régionale pour l’action sociale dans l’ouest lausannois_5_2022</v>
      </c>
      <c r="H11901">
        <v>5591</v>
      </c>
      <c r="I11901" t="s">
        <v>228</v>
      </c>
      <c r="J11901">
        <v>2022</v>
      </c>
      <c r="K11901">
        <v>0.30809635671243268</v>
      </c>
    </row>
    <row r="11902" spans="1:11" x14ac:dyDescent="0.25">
      <c r="A11902" t="s">
        <v>713</v>
      </c>
      <c r="B11902" t="s">
        <v>629</v>
      </c>
      <c r="C11902" t="s">
        <v>754</v>
      </c>
      <c r="D11902" t="str">
        <f>Clef_répartition[[#This Row],[Code association]]&amp;"_"&amp;Clef_répartition[[#This Row],[Nom association]]</f>
        <v>ARASOL_Association régionale pour l’action sociale dans l’ouest lausannois</v>
      </c>
      <c r="E11902">
        <f>COUNTIFS(D$2:D11902,Clef_répartition[[#This Row],[Code_Nom]],J$2:J11902,Clef_répartition[[#This Row],[Année]])</f>
        <v>6</v>
      </c>
      <c r="F11902">
        <f>IF(Clef_répartition[[#This Row],[Code_Nom]]=D11901,F11901-1,(COUNTIFS(Clef_répartition[Code_Nom],Clef_répartition[[#This Row],[Code_Nom]],Clef_répartition[Année],Clef_répartition[[#This Row],[Année]])))</f>
        <v>2</v>
      </c>
      <c r="G11902" t="str">
        <f>Clef_répartition[[#This Row],[Code_Nom]]&amp;"_"&amp;Clef_répartition[[#This Row],[Nombre]]&amp;"_"&amp;Clef_répartition[[#This Row],[Année]]</f>
        <v>ARASOL_Association régionale pour l’action sociale dans l’ouest lausannois_6_2022</v>
      </c>
      <c r="H11902">
        <v>5648</v>
      </c>
      <c r="I11902" t="s">
        <v>248</v>
      </c>
      <c r="J11902">
        <v>2022</v>
      </c>
      <c r="K11902">
        <v>7.3478559026511223E-2</v>
      </c>
    </row>
    <row r="11903" spans="1:11" x14ac:dyDescent="0.25">
      <c r="A11903" t="s">
        <v>713</v>
      </c>
      <c r="B11903" t="s">
        <v>629</v>
      </c>
      <c r="C11903" t="s">
        <v>754</v>
      </c>
      <c r="D11903" t="str">
        <f>Clef_répartition[[#This Row],[Code association]]&amp;"_"&amp;Clef_répartition[[#This Row],[Nom association]]</f>
        <v>ARASOL_Association régionale pour l’action sociale dans l’ouest lausannois</v>
      </c>
      <c r="E11903">
        <f>COUNTIFS(D$2:D11903,Clef_répartition[[#This Row],[Code_Nom]],J$2:J11903,Clef_répartition[[#This Row],[Année]])</f>
        <v>7</v>
      </c>
      <c r="F11903">
        <f>IF(Clef_répartition[[#This Row],[Code_Nom]]=D11902,F11902-1,(COUNTIFS(Clef_répartition[Code_Nom],Clef_répartition[[#This Row],[Code_Nom]],Clef_répartition[Année],Clef_répartition[[#This Row],[Année]])))</f>
        <v>1</v>
      </c>
      <c r="G11903" t="str">
        <f>Clef_répartition[[#This Row],[Code_Nom]]&amp;"_"&amp;Clef_répartition[[#This Row],[Nombre]]&amp;"_"&amp;Clef_répartition[[#This Row],[Année]]</f>
        <v>ARASOL_Association régionale pour l’action sociale dans l’ouest lausannois_7_2022</v>
      </c>
      <c r="H11903">
        <v>5651</v>
      </c>
      <c r="I11903" t="s">
        <v>283</v>
      </c>
      <c r="J11903">
        <v>2022</v>
      </c>
      <c r="K11903">
        <v>1.426966456074821E-2</v>
      </c>
    </row>
    <row r="11904" spans="1:11" x14ac:dyDescent="0.25">
      <c r="A11904" t="s">
        <v>713</v>
      </c>
      <c r="B11904" t="s">
        <v>525</v>
      </c>
      <c r="C11904" t="s">
        <v>526</v>
      </c>
      <c r="D11904" t="str">
        <f>Clef_répartition[[#This Row],[Code association]]&amp;"_"&amp;Clef_répartition[[#This Row],[Nom association]]</f>
        <v>ARASPE_Association régionale de l'Action sociale Prilly-Echallens</v>
      </c>
      <c r="E11904">
        <f>COUNTIFS(D$2:D11904,Clef_répartition[[#This Row],[Code_Nom]],J$2:J11904,Clef_répartition[[#This Row],[Année]])</f>
        <v>1</v>
      </c>
      <c r="F11904">
        <f>IF(Clef_répartition[[#This Row],[Code_Nom]]=D11903,F11903-1,(COUNTIFS(Clef_répartition[Code_Nom],Clef_répartition[[#This Row],[Code_Nom]],Clef_répartition[Année],Clef_répartition[[#This Row],[Année]])))</f>
        <v>41</v>
      </c>
      <c r="G11904" t="str">
        <f>Clef_répartition[[#This Row],[Code_Nom]]&amp;"_"&amp;Clef_répartition[[#This Row],[Nombre]]&amp;"_"&amp;Clef_répartition[[#This Row],[Année]]</f>
        <v>ARASPE_Association régionale de l'Action sociale Prilly-Echallens_1_2022</v>
      </c>
      <c r="H11904">
        <v>5511</v>
      </c>
      <c r="I11904" t="s">
        <v>8</v>
      </c>
      <c r="J11904">
        <v>2022</v>
      </c>
      <c r="K11904">
        <v>2.1499999999999998E-2</v>
      </c>
    </row>
    <row r="11905" spans="1:11" x14ac:dyDescent="0.25">
      <c r="A11905" t="s">
        <v>713</v>
      </c>
      <c r="B11905" t="s">
        <v>525</v>
      </c>
      <c r="C11905" t="s">
        <v>526</v>
      </c>
      <c r="D11905" t="str">
        <f>Clef_répartition[[#This Row],[Code association]]&amp;"_"&amp;Clef_répartition[[#This Row],[Nom association]]</f>
        <v>ARASPE_Association régionale de l'Action sociale Prilly-Echallens</v>
      </c>
      <c r="E11905">
        <f>COUNTIFS(D$2:D11905,Clef_répartition[[#This Row],[Code_Nom]],J$2:J11905,Clef_répartition[[#This Row],[Année]])</f>
        <v>2</v>
      </c>
      <c r="F11905">
        <f>IF(Clef_répartition[[#This Row],[Code_Nom]]=D11904,F11904-1,(COUNTIFS(Clef_répartition[Code_Nom],Clef_répartition[[#This Row],[Code_Nom]],Clef_répartition[Année],Clef_répartition[[#This Row],[Année]])))</f>
        <v>40</v>
      </c>
      <c r="G11905" t="str">
        <f>Clef_répartition[[#This Row],[Code_Nom]]&amp;"_"&amp;Clef_répartition[[#This Row],[Nombre]]&amp;"_"&amp;Clef_répartition[[#This Row],[Année]]</f>
        <v>ARASPE_Association régionale de l'Action sociale Prilly-Echallens_2_2022</v>
      </c>
      <c r="H11905">
        <v>5512</v>
      </c>
      <c r="I11905" t="s">
        <v>19</v>
      </c>
      <c r="J11905">
        <v>2022</v>
      </c>
      <c r="K11905">
        <v>1.7000000000000001E-2</v>
      </c>
    </row>
    <row r="11906" spans="1:11" x14ac:dyDescent="0.25">
      <c r="A11906" t="s">
        <v>713</v>
      </c>
      <c r="B11906" t="s">
        <v>525</v>
      </c>
      <c r="C11906" t="s">
        <v>526</v>
      </c>
      <c r="D11906" t="str">
        <f>Clef_répartition[[#This Row],[Code association]]&amp;"_"&amp;Clef_répartition[[#This Row],[Nom association]]</f>
        <v>ARASPE_Association régionale de l'Action sociale Prilly-Echallens</v>
      </c>
      <c r="E11906">
        <f>COUNTIFS(D$2:D11906,Clef_répartition[[#This Row],[Code_Nom]],J$2:J11906,Clef_répartition[[#This Row],[Année]])</f>
        <v>3</v>
      </c>
      <c r="F11906">
        <f>IF(Clef_répartition[[#This Row],[Code_Nom]]=D11905,F11905-1,(COUNTIFS(Clef_répartition[Code_Nom],Clef_répartition[[#This Row],[Code_Nom]],Clef_répartition[Année],Clef_répartition[[#This Row],[Année]])))</f>
        <v>39</v>
      </c>
      <c r="G11906" t="str">
        <f>Clef_répartition[[#This Row],[Code_Nom]]&amp;"_"&amp;Clef_répartition[[#This Row],[Nombre]]&amp;"_"&amp;Clef_répartition[[#This Row],[Année]]</f>
        <v>ARASPE_Association régionale de l'Action sociale Prilly-Echallens_3_2022</v>
      </c>
      <c r="H11906">
        <v>5471</v>
      </c>
      <c r="I11906" t="s">
        <v>21</v>
      </c>
      <c r="J11906">
        <v>2022</v>
      </c>
      <c r="K11906">
        <v>8.0000000000000002E-3</v>
      </c>
    </row>
    <row r="11907" spans="1:11" x14ac:dyDescent="0.25">
      <c r="A11907" t="s">
        <v>713</v>
      </c>
      <c r="B11907" t="s">
        <v>525</v>
      </c>
      <c r="C11907" t="s">
        <v>526</v>
      </c>
      <c r="D11907" t="str">
        <f>Clef_répartition[[#This Row],[Code association]]&amp;"_"&amp;Clef_répartition[[#This Row],[Nom association]]</f>
        <v>ARASPE_Association régionale de l'Action sociale Prilly-Echallens</v>
      </c>
      <c r="E11907">
        <f>COUNTIFS(D$2:D11907,Clef_répartition[[#This Row],[Code_Nom]],J$2:J11907,Clef_répartition[[#This Row],[Année]])</f>
        <v>4</v>
      </c>
      <c r="F11907">
        <f>IF(Clef_répartition[[#This Row],[Code_Nom]]=D11906,F11906-1,(COUNTIFS(Clef_répartition[Code_Nom],Clef_répartition[[#This Row],[Code_Nom]],Clef_répartition[Année],Clef_répartition[[#This Row],[Année]])))</f>
        <v>38</v>
      </c>
      <c r="G11907" t="str">
        <f>Clef_répartition[[#This Row],[Code_Nom]]&amp;"_"&amp;Clef_répartition[[#This Row],[Nombre]]&amp;"_"&amp;Clef_répartition[[#This Row],[Année]]</f>
        <v>ARASPE_Association régionale de l'Action sociale Prilly-Echallens_4_2022</v>
      </c>
      <c r="H11907">
        <v>5514</v>
      </c>
      <c r="I11907" t="s">
        <v>30</v>
      </c>
      <c r="J11907">
        <v>2022</v>
      </c>
      <c r="K11907">
        <v>1.7399999999999999E-2</v>
      </c>
    </row>
    <row r="11908" spans="1:11" x14ac:dyDescent="0.25">
      <c r="A11908" t="s">
        <v>713</v>
      </c>
      <c r="B11908" t="s">
        <v>525</v>
      </c>
      <c r="C11908" t="s">
        <v>526</v>
      </c>
      <c r="D11908" t="str">
        <f>Clef_répartition[[#This Row],[Code association]]&amp;"_"&amp;Clef_répartition[[#This Row],[Nom association]]</f>
        <v>ARASPE_Association régionale de l'Action sociale Prilly-Echallens</v>
      </c>
      <c r="E11908">
        <f>COUNTIFS(D$2:D11908,Clef_répartition[[#This Row],[Code_Nom]],J$2:J11908,Clef_répartition[[#This Row],[Année]])</f>
        <v>5</v>
      </c>
      <c r="F11908">
        <f>IF(Clef_répartition[[#This Row],[Code_Nom]]=D11907,F11907-1,(COUNTIFS(Clef_répartition[Code_Nom],Clef_répartition[[#This Row],[Code_Nom]],Clef_répartition[Année],Clef_répartition[[#This Row],[Année]])))</f>
        <v>37</v>
      </c>
      <c r="G11908" t="str">
        <f>Clef_répartition[[#This Row],[Code_Nom]]&amp;"_"&amp;Clef_répartition[[#This Row],[Nombre]]&amp;"_"&amp;Clef_répartition[[#This Row],[Année]]</f>
        <v>ARASPE_Association régionale de l'Action sociale Prilly-Echallens_5_2022</v>
      </c>
      <c r="H11908">
        <v>5661</v>
      </c>
      <c r="I11908" t="s">
        <v>32</v>
      </c>
      <c r="J11908">
        <v>2022</v>
      </c>
      <c r="K11908">
        <v>4.7999999999999996E-3</v>
      </c>
    </row>
    <row r="11909" spans="1:11" x14ac:dyDescent="0.25">
      <c r="A11909" t="s">
        <v>713</v>
      </c>
      <c r="B11909" t="s">
        <v>525</v>
      </c>
      <c r="C11909" t="s">
        <v>526</v>
      </c>
      <c r="D11909" t="str">
        <f>Clef_répartition[[#This Row],[Code association]]&amp;"_"&amp;Clef_répartition[[#This Row],[Nom association]]</f>
        <v>ARASPE_Association régionale de l'Action sociale Prilly-Echallens</v>
      </c>
      <c r="E11909">
        <f>COUNTIFS(D$2:D11909,Clef_répartition[[#This Row],[Code_Nom]],J$2:J11909,Clef_répartition[[#This Row],[Année]])</f>
        <v>6</v>
      </c>
      <c r="F11909">
        <f>IF(Clef_répartition[[#This Row],[Code_Nom]]=D11908,F11908-1,(COUNTIFS(Clef_répartition[Code_Nom],Clef_répartition[[#This Row],[Code_Nom]],Clef_répartition[Année],Clef_répartition[[#This Row],[Année]])))</f>
        <v>36</v>
      </c>
      <c r="G11909" t="str">
        <f>Clef_répartition[[#This Row],[Code_Nom]]&amp;"_"&amp;Clef_répartition[[#This Row],[Nombre]]&amp;"_"&amp;Clef_répartition[[#This Row],[Année]]</f>
        <v>ARASPE_Association régionale de l'Action sociale Prilly-Echallens_6_2022</v>
      </c>
      <c r="H11909">
        <v>5472</v>
      </c>
      <c r="I11909" t="s">
        <v>34</v>
      </c>
      <c r="J11909">
        <v>2022</v>
      </c>
      <c r="K11909">
        <v>6.4999999999999997E-3</v>
      </c>
    </row>
    <row r="11910" spans="1:11" x14ac:dyDescent="0.25">
      <c r="A11910" t="s">
        <v>713</v>
      </c>
      <c r="B11910" t="s">
        <v>525</v>
      </c>
      <c r="C11910" t="s">
        <v>526</v>
      </c>
      <c r="D11910" t="str">
        <f>Clef_répartition[[#This Row],[Code association]]&amp;"_"&amp;Clef_répartition[[#This Row],[Nom association]]</f>
        <v>ARASPE_Association régionale de l'Action sociale Prilly-Echallens</v>
      </c>
      <c r="E11910">
        <f>COUNTIFS(D$2:D11910,Clef_répartition[[#This Row],[Code_Nom]],J$2:J11910,Clef_répartition[[#This Row],[Année]])</f>
        <v>7</v>
      </c>
      <c r="F11910">
        <f>IF(Clef_répartition[[#This Row],[Code_Nom]]=D11909,F11909-1,(COUNTIFS(Clef_répartition[Code_Nom],Clef_répartition[[#This Row],[Code_Nom]],Clef_répartition[Année],Clef_répartition[[#This Row],[Année]])))</f>
        <v>35</v>
      </c>
      <c r="G11910" t="str">
        <f>Clef_répartition[[#This Row],[Code_Nom]]&amp;"_"&amp;Clef_répartition[[#This Row],[Nombre]]&amp;"_"&amp;Clef_répartition[[#This Row],[Année]]</f>
        <v>ARASPE_Association régionale de l'Action sociale Prilly-Echallens_7_2022</v>
      </c>
      <c r="H11910">
        <v>5473</v>
      </c>
      <c r="I11910" t="s">
        <v>35</v>
      </c>
      <c r="J11910">
        <v>2022</v>
      </c>
      <c r="K11910">
        <v>1.29E-2</v>
      </c>
    </row>
    <row r="11911" spans="1:11" x14ac:dyDescent="0.25">
      <c r="A11911" t="s">
        <v>713</v>
      </c>
      <c r="B11911" t="s">
        <v>525</v>
      </c>
      <c r="C11911" t="s">
        <v>526</v>
      </c>
      <c r="D11911" t="str">
        <f>Clef_répartition[[#This Row],[Code association]]&amp;"_"&amp;Clef_répartition[[#This Row],[Nom association]]</f>
        <v>ARASPE_Association régionale de l'Action sociale Prilly-Echallens</v>
      </c>
      <c r="E11911">
        <f>COUNTIFS(D$2:D11911,Clef_répartition[[#This Row],[Code_Nom]],J$2:J11911,Clef_répartition[[#This Row],[Année]])</f>
        <v>8</v>
      </c>
      <c r="F11911">
        <f>IF(Clef_répartition[[#This Row],[Code_Nom]]=D11910,F11910-1,(COUNTIFS(Clef_répartition[Code_Nom],Clef_répartition[[#This Row],[Code_Nom]],Clef_répartition[Année],Clef_répartition[[#This Row],[Année]])))</f>
        <v>34</v>
      </c>
      <c r="G11911" t="str">
        <f>Clef_répartition[[#This Row],[Code_Nom]]&amp;"_"&amp;Clef_répartition[[#This Row],[Nombre]]&amp;"_"&amp;Clef_répartition[[#This Row],[Année]]</f>
        <v>ARASPE_Association régionale de l'Action sociale Prilly-Echallens_8_2022</v>
      </c>
      <c r="H11911">
        <v>5515</v>
      </c>
      <c r="I11911" t="s">
        <v>37</v>
      </c>
      <c r="J11911">
        <v>2022</v>
      </c>
      <c r="K11911">
        <v>1.1299999999999999E-2</v>
      </c>
    </row>
    <row r="11912" spans="1:11" x14ac:dyDescent="0.25">
      <c r="A11912" t="s">
        <v>713</v>
      </c>
      <c r="B11912" t="s">
        <v>525</v>
      </c>
      <c r="C11912" t="s">
        <v>526</v>
      </c>
      <c r="D11912" t="str">
        <f>Clef_répartition[[#This Row],[Code association]]&amp;"_"&amp;Clef_répartition[[#This Row],[Nom association]]</f>
        <v>ARASPE_Association régionale de l'Action sociale Prilly-Echallens</v>
      </c>
      <c r="E11912">
        <f>COUNTIFS(D$2:D11912,Clef_répartition[[#This Row],[Code_Nom]],J$2:J11912,Clef_répartition[[#This Row],[Année]])</f>
        <v>9</v>
      </c>
      <c r="F11912">
        <f>IF(Clef_répartition[[#This Row],[Code_Nom]]=D11911,F11911-1,(COUNTIFS(Clef_répartition[Code_Nom],Clef_répartition[[#This Row],[Code_Nom]],Clef_répartition[Année],Clef_répartition[[#This Row],[Année]])))</f>
        <v>33</v>
      </c>
      <c r="G11912" t="str">
        <f>Clef_répartition[[#This Row],[Code_Nom]]&amp;"_"&amp;Clef_répartition[[#This Row],[Nombre]]&amp;"_"&amp;Clef_répartition[[#This Row],[Année]]</f>
        <v>ARASPE_Association régionale de l'Action sociale Prilly-Echallens_9_2022</v>
      </c>
      <c r="H11912">
        <v>5582</v>
      </c>
      <c r="I11912" t="s">
        <v>61</v>
      </c>
      <c r="J11912">
        <v>2022</v>
      </c>
      <c r="K11912">
        <v>5.7200000000000001E-2</v>
      </c>
    </row>
    <row r="11913" spans="1:11" x14ac:dyDescent="0.25">
      <c r="A11913" t="s">
        <v>713</v>
      </c>
      <c r="B11913" t="s">
        <v>525</v>
      </c>
      <c r="C11913" t="s">
        <v>526</v>
      </c>
      <c r="D11913" t="str">
        <f>Clef_répartition[[#This Row],[Code association]]&amp;"_"&amp;Clef_répartition[[#This Row],[Nom association]]</f>
        <v>ARASPE_Association régionale de l'Action sociale Prilly-Echallens</v>
      </c>
      <c r="E11913">
        <f>COUNTIFS(D$2:D11913,Clef_répartition[[#This Row],[Code_Nom]],J$2:J11913,Clef_répartition[[#This Row],[Année]])</f>
        <v>10</v>
      </c>
      <c r="F11913">
        <f>IF(Clef_répartition[[#This Row],[Code_Nom]]=D11912,F11912-1,(COUNTIFS(Clef_répartition[Code_Nom],Clef_répartition[[#This Row],[Code_Nom]],Clef_répartition[Année],Clef_répartition[[#This Row],[Année]])))</f>
        <v>32</v>
      </c>
      <c r="G11913" t="str">
        <f>Clef_répartition[[#This Row],[Code_Nom]]&amp;"_"&amp;Clef_répartition[[#This Row],[Nombre]]&amp;"_"&amp;Clef_répartition[[#This Row],[Année]]</f>
        <v>ARASPE_Association régionale de l'Action sociale Prilly-Echallens_10_2022</v>
      </c>
      <c r="H11913">
        <v>5516</v>
      </c>
      <c r="I11913" t="s">
        <v>88</v>
      </c>
      <c r="J11913">
        <v>2022</v>
      </c>
      <c r="K11913">
        <v>3.5099999999999999E-2</v>
      </c>
    </row>
    <row r="11914" spans="1:11" x14ac:dyDescent="0.25">
      <c r="A11914" t="s">
        <v>713</v>
      </c>
      <c r="B11914" t="s">
        <v>525</v>
      </c>
      <c r="C11914" t="s">
        <v>526</v>
      </c>
      <c r="D11914" t="str">
        <f>Clef_répartition[[#This Row],[Code association]]&amp;"_"&amp;Clef_répartition[[#This Row],[Nom association]]</f>
        <v>ARASPE_Association régionale de l'Action sociale Prilly-Echallens</v>
      </c>
      <c r="E11914">
        <f>COUNTIFS(D$2:D11914,Clef_répartition[[#This Row],[Code_Nom]],J$2:J11914,Clef_répartition[[#This Row],[Année]])</f>
        <v>11</v>
      </c>
      <c r="F11914">
        <f>IF(Clef_répartition[[#This Row],[Code_Nom]]=D11913,F11913-1,(COUNTIFS(Clef_répartition[Code_Nom],Clef_répartition[[#This Row],[Code_Nom]],Clef_répartition[Année],Clef_répartition[[#This Row],[Année]])))</f>
        <v>31</v>
      </c>
      <c r="G11914" t="str">
        <f>Clef_répartition[[#This Row],[Code_Nom]]&amp;"_"&amp;Clef_répartition[[#This Row],[Nombre]]&amp;"_"&amp;Clef_répartition[[#This Row],[Année]]</f>
        <v>ARASPE_Association régionale de l'Action sociale Prilly-Echallens_11_2022</v>
      </c>
      <c r="H11914">
        <v>5480</v>
      </c>
      <c r="I11914" t="s">
        <v>90</v>
      </c>
      <c r="J11914">
        <v>2022</v>
      </c>
      <c r="K11914">
        <v>1.35E-2</v>
      </c>
    </row>
    <row r="11915" spans="1:11" x14ac:dyDescent="0.25">
      <c r="A11915" t="s">
        <v>713</v>
      </c>
      <c r="B11915" t="s">
        <v>525</v>
      </c>
      <c r="C11915" t="s">
        <v>526</v>
      </c>
      <c r="D11915" t="str">
        <f>Clef_répartition[[#This Row],[Code association]]&amp;"_"&amp;Clef_répartition[[#This Row],[Nom association]]</f>
        <v>ARASPE_Association régionale de l'Action sociale Prilly-Echallens</v>
      </c>
      <c r="E11915">
        <f>COUNTIFS(D$2:D11915,Clef_répartition[[#This Row],[Code_Nom]],J$2:J11915,Clef_répartition[[#This Row],[Année]])</f>
        <v>12</v>
      </c>
      <c r="F11915">
        <f>IF(Clef_répartition[[#This Row],[Code_Nom]]=D11914,F11914-1,(COUNTIFS(Clef_répartition[Code_Nom],Clef_répartition[[#This Row],[Code_Nom]],Clef_répartition[Année],Clef_répartition[[#This Row],[Année]])))</f>
        <v>30</v>
      </c>
      <c r="G11915" t="str">
        <f>Clef_répartition[[#This Row],[Code_Nom]]&amp;"_"&amp;Clef_répartition[[#This Row],[Nombre]]&amp;"_"&amp;Clef_répartition[[#This Row],[Année]]</f>
        <v>ARASPE_Association régionale de l'Action sociale Prilly-Echallens_12_2022</v>
      </c>
      <c r="H11915">
        <v>5518</v>
      </c>
      <c r="I11915" t="s">
        <v>99</v>
      </c>
      <c r="J11915">
        <v>2022</v>
      </c>
      <c r="K11915">
        <v>7.3800000000000004E-2</v>
      </c>
    </row>
    <row r="11916" spans="1:11" x14ac:dyDescent="0.25">
      <c r="A11916" t="s">
        <v>713</v>
      </c>
      <c r="B11916" t="s">
        <v>525</v>
      </c>
      <c r="C11916" t="s">
        <v>526</v>
      </c>
      <c r="D11916" t="str">
        <f>Clef_répartition[[#This Row],[Code association]]&amp;"_"&amp;Clef_répartition[[#This Row],[Nom association]]</f>
        <v>ARASPE_Association régionale de l'Action sociale Prilly-Echallens</v>
      </c>
      <c r="E11916">
        <f>COUNTIFS(D$2:D11916,Clef_répartition[[#This Row],[Code_Nom]],J$2:J11916,Clef_répartition[[#This Row],[Année]])</f>
        <v>13</v>
      </c>
      <c r="F11916">
        <f>IF(Clef_répartition[[#This Row],[Code_Nom]]=D11915,F11915-1,(COUNTIFS(Clef_répartition[Code_Nom],Clef_répartition[[#This Row],[Code_Nom]],Clef_répartition[Année],Clef_répartition[[#This Row],[Année]])))</f>
        <v>29</v>
      </c>
      <c r="G11916" t="str">
        <f>Clef_répartition[[#This Row],[Code_Nom]]&amp;"_"&amp;Clef_répartition[[#This Row],[Nombre]]&amp;"_"&amp;Clef_répartition[[#This Row],[Année]]</f>
        <v>ARASPE_Association régionale de l'Action sociale Prilly-Echallens_13_2022</v>
      </c>
      <c r="H11916">
        <v>5520</v>
      </c>
      <c r="I11916" t="s">
        <v>107</v>
      </c>
      <c r="J11916">
        <v>2022</v>
      </c>
      <c r="K11916">
        <v>1.3599999999999999E-2</v>
      </c>
    </row>
    <row r="11917" spans="1:11" x14ac:dyDescent="0.25">
      <c r="A11917" t="s">
        <v>713</v>
      </c>
      <c r="B11917" t="s">
        <v>525</v>
      </c>
      <c r="C11917" t="s">
        <v>526</v>
      </c>
      <c r="D11917" t="str">
        <f>Clef_répartition[[#This Row],[Code association]]&amp;"_"&amp;Clef_répartition[[#This Row],[Nom association]]</f>
        <v>ARASPE_Association régionale de l'Action sociale Prilly-Echallens</v>
      </c>
      <c r="E11917">
        <f>COUNTIFS(D$2:D11917,Clef_répartition[[#This Row],[Code_Nom]],J$2:J11917,Clef_répartition[[#This Row],[Année]])</f>
        <v>14</v>
      </c>
      <c r="F11917">
        <f>IF(Clef_répartition[[#This Row],[Code_Nom]]=D11916,F11916-1,(COUNTIFS(Clef_répartition[Code_Nom],Clef_répartition[[#This Row],[Code_Nom]],Clef_répartition[Année],Clef_répartition[[#This Row],[Année]])))</f>
        <v>28</v>
      </c>
      <c r="G11917" t="str">
        <f>Clef_répartition[[#This Row],[Code_Nom]]&amp;"_"&amp;Clef_répartition[[#This Row],[Nombre]]&amp;"_"&amp;Clef_répartition[[#This Row],[Année]]</f>
        <v>ARASPE_Association régionale de l'Action sociale Prilly-Echallens_14_2022</v>
      </c>
      <c r="H11917">
        <v>5521</v>
      </c>
      <c r="I11917" t="s">
        <v>108</v>
      </c>
      <c r="J11917">
        <v>2022</v>
      </c>
      <c r="K11917">
        <v>1.4800000000000001E-2</v>
      </c>
    </row>
    <row r="11918" spans="1:11" x14ac:dyDescent="0.25">
      <c r="A11918" t="s">
        <v>713</v>
      </c>
      <c r="B11918" t="s">
        <v>525</v>
      </c>
      <c r="C11918" t="s">
        <v>526</v>
      </c>
      <c r="D11918" t="str">
        <f>Clef_répartition[[#This Row],[Code association]]&amp;"_"&amp;Clef_répartition[[#This Row],[Nom association]]</f>
        <v>ARASPE_Association régionale de l'Action sociale Prilly-Echallens</v>
      </c>
      <c r="E11918">
        <f>COUNTIFS(D$2:D11918,Clef_répartition[[#This Row],[Code_Nom]],J$2:J11918,Clef_répartition[[#This Row],[Année]])</f>
        <v>15</v>
      </c>
      <c r="F11918">
        <f>IF(Clef_répartition[[#This Row],[Code_Nom]]=D11917,F11917-1,(COUNTIFS(Clef_répartition[Code_Nom],Clef_répartition[[#This Row],[Code_Nom]],Clef_répartition[Année],Clef_répartition[[#This Row],[Année]])))</f>
        <v>27</v>
      </c>
      <c r="G11918" t="str">
        <f>Clef_répartition[[#This Row],[Code_Nom]]&amp;"_"&amp;Clef_répartition[[#This Row],[Nombre]]&amp;"_"&amp;Clef_répartition[[#This Row],[Année]]</f>
        <v>ARASPE_Association régionale de l'Action sociale Prilly-Echallens_15_2022</v>
      </c>
      <c r="H11918">
        <v>5522</v>
      </c>
      <c r="I11918" t="s">
        <v>114</v>
      </c>
      <c r="J11918">
        <v>2022</v>
      </c>
      <c r="K11918">
        <v>9.7000000000000003E-3</v>
      </c>
    </row>
    <row r="11919" spans="1:11" x14ac:dyDescent="0.25">
      <c r="A11919" t="s">
        <v>713</v>
      </c>
      <c r="B11919" t="s">
        <v>525</v>
      </c>
      <c r="C11919" t="s">
        <v>526</v>
      </c>
      <c r="D11919" t="str">
        <f>Clef_répartition[[#This Row],[Code association]]&amp;"_"&amp;Clef_répartition[[#This Row],[Nom association]]</f>
        <v>ARASPE_Association régionale de l'Action sociale Prilly-Echallens</v>
      </c>
      <c r="E11919">
        <f>COUNTIFS(D$2:D11919,Clef_répartition[[#This Row],[Code_Nom]],J$2:J11919,Clef_répartition[[#This Row],[Année]])</f>
        <v>16</v>
      </c>
      <c r="F11919">
        <f>IF(Clef_répartition[[#This Row],[Code_Nom]]=D11918,F11918-1,(COUNTIFS(Clef_répartition[Code_Nom],Clef_répartition[[#This Row],[Code_Nom]],Clef_répartition[Année],Clef_répartition[[#This Row],[Année]])))</f>
        <v>26</v>
      </c>
      <c r="G11919" t="str">
        <f>Clef_répartition[[#This Row],[Code_Nom]]&amp;"_"&amp;Clef_répartition[[#This Row],[Nombre]]&amp;"_"&amp;Clef_répartition[[#This Row],[Année]]</f>
        <v>ARASPE_Association régionale de l'Action sociale Prilly-Echallens_16_2022</v>
      </c>
      <c r="H11919">
        <v>5523</v>
      </c>
      <c r="I11919" t="s">
        <v>119</v>
      </c>
      <c r="J11919">
        <v>2022</v>
      </c>
      <c r="K11919">
        <v>3.44E-2</v>
      </c>
    </row>
    <row r="11920" spans="1:11" x14ac:dyDescent="0.25">
      <c r="A11920" t="s">
        <v>713</v>
      </c>
      <c r="B11920" t="s">
        <v>525</v>
      </c>
      <c r="C11920" t="s">
        <v>526</v>
      </c>
      <c r="D11920" t="str">
        <f>Clef_répartition[[#This Row],[Code association]]&amp;"_"&amp;Clef_répartition[[#This Row],[Nom association]]</f>
        <v>ARASPE_Association régionale de l'Action sociale Prilly-Echallens</v>
      </c>
      <c r="E11920">
        <f>COUNTIFS(D$2:D11920,Clef_répartition[[#This Row],[Code_Nom]],J$2:J11920,Clef_répartition[[#This Row],[Année]])</f>
        <v>17</v>
      </c>
      <c r="F11920">
        <f>IF(Clef_répartition[[#This Row],[Code_Nom]]=D11919,F11919-1,(COUNTIFS(Clef_répartition[Code_Nom],Clef_répartition[[#This Row],[Code_Nom]],Clef_répartition[Année],Clef_répartition[[#This Row],[Année]])))</f>
        <v>25</v>
      </c>
      <c r="G11920" t="str">
        <f>Clef_répartition[[#This Row],[Code_Nom]]&amp;"_"&amp;Clef_répartition[[#This Row],[Nombre]]&amp;"_"&amp;Clef_répartition[[#This Row],[Année]]</f>
        <v>ARASPE_Association régionale de l'Action sociale Prilly-Echallens_17_2022</v>
      </c>
      <c r="H11920">
        <v>5541</v>
      </c>
      <c r="I11920" t="s">
        <v>128</v>
      </c>
      <c r="J11920">
        <v>2022</v>
      </c>
      <c r="K11920">
        <v>1.4999999999999999E-2</v>
      </c>
    </row>
    <row r="11921" spans="1:11" x14ac:dyDescent="0.25">
      <c r="A11921" t="s">
        <v>713</v>
      </c>
      <c r="B11921" t="s">
        <v>525</v>
      </c>
      <c r="C11921" t="s">
        <v>526</v>
      </c>
      <c r="D11921" t="str">
        <f>Clef_répartition[[#This Row],[Code association]]&amp;"_"&amp;Clef_répartition[[#This Row],[Nom association]]</f>
        <v>ARASPE_Association régionale de l'Action sociale Prilly-Echallens</v>
      </c>
      <c r="E11921">
        <f>COUNTIFS(D$2:D11921,Clef_répartition[[#This Row],[Code_Nom]],J$2:J11921,Clef_répartition[[#This Row],[Année]])</f>
        <v>18</v>
      </c>
      <c r="F11921">
        <f>IF(Clef_répartition[[#This Row],[Code_Nom]]=D11920,F11920-1,(COUNTIFS(Clef_répartition[Code_Nom],Clef_répartition[[#This Row],[Code_Nom]],Clef_répartition[Année],Clef_répartition[[#This Row],[Année]])))</f>
        <v>24</v>
      </c>
      <c r="G11921" t="str">
        <f>Clef_répartition[[#This Row],[Code_Nom]]&amp;"_"&amp;Clef_répartition[[#This Row],[Nombre]]&amp;"_"&amp;Clef_répartition[[#This Row],[Année]]</f>
        <v>ARASPE_Association régionale de l'Action sociale Prilly-Echallens_18_2022</v>
      </c>
      <c r="H11921">
        <v>5804</v>
      </c>
      <c r="I11921" t="s">
        <v>139</v>
      </c>
      <c r="J11921">
        <v>2022</v>
      </c>
      <c r="K11921">
        <v>2.06E-2</v>
      </c>
    </row>
    <row r="11922" spans="1:11" x14ac:dyDescent="0.25">
      <c r="A11922" t="s">
        <v>713</v>
      </c>
      <c r="B11922" t="s">
        <v>525</v>
      </c>
      <c r="C11922" t="s">
        <v>526</v>
      </c>
      <c r="D11922" t="str">
        <f>Clef_répartition[[#This Row],[Code association]]&amp;"_"&amp;Clef_répartition[[#This Row],[Nom association]]</f>
        <v>ARASPE_Association régionale de l'Action sociale Prilly-Echallens</v>
      </c>
      <c r="E11922">
        <f>COUNTIFS(D$2:D11922,Clef_répartition[[#This Row],[Code_Nom]],J$2:J11922,Clef_répartition[[#This Row],[Année]])</f>
        <v>19</v>
      </c>
      <c r="F11922">
        <f>IF(Clef_répartition[[#This Row],[Code_Nom]]=D11921,F11921-1,(COUNTIFS(Clef_répartition[Code_Nom],Clef_répartition[[#This Row],[Code_Nom]],Clef_répartition[Année],Clef_répartition[[#This Row],[Année]])))</f>
        <v>23</v>
      </c>
      <c r="G11922" t="str">
        <f>Clef_répartition[[#This Row],[Code_Nom]]&amp;"_"&amp;Clef_répartition[[#This Row],[Nombre]]&amp;"_"&amp;Clef_répartition[[#This Row],[Année]]</f>
        <v>ARASPE_Association régionale de l'Action sociale Prilly-Echallens_19_2022</v>
      </c>
      <c r="H11922">
        <v>5585</v>
      </c>
      <c r="I11922" t="s">
        <v>141</v>
      </c>
      <c r="J11922">
        <v>2022</v>
      </c>
      <c r="K11922">
        <v>1.8800000000000001E-2</v>
      </c>
    </row>
    <row r="11923" spans="1:11" x14ac:dyDescent="0.25">
      <c r="A11923" t="s">
        <v>713</v>
      </c>
      <c r="B11923" t="s">
        <v>525</v>
      </c>
      <c r="C11923" t="s">
        <v>526</v>
      </c>
      <c r="D11923" t="str">
        <f>Clef_répartition[[#This Row],[Code association]]&amp;"_"&amp;Clef_répartition[[#This Row],[Nom association]]</f>
        <v>ARASPE_Association régionale de l'Action sociale Prilly-Echallens</v>
      </c>
      <c r="E11923">
        <f>COUNTIFS(D$2:D11923,Clef_répartition[[#This Row],[Code_Nom]],J$2:J11923,Clef_répartition[[#This Row],[Année]])</f>
        <v>20</v>
      </c>
      <c r="F11923">
        <f>IF(Clef_répartition[[#This Row],[Code_Nom]]=D11922,F11922-1,(COUNTIFS(Clef_répartition[Code_Nom],Clef_répartition[[#This Row],[Code_Nom]],Clef_répartition[Année],Clef_répartition[[#This Row],[Année]])))</f>
        <v>22</v>
      </c>
      <c r="G11923" t="str">
        <f>Clef_répartition[[#This Row],[Code_Nom]]&amp;"_"&amp;Clef_répartition[[#This Row],[Nombre]]&amp;"_"&amp;Clef_répartition[[#This Row],[Année]]</f>
        <v>ARASPE_Association régionale de l'Action sociale Prilly-Echallens_20_2022</v>
      </c>
      <c r="H11923">
        <v>5587</v>
      </c>
      <c r="I11923" t="s">
        <v>156</v>
      </c>
      <c r="J11923">
        <v>2022</v>
      </c>
      <c r="K11923">
        <v>0.11849999999999999</v>
      </c>
    </row>
    <row r="11924" spans="1:11" x14ac:dyDescent="0.25">
      <c r="A11924" t="s">
        <v>713</v>
      </c>
      <c r="B11924" t="s">
        <v>525</v>
      </c>
      <c r="C11924" t="s">
        <v>526</v>
      </c>
      <c r="D11924" t="str">
        <f>Clef_répartition[[#This Row],[Code association]]&amp;"_"&amp;Clef_répartition[[#This Row],[Nom association]]</f>
        <v>ARASPE_Association régionale de l'Action sociale Prilly-Echallens</v>
      </c>
      <c r="E11924">
        <f>COUNTIFS(D$2:D11924,Clef_répartition[[#This Row],[Code_Nom]],J$2:J11924,Clef_répartition[[#This Row],[Année]])</f>
        <v>21</v>
      </c>
      <c r="F11924">
        <f>IF(Clef_répartition[[#This Row],[Code_Nom]]=D11923,F11923-1,(COUNTIFS(Clef_répartition[Code_Nom],Clef_répartition[[#This Row],[Code_Nom]],Clef_répartition[Année],Clef_répartition[[#This Row],[Année]])))</f>
        <v>21</v>
      </c>
      <c r="G11924" t="str">
        <f>Clef_répartition[[#This Row],[Code_Nom]]&amp;"_"&amp;Clef_répartition[[#This Row],[Nombre]]&amp;"_"&amp;Clef_répartition[[#This Row],[Année]]</f>
        <v>ARASPE_Association régionale de l'Action sociale Prilly-Echallens_21_2022</v>
      </c>
      <c r="H11924">
        <v>5487</v>
      </c>
      <c r="I11924" t="s">
        <v>167</v>
      </c>
      <c r="J11924">
        <v>2022</v>
      </c>
      <c r="K11924">
        <v>6.1000000000000004E-3</v>
      </c>
    </row>
    <row r="11925" spans="1:11" x14ac:dyDescent="0.25">
      <c r="A11925" t="s">
        <v>713</v>
      </c>
      <c r="B11925" t="s">
        <v>525</v>
      </c>
      <c r="C11925" t="s">
        <v>526</v>
      </c>
      <c r="D11925" t="str">
        <f>Clef_répartition[[#This Row],[Code association]]&amp;"_"&amp;Clef_répartition[[#This Row],[Nom association]]</f>
        <v>ARASPE_Association régionale de l'Action sociale Prilly-Echallens</v>
      </c>
      <c r="E11925">
        <f>COUNTIFS(D$2:D11925,Clef_répartition[[#This Row],[Code_Nom]],J$2:J11925,Clef_répartition[[#This Row],[Année]])</f>
        <v>22</v>
      </c>
      <c r="F11925">
        <f>IF(Clef_répartition[[#This Row],[Code_Nom]]=D11924,F11924-1,(COUNTIFS(Clef_répartition[Code_Nom],Clef_répartition[[#This Row],[Code_Nom]],Clef_répartition[Année],Clef_répartition[[#This Row],[Année]])))</f>
        <v>20</v>
      </c>
      <c r="G11925" t="str">
        <f>Clef_répartition[[#This Row],[Code_Nom]]&amp;"_"&amp;Clef_répartition[[#This Row],[Nombre]]&amp;"_"&amp;Clef_répartition[[#This Row],[Année]]</f>
        <v>ARASPE_Association régionale de l'Action sociale Prilly-Echallens_22_2022</v>
      </c>
      <c r="H11925">
        <v>5489</v>
      </c>
      <c r="I11925" t="s">
        <v>175</v>
      </c>
      <c r="J11925">
        <v>2022</v>
      </c>
      <c r="K11925">
        <v>1.0200000000000001E-2</v>
      </c>
    </row>
    <row r="11926" spans="1:11" x14ac:dyDescent="0.25">
      <c r="A11926" t="s">
        <v>713</v>
      </c>
      <c r="B11926" t="s">
        <v>525</v>
      </c>
      <c r="C11926" t="s">
        <v>526</v>
      </c>
      <c r="D11926" t="str">
        <f>Clef_répartition[[#This Row],[Code association]]&amp;"_"&amp;Clef_répartition[[#This Row],[Nom association]]</f>
        <v>ARASPE_Association régionale de l'Action sociale Prilly-Echallens</v>
      </c>
      <c r="E11926">
        <f>COUNTIFS(D$2:D11926,Clef_répartition[[#This Row],[Code_Nom]],J$2:J11926,Clef_répartition[[#This Row],[Année]])</f>
        <v>23</v>
      </c>
      <c r="F11926">
        <f>IF(Clef_répartition[[#This Row],[Code_Nom]]=D11925,F11925-1,(COUNTIFS(Clef_répartition[Code_Nom],Clef_répartition[[#This Row],[Code_Nom]],Clef_répartition[Année],Clef_répartition[[#This Row],[Année]])))</f>
        <v>19</v>
      </c>
      <c r="G11926" t="str">
        <f>Clef_répartition[[#This Row],[Code_Nom]]&amp;"_"&amp;Clef_répartition[[#This Row],[Nombre]]&amp;"_"&amp;Clef_répartition[[#This Row],[Année]]</f>
        <v>ARASPE_Association régionale de l'Action sociale Prilly-Echallens_23_2022</v>
      </c>
      <c r="H11926">
        <v>5693</v>
      </c>
      <c r="I11926" t="s">
        <v>184</v>
      </c>
      <c r="J11926">
        <v>2022</v>
      </c>
      <c r="K11926">
        <v>3.56E-2</v>
      </c>
    </row>
    <row r="11927" spans="1:11" x14ac:dyDescent="0.25">
      <c r="A11927" t="s">
        <v>713</v>
      </c>
      <c r="B11927" t="s">
        <v>525</v>
      </c>
      <c r="C11927" t="s">
        <v>526</v>
      </c>
      <c r="D11927" t="str">
        <f>Clef_répartition[[#This Row],[Code association]]&amp;"_"&amp;Clef_répartition[[#This Row],[Nom association]]</f>
        <v>ARASPE_Association régionale de l'Action sociale Prilly-Echallens</v>
      </c>
      <c r="E11927">
        <f>COUNTIFS(D$2:D11927,Clef_répartition[[#This Row],[Code_Nom]],J$2:J11927,Clef_répartition[[#This Row],[Année]])</f>
        <v>24</v>
      </c>
      <c r="F11927">
        <f>IF(Clef_répartition[[#This Row],[Code_Nom]]=D11926,F11926-1,(COUNTIFS(Clef_répartition[Code_Nom],Clef_répartition[[#This Row],[Code_Nom]],Clef_répartition[Année],Clef_répartition[[#This Row],[Année]])))</f>
        <v>18</v>
      </c>
      <c r="G11927" t="str">
        <f>Clef_répartition[[#This Row],[Code_Nom]]&amp;"_"&amp;Clef_répartition[[#This Row],[Nombre]]&amp;"_"&amp;Clef_répartition[[#This Row],[Année]]</f>
        <v>ARASPE_Association régionale de l'Action sociale Prilly-Echallens_24_2022</v>
      </c>
      <c r="H11927">
        <v>5540</v>
      </c>
      <c r="I11927" t="s">
        <v>186</v>
      </c>
      <c r="J11927">
        <v>2022</v>
      </c>
      <c r="K11927">
        <v>2.4199999999999999E-2</v>
      </c>
    </row>
    <row r="11928" spans="1:11" x14ac:dyDescent="0.25">
      <c r="A11928" t="s">
        <v>713</v>
      </c>
      <c r="B11928" t="s">
        <v>525</v>
      </c>
      <c r="C11928" t="s">
        <v>526</v>
      </c>
      <c r="D11928" t="str">
        <f>Clef_répartition[[#This Row],[Code association]]&amp;"_"&amp;Clef_répartition[[#This Row],[Nom association]]</f>
        <v>ARASPE_Association régionale de l'Action sociale Prilly-Echallens</v>
      </c>
      <c r="E11928">
        <f>COUNTIFS(D$2:D11928,Clef_répartition[[#This Row],[Code_Nom]],J$2:J11928,Clef_répartition[[#This Row],[Année]])</f>
        <v>25</v>
      </c>
      <c r="F11928">
        <f>IF(Clef_répartition[[#This Row],[Code_Nom]]=D11927,F11927-1,(COUNTIFS(Clef_répartition[Code_Nom],Clef_répartition[[#This Row],[Code_Nom]],Clef_répartition[Année],Clef_répartition[[#This Row],[Année]])))</f>
        <v>17</v>
      </c>
      <c r="G11928" t="str">
        <f>Clef_répartition[[#This Row],[Code_Nom]]&amp;"_"&amp;Clef_répartition[[#This Row],[Nombre]]&amp;"_"&amp;Clef_répartition[[#This Row],[Année]]</f>
        <v>ARASPE_Association régionale de l'Action sociale Prilly-Echallens_25_2022</v>
      </c>
      <c r="H11928">
        <v>5527</v>
      </c>
      <c r="I11928" t="s">
        <v>191</v>
      </c>
      <c r="J11928">
        <v>2022</v>
      </c>
      <c r="K11928">
        <v>1.49E-2</v>
      </c>
    </row>
    <row r="11929" spans="1:11" x14ac:dyDescent="0.25">
      <c r="A11929" t="s">
        <v>713</v>
      </c>
      <c r="B11929" t="s">
        <v>525</v>
      </c>
      <c r="C11929" t="s">
        <v>526</v>
      </c>
      <c r="D11929" t="str">
        <f>Clef_répartition[[#This Row],[Code association]]&amp;"_"&amp;Clef_répartition[[#This Row],[Nom association]]</f>
        <v>ARASPE_Association régionale de l'Action sociale Prilly-Echallens</v>
      </c>
      <c r="E11929">
        <f>COUNTIFS(D$2:D11929,Clef_répartition[[#This Row],[Code_Nom]],J$2:J11929,Clef_répartition[[#This Row],[Année]])</f>
        <v>26</v>
      </c>
      <c r="F11929">
        <f>IF(Clef_répartition[[#This Row],[Code_Nom]]=D11928,F11928-1,(COUNTIFS(Clef_répartition[Code_Nom],Clef_répartition[[#This Row],[Code_Nom]],Clef_répartition[Année],Clef_répartition[[#This Row],[Année]])))</f>
        <v>16</v>
      </c>
      <c r="G11929" t="str">
        <f>Clef_répartition[[#This Row],[Code_Nom]]&amp;"_"&amp;Clef_répartition[[#This Row],[Nombre]]&amp;"_"&amp;Clef_répartition[[#This Row],[Année]]</f>
        <v>ARASPE_Association régionale de l'Action sociale Prilly-Echallens_26_2022</v>
      </c>
      <c r="H11929">
        <v>5680</v>
      </c>
      <c r="I11929" t="s">
        <v>197</v>
      </c>
      <c r="J11929">
        <v>2022</v>
      </c>
      <c r="K11929">
        <v>4.1000000000000003E-3</v>
      </c>
    </row>
    <row r="11930" spans="1:11" x14ac:dyDescent="0.25">
      <c r="A11930" t="s">
        <v>713</v>
      </c>
      <c r="B11930" t="s">
        <v>525</v>
      </c>
      <c r="C11930" t="s">
        <v>526</v>
      </c>
      <c r="D11930" t="str">
        <f>Clef_répartition[[#This Row],[Code association]]&amp;"_"&amp;Clef_répartition[[#This Row],[Nom association]]</f>
        <v>ARASPE_Association régionale de l'Action sociale Prilly-Echallens</v>
      </c>
      <c r="E11930">
        <f>COUNTIFS(D$2:D11930,Clef_répartition[[#This Row],[Code_Nom]],J$2:J11930,Clef_répartition[[#This Row],[Année]])</f>
        <v>27</v>
      </c>
      <c r="F11930">
        <f>IF(Clef_répartition[[#This Row],[Code_Nom]]=D11929,F11929-1,(COUNTIFS(Clef_répartition[Code_Nom],Clef_répartition[[#This Row],[Code_Nom]],Clef_répartition[Année],Clef_répartition[[#This Row],[Année]])))</f>
        <v>15</v>
      </c>
      <c r="G11930" t="str">
        <f>Clef_répartition[[#This Row],[Code_Nom]]&amp;"_"&amp;Clef_répartition[[#This Row],[Nombre]]&amp;"_"&amp;Clef_répartition[[#This Row],[Année]]</f>
        <v>ARASPE_Association régionale de l'Action sociale Prilly-Echallens_27_2022</v>
      </c>
      <c r="H11930">
        <v>5923</v>
      </c>
      <c r="I11930" t="s">
        <v>200</v>
      </c>
      <c r="J11930">
        <v>2022</v>
      </c>
      <c r="K11930">
        <v>2.5999999999999999E-3</v>
      </c>
    </row>
    <row r="11931" spans="1:11" x14ac:dyDescent="0.25">
      <c r="A11931" t="s">
        <v>713</v>
      </c>
      <c r="B11931" t="s">
        <v>525</v>
      </c>
      <c r="C11931" t="s">
        <v>526</v>
      </c>
      <c r="D11931" t="str">
        <f>Clef_répartition[[#This Row],[Code association]]&amp;"_"&amp;Clef_répartition[[#This Row],[Nom association]]</f>
        <v>ARASPE_Association régionale de l'Action sociale Prilly-Echallens</v>
      </c>
      <c r="E11931">
        <f>COUNTIFS(D$2:D11931,Clef_répartition[[#This Row],[Code_Nom]],J$2:J11931,Clef_répartition[[#This Row],[Année]])</f>
        <v>28</v>
      </c>
      <c r="F11931">
        <f>IF(Clef_répartition[[#This Row],[Code_Nom]]=D11930,F11930-1,(COUNTIFS(Clef_répartition[Code_Nom],Clef_répartition[[#This Row],[Code_Nom]],Clef_répartition[Année],Clef_répartition[[#This Row],[Année]])))</f>
        <v>14</v>
      </c>
      <c r="G11931" t="str">
        <f>Clef_répartition[[#This Row],[Code_Nom]]&amp;"_"&amp;Clef_répartition[[#This Row],[Nombre]]&amp;"_"&amp;Clef_répartition[[#This Row],[Année]]</f>
        <v>ARASPE_Association régionale de l'Action sociale Prilly-Echallens_28_2022</v>
      </c>
      <c r="H11931">
        <v>5529</v>
      </c>
      <c r="I11931" t="s">
        <v>208</v>
      </c>
      <c r="J11931">
        <v>2022</v>
      </c>
      <c r="K11931">
        <v>8.0000000000000002E-3</v>
      </c>
    </row>
    <row r="11932" spans="1:11" x14ac:dyDescent="0.25">
      <c r="A11932" t="s">
        <v>713</v>
      </c>
      <c r="B11932" t="s">
        <v>525</v>
      </c>
      <c r="C11932" t="s">
        <v>526</v>
      </c>
      <c r="D11932" t="str">
        <f>Clef_répartition[[#This Row],[Code association]]&amp;"_"&amp;Clef_répartition[[#This Row],[Nom association]]</f>
        <v>ARASPE_Association régionale de l'Action sociale Prilly-Echallens</v>
      </c>
      <c r="E11932">
        <f>COUNTIFS(D$2:D11932,Clef_répartition[[#This Row],[Code_Nom]],J$2:J11932,Clef_répartition[[#This Row],[Année]])</f>
        <v>29</v>
      </c>
      <c r="F11932">
        <f>IF(Clef_répartition[[#This Row],[Code_Nom]]=D11931,F11931-1,(COUNTIFS(Clef_répartition[Code_Nom],Clef_répartition[[#This Row],[Code_Nom]],Clef_répartition[Année],Clef_répartition[[#This Row],[Année]])))</f>
        <v>13</v>
      </c>
      <c r="G11932" t="str">
        <f>Clef_répartition[[#This Row],[Code_Nom]]&amp;"_"&amp;Clef_répartition[[#This Row],[Nombre]]&amp;"_"&amp;Clef_répartition[[#This Row],[Année]]</f>
        <v>ARASPE_Association régionale de l'Action sociale Prilly-Echallens_29_2022</v>
      </c>
      <c r="H11932">
        <v>5530</v>
      </c>
      <c r="I11932" t="s">
        <v>209</v>
      </c>
      <c r="J11932">
        <v>2022</v>
      </c>
      <c r="K11932">
        <v>7.4000000000000003E-3</v>
      </c>
    </row>
    <row r="11933" spans="1:11" x14ac:dyDescent="0.25">
      <c r="A11933" t="s">
        <v>713</v>
      </c>
      <c r="B11933" t="s">
        <v>525</v>
      </c>
      <c r="C11933" t="s">
        <v>526</v>
      </c>
      <c r="D11933" t="str">
        <f>Clef_répartition[[#This Row],[Code association]]&amp;"_"&amp;Clef_répartition[[#This Row],[Nom association]]</f>
        <v>ARASPE_Association régionale de l'Action sociale Prilly-Echallens</v>
      </c>
      <c r="E11933">
        <f>COUNTIFS(D$2:D11933,Clef_répartition[[#This Row],[Code_Nom]],J$2:J11933,Clef_répartition[[#This Row],[Année]])</f>
        <v>30</v>
      </c>
      <c r="F11933">
        <f>IF(Clef_répartition[[#This Row],[Code_Nom]]=D11932,F11932-1,(COUNTIFS(Clef_répartition[Code_Nom],Clef_répartition[[#This Row],[Code_Nom]],Clef_répartition[Année],Clef_répartition[[#This Row],[Année]])))</f>
        <v>12</v>
      </c>
      <c r="G11933" t="str">
        <f>Clef_répartition[[#This Row],[Code_Nom]]&amp;"_"&amp;Clef_répartition[[#This Row],[Nombre]]&amp;"_"&amp;Clef_répartition[[#This Row],[Année]]</f>
        <v>ARASPE_Association régionale de l'Action sociale Prilly-Echallens_30_2022</v>
      </c>
      <c r="H11933">
        <v>5495</v>
      </c>
      <c r="I11933" t="s">
        <v>212</v>
      </c>
      <c r="J11933">
        <v>2022</v>
      </c>
      <c r="K11933">
        <v>4.1300000000000003E-2</v>
      </c>
    </row>
    <row r="11934" spans="1:11" x14ac:dyDescent="0.25">
      <c r="A11934" t="s">
        <v>713</v>
      </c>
      <c r="B11934" t="s">
        <v>525</v>
      </c>
      <c r="C11934" t="s">
        <v>526</v>
      </c>
      <c r="D11934" t="str">
        <f>Clef_répartition[[#This Row],[Code association]]&amp;"_"&amp;Clef_répartition[[#This Row],[Nom association]]</f>
        <v>ARASPE_Association régionale de l'Action sociale Prilly-Echallens</v>
      </c>
      <c r="E11934">
        <f>COUNTIFS(D$2:D11934,Clef_répartition[[#This Row],[Code_Nom]],J$2:J11934,Clef_répartition[[#This Row],[Année]])</f>
        <v>31</v>
      </c>
      <c r="F11934">
        <f>IF(Clef_répartition[[#This Row],[Code_Nom]]=D11933,F11933-1,(COUNTIFS(Clef_répartition[Code_Nom],Clef_répartition[[#This Row],[Code_Nom]],Clef_répartition[Année],Clef_répartition[[#This Row],[Année]])))</f>
        <v>11</v>
      </c>
      <c r="G11934" t="str">
        <f>Clef_répartition[[#This Row],[Code_Nom]]&amp;"_"&amp;Clef_répartition[[#This Row],[Nombre]]&amp;"_"&amp;Clef_répartition[[#This Row],[Année]]</f>
        <v>ARASPE_Association régionale de l'Action sociale Prilly-Echallens_31_2022</v>
      </c>
      <c r="H11934">
        <v>5496</v>
      </c>
      <c r="I11934" t="s">
        <v>213</v>
      </c>
      <c r="J11934">
        <v>2022</v>
      </c>
      <c r="K11934">
        <v>2.4299999999999999E-2</v>
      </c>
    </row>
    <row r="11935" spans="1:11" x14ac:dyDescent="0.25">
      <c r="A11935" t="s">
        <v>713</v>
      </c>
      <c r="B11935" t="s">
        <v>525</v>
      </c>
      <c r="C11935" t="s">
        <v>526</v>
      </c>
      <c r="D11935" t="str">
        <f>Clef_répartition[[#This Row],[Code association]]&amp;"_"&amp;Clef_répartition[[#This Row],[Nom association]]</f>
        <v>ARASPE_Association régionale de l'Action sociale Prilly-Echallens</v>
      </c>
      <c r="E11935">
        <f>COUNTIFS(D$2:D11935,Clef_répartition[[#This Row],[Code_Nom]],J$2:J11935,Clef_répartition[[#This Row],[Année]])</f>
        <v>32</v>
      </c>
      <c r="F11935">
        <f>IF(Clef_répartition[[#This Row],[Code_Nom]]=D11934,F11934-1,(COUNTIFS(Clef_répartition[Code_Nom],Clef_répartition[[#This Row],[Code_Nom]],Clef_répartition[Année],Clef_répartition[[#This Row],[Année]])))</f>
        <v>10</v>
      </c>
      <c r="G11935" t="str">
        <f>Clef_répartition[[#This Row],[Code_Nom]]&amp;"_"&amp;Clef_répartition[[#This Row],[Nombre]]&amp;"_"&amp;Clef_répartition[[#This Row],[Année]]</f>
        <v>ARASPE_Association régionale de l'Action sociale Prilly-Echallens_32_2022</v>
      </c>
      <c r="H11935">
        <v>5531</v>
      </c>
      <c r="I11935" t="s">
        <v>214</v>
      </c>
      <c r="J11935">
        <v>2022</v>
      </c>
      <c r="K11935">
        <v>5.4000000000000003E-3</v>
      </c>
    </row>
    <row r="11936" spans="1:11" x14ac:dyDescent="0.25">
      <c r="A11936" t="s">
        <v>713</v>
      </c>
      <c r="B11936" t="s">
        <v>525</v>
      </c>
      <c r="C11936" t="s">
        <v>526</v>
      </c>
      <c r="D11936" t="str">
        <f>Clef_répartition[[#This Row],[Code association]]&amp;"_"&amp;Clef_répartition[[#This Row],[Nom association]]</f>
        <v>ARASPE_Association régionale de l'Action sociale Prilly-Echallens</v>
      </c>
      <c r="E11936">
        <f>COUNTIFS(D$2:D11936,Clef_répartition[[#This Row],[Code_Nom]],J$2:J11936,Clef_répartition[[#This Row],[Année]])</f>
        <v>33</v>
      </c>
      <c r="F11936">
        <f>IF(Clef_répartition[[#This Row],[Code_Nom]]=D11935,F11935-1,(COUNTIFS(Clef_répartition[Code_Nom],Clef_répartition[[#This Row],[Code_Nom]],Clef_répartition[Année],Clef_répartition[[#This Row],[Année]])))</f>
        <v>9</v>
      </c>
      <c r="G11936" t="str">
        <f>Clef_répartition[[#This Row],[Code_Nom]]&amp;"_"&amp;Clef_répartition[[#This Row],[Nombre]]&amp;"_"&amp;Clef_répartition[[#This Row],[Année]]</f>
        <v>ARASPE_Association régionale de l'Action sociale Prilly-Echallens_33_2022</v>
      </c>
      <c r="H11936">
        <v>5533</v>
      </c>
      <c r="I11936" t="s">
        <v>216</v>
      </c>
      <c r="J11936">
        <v>2022</v>
      </c>
      <c r="K11936">
        <v>1.0699999999999999E-2</v>
      </c>
    </row>
    <row r="11937" spans="1:11" x14ac:dyDescent="0.25">
      <c r="A11937" t="s">
        <v>713</v>
      </c>
      <c r="B11937" t="s">
        <v>525</v>
      </c>
      <c r="C11937" t="s">
        <v>526</v>
      </c>
      <c r="D11937" t="str">
        <f>Clef_répartition[[#This Row],[Code association]]&amp;"_"&amp;Clef_répartition[[#This Row],[Nom association]]</f>
        <v>ARASPE_Association régionale de l'Action sociale Prilly-Echallens</v>
      </c>
      <c r="E11937">
        <f>COUNTIFS(D$2:D11937,Clef_répartition[[#This Row],[Code_Nom]],J$2:J11937,Clef_répartition[[#This Row],[Année]])</f>
        <v>34</v>
      </c>
      <c r="F11937">
        <f>IF(Clef_répartition[[#This Row],[Code_Nom]]=D11936,F11936-1,(COUNTIFS(Clef_répartition[Code_Nom],Clef_répartition[[#This Row],[Code_Nom]],Clef_répartition[Année],Clef_répartition[[#This Row],[Année]])))</f>
        <v>8</v>
      </c>
      <c r="G11937" t="str">
        <f>Clef_répartition[[#This Row],[Code_Nom]]&amp;"_"&amp;Clef_répartition[[#This Row],[Nombre]]&amp;"_"&amp;Clef_répartition[[#This Row],[Année]]</f>
        <v>ARASPE_Association régionale de l'Action sociale Prilly-Echallens_34_2022</v>
      </c>
      <c r="H11937">
        <v>5589</v>
      </c>
      <c r="I11937" t="s">
        <v>223</v>
      </c>
      <c r="J11937">
        <v>2022</v>
      </c>
      <c r="K11937">
        <v>0.15870000000000001</v>
      </c>
    </row>
    <row r="11938" spans="1:11" x14ac:dyDescent="0.25">
      <c r="A11938" t="s">
        <v>713</v>
      </c>
      <c r="B11938" t="s">
        <v>525</v>
      </c>
      <c r="C11938" t="s">
        <v>526</v>
      </c>
      <c r="D11938" t="str">
        <f>Clef_répartition[[#This Row],[Code association]]&amp;"_"&amp;Clef_répartition[[#This Row],[Nom association]]</f>
        <v>ARASPE_Association régionale de l'Action sociale Prilly-Echallens</v>
      </c>
      <c r="E11938">
        <f>COUNTIFS(D$2:D11938,Clef_répartition[[#This Row],[Code_Nom]],J$2:J11938,Clef_répartition[[#This Row],[Année]])</f>
        <v>35</v>
      </c>
      <c r="F11938">
        <f>IF(Clef_répartition[[#This Row],[Code_Nom]]=D11937,F11937-1,(COUNTIFS(Clef_répartition[Code_Nom],Clef_répartition[[#This Row],[Code_Nom]],Clef_répartition[Année],Clef_répartition[[#This Row],[Année]])))</f>
        <v>7</v>
      </c>
      <c r="G11938" t="str">
        <f>Clef_répartition[[#This Row],[Code_Nom]]&amp;"_"&amp;Clef_répartition[[#This Row],[Nombre]]&amp;"_"&amp;Clef_répartition[[#This Row],[Année]]</f>
        <v>ARASPE_Association régionale de l'Action sociale Prilly-Echallens_35_2022</v>
      </c>
      <c r="H11938">
        <v>5592</v>
      </c>
      <c r="I11938" t="s">
        <v>234</v>
      </c>
      <c r="J11938">
        <v>2022</v>
      </c>
      <c r="K11938">
        <v>4.48E-2</v>
      </c>
    </row>
    <row r="11939" spans="1:11" x14ac:dyDescent="0.25">
      <c r="A11939" t="s">
        <v>713</v>
      </c>
      <c r="B11939" t="s">
        <v>525</v>
      </c>
      <c r="C11939" t="s">
        <v>526</v>
      </c>
      <c r="D11939" t="str">
        <f>Clef_répartition[[#This Row],[Code association]]&amp;"_"&amp;Clef_répartition[[#This Row],[Nom association]]</f>
        <v>ARASPE_Association régionale de l'Action sociale Prilly-Echallens</v>
      </c>
      <c r="E11939">
        <f>COUNTIFS(D$2:D11939,Clef_répartition[[#This Row],[Code_Nom]],J$2:J11939,Clef_répartition[[#This Row],[Année]])</f>
        <v>36</v>
      </c>
      <c r="F11939">
        <f>IF(Clef_répartition[[#This Row],[Code_Nom]]=D11938,F11938-1,(COUNTIFS(Clef_répartition[Code_Nom],Clef_répartition[[#This Row],[Code_Nom]],Clef_répartition[Année],Clef_répartition[[#This Row],[Année]])))</f>
        <v>6</v>
      </c>
      <c r="G11939" t="str">
        <f>Clef_répartition[[#This Row],[Code_Nom]]&amp;"_"&amp;Clef_répartition[[#This Row],[Nombre]]&amp;"_"&amp;Clef_répartition[[#This Row],[Année]]</f>
        <v>ARASPE_Association régionale de l'Action sociale Prilly-Echallens_36_2022</v>
      </c>
      <c r="H11939">
        <v>5534</v>
      </c>
      <c r="I11939" t="s">
        <v>241</v>
      </c>
      <c r="J11939">
        <v>2022</v>
      </c>
      <c r="K11939">
        <v>3.8999999999999998E-3</v>
      </c>
    </row>
    <row r="11940" spans="1:11" x14ac:dyDescent="0.25">
      <c r="A11940" t="s">
        <v>713</v>
      </c>
      <c r="B11940" t="s">
        <v>525</v>
      </c>
      <c r="C11940" t="s">
        <v>526</v>
      </c>
      <c r="D11940" t="str">
        <f>Clef_répartition[[#This Row],[Code association]]&amp;"_"&amp;Clef_répartition[[#This Row],[Nom association]]</f>
        <v>ARASPE_Association régionale de l'Action sociale Prilly-Echallens</v>
      </c>
      <c r="E11940">
        <f>COUNTIFS(D$2:D11940,Clef_répartition[[#This Row],[Code_Nom]],J$2:J11940,Clef_répartition[[#This Row],[Année]])</f>
        <v>37</v>
      </c>
      <c r="F11940">
        <f>IF(Clef_répartition[[#This Row],[Code_Nom]]=D11939,F11939-1,(COUNTIFS(Clef_répartition[Code_Nom],Clef_répartition[[#This Row],[Code_Nom]],Clef_répartition[Année],Clef_répartition[[#This Row],[Année]])))</f>
        <v>5</v>
      </c>
      <c r="G11940" t="str">
        <f>Clef_répartition[[#This Row],[Code_Nom]]&amp;"_"&amp;Clef_répartition[[#This Row],[Nombre]]&amp;"_"&amp;Clef_répartition[[#This Row],[Année]]</f>
        <v>ARASPE_Association régionale de l'Action sociale Prilly-Echallens_37_2022</v>
      </c>
      <c r="H11940">
        <v>5535</v>
      </c>
      <c r="I11940" t="s">
        <v>242</v>
      </c>
      <c r="J11940">
        <v>2022</v>
      </c>
      <c r="K11940">
        <v>1.04E-2</v>
      </c>
    </row>
    <row r="11941" spans="1:11" x14ac:dyDescent="0.25">
      <c r="A11941" t="s">
        <v>713</v>
      </c>
      <c r="B11941" t="s">
        <v>525</v>
      </c>
      <c r="C11941" t="s">
        <v>526</v>
      </c>
      <c r="D11941" t="str">
        <f>Clef_répartition[[#This Row],[Code association]]&amp;"_"&amp;Clef_répartition[[#This Row],[Nom association]]</f>
        <v>ARASPE_Association régionale de l'Action sociale Prilly-Echallens</v>
      </c>
      <c r="E11941">
        <f>COUNTIFS(D$2:D11941,Clef_répartition[[#This Row],[Code_Nom]],J$2:J11941,Clef_répartition[[#This Row],[Année]])</f>
        <v>38</v>
      </c>
      <c r="F11941">
        <f>IF(Clef_répartition[[#This Row],[Code_Nom]]=D11940,F11940-1,(COUNTIFS(Clef_répartition[Code_Nom],Clef_répartition[[#This Row],[Code_Nom]],Clef_répartition[Année],Clef_répartition[[#This Row],[Année]])))</f>
        <v>4</v>
      </c>
      <c r="G11941" t="str">
        <f>Clef_répartition[[#This Row],[Code_Nom]]&amp;"_"&amp;Clef_répartition[[#This Row],[Nombre]]&amp;"_"&amp;Clef_répartition[[#This Row],[Année]]</f>
        <v>ARASPE_Association régionale de l'Action sociale Prilly-Echallens_38_2022</v>
      </c>
      <c r="H11941">
        <v>5501</v>
      </c>
      <c r="I11941" t="s">
        <v>258</v>
      </c>
      <c r="J11941">
        <v>2022</v>
      </c>
      <c r="K11941">
        <v>1.47E-2</v>
      </c>
    </row>
    <row r="11942" spans="1:11" x14ac:dyDescent="0.25">
      <c r="A11942" t="s">
        <v>713</v>
      </c>
      <c r="B11942" t="s">
        <v>525</v>
      </c>
      <c r="C11942" t="s">
        <v>526</v>
      </c>
      <c r="D11942" t="str">
        <f>Clef_répartition[[#This Row],[Code association]]&amp;"_"&amp;Clef_répartition[[#This Row],[Nom association]]</f>
        <v>ARASPE_Association régionale de l'Action sociale Prilly-Echallens</v>
      </c>
      <c r="E11942">
        <f>COUNTIFS(D$2:D11942,Clef_répartition[[#This Row],[Code_Nom]],J$2:J11942,Clef_répartition[[#This Row],[Année]])</f>
        <v>39</v>
      </c>
      <c r="F11942">
        <f>IF(Clef_répartition[[#This Row],[Code_Nom]]=D11941,F11941-1,(COUNTIFS(Clef_répartition[Code_Nom],Clef_répartition[[#This Row],[Code_Nom]],Clef_répartition[Année],Clef_répartition[[#This Row],[Année]])))</f>
        <v>3</v>
      </c>
      <c r="G11942" t="str">
        <f>Clef_répartition[[#This Row],[Code_Nom]]&amp;"_"&amp;Clef_répartition[[#This Row],[Nombre]]&amp;"_"&amp;Clef_répartition[[#This Row],[Année]]</f>
        <v>ARASPE_Association régionale de l'Action sociale Prilly-Echallens_39_2022</v>
      </c>
      <c r="H11942">
        <v>5537</v>
      </c>
      <c r="I11942" t="s">
        <v>282</v>
      </c>
      <c r="J11942">
        <v>2022</v>
      </c>
      <c r="K11942">
        <v>1.6899999999999998E-2</v>
      </c>
    </row>
    <row r="11943" spans="1:11" x14ac:dyDescent="0.25">
      <c r="A11943" t="s">
        <v>713</v>
      </c>
      <c r="B11943" t="s">
        <v>525</v>
      </c>
      <c r="C11943" t="s">
        <v>526</v>
      </c>
      <c r="D11943" t="str">
        <f>Clef_répartition[[#This Row],[Code association]]&amp;"_"&amp;Clef_répartition[[#This Row],[Nom association]]</f>
        <v>ARASPE_Association régionale de l'Action sociale Prilly-Echallens</v>
      </c>
      <c r="E11943">
        <f>COUNTIFS(D$2:D11943,Clef_répartition[[#This Row],[Code_Nom]],J$2:J11943,Clef_répartition[[#This Row],[Année]])</f>
        <v>40</v>
      </c>
      <c r="F11943">
        <f>IF(Clef_répartition[[#This Row],[Code_Nom]]=D11942,F11942-1,(COUNTIFS(Clef_répartition[Code_Nom],Clef_répartition[[#This Row],[Code_Nom]],Clef_répartition[Année],Clef_répartition[[#This Row],[Année]])))</f>
        <v>2</v>
      </c>
      <c r="G11943" t="str">
        <f>Clef_répartition[[#This Row],[Code_Nom]]&amp;"_"&amp;Clef_répartition[[#This Row],[Nombre]]&amp;"_"&amp;Clef_répartition[[#This Row],[Année]]</f>
        <v>ARASPE_Association régionale de l'Action sociale Prilly-Echallens_40_2022</v>
      </c>
      <c r="H11943">
        <v>5539</v>
      </c>
      <c r="I11943" t="s">
        <v>288</v>
      </c>
      <c r="J11943">
        <v>2022</v>
      </c>
      <c r="K11943">
        <v>1.41E-2</v>
      </c>
    </row>
    <row r="11944" spans="1:11" x14ac:dyDescent="0.25">
      <c r="A11944" t="s">
        <v>713</v>
      </c>
      <c r="B11944" t="s">
        <v>525</v>
      </c>
      <c r="C11944" t="s">
        <v>526</v>
      </c>
      <c r="D11944" t="str">
        <f>Clef_répartition[[#This Row],[Code association]]&amp;"_"&amp;Clef_répartition[[#This Row],[Nom association]]</f>
        <v>ARASPE_Association régionale de l'Action sociale Prilly-Echallens</v>
      </c>
      <c r="E11944">
        <f>COUNTIFS(D$2:D11944,Clef_répartition[[#This Row],[Code_Nom]],J$2:J11944,Clef_répartition[[#This Row],[Année]])</f>
        <v>41</v>
      </c>
      <c r="F11944">
        <f>IF(Clef_répartition[[#This Row],[Code_Nom]]=D11943,F11943-1,(COUNTIFS(Clef_répartition[Code_Nom],Clef_répartition[[#This Row],[Code_Nom]],Clef_répartition[Année],Clef_répartition[[#This Row],[Année]])))</f>
        <v>1</v>
      </c>
      <c r="G11944" t="str">
        <f>Clef_répartition[[#This Row],[Code_Nom]]&amp;"_"&amp;Clef_répartition[[#This Row],[Nombre]]&amp;"_"&amp;Clef_répartition[[#This Row],[Année]]</f>
        <v>ARASPE_Association régionale de l'Action sociale Prilly-Echallens_41_2022</v>
      </c>
      <c r="H11944">
        <v>5503</v>
      </c>
      <c r="I11944" t="s">
        <v>290</v>
      </c>
      <c r="J11944">
        <v>2022</v>
      </c>
      <c r="K11944">
        <v>1.7299999999999999E-2</v>
      </c>
    </row>
    <row r="11945" spans="1:11" x14ac:dyDescent="0.25">
      <c r="A11945" t="s">
        <v>713</v>
      </c>
      <c r="B11945" t="s">
        <v>656</v>
      </c>
      <c r="C11945" t="s">
        <v>657</v>
      </c>
      <c r="D11945" t="str">
        <f>Clef_répartition[[#This Row],[Code association]]&amp;"_"&amp;Clef_répartition[[#This Row],[Nom association]]</f>
        <v>ARCC_Association intercommunale pour l'épuration des eaux de la Région des côtes de Chalamont</v>
      </c>
      <c r="E11945">
        <f>COUNTIFS(D$2:D11945,Clef_répartition[[#This Row],[Code_Nom]],J$2:J11945,Clef_répartition[[#This Row],[Année]])</f>
        <v>1</v>
      </c>
      <c r="F11945">
        <f>IF(Clef_répartition[[#This Row],[Code_Nom]]=D11944,F11944-1,(COUNTIFS(Clef_répartition[Code_Nom],Clef_répartition[[#This Row],[Code_Nom]],Clef_répartition[Année],Clef_répartition[[#This Row],[Année]])))</f>
        <v>4</v>
      </c>
      <c r="G11945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Chalamont_1_2022</v>
      </c>
      <c r="H11945">
        <v>5902</v>
      </c>
      <c r="I11945" t="s">
        <v>18</v>
      </c>
      <c r="J11945">
        <v>2022</v>
      </c>
      <c r="K11945">
        <v>0.25</v>
      </c>
    </row>
    <row r="11946" spans="1:11" x14ac:dyDescent="0.25">
      <c r="A11946" t="s">
        <v>713</v>
      </c>
      <c r="B11946" t="s">
        <v>656</v>
      </c>
      <c r="C11946" t="s">
        <v>657</v>
      </c>
      <c r="D11946" t="str">
        <f>Clef_répartition[[#This Row],[Code association]]&amp;"_"&amp;Clef_répartition[[#This Row],[Nom association]]</f>
        <v>ARCC_Association intercommunale pour l'épuration des eaux de la Région des côtes de Chalamont</v>
      </c>
      <c r="E11946">
        <f>COUNTIFS(D$2:D11946,Clef_répartition[[#This Row],[Code_Nom]],J$2:J11946,Clef_répartition[[#This Row],[Année]])</f>
        <v>2</v>
      </c>
      <c r="F11946">
        <f>IF(Clef_répartition[[#This Row],[Code_Nom]]=D11945,F11945-1,(COUNTIFS(Clef_répartition[Code_Nom],Clef_répartition[[#This Row],[Code_Nom]],Clef_répartition[Année],Clef_répartition[[#This Row],[Année]])))</f>
        <v>3</v>
      </c>
      <c r="G11946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Chalamont_2_2022</v>
      </c>
      <c r="H11946">
        <v>5749</v>
      </c>
      <c r="I11946" t="s">
        <v>58</v>
      </c>
      <c r="J11946">
        <v>2022</v>
      </c>
      <c r="K11946">
        <v>0.13</v>
      </c>
    </row>
    <row r="11947" spans="1:11" x14ac:dyDescent="0.25">
      <c r="A11947" t="s">
        <v>713</v>
      </c>
      <c r="B11947" t="s">
        <v>656</v>
      </c>
      <c r="C11947" t="s">
        <v>657</v>
      </c>
      <c r="D11947" t="str">
        <f>Clef_répartition[[#This Row],[Code association]]&amp;"_"&amp;Clef_répartition[[#This Row],[Nom association]]</f>
        <v>ARCC_Association intercommunale pour l'épuration des eaux de la Région des côtes de Chalamont</v>
      </c>
      <c r="E11947">
        <f>COUNTIFS(D$2:D11947,Clef_répartition[[#This Row],[Code_Nom]],J$2:J11947,Clef_répartition[[#This Row],[Année]])</f>
        <v>3</v>
      </c>
      <c r="F11947">
        <f>IF(Clef_répartition[[#This Row],[Code_Nom]]=D11946,F11946-1,(COUNTIFS(Clef_répartition[Code_Nom],Clef_répartition[[#This Row],[Code_Nom]],Clef_répartition[Année],Clef_répartition[[#This Row],[Année]])))</f>
        <v>2</v>
      </c>
      <c r="G11947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Chalamont_3_2022</v>
      </c>
      <c r="H11947">
        <v>5914</v>
      </c>
      <c r="I11947" t="s">
        <v>105</v>
      </c>
      <c r="J11947">
        <v>2022</v>
      </c>
      <c r="K11947">
        <v>0.23</v>
      </c>
    </row>
    <row r="11948" spans="1:11" x14ac:dyDescent="0.25">
      <c r="A11948" t="s">
        <v>713</v>
      </c>
      <c r="B11948" t="s">
        <v>656</v>
      </c>
      <c r="C11948" t="s">
        <v>657</v>
      </c>
      <c r="D11948" t="str">
        <f>Clef_répartition[[#This Row],[Code association]]&amp;"_"&amp;Clef_répartition[[#This Row],[Nom association]]</f>
        <v>ARCC_Association intercommunale pour l'épuration des eaux de la Région des côtes de Chalamont</v>
      </c>
      <c r="E11948">
        <f>COUNTIFS(D$2:D11948,Clef_répartition[[#This Row],[Code_Nom]],J$2:J11948,Clef_répartition[[#This Row],[Année]])</f>
        <v>4</v>
      </c>
      <c r="F11948">
        <f>IF(Clef_répartition[[#This Row],[Code_Nom]]=D11947,F11947-1,(COUNTIFS(Clef_répartition[Code_Nom],Clef_répartition[[#This Row],[Code_Nom]],Clef_répartition[Année],Clef_répartition[[#This Row],[Année]])))</f>
        <v>1</v>
      </c>
      <c r="G11948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Chalamont_4_2022</v>
      </c>
      <c r="H11948">
        <v>5929</v>
      </c>
      <c r="I11948" t="s">
        <v>257</v>
      </c>
      <c r="J11948">
        <v>2022</v>
      </c>
      <c r="K11948">
        <v>0.39</v>
      </c>
    </row>
    <row r="11949" spans="1:11" x14ac:dyDescent="0.25">
      <c r="A11949" t="s">
        <v>713</v>
      </c>
      <c r="B11949" t="s">
        <v>636</v>
      </c>
      <c r="C11949" t="s">
        <v>637</v>
      </c>
      <c r="D11949" t="str">
        <f>Clef_répartition[[#This Row],[Code association]]&amp;"_"&amp;Clef_répartition[[#This Row],[Nom association]]</f>
        <v>ARPEJE _Association Régionale Pour l’Enfance et la Jeunesse</v>
      </c>
      <c r="E11949">
        <f>COUNTIFS(D$2:D11949,Clef_répartition[[#This Row],[Code_Nom]],J$2:J11949,Clef_répartition[[#This Row],[Année]])</f>
        <v>1</v>
      </c>
      <c r="F11949">
        <f>IF(Clef_répartition[[#This Row],[Code_Nom]]=D11948,F11948-1,(COUNTIFS(Clef_répartition[Code_Nom],Clef_répartition[[#This Row],[Code_Nom]],Clef_répartition[Année],Clef_répartition[[#This Row],[Année]])))</f>
        <v>4</v>
      </c>
      <c r="G11949" t="str">
        <f>Clef_répartition[[#This Row],[Code_Nom]]&amp;"_"&amp;Clef_répartition[[#This Row],[Nombre]]&amp;"_"&amp;Clef_répartition[[#This Row],[Année]]</f>
        <v>ARPEJE _Association Régionale Pour l’Enfance et la Jeunesse_1_2022</v>
      </c>
      <c r="H11949">
        <v>5451</v>
      </c>
      <c r="I11949" t="s">
        <v>10</v>
      </c>
      <c r="J11949">
        <v>2022</v>
      </c>
      <c r="K11949">
        <v>0.44290000000000002</v>
      </c>
    </row>
    <row r="11950" spans="1:11" x14ac:dyDescent="0.25">
      <c r="A11950" t="s">
        <v>713</v>
      </c>
      <c r="B11950" t="s">
        <v>636</v>
      </c>
      <c r="C11950" t="s">
        <v>637</v>
      </c>
      <c r="D11950" t="str">
        <f>Clef_répartition[[#This Row],[Code association]]&amp;"_"&amp;Clef_répartition[[#This Row],[Nom association]]</f>
        <v>ARPEJE _Association Régionale Pour l’Enfance et la Jeunesse</v>
      </c>
      <c r="E11950">
        <f>COUNTIFS(D$2:D11950,Clef_répartition[[#This Row],[Code_Nom]],J$2:J11950,Clef_répartition[[#This Row],[Année]])</f>
        <v>2</v>
      </c>
      <c r="F11950">
        <f>IF(Clef_répartition[[#This Row],[Code_Nom]]=D11949,F11949-1,(COUNTIFS(Clef_répartition[Code_Nom],Clef_répartition[[#This Row],[Code_Nom]],Clef_répartition[Année],Clef_répartition[[#This Row],[Année]])))</f>
        <v>3</v>
      </c>
      <c r="G11950" t="str">
        <f>Clef_répartition[[#This Row],[Code_Nom]]&amp;"_"&amp;Clef_répartition[[#This Row],[Nombre]]&amp;"_"&amp;Clef_répartition[[#This Row],[Année]]</f>
        <v>ARPEJE _Association Régionale Pour l’Enfance et la Jeunesse_2_2022</v>
      </c>
      <c r="H11950">
        <v>5456</v>
      </c>
      <c r="I11950" t="s">
        <v>87</v>
      </c>
      <c r="J11950">
        <v>2022</v>
      </c>
      <c r="K11950">
        <v>0.1701</v>
      </c>
    </row>
    <row r="11951" spans="1:11" x14ac:dyDescent="0.25">
      <c r="A11951" t="s">
        <v>713</v>
      </c>
      <c r="B11951" t="s">
        <v>636</v>
      </c>
      <c r="C11951" t="s">
        <v>637</v>
      </c>
      <c r="D11951" t="str">
        <f>Clef_répartition[[#This Row],[Code association]]&amp;"_"&amp;Clef_répartition[[#This Row],[Nom association]]</f>
        <v>ARPEJE _Association Régionale Pour l’Enfance et la Jeunesse</v>
      </c>
      <c r="E11951">
        <f>COUNTIFS(D$2:D11951,Clef_répartition[[#This Row],[Code_Nom]],J$2:J11951,Clef_répartition[[#This Row],[Année]])</f>
        <v>3</v>
      </c>
      <c r="F11951">
        <f>IF(Clef_répartition[[#This Row],[Code_Nom]]=D11950,F11950-1,(COUNTIFS(Clef_répartition[Code_Nom],Clef_répartition[[#This Row],[Code_Nom]],Clef_répartition[Année],Clef_répartition[[#This Row],[Année]])))</f>
        <v>2</v>
      </c>
      <c r="G11951" t="str">
        <f>Clef_répartition[[#This Row],[Code_Nom]]&amp;"_"&amp;Clef_répartition[[#This Row],[Nombre]]&amp;"_"&amp;Clef_répartition[[#This Row],[Année]]</f>
        <v>ARPEJE _Association Régionale Pour l’Enfance et la Jeunesse_3_2022</v>
      </c>
      <c r="H11951">
        <v>5458</v>
      </c>
      <c r="I11951" t="s">
        <v>111</v>
      </c>
      <c r="J11951">
        <v>2022</v>
      </c>
      <c r="K11951">
        <v>7.4200000000000002E-2</v>
      </c>
    </row>
    <row r="11952" spans="1:11" x14ac:dyDescent="0.25">
      <c r="A11952" t="s">
        <v>713</v>
      </c>
      <c r="B11952" t="s">
        <v>636</v>
      </c>
      <c r="C11952" t="s">
        <v>637</v>
      </c>
      <c r="D11952" t="str">
        <f>Clef_répartition[[#This Row],[Code association]]&amp;"_"&amp;Clef_répartition[[#This Row],[Nom association]]</f>
        <v>ARPEJE _Association Régionale Pour l’Enfance et la Jeunesse</v>
      </c>
      <c r="E11952">
        <f>COUNTIFS(D$2:D11952,Clef_répartition[[#This Row],[Code_Nom]],J$2:J11952,Clef_répartition[[#This Row],[Année]])</f>
        <v>4</v>
      </c>
      <c r="F11952">
        <f>IF(Clef_répartition[[#This Row],[Code_Nom]]=D11951,F11951-1,(COUNTIFS(Clef_répartition[Code_Nom],Clef_répartition[[#This Row],[Code_Nom]],Clef_répartition[Année],Clef_répartition[[#This Row],[Année]])))</f>
        <v>1</v>
      </c>
      <c r="G11952" t="str">
        <f>Clef_répartition[[#This Row],[Code_Nom]]&amp;"_"&amp;Clef_répartition[[#This Row],[Nombre]]&amp;"_"&amp;Clef_répartition[[#This Row],[Année]]</f>
        <v>ARPEJE _Association Régionale Pour l’Enfance et la Jeunesse_4_2022</v>
      </c>
      <c r="H11952">
        <v>5464</v>
      </c>
      <c r="I11952" t="s">
        <v>296</v>
      </c>
      <c r="J11952">
        <v>2022</v>
      </c>
      <c r="K11952">
        <v>0.31280000000000002</v>
      </c>
    </row>
    <row r="11953" spans="1:11" x14ac:dyDescent="0.25">
      <c r="A11953" t="s">
        <v>713</v>
      </c>
      <c r="B11953" t="s">
        <v>487</v>
      </c>
      <c r="C11953" t="s">
        <v>488</v>
      </c>
      <c r="D11953" t="str">
        <f>Clef_répartition[[#This Row],[Code association]]&amp;"_"&amp;Clef_répartition[[#This Row],[Nom association]]</f>
        <v>ASAICE_Association scolaire et d'accueil de jour des enfants intercommunale Chavornay et environs</v>
      </c>
      <c r="E11953">
        <f>COUNTIFS(D$2:D11953,Clef_répartition[[#This Row],[Code_Nom]],J$2:J11953,Clef_répartition[[#This Row],[Année]])</f>
        <v>1</v>
      </c>
      <c r="F11953">
        <f>IF(Clef_répartition[[#This Row],[Code_Nom]]=D11952,F11952-1,(COUNTIFS(Clef_répartition[Code_Nom],Clef_répartition[[#This Row],[Code_Nom]],Clef_répartition[Année],Clef_répartition[[#This Row],[Année]])))</f>
        <v>5</v>
      </c>
      <c r="G11953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environs_1_2022</v>
      </c>
      <c r="H11953">
        <v>5746</v>
      </c>
      <c r="I11953" t="s">
        <v>15</v>
      </c>
      <c r="J11953">
        <v>2022</v>
      </c>
      <c r="K11953">
        <v>0.13400000000000001</v>
      </c>
    </row>
    <row r="11954" spans="1:11" x14ac:dyDescent="0.25">
      <c r="A11954" t="s">
        <v>713</v>
      </c>
      <c r="B11954" t="s">
        <v>487</v>
      </c>
      <c r="C11954" t="s">
        <v>488</v>
      </c>
      <c r="D11954" t="str">
        <f>Clef_répartition[[#This Row],[Code association]]&amp;"_"&amp;Clef_répartition[[#This Row],[Nom association]]</f>
        <v>ASAICE_Association scolaire et d'accueil de jour des enfants intercommunale Chavornay et environs</v>
      </c>
      <c r="E11954">
        <f>COUNTIFS(D$2:D11954,Clef_répartition[[#This Row],[Code_Nom]],J$2:J11954,Clef_répartition[[#This Row],[Année]])</f>
        <v>2</v>
      </c>
      <c r="F11954">
        <f>IF(Clef_répartition[[#This Row],[Code_Nom]]=D11953,F11953-1,(COUNTIFS(Clef_répartition[Code_Nom],Clef_répartition[[#This Row],[Code_Nom]],Clef_répartition[Année],Clef_répartition[[#This Row],[Année]])))</f>
        <v>4</v>
      </c>
      <c r="G11954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environs_2_2022</v>
      </c>
      <c r="H11954">
        <v>5902</v>
      </c>
      <c r="I11954" t="s">
        <v>18</v>
      </c>
      <c r="J11954">
        <v>2022</v>
      </c>
      <c r="K11954">
        <v>5.5E-2</v>
      </c>
    </row>
    <row r="11955" spans="1:11" x14ac:dyDescent="0.25">
      <c r="A11955" t="s">
        <v>713</v>
      </c>
      <c r="B11955" t="s">
        <v>487</v>
      </c>
      <c r="C11955" t="s">
        <v>488</v>
      </c>
      <c r="D11955" t="str">
        <f>Clef_répartition[[#This Row],[Code association]]&amp;"_"&amp;Clef_répartition[[#This Row],[Nom association]]</f>
        <v>ASAICE_Association scolaire et d'accueil de jour des enfants intercommunale Chavornay et environs</v>
      </c>
      <c r="E11955">
        <f>COUNTIFS(D$2:D11955,Clef_répartition[[#This Row],[Code_Nom]],J$2:J11955,Clef_répartition[[#This Row],[Année]])</f>
        <v>3</v>
      </c>
      <c r="F11955">
        <f>IF(Clef_répartition[[#This Row],[Code_Nom]]=D11954,F11954-1,(COUNTIFS(Clef_répartition[Code_Nom],Clef_répartition[[#This Row],[Code_Nom]],Clef_répartition[Année],Clef_répartition[[#This Row],[Année]])))</f>
        <v>3</v>
      </c>
      <c r="G11955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environs_3_2022</v>
      </c>
      <c r="H11955">
        <v>5749</v>
      </c>
      <c r="I11955" t="s">
        <v>58</v>
      </c>
      <c r="J11955">
        <v>2022</v>
      </c>
      <c r="K11955">
        <v>0.68100000000000005</v>
      </c>
    </row>
    <row r="11956" spans="1:11" x14ac:dyDescent="0.25">
      <c r="A11956" t="s">
        <v>713</v>
      </c>
      <c r="B11956" t="s">
        <v>487</v>
      </c>
      <c r="C11956" t="s">
        <v>488</v>
      </c>
      <c r="D11956" t="str">
        <f>Clef_répartition[[#This Row],[Code association]]&amp;"_"&amp;Clef_répartition[[#This Row],[Nom association]]</f>
        <v>ASAICE_Association scolaire et d'accueil de jour des enfants intercommunale Chavornay et environs</v>
      </c>
      <c r="E11956">
        <f>COUNTIFS(D$2:D11956,Clef_répartition[[#This Row],[Code_Nom]],J$2:J11956,Clef_répartition[[#This Row],[Année]])</f>
        <v>4</v>
      </c>
      <c r="F11956">
        <f>IF(Clef_répartition[[#This Row],[Code_Nom]]=D11955,F11955-1,(COUNTIFS(Clef_répartition[Code_Nom],Clef_répartition[[#This Row],[Code_Nom]],Clef_répartition[Année],Clef_répartition[[#This Row],[Année]])))</f>
        <v>2</v>
      </c>
      <c r="G11956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environs_4_2022</v>
      </c>
      <c r="H11956">
        <v>5914</v>
      </c>
      <c r="I11956" t="s">
        <v>105</v>
      </c>
      <c r="J11956">
        <v>2022</v>
      </c>
      <c r="K11956">
        <v>4.5999999999999999E-2</v>
      </c>
    </row>
    <row r="11957" spans="1:11" x14ac:dyDescent="0.25">
      <c r="A11957" t="s">
        <v>713</v>
      </c>
      <c r="B11957" t="s">
        <v>487</v>
      </c>
      <c r="C11957" t="s">
        <v>488</v>
      </c>
      <c r="D11957" t="str">
        <f>Clef_répartition[[#This Row],[Code association]]&amp;"_"&amp;Clef_répartition[[#This Row],[Nom association]]</f>
        <v>ASAICE_Association scolaire et d'accueil de jour des enfants intercommunale Chavornay et environs</v>
      </c>
      <c r="E11957">
        <f>COUNTIFS(D$2:D11957,Clef_répartition[[#This Row],[Code_Nom]],J$2:J11957,Clef_répartition[[#This Row],[Année]])</f>
        <v>5</v>
      </c>
      <c r="F11957">
        <f>IF(Clef_répartition[[#This Row],[Code_Nom]]=D11956,F11956-1,(COUNTIFS(Clef_répartition[Code_Nom],Clef_répartition[[#This Row],[Code_Nom]],Clef_répartition[Année],Clef_répartition[[#This Row],[Année]])))</f>
        <v>1</v>
      </c>
      <c r="G11957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environs_5_2022</v>
      </c>
      <c r="H11957">
        <v>5929</v>
      </c>
      <c r="I11957" t="s">
        <v>257</v>
      </c>
      <c r="J11957">
        <v>2022</v>
      </c>
      <c r="K11957">
        <v>8.4000000000000005E-2</v>
      </c>
    </row>
    <row r="11958" spans="1:11" x14ac:dyDescent="0.25">
      <c r="A11958" t="s">
        <v>713</v>
      </c>
      <c r="B11958" t="s">
        <v>519</v>
      </c>
      <c r="C11958" t="s">
        <v>520</v>
      </c>
      <c r="D11958" t="str">
        <f>Clef_répartition[[#This Row],[Code association]]&amp;"_"&amp;Clef_répartition[[#This Row],[Nom association]]</f>
        <v>ASCL_Association Scolaire Centre Lavaux</v>
      </c>
      <c r="E11958">
        <f>COUNTIFS(D$2:D11958,Clef_répartition[[#This Row],[Code_Nom]],J$2:J11958,Clef_répartition[[#This Row],[Année]])</f>
        <v>1</v>
      </c>
      <c r="F11958">
        <f>IF(Clef_répartition[[#This Row],[Code_Nom]]=D11957,F11957-1,(COUNTIFS(Clef_répartition[Code_Nom],Clef_répartition[[#This Row],[Code_Nom]],Clef_répartition[Année],Clef_répartition[[#This Row],[Année]])))</f>
        <v>5</v>
      </c>
      <c r="G11958" t="str">
        <f>Clef_répartition[[#This Row],[Code_Nom]]&amp;"_"&amp;Clef_répartition[[#This Row],[Nombre]]&amp;"_"&amp;Clef_répartition[[#This Row],[Année]]</f>
        <v>ASCL_Association Scolaire Centre Lavaux_1_2022</v>
      </c>
      <c r="H11958">
        <v>5613</v>
      </c>
      <c r="I11958" t="s">
        <v>33</v>
      </c>
      <c r="J11958">
        <v>2022</v>
      </c>
      <c r="K11958">
        <v>0.45319999999999999</v>
      </c>
    </row>
    <row r="11959" spans="1:11" x14ac:dyDescent="0.25">
      <c r="A11959" t="s">
        <v>713</v>
      </c>
      <c r="B11959" t="s">
        <v>519</v>
      </c>
      <c r="C11959" t="s">
        <v>520</v>
      </c>
      <c r="D11959" t="str">
        <f>Clef_répartition[[#This Row],[Code association]]&amp;"_"&amp;Clef_répartition[[#This Row],[Nom association]]</f>
        <v>ASCL_Association Scolaire Centre Lavaux</v>
      </c>
      <c r="E11959">
        <f>COUNTIFS(D$2:D11959,Clef_répartition[[#This Row],[Code_Nom]],J$2:J11959,Clef_répartition[[#This Row],[Année]])</f>
        <v>2</v>
      </c>
      <c r="F11959">
        <f>IF(Clef_répartition[[#This Row],[Code_Nom]]=D11958,F11958-1,(COUNTIFS(Clef_répartition[Code_Nom],Clef_répartition[[#This Row],[Code_Nom]],Clef_répartition[Année],Clef_répartition[[#This Row],[Année]])))</f>
        <v>4</v>
      </c>
      <c r="G11959" t="str">
        <f>Clef_répartition[[#This Row],[Code_Nom]]&amp;"_"&amp;Clef_répartition[[#This Row],[Nombre]]&amp;"_"&amp;Clef_répartition[[#This Row],[Année]]</f>
        <v>ASCL_Association Scolaire Centre Lavaux_2_2022</v>
      </c>
      <c r="H11959">
        <v>5601</v>
      </c>
      <c r="I11959" t="s">
        <v>66</v>
      </c>
      <c r="J11959">
        <v>2022</v>
      </c>
      <c r="K11959">
        <v>0.20280000000000001</v>
      </c>
    </row>
    <row r="11960" spans="1:11" x14ac:dyDescent="0.25">
      <c r="A11960" t="s">
        <v>713</v>
      </c>
      <c r="B11960" t="s">
        <v>519</v>
      </c>
      <c r="C11960" t="s">
        <v>520</v>
      </c>
      <c r="D11960" t="str">
        <f>Clef_répartition[[#This Row],[Code association]]&amp;"_"&amp;Clef_répartition[[#This Row],[Nom association]]</f>
        <v>ASCL_Association Scolaire Centre Lavaux</v>
      </c>
      <c r="E11960">
        <f>COUNTIFS(D$2:D11960,Clef_répartition[[#This Row],[Code_Nom]],J$2:J11960,Clef_répartition[[#This Row],[Année]])</f>
        <v>3</v>
      </c>
      <c r="F11960">
        <f>IF(Clef_répartition[[#This Row],[Code_Nom]]=D11959,F11959-1,(COUNTIFS(Clef_répartition[Code_Nom],Clef_répartition[[#This Row],[Code_Nom]],Clef_répartition[Année],Clef_répartition[[#This Row],[Année]])))</f>
        <v>3</v>
      </c>
      <c r="G11960" t="str">
        <f>Clef_répartition[[#This Row],[Code_Nom]]&amp;"_"&amp;Clef_répartition[[#This Row],[Nombre]]&amp;"_"&amp;Clef_répartition[[#This Row],[Année]]</f>
        <v>ASCL_Association Scolaire Centre Lavaux_3_2022</v>
      </c>
      <c r="H11960">
        <v>5607</v>
      </c>
      <c r="I11960" t="s">
        <v>225</v>
      </c>
      <c r="J11960">
        <v>2022</v>
      </c>
      <c r="K11960">
        <v>0.28599999999999998</v>
      </c>
    </row>
    <row r="11961" spans="1:11" x14ac:dyDescent="0.25">
      <c r="A11961" t="s">
        <v>713</v>
      </c>
      <c r="B11961" t="s">
        <v>519</v>
      </c>
      <c r="C11961" t="s">
        <v>520</v>
      </c>
      <c r="D11961" t="str">
        <f>Clef_répartition[[#This Row],[Code association]]&amp;"_"&amp;Clef_répartition[[#This Row],[Nom association]]</f>
        <v>ASCL_Association Scolaire Centre Lavaux</v>
      </c>
      <c r="E11961">
        <f>COUNTIFS(D$2:D11961,Clef_répartition[[#This Row],[Code_Nom]],J$2:J11961,Clef_répartition[[#This Row],[Année]])</f>
        <v>4</v>
      </c>
      <c r="F11961">
        <f>IF(Clef_répartition[[#This Row],[Code_Nom]]=D11960,F11960-1,(COUNTIFS(Clef_répartition[Code_Nom],Clef_répartition[[#This Row],[Code_Nom]],Clef_répartition[Année],Clef_répartition[[#This Row],[Année]])))</f>
        <v>2</v>
      </c>
      <c r="G11961" t="str">
        <f>Clef_répartition[[#This Row],[Code_Nom]]&amp;"_"&amp;Clef_répartition[[#This Row],[Nombre]]&amp;"_"&amp;Clef_répartition[[#This Row],[Année]]</f>
        <v>ASCL_Association Scolaire Centre Lavaux_4_2022</v>
      </c>
      <c r="H11961">
        <v>5609</v>
      </c>
      <c r="I11961" t="s">
        <v>230</v>
      </c>
      <c r="J11961">
        <v>2022</v>
      </c>
      <c r="K11961">
        <v>2.35E-2</v>
      </c>
    </row>
    <row r="11962" spans="1:11" x14ac:dyDescent="0.25">
      <c r="A11962" t="s">
        <v>713</v>
      </c>
      <c r="B11962" t="s">
        <v>519</v>
      </c>
      <c r="C11962" t="s">
        <v>520</v>
      </c>
      <c r="D11962" t="str">
        <f>Clef_répartition[[#This Row],[Code association]]&amp;"_"&amp;Clef_répartition[[#This Row],[Nom association]]</f>
        <v>ASCL_Association Scolaire Centre Lavaux</v>
      </c>
      <c r="E11962">
        <f>COUNTIFS(D$2:D11962,Clef_répartition[[#This Row],[Code_Nom]],J$2:J11962,Clef_répartition[[#This Row],[Année]])</f>
        <v>5</v>
      </c>
      <c r="F11962">
        <f>IF(Clef_répartition[[#This Row],[Code_Nom]]=D11961,F11961-1,(COUNTIFS(Clef_répartition[Code_Nom],Clef_répartition[[#This Row],[Code_Nom]],Clef_répartition[Année],Clef_répartition[[#This Row],[Année]])))</f>
        <v>1</v>
      </c>
      <c r="G11962" t="str">
        <f>Clef_répartition[[#This Row],[Code_Nom]]&amp;"_"&amp;Clef_répartition[[#This Row],[Nombre]]&amp;"_"&amp;Clef_répartition[[#This Row],[Année]]</f>
        <v>ASCL_Association Scolaire Centre Lavaux_5_2022</v>
      </c>
      <c r="H11962">
        <v>5610</v>
      </c>
      <c r="I11962" t="s">
        <v>256</v>
      </c>
      <c r="J11962">
        <v>2022</v>
      </c>
      <c r="K11962">
        <v>3.4500000000000003E-2</v>
      </c>
    </row>
    <row r="11963" spans="1:11" x14ac:dyDescent="0.25">
      <c r="A11963" t="s">
        <v>713</v>
      </c>
      <c r="B11963" t="s">
        <v>709</v>
      </c>
      <c r="C11963" t="s">
        <v>710</v>
      </c>
      <c r="D11963" t="str">
        <f>Clef_répartition[[#This Row],[Code association]]&amp;"_"&amp;Clef_répartition[[#This Row],[Nom association]]</f>
        <v>ASCOT_Association scolaire intercommunale de Terre-Sainte</v>
      </c>
      <c r="E11963">
        <f>COUNTIFS(D$2:D11963,Clef_répartition[[#This Row],[Code_Nom]],J$2:J11963,Clef_répartition[[#This Row],[Année]])</f>
        <v>1</v>
      </c>
      <c r="F11963">
        <f>IF(Clef_répartition[[#This Row],[Code_Nom]]=D11962,F11962-1,(COUNTIFS(Clef_répartition[Code_Nom],Clef_répartition[[#This Row],[Code_Nom]],Clef_répartition[Année],Clef_répartition[[#This Row],[Année]])))</f>
        <v>9</v>
      </c>
      <c r="G11963" t="str">
        <f>Clef_répartition[[#This Row],[Code_Nom]]&amp;"_"&amp;Clef_répartition[[#This Row],[Nombre]]&amp;"_"&amp;Clef_répartition[[#This Row],[Année]]</f>
        <v>ASCOT_Association scolaire intercommunale de Terre-Sainte_1_2022</v>
      </c>
      <c r="H11963">
        <v>5705</v>
      </c>
      <c r="I11963" t="s">
        <v>27</v>
      </c>
      <c r="J11963">
        <v>2022</v>
      </c>
      <c r="K11963">
        <v>0</v>
      </c>
    </row>
    <row r="11964" spans="1:11" x14ac:dyDescent="0.25">
      <c r="A11964" t="s">
        <v>713</v>
      </c>
      <c r="B11964" t="s">
        <v>709</v>
      </c>
      <c r="C11964" t="s">
        <v>710</v>
      </c>
      <c r="D11964" t="str">
        <f>Clef_répartition[[#This Row],[Code association]]&amp;"_"&amp;Clef_répartition[[#This Row],[Nom association]]</f>
        <v>ASCOT_Association scolaire intercommunale de Terre-Sainte</v>
      </c>
      <c r="E11964">
        <f>COUNTIFS(D$2:D11964,Clef_répartition[[#This Row],[Code_Nom]],J$2:J11964,Clef_répartition[[#This Row],[Année]])</f>
        <v>2</v>
      </c>
      <c r="F11964">
        <f>IF(Clef_répartition[[#This Row],[Code_Nom]]=D11963,F11963-1,(COUNTIFS(Clef_répartition[Code_Nom],Clef_répartition[[#This Row],[Code_Nom]],Clef_répartition[Année],Clef_répartition[[#This Row],[Année]])))</f>
        <v>8</v>
      </c>
      <c r="G11964" t="str">
        <f>Clef_répartition[[#This Row],[Code_Nom]]&amp;"_"&amp;Clef_répartition[[#This Row],[Nombre]]&amp;"_"&amp;Clef_répartition[[#This Row],[Année]]</f>
        <v>ASCOT_Association scolaire intercommunale de Terre-Sainte_2_2022</v>
      </c>
      <c r="H11964">
        <v>5707</v>
      </c>
      <c r="I11964" t="s">
        <v>52</v>
      </c>
      <c r="J11964">
        <v>2022</v>
      </c>
      <c r="K11964">
        <v>0</v>
      </c>
    </row>
    <row r="11965" spans="1:11" x14ac:dyDescent="0.25">
      <c r="A11965" t="s">
        <v>713</v>
      </c>
      <c r="B11965" t="s">
        <v>709</v>
      </c>
      <c r="C11965" t="s">
        <v>710</v>
      </c>
      <c r="D11965" t="str">
        <f>Clef_répartition[[#This Row],[Code association]]&amp;"_"&amp;Clef_répartition[[#This Row],[Nom association]]</f>
        <v>ASCOT_Association scolaire intercommunale de Terre-Sainte</v>
      </c>
      <c r="E11965">
        <f>COUNTIFS(D$2:D11965,Clef_répartition[[#This Row],[Code_Nom]],J$2:J11965,Clef_répartition[[#This Row],[Année]])</f>
        <v>3</v>
      </c>
      <c r="F11965">
        <f>IF(Clef_répartition[[#This Row],[Code_Nom]]=D11964,F11964-1,(COUNTIFS(Clef_répartition[Code_Nom],Clef_répartition[[#This Row],[Code_Nom]],Clef_répartition[Année],Clef_répartition[[#This Row],[Année]])))</f>
        <v>7</v>
      </c>
      <c r="G11965" t="str">
        <f>Clef_répartition[[#This Row],[Code_Nom]]&amp;"_"&amp;Clef_répartition[[#This Row],[Nombre]]&amp;"_"&amp;Clef_répartition[[#This Row],[Année]]</f>
        <v>ASCOT_Association scolaire intercommunale de Terre-Sainte_3_2022</v>
      </c>
      <c r="H11965">
        <v>5708</v>
      </c>
      <c r="I11965" t="s">
        <v>53</v>
      </c>
      <c r="J11965">
        <v>2022</v>
      </c>
      <c r="K11965">
        <v>0</v>
      </c>
    </row>
    <row r="11966" spans="1:11" x14ac:dyDescent="0.25">
      <c r="A11966" t="s">
        <v>713</v>
      </c>
      <c r="B11966" t="s">
        <v>709</v>
      </c>
      <c r="C11966" t="s">
        <v>710</v>
      </c>
      <c r="D11966" t="str">
        <f>Clef_répartition[[#This Row],[Code association]]&amp;"_"&amp;Clef_répartition[[#This Row],[Nom association]]</f>
        <v>ASCOT_Association scolaire intercommunale de Terre-Sainte</v>
      </c>
      <c r="E11966">
        <f>COUNTIFS(D$2:D11966,Clef_répartition[[#This Row],[Code_Nom]],J$2:J11966,Clef_répartition[[#This Row],[Année]])</f>
        <v>4</v>
      </c>
      <c r="F11966">
        <f>IF(Clef_répartition[[#This Row],[Code_Nom]]=D11965,F11965-1,(COUNTIFS(Clef_répartition[Code_Nom],Clef_répartition[[#This Row],[Code_Nom]],Clef_répartition[Année],Clef_répartition[[#This Row],[Année]])))</f>
        <v>6</v>
      </c>
      <c r="G11966" t="str">
        <f>Clef_répartition[[#This Row],[Code_Nom]]&amp;"_"&amp;Clef_répartition[[#This Row],[Nombre]]&amp;"_"&amp;Clef_répartition[[#This Row],[Année]]</f>
        <v>ASCOT_Association scolaire intercommunale de Terre-Sainte_4_2022</v>
      </c>
      <c r="H11966">
        <v>5711</v>
      </c>
      <c r="I11966" t="s">
        <v>70</v>
      </c>
      <c r="J11966">
        <v>2022</v>
      </c>
      <c r="K11966">
        <v>0</v>
      </c>
    </row>
    <row r="11967" spans="1:11" x14ac:dyDescent="0.25">
      <c r="A11967" t="s">
        <v>713</v>
      </c>
      <c r="B11967" t="s">
        <v>709</v>
      </c>
      <c r="C11967" t="s">
        <v>710</v>
      </c>
      <c r="D11967" t="str">
        <f>Clef_répartition[[#This Row],[Code association]]&amp;"_"&amp;Clef_répartition[[#This Row],[Nom association]]</f>
        <v>ASCOT_Association scolaire intercommunale de Terre-Sainte</v>
      </c>
      <c r="E11967">
        <f>COUNTIFS(D$2:D11967,Clef_répartition[[#This Row],[Code_Nom]],J$2:J11967,Clef_répartition[[#This Row],[Année]])</f>
        <v>5</v>
      </c>
      <c r="F11967">
        <f>IF(Clef_répartition[[#This Row],[Code_Nom]]=D11966,F11966-1,(COUNTIFS(Clef_répartition[Code_Nom],Clef_répartition[[#This Row],[Code_Nom]],Clef_répartition[Année],Clef_répartition[[#This Row],[Année]])))</f>
        <v>5</v>
      </c>
      <c r="G11967" t="str">
        <f>Clef_répartition[[#This Row],[Code_Nom]]&amp;"_"&amp;Clef_répartition[[#This Row],[Nombre]]&amp;"_"&amp;Clef_répartition[[#This Row],[Année]]</f>
        <v>ASCOT_Association scolaire intercommunale de Terre-Sainte_5_2022</v>
      </c>
      <c r="H11967">
        <v>5712</v>
      </c>
      <c r="I11967" t="s">
        <v>72</v>
      </c>
      <c r="J11967">
        <v>2022</v>
      </c>
      <c r="K11967">
        <v>0</v>
      </c>
    </row>
    <row r="11968" spans="1:11" x14ac:dyDescent="0.25">
      <c r="A11968" t="s">
        <v>713</v>
      </c>
      <c r="B11968" t="s">
        <v>709</v>
      </c>
      <c r="C11968" t="s">
        <v>710</v>
      </c>
      <c r="D11968" t="str">
        <f>Clef_répartition[[#This Row],[Code association]]&amp;"_"&amp;Clef_répartition[[#This Row],[Nom association]]</f>
        <v>ASCOT_Association scolaire intercommunale de Terre-Sainte</v>
      </c>
      <c r="E11968">
        <f>COUNTIFS(D$2:D11968,Clef_répartition[[#This Row],[Code_Nom]],J$2:J11968,Clef_répartition[[#This Row],[Année]])</f>
        <v>6</v>
      </c>
      <c r="F11968">
        <f>IF(Clef_répartition[[#This Row],[Code_Nom]]=D11967,F11967-1,(COUNTIFS(Clef_répartition[Code_Nom],Clef_répartition[[#This Row],[Code_Nom]],Clef_répartition[Année],Clef_répartition[[#This Row],[Année]])))</f>
        <v>4</v>
      </c>
      <c r="G11968" t="str">
        <f>Clef_répartition[[#This Row],[Code_Nom]]&amp;"_"&amp;Clef_répartition[[#This Row],[Nombre]]&amp;"_"&amp;Clef_répartition[[#This Row],[Année]]</f>
        <v>ASCOT_Association scolaire intercommunale de Terre-Sainte_6_2022</v>
      </c>
      <c r="H11968">
        <v>5713</v>
      </c>
      <c r="I11968" t="s">
        <v>80</v>
      </c>
      <c r="J11968">
        <v>2022</v>
      </c>
      <c r="K11968">
        <v>0</v>
      </c>
    </row>
    <row r="11969" spans="1:11" x14ac:dyDescent="0.25">
      <c r="A11969" t="s">
        <v>713</v>
      </c>
      <c r="B11969" t="s">
        <v>709</v>
      </c>
      <c r="C11969" t="s">
        <v>710</v>
      </c>
      <c r="D11969" t="str">
        <f>Clef_répartition[[#This Row],[Code association]]&amp;"_"&amp;Clef_répartition[[#This Row],[Nom association]]</f>
        <v>ASCOT_Association scolaire intercommunale de Terre-Sainte</v>
      </c>
      <c r="E11969">
        <f>COUNTIFS(D$2:D11969,Clef_répartition[[#This Row],[Code_Nom]],J$2:J11969,Clef_répartition[[#This Row],[Année]])</f>
        <v>7</v>
      </c>
      <c r="F11969">
        <f>IF(Clef_répartition[[#This Row],[Code_Nom]]=D11968,F11968-1,(COUNTIFS(Clef_répartition[Code_Nom],Clef_répartition[[#This Row],[Code_Nom]],Clef_répartition[Année],Clef_répartition[[#This Row],[Année]])))</f>
        <v>3</v>
      </c>
      <c r="G11969" t="str">
        <f>Clef_répartition[[#This Row],[Code_Nom]]&amp;"_"&amp;Clef_répartition[[#This Row],[Nombre]]&amp;"_"&amp;Clef_répartition[[#This Row],[Année]]</f>
        <v>ASCOT_Association scolaire intercommunale de Terre-Sainte_7_2022</v>
      </c>
      <c r="H11969">
        <v>5717</v>
      </c>
      <c r="I11969" t="s">
        <v>118</v>
      </c>
      <c r="J11969">
        <v>2022</v>
      </c>
      <c r="K11969">
        <v>0</v>
      </c>
    </row>
    <row r="11970" spans="1:11" x14ac:dyDescent="0.25">
      <c r="A11970" t="s">
        <v>713</v>
      </c>
      <c r="B11970" t="s">
        <v>709</v>
      </c>
      <c r="C11970" t="s">
        <v>710</v>
      </c>
      <c r="D11970" t="str">
        <f>Clef_répartition[[#This Row],[Code association]]&amp;"_"&amp;Clef_répartition[[#This Row],[Nom association]]</f>
        <v>ASCOT_Association scolaire intercommunale de Terre-Sainte</v>
      </c>
      <c r="E11970">
        <f>COUNTIFS(D$2:D11970,Clef_répartition[[#This Row],[Code_Nom]],J$2:J11970,Clef_répartition[[#This Row],[Année]])</f>
        <v>8</v>
      </c>
      <c r="F11970">
        <f>IF(Clef_répartition[[#This Row],[Code_Nom]]=D11969,F11969-1,(COUNTIFS(Clef_répartition[Code_Nom],Clef_répartition[[#This Row],[Code_Nom]],Clef_répartition[Année],Clef_répartition[[#This Row],[Année]])))</f>
        <v>2</v>
      </c>
      <c r="G11970" t="str">
        <f>Clef_répartition[[#This Row],[Code_Nom]]&amp;"_"&amp;Clef_répartition[[#This Row],[Nombre]]&amp;"_"&amp;Clef_répartition[[#This Row],[Année]]</f>
        <v>ASCOT_Association scolaire intercommunale de Terre-Sainte_8_2022</v>
      </c>
      <c r="H11970">
        <v>5723</v>
      </c>
      <c r="I11970" t="s">
        <v>176</v>
      </c>
      <c r="J11970">
        <v>2022</v>
      </c>
      <c r="K11970">
        <v>0</v>
      </c>
    </row>
    <row r="11971" spans="1:11" x14ac:dyDescent="0.25">
      <c r="A11971" t="s">
        <v>713</v>
      </c>
      <c r="B11971" t="s">
        <v>709</v>
      </c>
      <c r="C11971" t="s">
        <v>710</v>
      </c>
      <c r="D11971" t="str">
        <f>Clef_répartition[[#This Row],[Code association]]&amp;"_"&amp;Clef_répartition[[#This Row],[Nom association]]</f>
        <v>ASCOT_Association scolaire intercommunale de Terre-Sainte</v>
      </c>
      <c r="E11971">
        <f>COUNTIFS(D$2:D11971,Clef_répartition[[#This Row],[Code_Nom]],J$2:J11971,Clef_répartition[[#This Row],[Année]])</f>
        <v>9</v>
      </c>
      <c r="F11971">
        <f>IF(Clef_répartition[[#This Row],[Code_Nom]]=D11970,F11970-1,(COUNTIFS(Clef_répartition[Code_Nom],Clef_répartition[[#This Row],[Code_Nom]],Clef_répartition[Année],Clef_répartition[[#This Row],[Année]])))</f>
        <v>1</v>
      </c>
      <c r="G11971" t="str">
        <f>Clef_répartition[[#This Row],[Code_Nom]]&amp;"_"&amp;Clef_répartition[[#This Row],[Nombre]]&amp;"_"&amp;Clef_répartition[[#This Row],[Année]]</f>
        <v>ASCOT_Association scolaire intercommunale de Terre-Sainte_9_2022</v>
      </c>
      <c r="H11971">
        <v>5729</v>
      </c>
      <c r="I11971" t="s">
        <v>261</v>
      </c>
      <c r="J11971">
        <v>2022</v>
      </c>
      <c r="K11971">
        <v>0</v>
      </c>
    </row>
    <row r="11972" spans="1:11" x14ac:dyDescent="0.25">
      <c r="A11972" t="s">
        <v>713</v>
      </c>
      <c r="B11972" t="s">
        <v>544</v>
      </c>
      <c r="C11972" t="s">
        <v>545</v>
      </c>
      <c r="D11972" t="str">
        <f>Clef_répartition[[#This Row],[Code association]]&amp;"_"&amp;Clef_répartition[[#This Row],[Nom association]]</f>
        <v>ASCOVABANO_Association scolaire intercommunale de Vallorbe, Ballaigues, Vallon du Nozon</v>
      </c>
      <c r="E11972">
        <f>COUNTIFS(D$2:D11972,Clef_répartition[[#This Row],[Code_Nom]],J$2:J11972,Clef_répartition[[#This Row],[Année]])</f>
        <v>1</v>
      </c>
      <c r="F11972">
        <f>IF(Clef_répartition[[#This Row],[Code_Nom]]=D11971,F11971-1,(COUNTIFS(Clef_répartition[Code_Nom],Clef_répartition[[#This Row],[Code_Nom]],Clef_répartition[Année],Clef_répartition[[#This Row],[Année]])))</f>
        <v>10</v>
      </c>
      <c r="G11972" t="str">
        <f>Clef_répartition[[#This Row],[Code_Nom]]&amp;"_"&amp;Clef_répartition[[#This Row],[Nombre]]&amp;"_"&amp;Clef_répartition[[#This Row],[Année]]</f>
        <v>ASCOVABANO_Association scolaire intercommunale de Vallorbe, Ballaigues, Vallon du Nozon_1_2022</v>
      </c>
      <c r="H11972">
        <v>5744</v>
      </c>
      <c r="I11972" t="s">
        <v>11</v>
      </c>
      <c r="J11972">
        <v>2022</v>
      </c>
      <c r="K11972">
        <v>0.14000000000000001</v>
      </c>
    </row>
    <row r="11973" spans="1:11" x14ac:dyDescent="0.25">
      <c r="A11973" t="s">
        <v>713</v>
      </c>
      <c r="B11973" t="s">
        <v>544</v>
      </c>
      <c r="C11973" t="s">
        <v>545</v>
      </c>
      <c r="D11973" t="str">
        <f>Clef_répartition[[#This Row],[Code association]]&amp;"_"&amp;Clef_répartition[[#This Row],[Nom association]]</f>
        <v>ASCOVABANO_Association scolaire intercommunale de Vallorbe, Ballaigues, Vallon du Nozon</v>
      </c>
      <c r="E11973">
        <f>COUNTIFS(D$2:D11973,Clef_répartition[[#This Row],[Code_Nom]],J$2:J11973,Clef_répartition[[#This Row],[Année]])</f>
        <v>2</v>
      </c>
      <c r="F11973">
        <f>IF(Clef_répartition[[#This Row],[Code_Nom]]=D11972,F11972-1,(COUNTIFS(Clef_répartition[Code_Nom],Clef_répartition[[#This Row],[Code_Nom]],Clef_répartition[Année],Clef_répartition[[#This Row],[Année]])))</f>
        <v>9</v>
      </c>
      <c r="G11973" t="str">
        <f>Clef_répartition[[#This Row],[Code_Nom]]&amp;"_"&amp;Clef_répartition[[#This Row],[Nombre]]&amp;"_"&amp;Clef_répartition[[#This Row],[Année]]</f>
        <v>ASCOVABANO_Association scolaire intercommunale de Vallorbe, Ballaigues, Vallon du Nozon_2_2022</v>
      </c>
      <c r="H11973">
        <v>5747</v>
      </c>
      <c r="I11973" t="s">
        <v>26</v>
      </c>
      <c r="J11973">
        <v>2022</v>
      </c>
      <c r="K11973">
        <v>0.03</v>
      </c>
    </row>
    <row r="11974" spans="1:11" x14ac:dyDescent="0.25">
      <c r="A11974" t="s">
        <v>713</v>
      </c>
      <c r="B11974" t="s">
        <v>544</v>
      </c>
      <c r="C11974" t="s">
        <v>545</v>
      </c>
      <c r="D11974" t="str">
        <f>Clef_répartition[[#This Row],[Code association]]&amp;"_"&amp;Clef_répartition[[#This Row],[Nom association]]</f>
        <v>ASCOVABANO_Association scolaire intercommunale de Vallorbe, Ballaigues, Vallon du Nozon</v>
      </c>
      <c r="E11974">
        <f>COUNTIFS(D$2:D11974,Clef_répartition[[#This Row],[Code_Nom]],J$2:J11974,Clef_répartition[[#This Row],[Année]])</f>
        <v>3</v>
      </c>
      <c r="F11974">
        <f>IF(Clef_répartition[[#This Row],[Code_Nom]]=D11973,F11973-1,(COUNTIFS(Clef_répartition[Code_Nom],Clef_répartition[[#This Row],[Code_Nom]],Clef_répartition[Année],Clef_répartition[[#This Row],[Année]])))</f>
        <v>8</v>
      </c>
      <c r="G11974" t="str">
        <f>Clef_répartition[[#This Row],[Code_Nom]]&amp;"_"&amp;Clef_répartition[[#This Row],[Nombre]]&amp;"_"&amp;Clef_répartition[[#This Row],[Année]]</f>
        <v>ASCOVABANO_Association scolaire intercommunale de Vallorbe, Ballaigues, Vallon du Nozon_3_2022</v>
      </c>
      <c r="H11974">
        <v>5748</v>
      </c>
      <c r="I11974" t="s">
        <v>38</v>
      </c>
      <c r="J11974">
        <v>2022</v>
      </c>
      <c r="K11974">
        <v>0.04</v>
      </c>
    </row>
    <row r="11975" spans="1:11" x14ac:dyDescent="0.25">
      <c r="A11975" t="s">
        <v>713</v>
      </c>
      <c r="B11975" t="s">
        <v>544</v>
      </c>
      <c r="C11975" t="s">
        <v>545</v>
      </c>
      <c r="D11975" t="str">
        <f>Clef_répartition[[#This Row],[Code association]]&amp;"_"&amp;Clef_répartition[[#This Row],[Nom association]]</f>
        <v>ASCOVABANO_Association scolaire intercommunale de Vallorbe, Ballaigues, Vallon du Nozon</v>
      </c>
      <c r="E11975">
        <f>COUNTIFS(D$2:D11975,Clef_répartition[[#This Row],[Code_Nom]],J$2:J11975,Clef_répartition[[#This Row],[Année]])</f>
        <v>4</v>
      </c>
      <c r="F11975">
        <f>IF(Clef_répartition[[#This Row],[Code_Nom]]=D11974,F11974-1,(COUNTIFS(Clef_répartition[Code_Nom],Clef_répartition[[#This Row],[Code_Nom]],Clef_répartition[Année],Clef_répartition[[#This Row],[Année]])))</f>
        <v>7</v>
      </c>
      <c r="G11975" t="str">
        <f>Clef_répartition[[#This Row],[Code_Nom]]&amp;"_"&amp;Clef_répartition[[#This Row],[Nombre]]&amp;"_"&amp;Clef_répartition[[#This Row],[Année]]</f>
        <v>ASCOVABANO_Association scolaire intercommunale de Vallorbe, Ballaigues, Vallon du Nozon_4_2022</v>
      </c>
      <c r="H11975">
        <v>5752</v>
      </c>
      <c r="I11975" t="s">
        <v>84</v>
      </c>
      <c r="J11975">
        <v>2022</v>
      </c>
      <c r="K11975">
        <v>0.04</v>
      </c>
    </row>
    <row r="11976" spans="1:11" x14ac:dyDescent="0.25">
      <c r="A11976" t="s">
        <v>713</v>
      </c>
      <c r="B11976" t="s">
        <v>544</v>
      </c>
      <c r="C11976" t="s">
        <v>545</v>
      </c>
      <c r="D11976" t="str">
        <f>Clef_répartition[[#This Row],[Code association]]&amp;"_"&amp;Clef_répartition[[#This Row],[Nom association]]</f>
        <v>ASCOVABANO_Association scolaire intercommunale de Vallorbe, Ballaigues, Vallon du Nozon</v>
      </c>
      <c r="E11976">
        <f>COUNTIFS(D$2:D11976,Clef_répartition[[#This Row],[Code_Nom]],J$2:J11976,Clef_répartition[[#This Row],[Année]])</f>
        <v>5</v>
      </c>
      <c r="F11976">
        <f>IF(Clef_répartition[[#This Row],[Code_Nom]]=D11975,F11975-1,(COUNTIFS(Clef_répartition[Code_Nom],Clef_répartition[[#This Row],[Code_Nom]],Clef_répartition[Année],Clef_répartition[[#This Row],[Année]])))</f>
        <v>6</v>
      </c>
      <c r="G11976" t="str">
        <f>Clef_répartition[[#This Row],[Code_Nom]]&amp;"_"&amp;Clef_répartition[[#This Row],[Nombre]]&amp;"_"&amp;Clef_répartition[[#This Row],[Année]]</f>
        <v>ASCOVABANO_Association scolaire intercommunale de Vallorbe, Ballaigues, Vallon du Nozon_5_2022</v>
      </c>
      <c r="H11976">
        <v>5754</v>
      </c>
      <c r="I11976" t="s">
        <v>142</v>
      </c>
      <c r="J11976">
        <v>2022</v>
      </c>
      <c r="K11976">
        <v>0.04</v>
      </c>
    </row>
    <row r="11977" spans="1:11" x14ac:dyDescent="0.25">
      <c r="A11977" t="s">
        <v>713</v>
      </c>
      <c r="B11977" t="s">
        <v>544</v>
      </c>
      <c r="C11977" t="s">
        <v>545</v>
      </c>
      <c r="D11977" t="str">
        <f>Clef_répartition[[#This Row],[Code association]]&amp;"_"&amp;Clef_répartition[[#This Row],[Nom association]]</f>
        <v>ASCOVABANO_Association scolaire intercommunale de Vallorbe, Ballaigues, Vallon du Nozon</v>
      </c>
      <c r="E11977">
        <f>COUNTIFS(D$2:D11977,Clef_répartition[[#This Row],[Code_Nom]],J$2:J11977,Clef_répartition[[#This Row],[Année]])</f>
        <v>6</v>
      </c>
      <c r="F11977">
        <f>IF(Clef_répartition[[#This Row],[Code_Nom]]=D11976,F11976-1,(COUNTIFS(Clef_répartition[Code_Nom],Clef_répartition[[#This Row],[Code_Nom]],Clef_répartition[Année],Clef_répartition[[#This Row],[Année]])))</f>
        <v>5</v>
      </c>
      <c r="G11977" t="str">
        <f>Clef_répartition[[#This Row],[Code_Nom]]&amp;"_"&amp;Clef_répartition[[#This Row],[Nombre]]&amp;"_"&amp;Clef_répartition[[#This Row],[Année]]</f>
        <v>ASCOVABANO_Association scolaire intercommunale de Vallorbe, Ballaigues, Vallon du Nozon_6_2022</v>
      </c>
      <c r="H11977">
        <v>5758</v>
      </c>
      <c r="I11977" t="s">
        <v>147</v>
      </c>
      <c r="J11977">
        <v>2022</v>
      </c>
      <c r="K11977">
        <v>0.02</v>
      </c>
    </row>
    <row r="11978" spans="1:11" x14ac:dyDescent="0.25">
      <c r="A11978" t="s">
        <v>713</v>
      </c>
      <c r="B11978" t="s">
        <v>544</v>
      </c>
      <c r="C11978" t="s">
        <v>545</v>
      </c>
      <c r="D11978" t="str">
        <f>Clef_répartition[[#This Row],[Code association]]&amp;"_"&amp;Clef_répartition[[#This Row],[Nom association]]</f>
        <v>ASCOVABANO_Association scolaire intercommunale de Vallorbe, Ballaigues, Vallon du Nozon</v>
      </c>
      <c r="E11978">
        <f>COUNTIFS(D$2:D11978,Clef_répartition[[#This Row],[Code_Nom]],J$2:J11978,Clef_répartition[[#This Row],[Année]])</f>
        <v>7</v>
      </c>
      <c r="F11978">
        <f>IF(Clef_répartition[[#This Row],[Code_Nom]]=D11977,F11977-1,(COUNTIFS(Clef_répartition[Code_Nom],Clef_répartition[[#This Row],[Code_Nom]],Clef_répartition[Année],Clef_répartition[[#This Row],[Année]])))</f>
        <v>4</v>
      </c>
      <c r="G11978" t="str">
        <f>Clef_répartition[[#This Row],[Code_Nom]]&amp;"_"&amp;Clef_répartition[[#This Row],[Nombre]]&amp;"_"&amp;Clef_répartition[[#This Row],[Année]]</f>
        <v>ASCOVABANO_Association scolaire intercommunale de Vallorbe, Ballaigues, Vallon du Nozon_7_2022</v>
      </c>
      <c r="H11978">
        <v>5759</v>
      </c>
      <c r="I11978" t="s">
        <v>220</v>
      </c>
      <c r="J11978">
        <v>2022</v>
      </c>
      <c r="K11978">
        <v>0.04</v>
      </c>
    </row>
    <row r="11979" spans="1:11" x14ac:dyDescent="0.25">
      <c r="A11979" t="s">
        <v>713</v>
      </c>
      <c r="B11979" t="s">
        <v>544</v>
      </c>
      <c r="C11979" t="s">
        <v>545</v>
      </c>
      <c r="D11979" t="str">
        <f>Clef_répartition[[#This Row],[Code association]]&amp;"_"&amp;Clef_répartition[[#This Row],[Nom association]]</f>
        <v>ASCOVABANO_Association scolaire intercommunale de Vallorbe, Ballaigues, Vallon du Nozon</v>
      </c>
      <c r="E11979">
        <f>COUNTIFS(D$2:D11979,Clef_répartition[[#This Row],[Code_Nom]],J$2:J11979,Clef_répartition[[#This Row],[Année]])</f>
        <v>8</v>
      </c>
      <c r="F11979">
        <f>IF(Clef_répartition[[#This Row],[Code_Nom]]=D11978,F11978-1,(COUNTIFS(Clef_répartition[Code_Nom],Clef_répartition[[#This Row],[Code_Nom]],Clef_répartition[Année],Clef_répartition[[#This Row],[Année]])))</f>
        <v>3</v>
      </c>
      <c r="G11979" t="str">
        <f>Clef_répartition[[#This Row],[Code_Nom]]&amp;"_"&amp;Clef_répartition[[#This Row],[Nombre]]&amp;"_"&amp;Clef_répartition[[#This Row],[Année]]</f>
        <v>ASCOVABANO_Association scolaire intercommunale de Vallorbe, Ballaigues, Vallon du Nozon_8_2022</v>
      </c>
      <c r="H11979">
        <v>5761</v>
      </c>
      <c r="I11979" t="s">
        <v>233</v>
      </c>
      <c r="J11979">
        <v>2022</v>
      </c>
      <c r="K11979">
        <v>7.0000000000000007E-2</v>
      </c>
    </row>
    <row r="11980" spans="1:11" x14ac:dyDescent="0.25">
      <c r="A11980" t="s">
        <v>713</v>
      </c>
      <c r="B11980" t="s">
        <v>544</v>
      </c>
      <c r="C11980" t="s">
        <v>545</v>
      </c>
      <c r="D11980" t="str">
        <f>Clef_répartition[[#This Row],[Code association]]&amp;"_"&amp;Clef_répartition[[#This Row],[Nom association]]</f>
        <v>ASCOVABANO_Association scolaire intercommunale de Vallorbe, Ballaigues, Vallon du Nozon</v>
      </c>
      <c r="E11980">
        <f>COUNTIFS(D$2:D11980,Clef_répartition[[#This Row],[Code_Nom]],J$2:J11980,Clef_répartition[[#This Row],[Année]])</f>
        <v>9</v>
      </c>
      <c r="F11980">
        <f>IF(Clef_répartition[[#This Row],[Code_Nom]]=D11979,F11979-1,(COUNTIFS(Clef_répartition[Code_Nom],Clef_répartition[[#This Row],[Code_Nom]],Clef_répartition[Année],Clef_répartition[[#This Row],[Année]])))</f>
        <v>2</v>
      </c>
      <c r="G11980" t="str">
        <f>Clef_répartition[[#This Row],[Code_Nom]]&amp;"_"&amp;Clef_répartition[[#This Row],[Nombre]]&amp;"_"&amp;Clef_répartition[[#This Row],[Année]]</f>
        <v>ASCOVABANO_Association scolaire intercommunale de Vallorbe, Ballaigues, Vallon du Nozon_9_2022</v>
      </c>
      <c r="H11980">
        <v>5764</v>
      </c>
      <c r="I11980" t="s">
        <v>274</v>
      </c>
      <c r="J11980">
        <v>2022</v>
      </c>
      <c r="K11980">
        <v>0.52</v>
      </c>
    </row>
    <row r="11981" spans="1:11" x14ac:dyDescent="0.25">
      <c r="A11981" t="s">
        <v>713</v>
      </c>
      <c r="B11981" t="s">
        <v>544</v>
      </c>
      <c r="C11981" t="s">
        <v>545</v>
      </c>
      <c r="D11981" t="str">
        <f>Clef_répartition[[#This Row],[Code association]]&amp;"_"&amp;Clef_répartition[[#This Row],[Nom association]]</f>
        <v>ASCOVABANO_Association scolaire intercommunale de Vallorbe, Ballaigues, Vallon du Nozon</v>
      </c>
      <c r="E11981">
        <f>COUNTIFS(D$2:D11981,Clef_répartition[[#This Row],[Code_Nom]],J$2:J11981,Clef_répartition[[#This Row],[Année]])</f>
        <v>10</v>
      </c>
      <c r="F11981">
        <f>IF(Clef_répartition[[#This Row],[Code_Nom]]=D11980,F11980-1,(COUNTIFS(Clef_répartition[Code_Nom],Clef_répartition[[#This Row],[Code_Nom]],Clef_répartition[Année],Clef_répartition[[#This Row],[Année]])))</f>
        <v>1</v>
      </c>
      <c r="G11981" t="str">
        <f>Clef_répartition[[#This Row],[Code_Nom]]&amp;"_"&amp;Clef_répartition[[#This Row],[Nombre]]&amp;"_"&amp;Clef_répartition[[#This Row],[Année]]</f>
        <v>ASCOVABANO_Association scolaire intercommunale de Vallorbe, Ballaigues, Vallon du Nozon_10_2022</v>
      </c>
      <c r="H11981">
        <v>5765</v>
      </c>
      <c r="I11981" t="s">
        <v>275</v>
      </c>
      <c r="J11981">
        <v>2022</v>
      </c>
      <c r="K11981">
        <v>0.06</v>
      </c>
    </row>
    <row r="11982" spans="1:11" x14ac:dyDescent="0.25">
      <c r="A11982" t="s">
        <v>713</v>
      </c>
      <c r="B11982" t="s">
        <v>505</v>
      </c>
      <c r="C11982" t="s">
        <v>506</v>
      </c>
      <c r="D11982" t="str">
        <f>Clef_répartition[[#This Row],[Code association]]&amp;"_"&amp;Clef_répartition[[#This Row],[Nom association]]</f>
        <v>ASEL_Association "Sécurité Est lausannois"</v>
      </c>
      <c r="E11982">
        <f>COUNTIFS(D$2:D11982,Clef_répartition[[#This Row],[Code_Nom]],J$2:J11982,Clef_répartition[[#This Row],[Année]])</f>
        <v>1</v>
      </c>
      <c r="F11982">
        <f>IF(Clef_répartition[[#This Row],[Code_Nom]]=D11981,F11981-1,(COUNTIFS(Clef_répartition[Code_Nom],Clef_répartition[[#This Row],[Code_Nom]],Clef_répartition[Année],Clef_répartition[[#This Row],[Année]])))</f>
        <v>4</v>
      </c>
      <c r="G11982" t="str">
        <f>Clef_répartition[[#This Row],[Code_Nom]]&amp;"_"&amp;Clef_répartition[[#This Row],[Nombre]]&amp;"_"&amp;Clef_répartition[[#This Row],[Année]]</f>
        <v>ASEL_Association "Sécurité Est lausannois"_1_2022</v>
      </c>
      <c r="H11982">
        <v>5581</v>
      </c>
      <c r="I11982" t="s">
        <v>17</v>
      </c>
      <c r="J11982">
        <v>2022</v>
      </c>
      <c r="K11982">
        <v>6.6000000000000003E-2</v>
      </c>
    </row>
    <row r="11983" spans="1:11" x14ac:dyDescent="0.25">
      <c r="A11983" t="s">
        <v>713</v>
      </c>
      <c r="B11983" t="s">
        <v>505</v>
      </c>
      <c r="C11983" t="s">
        <v>506</v>
      </c>
      <c r="D11983" t="str">
        <f>Clef_répartition[[#This Row],[Code association]]&amp;"_"&amp;Clef_répartition[[#This Row],[Nom association]]</f>
        <v>ASEL_Association "Sécurité Est lausannois"</v>
      </c>
      <c r="E11983">
        <f>COUNTIFS(D$2:D11983,Clef_répartition[[#This Row],[Code_Nom]],J$2:J11983,Clef_répartition[[#This Row],[Année]])</f>
        <v>2</v>
      </c>
      <c r="F11983">
        <f>IF(Clef_répartition[[#This Row],[Code_Nom]]=D11982,F11982-1,(COUNTIFS(Clef_répartition[Code_Nom],Clef_répartition[[#This Row],[Code_Nom]],Clef_répartition[Année],Clef_répartition[[#This Row],[Année]])))</f>
        <v>3</v>
      </c>
      <c r="G11983" t="str">
        <f>Clef_répartition[[#This Row],[Code_Nom]]&amp;"_"&amp;Clef_répartition[[#This Row],[Nombre]]&amp;"_"&amp;Clef_répartition[[#This Row],[Année]]</f>
        <v>ASEL_Association "Sécurité Est lausannois"_2_2022</v>
      </c>
      <c r="H11983">
        <v>5588</v>
      </c>
      <c r="I11983" t="s">
        <v>210</v>
      </c>
      <c r="J11983">
        <v>2022</v>
      </c>
      <c r="K11983">
        <v>0.03</v>
      </c>
    </row>
    <row r="11984" spans="1:11" x14ac:dyDescent="0.25">
      <c r="A11984" t="s">
        <v>713</v>
      </c>
      <c r="B11984" t="s">
        <v>505</v>
      </c>
      <c r="C11984" t="s">
        <v>506</v>
      </c>
      <c r="D11984" t="str">
        <f>Clef_répartition[[#This Row],[Code association]]&amp;"_"&amp;Clef_répartition[[#This Row],[Nom association]]</f>
        <v>ASEL_Association "Sécurité Est lausannois"</v>
      </c>
      <c r="E11984">
        <f>COUNTIFS(D$2:D11984,Clef_répartition[[#This Row],[Code_Nom]],J$2:J11984,Clef_répartition[[#This Row],[Année]])</f>
        <v>3</v>
      </c>
      <c r="F11984">
        <f>IF(Clef_répartition[[#This Row],[Code_Nom]]=D11983,F11983-1,(COUNTIFS(Clef_répartition[Code_Nom],Clef_répartition[[#This Row],[Code_Nom]],Clef_répartition[Année],Clef_répartition[[#This Row],[Année]])))</f>
        <v>2</v>
      </c>
      <c r="G11984" t="str">
        <f>Clef_répartition[[#This Row],[Code_Nom]]&amp;"_"&amp;Clef_répartition[[#This Row],[Nombre]]&amp;"_"&amp;Clef_répartition[[#This Row],[Année]]</f>
        <v>ASEL_Association "Sécurité Est lausannois"_3_2022</v>
      </c>
      <c r="H11984">
        <v>5590</v>
      </c>
      <c r="I11984" t="s">
        <v>226</v>
      </c>
      <c r="J11984">
        <v>2022</v>
      </c>
      <c r="K11984">
        <v>0.84799999999999998</v>
      </c>
    </row>
    <row r="11985" spans="1:11" x14ac:dyDescent="0.25">
      <c r="A11985" t="s">
        <v>713</v>
      </c>
      <c r="B11985" t="s">
        <v>505</v>
      </c>
      <c r="C11985" t="s">
        <v>506</v>
      </c>
      <c r="D11985" t="str">
        <f>Clef_répartition[[#This Row],[Code association]]&amp;"_"&amp;Clef_répartition[[#This Row],[Nom association]]</f>
        <v>ASEL_Association "Sécurité Est lausannois"</v>
      </c>
      <c r="E11985">
        <f>COUNTIFS(D$2:D11985,Clef_répartition[[#This Row],[Code_Nom]],J$2:J11985,Clef_répartition[[#This Row],[Année]])</f>
        <v>4</v>
      </c>
      <c r="F11985">
        <f>IF(Clef_répartition[[#This Row],[Code_Nom]]=D11984,F11984-1,(COUNTIFS(Clef_répartition[Code_Nom],Clef_répartition[[#This Row],[Code_Nom]],Clef_répartition[Année],Clef_répartition[[#This Row],[Année]])))</f>
        <v>1</v>
      </c>
      <c r="G11985" t="str">
        <f>Clef_répartition[[#This Row],[Code_Nom]]&amp;"_"&amp;Clef_répartition[[#This Row],[Nombre]]&amp;"_"&amp;Clef_répartition[[#This Row],[Année]]</f>
        <v>ASEL_Association "Sécurité Est lausannois"_4_2022</v>
      </c>
      <c r="H11985">
        <v>5611</v>
      </c>
      <c r="I11985" t="s">
        <v>251</v>
      </c>
      <c r="J11985">
        <v>2022</v>
      </c>
      <c r="K11985">
        <v>5.6000000000000001E-2</v>
      </c>
    </row>
    <row r="11986" spans="1:11" x14ac:dyDescent="0.25">
      <c r="A11986" t="s">
        <v>713</v>
      </c>
      <c r="B11986" t="s">
        <v>569</v>
      </c>
      <c r="C11986" t="s">
        <v>570</v>
      </c>
      <c r="D11986" t="str">
        <f>Clef_répartition[[#This Row],[Code association]]&amp;"_"&amp;Clef_répartition[[#This Row],[Nom association]]</f>
        <v>ASET_Association intercommunale STEP Echallens Talent</v>
      </c>
      <c r="E11986">
        <f>COUNTIFS(D$2:D11986,Clef_répartition[[#This Row],[Code_Nom]],J$2:J11986,Clef_répartition[[#This Row],[Année]])</f>
        <v>1</v>
      </c>
      <c r="F11986">
        <f>IF(Clef_répartition[[#This Row],[Code_Nom]]=D11985,F11985-1,(COUNTIFS(Clef_répartition[Code_Nom],Clef_répartition[[#This Row],[Code_Nom]],Clef_répartition[Année],Clef_répartition[[#This Row],[Année]])))</f>
        <v>9</v>
      </c>
      <c r="G11986" t="str">
        <f>Clef_répartition[[#This Row],[Code_Nom]]&amp;"_"&amp;Clef_répartition[[#This Row],[Nombre]]&amp;"_"&amp;Clef_répartition[[#This Row],[Année]]</f>
        <v>ASET_Association intercommunale STEP Echallens Talent_1_2022</v>
      </c>
      <c r="H11986">
        <v>5514</v>
      </c>
      <c r="I11986" t="s">
        <v>30</v>
      </c>
      <c r="J11986">
        <v>2022</v>
      </c>
      <c r="K11986">
        <v>8.0296496487911956E-2</v>
      </c>
    </row>
    <row r="11987" spans="1:11" x14ac:dyDescent="0.25">
      <c r="A11987" t="s">
        <v>713</v>
      </c>
      <c r="B11987" t="s">
        <v>569</v>
      </c>
      <c r="C11987" t="s">
        <v>570</v>
      </c>
      <c r="D11987" t="str">
        <f>Clef_répartition[[#This Row],[Code association]]&amp;"_"&amp;Clef_répartition[[#This Row],[Nom association]]</f>
        <v>ASET_Association intercommunale STEP Echallens Talent</v>
      </c>
      <c r="E11987">
        <f>COUNTIFS(D$2:D11987,Clef_répartition[[#This Row],[Code_Nom]],J$2:J11987,Clef_répartition[[#This Row],[Année]])</f>
        <v>2</v>
      </c>
      <c r="F11987">
        <f>IF(Clef_répartition[[#This Row],[Code_Nom]]=D11986,F11986-1,(COUNTIFS(Clef_répartition[Code_Nom],Clef_répartition[[#This Row],[Code_Nom]],Clef_répartition[Année],Clef_répartition[[#This Row],[Année]])))</f>
        <v>8</v>
      </c>
      <c r="G11987" t="str">
        <f>Clef_répartition[[#This Row],[Code_Nom]]&amp;"_"&amp;Clef_répartition[[#This Row],[Nombre]]&amp;"_"&amp;Clef_répartition[[#This Row],[Année]]</f>
        <v>ASET_Association intercommunale STEP Echallens Talent_2_2022</v>
      </c>
      <c r="H11987">
        <v>5516</v>
      </c>
      <c r="I11987" t="s">
        <v>88</v>
      </c>
      <c r="J11987">
        <v>2022</v>
      </c>
      <c r="K11987">
        <v>0.10574276519133086</v>
      </c>
    </row>
    <row r="11988" spans="1:11" x14ac:dyDescent="0.25">
      <c r="A11988" t="s">
        <v>713</v>
      </c>
      <c r="B11988" t="s">
        <v>569</v>
      </c>
      <c r="C11988" t="s">
        <v>570</v>
      </c>
      <c r="D11988" t="str">
        <f>Clef_répartition[[#This Row],[Code association]]&amp;"_"&amp;Clef_répartition[[#This Row],[Nom association]]</f>
        <v>ASET_Association intercommunale STEP Echallens Talent</v>
      </c>
      <c r="E11988">
        <f>COUNTIFS(D$2:D11988,Clef_répartition[[#This Row],[Code_Nom]],J$2:J11988,Clef_répartition[[#This Row],[Année]])</f>
        <v>3</v>
      </c>
      <c r="F11988">
        <f>IF(Clef_répartition[[#This Row],[Code_Nom]]=D11987,F11987-1,(COUNTIFS(Clef_répartition[Code_Nom],Clef_répartition[[#This Row],[Code_Nom]],Clef_répartition[Année],Clef_répartition[[#This Row],[Année]])))</f>
        <v>7</v>
      </c>
      <c r="G11988" t="str">
        <f>Clef_répartition[[#This Row],[Code_Nom]]&amp;"_"&amp;Clef_répartition[[#This Row],[Nombre]]&amp;"_"&amp;Clef_répartition[[#This Row],[Année]]</f>
        <v>ASET_Association intercommunale STEP Echallens Talent_3_2022</v>
      </c>
      <c r="H11988">
        <v>5518</v>
      </c>
      <c r="I11988" t="s">
        <v>99</v>
      </c>
      <c r="J11988">
        <v>2022</v>
      </c>
      <c r="K11988">
        <v>0.42538623697236105</v>
      </c>
    </row>
    <row r="11989" spans="1:11" x14ac:dyDescent="0.25">
      <c r="A11989" t="s">
        <v>713</v>
      </c>
      <c r="B11989" t="s">
        <v>569</v>
      </c>
      <c r="C11989" t="s">
        <v>570</v>
      </c>
      <c r="D11989" t="str">
        <f>Clef_répartition[[#This Row],[Code association]]&amp;"_"&amp;Clef_répartition[[#This Row],[Nom association]]</f>
        <v>ASET_Association intercommunale STEP Echallens Talent</v>
      </c>
      <c r="E11989">
        <f>COUNTIFS(D$2:D11989,Clef_répartition[[#This Row],[Code_Nom]],J$2:J11989,Clef_répartition[[#This Row],[Année]])</f>
        <v>4</v>
      </c>
      <c r="F11989">
        <f>IF(Clef_répartition[[#This Row],[Code_Nom]]=D11988,F11988-1,(COUNTIFS(Clef_répartition[Code_Nom],Clef_répartition[[#This Row],[Code_Nom]],Clef_répartition[Année],Clef_répartition[[#This Row],[Année]])))</f>
        <v>6</v>
      </c>
      <c r="G11989" t="str">
        <f>Clef_répartition[[#This Row],[Code_Nom]]&amp;"_"&amp;Clef_répartition[[#This Row],[Nombre]]&amp;"_"&amp;Clef_répartition[[#This Row],[Année]]</f>
        <v>ASET_Association intercommunale STEP Echallens Talent_4_2022</v>
      </c>
      <c r="H11989">
        <v>5522</v>
      </c>
      <c r="I11989" t="s">
        <v>114</v>
      </c>
      <c r="J11989">
        <v>2022</v>
      </c>
      <c r="K11989">
        <v>4.6479393934477337E-2</v>
      </c>
    </row>
    <row r="11990" spans="1:11" x14ac:dyDescent="0.25">
      <c r="A11990" t="s">
        <v>713</v>
      </c>
      <c r="B11990" t="s">
        <v>569</v>
      </c>
      <c r="C11990" t="s">
        <v>570</v>
      </c>
      <c r="D11990" t="str">
        <f>Clef_répartition[[#This Row],[Code association]]&amp;"_"&amp;Clef_répartition[[#This Row],[Nom association]]</f>
        <v>ASET_Association intercommunale STEP Echallens Talent</v>
      </c>
      <c r="E11990">
        <f>COUNTIFS(D$2:D11990,Clef_répartition[[#This Row],[Code_Nom]],J$2:J11990,Clef_répartition[[#This Row],[Année]])</f>
        <v>5</v>
      </c>
      <c r="F11990">
        <f>IF(Clef_répartition[[#This Row],[Code_Nom]]=D11989,F11989-1,(COUNTIFS(Clef_répartition[Code_Nom],Clef_répartition[[#This Row],[Code_Nom]],Clef_répartition[Année],Clef_répartition[[#This Row],[Année]])))</f>
        <v>5</v>
      </c>
      <c r="G11990" t="str">
        <f>Clef_répartition[[#This Row],[Code_Nom]]&amp;"_"&amp;Clef_répartition[[#This Row],[Nombre]]&amp;"_"&amp;Clef_répartition[[#This Row],[Année]]</f>
        <v>ASET_Association intercommunale STEP Echallens Talent_5_2022</v>
      </c>
      <c r="H11990">
        <v>5541</v>
      </c>
      <c r="I11990" t="s">
        <v>128</v>
      </c>
      <c r="J11990">
        <v>2022</v>
      </c>
      <c r="K11990">
        <v>7.1222202005616089E-2</v>
      </c>
    </row>
    <row r="11991" spans="1:11" x14ac:dyDescent="0.25">
      <c r="A11991" t="s">
        <v>713</v>
      </c>
      <c r="B11991" t="s">
        <v>569</v>
      </c>
      <c r="C11991" t="s">
        <v>570</v>
      </c>
      <c r="D11991" t="str">
        <f>Clef_répartition[[#This Row],[Code association]]&amp;"_"&amp;Clef_répartition[[#This Row],[Nom association]]</f>
        <v>ASET_Association intercommunale STEP Echallens Talent</v>
      </c>
      <c r="E11991">
        <f>COUNTIFS(D$2:D11991,Clef_répartition[[#This Row],[Code_Nom]],J$2:J11991,Clef_répartition[[#This Row],[Année]])</f>
        <v>6</v>
      </c>
      <c r="F11991">
        <f>IF(Clef_répartition[[#This Row],[Code_Nom]]=D11990,F11990-1,(COUNTIFS(Clef_répartition[Code_Nom],Clef_répartition[[#This Row],[Code_Nom]],Clef_répartition[Année],Clef_répartition[[#This Row],[Année]])))</f>
        <v>4</v>
      </c>
      <c r="G11991" t="str">
        <f>Clef_répartition[[#This Row],[Code_Nom]]&amp;"_"&amp;Clef_répartition[[#This Row],[Nombre]]&amp;"_"&amp;Clef_répartition[[#This Row],[Année]]</f>
        <v>ASET_Association intercommunale STEP Echallens Talent_6_2022</v>
      </c>
      <c r="H11991">
        <v>5540</v>
      </c>
      <c r="I11991" t="s">
        <v>186</v>
      </c>
      <c r="J11991">
        <v>2022</v>
      </c>
      <c r="K11991">
        <v>7.8248695932328707E-2</v>
      </c>
    </row>
    <row r="11992" spans="1:11" x14ac:dyDescent="0.25">
      <c r="A11992" t="s">
        <v>713</v>
      </c>
      <c r="B11992" t="s">
        <v>569</v>
      </c>
      <c r="C11992" t="s">
        <v>570</v>
      </c>
      <c r="D11992" t="str">
        <f>Clef_répartition[[#This Row],[Code association]]&amp;"_"&amp;Clef_répartition[[#This Row],[Nom association]]</f>
        <v>ASET_Association intercommunale STEP Echallens Talent</v>
      </c>
      <c r="E11992">
        <f>COUNTIFS(D$2:D11992,Clef_répartition[[#This Row],[Code_Nom]],J$2:J11992,Clef_répartition[[#This Row],[Année]])</f>
        <v>7</v>
      </c>
      <c r="F11992">
        <f>IF(Clef_répartition[[#This Row],[Code_Nom]]=D11991,F11991-1,(COUNTIFS(Clef_répartition[Code_Nom],Clef_répartition[[#This Row],[Code_Nom]],Clef_répartition[Année],Clef_répartition[[#This Row],[Année]])))</f>
        <v>3</v>
      </c>
      <c r="G11992" t="str">
        <f>Clef_répartition[[#This Row],[Code_Nom]]&amp;"_"&amp;Clef_répartition[[#This Row],[Nombre]]&amp;"_"&amp;Clef_répartition[[#This Row],[Année]]</f>
        <v>ASET_Association intercommunale STEP Echallens Talent_7_2022</v>
      </c>
      <c r="H11992">
        <v>5527</v>
      </c>
      <c r="I11992" t="s">
        <v>191</v>
      </c>
      <c r="J11992">
        <v>2022</v>
      </c>
      <c r="K11992">
        <v>7.322364601211992E-2</v>
      </c>
    </row>
    <row r="11993" spans="1:11" x14ac:dyDescent="0.25">
      <c r="A11993" t="s">
        <v>713</v>
      </c>
      <c r="B11993" t="s">
        <v>569</v>
      </c>
      <c r="C11993" t="s">
        <v>570</v>
      </c>
      <c r="D11993" t="str">
        <f>Clef_répartition[[#This Row],[Code association]]&amp;"_"&amp;Clef_répartition[[#This Row],[Nom association]]</f>
        <v>ASET_Association intercommunale STEP Echallens Talent</v>
      </c>
      <c r="E11993">
        <f>COUNTIFS(D$2:D11993,Clef_répartition[[#This Row],[Code_Nom]],J$2:J11993,Clef_répartition[[#This Row],[Année]])</f>
        <v>8</v>
      </c>
      <c r="F11993">
        <f>IF(Clef_répartition[[#This Row],[Code_Nom]]=D11992,F11992-1,(COUNTIFS(Clef_répartition[Code_Nom],Clef_répartition[[#This Row],[Code_Nom]],Clef_répartition[Année],Clef_répartition[[#This Row],[Année]])))</f>
        <v>2</v>
      </c>
      <c r="G11993" t="str">
        <f>Clef_répartition[[#This Row],[Code_Nom]]&amp;"_"&amp;Clef_répartition[[#This Row],[Nombre]]&amp;"_"&amp;Clef_répartition[[#This Row],[Année]]</f>
        <v>ASET_Association intercommunale STEP Echallens Talent_8_2022</v>
      </c>
      <c r="H11993">
        <v>5529</v>
      </c>
      <c r="I11993" t="s">
        <v>208</v>
      </c>
      <c r="J11993">
        <v>2022</v>
      </c>
      <c r="K11993">
        <v>4.5084061807186888E-2</v>
      </c>
    </row>
    <row r="11994" spans="1:11" x14ac:dyDescent="0.25">
      <c r="A11994" t="s">
        <v>713</v>
      </c>
      <c r="B11994" t="s">
        <v>569</v>
      </c>
      <c r="C11994" t="s">
        <v>570</v>
      </c>
      <c r="D11994" t="str">
        <f>Clef_répartition[[#This Row],[Code association]]&amp;"_"&amp;Clef_répartition[[#This Row],[Nom association]]</f>
        <v>ASET_Association intercommunale STEP Echallens Talent</v>
      </c>
      <c r="E11994">
        <f>COUNTIFS(D$2:D11994,Clef_répartition[[#This Row],[Code_Nom]],J$2:J11994,Clef_répartition[[#This Row],[Année]])</f>
        <v>9</v>
      </c>
      <c r="F11994">
        <f>IF(Clef_répartition[[#This Row],[Code_Nom]]=D11993,F11993-1,(COUNTIFS(Clef_répartition[Code_Nom],Clef_répartition[[#This Row],[Code_Nom]],Clef_répartition[Année],Clef_répartition[[#This Row],[Année]])))</f>
        <v>1</v>
      </c>
      <c r="G11994" t="str">
        <f>Clef_répartition[[#This Row],[Code_Nom]]&amp;"_"&amp;Clef_répartition[[#This Row],[Nombre]]&amp;"_"&amp;Clef_répartition[[#This Row],[Année]]</f>
        <v>ASET_Association intercommunale STEP Echallens Talent_9_2022</v>
      </c>
      <c r="H11994">
        <v>5537</v>
      </c>
      <c r="I11994" t="s">
        <v>282</v>
      </c>
      <c r="J11994">
        <v>2022</v>
      </c>
      <c r="K11994">
        <v>7.4316501656667172E-2</v>
      </c>
    </row>
    <row r="11995" spans="1:11" x14ac:dyDescent="0.25">
      <c r="A11995" t="s">
        <v>713</v>
      </c>
      <c r="B11995" t="s">
        <v>542</v>
      </c>
      <c r="C11995" t="s">
        <v>543</v>
      </c>
      <c r="D11995" t="str">
        <f>Clef_répartition[[#This Row],[Code association]]&amp;"_"&amp;Clef_répartition[[#This Row],[Nom association]]</f>
        <v>ASI7_Association scolaire de la Sarraz et environs</v>
      </c>
      <c r="E11995">
        <f>COUNTIFS(D$2:D11995,Clef_répartition[[#This Row],[Code_Nom]],J$2:J11995,Clef_répartition[[#This Row],[Année]])</f>
        <v>1</v>
      </c>
      <c r="F11995">
        <f>IF(Clef_répartition[[#This Row],[Code_Nom]]=D11994,F11994-1,(COUNTIFS(Clef_répartition[Code_Nom],Clef_répartition[[#This Row],[Code_Nom]],Clef_répartition[Année],Clef_répartition[[#This Row],[Année]])))</f>
        <v>7</v>
      </c>
      <c r="G11995" t="str">
        <f>Clef_répartition[[#This Row],[Code_Nom]]&amp;"_"&amp;Clef_répartition[[#This Row],[Nombre]]&amp;"_"&amp;Clef_répartition[[#This Row],[Année]]</f>
        <v>ASI7_Association scolaire de la Sarraz et environs_1_2022</v>
      </c>
      <c r="H11995">
        <v>5476</v>
      </c>
      <c r="I11995" t="s">
        <v>64</v>
      </c>
      <c r="J11995">
        <v>2022</v>
      </c>
      <c r="K11995">
        <v>5.3999999999999999E-2</v>
      </c>
    </row>
    <row r="11996" spans="1:11" x14ac:dyDescent="0.25">
      <c r="A11996" t="s">
        <v>713</v>
      </c>
      <c r="B11996" t="s">
        <v>542</v>
      </c>
      <c r="C11996" t="s">
        <v>543</v>
      </c>
      <c r="D11996" t="str">
        <f>Clef_répartition[[#This Row],[Code association]]&amp;"_"&amp;Clef_répartition[[#This Row],[Nom association]]</f>
        <v>ASI7_Association scolaire de la Sarraz et environs</v>
      </c>
      <c r="E11996">
        <f>COUNTIFS(D$2:D11996,Clef_répartition[[#This Row],[Code_Nom]],J$2:J11996,Clef_répartition[[#This Row],[Année]])</f>
        <v>2</v>
      </c>
      <c r="F11996">
        <f>IF(Clef_répartition[[#This Row],[Code_Nom]]=D11995,F11995-1,(COUNTIFS(Clef_répartition[Code_Nom],Clef_répartition[[#This Row],[Code_Nom]],Clef_répartition[Année],Clef_répartition[[#This Row],[Année]])))</f>
        <v>6</v>
      </c>
      <c r="G11996" t="str">
        <f>Clef_répartition[[#This Row],[Code_Nom]]&amp;"_"&amp;Clef_répartition[[#This Row],[Nombre]]&amp;"_"&amp;Clef_répartition[[#This Row],[Année]]</f>
        <v>ASI7_Association scolaire de la Sarraz et environs_2_2022</v>
      </c>
      <c r="H11996">
        <v>5482</v>
      </c>
      <c r="I11996" t="s">
        <v>102</v>
      </c>
      <c r="J11996">
        <v>2022</v>
      </c>
      <c r="K11996">
        <v>0.19700000000000001</v>
      </c>
    </row>
    <row r="11997" spans="1:11" x14ac:dyDescent="0.25">
      <c r="A11997" t="s">
        <v>713</v>
      </c>
      <c r="B11997" t="s">
        <v>542</v>
      </c>
      <c r="C11997" t="s">
        <v>543</v>
      </c>
      <c r="D11997" t="str">
        <f>Clef_répartition[[#This Row],[Code association]]&amp;"_"&amp;Clef_répartition[[#This Row],[Nom association]]</f>
        <v>ASI7_Association scolaire de la Sarraz et environs</v>
      </c>
      <c r="E11997">
        <f>COUNTIFS(D$2:D11997,Clef_répartition[[#This Row],[Code_Nom]],J$2:J11997,Clef_répartition[[#This Row],[Année]])</f>
        <v>3</v>
      </c>
      <c r="F11997">
        <f>IF(Clef_répartition[[#This Row],[Code_Nom]]=D11996,F11996-1,(COUNTIFS(Clef_répartition[Code_Nom],Clef_répartition[[#This Row],[Code_Nom]],Clef_répartition[Année],Clef_répartition[[#This Row],[Année]])))</f>
        <v>5</v>
      </c>
      <c r="G11997" t="str">
        <f>Clef_répartition[[#This Row],[Code_Nom]]&amp;"_"&amp;Clef_répartition[[#This Row],[Nombre]]&amp;"_"&amp;Clef_répartition[[#This Row],[Année]]</f>
        <v>ASI7_Association scolaire de la Sarraz et environs_3_2022</v>
      </c>
      <c r="H11997">
        <v>5483</v>
      </c>
      <c r="I11997" t="s">
        <v>113</v>
      </c>
      <c r="J11997">
        <v>2022</v>
      </c>
      <c r="K11997">
        <v>5.0999999999999997E-2</v>
      </c>
    </row>
    <row r="11998" spans="1:11" x14ac:dyDescent="0.25">
      <c r="A11998" t="s">
        <v>713</v>
      </c>
      <c r="B11998" t="s">
        <v>542</v>
      </c>
      <c r="C11998" t="s">
        <v>543</v>
      </c>
      <c r="D11998" t="str">
        <f>Clef_répartition[[#This Row],[Code association]]&amp;"_"&amp;Clef_répartition[[#This Row],[Nom association]]</f>
        <v>ASI7_Association scolaire de la Sarraz et environs</v>
      </c>
      <c r="E11998">
        <f>COUNTIFS(D$2:D11998,Clef_répartition[[#This Row],[Code_Nom]],J$2:J11998,Clef_répartition[[#This Row],[Année]])</f>
        <v>4</v>
      </c>
      <c r="F11998">
        <f>IF(Clef_répartition[[#This Row],[Code_Nom]]=D11997,F11997-1,(COUNTIFS(Clef_répartition[Code_Nom],Clef_répartition[[#This Row],[Code_Nom]],Clef_répartition[Année],Clef_répartition[[#This Row],[Année]])))</f>
        <v>4</v>
      </c>
      <c r="G11998" t="str">
        <f>Clef_répartition[[#This Row],[Code_Nom]]&amp;"_"&amp;Clef_répartition[[#This Row],[Nombre]]&amp;"_"&amp;Clef_répartition[[#This Row],[Année]]</f>
        <v>ASI7_Association scolaire de la Sarraz et environs_4_2022</v>
      </c>
      <c r="H11998">
        <v>5498</v>
      </c>
      <c r="I11998" t="s">
        <v>149</v>
      </c>
      <c r="J11998">
        <v>2022</v>
      </c>
      <c r="K11998">
        <v>0.42899999999999999</v>
      </c>
    </row>
    <row r="11999" spans="1:11" x14ac:dyDescent="0.25">
      <c r="A11999" t="s">
        <v>713</v>
      </c>
      <c r="B11999" t="s">
        <v>542</v>
      </c>
      <c r="C11999" t="s">
        <v>543</v>
      </c>
      <c r="D11999" t="str">
        <f>Clef_répartition[[#This Row],[Code association]]&amp;"_"&amp;Clef_répartition[[#This Row],[Nom association]]</f>
        <v>ASI7_Association scolaire de la Sarraz et environs</v>
      </c>
      <c r="E11999">
        <f>COUNTIFS(D$2:D11999,Clef_répartition[[#This Row],[Code_Nom]],J$2:J11999,Clef_répartition[[#This Row],[Année]])</f>
        <v>5</v>
      </c>
      <c r="F11999">
        <f>IF(Clef_répartition[[#This Row],[Code_Nom]]=D11998,F11998-1,(COUNTIFS(Clef_répartition[Code_Nom],Clef_répartition[[#This Row],[Code_Nom]],Clef_répartition[Année],Clef_répartition[[#This Row],[Année]])))</f>
        <v>3</v>
      </c>
      <c r="G11999" t="str">
        <f>Clef_répartition[[#This Row],[Code_Nom]]&amp;"_"&amp;Clef_répartition[[#This Row],[Nombre]]&amp;"_"&amp;Clef_répartition[[#This Row],[Année]]</f>
        <v>ASI7_Association scolaire de la Sarraz et environs_5_2022</v>
      </c>
      <c r="H11999">
        <v>5490</v>
      </c>
      <c r="I11999" t="s">
        <v>178</v>
      </c>
      <c r="J11999">
        <v>2022</v>
      </c>
      <c r="K11999">
        <v>4.8000000000000001E-2</v>
      </c>
    </row>
    <row r="12000" spans="1:11" x14ac:dyDescent="0.25">
      <c r="A12000" t="s">
        <v>713</v>
      </c>
      <c r="B12000" t="s">
        <v>542</v>
      </c>
      <c r="C12000" t="s">
        <v>543</v>
      </c>
      <c r="D12000" t="str">
        <f>Clef_répartition[[#This Row],[Code association]]&amp;"_"&amp;Clef_répartition[[#This Row],[Nom association]]</f>
        <v>ASI7_Association scolaire de la Sarraz et environs</v>
      </c>
      <c r="E12000">
        <f>COUNTIFS(D$2:D12000,Clef_répartition[[#This Row],[Code_Nom]],J$2:J12000,Clef_répartition[[#This Row],[Année]])</f>
        <v>6</v>
      </c>
      <c r="F12000">
        <f>IF(Clef_répartition[[#This Row],[Code_Nom]]=D11999,F11999-1,(COUNTIFS(Clef_répartition[Code_Nom],Clef_répartition[[#This Row],[Code_Nom]],Clef_répartition[Année],Clef_répartition[[#This Row],[Année]])))</f>
        <v>2</v>
      </c>
      <c r="G12000" t="str">
        <f>Clef_répartition[[#This Row],[Code_Nom]]&amp;"_"&amp;Clef_répartition[[#This Row],[Nombre]]&amp;"_"&amp;Clef_répartition[[#This Row],[Année]]</f>
        <v>ASI7_Association scolaire de la Sarraz et environs_6_2022</v>
      </c>
      <c r="H12000">
        <v>5493</v>
      </c>
      <c r="I12000" t="s">
        <v>205</v>
      </c>
      <c r="J12000">
        <v>2022</v>
      </c>
      <c r="K12000">
        <v>0.08</v>
      </c>
    </row>
    <row r="12001" spans="1:11" x14ac:dyDescent="0.25">
      <c r="A12001" t="s">
        <v>713</v>
      </c>
      <c r="B12001" t="s">
        <v>542</v>
      </c>
      <c r="C12001" t="s">
        <v>543</v>
      </c>
      <c r="D12001" t="str">
        <f>Clef_répartition[[#This Row],[Code association]]&amp;"_"&amp;Clef_répartition[[#This Row],[Nom association]]</f>
        <v>ASI7_Association scolaire de la Sarraz et environs</v>
      </c>
      <c r="E12001">
        <f>COUNTIFS(D$2:D12001,Clef_répartition[[#This Row],[Code_Nom]],J$2:J12001,Clef_répartition[[#This Row],[Année]])</f>
        <v>7</v>
      </c>
      <c r="F12001">
        <f>IF(Clef_répartition[[#This Row],[Code_Nom]]=D12000,F12000-1,(COUNTIFS(Clef_répartition[Code_Nom],Clef_répartition[[#This Row],[Code_Nom]],Clef_répartition[Année],Clef_répartition[[#This Row],[Année]])))</f>
        <v>1</v>
      </c>
      <c r="G12001" t="str">
        <f>Clef_répartition[[#This Row],[Code_Nom]]&amp;"_"&amp;Clef_répartition[[#This Row],[Nombre]]&amp;"_"&amp;Clef_répartition[[#This Row],[Année]]</f>
        <v>ASI7_Association scolaire de la Sarraz et environs_7_2022</v>
      </c>
      <c r="H12001">
        <v>5497</v>
      </c>
      <c r="I12001" t="s">
        <v>217</v>
      </c>
      <c r="J12001">
        <v>2022</v>
      </c>
      <c r="K12001">
        <v>0.14099999999999999</v>
      </c>
    </row>
    <row r="12002" spans="1:11" x14ac:dyDescent="0.25">
      <c r="A12002" t="s">
        <v>713</v>
      </c>
      <c r="B12002" t="s">
        <v>503</v>
      </c>
      <c r="C12002" t="s">
        <v>504</v>
      </c>
      <c r="D12002" t="str">
        <f>Clef_répartition[[#This Row],[Code association]]&amp;"_"&amp;Clef_répartition[[#This Row],[Nom association]]</f>
        <v>ASIABE_Association scolaire intercommunale Apples-Bière et environs</v>
      </c>
      <c r="E12002">
        <f>COUNTIFS(D$2:D12002,Clef_répartition[[#This Row],[Code_Nom]],J$2:J12002,Clef_répartition[[#This Row],[Année]])</f>
        <v>1</v>
      </c>
      <c r="F12002">
        <f>IF(Clef_répartition[[#This Row],[Code_Nom]]=D12001,F12001-1,(COUNTIFS(Clef_répartition[Code_Nom],Clef_répartition[[#This Row],[Code_Nom]],Clef_répartition[Année],Clef_répartition[[#This Row],[Année]])))</f>
        <v>8</v>
      </c>
      <c r="G12002" t="str">
        <f>Clef_répartition[[#This Row],[Code_Nom]]&amp;"_"&amp;Clef_répartition[[#This Row],[Nombre]]&amp;"_"&amp;Clef_répartition[[#This Row],[Année]]</f>
        <v>ASIABE_Association scolaire intercommunale Apples-Bière et environs_1_2022</v>
      </c>
      <c r="H12002">
        <v>5423</v>
      </c>
      <c r="I12002" t="s">
        <v>12</v>
      </c>
      <c r="J12002">
        <v>2022</v>
      </c>
      <c r="K12002">
        <v>6.0699999999999997E-2</v>
      </c>
    </row>
    <row r="12003" spans="1:11" x14ac:dyDescent="0.25">
      <c r="A12003" t="s">
        <v>713</v>
      </c>
      <c r="B12003" t="s">
        <v>503</v>
      </c>
      <c r="C12003" t="s">
        <v>504</v>
      </c>
      <c r="D12003" t="str">
        <f>Clef_répartition[[#This Row],[Code association]]&amp;"_"&amp;Clef_répartition[[#This Row],[Nom association]]</f>
        <v>ASIABE_Association scolaire intercommunale Apples-Bière et environs</v>
      </c>
      <c r="E12003">
        <f>COUNTIFS(D$2:D12003,Clef_répartition[[#This Row],[Code_Nom]],J$2:J12003,Clef_répartition[[#This Row],[Année]])</f>
        <v>2</v>
      </c>
      <c r="F12003">
        <f>IF(Clef_répartition[[#This Row],[Code_Nom]]=D12002,F12002-1,(COUNTIFS(Clef_répartition[Code_Nom],Clef_répartition[[#This Row],[Code_Nom]],Clef_répartition[Année],Clef_répartition[[#This Row],[Année]])))</f>
        <v>7</v>
      </c>
      <c r="G12003" t="str">
        <f>Clef_répartition[[#This Row],[Code_Nom]]&amp;"_"&amp;Clef_répartition[[#This Row],[Nombre]]&amp;"_"&amp;Clef_répartition[[#This Row],[Année]]</f>
        <v>ASIABE_Association scolaire intercommunale Apples-Bière et environs_2_2022</v>
      </c>
      <c r="H12003">
        <v>5424</v>
      </c>
      <c r="I12003" t="s">
        <v>20</v>
      </c>
      <c r="J12003">
        <v>2022</v>
      </c>
      <c r="K12003">
        <v>3.6900000000000002E-2</v>
      </c>
    </row>
    <row r="12004" spans="1:11" x14ac:dyDescent="0.25">
      <c r="A12004" t="s">
        <v>713</v>
      </c>
      <c r="B12004" t="s">
        <v>503</v>
      </c>
      <c r="C12004" t="s">
        <v>504</v>
      </c>
      <c r="D12004" t="str">
        <f>Clef_répartition[[#This Row],[Code association]]&amp;"_"&amp;Clef_répartition[[#This Row],[Nom association]]</f>
        <v>ASIABE_Association scolaire intercommunale Apples-Bière et environs</v>
      </c>
      <c r="E12004">
        <f>COUNTIFS(D$2:D12004,Clef_répartition[[#This Row],[Code_Nom]],J$2:J12004,Clef_répartition[[#This Row],[Année]])</f>
        <v>3</v>
      </c>
      <c r="F12004">
        <f>IF(Clef_répartition[[#This Row],[Code_Nom]]=D12003,F12003-1,(COUNTIFS(Clef_répartition[Code_Nom],Clef_répartition[[#This Row],[Code_Nom]],Clef_répartition[Année],Clef_répartition[[#This Row],[Année]])))</f>
        <v>6</v>
      </c>
      <c r="G12004" t="str">
        <f>Clef_répartition[[#This Row],[Code_Nom]]&amp;"_"&amp;Clef_répartition[[#This Row],[Nombre]]&amp;"_"&amp;Clef_répartition[[#This Row],[Année]]</f>
        <v>ASIABE_Association scolaire intercommunale Apples-Bière et environs_3_2022</v>
      </c>
      <c r="H12004">
        <v>5425</v>
      </c>
      <c r="I12004" t="s">
        <v>23</v>
      </c>
      <c r="J12004">
        <v>2022</v>
      </c>
      <c r="K12004">
        <v>0.19209999999999999</v>
      </c>
    </row>
    <row r="12005" spans="1:11" x14ac:dyDescent="0.25">
      <c r="A12005" t="s">
        <v>713</v>
      </c>
      <c r="B12005" t="s">
        <v>503</v>
      </c>
      <c r="C12005" t="s">
        <v>504</v>
      </c>
      <c r="D12005" t="str">
        <f>Clef_répartition[[#This Row],[Code association]]&amp;"_"&amp;Clef_répartition[[#This Row],[Nom association]]</f>
        <v>ASIABE_Association scolaire intercommunale Apples-Bière et environs</v>
      </c>
      <c r="E12005">
        <f>COUNTIFS(D$2:D12005,Clef_répartition[[#This Row],[Code_Nom]],J$2:J12005,Clef_répartition[[#This Row],[Année]])</f>
        <v>4</v>
      </c>
      <c r="F12005">
        <f>IF(Clef_répartition[[#This Row],[Code_Nom]]=D12004,F12004-1,(COUNTIFS(Clef_répartition[Code_Nom],Clef_répartition[[#This Row],[Code_Nom]],Clef_répartition[Année],Clef_répartition[[#This Row],[Année]])))</f>
        <v>5</v>
      </c>
      <c r="G12005" t="str">
        <f>Clef_répartition[[#This Row],[Code_Nom]]&amp;"_"&amp;Clef_répartition[[#This Row],[Nombre]]&amp;"_"&amp;Clef_répartition[[#This Row],[Année]]</f>
        <v>ASIABE_Association scolaire intercommunale Apples-Bière et environs_4_2022</v>
      </c>
      <c r="H12005">
        <v>5629</v>
      </c>
      <c r="I12005" t="s">
        <v>68</v>
      </c>
      <c r="J12005">
        <v>2022</v>
      </c>
      <c r="K12005">
        <v>2.87E-2</v>
      </c>
    </row>
    <row r="12006" spans="1:11" x14ac:dyDescent="0.25">
      <c r="A12006" t="s">
        <v>713</v>
      </c>
      <c r="B12006" t="s">
        <v>503</v>
      </c>
      <c r="C12006" t="s">
        <v>504</v>
      </c>
      <c r="D12006" t="str">
        <f>Clef_répartition[[#This Row],[Code association]]&amp;"_"&amp;Clef_répartition[[#This Row],[Nom association]]</f>
        <v>ASIABE_Association scolaire intercommunale Apples-Bière et environs</v>
      </c>
      <c r="E12006">
        <f>COUNTIFS(D$2:D12006,Clef_répartition[[#This Row],[Code_Nom]],J$2:J12006,Clef_répartition[[#This Row],[Année]])</f>
        <v>5</v>
      </c>
      <c r="F12006">
        <f>IF(Clef_répartition[[#This Row],[Code_Nom]]=D12005,F12005-1,(COUNTIFS(Clef_répartition[Code_Nom],Clef_répartition[[#This Row],[Code_Nom]],Clef_répartition[Année],Clef_répartition[[#This Row],[Année]])))</f>
        <v>4</v>
      </c>
      <c r="G12006" t="str">
        <f>Clef_répartition[[#This Row],[Code_Nom]]&amp;"_"&amp;Clef_répartition[[#This Row],[Nombre]]&amp;"_"&amp;Clef_répartition[[#This Row],[Année]]</f>
        <v>ASIABE_Association scolaire intercommunale Apples-Bière et environs_5_2022</v>
      </c>
      <c r="H12006">
        <v>5656</v>
      </c>
      <c r="I12006" t="s">
        <v>135</v>
      </c>
      <c r="J12006">
        <v>2022</v>
      </c>
      <c r="K12006">
        <v>0.5302</v>
      </c>
    </row>
    <row r="12007" spans="1:11" x14ac:dyDescent="0.25">
      <c r="A12007" t="s">
        <v>713</v>
      </c>
      <c r="B12007" t="s">
        <v>503</v>
      </c>
      <c r="C12007" t="s">
        <v>504</v>
      </c>
      <c r="D12007" t="str">
        <f>Clef_répartition[[#This Row],[Code association]]&amp;"_"&amp;Clef_répartition[[#This Row],[Nom association]]</f>
        <v>ASIABE_Association scolaire intercommunale Apples-Bière et environs</v>
      </c>
      <c r="E12007">
        <f>COUNTIFS(D$2:D12007,Clef_répartition[[#This Row],[Code_Nom]],J$2:J12007,Clef_répartition[[#This Row],[Année]])</f>
        <v>6</v>
      </c>
      <c r="F12007">
        <f>IF(Clef_répartition[[#This Row],[Code_Nom]]=D12006,F12006-1,(COUNTIFS(Clef_répartition[Code_Nom],Clef_répartition[[#This Row],[Code_Nom]],Clef_répartition[Année],Clef_répartition[[#This Row],[Année]])))</f>
        <v>3</v>
      </c>
      <c r="G12007" t="str">
        <f>Clef_répartition[[#This Row],[Code_Nom]]&amp;"_"&amp;Clef_répartition[[#This Row],[Nombre]]&amp;"_"&amp;Clef_répartition[[#This Row],[Année]]</f>
        <v>ASIABE_Association scolaire intercommunale Apples-Bière et environs_6_2022</v>
      </c>
      <c r="H12007">
        <v>5431</v>
      </c>
      <c r="I12007" t="s">
        <v>179</v>
      </c>
      <c r="J12007">
        <v>2022</v>
      </c>
      <c r="K12007">
        <v>2.9499999999999998E-2</v>
      </c>
    </row>
    <row r="12008" spans="1:11" x14ac:dyDescent="0.25">
      <c r="A12008" t="s">
        <v>713</v>
      </c>
      <c r="B12008" t="s">
        <v>503</v>
      </c>
      <c r="C12008" t="s">
        <v>504</v>
      </c>
      <c r="D12008" t="str">
        <f>Clef_répartition[[#This Row],[Code association]]&amp;"_"&amp;Clef_répartition[[#This Row],[Nom association]]</f>
        <v>ASIABE_Association scolaire intercommunale Apples-Bière et environs</v>
      </c>
      <c r="E12008">
        <f>COUNTIFS(D$2:D12008,Clef_répartition[[#This Row],[Code_Nom]],J$2:J12008,Clef_répartition[[#This Row],[Année]])</f>
        <v>7</v>
      </c>
      <c r="F12008">
        <f>IF(Clef_répartition[[#This Row],[Code_Nom]]=D12007,F12007-1,(COUNTIFS(Clef_répartition[Code_Nom],Clef_répartition[[#This Row],[Code_Nom]],Clef_répartition[Année],Clef_répartition[[#This Row],[Année]])))</f>
        <v>2</v>
      </c>
      <c r="G12008" t="str">
        <f>Clef_répartition[[#This Row],[Code_Nom]]&amp;"_"&amp;Clef_répartition[[#This Row],[Nombre]]&amp;"_"&amp;Clef_répartition[[#This Row],[Année]]</f>
        <v>ASIABE_Association scolaire intercommunale Apples-Bière et environs_7_2022</v>
      </c>
      <c r="H12008">
        <v>5492</v>
      </c>
      <c r="I12008" t="s">
        <v>189</v>
      </c>
      <c r="J12008">
        <v>2022</v>
      </c>
      <c r="K12008">
        <v>0.1043</v>
      </c>
    </row>
    <row r="12009" spans="1:11" x14ac:dyDescent="0.25">
      <c r="A12009" t="s">
        <v>713</v>
      </c>
      <c r="B12009" t="s">
        <v>503</v>
      </c>
      <c r="C12009" t="s">
        <v>504</v>
      </c>
      <c r="D12009" t="str">
        <f>Clef_répartition[[#This Row],[Code association]]&amp;"_"&amp;Clef_répartition[[#This Row],[Nom association]]</f>
        <v>ASIABE_Association scolaire intercommunale Apples-Bière et environs</v>
      </c>
      <c r="E12009">
        <f>COUNTIFS(D$2:D12009,Clef_répartition[[#This Row],[Code_Nom]],J$2:J12009,Clef_répartition[[#This Row],[Année]])</f>
        <v>8</v>
      </c>
      <c r="F12009">
        <f>IF(Clef_répartition[[#This Row],[Code_Nom]]=D12008,F12008-1,(COUNTIFS(Clef_répartition[Code_Nom],Clef_répartition[[#This Row],[Code_Nom]],Clef_répartition[Année],Clef_répartition[[#This Row],[Année]])))</f>
        <v>1</v>
      </c>
      <c r="G12009" t="str">
        <f>Clef_répartition[[#This Row],[Code_Nom]]&amp;"_"&amp;Clef_répartition[[#This Row],[Nombre]]&amp;"_"&amp;Clef_répartition[[#This Row],[Année]]</f>
        <v>ASIABE_Association scolaire intercommunale Apples-Bière et environs_8_2022</v>
      </c>
      <c r="H12009">
        <v>5650</v>
      </c>
      <c r="I12009" t="s">
        <v>276</v>
      </c>
      <c r="J12009">
        <v>2022</v>
      </c>
      <c r="K12009">
        <v>1.7600000000000001E-2</v>
      </c>
    </row>
    <row r="12010" spans="1:11" x14ac:dyDescent="0.25">
      <c r="A12010" t="s">
        <v>713</v>
      </c>
      <c r="B12010" t="s">
        <v>658</v>
      </c>
      <c r="C12010" t="s">
        <v>659</v>
      </c>
      <c r="D12010" t="str">
        <f>Clef_répartition[[#This Row],[Code association]]&amp;"_"&amp;Clef_répartition[[#This Row],[Nom association]]</f>
        <v>ASICC_Association scolaire intercommunale de Corsier</v>
      </c>
      <c r="E12010">
        <f>COUNTIFS(D$2:D12010,Clef_répartition[[#This Row],[Code_Nom]],J$2:J12010,Clef_répartition[[#This Row],[Année]])</f>
        <v>1</v>
      </c>
      <c r="F12010">
        <f>IF(Clef_répartition[[#This Row],[Code_Nom]]=D12009,F12009-1,(COUNTIFS(Clef_répartition[Code_Nom],Clef_répartition[[#This Row],[Code_Nom]],Clef_répartition[Année],Clef_répartition[[#This Row],[Année]])))</f>
        <v>4</v>
      </c>
      <c r="G12010" t="str">
        <f>Clef_répartition[[#This Row],[Code_Nom]]&amp;"_"&amp;Clef_répartition[[#This Row],[Nombre]]&amp;"_"&amp;Clef_répartition[[#This Row],[Année]]</f>
        <v>ASICC_Association scolaire intercommunale de Corsier_1_2022</v>
      </c>
      <c r="H12010">
        <v>5882</v>
      </c>
      <c r="I12010" t="s">
        <v>50</v>
      </c>
      <c r="J12010">
        <v>2022</v>
      </c>
      <c r="K12010">
        <v>0.28000000000000003</v>
      </c>
    </row>
    <row r="12011" spans="1:11" x14ac:dyDescent="0.25">
      <c r="A12011" t="s">
        <v>713</v>
      </c>
      <c r="B12011" t="s">
        <v>658</v>
      </c>
      <c r="C12011" t="s">
        <v>659</v>
      </c>
      <c r="D12011" t="str">
        <f>Clef_répartition[[#This Row],[Code association]]&amp;"_"&amp;Clef_répartition[[#This Row],[Nom association]]</f>
        <v>ASICC_Association scolaire intercommunale de Corsier</v>
      </c>
      <c r="E12011">
        <f>COUNTIFS(D$2:D12011,Clef_répartition[[#This Row],[Code_Nom]],J$2:J12011,Clef_répartition[[#This Row],[Année]])</f>
        <v>2</v>
      </c>
      <c r="F12011">
        <f>IF(Clef_répartition[[#This Row],[Code_Nom]]=D12010,F12010-1,(COUNTIFS(Clef_répartition[Code_Nom],Clef_répartition[[#This Row],[Code_Nom]],Clef_répartition[Année],Clef_répartition[[#This Row],[Année]])))</f>
        <v>3</v>
      </c>
      <c r="G12011" t="str">
        <f>Clef_répartition[[#This Row],[Code_Nom]]&amp;"_"&amp;Clef_répartition[[#This Row],[Nombre]]&amp;"_"&amp;Clef_répartition[[#This Row],[Année]]</f>
        <v>ASICC_Association scolaire intercommunale de Corsier_2_2022</v>
      </c>
      <c r="H12011">
        <v>5883</v>
      </c>
      <c r="I12011" t="s">
        <v>77</v>
      </c>
      <c r="J12011">
        <v>2022</v>
      </c>
      <c r="K12011">
        <v>0.2</v>
      </c>
    </row>
    <row r="12012" spans="1:11" x14ac:dyDescent="0.25">
      <c r="A12012" t="s">
        <v>713</v>
      </c>
      <c r="B12012" t="s">
        <v>658</v>
      </c>
      <c r="C12012" t="s">
        <v>659</v>
      </c>
      <c r="D12012" t="str">
        <f>Clef_répartition[[#This Row],[Code association]]&amp;"_"&amp;Clef_répartition[[#This Row],[Nom association]]</f>
        <v>ASICC_Association scolaire intercommunale de Corsier</v>
      </c>
      <c r="E12012">
        <f>COUNTIFS(D$2:D12012,Clef_répartition[[#This Row],[Code_Nom]],J$2:J12012,Clef_répartition[[#This Row],[Année]])</f>
        <v>3</v>
      </c>
      <c r="F12012">
        <f>IF(Clef_répartition[[#This Row],[Code_Nom]]=D12011,F12011-1,(COUNTIFS(Clef_répartition[Code_Nom],Clef_répartition[[#This Row],[Code_Nom]],Clef_répartition[Année],Clef_répartition[[#This Row],[Année]])))</f>
        <v>2</v>
      </c>
      <c r="G12012" t="str">
        <f>Clef_répartition[[#This Row],[Code_Nom]]&amp;"_"&amp;Clef_répartition[[#This Row],[Nombre]]&amp;"_"&amp;Clef_répartition[[#This Row],[Année]]</f>
        <v>ASICC_Association scolaire intercommunale de Corsier_3_2022</v>
      </c>
      <c r="H12012">
        <v>5884</v>
      </c>
      <c r="I12012" t="s">
        <v>78</v>
      </c>
      <c r="J12012">
        <v>2022</v>
      </c>
      <c r="K12012">
        <v>0.33</v>
      </c>
    </row>
    <row r="12013" spans="1:11" x14ac:dyDescent="0.25">
      <c r="A12013" t="s">
        <v>713</v>
      </c>
      <c r="B12013" t="s">
        <v>658</v>
      </c>
      <c r="C12013" t="s">
        <v>659</v>
      </c>
      <c r="D12013" t="str">
        <f>Clef_répartition[[#This Row],[Code association]]&amp;"_"&amp;Clef_répartition[[#This Row],[Nom association]]</f>
        <v>ASICC_Association scolaire intercommunale de Corsier</v>
      </c>
      <c r="E12013">
        <f>COUNTIFS(D$2:D12013,Clef_répartition[[#This Row],[Code_Nom]],J$2:J12013,Clef_répartition[[#This Row],[Année]])</f>
        <v>4</v>
      </c>
      <c r="F12013">
        <f>IF(Clef_répartition[[#This Row],[Code_Nom]]=D12012,F12012-1,(COUNTIFS(Clef_répartition[Code_Nom],Clef_répartition[[#This Row],[Code_Nom]],Clef_répartition[Année],Clef_répartition[[#This Row],[Année]])))</f>
        <v>1</v>
      </c>
      <c r="G12013" t="str">
        <f>Clef_répartition[[#This Row],[Code_Nom]]&amp;"_"&amp;Clef_répartition[[#This Row],[Nombre]]&amp;"_"&amp;Clef_répartition[[#This Row],[Année]]</f>
        <v>ASICC_Association scolaire intercommunale de Corsier_4_2022</v>
      </c>
      <c r="H12013">
        <v>5885</v>
      </c>
      <c r="I12013" t="s">
        <v>138</v>
      </c>
      <c r="J12013">
        <v>2022</v>
      </c>
      <c r="K12013">
        <v>0.19</v>
      </c>
    </row>
    <row r="12014" spans="1:11" x14ac:dyDescent="0.25">
      <c r="A12014" t="s">
        <v>713</v>
      </c>
      <c r="B12014" t="s">
        <v>598</v>
      </c>
      <c r="C12014" t="s">
        <v>599</v>
      </c>
      <c r="D12014" t="str">
        <f>Clef_répartition[[#This Row],[Code association]]&amp;"_"&amp;Clef_répartition[[#This Row],[Nom association]]</f>
        <v>ASICE_Association scolaire intercommunale de l'établissement de Cugy et environs</v>
      </c>
      <c r="E12014">
        <f>COUNTIFS(D$2:D12014,Clef_répartition[[#This Row],[Code_Nom]],J$2:J12014,Clef_répartition[[#This Row],[Année]])</f>
        <v>1</v>
      </c>
      <c r="F12014">
        <f>IF(Clef_répartition[[#This Row],[Code_Nom]]=D12013,F12013-1,(COUNTIFS(Clef_répartition[Code_Nom],Clef_répartition[[#This Row],[Code_Nom]],Clef_répartition[Année],Clef_répartition[[#This Row],[Année]])))</f>
        <v>4</v>
      </c>
      <c r="G12014" t="str">
        <f>Clef_répartition[[#This Row],[Code_Nom]]&amp;"_"&amp;Clef_répartition[[#This Row],[Nombre]]&amp;"_"&amp;Clef_répartition[[#This Row],[Année]]</f>
        <v>ASICE_Association scolaire intercommunale de l'établissement de Cugy et environs_1_2022</v>
      </c>
      <c r="H12014">
        <v>5515</v>
      </c>
      <c r="I12014" t="s">
        <v>37</v>
      </c>
      <c r="J12014">
        <v>2022</v>
      </c>
      <c r="K12014">
        <v>0.12295869377670088</v>
      </c>
    </row>
    <row r="12015" spans="1:11" x14ac:dyDescent="0.25">
      <c r="A12015" t="s">
        <v>713</v>
      </c>
      <c r="B12015" t="s">
        <v>598</v>
      </c>
      <c r="C12015" t="s">
        <v>599</v>
      </c>
      <c r="D12015" t="str">
        <f>Clef_répartition[[#This Row],[Code association]]&amp;"_"&amp;Clef_répartition[[#This Row],[Nom association]]</f>
        <v>ASICE_Association scolaire intercommunale de l'établissement de Cugy et environs</v>
      </c>
      <c r="E12015">
        <f>COUNTIFS(D$2:D12015,Clef_répartition[[#This Row],[Code_Nom]],J$2:J12015,Clef_répartition[[#This Row],[Année]])</f>
        <v>2</v>
      </c>
      <c r="F12015">
        <f>IF(Clef_répartition[[#This Row],[Code_Nom]]=D12014,F12014-1,(COUNTIFS(Clef_répartition[Code_Nom],Clef_répartition[[#This Row],[Code_Nom]],Clef_répartition[Année],Clef_répartition[[#This Row],[Année]])))</f>
        <v>3</v>
      </c>
      <c r="G12015" t="str">
        <f>Clef_répartition[[#This Row],[Code_Nom]]&amp;"_"&amp;Clef_répartition[[#This Row],[Nombre]]&amp;"_"&amp;Clef_répartition[[#This Row],[Année]]</f>
        <v>ASICE_Association scolaire intercommunale de l'établissement de Cugy et environs_2_2022</v>
      </c>
      <c r="H12015">
        <v>5516</v>
      </c>
      <c r="I12015" t="s">
        <v>88</v>
      </c>
      <c r="J12015">
        <v>2022</v>
      </c>
      <c r="K12015">
        <v>0.35542747439421857</v>
      </c>
    </row>
    <row r="12016" spans="1:11" x14ac:dyDescent="0.25">
      <c r="A12016" t="s">
        <v>713</v>
      </c>
      <c r="B12016" t="s">
        <v>598</v>
      </c>
      <c r="C12016" t="s">
        <v>599</v>
      </c>
      <c r="D12016" t="str">
        <f>Clef_répartition[[#This Row],[Code association]]&amp;"_"&amp;Clef_répartition[[#This Row],[Nom association]]</f>
        <v>ASICE_Association scolaire intercommunale de l'établissement de Cugy et environs</v>
      </c>
      <c r="E12016">
        <f>COUNTIFS(D$2:D12016,Clef_répartition[[#This Row],[Code_Nom]],J$2:J12016,Clef_répartition[[#This Row],[Année]])</f>
        <v>3</v>
      </c>
      <c r="F12016">
        <f>IF(Clef_répartition[[#This Row],[Code_Nom]]=D12015,F12015-1,(COUNTIFS(Clef_répartition[Code_Nom],Clef_répartition[[#This Row],[Code_Nom]],Clef_répartition[Année],Clef_répartition[[#This Row],[Année]])))</f>
        <v>2</v>
      </c>
      <c r="G12016" t="str">
        <f>Clef_répartition[[#This Row],[Code_Nom]]&amp;"_"&amp;Clef_répartition[[#This Row],[Nombre]]&amp;"_"&amp;Clef_répartition[[#This Row],[Année]]</f>
        <v>ASICE_Association scolaire intercommunale de l'établissement de Cugy et environs_3_2022</v>
      </c>
      <c r="H12016">
        <v>5523</v>
      </c>
      <c r="I12016" t="s">
        <v>119</v>
      </c>
      <c r="J12016">
        <v>2022</v>
      </c>
      <c r="K12016">
        <v>0.37848222764855338</v>
      </c>
    </row>
    <row r="12017" spans="1:11" x14ac:dyDescent="0.25">
      <c r="A12017" t="s">
        <v>713</v>
      </c>
      <c r="B12017" t="s">
        <v>598</v>
      </c>
      <c r="C12017" t="s">
        <v>599</v>
      </c>
      <c r="D12017" t="str">
        <f>Clef_répartition[[#This Row],[Code association]]&amp;"_"&amp;Clef_répartition[[#This Row],[Nom association]]</f>
        <v>ASICE_Association scolaire intercommunale de l'établissement de Cugy et environs</v>
      </c>
      <c r="E12017">
        <f>COUNTIFS(D$2:D12017,Clef_répartition[[#This Row],[Code_Nom]],J$2:J12017,Clef_répartition[[#This Row],[Année]])</f>
        <v>4</v>
      </c>
      <c r="F12017">
        <f>IF(Clef_répartition[[#This Row],[Code_Nom]]=D12016,F12016-1,(COUNTIFS(Clef_répartition[Code_Nom],Clef_répartition[[#This Row],[Code_Nom]],Clef_répartition[Année],Clef_répartition[[#This Row],[Année]])))</f>
        <v>1</v>
      </c>
      <c r="G12017" t="str">
        <f>Clef_répartition[[#This Row],[Code_Nom]]&amp;"_"&amp;Clef_répartition[[#This Row],[Nombre]]&amp;"_"&amp;Clef_répartition[[#This Row],[Année]]</f>
        <v>ASICE_Association scolaire intercommunale de l'établissement de Cugy et environs_4_2022</v>
      </c>
      <c r="H12017">
        <v>5527</v>
      </c>
      <c r="I12017" t="s">
        <v>191</v>
      </c>
      <c r="J12017">
        <v>2022</v>
      </c>
      <c r="K12017">
        <v>0.14313160418052714</v>
      </c>
    </row>
    <row r="12018" spans="1:11" x14ac:dyDescent="0.25">
      <c r="A12018" t="s">
        <v>713</v>
      </c>
      <c r="B12018" t="s">
        <v>625</v>
      </c>
      <c r="C12018" t="s">
        <v>626</v>
      </c>
      <c r="D12018" t="str">
        <f>Clef_répartition[[#This Row],[Code association]]&amp;"_"&amp;Clef_répartition[[#This Row],[Nom association]]</f>
        <v>ASICOPE_Association scolaire intercommunale de Cossonay, Penthalaz et environs</v>
      </c>
      <c r="E12018">
        <f>COUNTIFS(D$2:D12018,Clef_répartition[[#This Row],[Code_Nom]],J$2:J12018,Clef_répartition[[#This Row],[Année]])</f>
        <v>1</v>
      </c>
      <c r="F12018">
        <f>IF(Clef_répartition[[#This Row],[Code_Nom]]=D12017,F12017-1,(COUNTIFS(Clef_répartition[Code_Nom],Clef_répartition[[#This Row],[Code_Nom]],Clef_répartition[Année],Clef_répartition[[#This Row],[Année]])))</f>
        <v>18</v>
      </c>
      <c r="G12018" t="str">
        <f>Clef_répartition[[#This Row],[Code_Nom]]&amp;"_"&amp;Clef_répartition[[#This Row],[Nombre]]&amp;"_"&amp;Clef_répartition[[#This Row],[Année]]</f>
        <v>ASICOPE_Association scolaire intercommunale de Cossonay, Penthalaz et environs_1_2022</v>
      </c>
      <c r="H12018">
        <v>5475</v>
      </c>
      <c r="I12018" t="s">
        <v>55</v>
      </c>
      <c r="J12018">
        <v>2022</v>
      </c>
      <c r="K12018">
        <v>5.1000000000000004E-3</v>
      </c>
    </row>
    <row r="12019" spans="1:11" x14ac:dyDescent="0.25">
      <c r="A12019" t="s">
        <v>713</v>
      </c>
      <c r="B12019" t="s">
        <v>625</v>
      </c>
      <c r="C12019" t="s">
        <v>626</v>
      </c>
      <c r="D12019" t="str">
        <f>Clef_répartition[[#This Row],[Code association]]&amp;"_"&amp;Clef_répartition[[#This Row],[Nom association]]</f>
        <v>ASICOPE_Association scolaire intercommunale de Cossonay, Penthalaz et environs</v>
      </c>
      <c r="E12019">
        <f>COUNTIFS(D$2:D12019,Clef_répartition[[#This Row],[Code_Nom]],J$2:J12019,Clef_répartition[[#This Row],[Année]])</f>
        <v>2</v>
      </c>
      <c r="F12019">
        <f>IF(Clef_répartition[[#This Row],[Code_Nom]]=D12018,F12018-1,(COUNTIFS(Clef_répartition[Code_Nom],Clef_répartition[[#This Row],[Code_Nom]],Clef_répartition[Année],Clef_répartition[[#This Row],[Année]])))</f>
        <v>17</v>
      </c>
      <c r="G12019" t="str">
        <f>Clef_répartition[[#This Row],[Code_Nom]]&amp;"_"&amp;Clef_répartition[[#This Row],[Nombre]]&amp;"_"&amp;Clef_répartition[[#This Row],[Année]]</f>
        <v>ASICOPE_Association scolaire intercommunale de Cossonay, Penthalaz et environs_2_2022</v>
      </c>
      <c r="H12019">
        <v>5477</v>
      </c>
      <c r="I12019" t="s">
        <v>79</v>
      </c>
      <c r="J12019">
        <v>2022</v>
      </c>
      <c r="K12019">
        <v>0.23530000000000001</v>
      </c>
    </row>
    <row r="12020" spans="1:11" x14ac:dyDescent="0.25">
      <c r="A12020" t="s">
        <v>713</v>
      </c>
      <c r="B12020" t="s">
        <v>625</v>
      </c>
      <c r="C12020" t="s">
        <v>626</v>
      </c>
      <c r="D12020" t="str">
        <f>Clef_répartition[[#This Row],[Code association]]&amp;"_"&amp;Clef_répartition[[#This Row],[Nom association]]</f>
        <v>ASICOPE_Association scolaire intercommunale de Cossonay, Penthalaz et environs</v>
      </c>
      <c r="E12020">
        <f>COUNTIFS(D$2:D12020,Clef_répartition[[#This Row],[Code_Nom]],J$2:J12020,Clef_répartition[[#This Row],[Année]])</f>
        <v>3</v>
      </c>
      <c r="F12020">
        <f>IF(Clef_répartition[[#This Row],[Code_Nom]]=D12019,F12019-1,(COUNTIFS(Clef_répartition[Code_Nom],Clef_répartition[[#This Row],[Code_Nom]],Clef_répartition[Année],Clef_répartition[[#This Row],[Année]])))</f>
        <v>16</v>
      </c>
      <c r="G12020" t="str">
        <f>Clef_répartition[[#This Row],[Code_Nom]]&amp;"_"&amp;Clef_répartition[[#This Row],[Nombre]]&amp;"_"&amp;Clef_répartition[[#This Row],[Année]]</f>
        <v>ASICOPE_Association scolaire intercommunale de Cossonay, Penthalaz et environs_3_2022</v>
      </c>
      <c r="H12020">
        <v>5479</v>
      </c>
      <c r="I12020" t="s">
        <v>85</v>
      </c>
      <c r="J12020">
        <v>2022</v>
      </c>
      <c r="K12020">
        <v>2.5399999999999999E-2</v>
      </c>
    </row>
    <row r="12021" spans="1:11" x14ac:dyDescent="0.25">
      <c r="A12021" t="s">
        <v>713</v>
      </c>
      <c r="B12021" t="s">
        <v>625</v>
      </c>
      <c r="C12021" t="s">
        <v>626</v>
      </c>
      <c r="D12021" t="str">
        <f>Clef_répartition[[#This Row],[Code association]]&amp;"_"&amp;Clef_répartition[[#This Row],[Nom association]]</f>
        <v>ASICOPE_Association scolaire intercommunale de Cossonay, Penthalaz et environs</v>
      </c>
      <c r="E12021">
        <f>COUNTIFS(D$2:D12021,Clef_répartition[[#This Row],[Code_Nom]],J$2:J12021,Clef_répartition[[#This Row],[Année]])</f>
        <v>4</v>
      </c>
      <c r="F12021">
        <f>IF(Clef_répartition[[#This Row],[Code_Nom]]=D12020,F12020-1,(COUNTIFS(Clef_répartition[Code_Nom],Clef_répartition[[#This Row],[Code_Nom]],Clef_répartition[Année],Clef_répartition[[#This Row],[Année]])))</f>
        <v>15</v>
      </c>
      <c r="G12021" t="str">
        <f>Clef_répartition[[#This Row],[Code_Nom]]&amp;"_"&amp;Clef_répartition[[#This Row],[Nombre]]&amp;"_"&amp;Clef_répartition[[#This Row],[Année]]</f>
        <v>ASICOPE_Association scolaire intercommunale de Cossonay, Penthalaz et environs_4_2022</v>
      </c>
      <c r="H12021">
        <v>5480</v>
      </c>
      <c r="I12021" t="s">
        <v>90</v>
      </c>
      <c r="J12021">
        <v>2022</v>
      </c>
      <c r="K12021">
        <v>6.1899999999999997E-2</v>
      </c>
    </row>
    <row r="12022" spans="1:11" x14ac:dyDescent="0.25">
      <c r="A12022" t="s">
        <v>713</v>
      </c>
      <c r="B12022" t="s">
        <v>625</v>
      </c>
      <c r="C12022" t="s">
        <v>626</v>
      </c>
      <c r="D12022" t="str">
        <f>Clef_répartition[[#This Row],[Code association]]&amp;"_"&amp;Clef_répartition[[#This Row],[Nom association]]</f>
        <v>ASICOPE_Association scolaire intercommunale de Cossonay, Penthalaz et environs</v>
      </c>
      <c r="E12022">
        <f>COUNTIFS(D$2:D12022,Clef_répartition[[#This Row],[Code_Nom]],J$2:J12022,Clef_répartition[[#This Row],[Année]])</f>
        <v>5</v>
      </c>
      <c r="F12022">
        <f>IF(Clef_répartition[[#This Row],[Code_Nom]]=D12021,F12021-1,(COUNTIFS(Clef_répartition[Code_Nom],Clef_répartition[[#This Row],[Code_Nom]],Clef_répartition[Année],Clef_répartition[[#This Row],[Année]])))</f>
        <v>14</v>
      </c>
      <c r="G12022" t="str">
        <f>Clef_répartition[[#This Row],[Code_Nom]]&amp;"_"&amp;Clef_répartition[[#This Row],[Nombre]]&amp;"_"&amp;Clef_répartition[[#This Row],[Année]]</f>
        <v>ASICOPE_Association scolaire intercommunale de Cossonay, Penthalaz et environs_5_2022</v>
      </c>
      <c r="H12022">
        <v>5481</v>
      </c>
      <c r="I12022" t="s">
        <v>94</v>
      </c>
      <c r="J12022">
        <v>2022</v>
      </c>
      <c r="K12022">
        <v>1.2800000000000001E-2</v>
      </c>
    </row>
    <row r="12023" spans="1:11" x14ac:dyDescent="0.25">
      <c r="A12023" t="s">
        <v>713</v>
      </c>
      <c r="B12023" t="s">
        <v>625</v>
      </c>
      <c r="C12023" t="s">
        <v>626</v>
      </c>
      <c r="D12023" t="str">
        <f>Clef_répartition[[#This Row],[Code association]]&amp;"_"&amp;Clef_répartition[[#This Row],[Nom association]]</f>
        <v>ASICOPE_Association scolaire intercommunale de Cossonay, Penthalaz et environs</v>
      </c>
      <c r="E12023">
        <f>COUNTIFS(D$2:D12023,Clef_répartition[[#This Row],[Code_Nom]],J$2:J12023,Clef_répartition[[#This Row],[Année]])</f>
        <v>6</v>
      </c>
      <c r="F12023">
        <f>IF(Clef_répartition[[#This Row],[Code_Nom]]=D12022,F12022-1,(COUNTIFS(Clef_répartition[Code_Nom],Clef_répartition[[#This Row],[Code_Nom]],Clef_répartition[Année],Clef_répartition[[#This Row],[Année]])))</f>
        <v>13</v>
      </c>
      <c r="G12023" t="str">
        <f>Clef_répartition[[#This Row],[Code_Nom]]&amp;"_"&amp;Clef_répartition[[#This Row],[Nombre]]&amp;"_"&amp;Clef_répartition[[#This Row],[Année]]</f>
        <v>ASICOPE_Association scolaire intercommunale de Cossonay, Penthalaz et environs_6_2022</v>
      </c>
      <c r="H12023">
        <v>5484</v>
      </c>
      <c r="I12023" t="s">
        <v>127</v>
      </c>
      <c r="J12023">
        <v>2022</v>
      </c>
      <c r="K12023">
        <v>5.11E-2</v>
      </c>
    </row>
    <row r="12024" spans="1:11" x14ac:dyDescent="0.25">
      <c r="A12024" t="s">
        <v>713</v>
      </c>
      <c r="B12024" t="s">
        <v>625</v>
      </c>
      <c r="C12024" t="s">
        <v>626</v>
      </c>
      <c r="D12024" t="str">
        <f>Clef_répartition[[#This Row],[Code association]]&amp;"_"&amp;Clef_répartition[[#This Row],[Nom association]]</f>
        <v>ASICOPE_Association scolaire intercommunale de Cossonay, Penthalaz et environs</v>
      </c>
      <c r="E12024">
        <f>COUNTIFS(D$2:D12024,Clef_répartition[[#This Row],[Code_Nom]],J$2:J12024,Clef_répartition[[#This Row],[Année]])</f>
        <v>7</v>
      </c>
      <c r="F12024">
        <f>IF(Clef_répartition[[#This Row],[Code_Nom]]=D12023,F12023-1,(COUNTIFS(Clef_répartition[Code_Nom],Clef_répartition[[#This Row],[Code_Nom]],Clef_répartition[Année],Clef_répartition[[#This Row],[Année]])))</f>
        <v>12</v>
      </c>
      <c r="G12024" t="str">
        <f>Clef_répartition[[#This Row],[Code_Nom]]&amp;"_"&amp;Clef_répartition[[#This Row],[Nombre]]&amp;"_"&amp;Clef_répartition[[#This Row],[Année]]</f>
        <v>ASICOPE_Association scolaire intercommunale de Cossonay, Penthalaz et environs_7_2022</v>
      </c>
      <c r="H12024">
        <v>5485</v>
      </c>
      <c r="I12024" t="s">
        <v>129</v>
      </c>
      <c r="J12024">
        <v>2022</v>
      </c>
      <c r="K12024">
        <v>2.7099999999999999E-2</v>
      </c>
    </row>
    <row r="12025" spans="1:11" x14ac:dyDescent="0.25">
      <c r="A12025" t="s">
        <v>713</v>
      </c>
      <c r="B12025" t="s">
        <v>625</v>
      </c>
      <c r="C12025" t="s">
        <v>626</v>
      </c>
      <c r="D12025" t="str">
        <f>Clef_répartition[[#This Row],[Code association]]&amp;"_"&amp;Clef_répartition[[#This Row],[Nom association]]</f>
        <v>ASICOPE_Association scolaire intercommunale de Cossonay, Penthalaz et environs</v>
      </c>
      <c r="E12025">
        <f>COUNTIFS(D$2:D12025,Clef_répartition[[#This Row],[Code_Nom]],J$2:J12025,Clef_répartition[[#This Row],[Année]])</f>
        <v>8</v>
      </c>
      <c r="F12025">
        <f>IF(Clef_répartition[[#This Row],[Code_Nom]]=D12024,F12024-1,(COUNTIFS(Clef_répartition[Code_Nom],Clef_répartition[[#This Row],[Code_Nom]],Clef_répartition[Année],Clef_répartition[[#This Row],[Année]])))</f>
        <v>11</v>
      </c>
      <c r="G12025" t="str">
        <f>Clef_répartition[[#This Row],[Code_Nom]]&amp;"_"&amp;Clef_répartition[[#This Row],[Nombre]]&amp;"_"&amp;Clef_répartition[[#This Row],[Année]]</f>
        <v>ASICOPE_Association scolaire intercommunale de Cossonay, Penthalaz et environs_8_2022</v>
      </c>
      <c r="H12025">
        <v>5474</v>
      </c>
      <c r="I12025" t="s">
        <v>146</v>
      </c>
      <c r="J12025">
        <v>2022</v>
      </c>
      <c r="K12025">
        <v>2.6599999999999999E-2</v>
      </c>
    </row>
    <row r="12026" spans="1:11" x14ac:dyDescent="0.25">
      <c r="A12026" t="s">
        <v>713</v>
      </c>
      <c r="B12026" t="s">
        <v>625</v>
      </c>
      <c r="C12026" t="s">
        <v>626</v>
      </c>
      <c r="D12026" t="str">
        <f>Clef_répartition[[#This Row],[Code association]]&amp;"_"&amp;Clef_répartition[[#This Row],[Nom association]]</f>
        <v>ASICOPE_Association scolaire intercommunale de Cossonay, Penthalaz et environs</v>
      </c>
      <c r="E12026">
        <f>COUNTIFS(D$2:D12026,Clef_répartition[[#This Row],[Code_Nom]],J$2:J12026,Clef_répartition[[#This Row],[Année]])</f>
        <v>9</v>
      </c>
      <c r="F12026">
        <f>IF(Clef_répartition[[#This Row],[Code_Nom]]=D12025,F12025-1,(COUNTIFS(Clef_répartition[Code_Nom],Clef_répartition[[#This Row],[Code_Nom]],Clef_répartition[Année],Clef_répartition[[#This Row],[Année]])))</f>
        <v>10</v>
      </c>
      <c r="G12026" t="str">
        <f>Clef_répartition[[#This Row],[Code_Nom]]&amp;"_"&amp;Clef_répartition[[#This Row],[Nombre]]&amp;"_"&amp;Clef_répartition[[#This Row],[Année]]</f>
        <v>ASICOPE_Association scolaire intercommunale de Cossonay, Penthalaz et environs_9_2022</v>
      </c>
      <c r="H12026">
        <v>5486</v>
      </c>
      <c r="I12026" t="s">
        <v>145</v>
      </c>
      <c r="J12026">
        <v>2022</v>
      </c>
      <c r="K12026">
        <v>5.7700000000000001E-2</v>
      </c>
    </row>
    <row r="12027" spans="1:11" x14ac:dyDescent="0.25">
      <c r="A12027" t="s">
        <v>713</v>
      </c>
      <c r="B12027" t="s">
        <v>625</v>
      </c>
      <c r="C12027" t="s">
        <v>626</v>
      </c>
      <c r="D12027" t="str">
        <f>Clef_répartition[[#This Row],[Code association]]&amp;"_"&amp;Clef_répartition[[#This Row],[Nom association]]</f>
        <v>ASICOPE_Association scolaire intercommunale de Cossonay, Penthalaz et environs</v>
      </c>
      <c r="E12027">
        <f>COUNTIFS(D$2:D12027,Clef_répartition[[#This Row],[Code_Nom]],J$2:J12027,Clef_répartition[[#This Row],[Année]])</f>
        <v>10</v>
      </c>
      <c r="F12027">
        <f>IF(Clef_répartition[[#This Row],[Code_Nom]]=D12026,F12026-1,(COUNTIFS(Clef_répartition[Code_Nom],Clef_répartition[[#This Row],[Code_Nom]],Clef_répartition[Année],Clef_répartition[[#This Row],[Année]])))</f>
        <v>9</v>
      </c>
      <c r="G12027" t="str">
        <f>Clef_répartition[[#This Row],[Code_Nom]]&amp;"_"&amp;Clef_répartition[[#This Row],[Nombre]]&amp;"_"&amp;Clef_répartition[[#This Row],[Année]]</f>
        <v>ASICOPE_Association scolaire intercommunale de Cossonay, Penthalaz et environs_10_2022</v>
      </c>
      <c r="H12027">
        <v>5487</v>
      </c>
      <c r="I12027" t="s">
        <v>167</v>
      </c>
      <c r="J12027">
        <v>2022</v>
      </c>
      <c r="K12027">
        <v>2.3E-2</v>
      </c>
    </row>
    <row r="12028" spans="1:11" x14ac:dyDescent="0.25">
      <c r="A12028" t="s">
        <v>713</v>
      </c>
      <c r="B12028" t="s">
        <v>625</v>
      </c>
      <c r="C12028" t="s">
        <v>626</v>
      </c>
      <c r="D12028" t="str">
        <f>Clef_répartition[[#This Row],[Code association]]&amp;"_"&amp;Clef_répartition[[#This Row],[Nom association]]</f>
        <v>ASICOPE_Association scolaire intercommunale de Cossonay, Penthalaz et environs</v>
      </c>
      <c r="E12028">
        <f>COUNTIFS(D$2:D12028,Clef_répartition[[#This Row],[Code_Nom]],J$2:J12028,Clef_répartition[[#This Row],[Année]])</f>
        <v>11</v>
      </c>
      <c r="F12028">
        <f>IF(Clef_répartition[[#This Row],[Code_Nom]]=D12027,F12027-1,(COUNTIFS(Clef_répartition[Code_Nom],Clef_répartition[[#This Row],[Code_Nom]],Clef_répartition[Année],Clef_répartition[[#This Row],[Année]])))</f>
        <v>8</v>
      </c>
      <c r="G12028" t="str">
        <f>Clef_répartition[[#This Row],[Code_Nom]]&amp;"_"&amp;Clef_répartition[[#This Row],[Nombre]]&amp;"_"&amp;Clef_répartition[[#This Row],[Année]]</f>
        <v>ASICOPE_Association scolaire intercommunale de Cossonay, Penthalaz et environs_11_2022</v>
      </c>
      <c r="H12028">
        <v>5488</v>
      </c>
      <c r="I12028" t="s">
        <v>174</v>
      </c>
      <c r="J12028">
        <v>2022</v>
      </c>
      <c r="K12028">
        <v>5.7999999999999996E-3</v>
      </c>
    </row>
    <row r="12029" spans="1:11" x14ac:dyDescent="0.25">
      <c r="A12029" t="s">
        <v>713</v>
      </c>
      <c r="B12029" t="s">
        <v>625</v>
      </c>
      <c r="C12029" t="s">
        <v>626</v>
      </c>
      <c r="D12029" t="str">
        <f>Clef_répartition[[#This Row],[Code association]]&amp;"_"&amp;Clef_répartition[[#This Row],[Nom association]]</f>
        <v>ASICOPE_Association scolaire intercommunale de Cossonay, Penthalaz et environs</v>
      </c>
      <c r="E12029">
        <f>COUNTIFS(D$2:D12029,Clef_répartition[[#This Row],[Code_Nom]],J$2:J12029,Clef_répartition[[#This Row],[Année]])</f>
        <v>12</v>
      </c>
      <c r="F12029">
        <f>IF(Clef_répartition[[#This Row],[Code_Nom]]=D12028,F12028-1,(COUNTIFS(Clef_répartition[Code_Nom],Clef_répartition[[#This Row],[Code_Nom]],Clef_répartition[Année],Clef_répartition[[#This Row],[Année]])))</f>
        <v>7</v>
      </c>
      <c r="G12029" t="str">
        <f>Clef_répartition[[#This Row],[Code_Nom]]&amp;"_"&amp;Clef_répartition[[#This Row],[Nombre]]&amp;"_"&amp;Clef_répartition[[#This Row],[Année]]</f>
        <v>ASICOPE_Association scolaire intercommunale de Cossonay, Penthalaz et environs_12_2022</v>
      </c>
      <c r="H12029">
        <v>5489</v>
      </c>
      <c r="I12029" t="s">
        <v>175</v>
      </c>
      <c r="J12029">
        <v>2022</v>
      </c>
      <c r="K12029">
        <v>3.9199999999999999E-2</v>
      </c>
    </row>
    <row r="12030" spans="1:11" x14ac:dyDescent="0.25">
      <c r="A12030" t="s">
        <v>713</v>
      </c>
      <c r="B12030" t="s">
        <v>625</v>
      </c>
      <c r="C12030" t="s">
        <v>626</v>
      </c>
      <c r="D12030" t="str">
        <f>Clef_répartition[[#This Row],[Code association]]&amp;"_"&amp;Clef_répartition[[#This Row],[Nom association]]</f>
        <v>ASICOPE_Association scolaire intercommunale de Cossonay, Penthalaz et environs</v>
      </c>
      <c r="E12030">
        <f>COUNTIFS(D$2:D12030,Clef_répartition[[#This Row],[Code_Nom]],J$2:J12030,Clef_répartition[[#This Row],[Année]])</f>
        <v>13</v>
      </c>
      <c r="F12030">
        <f>IF(Clef_répartition[[#This Row],[Code_Nom]]=D12029,F12029-1,(COUNTIFS(Clef_répartition[Code_Nom],Clef_répartition[[#This Row],[Code_Nom]],Clef_répartition[Année],Clef_répartition[[#This Row],[Année]])))</f>
        <v>6</v>
      </c>
      <c r="G12030" t="str">
        <f>Clef_répartition[[#This Row],[Code_Nom]]&amp;"_"&amp;Clef_répartition[[#This Row],[Nombre]]&amp;"_"&amp;Clef_répartition[[#This Row],[Année]]</f>
        <v>ASICOPE_Association scolaire intercommunale de Cossonay, Penthalaz et environs_13_2022</v>
      </c>
      <c r="H12030">
        <v>5491</v>
      </c>
      <c r="I12030" t="s">
        <v>181</v>
      </c>
      <c r="J12030">
        <v>2022</v>
      </c>
      <c r="K12030">
        <v>2.8799999999999999E-2</v>
      </c>
    </row>
    <row r="12031" spans="1:11" x14ac:dyDescent="0.25">
      <c r="A12031" t="s">
        <v>713</v>
      </c>
      <c r="B12031" t="s">
        <v>625</v>
      </c>
      <c r="C12031" t="s">
        <v>626</v>
      </c>
      <c r="D12031" t="str">
        <f>Clef_répartition[[#This Row],[Code association]]&amp;"_"&amp;Clef_répartition[[#This Row],[Nom association]]</f>
        <v>ASICOPE_Association scolaire intercommunale de Cossonay, Penthalaz et environs</v>
      </c>
      <c r="E12031">
        <f>COUNTIFS(D$2:D12031,Clef_répartition[[#This Row],[Code_Nom]],J$2:J12031,Clef_répartition[[#This Row],[Année]])</f>
        <v>14</v>
      </c>
      <c r="F12031">
        <f>IF(Clef_répartition[[#This Row],[Code_Nom]]=D12030,F12030-1,(COUNTIFS(Clef_répartition[Code_Nom],Clef_répartition[[#This Row],[Code_Nom]],Clef_répartition[Année],Clef_répartition[[#This Row],[Année]])))</f>
        <v>5</v>
      </c>
      <c r="G12031" t="str">
        <f>Clef_répartition[[#This Row],[Code_Nom]]&amp;"_"&amp;Clef_répartition[[#This Row],[Nombre]]&amp;"_"&amp;Clef_répartition[[#This Row],[Année]]</f>
        <v>ASICOPE_Association scolaire intercommunale de Cossonay, Penthalaz et environs_14_2022</v>
      </c>
      <c r="H12031">
        <v>5495</v>
      </c>
      <c r="I12031" t="s">
        <v>212</v>
      </c>
      <c r="J12031">
        <v>2022</v>
      </c>
      <c r="K12031">
        <v>0.17580000000000001</v>
      </c>
    </row>
    <row r="12032" spans="1:11" x14ac:dyDescent="0.25">
      <c r="A12032" t="s">
        <v>713</v>
      </c>
      <c r="B12032" t="s">
        <v>625</v>
      </c>
      <c r="C12032" t="s">
        <v>626</v>
      </c>
      <c r="D12032" t="str">
        <f>Clef_répartition[[#This Row],[Code association]]&amp;"_"&amp;Clef_répartition[[#This Row],[Nom association]]</f>
        <v>ASICOPE_Association scolaire intercommunale de Cossonay, Penthalaz et environs</v>
      </c>
      <c r="E12032">
        <f>COUNTIFS(D$2:D12032,Clef_répartition[[#This Row],[Code_Nom]],J$2:J12032,Clef_répartition[[#This Row],[Année]])</f>
        <v>15</v>
      </c>
      <c r="F12032">
        <f>IF(Clef_répartition[[#This Row],[Code_Nom]]=D12031,F12031-1,(COUNTIFS(Clef_répartition[Code_Nom],Clef_répartition[[#This Row],[Code_Nom]],Clef_répartition[Année],Clef_répartition[[#This Row],[Année]])))</f>
        <v>4</v>
      </c>
      <c r="G12032" t="str">
        <f>Clef_répartition[[#This Row],[Code_Nom]]&amp;"_"&amp;Clef_répartition[[#This Row],[Nombre]]&amp;"_"&amp;Clef_répartition[[#This Row],[Année]]</f>
        <v>ASICOPE_Association scolaire intercommunale de Cossonay, Penthalaz et environs_15_2022</v>
      </c>
      <c r="H12032">
        <v>5496</v>
      </c>
      <c r="I12032" t="s">
        <v>213</v>
      </c>
      <c r="J12032">
        <v>2022</v>
      </c>
      <c r="K12032">
        <v>0.1195</v>
      </c>
    </row>
    <row r="12033" spans="1:11" x14ac:dyDescent="0.25">
      <c r="A12033" t="s">
        <v>713</v>
      </c>
      <c r="B12033" t="s">
        <v>625</v>
      </c>
      <c r="C12033" t="s">
        <v>626</v>
      </c>
      <c r="D12033" t="str">
        <f>Clef_répartition[[#This Row],[Code association]]&amp;"_"&amp;Clef_répartition[[#This Row],[Nom association]]</f>
        <v>ASICOPE_Association scolaire intercommunale de Cossonay, Penthalaz et environs</v>
      </c>
      <c r="E12033">
        <f>COUNTIFS(D$2:D12033,Clef_répartition[[#This Row],[Code_Nom]],J$2:J12033,Clef_répartition[[#This Row],[Année]])</f>
        <v>16</v>
      </c>
      <c r="F12033">
        <f>IF(Clef_répartition[[#This Row],[Code_Nom]]=D12032,F12032-1,(COUNTIFS(Clef_répartition[Code_Nom],Clef_répartition[[#This Row],[Code_Nom]],Clef_répartition[Année],Clef_répartition[[#This Row],[Année]])))</f>
        <v>3</v>
      </c>
      <c r="G12033" t="str">
        <f>Clef_répartition[[#This Row],[Code_Nom]]&amp;"_"&amp;Clef_répartition[[#This Row],[Nombre]]&amp;"_"&amp;Clef_répartition[[#This Row],[Année]]</f>
        <v>ASICOPE_Association scolaire intercommunale de Cossonay, Penthalaz et environs_16_2022</v>
      </c>
      <c r="H12033">
        <v>5499</v>
      </c>
      <c r="I12033" t="s">
        <v>252</v>
      </c>
      <c r="J12033">
        <v>2022</v>
      </c>
      <c r="K12033">
        <v>3.2399999999999998E-2</v>
      </c>
    </row>
    <row r="12034" spans="1:11" x14ac:dyDescent="0.25">
      <c r="A12034" t="s">
        <v>713</v>
      </c>
      <c r="B12034" t="s">
        <v>625</v>
      </c>
      <c r="C12034" t="s">
        <v>626</v>
      </c>
      <c r="D12034" t="str">
        <f>Clef_répartition[[#This Row],[Code association]]&amp;"_"&amp;Clef_répartition[[#This Row],[Nom association]]</f>
        <v>ASICOPE_Association scolaire intercommunale de Cossonay, Penthalaz et environs</v>
      </c>
      <c r="E12034">
        <f>COUNTIFS(D$2:D12034,Clef_répartition[[#This Row],[Code_Nom]],J$2:J12034,Clef_répartition[[#This Row],[Année]])</f>
        <v>17</v>
      </c>
      <c r="F12034">
        <f>IF(Clef_répartition[[#This Row],[Code_Nom]]=D12033,F12033-1,(COUNTIFS(Clef_répartition[Code_Nom],Clef_répartition[[#This Row],[Code_Nom]],Clef_répartition[Année],Clef_répartition[[#This Row],[Année]])))</f>
        <v>2</v>
      </c>
      <c r="G12034" t="str">
        <f>Clef_répartition[[#This Row],[Code_Nom]]&amp;"_"&amp;Clef_répartition[[#This Row],[Nombre]]&amp;"_"&amp;Clef_répartition[[#This Row],[Année]]</f>
        <v>ASICOPE_Association scolaire intercommunale de Cossonay, Penthalaz et environs_17_2022</v>
      </c>
      <c r="H12034">
        <v>5503</v>
      </c>
      <c r="I12034" t="s">
        <v>290</v>
      </c>
      <c r="J12034">
        <v>2022</v>
      </c>
      <c r="K12034">
        <v>7.2400000000000006E-2</v>
      </c>
    </row>
    <row r="12035" spans="1:11" x14ac:dyDescent="0.25">
      <c r="A12035" t="s">
        <v>713</v>
      </c>
      <c r="B12035" t="s">
        <v>625</v>
      </c>
      <c r="C12035" t="s">
        <v>626</v>
      </c>
      <c r="D12035" t="str">
        <f>Clef_répartition[[#This Row],[Code association]]&amp;"_"&amp;Clef_répartition[[#This Row],[Nom association]]</f>
        <v>ASICOPE_Association scolaire intercommunale de Cossonay, Penthalaz et environs</v>
      </c>
      <c r="E12035">
        <f>COUNTIFS(D$2:D12035,Clef_répartition[[#This Row],[Code_Nom]],J$2:J12035,Clef_répartition[[#This Row],[Année]])</f>
        <v>18</v>
      </c>
      <c r="F12035">
        <f>IF(Clef_répartition[[#This Row],[Code_Nom]]=D12034,F12034-1,(COUNTIFS(Clef_répartition[Code_Nom],Clef_répartition[[#This Row],[Code_Nom]],Clef_répartition[Année],Clef_répartition[[#This Row],[Année]])))</f>
        <v>1</v>
      </c>
      <c r="G12035" t="str">
        <f>Clef_répartition[[#This Row],[Code_Nom]]&amp;"_"&amp;Clef_répartition[[#This Row],[Nombre]]&amp;"_"&amp;Clef_répartition[[#This Row],[Année]]</f>
        <v>ASICOPE_Association scolaire intercommunale de Cossonay, Penthalaz et environs_18_2022</v>
      </c>
      <c r="H12035">
        <v>5654</v>
      </c>
      <c r="I12035" t="s">
        <v>295</v>
      </c>
      <c r="J12035">
        <v>2022</v>
      </c>
      <c r="K12035">
        <v>0</v>
      </c>
    </row>
    <row r="12036" spans="1:11" x14ac:dyDescent="0.25">
      <c r="A12036" t="s">
        <v>713</v>
      </c>
      <c r="B12036" t="s">
        <v>454</v>
      </c>
      <c r="C12036" t="s">
        <v>455</v>
      </c>
      <c r="D12036" t="str">
        <f>Clef_répartition[[#This Row],[Code association]]&amp;"_"&amp;Clef_répartition[[#This Row],[Nom association]]</f>
        <v xml:space="preserve">ASICOVV_Association Scolaire intercommunale de Cossonay, Veyron et Venoge </v>
      </c>
      <c r="E12036">
        <f>COUNTIFS(D$2:D12036,Clef_répartition[[#This Row],[Code_Nom]],J$2:J12036,Clef_répartition[[#This Row],[Année]])</f>
        <v>1</v>
      </c>
      <c r="F12036">
        <f>IF(Clef_répartition[[#This Row],[Code_Nom]]=D12035,F12035-1,(COUNTIFS(Clef_répartition[Code_Nom],Clef_répartition[[#This Row],[Code_Nom]],Clef_répartition[Année],Clef_répartition[[#This Row],[Année]])))</f>
        <v>11</v>
      </c>
      <c r="G12036" t="str">
        <f>Clef_répartition[[#This Row],[Code_Nom]]&amp;"_"&amp;Clef_répartition[[#This Row],[Nombre]]&amp;"_"&amp;Clef_répartition[[#This Row],[Année]]</f>
        <v>ASICOVV_Association Scolaire intercommunale de Cossonay, Veyron et Venoge _1_2022</v>
      </c>
      <c r="H12036">
        <v>5475</v>
      </c>
      <c r="I12036" t="s">
        <v>55</v>
      </c>
      <c r="J12036">
        <v>2022</v>
      </c>
      <c r="K12036">
        <v>1.89E-2</v>
      </c>
    </row>
    <row r="12037" spans="1:11" x14ac:dyDescent="0.25">
      <c r="A12037" t="s">
        <v>713</v>
      </c>
      <c r="B12037" t="s">
        <v>454</v>
      </c>
      <c r="C12037" t="s">
        <v>455</v>
      </c>
      <c r="D12037" t="str">
        <f>Clef_répartition[[#This Row],[Code association]]&amp;"_"&amp;Clef_répartition[[#This Row],[Nom association]]</f>
        <v xml:space="preserve">ASICOVV_Association Scolaire intercommunale de Cossonay, Veyron et Venoge </v>
      </c>
      <c r="E12037">
        <f>COUNTIFS(D$2:D12037,Clef_répartition[[#This Row],[Code_Nom]],J$2:J12037,Clef_répartition[[#This Row],[Année]])</f>
        <v>2</v>
      </c>
      <c r="F12037">
        <f>IF(Clef_répartition[[#This Row],[Code_Nom]]=D12036,F12036-1,(COUNTIFS(Clef_répartition[Code_Nom],Clef_répartition[[#This Row],[Code_Nom]],Clef_répartition[Année],Clef_répartition[[#This Row],[Année]])))</f>
        <v>10</v>
      </c>
      <c r="G12037" t="str">
        <f>Clef_répartition[[#This Row],[Code_Nom]]&amp;"_"&amp;Clef_répartition[[#This Row],[Nombre]]&amp;"_"&amp;Clef_répartition[[#This Row],[Année]]</f>
        <v>ASICOVV_Association Scolaire intercommunale de Cossonay, Veyron et Venoge _2_2022</v>
      </c>
      <c r="H12037">
        <v>5477</v>
      </c>
      <c r="I12037" t="s">
        <v>79</v>
      </c>
      <c r="J12037">
        <v>2022</v>
      </c>
      <c r="K12037">
        <v>0.45569999999999999</v>
      </c>
    </row>
    <row r="12038" spans="1:11" x14ac:dyDescent="0.25">
      <c r="A12038" t="s">
        <v>713</v>
      </c>
      <c r="B12038" t="s">
        <v>454</v>
      </c>
      <c r="C12038" t="s">
        <v>455</v>
      </c>
      <c r="D12038" t="str">
        <f>Clef_répartition[[#This Row],[Code association]]&amp;"_"&amp;Clef_répartition[[#This Row],[Nom association]]</f>
        <v xml:space="preserve">ASICOVV_Association Scolaire intercommunale de Cossonay, Veyron et Venoge </v>
      </c>
      <c r="E12038">
        <f>COUNTIFS(D$2:D12038,Clef_répartition[[#This Row],[Code_Nom]],J$2:J12038,Clef_répartition[[#This Row],[Année]])</f>
        <v>3</v>
      </c>
      <c r="F12038">
        <f>IF(Clef_répartition[[#This Row],[Code_Nom]]=D12037,F12037-1,(COUNTIFS(Clef_répartition[Code_Nom],Clef_répartition[[#This Row],[Code_Nom]],Clef_répartition[Année],Clef_répartition[[#This Row],[Année]])))</f>
        <v>9</v>
      </c>
      <c r="G12038" t="str">
        <f>Clef_répartition[[#This Row],[Code_Nom]]&amp;"_"&amp;Clef_répartition[[#This Row],[Nombre]]&amp;"_"&amp;Clef_répartition[[#This Row],[Année]]</f>
        <v>ASICOVV_Association Scolaire intercommunale de Cossonay, Veyron et Venoge _3_2022</v>
      </c>
      <c r="H12038">
        <v>5479</v>
      </c>
      <c r="I12038" t="s">
        <v>85</v>
      </c>
      <c r="J12038">
        <v>2022</v>
      </c>
      <c r="K12038">
        <v>5.8200000000000002E-2</v>
      </c>
    </row>
    <row r="12039" spans="1:11" x14ac:dyDescent="0.25">
      <c r="A12039" t="s">
        <v>713</v>
      </c>
      <c r="B12039" t="s">
        <v>454</v>
      </c>
      <c r="C12039" t="s">
        <v>455</v>
      </c>
      <c r="D12039" t="str">
        <f>Clef_répartition[[#This Row],[Code association]]&amp;"_"&amp;Clef_répartition[[#This Row],[Nom association]]</f>
        <v xml:space="preserve">ASICOVV_Association Scolaire intercommunale de Cossonay, Veyron et Venoge </v>
      </c>
      <c r="E12039">
        <f>COUNTIFS(D$2:D12039,Clef_répartition[[#This Row],[Code_Nom]],J$2:J12039,Clef_répartition[[#This Row],[Année]])</f>
        <v>4</v>
      </c>
      <c r="F12039">
        <f>IF(Clef_répartition[[#This Row],[Code_Nom]]=D12038,F12038-1,(COUNTIFS(Clef_répartition[Code_Nom],Clef_répartition[[#This Row],[Code_Nom]],Clef_répartition[Année],Clef_répartition[[#This Row],[Année]])))</f>
        <v>8</v>
      </c>
      <c r="G12039" t="str">
        <f>Clef_répartition[[#This Row],[Code_Nom]]&amp;"_"&amp;Clef_répartition[[#This Row],[Nombre]]&amp;"_"&amp;Clef_répartition[[#This Row],[Année]]</f>
        <v>ASICOVV_Association Scolaire intercommunale de Cossonay, Veyron et Venoge _4_2022</v>
      </c>
      <c r="H12039">
        <v>5481</v>
      </c>
      <c r="I12039" t="s">
        <v>94</v>
      </c>
      <c r="J12039">
        <v>2022</v>
      </c>
      <c r="K12039">
        <v>3.0300000000000001E-2</v>
      </c>
    </row>
    <row r="12040" spans="1:11" x14ac:dyDescent="0.25">
      <c r="A12040" t="s">
        <v>713</v>
      </c>
      <c r="B12040" t="s">
        <v>454</v>
      </c>
      <c r="C12040" t="s">
        <v>455</v>
      </c>
      <c r="D12040" t="str">
        <f>Clef_répartition[[#This Row],[Code association]]&amp;"_"&amp;Clef_répartition[[#This Row],[Nom association]]</f>
        <v xml:space="preserve">ASICOVV_Association Scolaire intercommunale de Cossonay, Veyron et Venoge </v>
      </c>
      <c r="E12040">
        <f>COUNTIFS(D$2:D12040,Clef_répartition[[#This Row],[Code_Nom]],J$2:J12040,Clef_répartition[[#This Row],[Année]])</f>
        <v>5</v>
      </c>
      <c r="F12040">
        <f>IF(Clef_répartition[[#This Row],[Code_Nom]]=D12039,F12039-1,(COUNTIFS(Clef_répartition[Code_Nom],Clef_répartition[[#This Row],[Code_Nom]],Clef_répartition[Année],Clef_répartition[[#This Row],[Année]])))</f>
        <v>7</v>
      </c>
      <c r="G12040" t="str">
        <f>Clef_répartition[[#This Row],[Code_Nom]]&amp;"_"&amp;Clef_répartition[[#This Row],[Nombre]]&amp;"_"&amp;Clef_répartition[[#This Row],[Année]]</f>
        <v>ASICOVV_Association Scolaire intercommunale de Cossonay, Veyron et Venoge _5_2022</v>
      </c>
      <c r="H12040">
        <v>5484</v>
      </c>
      <c r="I12040" t="s">
        <v>127</v>
      </c>
      <c r="J12040">
        <v>2022</v>
      </c>
      <c r="K12040">
        <v>0.1114</v>
      </c>
    </row>
    <row r="12041" spans="1:11" x14ac:dyDescent="0.25">
      <c r="A12041" t="s">
        <v>713</v>
      </c>
      <c r="B12041" t="s">
        <v>454</v>
      </c>
      <c r="C12041" t="s">
        <v>455</v>
      </c>
      <c r="D12041" t="str">
        <f>Clef_répartition[[#This Row],[Code association]]&amp;"_"&amp;Clef_répartition[[#This Row],[Nom association]]</f>
        <v xml:space="preserve">ASICOVV_Association Scolaire intercommunale de Cossonay, Veyron et Venoge </v>
      </c>
      <c r="E12041">
        <f>COUNTIFS(D$2:D12041,Clef_répartition[[#This Row],[Code_Nom]],J$2:J12041,Clef_répartition[[#This Row],[Année]])</f>
        <v>6</v>
      </c>
      <c r="F12041">
        <f>IF(Clef_répartition[[#This Row],[Code_Nom]]=D12040,F12040-1,(COUNTIFS(Clef_répartition[Code_Nom],Clef_répartition[[#This Row],[Code_Nom]],Clef_répartition[Année],Clef_répartition[[#This Row],[Année]])))</f>
        <v>6</v>
      </c>
      <c r="G12041" t="str">
        <f>Clef_répartition[[#This Row],[Code_Nom]]&amp;"_"&amp;Clef_répartition[[#This Row],[Nombre]]&amp;"_"&amp;Clef_répartition[[#This Row],[Année]]</f>
        <v>ASICOVV_Association Scolaire intercommunale de Cossonay, Veyron et Venoge _6_2022</v>
      </c>
      <c r="H12041">
        <v>5485</v>
      </c>
      <c r="I12041" t="s">
        <v>129</v>
      </c>
      <c r="J12041">
        <v>2022</v>
      </c>
      <c r="K12041">
        <v>5.0900000000000001E-2</v>
      </c>
    </row>
    <row r="12042" spans="1:11" x14ac:dyDescent="0.25">
      <c r="A12042" t="s">
        <v>713</v>
      </c>
      <c r="B12042" t="s">
        <v>454</v>
      </c>
      <c r="C12042" t="s">
        <v>455</v>
      </c>
      <c r="D12042" t="str">
        <f>Clef_répartition[[#This Row],[Code association]]&amp;"_"&amp;Clef_répartition[[#This Row],[Nom association]]</f>
        <v xml:space="preserve">ASICOVV_Association Scolaire intercommunale de Cossonay, Veyron et Venoge </v>
      </c>
      <c r="E12042">
        <f>COUNTIFS(D$2:D12042,Clef_répartition[[#This Row],[Code_Nom]],J$2:J12042,Clef_répartition[[#This Row],[Année]])</f>
        <v>7</v>
      </c>
      <c r="F12042">
        <f>IF(Clef_répartition[[#This Row],[Code_Nom]]=D12041,F12041-1,(COUNTIFS(Clef_répartition[Code_Nom],Clef_répartition[[#This Row],[Code_Nom]],Clef_répartition[Année],Clef_répartition[[#This Row],[Année]])))</f>
        <v>5</v>
      </c>
      <c r="G12042" t="str">
        <f>Clef_répartition[[#This Row],[Code_Nom]]&amp;"_"&amp;Clef_répartition[[#This Row],[Nombre]]&amp;"_"&amp;Clef_répartition[[#This Row],[Année]]</f>
        <v>ASICOVV_Association Scolaire intercommunale de Cossonay, Veyron et Venoge _7_2022</v>
      </c>
      <c r="H12042">
        <v>5474</v>
      </c>
      <c r="I12042" t="s">
        <v>146</v>
      </c>
      <c r="J12042">
        <v>2022</v>
      </c>
      <c r="K12042">
        <v>5.0099999999999999E-2</v>
      </c>
    </row>
    <row r="12043" spans="1:11" x14ac:dyDescent="0.25">
      <c r="A12043" t="s">
        <v>713</v>
      </c>
      <c r="B12043" t="s">
        <v>454</v>
      </c>
      <c r="C12043" t="s">
        <v>455</v>
      </c>
      <c r="D12043" t="str">
        <f>Clef_répartition[[#This Row],[Code association]]&amp;"_"&amp;Clef_répartition[[#This Row],[Nom association]]</f>
        <v xml:space="preserve">ASICOVV_Association Scolaire intercommunale de Cossonay, Veyron et Venoge </v>
      </c>
      <c r="E12043">
        <f>COUNTIFS(D$2:D12043,Clef_répartition[[#This Row],[Code_Nom]],J$2:J12043,Clef_répartition[[#This Row],[Année]])</f>
        <v>8</v>
      </c>
      <c r="F12043">
        <f>IF(Clef_répartition[[#This Row],[Code_Nom]]=D12042,F12042-1,(COUNTIFS(Clef_répartition[Code_Nom],Clef_répartition[[#This Row],[Code_Nom]],Clef_répartition[Année],Clef_répartition[[#This Row],[Année]])))</f>
        <v>4</v>
      </c>
      <c r="G12043" t="str">
        <f>Clef_répartition[[#This Row],[Code_Nom]]&amp;"_"&amp;Clef_répartition[[#This Row],[Nombre]]&amp;"_"&amp;Clef_répartition[[#This Row],[Année]]</f>
        <v>ASICOVV_Association Scolaire intercommunale de Cossonay, Veyron et Venoge _8_2022</v>
      </c>
      <c r="H12043">
        <v>5486</v>
      </c>
      <c r="I12043" t="s">
        <v>145</v>
      </c>
      <c r="J12043">
        <v>2022</v>
      </c>
      <c r="K12043">
        <v>0.1091</v>
      </c>
    </row>
    <row r="12044" spans="1:11" x14ac:dyDescent="0.25">
      <c r="A12044" t="s">
        <v>713</v>
      </c>
      <c r="B12044" t="s">
        <v>454</v>
      </c>
      <c r="C12044" t="s">
        <v>455</v>
      </c>
      <c r="D12044" t="str">
        <f>Clef_répartition[[#This Row],[Code association]]&amp;"_"&amp;Clef_répartition[[#This Row],[Nom association]]</f>
        <v xml:space="preserve">ASICOVV_Association Scolaire intercommunale de Cossonay, Veyron et Venoge </v>
      </c>
      <c r="E12044">
        <f>COUNTIFS(D$2:D12044,Clef_répartition[[#This Row],[Code_Nom]],J$2:J12044,Clef_répartition[[#This Row],[Année]])</f>
        <v>9</v>
      </c>
      <c r="F12044">
        <f>IF(Clef_répartition[[#This Row],[Code_Nom]]=D12043,F12043-1,(COUNTIFS(Clef_répartition[Code_Nom],Clef_répartition[[#This Row],[Code_Nom]],Clef_répartition[Année],Clef_répartition[[#This Row],[Année]])))</f>
        <v>3</v>
      </c>
      <c r="G12044" t="str">
        <f>Clef_répartition[[#This Row],[Code_Nom]]&amp;"_"&amp;Clef_répartition[[#This Row],[Nombre]]&amp;"_"&amp;Clef_répartition[[#This Row],[Année]]</f>
        <v>ASICOVV_Association Scolaire intercommunale de Cossonay, Veyron et Venoge _9_2022</v>
      </c>
      <c r="H12044">
        <v>5488</v>
      </c>
      <c r="I12044" t="s">
        <v>174</v>
      </c>
      <c r="J12044">
        <v>2022</v>
      </c>
      <c r="K12044">
        <v>5.7000000000000002E-3</v>
      </c>
    </row>
    <row r="12045" spans="1:11" x14ac:dyDescent="0.25">
      <c r="A12045" t="s">
        <v>713</v>
      </c>
      <c r="B12045" t="s">
        <v>454</v>
      </c>
      <c r="C12045" t="s">
        <v>455</v>
      </c>
      <c r="D12045" t="str">
        <f>Clef_répartition[[#This Row],[Code association]]&amp;"_"&amp;Clef_répartition[[#This Row],[Nom association]]</f>
        <v xml:space="preserve">ASICOVV_Association Scolaire intercommunale de Cossonay, Veyron et Venoge </v>
      </c>
      <c r="E12045">
        <f>COUNTIFS(D$2:D12045,Clef_répartition[[#This Row],[Code_Nom]],J$2:J12045,Clef_répartition[[#This Row],[Année]])</f>
        <v>10</v>
      </c>
      <c r="F12045">
        <f>IF(Clef_répartition[[#This Row],[Code_Nom]]=D12044,F12044-1,(COUNTIFS(Clef_répartition[Code_Nom],Clef_répartition[[#This Row],[Code_Nom]],Clef_répartition[Année],Clef_répartition[[#This Row],[Année]])))</f>
        <v>2</v>
      </c>
      <c r="G12045" t="str">
        <f>Clef_répartition[[#This Row],[Code_Nom]]&amp;"_"&amp;Clef_répartition[[#This Row],[Nombre]]&amp;"_"&amp;Clef_répartition[[#This Row],[Année]]</f>
        <v>ASICOVV_Association Scolaire intercommunale de Cossonay, Veyron et Venoge _10_2022</v>
      </c>
      <c r="H12045">
        <v>5491</v>
      </c>
      <c r="I12045" t="s">
        <v>181</v>
      </c>
      <c r="J12045">
        <v>2022</v>
      </c>
      <c r="K12045">
        <v>5.1900000000000002E-2</v>
      </c>
    </row>
    <row r="12046" spans="1:11" x14ac:dyDescent="0.25">
      <c r="A12046" t="s">
        <v>713</v>
      </c>
      <c r="B12046" t="s">
        <v>454</v>
      </c>
      <c r="C12046" t="s">
        <v>455</v>
      </c>
      <c r="D12046" t="str">
        <f>Clef_répartition[[#This Row],[Code association]]&amp;"_"&amp;Clef_répartition[[#This Row],[Nom association]]</f>
        <v xml:space="preserve">ASICOVV_Association Scolaire intercommunale de Cossonay, Veyron et Venoge </v>
      </c>
      <c r="E12046">
        <f>COUNTIFS(D$2:D12046,Clef_répartition[[#This Row],[Code_Nom]],J$2:J12046,Clef_répartition[[#This Row],[Année]])</f>
        <v>11</v>
      </c>
      <c r="F12046">
        <f>IF(Clef_répartition[[#This Row],[Code_Nom]]=D12045,F12045-1,(COUNTIFS(Clef_répartition[Code_Nom],Clef_répartition[[#This Row],[Code_Nom]],Clef_répartition[Année],Clef_répartition[[#This Row],[Année]])))</f>
        <v>1</v>
      </c>
      <c r="G12046" t="str">
        <f>Clef_répartition[[#This Row],[Code_Nom]]&amp;"_"&amp;Clef_répartition[[#This Row],[Nombre]]&amp;"_"&amp;Clef_répartition[[#This Row],[Année]]</f>
        <v>ASICOVV_Association Scolaire intercommunale de Cossonay, Veyron et Venoge _11_2022</v>
      </c>
      <c r="H12046">
        <v>5499</v>
      </c>
      <c r="I12046" t="s">
        <v>252</v>
      </c>
      <c r="J12046">
        <v>2022</v>
      </c>
      <c r="K12046">
        <v>5.7799999999999997E-2</v>
      </c>
    </row>
    <row r="12047" spans="1:11" x14ac:dyDescent="0.25">
      <c r="A12047" t="s">
        <v>713</v>
      </c>
      <c r="B12047" t="s">
        <v>675</v>
      </c>
      <c r="C12047" t="s">
        <v>676</v>
      </c>
      <c r="D12047" t="str">
        <f>Clef_répartition[[#This Row],[Code association]]&amp;"_"&amp;Clef_répartition[[#This Row],[Nom association]]</f>
        <v>ASIEGE_Association scolaire intercommunale de l'Etablissement de Granges et Environs</v>
      </c>
      <c r="E12047">
        <f>COUNTIFS(D$2:D12047,Clef_répartition[[#This Row],[Code_Nom]],J$2:J12047,Clef_répartition[[#This Row],[Année]])</f>
        <v>1</v>
      </c>
      <c r="F12047">
        <f>IF(Clef_répartition[[#This Row],[Code_Nom]]=D12046,F12046-1,(COUNTIFS(Clef_répartition[Code_Nom],Clef_répartition[[#This Row],[Code_Nom]],Clef_répartition[Année],Clef_répartition[[#This Row],[Année]])))</f>
        <v>6</v>
      </c>
      <c r="G12047" t="str">
        <f>Clef_répartition[[#This Row],[Code_Nom]]&amp;"_"&amp;Clef_répartition[[#This Row],[Nombre]]&amp;"_"&amp;Clef_répartition[[#This Row],[Année]]</f>
        <v>ASIEGE_Association scolaire intercommunale de l'Etablissement de Granges et Environs_1_2022</v>
      </c>
      <c r="H12047">
        <v>5812</v>
      </c>
      <c r="I12047" t="s">
        <v>48</v>
      </c>
      <c r="J12047">
        <v>2022</v>
      </c>
      <c r="K12047">
        <v>3.6999999999999998E-2</v>
      </c>
    </row>
    <row r="12048" spans="1:11" x14ac:dyDescent="0.25">
      <c r="A12048" t="s">
        <v>713</v>
      </c>
      <c r="B12048" t="s">
        <v>675</v>
      </c>
      <c r="C12048" t="s">
        <v>676</v>
      </c>
      <c r="D12048" t="str">
        <f>Clef_répartition[[#This Row],[Code association]]&amp;"_"&amp;Clef_répartition[[#This Row],[Nom association]]</f>
        <v>ASIEGE_Association scolaire intercommunale de l'Etablissement de Granges et Environs</v>
      </c>
      <c r="E12048">
        <f>COUNTIFS(D$2:D12048,Clef_répartition[[#This Row],[Code_Nom]],J$2:J12048,Clef_répartition[[#This Row],[Année]])</f>
        <v>2</v>
      </c>
      <c r="F12048">
        <f>IF(Clef_répartition[[#This Row],[Code_Nom]]=D12047,F12047-1,(COUNTIFS(Clef_répartition[Code_Nom],Clef_répartition[[#This Row],[Code_Nom]],Clef_répartition[Année],Clef_répartition[[#This Row],[Année]])))</f>
        <v>5</v>
      </c>
      <c r="G12048" t="str">
        <f>Clef_répartition[[#This Row],[Code_Nom]]&amp;"_"&amp;Clef_répartition[[#This Row],[Nombre]]&amp;"_"&amp;Clef_répartition[[#This Row],[Année]]</f>
        <v>ASIEGE_Association scolaire intercommunale de l'Etablissement de Granges et Environs_2_2022</v>
      </c>
      <c r="H12048">
        <v>5671</v>
      </c>
      <c r="I12048" t="s">
        <v>95</v>
      </c>
      <c r="J12048">
        <v>2022</v>
      </c>
      <c r="K12048">
        <v>0</v>
      </c>
    </row>
    <row r="12049" spans="1:11" x14ac:dyDescent="0.25">
      <c r="A12049" t="s">
        <v>713</v>
      </c>
      <c r="B12049" t="s">
        <v>675</v>
      </c>
      <c r="C12049" t="s">
        <v>676</v>
      </c>
      <c r="D12049" t="str">
        <f>Clef_répartition[[#This Row],[Code association]]&amp;"_"&amp;Clef_répartition[[#This Row],[Nom association]]</f>
        <v>ASIEGE_Association scolaire intercommunale de l'Etablissement de Granges et Environs</v>
      </c>
      <c r="E12049">
        <f>COUNTIFS(D$2:D12049,Clef_répartition[[#This Row],[Code_Nom]],J$2:J12049,Clef_répartition[[#This Row],[Année]])</f>
        <v>3</v>
      </c>
      <c r="F12049">
        <f>IF(Clef_répartition[[#This Row],[Code_Nom]]=D12048,F12048-1,(COUNTIFS(Clef_répartition[Code_Nom],Clef_répartition[[#This Row],[Code_Nom]],Clef_répartition[Année],Clef_répartition[[#This Row],[Année]])))</f>
        <v>4</v>
      </c>
      <c r="G12049" t="str">
        <f>Clef_répartition[[#This Row],[Code_Nom]]&amp;"_"&amp;Clef_répartition[[#This Row],[Nombre]]&amp;"_"&amp;Clef_répartition[[#This Row],[Année]]</f>
        <v>ASIEGE_Association scolaire intercommunale de l'Etablissement de Granges et Environs_3_2022</v>
      </c>
      <c r="H12049">
        <v>5819</v>
      </c>
      <c r="I12049" t="s">
        <v>136</v>
      </c>
      <c r="J12049">
        <v>2022</v>
      </c>
      <c r="K12049">
        <v>9.6799999999999997E-2</v>
      </c>
    </row>
    <row r="12050" spans="1:11" x14ac:dyDescent="0.25">
      <c r="A12050" t="s">
        <v>713</v>
      </c>
      <c r="B12050" t="s">
        <v>675</v>
      </c>
      <c r="C12050" t="s">
        <v>676</v>
      </c>
      <c r="D12050" t="str">
        <f>Clef_répartition[[#This Row],[Code association]]&amp;"_"&amp;Clef_répartition[[#This Row],[Nom association]]</f>
        <v>ASIEGE_Association scolaire intercommunale de l'Etablissement de Granges et Environs</v>
      </c>
      <c r="E12050">
        <f>COUNTIFS(D$2:D12050,Clef_répartition[[#This Row],[Code_Nom]],J$2:J12050,Clef_répartition[[#This Row],[Année]])</f>
        <v>4</v>
      </c>
      <c r="F12050">
        <f>IF(Clef_répartition[[#This Row],[Code_Nom]]=D12049,F12049-1,(COUNTIFS(Clef_répartition[Code_Nom],Clef_répartition[[#This Row],[Code_Nom]],Clef_répartition[Année],Clef_répartition[[#This Row],[Année]])))</f>
        <v>3</v>
      </c>
      <c r="G12050" t="str">
        <f>Clef_répartition[[#This Row],[Code_Nom]]&amp;"_"&amp;Clef_répartition[[#This Row],[Nombre]]&amp;"_"&amp;Clef_répartition[[#This Row],[Année]]</f>
        <v>ASIEGE_Association scolaire intercommunale de l'Etablissement de Granges et Environs_4_2022</v>
      </c>
      <c r="H12050">
        <v>5828</v>
      </c>
      <c r="I12050" t="s">
        <v>268</v>
      </c>
      <c r="J12050">
        <v>2022</v>
      </c>
      <c r="K12050">
        <v>1.8100000000000002E-2</v>
      </c>
    </row>
    <row r="12051" spans="1:11" x14ac:dyDescent="0.25">
      <c r="A12051" t="s">
        <v>713</v>
      </c>
      <c r="B12051" t="s">
        <v>675</v>
      </c>
      <c r="C12051" t="s">
        <v>676</v>
      </c>
      <c r="D12051" t="str">
        <f>Clef_répartition[[#This Row],[Code association]]&amp;"_"&amp;Clef_répartition[[#This Row],[Nom association]]</f>
        <v>ASIEGE_Association scolaire intercommunale de l'Etablissement de Granges et Environs</v>
      </c>
      <c r="E12051">
        <f>COUNTIFS(D$2:D12051,Clef_répartition[[#This Row],[Code_Nom]],J$2:J12051,Clef_répartition[[#This Row],[Année]])</f>
        <v>5</v>
      </c>
      <c r="F12051">
        <f>IF(Clef_répartition[[#This Row],[Code_Nom]]=D12050,F12050-1,(COUNTIFS(Clef_répartition[Code_Nom],Clef_répartition[[#This Row],[Code_Nom]],Clef_répartition[Année],Clef_répartition[[#This Row],[Année]])))</f>
        <v>2</v>
      </c>
      <c r="G12051" t="str">
        <f>Clef_répartition[[#This Row],[Code_Nom]]&amp;"_"&amp;Clef_répartition[[#This Row],[Nombre]]&amp;"_"&amp;Clef_répartition[[#This Row],[Année]]</f>
        <v>ASIEGE_Association scolaire intercommunale de l'Etablissement de Granges et Environs_5_2022</v>
      </c>
      <c r="H12051">
        <v>5831</v>
      </c>
      <c r="I12051" t="s">
        <v>270</v>
      </c>
      <c r="J12051">
        <v>2022</v>
      </c>
      <c r="K12051">
        <v>0.73629999999999995</v>
      </c>
    </row>
    <row r="12052" spans="1:11" x14ac:dyDescent="0.25">
      <c r="A12052" t="s">
        <v>713</v>
      </c>
      <c r="B12052" t="s">
        <v>675</v>
      </c>
      <c r="C12052" t="s">
        <v>676</v>
      </c>
      <c r="D12052" t="str">
        <f>Clef_répartition[[#This Row],[Code association]]&amp;"_"&amp;Clef_répartition[[#This Row],[Nom association]]</f>
        <v>ASIEGE_Association scolaire intercommunale de l'Etablissement de Granges et Environs</v>
      </c>
      <c r="E12052">
        <f>COUNTIFS(D$2:D12052,Clef_répartition[[#This Row],[Code_Nom]],J$2:J12052,Clef_répartition[[#This Row],[Année]])</f>
        <v>6</v>
      </c>
      <c r="F12052">
        <f>IF(Clef_répartition[[#This Row],[Code_Nom]]=D12051,F12051-1,(COUNTIFS(Clef_répartition[Code_Nom],Clef_répartition[[#This Row],[Code_Nom]],Clef_répartition[Année],Clef_répartition[[#This Row],[Année]])))</f>
        <v>1</v>
      </c>
      <c r="G12052" t="str">
        <f>Clef_répartition[[#This Row],[Code_Nom]]&amp;"_"&amp;Clef_répartition[[#This Row],[Nombre]]&amp;"_"&amp;Clef_répartition[[#This Row],[Année]]</f>
        <v>ASIEGE_Association scolaire intercommunale de l'Etablissement de Granges et Environs_6_2022</v>
      </c>
      <c r="H12052">
        <v>5830</v>
      </c>
      <c r="I12052" t="s">
        <v>285</v>
      </c>
      <c r="J12052">
        <v>2022</v>
      </c>
      <c r="K12052">
        <v>0.1118</v>
      </c>
    </row>
    <row r="12053" spans="1:11" x14ac:dyDescent="0.25">
      <c r="A12053" t="s">
        <v>713</v>
      </c>
      <c r="B12053" t="s">
        <v>583</v>
      </c>
      <c r="C12053" t="s">
        <v>584</v>
      </c>
      <c r="D12053" t="str">
        <f>Clef_répartition[[#This Row],[Code association]]&amp;"_"&amp;Clef_répartition[[#This Row],[Nom association]]</f>
        <v>ASIGE_Association intercommunale du groupement et de l'arrondissement scolaires de Grandson</v>
      </c>
      <c r="E12053">
        <f>COUNTIFS(D$2:D12053,Clef_répartition[[#This Row],[Code_Nom]],J$2:J12053,Clef_répartition[[#This Row],[Année]])</f>
        <v>1</v>
      </c>
      <c r="F12053">
        <f>IF(Clef_répartition[[#This Row],[Code_Nom]]=D12052,F12052-1,(COUNTIFS(Clef_répartition[Code_Nom],Clef_répartition[[#This Row],[Code_Nom]],Clef_répartition[Année],Clef_répartition[[#This Row],[Année]])))</f>
        <v>18</v>
      </c>
      <c r="G12053" t="str">
        <f>Clef_répartition[[#This Row],[Code_Nom]]&amp;"_"&amp;Clef_répartition[[#This Row],[Nombre]]&amp;"_"&amp;Clef_répartition[[#This Row],[Année]]</f>
        <v>ASIGE_Association intercommunale du groupement et de l'arrondissement scolaires de Grandson_1_2022</v>
      </c>
      <c r="H12053">
        <v>5551</v>
      </c>
      <c r="I12053" t="s">
        <v>28</v>
      </c>
      <c r="J12053">
        <v>2022</v>
      </c>
      <c r="K12053">
        <v>0.04</v>
      </c>
    </row>
    <row r="12054" spans="1:11" x14ac:dyDescent="0.25">
      <c r="A12054" t="s">
        <v>713</v>
      </c>
      <c r="B12054" t="s">
        <v>583</v>
      </c>
      <c r="C12054" t="s">
        <v>584</v>
      </c>
      <c r="D12054" t="str">
        <f>Clef_répartition[[#This Row],[Code association]]&amp;"_"&amp;Clef_répartition[[#This Row],[Nom association]]</f>
        <v>ASIGE_Association intercommunale du groupement et de l'arrondissement scolaires de Grandson</v>
      </c>
      <c r="E12054">
        <f>COUNTIFS(D$2:D12054,Clef_répartition[[#This Row],[Code_Nom]],J$2:J12054,Clef_répartition[[#This Row],[Année]])</f>
        <v>2</v>
      </c>
      <c r="F12054">
        <f>IF(Clef_répartition[[#This Row],[Code_Nom]]=D12053,F12053-1,(COUNTIFS(Clef_répartition[Code_Nom],Clef_répartition[[#This Row],[Code_Nom]],Clef_répartition[Année],Clef_répartition[[#This Row],[Année]])))</f>
        <v>17</v>
      </c>
      <c r="G12054" t="str">
        <f>Clef_répartition[[#This Row],[Code_Nom]]&amp;"_"&amp;Clef_répartition[[#This Row],[Nombre]]&amp;"_"&amp;Clef_répartition[[#This Row],[Année]]</f>
        <v>ASIGE_Association intercommunale du groupement et de l'arrondissement scolaires de Grandson_2_2022</v>
      </c>
      <c r="H12054">
        <v>5553</v>
      </c>
      <c r="I12054" t="s">
        <v>47</v>
      </c>
      <c r="J12054">
        <v>2022</v>
      </c>
      <c r="K12054">
        <v>0.1</v>
      </c>
    </row>
    <row r="12055" spans="1:11" x14ac:dyDescent="0.25">
      <c r="A12055" t="s">
        <v>713</v>
      </c>
      <c r="B12055" t="s">
        <v>583</v>
      </c>
      <c r="C12055" t="s">
        <v>584</v>
      </c>
      <c r="D12055" t="str">
        <f>Clef_répartition[[#This Row],[Code association]]&amp;"_"&amp;Clef_répartition[[#This Row],[Nom association]]</f>
        <v>ASIGE_Association intercommunale du groupement et de l'arrondissement scolaires de Grandson</v>
      </c>
      <c r="E12055">
        <f>COUNTIFS(D$2:D12055,Clef_répartition[[#This Row],[Code_Nom]],J$2:J12055,Clef_répartition[[#This Row],[Année]])</f>
        <v>3</v>
      </c>
      <c r="F12055">
        <f>IF(Clef_répartition[[#This Row],[Code_Nom]]=D12054,F12054-1,(COUNTIFS(Clef_répartition[Code_Nom],Clef_répartition[[#This Row],[Code_Nom]],Clef_répartition[Année],Clef_répartition[[#This Row],[Année]])))</f>
        <v>16</v>
      </c>
      <c r="G12055" t="str">
        <f>Clef_répartition[[#This Row],[Code_Nom]]&amp;"_"&amp;Clef_répartition[[#This Row],[Nombre]]&amp;"_"&amp;Clef_répartition[[#This Row],[Année]]</f>
        <v>ASIGE_Association intercommunale du groupement et de l'arrondissement scolaires de Grandson_3_2022</v>
      </c>
      <c r="H12055">
        <v>5554</v>
      </c>
      <c r="I12055" t="s">
        <v>71</v>
      </c>
      <c r="J12055">
        <v>2022</v>
      </c>
      <c r="K12055">
        <v>0.09</v>
      </c>
    </row>
    <row r="12056" spans="1:11" x14ac:dyDescent="0.25">
      <c r="A12056" t="s">
        <v>713</v>
      </c>
      <c r="B12056" t="s">
        <v>583</v>
      </c>
      <c r="C12056" t="s">
        <v>584</v>
      </c>
      <c r="D12056" t="str">
        <f>Clef_répartition[[#This Row],[Code association]]&amp;"_"&amp;Clef_répartition[[#This Row],[Nom association]]</f>
        <v>ASIGE_Association intercommunale du groupement et de l'arrondissement scolaires de Grandson</v>
      </c>
      <c r="E12056">
        <f>COUNTIFS(D$2:D12056,Clef_répartition[[#This Row],[Code_Nom]],J$2:J12056,Clef_répartition[[#This Row],[Année]])</f>
        <v>4</v>
      </c>
      <c r="F12056">
        <f>IF(Clef_répartition[[#This Row],[Code_Nom]]=D12055,F12055-1,(COUNTIFS(Clef_répartition[Code_Nom],Clef_répartition[[#This Row],[Code_Nom]],Clef_répartition[Année],Clef_répartition[[#This Row],[Année]])))</f>
        <v>15</v>
      </c>
      <c r="G12056" t="str">
        <f>Clef_répartition[[#This Row],[Code_Nom]]&amp;"_"&amp;Clef_répartition[[#This Row],[Nombre]]&amp;"_"&amp;Clef_répartition[[#This Row],[Année]]</f>
        <v>ASIGE_Association intercommunale du groupement et de l'arrondissement scolaires de Grandson_4_2022</v>
      </c>
      <c r="H12056">
        <v>5555</v>
      </c>
      <c r="I12056" t="s">
        <v>75</v>
      </c>
      <c r="J12056">
        <v>2022</v>
      </c>
      <c r="K12056">
        <v>0.03</v>
      </c>
    </row>
    <row r="12057" spans="1:11" x14ac:dyDescent="0.25">
      <c r="A12057" t="s">
        <v>713</v>
      </c>
      <c r="B12057" t="s">
        <v>583</v>
      </c>
      <c r="C12057" t="s">
        <v>584</v>
      </c>
      <c r="D12057" t="str">
        <f>Clef_répartition[[#This Row],[Code association]]&amp;"_"&amp;Clef_répartition[[#This Row],[Nom association]]</f>
        <v>ASIGE_Association intercommunale du groupement et de l'arrondissement scolaires de Grandson</v>
      </c>
      <c r="E12057">
        <f>COUNTIFS(D$2:D12057,Clef_répartition[[#This Row],[Code_Nom]],J$2:J12057,Clef_répartition[[#This Row],[Année]])</f>
        <v>5</v>
      </c>
      <c r="F12057">
        <f>IF(Clef_répartition[[#This Row],[Code_Nom]]=D12056,F12056-1,(COUNTIFS(Clef_répartition[Code_Nom],Clef_répartition[[#This Row],[Code_Nom]],Clef_répartition[Année],Clef_répartition[[#This Row],[Année]])))</f>
        <v>14</v>
      </c>
      <c r="G12057" t="str">
        <f>Clef_répartition[[#This Row],[Code_Nom]]&amp;"_"&amp;Clef_répartition[[#This Row],[Nombre]]&amp;"_"&amp;Clef_répartition[[#This Row],[Année]]</f>
        <v>ASIGE_Association intercommunale du groupement et de l'arrondissement scolaires de Grandson_5_2022</v>
      </c>
      <c r="H12057">
        <v>5556</v>
      </c>
      <c r="I12057" t="s">
        <v>115</v>
      </c>
      <c r="J12057">
        <v>2022</v>
      </c>
      <c r="K12057">
        <v>0.04</v>
      </c>
    </row>
    <row r="12058" spans="1:11" x14ac:dyDescent="0.25">
      <c r="A12058" t="s">
        <v>713</v>
      </c>
      <c r="B12058" t="s">
        <v>583</v>
      </c>
      <c r="C12058" t="s">
        <v>584</v>
      </c>
      <c r="D12058" t="str">
        <f>Clef_répartition[[#This Row],[Code association]]&amp;"_"&amp;Clef_répartition[[#This Row],[Nom association]]</f>
        <v>ASIGE_Association intercommunale du groupement et de l'arrondissement scolaires de Grandson</v>
      </c>
      <c r="E12058">
        <f>COUNTIFS(D$2:D12058,Clef_répartition[[#This Row],[Code_Nom]],J$2:J12058,Clef_répartition[[#This Row],[Année]])</f>
        <v>6</v>
      </c>
      <c r="F12058">
        <f>IF(Clef_répartition[[#This Row],[Code_Nom]]=D12057,F12057-1,(COUNTIFS(Clef_répartition[Code_Nom],Clef_répartition[[#This Row],[Code_Nom]],Clef_répartition[Année],Clef_répartition[[#This Row],[Année]])))</f>
        <v>13</v>
      </c>
      <c r="G12058" t="str">
        <f>Clef_répartition[[#This Row],[Code_Nom]]&amp;"_"&amp;Clef_répartition[[#This Row],[Nombre]]&amp;"_"&amp;Clef_répartition[[#This Row],[Année]]</f>
        <v>ASIGE_Association intercommunale du groupement et de l'arrondissement scolaires de Grandson_6_2022</v>
      </c>
      <c r="H12058">
        <v>5557</v>
      </c>
      <c r="I12058" t="s">
        <v>116</v>
      </c>
      <c r="J12058">
        <v>2022</v>
      </c>
      <c r="K12058">
        <v>0.02</v>
      </c>
    </row>
    <row r="12059" spans="1:11" x14ac:dyDescent="0.25">
      <c r="A12059" t="s">
        <v>713</v>
      </c>
      <c r="B12059" t="s">
        <v>583</v>
      </c>
      <c r="C12059" t="s">
        <v>584</v>
      </c>
      <c r="D12059" t="str">
        <f>Clef_répartition[[#This Row],[Code association]]&amp;"_"&amp;Clef_répartition[[#This Row],[Nom association]]</f>
        <v>ASIGE_Association intercommunale du groupement et de l'arrondissement scolaires de Grandson</v>
      </c>
      <c r="E12059">
        <f>COUNTIFS(D$2:D12059,Clef_répartition[[#This Row],[Code_Nom]],J$2:J12059,Clef_répartition[[#This Row],[Année]])</f>
        <v>7</v>
      </c>
      <c r="F12059">
        <f>IF(Clef_répartition[[#This Row],[Code_Nom]]=D12058,F12058-1,(COUNTIFS(Clef_répartition[Code_Nom],Clef_répartition[[#This Row],[Code_Nom]],Clef_répartition[Année],Clef_répartition[[#This Row],[Année]])))</f>
        <v>12</v>
      </c>
      <c r="G12059" t="str">
        <f>Clef_répartition[[#This Row],[Code_Nom]]&amp;"_"&amp;Clef_répartition[[#This Row],[Nombre]]&amp;"_"&amp;Clef_répartition[[#This Row],[Année]]</f>
        <v>ASIGE_Association intercommunale du groupement et de l'arrondissement scolaires de Grandson_7_2022</v>
      </c>
      <c r="H12059">
        <v>5559</v>
      </c>
      <c r="I12059" t="s">
        <v>121</v>
      </c>
      <c r="J12059">
        <v>2022</v>
      </c>
      <c r="K12059">
        <v>0.04</v>
      </c>
    </row>
    <row r="12060" spans="1:11" x14ac:dyDescent="0.25">
      <c r="A12060" t="s">
        <v>713</v>
      </c>
      <c r="B12060" t="s">
        <v>583</v>
      </c>
      <c r="C12060" t="s">
        <v>584</v>
      </c>
      <c r="D12060" t="str">
        <f>Clef_répartition[[#This Row],[Code association]]&amp;"_"&amp;Clef_répartition[[#This Row],[Nom association]]</f>
        <v>ASIGE_Association intercommunale du groupement et de l'arrondissement scolaires de Grandson</v>
      </c>
      <c r="E12060">
        <f>COUNTIFS(D$2:D12060,Clef_répartition[[#This Row],[Code_Nom]],J$2:J12060,Clef_répartition[[#This Row],[Année]])</f>
        <v>8</v>
      </c>
      <c r="F12060">
        <f>IF(Clef_répartition[[#This Row],[Code_Nom]]=D12059,F12059-1,(COUNTIFS(Clef_répartition[Code_Nom],Clef_répartition[[#This Row],[Code_Nom]],Clef_répartition[Année],Clef_répartition[[#This Row],[Année]])))</f>
        <v>11</v>
      </c>
      <c r="G12060" t="str">
        <f>Clef_répartition[[#This Row],[Code_Nom]]&amp;"_"&amp;Clef_répartition[[#This Row],[Nombre]]&amp;"_"&amp;Clef_répartition[[#This Row],[Année]]</f>
        <v>ASIGE_Association intercommunale du groupement et de l'arrondissement scolaires de Grandson_8_2022</v>
      </c>
      <c r="H12060">
        <v>5560</v>
      </c>
      <c r="I12060" t="s">
        <v>131</v>
      </c>
      <c r="J12060">
        <v>2022</v>
      </c>
      <c r="K12060">
        <v>0.02</v>
      </c>
    </row>
    <row r="12061" spans="1:11" x14ac:dyDescent="0.25">
      <c r="A12061" t="s">
        <v>713</v>
      </c>
      <c r="B12061" t="s">
        <v>583</v>
      </c>
      <c r="C12061" t="s">
        <v>584</v>
      </c>
      <c r="D12061" t="str">
        <f>Clef_répartition[[#This Row],[Code association]]&amp;"_"&amp;Clef_répartition[[#This Row],[Nom association]]</f>
        <v>ASIGE_Association intercommunale du groupement et de l'arrondissement scolaires de Grandson</v>
      </c>
      <c r="E12061">
        <f>COUNTIFS(D$2:D12061,Clef_répartition[[#This Row],[Code_Nom]],J$2:J12061,Clef_répartition[[#This Row],[Année]])</f>
        <v>9</v>
      </c>
      <c r="F12061">
        <f>IF(Clef_répartition[[#This Row],[Code_Nom]]=D12060,F12060-1,(COUNTIFS(Clef_répartition[Code_Nom],Clef_répartition[[#This Row],[Code_Nom]],Clef_répartition[Année],Clef_répartition[[#This Row],[Année]])))</f>
        <v>10</v>
      </c>
      <c r="G12061" t="str">
        <f>Clef_répartition[[#This Row],[Code_Nom]]&amp;"_"&amp;Clef_répartition[[#This Row],[Nombre]]&amp;"_"&amp;Clef_répartition[[#This Row],[Année]]</f>
        <v>ASIGE_Association intercommunale du groupement et de l'arrondissement scolaires de Grandson_9_2022</v>
      </c>
      <c r="H12061">
        <v>5561</v>
      </c>
      <c r="I12061" t="s">
        <v>132</v>
      </c>
      <c r="J12061">
        <v>2022</v>
      </c>
      <c r="K12061">
        <v>0.27</v>
      </c>
    </row>
    <row r="12062" spans="1:11" x14ac:dyDescent="0.25">
      <c r="A12062" t="s">
        <v>713</v>
      </c>
      <c r="B12062" t="s">
        <v>583</v>
      </c>
      <c r="C12062" t="s">
        <v>584</v>
      </c>
      <c r="D12062" t="str">
        <f>Clef_répartition[[#This Row],[Code association]]&amp;"_"&amp;Clef_répartition[[#This Row],[Nom association]]</f>
        <v>ASIGE_Association intercommunale du groupement et de l'arrondissement scolaires de Grandson</v>
      </c>
      <c r="E12062">
        <f>COUNTIFS(D$2:D12062,Clef_répartition[[#This Row],[Code_Nom]],J$2:J12062,Clef_répartition[[#This Row],[Année]])</f>
        <v>10</v>
      </c>
      <c r="F12062">
        <f>IF(Clef_répartition[[#This Row],[Code_Nom]]=D12061,F12061-1,(COUNTIFS(Clef_répartition[Code_Nom],Clef_répartition[[#This Row],[Code_Nom]],Clef_répartition[Année],Clef_répartition[[#This Row],[Année]])))</f>
        <v>9</v>
      </c>
      <c r="G12062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Grandson_10_2022</v>
      </c>
      <c r="H12062">
        <v>5922</v>
      </c>
      <c r="I12062" t="s">
        <v>183</v>
      </c>
      <c r="J12062">
        <v>2022</v>
      </c>
      <c r="K12062">
        <v>7.0000000000000007E-2</v>
      </c>
    </row>
    <row r="12063" spans="1:11" x14ac:dyDescent="0.25">
      <c r="A12063" t="s">
        <v>713</v>
      </c>
      <c r="B12063" t="s">
        <v>583</v>
      </c>
      <c r="C12063" t="s">
        <v>584</v>
      </c>
      <c r="D12063" t="str">
        <f>Clef_répartition[[#This Row],[Code association]]&amp;"_"&amp;Clef_répartition[[#This Row],[Nom association]]</f>
        <v>ASIGE_Association intercommunale du groupement et de l'arrondissement scolaires de Grandson</v>
      </c>
      <c r="E12063">
        <f>COUNTIFS(D$2:D12063,Clef_répartition[[#This Row],[Code_Nom]],J$2:J12063,Clef_répartition[[#This Row],[Année]])</f>
        <v>11</v>
      </c>
      <c r="F12063">
        <f>IF(Clef_répartition[[#This Row],[Code_Nom]]=D12062,F12062-1,(COUNTIFS(Clef_répartition[Code_Nom],Clef_répartition[[#This Row],[Code_Nom]],Clef_répartition[Année],Clef_répartition[[#This Row],[Année]])))</f>
        <v>8</v>
      </c>
      <c r="G12063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Grandson_11_2022</v>
      </c>
      <c r="H12063">
        <v>5563</v>
      </c>
      <c r="I12063" t="s">
        <v>193</v>
      </c>
      <c r="J12063">
        <v>2022</v>
      </c>
      <c r="K12063">
        <v>0.01</v>
      </c>
    </row>
    <row r="12064" spans="1:11" x14ac:dyDescent="0.25">
      <c r="A12064" t="s">
        <v>713</v>
      </c>
      <c r="B12064" t="s">
        <v>583</v>
      </c>
      <c r="C12064" t="s">
        <v>584</v>
      </c>
      <c r="D12064" t="str">
        <f>Clef_répartition[[#This Row],[Code association]]&amp;"_"&amp;Clef_répartition[[#This Row],[Nom association]]</f>
        <v>ASIGE_Association intercommunale du groupement et de l'arrondissement scolaires de Grandson</v>
      </c>
      <c r="E12064">
        <f>COUNTIFS(D$2:D12064,Clef_répartition[[#This Row],[Code_Nom]],J$2:J12064,Clef_répartition[[#This Row],[Année]])</f>
        <v>12</v>
      </c>
      <c r="F12064">
        <f>IF(Clef_répartition[[#This Row],[Code_Nom]]=D12063,F12063-1,(COUNTIFS(Clef_répartition[Code_Nom],Clef_répartition[[#This Row],[Code_Nom]],Clef_répartition[Année],Clef_répartition[[#This Row],[Année]])))</f>
        <v>7</v>
      </c>
      <c r="G12064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Grandson_12_2022</v>
      </c>
      <c r="H12064">
        <v>5564</v>
      </c>
      <c r="I12064" t="s">
        <v>194</v>
      </c>
      <c r="J12064">
        <v>2022</v>
      </c>
      <c r="K12064">
        <v>0.01</v>
      </c>
    </row>
    <row r="12065" spans="1:11" x14ac:dyDescent="0.25">
      <c r="A12065" t="s">
        <v>713</v>
      </c>
      <c r="B12065" t="s">
        <v>583</v>
      </c>
      <c r="C12065" t="s">
        <v>584</v>
      </c>
      <c r="D12065" t="str">
        <f>Clef_répartition[[#This Row],[Code association]]&amp;"_"&amp;Clef_répartition[[#This Row],[Nom association]]</f>
        <v>ASIGE_Association intercommunale du groupement et de l'arrondissement scolaires de Grandson</v>
      </c>
      <c r="E12065">
        <f>COUNTIFS(D$2:D12065,Clef_répartition[[#This Row],[Code_Nom]],J$2:J12065,Clef_répartition[[#This Row],[Année]])</f>
        <v>13</v>
      </c>
      <c r="F12065">
        <f>IF(Clef_répartition[[#This Row],[Code_Nom]]=D12064,F12064-1,(COUNTIFS(Clef_répartition[Code_Nom],Clef_répartition[[#This Row],[Code_Nom]],Clef_répartition[Année],Clef_répartition[[#This Row],[Année]])))</f>
        <v>6</v>
      </c>
      <c r="G12065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Grandson_13_2022</v>
      </c>
      <c r="H12065">
        <v>5565</v>
      </c>
      <c r="I12065" t="s">
        <v>199</v>
      </c>
      <c r="J12065">
        <v>2022</v>
      </c>
      <c r="K12065">
        <v>0.04</v>
      </c>
    </row>
    <row r="12066" spans="1:11" x14ac:dyDescent="0.25">
      <c r="A12066" t="s">
        <v>713</v>
      </c>
      <c r="B12066" t="s">
        <v>583</v>
      </c>
      <c r="C12066" t="s">
        <v>584</v>
      </c>
      <c r="D12066" t="str">
        <f>Clef_répartition[[#This Row],[Code association]]&amp;"_"&amp;Clef_répartition[[#This Row],[Nom association]]</f>
        <v>ASIGE_Association intercommunale du groupement et de l'arrondissement scolaires de Grandson</v>
      </c>
      <c r="E12066">
        <f>COUNTIFS(D$2:D12066,Clef_répartition[[#This Row],[Code_Nom]],J$2:J12066,Clef_répartition[[#This Row],[Année]])</f>
        <v>14</v>
      </c>
      <c r="F12066">
        <f>IF(Clef_répartition[[#This Row],[Code_Nom]]=D12065,F12065-1,(COUNTIFS(Clef_répartition[Code_Nom],Clef_répartition[[#This Row],[Code_Nom]],Clef_répartition[Année],Clef_répartition[[#This Row],[Année]])))</f>
        <v>5</v>
      </c>
      <c r="G12066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Grandson_14_2022</v>
      </c>
      <c r="H12066">
        <v>5924</v>
      </c>
      <c r="I12066" t="s">
        <v>202</v>
      </c>
      <c r="J12066">
        <v>2022</v>
      </c>
      <c r="K12066">
        <v>0.04</v>
      </c>
    </row>
    <row r="12067" spans="1:11" x14ac:dyDescent="0.25">
      <c r="A12067" t="s">
        <v>713</v>
      </c>
      <c r="B12067" t="s">
        <v>583</v>
      </c>
      <c r="C12067" t="s">
        <v>584</v>
      </c>
      <c r="D12067" t="str">
        <f>Clef_répartition[[#This Row],[Code association]]&amp;"_"&amp;Clef_répartition[[#This Row],[Nom association]]</f>
        <v>ASIGE_Association intercommunale du groupement et de l'arrondissement scolaires de Grandson</v>
      </c>
      <c r="E12067">
        <f>COUNTIFS(D$2:D12067,Clef_répartition[[#This Row],[Code_Nom]],J$2:J12067,Clef_répartition[[#This Row],[Année]])</f>
        <v>15</v>
      </c>
      <c r="F12067">
        <f>IF(Clef_répartition[[#This Row],[Code_Nom]]=D12066,F12066-1,(COUNTIFS(Clef_répartition[Code_Nom],Clef_répartition[[#This Row],[Code_Nom]],Clef_répartition[Année],Clef_répartition[[#This Row],[Année]])))</f>
        <v>4</v>
      </c>
      <c r="G12067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Grandson_15_2022</v>
      </c>
      <c r="H12067">
        <v>5566</v>
      </c>
      <c r="I12067" t="s">
        <v>224</v>
      </c>
      <c r="J12067">
        <v>2022</v>
      </c>
      <c r="K12067">
        <v>0.03</v>
      </c>
    </row>
    <row r="12068" spans="1:11" x14ac:dyDescent="0.25">
      <c r="A12068" t="s">
        <v>713</v>
      </c>
      <c r="B12068" t="s">
        <v>583</v>
      </c>
      <c r="C12068" t="s">
        <v>584</v>
      </c>
      <c r="D12068" t="str">
        <f>Clef_répartition[[#This Row],[Code association]]&amp;"_"&amp;Clef_répartition[[#This Row],[Nom association]]</f>
        <v>ASIGE_Association intercommunale du groupement et de l'arrondissement scolaires de Grandson</v>
      </c>
      <c r="E12068">
        <f>COUNTIFS(D$2:D12068,Clef_répartition[[#This Row],[Code_Nom]],J$2:J12068,Clef_répartition[[#This Row],[Année]])</f>
        <v>16</v>
      </c>
      <c r="F12068">
        <f>IF(Clef_répartition[[#This Row],[Code_Nom]]=D12067,F12067-1,(COUNTIFS(Clef_répartition[Code_Nom],Clef_répartition[[#This Row],[Code_Nom]],Clef_répartition[Année],Clef_répartition[[#This Row],[Année]])))</f>
        <v>3</v>
      </c>
      <c r="G12068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Grandson_16_2022</v>
      </c>
      <c r="H12068">
        <v>5571</v>
      </c>
      <c r="I12068" t="s">
        <v>263</v>
      </c>
      <c r="J12068">
        <v>2022</v>
      </c>
      <c r="K12068">
        <v>0.08</v>
      </c>
    </row>
    <row r="12069" spans="1:11" x14ac:dyDescent="0.25">
      <c r="A12069" t="s">
        <v>713</v>
      </c>
      <c r="B12069" t="s">
        <v>583</v>
      </c>
      <c r="C12069" t="s">
        <v>584</v>
      </c>
      <c r="D12069" t="str">
        <f>Clef_répartition[[#This Row],[Code association]]&amp;"_"&amp;Clef_répartition[[#This Row],[Nom association]]</f>
        <v>ASIGE_Association intercommunale du groupement et de l'arrondissement scolaires de Grandson</v>
      </c>
      <c r="E12069">
        <f>COUNTIFS(D$2:D12069,Clef_répartition[[#This Row],[Code_Nom]],J$2:J12069,Clef_répartition[[#This Row],[Année]])</f>
        <v>17</v>
      </c>
      <c r="F12069">
        <f>IF(Clef_répartition[[#This Row],[Code_Nom]]=D12068,F12068-1,(COUNTIFS(Clef_répartition[Code_Nom],Clef_répartition[[#This Row],[Code_Nom]],Clef_répartition[Année],Clef_répartition[[#This Row],[Année]])))</f>
        <v>2</v>
      </c>
      <c r="G12069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Grandson_17_2022</v>
      </c>
      <c r="H12069">
        <v>5933</v>
      </c>
      <c r="I12069" t="s">
        <v>271</v>
      </c>
      <c r="J12069">
        <v>2022</v>
      </c>
      <c r="K12069">
        <v>0.06</v>
      </c>
    </row>
    <row r="12070" spans="1:11" x14ac:dyDescent="0.25">
      <c r="A12070" t="s">
        <v>713</v>
      </c>
      <c r="B12070" t="s">
        <v>583</v>
      </c>
      <c r="C12070" t="s">
        <v>584</v>
      </c>
      <c r="D12070" t="str">
        <f>Clef_répartition[[#This Row],[Code association]]&amp;"_"&amp;Clef_répartition[[#This Row],[Nom association]]</f>
        <v>ASIGE_Association intercommunale du groupement et de l'arrondissement scolaires de Grandson</v>
      </c>
      <c r="E12070">
        <f>COUNTIFS(D$2:D12070,Clef_répartition[[#This Row],[Code_Nom]],J$2:J12070,Clef_répartition[[#This Row],[Année]])</f>
        <v>18</v>
      </c>
      <c r="F12070">
        <f>IF(Clef_répartition[[#This Row],[Code_Nom]]=D12069,F12069-1,(COUNTIFS(Clef_répartition[Code_Nom],Clef_répartition[[#This Row],[Code_Nom]],Clef_répartition[Année],Clef_répartition[[#This Row],[Année]])))</f>
        <v>1</v>
      </c>
      <c r="G12070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Grandson_18_2022</v>
      </c>
      <c r="H12070">
        <v>5937</v>
      </c>
      <c r="I12070" t="s">
        <v>292</v>
      </c>
      <c r="J12070">
        <v>2022</v>
      </c>
      <c r="K12070">
        <v>0.01</v>
      </c>
    </row>
    <row r="12071" spans="1:11" x14ac:dyDescent="0.25">
      <c r="A12071" t="s">
        <v>713</v>
      </c>
      <c r="B12071" t="s">
        <v>610</v>
      </c>
      <c r="C12071" t="s">
        <v>611</v>
      </c>
      <c r="D1207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1">
        <f>COUNTIFS(D$2:D12071,Clef_répartition[[#This Row],[Code_Nom]],J$2:J12071,Clef_répartition[[#This Row],[Année]])</f>
        <v>1</v>
      </c>
      <c r="F12071">
        <f>IF(Clef_répartition[[#This Row],[Code_Nom]]=D12070,F12070-1,(COUNTIFS(Clef_répartition[Code_Nom],Clef_répartition[[#This Row],[Code_Nom]],Clef_répartition[Année],Clef_répartition[[#This Row],[Année]])))</f>
        <v>7</v>
      </c>
      <c r="G1207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Prilly_1_2022</v>
      </c>
      <c r="H12071">
        <v>5472</v>
      </c>
      <c r="I12071" t="s">
        <v>34</v>
      </c>
      <c r="J12071">
        <v>2022</v>
      </c>
      <c r="K12071">
        <v>0</v>
      </c>
    </row>
    <row r="12072" spans="1:11" x14ac:dyDescent="0.25">
      <c r="A12072" t="s">
        <v>713</v>
      </c>
      <c r="B12072" t="s">
        <v>610</v>
      </c>
      <c r="C12072" t="s">
        <v>611</v>
      </c>
      <c r="D1207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2">
        <f>COUNTIFS(D$2:D12072,Clef_répartition[[#This Row],[Code_Nom]],J$2:J12072,Clef_répartition[[#This Row],[Année]])</f>
        <v>2</v>
      </c>
      <c r="F12072">
        <f>IF(Clef_répartition[[#This Row],[Code_Nom]]=D12071,F12071-1,(COUNTIFS(Clef_répartition[Code_Nom],Clef_répartition[[#This Row],[Code_Nom]],Clef_répartition[Année],Clef_répartition[[#This Row],[Année]])))</f>
        <v>6</v>
      </c>
      <c r="G1207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Prilly_2_2022</v>
      </c>
      <c r="H12072">
        <v>5473</v>
      </c>
      <c r="I12072" t="s">
        <v>35</v>
      </c>
      <c r="J12072">
        <v>2022</v>
      </c>
      <c r="K12072">
        <v>0</v>
      </c>
    </row>
    <row r="12073" spans="1:11" x14ac:dyDescent="0.25">
      <c r="A12073" t="s">
        <v>713</v>
      </c>
      <c r="B12073" t="s">
        <v>610</v>
      </c>
      <c r="C12073" t="s">
        <v>611</v>
      </c>
      <c r="D12073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3">
        <f>COUNTIFS(D$2:D12073,Clef_répartition[[#This Row],[Code_Nom]],J$2:J12073,Clef_répartition[[#This Row],[Année]])</f>
        <v>3</v>
      </c>
      <c r="F12073">
        <f>IF(Clef_répartition[[#This Row],[Code_Nom]]=D12072,F12072-1,(COUNTIFS(Clef_répartition[Code_Nom],Clef_répartition[[#This Row],[Code_Nom]],Clef_répartition[Année],Clef_répartition[[#This Row],[Année]])))</f>
        <v>5</v>
      </c>
      <c r="G12073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Prilly_3_2022</v>
      </c>
      <c r="H12073">
        <v>5582</v>
      </c>
      <c r="I12073" t="s">
        <v>61</v>
      </c>
      <c r="J12073">
        <v>2022</v>
      </c>
      <c r="K12073">
        <v>0</v>
      </c>
    </row>
    <row r="12074" spans="1:11" x14ac:dyDescent="0.25">
      <c r="A12074" t="s">
        <v>713</v>
      </c>
      <c r="B12074" t="s">
        <v>610</v>
      </c>
      <c r="C12074" t="s">
        <v>611</v>
      </c>
      <c r="D12074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4">
        <f>COUNTIFS(D$2:D12074,Clef_répartition[[#This Row],[Code_Nom]],J$2:J12074,Clef_répartition[[#This Row],[Année]])</f>
        <v>4</v>
      </c>
      <c r="F12074">
        <f>IF(Clef_répartition[[#This Row],[Code_Nom]]=D12073,F12073-1,(COUNTIFS(Clef_répartition[Code_Nom],Clef_répartition[[#This Row],[Code_Nom]],Clef_répartition[Année],Clef_répartition[[#This Row],[Année]])))</f>
        <v>4</v>
      </c>
      <c r="G12074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Prilly_4_2022</v>
      </c>
      <c r="H12074">
        <v>5585</v>
      </c>
      <c r="I12074" t="s">
        <v>141</v>
      </c>
      <c r="J12074">
        <v>2022</v>
      </c>
      <c r="K12074">
        <v>9.1399999999999995E-2</v>
      </c>
    </row>
    <row r="12075" spans="1:11" x14ac:dyDescent="0.25">
      <c r="A12075" t="s">
        <v>713</v>
      </c>
      <c r="B12075" t="s">
        <v>610</v>
      </c>
      <c r="C12075" t="s">
        <v>611</v>
      </c>
      <c r="D12075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5">
        <f>COUNTIFS(D$2:D12075,Clef_répartition[[#This Row],[Code_Nom]],J$2:J12075,Clef_répartition[[#This Row],[Année]])</f>
        <v>5</v>
      </c>
      <c r="F12075">
        <f>IF(Clef_répartition[[#This Row],[Code_Nom]]=D12074,F12074-1,(COUNTIFS(Clef_répartition[Code_Nom],Clef_répartition[[#This Row],[Code_Nom]],Clef_répartition[Année],Clef_répartition[[#This Row],[Année]])))</f>
        <v>3</v>
      </c>
      <c r="G12075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Prilly_5_2022</v>
      </c>
      <c r="H12075">
        <v>5589</v>
      </c>
      <c r="I12075" t="s">
        <v>223</v>
      </c>
      <c r="J12075">
        <v>2022</v>
      </c>
      <c r="K12075">
        <v>0.65790000000000004</v>
      </c>
    </row>
    <row r="12076" spans="1:11" x14ac:dyDescent="0.25">
      <c r="A12076" t="s">
        <v>713</v>
      </c>
      <c r="B12076" t="s">
        <v>610</v>
      </c>
      <c r="C12076" t="s">
        <v>611</v>
      </c>
      <c r="D12076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6">
        <f>COUNTIFS(D$2:D12076,Clef_répartition[[#This Row],[Code_Nom]],J$2:J12076,Clef_répartition[[#This Row],[Année]])</f>
        <v>6</v>
      </c>
      <c r="F12076">
        <f>IF(Clef_répartition[[#This Row],[Code_Nom]]=D12075,F12075-1,(COUNTIFS(Clef_répartition[Code_Nom],Clef_répartition[[#This Row],[Code_Nom]],Clef_répartition[Année],Clef_répartition[[#This Row],[Année]])))</f>
        <v>2</v>
      </c>
      <c r="G12076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Prilly_6_2022</v>
      </c>
      <c r="H12076">
        <v>5592</v>
      </c>
      <c r="I12076" t="s">
        <v>234</v>
      </c>
      <c r="J12076">
        <v>2022</v>
      </c>
      <c r="K12076">
        <v>0.25069999999999998</v>
      </c>
    </row>
    <row r="12077" spans="1:11" x14ac:dyDescent="0.25">
      <c r="A12077" t="s">
        <v>713</v>
      </c>
      <c r="B12077" t="s">
        <v>610</v>
      </c>
      <c r="C12077" t="s">
        <v>611</v>
      </c>
      <c r="D1207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2077">
        <f>COUNTIFS(D$2:D12077,Clef_répartition[[#This Row],[Code_Nom]],J$2:J12077,Clef_répartition[[#This Row],[Année]])</f>
        <v>7</v>
      </c>
      <c r="F12077">
        <f>IF(Clef_répartition[[#This Row],[Code_Nom]]=D12076,F12076-1,(COUNTIFS(Clef_répartition[Code_Nom],Clef_répartition[[#This Row],[Code_Nom]],Clef_répartition[Année],Clef_répartition[[#This Row],[Année]])))</f>
        <v>1</v>
      </c>
      <c r="G1207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Prilly_7_2022</v>
      </c>
      <c r="H12077">
        <v>5501</v>
      </c>
      <c r="I12077" t="s">
        <v>258</v>
      </c>
      <c r="J12077">
        <v>2022</v>
      </c>
      <c r="K12077">
        <v>0</v>
      </c>
    </row>
    <row r="12078" spans="1:11" x14ac:dyDescent="0.25">
      <c r="A12078" t="s">
        <v>713</v>
      </c>
      <c r="B12078" t="s">
        <v>740</v>
      </c>
      <c r="C12078" t="s">
        <v>741</v>
      </c>
      <c r="D12078" t="str">
        <f>Clef_répartition[[#This Row],[Code association]]&amp;"_"&amp;Clef_répartition[[#This Row],[Nom association]]</f>
        <v>ASIJ_Association scolaire intercommunale du Jorat</v>
      </c>
      <c r="E12078">
        <f>COUNTIFS(D$2:D12078,Clef_répartition[[#This Row],[Code_Nom]],J$2:J12078,Clef_répartition[[#This Row],[Année]])</f>
        <v>1</v>
      </c>
      <c r="F12078">
        <f>IF(Clef_répartition[[#This Row],[Code_Nom]]=D12077,F12077-1,(COUNTIFS(Clef_répartition[Code_Nom],Clef_répartition[[#This Row],[Code_Nom]],Clef_répartition[Année],Clef_répartition[[#This Row],[Année]])))</f>
        <v>10</v>
      </c>
      <c r="G12078" t="str">
        <f>Clef_répartition[[#This Row],[Code_Nom]]&amp;"_"&amp;Clef_répartition[[#This Row],[Nombre]]&amp;"_"&amp;Clef_répartition[[#This Row],[Année]]</f>
        <v>ASIJ_Association scolaire intercommunale du Jorat_1_2022</v>
      </c>
      <c r="H12078">
        <v>5785</v>
      </c>
      <c r="I12078" t="s">
        <v>74</v>
      </c>
      <c r="J12078">
        <v>2022</v>
      </c>
      <c r="K12078">
        <v>3.2599999999999997E-2</v>
      </c>
    </row>
    <row r="12079" spans="1:11" x14ac:dyDescent="0.25">
      <c r="A12079" t="s">
        <v>713</v>
      </c>
      <c r="B12079" t="s">
        <v>740</v>
      </c>
      <c r="C12079" t="s">
        <v>741</v>
      </c>
      <c r="D12079" t="str">
        <f>Clef_répartition[[#This Row],[Code association]]&amp;"_"&amp;Clef_répartition[[#This Row],[Nom association]]</f>
        <v>ASIJ_Association scolaire intercommunale du Jorat</v>
      </c>
      <c r="E12079">
        <f>COUNTIFS(D$2:D12079,Clef_répartition[[#This Row],[Code_Nom]],J$2:J12079,Clef_répartition[[#This Row],[Année]])</f>
        <v>2</v>
      </c>
      <c r="F12079">
        <f>IF(Clef_répartition[[#This Row],[Code_Nom]]=D12078,F12078-1,(COUNTIFS(Clef_répartition[Code_Nom],Clef_répartition[[#This Row],[Code_Nom]],Clef_répartition[Année],Clef_répartition[[#This Row],[Année]])))</f>
        <v>9</v>
      </c>
      <c r="G12079" t="str">
        <f>Clef_répartition[[#This Row],[Code_Nom]]&amp;"_"&amp;Clef_répartition[[#This Row],[Nombre]]&amp;"_"&amp;Clef_répartition[[#This Row],[Année]]</f>
        <v>ASIJ_Association scolaire intercommunale du Jorat_2_2022</v>
      </c>
      <c r="H12079">
        <v>5604</v>
      </c>
      <c r="I12079" t="s">
        <v>117</v>
      </c>
      <c r="J12079">
        <v>2022</v>
      </c>
      <c r="K12079">
        <v>0.14910000000000001</v>
      </c>
    </row>
    <row r="12080" spans="1:11" x14ac:dyDescent="0.25">
      <c r="A12080" t="s">
        <v>713</v>
      </c>
      <c r="B12080" t="s">
        <v>740</v>
      </c>
      <c r="C12080" t="s">
        <v>741</v>
      </c>
      <c r="D12080" t="str">
        <f>Clef_répartition[[#This Row],[Code association]]&amp;"_"&amp;Clef_répartition[[#This Row],[Nom association]]</f>
        <v>ASIJ_Association scolaire intercommunale du Jorat</v>
      </c>
      <c r="E12080">
        <f>COUNTIFS(D$2:D12080,Clef_répartition[[#This Row],[Code_Nom]],J$2:J12080,Clef_répartition[[#This Row],[Année]])</f>
        <v>3</v>
      </c>
      <c r="F12080">
        <f>IF(Clef_répartition[[#This Row],[Code_Nom]]=D12079,F12079-1,(COUNTIFS(Clef_répartition[Code_Nom],Clef_répartition[[#This Row],[Code_Nom]],Clef_répartition[Année],Clef_répartition[[#This Row],[Année]])))</f>
        <v>8</v>
      </c>
      <c r="G12080" t="str">
        <f>Clef_répartition[[#This Row],[Code_Nom]]&amp;"_"&amp;Clef_répartition[[#This Row],[Nombre]]&amp;"_"&amp;Clef_répartition[[#This Row],[Année]]</f>
        <v>ASIJ_Association scolaire intercommunale du Jorat_3_2022</v>
      </c>
      <c r="H12080">
        <v>5806</v>
      </c>
      <c r="I12080" t="s">
        <v>140</v>
      </c>
      <c r="J12080">
        <v>2022</v>
      </c>
      <c r="K12080">
        <v>0.2334</v>
      </c>
    </row>
    <row r="12081" spans="1:11" x14ac:dyDescent="0.25">
      <c r="A12081" t="s">
        <v>713</v>
      </c>
      <c r="B12081" t="s">
        <v>740</v>
      </c>
      <c r="C12081" t="s">
        <v>741</v>
      </c>
      <c r="D12081" t="str">
        <f>Clef_répartition[[#This Row],[Code association]]&amp;"_"&amp;Clef_répartition[[#This Row],[Nom association]]</f>
        <v>ASIJ_Association scolaire intercommunale du Jorat</v>
      </c>
      <c r="E12081">
        <f>COUNTIFS(D$2:D12081,Clef_répartition[[#This Row],[Code_Nom]],J$2:J12081,Clef_répartition[[#This Row],[Année]])</f>
        <v>4</v>
      </c>
      <c r="F12081">
        <f>IF(Clef_répartition[[#This Row],[Code_Nom]]=D12080,F12080-1,(COUNTIFS(Clef_répartition[Code_Nom],Clef_répartition[[#This Row],[Code_Nom]],Clef_répartition[Année],Clef_répartition[[#This Row],[Année]])))</f>
        <v>7</v>
      </c>
      <c r="G12081" t="str">
        <f>Clef_répartition[[#This Row],[Code_Nom]]&amp;"_"&amp;Clef_répartition[[#This Row],[Nombre]]&amp;"_"&amp;Clef_répartition[[#This Row],[Année]]</f>
        <v>ASIJ_Association scolaire intercommunale du Jorat_4_2022</v>
      </c>
      <c r="H12081">
        <v>5792</v>
      </c>
      <c r="I12081" t="s">
        <v>187</v>
      </c>
      <c r="J12081">
        <v>2022</v>
      </c>
      <c r="K12081">
        <v>4.3400000000000001E-2</v>
      </c>
    </row>
    <row r="12082" spans="1:11" x14ac:dyDescent="0.25">
      <c r="A12082" t="s">
        <v>713</v>
      </c>
      <c r="B12082" t="s">
        <v>740</v>
      </c>
      <c r="C12082" t="s">
        <v>741</v>
      </c>
      <c r="D12082" t="str">
        <f>Clef_répartition[[#This Row],[Code association]]&amp;"_"&amp;Clef_répartition[[#This Row],[Nom association]]</f>
        <v>ASIJ_Association scolaire intercommunale du Jorat</v>
      </c>
      <c r="E12082">
        <f>COUNTIFS(D$2:D12082,Clef_répartition[[#This Row],[Code_Nom]],J$2:J12082,Clef_répartition[[#This Row],[Année]])</f>
        <v>5</v>
      </c>
      <c r="F12082">
        <f>IF(Clef_répartition[[#This Row],[Code_Nom]]=D12081,F12081-1,(COUNTIFS(Clef_répartition[Code_Nom],Clef_répartition[[#This Row],[Code_Nom]],Clef_répartition[Année],Clef_répartition[[#This Row],[Année]])))</f>
        <v>6</v>
      </c>
      <c r="G12082" t="str">
        <f>Clef_répartition[[#This Row],[Code_Nom]]&amp;"_"&amp;Clef_répartition[[#This Row],[Nombre]]&amp;"_"&amp;Clef_répartition[[#This Row],[Année]]</f>
        <v>ASIJ_Association scolaire intercommunale du Jorat_5_2022</v>
      </c>
      <c r="H12082">
        <v>5798</v>
      </c>
      <c r="I12082" t="s">
        <v>236</v>
      </c>
      <c r="J12082">
        <v>2022</v>
      </c>
      <c r="K12082">
        <v>4.0500000000000001E-2</v>
      </c>
    </row>
    <row r="12083" spans="1:11" x14ac:dyDescent="0.25">
      <c r="A12083" t="s">
        <v>713</v>
      </c>
      <c r="B12083" t="s">
        <v>740</v>
      </c>
      <c r="C12083" t="s">
        <v>741</v>
      </c>
      <c r="D12083" t="str">
        <f>Clef_répartition[[#This Row],[Code association]]&amp;"_"&amp;Clef_répartition[[#This Row],[Nom association]]</f>
        <v>ASIJ_Association scolaire intercommunale du Jorat</v>
      </c>
      <c r="E12083">
        <f>COUNTIFS(D$2:D12083,Clef_répartition[[#This Row],[Code_Nom]],J$2:J12083,Clef_répartition[[#This Row],[Année]])</f>
        <v>6</v>
      </c>
      <c r="F12083">
        <f>IF(Clef_répartition[[#This Row],[Code_Nom]]=D12082,F12082-1,(COUNTIFS(Clef_répartition[Code_Nom],Clef_répartition[[#This Row],[Code_Nom]],Clef_répartition[Année],Clef_répartition[[#This Row],[Année]])))</f>
        <v>5</v>
      </c>
      <c r="G12083" t="str">
        <f>Clef_répartition[[#This Row],[Code_Nom]]&amp;"_"&amp;Clef_répartition[[#This Row],[Nombre]]&amp;"_"&amp;Clef_répartition[[#This Row],[Année]]</f>
        <v>ASIJ_Association scolaire intercommunale du Jorat_6_2022</v>
      </c>
      <c r="H12083">
        <v>5611</v>
      </c>
      <c r="I12083" t="s">
        <v>251</v>
      </c>
      <c r="J12083">
        <v>2022</v>
      </c>
      <c r="K12083">
        <v>0.23809999999999998</v>
      </c>
    </row>
    <row r="12084" spans="1:11" x14ac:dyDescent="0.25">
      <c r="A12084" t="s">
        <v>713</v>
      </c>
      <c r="B12084" t="s">
        <v>740</v>
      </c>
      <c r="C12084" t="s">
        <v>741</v>
      </c>
      <c r="D12084" t="str">
        <f>Clef_répartition[[#This Row],[Code association]]&amp;"_"&amp;Clef_répartition[[#This Row],[Nom association]]</f>
        <v>ASIJ_Association scolaire intercommunale du Jorat</v>
      </c>
      <c r="E12084">
        <f>COUNTIFS(D$2:D12084,Clef_répartition[[#This Row],[Code_Nom]],J$2:J12084,Clef_répartition[[#This Row],[Année]])</f>
        <v>7</v>
      </c>
      <c r="F12084">
        <f>IF(Clef_répartition[[#This Row],[Code_Nom]]=D12083,F12083-1,(COUNTIFS(Clef_répartition[Code_Nom],Clef_répartition[[#This Row],[Code_Nom]],Clef_répartition[Année],Clef_répartition[[#This Row],[Année]])))</f>
        <v>4</v>
      </c>
      <c r="G12084" t="str">
        <f>Clef_répartition[[#This Row],[Code_Nom]]&amp;"_"&amp;Clef_répartition[[#This Row],[Nombre]]&amp;"_"&amp;Clef_répartition[[#This Row],[Année]]</f>
        <v>ASIJ_Association scolaire intercommunale du Jorat_7_2022</v>
      </c>
      <c r="H12084">
        <v>5799</v>
      </c>
      <c r="I12084" t="s">
        <v>254</v>
      </c>
      <c r="J12084">
        <v>2022</v>
      </c>
      <c r="K12084">
        <v>0.15640000000000001</v>
      </c>
    </row>
    <row r="12085" spans="1:11" x14ac:dyDescent="0.25">
      <c r="A12085" t="s">
        <v>713</v>
      </c>
      <c r="B12085" t="s">
        <v>740</v>
      </c>
      <c r="C12085" t="s">
        <v>741</v>
      </c>
      <c r="D12085" t="str">
        <f>Clef_répartition[[#This Row],[Code association]]&amp;"_"&amp;Clef_répartition[[#This Row],[Nom association]]</f>
        <v>ASIJ_Association scolaire intercommunale du Jorat</v>
      </c>
      <c r="E12085">
        <f>COUNTIFS(D$2:D12085,Clef_répartition[[#This Row],[Code_Nom]],J$2:J12085,Clef_répartition[[#This Row],[Année]])</f>
        <v>8</v>
      </c>
      <c r="F12085">
        <f>IF(Clef_répartition[[#This Row],[Code_Nom]]=D12084,F12084-1,(COUNTIFS(Clef_répartition[Code_Nom],Clef_répartition[[#This Row],[Code_Nom]],Clef_répartition[Année],Clef_répartition[[#This Row],[Année]])))</f>
        <v>3</v>
      </c>
      <c r="G12085" t="str">
        <f>Clef_répartition[[#This Row],[Code_Nom]]&amp;"_"&amp;Clef_répartition[[#This Row],[Nombre]]&amp;"_"&amp;Clef_répartition[[#This Row],[Année]]</f>
        <v>ASIJ_Association scolaire intercommunale du Jorat_8_2022</v>
      </c>
      <c r="H12085">
        <v>5688</v>
      </c>
      <c r="I12085" t="s">
        <v>260</v>
      </c>
      <c r="J12085">
        <v>2022</v>
      </c>
      <c r="K12085">
        <v>1.18E-2</v>
      </c>
    </row>
    <row r="12086" spans="1:11" x14ac:dyDescent="0.25">
      <c r="A12086" t="s">
        <v>713</v>
      </c>
      <c r="B12086" t="s">
        <v>740</v>
      </c>
      <c r="C12086" t="s">
        <v>741</v>
      </c>
      <c r="D12086" t="str">
        <f>Clef_répartition[[#This Row],[Code association]]&amp;"_"&amp;Clef_répartition[[#This Row],[Nom association]]</f>
        <v>ASIJ_Association scolaire intercommunale du Jorat</v>
      </c>
      <c r="E12086">
        <f>COUNTIFS(D$2:D12086,Clef_répartition[[#This Row],[Code_Nom]],J$2:J12086,Clef_répartition[[#This Row],[Année]])</f>
        <v>9</v>
      </c>
      <c r="F12086">
        <f>IF(Clef_répartition[[#This Row],[Code_Nom]]=D12085,F12085-1,(COUNTIFS(Clef_répartition[Code_Nom],Clef_répartition[[#This Row],[Code_Nom]],Clef_répartition[Année],Clef_répartition[[#This Row],[Année]])))</f>
        <v>2</v>
      </c>
      <c r="G12086" t="str">
        <f>Clef_répartition[[#This Row],[Code_Nom]]&amp;"_"&amp;Clef_répartition[[#This Row],[Nombre]]&amp;"_"&amp;Clef_répartition[[#This Row],[Année]]</f>
        <v>ASIJ_Association scolaire intercommunale du Jorat_9_2022</v>
      </c>
      <c r="H12086">
        <v>5692</v>
      </c>
      <c r="I12086" t="s">
        <v>289</v>
      </c>
      <c r="J12086">
        <v>2022</v>
      </c>
      <c r="K12086">
        <v>4.7199999999999999E-2</v>
      </c>
    </row>
    <row r="12087" spans="1:11" x14ac:dyDescent="0.25">
      <c r="A12087" t="s">
        <v>713</v>
      </c>
      <c r="B12087" t="s">
        <v>740</v>
      </c>
      <c r="C12087" t="s">
        <v>741</v>
      </c>
      <c r="D12087" t="str">
        <f>Clef_répartition[[#This Row],[Code association]]&amp;"_"&amp;Clef_répartition[[#This Row],[Nom association]]</f>
        <v>ASIJ_Association scolaire intercommunale du Jorat</v>
      </c>
      <c r="E12087">
        <f>COUNTIFS(D$2:D12087,Clef_répartition[[#This Row],[Code_Nom]],J$2:J12087,Clef_répartition[[#This Row],[Année]])</f>
        <v>10</v>
      </c>
      <c r="F12087">
        <f>IF(Clef_répartition[[#This Row],[Code_Nom]]=D12086,F12086-1,(COUNTIFS(Clef_répartition[Code_Nom],Clef_répartition[[#This Row],[Code_Nom]],Clef_répartition[Année],Clef_répartition[[#This Row],[Année]])))</f>
        <v>1</v>
      </c>
      <c r="G12087" t="str">
        <f>Clef_répartition[[#This Row],[Code_Nom]]&amp;"_"&amp;Clef_répartition[[#This Row],[Nombre]]&amp;"_"&amp;Clef_répartition[[#This Row],[Année]]</f>
        <v>ASIJ_Association scolaire intercommunale du Jorat_10_2022</v>
      </c>
      <c r="H12087">
        <v>5803</v>
      </c>
      <c r="I12087" t="s">
        <v>294</v>
      </c>
      <c r="J12087">
        <v>2022</v>
      </c>
      <c r="K12087">
        <v>4.7500000000000001E-2</v>
      </c>
    </row>
    <row r="12088" spans="1:11" x14ac:dyDescent="0.25">
      <c r="A12088" t="s">
        <v>713</v>
      </c>
      <c r="B12088" t="s">
        <v>511</v>
      </c>
      <c r="C12088" t="s">
        <v>512</v>
      </c>
      <c r="D12088" t="str">
        <f>Clef_répartition[[#This Row],[Code association]]&amp;"_"&amp;Clef_répartition[[#This Row],[Nom association]]</f>
        <v>ASIME_Association scolaire intercommunale de Morges et environs</v>
      </c>
      <c r="E12088">
        <f>COUNTIFS(D$2:D12088,Clef_répartition[[#This Row],[Code_Nom]],J$2:J12088,Clef_répartition[[#This Row],[Année]])</f>
        <v>1</v>
      </c>
      <c r="F12088">
        <f>IF(Clef_répartition[[#This Row],[Code_Nom]]=D12087,F12087-1,(COUNTIFS(Clef_répartition[Code_Nom],Clef_répartition[[#This Row],[Code_Nom]],Clef_répartition[Année],Clef_répartition[[#This Row],[Année]])))</f>
        <v>10</v>
      </c>
      <c r="G12088" t="str">
        <f>Clef_répartition[[#This Row],[Code_Nom]]&amp;"_"&amp;Clef_répartition[[#This Row],[Nombre]]&amp;"_"&amp;Clef_répartition[[#This Row],[Année]]</f>
        <v>ASIME_Association scolaire intercommunale de Morges et environs_1_2022</v>
      </c>
      <c r="H12088">
        <v>5621</v>
      </c>
      <c r="I12088" t="s">
        <v>1</v>
      </c>
      <c r="J12088">
        <v>2022</v>
      </c>
      <c r="K12088">
        <v>2.1999999999999999E-2</v>
      </c>
    </row>
    <row r="12089" spans="1:11" x14ac:dyDescent="0.25">
      <c r="A12089" t="s">
        <v>713</v>
      </c>
      <c r="B12089" t="s">
        <v>511</v>
      </c>
      <c r="C12089" t="s">
        <v>512</v>
      </c>
      <c r="D12089" t="str">
        <f>Clef_répartition[[#This Row],[Code association]]&amp;"_"&amp;Clef_répartition[[#This Row],[Nom association]]</f>
        <v>ASIME_Association scolaire intercommunale de Morges et environs</v>
      </c>
      <c r="E12089">
        <f>COUNTIFS(D$2:D12089,Clef_répartition[[#This Row],[Code_Nom]],J$2:J12089,Clef_répartition[[#This Row],[Année]])</f>
        <v>2</v>
      </c>
      <c r="F12089">
        <f>IF(Clef_répartition[[#This Row],[Code_Nom]]=D12088,F12088-1,(COUNTIFS(Clef_répartition[Code_Nom],Clef_répartition[[#This Row],[Code_Nom]],Clef_répartition[Année],Clef_répartition[[#This Row],[Année]])))</f>
        <v>9</v>
      </c>
      <c r="G12089" t="str">
        <f>Clef_répartition[[#This Row],[Code_Nom]]&amp;"_"&amp;Clef_répartition[[#This Row],[Nombre]]&amp;"_"&amp;Clef_répartition[[#This Row],[Année]]</f>
        <v>ASIME_Association scolaire intercommunale de Morges et environs_2_2022</v>
      </c>
      <c r="H12089">
        <v>5622</v>
      </c>
      <c r="I12089" t="s">
        <v>36</v>
      </c>
      <c r="J12089">
        <v>2022</v>
      </c>
      <c r="K12089">
        <v>2.7E-2</v>
      </c>
    </row>
    <row r="12090" spans="1:11" x14ac:dyDescent="0.25">
      <c r="A12090" t="s">
        <v>713</v>
      </c>
      <c r="B12090" t="s">
        <v>511</v>
      </c>
      <c r="C12090" t="s">
        <v>512</v>
      </c>
      <c r="D12090" t="str">
        <f>Clef_répartition[[#This Row],[Code association]]&amp;"_"&amp;Clef_répartition[[#This Row],[Nom association]]</f>
        <v>ASIME_Association scolaire intercommunale de Morges et environs</v>
      </c>
      <c r="E12090">
        <f>COUNTIFS(D$2:D12090,Clef_répartition[[#This Row],[Code_Nom]],J$2:J12090,Clef_répartition[[#This Row],[Année]])</f>
        <v>3</v>
      </c>
      <c r="F12090">
        <f>IF(Clef_répartition[[#This Row],[Code_Nom]]=D12089,F12089-1,(COUNTIFS(Clef_répartition[Code_Nom],Clef_répartition[[#This Row],[Code_Nom]],Clef_répartition[Année],Clef_répartition[[#This Row],[Année]])))</f>
        <v>8</v>
      </c>
      <c r="G12090" t="str">
        <f>Clef_répartition[[#This Row],[Code_Nom]]&amp;"_"&amp;Clef_répartition[[#This Row],[Nombre]]&amp;"_"&amp;Clef_répartition[[#This Row],[Année]]</f>
        <v>ASIME_Association scolaire intercommunale de Morges et environs_3_2022</v>
      </c>
      <c r="H12090">
        <v>5628</v>
      </c>
      <c r="I12090" t="s">
        <v>67</v>
      </c>
      <c r="J12090">
        <v>2022</v>
      </c>
      <c r="K12090">
        <v>1.6E-2</v>
      </c>
    </row>
    <row r="12091" spans="1:11" x14ac:dyDescent="0.25">
      <c r="A12091" t="s">
        <v>713</v>
      </c>
      <c r="B12091" t="s">
        <v>511</v>
      </c>
      <c r="C12091" t="s">
        <v>512</v>
      </c>
      <c r="D12091" t="str">
        <f>Clef_répartition[[#This Row],[Code association]]&amp;"_"&amp;Clef_répartition[[#This Row],[Nom association]]</f>
        <v>ASIME_Association scolaire intercommunale de Morges et environs</v>
      </c>
      <c r="E12091">
        <f>COUNTIFS(D$2:D12091,Clef_répartition[[#This Row],[Code_Nom]],J$2:J12091,Clef_répartition[[#This Row],[Année]])</f>
        <v>4</v>
      </c>
      <c r="F12091">
        <f>IF(Clef_répartition[[#This Row],[Code_Nom]]=D12090,F12090-1,(COUNTIFS(Clef_répartition[Code_Nom],Clef_répartition[[#This Row],[Code_Nom]],Clef_répartition[Année],Clef_répartition[[#This Row],[Année]])))</f>
        <v>7</v>
      </c>
      <c r="G12091" t="str">
        <f>Clef_répartition[[#This Row],[Code_Nom]]&amp;"_"&amp;Clef_répartition[[#This Row],[Nombre]]&amp;"_"&amp;Clef_répartition[[#This Row],[Année]]</f>
        <v>ASIME_Association scolaire intercommunale de Morges et environs_4_2022</v>
      </c>
      <c r="H12091">
        <v>5634</v>
      </c>
      <c r="I12091" t="s">
        <v>101</v>
      </c>
      <c r="J12091">
        <v>2022</v>
      </c>
      <c r="K12091">
        <v>0.13200000000000001</v>
      </c>
    </row>
    <row r="12092" spans="1:11" x14ac:dyDescent="0.25">
      <c r="A12092" t="s">
        <v>713</v>
      </c>
      <c r="B12092" t="s">
        <v>511</v>
      </c>
      <c r="C12092" t="s">
        <v>512</v>
      </c>
      <c r="D12092" t="str">
        <f>Clef_répartition[[#This Row],[Code association]]&amp;"_"&amp;Clef_répartition[[#This Row],[Nom association]]</f>
        <v>ASIME_Association scolaire intercommunale de Morges et environs</v>
      </c>
      <c r="E12092">
        <f>COUNTIFS(D$2:D12092,Clef_répartition[[#This Row],[Code_Nom]],J$2:J12092,Clef_répartition[[#This Row],[Année]])</f>
        <v>5</v>
      </c>
      <c r="F12092">
        <f>IF(Clef_répartition[[#This Row],[Code_Nom]]=D12091,F12091-1,(COUNTIFS(Clef_répartition[Code_Nom],Clef_répartition[[#This Row],[Code_Nom]],Clef_répartition[Année],Clef_répartition[[#This Row],[Année]])))</f>
        <v>6</v>
      </c>
      <c r="G12092" t="str">
        <f>Clef_répartition[[#This Row],[Code_Nom]]&amp;"_"&amp;Clef_répartition[[#This Row],[Nombre]]&amp;"_"&amp;Clef_répartition[[#This Row],[Année]]</f>
        <v>ASIME_Association scolaire intercommunale de Morges et environs_5_2022</v>
      </c>
      <c r="H12092">
        <v>5639</v>
      </c>
      <c r="I12092" t="s">
        <v>166</v>
      </c>
      <c r="J12092">
        <v>2022</v>
      </c>
      <c r="K12092">
        <v>3.5999999999999997E-2</v>
      </c>
    </row>
    <row r="12093" spans="1:11" x14ac:dyDescent="0.25">
      <c r="A12093" t="s">
        <v>713</v>
      </c>
      <c r="B12093" t="s">
        <v>511</v>
      </c>
      <c r="C12093" t="s">
        <v>512</v>
      </c>
      <c r="D12093" t="str">
        <f>Clef_répartition[[#This Row],[Code association]]&amp;"_"&amp;Clef_répartition[[#This Row],[Nom association]]</f>
        <v>ASIME_Association scolaire intercommunale de Morges et environs</v>
      </c>
      <c r="E12093">
        <f>COUNTIFS(D$2:D12093,Clef_répartition[[#This Row],[Code_Nom]],J$2:J12093,Clef_répartition[[#This Row],[Année]])</f>
        <v>6</v>
      </c>
      <c r="F12093">
        <f>IF(Clef_répartition[[#This Row],[Code_Nom]]=D12092,F12092-1,(COUNTIFS(Clef_répartition[Code_Nom],Clef_répartition[[#This Row],[Code_Nom]],Clef_répartition[Année],Clef_répartition[[#This Row],[Année]])))</f>
        <v>5</v>
      </c>
      <c r="G12093" t="str">
        <f>Clef_répartition[[#This Row],[Code_Nom]]&amp;"_"&amp;Clef_répartition[[#This Row],[Nombre]]&amp;"_"&amp;Clef_répartition[[#This Row],[Année]]</f>
        <v>ASIME_Association scolaire intercommunale de Morges et environs_6_2022</v>
      </c>
      <c r="H12093">
        <v>5642</v>
      </c>
      <c r="I12093" t="s">
        <v>190</v>
      </c>
      <c r="J12093">
        <v>2022</v>
      </c>
      <c r="K12093">
        <v>0.61699999999999999</v>
      </c>
    </row>
    <row r="12094" spans="1:11" x14ac:dyDescent="0.25">
      <c r="A12094" t="s">
        <v>713</v>
      </c>
      <c r="B12094" t="s">
        <v>511</v>
      </c>
      <c r="C12094" t="s">
        <v>512</v>
      </c>
      <c r="D12094" t="str">
        <f>Clef_répartition[[#This Row],[Code association]]&amp;"_"&amp;Clef_répartition[[#This Row],[Nom association]]</f>
        <v>ASIME_Association scolaire intercommunale de Morges et environs</v>
      </c>
      <c r="E12094">
        <f>COUNTIFS(D$2:D12094,Clef_répartition[[#This Row],[Code_Nom]],J$2:J12094,Clef_répartition[[#This Row],[Année]])</f>
        <v>7</v>
      </c>
      <c r="F12094">
        <f>IF(Clef_répartition[[#This Row],[Code_Nom]]=D12093,F12093-1,(COUNTIFS(Clef_répartition[Code_Nom],Clef_répartition[[#This Row],[Code_Nom]],Clef_répartition[Année],Clef_répartition[[#This Row],[Année]])))</f>
        <v>4</v>
      </c>
      <c r="G12094" t="str">
        <f>Clef_répartition[[#This Row],[Code_Nom]]&amp;"_"&amp;Clef_répartition[[#This Row],[Nombre]]&amp;"_"&amp;Clef_répartition[[#This Row],[Année]]</f>
        <v>ASIME_Association scolaire intercommunale de Morges et environs_7_2022</v>
      </c>
      <c r="H12094">
        <v>5645</v>
      </c>
      <c r="I12094" t="s">
        <v>235</v>
      </c>
      <c r="J12094">
        <v>2022</v>
      </c>
      <c r="K12094">
        <v>1.6E-2</v>
      </c>
    </row>
    <row r="12095" spans="1:11" x14ac:dyDescent="0.25">
      <c r="A12095" t="s">
        <v>713</v>
      </c>
      <c r="B12095" t="s">
        <v>511</v>
      </c>
      <c r="C12095" t="s">
        <v>512</v>
      </c>
      <c r="D12095" t="str">
        <f>Clef_répartition[[#This Row],[Code association]]&amp;"_"&amp;Clef_répartition[[#This Row],[Nom association]]</f>
        <v>ASIME_Association scolaire intercommunale de Morges et environs</v>
      </c>
      <c r="E12095">
        <f>COUNTIFS(D$2:D12095,Clef_répartition[[#This Row],[Code_Nom]],J$2:J12095,Clef_répartition[[#This Row],[Année]])</f>
        <v>8</v>
      </c>
      <c r="F12095">
        <f>IF(Clef_répartition[[#This Row],[Code_Nom]]=D12094,F12094-1,(COUNTIFS(Clef_répartition[Code_Nom],Clef_répartition[[#This Row],[Code_Nom]],Clef_répartition[Année],Clef_répartition[[#This Row],[Année]])))</f>
        <v>3</v>
      </c>
      <c r="G12095" t="str">
        <f>Clef_répartition[[#This Row],[Code_Nom]]&amp;"_"&amp;Clef_répartition[[#This Row],[Nombre]]&amp;"_"&amp;Clef_répartition[[#This Row],[Année]]</f>
        <v>ASIME_Association scolaire intercommunale de Morges et environs_8_2022</v>
      </c>
      <c r="H12095">
        <v>5649</v>
      </c>
      <c r="I12095" t="s">
        <v>264</v>
      </c>
      <c r="J12095">
        <v>2022</v>
      </c>
      <c r="K12095">
        <v>7.8E-2</v>
      </c>
    </row>
    <row r="12096" spans="1:11" x14ac:dyDescent="0.25">
      <c r="A12096" t="s">
        <v>713</v>
      </c>
      <c r="B12096" t="s">
        <v>511</v>
      </c>
      <c r="C12096" t="s">
        <v>512</v>
      </c>
      <c r="D12096" t="str">
        <f>Clef_répartition[[#This Row],[Code association]]&amp;"_"&amp;Clef_répartition[[#This Row],[Nom association]]</f>
        <v>ASIME_Association scolaire intercommunale de Morges et environs</v>
      </c>
      <c r="E12096">
        <f>COUNTIFS(D$2:D12096,Clef_répartition[[#This Row],[Code_Nom]],J$2:J12096,Clef_répartition[[#This Row],[Année]])</f>
        <v>9</v>
      </c>
      <c r="F12096">
        <f>IF(Clef_répartition[[#This Row],[Code_Nom]]=D12095,F12095-1,(COUNTIFS(Clef_répartition[Code_Nom],Clef_répartition[[#This Row],[Code_Nom]],Clef_répartition[Année],Clef_répartition[[#This Row],[Année]])))</f>
        <v>2</v>
      </c>
      <c r="G12096" t="str">
        <f>Clef_répartition[[#This Row],[Code_Nom]]&amp;"_"&amp;Clef_répartition[[#This Row],[Nombre]]&amp;"_"&amp;Clef_répartition[[#This Row],[Année]]</f>
        <v>ASIME_Association scolaire intercommunale de Morges et environs_9_2022</v>
      </c>
      <c r="H12096">
        <v>5653</v>
      </c>
      <c r="I12096" t="s">
        <v>291</v>
      </c>
      <c r="J12096">
        <v>2022</v>
      </c>
      <c r="K12096">
        <v>3.5000000000000003E-2</v>
      </c>
    </row>
    <row r="12097" spans="1:11" x14ac:dyDescent="0.25">
      <c r="A12097" t="s">
        <v>713</v>
      </c>
      <c r="B12097" t="s">
        <v>511</v>
      </c>
      <c r="C12097" t="s">
        <v>512</v>
      </c>
      <c r="D12097" t="str">
        <f>Clef_répartition[[#This Row],[Code association]]&amp;"_"&amp;Clef_répartition[[#This Row],[Nom association]]</f>
        <v>ASIME_Association scolaire intercommunale de Morges et environs</v>
      </c>
      <c r="E12097">
        <f>COUNTIFS(D$2:D12097,Clef_répartition[[#This Row],[Code_Nom]],J$2:J12097,Clef_répartition[[#This Row],[Année]])</f>
        <v>10</v>
      </c>
      <c r="F12097">
        <f>IF(Clef_répartition[[#This Row],[Code_Nom]]=D12096,F12096-1,(COUNTIFS(Clef_répartition[Code_Nom],Clef_répartition[[#This Row],[Code_Nom]],Clef_répartition[Année],Clef_répartition[[#This Row],[Année]])))</f>
        <v>1</v>
      </c>
      <c r="G12097" t="str">
        <f>Clef_répartition[[#This Row],[Code_Nom]]&amp;"_"&amp;Clef_répartition[[#This Row],[Nombre]]&amp;"_"&amp;Clef_répartition[[#This Row],[Année]]</f>
        <v>ASIME_Association scolaire intercommunale de Morges et environs_10_2022</v>
      </c>
      <c r="H12097">
        <v>5654</v>
      </c>
      <c r="I12097" t="s">
        <v>295</v>
      </c>
      <c r="J12097">
        <v>2022</v>
      </c>
      <c r="K12097">
        <v>2.1000000000000001E-2</v>
      </c>
    </row>
    <row r="12098" spans="1:11" x14ac:dyDescent="0.25">
      <c r="A12098" t="s">
        <v>713</v>
      </c>
      <c r="B12098" t="s">
        <v>753</v>
      </c>
      <c r="C12098" t="s">
        <v>458</v>
      </c>
      <c r="D12098" t="str">
        <f>Clef_répartition[[#This Row],[Code association]]&amp;"_"&amp;Clef_répartition[[#This Row],[Nom association]]</f>
        <v>ASIOR_Association Scolaire Intercommunale d'Orbe et région</v>
      </c>
      <c r="E12098">
        <f>COUNTIFS(D$2:D12098,Clef_répartition[[#This Row],[Code_Nom]],J$2:J12098,Clef_répartition[[#This Row],[Année]])</f>
        <v>1</v>
      </c>
      <c r="F12098">
        <f>IF(Clef_répartition[[#This Row],[Code_Nom]]=D12097,F12097-1,(COUNTIFS(Clef_répartition[Code_Nom],Clef_répartition[[#This Row],[Code_Nom]],Clef_répartition[Année],Clef_répartition[[#This Row],[Année]])))</f>
        <v>10</v>
      </c>
      <c r="G12098" t="str">
        <f>Clef_répartition[[#This Row],[Code_Nom]]&amp;"_"&amp;Clef_répartition[[#This Row],[Nombre]]&amp;"_"&amp;Clef_répartition[[#This Row],[Année]]</f>
        <v>ASIOR_Association Scolaire Intercommunale d'Orbe et région_1_2022</v>
      </c>
      <c r="H12098">
        <v>5742</v>
      </c>
      <c r="I12098" t="s">
        <v>2</v>
      </c>
      <c r="J12098">
        <v>2022</v>
      </c>
      <c r="K12098">
        <v>3.5813811364656133E-2</v>
      </c>
    </row>
    <row r="12099" spans="1:11" x14ac:dyDescent="0.25">
      <c r="A12099" t="s">
        <v>713</v>
      </c>
      <c r="B12099" t="s">
        <v>753</v>
      </c>
      <c r="C12099" t="s">
        <v>458</v>
      </c>
      <c r="D12099" t="str">
        <f>Clef_répartition[[#This Row],[Code association]]&amp;"_"&amp;Clef_répartition[[#This Row],[Nom association]]</f>
        <v>ASIOR_Association Scolaire Intercommunale d'Orbe et région</v>
      </c>
      <c r="E12099">
        <f>COUNTIFS(D$2:D12099,Clef_répartition[[#This Row],[Code_Nom]],J$2:J12099,Clef_répartition[[#This Row],[Année]])</f>
        <v>2</v>
      </c>
      <c r="F12099">
        <f>IF(Clef_répartition[[#This Row],[Code_Nom]]=D12098,F12098-1,(COUNTIFS(Clef_répartition[Code_Nom],Clef_répartition[[#This Row],[Code_Nom]],Clef_répartition[Année],Clef_répartition[[#This Row],[Année]])))</f>
        <v>9</v>
      </c>
      <c r="G12099" t="str">
        <f>Clef_répartition[[#This Row],[Code_Nom]]&amp;"_"&amp;Clef_répartition[[#This Row],[Nombre]]&amp;"_"&amp;Clef_répartition[[#This Row],[Année]]</f>
        <v>ASIOR_Association Scolaire Intercommunale d'Orbe et région_2_2022</v>
      </c>
      <c r="H12099">
        <v>5743</v>
      </c>
      <c r="I12099" t="s">
        <v>6</v>
      </c>
      <c r="J12099">
        <v>2022</v>
      </c>
      <c r="K12099">
        <v>5.8610244796675176E-2</v>
      </c>
    </row>
    <row r="12100" spans="1:11" x14ac:dyDescent="0.25">
      <c r="A12100" t="s">
        <v>713</v>
      </c>
      <c r="B12100" t="s">
        <v>753</v>
      </c>
      <c r="C12100" t="s">
        <v>458</v>
      </c>
      <c r="D12100" t="str">
        <f>Clef_répartition[[#This Row],[Code association]]&amp;"_"&amp;Clef_répartition[[#This Row],[Nom association]]</f>
        <v>ASIOR_Association Scolaire Intercommunale d'Orbe et région</v>
      </c>
      <c r="E12100">
        <f>COUNTIFS(D$2:D12100,Clef_répartition[[#This Row],[Code_Nom]],J$2:J12100,Clef_répartition[[#This Row],[Année]])</f>
        <v>3</v>
      </c>
      <c r="F12100">
        <f>IF(Clef_répartition[[#This Row],[Code_Nom]]=D12099,F12099-1,(COUNTIFS(Clef_répartition[Code_Nom],Clef_répartition[[#This Row],[Code_Nom]],Clef_répartition[Année],Clef_répartition[[#This Row],[Année]])))</f>
        <v>8</v>
      </c>
      <c r="G12100" t="str">
        <f>Clef_répartition[[#This Row],[Code_Nom]]&amp;"_"&amp;Clef_répartition[[#This Row],[Nombre]]&amp;"_"&amp;Clef_répartition[[#This Row],[Année]]</f>
        <v>ASIOR_Association Scolaire Intercommunale d'Orbe et région_3_2022</v>
      </c>
      <c r="H12100">
        <v>5741</v>
      </c>
      <c r="I12100" t="s">
        <v>144</v>
      </c>
      <c r="J12100">
        <v>2022</v>
      </c>
      <c r="K12100">
        <v>2.11981278780435E-2</v>
      </c>
    </row>
    <row r="12101" spans="1:11" x14ac:dyDescent="0.25">
      <c r="A12101" t="s">
        <v>713</v>
      </c>
      <c r="B12101" t="s">
        <v>753</v>
      </c>
      <c r="C12101" t="s">
        <v>458</v>
      </c>
      <c r="D12101" t="str">
        <f>Clef_répartition[[#This Row],[Code association]]&amp;"_"&amp;Clef_répartition[[#This Row],[Nom association]]</f>
        <v>ASIOR_Association Scolaire Intercommunale d'Orbe et région</v>
      </c>
      <c r="E12101">
        <f>COUNTIFS(D$2:D12101,Clef_répartition[[#This Row],[Code_Nom]],J$2:J12101,Clef_répartition[[#This Row],[Année]])</f>
        <v>4</v>
      </c>
      <c r="F12101">
        <f>IF(Clef_répartition[[#This Row],[Code_Nom]]=D12100,F12100-1,(COUNTIFS(Clef_répartition[Code_Nom],Clef_répartition[[#This Row],[Code_Nom]],Clef_répartition[Année],Clef_répartition[[#This Row],[Année]])))</f>
        <v>7</v>
      </c>
      <c r="G12101" t="str">
        <f>Clef_répartition[[#This Row],[Code_Nom]]&amp;"_"&amp;Clef_répartition[[#This Row],[Nombre]]&amp;"_"&amp;Clef_répartition[[#This Row],[Année]]</f>
        <v>ASIOR_Association Scolaire Intercommunale d'Orbe et région_4_2022</v>
      </c>
      <c r="H12101">
        <v>5750</v>
      </c>
      <c r="I12101" t="s">
        <v>158</v>
      </c>
      <c r="J12101">
        <v>2022</v>
      </c>
      <c r="K12101">
        <v>1.3921323510978341E-2</v>
      </c>
    </row>
    <row r="12102" spans="1:11" x14ac:dyDescent="0.25">
      <c r="A12102" t="s">
        <v>713</v>
      </c>
      <c r="B12102" t="s">
        <v>753</v>
      </c>
      <c r="C12102" t="s">
        <v>458</v>
      </c>
      <c r="D12102" t="str">
        <f>Clef_répartition[[#This Row],[Code association]]&amp;"_"&amp;Clef_répartition[[#This Row],[Nom association]]</f>
        <v>ASIOR_Association Scolaire Intercommunale d'Orbe et région</v>
      </c>
      <c r="E12102">
        <f>COUNTIFS(D$2:D12102,Clef_répartition[[#This Row],[Code_Nom]],J$2:J12102,Clef_répartition[[#This Row],[Année]])</f>
        <v>5</v>
      </c>
      <c r="F12102">
        <f>IF(Clef_répartition[[#This Row],[Code_Nom]]=D12101,F12101-1,(COUNTIFS(Clef_répartition[Code_Nom],Clef_répartition[[#This Row],[Code_Nom]],Clef_répartition[Année],Clef_répartition[[#This Row],[Année]])))</f>
        <v>6</v>
      </c>
      <c r="G12102" t="str">
        <f>Clef_répartition[[#This Row],[Code_Nom]]&amp;"_"&amp;Clef_répartition[[#This Row],[Nombre]]&amp;"_"&amp;Clef_répartition[[#This Row],[Année]]</f>
        <v>ASIOR_Association Scolaire Intercommunale d'Orbe et région_5_2022</v>
      </c>
      <c r="H12102">
        <v>5755</v>
      </c>
      <c r="I12102" t="s">
        <v>160</v>
      </c>
      <c r="J12102">
        <v>2022</v>
      </c>
      <c r="K12102">
        <v>4.1130876171152887E-2</v>
      </c>
    </row>
    <row r="12103" spans="1:11" x14ac:dyDescent="0.25">
      <c r="A12103" t="s">
        <v>713</v>
      </c>
      <c r="B12103" t="s">
        <v>753</v>
      </c>
      <c r="C12103" t="s">
        <v>458</v>
      </c>
      <c r="D12103" t="str">
        <f>Clef_répartition[[#This Row],[Code association]]&amp;"_"&amp;Clef_répartition[[#This Row],[Nom association]]</f>
        <v>ASIOR_Association Scolaire Intercommunale d'Orbe et région</v>
      </c>
      <c r="E12103">
        <f>COUNTIFS(D$2:D12103,Clef_répartition[[#This Row],[Code_Nom]],J$2:J12103,Clef_répartition[[#This Row],[Année]])</f>
        <v>6</v>
      </c>
      <c r="F12103">
        <f>IF(Clef_répartition[[#This Row],[Code_Nom]]=D12102,F12102-1,(COUNTIFS(Clef_répartition[Code_Nom],Clef_répartition[[#This Row],[Code_Nom]],Clef_répartition[Année],Clef_répartition[[#This Row],[Année]])))</f>
        <v>5</v>
      </c>
      <c r="G12103" t="str">
        <f>Clef_répartition[[#This Row],[Code_Nom]]&amp;"_"&amp;Clef_répartition[[#This Row],[Nombre]]&amp;"_"&amp;Clef_répartition[[#This Row],[Année]]</f>
        <v>ASIOR_Association Scolaire Intercommunale d'Orbe et région_6_2022</v>
      </c>
      <c r="H12103">
        <v>5756</v>
      </c>
      <c r="I12103" t="s">
        <v>185</v>
      </c>
      <c r="J12103">
        <v>2022</v>
      </c>
      <c r="K12103">
        <v>4.6602358725467245E-2</v>
      </c>
    </row>
    <row r="12104" spans="1:11" x14ac:dyDescent="0.25">
      <c r="A12104" t="s">
        <v>713</v>
      </c>
      <c r="B12104" t="s">
        <v>753</v>
      </c>
      <c r="C12104" t="s">
        <v>458</v>
      </c>
      <c r="D12104" t="str">
        <f>Clef_répartition[[#This Row],[Code association]]&amp;"_"&amp;Clef_répartition[[#This Row],[Nom association]]</f>
        <v>ASIOR_Association Scolaire Intercommunale d'Orbe et région</v>
      </c>
      <c r="E12104">
        <f>COUNTIFS(D$2:D12104,Clef_répartition[[#This Row],[Code_Nom]],J$2:J12104,Clef_répartition[[#This Row],[Année]])</f>
        <v>7</v>
      </c>
      <c r="F12104">
        <f>IF(Clef_répartition[[#This Row],[Code_Nom]]=D12103,F12103-1,(COUNTIFS(Clef_répartition[Code_Nom],Clef_répartition[[#This Row],[Code_Nom]],Clef_répartition[Année],Clef_répartition[[#This Row],[Année]])))</f>
        <v>4</v>
      </c>
      <c r="G12104" t="str">
        <f>Clef_répartition[[#This Row],[Code_Nom]]&amp;"_"&amp;Clef_répartition[[#This Row],[Nombre]]&amp;"_"&amp;Clef_répartition[[#This Row],[Année]]</f>
        <v>ASIOR_Association Scolaire Intercommunale d'Orbe et région_7_2022</v>
      </c>
      <c r="H12104">
        <v>5757</v>
      </c>
      <c r="I12104" t="s">
        <v>201</v>
      </c>
      <c r="J12104">
        <v>2022</v>
      </c>
      <c r="K12104">
        <v>0.67195227642502875</v>
      </c>
    </row>
    <row r="12105" spans="1:11" x14ac:dyDescent="0.25">
      <c r="A12105" t="s">
        <v>713</v>
      </c>
      <c r="B12105" t="s">
        <v>753</v>
      </c>
      <c r="C12105" t="s">
        <v>458</v>
      </c>
      <c r="D12105" t="str">
        <f>Clef_répartition[[#This Row],[Code association]]&amp;"_"&amp;Clef_répartition[[#This Row],[Nom association]]</f>
        <v>ASIOR_Association Scolaire Intercommunale d'Orbe et région</v>
      </c>
      <c r="E12105">
        <f>COUNTIFS(D$2:D12105,Clef_répartition[[#This Row],[Code_Nom]],J$2:J12105,Clef_répartition[[#This Row],[Année]])</f>
        <v>8</v>
      </c>
      <c r="F12105">
        <f>IF(Clef_répartition[[#This Row],[Code_Nom]]=D12104,F12104-1,(COUNTIFS(Clef_répartition[Code_Nom],Clef_répartition[[#This Row],[Code_Nom]],Clef_répartition[Année],Clef_répartition[[#This Row],[Année]])))</f>
        <v>3</v>
      </c>
      <c r="G12105" t="str">
        <f>Clef_répartition[[#This Row],[Code_Nom]]&amp;"_"&amp;Clef_répartition[[#This Row],[Nombre]]&amp;"_"&amp;Clef_répartition[[#This Row],[Année]]</f>
        <v>ASIOR_Association Scolaire Intercommunale d'Orbe et région_8_2022</v>
      </c>
      <c r="H12105">
        <v>5760</v>
      </c>
      <c r="I12105" t="s">
        <v>227</v>
      </c>
      <c r="J12105">
        <v>2022</v>
      </c>
      <c r="K12105">
        <v>4.0697447293502546E-2</v>
      </c>
    </row>
    <row r="12106" spans="1:11" x14ac:dyDescent="0.25">
      <c r="A12106" t="s">
        <v>713</v>
      </c>
      <c r="B12106" t="s">
        <v>753</v>
      </c>
      <c r="C12106" t="s">
        <v>458</v>
      </c>
      <c r="D12106" t="str">
        <f>Clef_répartition[[#This Row],[Code association]]&amp;"_"&amp;Clef_répartition[[#This Row],[Nom association]]</f>
        <v>ASIOR_Association Scolaire Intercommunale d'Orbe et région</v>
      </c>
      <c r="E12106">
        <f>COUNTIFS(D$2:D12106,Clef_répartition[[#This Row],[Code_Nom]],J$2:J12106,Clef_répartition[[#This Row],[Année]])</f>
        <v>9</v>
      </c>
      <c r="F12106">
        <f>IF(Clef_répartition[[#This Row],[Code_Nom]]=D12105,F12105-1,(COUNTIFS(Clef_répartition[Code_Nom],Clef_répartition[[#This Row],[Code_Nom]],Clef_répartition[Année],Clef_répartition[[#This Row],[Année]])))</f>
        <v>2</v>
      </c>
      <c r="G12106" t="str">
        <f>Clef_répartition[[#This Row],[Code_Nom]]&amp;"_"&amp;Clef_répartition[[#This Row],[Nombre]]&amp;"_"&amp;Clef_répartition[[#This Row],[Année]]</f>
        <v>ASIOR_Association Scolaire Intercommunale d'Orbe et région_9_2022</v>
      </c>
      <c r="H12106">
        <v>5762</v>
      </c>
      <c r="I12106" t="s">
        <v>253</v>
      </c>
      <c r="J12106">
        <v>2022</v>
      </c>
      <c r="K12106">
        <v>1.2839535526989024E-2</v>
      </c>
    </row>
    <row r="12107" spans="1:11" x14ac:dyDescent="0.25">
      <c r="A12107" t="s">
        <v>713</v>
      </c>
      <c r="B12107" t="s">
        <v>753</v>
      </c>
      <c r="C12107" t="s">
        <v>458</v>
      </c>
      <c r="D12107" t="str">
        <f>Clef_répartition[[#This Row],[Code association]]&amp;"_"&amp;Clef_répartition[[#This Row],[Nom association]]</f>
        <v>ASIOR_Association Scolaire Intercommunale d'Orbe et région</v>
      </c>
      <c r="E12107">
        <f>COUNTIFS(D$2:D12107,Clef_répartition[[#This Row],[Code_Nom]],J$2:J12107,Clef_répartition[[#This Row],[Année]])</f>
        <v>10</v>
      </c>
      <c r="F12107">
        <f>IF(Clef_répartition[[#This Row],[Code_Nom]]=D12106,F12106-1,(COUNTIFS(Clef_répartition[Code_Nom],Clef_répartition[[#This Row],[Code_Nom]],Clef_répartition[Année],Clef_répartition[[#This Row],[Année]])))</f>
        <v>1</v>
      </c>
      <c r="G12107" t="str">
        <f>Clef_répartition[[#This Row],[Code_Nom]]&amp;"_"&amp;Clef_répartition[[#This Row],[Nombre]]&amp;"_"&amp;Clef_répartition[[#This Row],[Année]]</f>
        <v>ASIOR_Association Scolaire Intercommunale d'Orbe et région_10_2022</v>
      </c>
      <c r="H12107">
        <v>5763</v>
      </c>
      <c r="I12107" t="s">
        <v>272</v>
      </c>
      <c r="J12107">
        <v>2022</v>
      </c>
      <c r="K12107">
        <v>5.7233998307506466E-2</v>
      </c>
    </row>
    <row r="12108" spans="1:11" x14ac:dyDescent="0.25">
      <c r="A12108" t="s">
        <v>713</v>
      </c>
      <c r="B12108" t="s">
        <v>664</v>
      </c>
      <c r="C12108" t="s">
        <v>665</v>
      </c>
      <c r="D12108" t="str">
        <f>Clef_répartition[[#This Row],[Code association]]&amp;"_"&amp;Clef_répartition[[#This Row],[Nom association]]</f>
        <v>ASIPE Payerne_Association scolaire intercommunale de Payerne et environs</v>
      </c>
      <c r="E12108">
        <f>COUNTIFS(D$2:D12108,Clef_répartition[[#This Row],[Code_Nom]],J$2:J12108,Clef_répartition[[#This Row],[Année]])</f>
        <v>1</v>
      </c>
      <c r="F12108">
        <f>IF(Clef_répartition[[#This Row],[Code_Nom]]=D12107,F12107-1,(COUNTIFS(Clef_répartition[Code_Nom],Clef_répartition[[#This Row],[Code_Nom]],Clef_répartition[Année],Clef_répartition[[#This Row],[Année]])))</f>
        <v>6</v>
      </c>
      <c r="G12108" t="str">
        <f>Clef_répartition[[#This Row],[Code_Nom]]&amp;"_"&amp;Clef_répartition[[#This Row],[Nombre]]&amp;"_"&amp;Clef_répartition[[#This Row],[Année]]</f>
        <v>ASIPE Payerne_Association scolaire intercommunale de Payerne et environs_1_2022</v>
      </c>
      <c r="H12108">
        <v>5813</v>
      </c>
      <c r="I12108" t="s">
        <v>65</v>
      </c>
      <c r="J12108">
        <v>2022</v>
      </c>
      <c r="K12108">
        <v>0.03</v>
      </c>
    </row>
    <row r="12109" spans="1:11" x14ac:dyDescent="0.25">
      <c r="A12109" t="s">
        <v>713</v>
      </c>
      <c r="B12109" t="s">
        <v>664</v>
      </c>
      <c r="C12109" t="s">
        <v>665</v>
      </c>
      <c r="D12109" t="str">
        <f>Clef_répartition[[#This Row],[Code association]]&amp;"_"&amp;Clef_répartition[[#This Row],[Nom association]]</f>
        <v>ASIPE Payerne_Association scolaire intercommunale de Payerne et environs</v>
      </c>
      <c r="E12109">
        <f>COUNTIFS(D$2:D12109,Clef_répartition[[#This Row],[Code_Nom]],J$2:J12109,Clef_répartition[[#This Row],[Année]])</f>
        <v>2</v>
      </c>
      <c r="F12109">
        <f>IF(Clef_répartition[[#This Row],[Code_Nom]]=D12108,F12108-1,(COUNTIFS(Clef_répartition[Code_Nom],Clef_répartition[[#This Row],[Code_Nom]],Clef_répartition[Année],Clef_répartition[[#This Row],[Année]])))</f>
        <v>5</v>
      </c>
      <c r="G12109" t="str">
        <f>Clef_répartition[[#This Row],[Code_Nom]]&amp;"_"&amp;Clef_répartition[[#This Row],[Nombre]]&amp;"_"&amp;Clef_répartition[[#This Row],[Année]]</f>
        <v>ASIPE Payerne_Association scolaire intercommunale de Payerne et environs_2_2022</v>
      </c>
      <c r="H12109">
        <v>5816</v>
      </c>
      <c r="I12109" t="s">
        <v>76</v>
      </c>
      <c r="J12109">
        <v>2022</v>
      </c>
      <c r="K12109">
        <v>0.1628</v>
      </c>
    </row>
    <row r="12110" spans="1:11" x14ac:dyDescent="0.25">
      <c r="A12110" t="s">
        <v>713</v>
      </c>
      <c r="B12110" t="s">
        <v>664</v>
      </c>
      <c r="C12110" t="s">
        <v>665</v>
      </c>
      <c r="D12110" t="str">
        <f>Clef_répartition[[#This Row],[Code association]]&amp;"_"&amp;Clef_répartition[[#This Row],[Nom association]]</f>
        <v>ASIPE Payerne_Association scolaire intercommunale de Payerne et environs</v>
      </c>
      <c r="E12110">
        <f>COUNTIFS(D$2:D12110,Clef_répartition[[#This Row],[Code_Nom]],J$2:J12110,Clef_répartition[[#This Row],[Année]])</f>
        <v>3</v>
      </c>
      <c r="F12110">
        <f>IF(Clef_répartition[[#This Row],[Code_Nom]]=D12109,F12109-1,(COUNTIFS(Clef_répartition[Code_Nom],Clef_répartition[[#This Row],[Code_Nom]],Clef_répartition[Année],Clef_répartition[[#This Row],[Année]])))</f>
        <v>4</v>
      </c>
      <c r="G12110" t="str">
        <f>Clef_répartition[[#This Row],[Code_Nom]]&amp;"_"&amp;Clef_répartition[[#This Row],[Nombre]]&amp;"_"&amp;Clef_répartition[[#This Row],[Année]]</f>
        <v>ASIPE Payerne_Association scolaire intercommunale de Payerne et environs_3_2022</v>
      </c>
      <c r="H12110">
        <v>5817</v>
      </c>
      <c r="I12110" t="s">
        <v>130</v>
      </c>
      <c r="J12110">
        <v>2022</v>
      </c>
      <c r="K12110">
        <v>5.8500000000000003E-2</v>
      </c>
    </row>
    <row r="12111" spans="1:11" x14ac:dyDescent="0.25">
      <c r="A12111" t="s">
        <v>713</v>
      </c>
      <c r="B12111" t="s">
        <v>664</v>
      </c>
      <c r="C12111" t="s">
        <v>665</v>
      </c>
      <c r="D12111" t="str">
        <f>Clef_répartition[[#This Row],[Code association]]&amp;"_"&amp;Clef_répartition[[#This Row],[Nom association]]</f>
        <v>ASIPE Payerne_Association scolaire intercommunale de Payerne et environs</v>
      </c>
      <c r="E12111">
        <f>COUNTIFS(D$2:D12111,Clef_répartition[[#This Row],[Code_Nom]],J$2:J12111,Clef_répartition[[#This Row],[Année]])</f>
        <v>4</v>
      </c>
      <c r="F12111">
        <f>IF(Clef_répartition[[#This Row],[Code_Nom]]=D12110,F12110-1,(COUNTIFS(Clef_répartition[Code_Nom],Clef_répartition[[#This Row],[Code_Nom]],Clef_répartition[Année],Clef_répartition[[#This Row],[Année]])))</f>
        <v>3</v>
      </c>
      <c r="G12111" t="str">
        <f>Clef_répartition[[#This Row],[Code_Nom]]&amp;"_"&amp;Clef_répartition[[#This Row],[Nombre]]&amp;"_"&amp;Clef_répartition[[#This Row],[Année]]</f>
        <v>ASIPE Payerne_Association scolaire intercommunale de Payerne et environs_4_2022</v>
      </c>
      <c r="H12111">
        <v>5821</v>
      </c>
      <c r="I12111" t="s">
        <v>177</v>
      </c>
      <c r="J12111">
        <v>2022</v>
      </c>
      <c r="K12111">
        <v>2.4400000000000002E-2</v>
      </c>
    </row>
    <row r="12112" spans="1:11" x14ac:dyDescent="0.25">
      <c r="A12112" t="s">
        <v>713</v>
      </c>
      <c r="B12112" t="s">
        <v>664</v>
      </c>
      <c r="C12112" t="s">
        <v>665</v>
      </c>
      <c r="D12112" t="str">
        <f>Clef_répartition[[#This Row],[Code association]]&amp;"_"&amp;Clef_répartition[[#This Row],[Nom association]]</f>
        <v>ASIPE Payerne_Association scolaire intercommunale de Payerne et environs</v>
      </c>
      <c r="E12112">
        <f>COUNTIFS(D$2:D12112,Clef_répartition[[#This Row],[Code_Nom]],J$2:J12112,Clef_répartition[[#This Row],[Année]])</f>
        <v>5</v>
      </c>
      <c r="F12112">
        <f>IF(Clef_répartition[[#This Row],[Code_Nom]]=D12111,F12111-1,(COUNTIFS(Clef_répartition[Code_Nom],Clef_répartition[[#This Row],[Code_Nom]],Clef_répartition[Année],Clef_répartition[[#This Row],[Année]])))</f>
        <v>2</v>
      </c>
      <c r="G12112" t="str">
        <f>Clef_répartition[[#This Row],[Code_Nom]]&amp;"_"&amp;Clef_répartition[[#This Row],[Nombre]]&amp;"_"&amp;Clef_répartition[[#This Row],[Année]]</f>
        <v>ASIPE Payerne_Association scolaire intercommunale de Payerne et environs_5_2022</v>
      </c>
      <c r="H12112">
        <v>5822</v>
      </c>
      <c r="I12112" t="s">
        <v>211</v>
      </c>
      <c r="J12112">
        <v>2022</v>
      </c>
      <c r="K12112">
        <v>0.63190000000000002</v>
      </c>
    </row>
    <row r="12113" spans="1:11" x14ac:dyDescent="0.25">
      <c r="A12113" t="s">
        <v>713</v>
      </c>
      <c r="B12113" t="s">
        <v>664</v>
      </c>
      <c r="C12113" t="s">
        <v>665</v>
      </c>
      <c r="D12113" t="str">
        <f>Clef_répartition[[#This Row],[Code association]]&amp;"_"&amp;Clef_répartition[[#This Row],[Nom association]]</f>
        <v>ASIPE Payerne_Association scolaire intercommunale de Payerne et environs</v>
      </c>
      <c r="E12113">
        <f>COUNTIFS(D$2:D12113,Clef_répartition[[#This Row],[Code_Nom]],J$2:J12113,Clef_répartition[[#This Row],[Année]])</f>
        <v>6</v>
      </c>
      <c r="F12113">
        <f>IF(Clef_répartition[[#This Row],[Code_Nom]]=D12112,F12112-1,(COUNTIFS(Clef_répartition[Code_Nom],Clef_répartition[[#This Row],[Code_Nom]],Clef_répartition[Année],Clef_répartition[[#This Row],[Année]])))</f>
        <v>1</v>
      </c>
      <c r="G12113" t="str">
        <f>Clef_répartition[[#This Row],[Code_Nom]]&amp;"_"&amp;Clef_répartition[[#This Row],[Nombre]]&amp;"_"&amp;Clef_répartition[[#This Row],[Année]]</f>
        <v>ASIPE Payerne_Association scolaire intercommunale de Payerne et environs_6_2022</v>
      </c>
      <c r="H12113">
        <v>5827</v>
      </c>
      <c r="I12113" t="s">
        <v>266</v>
      </c>
      <c r="J12113">
        <v>2022</v>
      </c>
      <c r="K12113">
        <v>1.84E-2</v>
      </c>
    </row>
    <row r="12114" spans="1:11" x14ac:dyDescent="0.25">
      <c r="A12114" t="s">
        <v>713</v>
      </c>
      <c r="B12114" t="s">
        <v>497</v>
      </c>
      <c r="C12114" t="s">
        <v>498</v>
      </c>
      <c r="D12114" t="str">
        <f>Clef_répartition[[#This Row],[Code association]]&amp;"_"&amp;Clef_répartition[[#This Row],[Nom association]]</f>
        <v>ASIPE PdE_Association scolaire intercommunale du Pays-d'Enhaut</v>
      </c>
      <c r="E12114">
        <f>COUNTIFS(D$2:D12114,Clef_répartition[[#This Row],[Code_Nom]],J$2:J12114,Clef_répartition[[#This Row],[Année]])</f>
        <v>1</v>
      </c>
      <c r="F12114">
        <f>IF(Clef_répartition[[#This Row],[Code_Nom]]=D12113,F12113-1,(COUNTIFS(Clef_répartition[Code_Nom],Clef_répartition[[#This Row],[Code_Nom]],Clef_répartition[Année],Clef_répartition[[#This Row],[Année]])))</f>
        <v>3</v>
      </c>
      <c r="G12114" t="str">
        <f>Clef_répartition[[#This Row],[Code_Nom]]&amp;"_"&amp;Clef_répartition[[#This Row],[Nombre]]&amp;"_"&amp;Clef_répartition[[#This Row],[Année]]</f>
        <v>ASIPE PdE_Association scolaire intercommunale du Pays-d'Enhaut_1_2022</v>
      </c>
      <c r="H12114">
        <v>5841</v>
      </c>
      <c r="I12114" t="s">
        <v>51</v>
      </c>
      <c r="J12114">
        <v>2022</v>
      </c>
      <c r="K12114">
        <v>0.72</v>
      </c>
    </row>
    <row r="12115" spans="1:11" x14ac:dyDescent="0.25">
      <c r="A12115" t="s">
        <v>713</v>
      </c>
      <c r="B12115" t="s">
        <v>497</v>
      </c>
      <c r="C12115" t="s">
        <v>498</v>
      </c>
      <c r="D12115" t="str">
        <f>Clef_répartition[[#This Row],[Code association]]&amp;"_"&amp;Clef_répartition[[#This Row],[Nom association]]</f>
        <v>ASIPE PdE_Association scolaire intercommunale du Pays-d'Enhaut</v>
      </c>
      <c r="E12115">
        <f>COUNTIFS(D$2:D12115,Clef_répartition[[#This Row],[Code_Nom]],J$2:J12115,Clef_répartition[[#This Row],[Année]])</f>
        <v>2</v>
      </c>
      <c r="F12115">
        <f>IF(Clef_répartition[[#This Row],[Code_Nom]]=D12114,F12114-1,(COUNTIFS(Clef_répartition[Code_Nom],Clef_répartition[[#This Row],[Code_Nom]],Clef_répartition[Année],Clef_répartition[[#This Row],[Année]])))</f>
        <v>2</v>
      </c>
      <c r="G12115" t="str">
        <f>Clef_répartition[[#This Row],[Code_Nom]]&amp;"_"&amp;Clef_répartition[[#This Row],[Nombre]]&amp;"_"&amp;Clef_répartition[[#This Row],[Année]]</f>
        <v>ASIPE PdE_Association scolaire intercommunale du Pays-d'Enhaut_2_2022</v>
      </c>
      <c r="H12115">
        <v>5842</v>
      </c>
      <c r="I12115" t="s">
        <v>238</v>
      </c>
      <c r="J12115">
        <v>2022</v>
      </c>
      <c r="K12115">
        <v>0.12</v>
      </c>
    </row>
    <row r="12116" spans="1:11" x14ac:dyDescent="0.25">
      <c r="A12116" t="s">
        <v>713</v>
      </c>
      <c r="B12116" t="s">
        <v>497</v>
      </c>
      <c r="C12116" t="s">
        <v>498</v>
      </c>
      <c r="D12116" t="str">
        <f>Clef_répartition[[#This Row],[Code association]]&amp;"_"&amp;Clef_répartition[[#This Row],[Nom association]]</f>
        <v>ASIPE PdE_Association scolaire intercommunale du Pays-d'Enhaut</v>
      </c>
      <c r="E12116">
        <f>COUNTIFS(D$2:D12116,Clef_répartition[[#This Row],[Code_Nom]],J$2:J12116,Clef_répartition[[#This Row],[Année]])</f>
        <v>3</v>
      </c>
      <c r="F12116">
        <f>IF(Clef_répartition[[#This Row],[Code_Nom]]=D12115,F12115-1,(COUNTIFS(Clef_répartition[Code_Nom],Clef_répartition[[#This Row],[Code_Nom]],Clef_répartition[Année],Clef_répartition[[#This Row],[Année]])))</f>
        <v>1</v>
      </c>
      <c r="G12116" t="str">
        <f>Clef_répartition[[#This Row],[Code_Nom]]&amp;"_"&amp;Clef_répartition[[#This Row],[Nombre]]&amp;"_"&amp;Clef_répartition[[#This Row],[Année]]</f>
        <v>ASIPE PdE_Association scolaire intercommunale du Pays-d'Enhaut_3_2022</v>
      </c>
      <c r="H12116">
        <v>5843</v>
      </c>
      <c r="I12116" t="s">
        <v>239</v>
      </c>
      <c r="J12116">
        <v>2022</v>
      </c>
      <c r="K12116">
        <v>0.16</v>
      </c>
    </row>
    <row r="12117" spans="1:11" x14ac:dyDescent="0.25">
      <c r="A12117" t="s">
        <v>713</v>
      </c>
      <c r="B12117" t="s">
        <v>602</v>
      </c>
      <c r="C12117" t="s">
        <v>603</v>
      </c>
      <c r="D12117" t="str">
        <f>Clef_répartition[[#This Row],[Code association]]&amp;"_"&amp;Clef_répartition[[#This Row],[Nom association]]</f>
        <v>ASIRE_Association scolaire intercommunale de la région d'Echallens</v>
      </c>
      <c r="E12117">
        <f>COUNTIFS(D$2:D12117,Clef_répartition[[#This Row],[Code_Nom]],J$2:J12117,Clef_répartition[[#This Row],[Année]])</f>
        <v>1</v>
      </c>
      <c r="F12117">
        <f>IF(Clef_répartition[[#This Row],[Code_Nom]]=D12116,F12116-1,(COUNTIFS(Clef_répartition[Code_Nom],Clef_répartition[[#This Row],[Code_Nom]],Clef_répartition[Année],Clef_répartition[[#This Row],[Année]])))</f>
        <v>26</v>
      </c>
      <c r="G12117" t="str">
        <f>Clef_répartition[[#This Row],[Code_Nom]]&amp;"_"&amp;Clef_répartition[[#This Row],[Nombre]]&amp;"_"&amp;Clef_répartition[[#This Row],[Année]]</f>
        <v>ASIRE_Association scolaire intercommunale de la région d'Echallens_1_2022</v>
      </c>
      <c r="H12117">
        <v>5511</v>
      </c>
      <c r="I12117" t="s">
        <v>8</v>
      </c>
      <c r="J12117">
        <v>2022</v>
      </c>
      <c r="K12117">
        <v>5.6513053194731315E-2</v>
      </c>
    </row>
    <row r="12118" spans="1:11" x14ac:dyDescent="0.25">
      <c r="A12118" t="s">
        <v>713</v>
      </c>
      <c r="B12118" t="s">
        <v>602</v>
      </c>
      <c r="C12118" t="s">
        <v>603</v>
      </c>
      <c r="D12118" t="str">
        <f>Clef_répartition[[#This Row],[Code association]]&amp;"_"&amp;Clef_répartition[[#This Row],[Nom association]]</f>
        <v>ASIRE_Association scolaire intercommunale de la région d'Echallens</v>
      </c>
      <c r="E12118">
        <f>COUNTIFS(D$2:D12118,Clef_répartition[[#This Row],[Code_Nom]],J$2:J12118,Clef_répartition[[#This Row],[Année]])</f>
        <v>2</v>
      </c>
      <c r="F12118">
        <f>IF(Clef_répartition[[#This Row],[Code_Nom]]=D12117,F12117-1,(COUNTIFS(Clef_répartition[Code_Nom],Clef_répartition[[#This Row],[Code_Nom]],Clef_répartition[Année],Clef_répartition[[#This Row],[Année]])))</f>
        <v>25</v>
      </c>
      <c r="G12118" t="str">
        <f>Clef_répartition[[#This Row],[Code_Nom]]&amp;"_"&amp;Clef_répartition[[#This Row],[Nombre]]&amp;"_"&amp;Clef_répartition[[#This Row],[Année]]</f>
        <v>ASIRE_Association scolaire intercommunale de la région d'Echallens_2_2022</v>
      </c>
      <c r="H12118">
        <v>5512</v>
      </c>
      <c r="I12118" t="s">
        <v>19</v>
      </c>
      <c r="J12118">
        <v>2022</v>
      </c>
      <c r="K12118">
        <v>4.6016320725967563E-2</v>
      </c>
    </row>
    <row r="12119" spans="1:11" x14ac:dyDescent="0.25">
      <c r="A12119" t="s">
        <v>713</v>
      </c>
      <c r="B12119" t="s">
        <v>602</v>
      </c>
      <c r="C12119" t="s">
        <v>603</v>
      </c>
      <c r="D12119" t="str">
        <f>Clef_répartition[[#This Row],[Code association]]&amp;"_"&amp;Clef_répartition[[#This Row],[Nom association]]</f>
        <v>ASIRE_Association scolaire intercommunale de la région d'Echallens</v>
      </c>
      <c r="E12119">
        <f>COUNTIFS(D$2:D12119,Clef_répartition[[#This Row],[Code_Nom]],J$2:J12119,Clef_répartition[[#This Row],[Année]])</f>
        <v>3</v>
      </c>
      <c r="F12119">
        <f>IF(Clef_répartition[[#This Row],[Code_Nom]]=D12118,F12118-1,(COUNTIFS(Clef_répartition[Code_Nom],Clef_répartition[[#This Row],[Code_Nom]],Clef_répartition[Année],Clef_répartition[[#This Row],[Année]])))</f>
        <v>24</v>
      </c>
      <c r="G12119" t="str">
        <f>Clef_répartition[[#This Row],[Code_Nom]]&amp;"_"&amp;Clef_répartition[[#This Row],[Nombre]]&amp;"_"&amp;Clef_répartition[[#This Row],[Année]]</f>
        <v>ASIRE_Association scolaire intercommunale de la région d'Echallens_3_2022</v>
      </c>
      <c r="H12119">
        <v>5471</v>
      </c>
      <c r="I12119" t="s">
        <v>21</v>
      </c>
      <c r="J12119">
        <v>2022</v>
      </c>
      <c r="K12119">
        <v>2.2009277757085294E-2</v>
      </c>
    </row>
    <row r="12120" spans="1:11" x14ac:dyDescent="0.25">
      <c r="A12120" t="s">
        <v>713</v>
      </c>
      <c r="B12120" t="s">
        <v>602</v>
      </c>
      <c r="C12120" t="s">
        <v>603</v>
      </c>
      <c r="D12120" t="str">
        <f>Clef_répartition[[#This Row],[Code association]]&amp;"_"&amp;Clef_répartition[[#This Row],[Nom association]]</f>
        <v>ASIRE_Association scolaire intercommunale de la région d'Echallens</v>
      </c>
      <c r="E12120">
        <f>COUNTIFS(D$2:D12120,Clef_répartition[[#This Row],[Code_Nom]],J$2:J12120,Clef_répartition[[#This Row],[Année]])</f>
        <v>4</v>
      </c>
      <c r="F12120">
        <f>IF(Clef_répartition[[#This Row],[Code_Nom]]=D12119,F12119-1,(COUNTIFS(Clef_répartition[Code_Nom],Clef_répartition[[#This Row],[Code_Nom]],Clef_répartition[Année],Clef_répartition[[#This Row],[Année]])))</f>
        <v>23</v>
      </c>
      <c r="G12120" t="str">
        <f>Clef_répartition[[#This Row],[Code_Nom]]&amp;"_"&amp;Clef_répartition[[#This Row],[Nombre]]&amp;"_"&amp;Clef_répartition[[#This Row],[Année]]</f>
        <v>ASIRE_Association scolaire intercommunale de la région d'Echallens_4_2022</v>
      </c>
      <c r="H12120">
        <v>5903</v>
      </c>
      <c r="I12120" t="s">
        <v>24</v>
      </c>
      <c r="J12120">
        <v>2022</v>
      </c>
      <c r="K12120">
        <v>8.3635255476924124E-3</v>
      </c>
    </row>
    <row r="12121" spans="1:11" x14ac:dyDescent="0.25">
      <c r="A12121" t="s">
        <v>713</v>
      </c>
      <c r="B12121" t="s">
        <v>602</v>
      </c>
      <c r="C12121" t="s">
        <v>603</v>
      </c>
      <c r="D12121" t="str">
        <f>Clef_répartition[[#This Row],[Code association]]&amp;"_"&amp;Clef_répartition[[#This Row],[Nom association]]</f>
        <v>ASIRE_Association scolaire intercommunale de la région d'Echallens</v>
      </c>
      <c r="E12121">
        <f>COUNTIFS(D$2:D12121,Clef_répartition[[#This Row],[Code_Nom]],J$2:J12121,Clef_répartition[[#This Row],[Année]])</f>
        <v>5</v>
      </c>
      <c r="F12121">
        <f>IF(Clef_répartition[[#This Row],[Code_Nom]]=D12120,F12120-1,(COUNTIFS(Clef_répartition[Code_Nom],Clef_répartition[[#This Row],[Code_Nom]],Clef_répartition[Année],Clef_répartition[[#This Row],[Année]])))</f>
        <v>22</v>
      </c>
      <c r="G12121" t="str">
        <f>Clef_répartition[[#This Row],[Code_Nom]]&amp;"_"&amp;Clef_répartition[[#This Row],[Nombre]]&amp;"_"&amp;Clef_répartition[[#This Row],[Année]]</f>
        <v>ASIRE_Association scolaire intercommunale de la région d'Echallens_5_2022</v>
      </c>
      <c r="H12121">
        <v>5514</v>
      </c>
      <c r="I12121" t="s">
        <v>30</v>
      </c>
      <c r="J12121">
        <v>2022</v>
      </c>
      <c r="K12121">
        <v>4.5914739444011782E-2</v>
      </c>
    </row>
    <row r="12122" spans="1:11" x14ac:dyDescent="0.25">
      <c r="A12122" t="s">
        <v>713</v>
      </c>
      <c r="B12122" t="s">
        <v>602</v>
      </c>
      <c r="C12122" t="s">
        <v>603</v>
      </c>
      <c r="D12122" t="str">
        <f>Clef_répartition[[#This Row],[Code association]]&amp;"_"&amp;Clef_répartition[[#This Row],[Nom association]]</f>
        <v>ASIRE_Association scolaire intercommunale de la région d'Echallens</v>
      </c>
      <c r="E12122">
        <f>COUNTIFS(D$2:D12122,Clef_répartition[[#This Row],[Code_Nom]],J$2:J12122,Clef_répartition[[#This Row],[Année]])</f>
        <v>6</v>
      </c>
      <c r="F12122">
        <f>IF(Clef_répartition[[#This Row],[Code_Nom]]=D12121,F12121-1,(COUNTIFS(Clef_répartition[Code_Nom],Clef_répartition[[#This Row],[Code_Nom]],Clef_répartition[Année],Clef_répartition[[#This Row],[Année]])))</f>
        <v>21</v>
      </c>
      <c r="G12122" t="str">
        <f>Clef_répartition[[#This Row],[Code_Nom]]&amp;"_"&amp;Clef_répartition[[#This Row],[Nombre]]&amp;"_"&amp;Clef_répartition[[#This Row],[Année]]</f>
        <v>ASIRE_Association scolaire intercommunale de la région d'Echallens_6_2022</v>
      </c>
      <c r="H12122">
        <v>5661</v>
      </c>
      <c r="I12122" t="s">
        <v>32</v>
      </c>
      <c r="J12122">
        <v>2022</v>
      </c>
      <c r="K12122">
        <v>1.2968543663021028E-2</v>
      </c>
    </row>
    <row r="12123" spans="1:11" x14ac:dyDescent="0.25">
      <c r="A12123" t="s">
        <v>713</v>
      </c>
      <c r="B12123" t="s">
        <v>602</v>
      </c>
      <c r="C12123" t="s">
        <v>603</v>
      </c>
      <c r="D12123" t="str">
        <f>Clef_répartition[[#This Row],[Code association]]&amp;"_"&amp;Clef_répartition[[#This Row],[Nom association]]</f>
        <v>ASIRE_Association scolaire intercommunale de la région d'Echallens</v>
      </c>
      <c r="E12123">
        <f>COUNTIFS(D$2:D12123,Clef_répartition[[#This Row],[Code_Nom]],J$2:J12123,Clef_répartition[[#This Row],[Année]])</f>
        <v>7</v>
      </c>
      <c r="F12123">
        <f>IF(Clef_répartition[[#This Row],[Code_Nom]]=D12122,F12122-1,(COUNTIFS(Clef_répartition[Code_Nom],Clef_répartition[[#This Row],[Code_Nom]],Clef_répartition[Année],Clef_répartition[[#This Row],[Année]])))</f>
        <v>20</v>
      </c>
      <c r="G12123" t="str">
        <f>Clef_répartition[[#This Row],[Code_Nom]]&amp;"_"&amp;Clef_répartition[[#This Row],[Nombre]]&amp;"_"&amp;Clef_répartition[[#This Row],[Année]]</f>
        <v>ASIRE_Association scolaire intercommunale de la région d'Echallens_7_2022</v>
      </c>
      <c r="H12123">
        <v>5913</v>
      </c>
      <c r="I12123" t="s">
        <v>96</v>
      </c>
      <c r="J12123">
        <v>2022</v>
      </c>
      <c r="K12123">
        <v>3.0643686723326447E-2</v>
      </c>
    </row>
    <row r="12124" spans="1:11" x14ac:dyDescent="0.25">
      <c r="A12124" t="s">
        <v>713</v>
      </c>
      <c r="B12124" t="s">
        <v>602</v>
      </c>
      <c r="C12124" t="s">
        <v>603</v>
      </c>
      <c r="D12124" t="str">
        <f>Clef_répartition[[#This Row],[Code association]]&amp;"_"&amp;Clef_répartition[[#This Row],[Nom association]]</f>
        <v>ASIRE_Association scolaire intercommunale de la région d'Echallens</v>
      </c>
      <c r="E12124">
        <f>COUNTIFS(D$2:D12124,Clef_répartition[[#This Row],[Code_Nom]],J$2:J12124,Clef_répartition[[#This Row],[Année]])</f>
        <v>8</v>
      </c>
      <c r="F12124">
        <f>IF(Clef_répartition[[#This Row],[Code_Nom]]=D12123,F12123-1,(COUNTIFS(Clef_répartition[Code_Nom],Clef_répartition[[#This Row],[Code_Nom]],Clef_répartition[Année],Clef_répartition[[#This Row],[Année]])))</f>
        <v>19</v>
      </c>
      <c r="G12124" t="str">
        <f>Clef_répartition[[#This Row],[Code_Nom]]&amp;"_"&amp;Clef_répartition[[#This Row],[Nombre]]&amp;"_"&amp;Clef_répartition[[#This Row],[Année]]</f>
        <v>ASIRE_Association scolaire intercommunale de la région d'Echallens_8_2022</v>
      </c>
      <c r="H12124">
        <v>5518</v>
      </c>
      <c r="I12124" t="s">
        <v>99</v>
      </c>
      <c r="J12124">
        <v>2022</v>
      </c>
      <c r="K12124">
        <v>0.1969322452849355</v>
      </c>
    </row>
    <row r="12125" spans="1:11" x14ac:dyDescent="0.25">
      <c r="A12125" t="s">
        <v>713</v>
      </c>
      <c r="B12125" t="s">
        <v>602</v>
      </c>
      <c r="C12125" t="s">
        <v>603</v>
      </c>
      <c r="D12125" t="str">
        <f>Clef_répartition[[#This Row],[Code association]]&amp;"_"&amp;Clef_répartition[[#This Row],[Nom association]]</f>
        <v>ASIRE_Association scolaire intercommunale de la région d'Echallens</v>
      </c>
      <c r="E12125">
        <f>COUNTIFS(D$2:D12125,Clef_répartition[[#This Row],[Code_Nom]],J$2:J12125,Clef_répartition[[#This Row],[Année]])</f>
        <v>9</v>
      </c>
      <c r="F12125">
        <f>IF(Clef_répartition[[#This Row],[Code_Nom]]=D12124,F12124-1,(COUNTIFS(Clef_répartition[Code_Nom],Clef_répartition[[#This Row],[Code_Nom]],Clef_répartition[Année],Clef_répartition[[#This Row],[Année]])))</f>
        <v>18</v>
      </c>
      <c r="G12125" t="str">
        <f>Clef_répartition[[#This Row],[Code_Nom]]&amp;"_"&amp;Clef_répartition[[#This Row],[Nombre]]&amp;"_"&amp;Clef_répartition[[#This Row],[Année]]</f>
        <v>ASIRE_Association scolaire intercommunale de la région d'Echallens_9_2022</v>
      </c>
      <c r="H12125">
        <v>5520</v>
      </c>
      <c r="I12125" t="s">
        <v>107</v>
      </c>
      <c r="J12125">
        <v>2022</v>
      </c>
      <c r="K12125">
        <v>3.6603121931398773E-2</v>
      </c>
    </row>
    <row r="12126" spans="1:11" x14ac:dyDescent="0.25">
      <c r="A12126" t="s">
        <v>713</v>
      </c>
      <c r="B12126" t="s">
        <v>602</v>
      </c>
      <c r="C12126" t="s">
        <v>603</v>
      </c>
      <c r="D12126" t="str">
        <f>Clef_répartition[[#This Row],[Code association]]&amp;"_"&amp;Clef_répartition[[#This Row],[Nom association]]</f>
        <v>ASIRE_Association scolaire intercommunale de la région d'Echallens</v>
      </c>
      <c r="E12126">
        <f>COUNTIFS(D$2:D12126,Clef_répartition[[#This Row],[Code_Nom]],J$2:J12126,Clef_répartition[[#This Row],[Année]])</f>
        <v>10</v>
      </c>
      <c r="F12126">
        <f>IF(Clef_répartition[[#This Row],[Code_Nom]]=D12125,F12125-1,(COUNTIFS(Clef_répartition[Code_Nom],Clef_répartition[[#This Row],[Code_Nom]],Clef_répartition[Année],Clef_répartition[[#This Row],[Année]])))</f>
        <v>17</v>
      </c>
      <c r="G12126" t="str">
        <f>Clef_répartition[[#This Row],[Code_Nom]]&amp;"_"&amp;Clef_répartition[[#This Row],[Nombre]]&amp;"_"&amp;Clef_répartition[[#This Row],[Année]]</f>
        <v>ASIRE_Association scolaire intercommunale de la région d'Echallens_10_2022</v>
      </c>
      <c r="H12126">
        <v>5521</v>
      </c>
      <c r="I12126" t="s">
        <v>108</v>
      </c>
      <c r="J12126">
        <v>2022</v>
      </c>
      <c r="K12126">
        <v>3.9074933125656047E-2</v>
      </c>
    </row>
    <row r="12127" spans="1:11" x14ac:dyDescent="0.25">
      <c r="A12127" t="s">
        <v>713</v>
      </c>
      <c r="B12127" t="s">
        <v>602</v>
      </c>
      <c r="C12127" t="s">
        <v>603</v>
      </c>
      <c r="D12127" t="str">
        <f>Clef_répartition[[#This Row],[Code association]]&amp;"_"&amp;Clef_répartition[[#This Row],[Nom association]]</f>
        <v>ASIRE_Association scolaire intercommunale de la région d'Echallens</v>
      </c>
      <c r="E12127">
        <f>COUNTIFS(D$2:D12127,Clef_répartition[[#This Row],[Code_Nom]],J$2:J12127,Clef_répartition[[#This Row],[Année]])</f>
        <v>11</v>
      </c>
      <c r="F12127">
        <f>IF(Clef_répartition[[#This Row],[Code_Nom]]=D12126,F12126-1,(COUNTIFS(Clef_répartition[Code_Nom],Clef_répartition[[#This Row],[Code_Nom]],Clef_répartition[Année],Clef_répartition[[#This Row],[Année]])))</f>
        <v>16</v>
      </c>
      <c r="G12127" t="str">
        <f>Clef_répartition[[#This Row],[Code_Nom]]&amp;"_"&amp;Clef_répartition[[#This Row],[Nombre]]&amp;"_"&amp;Clef_répartition[[#This Row],[Année]]</f>
        <v>ASIRE_Association scolaire intercommunale de la région d'Echallens_11_2022</v>
      </c>
      <c r="H12127">
        <v>5522</v>
      </c>
      <c r="I12127" t="s">
        <v>114</v>
      </c>
      <c r="J12127">
        <v>2022</v>
      </c>
      <c r="K12127">
        <v>2.4921274506484271E-2</v>
      </c>
    </row>
    <row r="12128" spans="1:11" x14ac:dyDescent="0.25">
      <c r="A12128" t="s">
        <v>713</v>
      </c>
      <c r="B12128" t="s">
        <v>602</v>
      </c>
      <c r="C12128" t="s">
        <v>603</v>
      </c>
      <c r="D12128" t="str">
        <f>Clef_répartition[[#This Row],[Code association]]&amp;"_"&amp;Clef_répartition[[#This Row],[Nom association]]</f>
        <v>ASIRE_Association scolaire intercommunale de la région d'Echallens</v>
      </c>
      <c r="E12128">
        <f>COUNTIFS(D$2:D12128,Clef_répartition[[#This Row],[Code_Nom]],J$2:J12128,Clef_répartition[[#This Row],[Année]])</f>
        <v>12</v>
      </c>
      <c r="F12128">
        <f>IF(Clef_répartition[[#This Row],[Code_Nom]]=D12127,F12127-1,(COUNTIFS(Clef_répartition[Code_Nom],Clef_répartition[[#This Row],[Code_Nom]],Clef_répartition[Année],Clef_répartition[[#This Row],[Année]])))</f>
        <v>15</v>
      </c>
      <c r="G12128" t="str">
        <f>Clef_répartition[[#This Row],[Code_Nom]]&amp;"_"&amp;Clef_répartition[[#This Row],[Nombre]]&amp;"_"&amp;Clef_répartition[[#This Row],[Année]]</f>
        <v>ASIRE_Association scolaire intercommunale de la région d'Echallens_12_2022</v>
      </c>
      <c r="H12128">
        <v>5541</v>
      </c>
      <c r="I12128" t="s">
        <v>128</v>
      </c>
      <c r="J12128">
        <v>2022</v>
      </c>
      <c r="K12128">
        <v>3.9786002099346497E-2</v>
      </c>
    </row>
    <row r="12129" spans="1:11" x14ac:dyDescent="0.25">
      <c r="A12129" t="s">
        <v>713</v>
      </c>
      <c r="B12129" t="s">
        <v>602</v>
      </c>
      <c r="C12129" t="s">
        <v>603</v>
      </c>
      <c r="D12129" t="str">
        <f>Clef_répartition[[#This Row],[Code association]]&amp;"_"&amp;Clef_répartition[[#This Row],[Nom association]]</f>
        <v>ASIRE_Association scolaire intercommunale de la région d'Echallens</v>
      </c>
      <c r="E12129">
        <f>COUNTIFS(D$2:D12129,Clef_répartition[[#This Row],[Code_Nom]],J$2:J12129,Clef_répartition[[#This Row],[Année]])</f>
        <v>13</v>
      </c>
      <c r="F12129">
        <f>IF(Clef_répartition[[#This Row],[Code_Nom]]=D12128,F12128-1,(COUNTIFS(Clef_répartition[Code_Nom],Clef_répartition[[#This Row],[Code_Nom]],Clef_répartition[Année],Clef_répartition[[#This Row],[Année]])))</f>
        <v>14</v>
      </c>
      <c r="G12129" t="str">
        <f>Clef_répartition[[#This Row],[Code_Nom]]&amp;"_"&amp;Clef_répartition[[#This Row],[Nombre]]&amp;"_"&amp;Clef_répartition[[#This Row],[Année]]</f>
        <v>ASIRE_Association scolaire intercommunale de la région d'Echallens_13_2022</v>
      </c>
      <c r="H12129">
        <v>5804</v>
      </c>
      <c r="I12129" t="s">
        <v>139</v>
      </c>
      <c r="J12129">
        <v>2022</v>
      </c>
      <c r="K12129">
        <v>5.2991568753597673E-2</v>
      </c>
    </row>
    <row r="12130" spans="1:11" x14ac:dyDescent="0.25">
      <c r="A12130" t="s">
        <v>713</v>
      </c>
      <c r="B12130" t="s">
        <v>602</v>
      </c>
      <c r="C12130" t="s">
        <v>603</v>
      </c>
      <c r="D12130" t="str">
        <f>Clef_répartition[[#This Row],[Code association]]&amp;"_"&amp;Clef_répartition[[#This Row],[Nom association]]</f>
        <v>ASIRE_Association scolaire intercommunale de la région d'Echallens</v>
      </c>
      <c r="E12130">
        <f>COUNTIFS(D$2:D12130,Clef_répartition[[#This Row],[Code_Nom]],J$2:J12130,Clef_répartition[[#This Row],[Année]])</f>
        <v>14</v>
      </c>
      <c r="F12130">
        <f>IF(Clef_répartition[[#This Row],[Code_Nom]]=D12129,F12129-1,(COUNTIFS(Clef_répartition[Code_Nom],Clef_répartition[[#This Row],[Code_Nom]],Clef_répartition[Année],Clef_répartition[[#This Row],[Année]])))</f>
        <v>13</v>
      </c>
      <c r="G12130" t="str">
        <f>Clef_répartition[[#This Row],[Code_Nom]]&amp;"_"&amp;Clef_répartition[[#This Row],[Nombre]]&amp;"_"&amp;Clef_répartition[[#This Row],[Année]]</f>
        <v>ASIRE_Association scolaire intercommunale de la région d'Echallens_14_2022</v>
      </c>
      <c r="H12130">
        <v>5693</v>
      </c>
      <c r="I12130" t="s">
        <v>184</v>
      </c>
      <c r="J12130">
        <v>2022</v>
      </c>
      <c r="K12130">
        <v>9.5486405038431588E-2</v>
      </c>
    </row>
    <row r="12131" spans="1:11" x14ac:dyDescent="0.25">
      <c r="A12131" t="s">
        <v>713</v>
      </c>
      <c r="B12131" t="s">
        <v>602</v>
      </c>
      <c r="C12131" t="s">
        <v>603</v>
      </c>
      <c r="D12131" t="str">
        <f>Clef_répartition[[#This Row],[Code association]]&amp;"_"&amp;Clef_répartition[[#This Row],[Nom association]]</f>
        <v>ASIRE_Association scolaire intercommunale de la région d'Echallens</v>
      </c>
      <c r="E12131">
        <f>COUNTIFS(D$2:D12131,Clef_répartition[[#This Row],[Code_Nom]],J$2:J12131,Clef_répartition[[#This Row],[Année]])</f>
        <v>15</v>
      </c>
      <c r="F12131">
        <f>IF(Clef_répartition[[#This Row],[Code_Nom]]=D12130,F12130-1,(COUNTIFS(Clef_répartition[Code_Nom],Clef_répartition[[#This Row],[Code_Nom]],Clef_répartition[Année],Clef_répartition[[#This Row],[Année]])))</f>
        <v>12</v>
      </c>
      <c r="G12131" t="str">
        <f>Clef_répartition[[#This Row],[Code_Nom]]&amp;"_"&amp;Clef_répartition[[#This Row],[Nombre]]&amp;"_"&amp;Clef_répartition[[#This Row],[Année]]</f>
        <v>ASIRE_Association scolaire intercommunale de la région d'Echallens_15_2022</v>
      </c>
      <c r="H12131">
        <v>5540</v>
      </c>
      <c r="I12131" t="s">
        <v>186</v>
      </c>
      <c r="J12131">
        <v>2022</v>
      </c>
      <c r="K12131">
        <v>6.4165509768733281E-2</v>
      </c>
    </row>
    <row r="12132" spans="1:11" x14ac:dyDescent="0.25">
      <c r="A12132" t="s">
        <v>713</v>
      </c>
      <c r="B12132" t="s">
        <v>602</v>
      </c>
      <c r="C12132" t="s">
        <v>603</v>
      </c>
      <c r="D12132" t="str">
        <f>Clef_répartition[[#This Row],[Code association]]&amp;"_"&amp;Clef_répartition[[#This Row],[Nom association]]</f>
        <v>ASIRE_Association scolaire intercommunale de la région d'Echallens</v>
      </c>
      <c r="E12132">
        <f>COUNTIFS(D$2:D12132,Clef_répartition[[#This Row],[Code_Nom]],J$2:J12132,Clef_répartition[[#This Row],[Année]])</f>
        <v>16</v>
      </c>
      <c r="F12132">
        <f>IF(Clef_répartition[[#This Row],[Code_Nom]]=D12131,F12131-1,(COUNTIFS(Clef_répartition[Code_Nom],Clef_répartition[[#This Row],[Code_Nom]],Clef_répartition[Année],Clef_répartition[[#This Row],[Année]])))</f>
        <v>11</v>
      </c>
      <c r="G12132" t="str">
        <f>Clef_répartition[[#This Row],[Code_Nom]]&amp;"_"&amp;Clef_répartition[[#This Row],[Nombre]]&amp;"_"&amp;Clef_répartition[[#This Row],[Année]]</f>
        <v>ASIRE_Association scolaire intercommunale de la région d'Echallens_16_2022</v>
      </c>
      <c r="H12132">
        <v>5680</v>
      </c>
      <c r="I12132" t="s">
        <v>197</v>
      </c>
      <c r="J12132">
        <v>2022</v>
      </c>
      <c r="K12132">
        <v>1.0970778451224057E-2</v>
      </c>
    </row>
    <row r="12133" spans="1:11" x14ac:dyDescent="0.25">
      <c r="A12133" t="s">
        <v>713</v>
      </c>
      <c r="B12133" t="s">
        <v>602</v>
      </c>
      <c r="C12133" t="s">
        <v>603</v>
      </c>
      <c r="D12133" t="str">
        <f>Clef_répartition[[#This Row],[Code association]]&amp;"_"&amp;Clef_répartition[[#This Row],[Nom association]]</f>
        <v>ASIRE_Association scolaire intercommunale de la région d'Echallens</v>
      </c>
      <c r="E12133">
        <f>COUNTIFS(D$2:D12133,Clef_répartition[[#This Row],[Code_Nom]],J$2:J12133,Clef_répartition[[#This Row],[Année]])</f>
        <v>17</v>
      </c>
      <c r="F12133">
        <f>IF(Clef_répartition[[#This Row],[Code_Nom]]=D12132,F12132-1,(COUNTIFS(Clef_répartition[Code_Nom],Clef_répartition[[#This Row],[Code_Nom]],Clef_répartition[Année],Clef_répartition[[#This Row],[Année]])))</f>
        <v>10</v>
      </c>
      <c r="G12133" t="str">
        <f>Clef_répartition[[#This Row],[Code_Nom]]&amp;"_"&amp;Clef_répartition[[#This Row],[Nombre]]&amp;"_"&amp;Clef_répartition[[#This Row],[Année]]</f>
        <v>ASIRE_Association scolaire intercommunale de la région d'Echallens_17_2022</v>
      </c>
      <c r="H12133">
        <v>5923</v>
      </c>
      <c r="I12133" t="s">
        <v>200</v>
      </c>
      <c r="J12133">
        <v>2022</v>
      </c>
      <c r="K12133">
        <v>6.839806318355738E-3</v>
      </c>
    </row>
    <row r="12134" spans="1:11" x14ac:dyDescent="0.25">
      <c r="A12134" t="s">
        <v>713</v>
      </c>
      <c r="B12134" t="s">
        <v>602</v>
      </c>
      <c r="C12134" t="s">
        <v>603</v>
      </c>
      <c r="D12134" t="str">
        <f>Clef_répartition[[#This Row],[Code association]]&amp;"_"&amp;Clef_répartition[[#This Row],[Nom association]]</f>
        <v>ASIRE_Association scolaire intercommunale de la région d'Echallens</v>
      </c>
      <c r="E12134">
        <f>COUNTIFS(D$2:D12134,Clef_répartition[[#This Row],[Code_Nom]],J$2:J12134,Clef_répartition[[#This Row],[Année]])</f>
        <v>18</v>
      </c>
      <c r="F12134">
        <f>IF(Clef_répartition[[#This Row],[Code_Nom]]=D12133,F12133-1,(COUNTIFS(Clef_répartition[Code_Nom],Clef_répartition[[#This Row],[Code_Nom]],Clef_répartition[Année],Clef_répartition[[#This Row],[Année]])))</f>
        <v>9</v>
      </c>
      <c r="G12134" t="str">
        <f>Clef_répartition[[#This Row],[Code_Nom]]&amp;"_"&amp;Clef_répartition[[#This Row],[Nombre]]&amp;"_"&amp;Clef_répartition[[#This Row],[Année]]</f>
        <v>ASIRE_Association scolaire intercommunale de la région d'Echallens_18_2022</v>
      </c>
      <c r="H12134">
        <v>5925</v>
      </c>
      <c r="I12134" t="s">
        <v>207</v>
      </c>
      <c r="J12134">
        <v>2022</v>
      </c>
      <c r="K12134">
        <v>7.1784105915416651E-3</v>
      </c>
    </row>
    <row r="12135" spans="1:11" x14ac:dyDescent="0.25">
      <c r="A12135" t="s">
        <v>713</v>
      </c>
      <c r="B12135" t="s">
        <v>602</v>
      </c>
      <c r="C12135" t="s">
        <v>603</v>
      </c>
      <c r="D12135" t="str">
        <f>Clef_répartition[[#This Row],[Code association]]&amp;"_"&amp;Clef_répartition[[#This Row],[Nom association]]</f>
        <v>ASIRE_Association scolaire intercommunale de la région d'Echallens</v>
      </c>
      <c r="E12135">
        <f>COUNTIFS(D$2:D12135,Clef_répartition[[#This Row],[Code_Nom]],J$2:J12135,Clef_répartition[[#This Row],[Année]])</f>
        <v>19</v>
      </c>
      <c r="F12135">
        <f>IF(Clef_répartition[[#This Row],[Code_Nom]]=D12134,F12134-1,(COUNTIFS(Clef_répartition[Code_Nom],Clef_répartition[[#This Row],[Code_Nom]],Clef_répartition[Année],Clef_répartition[[#This Row],[Année]])))</f>
        <v>8</v>
      </c>
      <c r="G12135" t="str">
        <f>Clef_répartition[[#This Row],[Code_Nom]]&amp;"_"&amp;Clef_répartition[[#This Row],[Nombre]]&amp;"_"&amp;Clef_répartition[[#This Row],[Année]]</f>
        <v>ASIRE_Association scolaire intercommunale de la région d'Echallens_19_2022</v>
      </c>
      <c r="H12135">
        <v>5529</v>
      </c>
      <c r="I12135" t="s">
        <v>208</v>
      </c>
      <c r="J12135">
        <v>2022</v>
      </c>
      <c r="K12135">
        <v>2.0519418955067217E-2</v>
      </c>
    </row>
    <row r="12136" spans="1:11" x14ac:dyDescent="0.25">
      <c r="A12136" t="s">
        <v>713</v>
      </c>
      <c r="B12136" t="s">
        <v>602</v>
      </c>
      <c r="C12136" t="s">
        <v>603</v>
      </c>
      <c r="D12136" t="str">
        <f>Clef_répartition[[#This Row],[Code association]]&amp;"_"&amp;Clef_répartition[[#This Row],[Nom association]]</f>
        <v>ASIRE_Association scolaire intercommunale de la région d'Echallens</v>
      </c>
      <c r="E12136">
        <f>COUNTIFS(D$2:D12136,Clef_répartition[[#This Row],[Code_Nom]],J$2:J12136,Clef_répartition[[#This Row],[Année]])</f>
        <v>20</v>
      </c>
      <c r="F12136">
        <f>IF(Clef_répartition[[#This Row],[Code_Nom]]=D12135,F12135-1,(COUNTIFS(Clef_répartition[Code_Nom],Clef_répartition[[#This Row],[Code_Nom]],Clef_répartition[Année],Clef_répartition[[#This Row],[Année]])))</f>
        <v>7</v>
      </c>
      <c r="G12136" t="str">
        <f>Clef_répartition[[#This Row],[Code_Nom]]&amp;"_"&amp;Clef_répartition[[#This Row],[Nombre]]&amp;"_"&amp;Clef_répartition[[#This Row],[Année]]</f>
        <v>ASIRE_Association scolaire intercommunale de la région d'Echallens_20_2022</v>
      </c>
      <c r="H12136">
        <v>5530</v>
      </c>
      <c r="I12136" t="s">
        <v>209</v>
      </c>
      <c r="J12136">
        <v>2022</v>
      </c>
      <c r="K12136">
        <v>1.9165001862323505E-2</v>
      </c>
    </row>
    <row r="12137" spans="1:11" x14ac:dyDescent="0.25">
      <c r="A12137" t="s">
        <v>713</v>
      </c>
      <c r="B12137" t="s">
        <v>602</v>
      </c>
      <c r="C12137" t="s">
        <v>603</v>
      </c>
      <c r="D12137" t="str">
        <f>Clef_répartition[[#This Row],[Code association]]&amp;"_"&amp;Clef_répartition[[#This Row],[Nom association]]</f>
        <v>ASIRE_Association scolaire intercommunale de la région d'Echallens</v>
      </c>
      <c r="E12137">
        <f>COUNTIFS(D$2:D12137,Clef_répartition[[#This Row],[Code_Nom]],J$2:J12137,Clef_répartition[[#This Row],[Année]])</f>
        <v>21</v>
      </c>
      <c r="F12137">
        <f>IF(Clef_répartition[[#This Row],[Code_Nom]]=D12136,F12136-1,(COUNTIFS(Clef_répartition[Code_Nom],Clef_répartition[[#This Row],[Code_Nom]],Clef_répartition[Année],Clef_répartition[[#This Row],[Année]])))</f>
        <v>6</v>
      </c>
      <c r="G12137" t="str">
        <f>Clef_répartition[[#This Row],[Code_Nom]]&amp;"_"&amp;Clef_répartition[[#This Row],[Nombre]]&amp;"_"&amp;Clef_répartition[[#This Row],[Année]]</f>
        <v>ASIRE_Association scolaire intercommunale de la région d'Echallens_21_2022</v>
      </c>
      <c r="H12137">
        <v>5531</v>
      </c>
      <c r="I12137" t="s">
        <v>214</v>
      </c>
      <c r="J12137">
        <v>2022</v>
      </c>
      <c r="K12137">
        <v>1.4661565028950666E-2</v>
      </c>
    </row>
    <row r="12138" spans="1:11" x14ac:dyDescent="0.25">
      <c r="A12138" t="s">
        <v>713</v>
      </c>
      <c r="B12138" t="s">
        <v>602</v>
      </c>
      <c r="C12138" t="s">
        <v>603</v>
      </c>
      <c r="D12138" t="str">
        <f>Clef_répartition[[#This Row],[Code association]]&amp;"_"&amp;Clef_répartition[[#This Row],[Nom association]]</f>
        <v>ASIRE_Association scolaire intercommunale de la région d'Echallens</v>
      </c>
      <c r="E12138">
        <f>COUNTIFS(D$2:D12138,Clef_répartition[[#This Row],[Code_Nom]],J$2:J12138,Clef_répartition[[#This Row],[Année]])</f>
        <v>22</v>
      </c>
      <c r="F12138">
        <f>IF(Clef_répartition[[#This Row],[Code_Nom]]=D12137,F12137-1,(COUNTIFS(Clef_répartition[Code_Nom],Clef_répartition[[#This Row],[Code_Nom]],Clef_répartition[Année],Clef_répartition[[#This Row],[Année]])))</f>
        <v>5</v>
      </c>
      <c r="G12138" t="str">
        <f>Clef_répartition[[#This Row],[Code_Nom]]&amp;"_"&amp;Clef_répartition[[#This Row],[Nombre]]&amp;"_"&amp;Clef_répartition[[#This Row],[Année]]</f>
        <v>ASIRE_Association scolaire intercommunale de la région d'Echallens_22_2022</v>
      </c>
      <c r="H12138">
        <v>5533</v>
      </c>
      <c r="I12138" t="s">
        <v>216</v>
      </c>
      <c r="J12138">
        <v>2022</v>
      </c>
      <c r="K12138">
        <v>2.8713642366166661E-2</v>
      </c>
    </row>
    <row r="12139" spans="1:11" x14ac:dyDescent="0.25">
      <c r="A12139" t="s">
        <v>713</v>
      </c>
      <c r="B12139" t="s">
        <v>602</v>
      </c>
      <c r="C12139" t="s">
        <v>603</v>
      </c>
      <c r="D12139" t="str">
        <f>Clef_répartition[[#This Row],[Code association]]&amp;"_"&amp;Clef_répartition[[#This Row],[Nom association]]</f>
        <v>ASIRE_Association scolaire intercommunale de la région d'Echallens</v>
      </c>
      <c r="E12139">
        <f>COUNTIFS(D$2:D12139,Clef_répartition[[#This Row],[Code_Nom]],J$2:J12139,Clef_répartition[[#This Row],[Année]])</f>
        <v>23</v>
      </c>
      <c r="F12139">
        <f>IF(Clef_répartition[[#This Row],[Code_Nom]]=D12138,F12138-1,(COUNTIFS(Clef_répartition[Code_Nom],Clef_répartition[[#This Row],[Code_Nom]],Clef_répartition[Année],Clef_répartition[[#This Row],[Année]])))</f>
        <v>4</v>
      </c>
      <c r="G12139" t="str">
        <f>Clef_répartition[[#This Row],[Code_Nom]]&amp;"_"&amp;Clef_répartition[[#This Row],[Nombre]]&amp;"_"&amp;Clef_répartition[[#This Row],[Année]]</f>
        <v>ASIRE_Association scolaire intercommunale de la région d'Echallens_23_2022</v>
      </c>
      <c r="H12139">
        <v>5534</v>
      </c>
      <c r="I12139" t="s">
        <v>241</v>
      </c>
      <c r="J12139">
        <v>2022</v>
      </c>
      <c r="K12139">
        <v>1.0259709477533609E-2</v>
      </c>
    </row>
    <row r="12140" spans="1:11" x14ac:dyDescent="0.25">
      <c r="A12140" t="s">
        <v>713</v>
      </c>
      <c r="B12140" t="s">
        <v>602</v>
      </c>
      <c r="C12140" t="s">
        <v>603</v>
      </c>
      <c r="D12140" t="str">
        <f>Clef_répartition[[#This Row],[Code association]]&amp;"_"&amp;Clef_répartition[[#This Row],[Nom association]]</f>
        <v>ASIRE_Association scolaire intercommunale de la région d'Echallens</v>
      </c>
      <c r="E12140">
        <f>COUNTIFS(D$2:D12140,Clef_répartition[[#This Row],[Code_Nom]],J$2:J12140,Clef_répartition[[#This Row],[Année]])</f>
        <v>24</v>
      </c>
      <c r="F12140">
        <f>IF(Clef_répartition[[#This Row],[Code_Nom]]=D12139,F12139-1,(COUNTIFS(Clef_répartition[Code_Nom],Clef_répartition[[#This Row],[Code_Nom]],Clef_répartition[Année],Clef_répartition[[#This Row],[Année]])))</f>
        <v>3</v>
      </c>
      <c r="G12140" t="str">
        <f>Clef_répartition[[#This Row],[Code_Nom]]&amp;"_"&amp;Clef_répartition[[#This Row],[Nombre]]&amp;"_"&amp;Clef_répartition[[#This Row],[Année]]</f>
        <v>ASIRE_Association scolaire intercommunale de la région d'Echallens_24_2022</v>
      </c>
      <c r="H12140">
        <v>5535</v>
      </c>
      <c r="I12140" t="s">
        <v>242</v>
      </c>
      <c r="J12140">
        <v>2022</v>
      </c>
      <c r="K12140">
        <v>2.7562387837334508E-2</v>
      </c>
    </row>
    <row r="12141" spans="1:11" x14ac:dyDescent="0.25">
      <c r="A12141" t="s">
        <v>713</v>
      </c>
      <c r="B12141" t="s">
        <v>602</v>
      </c>
      <c r="C12141" t="s">
        <v>603</v>
      </c>
      <c r="D12141" t="str">
        <f>Clef_répartition[[#This Row],[Code association]]&amp;"_"&amp;Clef_répartition[[#This Row],[Nom association]]</f>
        <v>ASIRE_Association scolaire intercommunale de la région d'Echallens</v>
      </c>
      <c r="E12141">
        <f>COUNTIFS(D$2:D12141,Clef_répartition[[#This Row],[Code_Nom]],J$2:J12141,Clef_répartition[[#This Row],[Année]])</f>
        <v>25</v>
      </c>
      <c r="F12141">
        <f>IF(Clef_répartition[[#This Row],[Code_Nom]]=D12140,F12140-1,(COUNTIFS(Clef_répartition[Code_Nom],Clef_répartition[[#This Row],[Code_Nom]],Clef_répartition[Année],Clef_répartition[[#This Row],[Année]])))</f>
        <v>2</v>
      </c>
      <c r="G12141" t="str">
        <f>Clef_répartition[[#This Row],[Code_Nom]]&amp;"_"&amp;Clef_répartition[[#This Row],[Nombre]]&amp;"_"&amp;Clef_répartition[[#This Row],[Année]]</f>
        <v>ASIRE_Association scolaire intercommunale de la région d'Echallens_25_2022</v>
      </c>
      <c r="H12141">
        <v>5537</v>
      </c>
      <c r="I12141" t="s">
        <v>282</v>
      </c>
      <c r="J12141">
        <v>2022</v>
      </c>
      <c r="K12141">
        <v>4.4289438932719333E-2</v>
      </c>
    </row>
    <row r="12142" spans="1:11" x14ac:dyDescent="0.25">
      <c r="A12142" t="s">
        <v>713</v>
      </c>
      <c r="B12142" t="s">
        <v>602</v>
      </c>
      <c r="C12142" t="s">
        <v>603</v>
      </c>
      <c r="D12142" t="str">
        <f>Clef_répartition[[#This Row],[Code association]]&amp;"_"&amp;Clef_répartition[[#This Row],[Nom association]]</f>
        <v>ASIRE_Association scolaire intercommunale de la région d'Echallens</v>
      </c>
      <c r="E12142">
        <f>COUNTIFS(D$2:D12142,Clef_répartition[[#This Row],[Code_Nom]],J$2:J12142,Clef_répartition[[#This Row],[Année]])</f>
        <v>26</v>
      </c>
      <c r="F12142">
        <f>IF(Clef_répartition[[#This Row],[Code_Nom]]=D12141,F12141-1,(COUNTIFS(Clef_répartition[Code_Nom],Clef_répartition[[#This Row],[Code_Nom]],Clef_répartition[Année],Clef_répartition[[#This Row],[Année]])))</f>
        <v>1</v>
      </c>
      <c r="G12142" t="str">
        <f>Clef_répartition[[#This Row],[Code_Nom]]&amp;"_"&amp;Clef_répartition[[#This Row],[Nombre]]&amp;"_"&amp;Clef_répartition[[#This Row],[Année]]</f>
        <v>ASIRE_Association scolaire intercommunale de la région d'Echallens_26_2022</v>
      </c>
      <c r="H12142">
        <v>5539</v>
      </c>
      <c r="I12142" t="s">
        <v>288</v>
      </c>
      <c r="J12142">
        <v>2022</v>
      </c>
      <c r="K12142">
        <v>3.7449632614363591E-2</v>
      </c>
    </row>
    <row r="12143" spans="1:11" x14ac:dyDescent="0.25">
      <c r="A12143" t="s">
        <v>713</v>
      </c>
      <c r="B12143" t="s">
        <v>714</v>
      </c>
      <c r="C12143" t="s">
        <v>715</v>
      </c>
      <c r="D12143" t="str">
        <f>Clef_répartition[[#This Row],[Code association]]&amp;"_"&amp;Clef_répartition[[#This Row],[Nom association]]</f>
        <v>ASISE_Association scolaire intercommunale de Saint-Prex et environs</v>
      </c>
      <c r="E12143">
        <f>COUNTIFS(D$2:D12143,Clef_répartition[[#This Row],[Code_Nom]],J$2:J12143,Clef_répartition[[#This Row],[Année]])</f>
        <v>1</v>
      </c>
      <c r="F12143">
        <f>IF(Clef_répartition[[#This Row],[Code_Nom]]=D12142,F12142-1,(COUNTIFS(Clef_répartition[Code_Nom],Clef_répartition[[#This Row],[Code_Nom]],Clef_répartition[Année],Clef_répartition[[#This Row],[Année]])))</f>
        <v>5</v>
      </c>
      <c r="G12143" t="str">
        <f>Clef_répartition[[#This Row],[Code_Nom]]&amp;"_"&amp;Clef_répartition[[#This Row],[Nombre]]&amp;"_"&amp;Clef_répartition[[#This Row],[Année]]</f>
        <v>ASISE_Association scolaire intercommunale de Saint-Prex et environs_1_2022</v>
      </c>
      <c r="H12143">
        <v>5631</v>
      </c>
      <c r="I12143" t="s">
        <v>92</v>
      </c>
      <c r="J12143">
        <v>2022</v>
      </c>
      <c r="K12143">
        <v>7.5395319212092679E-2</v>
      </c>
    </row>
    <row r="12144" spans="1:11" x14ac:dyDescent="0.25">
      <c r="A12144" t="s">
        <v>713</v>
      </c>
      <c r="B12144" t="s">
        <v>714</v>
      </c>
      <c r="C12144" t="s">
        <v>715</v>
      </c>
      <c r="D12144" t="str">
        <f>Clef_répartition[[#This Row],[Code association]]&amp;"_"&amp;Clef_répartition[[#This Row],[Nom association]]</f>
        <v>ASISE_Association scolaire intercommunale de Saint-Prex et environs</v>
      </c>
      <c r="E12144">
        <f>COUNTIFS(D$2:D12144,Clef_répartition[[#This Row],[Code_Nom]],J$2:J12144,Clef_répartition[[#This Row],[Année]])</f>
        <v>2</v>
      </c>
      <c r="F12144">
        <f>IF(Clef_répartition[[#This Row],[Code_Nom]]=D12143,F12143-1,(COUNTIFS(Clef_répartition[Code_Nom],Clef_répartition[[#This Row],[Code_Nom]],Clef_répartition[Année],Clef_répartition[[#This Row],[Année]])))</f>
        <v>4</v>
      </c>
      <c r="G12144" t="str">
        <f>Clef_répartition[[#This Row],[Code_Nom]]&amp;"_"&amp;Clef_répartition[[#This Row],[Nombre]]&amp;"_"&amp;Clef_répartition[[#This Row],[Année]]</f>
        <v>ASISE_Association scolaire intercommunale de Saint-Prex et environs_2_2022</v>
      </c>
      <c r="H12144">
        <v>5640</v>
      </c>
      <c r="I12144" t="s">
        <v>168</v>
      </c>
      <c r="J12144">
        <v>2022</v>
      </c>
      <c r="K12144">
        <v>9.5081136443579434E-2</v>
      </c>
    </row>
    <row r="12145" spans="1:11" x14ac:dyDescent="0.25">
      <c r="A12145" t="s">
        <v>713</v>
      </c>
      <c r="B12145" t="s">
        <v>714</v>
      </c>
      <c r="C12145" t="s">
        <v>715</v>
      </c>
      <c r="D12145" t="str">
        <f>Clef_répartition[[#This Row],[Code association]]&amp;"_"&amp;Clef_répartition[[#This Row],[Nom association]]</f>
        <v>ASISE_Association scolaire intercommunale de Saint-Prex et environs</v>
      </c>
      <c r="E12145">
        <f>COUNTIFS(D$2:D12145,Clef_répartition[[#This Row],[Code_Nom]],J$2:J12145,Clef_répartition[[#This Row],[Année]])</f>
        <v>3</v>
      </c>
      <c r="F12145">
        <f>IF(Clef_répartition[[#This Row],[Code_Nom]]=D12144,F12144-1,(COUNTIFS(Clef_répartition[Code_Nom],Clef_répartition[[#This Row],[Code_Nom]],Clef_répartition[Année],Clef_répartition[[#This Row],[Année]])))</f>
        <v>3</v>
      </c>
      <c r="G12145" t="str">
        <f>Clef_répartition[[#This Row],[Code_Nom]]&amp;"_"&amp;Clef_répartition[[#This Row],[Nombre]]&amp;"_"&amp;Clef_répartition[[#This Row],[Année]]</f>
        <v>ASISE_Association scolaire intercommunale de Saint-Prex et environs_3_2022</v>
      </c>
      <c r="H12145">
        <v>5646</v>
      </c>
      <c r="I12145" t="s">
        <v>247</v>
      </c>
      <c r="J12145">
        <v>2022</v>
      </c>
      <c r="K12145">
        <v>0.56799387747333419</v>
      </c>
    </row>
    <row r="12146" spans="1:11" x14ac:dyDescent="0.25">
      <c r="A12146" t="s">
        <v>713</v>
      </c>
      <c r="B12146" t="s">
        <v>714</v>
      </c>
      <c r="C12146" t="s">
        <v>715</v>
      </c>
      <c r="D12146" t="str">
        <f>Clef_répartition[[#This Row],[Code association]]&amp;"_"&amp;Clef_répartition[[#This Row],[Nom association]]</f>
        <v>ASISE_Association scolaire intercommunale de Saint-Prex et environs</v>
      </c>
      <c r="E12146">
        <f>COUNTIFS(D$2:D12146,Clef_répartition[[#This Row],[Code_Nom]],J$2:J12146,Clef_répartition[[#This Row],[Année]])</f>
        <v>4</v>
      </c>
      <c r="F12146">
        <f>IF(Clef_répartition[[#This Row],[Code_Nom]]=D12145,F12145-1,(COUNTIFS(Clef_répartition[Code_Nom],Clef_répartition[[#This Row],[Code_Nom]],Clef_répartition[Année],Clef_répartition[[#This Row],[Année]])))</f>
        <v>2</v>
      </c>
      <c r="G12146" t="str">
        <f>Clef_répartition[[#This Row],[Code_Nom]]&amp;"_"&amp;Clef_répartition[[#This Row],[Nombre]]&amp;"_"&amp;Clef_répartition[[#This Row],[Année]]</f>
        <v>ASISE_Association scolaire intercommunale de Saint-Prex et environs_4_2022</v>
      </c>
      <c r="H12146" s="17">
        <v>5652</v>
      </c>
      <c r="I12146" s="17" t="s">
        <v>284</v>
      </c>
      <c r="J12146" s="17">
        <v>2022</v>
      </c>
      <c r="K12146" s="17">
        <v>7.0476445183184119E-2</v>
      </c>
    </row>
    <row r="12147" spans="1:11" x14ac:dyDescent="0.25">
      <c r="A12147" t="s">
        <v>713</v>
      </c>
      <c r="B12147" t="s">
        <v>714</v>
      </c>
      <c r="C12147" t="s">
        <v>715</v>
      </c>
      <c r="D12147" t="str">
        <f>Clef_répartition[[#This Row],[Code association]]&amp;"_"&amp;Clef_répartition[[#This Row],[Nom association]]</f>
        <v>ASISE_Association scolaire intercommunale de Saint-Prex et environs</v>
      </c>
      <c r="E12147">
        <f>COUNTIFS(D$2:D12147,Clef_répartition[[#This Row],[Code_Nom]],J$2:J12147,Clef_répartition[[#This Row],[Année]])</f>
        <v>5</v>
      </c>
      <c r="F12147">
        <f>IF(Clef_répartition[[#This Row],[Code_Nom]]=D12146,F12146-1,(COUNTIFS(Clef_répartition[Code_Nom],Clef_répartition[[#This Row],[Code_Nom]],Clef_répartition[Année],Clef_répartition[[#This Row],[Année]])))</f>
        <v>1</v>
      </c>
      <c r="G12147" t="str">
        <f>Clef_répartition[[#This Row],[Code_Nom]]&amp;"_"&amp;Clef_répartition[[#This Row],[Nombre]]&amp;"_"&amp;Clef_répartition[[#This Row],[Année]]</f>
        <v>ASISE_Association scolaire intercommunale de Saint-Prex et environs_5_2022</v>
      </c>
      <c r="H12147" s="17">
        <v>5655</v>
      </c>
      <c r="I12147" s="17" t="s">
        <v>297</v>
      </c>
      <c r="J12147" s="17">
        <v>2022</v>
      </c>
      <c r="K12147" s="17">
        <v>0.1910532216878095</v>
      </c>
    </row>
    <row r="12148" spans="1:11" x14ac:dyDescent="0.25">
      <c r="A12148" t="s">
        <v>713</v>
      </c>
      <c r="B12148" t="s">
        <v>705</v>
      </c>
      <c r="C12148" t="s">
        <v>706</v>
      </c>
      <c r="D12148" t="str">
        <f>Clef_répartition[[#This Row],[Code association]]&amp;"_"&amp;Clef_répartition[[#This Row],[Nom association]]</f>
        <v>ASISEVV_Association scolaire intercommunale La Sarraz environs et Veyron-Venoge</v>
      </c>
      <c r="E12148">
        <f>COUNTIFS(D$2:D12148,Clef_répartition[[#This Row],[Code_Nom]],J$2:J12148,Clef_répartition[[#This Row],[Année]])</f>
        <v>1</v>
      </c>
      <c r="F12148">
        <f>IF(Clef_répartition[[#This Row],[Code_Nom]]=D12147,F12147-1,(COUNTIFS(Clef_répartition[Code_Nom],Clef_répartition[[#This Row],[Code_Nom]],Clef_répartition[Année],Clef_répartition[[#This Row],[Année]])))</f>
        <v>13</v>
      </c>
      <c r="G12148" t="str">
        <f>Clef_répartition[[#This Row],[Code_Nom]]&amp;"_"&amp;Clef_répartition[[#This Row],[Nombre]]&amp;"_"&amp;Clef_répartition[[#This Row],[Année]]</f>
        <v>ASISEVV_Association scolaire intercommunale La Sarraz environs et Veyron-Venoge_1_2022</v>
      </c>
      <c r="H12148">
        <v>5475</v>
      </c>
      <c r="I12148" t="s">
        <v>55</v>
      </c>
      <c r="J12148">
        <v>2022</v>
      </c>
      <c r="K12148">
        <v>0</v>
      </c>
    </row>
    <row r="12149" spans="1:11" x14ac:dyDescent="0.25">
      <c r="A12149" t="s">
        <v>713</v>
      </c>
      <c r="B12149" t="s">
        <v>705</v>
      </c>
      <c r="C12149" t="s">
        <v>706</v>
      </c>
      <c r="D12149" t="str">
        <f>Clef_répartition[[#This Row],[Code association]]&amp;"_"&amp;Clef_répartition[[#This Row],[Nom association]]</f>
        <v>ASISEVV_Association scolaire intercommunale La Sarraz environs et Veyron-Venoge</v>
      </c>
      <c r="E12149">
        <f>COUNTIFS(D$2:D12149,Clef_répartition[[#This Row],[Code_Nom]],J$2:J12149,Clef_répartition[[#This Row],[Année]])</f>
        <v>2</v>
      </c>
      <c r="F12149">
        <f>IF(Clef_répartition[[#This Row],[Code_Nom]]=D12148,F12148-1,(COUNTIFS(Clef_répartition[Code_Nom],Clef_répartition[[#This Row],[Code_Nom]],Clef_répartition[Année],Clef_répartition[[#This Row],[Année]])))</f>
        <v>12</v>
      </c>
      <c r="G12149" t="str">
        <f>Clef_répartition[[#This Row],[Code_Nom]]&amp;"_"&amp;Clef_répartition[[#This Row],[Nombre]]&amp;"_"&amp;Clef_répartition[[#This Row],[Année]]</f>
        <v>ASISEVV_Association scolaire intercommunale La Sarraz environs et Veyron-Venoge_2_2022</v>
      </c>
      <c r="H12149">
        <v>5476</v>
      </c>
      <c r="I12149" t="s">
        <v>64</v>
      </c>
      <c r="J12149">
        <v>2022</v>
      </c>
      <c r="K12149">
        <v>0</v>
      </c>
    </row>
    <row r="12150" spans="1:11" x14ac:dyDescent="0.25">
      <c r="A12150" t="s">
        <v>713</v>
      </c>
      <c r="B12150" t="s">
        <v>705</v>
      </c>
      <c r="C12150" t="s">
        <v>706</v>
      </c>
      <c r="D12150" t="str">
        <f>Clef_répartition[[#This Row],[Code association]]&amp;"_"&amp;Clef_répartition[[#This Row],[Nom association]]</f>
        <v>ASISEVV_Association scolaire intercommunale La Sarraz environs et Veyron-Venoge</v>
      </c>
      <c r="E12150">
        <f>COUNTIFS(D$2:D12150,Clef_répartition[[#This Row],[Code_Nom]],J$2:J12150,Clef_répartition[[#This Row],[Année]])</f>
        <v>3</v>
      </c>
      <c r="F12150">
        <f>IF(Clef_répartition[[#This Row],[Code_Nom]]=D12149,F12149-1,(COUNTIFS(Clef_répartition[Code_Nom],Clef_répartition[[#This Row],[Code_Nom]],Clef_répartition[Année],Clef_répartition[[#This Row],[Année]])))</f>
        <v>11</v>
      </c>
      <c r="G12150" t="str">
        <f>Clef_répartition[[#This Row],[Code_Nom]]&amp;"_"&amp;Clef_répartition[[#This Row],[Nombre]]&amp;"_"&amp;Clef_répartition[[#This Row],[Année]]</f>
        <v>ASISEVV_Association scolaire intercommunale La Sarraz environs et Veyron-Venoge_3_2022</v>
      </c>
      <c r="H12150">
        <v>5479</v>
      </c>
      <c r="I12150" t="s">
        <v>85</v>
      </c>
      <c r="J12150">
        <v>2022</v>
      </c>
      <c r="K12150">
        <v>0</v>
      </c>
    </row>
    <row r="12151" spans="1:11" x14ac:dyDescent="0.25">
      <c r="A12151" t="s">
        <v>713</v>
      </c>
      <c r="B12151" t="s">
        <v>705</v>
      </c>
      <c r="C12151" t="s">
        <v>706</v>
      </c>
      <c r="D12151" t="str">
        <f>Clef_répartition[[#This Row],[Code association]]&amp;"_"&amp;Clef_répartition[[#This Row],[Nom association]]</f>
        <v>ASISEVV_Association scolaire intercommunale La Sarraz environs et Veyron-Venoge</v>
      </c>
      <c r="E12151">
        <f>COUNTIFS(D$2:D12151,Clef_répartition[[#This Row],[Code_Nom]],J$2:J12151,Clef_répartition[[#This Row],[Année]])</f>
        <v>4</v>
      </c>
      <c r="F12151">
        <f>IF(Clef_répartition[[#This Row],[Code_Nom]]=D12150,F12150-1,(COUNTIFS(Clef_répartition[Code_Nom],Clef_répartition[[#This Row],[Code_Nom]],Clef_répartition[Année],Clef_répartition[[#This Row],[Année]])))</f>
        <v>10</v>
      </c>
      <c r="G12151" t="str">
        <f>Clef_répartition[[#This Row],[Code_Nom]]&amp;"_"&amp;Clef_répartition[[#This Row],[Nombre]]&amp;"_"&amp;Clef_répartition[[#This Row],[Année]]</f>
        <v>ASISEVV_Association scolaire intercommunale La Sarraz environs et Veyron-Venoge_4_2022</v>
      </c>
      <c r="H12151">
        <v>5482</v>
      </c>
      <c r="I12151" t="s">
        <v>102</v>
      </c>
      <c r="J12151">
        <v>2022</v>
      </c>
      <c r="K12151">
        <v>0</v>
      </c>
    </row>
    <row r="12152" spans="1:11" x14ac:dyDescent="0.25">
      <c r="A12152" t="s">
        <v>713</v>
      </c>
      <c r="B12152" t="s">
        <v>705</v>
      </c>
      <c r="C12152" t="s">
        <v>706</v>
      </c>
      <c r="D12152" t="str">
        <f>Clef_répartition[[#This Row],[Code association]]&amp;"_"&amp;Clef_répartition[[#This Row],[Nom association]]</f>
        <v>ASISEVV_Association scolaire intercommunale La Sarraz environs et Veyron-Venoge</v>
      </c>
      <c r="E12152">
        <f>COUNTIFS(D$2:D12152,Clef_répartition[[#This Row],[Code_Nom]],J$2:J12152,Clef_répartition[[#This Row],[Année]])</f>
        <v>5</v>
      </c>
      <c r="F12152">
        <f>IF(Clef_répartition[[#This Row],[Code_Nom]]=D12151,F12151-1,(COUNTIFS(Clef_répartition[Code_Nom],Clef_répartition[[#This Row],[Code_Nom]],Clef_répartition[Année],Clef_répartition[[#This Row],[Année]])))</f>
        <v>9</v>
      </c>
      <c r="G12152" t="str">
        <f>Clef_répartition[[#This Row],[Code_Nom]]&amp;"_"&amp;Clef_répartition[[#This Row],[Nombre]]&amp;"_"&amp;Clef_répartition[[#This Row],[Année]]</f>
        <v>ASISEVV_Association scolaire intercommunale La Sarraz environs et Veyron-Venoge_5_2022</v>
      </c>
      <c r="H12152">
        <v>5483</v>
      </c>
      <c r="I12152" t="s">
        <v>113</v>
      </c>
      <c r="J12152">
        <v>2022</v>
      </c>
      <c r="K12152">
        <v>0</v>
      </c>
    </row>
    <row r="12153" spans="1:11" x14ac:dyDescent="0.25">
      <c r="A12153" t="s">
        <v>713</v>
      </c>
      <c r="B12153" t="s">
        <v>705</v>
      </c>
      <c r="C12153" t="s">
        <v>706</v>
      </c>
      <c r="D12153" t="str">
        <f>Clef_répartition[[#This Row],[Code association]]&amp;"_"&amp;Clef_répartition[[#This Row],[Nom association]]</f>
        <v>ASISEVV_Association scolaire intercommunale La Sarraz environs et Veyron-Venoge</v>
      </c>
      <c r="E12153">
        <f>COUNTIFS(D$2:D12153,Clef_répartition[[#This Row],[Code_Nom]],J$2:J12153,Clef_répartition[[#This Row],[Année]])</f>
        <v>6</v>
      </c>
      <c r="F12153">
        <f>IF(Clef_répartition[[#This Row],[Code_Nom]]=D12152,F12152-1,(COUNTIFS(Clef_répartition[Code_Nom],Clef_répartition[[#This Row],[Code_Nom]],Clef_répartition[Année],Clef_répartition[[#This Row],[Année]])))</f>
        <v>8</v>
      </c>
      <c r="G12153" t="str">
        <f>Clef_répartition[[#This Row],[Code_Nom]]&amp;"_"&amp;Clef_répartition[[#This Row],[Nombre]]&amp;"_"&amp;Clef_répartition[[#This Row],[Année]]</f>
        <v>ASISEVV_Association scolaire intercommunale La Sarraz environs et Veyron-Venoge_6_2022</v>
      </c>
      <c r="H12153">
        <v>5498</v>
      </c>
      <c r="I12153" t="s">
        <v>149</v>
      </c>
      <c r="J12153">
        <v>2022</v>
      </c>
      <c r="K12153">
        <v>0</v>
      </c>
    </row>
    <row r="12154" spans="1:11" x14ac:dyDescent="0.25">
      <c r="A12154" t="s">
        <v>713</v>
      </c>
      <c r="B12154" t="s">
        <v>705</v>
      </c>
      <c r="C12154" t="s">
        <v>706</v>
      </c>
      <c r="D12154" t="str">
        <f>Clef_répartition[[#This Row],[Code association]]&amp;"_"&amp;Clef_répartition[[#This Row],[Nom association]]</f>
        <v>ASISEVV_Association scolaire intercommunale La Sarraz environs et Veyron-Venoge</v>
      </c>
      <c r="E12154">
        <f>COUNTIFS(D$2:D12154,Clef_répartition[[#This Row],[Code_Nom]],J$2:J12154,Clef_répartition[[#This Row],[Année]])</f>
        <v>7</v>
      </c>
      <c r="F12154">
        <f>IF(Clef_répartition[[#This Row],[Code_Nom]]=D12153,F12153-1,(COUNTIFS(Clef_répartition[Code_Nom],Clef_répartition[[#This Row],[Code_Nom]],Clef_répartition[Année],Clef_répartition[[#This Row],[Année]])))</f>
        <v>7</v>
      </c>
      <c r="G12154" t="str">
        <f>Clef_répartition[[#This Row],[Code_Nom]]&amp;"_"&amp;Clef_répartition[[#This Row],[Nombre]]&amp;"_"&amp;Clef_répartition[[#This Row],[Année]]</f>
        <v>ASISEVV_Association scolaire intercommunale La Sarraz environs et Veyron-Venoge_7_2022</v>
      </c>
      <c r="H12154">
        <v>5486</v>
      </c>
      <c r="I12154" t="s">
        <v>145</v>
      </c>
      <c r="J12154">
        <v>2022</v>
      </c>
      <c r="K12154">
        <v>0</v>
      </c>
    </row>
    <row r="12155" spans="1:11" x14ac:dyDescent="0.25">
      <c r="A12155" t="s">
        <v>713</v>
      </c>
      <c r="B12155" t="s">
        <v>705</v>
      </c>
      <c r="C12155" t="s">
        <v>706</v>
      </c>
      <c r="D12155" t="str">
        <f>Clef_répartition[[#This Row],[Code association]]&amp;"_"&amp;Clef_répartition[[#This Row],[Nom association]]</f>
        <v>ASISEVV_Association scolaire intercommunale La Sarraz environs et Veyron-Venoge</v>
      </c>
      <c r="E12155">
        <f>COUNTIFS(D$2:D12155,Clef_répartition[[#This Row],[Code_Nom]],J$2:J12155,Clef_répartition[[#This Row],[Année]])</f>
        <v>8</v>
      </c>
      <c r="F12155">
        <f>IF(Clef_répartition[[#This Row],[Code_Nom]]=D12154,F12154-1,(COUNTIFS(Clef_répartition[Code_Nom],Clef_répartition[[#This Row],[Code_Nom]],Clef_répartition[Année],Clef_répartition[[#This Row],[Année]])))</f>
        <v>6</v>
      </c>
      <c r="G12155" t="str">
        <f>Clef_répartition[[#This Row],[Code_Nom]]&amp;"_"&amp;Clef_répartition[[#This Row],[Nombre]]&amp;"_"&amp;Clef_répartition[[#This Row],[Année]]</f>
        <v>ASISEVV_Association scolaire intercommunale La Sarraz environs et Veyron-Venoge_8_2022</v>
      </c>
      <c r="H12155">
        <v>5488</v>
      </c>
      <c r="I12155" t="s">
        <v>174</v>
      </c>
      <c r="J12155">
        <v>2022</v>
      </c>
      <c r="K12155">
        <v>0</v>
      </c>
    </row>
    <row r="12156" spans="1:11" x14ac:dyDescent="0.25">
      <c r="A12156" t="s">
        <v>713</v>
      </c>
      <c r="B12156" t="s">
        <v>705</v>
      </c>
      <c r="C12156" t="s">
        <v>706</v>
      </c>
      <c r="D12156" t="str">
        <f>Clef_répartition[[#This Row],[Code association]]&amp;"_"&amp;Clef_répartition[[#This Row],[Nom association]]</f>
        <v>ASISEVV_Association scolaire intercommunale La Sarraz environs et Veyron-Venoge</v>
      </c>
      <c r="E12156">
        <f>COUNTIFS(D$2:D12156,Clef_répartition[[#This Row],[Code_Nom]],J$2:J12156,Clef_répartition[[#This Row],[Année]])</f>
        <v>9</v>
      </c>
      <c r="F12156">
        <f>IF(Clef_répartition[[#This Row],[Code_Nom]]=D12155,F12155-1,(COUNTIFS(Clef_répartition[Code_Nom],Clef_répartition[[#This Row],[Code_Nom]],Clef_répartition[Année],Clef_répartition[[#This Row],[Année]])))</f>
        <v>5</v>
      </c>
      <c r="G12156" t="str">
        <f>Clef_répartition[[#This Row],[Code_Nom]]&amp;"_"&amp;Clef_répartition[[#This Row],[Nombre]]&amp;"_"&amp;Clef_répartition[[#This Row],[Année]]</f>
        <v>ASISEVV_Association scolaire intercommunale La Sarraz environs et Veyron-Venoge_9_2022</v>
      </c>
      <c r="H12156">
        <v>5490</v>
      </c>
      <c r="I12156" t="s">
        <v>178</v>
      </c>
      <c r="J12156">
        <v>2022</v>
      </c>
      <c r="K12156">
        <v>0</v>
      </c>
    </row>
    <row r="12157" spans="1:11" x14ac:dyDescent="0.25">
      <c r="A12157" t="s">
        <v>713</v>
      </c>
      <c r="B12157" t="s">
        <v>705</v>
      </c>
      <c r="C12157" t="s">
        <v>706</v>
      </c>
      <c r="D12157" t="str">
        <f>Clef_répartition[[#This Row],[Code association]]&amp;"_"&amp;Clef_répartition[[#This Row],[Nom association]]</f>
        <v>ASISEVV_Association scolaire intercommunale La Sarraz environs et Veyron-Venoge</v>
      </c>
      <c r="E12157">
        <f>COUNTIFS(D$2:D12157,Clef_répartition[[#This Row],[Code_Nom]],J$2:J12157,Clef_répartition[[#This Row],[Année]])</f>
        <v>10</v>
      </c>
      <c r="F12157">
        <f>IF(Clef_répartition[[#This Row],[Code_Nom]]=D12156,F12156-1,(COUNTIFS(Clef_répartition[Code_Nom],Clef_répartition[[#This Row],[Code_Nom]],Clef_répartition[Année],Clef_répartition[[#This Row],[Année]])))</f>
        <v>4</v>
      </c>
      <c r="G12157" t="str">
        <f>Clef_répartition[[#This Row],[Code_Nom]]&amp;"_"&amp;Clef_répartition[[#This Row],[Nombre]]&amp;"_"&amp;Clef_répartition[[#This Row],[Année]]</f>
        <v>ASISEVV_Association scolaire intercommunale La Sarraz environs et Veyron-Venoge_10_2022</v>
      </c>
      <c r="H12157">
        <v>5491</v>
      </c>
      <c r="I12157" t="s">
        <v>181</v>
      </c>
      <c r="J12157">
        <v>2022</v>
      </c>
      <c r="K12157">
        <v>0</v>
      </c>
    </row>
    <row r="12158" spans="1:11" x14ac:dyDescent="0.25">
      <c r="A12158" t="s">
        <v>713</v>
      </c>
      <c r="B12158" t="s">
        <v>705</v>
      </c>
      <c r="C12158" t="s">
        <v>706</v>
      </c>
      <c r="D12158" t="str">
        <f>Clef_répartition[[#This Row],[Code association]]&amp;"_"&amp;Clef_répartition[[#This Row],[Nom association]]</f>
        <v>ASISEVV_Association scolaire intercommunale La Sarraz environs et Veyron-Venoge</v>
      </c>
      <c r="E12158">
        <f>COUNTIFS(D$2:D12158,Clef_répartition[[#This Row],[Code_Nom]],J$2:J12158,Clef_répartition[[#This Row],[Année]])</f>
        <v>11</v>
      </c>
      <c r="F12158">
        <f>IF(Clef_répartition[[#This Row],[Code_Nom]]=D12157,F12157-1,(COUNTIFS(Clef_répartition[Code_Nom],Clef_répartition[[#This Row],[Code_Nom]],Clef_répartition[Année],Clef_répartition[[#This Row],[Année]])))</f>
        <v>3</v>
      </c>
      <c r="G12158" t="str">
        <f>Clef_répartition[[#This Row],[Code_Nom]]&amp;"_"&amp;Clef_répartition[[#This Row],[Nombre]]&amp;"_"&amp;Clef_répartition[[#This Row],[Année]]</f>
        <v>ASISEVV_Association scolaire intercommunale La Sarraz environs et Veyron-Venoge_11_2022</v>
      </c>
      <c r="H12158">
        <v>5492</v>
      </c>
      <c r="I12158" t="s">
        <v>189</v>
      </c>
      <c r="J12158">
        <v>2022</v>
      </c>
      <c r="K12158">
        <v>0</v>
      </c>
    </row>
    <row r="12159" spans="1:11" x14ac:dyDescent="0.25">
      <c r="A12159" t="s">
        <v>713</v>
      </c>
      <c r="B12159" t="s">
        <v>705</v>
      </c>
      <c r="C12159" t="s">
        <v>706</v>
      </c>
      <c r="D12159" t="str">
        <f>Clef_répartition[[#This Row],[Code association]]&amp;"_"&amp;Clef_répartition[[#This Row],[Nom association]]</f>
        <v>ASISEVV_Association scolaire intercommunale La Sarraz environs et Veyron-Venoge</v>
      </c>
      <c r="E12159">
        <f>COUNTIFS(D$2:D12159,Clef_répartition[[#This Row],[Code_Nom]],J$2:J12159,Clef_répartition[[#This Row],[Année]])</f>
        <v>12</v>
      </c>
      <c r="F12159">
        <f>IF(Clef_répartition[[#This Row],[Code_Nom]]=D12158,F12158-1,(COUNTIFS(Clef_répartition[Code_Nom],Clef_répartition[[#This Row],[Code_Nom]],Clef_répartition[Année],Clef_répartition[[#This Row],[Année]])))</f>
        <v>2</v>
      </c>
      <c r="G12159" t="str">
        <f>Clef_répartition[[#This Row],[Code_Nom]]&amp;"_"&amp;Clef_répartition[[#This Row],[Nombre]]&amp;"_"&amp;Clef_répartition[[#This Row],[Année]]</f>
        <v>ASISEVV_Association scolaire intercommunale La Sarraz environs et Veyron-Venoge_12_2022</v>
      </c>
      <c r="H12159">
        <v>5493</v>
      </c>
      <c r="I12159" t="s">
        <v>205</v>
      </c>
      <c r="J12159">
        <v>2022</v>
      </c>
      <c r="K12159">
        <v>0</v>
      </c>
    </row>
    <row r="12160" spans="1:11" x14ac:dyDescent="0.25">
      <c r="A12160" t="s">
        <v>713</v>
      </c>
      <c r="B12160" t="s">
        <v>705</v>
      </c>
      <c r="C12160" t="s">
        <v>706</v>
      </c>
      <c r="D12160" t="str">
        <f>Clef_répartition[[#This Row],[Code association]]&amp;"_"&amp;Clef_répartition[[#This Row],[Nom association]]</f>
        <v>ASISEVV_Association scolaire intercommunale La Sarraz environs et Veyron-Venoge</v>
      </c>
      <c r="E12160">
        <f>COUNTIFS(D$2:D12160,Clef_répartition[[#This Row],[Code_Nom]],J$2:J12160,Clef_répartition[[#This Row],[Année]])</f>
        <v>13</v>
      </c>
      <c r="F12160">
        <f>IF(Clef_répartition[[#This Row],[Code_Nom]]=D12159,F12159-1,(COUNTIFS(Clef_répartition[Code_Nom],Clef_répartition[[#This Row],[Code_Nom]],Clef_répartition[Année],Clef_répartition[[#This Row],[Année]])))</f>
        <v>1</v>
      </c>
      <c r="G12160" t="str">
        <f>Clef_répartition[[#This Row],[Code_Nom]]&amp;"_"&amp;Clef_répartition[[#This Row],[Nombre]]&amp;"_"&amp;Clef_répartition[[#This Row],[Année]]</f>
        <v>ASISEVV_Association scolaire intercommunale La Sarraz environs et Veyron-Venoge_13_2022</v>
      </c>
      <c r="H12160">
        <v>5497</v>
      </c>
      <c r="I12160" t="s">
        <v>217</v>
      </c>
      <c r="J12160">
        <v>2022</v>
      </c>
      <c r="K12160">
        <v>0</v>
      </c>
    </row>
    <row r="12161" spans="1:11" x14ac:dyDescent="0.25">
      <c r="A12161" t="s">
        <v>713</v>
      </c>
      <c r="B12161" t="s">
        <v>517</v>
      </c>
      <c r="C12161" t="s">
        <v>518</v>
      </c>
      <c r="D12161" t="str">
        <f>Clef_répartition[[#This Row],[Code association]]&amp;"_"&amp;Clef_répartition[[#This Row],[Nom association]]</f>
        <v>ASIVenoge_Association scolaire intercommunale de la Venoge</v>
      </c>
      <c r="E12161">
        <f>COUNTIFS(D$2:D12161,Clef_répartition[[#This Row],[Code_Nom]],J$2:J12161,Clef_répartition[[#This Row],[Année]])</f>
        <v>1</v>
      </c>
      <c r="F12161">
        <f>IF(Clef_répartition[[#This Row],[Code_Nom]]=D12160,F12160-1,(COUNTIFS(Clef_répartition[Code_Nom],Clef_répartition[[#This Row],[Code_Nom]],Clef_répartition[Année],Clef_répartition[[#This Row],[Année]])))</f>
        <v>6</v>
      </c>
      <c r="G12161" t="str">
        <f>Clef_répartition[[#This Row],[Code_Nom]]&amp;"_"&amp;Clef_répartition[[#This Row],[Nombre]]&amp;"_"&amp;Clef_répartition[[#This Row],[Année]]</f>
        <v>ASIVenoge_Association scolaire intercommunale de la Venoge_1_2022</v>
      </c>
      <c r="H12161">
        <v>5480</v>
      </c>
      <c r="I12161" t="s">
        <v>90</v>
      </c>
      <c r="J12161">
        <v>2022</v>
      </c>
      <c r="K12161">
        <v>0.13469999999999999</v>
      </c>
    </row>
    <row r="12162" spans="1:11" x14ac:dyDescent="0.25">
      <c r="A12162" t="s">
        <v>713</v>
      </c>
      <c r="B12162" t="s">
        <v>517</v>
      </c>
      <c r="C12162" t="s">
        <v>518</v>
      </c>
      <c r="D12162" t="str">
        <f>Clef_répartition[[#This Row],[Code association]]&amp;"_"&amp;Clef_répartition[[#This Row],[Nom association]]</f>
        <v>ASIVenoge_Association scolaire intercommunale de la Venoge</v>
      </c>
      <c r="E12162">
        <f>COUNTIFS(D$2:D12162,Clef_répartition[[#This Row],[Code_Nom]],J$2:J12162,Clef_répartition[[#This Row],[Année]])</f>
        <v>2</v>
      </c>
      <c r="F12162">
        <f>IF(Clef_répartition[[#This Row],[Code_Nom]]=D12161,F12161-1,(COUNTIFS(Clef_répartition[Code_Nom],Clef_répartition[[#This Row],[Code_Nom]],Clef_répartition[Année],Clef_répartition[[#This Row],[Année]])))</f>
        <v>5</v>
      </c>
      <c r="G12162" t="str">
        <f>Clef_répartition[[#This Row],[Code_Nom]]&amp;"_"&amp;Clef_répartition[[#This Row],[Nombre]]&amp;"_"&amp;Clef_répartition[[#This Row],[Année]]</f>
        <v>ASIVenoge_Association scolaire intercommunale de la Venoge_2_2022</v>
      </c>
      <c r="H12162">
        <v>5487</v>
      </c>
      <c r="I12162" t="s">
        <v>167</v>
      </c>
      <c r="J12162">
        <v>2022</v>
      </c>
      <c r="K12162">
        <v>4.4999999999999998E-2</v>
      </c>
    </row>
    <row r="12163" spans="1:11" x14ac:dyDescent="0.25">
      <c r="A12163" t="s">
        <v>713</v>
      </c>
      <c r="B12163" t="s">
        <v>517</v>
      </c>
      <c r="C12163" t="s">
        <v>518</v>
      </c>
      <c r="D12163" t="str">
        <f>Clef_répartition[[#This Row],[Code association]]&amp;"_"&amp;Clef_répartition[[#This Row],[Nom association]]</f>
        <v>ASIVenoge_Association scolaire intercommunale de la Venoge</v>
      </c>
      <c r="E12163">
        <f>COUNTIFS(D$2:D12163,Clef_répartition[[#This Row],[Code_Nom]],J$2:J12163,Clef_répartition[[#This Row],[Année]])</f>
        <v>3</v>
      </c>
      <c r="F12163">
        <f>IF(Clef_répartition[[#This Row],[Code_Nom]]=D12162,F12162-1,(COUNTIFS(Clef_répartition[Code_Nom],Clef_répartition[[#This Row],[Code_Nom]],Clef_répartition[Année],Clef_répartition[[#This Row],[Année]])))</f>
        <v>4</v>
      </c>
      <c r="G12163" t="str">
        <f>Clef_répartition[[#This Row],[Code_Nom]]&amp;"_"&amp;Clef_répartition[[#This Row],[Nombre]]&amp;"_"&amp;Clef_répartition[[#This Row],[Année]]</f>
        <v>ASIVenoge_Association scolaire intercommunale de la Venoge_3_2022</v>
      </c>
      <c r="H12163">
        <v>5489</v>
      </c>
      <c r="I12163" t="s">
        <v>175</v>
      </c>
      <c r="J12163">
        <v>2022</v>
      </c>
      <c r="K12163">
        <v>7.7299999999999994E-2</v>
      </c>
    </row>
    <row r="12164" spans="1:11" x14ac:dyDescent="0.25">
      <c r="A12164" t="s">
        <v>713</v>
      </c>
      <c r="B12164" t="s">
        <v>517</v>
      </c>
      <c r="C12164" t="s">
        <v>518</v>
      </c>
      <c r="D12164" t="str">
        <f>Clef_répartition[[#This Row],[Code association]]&amp;"_"&amp;Clef_répartition[[#This Row],[Nom association]]</f>
        <v>ASIVenoge_Association scolaire intercommunale de la Venoge</v>
      </c>
      <c r="E12164">
        <f>COUNTIFS(D$2:D12164,Clef_répartition[[#This Row],[Code_Nom]],J$2:J12164,Clef_répartition[[#This Row],[Année]])</f>
        <v>4</v>
      </c>
      <c r="F12164">
        <f>IF(Clef_répartition[[#This Row],[Code_Nom]]=D12163,F12163-1,(COUNTIFS(Clef_répartition[Code_Nom],Clef_répartition[[#This Row],[Code_Nom]],Clef_répartition[Année],Clef_répartition[[#This Row],[Année]])))</f>
        <v>3</v>
      </c>
      <c r="G12164" t="str">
        <f>Clef_répartition[[#This Row],[Code_Nom]]&amp;"_"&amp;Clef_répartition[[#This Row],[Nombre]]&amp;"_"&amp;Clef_répartition[[#This Row],[Année]]</f>
        <v>ASIVenoge_Association scolaire intercommunale de la Venoge_4_2022</v>
      </c>
      <c r="H12164">
        <v>5495</v>
      </c>
      <c r="I12164" t="s">
        <v>212</v>
      </c>
      <c r="J12164">
        <v>2022</v>
      </c>
      <c r="K12164">
        <v>0.37080000000000002</v>
      </c>
    </row>
    <row r="12165" spans="1:11" x14ac:dyDescent="0.25">
      <c r="A12165" t="s">
        <v>713</v>
      </c>
      <c r="B12165" t="s">
        <v>517</v>
      </c>
      <c r="C12165" t="s">
        <v>518</v>
      </c>
      <c r="D12165" t="str">
        <f>Clef_répartition[[#This Row],[Code association]]&amp;"_"&amp;Clef_répartition[[#This Row],[Nom association]]</f>
        <v>ASIVenoge_Association scolaire intercommunale de la Venoge</v>
      </c>
      <c r="E12165">
        <f>COUNTIFS(D$2:D12165,Clef_répartition[[#This Row],[Code_Nom]],J$2:J12165,Clef_répartition[[#This Row],[Année]])</f>
        <v>5</v>
      </c>
      <c r="F12165">
        <f>IF(Clef_répartition[[#This Row],[Code_Nom]]=D12164,F12164-1,(COUNTIFS(Clef_répartition[Code_Nom],Clef_répartition[[#This Row],[Code_Nom]],Clef_répartition[Année],Clef_répartition[[#This Row],[Année]])))</f>
        <v>2</v>
      </c>
      <c r="G12165" t="str">
        <f>Clef_répartition[[#This Row],[Code_Nom]]&amp;"_"&amp;Clef_répartition[[#This Row],[Nombre]]&amp;"_"&amp;Clef_répartition[[#This Row],[Année]]</f>
        <v>ASIVenoge_Association scolaire intercommunale de la Venoge_5_2022</v>
      </c>
      <c r="H12165">
        <v>5496</v>
      </c>
      <c r="I12165" t="s">
        <v>213</v>
      </c>
      <c r="J12165">
        <v>2022</v>
      </c>
      <c r="K12165">
        <v>0.23300000000000001</v>
      </c>
    </row>
    <row r="12166" spans="1:11" x14ac:dyDescent="0.25">
      <c r="A12166" t="s">
        <v>713</v>
      </c>
      <c r="B12166" t="s">
        <v>517</v>
      </c>
      <c r="C12166" t="s">
        <v>518</v>
      </c>
      <c r="D12166" t="str">
        <f>Clef_répartition[[#This Row],[Code association]]&amp;"_"&amp;Clef_répartition[[#This Row],[Nom association]]</f>
        <v>ASIVenoge_Association scolaire intercommunale de la Venoge</v>
      </c>
      <c r="E12166">
        <f>COUNTIFS(D$2:D12166,Clef_répartition[[#This Row],[Code_Nom]],J$2:J12166,Clef_répartition[[#This Row],[Année]])</f>
        <v>6</v>
      </c>
      <c r="F12166">
        <f>IF(Clef_répartition[[#This Row],[Code_Nom]]=D12165,F12165-1,(COUNTIFS(Clef_répartition[Code_Nom],Clef_répartition[[#This Row],[Code_Nom]],Clef_répartition[Année],Clef_répartition[[#This Row],[Année]])))</f>
        <v>1</v>
      </c>
      <c r="G12166" t="str">
        <f>Clef_répartition[[#This Row],[Code_Nom]]&amp;"_"&amp;Clef_répartition[[#This Row],[Nombre]]&amp;"_"&amp;Clef_répartition[[#This Row],[Année]]</f>
        <v>ASIVenoge_Association scolaire intercommunale de la Venoge_6_2022</v>
      </c>
      <c r="H12166">
        <v>5503</v>
      </c>
      <c r="I12166" t="s">
        <v>290</v>
      </c>
      <c r="J12166">
        <v>2022</v>
      </c>
      <c r="K12166">
        <v>0.13919999999999999</v>
      </c>
    </row>
    <row r="12167" spans="1:11" x14ac:dyDescent="0.25">
      <c r="A12167" t="s">
        <v>713</v>
      </c>
      <c r="B12167" t="s">
        <v>587</v>
      </c>
      <c r="C12167" t="s">
        <v>588</v>
      </c>
      <c r="D12167" t="str">
        <f>Clef_répartition[[#This Row],[Code association]]&amp;"_"&amp;Clef_répartition[[#This Row],[Nom association]]</f>
        <v>ASIVJ_Association intercommunale scolaire de la Vallée de Joux</v>
      </c>
      <c r="E12167">
        <f>COUNTIFS(D$2:D12167,Clef_répartition[[#This Row],[Code_Nom]],J$2:J12167,Clef_répartition[[#This Row],[Année]])</f>
        <v>1</v>
      </c>
      <c r="F12167">
        <f>IF(Clef_répartition[[#This Row],[Code_Nom]]=D12166,F12166-1,(COUNTIFS(Clef_répartition[Code_Nom],Clef_répartition[[#This Row],[Code_Nom]],Clef_répartition[Année],Clef_répartition[[#This Row],[Année]])))</f>
        <v>3</v>
      </c>
      <c r="G12167" t="str">
        <f>Clef_répartition[[#This Row],[Code_Nom]]&amp;"_"&amp;Clef_répartition[[#This Row],[Nombre]]&amp;"_"&amp;Clef_répartition[[#This Row],[Année]]</f>
        <v>ASIVJ_Association intercommunale scolaire de la Vallée de Joux_1_2022</v>
      </c>
      <c r="H12167">
        <v>5871</v>
      </c>
      <c r="I12167" t="s">
        <v>143</v>
      </c>
      <c r="J12167">
        <v>2022</v>
      </c>
      <c r="K12167">
        <v>0.21</v>
      </c>
    </row>
    <row r="12168" spans="1:11" x14ac:dyDescent="0.25">
      <c r="A12168" t="s">
        <v>713</v>
      </c>
      <c r="B12168" t="s">
        <v>587</v>
      </c>
      <c r="C12168" t="s">
        <v>588</v>
      </c>
      <c r="D12168" t="str">
        <f>Clef_répartition[[#This Row],[Code association]]&amp;"_"&amp;Clef_répartition[[#This Row],[Nom association]]</f>
        <v>ASIVJ_Association intercommunale scolaire de la Vallée de Joux</v>
      </c>
      <c r="E12168">
        <f>COUNTIFS(D$2:D12168,Clef_répartition[[#This Row],[Code_Nom]],J$2:J12168,Clef_répartition[[#This Row],[Année]])</f>
        <v>2</v>
      </c>
      <c r="F12168">
        <f>IF(Clef_répartition[[#This Row],[Code_Nom]]=D12167,F12167-1,(COUNTIFS(Clef_répartition[Code_Nom],Clef_répartition[[#This Row],[Code_Nom]],Clef_répartition[Année],Clef_répartition[[#This Row],[Année]])))</f>
        <v>2</v>
      </c>
      <c r="G12168" t="str">
        <f>Clef_répartition[[#This Row],[Code_Nom]]&amp;"_"&amp;Clef_répartition[[#This Row],[Nombre]]&amp;"_"&amp;Clef_répartition[[#This Row],[Année]]</f>
        <v>ASIVJ_Association intercommunale scolaire de la Vallée de Joux_2_2022</v>
      </c>
      <c r="H12168">
        <v>5872</v>
      </c>
      <c r="I12168" t="s">
        <v>154</v>
      </c>
      <c r="J12168">
        <v>2022</v>
      </c>
      <c r="K12168">
        <v>0.67</v>
      </c>
    </row>
    <row r="12169" spans="1:11" x14ac:dyDescent="0.25">
      <c r="A12169" t="s">
        <v>713</v>
      </c>
      <c r="B12169" t="s">
        <v>587</v>
      </c>
      <c r="C12169" t="s">
        <v>588</v>
      </c>
      <c r="D12169" t="str">
        <f>Clef_répartition[[#This Row],[Code association]]&amp;"_"&amp;Clef_répartition[[#This Row],[Nom association]]</f>
        <v>ASIVJ_Association intercommunale scolaire de la Vallée de Joux</v>
      </c>
      <c r="E12169">
        <f>COUNTIFS(D$2:D12169,Clef_répartition[[#This Row],[Code_Nom]],J$2:J12169,Clef_répartition[[#This Row],[Année]])</f>
        <v>3</v>
      </c>
      <c r="F12169">
        <f>IF(Clef_répartition[[#This Row],[Code_Nom]]=D12168,F12168-1,(COUNTIFS(Clef_répartition[Code_Nom],Clef_répartition[[#This Row],[Code_Nom]],Clef_répartition[Année],Clef_répartition[[#This Row],[Année]])))</f>
        <v>1</v>
      </c>
      <c r="G12169" t="str">
        <f>Clef_répartition[[#This Row],[Code_Nom]]&amp;"_"&amp;Clef_répartition[[#This Row],[Nombre]]&amp;"_"&amp;Clef_répartition[[#This Row],[Année]]</f>
        <v>ASIVJ_Association intercommunale scolaire de la Vallée de Joux_3_2022</v>
      </c>
      <c r="H12169">
        <v>5873</v>
      </c>
      <c r="I12169" t="s">
        <v>155</v>
      </c>
      <c r="J12169">
        <v>2022</v>
      </c>
      <c r="K12169">
        <v>0.12</v>
      </c>
    </row>
    <row r="12170" spans="1:11" x14ac:dyDescent="0.25">
      <c r="A12170" t="s">
        <v>713</v>
      </c>
      <c r="B12170" t="s">
        <v>446</v>
      </c>
      <c r="C12170" t="s">
        <v>447</v>
      </c>
      <c r="D12170" t="str">
        <f>Clef_répartition[[#This Row],[Code association]]&amp;"_"&amp;Clef_répartition[[#This Row],[Nom association]]</f>
        <v>ASIYE_Association Scolaire Intercommunale Yvonand et Environs</v>
      </c>
      <c r="E12170">
        <f>COUNTIFS(D$2:D12170,Clef_répartition[[#This Row],[Code_Nom]],J$2:J12170,Clef_répartition[[#This Row],[Année]])</f>
        <v>1</v>
      </c>
      <c r="F12170">
        <f>IF(Clef_répartition[[#This Row],[Code_Nom]]=D12169,F12169-1,(COUNTIFS(Clef_répartition[Code_Nom],Clef_répartition[[#This Row],[Code_Nom]],Clef_répartition[Année],Clef_répartition[[#This Row],[Année]])))</f>
        <v>10</v>
      </c>
      <c r="G12170" t="str">
        <f>Clef_répartition[[#This Row],[Code_Nom]]&amp;"_"&amp;Clef_répartition[[#This Row],[Nombre]]&amp;"_"&amp;Clef_répartition[[#This Row],[Année]]</f>
        <v>ASIYE_Association Scolaire Intercommunale Yvonand et Environs_1_2022</v>
      </c>
      <c r="H12170">
        <v>5907</v>
      </c>
      <c r="I12170" t="s">
        <v>54</v>
      </c>
      <c r="J12170">
        <v>2022</v>
      </c>
      <c r="K12170">
        <v>5.0900000000000001E-2</v>
      </c>
    </row>
    <row r="12171" spans="1:11" x14ac:dyDescent="0.25">
      <c r="A12171" t="s">
        <v>713</v>
      </c>
      <c r="B12171" t="s">
        <v>446</v>
      </c>
      <c r="C12171" t="s">
        <v>447</v>
      </c>
      <c r="D12171" t="str">
        <f>Clef_répartition[[#This Row],[Code association]]&amp;"_"&amp;Clef_répartition[[#This Row],[Nom association]]</f>
        <v>ASIYE_Association Scolaire Intercommunale Yvonand et Environs</v>
      </c>
      <c r="E12171">
        <f>COUNTIFS(D$2:D12171,Clef_répartition[[#This Row],[Code_Nom]],J$2:J12171,Clef_répartition[[#This Row],[Année]])</f>
        <v>2</v>
      </c>
      <c r="F12171">
        <f>IF(Clef_répartition[[#This Row],[Code_Nom]]=D12170,F12170-1,(COUNTIFS(Clef_répartition[Code_Nom],Clef_répartition[[#This Row],[Code_Nom]],Clef_répartition[Année],Clef_répartition[[#This Row],[Année]])))</f>
        <v>9</v>
      </c>
      <c r="G12171" t="str">
        <f>Clef_répartition[[#This Row],[Code_Nom]]&amp;"_"&amp;Clef_répartition[[#This Row],[Nombre]]&amp;"_"&amp;Clef_répartition[[#This Row],[Année]]</f>
        <v>ASIYE_Association Scolaire Intercommunale Yvonand et Environs_2_2022</v>
      </c>
      <c r="H12171">
        <v>5908</v>
      </c>
      <c r="I12171" t="s">
        <v>59</v>
      </c>
      <c r="J12171">
        <v>2022</v>
      </c>
      <c r="K12171">
        <v>2.6200000000000001E-2</v>
      </c>
    </row>
    <row r="12172" spans="1:11" x14ac:dyDescent="0.25">
      <c r="A12172" t="s">
        <v>713</v>
      </c>
      <c r="B12172" t="s">
        <v>446</v>
      </c>
      <c r="C12172" t="s">
        <v>447</v>
      </c>
      <c r="D12172" t="str">
        <f>Clef_répartition[[#This Row],[Code association]]&amp;"_"&amp;Clef_répartition[[#This Row],[Nom association]]</f>
        <v>ASIYE_Association Scolaire Intercommunale Yvonand et Environs</v>
      </c>
      <c r="E12172">
        <f>COUNTIFS(D$2:D12172,Clef_répartition[[#This Row],[Code_Nom]],J$2:J12172,Clef_répartition[[#This Row],[Année]])</f>
        <v>3</v>
      </c>
      <c r="F12172">
        <f>IF(Clef_répartition[[#This Row],[Code_Nom]]=D12171,F12171-1,(COUNTIFS(Clef_répartition[Code_Nom],Clef_répartition[[#This Row],[Code_Nom]],Clef_répartition[Année],Clef_répartition[[#This Row],[Année]])))</f>
        <v>8</v>
      </c>
      <c r="G12172" t="str">
        <f>Clef_répartition[[#This Row],[Code_Nom]]&amp;"_"&amp;Clef_répartition[[#This Row],[Nombre]]&amp;"_"&amp;Clef_répartition[[#This Row],[Année]]</f>
        <v>ASIYE_Association Scolaire Intercommunale Yvonand et Environs_3_2022</v>
      </c>
      <c r="H12172">
        <v>5910</v>
      </c>
      <c r="I12172" t="s">
        <v>83</v>
      </c>
      <c r="J12172">
        <v>2022</v>
      </c>
      <c r="K12172">
        <v>6.54E-2</v>
      </c>
    </row>
    <row r="12173" spans="1:11" x14ac:dyDescent="0.25">
      <c r="A12173" t="s">
        <v>713</v>
      </c>
      <c r="B12173" t="s">
        <v>446</v>
      </c>
      <c r="C12173" t="s">
        <v>447</v>
      </c>
      <c r="D12173" t="str">
        <f>Clef_répartition[[#This Row],[Code association]]&amp;"_"&amp;Clef_répartition[[#This Row],[Nom association]]</f>
        <v>ASIYE_Association Scolaire Intercommunale Yvonand et Environs</v>
      </c>
      <c r="E12173">
        <f>COUNTIFS(D$2:D12173,Clef_répartition[[#This Row],[Code_Nom]],J$2:J12173,Clef_répartition[[#This Row],[Année]])</f>
        <v>4</v>
      </c>
      <c r="F12173">
        <f>IF(Clef_répartition[[#This Row],[Code_Nom]]=D12172,F12172-1,(COUNTIFS(Clef_répartition[Code_Nom],Clef_répartition[[#This Row],[Code_Nom]],Clef_répartition[Année],Clef_répartition[[#This Row],[Année]])))</f>
        <v>7</v>
      </c>
      <c r="G12173" t="str">
        <f>Clef_répartition[[#This Row],[Code_Nom]]&amp;"_"&amp;Clef_répartition[[#This Row],[Nombre]]&amp;"_"&amp;Clef_répartition[[#This Row],[Année]]</f>
        <v>ASIYE_Association Scolaire Intercommunale Yvonand et Environs_4_2022</v>
      </c>
      <c r="H12173">
        <v>5911</v>
      </c>
      <c r="I12173" t="s">
        <v>86</v>
      </c>
      <c r="J12173">
        <v>2022</v>
      </c>
      <c r="K12173">
        <v>3.3799999999999997E-2</v>
      </c>
    </row>
    <row r="12174" spans="1:11" x14ac:dyDescent="0.25">
      <c r="A12174" t="s">
        <v>713</v>
      </c>
      <c r="B12174" t="s">
        <v>446</v>
      </c>
      <c r="C12174" t="s">
        <v>447</v>
      </c>
      <c r="D12174" t="str">
        <f>Clef_répartition[[#This Row],[Code association]]&amp;"_"&amp;Clef_répartition[[#This Row],[Nom association]]</f>
        <v>ASIYE_Association Scolaire Intercommunale Yvonand et Environs</v>
      </c>
      <c r="E12174">
        <f>COUNTIFS(D$2:D12174,Clef_répartition[[#This Row],[Code_Nom]],J$2:J12174,Clef_répartition[[#This Row],[Année]])</f>
        <v>5</v>
      </c>
      <c r="F12174">
        <f>IF(Clef_répartition[[#This Row],[Code_Nom]]=D12173,F12173-1,(COUNTIFS(Clef_répartition[Code_Nom],Clef_répartition[[#This Row],[Code_Nom]],Clef_répartition[Année],Clef_répartition[[#This Row],[Année]])))</f>
        <v>6</v>
      </c>
      <c r="G12174" t="str">
        <f>Clef_répartition[[#This Row],[Code_Nom]]&amp;"_"&amp;Clef_répartition[[#This Row],[Nombre]]&amp;"_"&amp;Clef_répartition[[#This Row],[Année]]</f>
        <v>ASIYE_Association Scolaire Intercommunale Yvonand et Environs_5_2022</v>
      </c>
      <c r="H12174">
        <v>5912</v>
      </c>
      <c r="I12174" t="s">
        <v>91</v>
      </c>
      <c r="J12174">
        <v>2022</v>
      </c>
      <c r="K12174">
        <v>2.3199999999999998E-2</v>
      </c>
    </row>
    <row r="12175" spans="1:11" x14ac:dyDescent="0.25">
      <c r="A12175" t="s">
        <v>713</v>
      </c>
      <c r="B12175" t="s">
        <v>446</v>
      </c>
      <c r="C12175" t="s">
        <v>447</v>
      </c>
      <c r="D12175" t="str">
        <f>Clef_répartition[[#This Row],[Code association]]&amp;"_"&amp;Clef_répartition[[#This Row],[Nom association]]</f>
        <v>ASIYE_Association Scolaire Intercommunale Yvonand et Environs</v>
      </c>
      <c r="E12175">
        <f>COUNTIFS(D$2:D12175,Clef_répartition[[#This Row],[Code_Nom]],J$2:J12175,Clef_répartition[[#This Row],[Année]])</f>
        <v>6</v>
      </c>
      <c r="F12175">
        <f>IF(Clef_répartition[[#This Row],[Code_Nom]]=D12174,F12174-1,(COUNTIFS(Clef_répartition[Code_Nom],Clef_répartition[[#This Row],[Code_Nom]],Clef_répartition[Année],Clef_répartition[[#This Row],[Année]])))</f>
        <v>5</v>
      </c>
      <c r="G12175" t="str">
        <f>Clef_répartition[[#This Row],[Code_Nom]]&amp;"_"&amp;Clef_répartition[[#This Row],[Nombre]]&amp;"_"&amp;Clef_répartition[[#This Row],[Année]]</f>
        <v>ASIYE_Association Scolaire Intercommunale Yvonand et Environs_6_2022</v>
      </c>
      <c r="H12175">
        <v>5921</v>
      </c>
      <c r="I12175" t="s">
        <v>180</v>
      </c>
      <c r="J12175">
        <v>2022</v>
      </c>
      <c r="K12175">
        <v>3.8899999999999997E-2</v>
      </c>
    </row>
    <row r="12176" spans="1:11" x14ac:dyDescent="0.25">
      <c r="A12176" t="s">
        <v>713</v>
      </c>
      <c r="B12176" t="s">
        <v>446</v>
      </c>
      <c r="C12176" t="s">
        <v>447</v>
      </c>
      <c r="D12176" t="str">
        <f>Clef_répartition[[#This Row],[Code association]]&amp;"_"&amp;Clef_répartition[[#This Row],[Nom association]]</f>
        <v>ASIYE_Association Scolaire Intercommunale Yvonand et Environs</v>
      </c>
      <c r="E12176">
        <f>COUNTIFS(D$2:D12176,Clef_répartition[[#This Row],[Code_Nom]],J$2:J12176,Clef_répartition[[#This Row],[Année]])</f>
        <v>7</v>
      </c>
      <c r="F12176">
        <f>IF(Clef_répartition[[#This Row],[Code_Nom]]=D12175,F12175-1,(COUNTIFS(Clef_répartition[Code_Nom],Clef_répartition[[#This Row],[Code_Nom]],Clef_répartition[Année],Clef_répartition[[#This Row],[Année]])))</f>
        <v>4</v>
      </c>
      <c r="G12176" t="str">
        <f>Clef_répartition[[#This Row],[Code_Nom]]&amp;"_"&amp;Clef_répartition[[#This Row],[Nombre]]&amp;"_"&amp;Clef_répartition[[#This Row],[Année]]</f>
        <v>ASIYE_Association Scolaire Intercommunale Yvonand et Environs_7_2022</v>
      </c>
      <c r="H12176">
        <v>5926</v>
      </c>
      <c r="I12176" t="s">
        <v>218</v>
      </c>
      <c r="J12176">
        <v>2022</v>
      </c>
      <c r="K12176">
        <v>0.13750000000000001</v>
      </c>
    </row>
    <row r="12177" spans="1:11" x14ac:dyDescent="0.25">
      <c r="A12177" t="s">
        <v>713</v>
      </c>
      <c r="B12177" t="s">
        <v>446</v>
      </c>
      <c r="C12177" t="s">
        <v>447</v>
      </c>
      <c r="D12177" t="str">
        <f>Clef_répartition[[#This Row],[Code association]]&amp;"_"&amp;Clef_répartition[[#This Row],[Nom association]]</f>
        <v>ASIYE_Association Scolaire Intercommunale Yvonand et Environs</v>
      </c>
      <c r="E12177">
        <f>COUNTIFS(D$2:D12177,Clef_répartition[[#This Row],[Code_Nom]],J$2:J12177,Clef_répartition[[#This Row],[Année]])</f>
        <v>8</v>
      </c>
      <c r="F12177">
        <f>IF(Clef_répartition[[#This Row],[Code_Nom]]=D12176,F12176-1,(COUNTIFS(Clef_répartition[Code_Nom],Clef_répartition[[#This Row],[Code_Nom]],Clef_répartition[Année],Clef_répartition[[#This Row],[Année]])))</f>
        <v>3</v>
      </c>
      <c r="G12177" t="str">
        <f>Clef_répartition[[#This Row],[Code_Nom]]&amp;"_"&amp;Clef_répartition[[#This Row],[Nombre]]&amp;"_"&amp;Clef_répartition[[#This Row],[Année]]</f>
        <v>ASIYE_Association Scolaire Intercommunale Yvonand et Environs_8_2022</v>
      </c>
      <c r="H12177">
        <v>5928</v>
      </c>
      <c r="I12177" t="s">
        <v>240</v>
      </c>
      <c r="J12177">
        <v>2022</v>
      </c>
      <c r="K12177">
        <v>3.85E-2</v>
      </c>
    </row>
    <row r="12178" spans="1:11" x14ac:dyDescent="0.25">
      <c r="A12178" t="s">
        <v>713</v>
      </c>
      <c r="B12178" t="s">
        <v>446</v>
      </c>
      <c r="C12178" t="s">
        <v>447</v>
      </c>
      <c r="D12178" t="str">
        <f>Clef_répartition[[#This Row],[Code association]]&amp;"_"&amp;Clef_répartition[[#This Row],[Nom association]]</f>
        <v>ASIYE_Association Scolaire Intercommunale Yvonand et Environs</v>
      </c>
      <c r="E12178">
        <f>COUNTIFS(D$2:D12178,Clef_répartition[[#This Row],[Code_Nom]],J$2:J12178,Clef_répartition[[#This Row],[Année]])</f>
        <v>9</v>
      </c>
      <c r="F12178">
        <f>IF(Clef_répartition[[#This Row],[Code_Nom]]=D12177,F12177-1,(COUNTIFS(Clef_répartition[Code_Nom],Clef_répartition[[#This Row],[Code_Nom]],Clef_répartition[Année],Clef_répartition[[#This Row],[Année]])))</f>
        <v>2</v>
      </c>
      <c r="G12178" t="str">
        <f>Clef_répartition[[#This Row],[Code_Nom]]&amp;"_"&amp;Clef_répartition[[#This Row],[Nombre]]&amp;"_"&amp;Clef_répartition[[#This Row],[Année]]</f>
        <v>ASIYE_Association Scolaire Intercommunale Yvonand et Environs_9_2022</v>
      </c>
      <c r="H12178">
        <v>5935</v>
      </c>
      <c r="I12178" t="s">
        <v>280</v>
      </c>
      <c r="J12178">
        <v>2022</v>
      </c>
      <c r="K12178">
        <v>1.4200000000000001E-2</v>
      </c>
    </row>
    <row r="12179" spans="1:11" x14ac:dyDescent="0.25">
      <c r="A12179" t="s">
        <v>713</v>
      </c>
      <c r="B12179" t="s">
        <v>446</v>
      </c>
      <c r="C12179" t="s">
        <v>447</v>
      </c>
      <c r="D12179" t="str">
        <f>Clef_répartition[[#This Row],[Code association]]&amp;"_"&amp;Clef_répartition[[#This Row],[Nom association]]</f>
        <v>ASIYE_Association Scolaire Intercommunale Yvonand et Environs</v>
      </c>
      <c r="E12179">
        <f>COUNTIFS(D$2:D12179,Clef_répartition[[#This Row],[Code_Nom]],J$2:J12179,Clef_répartition[[#This Row],[Année]])</f>
        <v>10</v>
      </c>
      <c r="F12179">
        <f>IF(Clef_répartition[[#This Row],[Code_Nom]]=D12178,F12178-1,(COUNTIFS(Clef_répartition[Code_Nom],Clef_répartition[[#This Row],[Code_Nom]],Clef_répartition[Année],Clef_répartition[[#This Row],[Année]])))</f>
        <v>1</v>
      </c>
      <c r="G12179" t="str">
        <f>Clef_répartition[[#This Row],[Code_Nom]]&amp;"_"&amp;Clef_répartition[[#This Row],[Nombre]]&amp;"_"&amp;Clef_répartition[[#This Row],[Année]]</f>
        <v>ASIYE_Association Scolaire Intercommunale Yvonand et Environs_10_2022</v>
      </c>
      <c r="H12179">
        <v>5939</v>
      </c>
      <c r="I12179" t="s">
        <v>299</v>
      </c>
      <c r="J12179">
        <v>2022</v>
      </c>
      <c r="K12179">
        <v>0.57140000000000002</v>
      </c>
    </row>
    <row r="12180" spans="1:11" x14ac:dyDescent="0.25">
      <c r="A12180" t="s">
        <v>713</v>
      </c>
      <c r="B12180" t="s">
        <v>485</v>
      </c>
      <c r="C12180" t="s">
        <v>486</v>
      </c>
      <c r="D12180" t="str">
        <f>Clef_répartition[[#This Row],[Code association]]&amp;"_"&amp;Clef_répartition[[#This Row],[Nom association]]</f>
        <v>ASPIC_Association intercommunale de la piscine des Chavannes</v>
      </c>
      <c r="E12180">
        <f>COUNTIFS(D$2:D12180,Clef_répartition[[#This Row],[Code_Nom]],J$2:J12180,Clef_répartition[[#This Row],[Année]])</f>
        <v>1</v>
      </c>
      <c r="F12180">
        <f>IF(Clef_répartition[[#This Row],[Code_Nom]]=D12179,F12179-1,(COUNTIFS(Clef_répartition[Code_Nom],Clef_répartition[[#This Row],[Code_Nom]],Clef_répartition[Année],Clef_répartition[[#This Row],[Année]])))</f>
        <v>17</v>
      </c>
      <c r="G12180" t="str">
        <f>Clef_répartition[[#This Row],[Code_Nom]]&amp;"_"&amp;Clef_répartition[[#This Row],[Nombre]]&amp;"_"&amp;Clef_répartition[[#This Row],[Année]]</f>
        <v>ASPIC_Association intercommunale de la piscine des Chavannes_1_2022</v>
      </c>
      <c r="H12180">
        <v>5475</v>
      </c>
      <c r="I12180" t="s">
        <v>55</v>
      </c>
      <c r="J12180">
        <v>2022</v>
      </c>
      <c r="K12180">
        <v>8.6E-3</v>
      </c>
    </row>
    <row r="12181" spans="1:11" x14ac:dyDescent="0.25">
      <c r="A12181" t="s">
        <v>713</v>
      </c>
      <c r="B12181" t="s">
        <v>485</v>
      </c>
      <c r="C12181" t="s">
        <v>486</v>
      </c>
      <c r="D12181" t="str">
        <f>Clef_répartition[[#This Row],[Code association]]&amp;"_"&amp;Clef_répartition[[#This Row],[Nom association]]</f>
        <v>ASPIC_Association intercommunale de la piscine des Chavannes</v>
      </c>
      <c r="E12181">
        <f>COUNTIFS(D$2:D12181,Clef_répartition[[#This Row],[Code_Nom]],J$2:J12181,Clef_répartition[[#This Row],[Année]])</f>
        <v>2</v>
      </c>
      <c r="F12181">
        <f>IF(Clef_répartition[[#This Row],[Code_Nom]]=D12180,F12180-1,(COUNTIFS(Clef_répartition[Code_Nom],Clef_répartition[[#This Row],[Code_Nom]],Clef_répartition[Année],Clef_répartition[[#This Row],[Année]])))</f>
        <v>16</v>
      </c>
      <c r="G12181" t="str">
        <f>Clef_répartition[[#This Row],[Code_Nom]]&amp;"_"&amp;Clef_répartition[[#This Row],[Nombre]]&amp;"_"&amp;Clef_répartition[[#This Row],[Année]]</f>
        <v>ASPIC_Association intercommunale de la piscine des Chavannes_2_2022</v>
      </c>
      <c r="H12181">
        <v>5477</v>
      </c>
      <c r="I12181" t="s">
        <v>79</v>
      </c>
      <c r="J12181">
        <v>2022</v>
      </c>
      <c r="K12181">
        <v>0.24030000000000001</v>
      </c>
    </row>
    <row r="12182" spans="1:11" x14ac:dyDescent="0.25">
      <c r="A12182" t="s">
        <v>713</v>
      </c>
      <c r="B12182" t="s">
        <v>485</v>
      </c>
      <c r="C12182" t="s">
        <v>486</v>
      </c>
      <c r="D12182" t="str">
        <f>Clef_répartition[[#This Row],[Code association]]&amp;"_"&amp;Clef_répartition[[#This Row],[Nom association]]</f>
        <v>ASPIC_Association intercommunale de la piscine des Chavannes</v>
      </c>
      <c r="E12182">
        <f>COUNTIFS(D$2:D12182,Clef_répartition[[#This Row],[Code_Nom]],J$2:J12182,Clef_répartition[[#This Row],[Année]])</f>
        <v>3</v>
      </c>
      <c r="F12182">
        <f>IF(Clef_répartition[[#This Row],[Code_Nom]]=D12181,F12181-1,(COUNTIFS(Clef_répartition[Code_Nom],Clef_répartition[[#This Row],[Code_Nom]],Clef_répartition[Année],Clef_répartition[[#This Row],[Année]])))</f>
        <v>15</v>
      </c>
      <c r="G12182" t="str">
        <f>Clef_répartition[[#This Row],[Code_Nom]]&amp;"_"&amp;Clef_répartition[[#This Row],[Nombre]]&amp;"_"&amp;Clef_répartition[[#This Row],[Année]]</f>
        <v>ASPIC_Association intercommunale de la piscine des Chavannes_3_2022</v>
      </c>
      <c r="H12182">
        <v>5479</v>
      </c>
      <c r="I12182" t="s">
        <v>85</v>
      </c>
      <c r="J12182">
        <v>2022</v>
      </c>
      <c r="K12182">
        <v>2.9499999999999998E-2</v>
      </c>
    </row>
    <row r="12183" spans="1:11" x14ac:dyDescent="0.25">
      <c r="A12183" t="s">
        <v>713</v>
      </c>
      <c r="B12183" t="s">
        <v>485</v>
      </c>
      <c r="C12183" t="s">
        <v>486</v>
      </c>
      <c r="D12183" t="str">
        <f>Clef_répartition[[#This Row],[Code association]]&amp;"_"&amp;Clef_répartition[[#This Row],[Nom association]]</f>
        <v>ASPIC_Association intercommunale de la piscine des Chavannes</v>
      </c>
      <c r="E12183">
        <f>COUNTIFS(D$2:D12183,Clef_répartition[[#This Row],[Code_Nom]],J$2:J12183,Clef_répartition[[#This Row],[Année]])</f>
        <v>4</v>
      </c>
      <c r="F12183">
        <f>IF(Clef_répartition[[#This Row],[Code_Nom]]=D12182,F12182-1,(COUNTIFS(Clef_répartition[Code_Nom],Clef_répartition[[#This Row],[Code_Nom]],Clef_répartition[Année],Clef_répartition[[#This Row],[Année]])))</f>
        <v>14</v>
      </c>
      <c r="G12183" t="str">
        <f>Clef_répartition[[#This Row],[Code_Nom]]&amp;"_"&amp;Clef_répartition[[#This Row],[Nombre]]&amp;"_"&amp;Clef_répartition[[#This Row],[Année]]</f>
        <v>ASPIC_Association intercommunale de la piscine des Chavannes_4_2022</v>
      </c>
      <c r="H12183">
        <v>5480</v>
      </c>
      <c r="I12183" t="s">
        <v>90</v>
      </c>
      <c r="J12183">
        <v>2022</v>
      </c>
      <c r="K12183">
        <v>5.8400000000000001E-2</v>
      </c>
    </row>
    <row r="12184" spans="1:11" x14ac:dyDescent="0.25">
      <c r="A12184" t="s">
        <v>713</v>
      </c>
      <c r="B12184" t="s">
        <v>485</v>
      </c>
      <c r="C12184" t="s">
        <v>486</v>
      </c>
      <c r="D12184" t="str">
        <f>Clef_répartition[[#This Row],[Code association]]&amp;"_"&amp;Clef_répartition[[#This Row],[Nom association]]</f>
        <v>ASPIC_Association intercommunale de la piscine des Chavannes</v>
      </c>
      <c r="E12184">
        <f>COUNTIFS(D$2:D12184,Clef_répartition[[#This Row],[Code_Nom]],J$2:J12184,Clef_répartition[[#This Row],[Année]])</f>
        <v>5</v>
      </c>
      <c r="F12184">
        <f>IF(Clef_répartition[[#This Row],[Code_Nom]]=D12183,F12183-1,(COUNTIFS(Clef_répartition[Code_Nom],Clef_répartition[[#This Row],[Code_Nom]],Clef_répartition[Année],Clef_répartition[[#This Row],[Année]])))</f>
        <v>13</v>
      </c>
      <c r="G12184" t="str">
        <f>Clef_répartition[[#This Row],[Code_Nom]]&amp;"_"&amp;Clef_répartition[[#This Row],[Nombre]]&amp;"_"&amp;Clef_répartition[[#This Row],[Année]]</f>
        <v>ASPIC_Association intercommunale de la piscine des Chavannes_5_2022</v>
      </c>
      <c r="H12184">
        <v>5481</v>
      </c>
      <c r="I12184" t="s">
        <v>94</v>
      </c>
      <c r="J12184">
        <v>2022</v>
      </c>
      <c r="K12184">
        <v>1.2500000000000001E-2</v>
      </c>
    </row>
    <row r="12185" spans="1:11" x14ac:dyDescent="0.25">
      <c r="A12185" t="s">
        <v>713</v>
      </c>
      <c r="B12185" t="s">
        <v>485</v>
      </c>
      <c r="C12185" t="s">
        <v>486</v>
      </c>
      <c r="D12185" t="str">
        <f>Clef_répartition[[#This Row],[Code association]]&amp;"_"&amp;Clef_répartition[[#This Row],[Nom association]]</f>
        <v>ASPIC_Association intercommunale de la piscine des Chavannes</v>
      </c>
      <c r="E12185">
        <f>COUNTIFS(D$2:D12185,Clef_répartition[[#This Row],[Code_Nom]],J$2:J12185,Clef_répartition[[#This Row],[Année]])</f>
        <v>6</v>
      </c>
      <c r="F12185">
        <f>IF(Clef_répartition[[#This Row],[Code_Nom]]=D12184,F12184-1,(COUNTIFS(Clef_répartition[Code_Nom],Clef_répartition[[#This Row],[Code_Nom]],Clef_répartition[Année],Clef_répartition[[#This Row],[Année]])))</f>
        <v>12</v>
      </c>
      <c r="G12185" t="str">
        <f>Clef_répartition[[#This Row],[Code_Nom]]&amp;"_"&amp;Clef_répartition[[#This Row],[Nombre]]&amp;"_"&amp;Clef_répartition[[#This Row],[Année]]</f>
        <v>ASPIC_Association intercommunale de la piscine des Chavannes_6_2022</v>
      </c>
      <c r="H12185">
        <v>5484</v>
      </c>
      <c r="I12185" t="s">
        <v>127</v>
      </c>
      <c r="J12185">
        <v>2022</v>
      </c>
      <c r="K12185">
        <v>5.6500000000000002E-2</v>
      </c>
    </row>
    <row r="12186" spans="1:11" x14ac:dyDescent="0.25">
      <c r="A12186" t="s">
        <v>713</v>
      </c>
      <c r="B12186" t="s">
        <v>485</v>
      </c>
      <c r="C12186" t="s">
        <v>486</v>
      </c>
      <c r="D12186" t="str">
        <f>Clef_répartition[[#This Row],[Code association]]&amp;"_"&amp;Clef_répartition[[#This Row],[Nom association]]</f>
        <v>ASPIC_Association intercommunale de la piscine des Chavannes</v>
      </c>
      <c r="E12186">
        <f>COUNTIFS(D$2:D12186,Clef_répartition[[#This Row],[Code_Nom]],J$2:J12186,Clef_répartition[[#This Row],[Année]])</f>
        <v>7</v>
      </c>
      <c r="F12186">
        <f>IF(Clef_répartition[[#This Row],[Code_Nom]]=D12185,F12185-1,(COUNTIFS(Clef_répartition[Code_Nom],Clef_répartition[[#This Row],[Code_Nom]],Clef_répartition[Année],Clef_répartition[[#This Row],[Année]])))</f>
        <v>11</v>
      </c>
      <c r="G12186" t="str">
        <f>Clef_répartition[[#This Row],[Code_Nom]]&amp;"_"&amp;Clef_répartition[[#This Row],[Nombre]]&amp;"_"&amp;Clef_répartition[[#This Row],[Année]]</f>
        <v>ASPIC_Association intercommunale de la piscine des Chavannes_7_2022</v>
      </c>
      <c r="H12186">
        <v>5485</v>
      </c>
      <c r="I12186" t="s">
        <v>129</v>
      </c>
      <c r="J12186">
        <v>2022</v>
      </c>
      <c r="K12186">
        <v>2.47E-2</v>
      </c>
    </row>
    <row r="12187" spans="1:11" x14ac:dyDescent="0.25">
      <c r="A12187" t="s">
        <v>713</v>
      </c>
      <c r="B12187" t="s">
        <v>485</v>
      </c>
      <c r="C12187" t="s">
        <v>486</v>
      </c>
      <c r="D12187" t="str">
        <f>Clef_répartition[[#This Row],[Code association]]&amp;"_"&amp;Clef_répartition[[#This Row],[Nom association]]</f>
        <v>ASPIC_Association intercommunale de la piscine des Chavannes</v>
      </c>
      <c r="E12187">
        <f>COUNTIFS(D$2:D12187,Clef_répartition[[#This Row],[Code_Nom]],J$2:J12187,Clef_répartition[[#This Row],[Année]])</f>
        <v>8</v>
      </c>
      <c r="F12187">
        <f>IF(Clef_répartition[[#This Row],[Code_Nom]]=D12186,F12186-1,(COUNTIFS(Clef_répartition[Code_Nom],Clef_répartition[[#This Row],[Code_Nom]],Clef_répartition[Année],Clef_répartition[[#This Row],[Année]])))</f>
        <v>10</v>
      </c>
      <c r="G12187" t="str">
        <f>Clef_répartition[[#This Row],[Code_Nom]]&amp;"_"&amp;Clef_répartition[[#This Row],[Nombre]]&amp;"_"&amp;Clef_répartition[[#This Row],[Année]]</f>
        <v>ASPIC_Association intercommunale de la piscine des Chavannes_8_2022</v>
      </c>
      <c r="H12187">
        <v>5474</v>
      </c>
      <c r="I12187" t="s">
        <v>146</v>
      </c>
      <c r="J12187">
        <v>2022</v>
      </c>
      <c r="K12187">
        <v>2.2100000000000002E-2</v>
      </c>
    </row>
    <row r="12188" spans="1:11" x14ac:dyDescent="0.25">
      <c r="A12188" t="s">
        <v>713</v>
      </c>
      <c r="B12188" t="s">
        <v>485</v>
      </c>
      <c r="C12188" t="s">
        <v>486</v>
      </c>
      <c r="D12188" t="str">
        <f>Clef_répartition[[#This Row],[Code association]]&amp;"_"&amp;Clef_répartition[[#This Row],[Nom association]]</f>
        <v>ASPIC_Association intercommunale de la piscine des Chavannes</v>
      </c>
      <c r="E12188">
        <f>COUNTIFS(D$2:D12188,Clef_répartition[[#This Row],[Code_Nom]],J$2:J12188,Clef_répartition[[#This Row],[Année]])</f>
        <v>9</v>
      </c>
      <c r="F12188">
        <f>IF(Clef_répartition[[#This Row],[Code_Nom]]=D12187,F12187-1,(COUNTIFS(Clef_répartition[Code_Nom],Clef_répartition[[#This Row],[Code_Nom]],Clef_répartition[Année],Clef_répartition[[#This Row],[Année]])))</f>
        <v>9</v>
      </c>
      <c r="G12188" t="str">
        <f>Clef_répartition[[#This Row],[Code_Nom]]&amp;"_"&amp;Clef_répartition[[#This Row],[Nombre]]&amp;"_"&amp;Clef_répartition[[#This Row],[Année]]</f>
        <v>ASPIC_Association intercommunale de la piscine des Chavannes_9_2022</v>
      </c>
      <c r="H12188">
        <v>5486</v>
      </c>
      <c r="I12188" t="s">
        <v>145</v>
      </c>
      <c r="J12188">
        <v>2022</v>
      </c>
      <c r="K12188">
        <v>5.9900000000000002E-2</v>
      </c>
    </row>
    <row r="12189" spans="1:11" x14ac:dyDescent="0.25">
      <c r="A12189" t="s">
        <v>713</v>
      </c>
      <c r="B12189" t="s">
        <v>485</v>
      </c>
      <c r="C12189" t="s">
        <v>486</v>
      </c>
      <c r="D12189" t="str">
        <f>Clef_répartition[[#This Row],[Code association]]&amp;"_"&amp;Clef_répartition[[#This Row],[Nom association]]</f>
        <v>ASPIC_Association intercommunale de la piscine des Chavannes</v>
      </c>
      <c r="E12189">
        <f>COUNTIFS(D$2:D12189,Clef_répartition[[#This Row],[Code_Nom]],J$2:J12189,Clef_répartition[[#This Row],[Année]])</f>
        <v>10</v>
      </c>
      <c r="F12189">
        <f>IF(Clef_répartition[[#This Row],[Code_Nom]]=D12188,F12188-1,(COUNTIFS(Clef_répartition[Code_Nom],Clef_répartition[[#This Row],[Code_Nom]],Clef_répartition[Année],Clef_répartition[[#This Row],[Année]])))</f>
        <v>8</v>
      </c>
      <c r="G12189" t="str">
        <f>Clef_répartition[[#This Row],[Code_Nom]]&amp;"_"&amp;Clef_répartition[[#This Row],[Nombre]]&amp;"_"&amp;Clef_répartition[[#This Row],[Année]]</f>
        <v>ASPIC_Association intercommunale de la piscine des Chavannes_10_2022</v>
      </c>
      <c r="H12189">
        <v>5487</v>
      </c>
      <c r="I12189" t="s">
        <v>167</v>
      </c>
      <c r="J12189">
        <v>2022</v>
      </c>
      <c r="K12189">
        <v>2.64E-2</v>
      </c>
    </row>
    <row r="12190" spans="1:11" x14ac:dyDescent="0.25">
      <c r="A12190" t="s">
        <v>713</v>
      </c>
      <c r="B12190" t="s">
        <v>485</v>
      </c>
      <c r="C12190" t="s">
        <v>486</v>
      </c>
      <c r="D12190" t="str">
        <f>Clef_répartition[[#This Row],[Code association]]&amp;"_"&amp;Clef_répartition[[#This Row],[Nom association]]</f>
        <v>ASPIC_Association intercommunale de la piscine des Chavannes</v>
      </c>
      <c r="E12190">
        <f>COUNTIFS(D$2:D12190,Clef_répartition[[#This Row],[Code_Nom]],J$2:J12190,Clef_répartition[[#This Row],[Année]])</f>
        <v>11</v>
      </c>
      <c r="F12190">
        <f>IF(Clef_répartition[[#This Row],[Code_Nom]]=D12189,F12189-1,(COUNTIFS(Clef_répartition[Code_Nom],Clef_répartition[[#This Row],[Code_Nom]],Clef_répartition[Année],Clef_répartition[[#This Row],[Année]])))</f>
        <v>7</v>
      </c>
      <c r="G12190" t="str">
        <f>Clef_répartition[[#This Row],[Code_Nom]]&amp;"_"&amp;Clef_répartition[[#This Row],[Nombre]]&amp;"_"&amp;Clef_répartition[[#This Row],[Année]]</f>
        <v>ASPIC_Association intercommunale de la piscine des Chavannes_11_2022</v>
      </c>
      <c r="H12190">
        <v>5488</v>
      </c>
      <c r="I12190" t="s">
        <v>174</v>
      </c>
      <c r="J12190">
        <v>2022</v>
      </c>
      <c r="K12190">
        <v>3.3E-3</v>
      </c>
    </row>
    <row r="12191" spans="1:11" x14ac:dyDescent="0.25">
      <c r="A12191" t="s">
        <v>713</v>
      </c>
      <c r="B12191" t="s">
        <v>485</v>
      </c>
      <c r="C12191" t="s">
        <v>486</v>
      </c>
      <c r="D12191" t="str">
        <f>Clef_répartition[[#This Row],[Code association]]&amp;"_"&amp;Clef_répartition[[#This Row],[Nom association]]</f>
        <v>ASPIC_Association intercommunale de la piscine des Chavannes</v>
      </c>
      <c r="E12191">
        <f>COUNTIFS(D$2:D12191,Clef_répartition[[#This Row],[Code_Nom]],J$2:J12191,Clef_répartition[[#This Row],[Année]])</f>
        <v>12</v>
      </c>
      <c r="F12191">
        <f>IF(Clef_répartition[[#This Row],[Code_Nom]]=D12190,F12190-1,(COUNTIFS(Clef_répartition[Code_Nom],Clef_répartition[[#This Row],[Code_Nom]],Clef_répartition[Année],Clef_répartition[[#This Row],[Année]])))</f>
        <v>6</v>
      </c>
      <c r="G12191" t="str">
        <f>Clef_répartition[[#This Row],[Code_Nom]]&amp;"_"&amp;Clef_répartition[[#This Row],[Nombre]]&amp;"_"&amp;Clef_répartition[[#This Row],[Année]]</f>
        <v>ASPIC_Association intercommunale de la piscine des Chavannes_12_2022</v>
      </c>
      <c r="H12191">
        <v>5489</v>
      </c>
      <c r="I12191" t="s">
        <v>175</v>
      </c>
      <c r="J12191">
        <v>2022</v>
      </c>
      <c r="K12191">
        <v>4.4200000000000003E-2</v>
      </c>
    </row>
    <row r="12192" spans="1:11" x14ac:dyDescent="0.25">
      <c r="A12192" t="s">
        <v>713</v>
      </c>
      <c r="B12192" t="s">
        <v>485</v>
      </c>
      <c r="C12192" t="s">
        <v>486</v>
      </c>
      <c r="D12192" t="str">
        <f>Clef_répartition[[#This Row],[Code association]]&amp;"_"&amp;Clef_répartition[[#This Row],[Nom association]]</f>
        <v>ASPIC_Association intercommunale de la piscine des Chavannes</v>
      </c>
      <c r="E12192">
        <f>COUNTIFS(D$2:D12192,Clef_répartition[[#This Row],[Code_Nom]],J$2:J12192,Clef_répartition[[#This Row],[Année]])</f>
        <v>13</v>
      </c>
      <c r="F12192">
        <f>IF(Clef_répartition[[#This Row],[Code_Nom]]=D12191,F12191-1,(COUNTIFS(Clef_répartition[Code_Nom],Clef_répartition[[#This Row],[Code_Nom]],Clef_répartition[Année],Clef_répartition[[#This Row],[Année]])))</f>
        <v>5</v>
      </c>
      <c r="G12192" t="str">
        <f>Clef_répartition[[#This Row],[Code_Nom]]&amp;"_"&amp;Clef_répartition[[#This Row],[Nombre]]&amp;"_"&amp;Clef_répartition[[#This Row],[Année]]</f>
        <v>ASPIC_Association intercommunale de la piscine des Chavannes_13_2022</v>
      </c>
      <c r="H12192">
        <v>5491</v>
      </c>
      <c r="I12192" t="s">
        <v>181</v>
      </c>
      <c r="J12192">
        <v>2022</v>
      </c>
      <c r="K12192">
        <v>2.8199999999999999E-2</v>
      </c>
    </row>
    <row r="12193" spans="1:11" x14ac:dyDescent="0.25">
      <c r="A12193" t="s">
        <v>713</v>
      </c>
      <c r="B12193" t="s">
        <v>485</v>
      </c>
      <c r="C12193" t="s">
        <v>486</v>
      </c>
      <c r="D12193" t="str">
        <f>Clef_répartition[[#This Row],[Code association]]&amp;"_"&amp;Clef_répartition[[#This Row],[Nom association]]</f>
        <v>ASPIC_Association intercommunale de la piscine des Chavannes</v>
      </c>
      <c r="E12193">
        <f>COUNTIFS(D$2:D12193,Clef_répartition[[#This Row],[Code_Nom]],J$2:J12193,Clef_répartition[[#This Row],[Année]])</f>
        <v>14</v>
      </c>
      <c r="F12193">
        <f>IF(Clef_répartition[[#This Row],[Code_Nom]]=D12192,F12192-1,(COUNTIFS(Clef_répartition[Code_Nom],Clef_répartition[[#This Row],[Code_Nom]],Clef_répartition[Année],Clef_répartition[[#This Row],[Année]])))</f>
        <v>4</v>
      </c>
      <c r="G12193" t="str">
        <f>Clef_répartition[[#This Row],[Code_Nom]]&amp;"_"&amp;Clef_répartition[[#This Row],[Nombre]]&amp;"_"&amp;Clef_répartition[[#This Row],[Année]]</f>
        <v>ASPIC_Association intercommunale de la piscine des Chavannes_14_2022</v>
      </c>
      <c r="H12193">
        <v>5495</v>
      </c>
      <c r="I12193" t="s">
        <v>212</v>
      </c>
      <c r="J12193">
        <v>2022</v>
      </c>
      <c r="K12193">
        <v>0.17829999999999999</v>
      </c>
    </row>
    <row r="12194" spans="1:11" x14ac:dyDescent="0.25">
      <c r="A12194" t="s">
        <v>713</v>
      </c>
      <c r="B12194" t="s">
        <v>485</v>
      </c>
      <c r="C12194" t="s">
        <v>486</v>
      </c>
      <c r="D12194" t="str">
        <f>Clef_répartition[[#This Row],[Code association]]&amp;"_"&amp;Clef_répartition[[#This Row],[Nom association]]</f>
        <v>ASPIC_Association intercommunale de la piscine des Chavannes</v>
      </c>
      <c r="E12194">
        <f>COUNTIFS(D$2:D12194,Clef_répartition[[#This Row],[Code_Nom]],J$2:J12194,Clef_répartition[[#This Row],[Année]])</f>
        <v>15</v>
      </c>
      <c r="F12194">
        <f>IF(Clef_répartition[[#This Row],[Code_Nom]]=D12193,F12193-1,(COUNTIFS(Clef_répartition[Code_Nom],Clef_répartition[[#This Row],[Code_Nom]],Clef_répartition[Année],Clef_répartition[[#This Row],[Année]])))</f>
        <v>3</v>
      </c>
      <c r="G12194" t="str">
        <f>Clef_répartition[[#This Row],[Code_Nom]]&amp;"_"&amp;Clef_répartition[[#This Row],[Nombre]]&amp;"_"&amp;Clef_répartition[[#This Row],[Année]]</f>
        <v>ASPIC_Association intercommunale de la piscine des Chavannes_15_2022</v>
      </c>
      <c r="H12194">
        <v>5496</v>
      </c>
      <c r="I12194" t="s">
        <v>213</v>
      </c>
      <c r="J12194">
        <v>2022</v>
      </c>
      <c r="K12194">
        <v>0.105</v>
      </c>
    </row>
    <row r="12195" spans="1:11" x14ac:dyDescent="0.25">
      <c r="A12195" t="s">
        <v>713</v>
      </c>
      <c r="B12195" t="s">
        <v>485</v>
      </c>
      <c r="C12195" t="s">
        <v>486</v>
      </c>
      <c r="D12195" t="str">
        <f>Clef_répartition[[#This Row],[Code association]]&amp;"_"&amp;Clef_répartition[[#This Row],[Nom association]]</f>
        <v>ASPIC_Association intercommunale de la piscine des Chavannes</v>
      </c>
      <c r="E12195">
        <f>COUNTIFS(D$2:D12195,Clef_répartition[[#This Row],[Code_Nom]],J$2:J12195,Clef_répartition[[#This Row],[Année]])</f>
        <v>16</v>
      </c>
      <c r="F12195">
        <f>IF(Clef_répartition[[#This Row],[Code_Nom]]=D12194,F12194-1,(COUNTIFS(Clef_répartition[Code_Nom],Clef_répartition[[#This Row],[Code_Nom]],Clef_répartition[Année],Clef_répartition[[#This Row],[Année]])))</f>
        <v>2</v>
      </c>
      <c r="G12195" t="str">
        <f>Clef_répartition[[#This Row],[Code_Nom]]&amp;"_"&amp;Clef_répartition[[#This Row],[Nombre]]&amp;"_"&amp;Clef_répartition[[#This Row],[Année]]</f>
        <v>ASPIC_Association intercommunale de la piscine des Chavannes_16_2022</v>
      </c>
      <c r="H12195">
        <v>5499</v>
      </c>
      <c r="I12195" t="s">
        <v>252</v>
      </c>
      <c r="J12195">
        <v>2022</v>
      </c>
      <c r="K12195">
        <v>2.7300000000000001E-2</v>
      </c>
    </row>
    <row r="12196" spans="1:11" x14ac:dyDescent="0.25">
      <c r="A12196" t="s">
        <v>713</v>
      </c>
      <c r="B12196" t="s">
        <v>485</v>
      </c>
      <c r="C12196" t="s">
        <v>486</v>
      </c>
      <c r="D12196" t="str">
        <f>Clef_répartition[[#This Row],[Code association]]&amp;"_"&amp;Clef_répartition[[#This Row],[Nom association]]</f>
        <v>ASPIC_Association intercommunale de la piscine des Chavannes</v>
      </c>
      <c r="E12196">
        <f>COUNTIFS(D$2:D12196,Clef_répartition[[#This Row],[Code_Nom]],J$2:J12196,Clef_répartition[[#This Row],[Année]])</f>
        <v>17</v>
      </c>
      <c r="F12196">
        <f>IF(Clef_répartition[[#This Row],[Code_Nom]]=D12195,F12195-1,(COUNTIFS(Clef_répartition[Code_Nom],Clef_répartition[[#This Row],[Code_Nom]],Clef_répartition[Année],Clef_répartition[[#This Row],[Année]])))</f>
        <v>1</v>
      </c>
      <c r="G12196" t="str">
        <f>Clef_répartition[[#This Row],[Code_Nom]]&amp;"_"&amp;Clef_répartition[[#This Row],[Nombre]]&amp;"_"&amp;Clef_répartition[[#This Row],[Année]]</f>
        <v>ASPIC_Association intercommunale de la piscine des Chavannes_17_2022</v>
      </c>
      <c r="H12196">
        <v>5503</v>
      </c>
      <c r="I12196" t="s">
        <v>290</v>
      </c>
      <c r="J12196">
        <v>2022</v>
      </c>
      <c r="K12196">
        <v>7.4800000000000005E-2</v>
      </c>
    </row>
    <row r="12197" spans="1:11" x14ac:dyDescent="0.25">
      <c r="A12197" t="s">
        <v>713</v>
      </c>
      <c r="B12197" t="s">
        <v>491</v>
      </c>
      <c r="C12197" t="s">
        <v>492</v>
      </c>
      <c r="D12197" t="str">
        <f>Clef_répartition[[#This Row],[Code association]]&amp;"_"&amp;Clef_répartition[[#This Row],[Nom association]]</f>
        <v xml:space="preserve">ASPIHL_Association scolaire et parascolaire intercommunale du Haut-Lac </v>
      </c>
      <c r="E12197">
        <f>COUNTIFS(D$2:D12197,Clef_répartition[[#This Row],[Code_Nom]],J$2:J12197,Clef_répartition[[#This Row],[Année]])</f>
        <v>1</v>
      </c>
      <c r="F12197">
        <f>IF(Clef_répartition[[#This Row],[Code_Nom]]=D12196,F12196-1,(COUNTIFS(Clef_répartition[Code_Nom],Clef_répartition[[#This Row],[Code_Nom]],Clef_répartition[Année],Clef_répartition[[#This Row],[Année]])))</f>
        <v>5</v>
      </c>
      <c r="G12197" t="str">
        <f>Clef_répartition[[#This Row],[Code_Nom]]&amp;"_"&amp;Clef_répartition[[#This Row],[Nombre]]&amp;"_"&amp;Clef_répartition[[#This Row],[Année]]</f>
        <v>ASPIHL_Association scolaire et parascolaire intercommunale du Haut-Lac _1_2022</v>
      </c>
      <c r="H12197">
        <v>5403</v>
      </c>
      <c r="I12197" t="s">
        <v>63</v>
      </c>
      <c r="J12197">
        <v>2022</v>
      </c>
      <c r="K12197">
        <v>0.04</v>
      </c>
    </row>
    <row r="12198" spans="1:11" x14ac:dyDescent="0.25">
      <c r="A12198" t="s">
        <v>713</v>
      </c>
      <c r="B12198" t="s">
        <v>491</v>
      </c>
      <c r="C12198" t="s">
        <v>492</v>
      </c>
      <c r="D12198" t="str">
        <f>Clef_répartition[[#This Row],[Code association]]&amp;"_"&amp;Clef_répartition[[#This Row],[Nom association]]</f>
        <v xml:space="preserve">ASPIHL_Association scolaire et parascolaire intercommunale du Haut-Lac </v>
      </c>
      <c r="E12198">
        <f>COUNTIFS(D$2:D12198,Clef_répartition[[#This Row],[Code_Nom]],J$2:J12198,Clef_répartition[[#This Row],[Année]])</f>
        <v>2</v>
      </c>
      <c r="F12198">
        <f>IF(Clef_répartition[[#This Row],[Code_Nom]]=D12197,F12197-1,(COUNTIFS(Clef_répartition[Code_Nom],Clef_répartition[[#This Row],[Code_Nom]],Clef_répartition[Année],Clef_répartition[[#This Row],[Année]])))</f>
        <v>4</v>
      </c>
      <c r="G12198" t="str">
        <f>Clef_répartition[[#This Row],[Code_Nom]]&amp;"_"&amp;Clef_répartition[[#This Row],[Nombre]]&amp;"_"&amp;Clef_répartition[[#This Row],[Année]]</f>
        <v>ASPIHL_Association scolaire et parascolaire intercommunale du Haut-Lac _2_2022</v>
      </c>
      <c r="H12198">
        <v>5408</v>
      </c>
      <c r="I12198" t="s">
        <v>195</v>
      </c>
      <c r="J12198">
        <v>2022</v>
      </c>
      <c r="K12198">
        <v>0.12</v>
      </c>
    </row>
    <row r="12199" spans="1:11" x14ac:dyDescent="0.25">
      <c r="A12199" t="s">
        <v>713</v>
      </c>
      <c r="B12199" t="s">
        <v>491</v>
      </c>
      <c r="C12199" t="s">
        <v>492</v>
      </c>
      <c r="D12199" t="str">
        <f>Clef_répartition[[#This Row],[Code association]]&amp;"_"&amp;Clef_répartition[[#This Row],[Nom association]]</f>
        <v xml:space="preserve">ASPIHL_Association scolaire et parascolaire intercommunale du Haut-Lac </v>
      </c>
      <c r="E12199">
        <f>COUNTIFS(D$2:D12199,Clef_répartition[[#This Row],[Code_Nom]],J$2:J12199,Clef_répartition[[#This Row],[Année]])</f>
        <v>3</v>
      </c>
      <c r="F12199">
        <f>IF(Clef_répartition[[#This Row],[Code_Nom]]=D12198,F12198-1,(COUNTIFS(Clef_répartition[Code_Nom],Clef_répartition[[#This Row],[Code_Nom]],Clef_répartition[Année],Clef_répartition[[#This Row],[Année]])))</f>
        <v>3</v>
      </c>
      <c r="G12199" t="str">
        <f>Clef_répartition[[#This Row],[Code_Nom]]&amp;"_"&amp;Clef_répartition[[#This Row],[Nombre]]&amp;"_"&amp;Clef_répartition[[#This Row],[Année]]</f>
        <v>ASPIHL_Association scolaire et parascolaire intercommunale du Haut-Lac _3_2022</v>
      </c>
      <c r="H12199">
        <v>5412</v>
      </c>
      <c r="I12199" t="s">
        <v>229</v>
      </c>
      <c r="J12199">
        <v>2022</v>
      </c>
      <c r="K12199">
        <v>0.09</v>
      </c>
    </row>
    <row r="12200" spans="1:11" x14ac:dyDescent="0.25">
      <c r="A12200" t="s">
        <v>713</v>
      </c>
      <c r="B12200" t="s">
        <v>491</v>
      </c>
      <c r="C12200" t="s">
        <v>492</v>
      </c>
      <c r="D12200" t="str">
        <f>Clef_répartition[[#This Row],[Code association]]&amp;"_"&amp;Clef_répartition[[#This Row],[Nom association]]</f>
        <v xml:space="preserve">ASPIHL_Association scolaire et parascolaire intercommunale du Haut-Lac </v>
      </c>
      <c r="E12200">
        <f>COUNTIFS(D$2:D12200,Clef_répartition[[#This Row],[Code_Nom]],J$2:J12200,Clef_répartition[[#This Row],[Année]])</f>
        <v>4</v>
      </c>
      <c r="F12200">
        <f>IF(Clef_répartition[[#This Row],[Code_Nom]]=D12199,F12199-1,(COUNTIFS(Clef_répartition[Code_Nom],Clef_répartition[[#This Row],[Code_Nom]],Clef_répartition[Année],Clef_répartition[[#This Row],[Année]])))</f>
        <v>2</v>
      </c>
      <c r="G12200" t="str">
        <f>Clef_répartition[[#This Row],[Code_Nom]]&amp;"_"&amp;Clef_répartition[[#This Row],[Nombre]]&amp;"_"&amp;Clef_répartition[[#This Row],[Année]]</f>
        <v>ASPIHL_Association scolaire et parascolaire intercommunale du Haut-Lac _4_2022</v>
      </c>
      <c r="H12200">
        <v>5413</v>
      </c>
      <c r="I12200" t="s">
        <v>231</v>
      </c>
      <c r="J12200">
        <v>2022</v>
      </c>
      <c r="K12200">
        <v>0.2</v>
      </c>
    </row>
    <row r="12201" spans="1:11" x14ac:dyDescent="0.25">
      <c r="A12201" t="s">
        <v>713</v>
      </c>
      <c r="B12201" t="s">
        <v>491</v>
      </c>
      <c r="C12201" t="s">
        <v>492</v>
      </c>
      <c r="D12201" t="str">
        <f>Clef_répartition[[#This Row],[Code association]]&amp;"_"&amp;Clef_répartition[[#This Row],[Nom association]]</f>
        <v xml:space="preserve">ASPIHL_Association scolaire et parascolaire intercommunale du Haut-Lac </v>
      </c>
      <c r="E12201">
        <f>COUNTIFS(D$2:D12201,Clef_répartition[[#This Row],[Code_Nom]],J$2:J12201,Clef_répartition[[#This Row],[Année]])</f>
        <v>5</v>
      </c>
      <c r="F12201">
        <f>IF(Clef_répartition[[#This Row],[Code_Nom]]=D12200,F12200-1,(COUNTIFS(Clef_répartition[Code_Nom],Clef_répartition[[#This Row],[Code_Nom]],Clef_répartition[Année],Clef_répartition[[#This Row],[Année]])))</f>
        <v>1</v>
      </c>
      <c r="G12201" t="str">
        <f>Clef_répartition[[#This Row],[Code_Nom]]&amp;"_"&amp;Clef_répartition[[#This Row],[Nombre]]&amp;"_"&amp;Clef_répartition[[#This Row],[Année]]</f>
        <v>ASPIHL_Association scolaire et parascolaire intercommunale du Haut-Lac _5_2022</v>
      </c>
      <c r="H12201">
        <v>5414</v>
      </c>
      <c r="I12201" t="s">
        <v>286</v>
      </c>
      <c r="J12201">
        <v>2022</v>
      </c>
      <c r="K12201">
        <v>0.55000000000000004</v>
      </c>
    </row>
    <row r="12202" spans="1:11" x14ac:dyDescent="0.25">
      <c r="A12202" t="s">
        <v>713</v>
      </c>
      <c r="B12202" t="s">
        <v>549</v>
      </c>
      <c r="C12202" t="s">
        <v>550</v>
      </c>
      <c r="D12202" t="str">
        <f>Clef_répartition[[#This Row],[Code association]]&amp;"_"&amp;Clef_répartition[[#This Row],[Nom association]]</f>
        <v>ASR_Association de communes Sécurité Riviera</v>
      </c>
      <c r="E12202">
        <f>COUNTIFS(D$2:D12202,Clef_répartition[[#This Row],[Code_Nom]],J$2:J12202,Clef_répartition[[#This Row],[Année]])</f>
        <v>1</v>
      </c>
      <c r="F12202">
        <f>IF(Clef_répartition[[#This Row],[Code_Nom]]=D12201,F12201-1,(COUNTIFS(Clef_répartition[Code_Nom],Clef_répartition[[#This Row],[Code_Nom]],Clef_répartition[Année],Clef_répartition[[#This Row],[Année]])))</f>
        <v>12</v>
      </c>
      <c r="G12202" t="str">
        <f>Clef_répartition[[#This Row],[Code_Nom]]&amp;"_"&amp;Clef_répartition[[#This Row],[Nombre]]&amp;"_"&amp;Clef_répartition[[#This Row],[Année]]</f>
        <v>ASR_Association de communes Sécurité Riviera_1_2022</v>
      </c>
      <c r="H12202">
        <v>5892</v>
      </c>
      <c r="I12202" t="s">
        <v>25</v>
      </c>
      <c r="J12202">
        <v>2022</v>
      </c>
      <c r="K12202">
        <v>0.13649489419569338</v>
      </c>
    </row>
    <row r="12203" spans="1:11" x14ac:dyDescent="0.25">
      <c r="A12203" t="s">
        <v>713</v>
      </c>
      <c r="B12203" t="s">
        <v>549</v>
      </c>
      <c r="C12203" t="s">
        <v>550</v>
      </c>
      <c r="D12203" t="str">
        <f>Clef_répartition[[#This Row],[Code association]]&amp;"_"&amp;Clef_répartition[[#This Row],[Nom association]]</f>
        <v>ASR_Association de communes Sécurité Riviera</v>
      </c>
      <c r="E12203">
        <f>COUNTIFS(D$2:D12203,Clef_répartition[[#This Row],[Code_Nom]],J$2:J12203,Clef_répartition[[#This Row],[Année]])</f>
        <v>2</v>
      </c>
      <c r="F12203">
        <f>IF(Clef_répartition[[#This Row],[Code_Nom]]=D12202,F12202-1,(COUNTIFS(Clef_répartition[Code_Nom],Clef_répartition[[#This Row],[Code_Nom]],Clef_répartition[Année],Clef_répartition[[#This Row],[Année]])))</f>
        <v>11</v>
      </c>
      <c r="G12203" t="str">
        <f>Clef_répartition[[#This Row],[Code_Nom]]&amp;"_"&amp;Clef_répartition[[#This Row],[Nombre]]&amp;"_"&amp;Clef_répartition[[#This Row],[Année]]</f>
        <v>ASR_Association de communes Sécurité Riviera_2_2022</v>
      </c>
      <c r="H12203">
        <v>5882</v>
      </c>
      <c r="I12203" t="s">
        <v>50</v>
      </c>
      <c r="J12203">
        <v>2022</v>
      </c>
      <c r="K12203">
        <v>2.3699752299989517E-2</v>
      </c>
    </row>
    <row r="12204" spans="1:11" x14ac:dyDescent="0.25">
      <c r="A12204" t="s">
        <v>713</v>
      </c>
      <c r="B12204" t="s">
        <v>549</v>
      </c>
      <c r="C12204" t="s">
        <v>550</v>
      </c>
      <c r="D12204" t="str">
        <f>Clef_répartition[[#This Row],[Code association]]&amp;"_"&amp;Clef_répartition[[#This Row],[Nom association]]</f>
        <v>ASR_Association de communes Sécurité Riviera</v>
      </c>
      <c r="E12204">
        <f>COUNTIFS(D$2:D12204,Clef_répartition[[#This Row],[Code_Nom]],J$2:J12204,Clef_répartition[[#This Row],[Année]])</f>
        <v>3</v>
      </c>
      <c r="F12204">
        <f>IF(Clef_répartition[[#This Row],[Code_Nom]]=D12203,F12203-1,(COUNTIFS(Clef_répartition[Code_Nom],Clef_répartition[[#This Row],[Code_Nom]],Clef_répartition[Année],Clef_répartition[[#This Row],[Année]])))</f>
        <v>10</v>
      </c>
      <c r="G12204" t="str">
        <f>Clef_répartition[[#This Row],[Code_Nom]]&amp;"_"&amp;Clef_répartition[[#This Row],[Nombre]]&amp;"_"&amp;Clef_répartition[[#This Row],[Année]]</f>
        <v>ASR_Association de communes Sécurité Riviera_3_2022</v>
      </c>
      <c r="H12204">
        <v>5841</v>
      </c>
      <c r="I12204" t="s">
        <v>51</v>
      </c>
      <c r="J12204">
        <v>2022</v>
      </c>
      <c r="K12204">
        <v>3.1561656667528095E-3</v>
      </c>
    </row>
    <row r="12205" spans="1:11" x14ac:dyDescent="0.25">
      <c r="A12205" t="s">
        <v>713</v>
      </c>
      <c r="B12205" t="s">
        <v>549</v>
      </c>
      <c r="C12205" t="s">
        <v>550</v>
      </c>
      <c r="D12205" t="str">
        <f>Clef_répartition[[#This Row],[Code association]]&amp;"_"&amp;Clef_répartition[[#This Row],[Nom association]]</f>
        <v>ASR_Association de communes Sécurité Riviera</v>
      </c>
      <c r="E12205">
        <f>COUNTIFS(D$2:D12205,Clef_répartition[[#This Row],[Code_Nom]],J$2:J12205,Clef_répartition[[#This Row],[Année]])</f>
        <v>4</v>
      </c>
      <c r="F12205">
        <f>IF(Clef_répartition[[#This Row],[Code_Nom]]=D12204,F12204-1,(COUNTIFS(Clef_répartition[Code_Nom],Clef_répartition[[#This Row],[Code_Nom]],Clef_répartition[Année],Clef_répartition[[#This Row],[Année]])))</f>
        <v>9</v>
      </c>
      <c r="G12205" t="str">
        <f>Clef_répartition[[#This Row],[Code_Nom]]&amp;"_"&amp;Clef_répartition[[#This Row],[Nombre]]&amp;"_"&amp;Clef_répartition[[#This Row],[Année]]</f>
        <v>ASR_Association de communes Sécurité Riviera_4_2022</v>
      </c>
      <c r="H12205">
        <v>5883</v>
      </c>
      <c r="I12205" t="s">
        <v>77</v>
      </c>
      <c r="J12205">
        <v>2022</v>
      </c>
      <c r="K12205">
        <v>1.7940358303760746E-2</v>
      </c>
    </row>
    <row r="12206" spans="1:11" x14ac:dyDescent="0.25">
      <c r="A12206" t="s">
        <v>713</v>
      </c>
      <c r="B12206" t="s">
        <v>549</v>
      </c>
      <c r="C12206" t="s">
        <v>550</v>
      </c>
      <c r="D12206" t="str">
        <f>Clef_répartition[[#This Row],[Code association]]&amp;"_"&amp;Clef_répartition[[#This Row],[Nom association]]</f>
        <v>ASR_Association de communes Sécurité Riviera</v>
      </c>
      <c r="E12206">
        <f>COUNTIFS(D$2:D12206,Clef_répartition[[#This Row],[Code_Nom]],J$2:J12206,Clef_répartition[[#This Row],[Année]])</f>
        <v>5</v>
      </c>
      <c r="F12206">
        <f>IF(Clef_répartition[[#This Row],[Code_Nom]]=D12205,F12205-1,(COUNTIFS(Clef_répartition[Code_Nom],Clef_répartition[[#This Row],[Code_Nom]],Clef_répartition[Année],Clef_répartition[[#This Row],[Année]])))</f>
        <v>8</v>
      </c>
      <c r="G12206" t="str">
        <f>Clef_répartition[[#This Row],[Code_Nom]]&amp;"_"&amp;Clef_répartition[[#This Row],[Nombre]]&amp;"_"&amp;Clef_répartition[[#This Row],[Année]]</f>
        <v>ASR_Association de communes Sécurité Riviera_5_2022</v>
      </c>
      <c r="H12206">
        <v>5884</v>
      </c>
      <c r="I12206" t="s">
        <v>78</v>
      </c>
      <c r="J12206">
        <v>2022</v>
      </c>
      <c r="K12206">
        <v>2.6102066373282797E-2</v>
      </c>
    </row>
    <row r="12207" spans="1:11" x14ac:dyDescent="0.25">
      <c r="A12207" t="s">
        <v>713</v>
      </c>
      <c r="B12207" t="s">
        <v>549</v>
      </c>
      <c r="C12207" t="s">
        <v>550</v>
      </c>
      <c r="D12207" t="str">
        <f>Clef_répartition[[#This Row],[Code association]]&amp;"_"&amp;Clef_répartition[[#This Row],[Nom association]]</f>
        <v>ASR_Association de communes Sécurité Riviera</v>
      </c>
      <c r="E12207">
        <f>COUNTIFS(D$2:D12207,Clef_répartition[[#This Row],[Code_Nom]],J$2:J12207,Clef_répartition[[#This Row],[Année]])</f>
        <v>6</v>
      </c>
      <c r="F12207">
        <f>IF(Clef_répartition[[#This Row],[Code_Nom]]=D12206,F12206-1,(COUNTIFS(Clef_répartition[Code_Nom],Clef_répartition[[#This Row],[Code_Nom]],Clef_répartition[Année],Clef_répartition[[#This Row],[Année]])))</f>
        <v>7</v>
      </c>
      <c r="G12207" t="str">
        <f>Clef_répartition[[#This Row],[Code_Nom]]&amp;"_"&amp;Clef_répartition[[#This Row],[Nombre]]&amp;"_"&amp;Clef_répartition[[#This Row],[Année]]</f>
        <v>ASR_Association de communes Sécurité Riviera_6_2022</v>
      </c>
      <c r="H12207">
        <v>5885</v>
      </c>
      <c r="I12207" t="s">
        <v>138</v>
      </c>
      <c r="J12207">
        <v>2022</v>
      </c>
      <c r="K12207">
        <v>1.3898002891969161E-2</v>
      </c>
    </row>
    <row r="12208" spans="1:11" x14ac:dyDescent="0.25">
      <c r="A12208" t="s">
        <v>713</v>
      </c>
      <c r="B12208" t="s">
        <v>549</v>
      </c>
      <c r="C12208" t="s">
        <v>550</v>
      </c>
      <c r="D12208" t="str">
        <f>Clef_répartition[[#This Row],[Code association]]&amp;"_"&amp;Clef_répartition[[#This Row],[Nom association]]</f>
        <v>ASR_Association de communes Sécurité Riviera</v>
      </c>
      <c r="E12208">
        <f>COUNTIFS(D$2:D12208,Clef_répartition[[#This Row],[Code_Nom]],J$2:J12208,Clef_répartition[[#This Row],[Année]])</f>
        <v>7</v>
      </c>
      <c r="F12208">
        <f>IF(Clef_répartition[[#This Row],[Code_Nom]]=D12207,F12207-1,(COUNTIFS(Clef_répartition[Code_Nom],Clef_répartition[[#This Row],[Code_Nom]],Clef_répartition[Année],Clef_répartition[[#This Row],[Année]])))</f>
        <v>6</v>
      </c>
      <c r="G12208" t="str">
        <f>Clef_répartition[[#This Row],[Code_Nom]]&amp;"_"&amp;Clef_répartition[[#This Row],[Nombre]]&amp;"_"&amp;Clef_répartition[[#This Row],[Année]]</f>
        <v>ASR_Association de communes Sécurité Riviera_7_2022</v>
      </c>
      <c r="H12208">
        <v>5889</v>
      </c>
      <c r="I12208" t="s">
        <v>150</v>
      </c>
      <c r="J12208">
        <v>2022</v>
      </c>
      <c r="K12208">
        <v>0.16278856751740817</v>
      </c>
    </row>
    <row r="12209" spans="1:11" x14ac:dyDescent="0.25">
      <c r="A12209" t="s">
        <v>713</v>
      </c>
      <c r="B12209" t="s">
        <v>549</v>
      </c>
      <c r="C12209" t="s">
        <v>550</v>
      </c>
      <c r="D12209" t="str">
        <f>Clef_répartition[[#This Row],[Code association]]&amp;"_"&amp;Clef_répartition[[#This Row],[Nom association]]</f>
        <v>ASR_Association de communes Sécurité Riviera</v>
      </c>
      <c r="E12209">
        <f>COUNTIFS(D$2:D12209,Clef_répartition[[#This Row],[Code_Nom]],J$2:J12209,Clef_répartition[[#This Row],[Année]])</f>
        <v>8</v>
      </c>
      <c r="F12209">
        <f>IF(Clef_répartition[[#This Row],[Code_Nom]]=D12208,F12208-1,(COUNTIFS(Clef_répartition[Code_Nom],Clef_répartition[[#This Row],[Code_Nom]],Clef_répartition[Année],Clef_répartition[[#This Row],[Année]])))</f>
        <v>5</v>
      </c>
      <c r="G12209" t="str">
        <f>Clef_répartition[[#This Row],[Code_Nom]]&amp;"_"&amp;Clef_répartition[[#This Row],[Nombre]]&amp;"_"&amp;Clef_répartition[[#This Row],[Année]]</f>
        <v>ASR_Association de communes Sécurité Riviera_8_2022</v>
      </c>
      <c r="H12209">
        <v>5886</v>
      </c>
      <c r="I12209" t="s">
        <v>188</v>
      </c>
      <c r="J12209">
        <v>2022</v>
      </c>
      <c r="K12209">
        <v>0.34646180807255939</v>
      </c>
    </row>
    <row r="12210" spans="1:11" x14ac:dyDescent="0.25">
      <c r="A12210" t="s">
        <v>713</v>
      </c>
      <c r="B12210" t="s">
        <v>549</v>
      </c>
      <c r="C12210" t="s">
        <v>550</v>
      </c>
      <c r="D12210" t="str">
        <f>Clef_répartition[[#This Row],[Code association]]&amp;"_"&amp;Clef_répartition[[#This Row],[Nom association]]</f>
        <v>ASR_Association de communes Sécurité Riviera</v>
      </c>
      <c r="E12210">
        <f>COUNTIFS(D$2:D12210,Clef_répartition[[#This Row],[Code_Nom]],J$2:J12210,Clef_répartition[[#This Row],[Année]])</f>
        <v>9</v>
      </c>
      <c r="F12210">
        <f>IF(Clef_répartition[[#This Row],[Code_Nom]]=D12209,F12209-1,(COUNTIFS(Clef_répartition[Code_Nom],Clef_répartition[[#This Row],[Code_Nom]],Clef_répartition[Année],Clef_répartition[[#This Row],[Année]])))</f>
        <v>4</v>
      </c>
      <c r="G12210" t="str">
        <f>Clef_répartition[[#This Row],[Code_Nom]]&amp;"_"&amp;Clef_répartition[[#This Row],[Nombre]]&amp;"_"&amp;Clef_répartition[[#This Row],[Année]]</f>
        <v>ASR_Association de communes Sécurité Riviera_9_2022</v>
      </c>
      <c r="H12210">
        <v>5842</v>
      </c>
      <c r="I12210" t="s">
        <v>238</v>
      </c>
      <c r="J12210">
        <v>2022</v>
      </c>
      <c r="K12210">
        <v>4.7489221359425202E-4</v>
      </c>
    </row>
    <row r="12211" spans="1:11" x14ac:dyDescent="0.25">
      <c r="A12211" t="s">
        <v>713</v>
      </c>
      <c r="B12211" t="s">
        <v>549</v>
      </c>
      <c r="C12211" t="s">
        <v>550</v>
      </c>
      <c r="D12211" t="str">
        <f>Clef_répartition[[#This Row],[Code association]]&amp;"_"&amp;Clef_répartition[[#This Row],[Nom association]]</f>
        <v>ASR_Association de communes Sécurité Riviera</v>
      </c>
      <c r="E12211">
        <f>COUNTIFS(D$2:D12211,Clef_répartition[[#This Row],[Code_Nom]],J$2:J12211,Clef_répartition[[#This Row],[Année]])</f>
        <v>10</v>
      </c>
      <c r="F12211">
        <f>IF(Clef_répartition[[#This Row],[Code_Nom]]=D12210,F12210-1,(COUNTIFS(Clef_répartition[Code_Nom],Clef_répartition[[#This Row],[Code_Nom]],Clef_répartition[Année],Clef_répartition[[#This Row],[Année]])))</f>
        <v>3</v>
      </c>
      <c r="G12211" t="str">
        <f>Clef_répartition[[#This Row],[Code_Nom]]&amp;"_"&amp;Clef_répartition[[#This Row],[Nombre]]&amp;"_"&amp;Clef_répartition[[#This Row],[Année]]</f>
        <v>ASR_Association de communes Sécurité Riviera_10_2022</v>
      </c>
      <c r="H12211">
        <v>5843</v>
      </c>
      <c r="I12211" t="s">
        <v>239</v>
      </c>
      <c r="J12211">
        <v>2022</v>
      </c>
      <c r="K12211">
        <v>7.6658630733753789E-4</v>
      </c>
    </row>
    <row r="12212" spans="1:11" x14ac:dyDescent="0.25">
      <c r="A12212" t="s">
        <v>713</v>
      </c>
      <c r="B12212" t="s">
        <v>549</v>
      </c>
      <c r="C12212" t="s">
        <v>550</v>
      </c>
      <c r="D12212" t="str">
        <f>Clef_répartition[[#This Row],[Code association]]&amp;"_"&amp;Clef_répartition[[#This Row],[Nom association]]</f>
        <v>ASR_Association de communes Sécurité Riviera</v>
      </c>
      <c r="E12212">
        <f>COUNTIFS(D$2:D12212,Clef_répartition[[#This Row],[Code_Nom]],J$2:J12212,Clef_répartition[[#This Row],[Année]])</f>
        <v>11</v>
      </c>
      <c r="F12212">
        <f>IF(Clef_répartition[[#This Row],[Code_Nom]]=D12211,F12211-1,(COUNTIFS(Clef_répartition[Code_Nom],Clef_répartition[[#This Row],[Code_Nom]],Clef_répartition[Année],Clef_répartition[[#This Row],[Année]])))</f>
        <v>2</v>
      </c>
      <c r="G12212" t="str">
        <f>Clef_répartition[[#This Row],[Code_Nom]]&amp;"_"&amp;Clef_répartition[[#This Row],[Nombre]]&amp;"_"&amp;Clef_répartition[[#This Row],[Année]]</f>
        <v>ASR_Association de communes Sécurité Riviera_11_2022</v>
      </c>
      <c r="H12212">
        <v>5890</v>
      </c>
      <c r="I12212" t="s">
        <v>277</v>
      </c>
      <c r="J12212">
        <v>2022</v>
      </c>
      <c r="K12212">
        <v>0.26267004909268582</v>
      </c>
    </row>
    <row r="12213" spans="1:11" x14ac:dyDescent="0.25">
      <c r="A12213" t="s">
        <v>713</v>
      </c>
      <c r="B12213" t="s">
        <v>549</v>
      </c>
      <c r="C12213" t="s">
        <v>550</v>
      </c>
      <c r="D12213" t="str">
        <f>Clef_répartition[[#This Row],[Code association]]&amp;"_"&amp;Clef_répartition[[#This Row],[Nom association]]</f>
        <v>ASR_Association de communes Sécurité Riviera</v>
      </c>
      <c r="E12213">
        <f>COUNTIFS(D$2:D12213,Clef_répartition[[#This Row],[Code_Nom]],J$2:J12213,Clef_répartition[[#This Row],[Année]])</f>
        <v>12</v>
      </c>
      <c r="F12213">
        <f>IF(Clef_répartition[[#This Row],[Code_Nom]]=D12212,F12212-1,(COUNTIFS(Clef_répartition[Code_Nom],Clef_répartition[[#This Row],[Code_Nom]],Clef_répartition[Année],Clef_répartition[[#This Row],[Année]])))</f>
        <v>1</v>
      </c>
      <c r="G12213" t="str">
        <f>Clef_répartition[[#This Row],[Code_Nom]]&amp;"_"&amp;Clef_répartition[[#This Row],[Nombre]]&amp;"_"&amp;Clef_répartition[[#This Row],[Année]]</f>
        <v>ASR_Association de communes Sécurité Riviera_12_2022</v>
      </c>
      <c r="H12213">
        <v>5891</v>
      </c>
      <c r="I12213" t="s">
        <v>278</v>
      </c>
      <c r="J12213">
        <v>2022</v>
      </c>
      <c r="K12213">
        <v>5.5468570649661866E-3</v>
      </c>
    </row>
    <row r="12214" spans="1:11" x14ac:dyDescent="0.25">
      <c r="A12214" t="s">
        <v>713</v>
      </c>
      <c r="B12214" t="s">
        <v>477</v>
      </c>
      <c r="C12214" t="s">
        <v>478</v>
      </c>
      <c r="D12214" t="str">
        <f>Clef_répartition[[#This Row],[Code association]]&amp;"_"&amp;Clef_répartition[[#This Row],[Nom association]]</f>
        <v>ASSAGIE_Association scolaire Aubonne Gimel et Etoy</v>
      </c>
      <c r="E12214">
        <f>COUNTIFS(D$2:D12214,Clef_répartition[[#This Row],[Code_Nom]],J$2:J12214,Clef_répartition[[#This Row],[Année]])</f>
        <v>1</v>
      </c>
      <c r="F12214">
        <f>IF(Clef_répartition[[#This Row],[Code_Nom]]=D12213,F12213-1,(COUNTIFS(Clef_répartition[Code_Nom],Clef_répartition[[#This Row],[Code_Nom]],Clef_répartition[Année],Clef_répartition[[#This Row],[Année]])))</f>
        <v>12</v>
      </c>
      <c r="G12214" t="str">
        <f>Clef_répartition[[#This Row],[Code_Nom]]&amp;"_"&amp;Clef_répartition[[#This Row],[Nombre]]&amp;"_"&amp;Clef_répartition[[#This Row],[Année]]</f>
        <v>ASSAGIE_Association scolaire Aubonne Gimel et Etoy_1_2022</v>
      </c>
      <c r="H12214">
        <v>5851</v>
      </c>
      <c r="I12214" t="s">
        <v>4</v>
      </c>
      <c r="J12214">
        <v>2022</v>
      </c>
      <c r="K12214">
        <v>2.5081415480790948E-2</v>
      </c>
    </row>
    <row r="12215" spans="1:11" x14ac:dyDescent="0.25">
      <c r="A12215" t="s">
        <v>713</v>
      </c>
      <c r="B12215" t="s">
        <v>477</v>
      </c>
      <c r="C12215" t="s">
        <v>478</v>
      </c>
      <c r="D12215" t="str">
        <f>Clef_répartition[[#This Row],[Code association]]&amp;"_"&amp;Clef_répartition[[#This Row],[Nom association]]</f>
        <v>ASSAGIE_Association scolaire Aubonne Gimel et Etoy</v>
      </c>
      <c r="E12215">
        <f>COUNTIFS(D$2:D12215,Clef_répartition[[#This Row],[Code_Nom]],J$2:J12215,Clef_répartition[[#This Row],[Année]])</f>
        <v>2</v>
      </c>
      <c r="F12215">
        <f>IF(Clef_répartition[[#This Row],[Code_Nom]]=D12214,F12214-1,(COUNTIFS(Clef_répartition[Code_Nom],Clef_répartition[[#This Row],[Code_Nom]],Clef_répartition[Année],Clef_répartition[[#This Row],[Année]])))</f>
        <v>11</v>
      </c>
      <c r="G12215" t="str">
        <f>Clef_répartition[[#This Row],[Code_Nom]]&amp;"_"&amp;Clef_répartition[[#This Row],[Nombre]]&amp;"_"&amp;Clef_répartition[[#This Row],[Année]]</f>
        <v>ASSAGIE_Association scolaire Aubonne Gimel et Etoy_2_2022</v>
      </c>
      <c r="H12215">
        <v>5422</v>
      </c>
      <c r="I12215" t="s">
        <v>9</v>
      </c>
      <c r="J12215">
        <v>2022</v>
      </c>
      <c r="K12215">
        <v>0.25704580265025478</v>
      </c>
    </row>
    <row r="12216" spans="1:11" x14ac:dyDescent="0.25">
      <c r="A12216" t="s">
        <v>713</v>
      </c>
      <c r="B12216" t="s">
        <v>477</v>
      </c>
      <c r="C12216" t="s">
        <v>478</v>
      </c>
      <c r="D12216" t="str">
        <f>Clef_répartition[[#This Row],[Code association]]&amp;"_"&amp;Clef_répartition[[#This Row],[Nom association]]</f>
        <v>ASSAGIE_Association scolaire Aubonne Gimel et Etoy</v>
      </c>
      <c r="E12216">
        <f>COUNTIFS(D$2:D12216,Clef_répartition[[#This Row],[Code_Nom]],J$2:J12216,Clef_répartition[[#This Row],[Année]])</f>
        <v>3</v>
      </c>
      <c r="F12216">
        <f>IF(Clef_répartition[[#This Row],[Code_Nom]]=D12215,F12215-1,(COUNTIFS(Clef_répartition[Code_Nom],Clef_répartition[[#This Row],[Code_Nom]],Clef_répartition[Année],Clef_répartition[[#This Row],[Année]])))</f>
        <v>10</v>
      </c>
      <c r="G12216" t="str">
        <f>Clef_répartition[[#This Row],[Code_Nom]]&amp;"_"&amp;Clef_répartition[[#This Row],[Nombre]]&amp;"_"&amp;Clef_répartition[[#This Row],[Année]]</f>
        <v>ASSAGIE_Association scolaire Aubonne Gimel et Etoy_3_2022</v>
      </c>
      <c r="H12216">
        <v>5426</v>
      </c>
      <c r="I12216" t="s">
        <v>31</v>
      </c>
      <c r="J12216">
        <v>2022</v>
      </c>
      <c r="K12216">
        <v>2.823617919216985E-2</v>
      </c>
    </row>
    <row r="12217" spans="1:11" x14ac:dyDescent="0.25">
      <c r="A12217" t="s">
        <v>713</v>
      </c>
      <c r="B12217" t="s">
        <v>477</v>
      </c>
      <c r="C12217" t="s">
        <v>478</v>
      </c>
      <c r="D12217" t="str">
        <f>Clef_répartition[[#This Row],[Code association]]&amp;"_"&amp;Clef_répartition[[#This Row],[Nom association]]</f>
        <v>ASSAGIE_Association scolaire Aubonne Gimel et Etoy</v>
      </c>
      <c r="E12217">
        <f>COUNTIFS(D$2:D12217,Clef_répartition[[#This Row],[Code_Nom]],J$2:J12217,Clef_répartition[[#This Row],[Année]])</f>
        <v>4</v>
      </c>
      <c r="F12217">
        <f>IF(Clef_répartition[[#This Row],[Code_Nom]]=D12216,F12216-1,(COUNTIFS(Clef_répartition[Code_Nom],Clef_répartition[[#This Row],[Code_Nom]],Clef_répartition[Année],Clef_répartition[[#This Row],[Année]])))</f>
        <v>9</v>
      </c>
      <c r="G12217" t="str">
        <f>Clef_répartition[[#This Row],[Code_Nom]]&amp;"_"&amp;Clef_répartition[[#This Row],[Nombre]]&amp;"_"&amp;Clef_répartition[[#This Row],[Année]]</f>
        <v>ASSAGIE_Association scolaire Aubonne Gimel et Etoy_4_2022</v>
      </c>
      <c r="H12217">
        <v>5623</v>
      </c>
      <c r="I12217" t="s">
        <v>39</v>
      </c>
      <c r="J12217">
        <v>2022</v>
      </c>
      <c r="K12217">
        <v>4.4504313335832497E-2</v>
      </c>
    </row>
    <row r="12218" spans="1:11" x14ac:dyDescent="0.25">
      <c r="A12218" t="s">
        <v>713</v>
      </c>
      <c r="B12218" t="s">
        <v>477</v>
      </c>
      <c r="C12218" t="s">
        <v>478</v>
      </c>
      <c r="D12218" t="str">
        <f>Clef_répartition[[#This Row],[Code association]]&amp;"_"&amp;Clef_répartition[[#This Row],[Nom association]]</f>
        <v>ASSAGIE_Association scolaire Aubonne Gimel et Etoy</v>
      </c>
      <c r="E12218">
        <f>COUNTIFS(D$2:D12218,Clef_répartition[[#This Row],[Code_Nom]],J$2:J12218,Clef_répartition[[#This Row],[Année]])</f>
        <v>5</v>
      </c>
      <c r="F12218">
        <f>IF(Clef_répartition[[#This Row],[Code_Nom]]=D12217,F12217-1,(COUNTIFS(Clef_répartition[Code_Nom],Clef_répartition[[#This Row],[Code_Nom]],Clef_répartition[Année],Clef_répartition[[#This Row],[Année]])))</f>
        <v>8</v>
      </c>
      <c r="G12218" t="str">
        <f>Clef_répartition[[#This Row],[Code_Nom]]&amp;"_"&amp;Clef_répartition[[#This Row],[Nombre]]&amp;"_"&amp;Clef_répartition[[#This Row],[Année]]</f>
        <v>ASSAGIE_Association scolaire Aubonne Gimel et Etoy_5_2022</v>
      </c>
      <c r="H12218">
        <v>5856</v>
      </c>
      <c r="I12218" t="s">
        <v>106</v>
      </c>
      <c r="J12218">
        <v>2022</v>
      </c>
      <c r="K12218">
        <v>3.25135284730141E-2</v>
      </c>
    </row>
    <row r="12219" spans="1:11" x14ac:dyDescent="0.25">
      <c r="A12219" t="s">
        <v>713</v>
      </c>
      <c r="B12219" t="s">
        <v>477</v>
      </c>
      <c r="C12219" t="s">
        <v>478</v>
      </c>
      <c r="D12219" t="str">
        <f>Clef_répartition[[#This Row],[Code association]]&amp;"_"&amp;Clef_répartition[[#This Row],[Nom association]]</f>
        <v>ASSAGIE_Association scolaire Aubonne Gimel et Etoy</v>
      </c>
      <c r="E12219">
        <f>COUNTIFS(D$2:D12219,Clef_répartition[[#This Row],[Code_Nom]],J$2:J12219,Clef_répartition[[#This Row],[Année]])</f>
        <v>6</v>
      </c>
      <c r="F12219">
        <f>IF(Clef_répartition[[#This Row],[Code_Nom]]=D12218,F12218-1,(COUNTIFS(Clef_répartition[Code_Nom],Clef_répartition[[#This Row],[Code_Nom]],Clef_répartition[Année],Clef_répartition[[#This Row],[Année]])))</f>
        <v>7</v>
      </c>
      <c r="G12219" t="str">
        <f>Clef_répartition[[#This Row],[Code_Nom]]&amp;"_"&amp;Clef_répartition[[#This Row],[Nombre]]&amp;"_"&amp;Clef_répartition[[#This Row],[Année]]</f>
        <v>ASSAGIE_Association scolaire Aubonne Gimel et Etoy_6_2022</v>
      </c>
      <c r="H12219">
        <v>5636</v>
      </c>
      <c r="I12219" t="s">
        <v>109</v>
      </c>
      <c r="J12219">
        <v>2022</v>
      </c>
      <c r="K12219">
        <v>0.19523317756238232</v>
      </c>
    </row>
    <row r="12220" spans="1:11" x14ac:dyDescent="0.25">
      <c r="A12220" t="s">
        <v>713</v>
      </c>
      <c r="B12220" t="s">
        <v>477</v>
      </c>
      <c r="C12220" t="s">
        <v>478</v>
      </c>
      <c r="D12220" t="str">
        <f>Clef_répartition[[#This Row],[Code association]]&amp;"_"&amp;Clef_répartition[[#This Row],[Nom association]]</f>
        <v>ASSAGIE_Association scolaire Aubonne Gimel et Etoy</v>
      </c>
      <c r="E12220">
        <f>COUNTIFS(D$2:D12220,Clef_répartition[[#This Row],[Code_Nom]],J$2:J12220,Clef_répartition[[#This Row],[Année]])</f>
        <v>7</v>
      </c>
      <c r="F12220">
        <f>IF(Clef_répartition[[#This Row],[Code_Nom]]=D12219,F12219-1,(COUNTIFS(Clef_répartition[Code_Nom],Clef_répartition[[#This Row],[Code_Nom]],Clef_répartition[Année],Clef_répartition[[#This Row],[Année]])))</f>
        <v>6</v>
      </c>
      <c r="G12220" t="str">
        <f>Clef_répartition[[#This Row],[Code_Nom]]&amp;"_"&amp;Clef_répartition[[#This Row],[Nombre]]&amp;"_"&amp;Clef_répartition[[#This Row],[Année]]</f>
        <v>ASSAGIE_Association scolaire Aubonne Gimel et Etoy_7_2022</v>
      </c>
      <c r="H12220">
        <v>5427</v>
      </c>
      <c r="I12220" t="s">
        <v>112</v>
      </c>
      <c r="J12220">
        <v>2022</v>
      </c>
      <c r="K12220">
        <v>5.9084560896455939E-2</v>
      </c>
    </row>
    <row r="12221" spans="1:11" x14ac:dyDescent="0.25">
      <c r="A12221" t="s">
        <v>713</v>
      </c>
      <c r="B12221" t="s">
        <v>477</v>
      </c>
      <c r="C12221" t="s">
        <v>478</v>
      </c>
      <c r="D12221" t="str">
        <f>Clef_répartition[[#This Row],[Code association]]&amp;"_"&amp;Clef_répartition[[#This Row],[Nom association]]</f>
        <v>ASSAGIE_Association scolaire Aubonne Gimel et Etoy</v>
      </c>
      <c r="E12221">
        <f>COUNTIFS(D$2:D12221,Clef_répartition[[#This Row],[Code_Nom]],J$2:J12221,Clef_répartition[[#This Row],[Année]])</f>
        <v>8</v>
      </c>
      <c r="F12221">
        <f>IF(Clef_répartition[[#This Row],[Code_Nom]]=D12220,F12220-1,(COUNTIFS(Clef_répartition[Code_Nom],Clef_répartition[[#This Row],[Code_Nom]],Clef_répartition[Année],Clef_répartition[[#This Row],[Année]])))</f>
        <v>5</v>
      </c>
      <c r="G12221" t="str">
        <f>Clef_répartition[[#This Row],[Code_Nom]]&amp;"_"&amp;Clef_répartition[[#This Row],[Nombre]]&amp;"_"&amp;Clef_répartition[[#This Row],[Année]]</f>
        <v>ASSAGIE_Association scolaire Aubonne Gimel et Etoy_8_2022</v>
      </c>
      <c r="H12221">
        <v>5428</v>
      </c>
      <c r="I12221" t="s">
        <v>123</v>
      </c>
      <c r="J12221">
        <v>2022</v>
      </c>
      <c r="K12221">
        <v>0.17616318742836529</v>
      </c>
    </row>
    <row r="12222" spans="1:11" x14ac:dyDescent="0.25">
      <c r="A12222" t="s">
        <v>713</v>
      </c>
      <c r="B12222" t="s">
        <v>477</v>
      </c>
      <c r="C12222" t="s">
        <v>478</v>
      </c>
      <c r="D12222" t="str">
        <f>Clef_répartition[[#This Row],[Code association]]&amp;"_"&amp;Clef_répartition[[#This Row],[Nom association]]</f>
        <v>ASSAGIE_Association scolaire Aubonne Gimel et Etoy</v>
      </c>
      <c r="E12222">
        <f>COUNTIFS(D$2:D12222,Clef_répartition[[#This Row],[Code_Nom]],J$2:J12222,Clef_répartition[[#This Row],[Année]])</f>
        <v>9</v>
      </c>
      <c r="F12222">
        <f>IF(Clef_répartition[[#This Row],[Code_Nom]]=D12221,F12221-1,(COUNTIFS(Clef_répartition[Code_Nom],Clef_répartition[[#This Row],[Code_Nom]],Clef_répartition[Année],Clef_répartition[[#This Row],[Année]])))</f>
        <v>4</v>
      </c>
      <c r="G12222" t="str">
        <f>Clef_répartition[[#This Row],[Code_Nom]]&amp;"_"&amp;Clef_répartition[[#This Row],[Nombre]]&amp;"_"&amp;Clef_répartition[[#This Row],[Année]]</f>
        <v>ASSAGIE_Association scolaire Aubonne Gimel et Etoy_9_2022</v>
      </c>
      <c r="H12222">
        <v>5637</v>
      </c>
      <c r="I12222" t="s">
        <v>153</v>
      </c>
      <c r="J12222">
        <v>2022</v>
      </c>
      <c r="K12222">
        <v>7.6907288126030079E-2</v>
      </c>
    </row>
    <row r="12223" spans="1:11" x14ac:dyDescent="0.25">
      <c r="A12223" t="s">
        <v>713</v>
      </c>
      <c r="B12223" t="s">
        <v>477</v>
      </c>
      <c r="C12223" t="s">
        <v>478</v>
      </c>
      <c r="D12223" t="str">
        <f>Clef_répartition[[#This Row],[Code association]]&amp;"_"&amp;Clef_répartition[[#This Row],[Nom association]]</f>
        <v>ASSAGIE_Association scolaire Aubonne Gimel et Etoy</v>
      </c>
      <c r="E12223">
        <f>COUNTIFS(D$2:D12223,Clef_répartition[[#This Row],[Code_Nom]],J$2:J12223,Clef_répartition[[#This Row],[Année]])</f>
        <v>10</v>
      </c>
      <c r="F12223">
        <f>IF(Clef_répartition[[#This Row],[Code_Nom]]=D12222,F12222-1,(COUNTIFS(Clef_répartition[Code_Nom],Clef_répartition[[#This Row],[Code_Nom]],Clef_répartition[Année],Clef_répartition[[#This Row],[Année]])))</f>
        <v>3</v>
      </c>
      <c r="G12223" t="str">
        <f>Clef_répartition[[#This Row],[Code_Nom]]&amp;"_"&amp;Clef_répartition[[#This Row],[Nombre]]&amp;"_"&amp;Clef_répartition[[#This Row],[Année]]</f>
        <v>ASSAGIE_Association scolaire Aubonne Gimel et Etoy_10_2022</v>
      </c>
      <c r="H12223">
        <v>5435</v>
      </c>
      <c r="I12223" t="s">
        <v>245</v>
      </c>
      <c r="J12223">
        <v>2022</v>
      </c>
      <c r="K12223">
        <v>4.6118534180260774E-2</v>
      </c>
    </row>
    <row r="12224" spans="1:11" x14ac:dyDescent="0.25">
      <c r="A12224" t="s">
        <v>713</v>
      </c>
      <c r="B12224" t="s">
        <v>477</v>
      </c>
      <c r="C12224" t="s">
        <v>478</v>
      </c>
      <c r="D12224" t="str">
        <f>Clef_répartition[[#This Row],[Code association]]&amp;"_"&amp;Clef_répartition[[#This Row],[Nom association]]</f>
        <v>ASSAGIE_Association scolaire Aubonne Gimel et Etoy</v>
      </c>
      <c r="E12224">
        <f>COUNTIFS(D$2:D12224,Clef_répartition[[#This Row],[Code_Nom]],J$2:J12224,Clef_répartition[[#This Row],[Année]])</f>
        <v>11</v>
      </c>
      <c r="F12224">
        <f>IF(Clef_répartition[[#This Row],[Code_Nom]]=D12223,F12223-1,(COUNTIFS(Clef_répartition[Code_Nom],Clef_répartition[[#This Row],[Code_Nom]],Clef_répartition[Année],Clef_répartition[[#This Row],[Année]])))</f>
        <v>2</v>
      </c>
      <c r="G12224" t="str">
        <f>Clef_répartition[[#This Row],[Code_Nom]]&amp;"_"&amp;Clef_répartition[[#This Row],[Nombre]]&amp;"_"&amp;Clef_répartition[[#This Row],[Année]]</f>
        <v>ASSAGIE_Association scolaire Aubonne Gimel et Etoy_11_2022</v>
      </c>
      <c r="H12224">
        <v>5436</v>
      </c>
      <c r="I12224" t="s">
        <v>246</v>
      </c>
      <c r="J12224">
        <v>2022</v>
      </c>
      <c r="K12224">
        <v>2.6623953283012151E-2</v>
      </c>
    </row>
    <row r="12225" spans="1:11" x14ac:dyDescent="0.25">
      <c r="A12225" t="s">
        <v>713</v>
      </c>
      <c r="B12225" t="s">
        <v>477</v>
      </c>
      <c r="C12225" t="s">
        <v>478</v>
      </c>
      <c r="D12225" t="str">
        <f>Clef_répartition[[#This Row],[Code association]]&amp;"_"&amp;Clef_répartition[[#This Row],[Nom association]]</f>
        <v>ASSAGIE_Association scolaire Aubonne Gimel et Etoy</v>
      </c>
      <c r="E12225">
        <f>COUNTIFS(D$2:D12225,Clef_répartition[[#This Row],[Code_Nom]],J$2:J12225,Clef_répartition[[#This Row],[Année]])</f>
        <v>12</v>
      </c>
      <c r="F12225">
        <f>IF(Clef_répartition[[#This Row],[Code_Nom]]=D12224,F12224-1,(COUNTIFS(Clef_répartition[Code_Nom],Clef_répartition[[#This Row],[Code_Nom]],Clef_répartition[Année],Clef_répartition[[#This Row],[Année]])))</f>
        <v>1</v>
      </c>
      <c r="G12225" t="str">
        <f>Clef_répartition[[#This Row],[Code_Nom]]&amp;"_"&amp;Clef_répartition[[#This Row],[Nombre]]&amp;"_"&amp;Clef_répartition[[#This Row],[Année]]</f>
        <v>ASSAGIE_Association scolaire Aubonne Gimel et Etoy_12_2022</v>
      </c>
      <c r="H12225">
        <v>5437</v>
      </c>
      <c r="I12225" t="s">
        <v>250</v>
      </c>
      <c r="J12225">
        <v>2022</v>
      </c>
      <c r="K12225">
        <v>3.2488059391430887E-2</v>
      </c>
    </row>
    <row r="12226" spans="1:11" x14ac:dyDescent="0.25">
      <c r="A12226" t="s">
        <v>713</v>
      </c>
      <c r="B12226" t="s">
        <v>527</v>
      </c>
      <c r="C12226" t="s">
        <v>528</v>
      </c>
      <c r="D12226" t="str">
        <f>Clef_répartition[[#This Row],[Code association]]&amp;"_"&amp;Clef_répartition[[#This Row],[Nom association]]</f>
        <v>AVM_Association intercommunale pour l'alimentation en eau du Vallon de la Morges</v>
      </c>
      <c r="E12226">
        <f>COUNTIFS(D$2:D12226,Clef_répartition[[#This Row],[Code_Nom]],J$2:J12226,Clef_répartition[[#This Row],[Année]])</f>
        <v>1</v>
      </c>
      <c r="F12226">
        <f>IF(Clef_répartition[[#This Row],[Code_Nom]]=D12225,F12225-1,(COUNTIFS(Clef_répartition[Code_Nom],Clef_répartition[[#This Row],[Code_Nom]],Clef_répartition[Année],Clef_répartition[[#This Row],[Année]])))</f>
        <v>5</v>
      </c>
      <c r="G12226" t="str">
        <f>Clef_répartition[[#This Row],[Code_Nom]]&amp;"_"&amp;Clef_répartition[[#This Row],[Nombre]]&amp;"_"&amp;Clef_répartition[[#This Row],[Année]]</f>
        <v>AVM_Association intercommunale pour l'alimentation en eau du Vallon de la Morges_1_2022</v>
      </c>
      <c r="H12226">
        <v>5628</v>
      </c>
      <c r="I12226" t="s">
        <v>67</v>
      </c>
      <c r="J12226">
        <v>2022</v>
      </c>
      <c r="K12226">
        <v>0.09</v>
      </c>
    </row>
    <row r="12227" spans="1:11" x14ac:dyDescent="0.25">
      <c r="A12227" t="s">
        <v>713</v>
      </c>
      <c r="B12227" t="s">
        <v>527</v>
      </c>
      <c r="C12227" t="s">
        <v>528</v>
      </c>
      <c r="D12227" t="str">
        <f>Clef_répartition[[#This Row],[Code association]]&amp;"_"&amp;Clef_répartition[[#This Row],[Nom association]]</f>
        <v>AVM_Association intercommunale pour l'alimentation en eau du Vallon de la Morges</v>
      </c>
      <c r="E12227">
        <f>COUNTIFS(D$2:D12227,Clef_répartition[[#This Row],[Code_Nom]],J$2:J12227,Clef_répartition[[#This Row],[Année]])</f>
        <v>2</v>
      </c>
      <c r="F12227">
        <f>IF(Clef_répartition[[#This Row],[Code_Nom]]=D12226,F12226-1,(COUNTIFS(Clef_répartition[Code_Nom],Clef_répartition[[#This Row],[Code_Nom]],Clef_répartition[Année],Clef_répartition[[#This Row],[Année]])))</f>
        <v>4</v>
      </c>
      <c r="G12227" t="str">
        <f>Clef_répartition[[#This Row],[Code_Nom]]&amp;"_"&amp;Clef_répartition[[#This Row],[Nombre]]&amp;"_"&amp;Clef_répartition[[#This Row],[Année]]</f>
        <v>AVM_Association intercommunale pour l'alimentation en eau du Vallon de la Morges_2_2022</v>
      </c>
      <c r="H12227">
        <v>5634</v>
      </c>
      <c r="I12227" t="s">
        <v>101</v>
      </c>
      <c r="J12227">
        <v>2022</v>
      </c>
      <c r="K12227">
        <v>0.15</v>
      </c>
    </row>
    <row r="12228" spans="1:11" x14ac:dyDescent="0.25">
      <c r="A12228" t="s">
        <v>713</v>
      </c>
      <c r="B12228" t="s">
        <v>527</v>
      </c>
      <c r="C12228" t="s">
        <v>528</v>
      </c>
      <c r="D12228" t="str">
        <f>Clef_répartition[[#This Row],[Code association]]&amp;"_"&amp;Clef_répartition[[#This Row],[Nom association]]</f>
        <v>AVM_Association intercommunale pour l'alimentation en eau du Vallon de la Morges</v>
      </c>
      <c r="E12228">
        <f>COUNTIFS(D$2:D12228,Clef_répartition[[#This Row],[Code_Nom]],J$2:J12228,Clef_répartition[[#This Row],[Année]])</f>
        <v>3</v>
      </c>
      <c r="F12228">
        <f>IF(Clef_répartition[[#This Row],[Code_Nom]]=D12227,F12227-1,(COUNTIFS(Clef_répartition[Code_Nom],Clef_répartition[[#This Row],[Code_Nom]],Clef_répartition[Année],Clef_répartition[[#This Row],[Année]])))</f>
        <v>3</v>
      </c>
      <c r="G12228" t="str">
        <f>Clef_répartition[[#This Row],[Code_Nom]]&amp;"_"&amp;Clef_répartition[[#This Row],[Nombre]]&amp;"_"&amp;Clef_répartition[[#This Row],[Année]]</f>
        <v>AVM_Association intercommunale pour l'alimentation en eau du Vallon de la Morges_3_2022</v>
      </c>
      <c r="H12228">
        <v>5656</v>
      </c>
      <c r="I12228" t="s">
        <v>135</v>
      </c>
      <c r="J12228">
        <v>2022</v>
      </c>
      <c r="K12228">
        <v>0.18</v>
      </c>
    </row>
    <row r="12229" spans="1:11" x14ac:dyDescent="0.25">
      <c r="A12229" t="s">
        <v>713</v>
      </c>
      <c r="B12229" t="s">
        <v>527</v>
      </c>
      <c r="C12229" t="s">
        <v>528</v>
      </c>
      <c r="D12229" t="str">
        <f>Clef_répartition[[#This Row],[Code association]]&amp;"_"&amp;Clef_répartition[[#This Row],[Nom association]]</f>
        <v>AVM_Association intercommunale pour l'alimentation en eau du Vallon de la Morges</v>
      </c>
      <c r="E12229">
        <f>COUNTIFS(D$2:D12229,Clef_répartition[[#This Row],[Code_Nom]],J$2:J12229,Clef_répartition[[#This Row],[Année]])</f>
        <v>4</v>
      </c>
      <c r="F12229">
        <f>IF(Clef_répartition[[#This Row],[Code_Nom]]=D12228,F12228-1,(COUNTIFS(Clef_répartition[Code_Nom],Clef_répartition[[#This Row],[Code_Nom]],Clef_répartition[Année],Clef_répartition[[#This Row],[Année]])))</f>
        <v>2</v>
      </c>
      <c r="G12229" t="str">
        <f>Clef_répartition[[#This Row],[Code_Nom]]&amp;"_"&amp;Clef_répartition[[#This Row],[Nombre]]&amp;"_"&amp;Clef_répartition[[#This Row],[Année]]</f>
        <v>AVM_Association intercommunale pour l'alimentation en eau du Vallon de la Morges_4_2022</v>
      </c>
      <c r="H12229">
        <v>5650</v>
      </c>
      <c r="I12229" t="s">
        <v>276</v>
      </c>
      <c r="J12229">
        <v>2022</v>
      </c>
      <c r="K12229">
        <v>7.0000000000000007E-2</v>
      </c>
    </row>
    <row r="12230" spans="1:11" x14ac:dyDescent="0.25">
      <c r="A12230" t="s">
        <v>713</v>
      </c>
      <c r="B12230" t="s">
        <v>527</v>
      </c>
      <c r="C12230" t="s">
        <v>528</v>
      </c>
      <c r="D12230" t="str">
        <f>Clef_répartition[[#This Row],[Code association]]&amp;"_"&amp;Clef_répartition[[#This Row],[Nom association]]</f>
        <v>AVM_Association intercommunale pour l'alimentation en eau du Vallon de la Morges</v>
      </c>
      <c r="E12230">
        <f>COUNTIFS(D$2:D12230,Clef_répartition[[#This Row],[Code_Nom]],J$2:J12230,Clef_répartition[[#This Row],[Année]])</f>
        <v>5</v>
      </c>
      <c r="F12230">
        <f>IF(Clef_répartition[[#This Row],[Code_Nom]]=D12229,F12229-1,(COUNTIFS(Clef_répartition[Code_Nom],Clef_répartition[[#This Row],[Code_Nom]],Clef_répartition[Année],Clef_répartition[[#This Row],[Année]])))</f>
        <v>1</v>
      </c>
      <c r="G12230" t="str">
        <f>Clef_répartition[[#This Row],[Code_Nom]]&amp;"_"&amp;Clef_répartition[[#This Row],[Nombre]]&amp;"_"&amp;Clef_répartition[[#This Row],[Année]]</f>
        <v>AVM_Association intercommunale pour l'alimentation en eau du Vallon de la Morges_5_2022</v>
      </c>
      <c r="H12230">
        <v>5653</v>
      </c>
      <c r="I12230" t="s">
        <v>291</v>
      </c>
      <c r="J12230">
        <v>2022</v>
      </c>
      <c r="K12230">
        <v>0.51</v>
      </c>
    </row>
    <row r="12231" spans="1:11" x14ac:dyDescent="0.25">
      <c r="A12231" t="s">
        <v>713</v>
      </c>
      <c r="B12231" t="s">
        <v>616</v>
      </c>
      <c r="C12231" t="s">
        <v>617</v>
      </c>
      <c r="D12231" t="str">
        <f>Clef_répartition[[#This Row],[Code association]]&amp;"_"&amp;Clef_répartition[[#This Row],[Nom association]]</f>
        <v>CCSPA Moudon_Centre de collecte de sous-produits animaux Moudon</v>
      </c>
      <c r="E12231">
        <f>COUNTIFS(D$2:D12231,Clef_répartition[[#This Row],[Code_Nom]],J$2:J12231,Clef_répartition[[#This Row],[Année]])</f>
        <v>1</v>
      </c>
      <c r="F12231">
        <f>IF(Clef_répartition[[#This Row],[Code_Nom]]=D12230,F12230-1,(COUNTIFS(Clef_répartition[Code_Nom],Clef_répartition[[#This Row],[Code_Nom]],Clef_répartition[Année],Clef_répartition[[#This Row],[Année]])))</f>
        <v>25</v>
      </c>
      <c r="G12231" t="str">
        <f>Clef_répartition[[#This Row],[Code_Nom]]&amp;"_"&amp;Clef_répartition[[#This Row],[Nombre]]&amp;"_"&amp;Clef_répartition[[#This Row],[Année]]</f>
        <v>CCSPA Moudon_Centre de collecte de sous-produits animaux Moudon_1_2022</v>
      </c>
      <c r="H12231">
        <v>5661</v>
      </c>
      <c r="I12231" s="58" t="s">
        <v>32</v>
      </c>
      <c r="J12231">
        <v>2022</v>
      </c>
      <c r="K12231">
        <v>1.17E-2</v>
      </c>
    </row>
    <row r="12232" spans="1:11" x14ac:dyDescent="0.25">
      <c r="A12232" t="s">
        <v>713</v>
      </c>
      <c r="B12232" t="s">
        <v>616</v>
      </c>
      <c r="C12232" t="s">
        <v>617</v>
      </c>
      <c r="D12232" t="str">
        <f>Clef_répartition[[#This Row],[Code association]]&amp;"_"&amp;Clef_répartition[[#This Row],[Nom association]]</f>
        <v>CCSPA Moudon_Centre de collecte de sous-produits animaux Moudon</v>
      </c>
      <c r="E12232">
        <f>COUNTIFS(D$2:D12232,Clef_répartition[[#This Row],[Code_Nom]],J$2:J12232,Clef_répartition[[#This Row],[Année]])</f>
        <v>2</v>
      </c>
      <c r="F12232">
        <f>IF(Clef_répartition[[#This Row],[Code_Nom]]=D12231,F12231-1,(COUNTIFS(Clef_répartition[Code_Nom],Clef_répartition[[#This Row],[Code_Nom]],Clef_répartition[Année],Clef_répartition[[#This Row],[Année]])))</f>
        <v>24</v>
      </c>
      <c r="G12232" t="str">
        <f>Clef_répartition[[#This Row],[Code_Nom]]&amp;"_"&amp;Clef_répartition[[#This Row],[Nombre]]&amp;"_"&amp;Clef_répartition[[#This Row],[Année]]</f>
        <v>CCSPA Moudon_Centre de collecte de sous-produits animaux Moudon_2_2022</v>
      </c>
      <c r="H12232">
        <v>5663</v>
      </c>
      <c r="I12232" s="58" t="s">
        <v>45</v>
      </c>
      <c r="J12232">
        <v>2022</v>
      </c>
      <c r="K12232">
        <v>7.4999999999999997E-3</v>
      </c>
    </row>
    <row r="12233" spans="1:11" x14ac:dyDescent="0.25">
      <c r="A12233" t="s">
        <v>713</v>
      </c>
      <c r="B12233" t="s">
        <v>616</v>
      </c>
      <c r="C12233" t="s">
        <v>617</v>
      </c>
      <c r="D12233" t="str">
        <f>Clef_répartition[[#This Row],[Code association]]&amp;"_"&amp;Clef_répartition[[#This Row],[Nom association]]</f>
        <v>CCSPA Moudon_Centre de collecte de sous-produits animaux Moudon</v>
      </c>
      <c r="E12233">
        <f>COUNTIFS(D$2:D12233,Clef_répartition[[#This Row],[Code_Nom]],J$2:J12233,Clef_répartition[[#This Row],[Année]])</f>
        <v>3</v>
      </c>
      <c r="F12233">
        <f>IF(Clef_répartition[[#This Row],[Code_Nom]]=D12232,F12232-1,(COUNTIFS(Clef_répartition[Code_Nom],Clef_répartition[[#This Row],[Code_Nom]],Clef_répartition[Année],Clef_répartition[[#This Row],[Année]])))</f>
        <v>23</v>
      </c>
      <c r="G12233" t="str">
        <f>Clef_répartition[[#This Row],[Code_Nom]]&amp;"_"&amp;Clef_répartition[[#This Row],[Nombre]]&amp;"_"&amp;Clef_répartition[[#This Row],[Année]]</f>
        <v>CCSPA Moudon_Centre de collecte de sous-produits animaux Moudon_3_2022</v>
      </c>
      <c r="H12233">
        <v>5665</v>
      </c>
      <c r="I12233" s="58" t="s">
        <v>57</v>
      </c>
      <c r="J12233">
        <v>2022</v>
      </c>
      <c r="K12233">
        <v>6.3E-3</v>
      </c>
    </row>
    <row r="12234" spans="1:11" x14ac:dyDescent="0.25">
      <c r="A12234" t="s">
        <v>713</v>
      </c>
      <c r="B12234" t="s">
        <v>616</v>
      </c>
      <c r="C12234" t="s">
        <v>617</v>
      </c>
      <c r="D12234" t="str">
        <f>Clef_répartition[[#This Row],[Code association]]&amp;"_"&amp;Clef_répartition[[#This Row],[Nom association]]</f>
        <v>CCSPA Moudon_Centre de collecte de sous-produits animaux Moudon</v>
      </c>
      <c r="E12234">
        <f>COUNTIFS(D$2:D12234,Clef_répartition[[#This Row],[Code_Nom]],J$2:J12234,Clef_répartition[[#This Row],[Année]])</f>
        <v>4</v>
      </c>
      <c r="F12234">
        <f>IF(Clef_répartition[[#This Row],[Code_Nom]]=D12233,F12233-1,(COUNTIFS(Clef_répartition[Code_Nom],Clef_répartition[[#This Row],[Code_Nom]],Clef_répartition[Année],Clef_répartition[[#This Row],[Année]])))</f>
        <v>22</v>
      </c>
      <c r="G12234" t="str">
        <f>Clef_répartition[[#This Row],[Code_Nom]]&amp;"_"&amp;Clef_répartition[[#This Row],[Nombre]]&amp;"_"&amp;Clef_répartition[[#This Row],[Année]]</f>
        <v>CCSPA Moudon_Centre de collecte de sous-produits animaux Moudon_4_2022</v>
      </c>
      <c r="H12234">
        <v>5785</v>
      </c>
      <c r="I12234" s="58" t="s">
        <v>74</v>
      </c>
      <c r="J12234">
        <v>2022</v>
      </c>
      <c r="K12234">
        <v>1.4E-2</v>
      </c>
    </row>
    <row r="12235" spans="1:11" x14ac:dyDescent="0.25">
      <c r="A12235" t="s">
        <v>713</v>
      </c>
      <c r="B12235" t="s">
        <v>616</v>
      </c>
      <c r="C12235" t="s">
        <v>617</v>
      </c>
      <c r="D12235" t="str">
        <f>Clef_répartition[[#This Row],[Code association]]&amp;"_"&amp;Clef_répartition[[#This Row],[Nom association]]</f>
        <v>CCSPA Moudon_Centre de collecte de sous-produits animaux Moudon</v>
      </c>
      <c r="E12235">
        <f>COUNTIFS(D$2:D12235,Clef_répartition[[#This Row],[Code_Nom]],J$2:J12235,Clef_répartition[[#This Row],[Année]])</f>
        <v>5</v>
      </c>
      <c r="F12235">
        <f>IF(Clef_répartition[[#This Row],[Code_Nom]]=D12234,F12234-1,(COUNTIFS(Clef_répartition[Code_Nom],Clef_répartition[[#This Row],[Code_Nom]],Clef_répartition[Année],Clef_répartition[[#This Row],[Année]])))</f>
        <v>21</v>
      </c>
      <c r="G12235" t="str">
        <f>Clef_répartition[[#This Row],[Code_Nom]]&amp;"_"&amp;Clef_répartition[[#This Row],[Nombre]]&amp;"_"&amp;Clef_répartition[[#This Row],[Année]]</f>
        <v>CCSPA Moudon_Centre de collecte de sous-produits animaux Moudon_5_2022</v>
      </c>
      <c r="H12235">
        <v>5669</v>
      </c>
      <c r="I12235" s="58" t="s">
        <v>89</v>
      </c>
      <c r="J12235">
        <v>2022</v>
      </c>
      <c r="K12235">
        <v>8.5000000000000006E-3</v>
      </c>
    </row>
    <row r="12236" spans="1:11" x14ac:dyDescent="0.25">
      <c r="A12236" t="s">
        <v>713</v>
      </c>
      <c r="B12236" t="s">
        <v>616</v>
      </c>
      <c r="C12236" t="s">
        <v>617</v>
      </c>
      <c r="D12236" t="str">
        <f>Clef_répartition[[#This Row],[Code association]]&amp;"_"&amp;Clef_répartition[[#This Row],[Nom association]]</f>
        <v>CCSPA Moudon_Centre de collecte de sous-produits animaux Moudon</v>
      </c>
      <c r="E12236">
        <f>COUNTIFS(D$2:D12236,Clef_répartition[[#This Row],[Code_Nom]],J$2:J12236,Clef_répartition[[#This Row],[Année]])</f>
        <v>6</v>
      </c>
      <c r="F12236">
        <f>IF(Clef_répartition[[#This Row],[Code_Nom]]=D12235,F12235-1,(COUNTIFS(Clef_répartition[Code_Nom],Clef_répartition[[#This Row],[Code_Nom]],Clef_répartition[Année],Clef_répartition[[#This Row],[Année]])))</f>
        <v>20</v>
      </c>
      <c r="G12236" t="str">
        <f>Clef_répartition[[#This Row],[Code_Nom]]&amp;"_"&amp;Clef_répartition[[#This Row],[Nombre]]&amp;"_"&amp;Clef_répartition[[#This Row],[Année]]</f>
        <v>CCSPA Moudon_Centre de collecte de sous-produits animaux Moudon_6_2022</v>
      </c>
      <c r="H12236">
        <v>5671</v>
      </c>
      <c r="I12236" s="58" t="s">
        <v>618</v>
      </c>
      <c r="J12236">
        <v>2022</v>
      </c>
      <c r="K12236">
        <v>7.1000000000000004E-3</v>
      </c>
    </row>
    <row r="12237" spans="1:11" x14ac:dyDescent="0.25">
      <c r="A12237" t="s">
        <v>713</v>
      </c>
      <c r="B12237" t="s">
        <v>616</v>
      </c>
      <c r="C12237" t="s">
        <v>617</v>
      </c>
      <c r="D12237" t="str">
        <f>Clef_répartition[[#This Row],[Code association]]&amp;"_"&amp;Clef_répartition[[#This Row],[Nom association]]</f>
        <v>CCSPA Moudon_Centre de collecte de sous-produits animaux Moudon</v>
      </c>
      <c r="E12237">
        <f>COUNTIFS(D$2:D12237,Clef_répartition[[#This Row],[Code_Nom]],J$2:J12237,Clef_répartition[[#This Row],[Année]])</f>
        <v>7</v>
      </c>
      <c r="F12237">
        <f>IF(Clef_répartition[[#This Row],[Code_Nom]]=D12236,F12236-1,(COUNTIFS(Clef_répartition[Code_Nom],Clef_répartition[[#This Row],[Code_Nom]],Clef_répartition[Année],Clef_répartition[[#This Row],[Année]])))</f>
        <v>19</v>
      </c>
      <c r="G12237" t="str">
        <f>Clef_répartition[[#This Row],[Code_Nom]]&amp;"_"&amp;Clef_répartition[[#This Row],[Nombre]]&amp;"_"&amp;Clef_répartition[[#This Row],[Année]]</f>
        <v>CCSPA Moudon_Centre de collecte de sous-produits animaux Moudon_7_2022</v>
      </c>
      <c r="H12237">
        <v>5673</v>
      </c>
      <c r="I12237" s="58" t="s">
        <v>137</v>
      </c>
      <c r="J12237">
        <v>2022</v>
      </c>
      <c r="K12237">
        <v>1.14E-2</v>
      </c>
    </row>
    <row r="12238" spans="1:11" x14ac:dyDescent="0.25">
      <c r="A12238" t="s">
        <v>713</v>
      </c>
      <c r="B12238" t="s">
        <v>616</v>
      </c>
      <c r="C12238" t="s">
        <v>617</v>
      </c>
      <c r="D12238" t="str">
        <f>Clef_répartition[[#This Row],[Code association]]&amp;"_"&amp;Clef_répartition[[#This Row],[Nom association]]</f>
        <v>CCSPA Moudon_Centre de collecte de sous-produits animaux Moudon</v>
      </c>
      <c r="E12238">
        <f>COUNTIFS(D$2:D12238,Clef_répartition[[#This Row],[Code_Nom]],J$2:J12238,Clef_répartition[[#This Row],[Année]])</f>
        <v>8</v>
      </c>
      <c r="F12238">
        <f>IF(Clef_répartition[[#This Row],[Code_Nom]]=D12237,F12237-1,(COUNTIFS(Clef_répartition[Code_Nom],Clef_répartition[[#This Row],[Code_Nom]],Clef_répartition[Année],Clef_répartition[[#This Row],[Année]])))</f>
        <v>18</v>
      </c>
      <c r="G12238" t="str">
        <f>Clef_répartition[[#This Row],[Code_Nom]]&amp;"_"&amp;Clef_répartition[[#This Row],[Nombre]]&amp;"_"&amp;Clef_répartition[[#This Row],[Année]]</f>
        <v>CCSPA Moudon_Centre de collecte de sous-produits animaux Moudon_8_2022</v>
      </c>
      <c r="H12238">
        <v>5804</v>
      </c>
      <c r="I12238" s="58" t="s">
        <v>139</v>
      </c>
      <c r="J12238">
        <v>2022</v>
      </c>
      <c r="K12238">
        <v>4.7899999999999998E-2</v>
      </c>
    </row>
    <row r="12239" spans="1:11" x14ac:dyDescent="0.25">
      <c r="A12239" t="s">
        <v>713</v>
      </c>
      <c r="B12239" t="s">
        <v>616</v>
      </c>
      <c r="C12239" t="s">
        <v>617</v>
      </c>
      <c r="D12239" t="str">
        <f>Clef_répartition[[#This Row],[Code association]]&amp;"_"&amp;Clef_répartition[[#This Row],[Nom association]]</f>
        <v>CCSPA Moudon_Centre de collecte de sous-produits animaux Moudon</v>
      </c>
      <c r="E12239">
        <f>COUNTIFS(D$2:D12239,Clef_répartition[[#This Row],[Code_Nom]],J$2:J12239,Clef_répartition[[#This Row],[Année]])</f>
        <v>9</v>
      </c>
      <c r="F12239">
        <f>IF(Clef_répartition[[#This Row],[Code_Nom]]=D12238,F12238-1,(COUNTIFS(Clef_répartition[Code_Nom],Clef_répartition[[#This Row],[Code_Nom]],Clef_répartition[Année],Clef_répartition[[#This Row],[Année]])))</f>
        <v>17</v>
      </c>
      <c r="G12239" t="str">
        <f>Clef_répartition[[#This Row],[Code_Nom]]&amp;"_"&amp;Clef_répartition[[#This Row],[Nombre]]&amp;"_"&amp;Clef_répartition[[#This Row],[Année]]</f>
        <v>CCSPA Moudon_Centre de collecte de sous-produits animaux Moudon_9_2022</v>
      </c>
      <c r="H12239">
        <v>5806</v>
      </c>
      <c r="I12239" s="58" t="s">
        <v>140</v>
      </c>
      <c r="J12239">
        <v>2022</v>
      </c>
      <c r="K12239">
        <v>9.5200000000000007E-2</v>
      </c>
    </row>
    <row r="12240" spans="1:11" x14ac:dyDescent="0.25">
      <c r="A12240" t="s">
        <v>713</v>
      </c>
      <c r="B12240" t="s">
        <v>616</v>
      </c>
      <c r="C12240" t="s">
        <v>617</v>
      </c>
      <c r="D12240" t="str">
        <f>Clef_répartition[[#This Row],[Code association]]&amp;"_"&amp;Clef_répartition[[#This Row],[Nom association]]</f>
        <v>CCSPA Moudon_Centre de collecte de sous-produits animaux Moudon</v>
      </c>
      <c r="E12240">
        <f>COUNTIFS(D$2:D12240,Clef_répartition[[#This Row],[Code_Nom]],J$2:J12240,Clef_répartition[[#This Row],[Année]])</f>
        <v>10</v>
      </c>
      <c r="F12240">
        <f>IF(Clef_répartition[[#This Row],[Code_Nom]]=D12239,F12239-1,(COUNTIFS(Clef_répartition[Code_Nom],Clef_répartition[[#This Row],[Code_Nom]],Clef_répartition[Année],Clef_répartition[[#This Row],[Année]])))</f>
        <v>16</v>
      </c>
      <c r="G12240" t="str">
        <f>Clef_répartition[[#This Row],[Code_Nom]]&amp;"_"&amp;Clef_répartition[[#This Row],[Nombre]]&amp;"_"&amp;Clef_répartition[[#This Row],[Année]]</f>
        <v>CCSPA Moudon_Centre de collecte de sous-produits animaux Moudon_10_2022</v>
      </c>
      <c r="H12240">
        <v>5674</v>
      </c>
      <c r="I12240" s="58" t="s">
        <v>619</v>
      </c>
      <c r="J12240">
        <v>2022</v>
      </c>
      <c r="K12240">
        <v>4.4000000000000003E-3</v>
      </c>
    </row>
    <row r="12241" spans="1:11" x14ac:dyDescent="0.25">
      <c r="A12241" t="s">
        <v>713</v>
      </c>
      <c r="B12241" t="s">
        <v>616</v>
      </c>
      <c r="C12241" t="s">
        <v>617</v>
      </c>
      <c r="D12241" t="str">
        <f>Clef_répartition[[#This Row],[Code association]]&amp;"_"&amp;Clef_répartition[[#This Row],[Nom association]]</f>
        <v>CCSPA Moudon_Centre de collecte de sous-produits animaux Moudon</v>
      </c>
      <c r="E12241">
        <f>COUNTIFS(D$2:D12241,Clef_répartition[[#This Row],[Code_Nom]],J$2:J12241,Clef_répartition[[#This Row],[Année]])</f>
        <v>11</v>
      </c>
      <c r="F12241">
        <f>IF(Clef_répartition[[#This Row],[Code_Nom]]=D12240,F12240-1,(COUNTIFS(Clef_répartition[Code_Nom],Clef_répartition[[#This Row],[Code_Nom]],Clef_répartition[Année],Clef_répartition[[#This Row],[Année]])))</f>
        <v>15</v>
      </c>
      <c r="G12241" t="str">
        <f>Clef_répartition[[#This Row],[Code_Nom]]&amp;"_"&amp;Clef_répartition[[#This Row],[Nombre]]&amp;"_"&amp;Clef_répartition[[#This Row],[Année]]</f>
        <v>CCSPA Moudon_Centre de collecte de sous-produits animaux Moudon_11_2022</v>
      </c>
      <c r="H12241">
        <v>5675</v>
      </c>
      <c r="I12241" s="58" t="s">
        <v>620</v>
      </c>
      <c r="J12241">
        <v>2022</v>
      </c>
      <c r="K12241">
        <v>0.1353</v>
      </c>
    </row>
    <row r="12242" spans="1:11" x14ac:dyDescent="0.25">
      <c r="A12242" t="s">
        <v>713</v>
      </c>
      <c r="B12242" t="s">
        <v>616</v>
      </c>
      <c r="C12242" t="s">
        <v>617</v>
      </c>
      <c r="D12242" t="str">
        <f>Clef_répartition[[#This Row],[Code association]]&amp;"_"&amp;Clef_répartition[[#This Row],[Nom association]]</f>
        <v>CCSPA Moudon_Centre de collecte de sous-produits animaux Moudon</v>
      </c>
      <c r="E12242">
        <f>COUNTIFS(D$2:D12242,Clef_répartition[[#This Row],[Code_Nom]],J$2:J12242,Clef_répartition[[#This Row],[Année]])</f>
        <v>12</v>
      </c>
      <c r="F12242">
        <f>IF(Clef_répartition[[#This Row],[Code_Nom]]=D12241,F12241-1,(COUNTIFS(Clef_répartition[Code_Nom],Clef_répartition[[#This Row],[Code_Nom]],Clef_répartition[Année],Clef_répartition[[#This Row],[Année]])))</f>
        <v>14</v>
      </c>
      <c r="G12242" t="str">
        <f>Clef_répartition[[#This Row],[Code_Nom]]&amp;"_"&amp;Clef_répartition[[#This Row],[Nombre]]&amp;"_"&amp;Clef_répartition[[#This Row],[Année]]</f>
        <v>CCSPA Moudon_Centre de collecte de sous-produits animaux Moudon_12_2022</v>
      </c>
      <c r="H12242">
        <v>5790</v>
      </c>
      <c r="I12242" s="58" t="s">
        <v>170</v>
      </c>
      <c r="J12242">
        <v>2022</v>
      </c>
      <c r="K12242">
        <v>1.67E-2</v>
      </c>
    </row>
    <row r="12243" spans="1:11" x14ac:dyDescent="0.25">
      <c r="A12243" t="s">
        <v>713</v>
      </c>
      <c r="B12243" t="s">
        <v>616</v>
      </c>
      <c r="C12243" t="s">
        <v>617</v>
      </c>
      <c r="D12243" t="str">
        <f>Clef_répartition[[#This Row],[Code association]]&amp;"_"&amp;Clef_répartition[[#This Row],[Nom association]]</f>
        <v>CCSPA Moudon_Centre de collecte de sous-produits animaux Moudon</v>
      </c>
      <c r="E12243">
        <f>COUNTIFS(D$2:D12243,Clef_répartition[[#This Row],[Code_Nom]],J$2:J12243,Clef_répartition[[#This Row],[Année]])</f>
        <v>13</v>
      </c>
      <c r="F12243">
        <f>IF(Clef_répartition[[#This Row],[Code_Nom]]=D12242,F12242-1,(COUNTIFS(Clef_répartition[Code_Nom],Clef_répartition[[#This Row],[Code_Nom]],Clef_répartition[Année],Clef_répartition[[#This Row],[Année]])))</f>
        <v>13</v>
      </c>
      <c r="G12243" t="str">
        <f>Clef_répartition[[#This Row],[Code_Nom]]&amp;"_"&amp;Clef_répartition[[#This Row],[Nombre]]&amp;"_"&amp;Clef_répartition[[#This Row],[Année]]</f>
        <v>CCSPA Moudon_Centre de collecte de sous-produits animaux Moudon_13_2022</v>
      </c>
      <c r="H12243">
        <v>5693</v>
      </c>
      <c r="I12243" s="58" t="s">
        <v>184</v>
      </c>
      <c r="J12243">
        <v>2022</v>
      </c>
      <c r="K12243">
        <v>8.6400000000000005E-2</v>
      </c>
    </row>
    <row r="12244" spans="1:11" x14ac:dyDescent="0.25">
      <c r="A12244" t="s">
        <v>713</v>
      </c>
      <c r="B12244" t="s">
        <v>616</v>
      </c>
      <c r="C12244" t="s">
        <v>617</v>
      </c>
      <c r="D12244" t="str">
        <f>Clef_répartition[[#This Row],[Code association]]&amp;"_"&amp;Clef_répartition[[#This Row],[Nom association]]</f>
        <v>CCSPA Moudon_Centre de collecte de sous-produits animaux Moudon</v>
      </c>
      <c r="E12244">
        <f>COUNTIFS(D$2:D12244,Clef_répartition[[#This Row],[Code_Nom]],J$2:J12244,Clef_répartition[[#This Row],[Année]])</f>
        <v>14</v>
      </c>
      <c r="F12244">
        <f>IF(Clef_répartition[[#This Row],[Code_Nom]]=D12243,F12243-1,(COUNTIFS(Clef_répartition[Code_Nom],Clef_répartition[[#This Row],[Code_Nom]],Clef_répartition[Année],Clef_répartition[[#This Row],[Année]])))</f>
        <v>12</v>
      </c>
      <c r="G12244" t="str">
        <f>Clef_répartition[[#This Row],[Code_Nom]]&amp;"_"&amp;Clef_répartition[[#This Row],[Nombre]]&amp;"_"&amp;Clef_répartition[[#This Row],[Année]]</f>
        <v>CCSPA Moudon_Centre de collecte de sous-produits animaux Moudon_14_2022</v>
      </c>
      <c r="H12244">
        <v>5792</v>
      </c>
      <c r="I12244" s="58" t="s">
        <v>187</v>
      </c>
      <c r="J12244">
        <v>2022</v>
      </c>
      <c r="K12244">
        <v>2.0199999999999999E-2</v>
      </c>
    </row>
    <row r="12245" spans="1:11" x14ac:dyDescent="0.25">
      <c r="A12245" t="s">
        <v>713</v>
      </c>
      <c r="B12245" t="s">
        <v>616</v>
      </c>
      <c r="C12245" t="s">
        <v>617</v>
      </c>
      <c r="D12245" t="str">
        <f>Clef_répartition[[#This Row],[Code association]]&amp;"_"&amp;Clef_répartition[[#This Row],[Nom association]]</f>
        <v>CCSPA Moudon_Centre de collecte de sous-produits animaux Moudon</v>
      </c>
      <c r="E12245">
        <f>COUNTIFS(D$2:D12245,Clef_répartition[[#This Row],[Code_Nom]],J$2:J12245,Clef_répartition[[#This Row],[Année]])</f>
        <v>15</v>
      </c>
      <c r="F12245">
        <f>IF(Clef_répartition[[#This Row],[Code_Nom]]=D12244,F12244-1,(COUNTIFS(Clef_répartition[Code_Nom],Clef_répartition[[#This Row],[Code_Nom]],Clef_répartition[Année],Clef_répartition[[#This Row],[Année]])))</f>
        <v>11</v>
      </c>
      <c r="G12245" t="str">
        <f>Clef_répartition[[#This Row],[Code_Nom]]&amp;"_"&amp;Clef_répartition[[#This Row],[Nombre]]&amp;"_"&amp;Clef_répartition[[#This Row],[Année]]</f>
        <v>CCSPA Moudon_Centre de collecte de sous-produits animaux Moudon_15_2022</v>
      </c>
      <c r="H12245">
        <v>5678</v>
      </c>
      <c r="I12245" s="58" t="s">
        <v>192</v>
      </c>
      <c r="J12245">
        <v>2022</v>
      </c>
      <c r="K12245">
        <v>0.18779999999999999</v>
      </c>
    </row>
    <row r="12246" spans="1:11" x14ac:dyDescent="0.25">
      <c r="A12246" t="s">
        <v>713</v>
      </c>
      <c r="B12246" t="s">
        <v>616</v>
      </c>
      <c r="C12246" t="s">
        <v>617</v>
      </c>
      <c r="D12246" t="str">
        <f>Clef_répartition[[#This Row],[Code association]]&amp;"_"&amp;Clef_répartition[[#This Row],[Nom association]]</f>
        <v>CCSPA Moudon_Centre de collecte de sous-produits animaux Moudon</v>
      </c>
      <c r="E12246">
        <f>COUNTIFS(D$2:D12246,Clef_répartition[[#This Row],[Code_Nom]],J$2:J12246,Clef_répartition[[#This Row],[Année]])</f>
        <v>16</v>
      </c>
      <c r="F12246">
        <f>IF(Clef_répartition[[#This Row],[Code_Nom]]=D12245,F12245-1,(COUNTIFS(Clef_répartition[Code_Nom],Clef_répartition[[#This Row],[Code_Nom]],Clef_répartition[Année],Clef_répartition[[#This Row],[Année]])))</f>
        <v>10</v>
      </c>
      <c r="G12246" t="str">
        <f>Clef_répartition[[#This Row],[Code_Nom]]&amp;"_"&amp;Clef_répartition[[#This Row],[Nombre]]&amp;"_"&amp;Clef_répartition[[#This Row],[Année]]</f>
        <v>CCSPA Moudon_Centre de collecte de sous-produits animaux Moudon_16_2022</v>
      </c>
      <c r="H12246">
        <v>5680</v>
      </c>
      <c r="I12246" s="58" t="s">
        <v>197</v>
      </c>
      <c r="J12246">
        <v>2022</v>
      </c>
      <c r="K12246">
        <v>9.9000000000000008E-3</v>
      </c>
    </row>
    <row r="12247" spans="1:11" x14ac:dyDescent="0.25">
      <c r="A12247" t="s">
        <v>713</v>
      </c>
      <c r="B12247" t="s">
        <v>616</v>
      </c>
      <c r="C12247" t="s">
        <v>617</v>
      </c>
      <c r="D12247" t="str">
        <f>Clef_répartition[[#This Row],[Code association]]&amp;"_"&amp;Clef_répartition[[#This Row],[Nom association]]</f>
        <v>CCSPA Moudon_Centre de collecte de sous-produits animaux Moudon</v>
      </c>
      <c r="E12247">
        <f>COUNTIFS(D$2:D12247,Clef_répartition[[#This Row],[Code_Nom]],J$2:J12247,Clef_répartition[[#This Row],[Année]])</f>
        <v>17</v>
      </c>
      <c r="F12247">
        <f>IF(Clef_répartition[[#This Row],[Code_Nom]]=D12246,F12246-1,(COUNTIFS(Clef_répartition[Code_Nom],Clef_répartition[[#This Row],[Code_Nom]],Clef_répartition[Année],Clef_répartition[[#This Row],[Année]])))</f>
        <v>9</v>
      </c>
      <c r="G12247" t="str">
        <f>Clef_répartition[[#This Row],[Code_Nom]]&amp;"_"&amp;Clef_répartition[[#This Row],[Nombre]]&amp;"_"&amp;Clef_répartition[[#This Row],[Année]]</f>
        <v>CCSPA Moudon_Centre de collecte de sous-produits animaux Moudon_17_2022</v>
      </c>
      <c r="H12247">
        <v>5805</v>
      </c>
      <c r="I12247" s="58" t="s">
        <v>206</v>
      </c>
      <c r="J12247">
        <v>2022</v>
      </c>
      <c r="K12247">
        <v>0.18740000000000001</v>
      </c>
    </row>
    <row r="12248" spans="1:11" x14ac:dyDescent="0.25">
      <c r="A12248" t="s">
        <v>713</v>
      </c>
      <c r="B12248" t="s">
        <v>616</v>
      </c>
      <c r="C12248" t="s">
        <v>617</v>
      </c>
      <c r="D12248" t="str">
        <f>Clef_répartition[[#This Row],[Code association]]&amp;"_"&amp;Clef_répartition[[#This Row],[Nom association]]</f>
        <v>CCSPA Moudon_Centre de collecte de sous-produits animaux Moudon</v>
      </c>
      <c r="E12248">
        <f>COUNTIFS(D$2:D12248,Clef_répartition[[#This Row],[Code_Nom]],J$2:J12248,Clef_répartition[[#This Row],[Année]])</f>
        <v>18</v>
      </c>
      <c r="F12248">
        <f>IF(Clef_répartition[[#This Row],[Code_Nom]]=D12247,F12247-1,(COUNTIFS(Clef_répartition[Code_Nom],Clef_répartition[[#This Row],[Code_Nom]],Clef_répartition[Année],Clef_répartition[[#This Row],[Année]])))</f>
        <v>8</v>
      </c>
      <c r="G12248" t="str">
        <f>Clef_répartition[[#This Row],[Code_Nom]]&amp;"_"&amp;Clef_répartition[[#This Row],[Nombre]]&amp;"_"&amp;Clef_répartition[[#This Row],[Année]]</f>
        <v>CCSPA Moudon_Centre de collecte de sous-produits animaux Moudon_18_2022</v>
      </c>
      <c r="H12248">
        <v>5683</v>
      </c>
      <c r="I12248" s="58" t="s">
        <v>222</v>
      </c>
      <c r="J12248">
        <v>2022</v>
      </c>
      <c r="K12248">
        <v>6.7000000000000002E-3</v>
      </c>
    </row>
    <row r="12249" spans="1:11" x14ac:dyDescent="0.25">
      <c r="A12249" t="s">
        <v>713</v>
      </c>
      <c r="B12249" t="s">
        <v>616</v>
      </c>
      <c r="C12249" t="s">
        <v>617</v>
      </c>
      <c r="D12249" t="str">
        <f>Clef_répartition[[#This Row],[Code association]]&amp;"_"&amp;Clef_répartition[[#This Row],[Nom association]]</f>
        <v>CCSPA Moudon_Centre de collecte de sous-produits animaux Moudon</v>
      </c>
      <c r="E12249">
        <f>COUNTIFS(D$2:D12249,Clef_répartition[[#This Row],[Code_Nom]],J$2:J12249,Clef_répartition[[#This Row],[Année]])</f>
        <v>19</v>
      </c>
      <c r="F12249">
        <f>IF(Clef_répartition[[#This Row],[Code_Nom]]=D12248,F12248-1,(COUNTIFS(Clef_répartition[Code_Nom],Clef_répartition[[#This Row],[Code_Nom]],Clef_répartition[Année],Clef_répartition[[#This Row],[Année]])))</f>
        <v>7</v>
      </c>
      <c r="G12249" t="str">
        <f>Clef_répartition[[#This Row],[Code_Nom]]&amp;"_"&amp;Clef_répartition[[#This Row],[Nombre]]&amp;"_"&amp;Clef_répartition[[#This Row],[Année]]</f>
        <v>CCSPA Moudon_Centre de collecte de sous-produits animaux Moudon_19_2022</v>
      </c>
      <c r="H12249">
        <v>5798</v>
      </c>
      <c r="I12249" s="58" t="s">
        <v>236</v>
      </c>
      <c r="J12249">
        <v>2022</v>
      </c>
      <c r="K12249">
        <v>1.9300000000000001E-2</v>
      </c>
    </row>
    <row r="12250" spans="1:11" x14ac:dyDescent="0.25">
      <c r="A12250" t="s">
        <v>713</v>
      </c>
      <c r="B12250" t="s">
        <v>616</v>
      </c>
      <c r="C12250" t="s">
        <v>617</v>
      </c>
      <c r="D12250" t="str">
        <f>Clef_répartition[[#This Row],[Code association]]&amp;"_"&amp;Clef_répartition[[#This Row],[Nom association]]</f>
        <v>CCSPA Moudon_Centre de collecte de sous-produits animaux Moudon</v>
      </c>
      <c r="E12250">
        <f>COUNTIFS(D$2:D12250,Clef_répartition[[#This Row],[Code_Nom]],J$2:J12250,Clef_répartition[[#This Row],[Année]])</f>
        <v>20</v>
      </c>
      <c r="F12250">
        <f>IF(Clef_répartition[[#This Row],[Code_Nom]]=D12249,F12249-1,(COUNTIFS(Clef_répartition[Code_Nom],Clef_répartition[[#This Row],[Code_Nom]],Clef_répartition[Année],Clef_répartition[[#This Row],[Année]])))</f>
        <v>6</v>
      </c>
      <c r="G12250" t="str">
        <f>Clef_répartition[[#This Row],[Code_Nom]]&amp;"_"&amp;Clef_répartition[[#This Row],[Nombre]]&amp;"_"&amp;Clef_répartition[[#This Row],[Année]]</f>
        <v>CCSPA Moudon_Centre de collecte de sous-produits animaux Moudon_20_2022</v>
      </c>
      <c r="H12250">
        <v>5684</v>
      </c>
      <c r="I12250" s="58" t="s">
        <v>237</v>
      </c>
      <c r="J12250">
        <v>2022</v>
      </c>
      <c r="K12250">
        <v>2.8E-3</v>
      </c>
    </row>
    <row r="12251" spans="1:11" x14ac:dyDescent="0.25">
      <c r="A12251" t="s">
        <v>713</v>
      </c>
      <c r="B12251" t="s">
        <v>616</v>
      </c>
      <c r="C12251" t="s">
        <v>617</v>
      </c>
      <c r="D12251" t="str">
        <f>Clef_répartition[[#This Row],[Code association]]&amp;"_"&amp;Clef_répartition[[#This Row],[Nom association]]</f>
        <v>CCSPA Moudon_Centre de collecte de sous-produits animaux Moudon</v>
      </c>
      <c r="E12251">
        <f>COUNTIFS(D$2:D12251,Clef_répartition[[#This Row],[Code_Nom]],J$2:J12251,Clef_répartition[[#This Row],[Année]])</f>
        <v>21</v>
      </c>
      <c r="F12251">
        <f>IF(Clef_répartition[[#This Row],[Code_Nom]]=D12250,F12250-1,(COUNTIFS(Clef_répartition[Code_Nom],Clef_répartition[[#This Row],[Code_Nom]],Clef_répartition[Année],Clef_répartition[[#This Row],[Année]])))</f>
        <v>5</v>
      </c>
      <c r="G12251" t="str">
        <f>Clef_répartition[[#This Row],[Code_Nom]]&amp;"_"&amp;Clef_répartition[[#This Row],[Nombre]]&amp;"_"&amp;Clef_répartition[[#This Row],[Année]]</f>
        <v>CCSPA Moudon_Centre de collecte de sous-produits animaux Moudon_21_2022</v>
      </c>
      <c r="H12251">
        <v>5799</v>
      </c>
      <c r="I12251" s="58" t="s">
        <v>254</v>
      </c>
      <c r="J12251">
        <v>2022</v>
      </c>
      <c r="K12251">
        <v>6.54E-2</v>
      </c>
    </row>
    <row r="12252" spans="1:11" x14ac:dyDescent="0.25">
      <c r="A12252" t="s">
        <v>713</v>
      </c>
      <c r="B12252" t="s">
        <v>616</v>
      </c>
      <c r="C12252" t="s">
        <v>617</v>
      </c>
      <c r="D12252" t="str">
        <f>Clef_répartition[[#This Row],[Code association]]&amp;"_"&amp;Clef_répartition[[#This Row],[Nom association]]</f>
        <v>CCSPA Moudon_Centre de collecte de sous-produits animaux Moudon</v>
      </c>
      <c r="E12252">
        <f>COUNTIFS(D$2:D12252,Clef_répartition[[#This Row],[Code_Nom]],J$2:J12252,Clef_répartition[[#This Row],[Année]])</f>
        <v>22</v>
      </c>
      <c r="F12252">
        <f>IF(Clef_répartition[[#This Row],[Code_Nom]]=D12251,F12251-1,(COUNTIFS(Clef_répartition[Code_Nom],Clef_répartition[[#This Row],[Code_Nom]],Clef_répartition[Année],Clef_répartition[[#This Row],[Année]])))</f>
        <v>4</v>
      </c>
      <c r="G12252" t="str">
        <f>Clef_répartition[[#This Row],[Code_Nom]]&amp;"_"&amp;Clef_répartition[[#This Row],[Nombre]]&amp;"_"&amp;Clef_répartition[[#This Row],[Année]]</f>
        <v>CCSPA Moudon_Centre de collecte de sous-produits animaux Moudon_22_2022</v>
      </c>
      <c r="H12252">
        <v>5688</v>
      </c>
      <c r="I12252" s="58" t="s">
        <v>260</v>
      </c>
      <c r="J12252">
        <v>2022</v>
      </c>
      <c r="K12252">
        <v>5.0000000000000001E-3</v>
      </c>
    </row>
    <row r="12253" spans="1:11" x14ac:dyDescent="0.25">
      <c r="A12253" t="s">
        <v>713</v>
      </c>
      <c r="B12253" t="s">
        <v>616</v>
      </c>
      <c r="C12253" t="s">
        <v>617</v>
      </c>
      <c r="D12253" t="str">
        <f>Clef_répartition[[#This Row],[Code association]]&amp;"_"&amp;Clef_répartition[[#This Row],[Nom association]]</f>
        <v>CCSPA Moudon_Centre de collecte de sous-produits animaux Moudon</v>
      </c>
      <c r="E12253">
        <f>COUNTIFS(D$2:D12253,Clef_répartition[[#This Row],[Code_Nom]],J$2:J12253,Clef_répartition[[#This Row],[Année]])</f>
        <v>23</v>
      </c>
      <c r="F12253">
        <f>IF(Clef_répartition[[#This Row],[Code_Nom]]=D12252,F12252-1,(COUNTIFS(Clef_répartition[Code_Nom],Clef_répartition[[#This Row],[Code_Nom]],Clef_répartition[Année],Clef_répartition[[#This Row],[Année]])))</f>
        <v>3</v>
      </c>
      <c r="G12253" t="str">
        <f>Clef_répartition[[#This Row],[Code_Nom]]&amp;"_"&amp;Clef_répartition[[#This Row],[Nombre]]&amp;"_"&amp;Clef_répartition[[#This Row],[Année]]</f>
        <v>CCSPA Moudon_Centre de collecte de sous-produits animaux Moudon_23_2022</v>
      </c>
      <c r="H12253">
        <v>5690</v>
      </c>
      <c r="I12253" s="58" t="s">
        <v>281</v>
      </c>
      <c r="J12253">
        <v>2022</v>
      </c>
      <c r="K12253">
        <v>4.1999999999999997E-3</v>
      </c>
    </row>
    <row r="12254" spans="1:11" x14ac:dyDescent="0.25">
      <c r="A12254" t="s">
        <v>713</v>
      </c>
      <c r="B12254" t="s">
        <v>616</v>
      </c>
      <c r="C12254" t="s">
        <v>617</v>
      </c>
      <c r="D12254" t="str">
        <f>Clef_répartition[[#This Row],[Code association]]&amp;"_"&amp;Clef_répartition[[#This Row],[Nom association]]</f>
        <v>CCSPA Moudon_Centre de collecte de sous-produits animaux Moudon</v>
      </c>
      <c r="E12254">
        <f>COUNTIFS(D$2:D12254,Clef_répartition[[#This Row],[Code_Nom]],J$2:J12254,Clef_répartition[[#This Row],[Année]])</f>
        <v>24</v>
      </c>
      <c r="F12254">
        <f>IF(Clef_répartition[[#This Row],[Code_Nom]]=D12253,F12253-1,(COUNTIFS(Clef_répartition[Code_Nom],Clef_répartition[[#This Row],[Code_Nom]],Clef_répartition[Année],Clef_répartition[[#This Row],[Année]])))</f>
        <v>2</v>
      </c>
      <c r="G12254" t="str">
        <f>Clef_répartition[[#This Row],[Code_Nom]]&amp;"_"&amp;Clef_répartition[[#This Row],[Nombre]]&amp;"_"&amp;Clef_répartition[[#This Row],[Année]]</f>
        <v>CCSPA Moudon_Centre de collecte de sous-produits animaux Moudon_24_2022</v>
      </c>
      <c r="H12254">
        <v>5692</v>
      </c>
      <c r="I12254" s="58" t="s">
        <v>621</v>
      </c>
      <c r="J12254">
        <v>2022</v>
      </c>
      <c r="K12254">
        <v>1.95E-2</v>
      </c>
    </row>
    <row r="12255" spans="1:11" x14ac:dyDescent="0.25">
      <c r="A12255" t="s">
        <v>713</v>
      </c>
      <c r="B12255" t="s">
        <v>616</v>
      </c>
      <c r="C12255" t="s">
        <v>617</v>
      </c>
      <c r="D12255" t="str">
        <f>Clef_répartition[[#This Row],[Code association]]&amp;"_"&amp;Clef_répartition[[#This Row],[Nom association]]</f>
        <v>CCSPA Moudon_Centre de collecte de sous-produits animaux Moudon</v>
      </c>
      <c r="E12255">
        <f>COUNTIFS(D$2:D12255,Clef_répartition[[#This Row],[Code_Nom]],J$2:J12255,Clef_répartition[[#This Row],[Année]])</f>
        <v>25</v>
      </c>
      <c r="F12255">
        <f>IF(Clef_répartition[[#This Row],[Code_Nom]]=D12254,F12254-1,(COUNTIFS(Clef_répartition[Code_Nom],Clef_répartition[[#This Row],[Code_Nom]],Clef_répartition[Année],Clef_répartition[[#This Row],[Année]])))</f>
        <v>1</v>
      </c>
      <c r="G12255" t="str">
        <f>Clef_répartition[[#This Row],[Code_Nom]]&amp;"_"&amp;Clef_répartition[[#This Row],[Nombre]]&amp;"_"&amp;Clef_répartition[[#This Row],[Année]]</f>
        <v>CCSPA Moudon_Centre de collecte de sous-produits animaux Moudon_25_2022</v>
      </c>
      <c r="H12255">
        <v>5803</v>
      </c>
      <c r="I12255" s="58" t="s">
        <v>294</v>
      </c>
      <c r="J12255">
        <v>2022</v>
      </c>
      <c r="K12255">
        <v>1.9400000000000001E-2</v>
      </c>
    </row>
    <row r="12256" spans="1:11" x14ac:dyDescent="0.25">
      <c r="A12256" t="s">
        <v>713</v>
      </c>
      <c r="B12256" t="s">
        <v>718</v>
      </c>
      <c r="C12256" t="s">
        <v>719</v>
      </c>
      <c r="D1225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56">
        <f>COUNTIFS(D$2:D12256,Clef_répartition[[#This Row],[Code_Nom]],J$2:J12256,Clef_répartition[[#This Row],[Année]])</f>
        <v>1</v>
      </c>
      <c r="F12256">
        <f>IF(Clef_répartition[[#This Row],[Code_Nom]]=D12255,F12255-1,(COUNTIFS(Clef_répartition[Code_Nom],Clef_répartition[[#This Row],[Code_Nom]],Clef_répartition[Année],Clef_répartition[[#This Row],[Année]])))</f>
        <v>12</v>
      </c>
      <c r="G1225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carnés_1_2022</v>
      </c>
      <c r="H12256">
        <v>5451</v>
      </c>
      <c r="I12256" t="s">
        <v>10</v>
      </c>
      <c r="J12256">
        <v>2022</v>
      </c>
      <c r="K12256">
        <v>0.15702816709756429</v>
      </c>
    </row>
    <row r="12257" spans="1:11" x14ac:dyDescent="0.25">
      <c r="A12257" t="s">
        <v>713</v>
      </c>
      <c r="B12257" t="s">
        <v>718</v>
      </c>
      <c r="C12257" t="s">
        <v>719</v>
      </c>
      <c r="D1225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57">
        <f>COUNTIFS(D$2:D12257,Clef_répartition[[#This Row],[Code_Nom]],J$2:J12257,Clef_répartition[[#This Row],[Année]])</f>
        <v>2</v>
      </c>
      <c r="F12257">
        <f>IF(Clef_répartition[[#This Row],[Code_Nom]]=D12256,F12256-1,(COUNTIFS(Clef_répartition[Code_Nom],Clef_répartition[[#This Row],[Code_Nom]],Clef_répartition[Année],Clef_répartition[[#This Row],[Année]])))</f>
        <v>11</v>
      </c>
      <c r="G1225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carnés_2_2022</v>
      </c>
      <c r="H12257" s="17">
        <v>5816</v>
      </c>
      <c r="I12257" s="17" t="s">
        <v>76</v>
      </c>
      <c r="J12257" s="17">
        <v>2022</v>
      </c>
      <c r="K12257" s="17">
        <v>9.259763233092938E-2</v>
      </c>
    </row>
    <row r="12258" spans="1:11" x14ac:dyDescent="0.25">
      <c r="A12258" t="s">
        <v>713</v>
      </c>
      <c r="B12258" t="s">
        <v>718</v>
      </c>
      <c r="C12258" t="s">
        <v>719</v>
      </c>
      <c r="D1225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58">
        <f>COUNTIFS(D$2:D12258,Clef_répartition[[#This Row],[Code_Nom]],J$2:J12258,Clef_répartition[[#This Row],[Année]])</f>
        <v>3</v>
      </c>
      <c r="F12258">
        <f>IF(Clef_répartition[[#This Row],[Code_Nom]]=D12257,F12257-1,(COUNTIFS(Clef_répartition[Code_Nom],Clef_répartition[[#This Row],[Code_Nom]],Clef_répartition[Année],Clef_répartition[[#This Row],[Année]])))</f>
        <v>10</v>
      </c>
      <c r="G1225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carnés_3_2022</v>
      </c>
      <c r="H12258">
        <v>5456</v>
      </c>
      <c r="I12258" t="s">
        <v>87</v>
      </c>
      <c r="J12258">
        <v>2022</v>
      </c>
      <c r="K12258">
        <v>6.2457477207783371E-2</v>
      </c>
    </row>
    <row r="12259" spans="1:11" x14ac:dyDescent="0.25">
      <c r="A12259" t="s">
        <v>713</v>
      </c>
      <c r="B12259" t="s">
        <v>718</v>
      </c>
      <c r="C12259" t="s">
        <v>719</v>
      </c>
      <c r="D1225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59">
        <f>COUNTIFS(D$2:D12259,Clef_répartition[[#This Row],[Code_Nom]],J$2:J12259,Clef_répartition[[#This Row],[Année]])</f>
        <v>4</v>
      </c>
      <c r="F12259">
        <f>IF(Clef_répartition[[#This Row],[Code_Nom]]=D12258,F12258-1,(COUNTIFS(Clef_répartition[Code_Nom],Clef_répartition[[#This Row],[Code_Nom]],Clef_répartition[Année],Clef_répartition[[#This Row],[Année]])))</f>
        <v>9</v>
      </c>
      <c r="G1225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carnés_4_2022</v>
      </c>
      <c r="H12259">
        <v>5458</v>
      </c>
      <c r="I12259" t="s">
        <v>111</v>
      </c>
      <c r="J12259">
        <v>2022</v>
      </c>
      <c r="K12259">
        <v>2.9459790447679955E-2</v>
      </c>
    </row>
    <row r="12260" spans="1:11" x14ac:dyDescent="0.25">
      <c r="A12260" t="s">
        <v>713</v>
      </c>
      <c r="B12260" t="s">
        <v>718</v>
      </c>
      <c r="C12260" t="s">
        <v>719</v>
      </c>
      <c r="D1226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0">
        <f>COUNTIFS(D$2:D12260,Clef_répartition[[#This Row],[Code_Nom]],J$2:J12260,Clef_répartition[[#This Row],[Année]])</f>
        <v>5</v>
      </c>
      <c r="F12260">
        <f>IF(Clef_répartition[[#This Row],[Code_Nom]]=D12259,F12259-1,(COUNTIFS(Clef_répartition[Code_Nom],Clef_répartition[[#This Row],[Code_Nom]],Clef_répartition[Année],Clef_répartition[[#This Row],[Année]])))</f>
        <v>8</v>
      </c>
      <c r="G1226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carnés_5_2022</v>
      </c>
      <c r="H12260" s="17">
        <v>5817</v>
      </c>
      <c r="I12260" s="17" t="s">
        <v>130</v>
      </c>
      <c r="J12260" s="17">
        <v>2022</v>
      </c>
      <c r="K12260" s="17">
        <v>3.3575996734249561E-2</v>
      </c>
    </row>
    <row r="12261" spans="1:11" x14ac:dyDescent="0.25">
      <c r="A12261" t="s">
        <v>713</v>
      </c>
      <c r="B12261" t="s">
        <v>718</v>
      </c>
      <c r="C12261" t="s">
        <v>719</v>
      </c>
      <c r="D1226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1">
        <f>COUNTIFS(D$2:D12261,Clef_répartition[[#This Row],[Code_Nom]],J$2:J12261,Clef_répartition[[#This Row],[Année]])</f>
        <v>6</v>
      </c>
      <c r="F12261">
        <f>IF(Clef_répartition[[#This Row],[Code_Nom]]=D12260,F12260-1,(COUNTIFS(Clef_répartition[Code_Nom],Clef_répartition[[#This Row],[Code_Nom]],Clef_répartition[Année],Clef_répartition[[#This Row],[Année]])))</f>
        <v>7</v>
      </c>
      <c r="G1226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carnés_6_2022</v>
      </c>
      <c r="H12261">
        <v>5821</v>
      </c>
      <c r="I12261" t="s">
        <v>177</v>
      </c>
      <c r="J12261">
        <v>2022</v>
      </c>
      <c r="K12261">
        <v>1.2450673561028712E-2</v>
      </c>
    </row>
    <row r="12262" spans="1:11" x14ac:dyDescent="0.25">
      <c r="A12262" t="s">
        <v>713</v>
      </c>
      <c r="B12262" t="s">
        <v>718</v>
      </c>
      <c r="C12262" t="s">
        <v>719</v>
      </c>
      <c r="D1226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2">
        <f>COUNTIFS(D$2:D12262,Clef_répartition[[#This Row],[Code_Nom]],J$2:J12262,Clef_répartition[[#This Row],[Année]])</f>
        <v>7</v>
      </c>
      <c r="F12262">
        <f>IF(Clef_répartition[[#This Row],[Code_Nom]]=D12261,F12261-1,(COUNTIFS(Clef_répartition[Code_Nom],Clef_répartition[[#This Row],[Code_Nom]],Clef_répartition[Année],Clef_répartition[[#This Row],[Année]])))</f>
        <v>6</v>
      </c>
      <c r="G1226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carnés_7_2022</v>
      </c>
      <c r="H12262" s="17">
        <v>5822</v>
      </c>
      <c r="I12262" s="17" t="s">
        <v>211</v>
      </c>
      <c r="J12262" s="17">
        <v>2022</v>
      </c>
      <c r="K12262" s="17">
        <v>0.34895904204653694</v>
      </c>
    </row>
    <row r="12263" spans="1:11" x14ac:dyDescent="0.25">
      <c r="A12263" t="s">
        <v>713</v>
      </c>
      <c r="B12263" t="s">
        <v>718</v>
      </c>
      <c r="C12263" t="s">
        <v>719</v>
      </c>
      <c r="D1226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3">
        <f>COUNTIFS(D$2:D12263,Clef_répartition[[#This Row],[Code_Nom]],J$2:J12263,Clef_répartition[[#This Row],[Année]])</f>
        <v>8</v>
      </c>
      <c r="F12263">
        <f>IF(Clef_répartition[[#This Row],[Code_Nom]]=D12262,F12262-1,(COUNTIFS(Clef_répartition[Code_Nom],Clef_répartition[[#This Row],[Code_Nom]],Clef_répartition[Année],Clef_répartition[[#This Row],[Année]])))</f>
        <v>5</v>
      </c>
      <c r="G1226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carnés_8_2022</v>
      </c>
      <c r="H12263" s="17">
        <v>5827</v>
      </c>
      <c r="I12263" s="17" t="s">
        <v>266</v>
      </c>
      <c r="J12263" s="17">
        <v>2022</v>
      </c>
      <c r="K12263" s="17">
        <v>1.0919853041230099E-2</v>
      </c>
    </row>
    <row r="12264" spans="1:11" x14ac:dyDescent="0.25">
      <c r="A12264" t="s">
        <v>713</v>
      </c>
      <c r="B12264" t="s">
        <v>718</v>
      </c>
      <c r="C12264" t="s">
        <v>719</v>
      </c>
      <c r="D1226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4">
        <f>COUNTIFS(D$2:D12264,Clef_répartition[[#This Row],[Code_Nom]],J$2:J12264,Clef_répartition[[#This Row],[Année]])</f>
        <v>9</v>
      </c>
      <c r="F12264">
        <f>IF(Clef_répartition[[#This Row],[Code_Nom]]=D12263,F12263-1,(COUNTIFS(Clef_répartition[Code_Nom],Clef_répartition[[#This Row],[Code_Nom]],Clef_répartition[Année],Clef_répartition[[#This Row],[Année]])))</f>
        <v>4</v>
      </c>
      <c r="G1226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carnés_9_2022</v>
      </c>
      <c r="H12264">
        <v>5828</v>
      </c>
      <c r="I12264" t="s">
        <v>720</v>
      </c>
      <c r="J12264">
        <v>2022</v>
      </c>
      <c r="K12264">
        <v>3.7420057150632739E-3</v>
      </c>
    </row>
    <row r="12265" spans="1:11" x14ac:dyDescent="0.25">
      <c r="A12265" t="s">
        <v>713</v>
      </c>
      <c r="B12265" t="s">
        <v>718</v>
      </c>
      <c r="C12265" t="s">
        <v>719</v>
      </c>
      <c r="D1226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5">
        <f>COUNTIFS(D$2:D12265,Clef_répartition[[#This Row],[Code_Nom]],J$2:J12265,Clef_répartition[[#This Row],[Année]])</f>
        <v>10</v>
      </c>
      <c r="F12265">
        <f>IF(Clef_répartition[[#This Row],[Code_Nom]]=D12264,F12264-1,(COUNTIFS(Clef_répartition[Code_Nom],Clef_répartition[[#This Row],[Code_Nom]],Clef_répartition[Année],Clef_répartition[[#This Row],[Année]])))</f>
        <v>3</v>
      </c>
      <c r="G1226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carnés_10_2022</v>
      </c>
      <c r="H12265">
        <v>5831</v>
      </c>
      <c r="I12265" t="s">
        <v>270</v>
      </c>
      <c r="J12265">
        <v>2022</v>
      </c>
      <c r="K12265">
        <v>0.11392706490679004</v>
      </c>
    </row>
    <row r="12266" spans="1:11" x14ac:dyDescent="0.25">
      <c r="A12266" t="s">
        <v>713</v>
      </c>
      <c r="B12266" t="s">
        <v>718</v>
      </c>
      <c r="C12266" t="s">
        <v>719</v>
      </c>
      <c r="D1226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6">
        <f>COUNTIFS(D$2:D12266,Clef_répartition[[#This Row],[Code_Nom]],J$2:J12266,Clef_répartition[[#This Row],[Année]])</f>
        <v>11</v>
      </c>
      <c r="F12266">
        <f>IF(Clef_répartition[[#This Row],[Code_Nom]]=D12265,F12265-1,(COUNTIFS(Clef_répartition[Code_Nom],Clef_répartition[[#This Row],[Code_Nom]],Clef_répartition[Année],Clef_répartition[[#This Row],[Année]])))</f>
        <v>2</v>
      </c>
      <c r="G1226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carnés_11_2022</v>
      </c>
      <c r="H12266" s="17">
        <v>5830</v>
      </c>
      <c r="I12266" s="17" t="s">
        <v>285</v>
      </c>
      <c r="J12266" s="17">
        <v>2022</v>
      </c>
      <c r="K12266" s="17">
        <v>1.7009116886651247E-2</v>
      </c>
    </row>
    <row r="12267" spans="1:11" x14ac:dyDescent="0.25">
      <c r="A12267" t="s">
        <v>713</v>
      </c>
      <c r="B12267" t="s">
        <v>718</v>
      </c>
      <c r="C12267" t="s">
        <v>719</v>
      </c>
      <c r="D1226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2267">
        <f>COUNTIFS(D$2:D12267,Clef_répartition[[#This Row],[Code_Nom]],J$2:J12267,Clef_répartition[[#This Row],[Année]])</f>
        <v>12</v>
      </c>
      <c r="F12267">
        <f>IF(Clef_répartition[[#This Row],[Code_Nom]]=D12266,F12266-1,(COUNTIFS(Clef_répartition[Code_Nom],Clef_répartition[[#This Row],[Code_Nom]],Clef_répartition[Année],Clef_répartition[[#This Row],[Année]])))</f>
        <v>1</v>
      </c>
      <c r="G1226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carnés_12_2022</v>
      </c>
      <c r="H12267" s="17">
        <v>5464</v>
      </c>
      <c r="I12267" s="17" t="s">
        <v>296</v>
      </c>
      <c r="J12267" s="17">
        <v>2022</v>
      </c>
      <c r="K12267" s="17">
        <v>0.11787318002449312</v>
      </c>
    </row>
    <row r="12268" spans="1:11" x14ac:dyDescent="0.25">
      <c r="A12268" t="s">
        <v>713</v>
      </c>
      <c r="B12268" t="s">
        <v>591</v>
      </c>
      <c r="C12268" t="s">
        <v>592</v>
      </c>
      <c r="D1226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68">
        <f>COUNTIFS(D$2:D12268,Clef_répartition[[#This Row],[Code_Nom]],J$2:J12268,Clef_répartition[[#This Row],[Année]])</f>
        <v>1</v>
      </c>
      <c r="F12268">
        <f>IF(Clef_répartition[[#This Row],[Code_Nom]]=D12267,F12267-1,(COUNTIFS(Clef_répartition[Code_Nom],Clef_répartition[[#This Row],[Code_Nom]],Clef_répartition[Année],Clef_répartition[[#This Row],[Année]])))</f>
        <v>50</v>
      </c>
      <c r="G1226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région_1_2022</v>
      </c>
      <c r="H12268">
        <v>5902</v>
      </c>
      <c r="I12268" t="s">
        <v>18</v>
      </c>
      <c r="J12268">
        <v>2022</v>
      </c>
      <c r="K12268">
        <v>6.9345689861787969E-3</v>
      </c>
    </row>
    <row r="12269" spans="1:11" x14ac:dyDescent="0.25">
      <c r="A12269" t="s">
        <v>713</v>
      </c>
      <c r="B12269" t="s">
        <v>591</v>
      </c>
      <c r="C12269" t="s">
        <v>592</v>
      </c>
      <c r="D1226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69">
        <f>COUNTIFS(D$2:D12269,Clef_répartition[[#This Row],[Code_Nom]],J$2:J12269,Clef_répartition[[#This Row],[Année]])</f>
        <v>2</v>
      </c>
      <c r="F12269">
        <f>IF(Clef_répartition[[#This Row],[Code_Nom]]=D12268,F12268-1,(COUNTIFS(Clef_répartition[Code_Nom],Clef_répartition[[#This Row],[Code_Nom]],Clef_répartition[Année],Clef_répartition[[#This Row],[Année]])))</f>
        <v>49</v>
      </c>
      <c r="G1226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région_2_2022</v>
      </c>
      <c r="H12269">
        <v>5903</v>
      </c>
      <c r="I12269" t="s">
        <v>24</v>
      </c>
      <c r="J12269">
        <v>2022</v>
      </c>
      <c r="K12269">
        <v>3.9466325796916196E-3</v>
      </c>
    </row>
    <row r="12270" spans="1:11" x14ac:dyDescent="0.25">
      <c r="A12270" t="s">
        <v>713</v>
      </c>
      <c r="B12270" t="s">
        <v>591</v>
      </c>
      <c r="C12270" t="s">
        <v>592</v>
      </c>
      <c r="D1227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0">
        <f>COUNTIFS(D$2:D12270,Clef_répartition[[#This Row],[Code_Nom]],J$2:J12270,Clef_répartition[[#This Row],[Année]])</f>
        <v>3</v>
      </c>
      <c r="F12270">
        <f>IF(Clef_répartition[[#This Row],[Code_Nom]]=D12269,F12269-1,(COUNTIFS(Clef_répartition[Code_Nom],Clef_répartition[[#This Row],[Code_Nom]],Clef_répartition[Année],Clef_répartition[[#This Row],[Année]])))</f>
        <v>48</v>
      </c>
      <c r="G1227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région_3_2022</v>
      </c>
      <c r="H12270">
        <v>5551</v>
      </c>
      <c r="I12270" t="s">
        <v>28</v>
      </c>
      <c r="J12270">
        <v>2022</v>
      </c>
      <c r="K12270">
        <v>8.0051130462570896E-3</v>
      </c>
    </row>
    <row r="12271" spans="1:11" x14ac:dyDescent="0.25">
      <c r="A12271" t="s">
        <v>713</v>
      </c>
      <c r="B12271" t="s">
        <v>591</v>
      </c>
      <c r="C12271" t="s">
        <v>592</v>
      </c>
      <c r="D1227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1">
        <f>COUNTIFS(D$2:D12271,Clef_répartition[[#This Row],[Code_Nom]],J$2:J12271,Clef_répartition[[#This Row],[Année]])</f>
        <v>4</v>
      </c>
      <c r="F12271">
        <f>IF(Clef_répartition[[#This Row],[Code_Nom]]=D12270,F12270-1,(COUNTIFS(Clef_répartition[Code_Nom],Clef_répartition[[#This Row],[Code_Nom]],Clef_répartition[Année],Clef_répartition[[#This Row],[Année]])))</f>
        <v>47</v>
      </c>
      <c r="G1227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région_4_2022</v>
      </c>
      <c r="H12271">
        <v>5552</v>
      </c>
      <c r="I12271" t="s">
        <v>40</v>
      </c>
      <c r="J12271">
        <v>2022</v>
      </c>
      <c r="K12271">
        <v>1.0401853479268195E-2</v>
      </c>
    </row>
    <row r="12272" spans="1:11" x14ac:dyDescent="0.25">
      <c r="A12272" t="s">
        <v>713</v>
      </c>
      <c r="B12272" t="s">
        <v>591</v>
      </c>
      <c r="C12272" t="s">
        <v>592</v>
      </c>
      <c r="D1227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2">
        <f>COUNTIFS(D$2:D12272,Clef_répartition[[#This Row],[Code_Nom]],J$2:J12272,Clef_répartition[[#This Row],[Année]])</f>
        <v>5</v>
      </c>
      <c r="F12272">
        <f>IF(Clef_répartition[[#This Row],[Code_Nom]]=D12271,F12271-1,(COUNTIFS(Clef_répartition[Code_Nom],Clef_répartition[[#This Row],[Code_Nom]],Clef_répartition[Année],Clef_répartition[[#This Row],[Année]])))</f>
        <v>46</v>
      </c>
      <c r="G1227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région_5_2022</v>
      </c>
      <c r="H12272">
        <v>5904</v>
      </c>
      <c r="I12272" t="s">
        <v>46</v>
      </c>
      <c r="J12272">
        <v>2022</v>
      </c>
      <c r="K12272">
        <v>9.0596788367819769E-3</v>
      </c>
    </row>
    <row r="12273" spans="1:11" x14ac:dyDescent="0.25">
      <c r="A12273" t="s">
        <v>713</v>
      </c>
      <c r="B12273" t="s">
        <v>591</v>
      </c>
      <c r="C12273" t="s">
        <v>592</v>
      </c>
      <c r="D1227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3">
        <f>COUNTIFS(D$2:D12273,Clef_répartition[[#This Row],[Code_Nom]],J$2:J12273,Clef_répartition[[#This Row],[Année]])</f>
        <v>6</v>
      </c>
      <c r="F12273">
        <f>IF(Clef_répartition[[#This Row],[Code_Nom]]=D12272,F12272-1,(COUNTIFS(Clef_répartition[Code_Nom],Clef_répartition[[#This Row],[Code_Nom]],Clef_répartition[Année],Clef_répartition[[#This Row],[Année]])))</f>
        <v>45</v>
      </c>
      <c r="G1227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région_6_2022</v>
      </c>
      <c r="H12273">
        <v>5553</v>
      </c>
      <c r="I12273" t="s">
        <v>47</v>
      </c>
      <c r="J12273">
        <v>2022</v>
      </c>
      <c r="K12273">
        <v>1.7208596309019733E-2</v>
      </c>
    </row>
    <row r="12274" spans="1:11" x14ac:dyDescent="0.25">
      <c r="A12274" t="s">
        <v>713</v>
      </c>
      <c r="B12274" t="s">
        <v>591</v>
      </c>
      <c r="C12274" t="s">
        <v>592</v>
      </c>
      <c r="D1227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4">
        <f>COUNTIFS(D$2:D12274,Clef_répartition[[#This Row],[Code_Nom]],J$2:J12274,Clef_répartition[[#This Row],[Année]])</f>
        <v>7</v>
      </c>
      <c r="F12274">
        <f>IF(Clef_répartition[[#This Row],[Code_Nom]]=D12273,F12273-1,(COUNTIFS(Clef_répartition[Code_Nom],Clef_répartition[[#This Row],[Code_Nom]],Clef_répartition[Année],Clef_répartition[[#This Row],[Année]])))</f>
        <v>44</v>
      </c>
      <c r="G1227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région_7_2022</v>
      </c>
      <c r="H12274">
        <v>5905</v>
      </c>
      <c r="I12274" t="s">
        <v>49</v>
      </c>
      <c r="J12274">
        <v>2022</v>
      </c>
      <c r="K12274">
        <v>1.1728049852201003E-2</v>
      </c>
    </row>
    <row r="12275" spans="1:11" x14ac:dyDescent="0.25">
      <c r="A12275" t="s">
        <v>713</v>
      </c>
      <c r="B12275" t="s">
        <v>591</v>
      </c>
      <c r="C12275" t="s">
        <v>592</v>
      </c>
      <c r="D1227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5">
        <f>COUNTIFS(D$2:D12275,Clef_répartition[[#This Row],[Code_Nom]],J$2:J12275,Clef_répartition[[#This Row],[Année]])</f>
        <v>8</v>
      </c>
      <c r="F12275">
        <f>IF(Clef_répartition[[#This Row],[Code_Nom]]=D12274,F12274-1,(COUNTIFS(Clef_répartition[Code_Nom],Clef_répartition[[#This Row],[Code_Nom]],Clef_répartition[Année],Clef_répartition[[#This Row],[Année]])))</f>
        <v>43</v>
      </c>
      <c r="G1227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région_8_2022</v>
      </c>
      <c r="H12275">
        <v>5907</v>
      </c>
      <c r="I12275" t="s">
        <v>54</v>
      </c>
      <c r="J12275">
        <v>2022</v>
      </c>
      <c r="K12275">
        <v>5.0491331788767276E-3</v>
      </c>
    </row>
    <row r="12276" spans="1:11" x14ac:dyDescent="0.25">
      <c r="A12276" t="s">
        <v>713</v>
      </c>
      <c r="B12276" t="s">
        <v>591</v>
      </c>
      <c r="C12276" t="s">
        <v>592</v>
      </c>
      <c r="D1227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6">
        <f>COUNTIFS(D$2:D12276,Clef_répartition[[#This Row],[Code_Nom]],J$2:J12276,Clef_répartition[[#This Row],[Année]])</f>
        <v>9</v>
      </c>
      <c r="F12276">
        <f>IF(Clef_répartition[[#This Row],[Code_Nom]]=D12275,F12275-1,(COUNTIFS(Clef_répartition[Code_Nom],Clef_répartition[[#This Row],[Code_Nom]],Clef_répartition[Année],Clef_répartition[[#This Row],[Année]])))</f>
        <v>42</v>
      </c>
      <c r="G1227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région_9_2022</v>
      </c>
      <c r="H12276">
        <v>5908</v>
      </c>
      <c r="I12276" t="s">
        <v>59</v>
      </c>
      <c r="J12276">
        <v>2022</v>
      </c>
      <c r="K12276">
        <v>2.6044579372054007E-3</v>
      </c>
    </row>
    <row r="12277" spans="1:11" x14ac:dyDescent="0.25">
      <c r="A12277" t="s">
        <v>713</v>
      </c>
      <c r="B12277" t="s">
        <v>591</v>
      </c>
      <c r="C12277" t="s">
        <v>592</v>
      </c>
      <c r="D1227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7">
        <f>COUNTIFS(D$2:D12277,Clef_répartition[[#This Row],[Code_Nom]],J$2:J12277,Clef_répartition[[#This Row],[Année]])</f>
        <v>10</v>
      </c>
      <c r="F12277">
        <f>IF(Clef_répartition[[#This Row],[Code_Nom]]=D12276,F12276-1,(COUNTIFS(Clef_répartition[Code_Nom],Clef_répartition[[#This Row],[Code_Nom]],Clef_répartition[Année],Clef_répartition[[#This Row],[Année]])))</f>
        <v>41</v>
      </c>
      <c r="G1227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région_10_2022</v>
      </c>
      <c r="H12277">
        <v>5909</v>
      </c>
      <c r="I12277" t="s">
        <v>60</v>
      </c>
      <c r="J12277">
        <v>2022</v>
      </c>
      <c r="K12277">
        <v>1.1728049852201003E-2</v>
      </c>
    </row>
    <row r="12278" spans="1:11" x14ac:dyDescent="0.25">
      <c r="A12278" t="s">
        <v>713</v>
      </c>
      <c r="B12278" t="s">
        <v>591</v>
      </c>
      <c r="C12278" t="s">
        <v>592</v>
      </c>
      <c r="D1227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8">
        <f>COUNTIFS(D$2:D12278,Clef_répartition[[#This Row],[Code_Nom]],J$2:J12278,Clef_répartition[[#This Row],[Année]])</f>
        <v>11</v>
      </c>
      <c r="F12278">
        <f>IF(Clef_répartition[[#This Row],[Code_Nom]]=D12277,F12277-1,(COUNTIFS(Clef_répartition[Code_Nom],Clef_répartition[[#This Row],[Code_Nom]],Clef_répartition[Année],Clef_répartition[[#This Row],[Année]])))</f>
        <v>40</v>
      </c>
      <c r="G1227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région_11_2022</v>
      </c>
      <c r="H12278">
        <v>5554</v>
      </c>
      <c r="I12278" t="s">
        <v>71</v>
      </c>
      <c r="J12278">
        <v>2022</v>
      </c>
      <c r="K12278">
        <v>1.6010226092514179E-2</v>
      </c>
    </row>
    <row r="12279" spans="1:11" x14ac:dyDescent="0.25">
      <c r="A12279" t="s">
        <v>713</v>
      </c>
      <c r="B12279" t="s">
        <v>591</v>
      </c>
      <c r="C12279" t="s">
        <v>592</v>
      </c>
      <c r="D1227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79">
        <f>COUNTIFS(D$2:D12279,Clef_répartition[[#This Row],[Code_Nom]],J$2:J12279,Clef_répartition[[#This Row],[Année]])</f>
        <v>12</v>
      </c>
      <c r="F12279">
        <f>IF(Clef_répartition[[#This Row],[Code_Nom]]=D12278,F12278-1,(COUNTIFS(Clef_répartition[Code_Nom],Clef_répartition[[#This Row],[Code_Nom]],Clef_répartition[Année],Clef_répartition[[#This Row],[Année]])))</f>
        <v>39</v>
      </c>
      <c r="G1227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région_12_2022</v>
      </c>
      <c r="H12279">
        <v>5555</v>
      </c>
      <c r="I12279" t="s">
        <v>75</v>
      </c>
      <c r="J12279">
        <v>2022</v>
      </c>
      <c r="K12279">
        <v>6.5830470560038342E-3</v>
      </c>
    </row>
    <row r="12280" spans="1:11" x14ac:dyDescent="0.25">
      <c r="A12280" t="s">
        <v>713</v>
      </c>
      <c r="B12280" t="s">
        <v>591</v>
      </c>
      <c r="C12280" t="s">
        <v>592</v>
      </c>
      <c r="D1228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0">
        <f>COUNTIFS(D$2:D12280,Clef_répartition[[#This Row],[Code_Nom]],J$2:J12280,Clef_répartition[[#This Row],[Année]])</f>
        <v>13</v>
      </c>
      <c r="F12280">
        <f>IF(Clef_répartition[[#This Row],[Code_Nom]]=D12279,F12279-1,(COUNTIFS(Clef_répartition[Code_Nom],Clef_répartition[[#This Row],[Code_Nom]],Clef_répartition[Année],Clef_répartition[[#This Row],[Année]])))</f>
        <v>38</v>
      </c>
      <c r="G1228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région_13_2022</v>
      </c>
      <c r="H12280">
        <v>5910</v>
      </c>
      <c r="I12280" t="s">
        <v>83</v>
      </c>
      <c r="J12280">
        <v>2022</v>
      </c>
      <c r="K12280">
        <v>6.5510905168970198E-3</v>
      </c>
    </row>
    <row r="12281" spans="1:11" x14ac:dyDescent="0.25">
      <c r="A12281" t="s">
        <v>713</v>
      </c>
      <c r="B12281" t="s">
        <v>591</v>
      </c>
      <c r="C12281" t="s">
        <v>592</v>
      </c>
      <c r="D1228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1">
        <f>COUNTIFS(D$2:D12281,Clef_répartition[[#This Row],[Code_Nom]],J$2:J12281,Clef_répartition[[#This Row],[Année]])</f>
        <v>14</v>
      </c>
      <c r="F12281">
        <f>IF(Clef_répartition[[#This Row],[Code_Nom]]=D12280,F12280-1,(COUNTIFS(Clef_répartition[Code_Nom],Clef_répartition[[#This Row],[Code_Nom]],Clef_répartition[Année],Clef_répartition[[#This Row],[Année]])))</f>
        <v>37</v>
      </c>
      <c r="G1228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région_14_2022</v>
      </c>
      <c r="H12281">
        <v>5911</v>
      </c>
      <c r="I12281" t="s">
        <v>86</v>
      </c>
      <c r="J12281">
        <v>2022</v>
      </c>
      <c r="K12281">
        <v>3.7708716146041383E-3</v>
      </c>
    </row>
    <row r="12282" spans="1:11" x14ac:dyDescent="0.25">
      <c r="A12282" t="s">
        <v>713</v>
      </c>
      <c r="B12282" t="s">
        <v>591</v>
      </c>
      <c r="C12282" t="s">
        <v>592</v>
      </c>
      <c r="D1228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2">
        <f>COUNTIFS(D$2:D12282,Clef_répartition[[#This Row],[Code_Nom]],J$2:J12282,Clef_répartition[[#This Row],[Année]])</f>
        <v>15</v>
      </c>
      <c r="F12282">
        <f>IF(Clef_répartition[[#This Row],[Code_Nom]]=D12281,F12281-1,(COUNTIFS(Clef_répartition[Code_Nom],Clef_répartition[[#This Row],[Code_Nom]],Clef_répartition[Année],Clef_répartition[[#This Row],[Année]])))</f>
        <v>36</v>
      </c>
      <c r="G1228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région_15_2022</v>
      </c>
      <c r="H12282">
        <v>5912</v>
      </c>
      <c r="I12282" t="s">
        <v>91</v>
      </c>
      <c r="J12282">
        <v>2022</v>
      </c>
      <c r="K12282">
        <v>2.6683710154190303E-3</v>
      </c>
    </row>
    <row r="12283" spans="1:11" x14ac:dyDescent="0.25">
      <c r="A12283" t="s">
        <v>713</v>
      </c>
      <c r="B12283" t="s">
        <v>591</v>
      </c>
      <c r="C12283" t="s">
        <v>592</v>
      </c>
      <c r="D1228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3">
        <f>COUNTIFS(D$2:D12283,Clef_répartition[[#This Row],[Code_Nom]],J$2:J12283,Clef_répartition[[#This Row],[Année]])</f>
        <v>16</v>
      </c>
      <c r="F12283">
        <f>IF(Clef_répartition[[#This Row],[Code_Nom]]=D12282,F12282-1,(COUNTIFS(Clef_répartition[Code_Nom],Clef_répartition[[#This Row],[Code_Nom]],Clef_répartition[Année],Clef_répartition[[#This Row],[Année]])))</f>
        <v>35</v>
      </c>
      <c r="G1228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région_16_2022</v>
      </c>
      <c r="H12283">
        <v>5913</v>
      </c>
      <c r="I12283" t="s">
        <v>96</v>
      </c>
      <c r="J12283">
        <v>2022</v>
      </c>
      <c r="K12283">
        <v>1.4460333945833664E-2</v>
      </c>
    </row>
    <row r="12284" spans="1:11" x14ac:dyDescent="0.25">
      <c r="A12284" t="s">
        <v>713</v>
      </c>
      <c r="B12284" t="s">
        <v>591</v>
      </c>
      <c r="C12284" t="s">
        <v>592</v>
      </c>
      <c r="D1228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4">
        <f>COUNTIFS(D$2:D12284,Clef_répartition[[#This Row],[Code_Nom]],J$2:J12284,Clef_répartition[[#This Row],[Année]])</f>
        <v>17</v>
      </c>
      <c r="F12284">
        <f>IF(Clef_répartition[[#This Row],[Code_Nom]]=D12283,F12283-1,(COUNTIFS(Clef_répartition[Code_Nom],Clef_répartition[[#This Row],[Code_Nom]],Clef_répartition[Année],Clef_répartition[[#This Row],[Année]])))</f>
        <v>34</v>
      </c>
      <c r="G1228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région_17_2022</v>
      </c>
      <c r="H12284">
        <v>5914</v>
      </c>
      <c r="I12284" t="s">
        <v>105</v>
      </c>
      <c r="J12284">
        <v>2022</v>
      </c>
      <c r="K12284">
        <v>5.9439162738675402E-3</v>
      </c>
    </row>
    <row r="12285" spans="1:11" x14ac:dyDescent="0.25">
      <c r="A12285" t="s">
        <v>713</v>
      </c>
      <c r="B12285" t="s">
        <v>591</v>
      </c>
      <c r="C12285" t="s">
        <v>592</v>
      </c>
      <c r="D1228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5">
        <f>COUNTIFS(D$2:D12285,Clef_répartition[[#This Row],[Code_Nom]],J$2:J12285,Clef_répartition[[#This Row],[Année]])</f>
        <v>18</v>
      </c>
      <c r="F12285">
        <f>IF(Clef_répartition[[#This Row],[Code_Nom]]=D12284,F12284-1,(COUNTIFS(Clef_répartition[Code_Nom],Clef_répartition[[#This Row],[Code_Nom]],Clef_répartition[Année],Clef_répartition[[#This Row],[Année]])))</f>
        <v>33</v>
      </c>
      <c r="G1228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région_18_2022</v>
      </c>
      <c r="H12285">
        <v>5520</v>
      </c>
      <c r="I12285" t="s">
        <v>107</v>
      </c>
      <c r="J12285">
        <v>2022</v>
      </c>
      <c r="K12285">
        <v>1.7272509387233362E-2</v>
      </c>
    </row>
    <row r="12286" spans="1:11" x14ac:dyDescent="0.25">
      <c r="A12286" t="s">
        <v>713</v>
      </c>
      <c r="B12286" t="s">
        <v>591</v>
      </c>
      <c r="C12286" t="s">
        <v>592</v>
      </c>
      <c r="D1228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6">
        <f>COUNTIFS(D$2:D12286,Clef_répartition[[#This Row],[Code_Nom]],J$2:J12286,Clef_répartition[[#This Row],[Année]])</f>
        <v>19</v>
      </c>
      <c r="F12286">
        <f>IF(Clef_répartition[[#This Row],[Code_Nom]]=D12285,F12285-1,(COUNTIFS(Clef_répartition[Code_Nom],Clef_répartition[[#This Row],[Code_Nom]],Clef_répartition[Année],Clef_répartition[[#This Row],[Année]])))</f>
        <v>32</v>
      </c>
      <c r="G1228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région_19_2022</v>
      </c>
      <c r="H12286">
        <v>5556</v>
      </c>
      <c r="I12286" t="s">
        <v>115</v>
      </c>
      <c r="J12286">
        <v>2022</v>
      </c>
      <c r="K12286">
        <v>6.9665255252856113E-3</v>
      </c>
    </row>
    <row r="12287" spans="1:11" x14ac:dyDescent="0.25">
      <c r="A12287" t="s">
        <v>713</v>
      </c>
      <c r="B12287" t="s">
        <v>591</v>
      </c>
      <c r="C12287" t="s">
        <v>592</v>
      </c>
      <c r="D1228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7">
        <f>COUNTIFS(D$2:D12287,Clef_répartition[[#This Row],[Code_Nom]],J$2:J12287,Clef_répartition[[#This Row],[Année]])</f>
        <v>20</v>
      </c>
      <c r="F12287">
        <f>IF(Clef_répartition[[#This Row],[Code_Nom]]=D12286,F12286-1,(COUNTIFS(Clef_répartition[Code_Nom],Clef_répartition[[#This Row],[Code_Nom]],Clef_répartition[Année],Clef_répartition[[#This Row],[Année]])))</f>
        <v>31</v>
      </c>
      <c r="G1228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région_20_2022</v>
      </c>
      <c r="H12287">
        <v>5557</v>
      </c>
      <c r="I12287" t="s">
        <v>116</v>
      </c>
      <c r="J12287">
        <v>2022</v>
      </c>
      <c r="K12287">
        <v>3.4193496844291764E-3</v>
      </c>
    </row>
    <row r="12288" spans="1:11" x14ac:dyDescent="0.25">
      <c r="A12288" t="s">
        <v>713</v>
      </c>
      <c r="B12288" t="s">
        <v>591</v>
      </c>
      <c r="C12288" t="s">
        <v>592</v>
      </c>
      <c r="D1228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8">
        <f>COUNTIFS(D$2:D12288,Clef_répartition[[#This Row],[Code_Nom]],J$2:J12288,Clef_répartition[[#This Row],[Année]])</f>
        <v>21</v>
      </c>
      <c r="F12288">
        <f>IF(Clef_répartition[[#This Row],[Code_Nom]]=D12287,F12287-1,(COUNTIFS(Clef_répartition[Code_Nom],Clef_répartition[[#This Row],[Code_Nom]],Clef_répartition[Année],Clef_répartition[[#This Row],[Année]])))</f>
        <v>30</v>
      </c>
      <c r="G1228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région_21_2022</v>
      </c>
      <c r="H12288">
        <v>5559</v>
      </c>
      <c r="I12288" t="s">
        <v>121</v>
      </c>
      <c r="J12288">
        <v>2022</v>
      </c>
      <c r="K12288">
        <v>7.1902212990333147E-3</v>
      </c>
    </row>
    <row r="12289" spans="1:11" x14ac:dyDescent="0.25">
      <c r="A12289" t="s">
        <v>713</v>
      </c>
      <c r="B12289" t="s">
        <v>591</v>
      </c>
      <c r="C12289" t="s">
        <v>592</v>
      </c>
      <c r="D1228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89">
        <f>COUNTIFS(D$2:D12289,Clef_répartition[[#This Row],[Code_Nom]],J$2:J12289,Clef_répartition[[#This Row],[Année]])</f>
        <v>22</v>
      </c>
      <c r="F12289">
        <f>IF(Clef_répartition[[#This Row],[Code_Nom]]=D12288,F12288-1,(COUNTIFS(Clef_répartition[Code_Nom],Clef_répartition[[#This Row],[Code_Nom]],Clef_répartition[Année],Clef_répartition[[#This Row],[Année]])))</f>
        <v>29</v>
      </c>
      <c r="G1228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région_22_2022</v>
      </c>
      <c r="H12289">
        <v>5560</v>
      </c>
      <c r="I12289" t="s">
        <v>131</v>
      </c>
      <c r="J12289">
        <v>2022</v>
      </c>
      <c r="K12289">
        <v>3.7868498841575455E-3</v>
      </c>
    </row>
    <row r="12290" spans="1:11" x14ac:dyDescent="0.25">
      <c r="A12290" t="s">
        <v>713</v>
      </c>
      <c r="B12290" t="s">
        <v>591</v>
      </c>
      <c r="C12290" t="s">
        <v>592</v>
      </c>
      <c r="D1229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0">
        <f>COUNTIFS(D$2:D12290,Clef_répartition[[#This Row],[Code_Nom]],J$2:J12290,Clef_répartition[[#This Row],[Année]])</f>
        <v>23</v>
      </c>
      <c r="F12290">
        <f>IF(Clef_répartition[[#This Row],[Code_Nom]]=D12289,F12289-1,(COUNTIFS(Clef_répartition[Code_Nom],Clef_répartition[[#This Row],[Code_Nom]],Clef_répartition[Année],Clef_répartition[[#This Row],[Année]])))</f>
        <v>28</v>
      </c>
      <c r="G1229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région_23_2022</v>
      </c>
      <c r="H12290">
        <v>5561</v>
      </c>
      <c r="I12290" t="s">
        <v>132</v>
      </c>
      <c r="J12290">
        <v>2022</v>
      </c>
      <c r="K12290">
        <v>5.3655029160341934E-2</v>
      </c>
    </row>
    <row r="12291" spans="1:11" x14ac:dyDescent="0.25">
      <c r="A12291" t="s">
        <v>713</v>
      </c>
      <c r="B12291" t="s">
        <v>591</v>
      </c>
      <c r="C12291" t="s">
        <v>592</v>
      </c>
      <c r="D1229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1">
        <f>COUNTIFS(D$2:D12291,Clef_répartition[[#This Row],[Code_Nom]],J$2:J12291,Clef_répartition[[#This Row],[Année]])</f>
        <v>24</v>
      </c>
      <c r="F12291">
        <f>IF(Clef_répartition[[#This Row],[Code_Nom]]=D12290,F12290-1,(COUNTIFS(Clef_répartition[Code_Nom],Clef_répartition[[#This Row],[Code_Nom]],Clef_répartition[Année],Clef_répartition[[#This Row],[Année]])))</f>
        <v>27</v>
      </c>
      <c r="G1229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région_24_2022</v>
      </c>
      <c r="H12291">
        <v>5755</v>
      </c>
      <c r="I12291" t="s">
        <v>160</v>
      </c>
      <c r="J12291">
        <v>2022</v>
      </c>
      <c r="K12291">
        <v>7.1422864903730923E-3</v>
      </c>
    </row>
    <row r="12292" spans="1:11" x14ac:dyDescent="0.25">
      <c r="A12292" t="s">
        <v>713</v>
      </c>
      <c r="B12292" t="s">
        <v>591</v>
      </c>
      <c r="C12292" t="s">
        <v>592</v>
      </c>
      <c r="D1229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2">
        <f>COUNTIFS(D$2:D12292,Clef_répartition[[#This Row],[Code_Nom]],J$2:J12292,Clef_répartition[[#This Row],[Année]])</f>
        <v>25</v>
      </c>
      <c r="F12292">
        <f>IF(Clef_répartition[[#This Row],[Code_Nom]]=D12291,F12291-1,(COUNTIFS(Clef_répartition[Code_Nom],Clef_répartition[[#This Row],[Code_Nom]],Clef_répartition[Année],Clef_répartition[[#This Row],[Année]])))</f>
        <v>26</v>
      </c>
      <c r="G1229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région_25_2022</v>
      </c>
      <c r="H12292">
        <v>5919</v>
      </c>
      <c r="I12292" t="s">
        <v>172</v>
      </c>
      <c r="J12292">
        <v>2022</v>
      </c>
      <c r="K12292">
        <v>1.092913637453064E-2</v>
      </c>
    </row>
    <row r="12293" spans="1:11" x14ac:dyDescent="0.25">
      <c r="A12293" t="s">
        <v>713</v>
      </c>
      <c r="B12293" t="s">
        <v>591</v>
      </c>
      <c r="C12293" t="s">
        <v>592</v>
      </c>
      <c r="D1229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3">
        <f>COUNTIFS(D$2:D12293,Clef_répartition[[#This Row],[Code_Nom]],J$2:J12293,Clef_répartition[[#This Row],[Année]])</f>
        <v>26</v>
      </c>
      <c r="F12293">
        <f>IF(Clef_répartition[[#This Row],[Code_Nom]]=D12292,F12292-1,(COUNTIFS(Clef_répartition[Code_Nom],Clef_répartition[[#This Row],[Code_Nom]],Clef_répartition[Année],Clef_répartition[[#This Row],[Année]])))</f>
        <v>25</v>
      </c>
      <c r="G1229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région_26_2022</v>
      </c>
      <c r="H12293">
        <v>5562</v>
      </c>
      <c r="I12293" t="s">
        <v>173</v>
      </c>
      <c r="J12293">
        <v>2022</v>
      </c>
      <c r="K12293">
        <v>2.2050011983702164E-3</v>
      </c>
    </row>
    <row r="12294" spans="1:11" x14ac:dyDescent="0.25">
      <c r="A12294" t="s">
        <v>713</v>
      </c>
      <c r="B12294" t="s">
        <v>591</v>
      </c>
      <c r="C12294" t="s">
        <v>592</v>
      </c>
      <c r="D1229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4">
        <f>COUNTIFS(D$2:D12294,Clef_répartition[[#This Row],[Code_Nom]],J$2:J12294,Clef_répartition[[#This Row],[Année]])</f>
        <v>27</v>
      </c>
      <c r="F12294">
        <f>IF(Clef_répartition[[#This Row],[Code_Nom]]=D12293,F12293-1,(COUNTIFS(Clef_répartition[Code_Nom],Clef_répartition[[#This Row],[Code_Nom]],Clef_répartition[Année],Clef_répartition[[#This Row],[Année]])))</f>
        <v>24</v>
      </c>
      <c r="G1229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région_27_2022</v>
      </c>
      <c r="H12294">
        <v>5921</v>
      </c>
      <c r="I12294" t="s">
        <v>180</v>
      </c>
      <c r="J12294">
        <v>2022</v>
      </c>
      <c r="K12294">
        <v>4.1064152752256933E-3</v>
      </c>
    </row>
    <row r="12295" spans="1:11" x14ac:dyDescent="0.25">
      <c r="A12295" t="s">
        <v>713</v>
      </c>
      <c r="B12295" t="s">
        <v>591</v>
      </c>
      <c r="C12295" t="s">
        <v>592</v>
      </c>
      <c r="D1229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5">
        <f>COUNTIFS(D$2:D12295,Clef_répartition[[#This Row],[Code_Nom]],J$2:J12295,Clef_répartition[[#This Row],[Année]])</f>
        <v>28</v>
      </c>
      <c r="F12295">
        <f>IF(Clef_répartition[[#This Row],[Code_Nom]]=D12294,F12294-1,(COUNTIFS(Clef_répartition[Code_Nom],Clef_répartition[[#This Row],[Code_Nom]],Clef_répartition[Année],Clef_répartition[[#This Row],[Année]])))</f>
        <v>23</v>
      </c>
      <c r="G1229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région_28_2022</v>
      </c>
      <c r="H12295">
        <v>5922</v>
      </c>
      <c r="I12295" t="s">
        <v>183</v>
      </c>
      <c r="J12295">
        <v>2022</v>
      </c>
      <c r="K12295">
        <v>1.2303267556123673E-2</v>
      </c>
    </row>
    <row r="12296" spans="1:11" x14ac:dyDescent="0.25">
      <c r="A12296" t="s">
        <v>713</v>
      </c>
      <c r="B12296" t="s">
        <v>591</v>
      </c>
      <c r="C12296" t="s">
        <v>592</v>
      </c>
      <c r="D1229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6">
        <f>COUNTIFS(D$2:D12296,Clef_répartition[[#This Row],[Code_Nom]],J$2:J12296,Clef_répartition[[#This Row],[Année]])</f>
        <v>29</v>
      </c>
      <c r="F12296">
        <f>IF(Clef_répartition[[#This Row],[Code_Nom]]=D12295,F12295-1,(COUNTIFS(Clef_répartition[Code_Nom],Clef_répartition[[#This Row],[Code_Nom]],Clef_répartition[Année],Clef_répartition[[#This Row],[Année]])))</f>
        <v>22</v>
      </c>
      <c r="G1229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région_29_2022</v>
      </c>
      <c r="H12296">
        <v>5563</v>
      </c>
      <c r="I12296" t="s">
        <v>193</v>
      </c>
      <c r="J12296">
        <v>2022</v>
      </c>
      <c r="K12296">
        <v>2.4127187025645121E-3</v>
      </c>
    </row>
    <row r="12297" spans="1:11" x14ac:dyDescent="0.25">
      <c r="A12297" t="s">
        <v>713</v>
      </c>
      <c r="B12297" t="s">
        <v>591</v>
      </c>
      <c r="C12297" t="s">
        <v>592</v>
      </c>
      <c r="D1229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7">
        <f>COUNTIFS(D$2:D12297,Clef_répartition[[#This Row],[Code_Nom]],J$2:J12297,Clef_répartition[[#This Row],[Année]])</f>
        <v>30</v>
      </c>
      <c r="F12297">
        <f>IF(Clef_répartition[[#This Row],[Code_Nom]]=D12296,F12296-1,(COUNTIFS(Clef_répartition[Code_Nom],Clef_répartition[[#This Row],[Code_Nom]],Clef_répartition[Année],Clef_répartition[[#This Row],[Année]])))</f>
        <v>21</v>
      </c>
      <c r="G1229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région_30_2022</v>
      </c>
      <c r="H12297">
        <v>5564</v>
      </c>
      <c r="I12297" t="s">
        <v>194</v>
      </c>
      <c r="J12297">
        <v>2022</v>
      </c>
      <c r="K12297">
        <v>1.5818486857873291E-3</v>
      </c>
    </row>
    <row r="12298" spans="1:11" x14ac:dyDescent="0.25">
      <c r="A12298" t="s">
        <v>713</v>
      </c>
      <c r="B12298" t="s">
        <v>591</v>
      </c>
      <c r="C12298" t="s">
        <v>592</v>
      </c>
      <c r="D1229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8">
        <f>COUNTIFS(D$2:D12298,Clef_répartition[[#This Row],[Code_Nom]],J$2:J12298,Clef_répartition[[#This Row],[Année]])</f>
        <v>31</v>
      </c>
      <c r="F12298">
        <f>IF(Clef_répartition[[#This Row],[Code_Nom]]=D12297,F12297-1,(COUNTIFS(Clef_répartition[Code_Nom],Clef_répartition[[#This Row],[Code_Nom]],Clef_répartition[Année],Clef_répartition[[#This Row],[Année]])))</f>
        <v>20</v>
      </c>
      <c r="G1229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région_31_2022</v>
      </c>
      <c r="H12298">
        <v>5565</v>
      </c>
      <c r="I12298" t="s">
        <v>199</v>
      </c>
      <c r="J12298">
        <v>2022</v>
      </c>
      <c r="K12298">
        <v>7.9252216984900536E-3</v>
      </c>
    </row>
    <row r="12299" spans="1:11" x14ac:dyDescent="0.25">
      <c r="A12299" t="s">
        <v>713</v>
      </c>
      <c r="B12299" t="s">
        <v>591</v>
      </c>
      <c r="C12299" t="s">
        <v>592</v>
      </c>
      <c r="D1229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299">
        <f>COUNTIFS(D$2:D12299,Clef_répartition[[#This Row],[Code_Nom]],J$2:J12299,Clef_répartition[[#This Row],[Année]])</f>
        <v>32</v>
      </c>
      <c r="F12299">
        <f>IF(Clef_répartition[[#This Row],[Code_Nom]]=D12298,F12298-1,(COUNTIFS(Clef_répartition[Code_Nom],Clef_répartition[[#This Row],[Code_Nom]],Clef_répartition[Année],Clef_répartition[[#This Row],[Année]])))</f>
        <v>19</v>
      </c>
      <c r="G1229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région_32_2022</v>
      </c>
      <c r="H12299">
        <v>5923</v>
      </c>
      <c r="I12299" t="s">
        <v>200</v>
      </c>
      <c r="J12299">
        <v>2022</v>
      </c>
      <c r="K12299">
        <v>3.2276104497882879E-3</v>
      </c>
    </row>
    <row r="12300" spans="1:11" x14ac:dyDescent="0.25">
      <c r="A12300" t="s">
        <v>713</v>
      </c>
      <c r="B12300" t="s">
        <v>591</v>
      </c>
      <c r="C12300" t="s">
        <v>592</v>
      </c>
      <c r="D1230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0">
        <f>COUNTIFS(D$2:D12300,Clef_répartition[[#This Row],[Code_Nom]],J$2:J12300,Clef_répartition[[#This Row],[Année]])</f>
        <v>33</v>
      </c>
      <c r="F12300">
        <f>IF(Clef_répartition[[#This Row],[Code_Nom]]=D12299,F12299-1,(COUNTIFS(Clef_répartition[Code_Nom],Clef_répartition[[#This Row],[Code_Nom]],Clef_répartition[Année],Clef_répartition[[#This Row],[Année]])))</f>
        <v>18</v>
      </c>
      <c r="G1230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région_33_2022</v>
      </c>
      <c r="H12300">
        <v>5924</v>
      </c>
      <c r="I12300" t="s">
        <v>202</v>
      </c>
      <c r="J12300">
        <v>2022</v>
      </c>
      <c r="K12300">
        <v>6.5031557082367982E-3</v>
      </c>
    </row>
    <row r="12301" spans="1:11" x14ac:dyDescent="0.25">
      <c r="A12301" t="s">
        <v>713</v>
      </c>
      <c r="B12301" t="s">
        <v>591</v>
      </c>
      <c r="C12301" t="s">
        <v>592</v>
      </c>
      <c r="D1230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1">
        <f>COUNTIFS(D$2:D12301,Clef_répartition[[#This Row],[Code_Nom]],J$2:J12301,Clef_répartition[[#This Row],[Année]])</f>
        <v>34</v>
      </c>
      <c r="F12301">
        <f>IF(Clef_répartition[[#This Row],[Code_Nom]]=D12300,F12300-1,(COUNTIFS(Clef_répartition[Code_Nom],Clef_répartition[[#This Row],[Code_Nom]],Clef_répartition[Année],Clef_répartition[[#This Row],[Année]])))</f>
        <v>17</v>
      </c>
      <c r="G1230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région_34_2022</v>
      </c>
      <c r="H12301">
        <v>5925</v>
      </c>
      <c r="I12301" t="s">
        <v>207</v>
      </c>
      <c r="J12301">
        <v>2022</v>
      </c>
      <c r="K12301">
        <v>3.3873931453223616E-3</v>
      </c>
    </row>
    <row r="12302" spans="1:11" x14ac:dyDescent="0.25">
      <c r="A12302" t="s">
        <v>713</v>
      </c>
      <c r="B12302" t="s">
        <v>591</v>
      </c>
      <c r="C12302" t="s">
        <v>592</v>
      </c>
      <c r="D1230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2">
        <f>COUNTIFS(D$2:D12302,Clef_répartition[[#This Row],[Code_Nom]],J$2:J12302,Clef_répartition[[#This Row],[Année]])</f>
        <v>35</v>
      </c>
      <c r="F12302">
        <f>IF(Clef_répartition[[#This Row],[Code_Nom]]=D12301,F12301-1,(COUNTIFS(Clef_répartition[Code_Nom],Clef_répartition[[#This Row],[Code_Nom]],Clef_répartition[Année],Clef_répartition[[#This Row],[Année]])))</f>
        <v>16</v>
      </c>
      <c r="G1230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région_35_2022</v>
      </c>
      <c r="H12302">
        <v>5926</v>
      </c>
      <c r="I12302" t="s">
        <v>218</v>
      </c>
      <c r="J12302">
        <v>2022</v>
      </c>
      <c r="K12302">
        <v>1.3869137972357594E-2</v>
      </c>
    </row>
    <row r="12303" spans="1:11" x14ac:dyDescent="0.25">
      <c r="A12303" t="s">
        <v>713</v>
      </c>
      <c r="B12303" t="s">
        <v>591</v>
      </c>
      <c r="C12303" t="s">
        <v>592</v>
      </c>
      <c r="D1230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3">
        <f>COUNTIFS(D$2:D12303,Clef_répartition[[#This Row],[Code_Nom]],J$2:J12303,Clef_répartition[[#This Row],[Année]])</f>
        <v>36</v>
      </c>
      <c r="F12303">
        <f>IF(Clef_répartition[[#This Row],[Code_Nom]]=D12302,F12302-1,(COUNTIFS(Clef_répartition[Code_Nom],Clef_répartition[[#This Row],[Code_Nom]],Clef_répartition[Année],Clef_répartition[[#This Row],[Année]])))</f>
        <v>15</v>
      </c>
      <c r="G1230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région_36_2022</v>
      </c>
      <c r="H12303">
        <v>5566</v>
      </c>
      <c r="I12303" t="s">
        <v>224</v>
      </c>
      <c r="J12303">
        <v>2022</v>
      </c>
      <c r="K12303">
        <v>6.4392426300231686E-3</v>
      </c>
    </row>
    <row r="12304" spans="1:11" x14ac:dyDescent="0.25">
      <c r="A12304" t="s">
        <v>713</v>
      </c>
      <c r="B12304" t="s">
        <v>591</v>
      </c>
      <c r="C12304" t="s">
        <v>592</v>
      </c>
      <c r="D1230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4">
        <f>COUNTIFS(D$2:D12304,Clef_répartition[[#This Row],[Code_Nom]],J$2:J12304,Clef_répartition[[#This Row],[Année]])</f>
        <v>37</v>
      </c>
      <c r="F12304">
        <f>IF(Clef_répartition[[#This Row],[Code_Nom]]=D12303,F12303-1,(COUNTIFS(Clef_répartition[Code_Nom],Clef_répartition[[#This Row],[Code_Nom]],Clef_répartition[Année],Clef_répartition[[#This Row],[Année]])))</f>
        <v>14</v>
      </c>
      <c r="G1230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région_37_2022</v>
      </c>
      <c r="H12304">
        <v>5928</v>
      </c>
      <c r="I12304" t="s">
        <v>240</v>
      </c>
      <c r="J12304">
        <v>2022</v>
      </c>
      <c r="K12304">
        <v>3.147719102021251E-3</v>
      </c>
    </row>
    <row r="12305" spans="1:11" x14ac:dyDescent="0.25">
      <c r="A12305" t="s">
        <v>713</v>
      </c>
      <c r="B12305" t="s">
        <v>591</v>
      </c>
      <c r="C12305" t="s">
        <v>592</v>
      </c>
      <c r="D1230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5">
        <f>COUNTIFS(D$2:D12305,Clef_répartition[[#This Row],[Code_Nom]],J$2:J12305,Clef_répartition[[#This Row],[Année]])</f>
        <v>38</v>
      </c>
      <c r="F12305">
        <f>IF(Clef_répartition[[#This Row],[Code_Nom]]=D12304,F12304-1,(COUNTIFS(Clef_répartition[Code_Nom],Clef_répartition[[#This Row],[Code_Nom]],Clef_répartition[Année],Clef_répartition[[#This Row],[Année]])))</f>
        <v>13</v>
      </c>
      <c r="G1230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région_38_2022</v>
      </c>
      <c r="H12305">
        <v>5568</v>
      </c>
      <c r="I12305" t="s">
        <v>249</v>
      </c>
      <c r="J12305">
        <v>2022</v>
      </c>
      <c r="K12305">
        <v>7.7798194455540468E-2</v>
      </c>
    </row>
    <row r="12306" spans="1:11" x14ac:dyDescent="0.25">
      <c r="A12306" t="s">
        <v>713</v>
      </c>
      <c r="B12306" t="s">
        <v>591</v>
      </c>
      <c r="C12306" t="s">
        <v>592</v>
      </c>
      <c r="D1230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6">
        <f>COUNTIFS(D$2:D12306,Clef_répartition[[#This Row],[Code_Nom]],J$2:J12306,Clef_répartition[[#This Row],[Année]])</f>
        <v>39</v>
      </c>
      <c r="F12306">
        <f>IF(Clef_répartition[[#This Row],[Code_Nom]]=D12305,F12305-1,(COUNTIFS(Clef_répartition[Code_Nom],Clef_répartition[[#This Row],[Code_Nom]],Clef_répartition[Année],Clef_répartition[[#This Row],[Année]])))</f>
        <v>12</v>
      </c>
      <c r="G1230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région_39_2022</v>
      </c>
      <c r="H12306">
        <v>5929</v>
      </c>
      <c r="I12306" t="s">
        <v>257</v>
      </c>
      <c r="J12306">
        <v>2022</v>
      </c>
      <c r="K12306">
        <v>1.0721418870336345E-2</v>
      </c>
    </row>
    <row r="12307" spans="1:11" x14ac:dyDescent="0.25">
      <c r="A12307" t="s">
        <v>713</v>
      </c>
      <c r="B12307" t="s">
        <v>591</v>
      </c>
      <c r="C12307" t="s">
        <v>592</v>
      </c>
      <c r="D1230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7">
        <f>COUNTIFS(D$2:D12307,Clef_répartition[[#This Row],[Code_Nom]],J$2:J12307,Clef_répartition[[#This Row],[Année]])</f>
        <v>40</v>
      </c>
      <c r="F12307">
        <f>IF(Clef_répartition[[#This Row],[Code_Nom]]=D12306,F12306-1,(COUNTIFS(Clef_répartition[Code_Nom],Clef_répartition[[#This Row],[Code_Nom]],Clef_répartition[Année],Clef_répartition[[#This Row],[Année]])))</f>
        <v>11</v>
      </c>
      <c r="G1230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région_40_2022</v>
      </c>
      <c r="H12307">
        <v>5930</v>
      </c>
      <c r="I12307" t="s">
        <v>259</v>
      </c>
      <c r="J12307">
        <v>2022</v>
      </c>
      <c r="K12307">
        <v>3.5152193017496201E-3</v>
      </c>
    </row>
    <row r="12308" spans="1:11" x14ac:dyDescent="0.25">
      <c r="A12308" t="s">
        <v>713</v>
      </c>
      <c r="B12308" t="s">
        <v>591</v>
      </c>
      <c r="C12308" t="s">
        <v>592</v>
      </c>
      <c r="D1230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8">
        <f>COUNTIFS(D$2:D12308,Clef_répartition[[#This Row],[Code_Nom]],J$2:J12308,Clef_répartition[[#This Row],[Année]])</f>
        <v>41</v>
      </c>
      <c r="F12308">
        <f>IF(Clef_répartition[[#This Row],[Code_Nom]]=D12307,F12307-1,(COUNTIFS(Clef_répartition[Code_Nom],Clef_répartition[[#This Row],[Code_Nom]],Clef_répartition[Année],Clef_répartition[[#This Row],[Année]])))</f>
        <v>10</v>
      </c>
      <c r="G1230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région_41_2022</v>
      </c>
      <c r="H12308">
        <v>5571</v>
      </c>
      <c r="I12308" t="s">
        <v>263</v>
      </c>
      <c r="J12308">
        <v>2022</v>
      </c>
      <c r="K12308">
        <v>1.3853159702804188E-2</v>
      </c>
    </row>
    <row r="12309" spans="1:11" x14ac:dyDescent="0.25">
      <c r="A12309" t="s">
        <v>713</v>
      </c>
      <c r="B12309" t="s">
        <v>591</v>
      </c>
      <c r="C12309" t="s">
        <v>592</v>
      </c>
      <c r="D1230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09">
        <f>COUNTIFS(D$2:D12309,Clef_répartition[[#This Row],[Code_Nom]],J$2:J12309,Clef_répartition[[#This Row],[Année]])</f>
        <v>42</v>
      </c>
      <c r="F12309">
        <f>IF(Clef_répartition[[#This Row],[Code_Nom]]=D12308,F12308-1,(COUNTIFS(Clef_répartition[Code_Nom],Clef_répartition[[#This Row],[Code_Nom]],Clef_répartition[Année],Clef_répartition[[#This Row],[Année]])))</f>
        <v>9</v>
      </c>
      <c r="G1230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région_42_2022</v>
      </c>
      <c r="H12309">
        <v>5931</v>
      </c>
      <c r="I12309" t="s">
        <v>267</v>
      </c>
      <c r="J12309">
        <v>2022</v>
      </c>
      <c r="K12309">
        <v>8.3087001677718299E-3</v>
      </c>
    </row>
    <row r="12310" spans="1:11" x14ac:dyDescent="0.25">
      <c r="A12310" t="s">
        <v>713</v>
      </c>
      <c r="B12310" t="s">
        <v>591</v>
      </c>
      <c r="C12310" t="s">
        <v>592</v>
      </c>
      <c r="D1231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0">
        <f>COUNTIFS(D$2:D12310,Clef_répartition[[#This Row],[Code_Nom]],J$2:J12310,Clef_répartition[[#This Row],[Année]])</f>
        <v>43</v>
      </c>
      <c r="F12310">
        <f>IF(Clef_répartition[[#This Row],[Code_Nom]]=D12309,F12309-1,(COUNTIFS(Clef_répartition[Code_Nom],Clef_répartition[[#This Row],[Code_Nom]],Clef_répartition[Année],Clef_répartition[[#This Row],[Année]])))</f>
        <v>8</v>
      </c>
      <c r="G1231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région_43_2022</v>
      </c>
      <c r="H12310">
        <v>5932</v>
      </c>
      <c r="I12310" t="s">
        <v>269</v>
      </c>
      <c r="J12310">
        <v>2022</v>
      </c>
      <c r="K12310">
        <v>3.6750019972836942E-3</v>
      </c>
    </row>
    <row r="12311" spans="1:11" x14ac:dyDescent="0.25">
      <c r="A12311" t="s">
        <v>713</v>
      </c>
      <c r="B12311" t="s">
        <v>591</v>
      </c>
      <c r="C12311" t="s">
        <v>592</v>
      </c>
      <c r="D1231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1">
        <f>COUNTIFS(D$2:D12311,Clef_répartition[[#This Row],[Code_Nom]],J$2:J12311,Clef_répartition[[#This Row],[Année]])</f>
        <v>44</v>
      </c>
      <c r="F12311">
        <f>IF(Clef_répartition[[#This Row],[Code_Nom]]=D12310,F12310-1,(COUNTIFS(Clef_répartition[Code_Nom],Clef_répartition[[#This Row],[Code_Nom]],Clef_répartition[Année],Clef_répartition[[#This Row],[Année]])))</f>
        <v>7</v>
      </c>
      <c r="G1231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région_44_2022</v>
      </c>
      <c r="H12311">
        <v>5933</v>
      </c>
      <c r="I12311" t="s">
        <v>271</v>
      </c>
      <c r="J12311">
        <v>2022</v>
      </c>
      <c r="K12311">
        <v>1.1232723496045378E-2</v>
      </c>
    </row>
    <row r="12312" spans="1:11" x14ac:dyDescent="0.25">
      <c r="A12312" t="s">
        <v>713</v>
      </c>
      <c r="B12312" t="s">
        <v>591</v>
      </c>
      <c r="C12312" t="s">
        <v>592</v>
      </c>
      <c r="D1231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2">
        <f>COUNTIFS(D$2:D12312,Clef_répartition[[#This Row],[Code_Nom]],J$2:J12312,Clef_répartition[[#This Row],[Année]])</f>
        <v>45</v>
      </c>
      <c r="F12312">
        <f>IF(Clef_répartition[[#This Row],[Code_Nom]]=D12311,F12311-1,(COUNTIFS(Clef_répartition[Code_Nom],Clef_répartition[[#This Row],[Code_Nom]],Clef_répartition[Année],Clef_répartition[[#This Row],[Année]])))</f>
        <v>6</v>
      </c>
      <c r="G1231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région_45_2022</v>
      </c>
      <c r="H12312">
        <v>5934</v>
      </c>
      <c r="I12312" t="s">
        <v>273</v>
      </c>
      <c r="J12312">
        <v>2022</v>
      </c>
      <c r="K12312">
        <v>3.8507629623711751E-3</v>
      </c>
    </row>
    <row r="12313" spans="1:11" x14ac:dyDescent="0.25">
      <c r="A12313" t="s">
        <v>713</v>
      </c>
      <c r="B12313" t="s">
        <v>591</v>
      </c>
      <c r="C12313" t="s">
        <v>592</v>
      </c>
      <c r="D1231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3">
        <f>COUNTIFS(D$2:D12313,Clef_répartition[[#This Row],[Code_Nom]],J$2:J12313,Clef_répartition[[#This Row],[Année]])</f>
        <v>46</v>
      </c>
      <c r="F12313">
        <f>IF(Clef_répartition[[#This Row],[Code_Nom]]=D12312,F12312-1,(COUNTIFS(Clef_répartition[Code_Nom],Clef_répartition[[#This Row],[Code_Nom]],Clef_répartition[Année],Clef_répartition[[#This Row],[Année]])))</f>
        <v>5</v>
      </c>
      <c r="G1231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région_46_2022</v>
      </c>
      <c r="H12313">
        <v>5935</v>
      </c>
      <c r="I12313" t="s">
        <v>280</v>
      </c>
      <c r="J12313">
        <v>2022</v>
      </c>
      <c r="K12313">
        <v>1.4700007989134774E-3</v>
      </c>
    </row>
    <row r="12314" spans="1:11" x14ac:dyDescent="0.25">
      <c r="A12314" t="s">
        <v>713</v>
      </c>
      <c r="B12314" t="s">
        <v>591</v>
      </c>
      <c r="C12314" t="s">
        <v>592</v>
      </c>
      <c r="D1231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4">
        <f>COUNTIFS(D$2:D12314,Clef_répartition[[#This Row],[Code_Nom]],J$2:J12314,Clef_répartition[[#This Row],[Année]])</f>
        <v>47</v>
      </c>
      <c r="F12314">
        <f>IF(Clef_répartition[[#This Row],[Code_Nom]]=D12313,F12313-1,(COUNTIFS(Clef_répartition[Code_Nom],Clef_répartition[[#This Row],[Code_Nom]],Clef_répartition[Année],Clef_répartition[[#This Row],[Année]])))</f>
        <v>4</v>
      </c>
      <c r="G1231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région_47_2022</v>
      </c>
      <c r="H12314">
        <v>5937</v>
      </c>
      <c r="I12314" t="s">
        <v>593</v>
      </c>
      <c r="J12314">
        <v>2022</v>
      </c>
      <c r="K12314">
        <v>2.1890229288168092E-3</v>
      </c>
    </row>
    <row r="12315" spans="1:11" x14ac:dyDescent="0.25">
      <c r="A12315" t="s">
        <v>713</v>
      </c>
      <c r="B12315" t="s">
        <v>591</v>
      </c>
      <c r="C12315" t="s">
        <v>592</v>
      </c>
      <c r="D1231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5">
        <f>COUNTIFS(D$2:D12315,Clef_répartition[[#This Row],[Code_Nom]],J$2:J12315,Clef_répartition[[#This Row],[Année]])</f>
        <v>48</v>
      </c>
      <c r="F12315">
        <f>IF(Clef_répartition[[#This Row],[Code_Nom]]=D12314,F12314-1,(COUNTIFS(Clef_répartition[Code_Nom],Clef_répartition[[#This Row],[Code_Nom]],Clef_répartition[Année],Clef_répartition[[#This Row],[Année]])))</f>
        <v>3</v>
      </c>
      <c r="G1231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région_48_2022</v>
      </c>
      <c r="H12315">
        <v>5766</v>
      </c>
      <c r="I12315" t="s">
        <v>293</v>
      </c>
      <c r="J12315">
        <v>2022</v>
      </c>
      <c r="K12315">
        <v>9.4591355756171603E-3</v>
      </c>
    </row>
    <row r="12316" spans="1:11" x14ac:dyDescent="0.25">
      <c r="A12316" t="s">
        <v>713</v>
      </c>
      <c r="B12316" t="s">
        <v>591</v>
      </c>
      <c r="C12316" t="s">
        <v>592</v>
      </c>
      <c r="D1231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6">
        <f>COUNTIFS(D$2:D12316,Clef_répartition[[#This Row],[Code_Nom]],J$2:J12316,Clef_répartition[[#This Row],[Année]])</f>
        <v>49</v>
      </c>
      <c r="F12316">
        <f>IF(Clef_répartition[[#This Row],[Code_Nom]]=D12315,F12315-1,(COUNTIFS(Clef_répartition[Code_Nom],Clef_répartition[[#This Row],[Code_Nom]],Clef_répartition[Année],Clef_répartition[[#This Row],[Année]])))</f>
        <v>2</v>
      </c>
      <c r="G1231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région_49_2022</v>
      </c>
      <c r="H12316">
        <v>5938</v>
      </c>
      <c r="I12316" t="s">
        <v>298</v>
      </c>
      <c r="J12316">
        <v>2022</v>
      </c>
      <c r="K12316">
        <v>0.47738275944715186</v>
      </c>
    </row>
    <row r="12317" spans="1:11" x14ac:dyDescent="0.25">
      <c r="A12317" t="s">
        <v>713</v>
      </c>
      <c r="B12317" t="s">
        <v>591</v>
      </c>
      <c r="C12317" t="s">
        <v>592</v>
      </c>
      <c r="D1231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2317">
        <f>COUNTIFS(D$2:D12317,Clef_répartition[[#This Row],[Code_Nom]],J$2:J12317,Clef_répartition[[#This Row],[Année]])</f>
        <v>50</v>
      </c>
      <c r="F12317">
        <f>IF(Clef_répartition[[#This Row],[Code_Nom]]=D12316,F12316-1,(COUNTIFS(Clef_répartition[Code_Nom],Clef_répartition[[#This Row],[Code_Nom]],Clef_répartition[Année],Clef_répartition[[#This Row],[Année]])))</f>
        <v>1</v>
      </c>
      <c r="G1231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région_50_2022</v>
      </c>
      <c r="H12317">
        <v>5939</v>
      </c>
      <c r="I12317" t="s">
        <v>299</v>
      </c>
      <c r="J12317">
        <v>2022</v>
      </c>
      <c r="K12317">
        <v>5.6419269793081407E-2</v>
      </c>
    </row>
    <row r="12318" spans="1:11" x14ac:dyDescent="0.25">
      <c r="A12318" t="s">
        <v>713</v>
      </c>
      <c r="B12318" t="s">
        <v>529</v>
      </c>
      <c r="C12318" t="s">
        <v>530</v>
      </c>
      <c r="D12318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2318">
        <f>COUNTIFS(D$2:D12318,Clef_répartition[[#This Row],[Code_Nom]],J$2:J12318,Clef_répartition[[#This Row],[Année]])</f>
        <v>1</v>
      </c>
      <c r="F12318">
        <f>IF(Clef_répartition[[#This Row],[Code_Nom]]=D12317,F12317-1,(COUNTIFS(Clef_répartition[Code_Nom],Clef_répartition[[#This Row],[Code_Nom]],Clef_répartition[Année],Clef_répartition[[#This Row],[Année]])))</f>
        <v>3</v>
      </c>
      <c r="G12318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Corrençon-Neyruz-Oulens-Villars-le-Comte_1_2022</v>
      </c>
      <c r="H12318">
        <v>5675</v>
      </c>
      <c r="I12318" t="s">
        <v>164</v>
      </c>
      <c r="J12318">
        <v>2022</v>
      </c>
      <c r="K12318">
        <v>0.14499999999999999</v>
      </c>
    </row>
    <row r="12319" spans="1:11" x14ac:dyDescent="0.25">
      <c r="A12319" t="s">
        <v>713</v>
      </c>
      <c r="B12319" t="s">
        <v>529</v>
      </c>
      <c r="C12319" t="s">
        <v>530</v>
      </c>
      <c r="D12319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2319">
        <f>COUNTIFS(D$2:D12319,Clef_répartition[[#This Row],[Code_Nom]],J$2:J12319,Clef_répartition[[#This Row],[Année]])</f>
        <v>2</v>
      </c>
      <c r="F12319">
        <f>IF(Clef_répartition[[#This Row],[Code_Nom]]=D12318,F12318-1,(COUNTIFS(Clef_répartition[Code_Nom],Clef_répartition[[#This Row],[Code_Nom]],Clef_répartition[Année],Clef_répartition[[#This Row],[Année]])))</f>
        <v>2</v>
      </c>
      <c r="G12319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Corrençon-Neyruz-Oulens-Villars-le-Comte_2_2022</v>
      </c>
      <c r="H12319">
        <v>5693</v>
      </c>
      <c r="I12319" t="s">
        <v>184</v>
      </c>
      <c r="J12319">
        <v>2022</v>
      </c>
      <c r="K12319">
        <v>0.56999999999999995</v>
      </c>
    </row>
    <row r="12320" spans="1:11" x14ac:dyDescent="0.25">
      <c r="A12320" t="s">
        <v>713</v>
      </c>
      <c r="B12320" t="s">
        <v>529</v>
      </c>
      <c r="C12320" t="s">
        <v>530</v>
      </c>
      <c r="D12320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2320">
        <f>COUNTIFS(D$2:D12320,Clef_répartition[[#This Row],[Code_Nom]],J$2:J12320,Clef_répartition[[#This Row],[Année]])</f>
        <v>3</v>
      </c>
      <c r="F12320">
        <f>IF(Clef_répartition[[#This Row],[Code_Nom]]=D12319,F12319-1,(COUNTIFS(Clef_répartition[Code_Nom],Clef_répartition[[#This Row],[Code_Nom]],Clef_répartition[Année],Clef_répartition[[#This Row],[Année]])))</f>
        <v>1</v>
      </c>
      <c r="G12320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Corrençon-Neyruz-Oulens-Villars-le-Comte_3_2022</v>
      </c>
      <c r="H12320">
        <v>5690</v>
      </c>
      <c r="I12320" t="s">
        <v>281</v>
      </c>
      <c r="J12320">
        <v>2022</v>
      </c>
      <c r="K12320">
        <v>0.28499999999999998</v>
      </c>
    </row>
    <row r="12321" spans="1:11" x14ac:dyDescent="0.25">
      <c r="A12321" t="s">
        <v>713</v>
      </c>
      <c r="B12321" t="s">
        <v>638</v>
      </c>
      <c r="C12321" t="s">
        <v>639</v>
      </c>
      <c r="D12321" t="str">
        <f>Clef_répartition[[#This Row],[Code association]]&amp;"_"&amp;Clef_répartition[[#This Row],[Nom association]]</f>
        <v>CREB_Connexion des Réseaux d'Eau communaux de la rive droite de la Broye</v>
      </c>
      <c r="E12321">
        <f>COUNTIFS(D$2:D12321,Clef_répartition[[#This Row],[Code_Nom]],J$2:J12321,Clef_répartition[[#This Row],[Année]])</f>
        <v>1</v>
      </c>
      <c r="F12321">
        <f>IF(Clef_répartition[[#This Row],[Code_Nom]]=D12320,F12320-1,(COUNTIFS(Clef_répartition[Code_Nom],Clef_répartition[[#This Row],[Code_Nom]],Clef_répartition[Année],Clef_répartition[[#This Row],[Année]])))</f>
        <v>3</v>
      </c>
      <c r="G12321" t="str">
        <f>Clef_répartition[[#This Row],[Code_Nom]]&amp;"_"&amp;Clef_répartition[[#This Row],[Nombre]]&amp;"_"&amp;Clef_répartition[[#This Row],[Année]]</f>
        <v>CREB_Connexion des Réseaux d'Eau communaux de la rive droite de la Broye_1_2022</v>
      </c>
      <c r="H12321">
        <v>5819</v>
      </c>
      <c r="I12321" t="s">
        <v>136</v>
      </c>
      <c r="J12321">
        <v>2022</v>
      </c>
      <c r="K12321">
        <v>3.85E-2</v>
      </c>
    </row>
    <row r="12322" spans="1:11" x14ac:dyDescent="0.25">
      <c r="A12322" t="s">
        <v>713</v>
      </c>
      <c r="B12322" t="s">
        <v>638</v>
      </c>
      <c r="C12322" t="s">
        <v>639</v>
      </c>
      <c r="D12322" t="str">
        <f>Clef_répartition[[#This Row],[Code association]]&amp;"_"&amp;Clef_répartition[[#This Row],[Nom association]]</f>
        <v>CREB_Connexion des Réseaux d'Eau communaux de la rive droite de la Broye</v>
      </c>
      <c r="E12322">
        <f>COUNTIFS(D$2:D12322,Clef_répartition[[#This Row],[Code_Nom]],J$2:J12322,Clef_répartition[[#This Row],[Année]])</f>
        <v>2</v>
      </c>
      <c r="F12322">
        <f>IF(Clef_répartition[[#This Row],[Code_Nom]]=D12321,F12321-1,(COUNTIFS(Clef_répartition[Code_Nom],Clef_répartition[[#This Row],[Code_Nom]],Clef_répartition[Année],Clef_répartition[[#This Row],[Année]])))</f>
        <v>2</v>
      </c>
      <c r="G12322" t="str">
        <f>Clef_répartition[[#This Row],[Code_Nom]]&amp;"_"&amp;Clef_répartition[[#This Row],[Nombre]]&amp;"_"&amp;Clef_répartition[[#This Row],[Année]]</f>
        <v>CREB_Connexion des Réseaux d'Eau communaux de la rive droite de la Broye_2_2022</v>
      </c>
      <c r="H12322">
        <v>5764</v>
      </c>
      <c r="I12322" t="s">
        <v>274</v>
      </c>
      <c r="J12322">
        <v>2022</v>
      </c>
      <c r="K12322">
        <v>0.3327</v>
      </c>
    </row>
    <row r="12323" spans="1:11" x14ac:dyDescent="0.25">
      <c r="A12323" t="s">
        <v>713</v>
      </c>
      <c r="B12323" t="s">
        <v>638</v>
      </c>
      <c r="C12323" t="s">
        <v>639</v>
      </c>
      <c r="D12323" t="str">
        <f>Clef_répartition[[#This Row],[Code association]]&amp;"_"&amp;Clef_répartition[[#This Row],[Nom association]]</f>
        <v>CREB_Connexion des Réseaux d'Eau communaux de la rive droite de la Broye</v>
      </c>
      <c r="E12323">
        <f>COUNTIFS(D$2:D12323,Clef_répartition[[#This Row],[Code_Nom]],J$2:J12323,Clef_répartition[[#This Row],[Année]])</f>
        <v>3</v>
      </c>
      <c r="F12323">
        <f>IF(Clef_répartition[[#This Row],[Code_Nom]]=D12322,F12322-1,(COUNTIFS(Clef_répartition[Code_Nom],Clef_répartition[[#This Row],[Code_Nom]],Clef_répartition[Année],Clef_répartition[[#This Row],[Année]])))</f>
        <v>1</v>
      </c>
      <c r="G12323" t="str">
        <f>Clef_répartition[[#This Row],[Code_Nom]]&amp;"_"&amp;Clef_répartition[[#This Row],[Nombre]]&amp;"_"&amp;Clef_répartition[[#This Row],[Année]]</f>
        <v>CREB_Connexion des Réseaux d'Eau communaux de la rive droite de la Broye_3_2022</v>
      </c>
      <c r="H12323">
        <v>5830</v>
      </c>
      <c r="I12323" t="s">
        <v>285</v>
      </c>
      <c r="J12323">
        <v>2022</v>
      </c>
      <c r="K12323">
        <v>4.3799999999999999E-2</v>
      </c>
    </row>
    <row r="12324" spans="1:11" x14ac:dyDescent="0.25">
      <c r="A12324" t="s">
        <v>713</v>
      </c>
      <c r="B12324" t="s">
        <v>604</v>
      </c>
      <c r="C12324" t="s">
        <v>605</v>
      </c>
      <c r="D12324" t="str">
        <f>Clef_répartition[[#This Row],[Code association]]&amp;"_"&amp;Clef_répartition[[#This Row],[Nom association]]</f>
        <v>EMB_Epuration Moyenne Broye</v>
      </c>
      <c r="E12324">
        <f>COUNTIFS(D$2:D12324,Clef_répartition[[#This Row],[Code_Nom]],J$2:J12324,Clef_répartition[[#This Row],[Année]])</f>
        <v>1</v>
      </c>
      <c r="F12324">
        <f>IF(Clef_répartition[[#This Row],[Code_Nom]]=D12323,F12323-1,(COUNTIFS(Clef_répartition[Code_Nom],Clef_répartition[[#This Row],[Code_Nom]],Clef_répartition[Année],Clef_répartition[[#This Row],[Année]])))</f>
        <v>22</v>
      </c>
      <c r="G12324" t="str">
        <f>Clef_répartition[[#This Row],[Code_Nom]]&amp;"_"&amp;Clef_répartition[[#This Row],[Nombre]]&amp;"_"&amp;Clef_répartition[[#This Row],[Année]]</f>
        <v>EMB_Epuration Moyenne Broye_1_2022</v>
      </c>
      <c r="H12324">
        <v>5663</v>
      </c>
      <c r="I12324" t="s">
        <v>45</v>
      </c>
      <c r="J12324">
        <v>2022</v>
      </c>
      <c r="K12324">
        <v>0.01</v>
      </c>
    </row>
    <row r="12325" spans="1:11" x14ac:dyDescent="0.25">
      <c r="A12325" t="s">
        <v>713</v>
      </c>
      <c r="B12325" t="s">
        <v>604</v>
      </c>
      <c r="C12325" t="s">
        <v>605</v>
      </c>
      <c r="D12325" t="str">
        <f>Clef_répartition[[#This Row],[Code association]]&amp;"_"&amp;Clef_répartition[[#This Row],[Nom association]]</f>
        <v>EMB_Epuration Moyenne Broye</v>
      </c>
      <c r="E12325">
        <f>COUNTIFS(D$2:D12325,Clef_répartition[[#This Row],[Code_Nom]],J$2:J12325,Clef_répartition[[#This Row],[Année]])</f>
        <v>2</v>
      </c>
      <c r="F12325">
        <f>IF(Clef_répartition[[#This Row],[Code_Nom]]=D12324,F12324-1,(COUNTIFS(Clef_répartition[Code_Nom],Clef_répartition[[#This Row],[Code_Nom]],Clef_répartition[Année],Clef_répartition[[#This Row],[Année]])))</f>
        <v>21</v>
      </c>
      <c r="G12325" t="str">
        <f>Clef_répartition[[#This Row],[Code_Nom]]&amp;"_"&amp;Clef_répartition[[#This Row],[Nombre]]&amp;"_"&amp;Clef_répartition[[#This Row],[Année]]</f>
        <v>EMB_Epuration Moyenne Broye_2_2022</v>
      </c>
      <c r="H12325">
        <v>5665</v>
      </c>
      <c r="I12325" t="s">
        <v>57</v>
      </c>
      <c r="J12325">
        <v>2022</v>
      </c>
      <c r="K12325">
        <v>0.01</v>
      </c>
    </row>
    <row r="12326" spans="1:11" x14ac:dyDescent="0.25">
      <c r="A12326" t="s">
        <v>713</v>
      </c>
      <c r="B12326" t="s">
        <v>604</v>
      </c>
      <c r="C12326" t="s">
        <v>605</v>
      </c>
      <c r="D12326" t="str">
        <f>Clef_répartition[[#This Row],[Code association]]&amp;"_"&amp;Clef_répartition[[#This Row],[Nom association]]</f>
        <v>EMB_Epuration Moyenne Broye</v>
      </c>
      <c r="E12326">
        <f>COUNTIFS(D$2:D12326,Clef_répartition[[#This Row],[Code_Nom]],J$2:J12326,Clef_répartition[[#This Row],[Année]])</f>
        <v>3</v>
      </c>
      <c r="F12326">
        <f>IF(Clef_répartition[[#This Row],[Code_Nom]]=D12325,F12325-1,(COUNTIFS(Clef_répartition[Code_Nom],Clef_répartition[[#This Row],[Code_Nom]],Clef_répartition[Année],Clef_répartition[[#This Row],[Année]])))</f>
        <v>20</v>
      </c>
      <c r="G12326" t="str">
        <f>Clef_répartition[[#This Row],[Code_Nom]]&amp;"_"&amp;Clef_répartition[[#This Row],[Nombre]]&amp;"_"&amp;Clef_répartition[[#This Row],[Année]]</f>
        <v>EMB_Epuration Moyenne Broye_3_2022</v>
      </c>
      <c r="H12326">
        <v>5785</v>
      </c>
      <c r="I12326" t="s">
        <v>74</v>
      </c>
      <c r="J12326">
        <v>2022</v>
      </c>
      <c r="K12326">
        <v>0.02</v>
      </c>
    </row>
    <row r="12327" spans="1:11" x14ac:dyDescent="0.25">
      <c r="A12327" t="s">
        <v>713</v>
      </c>
      <c r="B12327" t="s">
        <v>604</v>
      </c>
      <c r="C12327" t="s">
        <v>605</v>
      </c>
      <c r="D12327" t="str">
        <f>Clef_répartition[[#This Row],[Code association]]&amp;"_"&amp;Clef_répartition[[#This Row],[Nom association]]</f>
        <v>EMB_Epuration Moyenne Broye</v>
      </c>
      <c r="E12327">
        <f>COUNTIFS(D$2:D12327,Clef_répartition[[#This Row],[Code_Nom]],J$2:J12327,Clef_répartition[[#This Row],[Année]])</f>
        <v>4</v>
      </c>
      <c r="F12327">
        <f>IF(Clef_répartition[[#This Row],[Code_Nom]]=D12326,F12326-1,(COUNTIFS(Clef_répartition[Code_Nom],Clef_répartition[[#This Row],[Code_Nom]],Clef_répartition[Année],Clef_répartition[[#This Row],[Année]])))</f>
        <v>19</v>
      </c>
      <c r="G12327" t="str">
        <f>Clef_répartition[[#This Row],[Code_Nom]]&amp;"_"&amp;Clef_répartition[[#This Row],[Nombre]]&amp;"_"&amp;Clef_répartition[[#This Row],[Année]]</f>
        <v>EMB_Epuration Moyenne Broye_4_2022</v>
      </c>
      <c r="H12327">
        <v>5669</v>
      </c>
      <c r="I12327" t="s">
        <v>89</v>
      </c>
      <c r="J12327">
        <v>2022</v>
      </c>
      <c r="K12327">
        <v>0.01</v>
      </c>
    </row>
    <row r="12328" spans="1:11" x14ac:dyDescent="0.25">
      <c r="A12328" t="s">
        <v>713</v>
      </c>
      <c r="B12328" t="s">
        <v>604</v>
      </c>
      <c r="C12328" t="s">
        <v>605</v>
      </c>
      <c r="D12328" t="str">
        <f>Clef_répartition[[#This Row],[Code association]]&amp;"_"&amp;Clef_répartition[[#This Row],[Nom association]]</f>
        <v>EMB_Epuration Moyenne Broye</v>
      </c>
      <c r="E12328">
        <f>COUNTIFS(D$2:D12328,Clef_répartition[[#This Row],[Code_Nom]],J$2:J12328,Clef_répartition[[#This Row],[Année]])</f>
        <v>5</v>
      </c>
      <c r="F12328">
        <f>IF(Clef_répartition[[#This Row],[Code_Nom]]=D12327,F12327-1,(COUNTIFS(Clef_répartition[Code_Nom],Clef_répartition[[#This Row],[Code_Nom]],Clef_répartition[Année],Clef_répartition[[#This Row],[Année]])))</f>
        <v>18</v>
      </c>
      <c r="G12328" t="str">
        <f>Clef_répartition[[#This Row],[Code_Nom]]&amp;"_"&amp;Clef_répartition[[#This Row],[Nombre]]&amp;"_"&amp;Clef_répartition[[#This Row],[Année]]</f>
        <v>EMB_Epuration Moyenne Broye_5_2022</v>
      </c>
      <c r="H12328">
        <v>5671</v>
      </c>
      <c r="I12328" t="s">
        <v>95</v>
      </c>
      <c r="J12328">
        <v>2022</v>
      </c>
      <c r="K12328">
        <v>0.01</v>
      </c>
    </row>
    <row r="12329" spans="1:11" x14ac:dyDescent="0.25">
      <c r="A12329" t="s">
        <v>713</v>
      </c>
      <c r="B12329" t="s">
        <v>604</v>
      </c>
      <c r="C12329" t="s">
        <v>605</v>
      </c>
      <c r="D12329" t="str">
        <f>Clef_répartition[[#This Row],[Code association]]&amp;"_"&amp;Clef_répartition[[#This Row],[Nom association]]</f>
        <v>EMB_Epuration Moyenne Broye</v>
      </c>
      <c r="E12329">
        <f>COUNTIFS(D$2:D12329,Clef_répartition[[#This Row],[Code_Nom]],J$2:J12329,Clef_répartition[[#This Row],[Année]])</f>
        <v>6</v>
      </c>
      <c r="F12329">
        <f>IF(Clef_répartition[[#This Row],[Code_Nom]]=D12328,F12328-1,(COUNTIFS(Clef_répartition[Code_Nom],Clef_répartition[[#This Row],[Code_Nom]],Clef_répartition[Année],Clef_répartition[[#This Row],[Année]])))</f>
        <v>17</v>
      </c>
      <c r="G12329" t="str">
        <f>Clef_répartition[[#This Row],[Code_Nom]]&amp;"_"&amp;Clef_répartition[[#This Row],[Nombre]]&amp;"_"&amp;Clef_répartition[[#This Row],[Année]]</f>
        <v>EMB_Epuration Moyenne Broye_6_2022</v>
      </c>
      <c r="H12329">
        <v>5673</v>
      </c>
      <c r="I12329" t="s">
        <v>137</v>
      </c>
      <c r="J12329">
        <v>2022</v>
      </c>
      <c r="K12329">
        <v>0.01</v>
      </c>
    </row>
    <row r="12330" spans="1:11" x14ac:dyDescent="0.25">
      <c r="A12330" t="s">
        <v>713</v>
      </c>
      <c r="B12330" t="s">
        <v>604</v>
      </c>
      <c r="C12330" t="s">
        <v>605</v>
      </c>
      <c r="D12330" t="str">
        <f>Clef_répartition[[#This Row],[Code association]]&amp;"_"&amp;Clef_répartition[[#This Row],[Nom association]]</f>
        <v>EMB_Epuration Moyenne Broye</v>
      </c>
      <c r="E12330">
        <f>COUNTIFS(D$2:D12330,Clef_répartition[[#This Row],[Code_Nom]],J$2:J12330,Clef_répartition[[#This Row],[Année]])</f>
        <v>7</v>
      </c>
      <c r="F12330">
        <f>IF(Clef_répartition[[#This Row],[Code_Nom]]=D12329,F12329-1,(COUNTIFS(Clef_répartition[Code_Nom],Clef_répartition[[#This Row],[Code_Nom]],Clef_répartition[Année],Clef_répartition[[#This Row],[Année]])))</f>
        <v>16</v>
      </c>
      <c r="G12330" t="str">
        <f>Clef_répartition[[#This Row],[Code_Nom]]&amp;"_"&amp;Clef_répartition[[#This Row],[Nombre]]&amp;"_"&amp;Clef_répartition[[#This Row],[Année]]</f>
        <v>EMB_Epuration Moyenne Broye_7_2022</v>
      </c>
      <c r="H12330">
        <v>5806</v>
      </c>
      <c r="I12330" t="s">
        <v>140</v>
      </c>
      <c r="J12330">
        <v>2022</v>
      </c>
      <c r="K12330">
        <v>0.11</v>
      </c>
    </row>
    <row r="12331" spans="1:11" x14ac:dyDescent="0.25">
      <c r="A12331" t="s">
        <v>713</v>
      </c>
      <c r="B12331" t="s">
        <v>604</v>
      </c>
      <c r="C12331" t="s">
        <v>605</v>
      </c>
      <c r="D12331" t="str">
        <f>Clef_répartition[[#This Row],[Code association]]&amp;"_"&amp;Clef_répartition[[#This Row],[Nom association]]</f>
        <v>EMB_Epuration Moyenne Broye</v>
      </c>
      <c r="E12331">
        <f>COUNTIFS(D$2:D12331,Clef_répartition[[#This Row],[Code_Nom]],J$2:J12331,Clef_répartition[[#This Row],[Année]])</f>
        <v>8</v>
      </c>
      <c r="F12331">
        <f>IF(Clef_répartition[[#This Row],[Code_Nom]]=D12330,F12330-1,(COUNTIFS(Clef_répartition[Code_Nom],Clef_répartition[[#This Row],[Code_Nom]],Clef_répartition[Année],Clef_répartition[[#This Row],[Année]])))</f>
        <v>15</v>
      </c>
      <c r="G12331" t="str">
        <f>Clef_répartition[[#This Row],[Code_Nom]]&amp;"_"&amp;Clef_répartition[[#This Row],[Nombre]]&amp;"_"&amp;Clef_répartition[[#This Row],[Année]]</f>
        <v>EMB_Epuration Moyenne Broye_8_2022</v>
      </c>
      <c r="H12331">
        <v>5674</v>
      </c>
      <c r="I12331" t="s">
        <v>163</v>
      </c>
      <c r="J12331">
        <v>2022</v>
      </c>
      <c r="K12331">
        <v>0.01</v>
      </c>
    </row>
    <row r="12332" spans="1:11" x14ac:dyDescent="0.25">
      <c r="A12332" t="s">
        <v>713</v>
      </c>
      <c r="B12332" t="s">
        <v>604</v>
      </c>
      <c r="C12332" t="s">
        <v>605</v>
      </c>
      <c r="D12332" t="str">
        <f>Clef_répartition[[#This Row],[Code association]]&amp;"_"&amp;Clef_répartition[[#This Row],[Nom association]]</f>
        <v>EMB_Epuration Moyenne Broye</v>
      </c>
      <c r="E12332">
        <f>COUNTIFS(D$2:D12332,Clef_répartition[[#This Row],[Code_Nom]],J$2:J12332,Clef_répartition[[#This Row],[Année]])</f>
        <v>9</v>
      </c>
      <c r="F12332">
        <f>IF(Clef_répartition[[#This Row],[Code_Nom]]=D12331,F12331-1,(COUNTIFS(Clef_répartition[Code_Nom],Clef_répartition[[#This Row],[Code_Nom]],Clef_répartition[Année],Clef_répartition[[#This Row],[Année]])))</f>
        <v>14</v>
      </c>
      <c r="G12332" t="str">
        <f>Clef_répartition[[#This Row],[Code_Nom]]&amp;"_"&amp;Clef_répartition[[#This Row],[Nombre]]&amp;"_"&amp;Clef_répartition[[#This Row],[Année]]</f>
        <v>EMB_Epuration Moyenne Broye_9_2022</v>
      </c>
      <c r="H12332">
        <v>5675</v>
      </c>
      <c r="I12332" t="s">
        <v>164</v>
      </c>
      <c r="J12332">
        <v>2022</v>
      </c>
      <c r="K12332">
        <v>0.16</v>
      </c>
    </row>
    <row r="12333" spans="1:11" x14ac:dyDescent="0.25">
      <c r="A12333" t="s">
        <v>713</v>
      </c>
      <c r="B12333" t="s">
        <v>604</v>
      </c>
      <c r="C12333" t="s">
        <v>605</v>
      </c>
      <c r="D12333" t="str">
        <f>Clef_répartition[[#This Row],[Code association]]&amp;"_"&amp;Clef_répartition[[#This Row],[Nom association]]</f>
        <v>EMB_Epuration Moyenne Broye</v>
      </c>
      <c r="E12333">
        <f>COUNTIFS(D$2:D12333,Clef_répartition[[#This Row],[Code_Nom]],J$2:J12333,Clef_répartition[[#This Row],[Année]])</f>
        <v>10</v>
      </c>
      <c r="F12333">
        <f>IF(Clef_répartition[[#This Row],[Code_Nom]]=D12332,F12332-1,(COUNTIFS(Clef_répartition[Code_Nom],Clef_répartition[[#This Row],[Code_Nom]],Clef_répartition[Année],Clef_répartition[[#This Row],[Année]])))</f>
        <v>13</v>
      </c>
      <c r="G12333" t="str">
        <f>Clef_répartition[[#This Row],[Code_Nom]]&amp;"_"&amp;Clef_répartition[[#This Row],[Nombre]]&amp;"_"&amp;Clef_répartition[[#This Row],[Année]]</f>
        <v>EMB_Epuration Moyenne Broye_10_2022</v>
      </c>
      <c r="H12333">
        <v>5693</v>
      </c>
      <c r="I12333" t="s">
        <v>184</v>
      </c>
      <c r="J12333">
        <v>2022</v>
      </c>
      <c r="K12333">
        <v>0.01</v>
      </c>
    </row>
    <row r="12334" spans="1:11" x14ac:dyDescent="0.25">
      <c r="A12334" t="s">
        <v>713</v>
      </c>
      <c r="B12334" t="s">
        <v>604</v>
      </c>
      <c r="C12334" t="s">
        <v>605</v>
      </c>
      <c r="D12334" t="str">
        <f>Clef_répartition[[#This Row],[Code association]]&amp;"_"&amp;Clef_répartition[[#This Row],[Nom association]]</f>
        <v>EMB_Epuration Moyenne Broye</v>
      </c>
      <c r="E12334">
        <f>COUNTIFS(D$2:D12334,Clef_répartition[[#This Row],[Code_Nom]],J$2:J12334,Clef_répartition[[#This Row],[Année]])</f>
        <v>11</v>
      </c>
      <c r="F12334">
        <f>IF(Clef_répartition[[#This Row],[Code_Nom]]=D12333,F12333-1,(COUNTIFS(Clef_répartition[Code_Nom],Clef_répartition[[#This Row],[Code_Nom]],Clef_répartition[Année],Clef_répartition[[#This Row],[Année]])))</f>
        <v>12</v>
      </c>
      <c r="G12334" t="str">
        <f>Clef_répartition[[#This Row],[Code_Nom]]&amp;"_"&amp;Clef_répartition[[#This Row],[Nombre]]&amp;"_"&amp;Clef_répartition[[#This Row],[Année]]</f>
        <v>EMB_Epuration Moyenne Broye_11_2022</v>
      </c>
      <c r="H12334">
        <v>5792</v>
      </c>
      <c r="I12334" t="s">
        <v>187</v>
      </c>
      <c r="J12334">
        <v>2022</v>
      </c>
      <c r="K12334">
        <v>0.02</v>
      </c>
    </row>
    <row r="12335" spans="1:11" x14ac:dyDescent="0.25">
      <c r="A12335" t="s">
        <v>713</v>
      </c>
      <c r="B12335" t="s">
        <v>604</v>
      </c>
      <c r="C12335" t="s">
        <v>605</v>
      </c>
      <c r="D12335" t="str">
        <f>Clef_répartition[[#This Row],[Code association]]&amp;"_"&amp;Clef_répartition[[#This Row],[Nom association]]</f>
        <v>EMB_Epuration Moyenne Broye</v>
      </c>
      <c r="E12335">
        <f>COUNTIFS(D$2:D12335,Clef_répartition[[#This Row],[Code_Nom]],J$2:J12335,Clef_répartition[[#This Row],[Année]])</f>
        <v>12</v>
      </c>
      <c r="F12335">
        <f>IF(Clef_répartition[[#This Row],[Code_Nom]]=D12334,F12334-1,(COUNTIFS(Clef_répartition[Code_Nom],Clef_répartition[[#This Row],[Code_Nom]],Clef_répartition[Année],Clef_répartition[[#This Row],[Année]])))</f>
        <v>11</v>
      </c>
      <c r="G12335" t="str">
        <f>Clef_répartition[[#This Row],[Code_Nom]]&amp;"_"&amp;Clef_répartition[[#This Row],[Nombre]]&amp;"_"&amp;Clef_répartition[[#This Row],[Année]]</f>
        <v>EMB_Epuration Moyenne Broye_12_2022</v>
      </c>
      <c r="H12335">
        <v>5678</v>
      </c>
      <c r="I12335" t="s">
        <v>192</v>
      </c>
      <c r="J12335">
        <v>2022</v>
      </c>
      <c r="K12335">
        <v>0.23</v>
      </c>
    </row>
    <row r="12336" spans="1:11" x14ac:dyDescent="0.25">
      <c r="A12336" t="s">
        <v>713</v>
      </c>
      <c r="B12336" t="s">
        <v>604</v>
      </c>
      <c r="C12336" t="s">
        <v>605</v>
      </c>
      <c r="D12336" t="str">
        <f>Clef_répartition[[#This Row],[Code association]]&amp;"_"&amp;Clef_répartition[[#This Row],[Nom association]]</f>
        <v>EMB_Epuration Moyenne Broye</v>
      </c>
      <c r="E12336">
        <f>COUNTIFS(D$2:D12336,Clef_répartition[[#This Row],[Code_Nom]],J$2:J12336,Clef_répartition[[#This Row],[Année]])</f>
        <v>13</v>
      </c>
      <c r="F12336">
        <f>IF(Clef_répartition[[#This Row],[Code_Nom]]=D12335,F12335-1,(COUNTIFS(Clef_répartition[Code_Nom],Clef_répartition[[#This Row],[Code_Nom]],Clef_répartition[Année],Clef_répartition[[#This Row],[Année]])))</f>
        <v>10</v>
      </c>
      <c r="G12336" t="str">
        <f>Clef_répartition[[#This Row],[Code_Nom]]&amp;"_"&amp;Clef_répartition[[#This Row],[Nombre]]&amp;"_"&amp;Clef_répartition[[#This Row],[Année]]</f>
        <v>EMB_Epuration Moyenne Broye_13_2022</v>
      </c>
      <c r="H12336">
        <v>5683</v>
      </c>
      <c r="I12336" t="s">
        <v>222</v>
      </c>
      <c r="J12336">
        <v>2022</v>
      </c>
      <c r="K12336">
        <v>0.01</v>
      </c>
    </row>
    <row r="12337" spans="1:11" x14ac:dyDescent="0.25">
      <c r="A12337" t="s">
        <v>713</v>
      </c>
      <c r="B12337" t="s">
        <v>604</v>
      </c>
      <c r="C12337" t="s">
        <v>605</v>
      </c>
      <c r="D12337" t="str">
        <f>Clef_répartition[[#This Row],[Code association]]&amp;"_"&amp;Clef_répartition[[#This Row],[Nom association]]</f>
        <v>EMB_Epuration Moyenne Broye</v>
      </c>
      <c r="E12337">
        <f>COUNTIFS(D$2:D12337,Clef_répartition[[#This Row],[Code_Nom]],J$2:J12337,Clef_répartition[[#This Row],[Année]])</f>
        <v>14</v>
      </c>
      <c r="F12337">
        <f>IF(Clef_répartition[[#This Row],[Code_Nom]]=D12336,F12336-1,(COUNTIFS(Clef_répartition[Code_Nom],Clef_répartition[[#This Row],[Code_Nom]],Clef_répartition[Année],Clef_répartition[[#This Row],[Année]])))</f>
        <v>9</v>
      </c>
      <c r="G12337" t="str">
        <f>Clef_répartition[[#This Row],[Code_Nom]]&amp;"_"&amp;Clef_répartition[[#This Row],[Nombre]]&amp;"_"&amp;Clef_répartition[[#This Row],[Année]]</f>
        <v>EMB_Epuration Moyenne Broye_14_2022</v>
      </c>
      <c r="H12337">
        <v>5798</v>
      </c>
      <c r="I12337" t="s">
        <v>236</v>
      </c>
      <c r="J12337">
        <v>2022</v>
      </c>
      <c r="K12337">
        <v>0.02</v>
      </c>
    </row>
    <row r="12338" spans="1:11" x14ac:dyDescent="0.25">
      <c r="A12338" t="s">
        <v>713</v>
      </c>
      <c r="B12338" t="s">
        <v>604</v>
      </c>
      <c r="C12338" t="s">
        <v>605</v>
      </c>
      <c r="D12338" t="str">
        <f>Clef_répartition[[#This Row],[Code association]]&amp;"_"&amp;Clef_répartition[[#This Row],[Nom association]]</f>
        <v>EMB_Epuration Moyenne Broye</v>
      </c>
      <c r="E12338">
        <f>COUNTIFS(D$2:D12338,Clef_répartition[[#This Row],[Code_Nom]],J$2:J12338,Clef_répartition[[#This Row],[Année]])</f>
        <v>15</v>
      </c>
      <c r="F12338">
        <f>IF(Clef_répartition[[#This Row],[Code_Nom]]=D12337,F12337-1,(COUNTIFS(Clef_répartition[Code_Nom],Clef_répartition[[#This Row],[Code_Nom]],Clef_répartition[Année],Clef_répartition[[#This Row],[Année]])))</f>
        <v>8</v>
      </c>
      <c r="G12338" t="str">
        <f>Clef_répartition[[#This Row],[Code_Nom]]&amp;"_"&amp;Clef_répartition[[#This Row],[Nombre]]&amp;"_"&amp;Clef_répartition[[#This Row],[Année]]</f>
        <v>EMB_Epuration Moyenne Broye_15_2022</v>
      </c>
      <c r="H12338">
        <v>5684</v>
      </c>
      <c r="I12338" t="s">
        <v>237</v>
      </c>
      <c r="J12338">
        <v>2022</v>
      </c>
      <c r="K12338">
        <v>0</v>
      </c>
    </row>
    <row r="12339" spans="1:11" x14ac:dyDescent="0.25">
      <c r="A12339" t="s">
        <v>713</v>
      </c>
      <c r="B12339" t="s">
        <v>604</v>
      </c>
      <c r="C12339" t="s">
        <v>605</v>
      </c>
      <c r="D12339" t="str">
        <f>Clef_répartition[[#This Row],[Code association]]&amp;"_"&amp;Clef_répartition[[#This Row],[Nom association]]</f>
        <v>EMB_Epuration Moyenne Broye</v>
      </c>
      <c r="E12339">
        <f>COUNTIFS(D$2:D12339,Clef_répartition[[#This Row],[Code_Nom]],J$2:J12339,Clef_répartition[[#This Row],[Année]])</f>
        <v>16</v>
      </c>
      <c r="F12339">
        <f>IF(Clef_répartition[[#This Row],[Code_Nom]]=D12338,F12338-1,(COUNTIFS(Clef_répartition[Code_Nom],Clef_répartition[[#This Row],[Code_Nom]],Clef_répartition[Année],Clef_répartition[[#This Row],[Année]])))</f>
        <v>7</v>
      </c>
      <c r="G12339" t="str">
        <f>Clef_répartition[[#This Row],[Code_Nom]]&amp;"_"&amp;Clef_répartition[[#This Row],[Nombre]]&amp;"_"&amp;Clef_répartition[[#This Row],[Année]]</f>
        <v>EMB_Epuration Moyenne Broye_16_2022</v>
      </c>
      <c r="H12339">
        <v>5688</v>
      </c>
      <c r="I12339" t="s">
        <v>260</v>
      </c>
      <c r="J12339">
        <v>2022</v>
      </c>
      <c r="K12339">
        <v>0.01</v>
      </c>
    </row>
    <row r="12340" spans="1:11" x14ac:dyDescent="0.25">
      <c r="A12340" t="s">
        <v>713</v>
      </c>
      <c r="B12340" t="s">
        <v>604</v>
      </c>
      <c r="C12340" t="s">
        <v>605</v>
      </c>
      <c r="D12340" t="str">
        <f>Clef_répartition[[#This Row],[Code association]]&amp;"_"&amp;Clef_répartition[[#This Row],[Nom association]]</f>
        <v>EMB_Epuration Moyenne Broye</v>
      </c>
      <c r="E12340">
        <f>COUNTIFS(D$2:D12340,Clef_répartition[[#This Row],[Code_Nom]],J$2:J12340,Clef_répartition[[#This Row],[Année]])</f>
        <v>17</v>
      </c>
      <c r="F12340">
        <f>IF(Clef_répartition[[#This Row],[Code_Nom]]=D12339,F12339-1,(COUNTIFS(Clef_répartition[Code_Nom],Clef_répartition[[#This Row],[Code_Nom]],Clef_répartition[Année],Clef_répartition[[#This Row],[Année]])))</f>
        <v>6</v>
      </c>
      <c r="G12340" t="str">
        <f>Clef_répartition[[#This Row],[Code_Nom]]&amp;"_"&amp;Clef_répartition[[#This Row],[Nombre]]&amp;"_"&amp;Clef_répartition[[#This Row],[Année]]</f>
        <v>EMB_Epuration Moyenne Broye_17_2022</v>
      </c>
      <c r="H12340">
        <v>5827</v>
      </c>
      <c r="I12340" t="s">
        <v>266</v>
      </c>
      <c r="J12340">
        <v>2022</v>
      </c>
      <c r="K12340">
        <v>0.03</v>
      </c>
    </row>
    <row r="12341" spans="1:11" x14ac:dyDescent="0.25">
      <c r="A12341" t="s">
        <v>713</v>
      </c>
      <c r="B12341" t="s">
        <v>604</v>
      </c>
      <c r="C12341" t="s">
        <v>605</v>
      </c>
      <c r="D12341" t="str">
        <f>Clef_répartition[[#This Row],[Code association]]&amp;"_"&amp;Clef_répartition[[#This Row],[Nom association]]</f>
        <v>EMB_Epuration Moyenne Broye</v>
      </c>
      <c r="E12341">
        <f>COUNTIFS(D$2:D12341,Clef_répartition[[#This Row],[Code_Nom]],J$2:J12341,Clef_répartition[[#This Row],[Année]])</f>
        <v>18</v>
      </c>
      <c r="F12341">
        <f>IF(Clef_répartition[[#This Row],[Code_Nom]]=D12340,F12340-1,(COUNTIFS(Clef_répartition[Code_Nom],Clef_répartition[[#This Row],[Code_Nom]],Clef_répartition[Année],Clef_répartition[[#This Row],[Année]])))</f>
        <v>5</v>
      </c>
      <c r="G12341" t="str">
        <f>Clef_répartition[[#This Row],[Code_Nom]]&amp;"_"&amp;Clef_répartition[[#This Row],[Nombre]]&amp;"_"&amp;Clef_répartition[[#This Row],[Année]]</f>
        <v>EMB_Epuration Moyenne Broye_18_2022</v>
      </c>
      <c r="H12341">
        <v>5831</v>
      </c>
      <c r="I12341" t="s">
        <v>270</v>
      </c>
      <c r="J12341">
        <v>2022</v>
      </c>
      <c r="K12341">
        <v>0.12</v>
      </c>
    </row>
    <row r="12342" spans="1:11" x14ac:dyDescent="0.25">
      <c r="A12342" t="s">
        <v>713</v>
      </c>
      <c r="B12342" t="s">
        <v>604</v>
      </c>
      <c r="C12342" t="s">
        <v>605</v>
      </c>
      <c r="D12342" t="str">
        <f>Clef_répartition[[#This Row],[Code association]]&amp;"_"&amp;Clef_répartition[[#This Row],[Nom association]]</f>
        <v>EMB_Epuration Moyenne Broye</v>
      </c>
      <c r="E12342">
        <f>COUNTIFS(D$2:D12342,Clef_répartition[[#This Row],[Code_Nom]],J$2:J12342,Clef_répartition[[#This Row],[Année]])</f>
        <v>19</v>
      </c>
      <c r="F12342">
        <f>IF(Clef_répartition[[#This Row],[Code_Nom]]=D12341,F12341-1,(COUNTIFS(Clef_répartition[Code_Nom],Clef_répartition[[#This Row],[Code_Nom]],Clef_répartition[Année],Clef_répartition[[#This Row],[Année]])))</f>
        <v>4</v>
      </c>
      <c r="G12342" t="str">
        <f>Clef_répartition[[#This Row],[Code_Nom]]&amp;"_"&amp;Clef_répartition[[#This Row],[Nombre]]&amp;"_"&amp;Clef_répartition[[#This Row],[Année]]</f>
        <v>EMB_Epuration Moyenne Broye_19_2022</v>
      </c>
      <c r="H12342">
        <v>5690</v>
      </c>
      <c r="I12342" t="s">
        <v>281</v>
      </c>
      <c r="J12342">
        <v>2022</v>
      </c>
      <c r="K12342">
        <v>0</v>
      </c>
    </row>
    <row r="12343" spans="1:11" x14ac:dyDescent="0.25">
      <c r="A12343" t="s">
        <v>713</v>
      </c>
      <c r="B12343" t="s">
        <v>604</v>
      </c>
      <c r="C12343" t="s">
        <v>605</v>
      </c>
      <c r="D12343" t="str">
        <f>Clef_répartition[[#This Row],[Code association]]&amp;"_"&amp;Clef_répartition[[#This Row],[Nom association]]</f>
        <v>EMB_Epuration Moyenne Broye</v>
      </c>
      <c r="E12343">
        <f>COUNTIFS(D$2:D12343,Clef_répartition[[#This Row],[Code_Nom]],J$2:J12343,Clef_répartition[[#This Row],[Année]])</f>
        <v>20</v>
      </c>
      <c r="F12343">
        <f>IF(Clef_répartition[[#This Row],[Code_Nom]]=D12342,F12342-1,(COUNTIFS(Clef_répartition[Code_Nom],Clef_répartition[[#This Row],[Code_Nom]],Clef_répartition[Année],Clef_répartition[[#This Row],[Année]])))</f>
        <v>3</v>
      </c>
      <c r="G12343" t="str">
        <f>Clef_répartition[[#This Row],[Code_Nom]]&amp;"_"&amp;Clef_répartition[[#This Row],[Nombre]]&amp;"_"&amp;Clef_répartition[[#This Row],[Année]]</f>
        <v>EMB_Epuration Moyenne Broye_20_2022</v>
      </c>
      <c r="H12343">
        <v>5830</v>
      </c>
      <c r="I12343" t="s">
        <v>285</v>
      </c>
      <c r="J12343">
        <v>2022</v>
      </c>
      <c r="K12343">
        <v>0.01</v>
      </c>
    </row>
    <row r="12344" spans="1:11" x14ac:dyDescent="0.25">
      <c r="A12344" t="s">
        <v>713</v>
      </c>
      <c r="B12344" t="s">
        <v>604</v>
      </c>
      <c r="C12344" t="s">
        <v>605</v>
      </c>
      <c r="D12344" t="str">
        <f>Clef_répartition[[#This Row],[Code association]]&amp;"_"&amp;Clef_répartition[[#This Row],[Nom association]]</f>
        <v>EMB_Epuration Moyenne Broye</v>
      </c>
      <c r="E12344">
        <f>COUNTIFS(D$2:D12344,Clef_répartition[[#This Row],[Code_Nom]],J$2:J12344,Clef_répartition[[#This Row],[Année]])</f>
        <v>21</v>
      </c>
      <c r="F12344">
        <f>IF(Clef_répartition[[#This Row],[Code_Nom]]=D12343,F12343-1,(COUNTIFS(Clef_répartition[Code_Nom],Clef_répartition[[#This Row],[Code_Nom]],Clef_répartition[Année],Clef_répartition[[#This Row],[Année]])))</f>
        <v>2</v>
      </c>
      <c r="G12344" t="str">
        <f>Clef_répartition[[#This Row],[Code_Nom]]&amp;"_"&amp;Clef_répartition[[#This Row],[Nombre]]&amp;"_"&amp;Clef_répartition[[#This Row],[Année]]</f>
        <v>EMB_Epuration Moyenne Broye_21_2022</v>
      </c>
      <c r="H12344">
        <v>5692</v>
      </c>
      <c r="I12344" t="s">
        <v>289</v>
      </c>
      <c r="J12344">
        <v>2022</v>
      </c>
      <c r="K12344">
        <v>0.02</v>
      </c>
    </row>
    <row r="12345" spans="1:11" x14ac:dyDescent="0.25">
      <c r="A12345" t="s">
        <v>713</v>
      </c>
      <c r="B12345" t="s">
        <v>604</v>
      </c>
      <c r="C12345" t="s">
        <v>605</v>
      </c>
      <c r="D12345" t="str">
        <f>Clef_répartition[[#This Row],[Code association]]&amp;"_"&amp;Clef_répartition[[#This Row],[Nom association]]</f>
        <v>EMB_Epuration Moyenne Broye</v>
      </c>
      <c r="E12345">
        <f>COUNTIFS(D$2:D12345,Clef_répartition[[#This Row],[Code_Nom]],J$2:J12345,Clef_répartition[[#This Row],[Année]])</f>
        <v>22</v>
      </c>
      <c r="F12345">
        <f>IF(Clef_répartition[[#This Row],[Code_Nom]]=D12344,F12344-1,(COUNTIFS(Clef_répartition[Code_Nom],Clef_répartition[[#This Row],[Code_Nom]],Clef_répartition[Année],Clef_répartition[[#This Row],[Année]])))</f>
        <v>1</v>
      </c>
      <c r="G12345" t="str">
        <f>Clef_répartition[[#This Row],[Code_Nom]]&amp;"_"&amp;Clef_répartition[[#This Row],[Nombre]]&amp;"_"&amp;Clef_répartition[[#This Row],[Année]]</f>
        <v>EMB_Epuration Moyenne Broye_22_2022</v>
      </c>
      <c r="H12345">
        <v>5803</v>
      </c>
      <c r="I12345" t="s">
        <v>294</v>
      </c>
      <c r="J12345">
        <v>2022</v>
      </c>
      <c r="K12345">
        <v>0.02</v>
      </c>
    </row>
    <row r="12346" spans="1:11" x14ac:dyDescent="0.25">
      <c r="A12346" t="s">
        <v>713</v>
      </c>
      <c r="B12346" t="s">
        <v>469</v>
      </c>
      <c r="C12346" t="s">
        <v>470</v>
      </c>
      <c r="D12346" t="str">
        <f>Clef_répartition[[#This Row],[Code association]]&amp;"_"&amp;Clef_répartition[[#This Row],[Nom association]]</f>
        <v>ENJEU_Enfance et Jeunesse - Association intercommunale de Rolle et environs</v>
      </c>
      <c r="E12346">
        <f>COUNTIFS(D$2:D12346,Clef_répartition[[#This Row],[Code_Nom]],J$2:J12346,Clef_répartition[[#This Row],[Année]])</f>
        <v>1</v>
      </c>
      <c r="F12346">
        <f>IF(Clef_répartition[[#This Row],[Code_Nom]]=D12345,F12345-1,(COUNTIFS(Clef_répartition[Code_Nom],Clef_répartition[[#This Row],[Code_Nom]],Clef_répartition[Année],Clef_répartition[[#This Row],[Année]])))</f>
        <v>12</v>
      </c>
      <c r="G12346" t="str">
        <f>Clef_répartition[[#This Row],[Code_Nom]]&amp;"_"&amp;Clef_répartition[[#This Row],[Nombre]]&amp;"_"&amp;Clef_répartition[[#This Row],[Année]]</f>
        <v>ENJEU_Enfance et Jeunesse - Association intercommunale de Rolle et environs_1_2022</v>
      </c>
      <c r="H12346">
        <v>5852</v>
      </c>
      <c r="I12346" t="s">
        <v>41</v>
      </c>
      <c r="J12346">
        <v>2022</v>
      </c>
      <c r="K12346">
        <v>3.2157013439653249E-2</v>
      </c>
    </row>
    <row r="12347" spans="1:11" x14ac:dyDescent="0.25">
      <c r="A12347" t="s">
        <v>713</v>
      </c>
      <c r="B12347" t="s">
        <v>469</v>
      </c>
      <c r="C12347" t="s">
        <v>470</v>
      </c>
      <c r="D12347" t="str">
        <f>Clef_répartition[[#This Row],[Code association]]&amp;"_"&amp;Clef_répartition[[#This Row],[Nom association]]</f>
        <v>ENJEU_Enfance et Jeunesse - Association intercommunale de Rolle et environs</v>
      </c>
      <c r="E12347">
        <f>COUNTIFS(D$2:D12347,Clef_répartition[[#This Row],[Code_Nom]],J$2:J12347,Clef_répartition[[#This Row],[Année]])</f>
        <v>2</v>
      </c>
      <c r="F12347">
        <f>IF(Clef_répartition[[#This Row],[Code_Nom]]=D12346,F12346-1,(COUNTIFS(Clef_répartition[Code_Nom],Clef_répartition[[#This Row],[Code_Nom]],Clef_répartition[Année],Clef_répartition[[#This Row],[Année]])))</f>
        <v>11</v>
      </c>
      <c r="G12347" t="str">
        <f>Clef_répartition[[#This Row],[Code_Nom]]&amp;"_"&amp;Clef_répartition[[#This Row],[Nombre]]&amp;"_"&amp;Clef_répartition[[#This Row],[Année]]</f>
        <v>ENJEU_Enfance et Jeunesse - Association intercommunale de Rolle et environs_2_2022</v>
      </c>
      <c r="H12347">
        <v>5853</v>
      </c>
      <c r="I12347" t="s">
        <v>42</v>
      </c>
      <c r="J12347">
        <v>2022</v>
      </c>
      <c r="K12347">
        <v>4.9034650272742571E-2</v>
      </c>
    </row>
    <row r="12348" spans="1:11" x14ac:dyDescent="0.25">
      <c r="A12348" t="s">
        <v>713</v>
      </c>
      <c r="B12348" t="s">
        <v>469</v>
      </c>
      <c r="C12348" t="s">
        <v>470</v>
      </c>
      <c r="D12348" t="str">
        <f>Clef_répartition[[#This Row],[Code association]]&amp;"_"&amp;Clef_répartition[[#This Row],[Nom association]]</f>
        <v>ENJEU_Enfance et Jeunesse - Association intercommunale de Rolle et environs</v>
      </c>
      <c r="E12348">
        <f>COUNTIFS(D$2:D12348,Clef_répartition[[#This Row],[Code_Nom]],J$2:J12348,Clef_répartition[[#This Row],[Année]])</f>
        <v>3</v>
      </c>
      <c r="F12348">
        <f>IF(Clef_répartition[[#This Row],[Code_Nom]]=D12347,F12347-1,(COUNTIFS(Clef_répartition[Code_Nom],Clef_répartition[[#This Row],[Code_Nom]],Clef_répartition[Année],Clef_répartition[[#This Row],[Année]])))</f>
        <v>10</v>
      </c>
      <c r="G12348" t="str">
        <f>Clef_répartition[[#This Row],[Code_Nom]]&amp;"_"&amp;Clef_répartition[[#This Row],[Nombre]]&amp;"_"&amp;Clef_répartition[[#This Row],[Année]]</f>
        <v>ENJEU_Enfance et Jeunesse - Association intercommunale de Rolle et environs_3_2022</v>
      </c>
      <c r="H12348">
        <v>5855</v>
      </c>
      <c r="I12348" t="s">
        <v>98</v>
      </c>
      <c r="J12348">
        <v>2022</v>
      </c>
      <c r="K12348">
        <v>4.0340109667392529E-2</v>
      </c>
    </row>
    <row r="12349" spans="1:11" x14ac:dyDescent="0.25">
      <c r="A12349" t="s">
        <v>713</v>
      </c>
      <c r="B12349" t="s">
        <v>469</v>
      </c>
      <c r="C12349" t="s">
        <v>470</v>
      </c>
      <c r="D12349" t="str">
        <f>Clef_répartition[[#This Row],[Code association]]&amp;"_"&amp;Clef_répartition[[#This Row],[Nom association]]</f>
        <v>ENJEU_Enfance et Jeunesse - Association intercommunale de Rolle et environs</v>
      </c>
      <c r="E12349">
        <f>COUNTIFS(D$2:D12349,Clef_répartition[[#This Row],[Code_Nom]],J$2:J12349,Clef_répartition[[#This Row],[Année]])</f>
        <v>4</v>
      </c>
      <c r="F12349">
        <f>IF(Clef_répartition[[#This Row],[Code_Nom]]=D12348,F12348-1,(COUNTIFS(Clef_répartition[Code_Nom],Clef_répartition[[#This Row],[Code_Nom]],Clef_répartition[Année],Clef_répartition[[#This Row],[Année]])))</f>
        <v>9</v>
      </c>
      <c r="G12349" t="str">
        <f>Clef_répartition[[#This Row],[Code_Nom]]&amp;"_"&amp;Clef_répartition[[#This Row],[Nombre]]&amp;"_"&amp;Clef_répartition[[#This Row],[Année]]</f>
        <v>ENJEU_Enfance et Jeunesse - Association intercommunale de Rolle et environs_4_2022</v>
      </c>
      <c r="H12349">
        <v>5856</v>
      </c>
      <c r="I12349" t="s">
        <v>106</v>
      </c>
      <c r="J12349">
        <v>2022</v>
      </c>
      <c r="K12349">
        <v>2.7106508446035824E-2</v>
      </c>
    </row>
    <row r="12350" spans="1:11" x14ac:dyDescent="0.25">
      <c r="A12350" t="s">
        <v>713</v>
      </c>
      <c r="B12350" t="s">
        <v>469</v>
      </c>
      <c r="C12350" t="s">
        <v>470</v>
      </c>
      <c r="D12350" t="str">
        <f>Clef_répartition[[#This Row],[Code association]]&amp;"_"&amp;Clef_répartition[[#This Row],[Nom association]]</f>
        <v>ENJEU_Enfance et Jeunesse - Association intercommunale de Rolle et environs</v>
      </c>
      <c r="E12350">
        <f>COUNTIFS(D$2:D12350,Clef_répartition[[#This Row],[Code_Nom]],J$2:J12350,Clef_répartition[[#This Row],[Année]])</f>
        <v>5</v>
      </c>
      <c r="F12350">
        <f>IF(Clef_répartition[[#This Row],[Code_Nom]]=D12349,F12349-1,(COUNTIFS(Clef_répartition[Code_Nom],Clef_répartition[[#This Row],[Code_Nom]],Clef_répartition[Année],Clef_répartition[[#This Row],[Année]])))</f>
        <v>8</v>
      </c>
      <c r="G12350" t="str">
        <f>Clef_répartition[[#This Row],[Code_Nom]]&amp;"_"&amp;Clef_répartition[[#This Row],[Nombre]]&amp;"_"&amp;Clef_répartition[[#This Row],[Année]]</f>
        <v>ENJEU_Enfance et Jeunesse - Association intercommunale de Rolle et environs_5_2022</v>
      </c>
      <c r="H12350">
        <v>5857</v>
      </c>
      <c r="I12350" t="s">
        <v>122</v>
      </c>
      <c r="J12350">
        <v>2022</v>
      </c>
      <c r="K12350">
        <v>9.2443421955328023E-2</v>
      </c>
    </row>
    <row r="12351" spans="1:11" x14ac:dyDescent="0.25">
      <c r="A12351" t="s">
        <v>713</v>
      </c>
      <c r="B12351" t="s">
        <v>469</v>
      </c>
      <c r="C12351" t="s">
        <v>470</v>
      </c>
      <c r="D12351" t="str">
        <f>Clef_répartition[[#This Row],[Code association]]&amp;"_"&amp;Clef_répartition[[#This Row],[Nom association]]</f>
        <v>ENJEU_Enfance et Jeunesse - Association intercommunale de Rolle et environs</v>
      </c>
      <c r="E12351">
        <f>COUNTIFS(D$2:D12351,Clef_répartition[[#This Row],[Code_Nom]],J$2:J12351,Clef_répartition[[#This Row],[Année]])</f>
        <v>6</v>
      </c>
      <c r="F12351">
        <f>IF(Clef_répartition[[#This Row],[Code_Nom]]=D12350,F12350-1,(COUNTIFS(Clef_répartition[Code_Nom],Clef_répartition[[#This Row],[Code_Nom]],Clef_répartition[Année],Clef_répartition[[#This Row],[Année]])))</f>
        <v>7</v>
      </c>
      <c r="G12351" t="str">
        <f>Clef_répartition[[#This Row],[Code_Nom]]&amp;"_"&amp;Clef_répartition[[#This Row],[Nombre]]&amp;"_"&amp;Clef_répartition[[#This Row],[Année]]</f>
        <v>ENJEU_Enfance et Jeunesse - Association intercommunale de Rolle et environs_6_2022</v>
      </c>
      <c r="H12351">
        <v>5858</v>
      </c>
      <c r="I12351" t="s">
        <v>165</v>
      </c>
      <c r="J12351">
        <v>2022</v>
      </c>
      <c r="K12351">
        <v>3.9509013882047438E-2</v>
      </c>
    </row>
    <row r="12352" spans="1:11" x14ac:dyDescent="0.25">
      <c r="A12352" t="s">
        <v>713</v>
      </c>
      <c r="B12352" t="s">
        <v>469</v>
      </c>
      <c r="C12352" t="s">
        <v>470</v>
      </c>
      <c r="D12352" t="str">
        <f>Clef_répartition[[#This Row],[Code association]]&amp;"_"&amp;Clef_répartition[[#This Row],[Nom association]]</f>
        <v>ENJEU_Enfance et Jeunesse - Association intercommunale de Rolle et environs</v>
      </c>
      <c r="E12352">
        <f>COUNTIFS(D$2:D12352,Clef_répartition[[#This Row],[Code_Nom]],J$2:J12352,Clef_répartition[[#This Row],[Année]])</f>
        <v>7</v>
      </c>
      <c r="F12352">
        <f>IF(Clef_répartition[[#This Row],[Code_Nom]]=D12351,F12351-1,(COUNTIFS(Clef_répartition[Code_Nom],Clef_répartition[[#This Row],[Code_Nom]],Clef_répartition[Année],Clef_répartition[[#This Row],[Année]])))</f>
        <v>6</v>
      </c>
      <c r="G12352" t="str">
        <f>Clef_répartition[[#This Row],[Code_Nom]]&amp;"_"&amp;Clef_répartition[[#This Row],[Nombre]]&amp;"_"&amp;Clef_répartition[[#This Row],[Année]]</f>
        <v>ENJEU_Enfance et Jeunesse - Association intercommunale de Rolle et environs_7_2022</v>
      </c>
      <c r="H12352">
        <v>5859</v>
      </c>
      <c r="I12352" t="s">
        <v>182</v>
      </c>
      <c r="J12352">
        <v>2022</v>
      </c>
      <c r="K12352">
        <v>0.17651195471304032</v>
      </c>
    </row>
    <row r="12353" spans="1:11" x14ac:dyDescent="0.25">
      <c r="A12353" t="s">
        <v>713</v>
      </c>
      <c r="B12353" t="s">
        <v>469</v>
      </c>
      <c r="C12353" t="s">
        <v>470</v>
      </c>
      <c r="D12353" t="str">
        <f>Clef_répartition[[#This Row],[Code association]]&amp;"_"&amp;Clef_répartition[[#This Row],[Nom association]]</f>
        <v>ENJEU_Enfance et Jeunesse - Association intercommunale de Rolle et environs</v>
      </c>
      <c r="E12353">
        <f>COUNTIFS(D$2:D12353,Clef_répartition[[#This Row],[Code_Nom]],J$2:J12353,Clef_répartition[[#This Row],[Année]])</f>
        <v>8</v>
      </c>
      <c r="F12353">
        <f>IF(Clef_répartition[[#This Row],[Code_Nom]]=D12352,F12352-1,(COUNTIFS(Clef_répartition[Code_Nom],Clef_répartition[[#This Row],[Code_Nom]],Clef_répartition[Année],Clef_répartition[[#This Row],[Année]])))</f>
        <v>5</v>
      </c>
      <c r="G12353" t="str">
        <f>Clef_répartition[[#This Row],[Code_Nom]]&amp;"_"&amp;Clef_répartition[[#This Row],[Nombre]]&amp;"_"&amp;Clef_répartition[[#This Row],[Année]]</f>
        <v>ENJEU_Enfance et Jeunesse - Association intercommunale de Rolle et environs_8_2022</v>
      </c>
      <c r="H12353">
        <v>5860</v>
      </c>
      <c r="I12353" t="s">
        <v>215</v>
      </c>
      <c r="J12353">
        <v>2022</v>
      </c>
      <c r="K12353">
        <v>9.8580743860478007E-2</v>
      </c>
    </row>
    <row r="12354" spans="1:11" x14ac:dyDescent="0.25">
      <c r="A12354" t="s">
        <v>713</v>
      </c>
      <c r="B12354" t="s">
        <v>469</v>
      </c>
      <c r="C12354" t="s">
        <v>470</v>
      </c>
      <c r="D12354" t="str">
        <f>Clef_répartition[[#This Row],[Code association]]&amp;"_"&amp;Clef_répartition[[#This Row],[Nom association]]</f>
        <v>ENJEU_Enfance et Jeunesse - Association intercommunale de Rolle et environs</v>
      </c>
      <c r="E12354">
        <f>COUNTIFS(D$2:D12354,Clef_répartition[[#This Row],[Code_Nom]],J$2:J12354,Clef_répartition[[#This Row],[Année]])</f>
        <v>9</v>
      </c>
      <c r="F12354">
        <f>IF(Clef_répartition[[#This Row],[Code_Nom]]=D12353,F12353-1,(COUNTIFS(Clef_répartition[Code_Nom],Clef_répartition[[#This Row],[Code_Nom]],Clef_répartition[Année],Clef_répartition[[#This Row],[Année]])))</f>
        <v>4</v>
      </c>
      <c r="G12354" t="str">
        <f>Clef_répartition[[#This Row],[Code_Nom]]&amp;"_"&amp;Clef_répartition[[#This Row],[Nombre]]&amp;"_"&amp;Clef_répartition[[#This Row],[Année]]</f>
        <v>ENJEU_Enfance et Jeunesse - Association intercommunale de Rolle et environs_9_2022</v>
      </c>
      <c r="H12354">
        <v>5861</v>
      </c>
      <c r="I12354" t="s">
        <v>232</v>
      </c>
      <c r="J12354">
        <v>2022</v>
      </c>
      <c r="K12354">
        <v>0.40423219522207698</v>
      </c>
    </row>
    <row r="12355" spans="1:11" x14ac:dyDescent="0.25">
      <c r="A12355" t="s">
        <v>713</v>
      </c>
      <c r="B12355" t="s">
        <v>469</v>
      </c>
      <c r="C12355" t="s">
        <v>470</v>
      </c>
      <c r="D12355" t="str">
        <f>Clef_répartition[[#This Row],[Code association]]&amp;"_"&amp;Clef_répartition[[#This Row],[Nom association]]</f>
        <v>ENJEU_Enfance et Jeunesse - Association intercommunale de Rolle et environs</v>
      </c>
      <c r="E12355">
        <f>COUNTIFS(D$2:D12355,Clef_répartition[[#This Row],[Code_Nom]],J$2:J12355,Clef_répartition[[#This Row],[Année]])</f>
        <v>10</v>
      </c>
      <c r="F12355">
        <f>IF(Clef_répartition[[#This Row],[Code_Nom]]=D12354,F12354-1,(COUNTIFS(Clef_répartition[Code_Nom],Clef_répartition[[#This Row],[Code_Nom]],Clef_répartition[Année],Clef_répartition[[#This Row],[Année]])))</f>
        <v>3</v>
      </c>
      <c r="G12355" t="str">
        <f>Clef_répartition[[#This Row],[Code_Nom]]&amp;"_"&amp;Clef_répartition[[#This Row],[Nombre]]&amp;"_"&amp;Clef_répartition[[#This Row],[Année]]</f>
        <v>ENJEU_Enfance et Jeunesse - Association intercommunale de Rolle et environs_10_2022</v>
      </c>
      <c r="H12355">
        <v>5436</v>
      </c>
      <c r="I12355" t="s">
        <v>246</v>
      </c>
      <c r="J12355">
        <v>2022</v>
      </c>
      <c r="K12355">
        <v>0</v>
      </c>
    </row>
    <row r="12356" spans="1:11" x14ac:dyDescent="0.25">
      <c r="A12356" t="s">
        <v>713</v>
      </c>
      <c r="B12356" t="s">
        <v>469</v>
      </c>
      <c r="C12356" t="s">
        <v>470</v>
      </c>
      <c r="D12356" t="str">
        <f>Clef_répartition[[#This Row],[Code association]]&amp;"_"&amp;Clef_répartition[[#This Row],[Nom association]]</f>
        <v>ENJEU_Enfance et Jeunesse - Association intercommunale de Rolle et environs</v>
      </c>
      <c r="E12356">
        <f>COUNTIFS(D$2:D12356,Clef_répartition[[#This Row],[Code_Nom]],J$2:J12356,Clef_répartition[[#This Row],[Année]])</f>
        <v>11</v>
      </c>
      <c r="F12356">
        <f>IF(Clef_répartition[[#This Row],[Code_Nom]]=D12355,F12355-1,(COUNTIFS(Clef_répartition[Code_Nom],Clef_répartition[[#This Row],[Code_Nom]],Clef_répartition[Année],Clef_répartition[[#This Row],[Année]])))</f>
        <v>2</v>
      </c>
      <c r="G12356" t="str">
        <f>Clef_répartition[[#This Row],[Code_Nom]]&amp;"_"&amp;Clef_répartition[[#This Row],[Nombre]]&amp;"_"&amp;Clef_répartition[[#This Row],[Année]]</f>
        <v>ENJEU_Enfance et Jeunesse - Association intercommunale de Rolle et environs_11_2022</v>
      </c>
      <c r="H12356">
        <v>5862</v>
      </c>
      <c r="I12356" t="s">
        <v>262</v>
      </c>
      <c r="J12356">
        <v>2022</v>
      </c>
      <c r="K12356">
        <v>1.5918680484650501E-2</v>
      </c>
    </row>
    <row r="12357" spans="1:11" x14ac:dyDescent="0.25">
      <c r="A12357" t="s">
        <v>713</v>
      </c>
      <c r="B12357" t="s">
        <v>469</v>
      </c>
      <c r="C12357" t="s">
        <v>470</v>
      </c>
      <c r="D12357" t="str">
        <f>Clef_répartition[[#This Row],[Code association]]&amp;"_"&amp;Clef_répartition[[#This Row],[Nom association]]</f>
        <v>ENJEU_Enfance et Jeunesse - Association intercommunale de Rolle et environs</v>
      </c>
      <c r="E12357">
        <f>COUNTIFS(D$2:D12357,Clef_répartition[[#This Row],[Code_Nom]],J$2:J12357,Clef_répartition[[#This Row],[Année]])</f>
        <v>12</v>
      </c>
      <c r="F12357">
        <f>IF(Clef_répartition[[#This Row],[Code_Nom]]=D12356,F12356-1,(COUNTIFS(Clef_répartition[Code_Nom],Clef_répartition[[#This Row],[Code_Nom]],Clef_répartition[Année],Clef_répartition[[#This Row],[Année]])))</f>
        <v>1</v>
      </c>
      <c r="G12357" t="str">
        <f>Clef_répartition[[#This Row],[Code_Nom]]&amp;"_"&amp;Clef_répartition[[#This Row],[Nombre]]&amp;"_"&amp;Clef_répartition[[#This Row],[Année]]</f>
        <v>ENJEU_Enfance et Jeunesse - Association intercommunale de Rolle et environs_12_2022</v>
      </c>
      <c r="H12357">
        <v>5863</v>
      </c>
      <c r="I12357" t="s">
        <v>287</v>
      </c>
      <c r="J12357">
        <v>2022</v>
      </c>
      <c r="K12357">
        <v>2.4165708056554564E-2</v>
      </c>
    </row>
    <row r="12358" spans="1:11" x14ac:dyDescent="0.25">
      <c r="A12358" t="s">
        <v>713</v>
      </c>
      <c r="B12358" t="s">
        <v>436</v>
      </c>
      <c r="C12358" t="s">
        <v>437</v>
      </c>
      <c r="D12358" t="str">
        <f>Clef_répartition[[#This Row],[Code association]]&amp;"_"&amp;Clef_répartition[[#This Row],[Nom association]]</f>
        <v>EPARSE_Association intercommunale pour l'épuration des eaux - zone Payerne</v>
      </c>
      <c r="E12358">
        <f>COUNTIFS(D$2:D12358,Clef_répartition[[#This Row],[Code_Nom]],J$2:J12358,Clef_répartition[[#This Row],[Année]])</f>
        <v>1</v>
      </c>
      <c r="F12358">
        <f>IF(Clef_répartition[[#This Row],[Code_Nom]]=D12357,F12357-1,(COUNTIFS(Clef_répartition[Code_Nom],Clef_répartition[[#This Row],[Code_Nom]],Clef_répartition[Année],Clef_répartition[[#This Row],[Année]])))</f>
        <v>7</v>
      </c>
      <c r="G12358" t="str">
        <f>Clef_répartition[[#This Row],[Code_Nom]]&amp;"_"&amp;Clef_répartition[[#This Row],[Nombre]]&amp;"_"&amp;Clef_répartition[[#This Row],[Année]]</f>
        <v>EPARSE_Association intercommunale pour l'épuration des eaux - zone Payerne_1_2022</v>
      </c>
      <c r="H12358">
        <v>5812</v>
      </c>
      <c r="I12358" t="s">
        <v>48</v>
      </c>
      <c r="J12358">
        <v>2022</v>
      </c>
      <c r="K12358">
        <v>0.01</v>
      </c>
    </row>
    <row r="12359" spans="1:11" x14ac:dyDescent="0.25">
      <c r="A12359" t="s">
        <v>713</v>
      </c>
      <c r="B12359" t="s">
        <v>436</v>
      </c>
      <c r="C12359" t="s">
        <v>437</v>
      </c>
      <c r="D12359" t="str">
        <f>Clef_répartition[[#This Row],[Code association]]&amp;"_"&amp;Clef_répartition[[#This Row],[Nom association]]</f>
        <v>EPARSE_Association intercommunale pour l'épuration des eaux - zone Payerne</v>
      </c>
      <c r="E12359">
        <f>COUNTIFS(D$2:D12359,Clef_répartition[[#This Row],[Code_Nom]],J$2:J12359,Clef_répartition[[#This Row],[Année]])</f>
        <v>2</v>
      </c>
      <c r="F12359">
        <f>IF(Clef_répartition[[#This Row],[Code_Nom]]=D12358,F12358-1,(COUNTIFS(Clef_répartition[Code_Nom],Clef_répartition[[#This Row],[Code_Nom]],Clef_répartition[Année],Clef_répartition[[#This Row],[Année]])))</f>
        <v>6</v>
      </c>
      <c r="G12359" t="str">
        <f>Clef_répartition[[#This Row],[Code_Nom]]&amp;"_"&amp;Clef_répartition[[#This Row],[Nombre]]&amp;"_"&amp;Clef_répartition[[#This Row],[Année]]</f>
        <v>EPARSE_Association intercommunale pour l'épuration des eaux - zone Payerne_2_2022</v>
      </c>
      <c r="H12359">
        <v>5813</v>
      </c>
      <c r="I12359" t="s">
        <v>65</v>
      </c>
      <c r="J12359">
        <v>2022</v>
      </c>
      <c r="K12359">
        <v>0.02</v>
      </c>
    </row>
    <row r="12360" spans="1:11" x14ac:dyDescent="0.25">
      <c r="A12360" t="s">
        <v>713</v>
      </c>
      <c r="B12360" t="s">
        <v>436</v>
      </c>
      <c r="C12360" t="s">
        <v>437</v>
      </c>
      <c r="D12360" t="str">
        <f>Clef_répartition[[#This Row],[Code association]]&amp;"_"&amp;Clef_répartition[[#This Row],[Nom association]]</f>
        <v>EPARSE_Association intercommunale pour l'épuration des eaux - zone Payerne</v>
      </c>
      <c r="E12360">
        <f>COUNTIFS(D$2:D12360,Clef_répartition[[#This Row],[Code_Nom]],J$2:J12360,Clef_répartition[[#This Row],[Année]])</f>
        <v>3</v>
      </c>
      <c r="F12360">
        <f>IF(Clef_répartition[[#This Row],[Code_Nom]]=D12359,F12359-1,(COUNTIFS(Clef_répartition[Code_Nom],Clef_répartition[[#This Row],[Code_Nom]],Clef_répartition[Année],Clef_répartition[[#This Row],[Année]])))</f>
        <v>5</v>
      </c>
      <c r="G12360" t="str">
        <f>Clef_répartition[[#This Row],[Code_Nom]]&amp;"_"&amp;Clef_répartition[[#This Row],[Nombre]]&amp;"_"&amp;Clef_répartition[[#This Row],[Année]]</f>
        <v>EPARSE_Association intercommunale pour l'épuration des eaux - zone Payerne_3_2022</v>
      </c>
      <c r="H12360">
        <v>5816</v>
      </c>
      <c r="I12360" t="s">
        <v>76</v>
      </c>
      <c r="J12360">
        <v>2022</v>
      </c>
      <c r="K12360">
        <v>0.1</v>
      </c>
    </row>
    <row r="12361" spans="1:11" x14ac:dyDescent="0.25">
      <c r="A12361" t="s">
        <v>713</v>
      </c>
      <c r="B12361" t="s">
        <v>436</v>
      </c>
      <c r="C12361" t="s">
        <v>437</v>
      </c>
      <c r="D12361" t="str">
        <f>Clef_répartition[[#This Row],[Code association]]&amp;"_"&amp;Clef_répartition[[#This Row],[Nom association]]</f>
        <v>EPARSE_Association intercommunale pour l'épuration des eaux - zone Payerne</v>
      </c>
      <c r="E12361">
        <f>COUNTIFS(D$2:D12361,Clef_répartition[[#This Row],[Code_Nom]],J$2:J12361,Clef_répartition[[#This Row],[Année]])</f>
        <v>4</v>
      </c>
      <c r="F12361">
        <f>IF(Clef_répartition[[#This Row],[Code_Nom]]=D12360,F12360-1,(COUNTIFS(Clef_répartition[Code_Nom],Clef_répartition[[#This Row],[Code_Nom]],Clef_répartition[Année],Clef_répartition[[#This Row],[Année]])))</f>
        <v>4</v>
      </c>
      <c r="G12361" t="str">
        <f>Clef_répartition[[#This Row],[Code_Nom]]&amp;"_"&amp;Clef_répartition[[#This Row],[Nombre]]&amp;"_"&amp;Clef_répartition[[#This Row],[Année]]</f>
        <v>EPARSE_Association intercommunale pour l'épuration des eaux - zone Payerne_4_2022</v>
      </c>
      <c r="H12361">
        <v>5817</v>
      </c>
      <c r="I12361" t="s">
        <v>130</v>
      </c>
      <c r="J12361">
        <v>2022</v>
      </c>
      <c r="K12361">
        <v>0.04</v>
      </c>
    </row>
    <row r="12362" spans="1:11" x14ac:dyDescent="0.25">
      <c r="A12362" t="s">
        <v>713</v>
      </c>
      <c r="B12362" t="s">
        <v>436</v>
      </c>
      <c r="C12362" t="s">
        <v>437</v>
      </c>
      <c r="D12362" t="str">
        <f>Clef_répartition[[#This Row],[Code association]]&amp;"_"&amp;Clef_répartition[[#This Row],[Nom association]]</f>
        <v>EPARSE_Association intercommunale pour l'épuration des eaux - zone Payerne</v>
      </c>
      <c r="E12362">
        <f>COUNTIFS(D$2:D12362,Clef_répartition[[#This Row],[Code_Nom]],J$2:J12362,Clef_répartition[[#This Row],[Année]])</f>
        <v>5</v>
      </c>
      <c r="F12362">
        <f>IF(Clef_répartition[[#This Row],[Code_Nom]]=D12361,F12361-1,(COUNTIFS(Clef_répartition[Code_Nom],Clef_répartition[[#This Row],[Code_Nom]],Clef_répartition[Année],Clef_répartition[[#This Row],[Année]])))</f>
        <v>3</v>
      </c>
      <c r="G12362" t="str">
        <f>Clef_répartition[[#This Row],[Code_Nom]]&amp;"_"&amp;Clef_répartition[[#This Row],[Nombre]]&amp;"_"&amp;Clef_répartition[[#This Row],[Année]]</f>
        <v>EPARSE_Association intercommunale pour l'épuration des eaux - zone Payerne_5_2022</v>
      </c>
      <c r="H12362">
        <v>5821</v>
      </c>
      <c r="I12362" t="s">
        <v>177</v>
      </c>
      <c r="J12362">
        <v>2022</v>
      </c>
      <c r="K12362">
        <v>0.02</v>
      </c>
    </row>
    <row r="12363" spans="1:11" x14ac:dyDescent="0.25">
      <c r="A12363" t="s">
        <v>713</v>
      </c>
      <c r="B12363" t="s">
        <v>436</v>
      </c>
      <c r="C12363" t="s">
        <v>437</v>
      </c>
      <c r="D12363" t="str">
        <f>Clef_répartition[[#This Row],[Code association]]&amp;"_"&amp;Clef_répartition[[#This Row],[Nom association]]</f>
        <v>EPARSE_Association intercommunale pour l'épuration des eaux - zone Payerne</v>
      </c>
      <c r="E12363">
        <f>COUNTIFS(D$2:D12363,Clef_répartition[[#This Row],[Code_Nom]],J$2:J12363,Clef_répartition[[#This Row],[Année]])</f>
        <v>6</v>
      </c>
      <c r="F12363">
        <f>IF(Clef_répartition[[#This Row],[Code_Nom]]=D12362,F12362-1,(COUNTIFS(Clef_répartition[Code_Nom],Clef_répartition[[#This Row],[Code_Nom]],Clef_répartition[Année],Clef_répartition[[#This Row],[Année]])))</f>
        <v>2</v>
      </c>
      <c r="G12363" t="str">
        <f>Clef_répartition[[#This Row],[Code_Nom]]&amp;"_"&amp;Clef_répartition[[#This Row],[Nombre]]&amp;"_"&amp;Clef_répartition[[#This Row],[Année]]</f>
        <v>EPARSE_Association intercommunale pour l'épuration des eaux - zone Payerne_6_2022</v>
      </c>
      <c r="H12363">
        <v>5822</v>
      </c>
      <c r="I12363" t="s">
        <v>211</v>
      </c>
      <c r="J12363">
        <v>2022</v>
      </c>
      <c r="K12363">
        <v>0.41</v>
      </c>
    </row>
    <row r="12364" spans="1:11" x14ac:dyDescent="0.25">
      <c r="A12364" t="s">
        <v>713</v>
      </c>
      <c r="B12364" t="s">
        <v>436</v>
      </c>
      <c r="C12364" t="s">
        <v>437</v>
      </c>
      <c r="D12364" t="str">
        <f>Clef_répartition[[#This Row],[Code association]]&amp;"_"&amp;Clef_répartition[[#This Row],[Nom association]]</f>
        <v>EPARSE_Association intercommunale pour l'épuration des eaux - zone Payerne</v>
      </c>
      <c r="E12364">
        <f>COUNTIFS(D$2:D12364,Clef_répartition[[#This Row],[Code_Nom]],J$2:J12364,Clef_répartition[[#This Row],[Année]])</f>
        <v>7</v>
      </c>
      <c r="F12364">
        <f>IF(Clef_répartition[[#This Row],[Code_Nom]]=D12363,F12363-1,(COUNTIFS(Clef_répartition[Code_Nom],Clef_répartition[[#This Row],[Code_Nom]],Clef_répartition[Année],Clef_répartition[[#This Row],[Année]])))</f>
        <v>1</v>
      </c>
      <c r="G12364" t="str">
        <f>Clef_répartition[[#This Row],[Code_Nom]]&amp;"_"&amp;Clef_répartition[[#This Row],[Nombre]]&amp;"_"&amp;Clef_répartition[[#This Row],[Année]]</f>
        <v>EPARSE_Association intercommunale pour l'épuration des eaux - zone Payerne_7_2022</v>
      </c>
      <c r="H12364">
        <v>5828</v>
      </c>
      <c r="I12364" t="s">
        <v>268</v>
      </c>
      <c r="J12364">
        <v>2022</v>
      </c>
      <c r="K12364">
        <v>0.01</v>
      </c>
    </row>
    <row r="12365" spans="1:11" x14ac:dyDescent="0.25">
      <c r="A12365" t="s">
        <v>713</v>
      </c>
      <c r="B12365" t="s">
        <v>666</v>
      </c>
      <c r="C12365" t="s">
        <v>667</v>
      </c>
      <c r="D12365" t="str">
        <f>Clef_répartition[[#This Row],[Code association]]&amp;"_"&amp;Clef_répartition[[#This Row],[Nom association]]</f>
        <v xml:space="preserve">EPOC_Association de communes police du Chablais vaudois </v>
      </c>
      <c r="E12365">
        <f>COUNTIFS(D$2:D12365,Clef_répartition[[#This Row],[Code_Nom]],J$2:J12365,Clef_répartition[[#This Row],[Année]])</f>
        <v>1</v>
      </c>
      <c r="F12365">
        <f>IF(Clef_répartition[[#This Row],[Code_Nom]]=D12364,F12364-1,(COUNTIFS(Clef_répartition[Code_Nom],Clef_répartition[[#This Row],[Code_Nom]],Clef_répartition[Année],Clef_répartition[[#This Row],[Année]])))</f>
        <v>3</v>
      </c>
      <c r="G12365" t="str">
        <f>Clef_répartition[[#This Row],[Code_Nom]]&amp;"_"&amp;Clef_répartition[[#This Row],[Nombre]]&amp;"_"&amp;Clef_répartition[[#This Row],[Année]]</f>
        <v>EPOC_Association de communes police du Chablais vaudois _1_2022</v>
      </c>
      <c r="H12365">
        <v>5401</v>
      </c>
      <c r="I12365" t="s">
        <v>3</v>
      </c>
      <c r="J12365">
        <v>2022</v>
      </c>
      <c r="K12365">
        <v>0.4</v>
      </c>
    </row>
    <row r="12366" spans="1:11" x14ac:dyDescent="0.25">
      <c r="A12366" t="s">
        <v>713</v>
      </c>
      <c r="B12366" t="s">
        <v>666</v>
      </c>
      <c r="C12366" t="s">
        <v>667</v>
      </c>
      <c r="D12366" t="str">
        <f>Clef_répartition[[#This Row],[Code association]]&amp;"_"&amp;Clef_répartition[[#This Row],[Nom association]]</f>
        <v xml:space="preserve">EPOC_Association de communes police du Chablais vaudois </v>
      </c>
      <c r="E12366">
        <f>COUNTIFS(D$2:D12366,Clef_répartition[[#This Row],[Code_Nom]],J$2:J12366,Clef_répartition[[#This Row],[Année]])</f>
        <v>2</v>
      </c>
      <c r="F12366">
        <f>IF(Clef_répartition[[#This Row],[Code_Nom]]=D12365,F12365-1,(COUNTIFS(Clef_répartition[Code_Nom],Clef_répartition[[#This Row],[Code_Nom]],Clef_répartition[Année],Clef_répartition[[#This Row],[Année]])))</f>
        <v>2</v>
      </c>
      <c r="G12366" t="str">
        <f>Clef_répartition[[#This Row],[Code_Nom]]&amp;"_"&amp;Clef_répartition[[#This Row],[Nombre]]&amp;"_"&amp;Clef_répartition[[#This Row],[Année]]</f>
        <v>EPOC_Association de communes police du Chablais vaudois _2_2022</v>
      </c>
      <c r="H12366">
        <v>5402</v>
      </c>
      <c r="I12366" t="s">
        <v>22</v>
      </c>
      <c r="J12366">
        <v>2022</v>
      </c>
      <c r="K12366">
        <v>0.3</v>
      </c>
    </row>
    <row r="12367" spans="1:11" x14ac:dyDescent="0.25">
      <c r="A12367" t="s">
        <v>713</v>
      </c>
      <c r="B12367" t="s">
        <v>666</v>
      </c>
      <c r="C12367" t="s">
        <v>667</v>
      </c>
      <c r="D12367" t="str">
        <f>Clef_répartition[[#This Row],[Code association]]&amp;"_"&amp;Clef_répartition[[#This Row],[Nom association]]</f>
        <v xml:space="preserve">EPOC_Association de communes police du Chablais vaudois </v>
      </c>
      <c r="E12367">
        <f>COUNTIFS(D$2:D12367,Clef_répartition[[#This Row],[Code_Nom]],J$2:J12367,Clef_répartition[[#This Row],[Année]])</f>
        <v>3</v>
      </c>
      <c r="F12367">
        <f>IF(Clef_répartition[[#This Row],[Code_Nom]]=D12366,F12366-1,(COUNTIFS(Clef_répartition[Code_Nom],Clef_répartition[[#This Row],[Code_Nom]],Clef_répartition[Année],Clef_répartition[[#This Row],[Année]])))</f>
        <v>1</v>
      </c>
      <c r="G12367" t="str">
        <f>Clef_répartition[[#This Row],[Code_Nom]]&amp;"_"&amp;Clef_répartition[[#This Row],[Nombre]]&amp;"_"&amp;Clef_répartition[[#This Row],[Année]]</f>
        <v>EPOC_Association de communes police du Chablais vaudois _3_2022</v>
      </c>
      <c r="H12367">
        <v>5409</v>
      </c>
      <c r="I12367" t="s">
        <v>198</v>
      </c>
      <c r="J12367">
        <v>2022</v>
      </c>
      <c r="K12367">
        <v>0.3</v>
      </c>
    </row>
    <row r="12368" spans="1:11" x14ac:dyDescent="0.25">
      <c r="A12368" t="s">
        <v>713</v>
      </c>
      <c r="B12368" t="s">
        <v>489</v>
      </c>
      <c r="C12368" t="s">
        <v>490</v>
      </c>
      <c r="D12368" t="str">
        <f>Clef_répartition[[#This Row],[Code association]]&amp;"_"&amp;Clef_répartition[[#This Row],[Nom association]]</f>
        <v>EPUDEHL_Epuration et distribution d'eau du Haut-Lac</v>
      </c>
      <c r="E12368">
        <f>COUNTIFS(D$2:D12368,Clef_répartition[[#This Row],[Code_Nom]],J$2:J12368,Clef_répartition[[#This Row],[Année]])</f>
        <v>1</v>
      </c>
      <c r="F12368">
        <f>IF(Clef_répartition[[#This Row],[Code_Nom]]=D12367,F12367-1,(COUNTIFS(Clef_répartition[Code_Nom],Clef_répartition[[#This Row],[Code_Nom]],Clef_répartition[Année],Clef_répartition[[#This Row],[Année]])))</f>
        <v>5</v>
      </c>
      <c r="G12368" t="str">
        <f>Clef_répartition[[#This Row],[Code_Nom]]&amp;"_"&amp;Clef_répartition[[#This Row],[Nombre]]&amp;"_"&amp;Clef_répartition[[#This Row],[Année]]</f>
        <v>EPUDEHL_Epuration et distribution d'eau du Haut-Lac_1_2022</v>
      </c>
      <c r="H12368">
        <v>5403</v>
      </c>
      <c r="I12368" t="s">
        <v>63</v>
      </c>
      <c r="J12368">
        <v>2022</v>
      </c>
      <c r="K12368">
        <v>0.05</v>
      </c>
    </row>
    <row r="12369" spans="1:11" x14ac:dyDescent="0.25">
      <c r="A12369" t="s">
        <v>713</v>
      </c>
      <c r="B12369" t="s">
        <v>489</v>
      </c>
      <c r="C12369" t="s">
        <v>490</v>
      </c>
      <c r="D12369" t="str">
        <f>Clef_répartition[[#This Row],[Code association]]&amp;"_"&amp;Clef_répartition[[#This Row],[Nom association]]</f>
        <v>EPUDEHL_Epuration et distribution d'eau du Haut-Lac</v>
      </c>
      <c r="E12369">
        <f>COUNTIFS(D$2:D12369,Clef_répartition[[#This Row],[Code_Nom]],J$2:J12369,Clef_répartition[[#This Row],[Année]])</f>
        <v>2</v>
      </c>
      <c r="F12369">
        <f>IF(Clef_répartition[[#This Row],[Code_Nom]]=D12368,F12368-1,(COUNTIFS(Clef_répartition[Code_Nom],Clef_répartition[[#This Row],[Code_Nom]],Clef_répartition[Année],Clef_répartition[[#This Row],[Année]])))</f>
        <v>4</v>
      </c>
      <c r="G12369" t="str">
        <f>Clef_répartition[[#This Row],[Code_Nom]]&amp;"_"&amp;Clef_répartition[[#This Row],[Nombre]]&amp;"_"&amp;Clef_répartition[[#This Row],[Année]]</f>
        <v>EPUDEHL_Epuration et distribution d'eau du Haut-Lac_2_2022</v>
      </c>
      <c r="H12369">
        <v>5408</v>
      </c>
      <c r="I12369" t="s">
        <v>195</v>
      </c>
      <c r="J12369">
        <v>2022</v>
      </c>
      <c r="K12369">
        <v>0.11</v>
      </c>
    </row>
    <row r="12370" spans="1:11" x14ac:dyDescent="0.25">
      <c r="A12370" t="s">
        <v>713</v>
      </c>
      <c r="B12370" t="s">
        <v>489</v>
      </c>
      <c r="C12370" t="s">
        <v>490</v>
      </c>
      <c r="D12370" t="str">
        <f>Clef_répartition[[#This Row],[Code association]]&amp;"_"&amp;Clef_répartition[[#This Row],[Nom association]]</f>
        <v>EPUDEHL_Epuration et distribution d'eau du Haut-Lac</v>
      </c>
      <c r="E12370">
        <f>COUNTIFS(D$2:D12370,Clef_répartition[[#This Row],[Code_Nom]],J$2:J12370,Clef_répartition[[#This Row],[Année]])</f>
        <v>3</v>
      </c>
      <c r="F12370">
        <f>IF(Clef_répartition[[#This Row],[Code_Nom]]=D12369,F12369-1,(COUNTIFS(Clef_répartition[Code_Nom],Clef_répartition[[#This Row],[Code_Nom]],Clef_répartition[Année],Clef_répartition[[#This Row],[Année]])))</f>
        <v>3</v>
      </c>
      <c r="G12370" t="str">
        <f>Clef_répartition[[#This Row],[Code_Nom]]&amp;"_"&amp;Clef_répartition[[#This Row],[Nombre]]&amp;"_"&amp;Clef_répartition[[#This Row],[Année]]</f>
        <v>EPUDEHL_Epuration et distribution d'eau du Haut-Lac_3_2022</v>
      </c>
      <c r="H12370">
        <v>5412</v>
      </c>
      <c r="I12370" t="s">
        <v>229</v>
      </c>
      <c r="J12370">
        <v>2022</v>
      </c>
      <c r="K12370">
        <v>0.09</v>
      </c>
    </row>
    <row r="12371" spans="1:11" x14ac:dyDescent="0.25">
      <c r="A12371" t="s">
        <v>713</v>
      </c>
      <c r="B12371" t="s">
        <v>489</v>
      </c>
      <c r="C12371" t="s">
        <v>490</v>
      </c>
      <c r="D12371" t="str">
        <f>Clef_répartition[[#This Row],[Code association]]&amp;"_"&amp;Clef_répartition[[#This Row],[Nom association]]</f>
        <v>EPUDEHL_Epuration et distribution d'eau du Haut-Lac</v>
      </c>
      <c r="E12371">
        <f>COUNTIFS(D$2:D12371,Clef_répartition[[#This Row],[Code_Nom]],J$2:J12371,Clef_répartition[[#This Row],[Année]])</f>
        <v>4</v>
      </c>
      <c r="F12371">
        <f>IF(Clef_répartition[[#This Row],[Code_Nom]]=D12370,F12370-1,(COUNTIFS(Clef_répartition[Code_Nom],Clef_répartition[[#This Row],[Code_Nom]],Clef_répartition[Année],Clef_répartition[[#This Row],[Année]])))</f>
        <v>2</v>
      </c>
      <c r="G12371" t="str">
        <f>Clef_répartition[[#This Row],[Code_Nom]]&amp;"_"&amp;Clef_répartition[[#This Row],[Nombre]]&amp;"_"&amp;Clef_répartition[[#This Row],[Année]]</f>
        <v>EPUDEHL_Epuration et distribution d'eau du Haut-Lac_4_2022</v>
      </c>
      <c r="H12371">
        <v>5413</v>
      </c>
      <c r="I12371" t="s">
        <v>231</v>
      </c>
      <c r="J12371">
        <v>2022</v>
      </c>
      <c r="K12371">
        <v>0.18</v>
      </c>
    </row>
    <row r="12372" spans="1:11" x14ac:dyDescent="0.25">
      <c r="A12372" t="s">
        <v>713</v>
      </c>
      <c r="B12372" t="s">
        <v>489</v>
      </c>
      <c r="C12372" t="s">
        <v>490</v>
      </c>
      <c r="D12372" t="str">
        <f>Clef_répartition[[#This Row],[Code association]]&amp;"_"&amp;Clef_répartition[[#This Row],[Nom association]]</f>
        <v>EPUDEHL_Epuration et distribution d'eau du Haut-Lac</v>
      </c>
      <c r="E12372">
        <f>COUNTIFS(D$2:D12372,Clef_répartition[[#This Row],[Code_Nom]],J$2:J12372,Clef_répartition[[#This Row],[Année]])</f>
        <v>5</v>
      </c>
      <c r="F12372">
        <f>IF(Clef_répartition[[#This Row],[Code_Nom]]=D12371,F12371-1,(COUNTIFS(Clef_répartition[Code_Nom],Clef_répartition[[#This Row],[Code_Nom]],Clef_répartition[Année],Clef_répartition[[#This Row],[Année]])))</f>
        <v>1</v>
      </c>
      <c r="G12372" t="str">
        <f>Clef_répartition[[#This Row],[Code_Nom]]&amp;"_"&amp;Clef_répartition[[#This Row],[Nombre]]&amp;"_"&amp;Clef_répartition[[#This Row],[Année]]</f>
        <v>EPUDEHL_Epuration et distribution d'eau du Haut-Lac_5_2022</v>
      </c>
      <c r="H12372">
        <v>5414</v>
      </c>
      <c r="I12372" t="s">
        <v>286</v>
      </c>
      <c r="J12372">
        <v>2022</v>
      </c>
      <c r="K12372">
        <v>0.56999999999999995</v>
      </c>
    </row>
    <row r="12373" spans="1:11" x14ac:dyDescent="0.25">
      <c r="A12373" t="s">
        <v>713</v>
      </c>
      <c r="B12373" t="s">
        <v>640</v>
      </c>
      <c r="C12373" t="s">
        <v>641</v>
      </c>
      <c r="D12373" t="str">
        <f>Clef_répartition[[#This Row],[Code association]]&amp;"_"&amp;Clef_répartition[[#This Row],[Nom association]]</f>
        <v>ERM_Association intercommunale pour l'épuration des eaux usées de la région morgienne</v>
      </c>
      <c r="E12373">
        <f>COUNTIFS(D$2:D12373,Clef_répartition[[#This Row],[Code_Nom]],J$2:J12373,Clef_répartition[[#This Row],[Année]])</f>
        <v>1</v>
      </c>
      <c r="F12373">
        <f>IF(Clef_répartition[[#This Row],[Code_Nom]]=D12372,F12372-1,(COUNTIFS(Clef_répartition[Code_Nom],Clef_répartition[[#This Row],[Code_Nom]],Clef_répartition[Année],Clef_répartition[[#This Row],[Année]])))</f>
        <v>15</v>
      </c>
      <c r="G12373" t="str">
        <f>Clef_répartition[[#This Row],[Code_Nom]]&amp;"_"&amp;Clef_répartition[[#This Row],[Nombre]]&amp;"_"&amp;Clef_répartition[[#This Row],[Année]]</f>
        <v>ERM_Association intercommunale pour l'épuration des eaux usées de la région morgienne_1_2022</v>
      </c>
      <c r="H12373">
        <v>5628</v>
      </c>
      <c r="I12373" t="s">
        <v>67</v>
      </c>
      <c r="J12373">
        <v>2022</v>
      </c>
      <c r="K12373">
        <v>8.8000000000000005E-3</v>
      </c>
    </row>
    <row r="12374" spans="1:11" x14ac:dyDescent="0.25">
      <c r="A12374" t="s">
        <v>713</v>
      </c>
      <c r="B12374" t="s">
        <v>640</v>
      </c>
      <c r="C12374" t="s">
        <v>641</v>
      </c>
      <c r="D12374" t="str">
        <f>Clef_répartition[[#This Row],[Code association]]&amp;"_"&amp;Clef_répartition[[#This Row],[Nom association]]</f>
        <v>ERM_Association intercommunale pour l'épuration des eaux usées de la région morgienne</v>
      </c>
      <c r="E12374">
        <f>COUNTIFS(D$2:D12374,Clef_répartition[[#This Row],[Code_Nom]],J$2:J12374,Clef_répartition[[#This Row],[Année]])</f>
        <v>2</v>
      </c>
      <c r="F12374">
        <f>IF(Clef_répartition[[#This Row],[Code_Nom]]=D12373,F12373-1,(COUNTIFS(Clef_répartition[Code_Nom],Clef_répartition[[#This Row],[Code_Nom]],Clef_répartition[Année],Clef_répartition[[#This Row],[Année]])))</f>
        <v>14</v>
      </c>
      <c r="G12374" t="str">
        <f>Clef_répartition[[#This Row],[Code_Nom]]&amp;"_"&amp;Clef_répartition[[#This Row],[Nombre]]&amp;"_"&amp;Clef_répartition[[#This Row],[Année]]</f>
        <v>ERM_Association intercommunale pour l'épuration des eaux usées de la région morgienne_2_2022</v>
      </c>
      <c r="H12374">
        <v>5629</v>
      </c>
      <c r="I12374" t="s">
        <v>68</v>
      </c>
      <c r="J12374">
        <v>2022</v>
      </c>
      <c r="K12374">
        <v>8.2000000000000007E-3</v>
      </c>
    </row>
    <row r="12375" spans="1:11" x14ac:dyDescent="0.25">
      <c r="A12375" t="s">
        <v>713</v>
      </c>
      <c r="B12375" t="s">
        <v>640</v>
      </c>
      <c r="C12375" t="s">
        <v>641</v>
      </c>
      <c r="D12375" t="str">
        <f>Clef_répartition[[#This Row],[Code association]]&amp;"_"&amp;Clef_répartition[[#This Row],[Nom association]]</f>
        <v>ERM_Association intercommunale pour l'épuration des eaux usées de la région morgienne</v>
      </c>
      <c r="E12375">
        <f>COUNTIFS(D$2:D12375,Clef_répartition[[#This Row],[Code_Nom]],J$2:J12375,Clef_répartition[[#This Row],[Année]])</f>
        <v>3</v>
      </c>
      <c r="F12375">
        <f>IF(Clef_répartition[[#This Row],[Code_Nom]]=D12374,F12374-1,(COUNTIFS(Clef_répartition[Code_Nom],Clef_répartition[[#This Row],[Code_Nom]],Clef_répartition[Année],Clef_répartition[[#This Row],[Année]])))</f>
        <v>13</v>
      </c>
      <c r="G12375" t="str">
        <f>Clef_répartition[[#This Row],[Code_Nom]]&amp;"_"&amp;Clef_répartition[[#This Row],[Nombre]]&amp;"_"&amp;Clef_répartition[[#This Row],[Année]]</f>
        <v>ERM_Association intercommunale pour l'épuration des eaux usées de la région morgienne_3_2022</v>
      </c>
      <c r="H12375">
        <v>5631</v>
      </c>
      <c r="I12375" t="s">
        <v>92</v>
      </c>
      <c r="J12375">
        <v>2022</v>
      </c>
      <c r="K12375">
        <v>2.2200000000000001E-2</v>
      </c>
    </row>
    <row r="12376" spans="1:11" x14ac:dyDescent="0.25">
      <c r="A12376" t="s">
        <v>713</v>
      </c>
      <c r="B12376" t="s">
        <v>640</v>
      </c>
      <c r="C12376" t="s">
        <v>641</v>
      </c>
      <c r="D12376" t="str">
        <f>Clef_répartition[[#This Row],[Code association]]&amp;"_"&amp;Clef_répartition[[#This Row],[Nom association]]</f>
        <v>ERM_Association intercommunale pour l'épuration des eaux usées de la région morgienne</v>
      </c>
      <c r="E12376">
        <f>COUNTIFS(D$2:D12376,Clef_répartition[[#This Row],[Code_Nom]],J$2:J12376,Clef_répartition[[#This Row],[Année]])</f>
        <v>4</v>
      </c>
      <c r="F12376">
        <f>IF(Clef_répartition[[#This Row],[Code_Nom]]=D12375,F12375-1,(COUNTIFS(Clef_répartition[Code_Nom],Clef_répartition[[#This Row],[Code_Nom]],Clef_répartition[Année],Clef_répartition[[#This Row],[Année]])))</f>
        <v>12</v>
      </c>
      <c r="G12376" t="str">
        <f>Clef_répartition[[#This Row],[Code_Nom]]&amp;"_"&amp;Clef_répartition[[#This Row],[Nombre]]&amp;"_"&amp;Clef_répartition[[#This Row],[Année]]</f>
        <v>ERM_Association intercommunale pour l'épuration des eaux usées de la région morgienne_4_2022</v>
      </c>
      <c r="H12376">
        <v>5632</v>
      </c>
      <c r="I12376" t="s">
        <v>93</v>
      </c>
      <c r="J12376">
        <v>2022</v>
      </c>
      <c r="K12376">
        <v>4.0300000000000002E-2</v>
      </c>
    </row>
    <row r="12377" spans="1:11" x14ac:dyDescent="0.25">
      <c r="A12377" t="s">
        <v>713</v>
      </c>
      <c r="B12377" t="s">
        <v>640</v>
      </c>
      <c r="C12377" t="s">
        <v>641</v>
      </c>
      <c r="D12377" t="str">
        <f>Clef_répartition[[#This Row],[Code association]]&amp;"_"&amp;Clef_répartition[[#This Row],[Nom association]]</f>
        <v>ERM_Association intercommunale pour l'épuration des eaux usées de la région morgienne</v>
      </c>
      <c r="E12377">
        <f>COUNTIFS(D$2:D12377,Clef_répartition[[#This Row],[Code_Nom]],J$2:J12377,Clef_répartition[[#This Row],[Année]])</f>
        <v>5</v>
      </c>
      <c r="F12377">
        <f>IF(Clef_répartition[[#This Row],[Code_Nom]]=D12376,F12376-1,(COUNTIFS(Clef_répartition[Code_Nom],Clef_répartition[[#This Row],[Code_Nom]],Clef_répartition[Année],Clef_répartition[[#This Row],[Année]])))</f>
        <v>11</v>
      </c>
      <c r="G12377" t="str">
        <f>Clef_répartition[[#This Row],[Code_Nom]]&amp;"_"&amp;Clef_répartition[[#This Row],[Nombre]]&amp;"_"&amp;Clef_répartition[[#This Row],[Année]]</f>
        <v>ERM_Association intercommunale pour l'épuration des eaux usées de la région morgienne_5_2022</v>
      </c>
      <c r="H12377">
        <v>5633</v>
      </c>
      <c r="I12377" t="s">
        <v>100</v>
      </c>
      <c r="J12377">
        <v>2022</v>
      </c>
      <c r="K12377">
        <v>6.9500000000000006E-2</v>
      </c>
    </row>
    <row r="12378" spans="1:11" x14ac:dyDescent="0.25">
      <c r="A12378" t="s">
        <v>713</v>
      </c>
      <c r="B12378" t="s">
        <v>640</v>
      </c>
      <c r="C12378" t="s">
        <v>641</v>
      </c>
      <c r="D12378" t="str">
        <f>Clef_répartition[[#This Row],[Code association]]&amp;"_"&amp;Clef_répartition[[#This Row],[Nom association]]</f>
        <v>ERM_Association intercommunale pour l'épuration des eaux usées de la région morgienne</v>
      </c>
      <c r="E12378">
        <f>COUNTIFS(D$2:D12378,Clef_répartition[[#This Row],[Code_Nom]],J$2:J12378,Clef_répartition[[#This Row],[Année]])</f>
        <v>6</v>
      </c>
      <c r="F12378">
        <f>IF(Clef_répartition[[#This Row],[Code_Nom]]=D12377,F12377-1,(COUNTIFS(Clef_répartition[Code_Nom],Clef_répartition[[#This Row],[Code_Nom]],Clef_répartition[Année],Clef_répartition[[#This Row],[Année]])))</f>
        <v>10</v>
      </c>
      <c r="G12378" t="str">
        <f>Clef_répartition[[#This Row],[Code_Nom]]&amp;"_"&amp;Clef_répartition[[#This Row],[Nombre]]&amp;"_"&amp;Clef_répartition[[#This Row],[Année]]</f>
        <v>ERM_Association intercommunale pour l'épuration des eaux usées de la région morgienne_6_2022</v>
      </c>
      <c r="H12378">
        <v>5634</v>
      </c>
      <c r="I12378" t="s">
        <v>101</v>
      </c>
      <c r="J12378">
        <v>2022</v>
      </c>
      <c r="K12378">
        <v>4.7399999999999998E-2</v>
      </c>
    </row>
    <row r="12379" spans="1:11" x14ac:dyDescent="0.25">
      <c r="A12379" t="s">
        <v>713</v>
      </c>
      <c r="B12379" t="s">
        <v>640</v>
      </c>
      <c r="C12379" t="s">
        <v>641</v>
      </c>
      <c r="D12379" t="str">
        <f>Clef_répartition[[#This Row],[Code association]]&amp;"_"&amp;Clef_répartition[[#This Row],[Nom association]]</f>
        <v>ERM_Association intercommunale pour l'épuration des eaux usées de la région morgienne</v>
      </c>
      <c r="E12379">
        <f>COUNTIFS(D$2:D12379,Clef_répartition[[#This Row],[Code_Nom]],J$2:J12379,Clef_répartition[[#This Row],[Année]])</f>
        <v>7</v>
      </c>
      <c r="F12379">
        <f>IF(Clef_répartition[[#This Row],[Code_Nom]]=D12378,F12378-1,(COUNTIFS(Clef_répartition[Code_Nom],Clef_répartition[[#This Row],[Code_Nom]],Clef_répartition[Année],Clef_répartition[[#This Row],[Année]])))</f>
        <v>9</v>
      </c>
      <c r="G12379" t="str">
        <f>Clef_répartition[[#This Row],[Code_Nom]]&amp;"_"&amp;Clef_répartition[[#This Row],[Nombre]]&amp;"_"&amp;Clef_répartition[[#This Row],[Année]]</f>
        <v>ERM_Association intercommunale pour l'épuration des eaux usées de la région morgienne_7_2022</v>
      </c>
      <c r="H12379">
        <v>5635</v>
      </c>
      <c r="I12379" t="s">
        <v>103</v>
      </c>
      <c r="J12379">
        <v>2022</v>
      </c>
      <c r="K12379">
        <v>7.6999999999999999E-2</v>
      </c>
    </row>
    <row r="12380" spans="1:11" x14ac:dyDescent="0.25">
      <c r="A12380" t="s">
        <v>713</v>
      </c>
      <c r="B12380" t="s">
        <v>640</v>
      </c>
      <c r="C12380" t="s">
        <v>641</v>
      </c>
      <c r="D12380" t="str">
        <f>Clef_répartition[[#This Row],[Code association]]&amp;"_"&amp;Clef_répartition[[#This Row],[Nom association]]</f>
        <v>ERM_Association intercommunale pour l'épuration des eaux usées de la région morgienne</v>
      </c>
      <c r="E12380">
        <f>COUNTIFS(D$2:D12380,Clef_répartition[[#This Row],[Code_Nom]],J$2:J12380,Clef_répartition[[#This Row],[Année]])</f>
        <v>8</v>
      </c>
      <c r="F12380">
        <f>IF(Clef_répartition[[#This Row],[Code_Nom]]=D12379,F12379-1,(COUNTIFS(Clef_répartition[Code_Nom],Clef_répartition[[#This Row],[Code_Nom]],Clef_répartition[Année],Clef_répartition[[#This Row],[Année]])))</f>
        <v>8</v>
      </c>
      <c r="G12380" t="str">
        <f>Clef_répartition[[#This Row],[Code_Nom]]&amp;"_"&amp;Clef_répartition[[#This Row],[Nombre]]&amp;"_"&amp;Clef_répartition[[#This Row],[Année]]</f>
        <v>ERM_Association intercommunale pour l'épuration des eaux usées de la région morgienne_8_2022</v>
      </c>
      <c r="H12380">
        <v>5656</v>
      </c>
      <c r="I12380" t="s">
        <v>135</v>
      </c>
      <c r="J12380">
        <v>2022</v>
      </c>
      <c r="K12380">
        <v>1.3100000000000001E-2</v>
      </c>
    </row>
    <row r="12381" spans="1:11" x14ac:dyDescent="0.25">
      <c r="A12381" t="s">
        <v>713</v>
      </c>
      <c r="B12381" t="s">
        <v>640</v>
      </c>
      <c r="C12381" t="s">
        <v>641</v>
      </c>
      <c r="D12381" t="str">
        <f>Clef_répartition[[#This Row],[Code association]]&amp;"_"&amp;Clef_répartition[[#This Row],[Nom association]]</f>
        <v>ERM_Association intercommunale pour l'épuration des eaux usées de la région morgienne</v>
      </c>
      <c r="E12381">
        <f>COUNTIFS(D$2:D12381,Clef_répartition[[#This Row],[Code_Nom]],J$2:J12381,Clef_répartition[[#This Row],[Année]])</f>
        <v>9</v>
      </c>
      <c r="F12381">
        <f>IF(Clef_répartition[[#This Row],[Code_Nom]]=D12380,F12380-1,(COUNTIFS(Clef_répartition[Code_Nom],Clef_répartition[[#This Row],[Code_Nom]],Clef_répartition[Année],Clef_répartition[[#This Row],[Année]])))</f>
        <v>7</v>
      </c>
      <c r="G12381" t="str">
        <f>Clef_répartition[[#This Row],[Code_Nom]]&amp;"_"&amp;Clef_répartition[[#This Row],[Nombre]]&amp;"_"&amp;Clef_répartition[[#This Row],[Année]]</f>
        <v>ERM_Association intercommunale pour l'épuration des eaux usées de la région morgienne_9_2022</v>
      </c>
      <c r="H12381">
        <v>5638</v>
      </c>
      <c r="I12381" t="s">
        <v>161</v>
      </c>
      <c r="J12381">
        <v>2022</v>
      </c>
      <c r="K12381">
        <v>7.4899999999999994E-2</v>
      </c>
    </row>
    <row r="12382" spans="1:11" x14ac:dyDescent="0.25">
      <c r="A12382" t="s">
        <v>713</v>
      </c>
      <c r="B12382" t="s">
        <v>640</v>
      </c>
      <c r="C12382" t="s">
        <v>641</v>
      </c>
      <c r="D12382" t="str">
        <f>Clef_répartition[[#This Row],[Code association]]&amp;"_"&amp;Clef_répartition[[#This Row],[Nom association]]</f>
        <v>ERM_Association intercommunale pour l'épuration des eaux usées de la région morgienne</v>
      </c>
      <c r="E12382">
        <f>COUNTIFS(D$2:D12382,Clef_répartition[[#This Row],[Code_Nom]],J$2:J12382,Clef_répartition[[#This Row],[Année]])</f>
        <v>10</v>
      </c>
      <c r="F12382">
        <f>IF(Clef_répartition[[#This Row],[Code_Nom]]=D12381,F12381-1,(COUNTIFS(Clef_répartition[Code_Nom],Clef_répartition[[#This Row],[Code_Nom]],Clef_répartition[Année],Clef_répartition[[#This Row],[Année]])))</f>
        <v>6</v>
      </c>
      <c r="G12382" t="str">
        <f>Clef_répartition[[#This Row],[Code_Nom]]&amp;"_"&amp;Clef_répartition[[#This Row],[Nombre]]&amp;"_"&amp;Clef_répartition[[#This Row],[Année]]</f>
        <v>ERM_Association intercommunale pour l'épuration des eaux usées de la région morgienne_10_2022</v>
      </c>
      <c r="H12382">
        <v>5642</v>
      </c>
      <c r="I12382" t="s">
        <v>190</v>
      </c>
      <c r="J12382">
        <v>2022</v>
      </c>
      <c r="K12382">
        <v>0.37490000000000001</v>
      </c>
    </row>
    <row r="12383" spans="1:11" x14ac:dyDescent="0.25">
      <c r="A12383" t="s">
        <v>713</v>
      </c>
      <c r="B12383" t="s">
        <v>640</v>
      </c>
      <c r="C12383" t="s">
        <v>641</v>
      </c>
      <c r="D12383" t="str">
        <f>Clef_répartition[[#This Row],[Code association]]&amp;"_"&amp;Clef_répartition[[#This Row],[Nom association]]</f>
        <v>ERM_Association intercommunale pour l'épuration des eaux usées de la région morgienne</v>
      </c>
      <c r="E12383">
        <f>COUNTIFS(D$2:D12383,Clef_répartition[[#This Row],[Code_Nom]],J$2:J12383,Clef_répartition[[#This Row],[Année]])</f>
        <v>11</v>
      </c>
      <c r="F12383">
        <f>IF(Clef_répartition[[#This Row],[Code_Nom]]=D12382,F12382-1,(COUNTIFS(Clef_répartition[Code_Nom],Clef_répartition[[#This Row],[Code_Nom]],Clef_répartition[Année],Clef_répartition[[#This Row],[Année]])))</f>
        <v>5</v>
      </c>
      <c r="G12383" t="str">
        <f>Clef_répartition[[#This Row],[Code_Nom]]&amp;"_"&amp;Clef_répartition[[#This Row],[Nombre]]&amp;"_"&amp;Clef_répartition[[#This Row],[Année]]</f>
        <v>ERM_Association intercommunale pour l'épuration des eaux usées de la région morgienne_11_2022</v>
      </c>
      <c r="H12383">
        <v>5643</v>
      </c>
      <c r="I12383" t="s">
        <v>221</v>
      </c>
      <c r="J12383">
        <v>2022</v>
      </c>
      <c r="K12383">
        <v>0.11310000000000001</v>
      </c>
    </row>
    <row r="12384" spans="1:11" x14ac:dyDescent="0.25">
      <c r="A12384" t="s">
        <v>713</v>
      </c>
      <c r="B12384" t="s">
        <v>640</v>
      </c>
      <c r="C12384" t="s">
        <v>641</v>
      </c>
      <c r="D12384" t="str">
        <f>Clef_répartition[[#This Row],[Code association]]&amp;"_"&amp;Clef_répartition[[#This Row],[Nom association]]</f>
        <v>ERM_Association intercommunale pour l'épuration des eaux usées de la région morgienne</v>
      </c>
      <c r="E12384">
        <f>COUNTIFS(D$2:D12384,Clef_répartition[[#This Row],[Code_Nom]],J$2:J12384,Clef_répartition[[#This Row],[Année]])</f>
        <v>12</v>
      </c>
      <c r="F12384">
        <f>IF(Clef_répartition[[#This Row],[Code_Nom]]=D12383,F12383-1,(COUNTIFS(Clef_répartition[Code_Nom],Clef_répartition[[#This Row],[Code_Nom]],Clef_répartition[Année],Clef_répartition[[#This Row],[Année]])))</f>
        <v>4</v>
      </c>
      <c r="G12384" t="str">
        <f>Clef_répartition[[#This Row],[Code_Nom]]&amp;"_"&amp;Clef_répartition[[#This Row],[Nombre]]&amp;"_"&amp;Clef_répartition[[#This Row],[Année]]</f>
        <v>ERM_Association intercommunale pour l'épuration des eaux usées de la région morgienne_12_2022</v>
      </c>
      <c r="H12384">
        <v>5649</v>
      </c>
      <c r="I12384" t="s">
        <v>264</v>
      </c>
      <c r="J12384">
        <v>2022</v>
      </c>
      <c r="K12384">
        <v>7.4099999999999999E-2</v>
      </c>
    </row>
    <row r="12385" spans="1:11" x14ac:dyDescent="0.25">
      <c r="A12385" t="s">
        <v>713</v>
      </c>
      <c r="B12385" t="s">
        <v>640</v>
      </c>
      <c r="C12385" t="s">
        <v>641</v>
      </c>
      <c r="D12385" t="str">
        <f>Clef_répartition[[#This Row],[Code association]]&amp;"_"&amp;Clef_répartition[[#This Row],[Nom association]]</f>
        <v>ERM_Association intercommunale pour l'épuration des eaux usées de la région morgienne</v>
      </c>
      <c r="E12385">
        <f>COUNTIFS(D$2:D12385,Clef_répartition[[#This Row],[Code_Nom]],J$2:J12385,Clef_répartition[[#This Row],[Année]])</f>
        <v>13</v>
      </c>
      <c r="F12385">
        <f>IF(Clef_répartition[[#This Row],[Code_Nom]]=D12384,F12384-1,(COUNTIFS(Clef_répartition[Code_Nom],Clef_répartition[[#This Row],[Code_Nom]],Clef_répartition[Année],Clef_répartition[[#This Row],[Année]])))</f>
        <v>3</v>
      </c>
      <c r="G12385" t="str">
        <f>Clef_répartition[[#This Row],[Code_Nom]]&amp;"_"&amp;Clef_répartition[[#This Row],[Nombre]]&amp;"_"&amp;Clef_répartition[[#This Row],[Année]]</f>
        <v>ERM_Association intercommunale pour l'épuration des eaux usées de la région morgienne_13_2022</v>
      </c>
      <c r="H12385">
        <v>5650</v>
      </c>
      <c r="I12385" t="s">
        <v>276</v>
      </c>
      <c r="J12385">
        <v>2022</v>
      </c>
      <c r="K12385">
        <v>9.4000000000000004E-3</v>
      </c>
    </row>
    <row r="12386" spans="1:11" x14ac:dyDescent="0.25">
      <c r="A12386" t="s">
        <v>713</v>
      </c>
      <c r="B12386" t="s">
        <v>640</v>
      </c>
      <c r="C12386" t="s">
        <v>641</v>
      </c>
      <c r="D12386" t="str">
        <f>Clef_répartition[[#This Row],[Code association]]&amp;"_"&amp;Clef_répartition[[#This Row],[Nom association]]</f>
        <v>ERM_Association intercommunale pour l'épuration des eaux usées de la région morgienne</v>
      </c>
      <c r="E12386">
        <f>COUNTIFS(D$2:D12386,Clef_répartition[[#This Row],[Code_Nom]],J$2:J12386,Clef_répartition[[#This Row],[Année]])</f>
        <v>14</v>
      </c>
      <c r="F12386">
        <f>IF(Clef_répartition[[#This Row],[Code_Nom]]=D12385,F12385-1,(COUNTIFS(Clef_répartition[Code_Nom],Clef_répartition[[#This Row],[Code_Nom]],Clef_répartition[Année],Clef_répartition[[#This Row],[Année]])))</f>
        <v>2</v>
      </c>
      <c r="G12386" t="str">
        <f>Clef_répartition[[#This Row],[Code_Nom]]&amp;"_"&amp;Clef_répartition[[#This Row],[Nombre]]&amp;"_"&amp;Clef_répartition[[#This Row],[Année]]</f>
        <v>ERM_Association intercommunale pour l'épuration des eaux usées de la région morgienne_14_2022</v>
      </c>
      <c r="H12386">
        <v>5653</v>
      </c>
      <c r="I12386" t="s">
        <v>291</v>
      </c>
      <c r="J12386">
        <v>2022</v>
      </c>
      <c r="K12386">
        <v>2.1399999999999999E-2</v>
      </c>
    </row>
    <row r="12387" spans="1:11" x14ac:dyDescent="0.25">
      <c r="A12387" t="s">
        <v>713</v>
      </c>
      <c r="B12387" t="s">
        <v>640</v>
      </c>
      <c r="C12387" t="s">
        <v>641</v>
      </c>
      <c r="D12387" t="str">
        <f>Clef_répartition[[#This Row],[Code association]]&amp;"_"&amp;Clef_répartition[[#This Row],[Nom association]]</f>
        <v>ERM_Association intercommunale pour l'épuration des eaux usées de la région morgienne</v>
      </c>
      <c r="E12387">
        <f>COUNTIFS(D$2:D12387,Clef_répartition[[#This Row],[Code_Nom]],J$2:J12387,Clef_répartition[[#This Row],[Année]])</f>
        <v>15</v>
      </c>
      <c r="F12387">
        <f>IF(Clef_répartition[[#This Row],[Code_Nom]]=D12386,F12386-1,(COUNTIFS(Clef_répartition[Code_Nom],Clef_répartition[[#This Row],[Code_Nom]],Clef_répartition[Année],Clef_répartition[[#This Row],[Année]])))</f>
        <v>1</v>
      </c>
      <c r="G12387" t="str">
        <f>Clef_répartition[[#This Row],[Code_Nom]]&amp;"_"&amp;Clef_répartition[[#This Row],[Nombre]]&amp;"_"&amp;Clef_répartition[[#This Row],[Année]]</f>
        <v>ERM_Association intercommunale pour l'épuration des eaux usées de la région morgienne_15_2022</v>
      </c>
      <c r="H12387">
        <v>5655</v>
      </c>
      <c r="I12387" t="s">
        <v>297</v>
      </c>
      <c r="J12387">
        <v>2022</v>
      </c>
      <c r="K12387">
        <v>4.5600000000000002E-2</v>
      </c>
    </row>
    <row r="12388" spans="1:11" x14ac:dyDescent="0.25">
      <c r="A12388" t="s">
        <v>713</v>
      </c>
      <c r="B12388" t="s">
        <v>699</v>
      </c>
      <c r="C12388" t="s">
        <v>700</v>
      </c>
      <c r="D1238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88">
        <f>COUNTIFS(D$2:D12388,Clef_répartition[[#This Row],[Code_Nom]],J$2:J12388,Clef_répartition[[#This Row],[Année]])</f>
        <v>1</v>
      </c>
      <c r="F12388">
        <f>IF(Clef_répartition[[#This Row],[Code_Nom]]=D12387,F12387-1,(COUNTIFS(Clef_répartition[Code_Nom],Clef_répartition[[#This Row],[Code_Nom]],Clef_répartition[Année],Clef_répartition[[#This Row],[Année]])))</f>
        <v>15</v>
      </c>
      <c r="G1238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d'Aigle_1_2022</v>
      </c>
      <c r="H12388">
        <v>5401</v>
      </c>
      <c r="I12388" t="s">
        <v>3</v>
      </c>
      <c r="J12388">
        <v>2022</v>
      </c>
      <c r="K12388">
        <v>0.23</v>
      </c>
    </row>
    <row r="12389" spans="1:11" x14ac:dyDescent="0.25">
      <c r="A12389" t="s">
        <v>713</v>
      </c>
      <c r="B12389" t="s">
        <v>699</v>
      </c>
      <c r="C12389" t="s">
        <v>700</v>
      </c>
      <c r="D1238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89">
        <f>COUNTIFS(D$2:D12389,Clef_répartition[[#This Row],[Code_Nom]],J$2:J12389,Clef_répartition[[#This Row],[Année]])</f>
        <v>2</v>
      </c>
      <c r="F12389">
        <f>IF(Clef_répartition[[#This Row],[Code_Nom]]=D12388,F12388-1,(COUNTIFS(Clef_répartition[Code_Nom],Clef_répartition[[#This Row],[Code_Nom]],Clef_répartition[Année],Clef_répartition[[#This Row],[Année]])))</f>
        <v>14</v>
      </c>
      <c r="G1238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d'Aigle_2_2022</v>
      </c>
      <c r="H12389">
        <v>5402</v>
      </c>
      <c r="I12389" t="s">
        <v>22</v>
      </c>
      <c r="J12389">
        <v>2022</v>
      </c>
      <c r="K12389">
        <v>0.17</v>
      </c>
    </row>
    <row r="12390" spans="1:11" x14ac:dyDescent="0.25">
      <c r="A12390" t="s">
        <v>713</v>
      </c>
      <c r="B12390" t="s">
        <v>699</v>
      </c>
      <c r="C12390" t="s">
        <v>700</v>
      </c>
      <c r="D1239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0">
        <f>COUNTIFS(D$2:D12390,Clef_répartition[[#This Row],[Code_Nom]],J$2:J12390,Clef_répartition[[#This Row],[Année]])</f>
        <v>3</v>
      </c>
      <c r="F12390">
        <f>IF(Clef_répartition[[#This Row],[Code_Nom]]=D12389,F12389-1,(COUNTIFS(Clef_répartition[Code_Nom],Clef_répartition[[#This Row],[Code_Nom]],Clef_répartition[Année],Clef_répartition[[#This Row],[Année]])))</f>
        <v>13</v>
      </c>
      <c r="G1239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d'Aigle_3_2022</v>
      </c>
      <c r="H12390">
        <v>5403</v>
      </c>
      <c r="I12390" t="s">
        <v>63</v>
      </c>
      <c r="J12390">
        <v>2022</v>
      </c>
      <c r="K12390">
        <v>0.01</v>
      </c>
    </row>
    <row r="12391" spans="1:11" x14ac:dyDescent="0.25">
      <c r="A12391" t="s">
        <v>713</v>
      </c>
      <c r="B12391" t="s">
        <v>699</v>
      </c>
      <c r="C12391" t="s">
        <v>700</v>
      </c>
      <c r="D1239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1">
        <f>COUNTIFS(D$2:D12391,Clef_répartition[[#This Row],[Code_Nom]],J$2:J12391,Clef_répartition[[#This Row],[Année]])</f>
        <v>4</v>
      </c>
      <c r="F12391">
        <f>IF(Clef_répartition[[#This Row],[Code_Nom]]=D12390,F12390-1,(COUNTIFS(Clef_répartition[Code_Nom],Clef_répartition[[#This Row],[Code_Nom]],Clef_répartition[Année],Clef_répartition[[#This Row],[Année]])))</f>
        <v>12</v>
      </c>
      <c r="G1239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d'Aigle_4_2022</v>
      </c>
      <c r="H12391">
        <v>5404</v>
      </c>
      <c r="I12391" t="s">
        <v>73</v>
      </c>
      <c r="J12391">
        <v>2022</v>
      </c>
      <c r="K12391">
        <v>0.01</v>
      </c>
    </row>
    <row r="12392" spans="1:11" x14ac:dyDescent="0.25">
      <c r="A12392" t="s">
        <v>713</v>
      </c>
      <c r="B12392" t="s">
        <v>699</v>
      </c>
      <c r="C12392" t="s">
        <v>700</v>
      </c>
      <c r="D1239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2">
        <f>COUNTIFS(D$2:D12392,Clef_répartition[[#This Row],[Code_Nom]],J$2:J12392,Clef_répartition[[#This Row],[Année]])</f>
        <v>5</v>
      </c>
      <c r="F12392">
        <f>IF(Clef_répartition[[#This Row],[Code_Nom]]=D12391,F12391-1,(COUNTIFS(Clef_répartition[Code_Nom],Clef_répartition[[#This Row],[Code_Nom]],Clef_répartition[Année],Clef_répartition[[#This Row],[Année]])))</f>
        <v>11</v>
      </c>
      <c r="G1239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d'Aigle_5_2022</v>
      </c>
      <c r="H12392">
        <v>5405</v>
      </c>
      <c r="I12392" t="s">
        <v>134</v>
      </c>
      <c r="J12392">
        <v>2022</v>
      </c>
      <c r="K12392">
        <v>0.03</v>
      </c>
    </row>
    <row r="12393" spans="1:11" x14ac:dyDescent="0.25">
      <c r="A12393" t="s">
        <v>713</v>
      </c>
      <c r="B12393" t="s">
        <v>699</v>
      </c>
      <c r="C12393" t="s">
        <v>700</v>
      </c>
      <c r="D1239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3">
        <f>COUNTIFS(D$2:D12393,Clef_répartition[[#This Row],[Code_Nom]],J$2:J12393,Clef_répartition[[#This Row],[Année]])</f>
        <v>6</v>
      </c>
      <c r="F12393">
        <f>IF(Clef_répartition[[#This Row],[Code_Nom]]=D12392,F12392-1,(COUNTIFS(Clef_répartition[Code_Nom],Clef_répartition[[#This Row],[Code_Nom]],Clef_répartition[Année],Clef_répartition[[#This Row],[Année]])))</f>
        <v>10</v>
      </c>
      <c r="G1239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d'Aigle_6_2022</v>
      </c>
      <c r="H12393">
        <v>5406</v>
      </c>
      <c r="I12393" t="s">
        <v>152</v>
      </c>
      <c r="J12393">
        <v>2022</v>
      </c>
      <c r="K12393">
        <v>0.02</v>
      </c>
    </row>
    <row r="12394" spans="1:11" x14ac:dyDescent="0.25">
      <c r="A12394" t="s">
        <v>713</v>
      </c>
      <c r="B12394" t="s">
        <v>699</v>
      </c>
      <c r="C12394" t="s">
        <v>700</v>
      </c>
      <c r="D1239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4">
        <f>COUNTIFS(D$2:D12394,Clef_répartition[[#This Row],[Code_Nom]],J$2:J12394,Clef_répartition[[#This Row],[Année]])</f>
        <v>7</v>
      </c>
      <c r="F12394">
        <f>IF(Clef_répartition[[#This Row],[Code_Nom]]=D12393,F12393-1,(COUNTIFS(Clef_répartition[Code_Nom],Clef_répartition[[#This Row],[Code_Nom]],Clef_répartition[Année],Clef_répartition[[#This Row],[Année]])))</f>
        <v>9</v>
      </c>
      <c r="G1239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d'Aigle_7_2022</v>
      </c>
      <c r="H12394">
        <v>5407</v>
      </c>
      <c r="I12394" t="s">
        <v>159</v>
      </c>
      <c r="J12394">
        <v>2022</v>
      </c>
      <c r="K12394">
        <v>0.08</v>
      </c>
    </row>
    <row r="12395" spans="1:11" x14ac:dyDescent="0.25">
      <c r="A12395" t="s">
        <v>713</v>
      </c>
      <c r="B12395" t="s">
        <v>699</v>
      </c>
      <c r="C12395" t="s">
        <v>700</v>
      </c>
      <c r="D1239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5">
        <f>COUNTIFS(D$2:D12395,Clef_répartition[[#This Row],[Code_Nom]],J$2:J12395,Clef_répartition[[#This Row],[Année]])</f>
        <v>8</v>
      </c>
      <c r="F12395">
        <f>IF(Clef_répartition[[#This Row],[Code_Nom]]=D12394,F12394-1,(COUNTIFS(Clef_répartition[Code_Nom],Clef_répartition[[#This Row],[Code_Nom]],Clef_répartition[Année],Clef_répartition[[#This Row],[Année]])))</f>
        <v>8</v>
      </c>
      <c r="G1239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d'Aigle_8_2022</v>
      </c>
      <c r="H12395">
        <v>5408</v>
      </c>
      <c r="I12395" t="s">
        <v>195</v>
      </c>
      <c r="J12395">
        <v>2022</v>
      </c>
      <c r="K12395">
        <v>0.03</v>
      </c>
    </row>
    <row r="12396" spans="1:11" x14ac:dyDescent="0.25">
      <c r="A12396" t="s">
        <v>713</v>
      </c>
      <c r="B12396" t="s">
        <v>699</v>
      </c>
      <c r="C12396" t="s">
        <v>700</v>
      </c>
      <c r="D1239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6">
        <f>COUNTIFS(D$2:D12396,Clef_répartition[[#This Row],[Code_Nom]],J$2:J12396,Clef_répartition[[#This Row],[Année]])</f>
        <v>9</v>
      </c>
      <c r="F12396">
        <f>IF(Clef_répartition[[#This Row],[Code_Nom]]=D12395,F12395-1,(COUNTIFS(Clef_répartition[Code_Nom],Clef_répartition[[#This Row],[Code_Nom]],Clef_répartition[Année],Clef_répartition[[#This Row],[Année]])))</f>
        <v>7</v>
      </c>
      <c r="G1239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d'Aigle_9_2022</v>
      </c>
      <c r="H12396">
        <v>5409</v>
      </c>
      <c r="I12396" t="s">
        <v>198</v>
      </c>
      <c r="J12396">
        <v>2022</v>
      </c>
      <c r="K12396">
        <v>0.16</v>
      </c>
    </row>
    <row r="12397" spans="1:11" x14ac:dyDescent="0.25">
      <c r="A12397" t="s">
        <v>713</v>
      </c>
      <c r="B12397" t="s">
        <v>699</v>
      </c>
      <c r="C12397" t="s">
        <v>700</v>
      </c>
      <c r="D1239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7">
        <f>COUNTIFS(D$2:D12397,Clef_répartition[[#This Row],[Code_Nom]],J$2:J12397,Clef_répartition[[#This Row],[Année]])</f>
        <v>10</v>
      </c>
      <c r="F12397">
        <f>IF(Clef_répartition[[#This Row],[Code_Nom]]=D12396,F12396-1,(COUNTIFS(Clef_répartition[Code_Nom],Clef_répartition[[#This Row],[Code_Nom]],Clef_répartition[Année],Clef_répartition[[#This Row],[Année]])))</f>
        <v>6</v>
      </c>
      <c r="G1239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d'Aigle_10_2022</v>
      </c>
      <c r="H12397">
        <v>5410</v>
      </c>
      <c r="I12397" t="s">
        <v>203</v>
      </c>
      <c r="J12397">
        <v>2022</v>
      </c>
      <c r="K12397">
        <v>0.02</v>
      </c>
    </row>
    <row r="12398" spans="1:11" x14ac:dyDescent="0.25">
      <c r="A12398" t="s">
        <v>713</v>
      </c>
      <c r="B12398" t="s">
        <v>699</v>
      </c>
      <c r="C12398" t="s">
        <v>700</v>
      </c>
      <c r="D1239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8">
        <f>COUNTIFS(D$2:D12398,Clef_répartition[[#This Row],[Code_Nom]],J$2:J12398,Clef_répartition[[#This Row],[Année]])</f>
        <v>11</v>
      </c>
      <c r="F12398">
        <f>IF(Clef_répartition[[#This Row],[Code_Nom]]=D12397,F12397-1,(COUNTIFS(Clef_répartition[Code_Nom],Clef_répartition[[#This Row],[Code_Nom]],Clef_répartition[Année],Clef_répartition[[#This Row],[Année]])))</f>
        <v>5</v>
      </c>
      <c r="G1239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d'Aigle_11_2022</v>
      </c>
      <c r="H12398">
        <v>5411</v>
      </c>
      <c r="I12398" t="s">
        <v>204</v>
      </c>
      <c r="J12398">
        <v>2022</v>
      </c>
      <c r="K12398">
        <v>0.03</v>
      </c>
    </row>
    <row r="12399" spans="1:11" x14ac:dyDescent="0.25">
      <c r="A12399" t="s">
        <v>713</v>
      </c>
      <c r="B12399" t="s">
        <v>699</v>
      </c>
      <c r="C12399" t="s">
        <v>700</v>
      </c>
      <c r="D1239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399">
        <f>COUNTIFS(D$2:D12399,Clef_répartition[[#This Row],[Code_Nom]],J$2:J12399,Clef_répartition[[#This Row],[Année]])</f>
        <v>12</v>
      </c>
      <c r="F12399">
        <f>IF(Clef_répartition[[#This Row],[Code_Nom]]=D12398,F12398-1,(COUNTIFS(Clef_répartition[Code_Nom],Clef_répartition[[#This Row],[Code_Nom]],Clef_répartition[Année],Clef_répartition[[#This Row],[Année]])))</f>
        <v>4</v>
      </c>
      <c r="G1239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d'Aigle_12_2022</v>
      </c>
      <c r="H12399">
        <v>5412</v>
      </c>
      <c r="I12399" t="s">
        <v>229</v>
      </c>
      <c r="J12399">
        <v>2022</v>
      </c>
      <c r="K12399">
        <v>0.02</v>
      </c>
    </row>
    <row r="12400" spans="1:11" x14ac:dyDescent="0.25">
      <c r="A12400" t="s">
        <v>713</v>
      </c>
      <c r="B12400" t="s">
        <v>699</v>
      </c>
      <c r="C12400" t="s">
        <v>700</v>
      </c>
      <c r="D1240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400">
        <f>COUNTIFS(D$2:D12400,Clef_répartition[[#This Row],[Code_Nom]],J$2:J12400,Clef_répartition[[#This Row],[Année]])</f>
        <v>13</v>
      </c>
      <c r="F12400">
        <f>IF(Clef_répartition[[#This Row],[Code_Nom]]=D12399,F12399-1,(COUNTIFS(Clef_répartition[Code_Nom],Clef_répartition[[#This Row],[Code_Nom]],Clef_répartition[Année],Clef_répartition[[#This Row],[Année]])))</f>
        <v>3</v>
      </c>
      <c r="G1240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d'Aigle_13_2022</v>
      </c>
      <c r="H12400">
        <v>5413</v>
      </c>
      <c r="I12400" t="s">
        <v>231</v>
      </c>
      <c r="J12400">
        <v>2022</v>
      </c>
      <c r="K12400">
        <v>0.04</v>
      </c>
    </row>
    <row r="12401" spans="1:11" x14ac:dyDescent="0.25">
      <c r="A12401" t="s">
        <v>713</v>
      </c>
      <c r="B12401" t="s">
        <v>699</v>
      </c>
      <c r="C12401" t="s">
        <v>700</v>
      </c>
      <c r="D1240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401">
        <f>COUNTIFS(D$2:D12401,Clef_répartition[[#This Row],[Code_Nom]],J$2:J12401,Clef_répartition[[#This Row],[Année]])</f>
        <v>14</v>
      </c>
      <c r="F12401">
        <f>IF(Clef_répartition[[#This Row],[Code_Nom]]=D12400,F12400-1,(COUNTIFS(Clef_répartition[Code_Nom],Clef_répartition[[#This Row],[Code_Nom]],Clef_répartition[Année],Clef_répartition[[#This Row],[Année]])))</f>
        <v>2</v>
      </c>
      <c r="G1240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d'Aigle_14_2022</v>
      </c>
      <c r="H12401">
        <v>5414</v>
      </c>
      <c r="I12401" t="s">
        <v>286</v>
      </c>
      <c r="J12401">
        <v>2022</v>
      </c>
      <c r="K12401">
        <v>0.13</v>
      </c>
    </row>
    <row r="12402" spans="1:11" x14ac:dyDescent="0.25">
      <c r="A12402" t="s">
        <v>713</v>
      </c>
      <c r="B12402" t="s">
        <v>699</v>
      </c>
      <c r="C12402" t="s">
        <v>700</v>
      </c>
      <c r="D1240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2402">
        <f>COUNTIFS(D$2:D12402,Clef_répartition[[#This Row],[Code_Nom]],J$2:J12402,Clef_répartition[[#This Row],[Année]])</f>
        <v>15</v>
      </c>
      <c r="F12402">
        <f>IF(Clef_répartition[[#This Row],[Code_Nom]]=D12401,F12401-1,(COUNTIFS(Clef_répartition[Code_Nom],Clef_répartition[[#This Row],[Code_Nom]],Clef_répartition[Année],Clef_répartition[[#This Row],[Année]])))</f>
        <v>1</v>
      </c>
      <c r="G1240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d'Aigle_15_2022</v>
      </c>
      <c r="H12402">
        <v>5415</v>
      </c>
      <c r="I12402" t="s">
        <v>300</v>
      </c>
      <c r="J12402">
        <v>2022</v>
      </c>
      <c r="K12402">
        <v>0.02</v>
      </c>
    </row>
    <row r="12403" spans="1:11" x14ac:dyDescent="0.25">
      <c r="A12403" t="s">
        <v>713</v>
      </c>
      <c r="B12403" t="s">
        <v>652</v>
      </c>
      <c r="C12403" t="s">
        <v>653</v>
      </c>
      <c r="D12403" t="str">
        <f>Clef_répartition[[#This Row],[Code association]]&amp;"_"&amp;Clef_répartition[[#This Row],[Nom association]]</f>
        <v>ORPC Broye-Vully_Organisation régionale de protection civile Broye-Vully</v>
      </c>
      <c r="E12403">
        <f>COUNTIFS(D$2:D12403,Clef_répartition[[#This Row],[Code_Nom]],J$2:J12403,Clef_répartition[[#This Row],[Année]])</f>
        <v>1</v>
      </c>
      <c r="F12403">
        <f>IF(Clef_répartition[[#This Row],[Code_Nom]]=D12402,F12402-1,(COUNTIFS(Clef_répartition[Code_Nom],Clef_répartition[[#This Row],[Code_Nom]],Clef_répartition[Année],Clef_répartition[[#This Row],[Année]])))</f>
        <v>31</v>
      </c>
      <c r="G12403" t="str">
        <f>Clef_répartition[[#This Row],[Code_Nom]]&amp;"_"&amp;Clef_répartition[[#This Row],[Nombre]]&amp;"_"&amp;Clef_répartition[[#This Row],[Année]]</f>
        <v>ORPC Broye-Vully_Organisation régionale de protection civile Broye-Vully_1_2022</v>
      </c>
      <c r="H12403">
        <v>5451</v>
      </c>
      <c r="I12403" t="s">
        <v>10</v>
      </c>
      <c r="J12403">
        <v>2022</v>
      </c>
      <c r="K12403">
        <v>0.1017</v>
      </c>
    </row>
    <row r="12404" spans="1:11" x14ac:dyDescent="0.25">
      <c r="A12404" t="s">
        <v>713</v>
      </c>
      <c r="B12404" t="s">
        <v>652</v>
      </c>
      <c r="C12404" t="s">
        <v>653</v>
      </c>
      <c r="D12404" t="str">
        <f>Clef_répartition[[#This Row],[Code association]]&amp;"_"&amp;Clef_répartition[[#This Row],[Nom association]]</f>
        <v>ORPC Broye-Vully_Organisation régionale de protection civile Broye-Vully</v>
      </c>
      <c r="E12404">
        <f>COUNTIFS(D$2:D12404,Clef_répartition[[#This Row],[Code_Nom]],J$2:J12404,Clef_répartition[[#This Row],[Année]])</f>
        <v>2</v>
      </c>
      <c r="F12404">
        <f>IF(Clef_répartition[[#This Row],[Code_Nom]]=D12403,F12403-1,(COUNTIFS(Clef_répartition[Code_Nom],Clef_répartition[[#This Row],[Code_Nom]],Clef_répartition[Année],Clef_répartition[[#This Row],[Année]])))</f>
        <v>30</v>
      </c>
      <c r="G12404" t="str">
        <f>Clef_répartition[[#This Row],[Code_Nom]]&amp;"_"&amp;Clef_répartition[[#This Row],[Nombre]]&amp;"_"&amp;Clef_répartition[[#This Row],[Année]]</f>
        <v>ORPC Broye-Vully_Organisation régionale de protection civile Broye-Vully_2_2022</v>
      </c>
      <c r="H12404">
        <v>5663</v>
      </c>
      <c r="I12404" t="s">
        <v>45</v>
      </c>
      <c r="J12404">
        <v>2022</v>
      </c>
      <c r="K12404">
        <v>5.1999999999999998E-3</v>
      </c>
    </row>
    <row r="12405" spans="1:11" x14ac:dyDescent="0.25">
      <c r="A12405" t="s">
        <v>713</v>
      </c>
      <c r="B12405" t="s">
        <v>652</v>
      </c>
      <c r="C12405" t="s">
        <v>653</v>
      </c>
      <c r="D12405" t="str">
        <f>Clef_répartition[[#This Row],[Code association]]&amp;"_"&amp;Clef_répartition[[#This Row],[Nom association]]</f>
        <v>ORPC Broye-Vully_Organisation régionale de protection civile Broye-Vully</v>
      </c>
      <c r="E12405">
        <f>COUNTIFS(D$2:D12405,Clef_répartition[[#This Row],[Code_Nom]],J$2:J12405,Clef_répartition[[#This Row],[Année]])</f>
        <v>3</v>
      </c>
      <c r="F12405">
        <f>IF(Clef_répartition[[#This Row],[Code_Nom]]=D12404,F12404-1,(COUNTIFS(Clef_répartition[Code_Nom],Clef_répartition[[#This Row],[Code_Nom]],Clef_répartition[Année],Clef_répartition[[#This Row],[Année]])))</f>
        <v>29</v>
      </c>
      <c r="G12405" t="str">
        <f>Clef_répartition[[#This Row],[Code_Nom]]&amp;"_"&amp;Clef_répartition[[#This Row],[Nombre]]&amp;"_"&amp;Clef_répartition[[#This Row],[Année]]</f>
        <v>ORPC Broye-Vully_Organisation régionale de protection civile Broye-Vully_3_2022</v>
      </c>
      <c r="H12405">
        <v>5812</v>
      </c>
      <c r="I12405" t="s">
        <v>48</v>
      </c>
      <c r="J12405">
        <v>2022</v>
      </c>
      <c r="K12405">
        <v>3.7000000000000002E-3</v>
      </c>
    </row>
    <row r="12406" spans="1:11" x14ac:dyDescent="0.25">
      <c r="A12406" t="s">
        <v>713</v>
      </c>
      <c r="B12406" t="s">
        <v>652</v>
      </c>
      <c r="C12406" t="s">
        <v>653</v>
      </c>
      <c r="D12406" t="str">
        <f>Clef_répartition[[#This Row],[Code association]]&amp;"_"&amp;Clef_répartition[[#This Row],[Nom association]]</f>
        <v>ORPC Broye-Vully_Organisation régionale de protection civile Broye-Vully</v>
      </c>
      <c r="E12406">
        <f>COUNTIFS(D$2:D12406,Clef_répartition[[#This Row],[Code_Nom]],J$2:J12406,Clef_répartition[[#This Row],[Année]])</f>
        <v>4</v>
      </c>
      <c r="F12406">
        <f>IF(Clef_répartition[[#This Row],[Code_Nom]]=D12405,F12405-1,(COUNTIFS(Clef_répartition[Code_Nom],Clef_répartition[[#This Row],[Code_Nom]],Clef_répartition[Année],Clef_répartition[[#This Row],[Année]])))</f>
        <v>28</v>
      </c>
      <c r="G12406" t="str">
        <f>Clef_répartition[[#This Row],[Code_Nom]]&amp;"_"&amp;Clef_répartition[[#This Row],[Nombre]]&amp;"_"&amp;Clef_répartition[[#This Row],[Année]]</f>
        <v>ORPC Broye-Vully_Organisation régionale de protection civile Broye-Vully_4_2022</v>
      </c>
      <c r="H12406" s="60">
        <v>5665</v>
      </c>
      <c r="I12406" s="60" t="s">
        <v>57</v>
      </c>
      <c r="J12406" s="60">
        <v>2022</v>
      </c>
      <c r="K12406" s="60">
        <v>4.7999999999999996E-3</v>
      </c>
    </row>
    <row r="12407" spans="1:11" x14ac:dyDescent="0.25">
      <c r="A12407" t="s">
        <v>713</v>
      </c>
      <c r="B12407" t="s">
        <v>652</v>
      </c>
      <c r="C12407" t="s">
        <v>653</v>
      </c>
      <c r="D12407" t="str">
        <f>Clef_répartition[[#This Row],[Code association]]&amp;"_"&amp;Clef_répartition[[#This Row],[Nom association]]</f>
        <v>ORPC Broye-Vully_Organisation régionale de protection civile Broye-Vully</v>
      </c>
      <c r="E12407">
        <f>COUNTIFS(D$2:D12407,Clef_répartition[[#This Row],[Code_Nom]],J$2:J12407,Clef_répartition[[#This Row],[Année]])</f>
        <v>5</v>
      </c>
      <c r="F12407">
        <f>IF(Clef_répartition[[#This Row],[Code_Nom]]=D12406,F12406-1,(COUNTIFS(Clef_répartition[Code_Nom],Clef_répartition[[#This Row],[Code_Nom]],Clef_répartition[Année],Clef_répartition[[#This Row],[Année]])))</f>
        <v>27</v>
      </c>
      <c r="G12407" t="str">
        <f>Clef_répartition[[#This Row],[Code_Nom]]&amp;"_"&amp;Clef_répartition[[#This Row],[Nombre]]&amp;"_"&amp;Clef_répartition[[#This Row],[Année]]</f>
        <v>ORPC Broye-Vully_Organisation régionale de protection civile Broye-Vully_5_2022</v>
      </c>
      <c r="H12407" s="60">
        <v>5813</v>
      </c>
      <c r="I12407" s="60" t="s">
        <v>65</v>
      </c>
      <c r="J12407" s="60">
        <v>2022</v>
      </c>
      <c r="K12407" s="60">
        <v>1.11E-2</v>
      </c>
    </row>
    <row r="12408" spans="1:11" x14ac:dyDescent="0.25">
      <c r="A12408" t="s">
        <v>713</v>
      </c>
      <c r="B12408" t="s">
        <v>652</v>
      </c>
      <c r="C12408" t="s">
        <v>653</v>
      </c>
      <c r="D12408" t="str">
        <f>Clef_répartition[[#This Row],[Code association]]&amp;"_"&amp;Clef_répartition[[#This Row],[Nom association]]</f>
        <v>ORPC Broye-Vully_Organisation régionale de protection civile Broye-Vully</v>
      </c>
      <c r="E12408">
        <f>COUNTIFS(D$2:D12408,Clef_répartition[[#This Row],[Code_Nom]],J$2:J12408,Clef_répartition[[#This Row],[Année]])</f>
        <v>6</v>
      </c>
      <c r="F12408">
        <f>IF(Clef_répartition[[#This Row],[Code_Nom]]=D12407,F12407-1,(COUNTIFS(Clef_répartition[Code_Nom],Clef_répartition[[#This Row],[Code_Nom]],Clef_répartition[Année],Clef_répartition[[#This Row],[Année]])))</f>
        <v>26</v>
      </c>
      <c r="G12408" t="str">
        <f>Clef_répartition[[#This Row],[Code_Nom]]&amp;"_"&amp;Clef_répartition[[#This Row],[Nombre]]&amp;"_"&amp;Clef_répartition[[#This Row],[Année]]</f>
        <v>ORPC Broye-Vully_Organisation régionale de protection civile Broye-Vully_6_2022</v>
      </c>
      <c r="H12408" s="60">
        <v>5785</v>
      </c>
      <c r="I12408" s="60" t="s">
        <v>74</v>
      </c>
      <c r="J12408" s="60">
        <v>2022</v>
      </c>
      <c r="K12408" s="60">
        <v>1.0699999999999999E-2</v>
      </c>
    </row>
    <row r="12409" spans="1:11" x14ac:dyDescent="0.25">
      <c r="A12409" t="s">
        <v>713</v>
      </c>
      <c r="B12409" t="s">
        <v>652</v>
      </c>
      <c r="C12409" t="s">
        <v>653</v>
      </c>
      <c r="D12409" t="str">
        <f>Clef_répartition[[#This Row],[Code association]]&amp;"_"&amp;Clef_répartition[[#This Row],[Nom association]]</f>
        <v>ORPC Broye-Vully_Organisation régionale de protection civile Broye-Vully</v>
      </c>
      <c r="E12409">
        <f>COUNTIFS(D$2:D12409,Clef_répartition[[#This Row],[Code_Nom]],J$2:J12409,Clef_répartition[[#This Row],[Année]])</f>
        <v>7</v>
      </c>
      <c r="F12409">
        <f>IF(Clef_répartition[[#This Row],[Code_Nom]]=D12408,F12408-1,(COUNTIFS(Clef_répartition[Code_Nom],Clef_répartition[[#This Row],[Code_Nom]],Clef_répartition[Année],Clef_répartition[[#This Row],[Année]])))</f>
        <v>25</v>
      </c>
      <c r="G12409" t="str">
        <f>Clef_répartition[[#This Row],[Code_Nom]]&amp;"_"&amp;Clef_répartition[[#This Row],[Nombre]]&amp;"_"&amp;Clef_répartition[[#This Row],[Année]]</f>
        <v>ORPC Broye-Vully_Organisation régionale de protection civile Broye-Vully_7_2022</v>
      </c>
      <c r="H12409" s="60">
        <v>5816</v>
      </c>
      <c r="I12409" s="60" t="s">
        <v>76</v>
      </c>
      <c r="J12409" s="60">
        <v>2022</v>
      </c>
      <c r="K12409" s="60">
        <v>5.9900000000000002E-2</v>
      </c>
    </row>
    <row r="12410" spans="1:11" x14ac:dyDescent="0.25">
      <c r="A12410" t="s">
        <v>713</v>
      </c>
      <c r="B12410" t="s">
        <v>652</v>
      </c>
      <c r="C12410" t="s">
        <v>653</v>
      </c>
      <c r="D12410" t="str">
        <f>Clef_répartition[[#This Row],[Code association]]&amp;"_"&amp;Clef_répartition[[#This Row],[Nom association]]</f>
        <v>ORPC Broye-Vully_Organisation régionale de protection civile Broye-Vully</v>
      </c>
      <c r="E12410">
        <f>COUNTIFS(D$2:D12410,Clef_répartition[[#This Row],[Code_Nom]],J$2:J12410,Clef_répartition[[#This Row],[Année]])</f>
        <v>8</v>
      </c>
      <c r="F12410">
        <f>IF(Clef_répartition[[#This Row],[Code_Nom]]=D12409,F12409-1,(COUNTIFS(Clef_répartition[Code_Nom],Clef_répartition[[#This Row],[Code_Nom]],Clef_répartition[Année],Clef_répartition[[#This Row],[Année]])))</f>
        <v>24</v>
      </c>
      <c r="G12410" t="str">
        <f>Clef_répartition[[#This Row],[Code_Nom]]&amp;"_"&amp;Clef_répartition[[#This Row],[Nombre]]&amp;"_"&amp;Clef_répartition[[#This Row],[Année]]</f>
        <v>ORPC Broye-Vully_Organisation régionale de protection civile Broye-Vully_8_2022</v>
      </c>
      <c r="H12410">
        <v>5456</v>
      </c>
      <c r="I12410" t="s">
        <v>87</v>
      </c>
      <c r="J12410">
        <v>2022</v>
      </c>
      <c r="K12410">
        <v>4.0399999999999998E-2</v>
      </c>
    </row>
    <row r="12411" spans="1:11" x14ac:dyDescent="0.25">
      <c r="A12411" t="s">
        <v>713</v>
      </c>
      <c r="B12411" t="s">
        <v>652</v>
      </c>
      <c r="C12411" t="s">
        <v>653</v>
      </c>
      <c r="D12411" t="str">
        <f>Clef_répartition[[#This Row],[Code association]]&amp;"_"&amp;Clef_répartition[[#This Row],[Nom association]]</f>
        <v>ORPC Broye-Vully_Organisation régionale de protection civile Broye-Vully</v>
      </c>
      <c r="E12411">
        <f>COUNTIFS(D$2:D12411,Clef_répartition[[#This Row],[Code_Nom]],J$2:J12411,Clef_répartition[[#This Row],[Année]])</f>
        <v>9</v>
      </c>
      <c r="F12411">
        <f>IF(Clef_répartition[[#This Row],[Code_Nom]]=D12410,F12410-1,(COUNTIFS(Clef_répartition[Code_Nom],Clef_répartition[[#This Row],[Code_Nom]],Clef_répartition[Année],Clef_répartition[[#This Row],[Année]])))</f>
        <v>23</v>
      </c>
      <c r="G12411" t="str">
        <f>Clef_répartition[[#This Row],[Code_Nom]]&amp;"_"&amp;Clef_répartition[[#This Row],[Nombre]]&amp;"_"&amp;Clef_répartition[[#This Row],[Année]]</f>
        <v>ORPC Broye-Vully_Organisation régionale de protection civile Broye-Vully_9_2022</v>
      </c>
      <c r="H12411" s="60">
        <v>5669</v>
      </c>
      <c r="I12411" s="60" t="s">
        <v>89</v>
      </c>
      <c r="J12411" s="60">
        <v>2022</v>
      </c>
      <c r="K12411" s="60">
        <v>6.4999999999999997E-3</v>
      </c>
    </row>
    <row r="12412" spans="1:11" x14ac:dyDescent="0.25">
      <c r="A12412" t="s">
        <v>713</v>
      </c>
      <c r="B12412" t="s">
        <v>652</v>
      </c>
      <c r="C12412" t="s">
        <v>653</v>
      </c>
      <c r="D12412" t="str">
        <f>Clef_répartition[[#This Row],[Code association]]&amp;"_"&amp;Clef_répartition[[#This Row],[Nom association]]</f>
        <v>ORPC Broye-Vully_Organisation régionale de protection civile Broye-Vully</v>
      </c>
      <c r="E12412">
        <f>COUNTIFS(D$2:D12412,Clef_répartition[[#This Row],[Code_Nom]],J$2:J12412,Clef_répartition[[#This Row],[Année]])</f>
        <v>10</v>
      </c>
      <c r="F12412">
        <f>IF(Clef_répartition[[#This Row],[Code_Nom]]=D12411,F12411-1,(COUNTIFS(Clef_répartition[Code_Nom],Clef_répartition[[#This Row],[Code_Nom]],Clef_répartition[Année],Clef_répartition[[#This Row],[Année]])))</f>
        <v>22</v>
      </c>
      <c r="G12412" t="str">
        <f>Clef_répartition[[#This Row],[Code_Nom]]&amp;"_"&amp;Clef_répartition[[#This Row],[Nombre]]&amp;"_"&amp;Clef_répartition[[#This Row],[Année]]</f>
        <v>ORPC Broye-Vully_Organisation régionale de protection civile Broye-Vully_10_2022</v>
      </c>
      <c r="H12412" s="60">
        <v>5671</v>
      </c>
      <c r="I12412" s="60" t="s">
        <v>95</v>
      </c>
      <c r="J12412" s="60">
        <v>2022</v>
      </c>
      <c r="K12412" s="60">
        <v>5.4000000000000003E-3</v>
      </c>
    </row>
    <row r="12413" spans="1:11" x14ac:dyDescent="0.25">
      <c r="A12413" t="s">
        <v>713</v>
      </c>
      <c r="B12413" t="s">
        <v>652</v>
      </c>
      <c r="C12413" t="s">
        <v>653</v>
      </c>
      <c r="D12413" t="str">
        <f>Clef_répartition[[#This Row],[Code association]]&amp;"_"&amp;Clef_répartition[[#This Row],[Nom association]]</f>
        <v>ORPC Broye-Vully_Organisation régionale de protection civile Broye-Vully</v>
      </c>
      <c r="E12413">
        <f>COUNTIFS(D$2:D12413,Clef_répartition[[#This Row],[Code_Nom]],J$2:J12413,Clef_répartition[[#This Row],[Année]])</f>
        <v>11</v>
      </c>
      <c r="F12413">
        <f>IF(Clef_répartition[[#This Row],[Code_Nom]]=D12412,F12412-1,(COUNTIFS(Clef_répartition[Code_Nom],Clef_répartition[[#This Row],[Code_Nom]],Clef_répartition[Année],Clef_répartition[[#This Row],[Année]])))</f>
        <v>21</v>
      </c>
      <c r="G12413" t="str">
        <f>Clef_répartition[[#This Row],[Code_Nom]]&amp;"_"&amp;Clef_répartition[[#This Row],[Nombre]]&amp;"_"&amp;Clef_répartition[[#This Row],[Année]]</f>
        <v>ORPC Broye-Vully_Organisation régionale de protection civile Broye-Vully_11_2022</v>
      </c>
      <c r="H12413">
        <v>5458</v>
      </c>
      <c r="I12413" t="s">
        <v>111</v>
      </c>
      <c r="J12413">
        <v>2022</v>
      </c>
      <c r="K12413">
        <v>1.9E-2</v>
      </c>
    </row>
    <row r="12414" spans="1:11" x14ac:dyDescent="0.25">
      <c r="A12414" t="s">
        <v>713</v>
      </c>
      <c r="B12414" t="s">
        <v>652</v>
      </c>
      <c r="C12414" t="s">
        <v>653</v>
      </c>
      <c r="D12414" t="str">
        <f>Clef_répartition[[#This Row],[Code association]]&amp;"_"&amp;Clef_répartition[[#This Row],[Nom association]]</f>
        <v>ORPC Broye-Vully_Organisation régionale de protection civile Broye-Vully</v>
      </c>
      <c r="E12414">
        <f>COUNTIFS(D$2:D12414,Clef_répartition[[#This Row],[Code_Nom]],J$2:J12414,Clef_répartition[[#This Row],[Année]])</f>
        <v>12</v>
      </c>
      <c r="F12414">
        <f>IF(Clef_répartition[[#This Row],[Code_Nom]]=D12413,F12413-1,(COUNTIFS(Clef_répartition[Code_Nom],Clef_répartition[[#This Row],[Code_Nom]],Clef_répartition[Année],Clef_répartition[[#This Row],[Année]])))</f>
        <v>20</v>
      </c>
      <c r="G12414" t="str">
        <f>Clef_répartition[[#This Row],[Code_Nom]]&amp;"_"&amp;Clef_répartition[[#This Row],[Nombre]]&amp;"_"&amp;Clef_répartition[[#This Row],[Année]]</f>
        <v>ORPC Broye-Vully_Organisation régionale de protection civile Broye-Vully_12_2022</v>
      </c>
      <c r="H12414" s="60">
        <v>5817</v>
      </c>
      <c r="I12414" s="60" t="s">
        <v>130</v>
      </c>
      <c r="J12414" s="60">
        <v>2022</v>
      </c>
      <c r="K12414" s="60">
        <v>2.1700000000000001E-2</v>
      </c>
    </row>
    <row r="12415" spans="1:11" x14ac:dyDescent="0.25">
      <c r="A12415" t="s">
        <v>713</v>
      </c>
      <c r="B12415" t="s">
        <v>652</v>
      </c>
      <c r="C12415" t="s">
        <v>653</v>
      </c>
      <c r="D12415" t="str">
        <f>Clef_répartition[[#This Row],[Code association]]&amp;"_"&amp;Clef_répartition[[#This Row],[Nom association]]</f>
        <v>ORPC Broye-Vully_Organisation régionale de protection civile Broye-Vully</v>
      </c>
      <c r="E12415">
        <f>COUNTIFS(D$2:D12415,Clef_répartition[[#This Row],[Code_Nom]],J$2:J12415,Clef_répartition[[#This Row],[Année]])</f>
        <v>13</v>
      </c>
      <c r="F12415">
        <f>IF(Clef_répartition[[#This Row],[Code_Nom]]=D12414,F12414-1,(COUNTIFS(Clef_répartition[Code_Nom],Clef_répartition[[#This Row],[Code_Nom]],Clef_répartition[Année],Clef_répartition[[#This Row],[Année]])))</f>
        <v>19</v>
      </c>
      <c r="G12415" t="str">
        <f>Clef_répartition[[#This Row],[Code_Nom]]&amp;"_"&amp;Clef_répartition[[#This Row],[Nombre]]&amp;"_"&amp;Clef_répartition[[#This Row],[Année]]</f>
        <v>ORPC Broye-Vully_Organisation régionale de protection civile Broye-Vully_13_2022</v>
      </c>
      <c r="H12415" s="60">
        <v>5819</v>
      </c>
      <c r="I12415" s="60" t="s">
        <v>136</v>
      </c>
      <c r="J12415" s="60">
        <v>2022</v>
      </c>
      <c r="K12415" s="60">
        <v>8.8999999999999999E-3</v>
      </c>
    </row>
    <row r="12416" spans="1:11" x14ac:dyDescent="0.25">
      <c r="A12416" t="s">
        <v>713</v>
      </c>
      <c r="B12416" t="s">
        <v>652</v>
      </c>
      <c r="C12416" t="s">
        <v>653</v>
      </c>
      <c r="D12416" t="str">
        <f>Clef_répartition[[#This Row],[Code association]]&amp;"_"&amp;Clef_répartition[[#This Row],[Nom association]]</f>
        <v>ORPC Broye-Vully_Organisation régionale de protection civile Broye-Vully</v>
      </c>
      <c r="E12416">
        <f>COUNTIFS(D$2:D12416,Clef_répartition[[#This Row],[Code_Nom]],J$2:J12416,Clef_répartition[[#This Row],[Année]])</f>
        <v>14</v>
      </c>
      <c r="F12416">
        <f>IF(Clef_répartition[[#This Row],[Code_Nom]]=D12415,F12415-1,(COUNTIFS(Clef_répartition[Code_Nom],Clef_répartition[[#This Row],[Code_Nom]],Clef_répartition[Année],Clef_répartition[[#This Row],[Année]])))</f>
        <v>18</v>
      </c>
      <c r="G12416" t="str">
        <f>Clef_répartition[[#This Row],[Code_Nom]]&amp;"_"&amp;Clef_répartition[[#This Row],[Nombre]]&amp;"_"&amp;Clef_répartition[[#This Row],[Année]]</f>
        <v>ORPC Broye-Vully_Organisation régionale de protection civile Broye-Vully_14_2022</v>
      </c>
      <c r="H12416">
        <v>5673</v>
      </c>
      <c r="I12416" t="s">
        <v>137</v>
      </c>
      <c r="J12416">
        <v>2022</v>
      </c>
      <c r="K12416">
        <v>8.0999999999999996E-3</v>
      </c>
    </row>
    <row r="12417" spans="1:11" x14ac:dyDescent="0.25">
      <c r="A12417" t="s">
        <v>713</v>
      </c>
      <c r="B12417" t="s">
        <v>652</v>
      </c>
      <c r="C12417" t="s">
        <v>653</v>
      </c>
      <c r="D12417" t="str">
        <f>Clef_répartition[[#This Row],[Code association]]&amp;"_"&amp;Clef_répartition[[#This Row],[Nom association]]</f>
        <v>ORPC Broye-Vully_Organisation régionale de protection civile Broye-Vully</v>
      </c>
      <c r="E12417">
        <f>COUNTIFS(D$2:D12417,Clef_répartition[[#This Row],[Code_Nom]],J$2:J12417,Clef_répartition[[#This Row],[Année]])</f>
        <v>15</v>
      </c>
      <c r="F12417">
        <f>IF(Clef_répartition[[#This Row],[Code_Nom]]=D12416,F12416-1,(COUNTIFS(Clef_répartition[Code_Nom],Clef_répartition[[#This Row],[Code_Nom]],Clef_répartition[Année],Clef_répartition[[#This Row],[Année]])))</f>
        <v>17</v>
      </c>
      <c r="G12417" t="str">
        <f>Clef_répartition[[#This Row],[Code_Nom]]&amp;"_"&amp;Clef_répartition[[#This Row],[Nombre]]&amp;"_"&amp;Clef_répartition[[#This Row],[Année]]</f>
        <v>ORPC Broye-Vully_Organisation régionale de protection civile Broye-Vully_15_2022</v>
      </c>
      <c r="H12417" s="60">
        <v>5674</v>
      </c>
      <c r="I12417" s="60" t="s">
        <v>163</v>
      </c>
      <c r="J12417" s="60">
        <v>2022</v>
      </c>
      <c r="K12417" s="60">
        <v>3.2000000000000002E-3</v>
      </c>
    </row>
    <row r="12418" spans="1:11" x14ac:dyDescent="0.25">
      <c r="A12418" t="s">
        <v>713</v>
      </c>
      <c r="B12418" t="s">
        <v>652</v>
      </c>
      <c r="C12418" t="s">
        <v>653</v>
      </c>
      <c r="D12418" t="str">
        <f>Clef_répartition[[#This Row],[Code association]]&amp;"_"&amp;Clef_répartition[[#This Row],[Nom association]]</f>
        <v>ORPC Broye-Vully_Organisation régionale de protection civile Broye-Vully</v>
      </c>
      <c r="E12418">
        <f>COUNTIFS(D$2:D12418,Clef_répartition[[#This Row],[Code_Nom]],J$2:J12418,Clef_répartition[[#This Row],[Année]])</f>
        <v>16</v>
      </c>
      <c r="F12418">
        <f>IF(Clef_répartition[[#This Row],[Code_Nom]]=D12417,F12417-1,(COUNTIFS(Clef_répartition[Code_Nom],Clef_répartition[[#This Row],[Code_Nom]],Clef_répartition[Année],Clef_répartition[[#This Row],[Année]])))</f>
        <v>16</v>
      </c>
      <c r="G12418" t="str">
        <f>Clef_répartition[[#This Row],[Code_Nom]]&amp;"_"&amp;Clef_répartition[[#This Row],[Nombre]]&amp;"_"&amp;Clef_répartition[[#This Row],[Année]]</f>
        <v>ORPC Broye-Vully_Organisation régionale de protection civile Broye-Vully_16_2022</v>
      </c>
      <c r="H12418">
        <v>5675</v>
      </c>
      <c r="I12418" t="s">
        <v>164</v>
      </c>
      <c r="J12418">
        <v>2022</v>
      </c>
      <c r="K12418">
        <v>9.6299999999999997E-2</v>
      </c>
    </row>
    <row r="12419" spans="1:11" x14ac:dyDescent="0.25">
      <c r="A12419" t="s">
        <v>713</v>
      </c>
      <c r="B12419" t="s">
        <v>652</v>
      </c>
      <c r="C12419" t="s">
        <v>653</v>
      </c>
      <c r="D12419" t="str">
        <f>Clef_répartition[[#This Row],[Code association]]&amp;"_"&amp;Clef_répartition[[#This Row],[Nom association]]</f>
        <v>ORPC Broye-Vully_Organisation régionale de protection civile Broye-Vully</v>
      </c>
      <c r="E12419">
        <f>COUNTIFS(D$2:D12419,Clef_répartition[[#This Row],[Code_Nom]],J$2:J12419,Clef_répartition[[#This Row],[Année]])</f>
        <v>17</v>
      </c>
      <c r="F12419">
        <f>IF(Clef_répartition[[#This Row],[Code_Nom]]=D12418,F12418-1,(COUNTIFS(Clef_répartition[Code_Nom],Clef_répartition[[#This Row],[Code_Nom]],Clef_répartition[Année],Clef_répartition[[#This Row],[Année]])))</f>
        <v>15</v>
      </c>
      <c r="G12419" t="str">
        <f>Clef_répartition[[#This Row],[Code_Nom]]&amp;"_"&amp;Clef_répartition[[#This Row],[Nombre]]&amp;"_"&amp;Clef_répartition[[#This Row],[Année]]</f>
        <v>ORPC Broye-Vully_Organisation régionale de protection civile Broye-Vully_17_2022</v>
      </c>
      <c r="H12419" s="60">
        <v>5821</v>
      </c>
      <c r="I12419" s="60" t="s">
        <v>177</v>
      </c>
      <c r="J12419" s="60">
        <v>2022</v>
      </c>
      <c r="K12419" s="60">
        <v>8.0000000000000002E-3</v>
      </c>
    </row>
    <row r="12420" spans="1:11" x14ac:dyDescent="0.25">
      <c r="A12420" t="s">
        <v>713</v>
      </c>
      <c r="B12420" t="s">
        <v>652</v>
      </c>
      <c r="C12420" t="s">
        <v>653</v>
      </c>
      <c r="D12420" t="str">
        <f>Clef_répartition[[#This Row],[Code association]]&amp;"_"&amp;Clef_répartition[[#This Row],[Nom association]]</f>
        <v>ORPC Broye-Vully_Organisation régionale de protection civile Broye-Vully</v>
      </c>
      <c r="E12420">
        <f>COUNTIFS(D$2:D12420,Clef_répartition[[#This Row],[Code_Nom]],J$2:J12420,Clef_répartition[[#This Row],[Année]])</f>
        <v>18</v>
      </c>
      <c r="F12420">
        <f>IF(Clef_répartition[[#This Row],[Code_Nom]]=D12419,F12419-1,(COUNTIFS(Clef_répartition[Code_Nom],Clef_répartition[[#This Row],[Code_Nom]],Clef_répartition[Année],Clef_répartition[[#This Row],[Année]])))</f>
        <v>14</v>
      </c>
      <c r="G12420" t="str">
        <f>Clef_répartition[[#This Row],[Code_Nom]]&amp;"_"&amp;Clef_répartition[[#This Row],[Nombre]]&amp;"_"&amp;Clef_répartition[[#This Row],[Année]]</f>
        <v>ORPC Broye-Vully_Organisation régionale de protection civile Broye-Vully_18_2022</v>
      </c>
      <c r="H12420">
        <v>5678</v>
      </c>
      <c r="I12420" t="s">
        <v>192</v>
      </c>
      <c r="J12420">
        <v>2022</v>
      </c>
      <c r="K12420">
        <v>0.1348</v>
      </c>
    </row>
    <row r="12421" spans="1:11" x14ac:dyDescent="0.25">
      <c r="A12421" t="s">
        <v>713</v>
      </c>
      <c r="B12421" t="s">
        <v>652</v>
      </c>
      <c r="C12421" t="s">
        <v>653</v>
      </c>
      <c r="D12421" t="str">
        <f>Clef_répartition[[#This Row],[Code association]]&amp;"_"&amp;Clef_répartition[[#This Row],[Nom association]]</f>
        <v>ORPC Broye-Vully_Organisation régionale de protection civile Broye-Vully</v>
      </c>
      <c r="E12421">
        <f>COUNTIFS(D$2:D12421,Clef_répartition[[#This Row],[Code_Nom]],J$2:J12421,Clef_répartition[[#This Row],[Année]])</f>
        <v>19</v>
      </c>
      <c r="F12421">
        <f>IF(Clef_répartition[[#This Row],[Code_Nom]]=D12420,F12420-1,(COUNTIFS(Clef_répartition[Code_Nom],Clef_répartition[[#This Row],[Code_Nom]],Clef_répartition[Année],Clef_répartition[[#This Row],[Année]])))</f>
        <v>13</v>
      </c>
      <c r="G12421" t="str">
        <f>Clef_répartition[[#This Row],[Code_Nom]]&amp;"_"&amp;Clef_répartition[[#This Row],[Nombre]]&amp;"_"&amp;Clef_répartition[[#This Row],[Année]]</f>
        <v>ORPC Broye-Vully_Organisation régionale de protection civile Broye-Vully_19_2022</v>
      </c>
      <c r="H12421">
        <v>5822</v>
      </c>
      <c r="I12421" t="s">
        <v>211</v>
      </c>
      <c r="J12421">
        <v>2022</v>
      </c>
      <c r="K12421">
        <v>0.22769999999999993</v>
      </c>
    </row>
    <row r="12422" spans="1:11" x14ac:dyDescent="0.25">
      <c r="A12422" t="s">
        <v>713</v>
      </c>
      <c r="B12422" t="s">
        <v>652</v>
      </c>
      <c r="C12422" t="s">
        <v>653</v>
      </c>
      <c r="D12422" t="str">
        <f>Clef_répartition[[#This Row],[Code association]]&amp;"_"&amp;Clef_répartition[[#This Row],[Nom association]]</f>
        <v>ORPC Broye-Vully_Organisation régionale de protection civile Broye-Vully</v>
      </c>
      <c r="E12422">
        <f>COUNTIFS(D$2:D12422,Clef_répartition[[#This Row],[Code_Nom]],J$2:J12422,Clef_répartition[[#This Row],[Année]])</f>
        <v>20</v>
      </c>
      <c r="F12422">
        <f>IF(Clef_répartition[[#This Row],[Code_Nom]]=D12421,F12421-1,(COUNTIFS(Clef_répartition[Code_Nom],Clef_répartition[[#This Row],[Code_Nom]],Clef_répartition[Année],Clef_répartition[[#This Row],[Année]])))</f>
        <v>12</v>
      </c>
      <c r="G12422" t="str">
        <f>Clef_répartition[[#This Row],[Code_Nom]]&amp;"_"&amp;Clef_répartition[[#This Row],[Nombre]]&amp;"_"&amp;Clef_répartition[[#This Row],[Année]]</f>
        <v>ORPC Broye-Vully_Organisation régionale de protection civile Broye-Vully_20_2022</v>
      </c>
      <c r="H12422">
        <v>5683</v>
      </c>
      <c r="I12422" t="s">
        <v>222</v>
      </c>
      <c r="J12422">
        <v>2022</v>
      </c>
      <c r="K12422">
        <v>4.7000000000000002E-3</v>
      </c>
    </row>
    <row r="12423" spans="1:11" x14ac:dyDescent="0.25">
      <c r="A12423" t="s">
        <v>713</v>
      </c>
      <c r="B12423" t="s">
        <v>652</v>
      </c>
      <c r="C12423" t="s">
        <v>653</v>
      </c>
      <c r="D12423" t="str">
        <f>Clef_répartition[[#This Row],[Code association]]&amp;"_"&amp;Clef_répartition[[#This Row],[Nom association]]</f>
        <v>ORPC Broye-Vully_Organisation régionale de protection civile Broye-Vully</v>
      </c>
      <c r="E12423">
        <f>COUNTIFS(D$2:D12423,Clef_répartition[[#This Row],[Code_Nom]],J$2:J12423,Clef_répartition[[#This Row],[Année]])</f>
        <v>21</v>
      </c>
      <c r="F12423">
        <f>IF(Clef_répartition[[#This Row],[Code_Nom]]=D12422,F12422-1,(COUNTIFS(Clef_répartition[Code_Nom],Clef_répartition[[#This Row],[Code_Nom]],Clef_répartition[Année],Clef_répartition[[#This Row],[Année]])))</f>
        <v>11</v>
      </c>
      <c r="G12423" t="str">
        <f>Clef_répartition[[#This Row],[Code_Nom]]&amp;"_"&amp;Clef_répartition[[#This Row],[Nombre]]&amp;"_"&amp;Clef_répartition[[#This Row],[Année]]</f>
        <v>ORPC Broye-Vully_Organisation régionale de protection civile Broye-Vully_21_2022</v>
      </c>
      <c r="H12423" s="60">
        <v>5798</v>
      </c>
      <c r="I12423" s="60" t="s">
        <v>236</v>
      </c>
      <c r="J12423" s="60">
        <v>2022</v>
      </c>
      <c r="K12423" s="60">
        <v>1.17E-2</v>
      </c>
    </row>
    <row r="12424" spans="1:11" x14ac:dyDescent="0.25">
      <c r="A12424" t="s">
        <v>713</v>
      </c>
      <c r="B12424" t="s">
        <v>652</v>
      </c>
      <c r="C12424" t="s">
        <v>653</v>
      </c>
      <c r="D12424" t="str">
        <f>Clef_répartition[[#This Row],[Code association]]&amp;"_"&amp;Clef_répartition[[#This Row],[Nom association]]</f>
        <v>ORPC Broye-Vully_Organisation régionale de protection civile Broye-Vully</v>
      </c>
      <c r="E12424">
        <f>COUNTIFS(D$2:D12424,Clef_répartition[[#This Row],[Code_Nom]],J$2:J12424,Clef_répartition[[#This Row],[Année]])</f>
        <v>22</v>
      </c>
      <c r="F12424">
        <f>IF(Clef_répartition[[#This Row],[Code_Nom]]=D12423,F12423-1,(COUNTIFS(Clef_répartition[Code_Nom],Clef_répartition[[#This Row],[Code_Nom]],Clef_répartition[Année],Clef_répartition[[#This Row],[Année]])))</f>
        <v>10</v>
      </c>
      <c r="G12424" t="str">
        <f>Clef_répartition[[#This Row],[Code_Nom]]&amp;"_"&amp;Clef_répartition[[#This Row],[Nombre]]&amp;"_"&amp;Clef_répartition[[#This Row],[Année]]</f>
        <v>ORPC Broye-Vully_Organisation régionale de protection civile Broye-Vully_22_2022</v>
      </c>
      <c r="H12424">
        <v>5684</v>
      </c>
      <c r="I12424" t="s">
        <v>237</v>
      </c>
      <c r="J12424">
        <v>2022</v>
      </c>
      <c r="K12424">
        <v>2E-3</v>
      </c>
    </row>
    <row r="12425" spans="1:11" x14ac:dyDescent="0.25">
      <c r="A12425" t="s">
        <v>713</v>
      </c>
      <c r="B12425" t="s">
        <v>652</v>
      </c>
      <c r="C12425" t="s">
        <v>653</v>
      </c>
      <c r="D12425" t="str">
        <f>Clef_répartition[[#This Row],[Code association]]&amp;"_"&amp;Clef_répartition[[#This Row],[Nom association]]</f>
        <v>ORPC Broye-Vully_Organisation régionale de protection civile Broye-Vully</v>
      </c>
      <c r="E12425">
        <f>COUNTIFS(D$2:D12425,Clef_répartition[[#This Row],[Code_Nom]],J$2:J12425,Clef_répartition[[#This Row],[Année]])</f>
        <v>23</v>
      </c>
      <c r="F12425">
        <f>IF(Clef_répartition[[#This Row],[Code_Nom]]=D12424,F12424-1,(COUNTIFS(Clef_répartition[Code_Nom],Clef_répartition[[#This Row],[Code_Nom]],Clef_répartition[Année],Clef_répartition[[#This Row],[Année]])))</f>
        <v>9</v>
      </c>
      <c r="G12425" t="str">
        <f>Clef_répartition[[#This Row],[Code_Nom]]&amp;"_"&amp;Clef_répartition[[#This Row],[Nombre]]&amp;"_"&amp;Clef_répartition[[#This Row],[Année]]</f>
        <v>ORPC Broye-Vully_Organisation régionale de protection civile Broye-Vully_23_2022</v>
      </c>
      <c r="H12425" s="60">
        <v>5688</v>
      </c>
      <c r="I12425" s="60" t="s">
        <v>260</v>
      </c>
      <c r="J12425" s="60">
        <v>2022</v>
      </c>
      <c r="K12425" s="60">
        <v>3.5000000000000001E-3</v>
      </c>
    </row>
    <row r="12426" spans="1:11" x14ac:dyDescent="0.25">
      <c r="A12426" t="s">
        <v>713</v>
      </c>
      <c r="B12426" t="s">
        <v>652</v>
      </c>
      <c r="C12426" t="s">
        <v>653</v>
      </c>
      <c r="D12426" t="str">
        <f>Clef_répartition[[#This Row],[Code association]]&amp;"_"&amp;Clef_répartition[[#This Row],[Nom association]]</f>
        <v>ORPC Broye-Vully_Organisation régionale de protection civile Broye-Vully</v>
      </c>
      <c r="E12426">
        <f>COUNTIFS(D$2:D12426,Clef_répartition[[#This Row],[Code_Nom]],J$2:J12426,Clef_répartition[[#This Row],[Année]])</f>
        <v>24</v>
      </c>
      <c r="F12426">
        <f>IF(Clef_répartition[[#This Row],[Code_Nom]]=D12425,F12425-1,(COUNTIFS(Clef_répartition[Code_Nom],Clef_répartition[[#This Row],[Code_Nom]],Clef_répartition[Année],Clef_répartition[[#This Row],[Année]])))</f>
        <v>8</v>
      </c>
      <c r="G12426" t="str">
        <f>Clef_répartition[[#This Row],[Code_Nom]]&amp;"_"&amp;Clef_répartition[[#This Row],[Nombre]]&amp;"_"&amp;Clef_répartition[[#This Row],[Année]]</f>
        <v>ORPC Broye-Vully_Organisation régionale de protection civile Broye-Vully_24_2022</v>
      </c>
      <c r="H12426">
        <v>5827</v>
      </c>
      <c r="I12426" t="s">
        <v>266</v>
      </c>
      <c r="J12426">
        <v>2022</v>
      </c>
      <c r="K12426">
        <v>7.0000000000000001E-3</v>
      </c>
    </row>
    <row r="12427" spans="1:11" x14ac:dyDescent="0.25">
      <c r="A12427" t="s">
        <v>713</v>
      </c>
      <c r="B12427" t="s">
        <v>652</v>
      </c>
      <c r="C12427" t="s">
        <v>653</v>
      </c>
      <c r="D12427" t="str">
        <f>Clef_répartition[[#This Row],[Code association]]&amp;"_"&amp;Clef_répartition[[#This Row],[Nom association]]</f>
        <v>ORPC Broye-Vully_Organisation régionale de protection civile Broye-Vully</v>
      </c>
      <c r="E12427">
        <f>COUNTIFS(D$2:D12427,Clef_répartition[[#This Row],[Code_Nom]],J$2:J12427,Clef_répartition[[#This Row],[Année]])</f>
        <v>25</v>
      </c>
      <c r="F12427">
        <f>IF(Clef_répartition[[#This Row],[Code_Nom]]=D12426,F12426-1,(COUNTIFS(Clef_répartition[Code_Nom],Clef_répartition[[#This Row],[Code_Nom]],Clef_répartition[Année],Clef_répartition[[#This Row],[Année]])))</f>
        <v>7</v>
      </c>
      <c r="G12427" t="str">
        <f>Clef_répartition[[#This Row],[Code_Nom]]&amp;"_"&amp;Clef_répartition[[#This Row],[Nombre]]&amp;"_"&amp;Clef_répartition[[#This Row],[Année]]</f>
        <v>ORPC Broye-Vully_Organisation régionale de protection civile Broye-Vully_25_2022</v>
      </c>
      <c r="H12427">
        <v>5828</v>
      </c>
      <c r="I12427" t="s">
        <v>268</v>
      </c>
      <c r="J12427">
        <v>2022</v>
      </c>
      <c r="K12427">
        <v>2.3999999999999998E-3</v>
      </c>
    </row>
    <row r="12428" spans="1:11" x14ac:dyDescent="0.25">
      <c r="A12428" t="s">
        <v>713</v>
      </c>
      <c r="B12428" t="s">
        <v>652</v>
      </c>
      <c r="C12428" t="s">
        <v>653</v>
      </c>
      <c r="D12428" t="str">
        <f>Clef_répartition[[#This Row],[Code association]]&amp;"_"&amp;Clef_répartition[[#This Row],[Nom association]]</f>
        <v>ORPC Broye-Vully_Organisation régionale de protection civile Broye-Vully</v>
      </c>
      <c r="E12428">
        <f>COUNTIFS(D$2:D12428,Clef_répartition[[#This Row],[Code_Nom]],J$2:J12428,Clef_répartition[[#This Row],[Année]])</f>
        <v>26</v>
      </c>
      <c r="F12428">
        <f>IF(Clef_répartition[[#This Row],[Code_Nom]]=D12427,F12427-1,(COUNTIFS(Clef_répartition[Code_Nom],Clef_répartition[[#This Row],[Code_Nom]],Clef_répartition[Année],Clef_répartition[[#This Row],[Année]])))</f>
        <v>6</v>
      </c>
      <c r="G12428" t="str">
        <f>Clef_répartition[[#This Row],[Code_Nom]]&amp;"_"&amp;Clef_répartition[[#This Row],[Nombre]]&amp;"_"&amp;Clef_répartition[[#This Row],[Année]]</f>
        <v>ORPC Broye-Vully_Organisation régionale de protection civile Broye-Vully_26_2022</v>
      </c>
      <c r="H12428" s="60">
        <v>5831</v>
      </c>
      <c r="I12428" s="60" t="s">
        <v>270</v>
      </c>
      <c r="J12428" s="60">
        <v>2022</v>
      </c>
      <c r="K12428" s="60">
        <v>7.3800000000000004E-2</v>
      </c>
    </row>
    <row r="12429" spans="1:11" x14ac:dyDescent="0.25">
      <c r="A12429" t="s">
        <v>713</v>
      </c>
      <c r="B12429" t="s">
        <v>652</v>
      </c>
      <c r="C12429" t="s">
        <v>653</v>
      </c>
      <c r="D12429" t="str">
        <f>Clef_répartition[[#This Row],[Code association]]&amp;"_"&amp;Clef_répartition[[#This Row],[Nom association]]</f>
        <v>ORPC Broye-Vully_Organisation régionale de protection civile Broye-Vully</v>
      </c>
      <c r="E12429">
        <f>COUNTIFS(D$2:D12429,Clef_répartition[[#This Row],[Code_Nom]],J$2:J12429,Clef_répartition[[#This Row],[Année]])</f>
        <v>27</v>
      </c>
      <c r="F12429">
        <f>IF(Clef_répartition[[#This Row],[Code_Nom]]=D12428,F12428-1,(COUNTIFS(Clef_répartition[Code_Nom],Clef_répartition[[#This Row],[Code_Nom]],Clef_répartition[Année],Clef_répartition[[#This Row],[Année]])))</f>
        <v>5</v>
      </c>
      <c r="G12429" t="str">
        <f>Clef_répartition[[#This Row],[Code_Nom]]&amp;"_"&amp;Clef_répartition[[#This Row],[Nombre]]&amp;"_"&amp;Clef_répartition[[#This Row],[Année]]</f>
        <v>ORPC Broye-Vully_Organisation régionale de protection civile Broye-Vully_27_2022</v>
      </c>
      <c r="H12429">
        <v>5690</v>
      </c>
      <c r="I12429" t="s">
        <v>281</v>
      </c>
      <c r="J12429">
        <v>2022</v>
      </c>
      <c r="K12429">
        <v>2.8999999999999998E-3</v>
      </c>
    </row>
    <row r="12430" spans="1:11" x14ac:dyDescent="0.25">
      <c r="A12430" t="s">
        <v>713</v>
      </c>
      <c r="B12430" t="s">
        <v>652</v>
      </c>
      <c r="C12430" t="s">
        <v>653</v>
      </c>
      <c r="D12430" t="str">
        <f>Clef_répartition[[#This Row],[Code association]]&amp;"_"&amp;Clef_répartition[[#This Row],[Nom association]]</f>
        <v>ORPC Broye-Vully_Organisation régionale de protection civile Broye-Vully</v>
      </c>
      <c r="E12430">
        <f>COUNTIFS(D$2:D12430,Clef_répartition[[#This Row],[Code_Nom]],J$2:J12430,Clef_répartition[[#This Row],[Année]])</f>
        <v>28</v>
      </c>
      <c r="F12430">
        <f>IF(Clef_répartition[[#This Row],[Code_Nom]]=D12429,F12429-1,(COUNTIFS(Clef_répartition[Code_Nom],Clef_répartition[[#This Row],[Code_Nom]],Clef_répartition[Année],Clef_répartition[[#This Row],[Année]])))</f>
        <v>4</v>
      </c>
      <c r="G12430" t="str">
        <f>Clef_répartition[[#This Row],[Code_Nom]]&amp;"_"&amp;Clef_répartition[[#This Row],[Nombre]]&amp;"_"&amp;Clef_répartition[[#This Row],[Année]]</f>
        <v>ORPC Broye-Vully_Organisation régionale de protection civile Broye-Vully_28_2022</v>
      </c>
      <c r="H12430">
        <v>5830</v>
      </c>
      <c r="I12430" t="s">
        <v>285</v>
      </c>
      <c r="J12430">
        <v>2022</v>
      </c>
      <c r="K12430">
        <v>1.0999999999999999E-2</v>
      </c>
    </row>
    <row r="12431" spans="1:11" x14ac:dyDescent="0.25">
      <c r="A12431" t="s">
        <v>713</v>
      </c>
      <c r="B12431" t="s">
        <v>652</v>
      </c>
      <c r="C12431" t="s">
        <v>653</v>
      </c>
      <c r="D12431" t="str">
        <f>Clef_répartition[[#This Row],[Code association]]&amp;"_"&amp;Clef_répartition[[#This Row],[Nom association]]</f>
        <v>ORPC Broye-Vully_Organisation régionale de protection civile Broye-Vully</v>
      </c>
      <c r="E12431">
        <f>COUNTIFS(D$2:D12431,Clef_répartition[[#This Row],[Code_Nom]],J$2:J12431,Clef_répartition[[#This Row],[Année]])</f>
        <v>29</v>
      </c>
      <c r="F12431">
        <f>IF(Clef_répartition[[#This Row],[Code_Nom]]=D12430,F12430-1,(COUNTIFS(Clef_répartition[Code_Nom],Clef_répartition[[#This Row],[Code_Nom]],Clef_répartition[Année],Clef_répartition[[#This Row],[Année]])))</f>
        <v>3</v>
      </c>
      <c r="G12431" t="str">
        <f>Clef_répartition[[#This Row],[Code_Nom]]&amp;"_"&amp;Clef_répartition[[#This Row],[Nombre]]&amp;"_"&amp;Clef_répartition[[#This Row],[Année]]</f>
        <v>ORPC Broye-Vully_Organisation régionale de protection civile Broye-Vully_29_2022</v>
      </c>
      <c r="H12431" s="60">
        <v>5692</v>
      </c>
      <c r="I12431" s="60" t="s">
        <v>289</v>
      </c>
      <c r="J12431" s="60">
        <v>2022</v>
      </c>
      <c r="K12431" s="60">
        <v>1.37E-2</v>
      </c>
    </row>
    <row r="12432" spans="1:11" x14ac:dyDescent="0.25">
      <c r="A12432" t="s">
        <v>713</v>
      </c>
      <c r="B12432" t="s">
        <v>652</v>
      </c>
      <c r="C12432" t="s">
        <v>653</v>
      </c>
      <c r="D12432" t="str">
        <f>Clef_répartition[[#This Row],[Code association]]&amp;"_"&amp;Clef_répartition[[#This Row],[Nom association]]</f>
        <v>ORPC Broye-Vully_Organisation régionale de protection civile Broye-Vully</v>
      </c>
      <c r="E12432">
        <f>COUNTIFS(D$2:D12432,Clef_répartition[[#This Row],[Code_Nom]],J$2:J12432,Clef_répartition[[#This Row],[Année]])</f>
        <v>30</v>
      </c>
      <c r="F12432">
        <f>IF(Clef_répartition[[#This Row],[Code_Nom]]=D12431,F12431-1,(COUNTIFS(Clef_répartition[Code_Nom],Clef_répartition[[#This Row],[Code_Nom]],Clef_répartition[Année],Clef_répartition[[#This Row],[Année]])))</f>
        <v>2</v>
      </c>
      <c r="G12432" t="str">
        <f>Clef_répartition[[#This Row],[Code_Nom]]&amp;"_"&amp;Clef_répartition[[#This Row],[Nombre]]&amp;"_"&amp;Clef_répartition[[#This Row],[Année]]</f>
        <v>ORPC Broye-Vully_Organisation régionale de protection civile Broye-Vully_30_2022</v>
      </c>
      <c r="H12432">
        <v>5803</v>
      </c>
      <c r="I12432" t="s">
        <v>294</v>
      </c>
      <c r="J12432">
        <v>2022</v>
      </c>
      <c r="K12432">
        <v>1.3899999999999999E-2</v>
      </c>
    </row>
    <row r="12433" spans="1:11" x14ac:dyDescent="0.25">
      <c r="A12433" t="s">
        <v>713</v>
      </c>
      <c r="B12433" t="s">
        <v>652</v>
      </c>
      <c r="C12433" t="s">
        <v>653</v>
      </c>
      <c r="D12433" t="str">
        <f>Clef_répartition[[#This Row],[Code association]]&amp;"_"&amp;Clef_répartition[[#This Row],[Nom association]]</f>
        <v>ORPC Broye-Vully_Organisation régionale de protection civile Broye-Vully</v>
      </c>
      <c r="E12433">
        <f>COUNTIFS(D$2:D12433,Clef_répartition[[#This Row],[Code_Nom]],J$2:J12433,Clef_répartition[[#This Row],[Année]])</f>
        <v>31</v>
      </c>
      <c r="F12433">
        <f>IF(Clef_répartition[[#This Row],[Code_Nom]]=D12432,F12432-1,(COUNTIFS(Clef_répartition[Code_Nom],Clef_répartition[[#This Row],[Code_Nom]],Clef_répartition[Année],Clef_répartition[[#This Row],[Année]])))</f>
        <v>1</v>
      </c>
      <c r="G12433" t="str">
        <f>Clef_répartition[[#This Row],[Code_Nom]]&amp;"_"&amp;Clef_répartition[[#This Row],[Nombre]]&amp;"_"&amp;Clef_répartition[[#This Row],[Année]]</f>
        <v>ORPC Broye-Vully_Organisation régionale de protection civile Broye-Vully_31_2022</v>
      </c>
      <c r="H12433">
        <v>5464</v>
      </c>
      <c r="I12433" t="s">
        <v>296</v>
      </c>
      <c r="J12433">
        <v>2022</v>
      </c>
      <c r="K12433">
        <v>7.6300000000000007E-2</v>
      </c>
    </row>
    <row r="12434" spans="1:11" x14ac:dyDescent="0.25">
      <c r="A12434" t="s">
        <v>713</v>
      </c>
      <c r="B12434" t="s">
        <v>571</v>
      </c>
      <c r="C12434" t="s">
        <v>572</v>
      </c>
      <c r="D12434" t="str">
        <f>Clef_répartition[[#This Row],[Code association]]&amp;"_"&amp;Clef_répartition[[#This Row],[Nom association]]</f>
        <v>ORPC Gros-de-Vaud_Organisation régionale de protection civile de Gros-de-Vaud</v>
      </c>
      <c r="E12434">
        <f>COUNTIFS(D$2:D12434,Clef_répartition[[#This Row],[Code_Nom]],J$2:J12434,Clef_répartition[[#This Row],[Année]])</f>
        <v>1</v>
      </c>
      <c r="F12434">
        <f>IF(Clef_répartition[[#This Row],[Code_Nom]]=D12433,F12433-1,(COUNTIFS(Clef_répartition[Code_Nom],Clef_répartition[[#This Row],[Code_Nom]],Clef_répartition[Année],Clef_répartition[[#This Row],[Année]])))</f>
        <v>36</v>
      </c>
      <c r="G12434" t="str">
        <f>Clef_répartition[[#This Row],[Code_Nom]]&amp;"_"&amp;Clef_répartition[[#This Row],[Nombre]]&amp;"_"&amp;Clef_répartition[[#This Row],[Année]]</f>
        <v>ORPC Gros-de-Vaud_Organisation régionale de protection civile de Gros-de-Vaud_1_2022</v>
      </c>
      <c r="H12434">
        <v>5511</v>
      </c>
      <c r="I12434" t="s">
        <v>8</v>
      </c>
      <c r="J12434">
        <v>2022</v>
      </c>
      <c r="K12434">
        <v>3.5649443578187411E-2</v>
      </c>
    </row>
    <row r="12435" spans="1:11" x14ac:dyDescent="0.25">
      <c r="A12435" t="s">
        <v>713</v>
      </c>
      <c r="B12435" t="s">
        <v>571</v>
      </c>
      <c r="C12435" t="s">
        <v>572</v>
      </c>
      <c r="D12435" t="str">
        <f>Clef_répartition[[#This Row],[Code association]]&amp;"_"&amp;Clef_répartition[[#This Row],[Nom association]]</f>
        <v>ORPC Gros-de-Vaud_Organisation régionale de protection civile de Gros-de-Vaud</v>
      </c>
      <c r="E12435">
        <f>COUNTIFS(D$2:D12435,Clef_répartition[[#This Row],[Code_Nom]],J$2:J12435,Clef_répartition[[#This Row],[Année]])</f>
        <v>2</v>
      </c>
      <c r="F12435">
        <f>IF(Clef_répartition[[#This Row],[Code_Nom]]=D12434,F12434-1,(COUNTIFS(Clef_répartition[Code_Nom],Clef_répartition[[#This Row],[Code_Nom]],Clef_répartition[Année],Clef_répartition[[#This Row],[Année]])))</f>
        <v>35</v>
      </c>
      <c r="G12435" t="str">
        <f>Clef_répartition[[#This Row],[Code_Nom]]&amp;"_"&amp;Clef_répartition[[#This Row],[Nombre]]&amp;"_"&amp;Clef_répartition[[#This Row],[Année]]</f>
        <v>ORPC Gros-de-Vaud_Organisation régionale de protection civile de Gros-de-Vaud_2_2022</v>
      </c>
      <c r="H12435">
        <v>5512</v>
      </c>
      <c r="I12435" t="s">
        <v>19</v>
      </c>
      <c r="J12435">
        <v>2022</v>
      </c>
      <c r="K12435">
        <v>2.8194886472862425E-2</v>
      </c>
    </row>
    <row r="12436" spans="1:11" x14ac:dyDescent="0.25">
      <c r="A12436" t="s">
        <v>713</v>
      </c>
      <c r="B12436" t="s">
        <v>571</v>
      </c>
      <c r="C12436" t="s">
        <v>572</v>
      </c>
      <c r="D12436" t="str">
        <f>Clef_répartition[[#This Row],[Code association]]&amp;"_"&amp;Clef_répartition[[#This Row],[Nom association]]</f>
        <v>ORPC Gros-de-Vaud_Organisation régionale de protection civile de Gros-de-Vaud</v>
      </c>
      <c r="E12436">
        <f>COUNTIFS(D$2:D12436,Clef_répartition[[#This Row],[Code_Nom]],J$2:J12436,Clef_répartition[[#This Row],[Année]])</f>
        <v>3</v>
      </c>
      <c r="F12436">
        <f>IF(Clef_répartition[[#This Row],[Code_Nom]]=D12435,F12435-1,(COUNTIFS(Clef_répartition[Code_Nom],Clef_répartition[[#This Row],[Code_Nom]],Clef_répartition[Année],Clef_répartition[[#This Row],[Année]])))</f>
        <v>34</v>
      </c>
      <c r="G12436" t="str">
        <f>Clef_répartition[[#This Row],[Code_Nom]]&amp;"_"&amp;Clef_répartition[[#This Row],[Nombre]]&amp;"_"&amp;Clef_répartition[[#This Row],[Année]]</f>
        <v>ORPC Gros-de-Vaud_Organisation régionale de protection civile de Gros-de-Vaud_3_2022</v>
      </c>
      <c r="H12436">
        <v>5471</v>
      </c>
      <c r="I12436" t="s">
        <v>21</v>
      </c>
      <c r="J12436">
        <v>2022</v>
      </c>
      <c r="K12436">
        <v>1.337121131213021E-2</v>
      </c>
    </row>
    <row r="12437" spans="1:11" x14ac:dyDescent="0.25">
      <c r="A12437" t="s">
        <v>713</v>
      </c>
      <c r="B12437" t="s">
        <v>571</v>
      </c>
      <c r="C12437" t="s">
        <v>572</v>
      </c>
      <c r="D12437" t="str">
        <f>Clef_répartition[[#This Row],[Code association]]&amp;"_"&amp;Clef_répartition[[#This Row],[Nom association]]</f>
        <v>ORPC Gros-de-Vaud_Organisation régionale de protection civile de Gros-de-Vaud</v>
      </c>
      <c r="E12437">
        <f>COUNTIFS(D$2:D12437,Clef_répartition[[#This Row],[Code_Nom]],J$2:J12437,Clef_répartition[[#This Row],[Année]])</f>
        <v>4</v>
      </c>
      <c r="F12437">
        <f>IF(Clef_répartition[[#This Row],[Code_Nom]]=D12436,F12436-1,(COUNTIFS(Clef_répartition[Code_Nom],Clef_répartition[[#This Row],[Code_Nom]],Clef_répartition[Année],Clef_répartition[[#This Row],[Année]])))</f>
        <v>33</v>
      </c>
      <c r="G12437" t="str">
        <f>Clef_répartition[[#This Row],[Code_Nom]]&amp;"_"&amp;Clef_répartition[[#This Row],[Nombre]]&amp;"_"&amp;Clef_répartition[[#This Row],[Année]]</f>
        <v>ORPC Gros-de-Vaud_Organisation régionale de protection civile de Gros-de-Vaud_4_2022</v>
      </c>
      <c r="H12437">
        <v>5514</v>
      </c>
      <c r="I12437" t="s">
        <v>30</v>
      </c>
      <c r="J12437">
        <v>2022</v>
      </c>
      <c r="K12437">
        <v>2.8985197684601748E-2</v>
      </c>
    </row>
    <row r="12438" spans="1:11" x14ac:dyDescent="0.25">
      <c r="A12438" t="s">
        <v>713</v>
      </c>
      <c r="B12438" t="s">
        <v>571</v>
      </c>
      <c r="C12438" t="s">
        <v>572</v>
      </c>
      <c r="D12438" t="str">
        <f>Clef_répartition[[#This Row],[Code association]]&amp;"_"&amp;Clef_répartition[[#This Row],[Nom association]]</f>
        <v>ORPC Gros-de-Vaud_Organisation régionale de protection civile de Gros-de-Vaud</v>
      </c>
      <c r="E12438">
        <f>COUNTIFS(D$2:D12438,Clef_répartition[[#This Row],[Code_Nom]],J$2:J12438,Clef_répartition[[#This Row],[Année]])</f>
        <v>5</v>
      </c>
      <c r="F12438">
        <f>IF(Clef_répartition[[#This Row],[Code_Nom]]=D12437,F12437-1,(COUNTIFS(Clef_répartition[Code_Nom],Clef_répartition[[#This Row],[Code_Nom]],Clef_répartition[Année],Clef_répartition[[#This Row],[Année]])))</f>
        <v>32</v>
      </c>
      <c r="G12438" t="str">
        <f>Clef_répartition[[#This Row],[Code_Nom]]&amp;"_"&amp;Clef_répartition[[#This Row],[Nombre]]&amp;"_"&amp;Clef_répartition[[#This Row],[Année]]</f>
        <v>ORPC Gros-de-Vaud_Organisation régionale de protection civile de Gros-de-Vaud_5_2022</v>
      </c>
      <c r="H12438">
        <v>5661</v>
      </c>
      <c r="I12438" t="s">
        <v>32</v>
      </c>
      <c r="J12438">
        <v>2022</v>
      </c>
      <c r="K12438">
        <v>7.9244718798726962E-3</v>
      </c>
    </row>
    <row r="12439" spans="1:11" x14ac:dyDescent="0.25">
      <c r="A12439" t="s">
        <v>713</v>
      </c>
      <c r="B12439" t="s">
        <v>571</v>
      </c>
      <c r="C12439" t="s">
        <v>572</v>
      </c>
      <c r="D12439" t="str">
        <f>Clef_répartition[[#This Row],[Code association]]&amp;"_"&amp;Clef_répartition[[#This Row],[Nom association]]</f>
        <v>ORPC Gros-de-Vaud_Organisation régionale de protection civile de Gros-de-Vaud</v>
      </c>
      <c r="E12439">
        <f>COUNTIFS(D$2:D12439,Clef_répartition[[#This Row],[Code_Nom]],J$2:J12439,Clef_répartition[[#This Row],[Année]])</f>
        <v>6</v>
      </c>
      <c r="F12439">
        <f>IF(Clef_répartition[[#This Row],[Code_Nom]]=D12438,F12438-1,(COUNTIFS(Clef_répartition[Code_Nom],Clef_répartition[[#This Row],[Code_Nom]],Clef_répartition[Année],Clef_répartition[[#This Row],[Année]])))</f>
        <v>31</v>
      </c>
      <c r="G12439" t="str">
        <f>Clef_répartition[[#This Row],[Code_Nom]]&amp;"_"&amp;Clef_répartition[[#This Row],[Nombre]]&amp;"_"&amp;Clef_répartition[[#This Row],[Année]]</f>
        <v>ORPC Gros-de-Vaud_Organisation régionale de protection civile de Gros-de-Vaud_6_2022</v>
      </c>
      <c r="H12439">
        <v>5472</v>
      </c>
      <c r="I12439" t="s">
        <v>34</v>
      </c>
      <c r="J12439">
        <v>2022</v>
      </c>
      <c r="K12439">
        <v>1.0829399577076702E-2</v>
      </c>
    </row>
    <row r="12440" spans="1:11" x14ac:dyDescent="0.25">
      <c r="A12440" t="s">
        <v>713</v>
      </c>
      <c r="B12440" t="s">
        <v>571</v>
      </c>
      <c r="C12440" t="s">
        <v>572</v>
      </c>
      <c r="D12440" t="str">
        <f>Clef_répartition[[#This Row],[Code association]]&amp;"_"&amp;Clef_répartition[[#This Row],[Nom association]]</f>
        <v>ORPC Gros-de-Vaud_Organisation régionale de protection civile de Gros-de-Vaud</v>
      </c>
      <c r="E12440">
        <f>COUNTIFS(D$2:D12440,Clef_répartition[[#This Row],[Code_Nom]],J$2:J12440,Clef_répartition[[#This Row],[Année]])</f>
        <v>7</v>
      </c>
      <c r="F12440">
        <f>IF(Clef_répartition[[#This Row],[Code_Nom]]=D12439,F12439-1,(COUNTIFS(Clef_répartition[Code_Nom],Clef_répartition[[#This Row],[Code_Nom]],Clef_répartition[Année],Clef_répartition[[#This Row],[Année]])))</f>
        <v>30</v>
      </c>
      <c r="G12440" t="str">
        <f>Clef_répartition[[#This Row],[Code_Nom]]&amp;"_"&amp;Clef_répartition[[#This Row],[Nombre]]&amp;"_"&amp;Clef_répartition[[#This Row],[Année]]</f>
        <v>ORPC Gros-de-Vaud_Organisation régionale de protection civile de Gros-de-Vaud_7_2022</v>
      </c>
      <c r="H12440">
        <v>5473</v>
      </c>
      <c r="I12440" t="s">
        <v>35</v>
      </c>
      <c r="J12440">
        <v>2022</v>
      </c>
      <c r="K12440">
        <v>2.138112224192067E-2</v>
      </c>
    </row>
    <row r="12441" spans="1:11" x14ac:dyDescent="0.25">
      <c r="A12441" t="s">
        <v>713</v>
      </c>
      <c r="B12441" t="s">
        <v>571</v>
      </c>
      <c r="C12441" t="s">
        <v>572</v>
      </c>
      <c r="D12441" t="str">
        <f>Clef_répartition[[#This Row],[Code association]]&amp;"_"&amp;Clef_répartition[[#This Row],[Nom association]]</f>
        <v>ORPC Gros-de-Vaud_Organisation régionale de protection civile de Gros-de-Vaud</v>
      </c>
      <c r="E12441">
        <f>COUNTIFS(D$2:D12441,Clef_répartition[[#This Row],[Code_Nom]],J$2:J12441,Clef_répartition[[#This Row],[Année]])</f>
        <v>8</v>
      </c>
      <c r="F12441">
        <f>IF(Clef_répartition[[#This Row],[Code_Nom]]=D12440,F12440-1,(COUNTIFS(Clef_répartition[Code_Nom],Clef_répartition[[#This Row],[Code_Nom]],Clef_répartition[Année],Clef_répartition[[#This Row],[Année]])))</f>
        <v>29</v>
      </c>
      <c r="G12441" t="str">
        <f>Clef_répartition[[#This Row],[Code_Nom]]&amp;"_"&amp;Clef_répartition[[#This Row],[Nombre]]&amp;"_"&amp;Clef_répartition[[#This Row],[Année]]</f>
        <v>ORPC Gros-de-Vaud_Organisation régionale de protection civile de Gros-de-Vaud_8_2022</v>
      </c>
      <c r="H12441">
        <v>5515</v>
      </c>
      <c r="I12441" t="s">
        <v>37</v>
      </c>
      <c r="J12441">
        <v>2022</v>
      </c>
      <c r="K12441">
        <v>1.8839310506867164E-2</v>
      </c>
    </row>
    <row r="12442" spans="1:11" x14ac:dyDescent="0.25">
      <c r="A12442" t="s">
        <v>713</v>
      </c>
      <c r="B12442" t="s">
        <v>571</v>
      </c>
      <c r="C12442" t="s">
        <v>572</v>
      </c>
      <c r="D12442" t="str">
        <f>Clef_répartition[[#This Row],[Code association]]&amp;"_"&amp;Clef_répartition[[#This Row],[Nom association]]</f>
        <v>ORPC Gros-de-Vaud_Organisation régionale de protection civile de Gros-de-Vaud</v>
      </c>
      <c r="E12442">
        <f>COUNTIFS(D$2:D12442,Clef_répartition[[#This Row],[Code_Nom]],J$2:J12442,Clef_répartition[[#This Row],[Année]])</f>
        <v>9</v>
      </c>
      <c r="F12442">
        <f>IF(Clef_répartition[[#This Row],[Code_Nom]]=D12441,F12441-1,(COUNTIFS(Clef_répartition[Code_Nom],Clef_répartition[[#This Row],[Code_Nom]],Clef_répartition[Année],Clef_répartition[[#This Row],[Année]])))</f>
        <v>28</v>
      </c>
      <c r="G12442" t="str">
        <f>Clef_répartition[[#This Row],[Code_Nom]]&amp;"_"&amp;Clef_répartition[[#This Row],[Nombre]]&amp;"_"&amp;Clef_répartition[[#This Row],[Année]]</f>
        <v>ORPC Gros-de-Vaud_Organisation régionale de protection civile de Gros-de-Vaud_9_2022</v>
      </c>
      <c r="H12442">
        <v>5516</v>
      </c>
      <c r="I12442" t="s">
        <v>88</v>
      </c>
      <c r="J12442">
        <v>2022</v>
      </c>
      <c r="K12442">
        <v>5.8376230856312883E-2</v>
      </c>
    </row>
    <row r="12443" spans="1:11" x14ac:dyDescent="0.25">
      <c r="A12443" t="s">
        <v>713</v>
      </c>
      <c r="B12443" t="s">
        <v>571</v>
      </c>
      <c r="C12443" t="s">
        <v>572</v>
      </c>
      <c r="D12443" t="str">
        <f>Clef_répartition[[#This Row],[Code association]]&amp;"_"&amp;Clef_répartition[[#This Row],[Nom association]]</f>
        <v>ORPC Gros-de-Vaud_Organisation régionale de protection civile de Gros-de-Vaud</v>
      </c>
      <c r="E12443">
        <f>COUNTIFS(D$2:D12443,Clef_répartition[[#This Row],[Code_Nom]],J$2:J12443,Clef_répartition[[#This Row],[Année]])</f>
        <v>10</v>
      </c>
      <c r="F12443">
        <f>IF(Clef_répartition[[#This Row],[Code_Nom]]=D12442,F12442-1,(COUNTIFS(Clef_répartition[Code_Nom],Clef_répartition[[#This Row],[Code_Nom]],Clef_répartition[Année],Clef_répartition[[#This Row],[Année]])))</f>
        <v>27</v>
      </c>
      <c r="G12443" t="str">
        <f>Clef_répartition[[#This Row],[Code_Nom]]&amp;"_"&amp;Clef_répartition[[#This Row],[Nombre]]&amp;"_"&amp;Clef_répartition[[#This Row],[Année]]</f>
        <v>ORPC Gros-de-Vaud_Organisation régionale de protection civile de Gros-de-Vaud_10_2022</v>
      </c>
      <c r="H12443">
        <v>5480</v>
      </c>
      <c r="I12443" t="s">
        <v>90</v>
      </c>
      <c r="J12443">
        <v>2022</v>
      </c>
      <c r="K12443">
        <v>2.2449110365892731E-2</v>
      </c>
    </row>
    <row r="12444" spans="1:11" x14ac:dyDescent="0.25">
      <c r="A12444" t="s">
        <v>713</v>
      </c>
      <c r="B12444" t="s">
        <v>571</v>
      </c>
      <c r="C12444" t="s">
        <v>572</v>
      </c>
      <c r="D12444" t="str">
        <f>Clef_répartition[[#This Row],[Code association]]&amp;"_"&amp;Clef_répartition[[#This Row],[Nom association]]</f>
        <v>ORPC Gros-de-Vaud_Organisation régionale de protection civile de Gros-de-Vaud</v>
      </c>
      <c r="E12444">
        <f>COUNTIFS(D$2:D12444,Clef_répartition[[#This Row],[Code_Nom]],J$2:J12444,Clef_répartition[[#This Row],[Année]])</f>
        <v>11</v>
      </c>
      <c r="F12444">
        <f>IF(Clef_répartition[[#This Row],[Code_Nom]]=D12443,F12443-1,(COUNTIFS(Clef_répartition[Code_Nom],Clef_répartition[[#This Row],[Code_Nom]],Clef_répartition[Année],Clef_répartition[[#This Row],[Année]])))</f>
        <v>26</v>
      </c>
      <c r="G12444" t="str">
        <f>Clef_répartition[[#This Row],[Code_Nom]]&amp;"_"&amp;Clef_répartition[[#This Row],[Nombre]]&amp;"_"&amp;Clef_répartition[[#This Row],[Année]]</f>
        <v>ORPC Gros-de-Vaud_Organisation régionale de protection civile de Gros-de-Vaud_11_2022</v>
      </c>
      <c r="H12444">
        <v>5518</v>
      </c>
      <c r="I12444" t="s">
        <v>99</v>
      </c>
      <c r="J12444">
        <v>2022</v>
      </c>
      <c r="K12444">
        <v>0.1225836768695132</v>
      </c>
    </row>
    <row r="12445" spans="1:11" x14ac:dyDescent="0.25">
      <c r="A12445" t="s">
        <v>713</v>
      </c>
      <c r="B12445" t="s">
        <v>571</v>
      </c>
      <c r="C12445" t="s">
        <v>572</v>
      </c>
      <c r="D12445" t="str">
        <f>Clef_répartition[[#This Row],[Code association]]&amp;"_"&amp;Clef_répartition[[#This Row],[Nom association]]</f>
        <v>ORPC Gros-de-Vaud_Organisation régionale de protection civile de Gros-de-Vaud</v>
      </c>
      <c r="E12445">
        <f>COUNTIFS(D$2:D12445,Clef_répartition[[#This Row],[Code_Nom]],J$2:J12445,Clef_répartition[[#This Row],[Année]])</f>
        <v>12</v>
      </c>
      <c r="F12445">
        <f>IF(Clef_répartition[[#This Row],[Code_Nom]]=D12444,F12444-1,(COUNTIFS(Clef_répartition[Code_Nom],Clef_répartition[[#This Row],[Code_Nom]],Clef_répartition[Année],Clef_répartition[[#This Row],[Année]])))</f>
        <v>25</v>
      </c>
      <c r="G12445" t="str">
        <f>Clef_répartition[[#This Row],[Code_Nom]]&amp;"_"&amp;Clef_répartition[[#This Row],[Nombre]]&amp;"_"&amp;Clef_répartition[[#This Row],[Année]]</f>
        <v>ORPC Gros-de-Vaud_Organisation régionale de protection civile de Gros-de-Vaud_12_2022</v>
      </c>
      <c r="H12445">
        <v>5520</v>
      </c>
      <c r="I12445" t="s">
        <v>107</v>
      </c>
      <c r="J12445">
        <v>2022</v>
      </c>
      <c r="K12445">
        <v>2.2619988465728266E-2</v>
      </c>
    </row>
    <row r="12446" spans="1:11" x14ac:dyDescent="0.25">
      <c r="A12446" t="s">
        <v>713</v>
      </c>
      <c r="B12446" t="s">
        <v>571</v>
      </c>
      <c r="C12446" t="s">
        <v>572</v>
      </c>
      <c r="D12446" t="str">
        <f>Clef_répartition[[#This Row],[Code association]]&amp;"_"&amp;Clef_répartition[[#This Row],[Nom association]]</f>
        <v>ORPC Gros-de-Vaud_Organisation régionale de protection civile de Gros-de-Vaud</v>
      </c>
      <c r="E12446">
        <f>COUNTIFS(D$2:D12446,Clef_répartition[[#This Row],[Code_Nom]],J$2:J12446,Clef_répartition[[#This Row],[Année]])</f>
        <v>13</v>
      </c>
      <c r="F12446">
        <f>IF(Clef_répartition[[#This Row],[Code_Nom]]=D12445,F12445-1,(COUNTIFS(Clef_répartition[Code_Nom],Clef_répartition[[#This Row],[Code_Nom]],Clef_répartition[Année],Clef_répartition[[#This Row],[Année]])))</f>
        <v>24</v>
      </c>
      <c r="G12446" t="str">
        <f>Clef_répartition[[#This Row],[Code_Nom]]&amp;"_"&amp;Clef_répartition[[#This Row],[Nombre]]&amp;"_"&amp;Clef_répartition[[#This Row],[Année]]</f>
        <v>ORPC Gros-de-Vaud_Organisation régionale de protection civile de Gros-de-Vaud_13_2022</v>
      </c>
      <c r="H12446">
        <v>5521</v>
      </c>
      <c r="I12446" t="s">
        <v>108</v>
      </c>
      <c r="J12446">
        <v>2022</v>
      </c>
      <c r="K12446">
        <v>2.4521007326398531E-2</v>
      </c>
    </row>
    <row r="12447" spans="1:11" x14ac:dyDescent="0.25">
      <c r="A12447" t="s">
        <v>713</v>
      </c>
      <c r="B12447" t="s">
        <v>571</v>
      </c>
      <c r="C12447" t="s">
        <v>572</v>
      </c>
      <c r="D12447" t="str">
        <f>Clef_répartition[[#This Row],[Code association]]&amp;"_"&amp;Clef_répartition[[#This Row],[Nom association]]</f>
        <v>ORPC Gros-de-Vaud_Organisation régionale de protection civile de Gros-de-Vaud</v>
      </c>
      <c r="E12447">
        <f>COUNTIFS(D$2:D12447,Clef_répartition[[#This Row],[Code_Nom]],J$2:J12447,Clef_répartition[[#This Row],[Année]])</f>
        <v>14</v>
      </c>
      <c r="F12447">
        <f>IF(Clef_répartition[[#This Row],[Code_Nom]]=D12446,F12446-1,(COUNTIFS(Clef_répartition[Code_Nom],Clef_répartition[[#This Row],[Code_Nom]],Clef_répartition[Année],Clef_répartition[[#This Row],[Année]])))</f>
        <v>23</v>
      </c>
      <c r="G12447" t="str">
        <f>Clef_répartition[[#This Row],[Code_Nom]]&amp;"_"&amp;Clef_répartition[[#This Row],[Nombre]]&amp;"_"&amp;Clef_répartition[[#This Row],[Année]]</f>
        <v>ORPC Gros-de-Vaud_Organisation régionale de protection civile de Gros-de-Vaud_14_2022</v>
      </c>
      <c r="H12447">
        <v>5522</v>
      </c>
      <c r="I12447" t="s">
        <v>114</v>
      </c>
      <c r="J12447">
        <v>2022</v>
      </c>
      <c r="K12447">
        <v>1.6105260909498688E-2</v>
      </c>
    </row>
    <row r="12448" spans="1:11" x14ac:dyDescent="0.25">
      <c r="A12448" t="s">
        <v>713</v>
      </c>
      <c r="B12448" t="s">
        <v>571</v>
      </c>
      <c r="C12448" t="s">
        <v>572</v>
      </c>
      <c r="D12448" t="str">
        <f>Clef_répartition[[#This Row],[Code association]]&amp;"_"&amp;Clef_répartition[[#This Row],[Nom association]]</f>
        <v>ORPC Gros-de-Vaud_Organisation régionale de protection civile de Gros-de-Vaud</v>
      </c>
      <c r="E12448">
        <f>COUNTIFS(D$2:D12448,Clef_répartition[[#This Row],[Code_Nom]],J$2:J12448,Clef_répartition[[#This Row],[Année]])</f>
        <v>15</v>
      </c>
      <c r="F12448">
        <f>IF(Clef_répartition[[#This Row],[Code_Nom]]=D12447,F12447-1,(COUNTIFS(Clef_répartition[Code_Nom],Clef_répartition[[#This Row],[Code_Nom]],Clef_répartition[Année],Clef_répartition[[#This Row],[Année]])))</f>
        <v>22</v>
      </c>
      <c r="G12448" t="str">
        <f>Clef_répartition[[#This Row],[Code_Nom]]&amp;"_"&amp;Clef_répartition[[#This Row],[Nombre]]&amp;"_"&amp;Clef_répartition[[#This Row],[Année]]</f>
        <v>ORPC Gros-de-Vaud_Organisation régionale de protection civile de Gros-de-Vaud_15_2022</v>
      </c>
      <c r="H12448">
        <v>5523</v>
      </c>
      <c r="I12448" t="s">
        <v>119</v>
      </c>
      <c r="J12448">
        <v>2022</v>
      </c>
      <c r="K12448">
        <v>5.7094645107546402E-2</v>
      </c>
    </row>
    <row r="12449" spans="1:11" x14ac:dyDescent="0.25">
      <c r="A12449" t="s">
        <v>713</v>
      </c>
      <c r="B12449" t="s">
        <v>571</v>
      </c>
      <c r="C12449" t="s">
        <v>572</v>
      </c>
      <c r="D12449" t="str">
        <f>Clef_répartition[[#This Row],[Code association]]&amp;"_"&amp;Clef_répartition[[#This Row],[Nom association]]</f>
        <v>ORPC Gros-de-Vaud_Organisation régionale de protection civile de Gros-de-Vaud</v>
      </c>
      <c r="E12449">
        <f>COUNTIFS(D$2:D12449,Clef_répartition[[#This Row],[Code_Nom]],J$2:J12449,Clef_répartition[[#This Row],[Année]])</f>
        <v>16</v>
      </c>
      <c r="F12449">
        <f>IF(Clef_répartition[[#This Row],[Code_Nom]]=D12448,F12448-1,(COUNTIFS(Clef_répartition[Code_Nom],Clef_répartition[[#This Row],[Code_Nom]],Clef_répartition[Année],Clef_répartition[[#This Row],[Année]])))</f>
        <v>21</v>
      </c>
      <c r="G12449" t="str">
        <f>Clef_répartition[[#This Row],[Code_Nom]]&amp;"_"&amp;Clef_répartition[[#This Row],[Nombre]]&amp;"_"&amp;Clef_répartition[[#This Row],[Année]]</f>
        <v>ORPC Gros-de-Vaud_Organisation régionale de protection civile de Gros-de-Vaud_16_2022</v>
      </c>
      <c r="H12449">
        <v>5541</v>
      </c>
      <c r="I12449" t="s">
        <v>128</v>
      </c>
      <c r="J12449">
        <v>2022</v>
      </c>
      <c r="K12449">
        <v>2.4905483051028472E-2</v>
      </c>
    </row>
    <row r="12450" spans="1:11" x14ac:dyDescent="0.25">
      <c r="A12450" t="s">
        <v>713</v>
      </c>
      <c r="B12450" t="s">
        <v>571</v>
      </c>
      <c r="C12450" t="s">
        <v>572</v>
      </c>
      <c r="D12450" t="str">
        <f>Clef_répartition[[#This Row],[Code association]]&amp;"_"&amp;Clef_répartition[[#This Row],[Nom association]]</f>
        <v>ORPC Gros-de-Vaud_Organisation régionale de protection civile de Gros-de-Vaud</v>
      </c>
      <c r="E12450">
        <f>COUNTIFS(D$2:D12450,Clef_répartition[[#This Row],[Code_Nom]],J$2:J12450,Clef_répartition[[#This Row],[Année]])</f>
        <v>17</v>
      </c>
      <c r="F12450">
        <f>IF(Clef_répartition[[#This Row],[Code_Nom]]=D12449,F12449-1,(COUNTIFS(Clef_répartition[Code_Nom],Clef_répartition[[#This Row],[Code_Nom]],Clef_répartition[Année],Clef_répartition[[#This Row],[Année]])))</f>
        <v>20</v>
      </c>
      <c r="G12450" t="str">
        <f>Clef_répartition[[#This Row],[Code_Nom]]&amp;"_"&amp;Clef_répartition[[#This Row],[Nombre]]&amp;"_"&amp;Clef_répartition[[#This Row],[Année]]</f>
        <v>ORPC Gros-de-Vaud_Organisation régionale de protection civile de Gros-de-Vaud_17_2022</v>
      </c>
      <c r="H12450">
        <v>5804</v>
      </c>
      <c r="I12450" t="s">
        <v>139</v>
      </c>
      <c r="J12450">
        <v>2022</v>
      </c>
      <c r="K12450">
        <v>3.4239699254544287E-2</v>
      </c>
    </row>
    <row r="12451" spans="1:11" x14ac:dyDescent="0.25">
      <c r="A12451" t="s">
        <v>713</v>
      </c>
      <c r="B12451" t="s">
        <v>571</v>
      </c>
      <c r="C12451" t="s">
        <v>572</v>
      </c>
      <c r="D12451" t="str">
        <f>Clef_répartition[[#This Row],[Code association]]&amp;"_"&amp;Clef_répartition[[#This Row],[Nom association]]</f>
        <v>ORPC Gros-de-Vaud_Organisation régionale de protection civile de Gros-de-Vaud</v>
      </c>
      <c r="E12451">
        <f>COUNTIFS(D$2:D12451,Clef_répartition[[#This Row],[Code_Nom]],J$2:J12451,Clef_répartition[[#This Row],[Année]])</f>
        <v>18</v>
      </c>
      <c r="F12451">
        <f>IF(Clef_répartition[[#This Row],[Code_Nom]]=D12450,F12450-1,(COUNTIFS(Clef_répartition[Code_Nom],Clef_répartition[[#This Row],[Code_Nom]],Clef_répartition[Année],Clef_répartition[[#This Row],[Année]])))</f>
        <v>19</v>
      </c>
      <c r="G12451" t="str">
        <f>Clef_répartition[[#This Row],[Code_Nom]]&amp;"_"&amp;Clef_répartition[[#This Row],[Nombre]]&amp;"_"&amp;Clef_répartition[[#This Row],[Année]]</f>
        <v>ORPC Gros-de-Vaud_Organisation régionale de protection civile de Gros-de-Vaud_18_2022</v>
      </c>
      <c r="H12451">
        <v>5487</v>
      </c>
      <c r="I12451" t="s">
        <v>167</v>
      </c>
      <c r="J12451">
        <v>2022</v>
      </c>
      <c r="K12451">
        <v>1.0145887177734583E-2</v>
      </c>
    </row>
    <row r="12452" spans="1:11" x14ac:dyDescent="0.25">
      <c r="A12452" t="s">
        <v>713</v>
      </c>
      <c r="B12452" t="s">
        <v>571</v>
      </c>
      <c r="C12452" t="s">
        <v>572</v>
      </c>
      <c r="D12452" t="str">
        <f>Clef_répartition[[#This Row],[Code association]]&amp;"_"&amp;Clef_répartition[[#This Row],[Nom association]]</f>
        <v>ORPC Gros-de-Vaud_Organisation régionale de protection civile de Gros-de-Vaud</v>
      </c>
      <c r="E12452">
        <f>COUNTIFS(D$2:D12452,Clef_répartition[[#This Row],[Code_Nom]],J$2:J12452,Clef_répartition[[#This Row],[Année]])</f>
        <v>19</v>
      </c>
      <c r="F12452">
        <f>IF(Clef_répartition[[#This Row],[Code_Nom]]=D12451,F12451-1,(COUNTIFS(Clef_répartition[Code_Nom],Clef_répartition[[#This Row],[Code_Nom]],Clef_répartition[Année],Clef_répartition[[#This Row],[Année]])))</f>
        <v>18</v>
      </c>
      <c r="G12452" t="str">
        <f>Clef_répartition[[#This Row],[Code_Nom]]&amp;"_"&amp;Clef_répartition[[#This Row],[Nombre]]&amp;"_"&amp;Clef_répartition[[#This Row],[Année]]</f>
        <v>ORPC Gros-de-Vaud_Organisation régionale de protection civile de Gros-de-Vaud_19_2022</v>
      </c>
      <c r="H12452">
        <v>5489</v>
      </c>
      <c r="I12452" t="s">
        <v>175</v>
      </c>
      <c r="J12452">
        <v>2022</v>
      </c>
      <c r="K12452">
        <v>1.6981011171155778E-2</v>
      </c>
    </row>
    <row r="12453" spans="1:11" x14ac:dyDescent="0.25">
      <c r="A12453" t="s">
        <v>713</v>
      </c>
      <c r="B12453" t="s">
        <v>571</v>
      </c>
      <c r="C12453" t="s">
        <v>572</v>
      </c>
      <c r="D12453" t="str">
        <f>Clef_répartition[[#This Row],[Code association]]&amp;"_"&amp;Clef_répartition[[#This Row],[Nom association]]</f>
        <v>ORPC Gros-de-Vaud_Organisation régionale de protection civile de Gros-de-Vaud</v>
      </c>
      <c r="E12453">
        <f>COUNTIFS(D$2:D12453,Clef_répartition[[#This Row],[Code_Nom]],J$2:J12453,Clef_répartition[[#This Row],[Année]])</f>
        <v>20</v>
      </c>
      <c r="F12453">
        <f>IF(Clef_répartition[[#This Row],[Code_Nom]]=D12452,F12452-1,(COUNTIFS(Clef_répartition[Code_Nom],Clef_répartition[[#This Row],[Code_Nom]],Clef_répartition[Année],Clef_répartition[[#This Row],[Année]])))</f>
        <v>17</v>
      </c>
      <c r="G12453" t="str">
        <f>Clef_répartition[[#This Row],[Code_Nom]]&amp;"_"&amp;Clef_répartition[[#This Row],[Nombre]]&amp;"_"&amp;Clef_répartition[[#This Row],[Année]]</f>
        <v>ORPC Gros-de-Vaud_Organisation régionale de protection civile de Gros-de-Vaud_20_2022</v>
      </c>
      <c r="H12453">
        <v>5693</v>
      </c>
      <c r="I12453" t="s">
        <v>184</v>
      </c>
      <c r="J12453">
        <v>2022</v>
      </c>
      <c r="K12453">
        <v>5.912382254309332E-2</v>
      </c>
    </row>
    <row r="12454" spans="1:11" x14ac:dyDescent="0.25">
      <c r="A12454" t="s">
        <v>713</v>
      </c>
      <c r="B12454" t="s">
        <v>571</v>
      </c>
      <c r="C12454" t="s">
        <v>572</v>
      </c>
      <c r="D12454" t="str">
        <f>Clef_répartition[[#This Row],[Code association]]&amp;"_"&amp;Clef_répartition[[#This Row],[Nom association]]</f>
        <v>ORPC Gros-de-Vaud_Organisation régionale de protection civile de Gros-de-Vaud</v>
      </c>
      <c r="E12454">
        <f>COUNTIFS(D$2:D12454,Clef_répartition[[#This Row],[Code_Nom]],J$2:J12454,Clef_répartition[[#This Row],[Année]])</f>
        <v>21</v>
      </c>
      <c r="F12454">
        <f>IF(Clef_répartition[[#This Row],[Code_Nom]]=D12453,F12453-1,(COUNTIFS(Clef_répartition[Code_Nom],Clef_répartition[[#This Row],[Code_Nom]],Clef_répartition[Année],Clef_répartition[[#This Row],[Année]])))</f>
        <v>16</v>
      </c>
      <c r="G12454" t="str">
        <f>Clef_répartition[[#This Row],[Code_Nom]]&amp;"_"&amp;Clef_répartition[[#This Row],[Nombre]]&amp;"_"&amp;Clef_répartition[[#This Row],[Année]]</f>
        <v>ORPC Gros-de-Vaud_Organisation régionale de protection civile de Gros-de-Vaud_21_2022</v>
      </c>
      <c r="H12454">
        <v>5540</v>
      </c>
      <c r="I12454" t="s">
        <v>186</v>
      </c>
      <c r="J12454">
        <v>2022</v>
      </c>
      <c r="K12454">
        <v>4.0220432748787831E-2</v>
      </c>
    </row>
    <row r="12455" spans="1:11" x14ac:dyDescent="0.25">
      <c r="A12455" t="s">
        <v>713</v>
      </c>
      <c r="B12455" t="s">
        <v>571</v>
      </c>
      <c r="C12455" t="s">
        <v>572</v>
      </c>
      <c r="D12455" t="str">
        <f>Clef_répartition[[#This Row],[Code association]]&amp;"_"&amp;Clef_répartition[[#This Row],[Nom association]]</f>
        <v>ORPC Gros-de-Vaud_Organisation régionale de protection civile de Gros-de-Vaud</v>
      </c>
      <c r="E12455">
        <f>COUNTIFS(D$2:D12455,Clef_répartition[[#This Row],[Code_Nom]],J$2:J12455,Clef_répartition[[#This Row],[Année]])</f>
        <v>22</v>
      </c>
      <c r="F12455">
        <f>IF(Clef_répartition[[#This Row],[Code_Nom]]=D12454,F12454-1,(COUNTIFS(Clef_répartition[Code_Nom],Clef_répartition[[#This Row],[Code_Nom]],Clef_répartition[Année],Clef_répartition[[#This Row],[Année]])))</f>
        <v>15</v>
      </c>
      <c r="G12455" t="str">
        <f>Clef_répartition[[#This Row],[Code_Nom]]&amp;"_"&amp;Clef_répartition[[#This Row],[Nombre]]&amp;"_"&amp;Clef_répartition[[#This Row],[Année]]</f>
        <v>ORPC Gros-de-Vaud_Organisation régionale de protection civile de Gros-de-Vaud_22_2022</v>
      </c>
      <c r="H12455">
        <v>5527</v>
      </c>
      <c r="I12455" t="s">
        <v>191</v>
      </c>
      <c r="J12455">
        <v>2022</v>
      </c>
      <c r="K12455">
        <v>2.4691885426234059E-2</v>
      </c>
    </row>
    <row r="12456" spans="1:11" x14ac:dyDescent="0.25">
      <c r="A12456" t="s">
        <v>713</v>
      </c>
      <c r="B12456" t="s">
        <v>571</v>
      </c>
      <c r="C12456" t="s">
        <v>572</v>
      </c>
      <c r="D12456" t="str">
        <f>Clef_répartition[[#This Row],[Code association]]&amp;"_"&amp;Clef_répartition[[#This Row],[Nom association]]</f>
        <v>ORPC Gros-de-Vaud_Organisation régionale de protection civile de Gros-de-Vaud</v>
      </c>
      <c r="E12456">
        <f>COUNTIFS(D$2:D12456,Clef_répartition[[#This Row],[Code_Nom]],J$2:J12456,Clef_répartition[[#This Row],[Année]])</f>
        <v>23</v>
      </c>
      <c r="F12456">
        <f>IF(Clef_répartition[[#This Row],[Code_Nom]]=D12455,F12455-1,(COUNTIFS(Clef_répartition[Code_Nom],Clef_répartition[[#This Row],[Code_Nom]],Clef_répartition[Année],Clef_répartition[[#This Row],[Année]])))</f>
        <v>14</v>
      </c>
      <c r="G12456" t="str">
        <f>Clef_répartition[[#This Row],[Code_Nom]]&amp;"_"&amp;Clef_répartition[[#This Row],[Nombre]]&amp;"_"&amp;Clef_répartition[[#This Row],[Année]]</f>
        <v>ORPC Gros-de-Vaud_Organisation régionale de protection civile de Gros-de-Vaud_23_2022</v>
      </c>
      <c r="H12456">
        <v>5680</v>
      </c>
      <c r="I12456" t="s">
        <v>197</v>
      </c>
      <c r="J12456">
        <v>2022</v>
      </c>
      <c r="K12456">
        <v>6.8564837559006346E-3</v>
      </c>
    </row>
    <row r="12457" spans="1:11" x14ac:dyDescent="0.25">
      <c r="A12457" t="s">
        <v>713</v>
      </c>
      <c r="B12457" t="s">
        <v>571</v>
      </c>
      <c r="C12457" t="s">
        <v>572</v>
      </c>
      <c r="D12457" t="str">
        <f>Clef_répartition[[#This Row],[Code association]]&amp;"_"&amp;Clef_répartition[[#This Row],[Nom association]]</f>
        <v>ORPC Gros-de-Vaud_Organisation régionale de protection civile de Gros-de-Vaud</v>
      </c>
      <c r="E12457">
        <f>COUNTIFS(D$2:D12457,Clef_répartition[[#This Row],[Code_Nom]],J$2:J12457,Clef_répartition[[#This Row],[Année]])</f>
        <v>24</v>
      </c>
      <c r="F12457">
        <f>IF(Clef_répartition[[#This Row],[Code_Nom]]=D12456,F12456-1,(COUNTIFS(Clef_répartition[Code_Nom],Clef_répartition[[#This Row],[Code_Nom]],Clef_répartition[Année],Clef_répartition[[#This Row],[Année]])))</f>
        <v>13</v>
      </c>
      <c r="G12457" t="str">
        <f>Clef_répartition[[#This Row],[Code_Nom]]&amp;"_"&amp;Clef_répartition[[#This Row],[Nombre]]&amp;"_"&amp;Clef_répartition[[#This Row],[Année]]</f>
        <v>ORPC Gros-de-Vaud_Organisation régionale de protection civile de Gros-de-Vaud_24_2022</v>
      </c>
      <c r="H12457">
        <v>5923</v>
      </c>
      <c r="I12457" t="s">
        <v>200</v>
      </c>
      <c r="J12457">
        <v>2022</v>
      </c>
      <c r="K12457">
        <v>4.2933122583676871E-3</v>
      </c>
    </row>
    <row r="12458" spans="1:11" x14ac:dyDescent="0.25">
      <c r="A12458" t="s">
        <v>713</v>
      </c>
      <c r="B12458" t="s">
        <v>571</v>
      </c>
      <c r="C12458" t="s">
        <v>572</v>
      </c>
      <c r="D12458" t="str">
        <f>Clef_répartition[[#This Row],[Code association]]&amp;"_"&amp;Clef_répartition[[#This Row],[Nom association]]</f>
        <v>ORPC Gros-de-Vaud_Organisation régionale de protection civile de Gros-de-Vaud</v>
      </c>
      <c r="E12458">
        <f>COUNTIFS(D$2:D12458,Clef_répartition[[#This Row],[Code_Nom]],J$2:J12458,Clef_répartition[[#This Row],[Année]])</f>
        <v>25</v>
      </c>
      <c r="F12458">
        <f>IF(Clef_répartition[[#This Row],[Code_Nom]]=D12457,F12457-1,(COUNTIFS(Clef_répartition[Code_Nom],Clef_répartition[[#This Row],[Code_Nom]],Clef_répartition[Année],Clef_répartition[[#This Row],[Année]])))</f>
        <v>12</v>
      </c>
      <c r="G12458" t="str">
        <f>Clef_répartition[[#This Row],[Code_Nom]]&amp;"_"&amp;Clef_répartition[[#This Row],[Nombre]]&amp;"_"&amp;Clef_répartition[[#This Row],[Année]]</f>
        <v>ORPC Gros-de-Vaud_Organisation régionale de protection civile de Gros-de-Vaud_25_2022</v>
      </c>
      <c r="H12458">
        <v>5529</v>
      </c>
      <c r="I12458" t="s">
        <v>208</v>
      </c>
      <c r="J12458">
        <v>2022</v>
      </c>
      <c r="K12458">
        <v>1.3221692974774119E-2</v>
      </c>
    </row>
    <row r="12459" spans="1:11" x14ac:dyDescent="0.25">
      <c r="A12459" t="s">
        <v>713</v>
      </c>
      <c r="B12459" t="s">
        <v>571</v>
      </c>
      <c r="C12459" t="s">
        <v>572</v>
      </c>
      <c r="D12459" t="str">
        <f>Clef_répartition[[#This Row],[Code association]]&amp;"_"&amp;Clef_répartition[[#This Row],[Nom association]]</f>
        <v>ORPC Gros-de-Vaud_Organisation régionale de protection civile de Gros-de-Vaud</v>
      </c>
      <c r="E12459">
        <f>COUNTIFS(D$2:D12459,Clef_répartition[[#This Row],[Code_Nom]],J$2:J12459,Clef_répartition[[#This Row],[Année]])</f>
        <v>26</v>
      </c>
      <c r="F12459">
        <f>IF(Clef_répartition[[#This Row],[Code_Nom]]=D12458,F12458-1,(COUNTIFS(Clef_répartition[Code_Nom],Clef_répartition[[#This Row],[Code_Nom]],Clef_répartition[Année],Clef_répartition[[#This Row],[Année]])))</f>
        <v>11</v>
      </c>
      <c r="G12459" t="str">
        <f>Clef_répartition[[#This Row],[Code_Nom]]&amp;"_"&amp;Clef_répartition[[#This Row],[Nombre]]&amp;"_"&amp;Clef_répartition[[#This Row],[Année]]</f>
        <v>ORPC Gros-de-Vaud_Organisation régionale de protection civile de Gros-de-Vaud_26_2022</v>
      </c>
      <c r="H12459">
        <v>5530</v>
      </c>
      <c r="I12459" t="s">
        <v>209</v>
      </c>
      <c r="J12459">
        <v>2022</v>
      </c>
      <c r="K12459">
        <v>1.2281863425678706E-2</v>
      </c>
    </row>
    <row r="12460" spans="1:11" x14ac:dyDescent="0.25">
      <c r="A12460" t="s">
        <v>713</v>
      </c>
      <c r="B12460" t="s">
        <v>571</v>
      </c>
      <c r="C12460" t="s">
        <v>572</v>
      </c>
      <c r="D12460" t="str">
        <f>Clef_répartition[[#This Row],[Code association]]&amp;"_"&amp;Clef_répartition[[#This Row],[Nom association]]</f>
        <v>ORPC Gros-de-Vaud_Organisation régionale de protection civile de Gros-de-Vaud</v>
      </c>
      <c r="E12460">
        <f>COUNTIFS(D$2:D12460,Clef_répartition[[#This Row],[Code_Nom]],J$2:J12460,Clef_répartition[[#This Row],[Année]])</f>
        <v>27</v>
      </c>
      <c r="F12460">
        <f>IF(Clef_répartition[[#This Row],[Code_Nom]]=D12459,F12459-1,(COUNTIFS(Clef_répartition[Code_Nom],Clef_répartition[[#This Row],[Code_Nom]],Clef_répartition[Année],Clef_répartition[[#This Row],[Année]])))</f>
        <v>10</v>
      </c>
      <c r="G12460" t="str">
        <f>Clef_répartition[[#This Row],[Code_Nom]]&amp;"_"&amp;Clef_répartition[[#This Row],[Nombre]]&amp;"_"&amp;Clef_répartition[[#This Row],[Année]]</f>
        <v>ORPC Gros-de-Vaud_Organisation régionale de protection civile de Gros-de-Vaud_27_2022</v>
      </c>
      <c r="H12460">
        <v>5495</v>
      </c>
      <c r="I12460" t="s">
        <v>212</v>
      </c>
      <c r="J12460">
        <v>2022</v>
      </c>
      <c r="K12460">
        <v>6.8564837559006345E-2</v>
      </c>
    </row>
    <row r="12461" spans="1:11" x14ac:dyDescent="0.25">
      <c r="A12461" t="s">
        <v>713</v>
      </c>
      <c r="B12461" t="s">
        <v>571</v>
      </c>
      <c r="C12461" t="s">
        <v>572</v>
      </c>
      <c r="D12461" t="str">
        <f>Clef_répartition[[#This Row],[Code association]]&amp;"_"&amp;Clef_répartition[[#This Row],[Nom association]]</f>
        <v>ORPC Gros-de-Vaud_Organisation régionale de protection civile de Gros-de-Vaud</v>
      </c>
      <c r="E12461">
        <f>COUNTIFS(D$2:D12461,Clef_répartition[[#This Row],[Code_Nom]],J$2:J12461,Clef_répartition[[#This Row],[Année]])</f>
        <v>28</v>
      </c>
      <c r="F12461">
        <f>IF(Clef_répartition[[#This Row],[Code_Nom]]=D12460,F12460-1,(COUNTIFS(Clef_répartition[Code_Nom],Clef_répartition[[#This Row],[Code_Nom]],Clef_répartition[Année],Clef_répartition[[#This Row],[Année]])))</f>
        <v>9</v>
      </c>
      <c r="G12461" t="str">
        <f>Clef_répartition[[#This Row],[Code_Nom]]&amp;"_"&amp;Clef_répartition[[#This Row],[Nombre]]&amp;"_"&amp;Clef_répartition[[#This Row],[Année]]</f>
        <v>ORPC Gros-de-Vaud_Organisation régionale de protection civile de Gros-de-Vaud_28_2022</v>
      </c>
      <c r="H12461">
        <v>5496</v>
      </c>
      <c r="I12461" t="s">
        <v>213</v>
      </c>
      <c r="J12461">
        <v>2022</v>
      </c>
      <c r="K12461">
        <v>4.036995108614392E-2</v>
      </c>
    </row>
    <row r="12462" spans="1:11" x14ac:dyDescent="0.25">
      <c r="A12462" t="s">
        <v>713</v>
      </c>
      <c r="B12462" t="s">
        <v>571</v>
      </c>
      <c r="C12462" t="s">
        <v>572</v>
      </c>
      <c r="D12462" t="str">
        <f>Clef_répartition[[#This Row],[Code association]]&amp;"_"&amp;Clef_répartition[[#This Row],[Nom association]]</f>
        <v>ORPC Gros-de-Vaud_Organisation régionale de protection civile de Gros-de-Vaud</v>
      </c>
      <c r="E12462">
        <f>COUNTIFS(D$2:D12462,Clef_répartition[[#This Row],[Code_Nom]],J$2:J12462,Clef_répartition[[#This Row],[Année]])</f>
        <v>29</v>
      </c>
      <c r="F12462">
        <f>IF(Clef_répartition[[#This Row],[Code_Nom]]=D12461,F12461-1,(COUNTIFS(Clef_répartition[Code_Nom],Clef_répartition[[#This Row],[Code_Nom]],Clef_répartition[Année],Clef_répartition[[#This Row],[Année]])))</f>
        <v>8</v>
      </c>
      <c r="G12462" t="str">
        <f>Clef_répartition[[#This Row],[Code_Nom]]&amp;"_"&amp;Clef_répartition[[#This Row],[Nombre]]&amp;"_"&amp;Clef_répartition[[#This Row],[Année]]</f>
        <v>ORPC Gros-de-Vaud_Organisation régionale de protection civile de Gros-de-Vaud_29_2022</v>
      </c>
      <c r="H12462">
        <v>5531</v>
      </c>
      <c r="I12462" t="s">
        <v>214</v>
      </c>
      <c r="J12462">
        <v>2022</v>
      </c>
      <c r="K12462">
        <v>8.9070209539269928E-3</v>
      </c>
    </row>
    <row r="12463" spans="1:11" x14ac:dyDescent="0.25">
      <c r="A12463" t="s">
        <v>713</v>
      </c>
      <c r="B12463" t="s">
        <v>571</v>
      </c>
      <c r="C12463" t="s">
        <v>572</v>
      </c>
      <c r="D12463" t="str">
        <f>Clef_répartition[[#This Row],[Code association]]&amp;"_"&amp;Clef_répartition[[#This Row],[Nom association]]</f>
        <v>ORPC Gros-de-Vaud_Organisation régionale de protection civile de Gros-de-Vaud</v>
      </c>
      <c r="E12463">
        <f>COUNTIFS(D$2:D12463,Clef_répartition[[#This Row],[Code_Nom]],J$2:J12463,Clef_répartition[[#This Row],[Année]])</f>
        <v>30</v>
      </c>
      <c r="F12463">
        <f>IF(Clef_répartition[[#This Row],[Code_Nom]]=D12462,F12462-1,(COUNTIFS(Clef_répartition[Code_Nom],Clef_répartition[[#This Row],[Code_Nom]],Clef_répartition[Année],Clef_répartition[[#This Row],[Année]])))</f>
        <v>7</v>
      </c>
      <c r="G12463" t="str">
        <f>Clef_répartition[[#This Row],[Code_Nom]]&amp;"_"&amp;Clef_répartition[[#This Row],[Nombre]]&amp;"_"&amp;Clef_répartition[[#This Row],[Année]]</f>
        <v>ORPC Gros-de-Vaud_Organisation régionale de protection civile de Gros-de-Vaud_30_2022</v>
      </c>
      <c r="H12463">
        <v>5533</v>
      </c>
      <c r="I12463" t="s">
        <v>216</v>
      </c>
      <c r="J12463">
        <v>2022</v>
      </c>
      <c r="K12463">
        <v>1.7792682145374543E-2</v>
      </c>
    </row>
    <row r="12464" spans="1:11" x14ac:dyDescent="0.25">
      <c r="A12464" t="s">
        <v>713</v>
      </c>
      <c r="B12464" t="s">
        <v>571</v>
      </c>
      <c r="C12464" t="s">
        <v>572</v>
      </c>
      <c r="D12464" t="str">
        <f>Clef_répartition[[#This Row],[Code association]]&amp;"_"&amp;Clef_répartition[[#This Row],[Nom association]]</f>
        <v>ORPC Gros-de-Vaud_Organisation régionale de protection civile de Gros-de-Vaud</v>
      </c>
      <c r="E12464">
        <f>COUNTIFS(D$2:D12464,Clef_répartition[[#This Row],[Code_Nom]],J$2:J12464,Clef_répartition[[#This Row],[Année]])</f>
        <v>31</v>
      </c>
      <c r="F12464">
        <f>IF(Clef_répartition[[#This Row],[Code_Nom]]=D12463,F12463-1,(COUNTIFS(Clef_répartition[Code_Nom],Clef_répartition[[#This Row],[Code_Nom]],Clef_répartition[Année],Clef_répartition[[#This Row],[Année]])))</f>
        <v>6</v>
      </c>
      <c r="G12464" t="str">
        <f>Clef_répartition[[#This Row],[Code_Nom]]&amp;"_"&amp;Clef_répartition[[#This Row],[Nombre]]&amp;"_"&amp;Clef_répartition[[#This Row],[Année]]</f>
        <v>ORPC Gros-de-Vaud_Organisation régionale de protection civile de Gros-de-Vaud_31_2022</v>
      </c>
      <c r="H12464">
        <v>5534</v>
      </c>
      <c r="I12464" t="s">
        <v>241</v>
      </c>
      <c r="J12464">
        <v>2022</v>
      </c>
      <c r="K12464">
        <v>6.4933677937501332E-3</v>
      </c>
    </row>
    <row r="12465" spans="1:11" x14ac:dyDescent="0.25">
      <c r="A12465" t="s">
        <v>713</v>
      </c>
      <c r="B12465" t="s">
        <v>571</v>
      </c>
      <c r="C12465" t="s">
        <v>572</v>
      </c>
      <c r="D12465" t="str">
        <f>Clef_répartition[[#This Row],[Code association]]&amp;"_"&amp;Clef_répartition[[#This Row],[Nom association]]</f>
        <v>ORPC Gros-de-Vaud_Organisation régionale de protection civile de Gros-de-Vaud</v>
      </c>
      <c r="E12465">
        <f>COUNTIFS(D$2:D12465,Clef_répartition[[#This Row],[Code_Nom]],J$2:J12465,Clef_répartition[[#This Row],[Année]])</f>
        <v>32</v>
      </c>
      <c r="F12465">
        <f>IF(Clef_répartition[[#This Row],[Code_Nom]]=D12464,F12464-1,(COUNTIFS(Clef_répartition[Code_Nom],Clef_répartition[[#This Row],[Code_Nom]],Clef_répartition[Année],Clef_répartition[[#This Row],[Année]])))</f>
        <v>5</v>
      </c>
      <c r="G12465" t="str">
        <f>Clef_répartition[[#This Row],[Code_Nom]]&amp;"_"&amp;Clef_répartition[[#This Row],[Nombre]]&amp;"_"&amp;Clef_répartition[[#This Row],[Année]]</f>
        <v>ORPC Gros-de-Vaud_Organisation régionale de protection civile de Gros-de-Vaud_32_2022</v>
      </c>
      <c r="H12465">
        <v>5535</v>
      </c>
      <c r="I12465" t="s">
        <v>242</v>
      </c>
      <c r="J12465">
        <v>2022</v>
      </c>
      <c r="K12465">
        <v>1.7280047845867955E-2</v>
      </c>
    </row>
    <row r="12466" spans="1:11" x14ac:dyDescent="0.25">
      <c r="A12466" t="s">
        <v>713</v>
      </c>
      <c r="B12466" t="s">
        <v>571</v>
      </c>
      <c r="C12466" t="s">
        <v>572</v>
      </c>
      <c r="D12466" t="str">
        <f>Clef_répartition[[#This Row],[Code association]]&amp;"_"&amp;Clef_répartition[[#This Row],[Nom association]]</f>
        <v>ORPC Gros-de-Vaud_Organisation régionale de protection civile de Gros-de-Vaud</v>
      </c>
      <c r="E12466">
        <f>COUNTIFS(D$2:D12466,Clef_répartition[[#This Row],[Code_Nom]],J$2:J12466,Clef_répartition[[#This Row],[Année]])</f>
        <v>33</v>
      </c>
      <c r="F12466">
        <f>IF(Clef_répartition[[#This Row],[Code_Nom]]=D12465,F12465-1,(COUNTIFS(Clef_répartition[Code_Nom],Clef_répartition[[#This Row],[Code_Nom]],Clef_répartition[Année],Clef_répartition[[#This Row],[Année]])))</f>
        <v>4</v>
      </c>
      <c r="G12466" t="str">
        <f>Clef_répartition[[#This Row],[Code_Nom]]&amp;"_"&amp;Clef_répartition[[#This Row],[Nombre]]&amp;"_"&amp;Clef_répartition[[#This Row],[Année]]</f>
        <v>ORPC Gros-de-Vaud_Organisation régionale de protection civile de Gros-de-Vaud_33_2022</v>
      </c>
      <c r="H12466">
        <v>5501</v>
      </c>
      <c r="I12466" t="s">
        <v>258</v>
      </c>
      <c r="J12466">
        <v>2022</v>
      </c>
      <c r="K12466">
        <v>2.4414208514001324E-2</v>
      </c>
    </row>
    <row r="12467" spans="1:11" x14ac:dyDescent="0.25">
      <c r="A12467" t="s">
        <v>713</v>
      </c>
      <c r="B12467" t="s">
        <v>571</v>
      </c>
      <c r="C12467" t="s">
        <v>572</v>
      </c>
      <c r="D12467" t="str">
        <f>Clef_répartition[[#This Row],[Code association]]&amp;"_"&amp;Clef_répartition[[#This Row],[Nom association]]</f>
        <v>ORPC Gros-de-Vaud_Organisation régionale de protection civile de Gros-de-Vaud</v>
      </c>
      <c r="E12467">
        <f>COUNTIFS(D$2:D12467,Clef_répartition[[#This Row],[Code_Nom]],J$2:J12467,Clef_répartition[[#This Row],[Année]])</f>
        <v>34</v>
      </c>
      <c r="F12467">
        <f>IF(Clef_répartition[[#This Row],[Code_Nom]]=D12466,F12466-1,(COUNTIFS(Clef_répartition[Code_Nom],Clef_répartition[[#This Row],[Code_Nom]],Clef_répartition[Année],Clef_répartition[[#This Row],[Année]])))</f>
        <v>3</v>
      </c>
      <c r="G12467" t="str">
        <f>Clef_répartition[[#This Row],[Code_Nom]]&amp;"_"&amp;Clef_répartition[[#This Row],[Nombre]]&amp;"_"&amp;Clef_répartition[[#This Row],[Année]]</f>
        <v>ORPC Gros-de-Vaud_Organisation régionale de protection civile de Gros-de-Vaud_34_2022</v>
      </c>
      <c r="H12467">
        <v>5537</v>
      </c>
      <c r="I12467" t="s">
        <v>282</v>
      </c>
      <c r="J12467">
        <v>2022</v>
      </c>
      <c r="K12467">
        <v>2.8109447422944658E-2</v>
      </c>
    </row>
    <row r="12468" spans="1:11" x14ac:dyDescent="0.25">
      <c r="A12468" t="s">
        <v>713</v>
      </c>
      <c r="B12468" t="s">
        <v>571</v>
      </c>
      <c r="C12468" t="s">
        <v>572</v>
      </c>
      <c r="D12468" t="str">
        <f>Clef_répartition[[#This Row],[Code association]]&amp;"_"&amp;Clef_répartition[[#This Row],[Nom association]]</f>
        <v>ORPC Gros-de-Vaud_Organisation régionale de protection civile de Gros-de-Vaud</v>
      </c>
      <c r="E12468">
        <f>COUNTIFS(D$2:D12468,Clef_répartition[[#This Row],[Code_Nom]],J$2:J12468,Clef_répartition[[#This Row],[Année]])</f>
        <v>35</v>
      </c>
      <c r="F12468">
        <f>IF(Clef_répartition[[#This Row],[Code_Nom]]=D12467,F12467-1,(COUNTIFS(Clef_répartition[Code_Nom],Clef_répartition[[#This Row],[Code_Nom]],Clef_répartition[Année],Clef_répartition[[#This Row],[Année]])))</f>
        <v>2</v>
      </c>
      <c r="G12468" t="str">
        <f>Clef_répartition[[#This Row],[Code_Nom]]&amp;"_"&amp;Clef_répartition[[#This Row],[Nombre]]&amp;"_"&amp;Clef_répartition[[#This Row],[Année]]</f>
        <v>ORPC Gros-de-Vaud_Organisation régionale de protection civile de Gros-de-Vaud_35_2022</v>
      </c>
      <c r="H12468">
        <v>5539</v>
      </c>
      <c r="I12468" t="s">
        <v>288</v>
      </c>
      <c r="J12468">
        <v>2022</v>
      </c>
      <c r="K12468">
        <v>2.3431659439947027E-2</v>
      </c>
    </row>
    <row r="12469" spans="1:11" x14ac:dyDescent="0.25">
      <c r="A12469" t="s">
        <v>713</v>
      </c>
      <c r="B12469" t="s">
        <v>571</v>
      </c>
      <c r="C12469" t="s">
        <v>572</v>
      </c>
      <c r="D12469" t="str">
        <f>Clef_répartition[[#This Row],[Code association]]&amp;"_"&amp;Clef_répartition[[#This Row],[Nom association]]</f>
        <v>ORPC Gros-de-Vaud_Organisation régionale de protection civile de Gros-de-Vaud</v>
      </c>
      <c r="E12469">
        <f>COUNTIFS(D$2:D12469,Clef_répartition[[#This Row],[Code_Nom]],J$2:J12469,Clef_répartition[[#This Row],[Année]])</f>
        <v>36</v>
      </c>
      <c r="F12469">
        <f>IF(Clef_répartition[[#This Row],[Code_Nom]]=D12468,F12468-1,(COUNTIFS(Clef_répartition[Code_Nom],Clef_répartition[[#This Row],[Code_Nom]],Clef_répartition[Année],Clef_répartition[[#This Row],[Année]])))</f>
        <v>1</v>
      </c>
      <c r="G12469" t="str">
        <f>Clef_répartition[[#This Row],[Code_Nom]]&amp;"_"&amp;Clef_répartition[[#This Row],[Nombre]]&amp;"_"&amp;Clef_répartition[[#This Row],[Année]]</f>
        <v>ORPC Gros-de-Vaud_Organisation régionale de protection civile de Gros-de-Vaud_36_2022</v>
      </c>
      <c r="H12469">
        <v>5503</v>
      </c>
      <c r="I12469" t="s">
        <v>290</v>
      </c>
      <c r="J12469">
        <v>2022</v>
      </c>
      <c r="K12469">
        <v>2.8750240297327895E-2</v>
      </c>
    </row>
    <row r="12470" spans="1:11" x14ac:dyDescent="0.25">
      <c r="A12470" t="s">
        <v>713</v>
      </c>
      <c r="B12470" t="s">
        <v>546</v>
      </c>
      <c r="C12470" t="s">
        <v>759</v>
      </c>
      <c r="D124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0">
        <f>COUNTIFS(D$2:D12470,Clef_répartition[[#This Row],[Code_Nom]],J$2:J12470,Clef_répartition[[#This Row],[Année]])</f>
        <v>1</v>
      </c>
      <c r="F12470">
        <f>IF(Clef_répartition[[#This Row],[Code_Nom]]=D12469,F12469-1,(COUNTIFS(Clef_répartition[Code_Nom],Clef_répartition[[#This Row],[Code_Nom]],Clef_répartition[Année],Clef_répartition[[#This Row],[Année]])))</f>
        <v>73</v>
      </c>
      <c r="G124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vaudois_1_2022</v>
      </c>
      <c r="H12470">
        <v>5742</v>
      </c>
      <c r="I12470" t="s">
        <v>2</v>
      </c>
      <c r="J12470">
        <v>2022</v>
      </c>
      <c r="K12470">
        <v>3.9899999999999996E-3</v>
      </c>
    </row>
    <row r="12471" spans="1:11" x14ac:dyDescent="0.25">
      <c r="A12471" t="s">
        <v>713</v>
      </c>
      <c r="B12471" t="s">
        <v>546</v>
      </c>
      <c r="C12471" t="s">
        <v>759</v>
      </c>
      <c r="D124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1">
        <f>COUNTIFS(D$2:D12471,Clef_répartition[[#This Row],[Code_Nom]],J$2:J12471,Clef_répartition[[#This Row],[Année]])</f>
        <v>2</v>
      </c>
      <c r="F12471">
        <f>IF(Clef_répartition[[#This Row],[Code_Nom]]=D12470,F12470-1,(COUNTIFS(Clef_répartition[Code_Nom],Clef_répartition[[#This Row],[Code_Nom]],Clef_répartition[Année],Clef_répartition[[#This Row],[Année]])))</f>
        <v>72</v>
      </c>
      <c r="G124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vaudois_2_2022</v>
      </c>
      <c r="H12471">
        <v>5743</v>
      </c>
      <c r="I12471" t="s">
        <v>6</v>
      </c>
      <c r="J12471">
        <v>2022</v>
      </c>
      <c r="K12471">
        <v>7.0759999999999998E-3</v>
      </c>
    </row>
    <row r="12472" spans="1:11" x14ac:dyDescent="0.25">
      <c r="A12472" t="s">
        <v>713</v>
      </c>
      <c r="B12472" t="s">
        <v>546</v>
      </c>
      <c r="C12472" t="s">
        <v>759</v>
      </c>
      <c r="D124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2">
        <f>COUNTIFS(D$2:D12472,Clef_répartition[[#This Row],[Code_Nom]],J$2:J12472,Clef_répartition[[#This Row],[Année]])</f>
        <v>3</v>
      </c>
      <c r="F12472">
        <f>IF(Clef_répartition[[#This Row],[Code_Nom]]=D12471,F12471-1,(COUNTIFS(Clef_répartition[Code_Nom],Clef_répartition[[#This Row],[Code_Nom]],Clef_répartition[Année],Clef_répartition[[#This Row],[Année]])))</f>
        <v>71</v>
      </c>
      <c r="G124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vaudois_3_2022</v>
      </c>
      <c r="H12472">
        <v>5744</v>
      </c>
      <c r="I12472" t="s">
        <v>11</v>
      </c>
      <c r="J12472">
        <v>2022</v>
      </c>
      <c r="K12472">
        <v>1.2482E-2</v>
      </c>
    </row>
    <row r="12473" spans="1:11" x14ac:dyDescent="0.25">
      <c r="A12473" t="s">
        <v>713</v>
      </c>
      <c r="B12473" t="s">
        <v>546</v>
      </c>
      <c r="C12473" t="s">
        <v>759</v>
      </c>
      <c r="D1247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3">
        <f>COUNTIFS(D$2:D12473,Clef_répartition[[#This Row],[Code_Nom]],J$2:J12473,Clef_répartition[[#This Row],[Année]])</f>
        <v>4</v>
      </c>
      <c r="F12473">
        <f>IF(Clef_répartition[[#This Row],[Code_Nom]]=D12472,F12472-1,(COUNTIFS(Clef_répartition[Code_Nom],Clef_répartition[[#This Row],[Code_Nom]],Clef_répartition[Année],Clef_répartition[[#This Row],[Année]])))</f>
        <v>70</v>
      </c>
      <c r="G1247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vaudois_4_2022</v>
      </c>
      <c r="H12473">
        <v>5745</v>
      </c>
      <c r="I12473" t="s">
        <v>14</v>
      </c>
      <c r="J12473">
        <v>2022</v>
      </c>
      <c r="K12473">
        <v>1.1981E-2</v>
      </c>
    </row>
    <row r="12474" spans="1:11" x14ac:dyDescent="0.25">
      <c r="A12474" t="s">
        <v>713</v>
      </c>
      <c r="B12474" t="s">
        <v>546</v>
      </c>
      <c r="C12474" t="s">
        <v>759</v>
      </c>
      <c r="D1247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4">
        <f>COUNTIFS(D$2:D12474,Clef_répartition[[#This Row],[Code_Nom]],J$2:J12474,Clef_répartition[[#This Row],[Année]])</f>
        <v>5</v>
      </c>
      <c r="F12474">
        <f>IF(Clef_répartition[[#This Row],[Code_Nom]]=D12473,F12473-1,(COUNTIFS(Clef_répartition[Code_Nom],Clef_répartition[[#This Row],[Code_Nom]],Clef_répartition[Année],Clef_répartition[[#This Row],[Année]])))</f>
        <v>69</v>
      </c>
      <c r="G1247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vaudois_5_2022</v>
      </c>
      <c r="H12474">
        <v>5746</v>
      </c>
      <c r="I12474" t="s">
        <v>15</v>
      </c>
      <c r="J12474">
        <v>2022</v>
      </c>
      <c r="K12474">
        <v>1.0407E-2</v>
      </c>
    </row>
    <row r="12475" spans="1:11" x14ac:dyDescent="0.25">
      <c r="A12475" t="s">
        <v>713</v>
      </c>
      <c r="B12475" t="s">
        <v>546</v>
      </c>
      <c r="C12475" t="s">
        <v>759</v>
      </c>
      <c r="D1247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5">
        <f>COUNTIFS(D$2:D12475,Clef_répartition[[#This Row],[Code_Nom]],J$2:J12475,Clef_répartition[[#This Row],[Année]])</f>
        <v>6</v>
      </c>
      <c r="F12475">
        <f>IF(Clef_répartition[[#This Row],[Code_Nom]]=D12474,F12474-1,(COUNTIFS(Clef_répartition[Code_Nom],Clef_répartition[[#This Row],[Code_Nom]],Clef_répartition[Année],Clef_répartition[[#This Row],[Année]])))</f>
        <v>68</v>
      </c>
      <c r="G1247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vaudois_6_2022</v>
      </c>
      <c r="H12475">
        <v>5902</v>
      </c>
      <c r="I12475" t="s">
        <v>18</v>
      </c>
      <c r="J12475">
        <v>2022</v>
      </c>
      <c r="K12475">
        <v>4.4159999999999998E-3</v>
      </c>
    </row>
    <row r="12476" spans="1:11" x14ac:dyDescent="0.25">
      <c r="A12476" t="s">
        <v>713</v>
      </c>
      <c r="B12476" t="s">
        <v>546</v>
      </c>
      <c r="C12476" t="s">
        <v>759</v>
      </c>
      <c r="D1247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6">
        <f>COUNTIFS(D$2:D12476,Clef_répartition[[#This Row],[Code_Nom]],J$2:J12476,Clef_répartition[[#This Row],[Année]])</f>
        <v>7</v>
      </c>
      <c r="F12476">
        <f>IF(Clef_répartition[[#This Row],[Code_Nom]]=D12475,F12475-1,(COUNTIFS(Clef_répartition[Code_Nom],Clef_répartition[[#This Row],[Code_Nom]],Clef_répartition[Année],Clef_répartition[[#This Row],[Année]])))</f>
        <v>67</v>
      </c>
      <c r="G1247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vaudois_7_2022</v>
      </c>
      <c r="H12476">
        <v>5903</v>
      </c>
      <c r="I12476" t="s">
        <v>24</v>
      </c>
      <c r="J12476">
        <v>2022</v>
      </c>
      <c r="K12476">
        <v>2.49E-3</v>
      </c>
    </row>
    <row r="12477" spans="1:11" x14ac:dyDescent="0.25">
      <c r="A12477" t="s">
        <v>713</v>
      </c>
      <c r="B12477" t="s">
        <v>546</v>
      </c>
      <c r="C12477" t="s">
        <v>759</v>
      </c>
      <c r="D1247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7">
        <f>COUNTIFS(D$2:D12477,Clef_répartition[[#This Row],[Code_Nom]],J$2:J12477,Clef_répartition[[#This Row],[Année]])</f>
        <v>8</v>
      </c>
      <c r="F12477">
        <f>IF(Clef_répartition[[#This Row],[Code_Nom]]=D12476,F12476-1,(COUNTIFS(Clef_répartition[Code_Nom],Clef_répartition[[#This Row],[Code_Nom]],Clef_répartition[Année],Clef_répartition[[#This Row],[Année]])))</f>
        <v>66</v>
      </c>
      <c r="G1247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vaudois_8_2022</v>
      </c>
      <c r="H12477">
        <v>5747</v>
      </c>
      <c r="I12477" t="s">
        <v>26</v>
      </c>
      <c r="J12477">
        <v>2022</v>
      </c>
      <c r="K12477">
        <v>2.1919999999999999E-3</v>
      </c>
    </row>
    <row r="12478" spans="1:11" x14ac:dyDescent="0.25">
      <c r="A12478" t="s">
        <v>713</v>
      </c>
      <c r="B12478" t="s">
        <v>546</v>
      </c>
      <c r="C12478" t="s">
        <v>759</v>
      </c>
      <c r="D1247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8">
        <f>COUNTIFS(D$2:D12478,Clef_répartition[[#This Row],[Code_Nom]],J$2:J12478,Clef_répartition[[#This Row],[Année]])</f>
        <v>9</v>
      </c>
      <c r="F12478">
        <f>IF(Clef_répartition[[#This Row],[Code_Nom]]=D12477,F12477-1,(COUNTIFS(Clef_répartition[Code_Nom],Clef_répartition[[#This Row],[Code_Nom]],Clef_répartition[Année],Clef_répartition[[#This Row],[Année]])))</f>
        <v>65</v>
      </c>
      <c r="G1247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vaudois_9_2022</v>
      </c>
      <c r="H12478">
        <v>5551</v>
      </c>
      <c r="I12478" t="s">
        <v>28</v>
      </c>
      <c r="J12478">
        <v>2022</v>
      </c>
      <c r="K12478">
        <v>5.1180000000000002E-3</v>
      </c>
    </row>
    <row r="12479" spans="1:11" x14ac:dyDescent="0.25">
      <c r="A12479" t="s">
        <v>713</v>
      </c>
      <c r="B12479" t="s">
        <v>546</v>
      </c>
      <c r="C12479" t="s">
        <v>759</v>
      </c>
      <c r="D1247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79">
        <f>COUNTIFS(D$2:D12479,Clef_répartition[[#This Row],[Code_Nom]],J$2:J12479,Clef_répartition[[#This Row],[Année]])</f>
        <v>10</v>
      </c>
      <c r="F12479">
        <f>IF(Clef_répartition[[#This Row],[Code_Nom]]=D12478,F12478-1,(COUNTIFS(Clef_répartition[Code_Nom],Clef_répartition[[#This Row],[Code_Nom]],Clef_répartition[Année],Clef_répartition[[#This Row],[Année]])))</f>
        <v>64</v>
      </c>
      <c r="G1247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vaudois_10_2022</v>
      </c>
      <c r="H12479">
        <v>5748</v>
      </c>
      <c r="I12479" t="s">
        <v>38</v>
      </c>
      <c r="J12479">
        <v>2022</v>
      </c>
      <c r="K12479">
        <v>2.8300000000000001E-3</v>
      </c>
    </row>
    <row r="12480" spans="1:11" x14ac:dyDescent="0.25">
      <c r="A12480" t="s">
        <v>713</v>
      </c>
      <c r="B12480" t="s">
        <v>546</v>
      </c>
      <c r="C12480" t="s">
        <v>759</v>
      </c>
      <c r="D1248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0">
        <f>COUNTIFS(D$2:D12480,Clef_répartition[[#This Row],[Code_Nom]],J$2:J12480,Clef_répartition[[#This Row],[Année]])</f>
        <v>11</v>
      </c>
      <c r="F12480">
        <f>IF(Clef_répartition[[#This Row],[Code_Nom]]=D12479,F12479-1,(COUNTIFS(Clef_répartition[Code_Nom],Clef_répartition[[#This Row],[Code_Nom]],Clef_répartition[Année],Clef_répartition[[#This Row],[Année]])))</f>
        <v>63</v>
      </c>
      <c r="G1248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vaudois_11_2022</v>
      </c>
      <c r="H12480">
        <v>5552</v>
      </c>
      <c r="I12480" t="s">
        <v>40</v>
      </c>
      <c r="J12480">
        <v>2022</v>
      </c>
      <c r="K12480">
        <v>6.9909999999999998E-3</v>
      </c>
    </row>
    <row r="12481" spans="1:11" x14ac:dyDescent="0.25">
      <c r="A12481" t="s">
        <v>713</v>
      </c>
      <c r="B12481" t="s">
        <v>546</v>
      </c>
      <c r="C12481" t="s">
        <v>759</v>
      </c>
      <c r="D1248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1">
        <f>COUNTIFS(D$2:D12481,Clef_répartition[[#This Row],[Code_Nom]],J$2:J12481,Clef_répartition[[#This Row],[Année]])</f>
        <v>12</v>
      </c>
      <c r="F12481">
        <f>IF(Clef_répartition[[#This Row],[Code_Nom]]=D12480,F12480-1,(COUNTIFS(Clef_répartition[Code_Nom],Clef_répartition[[#This Row],[Code_Nom]],Clef_répartition[Année],Clef_répartition[[#This Row],[Année]])))</f>
        <v>62</v>
      </c>
      <c r="G1248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vaudois_12_2022</v>
      </c>
      <c r="H12481">
        <v>5904</v>
      </c>
      <c r="I12481" t="s">
        <v>46</v>
      </c>
      <c r="J12481">
        <v>2022</v>
      </c>
      <c r="K12481">
        <v>5.9690000000000003E-3</v>
      </c>
    </row>
    <row r="12482" spans="1:11" x14ac:dyDescent="0.25">
      <c r="A12482" t="s">
        <v>713</v>
      </c>
      <c r="B12482" t="s">
        <v>546</v>
      </c>
      <c r="C12482" t="s">
        <v>759</v>
      </c>
      <c r="D1248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2">
        <f>COUNTIFS(D$2:D12482,Clef_répartition[[#This Row],[Code_Nom]],J$2:J12482,Clef_répartition[[#This Row],[Année]])</f>
        <v>13</v>
      </c>
      <c r="F12482">
        <f>IF(Clef_répartition[[#This Row],[Code_Nom]]=D12481,F12481-1,(COUNTIFS(Clef_répartition[Code_Nom],Clef_répartition[[#This Row],[Code_Nom]],Clef_répartition[Année],Clef_répartition[[#This Row],[Année]])))</f>
        <v>61</v>
      </c>
      <c r="G1248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vaudois_13_2022</v>
      </c>
      <c r="H12482">
        <v>5553</v>
      </c>
      <c r="I12482" t="s">
        <v>47</v>
      </c>
      <c r="J12482">
        <v>2022</v>
      </c>
      <c r="K12482">
        <v>1.1545E-2</v>
      </c>
    </row>
    <row r="12483" spans="1:11" x14ac:dyDescent="0.25">
      <c r="A12483" t="s">
        <v>713</v>
      </c>
      <c r="B12483" t="s">
        <v>546</v>
      </c>
      <c r="C12483" t="s">
        <v>759</v>
      </c>
      <c r="D1248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3">
        <f>COUNTIFS(D$2:D12483,Clef_répartition[[#This Row],[Code_Nom]],J$2:J12483,Clef_répartition[[#This Row],[Année]])</f>
        <v>14</v>
      </c>
      <c r="F12483">
        <f>IF(Clef_répartition[[#This Row],[Code_Nom]]=D12482,F12482-1,(COUNTIFS(Clef_répartition[Code_Nom],Clef_répartition[[#This Row],[Code_Nom]],Clef_répartition[Année],Clef_répartition[[#This Row],[Année]])))</f>
        <v>60</v>
      </c>
      <c r="G1248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vaudois_14_2022</v>
      </c>
      <c r="H12483">
        <v>5905</v>
      </c>
      <c r="I12483" t="s">
        <v>49</v>
      </c>
      <c r="J12483">
        <v>2022</v>
      </c>
      <c r="K12483">
        <v>7.5760000000000003E-3</v>
      </c>
    </row>
    <row r="12484" spans="1:11" x14ac:dyDescent="0.25">
      <c r="A12484" t="s">
        <v>713</v>
      </c>
      <c r="B12484" t="s">
        <v>546</v>
      </c>
      <c r="C12484" t="s">
        <v>759</v>
      </c>
      <c r="D1248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4">
        <f>COUNTIFS(D$2:D12484,Clef_répartition[[#This Row],[Code_Nom]],J$2:J12484,Clef_répartition[[#This Row],[Année]])</f>
        <v>15</v>
      </c>
      <c r="F12484">
        <f>IF(Clef_répartition[[#This Row],[Code_Nom]]=D12483,F12483-1,(COUNTIFS(Clef_répartition[Code_Nom],Clef_répartition[[#This Row],[Code_Nom]],Clef_répartition[Année],Clef_répartition[[#This Row],[Année]])))</f>
        <v>59</v>
      </c>
      <c r="G1248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vaudois_15_2022</v>
      </c>
      <c r="H12484">
        <v>5907</v>
      </c>
      <c r="I12484" t="s">
        <v>54</v>
      </c>
      <c r="J12484">
        <v>2022</v>
      </c>
      <c r="K12484">
        <v>3.4580000000000001E-3</v>
      </c>
    </row>
    <row r="12485" spans="1:11" x14ac:dyDescent="0.25">
      <c r="A12485" t="s">
        <v>713</v>
      </c>
      <c r="B12485" t="s">
        <v>546</v>
      </c>
      <c r="C12485" t="s">
        <v>759</v>
      </c>
      <c r="D124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5">
        <f>COUNTIFS(D$2:D12485,Clef_répartition[[#This Row],[Code_Nom]],J$2:J12485,Clef_répartition[[#This Row],[Année]])</f>
        <v>16</v>
      </c>
      <c r="F12485">
        <f>IF(Clef_répartition[[#This Row],[Code_Nom]]=D12484,F12484-1,(COUNTIFS(Clef_répartition[Code_Nom],Clef_répartition[[#This Row],[Code_Nom]],Clef_répartition[Année],Clef_répartition[[#This Row],[Année]])))</f>
        <v>58</v>
      </c>
      <c r="G124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vaudois_16_2022</v>
      </c>
      <c r="H12485">
        <v>5749</v>
      </c>
      <c r="I12485" t="s">
        <v>58</v>
      </c>
      <c r="J12485">
        <v>2022</v>
      </c>
      <c r="K12485">
        <v>5.7098000000000003E-2</v>
      </c>
    </row>
    <row r="12486" spans="1:11" x14ac:dyDescent="0.25">
      <c r="A12486" t="s">
        <v>713</v>
      </c>
      <c r="B12486" t="s">
        <v>546</v>
      </c>
      <c r="C12486" t="s">
        <v>759</v>
      </c>
      <c r="D124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6">
        <f>COUNTIFS(D$2:D12486,Clef_répartition[[#This Row],[Code_Nom]],J$2:J12486,Clef_répartition[[#This Row],[Année]])</f>
        <v>17</v>
      </c>
      <c r="F12486">
        <f>IF(Clef_répartition[[#This Row],[Code_Nom]]=D12485,F12485-1,(COUNTIFS(Clef_répartition[Code_Nom],Clef_répartition[[#This Row],[Code_Nom]],Clef_répartition[Année],Clef_répartition[[#This Row],[Année]])))</f>
        <v>57</v>
      </c>
      <c r="G124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vaudois_17_2022</v>
      </c>
      <c r="H12486">
        <v>5908</v>
      </c>
      <c r="I12486" t="s">
        <v>59</v>
      </c>
      <c r="J12486">
        <v>2022</v>
      </c>
      <c r="K12486">
        <v>1.6280000000000001E-3</v>
      </c>
    </row>
    <row r="12487" spans="1:11" x14ac:dyDescent="0.25">
      <c r="A12487" t="s">
        <v>713</v>
      </c>
      <c r="B12487" t="s">
        <v>546</v>
      </c>
      <c r="C12487" t="s">
        <v>759</v>
      </c>
      <c r="D124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7">
        <f>COUNTIFS(D$2:D12487,Clef_répartition[[#This Row],[Code_Nom]],J$2:J12487,Clef_répartition[[#This Row],[Année]])</f>
        <v>18</v>
      </c>
      <c r="F12487">
        <f>IF(Clef_répartition[[#This Row],[Code_Nom]]=D12486,F12486-1,(COUNTIFS(Clef_répartition[Code_Nom],Clef_répartition[[#This Row],[Code_Nom]],Clef_répartition[Année],Clef_répartition[[#This Row],[Année]])))</f>
        <v>56</v>
      </c>
      <c r="G124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vaudois_18_2022</v>
      </c>
      <c r="H12487">
        <v>5909</v>
      </c>
      <c r="I12487" t="s">
        <v>60</v>
      </c>
      <c r="J12487">
        <v>2022</v>
      </c>
      <c r="K12487">
        <v>7.7460000000000003E-3</v>
      </c>
    </row>
    <row r="12488" spans="1:11" x14ac:dyDescent="0.25">
      <c r="A12488" t="s">
        <v>713</v>
      </c>
      <c r="B12488" t="s">
        <v>546</v>
      </c>
      <c r="C12488" t="s">
        <v>759</v>
      </c>
      <c r="D1248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8">
        <f>COUNTIFS(D$2:D12488,Clef_répartition[[#This Row],[Code_Nom]],J$2:J12488,Clef_répartition[[#This Row],[Année]])</f>
        <v>19</v>
      </c>
      <c r="F12488">
        <f>IF(Clef_répartition[[#This Row],[Code_Nom]]=D12487,F12487-1,(COUNTIFS(Clef_répartition[Code_Nom],Clef_répartition[[#This Row],[Code_Nom]],Clef_répartition[Année],Clef_répartition[[#This Row],[Année]])))</f>
        <v>55</v>
      </c>
      <c r="G1248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vaudois_19_2022</v>
      </c>
      <c r="H12488">
        <v>5554</v>
      </c>
      <c r="I12488" t="s">
        <v>71</v>
      </c>
      <c r="J12488">
        <v>2022</v>
      </c>
      <c r="K12488">
        <v>1.0683E-2</v>
      </c>
    </row>
    <row r="12489" spans="1:11" x14ac:dyDescent="0.25">
      <c r="A12489" t="s">
        <v>713</v>
      </c>
      <c r="B12489" t="s">
        <v>546</v>
      </c>
      <c r="C12489" t="s">
        <v>759</v>
      </c>
      <c r="D1248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89">
        <f>COUNTIFS(D$2:D12489,Clef_répartition[[#This Row],[Code_Nom]],J$2:J12489,Clef_répartition[[#This Row],[Année]])</f>
        <v>20</v>
      </c>
      <c r="F12489">
        <f>IF(Clef_répartition[[#This Row],[Code_Nom]]=D12488,F12488-1,(COUNTIFS(Clef_répartition[Code_Nom],Clef_répartition[[#This Row],[Code_Nom]],Clef_répartition[Année],Clef_répartition[[#This Row],[Année]])))</f>
        <v>54</v>
      </c>
      <c r="G1248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vaudois_20_2022</v>
      </c>
      <c r="H12489">
        <v>5555</v>
      </c>
      <c r="I12489" t="s">
        <v>75</v>
      </c>
      <c r="J12489">
        <v>2022</v>
      </c>
      <c r="K12489">
        <v>4.437E-3</v>
      </c>
    </row>
    <row r="12490" spans="1:11" x14ac:dyDescent="0.25">
      <c r="A12490" t="s">
        <v>713</v>
      </c>
      <c r="B12490" t="s">
        <v>546</v>
      </c>
      <c r="C12490" t="s">
        <v>759</v>
      </c>
      <c r="D1249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0">
        <f>COUNTIFS(D$2:D12490,Clef_répartition[[#This Row],[Code_Nom]],J$2:J12490,Clef_répartition[[#This Row],[Année]])</f>
        <v>21</v>
      </c>
      <c r="F12490">
        <f>IF(Clef_répartition[[#This Row],[Code_Nom]]=D12489,F12489-1,(COUNTIFS(Clef_répartition[Code_Nom],Clef_répartition[[#This Row],[Code_Nom]],Clef_répartition[Année],Clef_répartition[[#This Row],[Année]])))</f>
        <v>53</v>
      </c>
      <c r="G1249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vaudois_21_2022</v>
      </c>
      <c r="H12490">
        <v>5910</v>
      </c>
      <c r="I12490" t="s">
        <v>83</v>
      </c>
      <c r="J12490">
        <v>2022</v>
      </c>
      <c r="K12490">
        <v>4.2880000000000001E-3</v>
      </c>
    </row>
    <row r="12491" spans="1:11" x14ac:dyDescent="0.25">
      <c r="A12491" t="s">
        <v>713</v>
      </c>
      <c r="B12491" t="s">
        <v>546</v>
      </c>
      <c r="C12491" t="s">
        <v>759</v>
      </c>
      <c r="D1249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1">
        <f>COUNTIFS(D$2:D12491,Clef_répartition[[#This Row],[Code_Nom]],J$2:J12491,Clef_répartition[[#This Row],[Année]])</f>
        <v>22</v>
      </c>
      <c r="F12491">
        <f>IF(Clef_répartition[[#This Row],[Code_Nom]]=D12490,F12490-1,(COUNTIFS(Clef_répartition[Code_Nom],Clef_répartition[[#This Row],[Code_Nom]],Clef_répartition[Année],Clef_répartition[[#This Row],[Année]])))</f>
        <v>52</v>
      </c>
      <c r="G1249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vaudois_22_2022</v>
      </c>
      <c r="H12491">
        <v>5752</v>
      </c>
      <c r="I12491" t="s">
        <v>84</v>
      </c>
      <c r="J12491">
        <v>2022</v>
      </c>
      <c r="K12491">
        <v>4.15E-3</v>
      </c>
    </row>
    <row r="12492" spans="1:11" x14ac:dyDescent="0.25">
      <c r="A12492" t="s">
        <v>713</v>
      </c>
      <c r="B12492" t="s">
        <v>546</v>
      </c>
      <c r="C12492" t="s">
        <v>759</v>
      </c>
      <c r="D1249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2">
        <f>COUNTIFS(D$2:D12492,Clef_répartition[[#This Row],[Code_Nom]],J$2:J12492,Clef_répartition[[#This Row],[Année]])</f>
        <v>23</v>
      </c>
      <c r="F12492">
        <f>IF(Clef_répartition[[#This Row],[Code_Nom]]=D12491,F12491-1,(COUNTIFS(Clef_répartition[Code_Nom],Clef_répartition[[#This Row],[Code_Nom]],Clef_répartition[Année],Clef_répartition[[#This Row],[Année]])))</f>
        <v>51</v>
      </c>
      <c r="G1249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vaudois_23_2022</v>
      </c>
      <c r="H12492">
        <v>5911</v>
      </c>
      <c r="I12492" t="s">
        <v>86</v>
      </c>
      <c r="J12492">
        <v>2022</v>
      </c>
      <c r="K12492">
        <v>2.6069999999999999E-3</v>
      </c>
    </row>
    <row r="12493" spans="1:11" x14ac:dyDescent="0.25">
      <c r="A12493" t="s">
        <v>713</v>
      </c>
      <c r="B12493" t="s">
        <v>546</v>
      </c>
      <c r="C12493" t="s">
        <v>759</v>
      </c>
      <c r="D1249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3">
        <f>COUNTIFS(D$2:D12493,Clef_répartition[[#This Row],[Code_Nom]],J$2:J12493,Clef_répartition[[#This Row],[Année]])</f>
        <v>24</v>
      </c>
      <c r="F12493">
        <f>IF(Clef_répartition[[#This Row],[Code_Nom]]=D12492,F12492-1,(COUNTIFS(Clef_répartition[Code_Nom],Clef_répartition[[#This Row],[Code_Nom]],Clef_répartition[Année],Clef_répartition[[#This Row],[Année]])))</f>
        <v>50</v>
      </c>
      <c r="G1249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vaudois_24_2022</v>
      </c>
      <c r="H12493">
        <v>5912</v>
      </c>
      <c r="I12493" t="s">
        <v>91</v>
      </c>
      <c r="J12493">
        <v>2022</v>
      </c>
      <c r="K12493">
        <v>1.745E-3</v>
      </c>
    </row>
    <row r="12494" spans="1:11" x14ac:dyDescent="0.25">
      <c r="A12494" t="s">
        <v>713</v>
      </c>
      <c r="B12494" t="s">
        <v>546</v>
      </c>
      <c r="C12494" t="s">
        <v>759</v>
      </c>
      <c r="D1249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4">
        <f>COUNTIFS(D$2:D12494,Clef_répartition[[#This Row],[Code_Nom]],J$2:J12494,Clef_répartition[[#This Row],[Année]])</f>
        <v>25</v>
      </c>
      <c r="F12494">
        <f>IF(Clef_répartition[[#This Row],[Code_Nom]]=D12493,F12493-1,(COUNTIFS(Clef_répartition[Code_Nom],Clef_répartition[[#This Row],[Code_Nom]],Clef_répartition[Année],Clef_répartition[[#This Row],[Année]])))</f>
        <v>49</v>
      </c>
      <c r="G1249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vaudois_25_2022</v>
      </c>
      <c r="H12494">
        <v>5913</v>
      </c>
      <c r="I12494" t="s">
        <v>96</v>
      </c>
      <c r="J12494">
        <v>2022</v>
      </c>
      <c r="K12494">
        <v>9.4809999999999998E-3</v>
      </c>
    </row>
    <row r="12495" spans="1:11" x14ac:dyDescent="0.25">
      <c r="A12495" t="s">
        <v>713</v>
      </c>
      <c r="B12495" t="s">
        <v>546</v>
      </c>
      <c r="C12495" t="s">
        <v>759</v>
      </c>
      <c r="D1249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5">
        <f>COUNTIFS(D$2:D12495,Clef_répartition[[#This Row],[Code_Nom]],J$2:J12495,Clef_répartition[[#This Row],[Année]])</f>
        <v>26</v>
      </c>
      <c r="F12495">
        <f>IF(Clef_répartition[[#This Row],[Code_Nom]]=D12494,F12494-1,(COUNTIFS(Clef_répartition[Code_Nom],Clef_répartition[[#This Row],[Code_Nom]],Clef_répartition[Année],Clef_répartition[[#This Row],[Année]])))</f>
        <v>48</v>
      </c>
      <c r="G1249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vaudois_26_2022</v>
      </c>
      <c r="H12495">
        <v>5914</v>
      </c>
      <c r="I12495" t="s">
        <v>105</v>
      </c>
      <c r="J12495">
        <v>2022</v>
      </c>
      <c r="K12495">
        <v>4.0540000000000003E-3</v>
      </c>
    </row>
    <row r="12496" spans="1:11" x14ac:dyDescent="0.25">
      <c r="A12496" t="s">
        <v>713</v>
      </c>
      <c r="B12496" t="s">
        <v>546</v>
      </c>
      <c r="C12496" t="s">
        <v>759</v>
      </c>
      <c r="D1249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6">
        <f>COUNTIFS(D$2:D12496,Clef_répartition[[#This Row],[Code_Nom]],J$2:J12496,Clef_répartition[[#This Row],[Année]])</f>
        <v>27</v>
      </c>
      <c r="F12496">
        <f>IF(Clef_répartition[[#This Row],[Code_Nom]]=D12495,F12495-1,(COUNTIFS(Clef_répartition[Code_Nom],Clef_répartition[[#This Row],[Code_Nom]],Clef_répartition[Année],Clef_répartition[[#This Row],[Année]])))</f>
        <v>47</v>
      </c>
      <c r="G1249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vaudois_27_2022</v>
      </c>
      <c r="H12496">
        <v>5556</v>
      </c>
      <c r="I12496" t="s">
        <v>115</v>
      </c>
      <c r="J12496">
        <v>2022</v>
      </c>
      <c r="K12496">
        <v>4.7029999999999997E-3</v>
      </c>
    </row>
    <row r="12497" spans="1:11" x14ac:dyDescent="0.25">
      <c r="A12497" t="s">
        <v>713</v>
      </c>
      <c r="B12497" t="s">
        <v>546</v>
      </c>
      <c r="C12497" t="s">
        <v>759</v>
      </c>
      <c r="D1249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7">
        <f>COUNTIFS(D$2:D12497,Clef_répartition[[#This Row],[Code_Nom]],J$2:J12497,Clef_répartition[[#This Row],[Année]])</f>
        <v>28</v>
      </c>
      <c r="F12497">
        <f>IF(Clef_répartition[[#This Row],[Code_Nom]]=D12496,F12496-1,(COUNTIFS(Clef_répartition[Code_Nom],Clef_répartition[[#This Row],[Code_Nom]],Clef_répartition[Année],Clef_répartition[[#This Row],[Année]])))</f>
        <v>46</v>
      </c>
      <c r="G1249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vaudois_28_2022</v>
      </c>
      <c r="H12497">
        <v>5557</v>
      </c>
      <c r="I12497" t="s">
        <v>116</v>
      </c>
      <c r="J12497">
        <v>2022</v>
      </c>
      <c r="K12497">
        <v>2.3410000000000002E-3</v>
      </c>
    </row>
    <row r="12498" spans="1:11" x14ac:dyDescent="0.25">
      <c r="A12498" t="s">
        <v>713</v>
      </c>
      <c r="B12498" t="s">
        <v>546</v>
      </c>
      <c r="C12498" t="s">
        <v>759</v>
      </c>
      <c r="D1249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8">
        <f>COUNTIFS(D$2:D12498,Clef_répartition[[#This Row],[Code_Nom]],J$2:J12498,Clef_répartition[[#This Row],[Année]])</f>
        <v>29</v>
      </c>
      <c r="F12498">
        <f>IF(Clef_répartition[[#This Row],[Code_Nom]]=D12497,F12497-1,(COUNTIFS(Clef_répartition[Code_Nom],Clef_répartition[[#This Row],[Code_Nom]],Clef_répartition[Année],Clef_répartition[[#This Row],[Année]])))</f>
        <v>45</v>
      </c>
      <c r="G1249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vaudois_29_2022</v>
      </c>
      <c r="H12498">
        <v>5559</v>
      </c>
      <c r="I12498" t="s">
        <v>121</v>
      </c>
      <c r="J12498">
        <v>2022</v>
      </c>
      <c r="K12498">
        <v>4.7140000000000003E-3</v>
      </c>
    </row>
    <row r="12499" spans="1:11" x14ac:dyDescent="0.25">
      <c r="A12499" t="s">
        <v>713</v>
      </c>
      <c r="B12499" t="s">
        <v>546</v>
      </c>
      <c r="C12499" t="s">
        <v>759</v>
      </c>
      <c r="D1249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499">
        <f>COUNTIFS(D$2:D12499,Clef_répartition[[#This Row],[Code_Nom]],J$2:J12499,Clef_répartition[[#This Row],[Année]])</f>
        <v>30</v>
      </c>
      <c r="F12499">
        <f>IF(Clef_répartition[[#This Row],[Code_Nom]]=D12498,F12498-1,(COUNTIFS(Clef_répartition[Code_Nom],Clef_répartition[[#This Row],[Code_Nom]],Clef_répartition[Année],Clef_répartition[[#This Row],[Année]])))</f>
        <v>44</v>
      </c>
      <c r="G1249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vaudois_30_2022</v>
      </c>
      <c r="H12499">
        <v>5560</v>
      </c>
      <c r="I12499" t="s">
        <v>131</v>
      </c>
      <c r="J12499">
        <v>2022</v>
      </c>
      <c r="K12499">
        <v>2.532E-3</v>
      </c>
    </row>
    <row r="12500" spans="1:11" x14ac:dyDescent="0.25">
      <c r="A12500" t="s">
        <v>713</v>
      </c>
      <c r="B12500" t="s">
        <v>546</v>
      </c>
      <c r="C12500" t="s">
        <v>759</v>
      </c>
      <c r="D125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0">
        <f>COUNTIFS(D$2:D12500,Clef_répartition[[#This Row],[Code_Nom]],J$2:J12500,Clef_répartition[[#This Row],[Année]])</f>
        <v>31</v>
      </c>
      <c r="F12500">
        <f>IF(Clef_répartition[[#This Row],[Code_Nom]]=D12499,F12499-1,(COUNTIFS(Clef_répartition[Code_Nom],Clef_répartition[[#This Row],[Code_Nom]],Clef_répartition[Année],Clef_répartition[[#This Row],[Année]])))</f>
        <v>43</v>
      </c>
      <c r="G125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vaudois_31_2022</v>
      </c>
      <c r="H12500">
        <v>5561</v>
      </c>
      <c r="I12500" t="s">
        <v>132</v>
      </c>
      <c r="J12500">
        <v>2022</v>
      </c>
      <c r="K12500">
        <v>3.5817000000000002E-2</v>
      </c>
    </row>
    <row r="12501" spans="1:11" x14ac:dyDescent="0.25">
      <c r="A12501" t="s">
        <v>713</v>
      </c>
      <c r="B12501" t="s">
        <v>546</v>
      </c>
      <c r="C12501" t="s">
        <v>759</v>
      </c>
      <c r="D125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1">
        <f>COUNTIFS(D$2:D12501,Clef_répartition[[#This Row],[Code_Nom]],J$2:J12501,Clef_répartition[[#This Row],[Année]])</f>
        <v>32</v>
      </c>
      <c r="F12501">
        <f>IF(Clef_répartition[[#This Row],[Code_Nom]]=D12500,F12500-1,(COUNTIFS(Clef_répartition[Code_Nom],Clef_répartition[[#This Row],[Code_Nom]],Clef_répartition[Année],Clef_répartition[[#This Row],[Année]])))</f>
        <v>42</v>
      </c>
      <c r="G125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vaudois_32_2022</v>
      </c>
      <c r="H12501">
        <v>5754</v>
      </c>
      <c r="I12501" t="s">
        <v>142</v>
      </c>
      <c r="J12501">
        <v>2022</v>
      </c>
      <c r="K12501">
        <v>3.7030000000000001E-3</v>
      </c>
    </row>
    <row r="12502" spans="1:11" x14ac:dyDescent="0.25">
      <c r="A12502" t="s">
        <v>713</v>
      </c>
      <c r="B12502" t="s">
        <v>546</v>
      </c>
      <c r="C12502" t="s">
        <v>759</v>
      </c>
      <c r="D125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2">
        <f>COUNTIFS(D$2:D12502,Clef_répartition[[#This Row],[Code_Nom]],J$2:J12502,Clef_répartition[[#This Row],[Année]])</f>
        <v>33</v>
      </c>
      <c r="F12502">
        <f>IF(Clef_répartition[[#This Row],[Code_Nom]]=D12501,F12501-1,(COUNTIFS(Clef_répartition[Code_Nom],Clef_répartition[[#This Row],[Code_Nom]],Clef_répartition[Année],Clef_répartition[[#This Row],[Année]])))</f>
        <v>41</v>
      </c>
      <c r="G125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vaudois_33_2022</v>
      </c>
      <c r="H12502">
        <v>5758</v>
      </c>
      <c r="I12502" t="s">
        <v>147</v>
      </c>
      <c r="J12502">
        <v>2022</v>
      </c>
      <c r="K12502">
        <v>1.9369999999999999E-3</v>
      </c>
    </row>
    <row r="12503" spans="1:11" x14ac:dyDescent="0.25">
      <c r="A12503" t="s">
        <v>713</v>
      </c>
      <c r="B12503" t="s">
        <v>546</v>
      </c>
      <c r="C12503" t="s">
        <v>759</v>
      </c>
      <c r="D1250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3">
        <f>COUNTIFS(D$2:D12503,Clef_répartition[[#This Row],[Code_Nom]],J$2:J12503,Clef_répartition[[#This Row],[Année]])</f>
        <v>34</v>
      </c>
      <c r="F12503">
        <f>IF(Clef_répartition[[#This Row],[Code_Nom]]=D12502,F12502-1,(COUNTIFS(Clef_répartition[Code_Nom],Clef_répartition[[#This Row],[Code_Nom]],Clef_répartition[Année],Clef_répartition[[#This Row],[Année]])))</f>
        <v>40</v>
      </c>
      <c r="G1250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vaudois_34_2022</v>
      </c>
      <c r="H12503">
        <v>5871</v>
      </c>
      <c r="I12503" t="s">
        <v>143</v>
      </c>
      <c r="J12503">
        <v>2022</v>
      </c>
      <c r="K12503">
        <v>1.6184E-2</v>
      </c>
    </row>
    <row r="12504" spans="1:11" x14ac:dyDescent="0.25">
      <c r="A12504" t="s">
        <v>713</v>
      </c>
      <c r="B12504" t="s">
        <v>546</v>
      </c>
      <c r="C12504" t="s">
        <v>759</v>
      </c>
      <c r="D1250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4">
        <f>COUNTIFS(D$2:D12504,Clef_répartition[[#This Row],[Code_Nom]],J$2:J12504,Clef_répartition[[#This Row],[Année]])</f>
        <v>35</v>
      </c>
      <c r="F12504">
        <f>IF(Clef_répartition[[#This Row],[Code_Nom]]=D12503,F12503-1,(COUNTIFS(Clef_répartition[Code_Nom],Clef_répartition[[#This Row],[Code_Nom]],Clef_répartition[Année],Clef_répartition[[#This Row],[Année]])))</f>
        <v>39</v>
      </c>
      <c r="G1250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vaudois_35_2022</v>
      </c>
      <c r="H12504">
        <v>5741</v>
      </c>
      <c r="I12504" t="s">
        <v>144</v>
      </c>
      <c r="J12504">
        <v>2022</v>
      </c>
      <c r="K12504">
        <v>2.7239999999999999E-3</v>
      </c>
    </row>
    <row r="12505" spans="1:11" x14ac:dyDescent="0.25">
      <c r="A12505" t="s">
        <v>713</v>
      </c>
      <c r="B12505" t="s">
        <v>546</v>
      </c>
      <c r="C12505" t="s">
        <v>759</v>
      </c>
      <c r="D1250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5">
        <f>COUNTIFS(D$2:D12505,Clef_répartition[[#This Row],[Code_Nom]],J$2:J12505,Clef_répartition[[#This Row],[Année]])</f>
        <v>36</v>
      </c>
      <c r="F12505">
        <f>IF(Clef_répartition[[#This Row],[Code_Nom]]=D12504,F12504-1,(COUNTIFS(Clef_répartition[Code_Nom],Clef_répartition[[#This Row],[Code_Nom]],Clef_répartition[Année],Clef_répartition[[#This Row],[Année]])))</f>
        <v>38</v>
      </c>
      <c r="G1250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vaudois_36_2022</v>
      </c>
      <c r="H12505">
        <v>5872</v>
      </c>
      <c r="I12505" t="s">
        <v>154</v>
      </c>
      <c r="J12505">
        <v>2022</v>
      </c>
      <c r="K12505">
        <v>4.8617E-2</v>
      </c>
    </row>
    <row r="12506" spans="1:11" x14ac:dyDescent="0.25">
      <c r="A12506" t="s">
        <v>713</v>
      </c>
      <c r="B12506" t="s">
        <v>546</v>
      </c>
      <c r="C12506" t="s">
        <v>759</v>
      </c>
      <c r="D1250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6">
        <f>COUNTIFS(D$2:D12506,Clef_répartition[[#This Row],[Code_Nom]],J$2:J12506,Clef_répartition[[#This Row],[Année]])</f>
        <v>37</v>
      </c>
      <c r="F12506">
        <f>IF(Clef_répartition[[#This Row],[Code_Nom]]=D12505,F12505-1,(COUNTIFS(Clef_répartition[Code_Nom],Clef_répartition[[#This Row],[Code_Nom]],Clef_répartition[Année],Clef_répartition[[#This Row],[Année]])))</f>
        <v>37</v>
      </c>
      <c r="G1250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vaudois_37_2022</v>
      </c>
      <c r="H12506">
        <v>5873</v>
      </c>
      <c r="I12506" t="s">
        <v>155</v>
      </c>
      <c r="J12506">
        <v>2022</v>
      </c>
      <c r="K12506">
        <v>9.3740000000000004E-3</v>
      </c>
    </row>
    <row r="12507" spans="1:11" x14ac:dyDescent="0.25">
      <c r="A12507" t="s">
        <v>713</v>
      </c>
      <c r="B12507" t="s">
        <v>546</v>
      </c>
      <c r="C12507" t="s">
        <v>759</v>
      </c>
      <c r="D1250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7">
        <f>COUNTIFS(D$2:D12507,Clef_répartition[[#This Row],[Code_Nom]],J$2:J12507,Clef_répartition[[#This Row],[Année]])</f>
        <v>38</v>
      </c>
      <c r="F12507">
        <f>IF(Clef_répartition[[#This Row],[Code_Nom]]=D12506,F12506-1,(COUNTIFS(Clef_répartition[Code_Nom],Clef_répartition[[#This Row],[Code_Nom]],Clef_répartition[Année],Clef_répartition[[#This Row],[Année]])))</f>
        <v>36</v>
      </c>
      <c r="G1250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vaudois_38_2022</v>
      </c>
      <c r="H12507" s="60">
        <v>5750</v>
      </c>
      <c r="I12507" s="60" t="s">
        <v>158</v>
      </c>
      <c r="J12507" s="60">
        <v>2022</v>
      </c>
      <c r="K12507" s="60">
        <v>1.9369999999999999E-3</v>
      </c>
    </row>
    <row r="12508" spans="1:11" x14ac:dyDescent="0.25">
      <c r="A12508" t="s">
        <v>713</v>
      </c>
      <c r="B12508" t="s">
        <v>546</v>
      </c>
      <c r="C12508" t="s">
        <v>759</v>
      </c>
      <c r="D1250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8">
        <f>COUNTIFS(D$2:D12508,Clef_répartition[[#This Row],[Code_Nom]],J$2:J12508,Clef_répartition[[#This Row],[Année]])</f>
        <v>39</v>
      </c>
      <c r="F12508">
        <f>IF(Clef_répartition[[#This Row],[Code_Nom]]=D12507,F12507-1,(COUNTIFS(Clef_répartition[Code_Nom],Clef_répartition[[#This Row],[Code_Nom]],Clef_répartition[Année],Clef_répartition[[#This Row],[Année]])))</f>
        <v>35</v>
      </c>
      <c r="G1250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vaudois_39_2022</v>
      </c>
      <c r="H12508">
        <v>5755</v>
      </c>
      <c r="I12508" t="s">
        <v>160</v>
      </c>
      <c r="J12508">
        <v>2022</v>
      </c>
      <c r="K12508">
        <v>4.352E-3</v>
      </c>
    </row>
    <row r="12509" spans="1:11" x14ac:dyDescent="0.25">
      <c r="A12509" t="s">
        <v>713</v>
      </c>
      <c r="B12509" t="s">
        <v>546</v>
      </c>
      <c r="C12509" t="s">
        <v>759</v>
      </c>
      <c r="D1250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09">
        <f>COUNTIFS(D$2:D12509,Clef_répartition[[#This Row],[Code_Nom]],J$2:J12509,Clef_répartition[[#This Row],[Année]])</f>
        <v>40</v>
      </c>
      <c r="F12509">
        <f>IF(Clef_répartition[[#This Row],[Code_Nom]]=D12508,F12508-1,(COUNTIFS(Clef_répartition[Code_Nom],Clef_répartition[[#This Row],[Code_Nom]],Clef_répartition[Année],Clef_répartition[[#This Row],[Année]])))</f>
        <v>34</v>
      </c>
      <c r="G1250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vaudois_40_2022</v>
      </c>
      <c r="H12509">
        <v>5919</v>
      </c>
      <c r="I12509" t="s">
        <v>172</v>
      </c>
      <c r="J12509">
        <v>2022</v>
      </c>
      <c r="K12509">
        <v>6.9699999999999996E-3</v>
      </c>
    </row>
    <row r="12510" spans="1:11" x14ac:dyDescent="0.25">
      <c r="A12510" t="s">
        <v>713</v>
      </c>
      <c r="B12510" t="s">
        <v>546</v>
      </c>
      <c r="C12510" t="s">
        <v>759</v>
      </c>
      <c r="D1251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0">
        <f>COUNTIFS(D$2:D12510,Clef_répartition[[#This Row],[Code_Nom]],J$2:J12510,Clef_répartition[[#This Row],[Année]])</f>
        <v>41</v>
      </c>
      <c r="F12510">
        <f>IF(Clef_répartition[[#This Row],[Code_Nom]]=D12509,F12509-1,(COUNTIFS(Clef_répartition[Code_Nom],Clef_répartition[[#This Row],[Code_Nom]],Clef_répartition[Année],Clef_répartition[[#This Row],[Année]])))</f>
        <v>33</v>
      </c>
      <c r="G1251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vaudois_41_2022</v>
      </c>
      <c r="H12510">
        <v>5562</v>
      </c>
      <c r="I12510" t="s">
        <v>173</v>
      </c>
      <c r="J12510">
        <v>2022</v>
      </c>
      <c r="K12510">
        <v>1.4580000000000001E-3</v>
      </c>
    </row>
    <row r="12511" spans="1:11" x14ac:dyDescent="0.25">
      <c r="A12511" t="s">
        <v>713</v>
      </c>
      <c r="B12511" t="s">
        <v>546</v>
      </c>
      <c r="C12511" t="s">
        <v>759</v>
      </c>
      <c r="D1251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1">
        <f>COUNTIFS(D$2:D12511,Clef_répartition[[#This Row],[Code_Nom]],J$2:J12511,Clef_répartition[[#This Row],[Année]])</f>
        <v>42</v>
      </c>
      <c r="F12511">
        <f>IF(Clef_répartition[[#This Row],[Code_Nom]]=D12510,F12510-1,(COUNTIFS(Clef_répartition[Code_Nom],Clef_répartition[[#This Row],[Code_Nom]],Clef_répartition[Année],Clef_répartition[[#This Row],[Année]])))</f>
        <v>32</v>
      </c>
      <c r="G1251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vaudois_42_2022</v>
      </c>
      <c r="H12511">
        <v>5921</v>
      </c>
      <c r="I12511" t="s">
        <v>180</v>
      </c>
      <c r="J12511">
        <v>2022</v>
      </c>
      <c r="K12511">
        <v>2.5430000000000001E-3</v>
      </c>
    </row>
    <row r="12512" spans="1:11" x14ac:dyDescent="0.25">
      <c r="A12512" t="s">
        <v>713</v>
      </c>
      <c r="B12512" t="s">
        <v>546</v>
      </c>
      <c r="C12512" t="s">
        <v>759</v>
      </c>
      <c r="D1251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2">
        <f>COUNTIFS(D$2:D12512,Clef_répartition[[#This Row],[Code_Nom]],J$2:J12512,Clef_répartition[[#This Row],[Année]])</f>
        <v>43</v>
      </c>
      <c r="F12512">
        <f>IF(Clef_répartition[[#This Row],[Code_Nom]]=D12511,F12511-1,(COUNTIFS(Clef_répartition[Code_Nom],Clef_répartition[[#This Row],[Code_Nom]],Clef_répartition[Année],Clef_répartition[[#This Row],[Année]])))</f>
        <v>31</v>
      </c>
      <c r="G1251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vaudois_43_2022</v>
      </c>
      <c r="H12512">
        <v>5922</v>
      </c>
      <c r="I12512" t="s">
        <v>183</v>
      </c>
      <c r="J12512">
        <v>2022</v>
      </c>
      <c r="K12512">
        <v>8.2470000000000009E-3</v>
      </c>
    </row>
    <row r="12513" spans="1:11" x14ac:dyDescent="0.25">
      <c r="A12513" t="s">
        <v>713</v>
      </c>
      <c r="B12513" t="s">
        <v>546</v>
      </c>
      <c r="C12513" t="s">
        <v>759</v>
      </c>
      <c r="D1251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3">
        <f>COUNTIFS(D$2:D12513,Clef_répartition[[#This Row],[Code_Nom]],J$2:J12513,Clef_répartition[[#This Row],[Année]])</f>
        <v>44</v>
      </c>
      <c r="F12513">
        <f>IF(Clef_répartition[[#This Row],[Code_Nom]]=D12512,F12512-1,(COUNTIFS(Clef_répartition[Code_Nom],Clef_répartition[[#This Row],[Code_Nom]],Clef_répartition[Année],Clef_répartition[[#This Row],[Année]])))</f>
        <v>30</v>
      </c>
      <c r="G1251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vaudois_44_2022</v>
      </c>
      <c r="H12513">
        <v>5756</v>
      </c>
      <c r="I12513" t="s">
        <v>185</v>
      </c>
      <c r="J12513">
        <v>2022</v>
      </c>
      <c r="K12513">
        <v>5.3420000000000004E-3</v>
      </c>
    </row>
    <row r="12514" spans="1:11" x14ac:dyDescent="0.25">
      <c r="A12514" t="s">
        <v>713</v>
      </c>
      <c r="B12514" t="s">
        <v>546</v>
      </c>
      <c r="C12514" t="s">
        <v>759</v>
      </c>
      <c r="D1251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4">
        <f>COUNTIFS(D$2:D12514,Clef_répartition[[#This Row],[Code_Nom]],J$2:J12514,Clef_répartition[[#This Row],[Année]])</f>
        <v>45</v>
      </c>
      <c r="F12514">
        <f>IF(Clef_répartition[[#This Row],[Code_Nom]]=D12513,F12513-1,(COUNTIFS(Clef_répartition[Code_Nom],Clef_répartition[[#This Row],[Code_Nom]],Clef_répartition[Année],Clef_répartition[[#This Row],[Année]])))</f>
        <v>29</v>
      </c>
      <c r="G1251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vaudois_45_2022</v>
      </c>
      <c r="H12514">
        <v>5563</v>
      </c>
      <c r="I12514" t="s">
        <v>193</v>
      </c>
      <c r="J12514">
        <v>2022</v>
      </c>
      <c r="K12514">
        <v>1.6069999999999999E-3</v>
      </c>
    </row>
    <row r="12515" spans="1:11" x14ac:dyDescent="0.25">
      <c r="A12515" t="s">
        <v>713</v>
      </c>
      <c r="B12515" t="s">
        <v>546</v>
      </c>
      <c r="C12515" t="s">
        <v>759</v>
      </c>
      <c r="D1251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5">
        <f>COUNTIFS(D$2:D12515,Clef_répartition[[#This Row],[Code_Nom]],J$2:J12515,Clef_répartition[[#This Row],[Année]])</f>
        <v>46</v>
      </c>
      <c r="F12515">
        <f>IF(Clef_répartition[[#This Row],[Code_Nom]]=D12514,F12514-1,(COUNTIFS(Clef_répartition[Code_Nom],Clef_répartition[[#This Row],[Code_Nom]],Clef_répartition[Année],Clef_répartition[[#This Row],[Année]])))</f>
        <v>28</v>
      </c>
      <c r="G1251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vaudois_46_2022</v>
      </c>
      <c r="H12515">
        <v>5564</v>
      </c>
      <c r="I12515" t="s">
        <v>194</v>
      </c>
      <c r="J12515">
        <v>2022</v>
      </c>
      <c r="K12515">
        <v>1.096E-3</v>
      </c>
    </row>
    <row r="12516" spans="1:11" x14ac:dyDescent="0.25">
      <c r="A12516" t="s">
        <v>713</v>
      </c>
      <c r="B12516" t="s">
        <v>546</v>
      </c>
      <c r="C12516" t="s">
        <v>759</v>
      </c>
      <c r="D1251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6">
        <f>COUNTIFS(D$2:D12516,Clef_répartition[[#This Row],[Code_Nom]],J$2:J12516,Clef_répartition[[#This Row],[Année]])</f>
        <v>47</v>
      </c>
      <c r="F12516">
        <f>IF(Clef_répartition[[#This Row],[Code_Nom]]=D12515,F12515-1,(COUNTIFS(Clef_répartition[Code_Nom],Clef_répartition[[#This Row],[Code_Nom]],Clef_répartition[Année],Clef_répartition[[#This Row],[Année]])))</f>
        <v>27</v>
      </c>
      <c r="G1251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vaudois_47_2022</v>
      </c>
      <c r="H12516">
        <v>5565</v>
      </c>
      <c r="I12516" t="s">
        <v>199</v>
      </c>
      <c r="J12516">
        <v>2022</v>
      </c>
      <c r="K12516">
        <v>5.267E-3</v>
      </c>
    </row>
    <row r="12517" spans="1:11" x14ac:dyDescent="0.25">
      <c r="A12517" t="s">
        <v>713</v>
      </c>
      <c r="B12517" t="s">
        <v>546</v>
      </c>
      <c r="C12517" t="s">
        <v>759</v>
      </c>
      <c r="D1251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7">
        <f>COUNTIFS(D$2:D12517,Clef_répartition[[#This Row],[Code_Nom]],J$2:J12517,Clef_répartition[[#This Row],[Année]])</f>
        <v>48</v>
      </c>
      <c r="F12517">
        <f>IF(Clef_répartition[[#This Row],[Code_Nom]]=D12516,F12516-1,(COUNTIFS(Clef_répartition[Code_Nom],Clef_répartition[[#This Row],[Code_Nom]],Clef_répartition[Année],Clef_répartition[[#This Row],[Année]])))</f>
        <v>26</v>
      </c>
      <c r="G1251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vaudois_48_2022</v>
      </c>
      <c r="H12517">
        <v>5757</v>
      </c>
      <c r="I12517" t="s">
        <v>201</v>
      </c>
      <c r="J12517">
        <v>2022</v>
      </c>
      <c r="K12517">
        <v>8.0549999999999997E-2</v>
      </c>
    </row>
    <row r="12518" spans="1:11" x14ac:dyDescent="0.25">
      <c r="A12518" t="s">
        <v>713</v>
      </c>
      <c r="B12518" t="s">
        <v>546</v>
      </c>
      <c r="C12518" t="s">
        <v>759</v>
      </c>
      <c r="D1251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8">
        <f>COUNTIFS(D$2:D12518,Clef_répartition[[#This Row],[Code_Nom]],J$2:J12518,Clef_répartition[[#This Row],[Année]])</f>
        <v>49</v>
      </c>
      <c r="F12518">
        <f>IF(Clef_répartition[[#This Row],[Code_Nom]]=D12517,F12517-1,(COUNTIFS(Clef_répartition[Code_Nom],Clef_répartition[[#This Row],[Code_Nom]],Clef_répartition[Année],Clef_répartition[[#This Row],[Année]])))</f>
        <v>25</v>
      </c>
      <c r="G1251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vaudois_49_2022</v>
      </c>
      <c r="H12518">
        <v>5924</v>
      </c>
      <c r="I12518" t="s">
        <v>202</v>
      </c>
      <c r="J12518">
        <v>2022</v>
      </c>
      <c r="K12518">
        <v>3.9050000000000001E-3</v>
      </c>
    </row>
    <row r="12519" spans="1:11" x14ac:dyDescent="0.25">
      <c r="A12519" t="s">
        <v>713</v>
      </c>
      <c r="B12519" t="s">
        <v>546</v>
      </c>
      <c r="C12519" t="s">
        <v>759</v>
      </c>
      <c r="D1251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19">
        <f>COUNTIFS(D$2:D12519,Clef_répartition[[#This Row],[Code_Nom]],J$2:J12519,Clef_répartition[[#This Row],[Année]])</f>
        <v>50</v>
      </c>
      <c r="F12519">
        <f>IF(Clef_répartition[[#This Row],[Code_Nom]]=D12518,F12518-1,(COUNTIFS(Clef_répartition[Code_Nom],Clef_répartition[[#This Row],[Code_Nom]],Clef_répartition[Année],Clef_répartition[[#This Row],[Année]])))</f>
        <v>24</v>
      </c>
      <c r="G1251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vaudois_50_2022</v>
      </c>
      <c r="H12519">
        <v>5925</v>
      </c>
      <c r="I12519" t="s">
        <v>207</v>
      </c>
      <c r="J12519">
        <v>2022</v>
      </c>
      <c r="K12519">
        <v>2.1489999999999999E-3</v>
      </c>
    </row>
    <row r="12520" spans="1:11" x14ac:dyDescent="0.25">
      <c r="A12520" t="s">
        <v>713</v>
      </c>
      <c r="B12520" t="s">
        <v>546</v>
      </c>
      <c r="C12520" t="s">
        <v>759</v>
      </c>
      <c r="D1252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0">
        <f>COUNTIFS(D$2:D12520,Clef_répartition[[#This Row],[Code_Nom]],J$2:J12520,Clef_répartition[[#This Row],[Année]])</f>
        <v>51</v>
      </c>
      <c r="F12520">
        <f>IF(Clef_répartition[[#This Row],[Code_Nom]]=D12519,F12519-1,(COUNTIFS(Clef_répartition[Code_Nom],Clef_répartition[[#This Row],[Code_Nom]],Clef_répartition[Année],Clef_répartition[[#This Row],[Année]])))</f>
        <v>23</v>
      </c>
      <c r="G1252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vaudois_51_2022</v>
      </c>
      <c r="H12520">
        <v>5926</v>
      </c>
      <c r="I12520" t="s">
        <v>218</v>
      </c>
      <c r="J12520">
        <v>2022</v>
      </c>
      <c r="K12520">
        <v>8.9169999999999996E-3</v>
      </c>
    </row>
    <row r="12521" spans="1:11" x14ac:dyDescent="0.25">
      <c r="A12521" t="s">
        <v>713</v>
      </c>
      <c r="B12521" t="s">
        <v>546</v>
      </c>
      <c r="C12521" t="s">
        <v>759</v>
      </c>
      <c r="D1252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1">
        <f>COUNTIFS(D$2:D12521,Clef_répartition[[#This Row],[Code_Nom]],J$2:J12521,Clef_répartition[[#This Row],[Année]])</f>
        <v>52</v>
      </c>
      <c r="F12521">
        <f>IF(Clef_répartition[[#This Row],[Code_Nom]]=D12520,F12520-1,(COUNTIFS(Clef_répartition[Code_Nom],Clef_répartition[[#This Row],[Code_Nom]],Clef_répartition[Année],Clef_répartition[[#This Row],[Année]])))</f>
        <v>22</v>
      </c>
      <c r="G1252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vaudois_52_2022</v>
      </c>
      <c r="H12521">
        <v>5759</v>
      </c>
      <c r="I12521" t="s">
        <v>220</v>
      </c>
      <c r="J12521">
        <v>2022</v>
      </c>
      <c r="K12521">
        <v>2.4689999999999998E-3</v>
      </c>
    </row>
    <row r="12522" spans="1:11" x14ac:dyDescent="0.25">
      <c r="A12522" t="s">
        <v>713</v>
      </c>
      <c r="B12522" t="s">
        <v>546</v>
      </c>
      <c r="C12522" t="s">
        <v>759</v>
      </c>
      <c r="D1252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2">
        <f>COUNTIFS(D$2:D12522,Clef_répartition[[#This Row],[Code_Nom]],J$2:J12522,Clef_répartition[[#This Row],[Année]])</f>
        <v>53</v>
      </c>
      <c r="F12522">
        <f>IF(Clef_répartition[[#This Row],[Code_Nom]]=D12521,F12521-1,(COUNTIFS(Clef_répartition[Code_Nom],Clef_répartition[[#This Row],[Code_Nom]],Clef_répartition[Année],Clef_répartition[[#This Row],[Année]])))</f>
        <v>21</v>
      </c>
      <c r="G1252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vaudois_53_2022</v>
      </c>
      <c r="H12522" s="60">
        <v>5566</v>
      </c>
      <c r="I12522" s="60" t="s">
        <v>224</v>
      </c>
      <c r="J12522" s="60">
        <v>2022</v>
      </c>
      <c r="K12522" s="60">
        <v>4.2880000000000001E-3</v>
      </c>
    </row>
    <row r="12523" spans="1:11" x14ac:dyDescent="0.25">
      <c r="A12523" t="s">
        <v>713</v>
      </c>
      <c r="B12523" t="s">
        <v>546</v>
      </c>
      <c r="C12523" t="s">
        <v>759</v>
      </c>
      <c r="D1252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3">
        <f>COUNTIFS(D$2:D12523,Clef_répartition[[#This Row],[Code_Nom]],J$2:J12523,Clef_répartition[[#This Row],[Année]])</f>
        <v>54</v>
      </c>
      <c r="F12523">
        <f>IF(Clef_répartition[[#This Row],[Code_Nom]]=D12522,F12522-1,(COUNTIFS(Clef_répartition[Code_Nom],Clef_répartition[[#This Row],[Code_Nom]],Clef_répartition[Année],Clef_répartition[[#This Row],[Année]])))</f>
        <v>20</v>
      </c>
      <c r="G1252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vaudois_54_2022</v>
      </c>
      <c r="H12523">
        <v>5760</v>
      </c>
      <c r="I12523" t="s">
        <v>227</v>
      </c>
      <c r="J12523">
        <v>2022</v>
      </c>
      <c r="K12523">
        <v>5.4479999999999997E-3</v>
      </c>
    </row>
    <row r="12524" spans="1:11" x14ac:dyDescent="0.25">
      <c r="A12524" t="s">
        <v>713</v>
      </c>
      <c r="B12524" t="s">
        <v>546</v>
      </c>
      <c r="C12524" t="s">
        <v>759</v>
      </c>
      <c r="D1252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4">
        <f>COUNTIFS(D$2:D12524,Clef_répartition[[#This Row],[Code_Nom]],J$2:J12524,Clef_répartition[[#This Row],[Année]])</f>
        <v>55</v>
      </c>
      <c r="F12524">
        <f>IF(Clef_répartition[[#This Row],[Code_Nom]]=D12523,F12523-1,(COUNTIFS(Clef_répartition[Code_Nom],Clef_répartition[[#This Row],[Code_Nom]],Clef_répartition[Année],Clef_répartition[[#This Row],[Année]])))</f>
        <v>19</v>
      </c>
      <c r="G1252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vaudois_55_2022</v>
      </c>
      <c r="H12524">
        <v>5761</v>
      </c>
      <c r="I12524" t="s">
        <v>233</v>
      </c>
      <c r="J12524">
        <v>2022</v>
      </c>
      <c r="K12524">
        <v>5.8630000000000002E-3</v>
      </c>
    </row>
    <row r="12525" spans="1:11" x14ac:dyDescent="0.25">
      <c r="A12525" t="s">
        <v>713</v>
      </c>
      <c r="B12525" t="s">
        <v>546</v>
      </c>
      <c r="C12525" t="s">
        <v>759</v>
      </c>
      <c r="D1252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5">
        <f>COUNTIFS(D$2:D12525,Clef_répartition[[#This Row],[Code_Nom]],J$2:J12525,Clef_répartition[[#This Row],[Année]])</f>
        <v>56</v>
      </c>
      <c r="F12525">
        <f>IF(Clef_répartition[[#This Row],[Code_Nom]]=D12524,F12524-1,(COUNTIFS(Clef_répartition[Code_Nom],Clef_répartition[[#This Row],[Code_Nom]],Clef_répartition[Année],Clef_répartition[[#This Row],[Année]])))</f>
        <v>18</v>
      </c>
      <c r="G1252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vaudois_56_2022</v>
      </c>
      <c r="H12525" s="60">
        <v>5928</v>
      </c>
      <c r="I12525" s="60" t="s">
        <v>240</v>
      </c>
      <c r="J12525" s="60">
        <v>2022</v>
      </c>
      <c r="K12525" s="60">
        <v>2.1919999999999999E-3</v>
      </c>
    </row>
    <row r="12526" spans="1:11" x14ac:dyDescent="0.25">
      <c r="A12526" t="s">
        <v>713</v>
      </c>
      <c r="B12526" t="s">
        <v>546</v>
      </c>
      <c r="C12526" t="s">
        <v>759</v>
      </c>
      <c r="D1252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6">
        <f>COUNTIFS(D$2:D12526,Clef_répartition[[#This Row],[Code_Nom]],J$2:J12526,Clef_répartition[[#This Row],[Année]])</f>
        <v>57</v>
      </c>
      <c r="F12526">
        <f>IF(Clef_répartition[[#This Row],[Code_Nom]]=D12525,F12525-1,(COUNTIFS(Clef_répartition[Code_Nom],Clef_répartition[[#This Row],[Code_Nom]],Clef_répartition[Année],Clef_répartition[[#This Row],[Année]])))</f>
        <v>17</v>
      </c>
      <c r="G1252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vaudois_57_2022</v>
      </c>
      <c r="H12526">
        <v>5568</v>
      </c>
      <c r="I12526" t="s">
        <v>249</v>
      </c>
      <c r="J12526">
        <v>2022</v>
      </c>
      <c r="K12526">
        <v>5.2650000000000002E-2</v>
      </c>
    </row>
    <row r="12527" spans="1:11" x14ac:dyDescent="0.25">
      <c r="A12527" t="s">
        <v>713</v>
      </c>
      <c r="B12527" t="s">
        <v>546</v>
      </c>
      <c r="C12527" t="s">
        <v>759</v>
      </c>
      <c r="D1252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7">
        <f>COUNTIFS(D$2:D12527,Clef_répartition[[#This Row],[Code_Nom]],J$2:J12527,Clef_répartition[[#This Row],[Année]])</f>
        <v>58</v>
      </c>
      <c r="F12527">
        <f>IF(Clef_répartition[[#This Row],[Code_Nom]]=D12526,F12526-1,(COUNTIFS(Clef_répartition[Code_Nom],Clef_répartition[[#This Row],[Code_Nom]],Clef_répartition[Année],Clef_répartition[[#This Row],[Année]])))</f>
        <v>16</v>
      </c>
      <c r="G1252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vaudois_58_2022</v>
      </c>
      <c r="H12527">
        <v>5762</v>
      </c>
      <c r="I12527" t="s">
        <v>253</v>
      </c>
      <c r="J12527">
        <v>2022</v>
      </c>
      <c r="K12527">
        <v>1.5E-3</v>
      </c>
    </row>
    <row r="12528" spans="1:11" x14ac:dyDescent="0.25">
      <c r="A12528" t="s">
        <v>713</v>
      </c>
      <c r="B12528" t="s">
        <v>546</v>
      </c>
      <c r="C12528" t="s">
        <v>759</v>
      </c>
      <c r="D1252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8">
        <f>COUNTIFS(D$2:D12528,Clef_répartition[[#This Row],[Code_Nom]],J$2:J12528,Clef_répartition[[#This Row],[Année]])</f>
        <v>59</v>
      </c>
      <c r="F12528">
        <f>IF(Clef_répartition[[#This Row],[Code_Nom]]=D12527,F12527-1,(COUNTIFS(Clef_répartition[Code_Nom],Clef_répartition[[#This Row],[Code_Nom]],Clef_répartition[Année],Clef_répartition[[#This Row],[Année]])))</f>
        <v>15</v>
      </c>
      <c r="G1252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vaudois_59_2022</v>
      </c>
      <c r="H12528">
        <v>5929</v>
      </c>
      <c r="I12528" t="s">
        <v>257</v>
      </c>
      <c r="J12528">
        <v>2022</v>
      </c>
      <c r="K12528">
        <v>6.9800000000000001E-3</v>
      </c>
    </row>
    <row r="12529" spans="1:11" x14ac:dyDescent="0.25">
      <c r="A12529" t="s">
        <v>713</v>
      </c>
      <c r="B12529" t="s">
        <v>546</v>
      </c>
      <c r="C12529" t="s">
        <v>759</v>
      </c>
      <c r="D1252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29">
        <f>COUNTIFS(D$2:D12529,Clef_répartition[[#This Row],[Code_Nom]],J$2:J12529,Clef_répartition[[#This Row],[Année]])</f>
        <v>60</v>
      </c>
      <c r="F12529">
        <f>IF(Clef_répartition[[#This Row],[Code_Nom]]=D12528,F12528-1,(COUNTIFS(Clef_répartition[Code_Nom],Clef_répartition[[#This Row],[Code_Nom]],Clef_répartition[Année],Clef_répartition[[#This Row],[Année]])))</f>
        <v>14</v>
      </c>
      <c r="G1252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vaudois_60_2022</v>
      </c>
      <c r="H12529">
        <v>5930</v>
      </c>
      <c r="I12529" t="s">
        <v>259</v>
      </c>
      <c r="J12529">
        <v>2022</v>
      </c>
      <c r="K12529">
        <v>2.2880000000000001E-3</v>
      </c>
    </row>
    <row r="12530" spans="1:11" x14ac:dyDescent="0.25">
      <c r="A12530" t="s">
        <v>713</v>
      </c>
      <c r="B12530" t="s">
        <v>546</v>
      </c>
      <c r="C12530" t="s">
        <v>759</v>
      </c>
      <c r="D1253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0">
        <f>COUNTIFS(D$2:D12530,Clef_répartition[[#This Row],[Code_Nom]],J$2:J12530,Clef_répartition[[#This Row],[Année]])</f>
        <v>61</v>
      </c>
      <c r="F12530">
        <f>IF(Clef_répartition[[#This Row],[Code_Nom]]=D12529,F12529-1,(COUNTIFS(Clef_répartition[Code_Nom],Clef_répartition[[#This Row],[Code_Nom]],Clef_répartition[Année],Clef_répartition[[#This Row],[Année]])))</f>
        <v>13</v>
      </c>
      <c r="G1253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vaudois_61_2022</v>
      </c>
      <c r="H12530">
        <v>5571</v>
      </c>
      <c r="I12530" t="s">
        <v>263</v>
      </c>
      <c r="J12530">
        <v>2022</v>
      </c>
      <c r="K12530">
        <v>9.3959999999999998E-3</v>
      </c>
    </row>
    <row r="12531" spans="1:11" x14ac:dyDescent="0.25">
      <c r="A12531" t="s">
        <v>713</v>
      </c>
      <c r="B12531" t="s">
        <v>546</v>
      </c>
      <c r="C12531" t="s">
        <v>759</v>
      </c>
      <c r="D125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1">
        <f>COUNTIFS(D$2:D12531,Clef_répartition[[#This Row],[Code_Nom]],J$2:J12531,Clef_répartition[[#This Row],[Année]])</f>
        <v>62</v>
      </c>
      <c r="F12531">
        <f>IF(Clef_répartition[[#This Row],[Code_Nom]]=D12530,F12530-1,(COUNTIFS(Clef_répartition[Code_Nom],Clef_répartition[[#This Row],[Code_Nom]],Clef_répartition[Année],Clef_répartition[[#This Row],[Année]])))</f>
        <v>12</v>
      </c>
      <c r="G125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vaudois_62_2022</v>
      </c>
      <c r="H12531">
        <v>5931</v>
      </c>
      <c r="I12531" t="s">
        <v>267</v>
      </c>
      <c r="J12531">
        <v>2022</v>
      </c>
      <c r="K12531">
        <v>5.2139999999999999E-3</v>
      </c>
    </row>
    <row r="12532" spans="1:11" x14ac:dyDescent="0.25">
      <c r="A12532" t="s">
        <v>713</v>
      </c>
      <c r="B12532" t="s">
        <v>546</v>
      </c>
      <c r="C12532" t="s">
        <v>759</v>
      </c>
      <c r="D125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2">
        <f>COUNTIFS(D$2:D12532,Clef_répartition[[#This Row],[Code_Nom]],J$2:J12532,Clef_répartition[[#This Row],[Année]])</f>
        <v>63</v>
      </c>
      <c r="F12532">
        <f>IF(Clef_répartition[[#This Row],[Code_Nom]]=D12531,F12531-1,(COUNTIFS(Clef_répartition[Code_Nom],Clef_répartition[[#This Row],[Code_Nom]],Clef_répartition[Année],Clef_répartition[[#This Row],[Année]])))</f>
        <v>11</v>
      </c>
      <c r="G125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vaudois_63_2022</v>
      </c>
      <c r="H12532">
        <v>5932</v>
      </c>
      <c r="I12532" t="s">
        <v>269</v>
      </c>
      <c r="J12532">
        <v>2022</v>
      </c>
      <c r="K12532">
        <v>2.4260000000000002E-3</v>
      </c>
    </row>
    <row r="12533" spans="1:11" x14ac:dyDescent="0.25">
      <c r="A12533" t="s">
        <v>713</v>
      </c>
      <c r="B12533" t="s">
        <v>546</v>
      </c>
      <c r="C12533" t="s">
        <v>759</v>
      </c>
      <c r="D1253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3">
        <f>COUNTIFS(D$2:D12533,Clef_répartition[[#This Row],[Code_Nom]],J$2:J12533,Clef_répartition[[#This Row],[Année]])</f>
        <v>64</v>
      </c>
      <c r="F12533">
        <f>IF(Clef_répartition[[#This Row],[Code_Nom]]=D12532,F12532-1,(COUNTIFS(Clef_répartition[Code_Nom],Clef_répartition[[#This Row],[Code_Nom]],Clef_répartition[Année],Clef_répartition[[#This Row],[Année]])))</f>
        <v>10</v>
      </c>
      <c r="G1253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vaudois_64_2022</v>
      </c>
      <c r="H12533">
        <v>5933</v>
      </c>
      <c r="I12533" t="s">
        <v>271</v>
      </c>
      <c r="J12533">
        <v>2022</v>
      </c>
      <c r="K12533">
        <v>7.417E-3</v>
      </c>
    </row>
    <row r="12534" spans="1:11" x14ac:dyDescent="0.25">
      <c r="A12534" t="s">
        <v>713</v>
      </c>
      <c r="B12534" t="s">
        <v>546</v>
      </c>
      <c r="C12534" t="s">
        <v>759</v>
      </c>
      <c r="D1253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4">
        <f>COUNTIFS(D$2:D12534,Clef_répartition[[#This Row],[Code_Nom]],J$2:J12534,Clef_répartition[[#This Row],[Année]])</f>
        <v>65</v>
      </c>
      <c r="F12534">
        <f>IF(Clef_répartition[[#This Row],[Code_Nom]]=D12533,F12533-1,(COUNTIFS(Clef_répartition[Code_Nom],Clef_répartition[[#This Row],[Code_Nom]],Clef_répartition[Année],Clef_répartition[[#This Row],[Année]])))</f>
        <v>9</v>
      </c>
      <c r="G1253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vaudois_65_2022</v>
      </c>
      <c r="H12534">
        <v>5763</v>
      </c>
      <c r="I12534" t="s">
        <v>272</v>
      </c>
      <c r="J12534">
        <v>2022</v>
      </c>
      <c r="K12534">
        <v>6.5329999999999997E-3</v>
      </c>
    </row>
    <row r="12535" spans="1:11" x14ac:dyDescent="0.25">
      <c r="A12535" t="s">
        <v>713</v>
      </c>
      <c r="B12535" t="s">
        <v>546</v>
      </c>
      <c r="C12535" t="s">
        <v>759</v>
      </c>
      <c r="D1253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5">
        <f>COUNTIFS(D$2:D12535,Clef_répartition[[#This Row],[Code_Nom]],J$2:J12535,Clef_répartition[[#This Row],[Année]])</f>
        <v>66</v>
      </c>
      <c r="F12535">
        <f>IF(Clef_répartition[[#This Row],[Code_Nom]]=D12534,F12534-1,(COUNTIFS(Clef_répartition[Code_Nom],Clef_répartition[[#This Row],[Code_Nom]],Clef_répartition[Année],Clef_répartition[[#This Row],[Année]])))</f>
        <v>8</v>
      </c>
      <c r="G1253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vaudois_66_2022</v>
      </c>
      <c r="H12535">
        <v>5934</v>
      </c>
      <c r="I12535" t="s">
        <v>273</v>
      </c>
      <c r="J12535">
        <v>2022</v>
      </c>
      <c r="K12535">
        <v>2.6280000000000001E-3</v>
      </c>
    </row>
    <row r="12536" spans="1:11" x14ac:dyDescent="0.25">
      <c r="A12536" t="s">
        <v>713</v>
      </c>
      <c r="B12536" t="s">
        <v>546</v>
      </c>
      <c r="C12536" t="s">
        <v>759</v>
      </c>
      <c r="D1253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6">
        <f>COUNTIFS(D$2:D12536,Clef_répartition[[#This Row],[Code_Nom]],J$2:J12536,Clef_répartition[[#This Row],[Année]])</f>
        <v>67</v>
      </c>
      <c r="F12536">
        <f>IF(Clef_répartition[[#This Row],[Code_Nom]]=D12535,F12535-1,(COUNTIFS(Clef_répartition[Code_Nom],Clef_répartition[[#This Row],[Code_Nom]],Clef_répartition[Année],Clef_répartition[[#This Row],[Année]])))</f>
        <v>7</v>
      </c>
      <c r="G1253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vaudois_67_2022</v>
      </c>
      <c r="H12536">
        <v>5764</v>
      </c>
      <c r="I12536" t="s">
        <v>274</v>
      </c>
      <c r="J12536">
        <v>2022</v>
      </c>
      <c r="K12536">
        <v>4.1753999999999999E-2</v>
      </c>
    </row>
    <row r="12537" spans="1:11" x14ac:dyDescent="0.25">
      <c r="A12537" t="s">
        <v>713</v>
      </c>
      <c r="B12537" t="s">
        <v>546</v>
      </c>
      <c r="C12537" t="s">
        <v>759</v>
      </c>
      <c r="D1253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7">
        <f>COUNTIFS(D$2:D12537,Clef_répartition[[#This Row],[Code_Nom]],J$2:J12537,Clef_répartition[[#This Row],[Année]])</f>
        <v>68</v>
      </c>
      <c r="F12537">
        <f>IF(Clef_répartition[[#This Row],[Code_Nom]]=D12536,F12536-1,(COUNTIFS(Clef_répartition[Code_Nom],Clef_répartition[[#This Row],[Code_Nom]],Clef_répartition[Année],Clef_répartition[[#This Row],[Année]])))</f>
        <v>6</v>
      </c>
      <c r="G1253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vaudois_68_2022</v>
      </c>
      <c r="H12537">
        <v>5765</v>
      </c>
      <c r="I12537" t="s">
        <v>275</v>
      </c>
      <c r="J12537">
        <v>2022</v>
      </c>
      <c r="K12537">
        <v>5.2350000000000001E-3</v>
      </c>
    </row>
    <row r="12538" spans="1:11" x14ac:dyDescent="0.25">
      <c r="A12538" t="s">
        <v>713</v>
      </c>
      <c r="B12538" t="s">
        <v>546</v>
      </c>
      <c r="C12538" t="s">
        <v>759</v>
      </c>
      <c r="D1253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8">
        <f>COUNTIFS(D$2:D12538,Clef_répartition[[#This Row],[Code_Nom]],J$2:J12538,Clef_répartition[[#This Row],[Année]])</f>
        <v>69</v>
      </c>
      <c r="F12538">
        <f>IF(Clef_répartition[[#This Row],[Code_Nom]]=D12537,F12537-1,(COUNTIFS(Clef_répartition[Code_Nom],Clef_répartition[[#This Row],[Code_Nom]],Clef_répartition[Année],Clef_répartition[[#This Row],[Année]])))</f>
        <v>5</v>
      </c>
      <c r="G1253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vaudois_69_2022</v>
      </c>
      <c r="H12538">
        <v>5935</v>
      </c>
      <c r="I12538" t="s">
        <v>280</v>
      </c>
      <c r="J12538">
        <v>2022</v>
      </c>
      <c r="K12538">
        <v>1.011E-3</v>
      </c>
    </row>
    <row r="12539" spans="1:11" x14ac:dyDescent="0.25">
      <c r="A12539" t="s">
        <v>713</v>
      </c>
      <c r="B12539" t="s">
        <v>546</v>
      </c>
      <c r="C12539" t="s">
        <v>759</v>
      </c>
      <c r="D1253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39">
        <f>COUNTIFS(D$2:D12539,Clef_répartition[[#This Row],[Code_Nom]],J$2:J12539,Clef_répartition[[#This Row],[Année]])</f>
        <v>70</v>
      </c>
      <c r="F12539">
        <f>IF(Clef_répartition[[#This Row],[Code_Nom]]=D12538,F12538-1,(COUNTIFS(Clef_répartition[Code_Nom],Clef_répartition[[#This Row],[Code_Nom]],Clef_répartition[Année],Clef_répartition[[#This Row],[Année]])))</f>
        <v>4</v>
      </c>
      <c r="G1253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vaudois_70_2022</v>
      </c>
      <c r="H12539">
        <v>5937</v>
      </c>
      <c r="I12539" t="s">
        <v>292</v>
      </c>
      <c r="J12539">
        <v>2022</v>
      </c>
      <c r="K12539">
        <v>1.49E-3</v>
      </c>
    </row>
    <row r="12540" spans="1:11" x14ac:dyDescent="0.25">
      <c r="A12540" t="s">
        <v>713</v>
      </c>
      <c r="B12540" t="s">
        <v>546</v>
      </c>
      <c r="C12540" t="s">
        <v>759</v>
      </c>
      <c r="D1254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40">
        <f>COUNTIFS(D$2:D12540,Clef_répartition[[#This Row],[Code_Nom]],J$2:J12540,Clef_répartition[[#This Row],[Année]])</f>
        <v>71</v>
      </c>
      <c r="F12540">
        <f>IF(Clef_répartition[[#This Row],[Code_Nom]]=D12539,F12539-1,(COUNTIFS(Clef_répartition[Code_Nom],Clef_répartition[[#This Row],[Code_Nom]],Clef_répartition[Année],Clef_répartition[[#This Row],[Année]])))</f>
        <v>3</v>
      </c>
      <c r="G1254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vaudois_71_2022</v>
      </c>
      <c r="H12540">
        <v>5766</v>
      </c>
      <c r="I12540" t="s">
        <v>293</v>
      </c>
      <c r="J12540">
        <v>2022</v>
      </c>
      <c r="K12540">
        <v>6.2890000000000003E-3</v>
      </c>
    </row>
    <row r="12541" spans="1:11" x14ac:dyDescent="0.25">
      <c r="A12541" t="s">
        <v>713</v>
      </c>
      <c r="B12541" t="s">
        <v>546</v>
      </c>
      <c r="C12541" t="s">
        <v>759</v>
      </c>
      <c r="D1254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41">
        <f>COUNTIFS(D$2:D12541,Clef_répartition[[#This Row],[Code_Nom]],J$2:J12541,Clef_répartition[[#This Row],[Année]])</f>
        <v>72</v>
      </c>
      <c r="F12541">
        <f>IF(Clef_répartition[[#This Row],[Code_Nom]]=D12540,F12540-1,(COUNTIFS(Clef_répartition[Code_Nom],Clef_répartition[[#This Row],[Code_Nom]],Clef_répartition[Année],Clef_répartition[[#This Row],[Année]])))</f>
        <v>2</v>
      </c>
      <c r="G1254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vaudois_72_2022</v>
      </c>
      <c r="H12541">
        <v>5938</v>
      </c>
      <c r="I12541" t="s">
        <v>298</v>
      </c>
      <c r="J12541">
        <v>2022</v>
      </c>
      <c r="K12541">
        <v>0.31613499999999994</v>
      </c>
    </row>
    <row r="12542" spans="1:11" x14ac:dyDescent="0.25">
      <c r="A12542" t="s">
        <v>713</v>
      </c>
      <c r="B12542" t="s">
        <v>546</v>
      </c>
      <c r="C12542" t="s">
        <v>759</v>
      </c>
      <c r="D1254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2542">
        <f>COUNTIFS(D$2:D12542,Clef_répartition[[#This Row],[Code_Nom]],J$2:J12542,Clef_répartition[[#This Row],[Année]])</f>
        <v>73</v>
      </c>
      <c r="F12542">
        <f>IF(Clef_répartition[[#This Row],[Code_Nom]]=D12541,F12541-1,(COUNTIFS(Clef_répartition[Code_Nom],Clef_répartition[[#This Row],[Code_Nom]],Clef_répartition[Année],Clef_répartition[[#This Row],[Année]])))</f>
        <v>1</v>
      </c>
      <c r="G1254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vaudois_73_2022</v>
      </c>
      <c r="H12542">
        <v>5939</v>
      </c>
      <c r="I12542" t="s">
        <v>299</v>
      </c>
      <c r="J12542">
        <v>2022</v>
      </c>
      <c r="K12542">
        <v>3.737E-2</v>
      </c>
    </row>
    <row r="12543" spans="1:11" x14ac:dyDescent="0.25">
      <c r="A12543" t="s">
        <v>713</v>
      </c>
      <c r="B12543" t="s">
        <v>579</v>
      </c>
      <c r="C12543" t="s">
        <v>580</v>
      </c>
      <c r="D12543" t="str">
        <f>Clef_répartition[[#This Row],[Code association]]&amp;"_"&amp;Clef_répartition[[#This Row],[Nom association]]</f>
        <v>ORPC Lavaux-Oron_Office régional de protection civile Lavaux-Oron</v>
      </c>
      <c r="E12543">
        <f>COUNTIFS(D$2:D12543,Clef_répartition[[#This Row],[Code_Nom]],J$2:J12543,Clef_répartition[[#This Row],[Année]])</f>
        <v>1</v>
      </c>
      <c r="F12543">
        <f>IF(Clef_répartition[[#This Row],[Code_Nom]]=D12542,F12542-1,(COUNTIFS(Clef_répartition[Code_Nom],Clef_répartition[[#This Row],[Code_Nom]],Clef_répartition[Année],Clef_répartition[[#This Row],[Année]])))</f>
        <v>16</v>
      </c>
      <c r="G12543" t="str">
        <f>Clef_répartition[[#This Row],[Code_Nom]]&amp;"_"&amp;Clef_répartition[[#This Row],[Nombre]]&amp;"_"&amp;Clef_répartition[[#This Row],[Année]]</f>
        <v>ORPC Lavaux-Oron_Office régional de protection civile Lavaux-Oron_1_2022</v>
      </c>
      <c r="H12543">
        <v>5581</v>
      </c>
      <c r="I12543" t="s">
        <v>17</v>
      </c>
      <c r="J12543">
        <v>2022</v>
      </c>
      <c r="K12543">
        <v>5.9476728857457466E-2</v>
      </c>
    </row>
    <row r="12544" spans="1:11" x14ac:dyDescent="0.25">
      <c r="A12544" t="s">
        <v>713</v>
      </c>
      <c r="B12544" t="s">
        <v>579</v>
      </c>
      <c r="C12544" t="s">
        <v>580</v>
      </c>
      <c r="D12544" t="str">
        <f>Clef_répartition[[#This Row],[Code association]]&amp;"_"&amp;Clef_répartition[[#This Row],[Nom association]]</f>
        <v>ORPC Lavaux-Oron_Office régional de protection civile Lavaux-Oron</v>
      </c>
      <c r="E12544">
        <f>COUNTIFS(D$2:D12544,Clef_répartition[[#This Row],[Code_Nom]],J$2:J12544,Clef_répartition[[#This Row],[Année]])</f>
        <v>2</v>
      </c>
      <c r="F12544">
        <f>IF(Clef_répartition[[#This Row],[Code_Nom]]=D12543,F12543-1,(COUNTIFS(Clef_répartition[Code_Nom],Clef_répartition[[#This Row],[Code_Nom]],Clef_répartition[Année],Clef_répartition[[#This Row],[Année]])))</f>
        <v>15</v>
      </c>
      <c r="G12544" t="str">
        <f>Clef_répartition[[#This Row],[Code_Nom]]&amp;"_"&amp;Clef_répartition[[#This Row],[Nombre]]&amp;"_"&amp;Clef_répartition[[#This Row],[Année]]</f>
        <v>ORPC Lavaux-Oron_Office régional de protection civile Lavaux-Oron_2_2022</v>
      </c>
      <c r="H12544">
        <v>5613</v>
      </c>
      <c r="I12544" t="s">
        <v>33</v>
      </c>
      <c r="J12544">
        <v>2022</v>
      </c>
      <c r="K12544">
        <v>8.3577598908171652E-2</v>
      </c>
    </row>
    <row r="12545" spans="1:11" x14ac:dyDescent="0.25">
      <c r="A12545" t="s">
        <v>713</v>
      </c>
      <c r="B12545" t="s">
        <v>579</v>
      </c>
      <c r="C12545" t="s">
        <v>580</v>
      </c>
      <c r="D12545" t="str">
        <f>Clef_répartition[[#This Row],[Code association]]&amp;"_"&amp;Clef_répartition[[#This Row],[Nom association]]</f>
        <v>ORPC Lavaux-Oron_Office régional de protection civile Lavaux-Oron</v>
      </c>
      <c r="E12545">
        <f>COUNTIFS(D$2:D12545,Clef_répartition[[#This Row],[Code_Nom]],J$2:J12545,Clef_répartition[[#This Row],[Année]])</f>
        <v>3</v>
      </c>
      <c r="F12545">
        <f>IF(Clef_répartition[[#This Row],[Code_Nom]]=D12544,F12544-1,(COUNTIFS(Clef_répartition[Code_Nom],Clef_répartition[[#This Row],[Code_Nom]],Clef_répartition[Année],Clef_répartition[[#This Row],[Année]])))</f>
        <v>14</v>
      </c>
      <c r="G12545" t="str">
        <f>Clef_répartition[[#This Row],[Code_Nom]]&amp;"_"&amp;Clef_répartition[[#This Row],[Nombre]]&amp;"_"&amp;Clef_répartition[[#This Row],[Année]]</f>
        <v>ORPC Lavaux-Oron_Office régional de protection civile Lavaux-Oron_3_2022</v>
      </c>
      <c r="H12545">
        <v>5601</v>
      </c>
      <c r="I12545" t="s">
        <v>66</v>
      </c>
      <c r="J12545">
        <v>2022</v>
      </c>
      <c r="K12545">
        <v>3.4181671551978161E-2</v>
      </c>
    </row>
    <row r="12546" spans="1:11" x14ac:dyDescent="0.25">
      <c r="A12546" t="s">
        <v>713</v>
      </c>
      <c r="B12546" t="s">
        <v>579</v>
      </c>
      <c r="C12546" t="s">
        <v>580</v>
      </c>
      <c r="D12546" t="str">
        <f>Clef_répartition[[#This Row],[Code association]]&amp;"_"&amp;Clef_répartition[[#This Row],[Nom association]]</f>
        <v>ORPC Lavaux-Oron_Office régional de protection civile Lavaux-Oron</v>
      </c>
      <c r="E12546">
        <f>COUNTIFS(D$2:D12546,Clef_répartition[[#This Row],[Code_Nom]],J$2:J12546,Clef_répartition[[#This Row],[Année]])</f>
        <v>4</v>
      </c>
      <c r="F12546">
        <f>IF(Clef_répartition[[#This Row],[Code_Nom]]=D12545,F12545-1,(COUNTIFS(Clef_répartition[Code_Nom],Clef_répartition[[#This Row],[Code_Nom]],Clef_répartition[Année],Clef_répartition[[#This Row],[Année]])))</f>
        <v>13</v>
      </c>
      <c r="G12546" t="str">
        <f>Clef_répartition[[#This Row],[Code_Nom]]&amp;"_"&amp;Clef_répartition[[#This Row],[Nombre]]&amp;"_"&amp;Clef_répartition[[#This Row],[Année]]</f>
        <v>ORPC Lavaux-Oron_Office régional de protection civile Lavaux-Oron_4_2022</v>
      </c>
      <c r="H12546">
        <v>5604</v>
      </c>
      <c r="I12546" t="s">
        <v>117</v>
      </c>
      <c r="J12546">
        <v>2022</v>
      </c>
      <c r="K12546">
        <v>3.2056948774019448E-2</v>
      </c>
    </row>
    <row r="12547" spans="1:11" x14ac:dyDescent="0.25">
      <c r="A12547" t="s">
        <v>713</v>
      </c>
      <c r="B12547" t="s">
        <v>579</v>
      </c>
      <c r="C12547" t="s">
        <v>580</v>
      </c>
      <c r="D12547" t="str">
        <f>Clef_répartition[[#This Row],[Code association]]&amp;"_"&amp;Clef_répartition[[#This Row],[Nom association]]</f>
        <v>ORPC Lavaux-Oron_Office régional de protection civile Lavaux-Oron</v>
      </c>
      <c r="E12547">
        <f>COUNTIFS(D$2:D12547,Clef_répartition[[#This Row],[Code_Nom]],J$2:J12547,Clef_répartition[[#This Row],[Année]])</f>
        <v>5</v>
      </c>
      <c r="F12547">
        <f>IF(Clef_répartition[[#This Row],[Code_Nom]]=D12546,F12546-1,(COUNTIFS(Clef_répartition[Code_Nom],Clef_répartition[[#This Row],[Code_Nom]],Clef_répartition[Année],Clef_répartition[[#This Row],[Année]])))</f>
        <v>12</v>
      </c>
      <c r="G12547" t="str">
        <f>Clef_répartition[[#This Row],[Code_Nom]]&amp;"_"&amp;Clef_répartition[[#This Row],[Nombre]]&amp;"_"&amp;Clef_répartition[[#This Row],[Année]]</f>
        <v>ORPC Lavaux-Oron_Office régional de protection civile Lavaux-Oron_5_2022</v>
      </c>
      <c r="H12547">
        <v>5806</v>
      </c>
      <c r="I12547" t="s">
        <v>140</v>
      </c>
      <c r="J12547">
        <v>2022</v>
      </c>
      <c r="K12547">
        <v>4.8232757952201485E-2</v>
      </c>
    </row>
    <row r="12548" spans="1:11" x14ac:dyDescent="0.25">
      <c r="A12548" t="s">
        <v>713</v>
      </c>
      <c r="B12548" t="s">
        <v>579</v>
      </c>
      <c r="C12548" t="s">
        <v>580</v>
      </c>
      <c r="D12548" t="str">
        <f>Clef_répartition[[#This Row],[Code association]]&amp;"_"&amp;Clef_répartition[[#This Row],[Nom association]]</f>
        <v>ORPC Lavaux-Oron_Office régional de protection civile Lavaux-Oron</v>
      </c>
      <c r="E12548">
        <f>COUNTIFS(D$2:D12548,Clef_répartition[[#This Row],[Code_Nom]],J$2:J12548,Clef_répartition[[#This Row],[Année]])</f>
        <v>6</v>
      </c>
      <c r="F12548">
        <f>IF(Clef_répartition[[#This Row],[Code_Nom]]=D12547,F12547-1,(COUNTIFS(Clef_répartition[Code_Nom],Clef_répartition[[#This Row],[Code_Nom]],Clef_répartition[Année],Clef_répartition[[#This Row],[Année]])))</f>
        <v>11</v>
      </c>
      <c r="G12548" t="str">
        <f>Clef_répartition[[#This Row],[Code_Nom]]&amp;"_"&amp;Clef_répartition[[#This Row],[Nombre]]&amp;"_"&amp;Clef_répartition[[#This Row],[Année]]</f>
        <v>ORPC Lavaux-Oron_Office régional de protection civile Lavaux-Oron_6_2022</v>
      </c>
      <c r="H12548">
        <v>5606</v>
      </c>
      <c r="I12548" t="s">
        <v>169</v>
      </c>
      <c r="J12548">
        <v>2022</v>
      </c>
      <c r="K12548">
        <v>0.1661471176662169</v>
      </c>
    </row>
    <row r="12549" spans="1:11" x14ac:dyDescent="0.25">
      <c r="A12549" t="s">
        <v>713</v>
      </c>
      <c r="B12549" t="s">
        <v>579</v>
      </c>
      <c r="C12549" t="s">
        <v>580</v>
      </c>
      <c r="D12549" t="str">
        <f>Clef_répartition[[#This Row],[Code association]]&amp;"_"&amp;Clef_répartition[[#This Row],[Nom association]]</f>
        <v>ORPC Lavaux-Oron_Office régional de protection civile Lavaux-Oron</v>
      </c>
      <c r="E12549">
        <f>COUNTIFS(D$2:D12549,Clef_répartition[[#This Row],[Code_Nom]],J$2:J12549,Clef_répartition[[#This Row],[Année]])</f>
        <v>7</v>
      </c>
      <c r="F12549">
        <f>IF(Clef_répartition[[#This Row],[Code_Nom]]=D12548,F12548-1,(COUNTIFS(Clef_répartition[Code_Nom],Clef_répartition[[#This Row],[Code_Nom]],Clef_répartition[Année],Clef_répartition[[#This Row],[Année]])))</f>
        <v>10</v>
      </c>
      <c r="G12549" t="str">
        <f>Clef_répartition[[#This Row],[Code_Nom]]&amp;"_"&amp;Clef_répartition[[#This Row],[Nombre]]&amp;"_"&amp;Clef_répartition[[#This Row],[Année]]</f>
        <v>ORPC Lavaux-Oron_Office régional de protection civile Lavaux-Oron_7_2022</v>
      </c>
      <c r="H12549">
        <v>5790</v>
      </c>
      <c r="I12549" t="s">
        <v>170</v>
      </c>
      <c r="J12549">
        <v>2022</v>
      </c>
      <c r="K12549">
        <v>8.4368554102886208E-3</v>
      </c>
    </row>
    <row r="12550" spans="1:11" x14ac:dyDescent="0.25">
      <c r="A12550" t="s">
        <v>713</v>
      </c>
      <c r="B12550" t="s">
        <v>579</v>
      </c>
      <c r="C12550" t="s">
        <v>580</v>
      </c>
      <c r="D12550" t="str">
        <f>Clef_répartition[[#This Row],[Code association]]&amp;"_"&amp;Clef_répartition[[#This Row],[Nom association]]</f>
        <v>ORPC Lavaux-Oron_Office régional de protection civile Lavaux-Oron</v>
      </c>
      <c r="E12550">
        <f>COUNTIFS(D$2:D12550,Clef_répartition[[#This Row],[Code_Nom]],J$2:J12550,Clef_répartition[[#This Row],[Année]])</f>
        <v>8</v>
      </c>
      <c r="F12550">
        <f>IF(Clef_répartition[[#This Row],[Code_Nom]]=D12549,F12549-1,(COUNTIFS(Clef_répartition[Code_Nom],Clef_répartition[[#This Row],[Code_Nom]],Clef_répartition[Année],Clef_répartition[[#This Row],[Année]])))</f>
        <v>9</v>
      </c>
      <c r="G12550" t="str">
        <f>Clef_répartition[[#This Row],[Code_Nom]]&amp;"_"&amp;Clef_répartition[[#This Row],[Nombre]]&amp;"_"&amp;Clef_répartition[[#This Row],[Année]]</f>
        <v>ORPC Lavaux-Oron_Office régional de protection civile Lavaux-Oron_8_2022</v>
      </c>
      <c r="H12550">
        <v>5792</v>
      </c>
      <c r="I12550" t="s">
        <v>187</v>
      </c>
      <c r="J12550">
        <v>2022</v>
      </c>
      <c r="K12550">
        <v>1.0251399680516138E-2</v>
      </c>
    </row>
    <row r="12551" spans="1:11" x14ac:dyDescent="0.25">
      <c r="A12551" t="s">
        <v>713</v>
      </c>
      <c r="B12551" t="s">
        <v>579</v>
      </c>
      <c r="C12551" t="s">
        <v>580</v>
      </c>
      <c r="D12551" t="str">
        <f>Clef_répartition[[#This Row],[Code association]]&amp;"_"&amp;Clef_répartition[[#This Row],[Nom association]]</f>
        <v>ORPC Lavaux-Oron_Office régional de protection civile Lavaux-Oron</v>
      </c>
      <c r="E12551">
        <f>COUNTIFS(D$2:D12551,Clef_répartition[[#This Row],[Code_Nom]],J$2:J12551,Clef_répartition[[#This Row],[Année]])</f>
        <v>9</v>
      </c>
      <c r="F12551">
        <f>IF(Clef_répartition[[#This Row],[Code_Nom]]=D12550,F12550-1,(COUNTIFS(Clef_répartition[Code_Nom],Clef_répartition[[#This Row],[Code_Nom]],Clef_répartition[Année],Clef_répartition[[#This Row],[Année]])))</f>
        <v>8</v>
      </c>
      <c r="G12551" t="str">
        <f>Clef_répartition[[#This Row],[Code_Nom]]&amp;"_"&amp;Clef_répartition[[#This Row],[Nombre]]&amp;"_"&amp;Clef_répartition[[#This Row],[Année]]</f>
        <v>ORPC Lavaux-Oron_Office régional de protection civile Lavaux-Oron_9_2022</v>
      </c>
      <c r="H12551">
        <v>5805</v>
      </c>
      <c r="I12551" t="s">
        <v>206</v>
      </c>
      <c r="J12551">
        <v>2022</v>
      </c>
      <c r="K12551">
        <v>9.4899114440360421E-2</v>
      </c>
    </row>
    <row r="12552" spans="1:11" x14ac:dyDescent="0.25">
      <c r="A12552" t="s">
        <v>713</v>
      </c>
      <c r="B12552" t="s">
        <v>579</v>
      </c>
      <c r="C12552" t="s">
        <v>580</v>
      </c>
      <c r="D12552" t="str">
        <f>Clef_répartition[[#This Row],[Code association]]&amp;"_"&amp;Clef_répartition[[#This Row],[Nom association]]</f>
        <v>ORPC Lavaux-Oron_Office régional de protection civile Lavaux-Oron</v>
      </c>
      <c r="E12552">
        <f>COUNTIFS(D$2:D12552,Clef_répartition[[#This Row],[Code_Nom]],J$2:J12552,Clef_répartition[[#This Row],[Année]])</f>
        <v>10</v>
      </c>
      <c r="F12552">
        <f>IF(Clef_répartition[[#This Row],[Code_Nom]]=D12551,F12551-1,(COUNTIFS(Clef_répartition[Code_Nom],Clef_répartition[[#This Row],[Code_Nom]],Clef_répartition[Année],Clef_répartition[[#This Row],[Année]])))</f>
        <v>7</v>
      </c>
      <c r="G12552" t="str">
        <f>Clef_répartition[[#This Row],[Code_Nom]]&amp;"_"&amp;Clef_répartition[[#This Row],[Nombre]]&amp;"_"&amp;Clef_répartition[[#This Row],[Année]]</f>
        <v>ORPC Lavaux-Oron_Office régional de protection civile Lavaux-Oron_10_2022</v>
      </c>
      <c r="H12552">
        <v>5588</v>
      </c>
      <c r="I12552" t="s">
        <v>210</v>
      </c>
      <c r="J12552">
        <v>2022</v>
      </c>
      <c r="K12552">
        <v>2.4038834349167947E-2</v>
      </c>
    </row>
    <row r="12553" spans="1:11" x14ac:dyDescent="0.25">
      <c r="A12553" t="s">
        <v>713</v>
      </c>
      <c r="B12553" t="s">
        <v>579</v>
      </c>
      <c r="C12553" t="s">
        <v>580</v>
      </c>
      <c r="D12553" t="str">
        <f>Clef_répartition[[#This Row],[Code association]]&amp;"_"&amp;Clef_répartition[[#This Row],[Nom association]]</f>
        <v>ORPC Lavaux-Oron_Office régional de protection civile Lavaux-Oron</v>
      </c>
      <c r="E12553">
        <f>COUNTIFS(D$2:D12553,Clef_répartition[[#This Row],[Code_Nom]],J$2:J12553,Clef_répartition[[#This Row],[Année]])</f>
        <v>11</v>
      </c>
      <c r="F12553">
        <f>IF(Clef_répartition[[#This Row],[Code_Nom]]=D12552,F12552-1,(COUNTIFS(Clef_répartition[Code_Nom],Clef_répartition[[#This Row],[Code_Nom]],Clef_répartition[Année],Clef_répartition[[#This Row],[Année]])))</f>
        <v>6</v>
      </c>
      <c r="G12553" t="str">
        <f>Clef_répartition[[#This Row],[Code_Nom]]&amp;"_"&amp;Clef_répartition[[#This Row],[Nombre]]&amp;"_"&amp;Clef_répartition[[#This Row],[Année]]</f>
        <v>ORPC Lavaux-Oron_Office régional de protection civile Lavaux-Oron_11_2022</v>
      </c>
      <c r="H12553">
        <v>5607</v>
      </c>
      <c r="I12553" t="s">
        <v>225</v>
      </c>
      <c r="J12553">
        <v>2022</v>
      </c>
      <c r="K12553">
        <v>4.6387195831200857E-2</v>
      </c>
    </row>
    <row r="12554" spans="1:11" x14ac:dyDescent="0.25">
      <c r="A12554" t="s">
        <v>713</v>
      </c>
      <c r="B12554" t="s">
        <v>579</v>
      </c>
      <c r="C12554" t="s">
        <v>580</v>
      </c>
      <c r="D12554" t="str">
        <f>Clef_répartition[[#This Row],[Code association]]&amp;"_"&amp;Clef_répartition[[#This Row],[Nom association]]</f>
        <v>ORPC Lavaux-Oron_Office régional de protection civile Lavaux-Oron</v>
      </c>
      <c r="E12554">
        <f>COUNTIFS(D$2:D12554,Clef_répartition[[#This Row],[Code_Nom]],J$2:J12554,Clef_répartition[[#This Row],[Année]])</f>
        <v>12</v>
      </c>
      <c r="F12554">
        <f>IF(Clef_répartition[[#This Row],[Code_Nom]]=D12553,F12553-1,(COUNTIFS(Clef_répartition[Code_Nom],Clef_répartition[[#This Row],[Code_Nom]],Clef_répartition[Année],Clef_répartition[[#This Row],[Année]])))</f>
        <v>5</v>
      </c>
      <c r="G12554" t="str">
        <f>Clef_répartition[[#This Row],[Code_Nom]]&amp;"_"&amp;Clef_répartition[[#This Row],[Nombre]]&amp;"_"&amp;Clef_répartition[[#This Row],[Année]]</f>
        <v>ORPC Lavaux-Oron_Office régional de protection civile Lavaux-Oron_12_2022</v>
      </c>
      <c r="H12554">
        <v>5590</v>
      </c>
      <c r="I12554" t="s">
        <v>226</v>
      </c>
      <c r="J12554">
        <v>2022</v>
      </c>
      <c r="K12554">
        <v>0.29474712697157213</v>
      </c>
    </row>
    <row r="12555" spans="1:11" x14ac:dyDescent="0.25">
      <c r="A12555" t="s">
        <v>713</v>
      </c>
      <c r="B12555" t="s">
        <v>579</v>
      </c>
      <c r="C12555" t="s">
        <v>580</v>
      </c>
      <c r="D12555" t="str">
        <f>Clef_répartition[[#This Row],[Code association]]&amp;"_"&amp;Clef_répartition[[#This Row],[Nom association]]</f>
        <v>ORPC Lavaux-Oron_Office régional de protection civile Lavaux-Oron</v>
      </c>
      <c r="E12555">
        <f>COUNTIFS(D$2:D12555,Clef_répartition[[#This Row],[Code_Nom]],J$2:J12555,Clef_répartition[[#This Row],[Année]])</f>
        <v>13</v>
      </c>
      <c r="F12555">
        <f>IF(Clef_répartition[[#This Row],[Code_Nom]]=D12554,F12554-1,(COUNTIFS(Clef_répartition[Code_Nom],Clef_répartition[[#This Row],[Code_Nom]],Clef_répartition[Année],Clef_répartition[[#This Row],[Année]])))</f>
        <v>4</v>
      </c>
      <c r="G12555" t="str">
        <f>Clef_répartition[[#This Row],[Code_Nom]]&amp;"_"&amp;Clef_répartition[[#This Row],[Nombre]]&amp;"_"&amp;Clef_répartition[[#This Row],[Année]]</f>
        <v>ORPC Lavaux-Oron_Office régional de protection civile Lavaux-Oron_13_2022</v>
      </c>
      <c r="H12555">
        <v>5609</v>
      </c>
      <c r="I12555" t="s">
        <v>230</v>
      </c>
      <c r="J12555">
        <v>2022</v>
      </c>
      <c r="K12555">
        <v>5.1489632283379088E-3</v>
      </c>
    </row>
    <row r="12556" spans="1:11" x14ac:dyDescent="0.25">
      <c r="A12556" t="s">
        <v>713</v>
      </c>
      <c r="B12556" t="s">
        <v>579</v>
      </c>
      <c r="C12556" t="s">
        <v>580</v>
      </c>
      <c r="D12556" t="str">
        <f>Clef_répartition[[#This Row],[Code association]]&amp;"_"&amp;Clef_répartition[[#This Row],[Nom association]]</f>
        <v>ORPC Lavaux-Oron_Office régional de protection civile Lavaux-Oron</v>
      </c>
      <c r="E12556">
        <f>COUNTIFS(D$2:D12556,Clef_répartition[[#This Row],[Code_Nom]],J$2:J12556,Clef_répartition[[#This Row],[Année]])</f>
        <v>14</v>
      </c>
      <c r="F12556">
        <f>IF(Clef_répartition[[#This Row],[Code_Nom]]=D12555,F12555-1,(COUNTIFS(Clef_répartition[Code_Nom],Clef_répartition[[#This Row],[Code_Nom]],Clef_répartition[Année],Clef_répartition[[#This Row],[Année]])))</f>
        <v>3</v>
      </c>
      <c r="G12556" t="str">
        <f>Clef_répartition[[#This Row],[Code_Nom]]&amp;"_"&amp;Clef_répartition[[#This Row],[Nombre]]&amp;"_"&amp;Clef_répartition[[#This Row],[Année]]</f>
        <v>ORPC Lavaux-Oron_Office régional de protection civile Lavaux-Oron_14_2022</v>
      </c>
      <c r="H12556">
        <v>5611</v>
      </c>
      <c r="I12556" t="s">
        <v>251</v>
      </c>
      <c r="J12556">
        <v>2022</v>
      </c>
      <c r="K12556">
        <v>5.3056033747421641E-2</v>
      </c>
    </row>
    <row r="12557" spans="1:11" x14ac:dyDescent="0.25">
      <c r="A12557" t="s">
        <v>713</v>
      </c>
      <c r="B12557" t="s">
        <v>579</v>
      </c>
      <c r="C12557" t="s">
        <v>580</v>
      </c>
      <c r="D12557" t="str">
        <f>Clef_répartition[[#This Row],[Code association]]&amp;"_"&amp;Clef_répartition[[#This Row],[Nom association]]</f>
        <v>ORPC Lavaux-Oron_Office régional de protection civile Lavaux-Oron</v>
      </c>
      <c r="E12557">
        <f>COUNTIFS(D$2:D12557,Clef_répartition[[#This Row],[Code_Nom]],J$2:J12557,Clef_répartition[[#This Row],[Année]])</f>
        <v>15</v>
      </c>
      <c r="F12557">
        <f>IF(Clef_répartition[[#This Row],[Code_Nom]]=D12556,F12556-1,(COUNTIFS(Clef_répartition[Code_Nom],Clef_répartition[[#This Row],[Code_Nom]],Clef_répartition[Année],Clef_répartition[[#This Row],[Année]])))</f>
        <v>2</v>
      </c>
      <c r="G12557" t="str">
        <f>Clef_répartition[[#This Row],[Code_Nom]]&amp;"_"&amp;Clef_répartition[[#This Row],[Nombre]]&amp;"_"&amp;Clef_répartition[[#This Row],[Année]]</f>
        <v>ORPC Lavaux-Oron_Office régional de protection civile Lavaux-Oron_15_2022</v>
      </c>
      <c r="H12557">
        <v>5799</v>
      </c>
      <c r="I12557" t="s">
        <v>254</v>
      </c>
      <c r="J12557">
        <v>2022</v>
      </c>
      <c r="K12557">
        <v>3.3127064625692086E-2</v>
      </c>
    </row>
    <row r="12558" spans="1:11" x14ac:dyDescent="0.25">
      <c r="A12558" t="s">
        <v>713</v>
      </c>
      <c r="B12558" t="s">
        <v>579</v>
      </c>
      <c r="C12558" t="s">
        <v>580</v>
      </c>
      <c r="D12558" t="str">
        <f>Clef_répartition[[#This Row],[Code association]]&amp;"_"&amp;Clef_répartition[[#This Row],[Nom association]]</f>
        <v>ORPC Lavaux-Oron_Office régional de protection civile Lavaux-Oron</v>
      </c>
      <c r="E12558">
        <f>COUNTIFS(D$2:D12558,Clef_répartition[[#This Row],[Code_Nom]],J$2:J12558,Clef_répartition[[#This Row],[Année]])</f>
        <v>16</v>
      </c>
      <c r="F12558">
        <f>IF(Clef_répartition[[#This Row],[Code_Nom]]=D12557,F12557-1,(COUNTIFS(Clef_répartition[Code_Nom],Clef_répartition[[#This Row],[Code_Nom]],Clef_répartition[Année],Clef_répartition[[#This Row],[Année]])))</f>
        <v>1</v>
      </c>
      <c r="G12558" t="str">
        <f>Clef_répartition[[#This Row],[Code_Nom]]&amp;"_"&amp;Clef_répartition[[#This Row],[Nombre]]&amp;"_"&amp;Clef_répartition[[#This Row],[Année]]</f>
        <v>ORPC Lavaux-Oron_Office régional de protection civile Lavaux-Oron_16_2022</v>
      </c>
      <c r="H12558">
        <v>5610</v>
      </c>
      <c r="I12558" t="s">
        <v>256</v>
      </c>
      <c r="J12558">
        <v>2022</v>
      </c>
      <c r="K12558">
        <v>6.2345880053971056E-3</v>
      </c>
    </row>
    <row r="12559" spans="1:11" x14ac:dyDescent="0.25">
      <c r="A12559" t="s">
        <v>713</v>
      </c>
      <c r="B12559" t="s">
        <v>594</v>
      </c>
      <c r="C12559" t="s">
        <v>595</v>
      </c>
      <c r="D12559" t="str">
        <f>Clef_répartition[[#This Row],[Code association]]&amp;"_"&amp;Clef_répartition[[#This Row],[Nom association]]</f>
        <v>ORPC Morges_Organisations régionales de protection civile Morges</v>
      </c>
      <c r="E12559">
        <f>COUNTIFS(D$2:D12559,Clef_répartition[[#This Row],[Code_Nom]],J$2:J12559,Clef_répartition[[#This Row],[Année]])</f>
        <v>1</v>
      </c>
      <c r="F12559">
        <f>IF(Clef_répartition[[#This Row],[Code_Nom]]=D12558,F12558-1,(COUNTIFS(Clef_répartition[Code_Nom],Clef_répartition[[#This Row],[Code_Nom]],Clef_répartition[Année],Clef_répartition[[#This Row],[Année]])))</f>
        <v>64</v>
      </c>
      <c r="G12559" t="str">
        <f>Clef_répartition[[#This Row],[Code_Nom]]&amp;"_"&amp;Clef_répartition[[#This Row],[Nombre]]&amp;"_"&amp;Clef_répartition[[#This Row],[Année]]</f>
        <v>ORPC Morges_Organisations régionales de protection civile Morges_1_2022</v>
      </c>
      <c r="H12559">
        <v>5621</v>
      </c>
      <c r="I12559" t="s">
        <v>1</v>
      </c>
      <c r="J12559">
        <v>2022</v>
      </c>
      <c r="K12559">
        <v>6.3794209272494042E-3</v>
      </c>
    </row>
    <row r="12560" spans="1:11" x14ac:dyDescent="0.25">
      <c r="A12560" t="s">
        <v>713</v>
      </c>
      <c r="B12560" t="s">
        <v>594</v>
      </c>
      <c r="C12560" t="s">
        <v>595</v>
      </c>
      <c r="D12560" t="str">
        <f>Clef_répartition[[#This Row],[Code association]]&amp;"_"&amp;Clef_répartition[[#This Row],[Nom association]]</f>
        <v>ORPC Morges_Organisations régionales de protection civile Morges</v>
      </c>
      <c r="E12560">
        <f>COUNTIFS(D$2:D12560,Clef_répartition[[#This Row],[Code_Nom]],J$2:J12560,Clef_répartition[[#This Row],[Année]])</f>
        <v>2</v>
      </c>
      <c r="F12560">
        <f>IF(Clef_répartition[[#This Row],[Code_Nom]]=D12559,F12559-1,(COUNTIFS(Clef_répartition[Code_Nom],Clef_répartition[[#This Row],[Code_Nom]],Clef_répartition[Année],Clef_répartition[[#This Row],[Année]])))</f>
        <v>63</v>
      </c>
      <c r="G12560" t="str">
        <f>Clef_répartition[[#This Row],[Code_Nom]]&amp;"_"&amp;Clef_répartition[[#This Row],[Nombre]]&amp;"_"&amp;Clef_répartition[[#This Row],[Année]]</f>
        <v>ORPC Morges_Organisations régionales de protection civile Morges_2_2022</v>
      </c>
      <c r="H12560" s="60">
        <v>5851</v>
      </c>
      <c r="I12560" s="60" t="s">
        <v>4</v>
      </c>
      <c r="J12560" s="60">
        <v>2022</v>
      </c>
      <c r="K12560" s="60">
        <v>4.810335349092908E-3</v>
      </c>
    </row>
    <row r="12561" spans="1:11" x14ac:dyDescent="0.25">
      <c r="A12561" t="s">
        <v>713</v>
      </c>
      <c r="B12561" t="s">
        <v>594</v>
      </c>
      <c r="C12561" t="s">
        <v>595</v>
      </c>
      <c r="D12561" t="str">
        <f>Clef_répartition[[#This Row],[Code association]]&amp;"_"&amp;Clef_répartition[[#This Row],[Nom association]]</f>
        <v>ORPC Morges_Organisations régionales de protection civile Morges</v>
      </c>
      <c r="E12561">
        <f>COUNTIFS(D$2:D12561,Clef_répartition[[#This Row],[Code_Nom]],J$2:J12561,Clef_répartition[[#This Row],[Année]])</f>
        <v>3</v>
      </c>
      <c r="F12561">
        <f>IF(Clef_répartition[[#This Row],[Code_Nom]]=D12560,F12560-1,(COUNTIFS(Clef_répartition[Code_Nom],Clef_répartition[[#This Row],[Code_Nom]],Clef_répartition[Année],Clef_répartition[[#This Row],[Année]])))</f>
        <v>62</v>
      </c>
      <c r="G12561" t="str">
        <f>Clef_répartition[[#This Row],[Code_Nom]]&amp;"_"&amp;Clef_répartition[[#This Row],[Nombre]]&amp;"_"&amp;Clef_répartition[[#This Row],[Année]]</f>
        <v>ORPC Morges_Organisations régionales de protection civile Morges_3_2022</v>
      </c>
      <c r="H12561" s="60">
        <v>5422</v>
      </c>
      <c r="I12561" s="60" t="s">
        <v>9</v>
      </c>
      <c r="J12561" s="60">
        <v>2022</v>
      </c>
      <c r="K12561" s="60">
        <v>0</v>
      </c>
    </row>
    <row r="12562" spans="1:11" x14ac:dyDescent="0.25">
      <c r="A12562" t="s">
        <v>713</v>
      </c>
      <c r="B12562" t="s">
        <v>594</v>
      </c>
      <c r="C12562" t="s">
        <v>595</v>
      </c>
      <c r="D12562" t="str">
        <f>Clef_répartition[[#This Row],[Code association]]&amp;"_"&amp;Clef_répartition[[#This Row],[Nom association]]</f>
        <v>ORPC Morges_Organisations régionales de protection civile Morges</v>
      </c>
      <c r="E12562">
        <f>COUNTIFS(D$2:D12562,Clef_répartition[[#This Row],[Code_Nom]],J$2:J12562,Clef_répartition[[#This Row],[Année]])</f>
        <v>4</v>
      </c>
      <c r="F12562">
        <f>IF(Clef_répartition[[#This Row],[Code_Nom]]=D12561,F12561-1,(COUNTIFS(Clef_répartition[Code_Nom],Clef_répartition[[#This Row],[Code_Nom]],Clef_répartition[Année],Clef_répartition[[#This Row],[Année]])))</f>
        <v>61</v>
      </c>
      <c r="G12562" t="str">
        <f>Clef_répartition[[#This Row],[Code_Nom]]&amp;"_"&amp;Clef_répartition[[#This Row],[Nombre]]&amp;"_"&amp;Clef_répartition[[#This Row],[Année]]</f>
        <v>ORPC Morges_Organisations régionales de protection civile Morges_4_2022</v>
      </c>
      <c r="H12562" s="60">
        <v>5422</v>
      </c>
      <c r="I12562" s="60" t="s">
        <v>9</v>
      </c>
      <c r="J12562" s="60">
        <v>2022</v>
      </c>
      <c r="K12562" s="60">
        <v>0</v>
      </c>
    </row>
    <row r="12563" spans="1:11" x14ac:dyDescent="0.25">
      <c r="A12563" t="s">
        <v>713</v>
      </c>
      <c r="B12563" t="s">
        <v>594</v>
      </c>
      <c r="C12563" t="s">
        <v>595</v>
      </c>
      <c r="D12563" t="str">
        <f>Clef_répartition[[#This Row],[Code association]]&amp;"_"&amp;Clef_répartition[[#This Row],[Nom association]]</f>
        <v>ORPC Morges_Organisations régionales de protection civile Morges</v>
      </c>
      <c r="E12563">
        <f>COUNTIFS(D$2:D12563,Clef_répartition[[#This Row],[Code_Nom]],J$2:J12563,Clef_répartition[[#This Row],[Année]])</f>
        <v>5</v>
      </c>
      <c r="F12563">
        <f>IF(Clef_répartition[[#This Row],[Code_Nom]]=D12562,F12562-1,(COUNTIFS(Clef_répartition[Code_Nom],Clef_répartition[[#This Row],[Code_Nom]],Clef_répartition[Année],Clef_répartition[[#This Row],[Année]])))</f>
        <v>60</v>
      </c>
      <c r="G12563" t="str">
        <f>Clef_répartition[[#This Row],[Code_Nom]]&amp;"_"&amp;Clef_répartition[[#This Row],[Nombre]]&amp;"_"&amp;Clef_répartition[[#This Row],[Année]]</f>
        <v>ORPC Morges_Organisations régionales de protection civile Morges_5_2022</v>
      </c>
      <c r="H12563" s="60">
        <v>5422</v>
      </c>
      <c r="I12563" s="60" t="s">
        <v>9</v>
      </c>
      <c r="J12563" s="60">
        <v>2022</v>
      </c>
      <c r="K12563" s="60">
        <v>4.3453362653472605E-2</v>
      </c>
    </row>
    <row r="12564" spans="1:11" x14ac:dyDescent="0.25">
      <c r="A12564" t="s">
        <v>713</v>
      </c>
      <c r="B12564" t="s">
        <v>594</v>
      </c>
      <c r="C12564" t="s">
        <v>595</v>
      </c>
      <c r="D12564" t="str">
        <f>Clef_répartition[[#This Row],[Code association]]&amp;"_"&amp;Clef_répartition[[#This Row],[Nom association]]</f>
        <v>ORPC Morges_Organisations régionales de protection civile Morges</v>
      </c>
      <c r="E12564">
        <f>COUNTIFS(D$2:D12564,Clef_répartition[[#This Row],[Code_Nom]],J$2:J12564,Clef_répartition[[#This Row],[Année]])</f>
        <v>6</v>
      </c>
      <c r="F12564">
        <f>IF(Clef_répartition[[#This Row],[Code_Nom]]=D12563,F12563-1,(COUNTIFS(Clef_répartition[Code_Nom],Clef_répartition[[#This Row],[Code_Nom]],Clef_répartition[Année],Clef_répartition[[#This Row],[Année]])))</f>
        <v>59</v>
      </c>
      <c r="G12564" t="str">
        <f>Clef_répartition[[#This Row],[Code_Nom]]&amp;"_"&amp;Clef_répartition[[#This Row],[Nombre]]&amp;"_"&amp;Clef_répartition[[#This Row],[Année]]</f>
        <v>ORPC Morges_Organisations régionales de protection civile Morges_6_2022</v>
      </c>
      <c r="H12564" s="60">
        <v>5423</v>
      </c>
      <c r="I12564" s="60" t="s">
        <v>12</v>
      </c>
      <c r="J12564" s="60">
        <v>2022</v>
      </c>
      <c r="K12564" s="60">
        <v>6.7573758475352758E-3</v>
      </c>
    </row>
    <row r="12565" spans="1:11" x14ac:dyDescent="0.25">
      <c r="A12565" t="s">
        <v>713</v>
      </c>
      <c r="B12565" t="s">
        <v>594</v>
      </c>
      <c r="C12565" t="s">
        <v>595</v>
      </c>
      <c r="D12565" t="str">
        <f>Clef_répartition[[#This Row],[Code association]]&amp;"_"&amp;Clef_répartition[[#This Row],[Nom association]]</f>
        <v>ORPC Morges_Organisations régionales de protection civile Morges</v>
      </c>
      <c r="E12565">
        <f>COUNTIFS(D$2:D12565,Clef_répartition[[#This Row],[Code_Nom]],J$2:J12565,Clef_répartition[[#This Row],[Année]])</f>
        <v>7</v>
      </c>
      <c r="F12565">
        <f>IF(Clef_répartition[[#This Row],[Code_Nom]]=D12564,F12564-1,(COUNTIFS(Clef_répartition[Code_Nom],Clef_répartition[[#This Row],[Code_Nom]],Clef_répartition[Année],Clef_répartition[[#This Row],[Année]])))</f>
        <v>58</v>
      </c>
      <c r="G12565" t="str">
        <f>Clef_répartition[[#This Row],[Code_Nom]]&amp;"_"&amp;Clef_répartition[[#This Row],[Nombre]]&amp;"_"&amp;Clef_répartition[[#This Row],[Année]]</f>
        <v>ORPC Morges_Organisations régionales de protection civile Morges_7_2022</v>
      </c>
      <c r="H12565" s="60">
        <v>5424</v>
      </c>
      <c r="I12565" s="60" t="s">
        <v>20</v>
      </c>
      <c r="J12565" s="60">
        <v>2022</v>
      </c>
      <c r="K12565" s="60">
        <v>3.4932197177936597E-3</v>
      </c>
    </row>
    <row r="12566" spans="1:11" x14ac:dyDescent="0.25">
      <c r="A12566" t="s">
        <v>713</v>
      </c>
      <c r="B12566" t="s">
        <v>594</v>
      </c>
      <c r="C12566" t="s">
        <v>595</v>
      </c>
      <c r="D12566" t="str">
        <f>Clef_répartition[[#This Row],[Code association]]&amp;"_"&amp;Clef_répartition[[#This Row],[Nom association]]</f>
        <v>ORPC Morges_Organisations régionales de protection civile Morges</v>
      </c>
      <c r="E12566">
        <f>COUNTIFS(D$2:D12566,Clef_répartition[[#This Row],[Code_Nom]],J$2:J12566,Clef_répartition[[#This Row],[Année]])</f>
        <v>8</v>
      </c>
      <c r="F12566">
        <f>IF(Clef_répartition[[#This Row],[Code_Nom]]=D12565,F12565-1,(COUNTIFS(Clef_répartition[Code_Nom],Clef_répartition[[#This Row],[Code_Nom]],Clef_répartition[Année],Clef_répartition[[#This Row],[Année]])))</f>
        <v>57</v>
      </c>
      <c r="G12566" t="str">
        <f>Clef_répartition[[#This Row],[Code_Nom]]&amp;"_"&amp;Clef_répartition[[#This Row],[Nombre]]&amp;"_"&amp;Clef_répartition[[#This Row],[Année]]</f>
        <v>ORPC Morges_Organisations régionales de protection civile Morges_8_2022</v>
      </c>
      <c r="H12566" s="60">
        <v>5425</v>
      </c>
      <c r="I12566" s="60" t="s">
        <v>23</v>
      </c>
      <c r="J12566" s="60">
        <v>2022</v>
      </c>
      <c r="K12566" s="60">
        <v>1.9332966831592451E-2</v>
      </c>
    </row>
    <row r="12567" spans="1:11" x14ac:dyDescent="0.25">
      <c r="A12567" t="s">
        <v>713</v>
      </c>
      <c r="B12567" t="s">
        <v>594</v>
      </c>
      <c r="C12567" t="s">
        <v>595</v>
      </c>
      <c r="D12567" t="str">
        <f>Clef_répartition[[#This Row],[Code association]]&amp;"_"&amp;Clef_répartition[[#This Row],[Nom association]]</f>
        <v>ORPC Morges_Organisations régionales de protection civile Morges</v>
      </c>
      <c r="E12567">
        <f>COUNTIFS(D$2:D12567,Clef_répartition[[#This Row],[Code_Nom]],J$2:J12567,Clef_répartition[[#This Row],[Année]])</f>
        <v>9</v>
      </c>
      <c r="F12567">
        <f>IF(Clef_répartition[[#This Row],[Code_Nom]]=D12566,F12566-1,(COUNTIFS(Clef_répartition[Code_Nom],Clef_répartition[[#This Row],[Code_Nom]],Clef_répartition[Année],Clef_répartition[[#This Row],[Année]])))</f>
        <v>56</v>
      </c>
      <c r="G12567" t="str">
        <f>Clef_répartition[[#This Row],[Code_Nom]]&amp;"_"&amp;Clef_répartition[[#This Row],[Nombre]]&amp;"_"&amp;Clef_répartition[[#This Row],[Année]]</f>
        <v>ORPC Morges_Organisations régionales de protection civile Morges_9_2022</v>
      </c>
      <c r="H12567">
        <v>5426</v>
      </c>
      <c r="I12567" t="s">
        <v>31</v>
      </c>
      <c r="J12567">
        <v>2022</v>
      </c>
      <c r="K12567">
        <v>5.7953087777166939E-3</v>
      </c>
    </row>
    <row r="12568" spans="1:11" x14ac:dyDescent="0.25">
      <c r="A12568" t="s">
        <v>713</v>
      </c>
      <c r="B12568" t="s">
        <v>594</v>
      </c>
      <c r="C12568" t="s">
        <v>595</v>
      </c>
      <c r="D12568" t="str">
        <f>Clef_répartition[[#This Row],[Code association]]&amp;"_"&amp;Clef_répartition[[#This Row],[Nom association]]</f>
        <v>ORPC Morges_Organisations régionales de protection civile Morges</v>
      </c>
      <c r="E12568">
        <f>COUNTIFS(D$2:D12568,Clef_répartition[[#This Row],[Code_Nom]],J$2:J12568,Clef_répartition[[#This Row],[Année]])</f>
        <v>10</v>
      </c>
      <c r="F12568">
        <f>IF(Clef_répartition[[#This Row],[Code_Nom]]=D12567,F12567-1,(COUNTIFS(Clef_répartition[Code_Nom],Clef_répartition[[#This Row],[Code_Nom]],Clef_répartition[Année],Clef_répartition[[#This Row],[Année]])))</f>
        <v>55</v>
      </c>
      <c r="G12568" t="str">
        <f>Clef_répartition[[#This Row],[Code_Nom]]&amp;"_"&amp;Clef_répartition[[#This Row],[Nombre]]&amp;"_"&amp;Clef_répartition[[#This Row],[Année]]</f>
        <v>ORPC Morges_Organisations régionales de protection civile Morges_10_2022</v>
      </c>
      <c r="H12568">
        <v>5622</v>
      </c>
      <c r="I12568" t="s">
        <v>36</v>
      </c>
      <c r="J12568">
        <v>2022</v>
      </c>
      <c r="K12568">
        <v>6.9177203591717059E-3</v>
      </c>
    </row>
    <row r="12569" spans="1:11" x14ac:dyDescent="0.25">
      <c r="A12569" t="s">
        <v>713</v>
      </c>
      <c r="B12569" t="s">
        <v>594</v>
      </c>
      <c r="C12569" t="s">
        <v>595</v>
      </c>
      <c r="D12569" t="str">
        <f>Clef_répartition[[#This Row],[Code association]]&amp;"_"&amp;Clef_répartition[[#This Row],[Nom association]]</f>
        <v>ORPC Morges_Organisations régionales de protection civile Morges</v>
      </c>
      <c r="E12569">
        <f>COUNTIFS(D$2:D12569,Clef_répartition[[#This Row],[Code_Nom]],J$2:J12569,Clef_répartition[[#This Row],[Année]])</f>
        <v>11</v>
      </c>
      <c r="F12569">
        <f>IF(Clef_répartition[[#This Row],[Code_Nom]]=D12568,F12568-1,(COUNTIFS(Clef_répartition[Code_Nom],Clef_répartition[[#This Row],[Code_Nom]],Clef_répartition[Année],Clef_répartition[[#This Row],[Année]])))</f>
        <v>54</v>
      </c>
      <c r="G12569" t="str">
        <f>Clef_répartition[[#This Row],[Code_Nom]]&amp;"_"&amp;Clef_répartition[[#This Row],[Nombre]]&amp;"_"&amp;Clef_répartition[[#This Row],[Année]]</f>
        <v>ORPC Morges_Organisations régionales de protection civile Morges_11_2022</v>
      </c>
      <c r="H12569" s="60">
        <v>5623</v>
      </c>
      <c r="I12569" s="60" t="s">
        <v>39</v>
      </c>
      <c r="J12569" s="60">
        <v>2022</v>
      </c>
      <c r="K12569" s="60">
        <v>7.6736301997434499E-3</v>
      </c>
    </row>
    <row r="12570" spans="1:11" x14ac:dyDescent="0.25">
      <c r="A12570" t="s">
        <v>713</v>
      </c>
      <c r="B12570" t="s">
        <v>594</v>
      </c>
      <c r="C12570" t="s">
        <v>595</v>
      </c>
      <c r="D12570" t="str">
        <f>Clef_répartition[[#This Row],[Code association]]&amp;"_"&amp;Clef_répartition[[#This Row],[Nom association]]</f>
        <v>ORPC Morges_Organisations régionales de protection civile Morges</v>
      </c>
      <c r="E12570">
        <f>COUNTIFS(D$2:D12570,Clef_répartition[[#This Row],[Code_Nom]],J$2:J12570,Clef_répartition[[#This Row],[Année]])</f>
        <v>12</v>
      </c>
      <c r="F12570">
        <f>IF(Clef_répartition[[#This Row],[Code_Nom]]=D12569,F12569-1,(COUNTIFS(Clef_répartition[Code_Nom],Clef_répartition[[#This Row],[Code_Nom]],Clef_répartition[Année],Clef_répartition[[#This Row],[Année]])))</f>
        <v>53</v>
      </c>
      <c r="G12570" t="str">
        <f>Clef_répartition[[#This Row],[Code_Nom]]&amp;"_"&amp;Clef_répartition[[#This Row],[Nombre]]&amp;"_"&amp;Clef_répartition[[#This Row],[Année]]</f>
        <v>ORPC Morges_Organisations régionales de protection civile Morges_12_2022</v>
      </c>
      <c r="H12570">
        <v>5475</v>
      </c>
      <c r="I12570" t="s">
        <v>55</v>
      </c>
      <c r="J12570">
        <v>2022</v>
      </c>
      <c r="K12570">
        <v>1.8668682426241524E-3</v>
      </c>
    </row>
    <row r="12571" spans="1:11" x14ac:dyDescent="0.25">
      <c r="A12571" t="s">
        <v>713</v>
      </c>
      <c r="B12571" t="s">
        <v>594</v>
      </c>
      <c r="C12571" t="s">
        <v>595</v>
      </c>
      <c r="D12571" t="str">
        <f>Clef_répartition[[#This Row],[Code association]]&amp;"_"&amp;Clef_répartition[[#This Row],[Nom association]]</f>
        <v>ORPC Morges_Organisations régionales de protection civile Morges</v>
      </c>
      <c r="E12571">
        <f>COUNTIFS(D$2:D12571,Clef_répartition[[#This Row],[Code_Nom]],J$2:J12571,Clef_répartition[[#This Row],[Année]])</f>
        <v>13</v>
      </c>
      <c r="F12571">
        <f>IF(Clef_répartition[[#This Row],[Code_Nom]]=D12570,F12570-1,(COUNTIFS(Clef_répartition[Code_Nom],Clef_répartition[[#This Row],[Code_Nom]],Clef_répartition[Année],Clef_répartition[[#This Row],[Année]])))</f>
        <v>52</v>
      </c>
      <c r="G12571" t="str">
        <f>Clef_répartition[[#This Row],[Code_Nom]]&amp;"_"&amp;Clef_répartition[[#This Row],[Nombre]]&amp;"_"&amp;Clef_répartition[[#This Row],[Année]]</f>
        <v>ORPC Morges_Organisations régionales de protection civile Morges_13_2022</v>
      </c>
      <c r="H12571" s="60">
        <v>5476</v>
      </c>
      <c r="I12571" s="60" t="s">
        <v>64</v>
      </c>
      <c r="J12571" s="60">
        <v>2022</v>
      </c>
      <c r="K12571" s="60">
        <v>3.7910023822613158E-3</v>
      </c>
    </row>
    <row r="12572" spans="1:11" x14ac:dyDescent="0.25">
      <c r="A12572" t="s">
        <v>713</v>
      </c>
      <c r="B12572" t="s">
        <v>594</v>
      </c>
      <c r="C12572" t="s">
        <v>595</v>
      </c>
      <c r="D12572" t="str">
        <f>Clef_répartition[[#This Row],[Code association]]&amp;"_"&amp;Clef_répartition[[#This Row],[Nom association]]</f>
        <v>ORPC Morges_Organisations régionales de protection civile Morges</v>
      </c>
      <c r="E12572">
        <f>COUNTIFS(D$2:D12572,Clef_répartition[[#This Row],[Code_Nom]],J$2:J12572,Clef_répartition[[#This Row],[Année]])</f>
        <v>14</v>
      </c>
      <c r="F12572">
        <f>IF(Clef_répartition[[#This Row],[Code_Nom]]=D12571,F12571-1,(COUNTIFS(Clef_répartition[Code_Nom],Clef_répartition[[#This Row],[Code_Nom]],Clef_répartition[Année],Clef_répartition[[#This Row],[Année]])))</f>
        <v>51</v>
      </c>
      <c r="G12572" t="str">
        <f>Clef_répartition[[#This Row],[Code_Nom]]&amp;"_"&amp;Clef_répartition[[#This Row],[Nombre]]&amp;"_"&amp;Clef_répartition[[#This Row],[Année]]</f>
        <v>ORPC Morges_Organisations régionales de protection civile Morges_14_2022</v>
      </c>
      <c r="H12572" s="60">
        <v>5628</v>
      </c>
      <c r="I12572" s="60" t="s">
        <v>67</v>
      </c>
      <c r="J12572" s="60">
        <v>2022</v>
      </c>
      <c r="K12572" s="60">
        <v>4.7988821696903061E-3</v>
      </c>
    </row>
    <row r="12573" spans="1:11" x14ac:dyDescent="0.25">
      <c r="A12573" t="s">
        <v>713</v>
      </c>
      <c r="B12573" t="s">
        <v>594</v>
      </c>
      <c r="C12573" t="s">
        <v>595</v>
      </c>
      <c r="D12573" t="str">
        <f>Clef_répartition[[#This Row],[Code association]]&amp;"_"&amp;Clef_répartition[[#This Row],[Nom association]]</f>
        <v>ORPC Morges_Organisations régionales de protection civile Morges</v>
      </c>
      <c r="E12573">
        <f>COUNTIFS(D$2:D12573,Clef_répartition[[#This Row],[Code_Nom]],J$2:J12573,Clef_répartition[[#This Row],[Année]])</f>
        <v>15</v>
      </c>
      <c r="F12573">
        <f>IF(Clef_répartition[[#This Row],[Code_Nom]]=D12572,F12572-1,(COUNTIFS(Clef_répartition[Code_Nom],Clef_répartition[[#This Row],[Code_Nom]],Clef_répartition[Année],Clef_répartition[[#This Row],[Année]])))</f>
        <v>50</v>
      </c>
      <c r="G12573" t="str">
        <f>Clef_répartition[[#This Row],[Code_Nom]]&amp;"_"&amp;Clef_répartition[[#This Row],[Nombre]]&amp;"_"&amp;Clef_répartition[[#This Row],[Année]]</f>
        <v>ORPC Morges_Organisations régionales de protection civile Morges_15_2022</v>
      </c>
      <c r="H12573" s="60">
        <v>5629</v>
      </c>
      <c r="I12573" s="60" t="s">
        <v>68</v>
      </c>
      <c r="J12573" s="60">
        <v>2022</v>
      </c>
      <c r="K12573" s="60">
        <v>2.4967931097672714E-3</v>
      </c>
    </row>
    <row r="12574" spans="1:11" x14ac:dyDescent="0.25">
      <c r="A12574" t="s">
        <v>713</v>
      </c>
      <c r="B12574" t="s">
        <v>594</v>
      </c>
      <c r="C12574" t="s">
        <v>595</v>
      </c>
      <c r="D12574" t="str">
        <f>Clef_répartition[[#This Row],[Code association]]&amp;"_"&amp;Clef_répartition[[#This Row],[Nom association]]</f>
        <v>ORPC Morges_Organisations régionales de protection civile Morges</v>
      </c>
      <c r="E12574">
        <f>COUNTIFS(D$2:D12574,Clef_répartition[[#This Row],[Code_Nom]],J$2:J12574,Clef_répartition[[#This Row],[Année]])</f>
        <v>16</v>
      </c>
      <c r="F12574">
        <f>IF(Clef_répartition[[#This Row],[Code_Nom]]=D12573,F12573-1,(COUNTIFS(Clef_répartition[Code_Nom],Clef_répartition[[#This Row],[Code_Nom]],Clef_répartition[Année],Clef_répartition[[#This Row],[Année]])))</f>
        <v>49</v>
      </c>
      <c r="G12574" t="str">
        <f>Clef_répartition[[#This Row],[Code_Nom]]&amp;"_"&amp;Clef_répartition[[#This Row],[Nombre]]&amp;"_"&amp;Clef_répartition[[#This Row],[Année]]</f>
        <v>ORPC Morges_Organisations régionales de protection civile Morges_16_2022</v>
      </c>
      <c r="H12574" s="60">
        <v>5477</v>
      </c>
      <c r="I12574" s="60" t="s">
        <v>79</v>
      </c>
      <c r="J12574" s="60">
        <v>2022</v>
      </c>
      <c r="K12574" s="60">
        <v>5.0279457577423491E-2</v>
      </c>
    </row>
    <row r="12575" spans="1:11" x14ac:dyDescent="0.25">
      <c r="A12575" t="s">
        <v>713</v>
      </c>
      <c r="B12575" t="s">
        <v>594</v>
      </c>
      <c r="C12575" t="s">
        <v>595</v>
      </c>
      <c r="D12575" t="str">
        <f>Clef_répartition[[#This Row],[Code association]]&amp;"_"&amp;Clef_répartition[[#This Row],[Nom association]]</f>
        <v>ORPC Morges_Organisations régionales de protection civile Morges</v>
      </c>
      <c r="E12575">
        <f>COUNTIFS(D$2:D12575,Clef_répartition[[#This Row],[Code_Nom]],J$2:J12575,Clef_répartition[[#This Row],[Année]])</f>
        <v>17</v>
      </c>
      <c r="F12575">
        <f>IF(Clef_répartition[[#This Row],[Code_Nom]]=D12574,F12574-1,(COUNTIFS(Clef_répartition[Code_Nom],Clef_répartition[[#This Row],[Code_Nom]],Clef_répartition[Année],Clef_répartition[[#This Row],[Année]])))</f>
        <v>48</v>
      </c>
      <c r="G12575" t="str">
        <f>Clef_répartition[[#This Row],[Code_Nom]]&amp;"_"&amp;Clef_répartition[[#This Row],[Nombre]]&amp;"_"&amp;Clef_répartition[[#This Row],[Année]]</f>
        <v>ORPC Morges_Organisations régionales de protection civile Morges_17_2022</v>
      </c>
      <c r="H12575" s="60">
        <v>5479</v>
      </c>
      <c r="I12575" s="60" t="s">
        <v>85</v>
      </c>
      <c r="J12575" s="60">
        <v>2022</v>
      </c>
      <c r="K12575" s="60">
        <v>6.2419827744181781E-3</v>
      </c>
    </row>
    <row r="12576" spans="1:11" x14ac:dyDescent="0.25">
      <c r="A12576" t="s">
        <v>713</v>
      </c>
      <c r="B12576" t="s">
        <v>594</v>
      </c>
      <c r="C12576" t="s">
        <v>595</v>
      </c>
      <c r="D12576" t="str">
        <f>Clef_répartition[[#This Row],[Code association]]&amp;"_"&amp;Clef_répartition[[#This Row],[Nom association]]</f>
        <v>ORPC Morges_Organisations régionales de protection civile Morges</v>
      </c>
      <c r="E12576">
        <f>COUNTIFS(D$2:D12576,Clef_répartition[[#This Row],[Code_Nom]],J$2:J12576,Clef_répartition[[#This Row],[Année]])</f>
        <v>18</v>
      </c>
      <c r="F12576">
        <f>IF(Clef_répartition[[#This Row],[Code_Nom]]=D12575,F12575-1,(COUNTIFS(Clef_répartition[Code_Nom],Clef_répartition[[#This Row],[Code_Nom]],Clef_répartition[Année],Clef_répartition[[#This Row],[Année]])))</f>
        <v>47</v>
      </c>
      <c r="G12576" t="str">
        <f>Clef_répartition[[#This Row],[Code_Nom]]&amp;"_"&amp;Clef_répartition[[#This Row],[Nombre]]&amp;"_"&amp;Clef_répartition[[#This Row],[Année]]</f>
        <v>ORPC Morges_Organisations régionales de protection civile Morges_18_2022</v>
      </c>
      <c r="H12576" s="60">
        <v>5631</v>
      </c>
      <c r="I12576" s="60" t="s">
        <v>92</v>
      </c>
      <c r="J12576" s="60">
        <v>2022</v>
      </c>
      <c r="K12576" s="60">
        <v>8.2004764522631488E-3</v>
      </c>
    </row>
    <row r="12577" spans="1:11" x14ac:dyDescent="0.25">
      <c r="A12577" t="s">
        <v>713</v>
      </c>
      <c r="B12577" t="s">
        <v>594</v>
      </c>
      <c r="C12577" t="s">
        <v>595</v>
      </c>
      <c r="D12577" t="str">
        <f>Clef_répartition[[#This Row],[Code association]]&amp;"_"&amp;Clef_répartition[[#This Row],[Nom association]]</f>
        <v>ORPC Morges_Organisations régionales de protection civile Morges</v>
      </c>
      <c r="E12577">
        <f>COUNTIFS(D$2:D12577,Clef_répartition[[#This Row],[Code_Nom]],J$2:J12577,Clef_répartition[[#This Row],[Année]])</f>
        <v>19</v>
      </c>
      <c r="F12577">
        <f>IF(Clef_répartition[[#This Row],[Code_Nom]]=D12576,F12576-1,(COUNTIFS(Clef_répartition[Code_Nom],Clef_répartition[[#This Row],[Code_Nom]],Clef_répartition[Année],Clef_répartition[[#This Row],[Année]])))</f>
        <v>46</v>
      </c>
      <c r="G12577" t="str">
        <f>Clef_répartition[[#This Row],[Code_Nom]]&amp;"_"&amp;Clef_répartition[[#This Row],[Nombre]]&amp;"_"&amp;Clef_répartition[[#This Row],[Année]]</f>
        <v>ORPC Morges_Organisations régionales de protection civile Morges_19_2022</v>
      </c>
      <c r="H12577" s="60">
        <v>5632</v>
      </c>
      <c r="I12577" s="60" t="s">
        <v>93</v>
      </c>
      <c r="J12577" s="60">
        <v>2022</v>
      </c>
      <c r="K12577" s="60">
        <v>2.0352299798424043E-2</v>
      </c>
    </row>
    <row r="12578" spans="1:11" x14ac:dyDescent="0.25">
      <c r="A12578" t="s">
        <v>713</v>
      </c>
      <c r="B12578" t="s">
        <v>594</v>
      </c>
      <c r="C12578" t="s">
        <v>595</v>
      </c>
      <c r="D12578" t="str">
        <f>Clef_répartition[[#This Row],[Code association]]&amp;"_"&amp;Clef_répartition[[#This Row],[Nom association]]</f>
        <v>ORPC Morges_Organisations régionales de protection civile Morges</v>
      </c>
      <c r="E12578">
        <f>COUNTIFS(D$2:D12578,Clef_répartition[[#This Row],[Code_Nom]],J$2:J12578,Clef_répartition[[#This Row],[Année]])</f>
        <v>20</v>
      </c>
      <c r="F12578">
        <f>IF(Clef_répartition[[#This Row],[Code_Nom]]=D12577,F12577-1,(COUNTIFS(Clef_répartition[Code_Nom],Clef_répartition[[#This Row],[Code_Nom]],Clef_répartition[Année],Clef_répartition[[#This Row],[Année]])))</f>
        <v>45</v>
      </c>
      <c r="G12578" t="str">
        <f>Clef_répartition[[#This Row],[Code_Nom]]&amp;"_"&amp;Clef_répartition[[#This Row],[Nombre]]&amp;"_"&amp;Clef_répartition[[#This Row],[Année]]</f>
        <v>ORPC Morges_Organisations régionales de protection civile Morges_20_2022</v>
      </c>
      <c r="H12578">
        <v>5481</v>
      </c>
      <c r="I12578" t="s">
        <v>94</v>
      </c>
      <c r="J12578">
        <v>2022</v>
      </c>
      <c r="K12578">
        <v>2.6571376214037015E-3</v>
      </c>
    </row>
    <row r="12579" spans="1:11" x14ac:dyDescent="0.25">
      <c r="A12579" t="s">
        <v>713</v>
      </c>
      <c r="B12579" t="s">
        <v>594</v>
      </c>
      <c r="C12579" t="s">
        <v>595</v>
      </c>
      <c r="D12579" t="str">
        <f>Clef_répartition[[#This Row],[Code association]]&amp;"_"&amp;Clef_répartition[[#This Row],[Nom association]]</f>
        <v>ORPC Morges_Organisations régionales de protection civile Morges</v>
      </c>
      <c r="E12579">
        <f>COUNTIFS(D$2:D12579,Clef_répartition[[#This Row],[Code_Nom]],J$2:J12579,Clef_répartition[[#This Row],[Année]])</f>
        <v>21</v>
      </c>
      <c r="F12579">
        <f>IF(Clef_répartition[[#This Row],[Code_Nom]]=D12578,F12578-1,(COUNTIFS(Clef_répartition[Code_Nom],Clef_répartition[[#This Row],[Code_Nom]],Clef_répartition[Année],Clef_répartition[[#This Row],[Année]])))</f>
        <v>44</v>
      </c>
      <c r="G12579" t="str">
        <f>Clef_répartition[[#This Row],[Code_Nom]]&amp;"_"&amp;Clef_répartition[[#This Row],[Nombre]]&amp;"_"&amp;Clef_répartition[[#This Row],[Année]]</f>
        <v>ORPC Morges_Organisations régionales de protection civile Morges_21_2022</v>
      </c>
      <c r="H12579" s="60">
        <v>5633</v>
      </c>
      <c r="I12579" s="60" t="s">
        <v>100</v>
      </c>
      <c r="J12579" s="60">
        <v>2022</v>
      </c>
      <c r="K12579" s="60">
        <v>3.3111141652922851E-2</v>
      </c>
    </row>
    <row r="12580" spans="1:11" x14ac:dyDescent="0.25">
      <c r="A12580" t="s">
        <v>713</v>
      </c>
      <c r="B12580" t="s">
        <v>594</v>
      </c>
      <c r="C12580" t="s">
        <v>595</v>
      </c>
      <c r="D12580" t="str">
        <f>Clef_répartition[[#This Row],[Code association]]&amp;"_"&amp;Clef_répartition[[#This Row],[Nom association]]</f>
        <v>ORPC Morges_Organisations régionales de protection civile Morges</v>
      </c>
      <c r="E12580">
        <f>COUNTIFS(D$2:D12580,Clef_répartition[[#This Row],[Code_Nom]],J$2:J12580,Clef_répartition[[#This Row],[Année]])</f>
        <v>22</v>
      </c>
      <c r="F12580">
        <f>IF(Clef_répartition[[#This Row],[Code_Nom]]=D12579,F12579-1,(COUNTIFS(Clef_répartition[Code_Nom],Clef_répartition[[#This Row],[Code_Nom]],Clef_répartition[Année],Clef_répartition[[#This Row],[Année]])))</f>
        <v>43</v>
      </c>
      <c r="G12580" t="str">
        <f>Clef_répartition[[#This Row],[Code_Nom]]&amp;"_"&amp;Clef_répartition[[#This Row],[Nombre]]&amp;"_"&amp;Clef_répartition[[#This Row],[Année]]</f>
        <v>ORPC Morges_Organisations régionales de protection civile Morges_22_2022</v>
      </c>
      <c r="H12580" s="60">
        <v>5634</v>
      </c>
      <c r="I12580" s="60" t="s">
        <v>101</v>
      </c>
      <c r="J12580" s="60">
        <v>2022</v>
      </c>
      <c r="K12580" s="60">
        <v>3.681051859996335E-2</v>
      </c>
    </row>
    <row r="12581" spans="1:11" x14ac:dyDescent="0.25">
      <c r="A12581" t="s">
        <v>713</v>
      </c>
      <c r="B12581" t="s">
        <v>594</v>
      </c>
      <c r="C12581" t="s">
        <v>595</v>
      </c>
      <c r="D12581" t="str">
        <f>Clef_répartition[[#This Row],[Code association]]&amp;"_"&amp;Clef_répartition[[#This Row],[Nom association]]</f>
        <v>ORPC Morges_Organisations régionales de protection civile Morges</v>
      </c>
      <c r="E12581">
        <f>COUNTIFS(D$2:D12581,Clef_répartition[[#This Row],[Code_Nom]],J$2:J12581,Clef_répartition[[#This Row],[Année]])</f>
        <v>23</v>
      </c>
      <c r="F12581">
        <f>IF(Clef_répartition[[#This Row],[Code_Nom]]=D12580,F12580-1,(COUNTIFS(Clef_répartition[Code_Nom],Clef_répartition[[#This Row],[Code_Nom]],Clef_répartition[Année],Clef_répartition[[#This Row],[Année]])))</f>
        <v>42</v>
      </c>
      <c r="G12581" t="str">
        <f>Clef_répartition[[#This Row],[Code_Nom]]&amp;"_"&amp;Clef_répartition[[#This Row],[Nombre]]&amp;"_"&amp;Clef_répartition[[#This Row],[Année]]</f>
        <v>ORPC Morges_Organisations régionales de protection civile Morges_23_2022</v>
      </c>
      <c r="H12581" s="60">
        <v>5482</v>
      </c>
      <c r="I12581" s="60" t="s">
        <v>102</v>
      </c>
      <c r="J12581" s="60">
        <v>2022</v>
      </c>
      <c r="K12581" s="60">
        <v>1.3732362103719992E-2</v>
      </c>
    </row>
    <row r="12582" spans="1:11" x14ac:dyDescent="0.25">
      <c r="A12582" t="s">
        <v>713</v>
      </c>
      <c r="B12582" t="s">
        <v>594</v>
      </c>
      <c r="C12582" t="s">
        <v>595</v>
      </c>
      <c r="D12582" t="str">
        <f>Clef_répartition[[#This Row],[Code association]]&amp;"_"&amp;Clef_répartition[[#This Row],[Nom association]]</f>
        <v>ORPC Morges_Organisations régionales de protection civile Morges</v>
      </c>
      <c r="E12582">
        <f>COUNTIFS(D$2:D12582,Clef_répartition[[#This Row],[Code_Nom]],J$2:J12582,Clef_répartition[[#This Row],[Année]])</f>
        <v>24</v>
      </c>
      <c r="F12582">
        <f>IF(Clef_répartition[[#This Row],[Code_Nom]]=D12581,F12581-1,(COUNTIFS(Clef_répartition[Code_Nom],Clef_répartition[[#This Row],[Code_Nom]],Clef_répartition[Année],Clef_répartition[[#This Row],[Année]])))</f>
        <v>41</v>
      </c>
      <c r="G12582" t="str">
        <f>Clef_répartition[[#This Row],[Code_Nom]]&amp;"_"&amp;Clef_répartition[[#This Row],[Nombre]]&amp;"_"&amp;Clef_répartition[[#This Row],[Année]]</f>
        <v>ORPC Morges_Organisations régionales de protection civile Morges_24_2022</v>
      </c>
      <c r="H12582">
        <v>5636</v>
      </c>
      <c r="I12582" t="s">
        <v>109</v>
      </c>
      <c r="J12582">
        <v>2022</v>
      </c>
      <c r="K12582">
        <v>3.3683800623052956E-2</v>
      </c>
    </row>
    <row r="12583" spans="1:11" x14ac:dyDescent="0.25">
      <c r="A12583" t="s">
        <v>713</v>
      </c>
      <c r="B12583" t="s">
        <v>594</v>
      </c>
      <c r="C12583" t="s">
        <v>595</v>
      </c>
      <c r="D12583" t="str">
        <f>Clef_répartition[[#This Row],[Code association]]&amp;"_"&amp;Clef_répartition[[#This Row],[Nom association]]</f>
        <v>ORPC Morges_Organisations régionales de protection civile Morges</v>
      </c>
      <c r="E12583">
        <f>COUNTIFS(D$2:D12583,Clef_répartition[[#This Row],[Code_Nom]],J$2:J12583,Clef_répartition[[#This Row],[Année]])</f>
        <v>25</v>
      </c>
      <c r="F12583">
        <f>IF(Clef_répartition[[#This Row],[Code_Nom]]=D12582,F12582-1,(COUNTIFS(Clef_répartition[Code_Nom],Clef_répartition[[#This Row],[Code_Nom]],Clef_répartition[Année],Clef_répartition[[#This Row],[Année]])))</f>
        <v>40</v>
      </c>
      <c r="G12583" t="str">
        <f>Clef_répartition[[#This Row],[Code_Nom]]&amp;"_"&amp;Clef_répartition[[#This Row],[Nombre]]&amp;"_"&amp;Clef_répartition[[#This Row],[Année]]</f>
        <v>ORPC Morges_Organisations régionales de protection civile Morges_25_2022</v>
      </c>
      <c r="H12583" s="60">
        <v>5427</v>
      </c>
      <c r="I12583" s="60" t="s">
        <v>112</v>
      </c>
      <c r="J12583" s="60">
        <v>2022</v>
      </c>
      <c r="K12583" s="60">
        <v>1.015897013010812E-2</v>
      </c>
    </row>
    <row r="12584" spans="1:11" x14ac:dyDescent="0.25">
      <c r="A12584" t="s">
        <v>713</v>
      </c>
      <c r="B12584" t="s">
        <v>594</v>
      </c>
      <c r="C12584" t="s">
        <v>595</v>
      </c>
      <c r="D12584" t="str">
        <f>Clef_répartition[[#This Row],[Code association]]&amp;"_"&amp;Clef_répartition[[#This Row],[Nom association]]</f>
        <v>ORPC Morges_Organisations régionales de protection civile Morges</v>
      </c>
      <c r="E12584">
        <f>COUNTIFS(D$2:D12584,Clef_répartition[[#This Row],[Code_Nom]],J$2:J12584,Clef_répartition[[#This Row],[Année]])</f>
        <v>26</v>
      </c>
      <c r="F12584">
        <f>IF(Clef_répartition[[#This Row],[Code_Nom]]=D12583,F12583-1,(COUNTIFS(Clef_répartition[Code_Nom],Clef_répartition[[#This Row],[Code_Nom]],Clef_répartition[Année],Clef_répartition[[#This Row],[Année]])))</f>
        <v>39</v>
      </c>
      <c r="G12584" t="str">
        <f>Clef_répartition[[#This Row],[Code_Nom]]&amp;"_"&amp;Clef_répartition[[#This Row],[Nombre]]&amp;"_"&amp;Clef_répartition[[#This Row],[Année]]</f>
        <v>ORPC Morges_Organisations régionales de protection civile Morges_26_2022</v>
      </c>
      <c r="H12584" s="60">
        <v>5483</v>
      </c>
      <c r="I12584" s="60" t="s">
        <v>113</v>
      </c>
      <c r="J12584" s="60">
        <v>2022</v>
      </c>
      <c r="K12584" s="60">
        <v>3.527579256001466E-3</v>
      </c>
    </row>
    <row r="12585" spans="1:11" x14ac:dyDescent="0.25">
      <c r="A12585" t="s">
        <v>713</v>
      </c>
      <c r="B12585" t="s">
        <v>594</v>
      </c>
      <c r="C12585" t="s">
        <v>595</v>
      </c>
      <c r="D12585" t="str">
        <f>Clef_répartition[[#This Row],[Code association]]&amp;"_"&amp;Clef_répartition[[#This Row],[Nom association]]</f>
        <v>ORPC Morges_Organisations régionales de protection civile Morges</v>
      </c>
      <c r="E12585">
        <f>COUNTIFS(D$2:D12585,Clef_répartition[[#This Row],[Code_Nom]],J$2:J12585,Clef_répartition[[#This Row],[Année]])</f>
        <v>27</v>
      </c>
      <c r="F12585">
        <f>IF(Clef_répartition[[#This Row],[Code_Nom]]=D12584,F12584-1,(COUNTIFS(Clef_répartition[Code_Nom],Clef_répartition[[#This Row],[Code_Nom]],Clef_répartition[Année],Clef_répartition[[#This Row],[Année]])))</f>
        <v>38</v>
      </c>
      <c r="G12585" t="str">
        <f>Clef_répartition[[#This Row],[Code_Nom]]&amp;"_"&amp;Clef_répartition[[#This Row],[Nombre]]&amp;"_"&amp;Clef_répartition[[#This Row],[Année]]</f>
        <v>ORPC Morges_Organisations régionales de protection civile Morges_27_2022</v>
      </c>
      <c r="H12585" s="60">
        <v>5428</v>
      </c>
      <c r="I12585" s="60" t="s">
        <v>123</v>
      </c>
      <c r="J12585" s="60">
        <v>2022</v>
      </c>
      <c r="K12585" s="60">
        <v>2.764797507788162E-2</v>
      </c>
    </row>
    <row r="12586" spans="1:11" x14ac:dyDescent="0.25">
      <c r="A12586" t="s">
        <v>713</v>
      </c>
      <c r="B12586" t="s">
        <v>594</v>
      </c>
      <c r="C12586" t="s">
        <v>595</v>
      </c>
      <c r="D12586" t="str">
        <f>Clef_répartition[[#This Row],[Code association]]&amp;"_"&amp;Clef_répartition[[#This Row],[Nom association]]</f>
        <v>ORPC Morges_Organisations régionales de protection civile Morges</v>
      </c>
      <c r="E12586">
        <f>COUNTIFS(D$2:D12586,Clef_répartition[[#This Row],[Code_Nom]],J$2:J12586,Clef_répartition[[#This Row],[Année]])</f>
        <v>28</v>
      </c>
      <c r="F12586">
        <f>IF(Clef_répartition[[#This Row],[Code_Nom]]=D12585,F12585-1,(COUNTIFS(Clef_répartition[Code_Nom],Clef_répartition[[#This Row],[Code_Nom]],Clef_répartition[Année],Clef_répartition[[#This Row],[Année]])))</f>
        <v>37</v>
      </c>
      <c r="G12586" t="str">
        <f>Clef_répartition[[#This Row],[Code_Nom]]&amp;"_"&amp;Clef_répartition[[#This Row],[Nombre]]&amp;"_"&amp;Clef_répartition[[#This Row],[Année]]</f>
        <v>ORPC Morges_Organisations régionales de protection civile Morges_28_2022</v>
      </c>
      <c r="H12586" s="60">
        <v>5484</v>
      </c>
      <c r="I12586" s="60" t="s">
        <v>127</v>
      </c>
      <c r="J12586" s="60">
        <v>2022</v>
      </c>
      <c r="K12586" s="60">
        <v>1.1876947040498442E-2</v>
      </c>
    </row>
    <row r="12587" spans="1:11" x14ac:dyDescent="0.25">
      <c r="A12587" t="s">
        <v>713</v>
      </c>
      <c r="B12587" t="s">
        <v>594</v>
      </c>
      <c r="C12587" t="s">
        <v>595</v>
      </c>
      <c r="D12587" t="str">
        <f>Clef_répartition[[#This Row],[Code association]]&amp;"_"&amp;Clef_répartition[[#This Row],[Nom association]]</f>
        <v>ORPC Morges_Organisations régionales de protection civile Morges</v>
      </c>
      <c r="E12587">
        <f>COUNTIFS(D$2:D12587,Clef_répartition[[#This Row],[Code_Nom]],J$2:J12587,Clef_répartition[[#This Row],[Année]])</f>
        <v>29</v>
      </c>
      <c r="F12587">
        <f>IF(Clef_répartition[[#This Row],[Code_Nom]]=D12586,F12586-1,(COUNTIFS(Clef_répartition[Code_Nom],Clef_répartition[[#This Row],[Code_Nom]],Clef_répartition[Année],Clef_répartition[[#This Row],[Année]])))</f>
        <v>36</v>
      </c>
      <c r="G12587" t="str">
        <f>Clef_répartition[[#This Row],[Code_Nom]]&amp;"_"&amp;Clef_répartition[[#This Row],[Nombre]]&amp;"_"&amp;Clef_répartition[[#This Row],[Année]]</f>
        <v>ORPC Morges_Organisations régionales de protection civile Morges_29_2022</v>
      </c>
      <c r="H12587">
        <v>5485</v>
      </c>
      <c r="I12587" t="s">
        <v>129</v>
      </c>
      <c r="J12587">
        <v>2022</v>
      </c>
      <c r="K12587">
        <v>5.6120579072750599E-3</v>
      </c>
    </row>
    <row r="12588" spans="1:11" x14ac:dyDescent="0.25">
      <c r="A12588" t="s">
        <v>713</v>
      </c>
      <c r="B12588" t="s">
        <v>594</v>
      </c>
      <c r="C12588" t="s">
        <v>595</v>
      </c>
      <c r="D12588" t="str">
        <f>Clef_répartition[[#This Row],[Code association]]&amp;"_"&amp;Clef_répartition[[#This Row],[Nom association]]</f>
        <v>ORPC Morges_Organisations régionales de protection civile Morges</v>
      </c>
      <c r="E12588">
        <f>COUNTIFS(D$2:D12588,Clef_répartition[[#This Row],[Code_Nom]],J$2:J12588,Clef_répartition[[#This Row],[Année]])</f>
        <v>30</v>
      </c>
      <c r="F12588">
        <f>IF(Clef_répartition[[#This Row],[Code_Nom]]=D12587,F12587-1,(COUNTIFS(Clef_répartition[Code_Nom],Clef_répartition[[#This Row],[Code_Nom]],Clef_répartition[Année],Clef_répartition[[#This Row],[Année]])))</f>
        <v>35</v>
      </c>
      <c r="G12588" t="str">
        <f>Clef_répartition[[#This Row],[Code_Nom]]&amp;"_"&amp;Clef_répartition[[#This Row],[Nombre]]&amp;"_"&amp;Clef_répartition[[#This Row],[Année]]</f>
        <v>ORPC Morges_Organisations régionales de protection civile Morges_30_2022</v>
      </c>
      <c r="H12588" s="60">
        <v>5656</v>
      </c>
      <c r="I12588" s="60" t="s">
        <v>135</v>
      </c>
      <c r="J12588" s="60">
        <v>2022</v>
      </c>
      <c r="K12588" s="60">
        <v>0</v>
      </c>
    </row>
    <row r="12589" spans="1:11" x14ac:dyDescent="0.25">
      <c r="A12589" t="s">
        <v>713</v>
      </c>
      <c r="B12589" t="s">
        <v>594</v>
      </c>
      <c r="C12589" t="s">
        <v>595</v>
      </c>
      <c r="D12589" t="str">
        <f>Clef_répartition[[#This Row],[Code association]]&amp;"_"&amp;Clef_répartition[[#This Row],[Nom association]]</f>
        <v>ORPC Morges_Organisations régionales de protection civile Morges</v>
      </c>
      <c r="E12589">
        <f>COUNTIFS(D$2:D12589,Clef_répartition[[#This Row],[Code_Nom]],J$2:J12589,Clef_répartition[[#This Row],[Année]])</f>
        <v>31</v>
      </c>
      <c r="F12589">
        <f>IF(Clef_répartition[[#This Row],[Code_Nom]]=D12588,F12588-1,(COUNTIFS(Clef_répartition[Code_Nom],Clef_répartition[[#This Row],[Code_Nom]],Clef_répartition[Année],Clef_répartition[[#This Row],[Année]])))</f>
        <v>34</v>
      </c>
      <c r="G12589" t="str">
        <f>Clef_répartition[[#This Row],[Code_Nom]]&amp;"_"&amp;Clef_répartition[[#This Row],[Nombre]]&amp;"_"&amp;Clef_répartition[[#This Row],[Année]]</f>
        <v>ORPC Morges_Organisations régionales de protection civile Morges_31_2022</v>
      </c>
      <c r="H12589" s="60">
        <v>5656</v>
      </c>
      <c r="I12589" s="60" t="s">
        <v>135</v>
      </c>
      <c r="J12589" s="60">
        <v>2022</v>
      </c>
      <c r="K12589" s="60">
        <v>0</v>
      </c>
    </row>
    <row r="12590" spans="1:11" x14ac:dyDescent="0.25">
      <c r="A12590" t="s">
        <v>713</v>
      </c>
      <c r="B12590" t="s">
        <v>594</v>
      </c>
      <c r="C12590" t="s">
        <v>595</v>
      </c>
      <c r="D12590" t="str">
        <f>Clef_répartition[[#This Row],[Code association]]&amp;"_"&amp;Clef_répartition[[#This Row],[Nom association]]</f>
        <v>ORPC Morges_Organisations régionales de protection civile Morges</v>
      </c>
      <c r="E12590">
        <f>COUNTIFS(D$2:D12590,Clef_répartition[[#This Row],[Code_Nom]],J$2:J12590,Clef_répartition[[#This Row],[Année]])</f>
        <v>32</v>
      </c>
      <c r="F12590">
        <f>IF(Clef_répartition[[#This Row],[Code_Nom]]=D12589,F12589-1,(COUNTIFS(Clef_répartition[Code_Nom],Clef_répartition[[#This Row],[Code_Nom]],Clef_répartition[Année],Clef_répartition[[#This Row],[Année]])))</f>
        <v>33</v>
      </c>
      <c r="G12590" t="str">
        <f>Clef_répartition[[#This Row],[Code_Nom]]&amp;"_"&amp;Clef_répartition[[#This Row],[Nombre]]&amp;"_"&amp;Clef_répartition[[#This Row],[Année]]</f>
        <v>ORPC Morges_Organisations régionales de protection civile Morges_32_2022</v>
      </c>
      <c r="H12590" s="60">
        <v>5656</v>
      </c>
      <c r="I12590" s="60" t="s">
        <v>135</v>
      </c>
      <c r="J12590" s="60">
        <v>2022</v>
      </c>
      <c r="K12590" s="60">
        <v>0</v>
      </c>
    </row>
    <row r="12591" spans="1:11" x14ac:dyDescent="0.25">
      <c r="A12591" t="s">
        <v>713</v>
      </c>
      <c r="B12591" t="s">
        <v>594</v>
      </c>
      <c r="C12591" t="s">
        <v>595</v>
      </c>
      <c r="D12591" t="str">
        <f>Clef_répartition[[#This Row],[Code association]]&amp;"_"&amp;Clef_répartition[[#This Row],[Nom association]]</f>
        <v>ORPC Morges_Organisations régionales de protection civile Morges</v>
      </c>
      <c r="E12591">
        <f>COUNTIFS(D$2:D12591,Clef_répartition[[#This Row],[Code_Nom]],J$2:J12591,Clef_répartition[[#This Row],[Année]])</f>
        <v>33</v>
      </c>
      <c r="F12591">
        <f>IF(Clef_répartition[[#This Row],[Code_Nom]]=D12590,F12590-1,(COUNTIFS(Clef_répartition[Code_Nom],Clef_répartition[[#This Row],[Code_Nom]],Clef_répartition[Année],Clef_répartition[[#This Row],[Année]])))</f>
        <v>32</v>
      </c>
      <c r="G12591" t="str">
        <f>Clef_répartition[[#This Row],[Code_Nom]]&amp;"_"&amp;Clef_répartition[[#This Row],[Nombre]]&amp;"_"&amp;Clef_répartition[[#This Row],[Année]]</f>
        <v>ORPC Morges_Organisations régionales de protection civile Morges_33_2022</v>
      </c>
      <c r="H12591" s="60">
        <v>5656</v>
      </c>
      <c r="I12591" s="60" t="s">
        <v>135</v>
      </c>
      <c r="J12591" s="60">
        <v>2022</v>
      </c>
      <c r="K12591" s="60">
        <v>0</v>
      </c>
    </row>
    <row r="12592" spans="1:11" x14ac:dyDescent="0.25">
      <c r="A12592" t="s">
        <v>713</v>
      </c>
      <c r="B12592" t="s">
        <v>594</v>
      </c>
      <c r="C12592" t="s">
        <v>595</v>
      </c>
      <c r="D12592" t="str">
        <f>Clef_répartition[[#This Row],[Code association]]&amp;"_"&amp;Clef_répartition[[#This Row],[Nom association]]</f>
        <v>ORPC Morges_Organisations régionales de protection civile Morges</v>
      </c>
      <c r="E12592">
        <f>COUNTIFS(D$2:D12592,Clef_répartition[[#This Row],[Code_Nom]],J$2:J12592,Clef_répartition[[#This Row],[Année]])</f>
        <v>34</v>
      </c>
      <c r="F12592">
        <f>IF(Clef_répartition[[#This Row],[Code_Nom]]=D12591,F12591-1,(COUNTIFS(Clef_répartition[Code_Nom],Clef_répartition[[#This Row],[Code_Nom]],Clef_répartition[Année],Clef_répartition[[#This Row],[Année]])))</f>
        <v>31</v>
      </c>
      <c r="G12592" t="str">
        <f>Clef_répartition[[#This Row],[Code_Nom]]&amp;"_"&amp;Clef_répartition[[#This Row],[Nombre]]&amp;"_"&amp;Clef_répartition[[#This Row],[Année]]</f>
        <v>ORPC Morges_Organisations régionales de protection civile Morges_34_2022</v>
      </c>
      <c r="H12592" s="60">
        <v>5656</v>
      </c>
      <c r="I12592" s="60" t="s">
        <v>135</v>
      </c>
      <c r="J12592" s="60">
        <v>2022</v>
      </c>
      <c r="K12592" s="60">
        <v>0</v>
      </c>
    </row>
    <row r="12593" spans="1:11" x14ac:dyDescent="0.25">
      <c r="A12593" t="s">
        <v>713</v>
      </c>
      <c r="B12593" t="s">
        <v>594</v>
      </c>
      <c r="C12593" t="s">
        <v>595</v>
      </c>
      <c r="D12593" t="str">
        <f>Clef_répartition[[#This Row],[Code association]]&amp;"_"&amp;Clef_répartition[[#This Row],[Nom association]]</f>
        <v>ORPC Morges_Organisations régionales de protection civile Morges</v>
      </c>
      <c r="E12593">
        <f>COUNTIFS(D$2:D12593,Clef_répartition[[#This Row],[Code_Nom]],J$2:J12593,Clef_répartition[[#This Row],[Année]])</f>
        <v>35</v>
      </c>
      <c r="F12593">
        <f>IF(Clef_répartition[[#This Row],[Code_Nom]]=D12592,F12592-1,(COUNTIFS(Clef_répartition[Code_Nom],Clef_répartition[[#This Row],[Code_Nom]],Clef_répartition[Année],Clef_répartition[[#This Row],[Année]])))</f>
        <v>30</v>
      </c>
      <c r="G12593" t="str">
        <f>Clef_répartition[[#This Row],[Code_Nom]]&amp;"_"&amp;Clef_répartition[[#This Row],[Nombre]]&amp;"_"&amp;Clef_répartition[[#This Row],[Année]]</f>
        <v>ORPC Morges_Organisations régionales de protection civile Morges_35_2022</v>
      </c>
      <c r="H12593" s="60">
        <v>5656</v>
      </c>
      <c r="I12593" s="60" t="s">
        <v>135</v>
      </c>
      <c r="J12593" s="60">
        <v>2022</v>
      </c>
      <c r="K12593" s="60">
        <v>0</v>
      </c>
    </row>
    <row r="12594" spans="1:11" x14ac:dyDescent="0.25">
      <c r="A12594" t="s">
        <v>713</v>
      </c>
      <c r="B12594" t="s">
        <v>594</v>
      </c>
      <c r="C12594" t="s">
        <v>595</v>
      </c>
      <c r="D12594" t="str">
        <f>Clef_répartition[[#This Row],[Code association]]&amp;"_"&amp;Clef_répartition[[#This Row],[Nom association]]</f>
        <v>ORPC Morges_Organisations régionales de protection civile Morges</v>
      </c>
      <c r="E12594">
        <f>COUNTIFS(D$2:D12594,Clef_répartition[[#This Row],[Code_Nom]],J$2:J12594,Clef_répartition[[#This Row],[Année]])</f>
        <v>36</v>
      </c>
      <c r="F12594">
        <f>IF(Clef_répartition[[#This Row],[Code_Nom]]=D12593,F12593-1,(COUNTIFS(Clef_répartition[Code_Nom],Clef_répartition[[#This Row],[Code_Nom]],Clef_répartition[Année],Clef_répartition[[#This Row],[Année]])))</f>
        <v>29</v>
      </c>
      <c r="G12594" t="str">
        <f>Clef_répartition[[#This Row],[Code_Nom]]&amp;"_"&amp;Clef_répartition[[#This Row],[Nombre]]&amp;"_"&amp;Clef_répartition[[#This Row],[Année]]</f>
        <v>ORPC Morges_Organisations régionales de protection civile Morges_36_2022</v>
      </c>
      <c r="H12594">
        <v>5656</v>
      </c>
      <c r="I12594" t="s">
        <v>135</v>
      </c>
      <c r="J12594">
        <v>2022</v>
      </c>
      <c r="K12594">
        <v>4.8824903793293017E-2</v>
      </c>
    </row>
    <row r="12595" spans="1:11" x14ac:dyDescent="0.25">
      <c r="A12595" t="s">
        <v>713</v>
      </c>
      <c r="B12595" t="s">
        <v>594</v>
      </c>
      <c r="C12595" t="s">
        <v>595</v>
      </c>
      <c r="D12595" t="str">
        <f>Clef_répartition[[#This Row],[Code association]]&amp;"_"&amp;Clef_répartition[[#This Row],[Nom association]]</f>
        <v>ORPC Morges_Organisations régionales de protection civile Morges</v>
      </c>
      <c r="E12595">
        <f>COUNTIFS(D$2:D12595,Clef_répartition[[#This Row],[Code_Nom]],J$2:J12595,Clef_répartition[[#This Row],[Année]])</f>
        <v>37</v>
      </c>
      <c r="F12595">
        <f>IF(Clef_répartition[[#This Row],[Code_Nom]]=D12594,F12594-1,(COUNTIFS(Clef_répartition[Code_Nom],Clef_répartition[[#This Row],[Code_Nom]],Clef_répartition[Année],Clef_répartition[[#This Row],[Année]])))</f>
        <v>28</v>
      </c>
      <c r="G12595" t="str">
        <f>Clef_répartition[[#This Row],[Code_Nom]]&amp;"_"&amp;Clef_répartition[[#This Row],[Nombre]]&amp;"_"&amp;Clef_répartition[[#This Row],[Année]]</f>
        <v>ORPC Morges_Organisations régionales de protection civile Morges_37_2022</v>
      </c>
      <c r="H12595">
        <v>5474</v>
      </c>
      <c r="I12595" t="s">
        <v>146</v>
      </c>
      <c r="J12595">
        <v>2022</v>
      </c>
      <c r="K12595">
        <v>4.7187099138720906E-3</v>
      </c>
    </row>
    <row r="12596" spans="1:11" x14ac:dyDescent="0.25">
      <c r="A12596" t="s">
        <v>713</v>
      </c>
      <c r="B12596" t="s">
        <v>594</v>
      </c>
      <c r="C12596" t="s">
        <v>595</v>
      </c>
      <c r="D12596" t="str">
        <f>Clef_répartition[[#This Row],[Code association]]&amp;"_"&amp;Clef_répartition[[#This Row],[Nom association]]</f>
        <v>ORPC Morges_Organisations régionales de protection civile Morges</v>
      </c>
      <c r="E12596">
        <f>COUNTIFS(D$2:D12596,Clef_répartition[[#This Row],[Code_Nom]],J$2:J12596,Clef_répartition[[#This Row],[Année]])</f>
        <v>38</v>
      </c>
      <c r="F12596">
        <f>IF(Clef_répartition[[#This Row],[Code_Nom]]=D12595,F12595-1,(COUNTIFS(Clef_répartition[Code_Nom],Clef_répartition[[#This Row],[Code_Nom]],Clef_répartition[Année],Clef_répartition[[#This Row],[Année]])))</f>
        <v>27</v>
      </c>
      <c r="G12596" t="str">
        <f>Clef_répartition[[#This Row],[Code_Nom]]&amp;"_"&amp;Clef_répartition[[#This Row],[Nombre]]&amp;"_"&amp;Clef_répartition[[#This Row],[Année]]</f>
        <v>ORPC Morges_Organisations régionales de protection civile Morges_38_2022</v>
      </c>
      <c r="H12596" s="60">
        <v>5498</v>
      </c>
      <c r="I12596" s="60" t="s">
        <v>149</v>
      </c>
      <c r="J12596" s="60">
        <v>2022</v>
      </c>
      <c r="K12596" s="60">
        <v>2.9881345061389043E-2</v>
      </c>
    </row>
    <row r="12597" spans="1:11" x14ac:dyDescent="0.25">
      <c r="A12597" t="s">
        <v>713</v>
      </c>
      <c r="B12597" t="s">
        <v>594</v>
      </c>
      <c r="C12597" t="s">
        <v>595</v>
      </c>
      <c r="D12597" t="str">
        <f>Clef_répartition[[#This Row],[Code association]]&amp;"_"&amp;Clef_répartition[[#This Row],[Nom association]]</f>
        <v>ORPC Morges_Organisations régionales de protection civile Morges</v>
      </c>
      <c r="E12597">
        <f>COUNTIFS(D$2:D12597,Clef_répartition[[#This Row],[Code_Nom]],J$2:J12597,Clef_répartition[[#This Row],[Année]])</f>
        <v>39</v>
      </c>
      <c r="F12597">
        <f>IF(Clef_répartition[[#This Row],[Code_Nom]]=D12596,F12596-1,(COUNTIFS(Clef_répartition[Code_Nom],Clef_répartition[[#This Row],[Code_Nom]],Clef_répartition[Année],Clef_répartition[[#This Row],[Année]])))</f>
        <v>26</v>
      </c>
      <c r="G12597" t="str">
        <f>Clef_répartition[[#This Row],[Code_Nom]]&amp;"_"&amp;Clef_répartition[[#This Row],[Nombre]]&amp;"_"&amp;Clef_répartition[[#This Row],[Année]]</f>
        <v>ORPC Morges_Organisations régionales de protection civile Morges_39_2022</v>
      </c>
      <c r="H12597">
        <v>5637</v>
      </c>
      <c r="I12597" t="s">
        <v>153</v>
      </c>
      <c r="J12597">
        <v>2022</v>
      </c>
      <c r="K12597">
        <v>1.1888400219901044E-2</v>
      </c>
    </row>
    <row r="12598" spans="1:11" x14ac:dyDescent="0.25">
      <c r="A12598" t="s">
        <v>713</v>
      </c>
      <c r="B12598" t="s">
        <v>594</v>
      </c>
      <c r="C12598" t="s">
        <v>595</v>
      </c>
      <c r="D12598" t="str">
        <f>Clef_répartition[[#This Row],[Code association]]&amp;"_"&amp;Clef_répartition[[#This Row],[Nom association]]</f>
        <v>ORPC Morges_Organisations régionales de protection civile Morges</v>
      </c>
      <c r="E12598">
        <f>COUNTIFS(D$2:D12598,Clef_répartition[[#This Row],[Code_Nom]],J$2:J12598,Clef_répartition[[#This Row],[Année]])</f>
        <v>40</v>
      </c>
      <c r="F12598">
        <f>IF(Clef_répartition[[#This Row],[Code_Nom]]=D12597,F12597-1,(COUNTIFS(Clef_répartition[Code_Nom],Clef_répartition[[#This Row],[Code_Nom]],Clef_répartition[Année],Clef_répartition[[#This Row],[Année]])))</f>
        <v>25</v>
      </c>
      <c r="G12598" t="str">
        <f>Clef_répartition[[#This Row],[Code_Nom]]&amp;"_"&amp;Clef_répartition[[#This Row],[Nombre]]&amp;"_"&amp;Clef_répartition[[#This Row],[Année]]</f>
        <v>ORPC Morges_Organisations régionales de protection civile Morges_40_2022</v>
      </c>
      <c r="H12598" s="60">
        <v>5486</v>
      </c>
      <c r="I12598" s="60" t="s">
        <v>145</v>
      </c>
      <c r="J12598" s="60">
        <v>2022</v>
      </c>
      <c r="K12598" s="60">
        <v>1.2541231445849368E-2</v>
      </c>
    </row>
    <row r="12599" spans="1:11" x14ac:dyDescent="0.25">
      <c r="A12599" t="s">
        <v>713</v>
      </c>
      <c r="B12599" t="s">
        <v>594</v>
      </c>
      <c r="C12599" t="s">
        <v>595</v>
      </c>
      <c r="D12599" t="str">
        <f>Clef_répartition[[#This Row],[Code association]]&amp;"_"&amp;Clef_répartition[[#This Row],[Nom association]]</f>
        <v>ORPC Morges_Organisations régionales de protection civile Morges</v>
      </c>
      <c r="E12599">
        <f>COUNTIFS(D$2:D12599,Clef_répartition[[#This Row],[Code_Nom]],J$2:J12599,Clef_répartition[[#This Row],[Année]])</f>
        <v>41</v>
      </c>
      <c r="F12599">
        <f>IF(Clef_répartition[[#This Row],[Code_Nom]]=D12598,F12598-1,(COUNTIFS(Clef_répartition[Code_Nom],Clef_répartition[[#This Row],[Code_Nom]],Clef_répartition[Année],Clef_répartition[[#This Row],[Année]])))</f>
        <v>24</v>
      </c>
      <c r="G12599" t="str">
        <f>Clef_répartition[[#This Row],[Code_Nom]]&amp;"_"&amp;Clef_répartition[[#This Row],[Nombre]]&amp;"_"&amp;Clef_répartition[[#This Row],[Année]]</f>
        <v>ORPC Morges_Organisations régionales de protection civile Morges_41_2022</v>
      </c>
      <c r="H12599">
        <v>5638</v>
      </c>
      <c r="I12599" t="s">
        <v>161</v>
      </c>
      <c r="J12599">
        <v>2022</v>
      </c>
      <c r="K12599">
        <v>3.0660161260765987E-2</v>
      </c>
    </row>
    <row r="12600" spans="1:11" x14ac:dyDescent="0.25">
      <c r="A12600" t="s">
        <v>713</v>
      </c>
      <c r="B12600" t="s">
        <v>594</v>
      </c>
      <c r="C12600" t="s">
        <v>595</v>
      </c>
      <c r="D12600" t="str">
        <f>Clef_répartition[[#This Row],[Code association]]&amp;"_"&amp;Clef_répartition[[#This Row],[Nom association]]</f>
        <v>ORPC Morges_Organisations régionales de protection civile Morges</v>
      </c>
      <c r="E12600">
        <f>COUNTIFS(D$2:D12600,Clef_répartition[[#This Row],[Code_Nom]],J$2:J12600,Clef_répartition[[#This Row],[Année]])</f>
        <v>42</v>
      </c>
      <c r="F12600">
        <f>IF(Clef_répartition[[#This Row],[Code_Nom]]=D12599,F12599-1,(COUNTIFS(Clef_répartition[Code_Nom],Clef_répartition[[#This Row],[Code_Nom]],Clef_répartition[Année],Clef_répartition[[#This Row],[Année]])))</f>
        <v>23</v>
      </c>
      <c r="G12600" t="str">
        <f>Clef_répartition[[#This Row],[Code_Nom]]&amp;"_"&amp;Clef_répartition[[#This Row],[Nombre]]&amp;"_"&amp;Clef_répartition[[#This Row],[Année]]</f>
        <v>ORPC Morges_Organisations régionales de protection civile Morges_42_2022</v>
      </c>
      <c r="H12600" s="60">
        <v>5639</v>
      </c>
      <c r="I12600" s="60" t="s">
        <v>166</v>
      </c>
      <c r="J12600" s="60">
        <v>2022</v>
      </c>
      <c r="K12600" s="60">
        <v>9.4717793659519888E-3</v>
      </c>
    </row>
    <row r="12601" spans="1:11" x14ac:dyDescent="0.25">
      <c r="A12601" t="s">
        <v>713</v>
      </c>
      <c r="B12601" t="s">
        <v>594</v>
      </c>
      <c r="C12601" t="s">
        <v>595</v>
      </c>
      <c r="D12601" t="str">
        <f>Clef_répartition[[#This Row],[Code association]]&amp;"_"&amp;Clef_répartition[[#This Row],[Nom association]]</f>
        <v>ORPC Morges_Organisations régionales de protection civile Morges</v>
      </c>
      <c r="E12601">
        <f>COUNTIFS(D$2:D12601,Clef_répartition[[#This Row],[Code_Nom]],J$2:J12601,Clef_répartition[[#This Row],[Année]])</f>
        <v>43</v>
      </c>
      <c r="F12601">
        <f>IF(Clef_répartition[[#This Row],[Code_Nom]]=D12600,F12600-1,(COUNTIFS(Clef_répartition[Code_Nom],Clef_répartition[[#This Row],[Code_Nom]],Clef_répartition[Année],Clef_répartition[[#This Row],[Année]])))</f>
        <v>22</v>
      </c>
      <c r="G12601" t="str">
        <f>Clef_répartition[[#This Row],[Code_Nom]]&amp;"_"&amp;Clef_répartition[[#This Row],[Nombre]]&amp;"_"&amp;Clef_répartition[[#This Row],[Année]]</f>
        <v>ORPC Morges_Organisations régionales de protection civile Morges_43_2022</v>
      </c>
      <c r="H12601">
        <v>5640</v>
      </c>
      <c r="I12601" t="s">
        <v>168</v>
      </c>
      <c r="J12601">
        <v>2022</v>
      </c>
      <c r="K12601">
        <v>8.3608209638995779E-3</v>
      </c>
    </row>
    <row r="12602" spans="1:11" x14ac:dyDescent="0.25">
      <c r="A12602" t="s">
        <v>713</v>
      </c>
      <c r="B12602" t="s">
        <v>594</v>
      </c>
      <c r="C12602" t="s">
        <v>595</v>
      </c>
      <c r="D12602" t="str">
        <f>Clef_répartition[[#This Row],[Code association]]&amp;"_"&amp;Clef_répartition[[#This Row],[Nom association]]</f>
        <v>ORPC Morges_Organisations régionales de protection civile Morges</v>
      </c>
      <c r="E12602">
        <f>COUNTIFS(D$2:D12602,Clef_répartition[[#This Row],[Code_Nom]],J$2:J12602,Clef_répartition[[#This Row],[Année]])</f>
        <v>44</v>
      </c>
      <c r="F12602">
        <f>IF(Clef_répartition[[#This Row],[Code_Nom]]=D12601,F12601-1,(COUNTIFS(Clef_répartition[Code_Nom],Clef_répartition[[#This Row],[Code_Nom]],Clef_répartition[Année],Clef_répartition[[#This Row],[Année]])))</f>
        <v>21</v>
      </c>
      <c r="G12602" t="str">
        <f>Clef_répartition[[#This Row],[Code_Nom]]&amp;"_"&amp;Clef_répartition[[#This Row],[Nombre]]&amp;"_"&amp;Clef_répartition[[#This Row],[Année]]</f>
        <v>ORPC Morges_Organisations régionales de protection civile Morges_44_2022</v>
      </c>
      <c r="H12602" s="60">
        <v>5488</v>
      </c>
      <c r="I12602" s="60" t="s">
        <v>174</v>
      </c>
      <c r="J12602" s="60">
        <v>2022</v>
      </c>
      <c r="K12602" s="60">
        <v>7.444566611691406E-4</v>
      </c>
    </row>
    <row r="12603" spans="1:11" x14ac:dyDescent="0.25">
      <c r="A12603" t="s">
        <v>713</v>
      </c>
      <c r="B12603" t="s">
        <v>594</v>
      </c>
      <c r="C12603" t="s">
        <v>595</v>
      </c>
      <c r="D12603" t="str">
        <f>Clef_répartition[[#This Row],[Code association]]&amp;"_"&amp;Clef_répartition[[#This Row],[Nom association]]</f>
        <v>ORPC Morges_Organisations régionales de protection civile Morges</v>
      </c>
      <c r="E12603">
        <f>COUNTIFS(D$2:D12603,Clef_répartition[[#This Row],[Code_Nom]],J$2:J12603,Clef_répartition[[#This Row],[Année]])</f>
        <v>45</v>
      </c>
      <c r="F12603">
        <f>IF(Clef_répartition[[#This Row],[Code_Nom]]=D12602,F12602-1,(COUNTIFS(Clef_répartition[Code_Nom],Clef_répartition[[#This Row],[Code_Nom]],Clef_répartition[Année],Clef_répartition[[#This Row],[Année]])))</f>
        <v>20</v>
      </c>
      <c r="G12603" t="str">
        <f>Clef_répartition[[#This Row],[Code_Nom]]&amp;"_"&amp;Clef_répartition[[#This Row],[Nombre]]&amp;"_"&amp;Clef_répartition[[#This Row],[Année]]</f>
        <v>ORPC Morges_Organisations régionales de protection civile Morges_45_2022</v>
      </c>
      <c r="H12603" s="60">
        <v>5490</v>
      </c>
      <c r="I12603" s="60" t="s">
        <v>178</v>
      </c>
      <c r="J12603" s="60">
        <v>2022</v>
      </c>
      <c r="K12603" s="60">
        <v>3.3901411031702399E-3</v>
      </c>
    </row>
    <row r="12604" spans="1:11" x14ac:dyDescent="0.25">
      <c r="A12604" t="s">
        <v>713</v>
      </c>
      <c r="B12604" t="s">
        <v>594</v>
      </c>
      <c r="C12604" t="s">
        <v>595</v>
      </c>
      <c r="D12604" t="str">
        <f>Clef_répartition[[#This Row],[Code association]]&amp;"_"&amp;Clef_répartition[[#This Row],[Nom association]]</f>
        <v>ORPC Morges_Organisations régionales de protection civile Morges</v>
      </c>
      <c r="E12604">
        <f>COUNTIFS(D$2:D12604,Clef_répartition[[#This Row],[Code_Nom]],J$2:J12604,Clef_répartition[[#This Row],[Année]])</f>
        <v>46</v>
      </c>
      <c r="F12604">
        <f>IF(Clef_répartition[[#This Row],[Code_Nom]]=D12603,F12603-1,(COUNTIFS(Clef_répartition[Code_Nom],Clef_répartition[[#This Row],[Code_Nom]],Clef_répartition[Année],Clef_répartition[[#This Row],[Année]])))</f>
        <v>19</v>
      </c>
      <c r="G12604" t="str">
        <f>Clef_répartition[[#This Row],[Code_Nom]]&amp;"_"&amp;Clef_répartition[[#This Row],[Nombre]]&amp;"_"&amp;Clef_répartition[[#This Row],[Année]]</f>
        <v>ORPC Morges_Organisations régionales de protection civile Morges_46_2022</v>
      </c>
      <c r="H12604" s="60">
        <v>5431</v>
      </c>
      <c r="I12604" s="60" t="s">
        <v>179</v>
      </c>
      <c r="J12604" s="60">
        <v>2022</v>
      </c>
      <c r="K12604" s="60">
        <v>3.7108301264431008E-3</v>
      </c>
    </row>
    <row r="12605" spans="1:11" x14ac:dyDescent="0.25">
      <c r="A12605" t="s">
        <v>713</v>
      </c>
      <c r="B12605" t="s">
        <v>594</v>
      </c>
      <c r="C12605" t="s">
        <v>595</v>
      </c>
      <c r="D12605" t="str">
        <f>Clef_répartition[[#This Row],[Code association]]&amp;"_"&amp;Clef_répartition[[#This Row],[Nom association]]</f>
        <v>ORPC Morges_Organisations régionales de protection civile Morges</v>
      </c>
      <c r="E12605">
        <f>COUNTIFS(D$2:D12605,Clef_répartition[[#This Row],[Code_Nom]],J$2:J12605,Clef_répartition[[#This Row],[Année]])</f>
        <v>47</v>
      </c>
      <c r="F12605">
        <f>IF(Clef_répartition[[#This Row],[Code_Nom]]=D12604,F12604-1,(COUNTIFS(Clef_répartition[Code_Nom],Clef_répartition[[#This Row],[Code_Nom]],Clef_répartition[Année],Clef_répartition[[#This Row],[Année]])))</f>
        <v>18</v>
      </c>
      <c r="G12605" t="str">
        <f>Clef_répartition[[#This Row],[Code_Nom]]&amp;"_"&amp;Clef_répartition[[#This Row],[Nombre]]&amp;"_"&amp;Clef_répartition[[#This Row],[Année]]</f>
        <v>ORPC Morges_Organisations régionales de protection civile Morges_47_2022</v>
      </c>
      <c r="H12605">
        <v>5491</v>
      </c>
      <c r="I12605" t="s">
        <v>181</v>
      </c>
      <c r="J12605">
        <v>2022</v>
      </c>
      <c r="K12605">
        <v>5.7494960601062852E-3</v>
      </c>
    </row>
    <row r="12606" spans="1:11" x14ac:dyDescent="0.25">
      <c r="A12606" t="s">
        <v>713</v>
      </c>
      <c r="B12606" t="s">
        <v>594</v>
      </c>
      <c r="C12606" t="s">
        <v>595</v>
      </c>
      <c r="D12606" t="str">
        <f>Clef_répartition[[#This Row],[Code association]]&amp;"_"&amp;Clef_répartition[[#This Row],[Nom association]]</f>
        <v>ORPC Morges_Organisations régionales de protection civile Morges</v>
      </c>
      <c r="E12606">
        <f>COUNTIFS(D$2:D12606,Clef_répartition[[#This Row],[Code_Nom]],J$2:J12606,Clef_répartition[[#This Row],[Année]])</f>
        <v>48</v>
      </c>
      <c r="F12606">
        <f>IF(Clef_répartition[[#This Row],[Code_Nom]]=D12605,F12605-1,(COUNTIFS(Clef_répartition[Code_Nom],Clef_répartition[[#This Row],[Code_Nom]],Clef_répartition[Année],Clef_répartition[[#This Row],[Année]])))</f>
        <v>17</v>
      </c>
      <c r="G12606" t="str">
        <f>Clef_répartition[[#This Row],[Code_Nom]]&amp;"_"&amp;Clef_répartition[[#This Row],[Nombre]]&amp;"_"&amp;Clef_répartition[[#This Row],[Année]]</f>
        <v>ORPC Morges_Organisations régionales de protection civile Morges_48_2022</v>
      </c>
      <c r="H12606" s="60">
        <v>5492</v>
      </c>
      <c r="I12606" s="60" t="s">
        <v>189</v>
      </c>
      <c r="J12606" s="60">
        <v>2022</v>
      </c>
      <c r="K12606" s="60">
        <v>1.1212662635147516E-2</v>
      </c>
    </row>
    <row r="12607" spans="1:11" x14ac:dyDescent="0.25">
      <c r="A12607" t="s">
        <v>713</v>
      </c>
      <c r="B12607" t="s">
        <v>594</v>
      </c>
      <c r="C12607" t="s">
        <v>595</v>
      </c>
      <c r="D12607" t="str">
        <f>Clef_répartition[[#This Row],[Code association]]&amp;"_"&amp;Clef_répartition[[#This Row],[Nom association]]</f>
        <v>ORPC Morges_Organisations régionales de protection civile Morges</v>
      </c>
      <c r="E12607">
        <f>COUNTIFS(D$2:D12607,Clef_répartition[[#This Row],[Code_Nom]],J$2:J12607,Clef_répartition[[#This Row],[Année]])</f>
        <v>49</v>
      </c>
      <c r="F12607">
        <f>IF(Clef_répartition[[#This Row],[Code_Nom]]=D12606,F12606-1,(COUNTIFS(Clef_répartition[Code_Nom],Clef_répartition[[#This Row],[Code_Nom]],Clef_répartition[Année],Clef_répartition[[#This Row],[Année]])))</f>
        <v>16</v>
      </c>
      <c r="G12607" t="str">
        <f>Clef_répartition[[#This Row],[Code_Nom]]&amp;"_"&amp;Clef_répartition[[#This Row],[Nombre]]&amp;"_"&amp;Clef_répartition[[#This Row],[Année]]</f>
        <v>ORPC Morges_Organisations régionales de protection civile Morges_49_2022</v>
      </c>
      <c r="H12607" s="60">
        <v>5642</v>
      </c>
      <c r="I12607" s="60" t="s">
        <v>190</v>
      </c>
      <c r="J12607" s="60">
        <v>2022</v>
      </c>
      <c r="K12607" s="60">
        <v>0.20083150082462892</v>
      </c>
    </row>
    <row r="12608" spans="1:11" x14ac:dyDescent="0.25">
      <c r="A12608" t="s">
        <v>713</v>
      </c>
      <c r="B12608" t="s">
        <v>594</v>
      </c>
      <c r="C12608" t="s">
        <v>595</v>
      </c>
      <c r="D12608" t="str">
        <f>Clef_répartition[[#This Row],[Code association]]&amp;"_"&amp;Clef_répartition[[#This Row],[Nom association]]</f>
        <v>ORPC Morges_Organisations régionales de protection civile Morges</v>
      </c>
      <c r="E12608">
        <f>COUNTIFS(D$2:D12608,Clef_répartition[[#This Row],[Code_Nom]],J$2:J12608,Clef_répartition[[#This Row],[Année]])</f>
        <v>50</v>
      </c>
      <c r="F12608">
        <f>IF(Clef_répartition[[#This Row],[Code_Nom]]=D12607,F12607-1,(COUNTIFS(Clef_répartition[Code_Nom],Clef_répartition[[#This Row],[Code_Nom]],Clef_répartition[Année],Clef_répartition[[#This Row],[Année]])))</f>
        <v>15</v>
      </c>
      <c r="G12608" t="str">
        <f>Clef_répartition[[#This Row],[Code_Nom]]&amp;"_"&amp;Clef_répartition[[#This Row],[Nombre]]&amp;"_"&amp;Clef_répartition[[#This Row],[Année]]</f>
        <v>ORPC Morges_Organisations régionales de protection civile Morges_50_2022</v>
      </c>
      <c r="H12608" s="60">
        <v>5493</v>
      </c>
      <c r="I12608" s="60" t="s">
        <v>205</v>
      </c>
      <c r="J12608" s="60">
        <v>2022</v>
      </c>
      <c r="K12608" s="60">
        <v>5.5433388308594464E-3</v>
      </c>
    </row>
    <row r="12609" spans="1:11" x14ac:dyDescent="0.25">
      <c r="A12609" t="s">
        <v>713</v>
      </c>
      <c r="B12609" t="s">
        <v>594</v>
      </c>
      <c r="C12609" t="s">
        <v>595</v>
      </c>
      <c r="D12609" t="str">
        <f>Clef_répartition[[#This Row],[Code association]]&amp;"_"&amp;Clef_répartition[[#This Row],[Nom association]]</f>
        <v>ORPC Morges_Organisations régionales de protection civile Morges</v>
      </c>
      <c r="E12609">
        <f>COUNTIFS(D$2:D12609,Clef_répartition[[#This Row],[Code_Nom]],J$2:J12609,Clef_répartition[[#This Row],[Année]])</f>
        <v>51</v>
      </c>
      <c r="F12609">
        <f>IF(Clef_répartition[[#This Row],[Code_Nom]]=D12608,F12608-1,(COUNTIFS(Clef_répartition[Code_Nom],Clef_répartition[[#This Row],[Code_Nom]],Clef_répartition[Année],Clef_répartition[[#This Row],[Année]])))</f>
        <v>14</v>
      </c>
      <c r="G12609" t="str">
        <f>Clef_répartition[[#This Row],[Code_Nom]]&amp;"_"&amp;Clef_répartition[[#This Row],[Nombre]]&amp;"_"&amp;Clef_répartition[[#This Row],[Année]]</f>
        <v>ORPC Morges_Organisations régionales de protection civile Morges_51_2022</v>
      </c>
      <c r="H12609" s="60">
        <v>5497</v>
      </c>
      <c r="I12609" s="60" t="s">
        <v>217</v>
      </c>
      <c r="J12609" s="60">
        <v>2022</v>
      </c>
      <c r="K12609" s="60">
        <v>9.8497342862378604E-3</v>
      </c>
    </row>
    <row r="12610" spans="1:11" x14ac:dyDescent="0.25">
      <c r="A12610" t="s">
        <v>713</v>
      </c>
      <c r="B12610" t="s">
        <v>594</v>
      </c>
      <c r="C12610" t="s">
        <v>595</v>
      </c>
      <c r="D12610" t="str">
        <f>Clef_répartition[[#This Row],[Code association]]&amp;"_"&amp;Clef_répartition[[#This Row],[Nom association]]</f>
        <v>ORPC Morges_Organisations régionales de protection civile Morges</v>
      </c>
      <c r="E12610">
        <f>COUNTIFS(D$2:D12610,Clef_répartition[[#This Row],[Code_Nom]],J$2:J12610,Clef_répartition[[#This Row],[Année]])</f>
        <v>52</v>
      </c>
      <c r="F12610">
        <f>IF(Clef_répartition[[#This Row],[Code_Nom]]=D12609,F12609-1,(COUNTIFS(Clef_répartition[Code_Nom],Clef_répartition[[#This Row],[Code_Nom]],Clef_répartition[Année],Clef_répartition[[#This Row],[Année]])))</f>
        <v>13</v>
      </c>
      <c r="G12610" t="str">
        <f>Clef_répartition[[#This Row],[Code_Nom]]&amp;"_"&amp;Clef_répartition[[#This Row],[Nombre]]&amp;"_"&amp;Clef_répartition[[#This Row],[Année]]</f>
        <v>ORPC Morges_Organisations régionales de protection civile Morges_52_2022</v>
      </c>
      <c r="H12610" s="60">
        <v>5643</v>
      </c>
      <c r="I12610" s="60" t="s">
        <v>221</v>
      </c>
      <c r="J12610" s="60">
        <v>2022</v>
      </c>
      <c r="K12610" s="60">
        <v>5.9762690122778087E-2</v>
      </c>
    </row>
    <row r="12611" spans="1:11" x14ac:dyDescent="0.25">
      <c r="A12611" t="s">
        <v>713</v>
      </c>
      <c r="B12611" t="s">
        <v>594</v>
      </c>
      <c r="C12611" t="s">
        <v>595</v>
      </c>
      <c r="D12611" t="str">
        <f>Clef_répartition[[#This Row],[Code association]]&amp;"_"&amp;Clef_répartition[[#This Row],[Nom association]]</f>
        <v>ORPC Morges_Organisations régionales de protection civile Morges</v>
      </c>
      <c r="E12611">
        <f>COUNTIFS(D$2:D12611,Clef_répartition[[#This Row],[Code_Nom]],J$2:J12611,Clef_répartition[[#This Row],[Année]])</f>
        <v>53</v>
      </c>
      <c r="F12611">
        <f>IF(Clef_répartition[[#This Row],[Code_Nom]]=D12610,F12610-1,(COUNTIFS(Clef_répartition[Code_Nom],Clef_répartition[[#This Row],[Code_Nom]],Clef_répartition[Année],Clef_répartition[[#This Row],[Année]])))</f>
        <v>12</v>
      </c>
      <c r="G12611" t="str">
        <f>Clef_répartition[[#This Row],[Code_Nom]]&amp;"_"&amp;Clef_répartition[[#This Row],[Nombre]]&amp;"_"&amp;Clef_répartition[[#This Row],[Année]]</f>
        <v>ORPC Morges_Organisations régionales de protection civile Morges_53_2022</v>
      </c>
      <c r="H12611">
        <v>5645</v>
      </c>
      <c r="I12611" t="s">
        <v>235</v>
      </c>
      <c r="J12611">
        <v>2022</v>
      </c>
      <c r="K12611">
        <v>5.2455561663917903E-3</v>
      </c>
    </row>
    <row r="12612" spans="1:11" x14ac:dyDescent="0.25">
      <c r="A12612" t="s">
        <v>713</v>
      </c>
      <c r="B12612" t="s">
        <v>594</v>
      </c>
      <c r="C12612" t="s">
        <v>595</v>
      </c>
      <c r="D12612" t="str">
        <f>Clef_répartition[[#This Row],[Code association]]&amp;"_"&amp;Clef_répartition[[#This Row],[Nom association]]</f>
        <v>ORPC Morges_Organisations régionales de protection civile Morges</v>
      </c>
      <c r="E12612">
        <f>COUNTIFS(D$2:D12612,Clef_répartition[[#This Row],[Code_Nom]],J$2:J12612,Clef_répartition[[#This Row],[Année]])</f>
        <v>54</v>
      </c>
      <c r="F12612">
        <f>IF(Clef_répartition[[#This Row],[Code_Nom]]=D12611,F12611-1,(COUNTIFS(Clef_répartition[Code_Nom],Clef_répartition[[#This Row],[Code_Nom]],Clef_répartition[Année],Clef_répartition[[#This Row],[Année]])))</f>
        <v>11</v>
      </c>
      <c r="G12612" t="str">
        <f>Clef_répartition[[#This Row],[Code_Nom]]&amp;"_"&amp;Clef_répartition[[#This Row],[Nombre]]&amp;"_"&amp;Clef_répartition[[#This Row],[Année]]</f>
        <v>ORPC Morges_Organisations régionales de protection civile Morges_54_2022</v>
      </c>
      <c r="H12612" s="60">
        <v>5435</v>
      </c>
      <c r="I12612" s="60" t="s">
        <v>245</v>
      </c>
      <c r="J12612" s="60">
        <v>2022</v>
      </c>
      <c r="K12612" s="60">
        <v>7.99431922301631E-3</v>
      </c>
    </row>
    <row r="12613" spans="1:11" x14ac:dyDescent="0.25">
      <c r="A12613" t="s">
        <v>713</v>
      </c>
      <c r="B12613" t="s">
        <v>594</v>
      </c>
      <c r="C12613" t="s">
        <v>595</v>
      </c>
      <c r="D12613" t="str">
        <f>Clef_répartition[[#This Row],[Code association]]&amp;"_"&amp;Clef_répartition[[#This Row],[Nom association]]</f>
        <v>ORPC Morges_Organisations régionales de protection civile Morges</v>
      </c>
      <c r="E12613">
        <f>COUNTIFS(D$2:D12613,Clef_répartition[[#This Row],[Code_Nom]],J$2:J12613,Clef_répartition[[#This Row],[Année]])</f>
        <v>55</v>
      </c>
      <c r="F12613">
        <f>IF(Clef_répartition[[#This Row],[Code_Nom]]=D12612,F12612-1,(COUNTIFS(Clef_répartition[Code_Nom],Clef_répartition[[#This Row],[Code_Nom]],Clef_répartition[Année],Clef_répartition[[#This Row],[Année]])))</f>
        <v>10</v>
      </c>
      <c r="G12613" t="str">
        <f>Clef_répartition[[#This Row],[Code_Nom]]&amp;"_"&amp;Clef_répartition[[#This Row],[Nombre]]&amp;"_"&amp;Clef_répartition[[#This Row],[Année]]</f>
        <v>ORPC Morges_Organisations régionales de protection civile Morges_55_2022</v>
      </c>
      <c r="H12613">
        <v>5436</v>
      </c>
      <c r="I12613" t="s">
        <v>246</v>
      </c>
      <c r="J12613">
        <v>2022</v>
      </c>
      <c r="K12613">
        <v>5.2226498075865864E-3</v>
      </c>
    </row>
    <row r="12614" spans="1:11" x14ac:dyDescent="0.25">
      <c r="A12614" t="s">
        <v>713</v>
      </c>
      <c r="B12614" t="s">
        <v>594</v>
      </c>
      <c r="C12614" t="s">
        <v>595</v>
      </c>
      <c r="D12614" t="str">
        <f>Clef_répartition[[#This Row],[Code association]]&amp;"_"&amp;Clef_répartition[[#This Row],[Nom association]]</f>
        <v>ORPC Morges_Organisations régionales de protection civile Morges</v>
      </c>
      <c r="E12614">
        <f>COUNTIFS(D$2:D12614,Clef_répartition[[#This Row],[Code_Nom]],J$2:J12614,Clef_répartition[[#This Row],[Année]])</f>
        <v>56</v>
      </c>
      <c r="F12614">
        <f>IF(Clef_répartition[[#This Row],[Code_Nom]]=D12613,F12613-1,(COUNTIFS(Clef_répartition[Code_Nom],Clef_répartition[[#This Row],[Code_Nom]],Clef_répartition[Année],Clef_répartition[[#This Row],[Année]])))</f>
        <v>9</v>
      </c>
      <c r="G12614" t="str">
        <f>Clef_répartition[[#This Row],[Code_Nom]]&amp;"_"&amp;Clef_répartition[[#This Row],[Nombre]]&amp;"_"&amp;Clef_répartition[[#This Row],[Année]]</f>
        <v>ORPC Morges_Organisations régionales de protection civile Morges_56_2022</v>
      </c>
      <c r="H12614" s="60">
        <v>5646</v>
      </c>
      <c r="I12614" s="60" t="s">
        <v>247</v>
      </c>
      <c r="J12614" s="60">
        <v>2022</v>
      </c>
      <c r="K12614" s="60">
        <v>6.7310335349092906E-2</v>
      </c>
    </row>
    <row r="12615" spans="1:11" x14ac:dyDescent="0.25">
      <c r="A12615" t="s">
        <v>713</v>
      </c>
      <c r="B12615" t="s">
        <v>594</v>
      </c>
      <c r="C12615" t="s">
        <v>595</v>
      </c>
      <c r="D12615" t="str">
        <f>Clef_répartition[[#This Row],[Code association]]&amp;"_"&amp;Clef_répartition[[#This Row],[Nom association]]</f>
        <v>ORPC Morges_Organisations régionales de protection civile Morges</v>
      </c>
      <c r="E12615">
        <f>COUNTIFS(D$2:D12615,Clef_répartition[[#This Row],[Code_Nom]],J$2:J12615,Clef_répartition[[#This Row],[Année]])</f>
        <v>57</v>
      </c>
      <c r="F12615">
        <f>IF(Clef_répartition[[#This Row],[Code_Nom]]=D12614,F12614-1,(COUNTIFS(Clef_répartition[Code_Nom],Clef_répartition[[#This Row],[Code_Nom]],Clef_répartition[Année],Clef_répartition[[#This Row],[Année]])))</f>
        <v>8</v>
      </c>
      <c r="G12615" t="str">
        <f>Clef_répartition[[#This Row],[Code_Nom]]&amp;"_"&amp;Clef_répartition[[#This Row],[Nombre]]&amp;"_"&amp;Clef_répartition[[#This Row],[Année]]</f>
        <v>ORPC Morges_Organisations régionales de protection civile Morges_57_2022</v>
      </c>
      <c r="H12615" s="60">
        <v>5437</v>
      </c>
      <c r="I12615" s="60" t="s">
        <v>250</v>
      </c>
      <c r="J12615" s="60">
        <v>2022</v>
      </c>
      <c r="K12615" s="60">
        <v>5.1424775517683709E-3</v>
      </c>
    </row>
    <row r="12616" spans="1:11" x14ac:dyDescent="0.25">
      <c r="A12616" t="s">
        <v>713</v>
      </c>
      <c r="B12616" t="s">
        <v>594</v>
      </c>
      <c r="C12616" t="s">
        <v>595</v>
      </c>
      <c r="D12616" t="str">
        <f>Clef_répartition[[#This Row],[Code association]]&amp;"_"&amp;Clef_répartition[[#This Row],[Nom association]]</f>
        <v>ORPC Morges_Organisations régionales de protection civile Morges</v>
      </c>
      <c r="E12616">
        <f>COUNTIFS(D$2:D12616,Clef_répartition[[#This Row],[Code_Nom]],J$2:J12616,Clef_répartition[[#This Row],[Année]])</f>
        <v>58</v>
      </c>
      <c r="F12616">
        <f>IF(Clef_répartition[[#This Row],[Code_Nom]]=D12615,F12615-1,(COUNTIFS(Clef_répartition[Code_Nom],Clef_répartition[[#This Row],[Code_Nom]],Clef_répartition[Année],Clef_répartition[[#This Row],[Année]])))</f>
        <v>7</v>
      </c>
      <c r="G12616" t="str">
        <f>Clef_répartition[[#This Row],[Code_Nom]]&amp;"_"&amp;Clef_répartition[[#This Row],[Nombre]]&amp;"_"&amp;Clef_répartition[[#This Row],[Année]]</f>
        <v>ORPC Morges_Organisations régionales de protection civile Morges_58_2022</v>
      </c>
      <c r="H12616">
        <v>5499</v>
      </c>
      <c r="I12616" t="s">
        <v>252</v>
      </c>
      <c r="J12616">
        <v>2022</v>
      </c>
      <c r="K12616">
        <v>5.6807769836906725E-3</v>
      </c>
    </row>
    <row r="12617" spans="1:11" x14ac:dyDescent="0.25">
      <c r="A12617" t="s">
        <v>713</v>
      </c>
      <c r="B12617" t="s">
        <v>594</v>
      </c>
      <c r="C12617" t="s">
        <v>595</v>
      </c>
      <c r="D12617" t="str">
        <f>Clef_répartition[[#This Row],[Code association]]&amp;"_"&amp;Clef_répartition[[#This Row],[Nom association]]</f>
        <v>ORPC Morges_Organisations régionales de protection civile Morges</v>
      </c>
      <c r="E12617">
        <f>COUNTIFS(D$2:D12617,Clef_répartition[[#This Row],[Code_Nom]],J$2:J12617,Clef_répartition[[#This Row],[Année]])</f>
        <v>59</v>
      </c>
      <c r="F12617">
        <f>IF(Clef_répartition[[#This Row],[Code_Nom]]=D12616,F12616-1,(COUNTIFS(Clef_répartition[Code_Nom],Clef_répartition[[#This Row],[Code_Nom]],Clef_répartition[Année],Clef_répartition[[#This Row],[Année]])))</f>
        <v>6</v>
      </c>
      <c r="G12617" t="str">
        <f>Clef_répartition[[#This Row],[Code_Nom]]&amp;"_"&amp;Clef_répartition[[#This Row],[Nombre]]&amp;"_"&amp;Clef_répartition[[#This Row],[Année]]</f>
        <v>ORPC Morges_Organisations régionales de protection civile Morges_59_2022</v>
      </c>
      <c r="H12617" s="60">
        <v>5649</v>
      </c>
      <c r="I12617" s="60" t="s">
        <v>264</v>
      </c>
      <c r="J12617" s="60">
        <v>2022</v>
      </c>
      <c r="K12617" s="60">
        <v>2.1646509070918085E-2</v>
      </c>
    </row>
    <row r="12618" spans="1:11" x14ac:dyDescent="0.25">
      <c r="A12618" t="s">
        <v>713</v>
      </c>
      <c r="B12618" t="s">
        <v>594</v>
      </c>
      <c r="C12618" t="s">
        <v>595</v>
      </c>
      <c r="D12618" t="str">
        <f>Clef_répartition[[#This Row],[Code association]]&amp;"_"&amp;Clef_répartition[[#This Row],[Nom association]]</f>
        <v>ORPC Morges_Organisations régionales de protection civile Morges</v>
      </c>
      <c r="E12618">
        <f>COUNTIFS(D$2:D12618,Clef_répartition[[#This Row],[Code_Nom]],J$2:J12618,Clef_répartition[[#This Row],[Année]])</f>
        <v>60</v>
      </c>
      <c r="F12618">
        <f>IF(Clef_répartition[[#This Row],[Code_Nom]]=D12617,F12617-1,(COUNTIFS(Clef_répartition[Code_Nom],Clef_répartition[[#This Row],[Code_Nom]],Clef_répartition[Année],Clef_répartition[[#This Row],[Année]])))</f>
        <v>5</v>
      </c>
      <c r="G12618" t="str">
        <f>Clef_répartition[[#This Row],[Code_Nom]]&amp;"_"&amp;Clef_répartition[[#This Row],[Nombre]]&amp;"_"&amp;Clef_répartition[[#This Row],[Année]]</f>
        <v>ORPC Morges_Organisations régionales de protection civile Morges_60_2022</v>
      </c>
      <c r="H12618" s="60">
        <v>5650</v>
      </c>
      <c r="I12618" s="60" t="s">
        <v>276</v>
      </c>
      <c r="J12618" s="60">
        <v>2022</v>
      </c>
      <c r="K12618" s="60">
        <v>2.1417445482866042E-3</v>
      </c>
    </row>
    <row r="12619" spans="1:11" x14ac:dyDescent="0.25">
      <c r="A12619" t="s">
        <v>713</v>
      </c>
      <c r="B12619" t="s">
        <v>594</v>
      </c>
      <c r="C12619" t="s">
        <v>595</v>
      </c>
      <c r="D12619" t="str">
        <f>Clef_répartition[[#This Row],[Code association]]&amp;"_"&amp;Clef_répartition[[#This Row],[Nom association]]</f>
        <v>ORPC Morges_Organisations régionales de protection civile Morges</v>
      </c>
      <c r="E12619">
        <f>COUNTIFS(D$2:D12619,Clef_répartition[[#This Row],[Code_Nom]],J$2:J12619,Clef_répartition[[#This Row],[Année]])</f>
        <v>61</v>
      </c>
      <c r="F12619">
        <f>IF(Clef_répartition[[#This Row],[Code_Nom]]=D12618,F12618-1,(COUNTIFS(Clef_répartition[Code_Nom],Clef_répartition[[#This Row],[Code_Nom]],Clef_répartition[Année],Clef_répartition[[#This Row],[Année]])))</f>
        <v>4</v>
      </c>
      <c r="G12619" t="str">
        <f>Clef_répartition[[#This Row],[Code_Nom]]&amp;"_"&amp;Clef_répartition[[#This Row],[Nombre]]&amp;"_"&amp;Clef_répartition[[#This Row],[Année]]</f>
        <v>ORPC Morges_Organisations régionales de protection civile Morges_61_2022</v>
      </c>
      <c r="H12619" s="60">
        <v>5652</v>
      </c>
      <c r="I12619" s="60" t="s">
        <v>284</v>
      </c>
      <c r="J12619" s="60">
        <v>2022</v>
      </c>
      <c r="K12619" s="60">
        <v>7.04370533260033E-3</v>
      </c>
    </row>
    <row r="12620" spans="1:11" x14ac:dyDescent="0.25">
      <c r="A12620" t="s">
        <v>713</v>
      </c>
      <c r="B12620" t="s">
        <v>594</v>
      </c>
      <c r="C12620" t="s">
        <v>595</v>
      </c>
      <c r="D12620" t="str">
        <f>Clef_répartition[[#This Row],[Code association]]&amp;"_"&amp;Clef_répartition[[#This Row],[Nom association]]</f>
        <v>ORPC Morges_Organisations régionales de protection civile Morges</v>
      </c>
      <c r="E12620">
        <f>COUNTIFS(D$2:D12620,Clef_répartition[[#This Row],[Code_Nom]],J$2:J12620,Clef_répartition[[#This Row],[Année]])</f>
        <v>62</v>
      </c>
      <c r="F12620">
        <f>IF(Clef_répartition[[#This Row],[Code_Nom]]=D12619,F12619-1,(COUNTIFS(Clef_répartition[Code_Nom],Clef_répartition[[#This Row],[Code_Nom]],Clef_répartition[Année],Clef_répartition[[#This Row],[Année]])))</f>
        <v>3</v>
      </c>
      <c r="G12620" t="str">
        <f>Clef_répartition[[#This Row],[Code_Nom]]&amp;"_"&amp;Clef_répartition[[#This Row],[Nombre]]&amp;"_"&amp;Clef_répartition[[#This Row],[Année]]</f>
        <v>ORPC Morges_Organisations régionales de protection civile Morges_62_2022</v>
      </c>
      <c r="H12620" s="60">
        <v>5653</v>
      </c>
      <c r="I12620" s="60" t="s">
        <v>291</v>
      </c>
      <c r="J12620" s="60">
        <v>2022</v>
      </c>
      <c r="K12620" s="60">
        <v>1.0147516950705517E-2</v>
      </c>
    </row>
    <row r="12621" spans="1:11" x14ac:dyDescent="0.25">
      <c r="A12621" t="s">
        <v>713</v>
      </c>
      <c r="B12621" t="s">
        <v>594</v>
      </c>
      <c r="C12621" t="s">
        <v>595</v>
      </c>
      <c r="D12621" t="str">
        <f>Clef_répartition[[#This Row],[Code association]]&amp;"_"&amp;Clef_répartition[[#This Row],[Nom association]]</f>
        <v>ORPC Morges_Organisations régionales de protection civile Morges</v>
      </c>
      <c r="E12621">
        <f>COUNTIFS(D$2:D12621,Clef_répartition[[#This Row],[Code_Nom]],J$2:J12621,Clef_répartition[[#This Row],[Année]])</f>
        <v>63</v>
      </c>
      <c r="F12621">
        <f>IF(Clef_répartition[[#This Row],[Code_Nom]]=D12620,F12620-1,(COUNTIFS(Clef_répartition[Code_Nom],Clef_répartition[[#This Row],[Code_Nom]],Clef_répartition[Année],Clef_répartition[[#This Row],[Année]])))</f>
        <v>2</v>
      </c>
      <c r="G12621" t="str">
        <f>Clef_répartition[[#This Row],[Code_Nom]]&amp;"_"&amp;Clef_répartition[[#This Row],[Nombre]]&amp;"_"&amp;Clef_répartition[[#This Row],[Année]]</f>
        <v>ORPC Morges_Organisations régionales de protection civile Morges_63_2022</v>
      </c>
      <c r="H12621" s="60">
        <v>5654</v>
      </c>
      <c r="I12621" s="60" t="s">
        <v>295</v>
      </c>
      <c r="J12621" s="60">
        <v>2022</v>
      </c>
      <c r="K12621" s="60">
        <v>6.4481400036650177E-3</v>
      </c>
    </row>
    <row r="12622" spans="1:11" x14ac:dyDescent="0.25">
      <c r="A12622" t="s">
        <v>713</v>
      </c>
      <c r="B12622" t="s">
        <v>594</v>
      </c>
      <c r="C12622" t="s">
        <v>595</v>
      </c>
      <c r="D12622" t="str">
        <f>Clef_répartition[[#This Row],[Code association]]&amp;"_"&amp;Clef_répartition[[#This Row],[Nom association]]</f>
        <v>ORPC Morges_Organisations régionales de protection civile Morges</v>
      </c>
      <c r="E12622">
        <f>COUNTIFS(D$2:D12622,Clef_répartition[[#This Row],[Code_Nom]],J$2:J12622,Clef_répartition[[#This Row],[Année]])</f>
        <v>64</v>
      </c>
      <c r="F12622">
        <f>IF(Clef_répartition[[#This Row],[Code_Nom]]=D12621,F12621-1,(COUNTIFS(Clef_répartition[Code_Nom],Clef_répartition[[#This Row],[Code_Nom]],Clef_répartition[Année],Clef_répartition[[#This Row],[Année]])))</f>
        <v>1</v>
      </c>
      <c r="G12622" t="str">
        <f>Clef_répartition[[#This Row],[Code_Nom]]&amp;"_"&amp;Clef_répartition[[#This Row],[Nombre]]&amp;"_"&amp;Clef_répartition[[#This Row],[Année]]</f>
        <v>ORPC Morges_Organisations régionales de protection civile Morges_64_2022</v>
      </c>
      <c r="H12622" s="60">
        <v>5655</v>
      </c>
      <c r="I12622" s="60" t="s">
        <v>297</v>
      </c>
      <c r="J12622" s="60">
        <v>2022</v>
      </c>
      <c r="K12622" s="60">
        <v>1.7374473153747481E-2</v>
      </c>
    </row>
    <row r="12623" spans="1:11" x14ac:dyDescent="0.25">
      <c r="A12623" t="s">
        <v>713</v>
      </c>
      <c r="B12623" t="s">
        <v>683</v>
      </c>
      <c r="C12623" t="s">
        <v>684</v>
      </c>
      <c r="D12623" t="str">
        <f>Clef_répartition[[#This Row],[Code association]]&amp;"_"&amp;Clef_répartition[[#This Row],[Nom association]]</f>
        <v>ORPC Nyon_Organisation régionale de la protection civile du district de Nyon</v>
      </c>
      <c r="E12623">
        <f>COUNTIFS(D$2:D12623,Clef_répartition[[#This Row],[Code_Nom]],J$2:J12623,Clef_répartition[[#This Row],[Année]])</f>
        <v>1</v>
      </c>
      <c r="F12623">
        <f>IF(Clef_répartition[[#This Row],[Code_Nom]]=D12622,F12622-1,(COUNTIFS(Clef_répartition[Code_Nom],Clef_répartition[[#This Row],[Code_Nom]],Clef_répartition[Année],Clef_répartition[[#This Row],[Année]])))</f>
        <v>47</v>
      </c>
      <c r="G12623" t="str">
        <f>Clef_répartition[[#This Row],[Code_Nom]]&amp;"_"&amp;Clef_répartition[[#This Row],[Nombre]]&amp;"_"&amp;Clef_répartition[[#This Row],[Année]]</f>
        <v>ORPC Nyon_Organisation régionale de la protection civile du district de Nyon_1_2022</v>
      </c>
      <c r="H12623">
        <v>5701</v>
      </c>
      <c r="I12623" t="s">
        <v>5</v>
      </c>
      <c r="J12623">
        <v>2022</v>
      </c>
      <c r="K12623">
        <v>2.1700000000000001E-3</v>
      </c>
    </row>
    <row r="12624" spans="1:11" x14ac:dyDescent="0.25">
      <c r="A12624" t="s">
        <v>713</v>
      </c>
      <c r="B12624" t="s">
        <v>683</v>
      </c>
      <c r="C12624" t="s">
        <v>684</v>
      </c>
      <c r="D12624" t="str">
        <f>Clef_répartition[[#This Row],[Code association]]&amp;"_"&amp;Clef_répartition[[#This Row],[Nom association]]</f>
        <v>ORPC Nyon_Organisation régionale de la protection civile du district de Nyon</v>
      </c>
      <c r="E12624">
        <f>COUNTIFS(D$2:D12624,Clef_répartition[[#This Row],[Code_Nom]],J$2:J12624,Clef_répartition[[#This Row],[Année]])</f>
        <v>2</v>
      </c>
      <c r="F12624">
        <f>IF(Clef_répartition[[#This Row],[Code_Nom]]=D12623,F12623-1,(COUNTIFS(Clef_répartition[Code_Nom],Clef_répartition[[#This Row],[Code_Nom]],Clef_répartition[Année],Clef_répartition[[#This Row],[Année]])))</f>
        <v>46</v>
      </c>
      <c r="G12624" t="str">
        <f>Clef_répartition[[#This Row],[Code_Nom]]&amp;"_"&amp;Clef_répartition[[#This Row],[Nombre]]&amp;"_"&amp;Clef_répartition[[#This Row],[Année]]</f>
        <v>ORPC Nyon_Organisation régionale de la protection civile du district de Nyon_2_2022</v>
      </c>
      <c r="H12624">
        <v>5702</v>
      </c>
      <c r="I12624" t="s">
        <v>7</v>
      </c>
      <c r="J12624">
        <v>2022</v>
      </c>
      <c r="K12624">
        <v>2.8289999999999999E-2</v>
      </c>
    </row>
    <row r="12625" spans="1:11" x14ac:dyDescent="0.25">
      <c r="A12625" t="s">
        <v>713</v>
      </c>
      <c r="B12625" t="s">
        <v>683</v>
      </c>
      <c r="C12625" t="s">
        <v>684</v>
      </c>
      <c r="D12625" t="str">
        <f>Clef_répartition[[#This Row],[Code association]]&amp;"_"&amp;Clef_répartition[[#This Row],[Nom association]]</f>
        <v>ORPC Nyon_Organisation régionale de la protection civile du district de Nyon</v>
      </c>
      <c r="E12625">
        <f>COUNTIFS(D$2:D12625,Clef_répartition[[#This Row],[Code_Nom]],J$2:J12625,Clef_répartition[[#This Row],[Année]])</f>
        <v>3</v>
      </c>
      <c r="F12625">
        <f>IF(Clef_répartition[[#This Row],[Code_Nom]]=D12624,F12624-1,(COUNTIFS(Clef_répartition[Code_Nom],Clef_répartition[[#This Row],[Code_Nom]],Clef_répartition[Année],Clef_répartition[[#This Row],[Année]])))</f>
        <v>45</v>
      </c>
      <c r="G12625" t="str">
        <f>Clef_répartition[[#This Row],[Code_Nom]]&amp;"_"&amp;Clef_répartition[[#This Row],[Nombre]]&amp;"_"&amp;Clef_répartition[[#This Row],[Année]]</f>
        <v>ORPC Nyon_Organisation régionale de la protection civile du district de Nyon_3_2022</v>
      </c>
      <c r="H12625">
        <v>5703</v>
      </c>
      <c r="I12625" t="s">
        <v>13</v>
      </c>
      <c r="J12625">
        <v>2022</v>
      </c>
      <c r="K12625">
        <v>1.427E-2</v>
      </c>
    </row>
    <row r="12626" spans="1:11" x14ac:dyDescent="0.25">
      <c r="A12626" t="s">
        <v>713</v>
      </c>
      <c r="B12626" t="s">
        <v>683</v>
      </c>
      <c r="C12626" t="s">
        <v>684</v>
      </c>
      <c r="D12626" t="str">
        <f>Clef_répartition[[#This Row],[Code association]]&amp;"_"&amp;Clef_répartition[[#This Row],[Nom association]]</f>
        <v>ORPC Nyon_Organisation régionale de la protection civile du district de Nyon</v>
      </c>
      <c r="E12626">
        <f>COUNTIFS(D$2:D12626,Clef_répartition[[#This Row],[Code_Nom]],J$2:J12626,Clef_répartition[[#This Row],[Année]])</f>
        <v>4</v>
      </c>
      <c r="F12626">
        <f>IF(Clef_répartition[[#This Row],[Code_Nom]]=D12625,F12625-1,(COUNTIFS(Clef_répartition[Code_Nom],Clef_répartition[[#This Row],[Code_Nom]],Clef_répartition[Année],Clef_répartition[[#This Row],[Année]])))</f>
        <v>44</v>
      </c>
      <c r="G12626" t="str">
        <f>Clef_répartition[[#This Row],[Code_Nom]]&amp;"_"&amp;Clef_répartition[[#This Row],[Nombre]]&amp;"_"&amp;Clef_répartition[[#This Row],[Année]]</f>
        <v>ORPC Nyon_Organisation régionale de la protection civile du district de Nyon_4_2022</v>
      </c>
      <c r="H12626">
        <v>5704</v>
      </c>
      <c r="I12626" t="s">
        <v>16</v>
      </c>
      <c r="J12626">
        <v>2022</v>
      </c>
      <c r="K12626">
        <v>1.8630000000000001E-2</v>
      </c>
    </row>
    <row r="12627" spans="1:11" x14ac:dyDescent="0.25">
      <c r="A12627" t="s">
        <v>713</v>
      </c>
      <c r="B12627" t="s">
        <v>683</v>
      </c>
      <c r="C12627" t="s">
        <v>684</v>
      </c>
      <c r="D12627" t="str">
        <f>Clef_répartition[[#This Row],[Code association]]&amp;"_"&amp;Clef_répartition[[#This Row],[Nom association]]</f>
        <v>ORPC Nyon_Organisation régionale de la protection civile du district de Nyon</v>
      </c>
      <c r="E12627">
        <f>COUNTIFS(D$2:D12627,Clef_répartition[[#This Row],[Code_Nom]],J$2:J12627,Clef_répartition[[#This Row],[Année]])</f>
        <v>5</v>
      </c>
      <c r="F12627">
        <f>IF(Clef_répartition[[#This Row],[Code_Nom]]=D12626,F12626-1,(COUNTIFS(Clef_répartition[Code_Nom],Clef_répartition[[#This Row],[Code_Nom]],Clef_répartition[Année],Clef_répartition[[#This Row],[Année]])))</f>
        <v>43</v>
      </c>
      <c r="G12627" t="str">
        <f>Clef_répartition[[#This Row],[Code_Nom]]&amp;"_"&amp;Clef_répartition[[#This Row],[Nombre]]&amp;"_"&amp;Clef_répartition[[#This Row],[Année]]</f>
        <v>ORPC Nyon_Organisation régionale de la protection civile du district de Nyon_5_2022</v>
      </c>
      <c r="H12627">
        <v>5705</v>
      </c>
      <c r="I12627" t="s">
        <v>27</v>
      </c>
      <c r="J12627">
        <v>2022</v>
      </c>
      <c r="K12627">
        <v>8.5199999999999998E-3</v>
      </c>
    </row>
    <row r="12628" spans="1:11" x14ac:dyDescent="0.25">
      <c r="A12628" t="s">
        <v>713</v>
      </c>
      <c r="B12628" t="s">
        <v>683</v>
      </c>
      <c r="C12628" t="s">
        <v>684</v>
      </c>
      <c r="D12628" t="str">
        <f>Clef_répartition[[#This Row],[Code association]]&amp;"_"&amp;Clef_répartition[[#This Row],[Nom association]]</f>
        <v>ORPC Nyon_Organisation régionale de la protection civile du district de Nyon</v>
      </c>
      <c r="E12628">
        <f>COUNTIFS(D$2:D12628,Clef_répartition[[#This Row],[Code_Nom]],J$2:J12628,Clef_répartition[[#This Row],[Année]])</f>
        <v>6</v>
      </c>
      <c r="F12628">
        <f>IF(Clef_répartition[[#This Row],[Code_Nom]]=D12627,F12627-1,(COUNTIFS(Clef_répartition[Code_Nom],Clef_répartition[[#This Row],[Code_Nom]],Clef_répartition[Année],Clef_répartition[[#This Row],[Année]])))</f>
        <v>42</v>
      </c>
      <c r="G12628" t="str">
        <f>Clef_répartition[[#This Row],[Code_Nom]]&amp;"_"&amp;Clef_répartition[[#This Row],[Nombre]]&amp;"_"&amp;Clef_répartition[[#This Row],[Année]]</f>
        <v>ORPC Nyon_Organisation régionale de la protection civile du district de Nyon_6_2022</v>
      </c>
      <c r="H12628">
        <v>5706</v>
      </c>
      <c r="I12628" t="s">
        <v>29</v>
      </c>
      <c r="J12628">
        <v>2022</v>
      </c>
      <c r="K12628">
        <v>1.1180000000000001E-2</v>
      </c>
    </row>
    <row r="12629" spans="1:11" x14ac:dyDescent="0.25">
      <c r="A12629" t="s">
        <v>713</v>
      </c>
      <c r="B12629" t="s">
        <v>683</v>
      </c>
      <c r="C12629" t="s">
        <v>684</v>
      </c>
      <c r="D12629" t="str">
        <f>Clef_répartition[[#This Row],[Code association]]&amp;"_"&amp;Clef_répartition[[#This Row],[Nom association]]</f>
        <v>ORPC Nyon_Organisation régionale de la protection civile du district de Nyon</v>
      </c>
      <c r="E12629">
        <f>COUNTIFS(D$2:D12629,Clef_répartition[[#This Row],[Code_Nom]],J$2:J12629,Clef_répartition[[#This Row],[Année]])</f>
        <v>7</v>
      </c>
      <c r="F12629">
        <f>IF(Clef_répartition[[#This Row],[Code_Nom]]=D12628,F12628-1,(COUNTIFS(Clef_répartition[Code_Nom],Clef_répartition[[#This Row],[Code_Nom]],Clef_répartition[Année],Clef_répartition[[#This Row],[Année]])))</f>
        <v>41</v>
      </c>
      <c r="G12629" t="str">
        <f>Clef_répartition[[#This Row],[Code_Nom]]&amp;"_"&amp;Clef_répartition[[#This Row],[Nombre]]&amp;"_"&amp;Clef_répartition[[#This Row],[Année]]</f>
        <v>ORPC Nyon_Organisation régionale de la protection civile du district de Nyon_7_2022</v>
      </c>
      <c r="H12629">
        <v>5852</v>
      </c>
      <c r="I12629" t="s">
        <v>41</v>
      </c>
      <c r="J12629">
        <v>2022</v>
      </c>
      <c r="K12629">
        <v>4.9399999999999999E-3</v>
      </c>
    </row>
    <row r="12630" spans="1:11" x14ac:dyDescent="0.25">
      <c r="A12630" t="s">
        <v>713</v>
      </c>
      <c r="B12630" t="s">
        <v>683</v>
      </c>
      <c r="C12630" t="s">
        <v>684</v>
      </c>
      <c r="D12630" t="str">
        <f>Clef_répartition[[#This Row],[Code association]]&amp;"_"&amp;Clef_répartition[[#This Row],[Nom association]]</f>
        <v>ORPC Nyon_Organisation régionale de la protection civile du district de Nyon</v>
      </c>
      <c r="E12630">
        <f>COUNTIFS(D$2:D12630,Clef_répartition[[#This Row],[Code_Nom]],J$2:J12630,Clef_répartition[[#This Row],[Année]])</f>
        <v>8</v>
      </c>
      <c r="F12630">
        <f>IF(Clef_répartition[[#This Row],[Code_Nom]]=D12629,F12629-1,(COUNTIFS(Clef_répartition[Code_Nom],Clef_répartition[[#This Row],[Code_Nom]],Clef_répartition[Année],Clef_répartition[[#This Row],[Année]])))</f>
        <v>40</v>
      </c>
      <c r="G12630" t="str">
        <f>Clef_répartition[[#This Row],[Code_Nom]]&amp;"_"&amp;Clef_répartition[[#This Row],[Nombre]]&amp;"_"&amp;Clef_répartition[[#This Row],[Année]]</f>
        <v>ORPC Nyon_Organisation régionale de la protection civile du district de Nyon_8_2022</v>
      </c>
      <c r="H12630">
        <v>5853</v>
      </c>
      <c r="I12630" t="s">
        <v>42</v>
      </c>
      <c r="J12630">
        <v>2022</v>
      </c>
      <c r="K12630">
        <v>7.4200000000000004E-3</v>
      </c>
    </row>
    <row r="12631" spans="1:11" x14ac:dyDescent="0.25">
      <c r="A12631" t="s">
        <v>713</v>
      </c>
      <c r="B12631" t="s">
        <v>683</v>
      </c>
      <c r="C12631" t="s">
        <v>684</v>
      </c>
      <c r="D12631" t="str">
        <f>Clef_répartition[[#This Row],[Code association]]&amp;"_"&amp;Clef_répartition[[#This Row],[Nom association]]</f>
        <v>ORPC Nyon_Organisation régionale de la protection civile du district de Nyon</v>
      </c>
      <c r="E12631">
        <f>COUNTIFS(D$2:D12631,Clef_répartition[[#This Row],[Code_Nom]],J$2:J12631,Clef_répartition[[#This Row],[Année]])</f>
        <v>9</v>
      </c>
      <c r="F12631">
        <f>IF(Clef_répartition[[#This Row],[Code_Nom]]=D12630,F12630-1,(COUNTIFS(Clef_répartition[Code_Nom],Clef_répartition[[#This Row],[Code_Nom]],Clef_répartition[Année],Clef_répartition[[#This Row],[Année]])))</f>
        <v>39</v>
      </c>
      <c r="G12631" t="str">
        <f>Clef_répartition[[#This Row],[Code_Nom]]&amp;"_"&amp;Clef_répartition[[#This Row],[Nombre]]&amp;"_"&amp;Clef_répartition[[#This Row],[Année]]</f>
        <v>ORPC Nyon_Organisation régionale de la protection civile du district de Nyon_9_2022</v>
      </c>
      <c r="H12631" s="60">
        <v>5854</v>
      </c>
      <c r="I12631" s="60" t="s">
        <v>43</v>
      </c>
      <c r="J12631" s="60">
        <v>2022</v>
      </c>
      <c r="K12631" s="60">
        <v>3.9899999999999996E-3</v>
      </c>
    </row>
    <row r="12632" spans="1:11" x14ac:dyDescent="0.25">
      <c r="A12632" t="s">
        <v>713</v>
      </c>
      <c r="B12632" t="s">
        <v>683</v>
      </c>
      <c r="C12632" t="s">
        <v>684</v>
      </c>
      <c r="D12632" t="str">
        <f>Clef_répartition[[#This Row],[Code association]]&amp;"_"&amp;Clef_répartition[[#This Row],[Nom association]]</f>
        <v>ORPC Nyon_Organisation régionale de la protection civile du district de Nyon</v>
      </c>
      <c r="E12632">
        <f>COUNTIFS(D$2:D12632,Clef_répartition[[#This Row],[Code_Nom]],J$2:J12632,Clef_répartition[[#This Row],[Année]])</f>
        <v>10</v>
      </c>
      <c r="F12632">
        <f>IF(Clef_répartition[[#This Row],[Code_Nom]]=D12631,F12631-1,(COUNTIFS(Clef_répartition[Code_Nom],Clef_répartition[[#This Row],[Code_Nom]],Clef_répartition[Année],Clef_répartition[[#This Row],[Année]])))</f>
        <v>38</v>
      </c>
      <c r="G12632" t="str">
        <f>Clef_répartition[[#This Row],[Code_Nom]]&amp;"_"&amp;Clef_répartition[[#This Row],[Nombre]]&amp;"_"&amp;Clef_répartition[[#This Row],[Année]]</f>
        <v>ORPC Nyon_Organisation régionale de la protection civile du district de Nyon_10_2022</v>
      </c>
      <c r="H12632">
        <v>5707</v>
      </c>
      <c r="I12632" t="s">
        <v>52</v>
      </c>
      <c r="J12632">
        <v>2022</v>
      </c>
      <c r="K12632">
        <v>1.277E-2</v>
      </c>
    </row>
    <row r="12633" spans="1:11" x14ac:dyDescent="0.25">
      <c r="A12633" t="s">
        <v>713</v>
      </c>
      <c r="B12633" t="s">
        <v>683</v>
      </c>
      <c r="C12633" t="s">
        <v>684</v>
      </c>
      <c r="D12633" t="str">
        <f>Clef_répartition[[#This Row],[Code association]]&amp;"_"&amp;Clef_répartition[[#This Row],[Nom association]]</f>
        <v>ORPC Nyon_Organisation régionale de la protection civile du district de Nyon</v>
      </c>
      <c r="E12633">
        <f>COUNTIFS(D$2:D12633,Clef_répartition[[#This Row],[Code_Nom]],J$2:J12633,Clef_répartition[[#This Row],[Année]])</f>
        <v>11</v>
      </c>
      <c r="F12633">
        <f>IF(Clef_répartition[[#This Row],[Code_Nom]]=D12632,F12632-1,(COUNTIFS(Clef_répartition[Code_Nom],Clef_répartition[[#This Row],[Code_Nom]],Clef_répartition[Année],Clef_répartition[[#This Row],[Année]])))</f>
        <v>37</v>
      </c>
      <c r="G12633" t="str">
        <f>Clef_répartition[[#This Row],[Code_Nom]]&amp;"_"&amp;Clef_répartition[[#This Row],[Nombre]]&amp;"_"&amp;Clef_répartition[[#This Row],[Année]]</f>
        <v>ORPC Nyon_Organisation régionale de la protection civile du district de Nyon_11_2022</v>
      </c>
      <c r="H12633">
        <v>5708</v>
      </c>
      <c r="I12633" t="s">
        <v>53</v>
      </c>
      <c r="J12633">
        <v>2022</v>
      </c>
      <c r="K12633">
        <v>9.6500000000000006E-3</v>
      </c>
    </row>
    <row r="12634" spans="1:11" x14ac:dyDescent="0.25">
      <c r="A12634" t="s">
        <v>713</v>
      </c>
      <c r="B12634" t="s">
        <v>683</v>
      </c>
      <c r="C12634" t="s">
        <v>684</v>
      </c>
      <c r="D12634" t="str">
        <f>Clef_répartition[[#This Row],[Code association]]&amp;"_"&amp;Clef_répartition[[#This Row],[Nom association]]</f>
        <v>ORPC Nyon_Organisation régionale de la protection civile du district de Nyon</v>
      </c>
      <c r="E12634">
        <f>COUNTIFS(D$2:D12634,Clef_répartition[[#This Row],[Code_Nom]],J$2:J12634,Clef_répartition[[#This Row],[Année]])</f>
        <v>12</v>
      </c>
      <c r="F12634">
        <f>IF(Clef_répartition[[#This Row],[Code_Nom]]=D12633,F12633-1,(COUNTIFS(Clef_répartition[Code_Nom],Clef_répartition[[#This Row],[Code_Nom]],Clef_répartition[Année],Clef_répartition[[#This Row],[Année]])))</f>
        <v>36</v>
      </c>
      <c r="G12634" t="str">
        <f>Clef_répartition[[#This Row],[Code_Nom]]&amp;"_"&amp;Clef_répartition[[#This Row],[Nombre]]&amp;"_"&amp;Clef_répartition[[#This Row],[Année]]</f>
        <v>ORPC Nyon_Organisation régionale de la protection civile du district de Nyon_12_2022</v>
      </c>
      <c r="H12634">
        <v>5709</v>
      </c>
      <c r="I12634" t="s">
        <v>62</v>
      </c>
      <c r="J12634">
        <v>2022</v>
      </c>
      <c r="K12634">
        <v>1.2120000000000001E-2</v>
      </c>
    </row>
    <row r="12635" spans="1:11" x14ac:dyDescent="0.25">
      <c r="A12635" t="s">
        <v>713</v>
      </c>
      <c r="B12635" t="s">
        <v>683</v>
      </c>
      <c r="C12635" t="s">
        <v>684</v>
      </c>
      <c r="D12635" t="str">
        <f>Clef_répartition[[#This Row],[Code association]]&amp;"_"&amp;Clef_répartition[[#This Row],[Nom association]]</f>
        <v>ORPC Nyon_Organisation régionale de la protection civile du district de Nyon</v>
      </c>
      <c r="E12635">
        <f>COUNTIFS(D$2:D12635,Clef_répartition[[#This Row],[Code_Nom]],J$2:J12635,Clef_répartition[[#This Row],[Année]])</f>
        <v>13</v>
      </c>
      <c r="F12635">
        <f>IF(Clef_répartition[[#This Row],[Code_Nom]]=D12634,F12634-1,(COUNTIFS(Clef_répartition[Code_Nom],Clef_répartition[[#This Row],[Code_Nom]],Clef_répartition[Année],Clef_répartition[[#This Row],[Année]])))</f>
        <v>35</v>
      </c>
      <c r="G12635" t="str">
        <f>Clef_répartition[[#This Row],[Code_Nom]]&amp;"_"&amp;Clef_répartition[[#This Row],[Nombre]]&amp;"_"&amp;Clef_répartition[[#This Row],[Année]]</f>
        <v>ORPC Nyon_Organisation régionale de la protection civile du district de Nyon_13_2022</v>
      </c>
      <c r="H12635">
        <v>5710</v>
      </c>
      <c r="I12635" t="s">
        <v>69</v>
      </c>
      <c r="J12635">
        <v>2022</v>
      </c>
      <c r="K12635">
        <v>4.8799999999999998E-3</v>
      </c>
    </row>
    <row r="12636" spans="1:11" x14ac:dyDescent="0.25">
      <c r="A12636" t="s">
        <v>713</v>
      </c>
      <c r="B12636" t="s">
        <v>683</v>
      </c>
      <c r="C12636" t="s">
        <v>684</v>
      </c>
      <c r="D12636" t="str">
        <f>Clef_répartition[[#This Row],[Code association]]&amp;"_"&amp;Clef_répartition[[#This Row],[Nom association]]</f>
        <v>ORPC Nyon_Organisation régionale de la protection civile du district de Nyon</v>
      </c>
      <c r="E12636">
        <f>COUNTIFS(D$2:D12636,Clef_répartition[[#This Row],[Code_Nom]],J$2:J12636,Clef_répartition[[#This Row],[Année]])</f>
        <v>14</v>
      </c>
      <c r="F12636">
        <f>IF(Clef_répartition[[#This Row],[Code_Nom]]=D12635,F12635-1,(COUNTIFS(Clef_répartition[Code_Nom],Clef_répartition[[#This Row],[Code_Nom]],Clef_répartition[Année],Clef_répartition[[#This Row],[Année]])))</f>
        <v>34</v>
      </c>
      <c r="G12636" t="str">
        <f>Clef_répartition[[#This Row],[Code_Nom]]&amp;"_"&amp;Clef_répartition[[#This Row],[Nombre]]&amp;"_"&amp;Clef_répartition[[#This Row],[Année]]</f>
        <v>ORPC Nyon_Organisation régionale de la protection civile du district de Nyon_14_2022</v>
      </c>
      <c r="H12636">
        <v>5711</v>
      </c>
      <c r="I12636" t="s">
        <v>70</v>
      </c>
      <c r="J12636">
        <v>2022</v>
      </c>
      <c r="K12636">
        <v>2.8809999999999999E-2</v>
      </c>
    </row>
    <row r="12637" spans="1:11" x14ac:dyDescent="0.25">
      <c r="A12637" t="s">
        <v>713</v>
      </c>
      <c r="B12637" t="s">
        <v>683</v>
      </c>
      <c r="C12637" t="s">
        <v>684</v>
      </c>
      <c r="D12637" t="str">
        <f>Clef_répartition[[#This Row],[Code association]]&amp;"_"&amp;Clef_répartition[[#This Row],[Nom association]]</f>
        <v>ORPC Nyon_Organisation régionale de la protection civile du district de Nyon</v>
      </c>
      <c r="E12637">
        <f>COUNTIFS(D$2:D12637,Clef_répartition[[#This Row],[Code_Nom]],J$2:J12637,Clef_répartition[[#This Row],[Année]])</f>
        <v>15</v>
      </c>
      <c r="F12637">
        <f>IF(Clef_répartition[[#This Row],[Code_Nom]]=D12636,F12636-1,(COUNTIFS(Clef_répartition[Code_Nom],Clef_répartition[[#This Row],[Code_Nom]],Clef_répartition[Année],Clef_répartition[[#This Row],[Année]])))</f>
        <v>33</v>
      </c>
      <c r="G12637" t="str">
        <f>Clef_répartition[[#This Row],[Code_Nom]]&amp;"_"&amp;Clef_répartition[[#This Row],[Nombre]]&amp;"_"&amp;Clef_répartition[[#This Row],[Année]]</f>
        <v>ORPC Nyon_Organisation régionale de la protection civile du district de Nyon_15_2022</v>
      </c>
      <c r="H12637">
        <v>5712</v>
      </c>
      <c r="I12637" t="s">
        <v>72</v>
      </c>
      <c r="J12637">
        <v>2022</v>
      </c>
      <c r="K12637">
        <v>3.082E-2</v>
      </c>
    </row>
    <row r="12638" spans="1:11" x14ac:dyDescent="0.25">
      <c r="A12638" t="s">
        <v>713</v>
      </c>
      <c r="B12638" t="s">
        <v>683</v>
      </c>
      <c r="C12638" t="s">
        <v>684</v>
      </c>
      <c r="D12638" t="str">
        <f>Clef_répartition[[#This Row],[Code association]]&amp;"_"&amp;Clef_répartition[[#This Row],[Nom association]]</f>
        <v>ORPC Nyon_Organisation régionale de la protection civile du district de Nyon</v>
      </c>
      <c r="E12638">
        <f>COUNTIFS(D$2:D12638,Clef_répartition[[#This Row],[Code_Nom]],J$2:J12638,Clef_répartition[[#This Row],[Année]])</f>
        <v>16</v>
      </c>
      <c r="F12638">
        <f>IF(Clef_répartition[[#This Row],[Code_Nom]]=D12637,F12637-1,(COUNTIFS(Clef_répartition[Code_Nom],Clef_répartition[[#This Row],[Code_Nom]],Clef_répartition[Année],Clef_répartition[[#This Row],[Année]])))</f>
        <v>32</v>
      </c>
      <c r="G12638" t="str">
        <f>Clef_répartition[[#This Row],[Code_Nom]]&amp;"_"&amp;Clef_répartition[[#This Row],[Nombre]]&amp;"_"&amp;Clef_répartition[[#This Row],[Année]]</f>
        <v>ORPC Nyon_Organisation régionale de la protection civile du district de Nyon_16_2022</v>
      </c>
      <c r="H12638">
        <v>5713</v>
      </c>
      <c r="I12638" t="s">
        <v>80</v>
      </c>
      <c r="J12638">
        <v>2022</v>
      </c>
      <c r="K12638">
        <v>2.2780000000000002E-2</v>
      </c>
    </row>
    <row r="12639" spans="1:11" x14ac:dyDescent="0.25">
      <c r="A12639" t="s">
        <v>713</v>
      </c>
      <c r="B12639" t="s">
        <v>683</v>
      </c>
      <c r="C12639" t="s">
        <v>684</v>
      </c>
      <c r="D12639" t="str">
        <f>Clef_répartition[[#This Row],[Code association]]&amp;"_"&amp;Clef_répartition[[#This Row],[Nom association]]</f>
        <v>ORPC Nyon_Organisation régionale de la protection civile du district de Nyon</v>
      </c>
      <c r="E12639">
        <f>COUNTIFS(D$2:D12639,Clef_répartition[[#This Row],[Code_Nom]],J$2:J12639,Clef_répartition[[#This Row],[Année]])</f>
        <v>17</v>
      </c>
      <c r="F12639">
        <f>IF(Clef_répartition[[#This Row],[Code_Nom]]=D12638,F12638-1,(COUNTIFS(Clef_répartition[Code_Nom],Clef_répartition[[#This Row],[Code_Nom]],Clef_répartition[Année],Clef_répartition[[#This Row],[Année]])))</f>
        <v>31</v>
      </c>
      <c r="G12639" t="str">
        <f>Clef_répartition[[#This Row],[Code_Nom]]&amp;"_"&amp;Clef_répartition[[#This Row],[Nombre]]&amp;"_"&amp;Clef_répartition[[#This Row],[Année]]</f>
        <v>ORPC Nyon_Organisation régionale de la protection civile du district de Nyon_17_2022</v>
      </c>
      <c r="H12639">
        <v>5714</v>
      </c>
      <c r="I12639" t="s">
        <v>81</v>
      </c>
      <c r="J12639">
        <v>2022</v>
      </c>
      <c r="K12639">
        <v>1.179E-2</v>
      </c>
    </row>
    <row r="12640" spans="1:11" x14ac:dyDescent="0.25">
      <c r="A12640" t="s">
        <v>713</v>
      </c>
      <c r="B12640" t="s">
        <v>683</v>
      </c>
      <c r="C12640" t="s">
        <v>684</v>
      </c>
      <c r="D12640" t="str">
        <f>Clef_répartition[[#This Row],[Code association]]&amp;"_"&amp;Clef_répartition[[#This Row],[Nom association]]</f>
        <v>ORPC Nyon_Organisation régionale de la protection civile du district de Nyon</v>
      </c>
      <c r="E12640">
        <f>COUNTIFS(D$2:D12640,Clef_répartition[[#This Row],[Code_Nom]],J$2:J12640,Clef_répartition[[#This Row],[Année]])</f>
        <v>18</v>
      </c>
      <c r="F12640">
        <f>IF(Clef_répartition[[#This Row],[Code_Nom]]=D12639,F12639-1,(COUNTIFS(Clef_répartition[Code_Nom],Clef_répartition[[#This Row],[Code_Nom]],Clef_répartition[Année],Clef_répartition[[#This Row],[Année]])))</f>
        <v>30</v>
      </c>
      <c r="G12640" t="str">
        <f>Clef_répartition[[#This Row],[Code_Nom]]&amp;"_"&amp;Clef_répartition[[#This Row],[Nombre]]&amp;"_"&amp;Clef_répartition[[#This Row],[Année]]</f>
        <v>ORPC Nyon_Organisation régionale de la protection civile du district de Nyon_18_2022</v>
      </c>
      <c r="H12640" s="60">
        <v>5715</v>
      </c>
      <c r="I12640" s="60" t="s">
        <v>97</v>
      </c>
      <c r="J12640" s="60">
        <v>2022</v>
      </c>
      <c r="K12640" s="60">
        <v>1.0999999999999999E-2</v>
      </c>
    </row>
    <row r="12641" spans="1:11" x14ac:dyDescent="0.25">
      <c r="A12641" t="s">
        <v>713</v>
      </c>
      <c r="B12641" t="s">
        <v>683</v>
      </c>
      <c r="C12641" t="s">
        <v>684</v>
      </c>
      <c r="D12641" t="str">
        <f>Clef_répartition[[#This Row],[Code association]]&amp;"_"&amp;Clef_répartition[[#This Row],[Nom association]]</f>
        <v>ORPC Nyon_Organisation régionale de la protection civile du district de Nyon</v>
      </c>
      <c r="E12641">
        <f>COUNTIFS(D$2:D12641,Clef_répartition[[#This Row],[Code_Nom]],J$2:J12641,Clef_répartition[[#This Row],[Année]])</f>
        <v>19</v>
      </c>
      <c r="F12641">
        <f>IF(Clef_répartition[[#This Row],[Code_Nom]]=D12640,F12640-1,(COUNTIFS(Clef_répartition[Code_Nom],Clef_répartition[[#This Row],[Code_Nom]],Clef_répartition[Année],Clef_répartition[[#This Row],[Année]])))</f>
        <v>29</v>
      </c>
      <c r="G12641" t="str">
        <f>Clef_répartition[[#This Row],[Code_Nom]]&amp;"_"&amp;Clef_répartition[[#This Row],[Nombre]]&amp;"_"&amp;Clef_répartition[[#This Row],[Année]]</f>
        <v>ORPC Nyon_Organisation régionale de la protection civile du district de Nyon_19_2022</v>
      </c>
      <c r="H12641">
        <v>5855</v>
      </c>
      <c r="I12641" t="s">
        <v>98</v>
      </c>
      <c r="J12641">
        <v>2022</v>
      </c>
      <c r="K12641">
        <v>6.0899999999999999E-3</v>
      </c>
    </row>
    <row r="12642" spans="1:11" x14ac:dyDescent="0.25">
      <c r="A12642" t="s">
        <v>713</v>
      </c>
      <c r="B12642" t="s">
        <v>683</v>
      </c>
      <c r="C12642" t="s">
        <v>684</v>
      </c>
      <c r="D12642" t="str">
        <f>Clef_répartition[[#This Row],[Code association]]&amp;"_"&amp;Clef_répartition[[#This Row],[Nom association]]</f>
        <v>ORPC Nyon_Organisation régionale de la protection civile du district de Nyon</v>
      </c>
      <c r="E12642">
        <f>COUNTIFS(D$2:D12642,Clef_répartition[[#This Row],[Code_Nom]],J$2:J12642,Clef_répartition[[#This Row],[Année]])</f>
        <v>20</v>
      </c>
      <c r="F12642">
        <f>IF(Clef_répartition[[#This Row],[Code_Nom]]=D12641,F12641-1,(COUNTIFS(Clef_répartition[Code_Nom],Clef_répartition[[#This Row],[Code_Nom]],Clef_répartition[Année],Clef_répartition[[#This Row],[Année]])))</f>
        <v>28</v>
      </c>
      <c r="G12642" t="str">
        <f>Clef_répartition[[#This Row],[Code_Nom]]&amp;"_"&amp;Clef_répartition[[#This Row],[Nombre]]&amp;"_"&amp;Clef_répartition[[#This Row],[Année]]</f>
        <v>ORPC Nyon_Organisation régionale de la protection civile du district de Nyon_20_2022</v>
      </c>
      <c r="H12642">
        <v>5856</v>
      </c>
      <c r="I12642" t="s">
        <v>106</v>
      </c>
      <c r="J12642">
        <v>2022</v>
      </c>
      <c r="K12642">
        <v>7.2300000000000003E-3</v>
      </c>
    </row>
    <row r="12643" spans="1:11" x14ac:dyDescent="0.25">
      <c r="A12643" t="s">
        <v>713</v>
      </c>
      <c r="B12643" t="s">
        <v>683</v>
      </c>
      <c r="C12643" t="s">
        <v>684</v>
      </c>
      <c r="D12643" t="str">
        <f>Clef_répartition[[#This Row],[Code association]]&amp;"_"&amp;Clef_répartition[[#This Row],[Nom association]]</f>
        <v>ORPC Nyon_Organisation régionale de la protection civile du district de Nyon</v>
      </c>
      <c r="E12643">
        <f>COUNTIFS(D$2:D12643,Clef_répartition[[#This Row],[Code_Nom]],J$2:J12643,Clef_répartition[[#This Row],[Année]])</f>
        <v>21</v>
      </c>
      <c r="F12643">
        <f>IF(Clef_répartition[[#This Row],[Code_Nom]]=D12642,F12642-1,(COUNTIFS(Clef_répartition[Code_Nom],Clef_répartition[[#This Row],[Code_Nom]],Clef_répartition[Année],Clef_répartition[[#This Row],[Année]])))</f>
        <v>27</v>
      </c>
      <c r="G12643" t="str">
        <f>Clef_répartition[[#This Row],[Code_Nom]]&amp;"_"&amp;Clef_répartition[[#This Row],[Nombre]]&amp;"_"&amp;Clef_répartition[[#This Row],[Année]]</f>
        <v>ORPC Nyon_Organisation régionale de la protection civile du district de Nyon_21_2022</v>
      </c>
      <c r="H12643">
        <v>5716</v>
      </c>
      <c r="I12643" t="s">
        <v>110</v>
      </c>
      <c r="J12643">
        <v>2022</v>
      </c>
      <c r="K12643">
        <v>1.6660000000000001E-2</v>
      </c>
    </row>
    <row r="12644" spans="1:11" x14ac:dyDescent="0.25">
      <c r="A12644" t="s">
        <v>713</v>
      </c>
      <c r="B12644" t="s">
        <v>683</v>
      </c>
      <c r="C12644" t="s">
        <v>684</v>
      </c>
      <c r="D12644" t="str">
        <f>Clef_répartition[[#This Row],[Code association]]&amp;"_"&amp;Clef_répartition[[#This Row],[Nom association]]</f>
        <v>ORPC Nyon_Organisation régionale de la protection civile du district de Nyon</v>
      </c>
      <c r="E12644">
        <f>COUNTIFS(D$2:D12644,Clef_répartition[[#This Row],[Code_Nom]],J$2:J12644,Clef_répartition[[#This Row],[Année]])</f>
        <v>22</v>
      </c>
      <c r="F12644">
        <f>IF(Clef_répartition[[#This Row],[Code_Nom]]=D12643,F12643-1,(COUNTIFS(Clef_répartition[Code_Nom],Clef_répartition[[#This Row],[Code_Nom]],Clef_répartition[Année],Clef_répartition[[#This Row],[Année]])))</f>
        <v>26</v>
      </c>
      <c r="G12644" t="str">
        <f>Clef_répartition[[#This Row],[Code_Nom]]&amp;"_"&amp;Clef_répartition[[#This Row],[Nombre]]&amp;"_"&amp;Clef_répartition[[#This Row],[Année]]</f>
        <v>ORPC Nyon_Organisation régionale de la protection civile du district de Nyon_22_2022</v>
      </c>
      <c r="H12644">
        <v>5717</v>
      </c>
      <c r="I12644" t="s">
        <v>118</v>
      </c>
      <c r="J12644">
        <v>2022</v>
      </c>
      <c r="K12644">
        <v>3.669E-2</v>
      </c>
    </row>
    <row r="12645" spans="1:11" x14ac:dyDescent="0.25">
      <c r="A12645" t="s">
        <v>713</v>
      </c>
      <c r="B12645" t="s">
        <v>683</v>
      </c>
      <c r="C12645" t="s">
        <v>684</v>
      </c>
      <c r="D12645" t="str">
        <f>Clef_répartition[[#This Row],[Code association]]&amp;"_"&amp;Clef_répartition[[#This Row],[Nom association]]</f>
        <v>ORPC Nyon_Organisation régionale de la protection civile du district de Nyon</v>
      </c>
      <c r="E12645">
        <f>COUNTIFS(D$2:D12645,Clef_répartition[[#This Row],[Code_Nom]],J$2:J12645,Clef_répartition[[#This Row],[Année]])</f>
        <v>23</v>
      </c>
      <c r="F12645">
        <f>IF(Clef_répartition[[#This Row],[Code_Nom]]=D12644,F12644-1,(COUNTIFS(Clef_répartition[Code_Nom],Clef_répartition[[#This Row],[Code_Nom]],Clef_répartition[Année],Clef_répartition[[#This Row],[Année]])))</f>
        <v>25</v>
      </c>
      <c r="G12645" t="str">
        <f>Clef_répartition[[#This Row],[Code_Nom]]&amp;"_"&amp;Clef_répartition[[#This Row],[Nombre]]&amp;"_"&amp;Clef_répartition[[#This Row],[Année]]</f>
        <v>ORPC Nyon_Organisation régionale de la protection civile du district de Nyon_23_2022</v>
      </c>
      <c r="H12645">
        <v>5718</v>
      </c>
      <c r="I12645" t="s">
        <v>120</v>
      </c>
      <c r="J12645">
        <v>2022</v>
      </c>
      <c r="K12645">
        <v>1.941E-2</v>
      </c>
    </row>
    <row r="12646" spans="1:11" x14ac:dyDescent="0.25">
      <c r="A12646" t="s">
        <v>713</v>
      </c>
      <c r="B12646" t="s">
        <v>683</v>
      </c>
      <c r="C12646" t="s">
        <v>684</v>
      </c>
      <c r="D12646" t="str">
        <f>Clef_répartition[[#This Row],[Code association]]&amp;"_"&amp;Clef_répartition[[#This Row],[Nom association]]</f>
        <v>ORPC Nyon_Organisation régionale de la protection civile du district de Nyon</v>
      </c>
      <c r="E12646">
        <f>COUNTIFS(D$2:D12646,Clef_répartition[[#This Row],[Code_Nom]],J$2:J12646,Clef_répartition[[#This Row],[Année]])</f>
        <v>24</v>
      </c>
      <c r="F12646">
        <f>IF(Clef_répartition[[#This Row],[Code_Nom]]=D12645,F12645-1,(COUNTIFS(Clef_répartition[Code_Nom],Clef_répartition[[#This Row],[Code_Nom]],Clef_répartition[Année],Clef_répartition[[#This Row],[Année]])))</f>
        <v>24</v>
      </c>
      <c r="G12646" t="str">
        <f>Clef_répartition[[#This Row],[Code_Nom]]&amp;"_"&amp;Clef_répartition[[#This Row],[Nombre]]&amp;"_"&amp;Clef_répartition[[#This Row],[Année]]</f>
        <v>ORPC Nyon_Organisation régionale de la protection civile du district de Nyon_24_2022</v>
      </c>
      <c r="H12646" s="60">
        <v>5857</v>
      </c>
      <c r="I12646" s="60" t="s">
        <v>122</v>
      </c>
      <c r="J12646" s="60">
        <v>2022</v>
      </c>
      <c r="K12646" s="60">
        <v>1.38E-2</v>
      </c>
    </row>
    <row r="12647" spans="1:11" x14ac:dyDescent="0.25">
      <c r="A12647" t="s">
        <v>713</v>
      </c>
      <c r="B12647" t="s">
        <v>683</v>
      </c>
      <c r="C12647" t="s">
        <v>684</v>
      </c>
      <c r="D12647" t="str">
        <f>Clef_répartition[[#This Row],[Code association]]&amp;"_"&amp;Clef_répartition[[#This Row],[Nom association]]</f>
        <v>ORPC Nyon_Organisation régionale de la protection civile du district de Nyon</v>
      </c>
      <c r="E12647">
        <f>COUNTIFS(D$2:D12647,Clef_répartition[[#This Row],[Code_Nom]],J$2:J12647,Clef_répartition[[#This Row],[Année]])</f>
        <v>25</v>
      </c>
      <c r="F12647">
        <f>IF(Clef_répartition[[#This Row],[Code_Nom]]=D12646,F12646-1,(COUNTIFS(Clef_répartition[Code_Nom],Clef_répartition[[#This Row],[Code_Nom]],Clef_répartition[Année],Clef_répartition[[#This Row],[Année]])))</f>
        <v>23</v>
      </c>
      <c r="G12647" t="str">
        <f>Clef_répartition[[#This Row],[Code_Nom]]&amp;"_"&amp;Clef_répartition[[#This Row],[Nombre]]&amp;"_"&amp;Clef_répartition[[#This Row],[Année]]</f>
        <v>ORPC Nyon_Organisation régionale de la protection civile du district de Nyon_25_2022</v>
      </c>
      <c r="H12647">
        <v>5719</v>
      </c>
      <c r="I12647" t="s">
        <v>124</v>
      </c>
      <c r="J12647">
        <v>2022</v>
      </c>
      <c r="K12647">
        <v>1.214E-2</v>
      </c>
    </row>
    <row r="12648" spans="1:11" x14ac:dyDescent="0.25">
      <c r="A12648" t="s">
        <v>713</v>
      </c>
      <c r="B12648" t="s">
        <v>683</v>
      </c>
      <c r="C12648" t="s">
        <v>684</v>
      </c>
      <c r="D12648" t="str">
        <f>Clef_répartition[[#This Row],[Code association]]&amp;"_"&amp;Clef_répartition[[#This Row],[Nom association]]</f>
        <v>ORPC Nyon_Organisation régionale de la protection civile du district de Nyon</v>
      </c>
      <c r="E12648">
        <f>COUNTIFS(D$2:D12648,Clef_répartition[[#This Row],[Code_Nom]],J$2:J12648,Clef_répartition[[#This Row],[Année]])</f>
        <v>26</v>
      </c>
      <c r="F12648">
        <f>IF(Clef_répartition[[#This Row],[Code_Nom]]=D12647,F12647-1,(COUNTIFS(Clef_répartition[Code_Nom],Clef_répartition[[#This Row],[Code_Nom]],Clef_répartition[Année],Clef_répartition[[#This Row],[Année]])))</f>
        <v>22</v>
      </c>
      <c r="G12648" t="str">
        <f>Clef_répartition[[#This Row],[Code_Nom]]&amp;"_"&amp;Clef_répartition[[#This Row],[Nombre]]&amp;"_"&amp;Clef_répartition[[#This Row],[Année]]</f>
        <v>ORPC Nyon_Organisation régionale de la protection civile du district de Nyon_26_2022</v>
      </c>
      <c r="H12648">
        <v>5720</v>
      </c>
      <c r="I12648" t="s">
        <v>125</v>
      </c>
      <c r="J12648">
        <v>2022</v>
      </c>
      <c r="K12648">
        <v>9.6900000000000007E-3</v>
      </c>
    </row>
    <row r="12649" spans="1:11" x14ac:dyDescent="0.25">
      <c r="A12649" t="s">
        <v>713</v>
      </c>
      <c r="B12649" t="s">
        <v>683</v>
      </c>
      <c r="C12649" t="s">
        <v>684</v>
      </c>
      <c r="D12649" t="str">
        <f>Clef_répartition[[#This Row],[Code association]]&amp;"_"&amp;Clef_répartition[[#This Row],[Nom association]]</f>
        <v>ORPC Nyon_Organisation régionale de la protection civile du district de Nyon</v>
      </c>
      <c r="E12649">
        <f>COUNTIFS(D$2:D12649,Clef_répartition[[#This Row],[Code_Nom]],J$2:J12649,Clef_répartition[[#This Row],[Année]])</f>
        <v>27</v>
      </c>
      <c r="F12649">
        <f>IF(Clef_répartition[[#This Row],[Code_Nom]]=D12648,F12648-1,(COUNTIFS(Clef_répartition[Code_Nom],Clef_répartition[[#This Row],[Code_Nom]],Clef_répartition[Année],Clef_répartition[[#This Row],[Année]])))</f>
        <v>21</v>
      </c>
      <c r="G12649" t="str">
        <f>Clef_répartition[[#This Row],[Code_Nom]]&amp;"_"&amp;Clef_répartition[[#This Row],[Nombre]]&amp;"_"&amp;Clef_répartition[[#This Row],[Année]]</f>
        <v>ORPC Nyon_Organisation régionale de la protection civile du district de Nyon_27_2022</v>
      </c>
      <c r="H12649">
        <v>5721</v>
      </c>
      <c r="I12649" t="s">
        <v>126</v>
      </c>
      <c r="J12649">
        <v>2022</v>
      </c>
      <c r="K12649">
        <v>0.12772</v>
      </c>
    </row>
    <row r="12650" spans="1:11" x14ac:dyDescent="0.25">
      <c r="A12650" t="s">
        <v>713</v>
      </c>
      <c r="B12650" t="s">
        <v>683</v>
      </c>
      <c r="C12650" t="s">
        <v>684</v>
      </c>
      <c r="D12650" t="str">
        <f>Clef_répartition[[#This Row],[Code association]]&amp;"_"&amp;Clef_répartition[[#This Row],[Nom association]]</f>
        <v>ORPC Nyon_Organisation régionale de la protection civile du district de Nyon</v>
      </c>
      <c r="E12650">
        <f>COUNTIFS(D$2:D12650,Clef_répartition[[#This Row],[Code_Nom]],J$2:J12650,Clef_répartition[[#This Row],[Année]])</f>
        <v>28</v>
      </c>
      <c r="F12650">
        <f>IF(Clef_répartition[[#This Row],[Code_Nom]]=D12649,F12649-1,(COUNTIFS(Clef_répartition[Code_Nom],Clef_répartition[[#This Row],[Code_Nom]],Clef_répartition[Année],Clef_répartition[[#This Row],[Année]])))</f>
        <v>20</v>
      </c>
      <c r="G12650" t="str">
        <f>Clef_répartition[[#This Row],[Code_Nom]]&amp;"_"&amp;Clef_répartition[[#This Row],[Nombre]]&amp;"_"&amp;Clef_répartition[[#This Row],[Année]]</f>
        <v>ORPC Nyon_Organisation régionale de la protection civile du district de Nyon_28_2022</v>
      </c>
      <c r="H12650">
        <v>5722</v>
      </c>
      <c r="I12650" t="s">
        <v>133</v>
      </c>
      <c r="J12650">
        <v>2022</v>
      </c>
      <c r="K12650">
        <v>3.8500000000000001E-3</v>
      </c>
    </row>
    <row r="12651" spans="1:11" x14ac:dyDescent="0.25">
      <c r="A12651" t="s">
        <v>713</v>
      </c>
      <c r="B12651" t="s">
        <v>683</v>
      </c>
      <c r="C12651" t="s">
        <v>684</v>
      </c>
      <c r="D12651" t="str">
        <f>Clef_répartition[[#This Row],[Code association]]&amp;"_"&amp;Clef_répartition[[#This Row],[Nom association]]</f>
        <v>ORPC Nyon_Organisation régionale de la protection civile du district de Nyon</v>
      </c>
      <c r="E12651">
        <f>COUNTIFS(D$2:D12651,Clef_répartition[[#This Row],[Code_Nom]],J$2:J12651,Clef_répartition[[#This Row],[Année]])</f>
        <v>29</v>
      </c>
      <c r="F12651">
        <f>IF(Clef_répartition[[#This Row],[Code_Nom]]=D12650,F12650-1,(COUNTIFS(Clef_répartition[Code_Nom],Clef_répartition[[#This Row],[Code_Nom]],Clef_répartition[Année],Clef_répartition[[#This Row],[Année]])))</f>
        <v>19</v>
      </c>
      <c r="G12651" t="str">
        <f>Clef_répartition[[#This Row],[Code_Nom]]&amp;"_"&amp;Clef_répartition[[#This Row],[Nombre]]&amp;"_"&amp;Clef_répartition[[#This Row],[Année]]</f>
        <v>ORPC Nyon_Organisation régionale de la protection civile du district de Nyon_29_2022</v>
      </c>
      <c r="H12651" s="60">
        <v>5726</v>
      </c>
      <c r="I12651" s="60" t="s">
        <v>148</v>
      </c>
      <c r="J12651" s="60">
        <v>2022</v>
      </c>
      <c r="K12651" s="60">
        <v>1.1180000000000001E-2</v>
      </c>
    </row>
    <row r="12652" spans="1:11" x14ac:dyDescent="0.25">
      <c r="A12652" t="s">
        <v>713</v>
      </c>
      <c r="B12652" t="s">
        <v>683</v>
      </c>
      <c r="C12652" t="s">
        <v>684</v>
      </c>
      <c r="D12652" t="str">
        <f>Clef_répartition[[#This Row],[Code association]]&amp;"_"&amp;Clef_répartition[[#This Row],[Nom association]]</f>
        <v>ORPC Nyon_Organisation régionale de la protection civile du district de Nyon</v>
      </c>
      <c r="E12652">
        <f>COUNTIFS(D$2:D12652,Clef_répartition[[#This Row],[Code_Nom]],J$2:J12652,Clef_répartition[[#This Row],[Année]])</f>
        <v>30</v>
      </c>
      <c r="F12652">
        <f>IF(Clef_répartition[[#This Row],[Code_Nom]]=D12651,F12651-1,(COUNTIFS(Clef_répartition[Code_Nom],Clef_répartition[[#This Row],[Code_Nom]],Clef_répartition[Année],Clef_répartition[[#This Row],[Année]])))</f>
        <v>18</v>
      </c>
      <c r="G12652" t="str">
        <f>Clef_répartition[[#This Row],[Code_Nom]]&amp;"_"&amp;Clef_répartition[[#This Row],[Nombre]]&amp;"_"&amp;Clef_répartition[[#This Row],[Année]]</f>
        <v>ORPC Nyon_Organisation régionale de la protection civile du district de Nyon_30_2022</v>
      </c>
      <c r="H12652">
        <v>5731</v>
      </c>
      <c r="I12652" t="s">
        <v>157</v>
      </c>
      <c r="J12652">
        <v>2022</v>
      </c>
      <c r="K12652">
        <v>1.3310000000000001E-2</v>
      </c>
    </row>
    <row r="12653" spans="1:11" x14ac:dyDescent="0.25">
      <c r="A12653" t="s">
        <v>713</v>
      </c>
      <c r="B12653" t="s">
        <v>683</v>
      </c>
      <c r="C12653" t="s">
        <v>684</v>
      </c>
      <c r="D12653" t="str">
        <f>Clef_répartition[[#This Row],[Code association]]&amp;"_"&amp;Clef_répartition[[#This Row],[Nom association]]</f>
        <v>ORPC Nyon_Organisation régionale de la protection civile du district de Nyon</v>
      </c>
      <c r="E12653">
        <f>COUNTIFS(D$2:D12653,Clef_répartition[[#This Row],[Code_Nom]],J$2:J12653,Clef_répartition[[#This Row],[Année]])</f>
        <v>31</v>
      </c>
      <c r="F12653">
        <f>IF(Clef_répartition[[#This Row],[Code_Nom]]=D12652,F12652-1,(COUNTIFS(Clef_répartition[Code_Nom],Clef_répartition[[#This Row],[Code_Nom]],Clef_répartition[Année],Clef_répartition[[#This Row],[Année]])))</f>
        <v>17</v>
      </c>
      <c r="G12653" t="str">
        <f>Clef_répartition[[#This Row],[Code_Nom]]&amp;"_"&amp;Clef_répartition[[#This Row],[Nombre]]&amp;"_"&amp;Clef_répartition[[#This Row],[Année]]</f>
        <v>ORPC Nyon_Organisation régionale de la protection civile du district de Nyon_31_2022</v>
      </c>
      <c r="H12653">
        <v>5429</v>
      </c>
      <c r="I12653" t="s">
        <v>162</v>
      </c>
      <c r="J12653">
        <v>2022</v>
      </c>
      <c r="K12653">
        <v>4.9899999999999996E-3</v>
      </c>
    </row>
    <row r="12654" spans="1:11" x14ac:dyDescent="0.25">
      <c r="A12654" t="s">
        <v>713</v>
      </c>
      <c r="B12654" t="s">
        <v>683</v>
      </c>
      <c r="C12654" t="s">
        <v>684</v>
      </c>
      <c r="D12654" t="str">
        <f>Clef_répartition[[#This Row],[Code association]]&amp;"_"&amp;Clef_répartition[[#This Row],[Nom association]]</f>
        <v>ORPC Nyon_Organisation régionale de la protection civile du district de Nyon</v>
      </c>
      <c r="E12654">
        <f>COUNTIFS(D$2:D12654,Clef_répartition[[#This Row],[Code_Nom]],J$2:J12654,Clef_répartition[[#This Row],[Année]])</f>
        <v>32</v>
      </c>
      <c r="F12654">
        <f>IF(Clef_répartition[[#This Row],[Code_Nom]]=D12653,F12653-1,(COUNTIFS(Clef_répartition[Code_Nom],Clef_répartition[[#This Row],[Code_Nom]],Clef_répartition[Année],Clef_répartition[[#This Row],[Année]])))</f>
        <v>16</v>
      </c>
      <c r="G12654" t="str">
        <f>Clef_répartition[[#This Row],[Code_Nom]]&amp;"_"&amp;Clef_répartition[[#This Row],[Nombre]]&amp;"_"&amp;Clef_répartition[[#This Row],[Année]]</f>
        <v>ORPC Nyon_Organisation régionale de la protection civile du district de Nyon_32_2022</v>
      </c>
      <c r="H12654">
        <v>5858</v>
      </c>
      <c r="I12654" t="s">
        <v>165</v>
      </c>
      <c r="J12654">
        <v>2022</v>
      </c>
      <c r="K12654">
        <v>6.0499999999999998E-3</v>
      </c>
    </row>
    <row r="12655" spans="1:11" x14ac:dyDescent="0.25">
      <c r="A12655" t="s">
        <v>713</v>
      </c>
      <c r="B12655" t="s">
        <v>683</v>
      </c>
      <c r="C12655" t="s">
        <v>684</v>
      </c>
      <c r="D12655" t="str">
        <f>Clef_répartition[[#This Row],[Code association]]&amp;"_"&amp;Clef_répartition[[#This Row],[Nom association]]</f>
        <v>ORPC Nyon_Organisation régionale de la protection civile du district de Nyon</v>
      </c>
      <c r="E12655">
        <f>COUNTIFS(D$2:D12655,Clef_répartition[[#This Row],[Code_Nom]],J$2:J12655,Clef_répartition[[#This Row],[Année]])</f>
        <v>33</v>
      </c>
      <c r="F12655">
        <f>IF(Clef_répartition[[#This Row],[Code_Nom]]=D12654,F12654-1,(COUNTIFS(Clef_répartition[Code_Nom],Clef_répartition[[#This Row],[Code_Nom]],Clef_répartition[Année],Clef_répartition[[#This Row],[Année]])))</f>
        <v>15</v>
      </c>
      <c r="G12655" t="str">
        <f>Clef_répartition[[#This Row],[Code_Nom]]&amp;"_"&amp;Clef_répartition[[#This Row],[Nombre]]&amp;"_"&amp;Clef_répartition[[#This Row],[Année]]</f>
        <v>ORPC Nyon_Organisation régionale de la protection civile du district de Nyon_33_2022</v>
      </c>
      <c r="H12655">
        <v>5430</v>
      </c>
      <c r="I12655" t="s">
        <v>171</v>
      </c>
      <c r="J12655">
        <v>2022</v>
      </c>
      <c r="K12655">
        <v>4.6600000000000001E-3</v>
      </c>
    </row>
    <row r="12656" spans="1:11" x14ac:dyDescent="0.25">
      <c r="A12656" t="s">
        <v>713</v>
      </c>
      <c r="B12656" t="s">
        <v>683</v>
      </c>
      <c r="C12656" t="s">
        <v>684</v>
      </c>
      <c r="D12656" t="str">
        <f>Clef_répartition[[#This Row],[Code association]]&amp;"_"&amp;Clef_répartition[[#This Row],[Nom association]]</f>
        <v>ORPC Nyon_Organisation régionale de la protection civile du district de Nyon</v>
      </c>
      <c r="E12656">
        <f>COUNTIFS(D$2:D12656,Clef_répartition[[#This Row],[Code_Nom]],J$2:J12656,Clef_répartition[[#This Row],[Année]])</f>
        <v>34</v>
      </c>
      <c r="F12656">
        <f>IF(Clef_répartition[[#This Row],[Code_Nom]]=D12655,F12655-1,(COUNTIFS(Clef_répartition[Code_Nom],Clef_répartition[[#This Row],[Code_Nom]],Clef_répartition[Année],Clef_répartition[[#This Row],[Année]])))</f>
        <v>14</v>
      </c>
      <c r="G12656" t="str">
        <f>Clef_répartition[[#This Row],[Code_Nom]]&amp;"_"&amp;Clef_répartition[[#This Row],[Nombre]]&amp;"_"&amp;Clef_répartition[[#This Row],[Année]]</f>
        <v>ORPC Nyon_Organisation régionale de la protection civile du district de Nyon_34_2022</v>
      </c>
      <c r="H12656">
        <v>5723</v>
      </c>
      <c r="I12656" t="s">
        <v>176</v>
      </c>
      <c r="J12656">
        <v>2022</v>
      </c>
      <c r="K12656">
        <v>2.1069999999999998E-2</v>
      </c>
    </row>
    <row r="12657" spans="1:11" x14ac:dyDescent="0.25">
      <c r="A12657" t="s">
        <v>713</v>
      </c>
      <c r="B12657" t="s">
        <v>683</v>
      </c>
      <c r="C12657" t="s">
        <v>684</v>
      </c>
      <c r="D12657" t="str">
        <f>Clef_répartition[[#This Row],[Code association]]&amp;"_"&amp;Clef_répartition[[#This Row],[Nom association]]</f>
        <v>ORPC Nyon_Organisation régionale de la protection civile du district de Nyon</v>
      </c>
      <c r="E12657">
        <f>COUNTIFS(D$2:D12657,Clef_répartition[[#This Row],[Code_Nom]],J$2:J12657,Clef_répartition[[#This Row],[Année]])</f>
        <v>35</v>
      </c>
      <c r="F12657">
        <f>IF(Clef_répartition[[#This Row],[Code_Nom]]=D12656,F12656-1,(COUNTIFS(Clef_répartition[Code_Nom],Clef_répartition[[#This Row],[Code_Nom]],Clef_répartition[Année],Clef_répartition[[#This Row],[Année]])))</f>
        <v>13</v>
      </c>
      <c r="G12657" t="str">
        <f>Clef_répartition[[#This Row],[Code_Nom]]&amp;"_"&amp;Clef_répartition[[#This Row],[Nombre]]&amp;"_"&amp;Clef_répartition[[#This Row],[Année]]</f>
        <v>ORPC Nyon_Organisation régionale de la protection civile du district de Nyon_35_2022</v>
      </c>
      <c r="H12657">
        <v>5859</v>
      </c>
      <c r="I12657" t="s">
        <v>182</v>
      </c>
      <c r="J12657">
        <v>2022</v>
      </c>
      <c r="K12657">
        <v>2.6290000000000001E-2</v>
      </c>
    </row>
    <row r="12658" spans="1:11" x14ac:dyDescent="0.25">
      <c r="A12658" t="s">
        <v>713</v>
      </c>
      <c r="B12658" t="s">
        <v>683</v>
      </c>
      <c r="C12658" t="s">
        <v>684</v>
      </c>
      <c r="D12658" t="str">
        <f>Clef_répartition[[#This Row],[Code association]]&amp;"_"&amp;Clef_répartition[[#This Row],[Nom association]]</f>
        <v>ORPC Nyon_Organisation régionale de la protection civile du district de Nyon</v>
      </c>
      <c r="E12658">
        <f>COUNTIFS(D$2:D12658,Clef_répartition[[#This Row],[Code_Nom]],J$2:J12658,Clef_répartition[[#This Row],[Année]])</f>
        <v>36</v>
      </c>
      <c r="F12658">
        <f>IF(Clef_répartition[[#This Row],[Code_Nom]]=D12657,F12657-1,(COUNTIFS(Clef_répartition[Code_Nom],Clef_répartition[[#This Row],[Code_Nom]],Clef_répartition[Année],Clef_répartition[[#This Row],[Année]])))</f>
        <v>12</v>
      </c>
      <c r="G12658" t="str">
        <f>Clef_répartition[[#This Row],[Code_Nom]]&amp;"_"&amp;Clef_répartition[[#This Row],[Nombre]]&amp;"_"&amp;Clef_répartition[[#This Row],[Année]]</f>
        <v>ORPC Nyon_Organisation régionale de la protection civile du district de Nyon_36_2022</v>
      </c>
      <c r="H12658">
        <v>5724</v>
      </c>
      <c r="I12658" t="s">
        <v>196</v>
      </c>
      <c r="J12658">
        <v>2022</v>
      </c>
      <c r="K12658">
        <v>0.21235999999999999</v>
      </c>
    </row>
    <row r="12659" spans="1:11" x14ac:dyDescent="0.25">
      <c r="A12659" t="s">
        <v>713</v>
      </c>
      <c r="B12659" t="s">
        <v>683</v>
      </c>
      <c r="C12659" t="s">
        <v>684</v>
      </c>
      <c r="D12659" t="str">
        <f>Clef_répartition[[#This Row],[Code association]]&amp;"_"&amp;Clef_répartition[[#This Row],[Nom association]]</f>
        <v>ORPC Nyon_Organisation régionale de la protection civile du district de Nyon</v>
      </c>
      <c r="E12659">
        <f>COUNTIFS(D$2:D12659,Clef_répartition[[#This Row],[Code_Nom]],J$2:J12659,Clef_répartition[[#This Row],[Année]])</f>
        <v>37</v>
      </c>
      <c r="F12659">
        <f>IF(Clef_répartition[[#This Row],[Code_Nom]]=D12658,F12658-1,(COUNTIFS(Clef_répartition[Code_Nom],Clef_répartition[[#This Row],[Code_Nom]],Clef_répartition[Année],Clef_répartition[[#This Row],[Année]])))</f>
        <v>11</v>
      </c>
      <c r="G12659" t="str">
        <f>Clef_répartition[[#This Row],[Code_Nom]]&amp;"_"&amp;Clef_répartition[[#This Row],[Nombre]]&amp;"_"&amp;Clef_répartition[[#This Row],[Année]]</f>
        <v>ORPC Nyon_Organisation régionale de la protection civile du district de Nyon_37_2022</v>
      </c>
      <c r="H12659">
        <v>5860</v>
      </c>
      <c r="I12659" t="s">
        <v>215</v>
      </c>
      <c r="J12659">
        <v>2022</v>
      </c>
      <c r="K12659">
        <v>1.453E-2</v>
      </c>
    </row>
    <row r="12660" spans="1:11" x14ac:dyDescent="0.25">
      <c r="A12660" t="s">
        <v>713</v>
      </c>
      <c r="B12660" t="s">
        <v>683</v>
      </c>
      <c r="C12660" t="s">
        <v>684</v>
      </c>
      <c r="D12660" t="str">
        <f>Clef_répartition[[#This Row],[Code association]]&amp;"_"&amp;Clef_répartition[[#This Row],[Nom association]]</f>
        <v>ORPC Nyon_Organisation régionale de la protection civile du district de Nyon</v>
      </c>
      <c r="E12660">
        <f>COUNTIFS(D$2:D12660,Clef_répartition[[#This Row],[Code_Nom]],J$2:J12660,Clef_répartition[[#This Row],[Année]])</f>
        <v>38</v>
      </c>
      <c r="F12660">
        <f>IF(Clef_répartition[[#This Row],[Code_Nom]]=D12659,F12659-1,(COUNTIFS(Clef_répartition[Code_Nom],Clef_répartition[[#This Row],[Code_Nom]],Clef_répartition[Année],Clef_répartition[[#This Row],[Année]])))</f>
        <v>10</v>
      </c>
      <c r="G12660" t="str">
        <f>Clef_répartition[[#This Row],[Code_Nom]]&amp;"_"&amp;Clef_répartition[[#This Row],[Nombre]]&amp;"_"&amp;Clef_répartition[[#This Row],[Année]]</f>
        <v>ORPC Nyon_Organisation régionale de la protection civile du district de Nyon_38_2022</v>
      </c>
      <c r="H12660">
        <v>5725</v>
      </c>
      <c r="I12660" t="s">
        <v>219</v>
      </c>
      <c r="J12660">
        <v>2022</v>
      </c>
      <c r="K12660">
        <v>3.8969999999999998E-2</v>
      </c>
    </row>
    <row r="12661" spans="1:11" x14ac:dyDescent="0.25">
      <c r="A12661" t="s">
        <v>713</v>
      </c>
      <c r="B12661" t="s">
        <v>683</v>
      </c>
      <c r="C12661" t="s">
        <v>684</v>
      </c>
      <c r="D12661" t="str">
        <f>Clef_répartition[[#This Row],[Code association]]&amp;"_"&amp;Clef_répartition[[#This Row],[Nom association]]</f>
        <v>ORPC Nyon_Organisation régionale de la protection civile du district de Nyon</v>
      </c>
      <c r="E12661">
        <f>COUNTIFS(D$2:D12661,Clef_répartition[[#This Row],[Code_Nom]],J$2:J12661,Clef_répartition[[#This Row],[Année]])</f>
        <v>39</v>
      </c>
      <c r="F12661">
        <f>IF(Clef_répartition[[#This Row],[Code_Nom]]=D12660,F12660-1,(COUNTIFS(Clef_répartition[Code_Nom],Clef_répartition[[#This Row],[Code_Nom]],Clef_répartition[Année],Clef_répartition[[#This Row],[Année]])))</f>
        <v>9</v>
      </c>
      <c r="G12661" t="str">
        <f>Clef_répartition[[#This Row],[Code_Nom]]&amp;"_"&amp;Clef_répartition[[#This Row],[Nombre]]&amp;"_"&amp;Clef_répartition[[#This Row],[Année]]</f>
        <v>ORPC Nyon_Organisation régionale de la protection civile du district de Nyon_39_2022</v>
      </c>
      <c r="H12661">
        <v>5861</v>
      </c>
      <c r="I12661" t="s">
        <v>232</v>
      </c>
      <c r="J12661">
        <v>2022</v>
      </c>
      <c r="K12661">
        <v>6.0389999999999999E-2</v>
      </c>
    </row>
    <row r="12662" spans="1:11" x14ac:dyDescent="0.25">
      <c r="A12662" t="s">
        <v>713</v>
      </c>
      <c r="B12662" t="s">
        <v>683</v>
      </c>
      <c r="C12662" t="s">
        <v>684</v>
      </c>
      <c r="D12662" t="str">
        <f>Clef_répartition[[#This Row],[Code association]]&amp;"_"&amp;Clef_répartition[[#This Row],[Nom association]]</f>
        <v>ORPC Nyon_Organisation régionale de la protection civile du district de Nyon</v>
      </c>
      <c r="E12662">
        <f>COUNTIFS(D$2:D12662,Clef_répartition[[#This Row],[Code_Nom]],J$2:J12662,Clef_répartition[[#This Row],[Année]])</f>
        <v>40</v>
      </c>
      <c r="F12662">
        <f>IF(Clef_répartition[[#This Row],[Code_Nom]]=D12661,F12661-1,(COUNTIFS(Clef_répartition[Code_Nom],Clef_répartition[[#This Row],[Code_Nom]],Clef_répartition[Année],Clef_répartition[[#This Row],[Année]])))</f>
        <v>8</v>
      </c>
      <c r="G12662" t="str">
        <f>Clef_répartition[[#This Row],[Code_Nom]]&amp;"_"&amp;Clef_répartition[[#This Row],[Nombre]]&amp;"_"&amp;Clef_répartition[[#This Row],[Année]]</f>
        <v>ORPC Nyon_Organisation régionale de la protection civile du district de Nyon_40_2022</v>
      </c>
      <c r="H12662">
        <v>5727</v>
      </c>
      <c r="I12662" t="s">
        <v>243</v>
      </c>
      <c r="J12662">
        <v>2022</v>
      </c>
      <c r="K12662">
        <v>2.6440000000000002E-2</v>
      </c>
    </row>
    <row r="12663" spans="1:11" x14ac:dyDescent="0.25">
      <c r="A12663" t="s">
        <v>713</v>
      </c>
      <c r="B12663" t="s">
        <v>683</v>
      </c>
      <c r="C12663" t="s">
        <v>684</v>
      </c>
      <c r="D12663" t="str">
        <f>Clef_répartition[[#This Row],[Code association]]&amp;"_"&amp;Clef_répartition[[#This Row],[Nom association]]</f>
        <v>ORPC Nyon_Organisation régionale de la protection civile du district de Nyon</v>
      </c>
      <c r="E12663">
        <f>COUNTIFS(D$2:D12663,Clef_répartition[[#This Row],[Code_Nom]],J$2:J12663,Clef_répartition[[#This Row],[Année]])</f>
        <v>41</v>
      </c>
      <c r="F12663">
        <f>IF(Clef_répartition[[#This Row],[Code_Nom]]=D12662,F12662-1,(COUNTIFS(Clef_répartition[Code_Nom],Clef_répartition[[#This Row],[Code_Nom]],Clef_répartition[Année],Clef_répartition[[#This Row],[Année]])))</f>
        <v>7</v>
      </c>
      <c r="G12663" t="str">
        <f>Clef_répartition[[#This Row],[Code_Nom]]&amp;"_"&amp;Clef_répartition[[#This Row],[Nombre]]&amp;"_"&amp;Clef_répartition[[#This Row],[Année]]</f>
        <v>ORPC Nyon_Organisation régionale de la protection civile du district de Nyon_41_2022</v>
      </c>
      <c r="H12663">
        <v>5434</v>
      </c>
      <c r="I12663" t="s">
        <v>244</v>
      </c>
      <c r="J12663">
        <v>2022</v>
      </c>
      <c r="K12663">
        <v>1.0290000000000001E-2</v>
      </c>
    </row>
    <row r="12664" spans="1:11" x14ac:dyDescent="0.25">
      <c r="A12664" t="s">
        <v>713</v>
      </c>
      <c r="B12664" t="s">
        <v>683</v>
      </c>
      <c r="C12664" t="s">
        <v>684</v>
      </c>
      <c r="D12664" t="str">
        <f>Clef_répartition[[#This Row],[Code association]]&amp;"_"&amp;Clef_répartition[[#This Row],[Nom association]]</f>
        <v>ORPC Nyon_Organisation régionale de la protection civile du district de Nyon</v>
      </c>
      <c r="E12664">
        <f>COUNTIFS(D$2:D12664,Clef_répartition[[#This Row],[Code_Nom]],J$2:J12664,Clef_répartition[[#This Row],[Année]])</f>
        <v>42</v>
      </c>
      <c r="F12664">
        <f>IF(Clef_répartition[[#This Row],[Code_Nom]]=D12663,F12663-1,(COUNTIFS(Clef_répartition[Code_Nom],Clef_répartition[[#This Row],[Code_Nom]],Clef_répartition[Année],Clef_répartition[[#This Row],[Année]])))</f>
        <v>6</v>
      </c>
      <c r="G12664" t="str">
        <f>Clef_répartition[[#This Row],[Code_Nom]]&amp;"_"&amp;Clef_répartition[[#This Row],[Nombre]]&amp;"_"&amp;Clef_répartition[[#This Row],[Année]]</f>
        <v>ORPC Nyon_Organisation régionale de la protection civile du district de Nyon_42_2022</v>
      </c>
      <c r="H12664">
        <v>5728</v>
      </c>
      <c r="I12664" t="s">
        <v>255</v>
      </c>
      <c r="J12664">
        <v>2022</v>
      </c>
      <c r="K12664">
        <v>5.6100000000000004E-3</v>
      </c>
    </row>
    <row r="12665" spans="1:11" x14ac:dyDescent="0.25">
      <c r="A12665" t="s">
        <v>713</v>
      </c>
      <c r="B12665" t="s">
        <v>683</v>
      </c>
      <c r="C12665" t="s">
        <v>684</v>
      </c>
      <c r="D12665" t="str">
        <f>Clef_répartition[[#This Row],[Code association]]&amp;"_"&amp;Clef_répartition[[#This Row],[Nom association]]</f>
        <v>ORPC Nyon_Organisation régionale de la protection civile du district de Nyon</v>
      </c>
      <c r="E12665">
        <f>COUNTIFS(D$2:D12665,Clef_répartition[[#This Row],[Code_Nom]],J$2:J12665,Clef_répartition[[#This Row],[Année]])</f>
        <v>43</v>
      </c>
      <c r="F12665">
        <f>IF(Clef_répartition[[#This Row],[Code_Nom]]=D12664,F12664-1,(COUNTIFS(Clef_répartition[Code_Nom],Clef_répartition[[#This Row],[Code_Nom]],Clef_répartition[Année],Clef_répartition[[#This Row],[Année]])))</f>
        <v>5</v>
      </c>
      <c r="G12665" t="str">
        <f>Clef_répartition[[#This Row],[Code_Nom]]&amp;"_"&amp;Clef_répartition[[#This Row],[Nombre]]&amp;"_"&amp;Clef_répartition[[#This Row],[Année]]</f>
        <v>ORPC Nyon_Organisation régionale de la protection civile du district de Nyon_43_2022</v>
      </c>
      <c r="H12665">
        <v>5729</v>
      </c>
      <c r="I12665" t="s">
        <v>261</v>
      </c>
      <c r="J12665">
        <v>2022</v>
      </c>
      <c r="K12665">
        <v>1.5779999999999999E-2</v>
      </c>
    </row>
    <row r="12666" spans="1:11" x14ac:dyDescent="0.25">
      <c r="A12666" t="s">
        <v>713</v>
      </c>
      <c r="B12666" t="s">
        <v>683</v>
      </c>
      <c r="C12666" t="s">
        <v>684</v>
      </c>
      <c r="D12666" t="str">
        <f>Clef_répartition[[#This Row],[Code association]]&amp;"_"&amp;Clef_répartition[[#This Row],[Nom association]]</f>
        <v>ORPC Nyon_Organisation régionale de la protection civile du district de Nyon</v>
      </c>
      <c r="E12666">
        <f>COUNTIFS(D$2:D12666,Clef_répartition[[#This Row],[Code_Nom]],J$2:J12666,Clef_répartition[[#This Row],[Année]])</f>
        <v>44</v>
      </c>
      <c r="F12666">
        <f>IF(Clef_répartition[[#This Row],[Code_Nom]]=D12665,F12665-1,(COUNTIFS(Clef_répartition[Code_Nom],Clef_répartition[[#This Row],[Code_Nom]],Clef_répartition[Année],Clef_répartition[[#This Row],[Année]])))</f>
        <v>4</v>
      </c>
      <c r="G12666" t="str">
        <f>Clef_répartition[[#This Row],[Code_Nom]]&amp;"_"&amp;Clef_répartition[[#This Row],[Nombre]]&amp;"_"&amp;Clef_répartition[[#This Row],[Année]]</f>
        <v>ORPC Nyon_Organisation régionale de la protection civile du district de Nyon_44_2022</v>
      </c>
      <c r="H12666">
        <v>5862</v>
      </c>
      <c r="I12666" t="s">
        <v>262</v>
      </c>
      <c r="J12666">
        <v>2022</v>
      </c>
      <c r="K12666">
        <v>2.31E-3</v>
      </c>
    </row>
    <row r="12667" spans="1:11" x14ac:dyDescent="0.25">
      <c r="A12667" t="s">
        <v>713</v>
      </c>
      <c r="B12667" t="s">
        <v>683</v>
      </c>
      <c r="C12667" t="s">
        <v>684</v>
      </c>
      <c r="D12667" t="str">
        <f>Clef_répartition[[#This Row],[Code association]]&amp;"_"&amp;Clef_répartition[[#This Row],[Nom association]]</f>
        <v>ORPC Nyon_Organisation régionale de la protection civile du district de Nyon</v>
      </c>
      <c r="E12667">
        <f>COUNTIFS(D$2:D12667,Clef_répartition[[#This Row],[Code_Nom]],J$2:J12667,Clef_répartition[[#This Row],[Année]])</f>
        <v>45</v>
      </c>
      <c r="F12667">
        <f>IF(Clef_répartition[[#This Row],[Code_Nom]]=D12666,F12666-1,(COUNTIFS(Clef_répartition[Code_Nom],Clef_répartition[[#This Row],[Code_Nom]],Clef_répartition[Année],Clef_répartition[[#This Row],[Année]])))</f>
        <v>3</v>
      </c>
      <c r="G12667" t="str">
        <f>Clef_répartition[[#This Row],[Code_Nom]]&amp;"_"&amp;Clef_répartition[[#This Row],[Nombre]]&amp;"_"&amp;Clef_répartition[[#This Row],[Année]]</f>
        <v>ORPC Nyon_Organisation régionale de la protection civile du district de Nyon_45_2022</v>
      </c>
      <c r="H12667">
        <v>5730</v>
      </c>
      <c r="I12667" t="s">
        <v>265</v>
      </c>
      <c r="J12667">
        <v>2022</v>
      </c>
      <c r="K12667">
        <v>1.3809999999999999E-2</v>
      </c>
    </row>
    <row r="12668" spans="1:11" x14ac:dyDescent="0.25">
      <c r="A12668" t="s">
        <v>713</v>
      </c>
      <c r="B12668" t="s">
        <v>683</v>
      </c>
      <c r="C12668" t="s">
        <v>684</v>
      </c>
      <c r="D12668" t="str">
        <f>Clef_répartition[[#This Row],[Code association]]&amp;"_"&amp;Clef_répartition[[#This Row],[Nom association]]</f>
        <v>ORPC Nyon_Organisation régionale de la protection civile du district de Nyon</v>
      </c>
      <c r="E12668">
        <f>COUNTIFS(D$2:D12668,Clef_répartition[[#This Row],[Code_Nom]],J$2:J12668,Clef_répartition[[#This Row],[Année]])</f>
        <v>46</v>
      </c>
      <c r="F12668">
        <f>IF(Clef_répartition[[#This Row],[Code_Nom]]=D12667,F12667-1,(COUNTIFS(Clef_répartition[Code_Nom],Clef_répartition[[#This Row],[Code_Nom]],Clef_répartition[Année],Clef_répartition[[#This Row],[Année]])))</f>
        <v>2</v>
      </c>
      <c r="G12668" t="str">
        <f>Clef_répartition[[#This Row],[Code_Nom]]&amp;"_"&amp;Clef_répartition[[#This Row],[Nombre]]&amp;"_"&amp;Clef_répartition[[#This Row],[Année]]</f>
        <v>ORPC Nyon_Organisation régionale de la protection civile du district de Nyon_46_2022</v>
      </c>
      <c r="H12668">
        <v>5732</v>
      </c>
      <c r="I12668" t="s">
        <v>279</v>
      </c>
      <c r="J12668">
        <v>2022</v>
      </c>
      <c r="K12668">
        <v>1.111E-2</v>
      </c>
    </row>
    <row r="12669" spans="1:11" x14ac:dyDescent="0.25">
      <c r="A12669" t="s">
        <v>713</v>
      </c>
      <c r="B12669" t="s">
        <v>683</v>
      </c>
      <c r="C12669" t="s">
        <v>684</v>
      </c>
      <c r="D12669" t="str">
        <f>Clef_répartition[[#This Row],[Code association]]&amp;"_"&amp;Clef_répartition[[#This Row],[Nom association]]</f>
        <v>ORPC Nyon_Organisation régionale de la protection civile du district de Nyon</v>
      </c>
      <c r="E12669">
        <f>COUNTIFS(D$2:D12669,Clef_répartition[[#This Row],[Code_Nom]],J$2:J12669,Clef_répartition[[#This Row],[Année]])</f>
        <v>47</v>
      </c>
      <c r="F12669">
        <f>IF(Clef_répartition[[#This Row],[Code_Nom]]=D12668,F12668-1,(COUNTIFS(Clef_répartition[Code_Nom],Clef_répartition[[#This Row],[Code_Nom]],Clef_répartition[Année],Clef_répartition[[#This Row],[Année]])))</f>
        <v>1</v>
      </c>
      <c r="G12669" t="str">
        <f>Clef_répartition[[#This Row],[Code_Nom]]&amp;"_"&amp;Clef_répartition[[#This Row],[Nombre]]&amp;"_"&amp;Clef_répartition[[#This Row],[Année]]</f>
        <v>ORPC Nyon_Organisation régionale de la protection civile du district de Nyon_47_2022</v>
      </c>
      <c r="H12669">
        <v>5863</v>
      </c>
      <c r="I12669" t="s">
        <v>287</v>
      </c>
      <c r="J12669">
        <v>2022</v>
      </c>
      <c r="K12669">
        <v>3.5400000000000002E-3</v>
      </c>
    </row>
    <row r="12670" spans="1:11" x14ac:dyDescent="0.25">
      <c r="A12670" t="s">
        <v>713</v>
      </c>
      <c r="B12670" t="s">
        <v>563</v>
      </c>
      <c r="C12670" t="s">
        <v>564</v>
      </c>
      <c r="D12670" t="str">
        <f>Clef_répartition[[#This Row],[Code association]]&amp;"_"&amp;Clef_répartition[[#This Row],[Nom association]]</f>
        <v>ORPC Orbe_Organisation régionale de protection civile d'Orbe</v>
      </c>
      <c r="E12670">
        <f>COUNTIFS(D$2:D12670,Clef_répartition[[#This Row],[Code_Nom]],J$2:J12670,Clef_répartition[[#This Row],[Année]])</f>
        <v>1</v>
      </c>
      <c r="F12670">
        <f>IF(Clef_répartition[[#This Row],[Code_Nom]]=D12669,F12669-1,(COUNTIFS(Clef_répartition[Code_Nom],Clef_répartition[[#This Row],[Code_Nom]],Clef_répartition[Année],Clef_répartition[[#This Row],[Année]])))</f>
        <v>73</v>
      </c>
      <c r="G12670" t="str">
        <f>Clef_répartition[[#This Row],[Code_Nom]]&amp;"_"&amp;Clef_répartition[[#This Row],[Nombre]]&amp;"_"&amp;Clef_répartition[[#This Row],[Année]]</f>
        <v>ORPC Orbe_Organisation régionale de protection civile d'Orbe_1_2022</v>
      </c>
      <c r="H12670" s="60">
        <v>5742</v>
      </c>
      <c r="I12670" s="60" t="s">
        <v>2</v>
      </c>
      <c r="J12670" s="60">
        <v>2022</v>
      </c>
      <c r="K12670" s="60">
        <v>0</v>
      </c>
    </row>
    <row r="12671" spans="1:11" x14ac:dyDescent="0.25">
      <c r="A12671" t="s">
        <v>713</v>
      </c>
      <c r="B12671" t="s">
        <v>563</v>
      </c>
      <c r="C12671" t="s">
        <v>564</v>
      </c>
      <c r="D12671" t="str">
        <f>Clef_répartition[[#This Row],[Code association]]&amp;"_"&amp;Clef_répartition[[#This Row],[Nom association]]</f>
        <v>ORPC Orbe_Organisation régionale de protection civile d'Orbe</v>
      </c>
      <c r="E12671">
        <f>COUNTIFS(D$2:D12671,Clef_répartition[[#This Row],[Code_Nom]],J$2:J12671,Clef_répartition[[#This Row],[Année]])</f>
        <v>2</v>
      </c>
      <c r="F12671">
        <f>IF(Clef_répartition[[#This Row],[Code_Nom]]=D12670,F12670-1,(COUNTIFS(Clef_répartition[Code_Nom],Clef_répartition[[#This Row],[Code_Nom]],Clef_répartition[Année],Clef_répartition[[#This Row],[Année]])))</f>
        <v>72</v>
      </c>
      <c r="G12671" t="str">
        <f>Clef_répartition[[#This Row],[Code_Nom]]&amp;"_"&amp;Clef_répartition[[#This Row],[Nombre]]&amp;"_"&amp;Clef_répartition[[#This Row],[Année]]</f>
        <v>ORPC Orbe_Organisation régionale de protection civile d'Orbe_2_2022</v>
      </c>
      <c r="H12671" s="60">
        <v>5743</v>
      </c>
      <c r="I12671" s="60" t="s">
        <v>6</v>
      </c>
      <c r="J12671" s="60">
        <v>2022</v>
      </c>
      <c r="K12671" s="60">
        <v>0</v>
      </c>
    </row>
    <row r="12672" spans="1:11" x14ac:dyDescent="0.25">
      <c r="A12672" t="s">
        <v>713</v>
      </c>
      <c r="B12672" t="s">
        <v>563</v>
      </c>
      <c r="C12672" t="s">
        <v>564</v>
      </c>
      <c r="D12672" t="str">
        <f>Clef_répartition[[#This Row],[Code association]]&amp;"_"&amp;Clef_répartition[[#This Row],[Nom association]]</f>
        <v>ORPC Orbe_Organisation régionale de protection civile d'Orbe</v>
      </c>
      <c r="E12672">
        <f>COUNTIFS(D$2:D12672,Clef_répartition[[#This Row],[Code_Nom]],J$2:J12672,Clef_répartition[[#This Row],[Année]])</f>
        <v>3</v>
      </c>
      <c r="F12672">
        <f>IF(Clef_répartition[[#This Row],[Code_Nom]]=D12671,F12671-1,(COUNTIFS(Clef_répartition[Code_Nom],Clef_répartition[[#This Row],[Code_Nom]],Clef_répartition[Année],Clef_répartition[[#This Row],[Année]])))</f>
        <v>71</v>
      </c>
      <c r="G12672" t="str">
        <f>Clef_répartition[[#This Row],[Code_Nom]]&amp;"_"&amp;Clef_répartition[[#This Row],[Nombre]]&amp;"_"&amp;Clef_répartition[[#This Row],[Année]]</f>
        <v>ORPC Orbe_Organisation régionale de protection civile d'Orbe_3_2022</v>
      </c>
      <c r="H12672" s="60">
        <v>5744</v>
      </c>
      <c r="I12672" s="60" t="s">
        <v>11</v>
      </c>
      <c r="J12672" s="60">
        <v>2022</v>
      </c>
      <c r="K12672" s="60">
        <v>0</v>
      </c>
    </row>
    <row r="12673" spans="1:11" x14ac:dyDescent="0.25">
      <c r="A12673" t="s">
        <v>713</v>
      </c>
      <c r="B12673" t="s">
        <v>563</v>
      </c>
      <c r="C12673" t="s">
        <v>564</v>
      </c>
      <c r="D12673" t="str">
        <f>Clef_répartition[[#This Row],[Code association]]&amp;"_"&amp;Clef_répartition[[#This Row],[Nom association]]</f>
        <v>ORPC Orbe_Organisation régionale de protection civile d'Orbe</v>
      </c>
      <c r="E12673">
        <f>COUNTIFS(D$2:D12673,Clef_répartition[[#This Row],[Code_Nom]],J$2:J12673,Clef_répartition[[#This Row],[Année]])</f>
        <v>4</v>
      </c>
      <c r="F12673">
        <f>IF(Clef_répartition[[#This Row],[Code_Nom]]=D12672,F12672-1,(COUNTIFS(Clef_répartition[Code_Nom],Clef_répartition[[#This Row],[Code_Nom]],Clef_répartition[Année],Clef_répartition[[#This Row],[Année]])))</f>
        <v>70</v>
      </c>
      <c r="G12673" t="str">
        <f>Clef_répartition[[#This Row],[Code_Nom]]&amp;"_"&amp;Clef_répartition[[#This Row],[Nombre]]&amp;"_"&amp;Clef_répartition[[#This Row],[Année]]</f>
        <v>ORPC Orbe_Organisation régionale de protection civile d'Orbe_4_2022</v>
      </c>
      <c r="H12673" s="60">
        <v>5745</v>
      </c>
      <c r="I12673" s="60" t="s">
        <v>14</v>
      </c>
      <c r="J12673" s="60">
        <v>2022</v>
      </c>
      <c r="K12673" s="60">
        <v>0</v>
      </c>
    </row>
    <row r="12674" spans="1:11" x14ac:dyDescent="0.25">
      <c r="A12674" t="s">
        <v>713</v>
      </c>
      <c r="B12674" t="s">
        <v>563</v>
      </c>
      <c r="C12674" t="s">
        <v>564</v>
      </c>
      <c r="D12674" t="str">
        <f>Clef_répartition[[#This Row],[Code association]]&amp;"_"&amp;Clef_répartition[[#This Row],[Nom association]]</f>
        <v>ORPC Orbe_Organisation régionale de protection civile d'Orbe</v>
      </c>
      <c r="E12674">
        <f>COUNTIFS(D$2:D12674,Clef_répartition[[#This Row],[Code_Nom]],J$2:J12674,Clef_répartition[[#This Row],[Année]])</f>
        <v>5</v>
      </c>
      <c r="F12674">
        <f>IF(Clef_répartition[[#This Row],[Code_Nom]]=D12673,F12673-1,(COUNTIFS(Clef_répartition[Code_Nom],Clef_répartition[[#This Row],[Code_Nom]],Clef_répartition[Année],Clef_répartition[[#This Row],[Année]])))</f>
        <v>69</v>
      </c>
      <c r="G12674" t="str">
        <f>Clef_répartition[[#This Row],[Code_Nom]]&amp;"_"&amp;Clef_répartition[[#This Row],[Nombre]]&amp;"_"&amp;Clef_répartition[[#This Row],[Année]]</f>
        <v>ORPC Orbe_Organisation régionale de protection civile d'Orbe_5_2022</v>
      </c>
      <c r="H12674" s="60">
        <v>5746</v>
      </c>
      <c r="I12674" s="60" t="s">
        <v>15</v>
      </c>
      <c r="J12674" s="60">
        <v>2022</v>
      </c>
      <c r="K12674" s="60">
        <v>0</v>
      </c>
    </row>
    <row r="12675" spans="1:11" x14ac:dyDescent="0.25">
      <c r="A12675" t="s">
        <v>713</v>
      </c>
      <c r="B12675" t="s">
        <v>563</v>
      </c>
      <c r="C12675" t="s">
        <v>564</v>
      </c>
      <c r="D12675" t="str">
        <f>Clef_répartition[[#This Row],[Code association]]&amp;"_"&amp;Clef_répartition[[#This Row],[Nom association]]</f>
        <v>ORPC Orbe_Organisation régionale de protection civile d'Orbe</v>
      </c>
      <c r="E12675">
        <f>COUNTIFS(D$2:D12675,Clef_répartition[[#This Row],[Code_Nom]],J$2:J12675,Clef_répartition[[#This Row],[Année]])</f>
        <v>6</v>
      </c>
      <c r="F12675">
        <f>IF(Clef_répartition[[#This Row],[Code_Nom]]=D12674,F12674-1,(COUNTIFS(Clef_répartition[Code_Nom],Clef_répartition[[#This Row],[Code_Nom]],Clef_répartition[Année],Clef_répartition[[#This Row],[Année]])))</f>
        <v>68</v>
      </c>
      <c r="G12675" t="str">
        <f>Clef_répartition[[#This Row],[Code_Nom]]&amp;"_"&amp;Clef_répartition[[#This Row],[Nombre]]&amp;"_"&amp;Clef_répartition[[#This Row],[Année]]</f>
        <v>ORPC Orbe_Organisation régionale de protection civile d'Orbe_6_2022</v>
      </c>
      <c r="H12675" s="60">
        <v>5902</v>
      </c>
      <c r="I12675" s="60" t="s">
        <v>18</v>
      </c>
      <c r="J12675" s="60">
        <v>2022</v>
      </c>
      <c r="K12675" s="60">
        <v>0</v>
      </c>
    </row>
    <row r="12676" spans="1:11" x14ac:dyDescent="0.25">
      <c r="A12676" t="s">
        <v>713</v>
      </c>
      <c r="B12676" t="s">
        <v>563</v>
      </c>
      <c r="C12676" t="s">
        <v>564</v>
      </c>
      <c r="D12676" t="str">
        <f>Clef_répartition[[#This Row],[Code association]]&amp;"_"&amp;Clef_répartition[[#This Row],[Nom association]]</f>
        <v>ORPC Orbe_Organisation régionale de protection civile d'Orbe</v>
      </c>
      <c r="E12676">
        <f>COUNTIFS(D$2:D12676,Clef_répartition[[#This Row],[Code_Nom]],J$2:J12676,Clef_répartition[[#This Row],[Année]])</f>
        <v>7</v>
      </c>
      <c r="F12676">
        <f>IF(Clef_répartition[[#This Row],[Code_Nom]]=D12675,F12675-1,(COUNTIFS(Clef_répartition[Code_Nom],Clef_répartition[[#This Row],[Code_Nom]],Clef_répartition[Année],Clef_répartition[[#This Row],[Année]])))</f>
        <v>67</v>
      </c>
      <c r="G12676" t="str">
        <f>Clef_répartition[[#This Row],[Code_Nom]]&amp;"_"&amp;Clef_répartition[[#This Row],[Nombre]]&amp;"_"&amp;Clef_répartition[[#This Row],[Année]]</f>
        <v>ORPC Orbe_Organisation régionale de protection civile d'Orbe_7_2022</v>
      </c>
      <c r="H12676" s="60">
        <v>5903</v>
      </c>
      <c r="I12676" s="60" t="s">
        <v>24</v>
      </c>
      <c r="J12676" s="60">
        <v>2022</v>
      </c>
      <c r="K12676" s="60">
        <v>0</v>
      </c>
    </row>
    <row r="12677" spans="1:11" x14ac:dyDescent="0.25">
      <c r="A12677" t="s">
        <v>713</v>
      </c>
      <c r="B12677" t="s">
        <v>563</v>
      </c>
      <c r="C12677" t="s">
        <v>564</v>
      </c>
      <c r="D12677" t="str">
        <f>Clef_répartition[[#This Row],[Code association]]&amp;"_"&amp;Clef_répartition[[#This Row],[Nom association]]</f>
        <v>ORPC Orbe_Organisation régionale de protection civile d'Orbe</v>
      </c>
      <c r="E12677">
        <f>COUNTIFS(D$2:D12677,Clef_répartition[[#This Row],[Code_Nom]],J$2:J12677,Clef_répartition[[#This Row],[Année]])</f>
        <v>8</v>
      </c>
      <c r="F12677">
        <f>IF(Clef_répartition[[#This Row],[Code_Nom]]=D12676,F12676-1,(COUNTIFS(Clef_répartition[Code_Nom],Clef_répartition[[#This Row],[Code_Nom]],Clef_répartition[Année],Clef_répartition[[#This Row],[Année]])))</f>
        <v>66</v>
      </c>
      <c r="G12677" t="str">
        <f>Clef_répartition[[#This Row],[Code_Nom]]&amp;"_"&amp;Clef_répartition[[#This Row],[Nombre]]&amp;"_"&amp;Clef_répartition[[#This Row],[Année]]</f>
        <v>ORPC Orbe_Organisation régionale de protection civile d'Orbe_8_2022</v>
      </c>
      <c r="H12677" s="60">
        <v>5747</v>
      </c>
      <c r="I12677" s="60" t="s">
        <v>26</v>
      </c>
      <c r="J12677" s="60">
        <v>2022</v>
      </c>
      <c r="K12677" s="60">
        <v>0</v>
      </c>
    </row>
    <row r="12678" spans="1:11" x14ac:dyDescent="0.25">
      <c r="A12678" t="s">
        <v>713</v>
      </c>
      <c r="B12678" t="s">
        <v>563</v>
      </c>
      <c r="C12678" t="s">
        <v>564</v>
      </c>
      <c r="D12678" t="str">
        <f>Clef_répartition[[#This Row],[Code association]]&amp;"_"&amp;Clef_répartition[[#This Row],[Nom association]]</f>
        <v>ORPC Orbe_Organisation régionale de protection civile d'Orbe</v>
      </c>
      <c r="E12678">
        <f>COUNTIFS(D$2:D12678,Clef_répartition[[#This Row],[Code_Nom]],J$2:J12678,Clef_répartition[[#This Row],[Année]])</f>
        <v>9</v>
      </c>
      <c r="F12678">
        <f>IF(Clef_répartition[[#This Row],[Code_Nom]]=D12677,F12677-1,(COUNTIFS(Clef_répartition[Code_Nom],Clef_répartition[[#This Row],[Code_Nom]],Clef_répartition[Année],Clef_répartition[[#This Row],[Année]])))</f>
        <v>65</v>
      </c>
      <c r="G12678" t="str">
        <f>Clef_répartition[[#This Row],[Code_Nom]]&amp;"_"&amp;Clef_répartition[[#This Row],[Nombre]]&amp;"_"&amp;Clef_répartition[[#This Row],[Année]]</f>
        <v>ORPC Orbe_Organisation régionale de protection civile d'Orbe_9_2022</v>
      </c>
      <c r="H12678" s="60">
        <v>5551</v>
      </c>
      <c r="I12678" s="60" t="s">
        <v>28</v>
      </c>
      <c r="J12678" s="60">
        <v>2022</v>
      </c>
      <c r="K12678" s="60">
        <v>0</v>
      </c>
    </row>
    <row r="12679" spans="1:11" x14ac:dyDescent="0.25">
      <c r="A12679" t="s">
        <v>713</v>
      </c>
      <c r="B12679" t="s">
        <v>563</v>
      </c>
      <c r="C12679" t="s">
        <v>564</v>
      </c>
      <c r="D12679" t="str">
        <f>Clef_répartition[[#This Row],[Code association]]&amp;"_"&amp;Clef_répartition[[#This Row],[Nom association]]</f>
        <v>ORPC Orbe_Organisation régionale de protection civile d'Orbe</v>
      </c>
      <c r="E12679">
        <f>COUNTIFS(D$2:D12679,Clef_répartition[[#This Row],[Code_Nom]],J$2:J12679,Clef_répartition[[#This Row],[Année]])</f>
        <v>10</v>
      </c>
      <c r="F12679">
        <f>IF(Clef_répartition[[#This Row],[Code_Nom]]=D12678,F12678-1,(COUNTIFS(Clef_répartition[Code_Nom],Clef_répartition[[#This Row],[Code_Nom]],Clef_répartition[Année],Clef_répartition[[#This Row],[Année]])))</f>
        <v>64</v>
      </c>
      <c r="G12679" t="str">
        <f>Clef_répartition[[#This Row],[Code_Nom]]&amp;"_"&amp;Clef_répartition[[#This Row],[Nombre]]&amp;"_"&amp;Clef_répartition[[#This Row],[Année]]</f>
        <v>ORPC Orbe_Organisation régionale de protection civile d'Orbe_10_2022</v>
      </c>
      <c r="H12679" s="60">
        <v>5748</v>
      </c>
      <c r="I12679" s="60" t="s">
        <v>38</v>
      </c>
      <c r="J12679" s="60">
        <v>2022</v>
      </c>
      <c r="K12679" s="60">
        <v>0</v>
      </c>
    </row>
    <row r="12680" spans="1:11" x14ac:dyDescent="0.25">
      <c r="A12680" t="s">
        <v>713</v>
      </c>
      <c r="B12680" t="s">
        <v>563</v>
      </c>
      <c r="C12680" t="s">
        <v>564</v>
      </c>
      <c r="D12680" t="str">
        <f>Clef_répartition[[#This Row],[Code association]]&amp;"_"&amp;Clef_répartition[[#This Row],[Nom association]]</f>
        <v>ORPC Orbe_Organisation régionale de protection civile d'Orbe</v>
      </c>
      <c r="E12680">
        <f>COUNTIFS(D$2:D12680,Clef_répartition[[#This Row],[Code_Nom]],J$2:J12680,Clef_répartition[[#This Row],[Année]])</f>
        <v>11</v>
      </c>
      <c r="F12680">
        <f>IF(Clef_répartition[[#This Row],[Code_Nom]]=D12679,F12679-1,(COUNTIFS(Clef_répartition[Code_Nom],Clef_répartition[[#This Row],[Code_Nom]],Clef_répartition[Année],Clef_répartition[[#This Row],[Année]])))</f>
        <v>63</v>
      </c>
      <c r="G12680" t="str">
        <f>Clef_répartition[[#This Row],[Code_Nom]]&amp;"_"&amp;Clef_répartition[[#This Row],[Nombre]]&amp;"_"&amp;Clef_répartition[[#This Row],[Année]]</f>
        <v>ORPC Orbe_Organisation régionale de protection civile d'Orbe_11_2022</v>
      </c>
      <c r="H12680" s="60">
        <v>5552</v>
      </c>
      <c r="I12680" s="60" t="s">
        <v>40</v>
      </c>
      <c r="J12680" s="60">
        <v>2022</v>
      </c>
      <c r="K12680" s="60">
        <v>0</v>
      </c>
    </row>
    <row r="12681" spans="1:11" x14ac:dyDescent="0.25">
      <c r="A12681" t="s">
        <v>713</v>
      </c>
      <c r="B12681" t="s">
        <v>563</v>
      </c>
      <c r="C12681" t="s">
        <v>564</v>
      </c>
      <c r="D12681" t="str">
        <f>Clef_répartition[[#This Row],[Code association]]&amp;"_"&amp;Clef_répartition[[#This Row],[Nom association]]</f>
        <v>ORPC Orbe_Organisation régionale de protection civile d'Orbe</v>
      </c>
      <c r="E12681">
        <f>COUNTIFS(D$2:D12681,Clef_répartition[[#This Row],[Code_Nom]],J$2:J12681,Clef_répartition[[#This Row],[Année]])</f>
        <v>12</v>
      </c>
      <c r="F12681">
        <f>IF(Clef_répartition[[#This Row],[Code_Nom]]=D12680,F12680-1,(COUNTIFS(Clef_répartition[Code_Nom],Clef_répartition[[#This Row],[Code_Nom]],Clef_répartition[Année],Clef_répartition[[#This Row],[Année]])))</f>
        <v>62</v>
      </c>
      <c r="G12681" t="str">
        <f>Clef_répartition[[#This Row],[Code_Nom]]&amp;"_"&amp;Clef_répartition[[#This Row],[Nombre]]&amp;"_"&amp;Clef_répartition[[#This Row],[Année]]</f>
        <v>ORPC Orbe_Organisation régionale de protection civile d'Orbe_12_2022</v>
      </c>
      <c r="H12681" s="60">
        <v>5904</v>
      </c>
      <c r="I12681" s="60" t="s">
        <v>46</v>
      </c>
      <c r="J12681" s="60">
        <v>2022</v>
      </c>
      <c r="K12681" s="60">
        <v>0</v>
      </c>
    </row>
    <row r="12682" spans="1:11" x14ac:dyDescent="0.25">
      <c r="A12682" t="s">
        <v>713</v>
      </c>
      <c r="B12682" t="s">
        <v>563</v>
      </c>
      <c r="C12682" t="s">
        <v>564</v>
      </c>
      <c r="D12682" t="str">
        <f>Clef_répartition[[#This Row],[Code association]]&amp;"_"&amp;Clef_répartition[[#This Row],[Nom association]]</f>
        <v>ORPC Orbe_Organisation régionale de protection civile d'Orbe</v>
      </c>
      <c r="E12682">
        <f>COUNTIFS(D$2:D12682,Clef_répartition[[#This Row],[Code_Nom]],J$2:J12682,Clef_répartition[[#This Row],[Année]])</f>
        <v>13</v>
      </c>
      <c r="F12682">
        <f>IF(Clef_répartition[[#This Row],[Code_Nom]]=D12681,F12681-1,(COUNTIFS(Clef_répartition[Code_Nom],Clef_répartition[[#This Row],[Code_Nom]],Clef_répartition[Année],Clef_répartition[[#This Row],[Année]])))</f>
        <v>61</v>
      </c>
      <c r="G12682" t="str">
        <f>Clef_répartition[[#This Row],[Code_Nom]]&amp;"_"&amp;Clef_répartition[[#This Row],[Nombre]]&amp;"_"&amp;Clef_répartition[[#This Row],[Année]]</f>
        <v>ORPC Orbe_Organisation régionale de protection civile d'Orbe_13_2022</v>
      </c>
      <c r="H12682" s="60">
        <v>5553</v>
      </c>
      <c r="I12682" s="60" t="s">
        <v>47</v>
      </c>
      <c r="J12682" s="60">
        <v>2022</v>
      </c>
      <c r="K12682" s="60">
        <v>0</v>
      </c>
    </row>
    <row r="12683" spans="1:11" x14ac:dyDescent="0.25">
      <c r="A12683" t="s">
        <v>713</v>
      </c>
      <c r="B12683" t="s">
        <v>563</v>
      </c>
      <c r="C12683" t="s">
        <v>564</v>
      </c>
      <c r="D12683" t="str">
        <f>Clef_répartition[[#This Row],[Code association]]&amp;"_"&amp;Clef_répartition[[#This Row],[Nom association]]</f>
        <v>ORPC Orbe_Organisation régionale de protection civile d'Orbe</v>
      </c>
      <c r="E12683">
        <f>COUNTIFS(D$2:D12683,Clef_répartition[[#This Row],[Code_Nom]],J$2:J12683,Clef_répartition[[#This Row],[Année]])</f>
        <v>14</v>
      </c>
      <c r="F12683">
        <f>IF(Clef_répartition[[#This Row],[Code_Nom]]=D12682,F12682-1,(COUNTIFS(Clef_répartition[Code_Nom],Clef_répartition[[#This Row],[Code_Nom]],Clef_répartition[Année],Clef_répartition[[#This Row],[Année]])))</f>
        <v>60</v>
      </c>
      <c r="G12683" t="str">
        <f>Clef_répartition[[#This Row],[Code_Nom]]&amp;"_"&amp;Clef_répartition[[#This Row],[Nombre]]&amp;"_"&amp;Clef_répartition[[#This Row],[Année]]</f>
        <v>ORPC Orbe_Organisation régionale de protection civile d'Orbe_14_2022</v>
      </c>
      <c r="H12683" s="60">
        <v>5905</v>
      </c>
      <c r="I12683" s="60" t="s">
        <v>49</v>
      </c>
      <c r="J12683" s="60">
        <v>2022</v>
      </c>
      <c r="K12683" s="60">
        <v>0</v>
      </c>
    </row>
    <row r="12684" spans="1:11" x14ac:dyDescent="0.25">
      <c r="A12684" t="s">
        <v>713</v>
      </c>
      <c r="B12684" t="s">
        <v>563</v>
      </c>
      <c r="C12684" t="s">
        <v>564</v>
      </c>
      <c r="D12684" t="str">
        <f>Clef_répartition[[#This Row],[Code association]]&amp;"_"&amp;Clef_répartition[[#This Row],[Nom association]]</f>
        <v>ORPC Orbe_Organisation régionale de protection civile d'Orbe</v>
      </c>
      <c r="E12684">
        <f>COUNTIFS(D$2:D12684,Clef_répartition[[#This Row],[Code_Nom]],J$2:J12684,Clef_répartition[[#This Row],[Année]])</f>
        <v>15</v>
      </c>
      <c r="F12684">
        <f>IF(Clef_répartition[[#This Row],[Code_Nom]]=D12683,F12683-1,(COUNTIFS(Clef_répartition[Code_Nom],Clef_répartition[[#This Row],[Code_Nom]],Clef_répartition[Année],Clef_répartition[[#This Row],[Année]])))</f>
        <v>59</v>
      </c>
      <c r="G12684" t="str">
        <f>Clef_répartition[[#This Row],[Code_Nom]]&amp;"_"&amp;Clef_répartition[[#This Row],[Nombre]]&amp;"_"&amp;Clef_répartition[[#This Row],[Année]]</f>
        <v>ORPC Orbe_Organisation régionale de protection civile d'Orbe_15_2022</v>
      </c>
      <c r="H12684" s="60">
        <v>5907</v>
      </c>
      <c r="I12684" s="60" t="s">
        <v>54</v>
      </c>
      <c r="J12684" s="60">
        <v>2022</v>
      </c>
      <c r="K12684" s="60">
        <v>0</v>
      </c>
    </row>
    <row r="12685" spans="1:11" x14ac:dyDescent="0.25">
      <c r="A12685" t="s">
        <v>713</v>
      </c>
      <c r="B12685" t="s">
        <v>563</v>
      </c>
      <c r="C12685" t="s">
        <v>564</v>
      </c>
      <c r="D12685" t="str">
        <f>Clef_répartition[[#This Row],[Code association]]&amp;"_"&amp;Clef_répartition[[#This Row],[Nom association]]</f>
        <v>ORPC Orbe_Organisation régionale de protection civile d'Orbe</v>
      </c>
      <c r="E12685">
        <f>COUNTIFS(D$2:D12685,Clef_répartition[[#This Row],[Code_Nom]],J$2:J12685,Clef_répartition[[#This Row],[Année]])</f>
        <v>16</v>
      </c>
      <c r="F12685">
        <f>IF(Clef_répartition[[#This Row],[Code_Nom]]=D12684,F12684-1,(COUNTIFS(Clef_répartition[Code_Nom],Clef_répartition[[#This Row],[Code_Nom]],Clef_répartition[Année],Clef_répartition[[#This Row],[Année]])))</f>
        <v>58</v>
      </c>
      <c r="G12685" t="str">
        <f>Clef_répartition[[#This Row],[Code_Nom]]&amp;"_"&amp;Clef_répartition[[#This Row],[Nombre]]&amp;"_"&amp;Clef_répartition[[#This Row],[Année]]</f>
        <v>ORPC Orbe_Organisation régionale de protection civile d'Orbe_16_2022</v>
      </c>
      <c r="H12685" s="60">
        <v>5749</v>
      </c>
      <c r="I12685" s="60" t="s">
        <v>58</v>
      </c>
      <c r="J12685" s="60">
        <v>2022</v>
      </c>
      <c r="K12685" s="60">
        <v>0</v>
      </c>
    </row>
    <row r="12686" spans="1:11" x14ac:dyDescent="0.25">
      <c r="A12686" t="s">
        <v>713</v>
      </c>
      <c r="B12686" t="s">
        <v>563</v>
      </c>
      <c r="C12686" t="s">
        <v>564</v>
      </c>
      <c r="D12686" t="str">
        <f>Clef_répartition[[#This Row],[Code association]]&amp;"_"&amp;Clef_répartition[[#This Row],[Nom association]]</f>
        <v>ORPC Orbe_Organisation régionale de protection civile d'Orbe</v>
      </c>
      <c r="E12686">
        <f>COUNTIFS(D$2:D12686,Clef_répartition[[#This Row],[Code_Nom]],J$2:J12686,Clef_répartition[[#This Row],[Année]])</f>
        <v>17</v>
      </c>
      <c r="F12686">
        <f>IF(Clef_répartition[[#This Row],[Code_Nom]]=D12685,F12685-1,(COUNTIFS(Clef_répartition[Code_Nom],Clef_répartition[[#This Row],[Code_Nom]],Clef_répartition[Année],Clef_répartition[[#This Row],[Année]])))</f>
        <v>57</v>
      </c>
      <c r="G12686" t="str">
        <f>Clef_répartition[[#This Row],[Code_Nom]]&amp;"_"&amp;Clef_répartition[[#This Row],[Nombre]]&amp;"_"&amp;Clef_répartition[[#This Row],[Année]]</f>
        <v>ORPC Orbe_Organisation régionale de protection civile d'Orbe_17_2022</v>
      </c>
      <c r="H12686" s="60">
        <v>5908</v>
      </c>
      <c r="I12686" s="60" t="s">
        <v>59</v>
      </c>
      <c r="J12686" s="60">
        <v>2022</v>
      </c>
      <c r="K12686" s="60">
        <v>0</v>
      </c>
    </row>
    <row r="12687" spans="1:11" x14ac:dyDescent="0.25">
      <c r="A12687" t="s">
        <v>713</v>
      </c>
      <c r="B12687" t="s">
        <v>563</v>
      </c>
      <c r="C12687" t="s">
        <v>564</v>
      </c>
      <c r="D12687" t="str">
        <f>Clef_répartition[[#This Row],[Code association]]&amp;"_"&amp;Clef_répartition[[#This Row],[Nom association]]</f>
        <v>ORPC Orbe_Organisation régionale de protection civile d'Orbe</v>
      </c>
      <c r="E12687">
        <f>COUNTIFS(D$2:D12687,Clef_répartition[[#This Row],[Code_Nom]],J$2:J12687,Clef_répartition[[#This Row],[Année]])</f>
        <v>18</v>
      </c>
      <c r="F12687">
        <f>IF(Clef_répartition[[#This Row],[Code_Nom]]=D12686,F12686-1,(COUNTIFS(Clef_répartition[Code_Nom],Clef_répartition[[#This Row],[Code_Nom]],Clef_répartition[Année],Clef_répartition[[#This Row],[Année]])))</f>
        <v>56</v>
      </c>
      <c r="G12687" t="str">
        <f>Clef_répartition[[#This Row],[Code_Nom]]&amp;"_"&amp;Clef_répartition[[#This Row],[Nombre]]&amp;"_"&amp;Clef_répartition[[#This Row],[Année]]</f>
        <v>ORPC Orbe_Organisation régionale de protection civile d'Orbe_18_2022</v>
      </c>
      <c r="H12687" s="60">
        <v>5909</v>
      </c>
      <c r="I12687" s="60" t="s">
        <v>60</v>
      </c>
      <c r="J12687" s="60">
        <v>2022</v>
      </c>
      <c r="K12687" s="60">
        <v>0</v>
      </c>
    </row>
    <row r="12688" spans="1:11" x14ac:dyDescent="0.25">
      <c r="A12688" t="s">
        <v>713</v>
      </c>
      <c r="B12688" t="s">
        <v>563</v>
      </c>
      <c r="C12688" t="s">
        <v>564</v>
      </c>
      <c r="D12688" t="str">
        <f>Clef_répartition[[#This Row],[Code association]]&amp;"_"&amp;Clef_répartition[[#This Row],[Nom association]]</f>
        <v>ORPC Orbe_Organisation régionale de protection civile d'Orbe</v>
      </c>
      <c r="E12688">
        <f>COUNTIFS(D$2:D12688,Clef_répartition[[#This Row],[Code_Nom]],J$2:J12688,Clef_répartition[[#This Row],[Année]])</f>
        <v>19</v>
      </c>
      <c r="F12688">
        <f>IF(Clef_répartition[[#This Row],[Code_Nom]]=D12687,F12687-1,(COUNTIFS(Clef_répartition[Code_Nom],Clef_répartition[[#This Row],[Code_Nom]],Clef_répartition[Année],Clef_répartition[[#This Row],[Année]])))</f>
        <v>55</v>
      </c>
      <c r="G12688" t="str">
        <f>Clef_répartition[[#This Row],[Code_Nom]]&amp;"_"&amp;Clef_répartition[[#This Row],[Nombre]]&amp;"_"&amp;Clef_répartition[[#This Row],[Année]]</f>
        <v>ORPC Orbe_Organisation régionale de protection civile d'Orbe_19_2022</v>
      </c>
      <c r="H12688" s="60">
        <v>5554</v>
      </c>
      <c r="I12688" s="60" t="s">
        <v>71</v>
      </c>
      <c r="J12688" s="60">
        <v>2022</v>
      </c>
      <c r="K12688" s="60">
        <v>0</v>
      </c>
    </row>
    <row r="12689" spans="1:11" x14ac:dyDescent="0.25">
      <c r="A12689" t="s">
        <v>713</v>
      </c>
      <c r="B12689" t="s">
        <v>563</v>
      </c>
      <c r="C12689" t="s">
        <v>564</v>
      </c>
      <c r="D12689" t="str">
        <f>Clef_répartition[[#This Row],[Code association]]&amp;"_"&amp;Clef_répartition[[#This Row],[Nom association]]</f>
        <v>ORPC Orbe_Organisation régionale de protection civile d'Orbe</v>
      </c>
      <c r="E12689">
        <f>COUNTIFS(D$2:D12689,Clef_répartition[[#This Row],[Code_Nom]],J$2:J12689,Clef_répartition[[#This Row],[Année]])</f>
        <v>20</v>
      </c>
      <c r="F12689">
        <f>IF(Clef_répartition[[#This Row],[Code_Nom]]=D12688,F12688-1,(COUNTIFS(Clef_répartition[Code_Nom],Clef_répartition[[#This Row],[Code_Nom]],Clef_répartition[Année],Clef_répartition[[#This Row],[Année]])))</f>
        <v>54</v>
      </c>
      <c r="G12689" t="str">
        <f>Clef_répartition[[#This Row],[Code_Nom]]&amp;"_"&amp;Clef_répartition[[#This Row],[Nombre]]&amp;"_"&amp;Clef_répartition[[#This Row],[Année]]</f>
        <v>ORPC Orbe_Organisation régionale de protection civile d'Orbe_20_2022</v>
      </c>
      <c r="H12689" s="60">
        <v>5555</v>
      </c>
      <c r="I12689" s="60" t="s">
        <v>75</v>
      </c>
      <c r="J12689" s="60">
        <v>2022</v>
      </c>
      <c r="K12689" s="60">
        <v>0</v>
      </c>
    </row>
    <row r="12690" spans="1:11" x14ac:dyDescent="0.25">
      <c r="A12690" t="s">
        <v>713</v>
      </c>
      <c r="B12690" t="s">
        <v>563</v>
      </c>
      <c r="C12690" t="s">
        <v>564</v>
      </c>
      <c r="D12690" t="str">
        <f>Clef_répartition[[#This Row],[Code association]]&amp;"_"&amp;Clef_répartition[[#This Row],[Nom association]]</f>
        <v>ORPC Orbe_Organisation régionale de protection civile d'Orbe</v>
      </c>
      <c r="E12690">
        <f>COUNTIFS(D$2:D12690,Clef_répartition[[#This Row],[Code_Nom]],J$2:J12690,Clef_répartition[[#This Row],[Année]])</f>
        <v>21</v>
      </c>
      <c r="F12690">
        <f>IF(Clef_répartition[[#This Row],[Code_Nom]]=D12689,F12689-1,(COUNTIFS(Clef_répartition[Code_Nom],Clef_répartition[[#This Row],[Code_Nom]],Clef_répartition[Année],Clef_répartition[[#This Row],[Année]])))</f>
        <v>53</v>
      </c>
      <c r="G12690" t="str">
        <f>Clef_répartition[[#This Row],[Code_Nom]]&amp;"_"&amp;Clef_répartition[[#This Row],[Nombre]]&amp;"_"&amp;Clef_répartition[[#This Row],[Année]]</f>
        <v>ORPC Orbe_Organisation régionale de protection civile d'Orbe_21_2022</v>
      </c>
      <c r="H12690" s="60">
        <v>5910</v>
      </c>
      <c r="I12690" s="60" t="s">
        <v>83</v>
      </c>
      <c r="J12690" s="60">
        <v>2022</v>
      </c>
      <c r="K12690" s="60">
        <v>0</v>
      </c>
    </row>
    <row r="12691" spans="1:11" x14ac:dyDescent="0.25">
      <c r="A12691" t="s">
        <v>713</v>
      </c>
      <c r="B12691" t="s">
        <v>563</v>
      </c>
      <c r="C12691" t="s">
        <v>564</v>
      </c>
      <c r="D12691" t="str">
        <f>Clef_répartition[[#This Row],[Code association]]&amp;"_"&amp;Clef_répartition[[#This Row],[Nom association]]</f>
        <v>ORPC Orbe_Organisation régionale de protection civile d'Orbe</v>
      </c>
      <c r="E12691">
        <f>COUNTIFS(D$2:D12691,Clef_répartition[[#This Row],[Code_Nom]],J$2:J12691,Clef_répartition[[#This Row],[Année]])</f>
        <v>22</v>
      </c>
      <c r="F12691">
        <f>IF(Clef_répartition[[#This Row],[Code_Nom]]=D12690,F12690-1,(COUNTIFS(Clef_répartition[Code_Nom],Clef_répartition[[#This Row],[Code_Nom]],Clef_répartition[Année],Clef_répartition[[#This Row],[Année]])))</f>
        <v>52</v>
      </c>
      <c r="G12691" t="str">
        <f>Clef_répartition[[#This Row],[Code_Nom]]&amp;"_"&amp;Clef_répartition[[#This Row],[Nombre]]&amp;"_"&amp;Clef_répartition[[#This Row],[Année]]</f>
        <v>ORPC Orbe_Organisation régionale de protection civile d'Orbe_22_2022</v>
      </c>
      <c r="H12691" s="60">
        <v>5752</v>
      </c>
      <c r="I12691" s="60" t="s">
        <v>84</v>
      </c>
      <c r="J12691" s="60">
        <v>2022</v>
      </c>
      <c r="K12691" s="60">
        <v>0</v>
      </c>
    </row>
    <row r="12692" spans="1:11" x14ac:dyDescent="0.25">
      <c r="A12692" t="s">
        <v>713</v>
      </c>
      <c r="B12692" t="s">
        <v>563</v>
      </c>
      <c r="C12692" t="s">
        <v>564</v>
      </c>
      <c r="D12692" t="str">
        <f>Clef_répartition[[#This Row],[Code association]]&amp;"_"&amp;Clef_répartition[[#This Row],[Nom association]]</f>
        <v>ORPC Orbe_Organisation régionale de protection civile d'Orbe</v>
      </c>
      <c r="E12692">
        <f>COUNTIFS(D$2:D12692,Clef_répartition[[#This Row],[Code_Nom]],J$2:J12692,Clef_répartition[[#This Row],[Année]])</f>
        <v>23</v>
      </c>
      <c r="F12692">
        <f>IF(Clef_répartition[[#This Row],[Code_Nom]]=D12691,F12691-1,(COUNTIFS(Clef_répartition[Code_Nom],Clef_répartition[[#This Row],[Code_Nom]],Clef_répartition[Année],Clef_répartition[[#This Row],[Année]])))</f>
        <v>51</v>
      </c>
      <c r="G12692" t="str">
        <f>Clef_répartition[[#This Row],[Code_Nom]]&amp;"_"&amp;Clef_répartition[[#This Row],[Nombre]]&amp;"_"&amp;Clef_répartition[[#This Row],[Année]]</f>
        <v>ORPC Orbe_Organisation régionale de protection civile d'Orbe_23_2022</v>
      </c>
      <c r="H12692" s="60">
        <v>5911</v>
      </c>
      <c r="I12692" s="60" t="s">
        <v>86</v>
      </c>
      <c r="J12692" s="60">
        <v>2022</v>
      </c>
      <c r="K12692" s="60">
        <v>0</v>
      </c>
    </row>
    <row r="12693" spans="1:11" x14ac:dyDescent="0.25">
      <c r="A12693" t="s">
        <v>713</v>
      </c>
      <c r="B12693" t="s">
        <v>563</v>
      </c>
      <c r="C12693" t="s">
        <v>564</v>
      </c>
      <c r="D12693" t="str">
        <f>Clef_répartition[[#This Row],[Code association]]&amp;"_"&amp;Clef_répartition[[#This Row],[Nom association]]</f>
        <v>ORPC Orbe_Organisation régionale de protection civile d'Orbe</v>
      </c>
      <c r="E12693">
        <f>COUNTIFS(D$2:D12693,Clef_répartition[[#This Row],[Code_Nom]],J$2:J12693,Clef_répartition[[#This Row],[Année]])</f>
        <v>24</v>
      </c>
      <c r="F12693">
        <f>IF(Clef_répartition[[#This Row],[Code_Nom]]=D12692,F12692-1,(COUNTIFS(Clef_répartition[Code_Nom],Clef_répartition[[#This Row],[Code_Nom]],Clef_répartition[Année],Clef_répartition[[#This Row],[Année]])))</f>
        <v>50</v>
      </c>
      <c r="G12693" t="str">
        <f>Clef_répartition[[#This Row],[Code_Nom]]&amp;"_"&amp;Clef_répartition[[#This Row],[Nombre]]&amp;"_"&amp;Clef_répartition[[#This Row],[Année]]</f>
        <v>ORPC Orbe_Organisation régionale de protection civile d'Orbe_24_2022</v>
      </c>
      <c r="H12693" s="60">
        <v>5912</v>
      </c>
      <c r="I12693" s="60" t="s">
        <v>91</v>
      </c>
      <c r="J12693" s="60">
        <v>2022</v>
      </c>
      <c r="K12693" s="60">
        <v>0</v>
      </c>
    </row>
    <row r="12694" spans="1:11" x14ac:dyDescent="0.25">
      <c r="A12694" t="s">
        <v>713</v>
      </c>
      <c r="B12694" t="s">
        <v>563</v>
      </c>
      <c r="C12694" t="s">
        <v>564</v>
      </c>
      <c r="D12694" t="str">
        <f>Clef_répartition[[#This Row],[Code association]]&amp;"_"&amp;Clef_répartition[[#This Row],[Nom association]]</f>
        <v>ORPC Orbe_Organisation régionale de protection civile d'Orbe</v>
      </c>
      <c r="E12694">
        <f>COUNTIFS(D$2:D12694,Clef_répartition[[#This Row],[Code_Nom]],J$2:J12694,Clef_répartition[[#This Row],[Année]])</f>
        <v>25</v>
      </c>
      <c r="F12694">
        <f>IF(Clef_répartition[[#This Row],[Code_Nom]]=D12693,F12693-1,(COUNTIFS(Clef_répartition[Code_Nom],Clef_répartition[[#This Row],[Code_Nom]],Clef_répartition[Année],Clef_répartition[[#This Row],[Année]])))</f>
        <v>49</v>
      </c>
      <c r="G12694" t="str">
        <f>Clef_répartition[[#This Row],[Code_Nom]]&amp;"_"&amp;Clef_répartition[[#This Row],[Nombre]]&amp;"_"&amp;Clef_répartition[[#This Row],[Année]]</f>
        <v>ORPC Orbe_Organisation régionale de protection civile d'Orbe_25_2022</v>
      </c>
      <c r="H12694" s="60">
        <v>5913</v>
      </c>
      <c r="I12694" s="60" t="s">
        <v>96</v>
      </c>
      <c r="J12694" s="60">
        <v>2022</v>
      </c>
      <c r="K12694" s="60">
        <v>0</v>
      </c>
    </row>
    <row r="12695" spans="1:11" x14ac:dyDescent="0.25">
      <c r="A12695" t="s">
        <v>713</v>
      </c>
      <c r="B12695" t="s">
        <v>563</v>
      </c>
      <c r="C12695" t="s">
        <v>564</v>
      </c>
      <c r="D12695" t="str">
        <f>Clef_répartition[[#This Row],[Code association]]&amp;"_"&amp;Clef_répartition[[#This Row],[Nom association]]</f>
        <v>ORPC Orbe_Organisation régionale de protection civile d'Orbe</v>
      </c>
      <c r="E12695">
        <f>COUNTIFS(D$2:D12695,Clef_répartition[[#This Row],[Code_Nom]],J$2:J12695,Clef_répartition[[#This Row],[Année]])</f>
        <v>26</v>
      </c>
      <c r="F12695">
        <f>IF(Clef_répartition[[#This Row],[Code_Nom]]=D12694,F12694-1,(COUNTIFS(Clef_répartition[Code_Nom],Clef_répartition[[#This Row],[Code_Nom]],Clef_répartition[Année],Clef_répartition[[#This Row],[Année]])))</f>
        <v>48</v>
      </c>
      <c r="G12695" t="str">
        <f>Clef_répartition[[#This Row],[Code_Nom]]&amp;"_"&amp;Clef_répartition[[#This Row],[Nombre]]&amp;"_"&amp;Clef_répartition[[#This Row],[Année]]</f>
        <v>ORPC Orbe_Organisation régionale de protection civile d'Orbe_26_2022</v>
      </c>
      <c r="H12695" s="60">
        <v>5914</v>
      </c>
      <c r="I12695" s="60" t="s">
        <v>105</v>
      </c>
      <c r="J12695" s="60">
        <v>2022</v>
      </c>
      <c r="K12695" s="60">
        <v>0</v>
      </c>
    </row>
    <row r="12696" spans="1:11" x14ac:dyDescent="0.25">
      <c r="A12696" t="s">
        <v>713</v>
      </c>
      <c r="B12696" t="s">
        <v>563</v>
      </c>
      <c r="C12696" t="s">
        <v>564</v>
      </c>
      <c r="D12696" t="str">
        <f>Clef_répartition[[#This Row],[Code association]]&amp;"_"&amp;Clef_répartition[[#This Row],[Nom association]]</f>
        <v>ORPC Orbe_Organisation régionale de protection civile d'Orbe</v>
      </c>
      <c r="E12696">
        <f>COUNTIFS(D$2:D12696,Clef_répartition[[#This Row],[Code_Nom]],J$2:J12696,Clef_répartition[[#This Row],[Année]])</f>
        <v>27</v>
      </c>
      <c r="F12696">
        <f>IF(Clef_répartition[[#This Row],[Code_Nom]]=D12695,F12695-1,(COUNTIFS(Clef_répartition[Code_Nom],Clef_répartition[[#This Row],[Code_Nom]],Clef_répartition[Année],Clef_répartition[[#This Row],[Année]])))</f>
        <v>47</v>
      </c>
      <c r="G12696" t="str">
        <f>Clef_répartition[[#This Row],[Code_Nom]]&amp;"_"&amp;Clef_répartition[[#This Row],[Nombre]]&amp;"_"&amp;Clef_répartition[[#This Row],[Année]]</f>
        <v>ORPC Orbe_Organisation régionale de protection civile d'Orbe_27_2022</v>
      </c>
      <c r="H12696" s="60">
        <v>5556</v>
      </c>
      <c r="I12696" s="60" t="s">
        <v>115</v>
      </c>
      <c r="J12696" s="60">
        <v>2022</v>
      </c>
      <c r="K12696" s="60">
        <v>0</v>
      </c>
    </row>
    <row r="12697" spans="1:11" x14ac:dyDescent="0.25">
      <c r="A12697" t="s">
        <v>713</v>
      </c>
      <c r="B12697" t="s">
        <v>563</v>
      </c>
      <c r="C12697" t="s">
        <v>564</v>
      </c>
      <c r="D12697" t="str">
        <f>Clef_répartition[[#This Row],[Code association]]&amp;"_"&amp;Clef_répartition[[#This Row],[Nom association]]</f>
        <v>ORPC Orbe_Organisation régionale de protection civile d'Orbe</v>
      </c>
      <c r="E12697">
        <f>COUNTIFS(D$2:D12697,Clef_répartition[[#This Row],[Code_Nom]],J$2:J12697,Clef_répartition[[#This Row],[Année]])</f>
        <v>28</v>
      </c>
      <c r="F12697">
        <f>IF(Clef_répartition[[#This Row],[Code_Nom]]=D12696,F12696-1,(COUNTIFS(Clef_répartition[Code_Nom],Clef_répartition[[#This Row],[Code_Nom]],Clef_répartition[Année],Clef_répartition[[#This Row],[Année]])))</f>
        <v>46</v>
      </c>
      <c r="G12697" t="str">
        <f>Clef_répartition[[#This Row],[Code_Nom]]&amp;"_"&amp;Clef_répartition[[#This Row],[Nombre]]&amp;"_"&amp;Clef_répartition[[#This Row],[Année]]</f>
        <v>ORPC Orbe_Organisation régionale de protection civile d'Orbe_28_2022</v>
      </c>
      <c r="H12697" s="60">
        <v>5557</v>
      </c>
      <c r="I12697" s="60" t="s">
        <v>116</v>
      </c>
      <c r="J12697" s="60">
        <v>2022</v>
      </c>
      <c r="K12697" s="60">
        <v>0</v>
      </c>
    </row>
    <row r="12698" spans="1:11" x14ac:dyDescent="0.25">
      <c r="A12698" t="s">
        <v>713</v>
      </c>
      <c r="B12698" t="s">
        <v>563</v>
      </c>
      <c r="C12698" t="s">
        <v>564</v>
      </c>
      <c r="D12698" t="str">
        <f>Clef_répartition[[#This Row],[Code association]]&amp;"_"&amp;Clef_répartition[[#This Row],[Nom association]]</f>
        <v>ORPC Orbe_Organisation régionale de protection civile d'Orbe</v>
      </c>
      <c r="E12698">
        <f>COUNTIFS(D$2:D12698,Clef_répartition[[#This Row],[Code_Nom]],J$2:J12698,Clef_répartition[[#This Row],[Année]])</f>
        <v>29</v>
      </c>
      <c r="F12698">
        <f>IF(Clef_répartition[[#This Row],[Code_Nom]]=D12697,F12697-1,(COUNTIFS(Clef_répartition[Code_Nom],Clef_répartition[[#This Row],[Code_Nom]],Clef_répartition[Année],Clef_répartition[[#This Row],[Année]])))</f>
        <v>45</v>
      </c>
      <c r="G12698" t="str">
        <f>Clef_répartition[[#This Row],[Code_Nom]]&amp;"_"&amp;Clef_répartition[[#This Row],[Nombre]]&amp;"_"&amp;Clef_répartition[[#This Row],[Année]]</f>
        <v>ORPC Orbe_Organisation régionale de protection civile d'Orbe_29_2022</v>
      </c>
      <c r="H12698" s="60">
        <v>5559</v>
      </c>
      <c r="I12698" s="60" t="s">
        <v>121</v>
      </c>
      <c r="J12698" s="60">
        <v>2022</v>
      </c>
      <c r="K12698" s="60">
        <v>0</v>
      </c>
    </row>
    <row r="12699" spans="1:11" x14ac:dyDescent="0.25">
      <c r="A12699" t="s">
        <v>713</v>
      </c>
      <c r="B12699" t="s">
        <v>563</v>
      </c>
      <c r="C12699" t="s">
        <v>564</v>
      </c>
      <c r="D12699" t="str">
        <f>Clef_répartition[[#This Row],[Code association]]&amp;"_"&amp;Clef_répartition[[#This Row],[Nom association]]</f>
        <v>ORPC Orbe_Organisation régionale de protection civile d'Orbe</v>
      </c>
      <c r="E12699">
        <f>COUNTIFS(D$2:D12699,Clef_répartition[[#This Row],[Code_Nom]],J$2:J12699,Clef_répartition[[#This Row],[Année]])</f>
        <v>30</v>
      </c>
      <c r="F12699">
        <f>IF(Clef_répartition[[#This Row],[Code_Nom]]=D12698,F12698-1,(COUNTIFS(Clef_répartition[Code_Nom],Clef_répartition[[#This Row],[Code_Nom]],Clef_répartition[Année],Clef_répartition[[#This Row],[Année]])))</f>
        <v>44</v>
      </c>
      <c r="G12699" t="str">
        <f>Clef_répartition[[#This Row],[Code_Nom]]&amp;"_"&amp;Clef_répartition[[#This Row],[Nombre]]&amp;"_"&amp;Clef_répartition[[#This Row],[Année]]</f>
        <v>ORPC Orbe_Organisation régionale de protection civile d'Orbe_30_2022</v>
      </c>
      <c r="H12699" s="60">
        <v>5560</v>
      </c>
      <c r="I12699" s="60" t="s">
        <v>131</v>
      </c>
      <c r="J12699" s="60">
        <v>2022</v>
      </c>
      <c r="K12699" s="60">
        <v>0</v>
      </c>
    </row>
    <row r="12700" spans="1:11" x14ac:dyDescent="0.25">
      <c r="A12700" t="s">
        <v>713</v>
      </c>
      <c r="B12700" t="s">
        <v>563</v>
      </c>
      <c r="C12700" t="s">
        <v>564</v>
      </c>
      <c r="D12700" t="str">
        <f>Clef_répartition[[#This Row],[Code association]]&amp;"_"&amp;Clef_répartition[[#This Row],[Nom association]]</f>
        <v>ORPC Orbe_Organisation régionale de protection civile d'Orbe</v>
      </c>
      <c r="E12700">
        <f>COUNTIFS(D$2:D12700,Clef_répartition[[#This Row],[Code_Nom]],J$2:J12700,Clef_répartition[[#This Row],[Année]])</f>
        <v>31</v>
      </c>
      <c r="F12700">
        <f>IF(Clef_répartition[[#This Row],[Code_Nom]]=D12699,F12699-1,(COUNTIFS(Clef_répartition[Code_Nom],Clef_répartition[[#This Row],[Code_Nom]],Clef_répartition[Année],Clef_répartition[[#This Row],[Année]])))</f>
        <v>43</v>
      </c>
      <c r="G12700" t="str">
        <f>Clef_répartition[[#This Row],[Code_Nom]]&amp;"_"&amp;Clef_répartition[[#This Row],[Nombre]]&amp;"_"&amp;Clef_répartition[[#This Row],[Année]]</f>
        <v>ORPC Orbe_Organisation régionale de protection civile d'Orbe_31_2022</v>
      </c>
      <c r="H12700" s="60">
        <v>5561</v>
      </c>
      <c r="I12700" s="60" t="s">
        <v>132</v>
      </c>
      <c r="J12700" s="60">
        <v>2022</v>
      </c>
      <c r="K12700" s="60">
        <v>0</v>
      </c>
    </row>
    <row r="12701" spans="1:11" x14ac:dyDescent="0.25">
      <c r="A12701" t="s">
        <v>713</v>
      </c>
      <c r="B12701" t="s">
        <v>563</v>
      </c>
      <c r="C12701" t="s">
        <v>564</v>
      </c>
      <c r="D12701" t="str">
        <f>Clef_répartition[[#This Row],[Code association]]&amp;"_"&amp;Clef_répartition[[#This Row],[Nom association]]</f>
        <v>ORPC Orbe_Organisation régionale de protection civile d'Orbe</v>
      </c>
      <c r="E12701">
        <f>COUNTIFS(D$2:D12701,Clef_répartition[[#This Row],[Code_Nom]],J$2:J12701,Clef_répartition[[#This Row],[Année]])</f>
        <v>32</v>
      </c>
      <c r="F12701">
        <f>IF(Clef_répartition[[#This Row],[Code_Nom]]=D12700,F12700-1,(COUNTIFS(Clef_répartition[Code_Nom],Clef_répartition[[#This Row],[Code_Nom]],Clef_répartition[Année],Clef_répartition[[#This Row],[Année]])))</f>
        <v>42</v>
      </c>
      <c r="G12701" t="str">
        <f>Clef_répartition[[#This Row],[Code_Nom]]&amp;"_"&amp;Clef_répartition[[#This Row],[Nombre]]&amp;"_"&amp;Clef_répartition[[#This Row],[Année]]</f>
        <v>ORPC Orbe_Organisation régionale de protection civile d'Orbe_32_2022</v>
      </c>
      <c r="H12701" s="60">
        <v>5754</v>
      </c>
      <c r="I12701" s="60" t="s">
        <v>142</v>
      </c>
      <c r="J12701" s="60">
        <v>2022</v>
      </c>
      <c r="K12701" s="60">
        <v>0</v>
      </c>
    </row>
    <row r="12702" spans="1:11" x14ac:dyDescent="0.25">
      <c r="A12702" t="s">
        <v>713</v>
      </c>
      <c r="B12702" t="s">
        <v>563</v>
      </c>
      <c r="C12702" t="s">
        <v>564</v>
      </c>
      <c r="D12702" t="str">
        <f>Clef_répartition[[#This Row],[Code association]]&amp;"_"&amp;Clef_répartition[[#This Row],[Nom association]]</f>
        <v>ORPC Orbe_Organisation régionale de protection civile d'Orbe</v>
      </c>
      <c r="E12702">
        <f>COUNTIFS(D$2:D12702,Clef_répartition[[#This Row],[Code_Nom]],J$2:J12702,Clef_répartition[[#This Row],[Année]])</f>
        <v>33</v>
      </c>
      <c r="F12702">
        <f>IF(Clef_répartition[[#This Row],[Code_Nom]]=D12701,F12701-1,(COUNTIFS(Clef_répartition[Code_Nom],Clef_répartition[[#This Row],[Code_Nom]],Clef_répartition[Année],Clef_répartition[[#This Row],[Année]])))</f>
        <v>41</v>
      </c>
      <c r="G12702" t="str">
        <f>Clef_répartition[[#This Row],[Code_Nom]]&amp;"_"&amp;Clef_répartition[[#This Row],[Nombre]]&amp;"_"&amp;Clef_répartition[[#This Row],[Année]]</f>
        <v>ORPC Orbe_Organisation régionale de protection civile d'Orbe_33_2022</v>
      </c>
      <c r="H12702" s="60">
        <v>5758</v>
      </c>
      <c r="I12702" s="60" t="s">
        <v>147</v>
      </c>
      <c r="J12702" s="60">
        <v>2022</v>
      </c>
      <c r="K12702" s="60">
        <v>0</v>
      </c>
    </row>
    <row r="12703" spans="1:11" x14ac:dyDescent="0.25">
      <c r="A12703" t="s">
        <v>713</v>
      </c>
      <c r="B12703" t="s">
        <v>563</v>
      </c>
      <c r="C12703" t="s">
        <v>564</v>
      </c>
      <c r="D12703" t="str">
        <f>Clef_répartition[[#This Row],[Code association]]&amp;"_"&amp;Clef_répartition[[#This Row],[Nom association]]</f>
        <v>ORPC Orbe_Organisation régionale de protection civile d'Orbe</v>
      </c>
      <c r="E12703">
        <f>COUNTIFS(D$2:D12703,Clef_répartition[[#This Row],[Code_Nom]],J$2:J12703,Clef_répartition[[#This Row],[Année]])</f>
        <v>34</v>
      </c>
      <c r="F12703">
        <f>IF(Clef_répartition[[#This Row],[Code_Nom]]=D12702,F12702-1,(COUNTIFS(Clef_répartition[Code_Nom],Clef_répartition[[#This Row],[Code_Nom]],Clef_répartition[Année],Clef_répartition[[#This Row],[Année]])))</f>
        <v>40</v>
      </c>
      <c r="G12703" t="str">
        <f>Clef_répartition[[#This Row],[Code_Nom]]&amp;"_"&amp;Clef_répartition[[#This Row],[Nombre]]&amp;"_"&amp;Clef_répartition[[#This Row],[Année]]</f>
        <v>ORPC Orbe_Organisation régionale de protection civile d'Orbe_34_2022</v>
      </c>
      <c r="H12703" s="18">
        <v>5871</v>
      </c>
      <c r="I12703" s="18" t="s">
        <v>143</v>
      </c>
      <c r="J12703" s="18">
        <v>2022</v>
      </c>
      <c r="K12703" s="19">
        <v>0</v>
      </c>
    </row>
    <row r="12704" spans="1:11" x14ac:dyDescent="0.25">
      <c r="A12704" t="s">
        <v>713</v>
      </c>
      <c r="B12704" t="s">
        <v>563</v>
      </c>
      <c r="C12704" t="s">
        <v>564</v>
      </c>
      <c r="D12704" t="str">
        <f>Clef_répartition[[#This Row],[Code association]]&amp;"_"&amp;Clef_répartition[[#This Row],[Nom association]]</f>
        <v>ORPC Orbe_Organisation régionale de protection civile d'Orbe</v>
      </c>
      <c r="E12704">
        <f>COUNTIFS(D$2:D12704,Clef_répartition[[#This Row],[Code_Nom]],J$2:J12704,Clef_répartition[[#This Row],[Année]])</f>
        <v>35</v>
      </c>
      <c r="F12704">
        <f>IF(Clef_répartition[[#This Row],[Code_Nom]]=D12703,F12703-1,(COUNTIFS(Clef_répartition[Code_Nom],Clef_répartition[[#This Row],[Code_Nom]],Clef_répartition[Année],Clef_répartition[[#This Row],[Année]])))</f>
        <v>39</v>
      </c>
      <c r="G12704" t="str">
        <f>Clef_répartition[[#This Row],[Code_Nom]]&amp;"_"&amp;Clef_répartition[[#This Row],[Nombre]]&amp;"_"&amp;Clef_répartition[[#This Row],[Année]]</f>
        <v>ORPC Orbe_Organisation régionale de protection civile d'Orbe_35_2022</v>
      </c>
      <c r="H12704" s="18">
        <v>5741</v>
      </c>
      <c r="I12704" s="18" t="s">
        <v>144</v>
      </c>
      <c r="J12704" s="18">
        <v>2022</v>
      </c>
      <c r="K12704" s="19">
        <v>0</v>
      </c>
    </row>
    <row r="12705" spans="1:11" x14ac:dyDescent="0.25">
      <c r="A12705" t="s">
        <v>713</v>
      </c>
      <c r="B12705" t="s">
        <v>563</v>
      </c>
      <c r="C12705" t="s">
        <v>564</v>
      </c>
      <c r="D12705" t="str">
        <f>Clef_répartition[[#This Row],[Code association]]&amp;"_"&amp;Clef_répartition[[#This Row],[Nom association]]</f>
        <v>ORPC Orbe_Organisation régionale de protection civile d'Orbe</v>
      </c>
      <c r="E12705">
        <f>COUNTIFS(D$2:D12705,Clef_répartition[[#This Row],[Code_Nom]],J$2:J12705,Clef_répartition[[#This Row],[Année]])</f>
        <v>36</v>
      </c>
      <c r="F12705">
        <f>IF(Clef_répartition[[#This Row],[Code_Nom]]=D12704,F12704-1,(COUNTIFS(Clef_répartition[Code_Nom],Clef_répartition[[#This Row],[Code_Nom]],Clef_répartition[Année],Clef_répartition[[#This Row],[Année]])))</f>
        <v>38</v>
      </c>
      <c r="G12705" t="str">
        <f>Clef_répartition[[#This Row],[Code_Nom]]&amp;"_"&amp;Clef_répartition[[#This Row],[Nombre]]&amp;"_"&amp;Clef_répartition[[#This Row],[Année]]</f>
        <v>ORPC Orbe_Organisation régionale de protection civile d'Orbe_36_2022</v>
      </c>
      <c r="H12705" s="18">
        <v>5872</v>
      </c>
      <c r="I12705" s="18" t="s">
        <v>154</v>
      </c>
      <c r="J12705" s="18">
        <v>2022</v>
      </c>
      <c r="K12705" s="19">
        <v>0</v>
      </c>
    </row>
    <row r="12706" spans="1:11" x14ac:dyDescent="0.25">
      <c r="A12706" t="s">
        <v>713</v>
      </c>
      <c r="B12706" t="s">
        <v>563</v>
      </c>
      <c r="C12706" t="s">
        <v>564</v>
      </c>
      <c r="D12706" t="str">
        <f>Clef_répartition[[#This Row],[Code association]]&amp;"_"&amp;Clef_répartition[[#This Row],[Nom association]]</f>
        <v>ORPC Orbe_Organisation régionale de protection civile d'Orbe</v>
      </c>
      <c r="E12706">
        <f>COUNTIFS(D$2:D12706,Clef_répartition[[#This Row],[Code_Nom]],J$2:J12706,Clef_répartition[[#This Row],[Année]])</f>
        <v>37</v>
      </c>
      <c r="F12706">
        <f>IF(Clef_répartition[[#This Row],[Code_Nom]]=D12705,F12705-1,(COUNTIFS(Clef_répartition[Code_Nom],Clef_répartition[[#This Row],[Code_Nom]],Clef_répartition[Année],Clef_répartition[[#This Row],[Année]])))</f>
        <v>37</v>
      </c>
      <c r="G12706" t="str">
        <f>Clef_répartition[[#This Row],[Code_Nom]]&amp;"_"&amp;Clef_répartition[[#This Row],[Nombre]]&amp;"_"&amp;Clef_répartition[[#This Row],[Année]]</f>
        <v>ORPC Orbe_Organisation régionale de protection civile d'Orbe_37_2022</v>
      </c>
      <c r="H12706" s="18">
        <v>5873</v>
      </c>
      <c r="I12706" s="18" t="s">
        <v>155</v>
      </c>
      <c r="J12706" s="18">
        <v>2022</v>
      </c>
      <c r="K12706" s="19">
        <v>0</v>
      </c>
    </row>
    <row r="12707" spans="1:11" x14ac:dyDescent="0.25">
      <c r="A12707" t="s">
        <v>713</v>
      </c>
      <c r="B12707" t="s">
        <v>563</v>
      </c>
      <c r="C12707" t="s">
        <v>564</v>
      </c>
      <c r="D12707" t="str">
        <f>Clef_répartition[[#This Row],[Code association]]&amp;"_"&amp;Clef_répartition[[#This Row],[Nom association]]</f>
        <v>ORPC Orbe_Organisation régionale de protection civile d'Orbe</v>
      </c>
      <c r="E12707">
        <f>COUNTIFS(D$2:D12707,Clef_répartition[[#This Row],[Code_Nom]],J$2:J12707,Clef_répartition[[#This Row],[Année]])</f>
        <v>38</v>
      </c>
      <c r="F12707">
        <f>IF(Clef_répartition[[#This Row],[Code_Nom]]=D12706,F12706-1,(COUNTIFS(Clef_répartition[Code_Nom],Clef_répartition[[#This Row],[Code_Nom]],Clef_répartition[Année],Clef_répartition[[#This Row],[Année]])))</f>
        <v>36</v>
      </c>
      <c r="G12707" t="str">
        <f>Clef_répartition[[#This Row],[Code_Nom]]&amp;"_"&amp;Clef_répartition[[#This Row],[Nombre]]&amp;"_"&amp;Clef_répartition[[#This Row],[Année]]</f>
        <v>ORPC Orbe_Organisation régionale de protection civile d'Orbe_38_2022</v>
      </c>
      <c r="H12707" s="18">
        <v>5750</v>
      </c>
      <c r="I12707" s="18" t="s">
        <v>158</v>
      </c>
      <c r="J12707" s="18">
        <v>2022</v>
      </c>
      <c r="K12707" s="19">
        <v>0</v>
      </c>
    </row>
    <row r="12708" spans="1:11" x14ac:dyDescent="0.25">
      <c r="A12708" t="s">
        <v>713</v>
      </c>
      <c r="B12708" t="s">
        <v>563</v>
      </c>
      <c r="C12708" t="s">
        <v>564</v>
      </c>
      <c r="D12708" t="str">
        <f>Clef_répartition[[#This Row],[Code association]]&amp;"_"&amp;Clef_répartition[[#This Row],[Nom association]]</f>
        <v>ORPC Orbe_Organisation régionale de protection civile d'Orbe</v>
      </c>
      <c r="E12708">
        <f>COUNTIFS(D$2:D12708,Clef_répartition[[#This Row],[Code_Nom]],J$2:J12708,Clef_répartition[[#This Row],[Année]])</f>
        <v>39</v>
      </c>
      <c r="F12708">
        <f>IF(Clef_répartition[[#This Row],[Code_Nom]]=D12707,F12707-1,(COUNTIFS(Clef_répartition[Code_Nom],Clef_répartition[[#This Row],[Code_Nom]],Clef_répartition[Année],Clef_répartition[[#This Row],[Année]])))</f>
        <v>35</v>
      </c>
      <c r="G12708" t="str">
        <f>Clef_répartition[[#This Row],[Code_Nom]]&amp;"_"&amp;Clef_répartition[[#This Row],[Nombre]]&amp;"_"&amp;Clef_répartition[[#This Row],[Année]]</f>
        <v>ORPC Orbe_Organisation régionale de protection civile d'Orbe_39_2022</v>
      </c>
      <c r="H12708" s="18">
        <v>5755</v>
      </c>
      <c r="I12708" s="18" t="s">
        <v>160</v>
      </c>
      <c r="J12708" s="18">
        <v>2022</v>
      </c>
      <c r="K12708" s="19">
        <v>0</v>
      </c>
    </row>
    <row r="12709" spans="1:11" x14ac:dyDescent="0.25">
      <c r="A12709" t="s">
        <v>713</v>
      </c>
      <c r="B12709" t="s">
        <v>563</v>
      </c>
      <c r="C12709" t="s">
        <v>564</v>
      </c>
      <c r="D12709" t="str">
        <f>Clef_répartition[[#This Row],[Code association]]&amp;"_"&amp;Clef_répartition[[#This Row],[Nom association]]</f>
        <v>ORPC Orbe_Organisation régionale de protection civile d'Orbe</v>
      </c>
      <c r="E12709">
        <f>COUNTIFS(D$2:D12709,Clef_répartition[[#This Row],[Code_Nom]],J$2:J12709,Clef_répartition[[#This Row],[Année]])</f>
        <v>40</v>
      </c>
      <c r="F12709">
        <f>IF(Clef_répartition[[#This Row],[Code_Nom]]=D12708,F12708-1,(COUNTIFS(Clef_répartition[Code_Nom],Clef_répartition[[#This Row],[Code_Nom]],Clef_répartition[Année],Clef_répartition[[#This Row],[Année]])))</f>
        <v>34</v>
      </c>
      <c r="G12709" t="str">
        <f>Clef_répartition[[#This Row],[Code_Nom]]&amp;"_"&amp;Clef_répartition[[#This Row],[Nombre]]&amp;"_"&amp;Clef_répartition[[#This Row],[Année]]</f>
        <v>ORPC Orbe_Organisation régionale de protection civile d'Orbe_40_2022</v>
      </c>
      <c r="H12709" s="18">
        <v>5919</v>
      </c>
      <c r="I12709" s="18" t="s">
        <v>172</v>
      </c>
      <c r="J12709" s="18">
        <v>2022</v>
      </c>
      <c r="K12709" s="19">
        <v>0</v>
      </c>
    </row>
    <row r="12710" spans="1:11" x14ac:dyDescent="0.25">
      <c r="A12710" t="s">
        <v>713</v>
      </c>
      <c r="B12710" t="s">
        <v>563</v>
      </c>
      <c r="C12710" t="s">
        <v>564</v>
      </c>
      <c r="D12710" t="str">
        <f>Clef_répartition[[#This Row],[Code association]]&amp;"_"&amp;Clef_répartition[[#This Row],[Nom association]]</f>
        <v>ORPC Orbe_Organisation régionale de protection civile d'Orbe</v>
      </c>
      <c r="E12710">
        <f>COUNTIFS(D$2:D12710,Clef_répartition[[#This Row],[Code_Nom]],J$2:J12710,Clef_répartition[[#This Row],[Année]])</f>
        <v>41</v>
      </c>
      <c r="F12710">
        <f>IF(Clef_répartition[[#This Row],[Code_Nom]]=D12709,F12709-1,(COUNTIFS(Clef_répartition[Code_Nom],Clef_répartition[[#This Row],[Code_Nom]],Clef_répartition[Année],Clef_répartition[[#This Row],[Année]])))</f>
        <v>33</v>
      </c>
      <c r="G12710" t="str">
        <f>Clef_répartition[[#This Row],[Code_Nom]]&amp;"_"&amp;Clef_répartition[[#This Row],[Nombre]]&amp;"_"&amp;Clef_répartition[[#This Row],[Année]]</f>
        <v>ORPC Orbe_Organisation régionale de protection civile d'Orbe_41_2022</v>
      </c>
      <c r="H12710" s="18">
        <v>5562</v>
      </c>
      <c r="I12710" s="18" t="s">
        <v>173</v>
      </c>
      <c r="J12710" s="18">
        <v>2022</v>
      </c>
      <c r="K12710" s="19">
        <v>0</v>
      </c>
    </row>
    <row r="12711" spans="1:11" x14ac:dyDescent="0.25">
      <c r="A12711" t="s">
        <v>713</v>
      </c>
      <c r="B12711" t="s">
        <v>563</v>
      </c>
      <c r="C12711" t="s">
        <v>564</v>
      </c>
      <c r="D12711" t="str">
        <f>Clef_répartition[[#This Row],[Code association]]&amp;"_"&amp;Clef_répartition[[#This Row],[Nom association]]</f>
        <v>ORPC Orbe_Organisation régionale de protection civile d'Orbe</v>
      </c>
      <c r="E12711">
        <f>COUNTIFS(D$2:D12711,Clef_répartition[[#This Row],[Code_Nom]],J$2:J12711,Clef_répartition[[#This Row],[Année]])</f>
        <v>42</v>
      </c>
      <c r="F12711">
        <f>IF(Clef_répartition[[#This Row],[Code_Nom]]=D12710,F12710-1,(COUNTIFS(Clef_répartition[Code_Nom],Clef_répartition[[#This Row],[Code_Nom]],Clef_répartition[Année],Clef_répartition[[#This Row],[Année]])))</f>
        <v>32</v>
      </c>
      <c r="G12711" t="str">
        <f>Clef_répartition[[#This Row],[Code_Nom]]&amp;"_"&amp;Clef_répartition[[#This Row],[Nombre]]&amp;"_"&amp;Clef_répartition[[#This Row],[Année]]</f>
        <v>ORPC Orbe_Organisation régionale de protection civile d'Orbe_42_2022</v>
      </c>
      <c r="H12711" s="18">
        <v>5921</v>
      </c>
      <c r="I12711" s="18" t="s">
        <v>180</v>
      </c>
      <c r="J12711" s="18">
        <v>2022</v>
      </c>
      <c r="K12711" s="19">
        <v>0</v>
      </c>
    </row>
    <row r="12712" spans="1:11" x14ac:dyDescent="0.25">
      <c r="A12712" t="s">
        <v>713</v>
      </c>
      <c r="B12712" t="s">
        <v>563</v>
      </c>
      <c r="C12712" t="s">
        <v>564</v>
      </c>
      <c r="D12712" t="str">
        <f>Clef_répartition[[#This Row],[Code association]]&amp;"_"&amp;Clef_répartition[[#This Row],[Nom association]]</f>
        <v>ORPC Orbe_Organisation régionale de protection civile d'Orbe</v>
      </c>
      <c r="E12712">
        <f>COUNTIFS(D$2:D12712,Clef_répartition[[#This Row],[Code_Nom]],J$2:J12712,Clef_répartition[[#This Row],[Année]])</f>
        <v>43</v>
      </c>
      <c r="F12712">
        <f>IF(Clef_répartition[[#This Row],[Code_Nom]]=D12711,F12711-1,(COUNTIFS(Clef_répartition[Code_Nom],Clef_répartition[[#This Row],[Code_Nom]],Clef_répartition[Année],Clef_répartition[[#This Row],[Année]])))</f>
        <v>31</v>
      </c>
      <c r="G12712" t="str">
        <f>Clef_répartition[[#This Row],[Code_Nom]]&amp;"_"&amp;Clef_répartition[[#This Row],[Nombre]]&amp;"_"&amp;Clef_répartition[[#This Row],[Année]]</f>
        <v>ORPC Orbe_Organisation régionale de protection civile d'Orbe_43_2022</v>
      </c>
      <c r="H12712" s="18">
        <v>5922</v>
      </c>
      <c r="I12712" s="18" t="s">
        <v>183</v>
      </c>
      <c r="J12712" s="18">
        <v>2022</v>
      </c>
      <c r="K12712" s="19">
        <v>0</v>
      </c>
    </row>
    <row r="12713" spans="1:11" x14ac:dyDescent="0.25">
      <c r="A12713" t="s">
        <v>713</v>
      </c>
      <c r="B12713" t="s">
        <v>563</v>
      </c>
      <c r="C12713" t="s">
        <v>564</v>
      </c>
      <c r="D12713" t="str">
        <f>Clef_répartition[[#This Row],[Code association]]&amp;"_"&amp;Clef_répartition[[#This Row],[Nom association]]</f>
        <v>ORPC Orbe_Organisation régionale de protection civile d'Orbe</v>
      </c>
      <c r="E12713">
        <f>COUNTIFS(D$2:D12713,Clef_répartition[[#This Row],[Code_Nom]],J$2:J12713,Clef_répartition[[#This Row],[Année]])</f>
        <v>44</v>
      </c>
      <c r="F12713">
        <f>IF(Clef_répartition[[#This Row],[Code_Nom]]=D12712,F12712-1,(COUNTIFS(Clef_répartition[Code_Nom],Clef_répartition[[#This Row],[Code_Nom]],Clef_répartition[Année],Clef_répartition[[#This Row],[Année]])))</f>
        <v>30</v>
      </c>
      <c r="G12713" t="str">
        <f>Clef_répartition[[#This Row],[Code_Nom]]&amp;"_"&amp;Clef_répartition[[#This Row],[Nombre]]&amp;"_"&amp;Clef_répartition[[#This Row],[Année]]</f>
        <v>ORPC Orbe_Organisation régionale de protection civile d'Orbe_44_2022</v>
      </c>
      <c r="H12713" s="18">
        <v>5756</v>
      </c>
      <c r="I12713" s="18" t="s">
        <v>185</v>
      </c>
      <c r="J12713" s="18">
        <v>2022</v>
      </c>
      <c r="K12713" s="19">
        <v>0</v>
      </c>
    </row>
    <row r="12714" spans="1:11" x14ac:dyDescent="0.25">
      <c r="A12714" t="s">
        <v>713</v>
      </c>
      <c r="B12714" t="s">
        <v>563</v>
      </c>
      <c r="C12714" t="s">
        <v>564</v>
      </c>
      <c r="D12714" t="str">
        <f>Clef_répartition[[#This Row],[Code association]]&amp;"_"&amp;Clef_répartition[[#This Row],[Nom association]]</f>
        <v>ORPC Orbe_Organisation régionale de protection civile d'Orbe</v>
      </c>
      <c r="E12714">
        <f>COUNTIFS(D$2:D12714,Clef_répartition[[#This Row],[Code_Nom]],J$2:J12714,Clef_répartition[[#This Row],[Année]])</f>
        <v>45</v>
      </c>
      <c r="F12714">
        <f>IF(Clef_répartition[[#This Row],[Code_Nom]]=D12713,F12713-1,(COUNTIFS(Clef_répartition[Code_Nom],Clef_répartition[[#This Row],[Code_Nom]],Clef_répartition[Année],Clef_répartition[[#This Row],[Année]])))</f>
        <v>29</v>
      </c>
      <c r="G12714" t="str">
        <f>Clef_répartition[[#This Row],[Code_Nom]]&amp;"_"&amp;Clef_répartition[[#This Row],[Nombre]]&amp;"_"&amp;Clef_répartition[[#This Row],[Année]]</f>
        <v>ORPC Orbe_Organisation régionale de protection civile d'Orbe_45_2022</v>
      </c>
      <c r="H12714" s="18">
        <v>5563</v>
      </c>
      <c r="I12714" s="18" t="s">
        <v>193</v>
      </c>
      <c r="J12714" s="18">
        <v>2022</v>
      </c>
      <c r="K12714" s="19">
        <v>0</v>
      </c>
    </row>
    <row r="12715" spans="1:11" x14ac:dyDescent="0.25">
      <c r="A12715" t="s">
        <v>713</v>
      </c>
      <c r="B12715" t="s">
        <v>563</v>
      </c>
      <c r="C12715" t="s">
        <v>564</v>
      </c>
      <c r="D12715" t="str">
        <f>Clef_répartition[[#This Row],[Code association]]&amp;"_"&amp;Clef_répartition[[#This Row],[Nom association]]</f>
        <v>ORPC Orbe_Organisation régionale de protection civile d'Orbe</v>
      </c>
      <c r="E12715">
        <f>COUNTIFS(D$2:D12715,Clef_répartition[[#This Row],[Code_Nom]],J$2:J12715,Clef_répartition[[#This Row],[Année]])</f>
        <v>46</v>
      </c>
      <c r="F12715">
        <f>IF(Clef_répartition[[#This Row],[Code_Nom]]=D12714,F12714-1,(COUNTIFS(Clef_répartition[Code_Nom],Clef_répartition[[#This Row],[Code_Nom]],Clef_répartition[Année],Clef_répartition[[#This Row],[Année]])))</f>
        <v>28</v>
      </c>
      <c r="G12715" t="str">
        <f>Clef_répartition[[#This Row],[Code_Nom]]&amp;"_"&amp;Clef_répartition[[#This Row],[Nombre]]&amp;"_"&amp;Clef_répartition[[#This Row],[Année]]</f>
        <v>ORPC Orbe_Organisation régionale de protection civile d'Orbe_46_2022</v>
      </c>
      <c r="H12715" s="18">
        <v>5564</v>
      </c>
      <c r="I12715" s="18" t="s">
        <v>194</v>
      </c>
      <c r="J12715" s="18">
        <v>2022</v>
      </c>
      <c r="K12715" s="19">
        <v>0</v>
      </c>
    </row>
    <row r="12716" spans="1:11" x14ac:dyDescent="0.25">
      <c r="A12716" t="s">
        <v>713</v>
      </c>
      <c r="B12716" t="s">
        <v>563</v>
      </c>
      <c r="C12716" t="s">
        <v>564</v>
      </c>
      <c r="D12716" t="str">
        <f>Clef_répartition[[#This Row],[Code association]]&amp;"_"&amp;Clef_répartition[[#This Row],[Nom association]]</f>
        <v>ORPC Orbe_Organisation régionale de protection civile d'Orbe</v>
      </c>
      <c r="E12716">
        <f>COUNTIFS(D$2:D12716,Clef_répartition[[#This Row],[Code_Nom]],J$2:J12716,Clef_répartition[[#This Row],[Année]])</f>
        <v>47</v>
      </c>
      <c r="F12716">
        <f>IF(Clef_répartition[[#This Row],[Code_Nom]]=D12715,F12715-1,(COUNTIFS(Clef_répartition[Code_Nom],Clef_répartition[[#This Row],[Code_Nom]],Clef_répartition[Année],Clef_répartition[[#This Row],[Année]])))</f>
        <v>27</v>
      </c>
      <c r="G12716" t="str">
        <f>Clef_répartition[[#This Row],[Code_Nom]]&amp;"_"&amp;Clef_répartition[[#This Row],[Nombre]]&amp;"_"&amp;Clef_répartition[[#This Row],[Année]]</f>
        <v>ORPC Orbe_Organisation régionale de protection civile d'Orbe_47_2022</v>
      </c>
      <c r="H12716" s="18">
        <v>5565</v>
      </c>
      <c r="I12716" s="18" t="s">
        <v>199</v>
      </c>
      <c r="J12716" s="18">
        <v>2022</v>
      </c>
      <c r="K12716" s="19">
        <v>0</v>
      </c>
    </row>
    <row r="12717" spans="1:11" x14ac:dyDescent="0.25">
      <c r="A12717" t="s">
        <v>713</v>
      </c>
      <c r="B12717" t="s">
        <v>563</v>
      </c>
      <c r="C12717" t="s">
        <v>564</v>
      </c>
      <c r="D12717" t="str">
        <f>Clef_répartition[[#This Row],[Code association]]&amp;"_"&amp;Clef_répartition[[#This Row],[Nom association]]</f>
        <v>ORPC Orbe_Organisation régionale de protection civile d'Orbe</v>
      </c>
      <c r="E12717">
        <f>COUNTIFS(D$2:D12717,Clef_répartition[[#This Row],[Code_Nom]],J$2:J12717,Clef_répartition[[#This Row],[Année]])</f>
        <v>48</v>
      </c>
      <c r="F12717">
        <f>IF(Clef_répartition[[#This Row],[Code_Nom]]=D12716,F12716-1,(COUNTIFS(Clef_répartition[Code_Nom],Clef_répartition[[#This Row],[Code_Nom]],Clef_répartition[Année],Clef_répartition[[#This Row],[Année]])))</f>
        <v>26</v>
      </c>
      <c r="G12717" t="str">
        <f>Clef_répartition[[#This Row],[Code_Nom]]&amp;"_"&amp;Clef_répartition[[#This Row],[Nombre]]&amp;"_"&amp;Clef_répartition[[#This Row],[Année]]</f>
        <v>ORPC Orbe_Organisation régionale de protection civile d'Orbe_48_2022</v>
      </c>
      <c r="H12717" s="18">
        <v>5757</v>
      </c>
      <c r="I12717" s="18" t="s">
        <v>201</v>
      </c>
      <c r="J12717" s="18">
        <v>2022</v>
      </c>
      <c r="K12717" s="19">
        <v>0</v>
      </c>
    </row>
    <row r="12718" spans="1:11" x14ac:dyDescent="0.25">
      <c r="A12718" t="s">
        <v>713</v>
      </c>
      <c r="B12718" t="s">
        <v>563</v>
      </c>
      <c r="C12718" t="s">
        <v>564</v>
      </c>
      <c r="D12718" t="str">
        <f>Clef_répartition[[#This Row],[Code association]]&amp;"_"&amp;Clef_répartition[[#This Row],[Nom association]]</f>
        <v>ORPC Orbe_Organisation régionale de protection civile d'Orbe</v>
      </c>
      <c r="E12718">
        <f>COUNTIFS(D$2:D12718,Clef_répartition[[#This Row],[Code_Nom]],J$2:J12718,Clef_répartition[[#This Row],[Année]])</f>
        <v>49</v>
      </c>
      <c r="F12718">
        <f>IF(Clef_répartition[[#This Row],[Code_Nom]]=D12717,F12717-1,(COUNTIFS(Clef_répartition[Code_Nom],Clef_répartition[[#This Row],[Code_Nom]],Clef_répartition[Année],Clef_répartition[[#This Row],[Année]])))</f>
        <v>25</v>
      </c>
      <c r="G12718" t="str">
        <f>Clef_répartition[[#This Row],[Code_Nom]]&amp;"_"&amp;Clef_répartition[[#This Row],[Nombre]]&amp;"_"&amp;Clef_répartition[[#This Row],[Année]]</f>
        <v>ORPC Orbe_Organisation régionale de protection civile d'Orbe_49_2022</v>
      </c>
      <c r="H12718" s="18">
        <v>5924</v>
      </c>
      <c r="I12718" s="18" t="s">
        <v>202</v>
      </c>
      <c r="J12718" s="18">
        <v>2022</v>
      </c>
      <c r="K12718" s="19">
        <v>0</v>
      </c>
    </row>
    <row r="12719" spans="1:11" x14ac:dyDescent="0.25">
      <c r="A12719" t="s">
        <v>713</v>
      </c>
      <c r="B12719" t="s">
        <v>563</v>
      </c>
      <c r="C12719" t="s">
        <v>564</v>
      </c>
      <c r="D12719" t="str">
        <f>Clef_répartition[[#This Row],[Code association]]&amp;"_"&amp;Clef_répartition[[#This Row],[Nom association]]</f>
        <v>ORPC Orbe_Organisation régionale de protection civile d'Orbe</v>
      </c>
      <c r="E12719">
        <f>COUNTIFS(D$2:D12719,Clef_répartition[[#This Row],[Code_Nom]],J$2:J12719,Clef_répartition[[#This Row],[Année]])</f>
        <v>50</v>
      </c>
      <c r="F12719">
        <f>IF(Clef_répartition[[#This Row],[Code_Nom]]=D12718,F12718-1,(COUNTIFS(Clef_répartition[Code_Nom],Clef_répartition[[#This Row],[Code_Nom]],Clef_répartition[Année],Clef_répartition[[#This Row],[Année]])))</f>
        <v>24</v>
      </c>
      <c r="G12719" t="str">
        <f>Clef_répartition[[#This Row],[Code_Nom]]&amp;"_"&amp;Clef_répartition[[#This Row],[Nombre]]&amp;"_"&amp;Clef_répartition[[#This Row],[Année]]</f>
        <v>ORPC Orbe_Organisation régionale de protection civile d'Orbe_50_2022</v>
      </c>
      <c r="H12719" s="18">
        <v>5925</v>
      </c>
      <c r="I12719" s="18" t="s">
        <v>207</v>
      </c>
      <c r="J12719" s="18">
        <v>2022</v>
      </c>
      <c r="K12719" s="19">
        <v>0</v>
      </c>
    </row>
    <row r="12720" spans="1:11" x14ac:dyDescent="0.25">
      <c r="A12720" t="s">
        <v>713</v>
      </c>
      <c r="B12720" t="s">
        <v>563</v>
      </c>
      <c r="C12720" t="s">
        <v>564</v>
      </c>
      <c r="D12720" t="str">
        <f>Clef_répartition[[#This Row],[Code association]]&amp;"_"&amp;Clef_répartition[[#This Row],[Nom association]]</f>
        <v>ORPC Orbe_Organisation régionale de protection civile d'Orbe</v>
      </c>
      <c r="E12720">
        <f>COUNTIFS(D$2:D12720,Clef_répartition[[#This Row],[Code_Nom]],J$2:J12720,Clef_répartition[[#This Row],[Année]])</f>
        <v>51</v>
      </c>
      <c r="F12720">
        <f>IF(Clef_répartition[[#This Row],[Code_Nom]]=D12719,F12719-1,(COUNTIFS(Clef_répartition[Code_Nom],Clef_répartition[[#This Row],[Code_Nom]],Clef_répartition[Année],Clef_répartition[[#This Row],[Année]])))</f>
        <v>23</v>
      </c>
      <c r="G12720" t="str">
        <f>Clef_répartition[[#This Row],[Code_Nom]]&amp;"_"&amp;Clef_répartition[[#This Row],[Nombre]]&amp;"_"&amp;Clef_répartition[[#This Row],[Année]]</f>
        <v>ORPC Orbe_Organisation régionale de protection civile d'Orbe_51_2022</v>
      </c>
      <c r="H12720" s="18">
        <v>5926</v>
      </c>
      <c r="I12720" s="18" t="s">
        <v>218</v>
      </c>
      <c r="J12720" s="18">
        <v>2022</v>
      </c>
      <c r="K12720" s="19">
        <v>0</v>
      </c>
    </row>
    <row r="12721" spans="1:11" x14ac:dyDescent="0.25">
      <c r="A12721" t="s">
        <v>713</v>
      </c>
      <c r="B12721" t="s">
        <v>563</v>
      </c>
      <c r="C12721" t="s">
        <v>564</v>
      </c>
      <c r="D12721" t="str">
        <f>Clef_répartition[[#This Row],[Code association]]&amp;"_"&amp;Clef_répartition[[#This Row],[Nom association]]</f>
        <v>ORPC Orbe_Organisation régionale de protection civile d'Orbe</v>
      </c>
      <c r="E12721">
        <f>COUNTIFS(D$2:D12721,Clef_répartition[[#This Row],[Code_Nom]],J$2:J12721,Clef_répartition[[#This Row],[Année]])</f>
        <v>52</v>
      </c>
      <c r="F12721">
        <f>IF(Clef_répartition[[#This Row],[Code_Nom]]=D12720,F12720-1,(COUNTIFS(Clef_répartition[Code_Nom],Clef_répartition[[#This Row],[Code_Nom]],Clef_répartition[Année],Clef_répartition[[#This Row],[Année]])))</f>
        <v>22</v>
      </c>
      <c r="G12721" t="str">
        <f>Clef_répartition[[#This Row],[Code_Nom]]&amp;"_"&amp;Clef_répartition[[#This Row],[Nombre]]&amp;"_"&amp;Clef_répartition[[#This Row],[Année]]</f>
        <v>ORPC Orbe_Organisation régionale de protection civile d'Orbe_52_2022</v>
      </c>
      <c r="H12721" s="18">
        <v>5759</v>
      </c>
      <c r="I12721" s="18" t="s">
        <v>220</v>
      </c>
      <c r="J12721" s="18">
        <v>2022</v>
      </c>
      <c r="K12721" s="19">
        <v>0</v>
      </c>
    </row>
    <row r="12722" spans="1:11" x14ac:dyDescent="0.25">
      <c r="A12722" t="s">
        <v>713</v>
      </c>
      <c r="B12722" t="s">
        <v>563</v>
      </c>
      <c r="C12722" t="s">
        <v>564</v>
      </c>
      <c r="D12722" t="str">
        <f>Clef_répartition[[#This Row],[Code association]]&amp;"_"&amp;Clef_répartition[[#This Row],[Nom association]]</f>
        <v>ORPC Orbe_Organisation régionale de protection civile d'Orbe</v>
      </c>
      <c r="E12722">
        <f>COUNTIFS(D$2:D12722,Clef_répartition[[#This Row],[Code_Nom]],J$2:J12722,Clef_répartition[[#This Row],[Année]])</f>
        <v>53</v>
      </c>
      <c r="F12722">
        <f>IF(Clef_répartition[[#This Row],[Code_Nom]]=D12721,F12721-1,(COUNTIFS(Clef_répartition[Code_Nom],Clef_répartition[[#This Row],[Code_Nom]],Clef_répartition[Année],Clef_répartition[[#This Row],[Année]])))</f>
        <v>21</v>
      </c>
      <c r="G12722" t="str">
        <f>Clef_répartition[[#This Row],[Code_Nom]]&amp;"_"&amp;Clef_répartition[[#This Row],[Nombre]]&amp;"_"&amp;Clef_répartition[[#This Row],[Année]]</f>
        <v>ORPC Orbe_Organisation régionale de protection civile d'Orbe_53_2022</v>
      </c>
      <c r="H12722" s="18">
        <v>5566</v>
      </c>
      <c r="I12722" s="18" t="s">
        <v>224</v>
      </c>
      <c r="J12722" s="18">
        <v>2022</v>
      </c>
      <c r="K12722" s="19">
        <v>0</v>
      </c>
    </row>
    <row r="12723" spans="1:11" x14ac:dyDescent="0.25">
      <c r="A12723" t="s">
        <v>713</v>
      </c>
      <c r="B12723" t="s">
        <v>563</v>
      </c>
      <c r="C12723" t="s">
        <v>564</v>
      </c>
      <c r="D12723" t="str">
        <f>Clef_répartition[[#This Row],[Code association]]&amp;"_"&amp;Clef_répartition[[#This Row],[Nom association]]</f>
        <v>ORPC Orbe_Organisation régionale de protection civile d'Orbe</v>
      </c>
      <c r="E12723">
        <f>COUNTIFS(D$2:D12723,Clef_répartition[[#This Row],[Code_Nom]],J$2:J12723,Clef_répartition[[#This Row],[Année]])</f>
        <v>54</v>
      </c>
      <c r="F12723">
        <f>IF(Clef_répartition[[#This Row],[Code_Nom]]=D12722,F12722-1,(COUNTIFS(Clef_répartition[Code_Nom],Clef_répartition[[#This Row],[Code_Nom]],Clef_répartition[Année],Clef_répartition[[#This Row],[Année]])))</f>
        <v>20</v>
      </c>
      <c r="G12723" t="str">
        <f>Clef_répartition[[#This Row],[Code_Nom]]&amp;"_"&amp;Clef_répartition[[#This Row],[Nombre]]&amp;"_"&amp;Clef_répartition[[#This Row],[Année]]</f>
        <v>ORPC Orbe_Organisation régionale de protection civile d'Orbe_54_2022</v>
      </c>
      <c r="H12723" s="18">
        <v>5760</v>
      </c>
      <c r="I12723" s="18" t="s">
        <v>227</v>
      </c>
      <c r="J12723" s="18">
        <v>2022</v>
      </c>
      <c r="K12723" s="19">
        <v>0</v>
      </c>
    </row>
    <row r="12724" spans="1:11" x14ac:dyDescent="0.25">
      <c r="A12724" t="s">
        <v>713</v>
      </c>
      <c r="B12724" t="s">
        <v>563</v>
      </c>
      <c r="C12724" t="s">
        <v>564</v>
      </c>
      <c r="D12724" t="str">
        <f>Clef_répartition[[#This Row],[Code association]]&amp;"_"&amp;Clef_répartition[[#This Row],[Nom association]]</f>
        <v>ORPC Orbe_Organisation régionale de protection civile d'Orbe</v>
      </c>
      <c r="E12724">
        <f>COUNTIFS(D$2:D12724,Clef_répartition[[#This Row],[Code_Nom]],J$2:J12724,Clef_répartition[[#This Row],[Année]])</f>
        <v>55</v>
      </c>
      <c r="F12724">
        <f>IF(Clef_répartition[[#This Row],[Code_Nom]]=D12723,F12723-1,(COUNTIFS(Clef_répartition[Code_Nom],Clef_répartition[[#This Row],[Code_Nom]],Clef_répartition[Année],Clef_répartition[[#This Row],[Année]])))</f>
        <v>19</v>
      </c>
      <c r="G12724" t="str">
        <f>Clef_répartition[[#This Row],[Code_Nom]]&amp;"_"&amp;Clef_répartition[[#This Row],[Nombre]]&amp;"_"&amp;Clef_répartition[[#This Row],[Année]]</f>
        <v>ORPC Orbe_Organisation régionale de protection civile d'Orbe_55_2022</v>
      </c>
      <c r="H12724" s="18">
        <v>5761</v>
      </c>
      <c r="I12724" s="18" t="s">
        <v>233</v>
      </c>
      <c r="J12724" s="18">
        <v>2022</v>
      </c>
      <c r="K12724" s="19">
        <v>0</v>
      </c>
    </row>
    <row r="12725" spans="1:11" x14ac:dyDescent="0.25">
      <c r="A12725" t="s">
        <v>713</v>
      </c>
      <c r="B12725" t="s">
        <v>563</v>
      </c>
      <c r="C12725" t="s">
        <v>564</v>
      </c>
      <c r="D12725" t="str">
        <f>Clef_répartition[[#This Row],[Code association]]&amp;"_"&amp;Clef_répartition[[#This Row],[Nom association]]</f>
        <v>ORPC Orbe_Organisation régionale de protection civile d'Orbe</v>
      </c>
      <c r="E12725">
        <f>COUNTIFS(D$2:D12725,Clef_répartition[[#This Row],[Code_Nom]],J$2:J12725,Clef_répartition[[#This Row],[Année]])</f>
        <v>56</v>
      </c>
      <c r="F12725">
        <f>IF(Clef_répartition[[#This Row],[Code_Nom]]=D12724,F12724-1,(COUNTIFS(Clef_répartition[Code_Nom],Clef_répartition[[#This Row],[Code_Nom]],Clef_répartition[Année],Clef_répartition[[#This Row],[Année]])))</f>
        <v>18</v>
      </c>
      <c r="G12725" t="str">
        <f>Clef_répartition[[#This Row],[Code_Nom]]&amp;"_"&amp;Clef_répartition[[#This Row],[Nombre]]&amp;"_"&amp;Clef_répartition[[#This Row],[Année]]</f>
        <v>ORPC Orbe_Organisation régionale de protection civile d'Orbe_56_2022</v>
      </c>
      <c r="H12725" s="18">
        <v>5928</v>
      </c>
      <c r="I12725" s="18" t="s">
        <v>240</v>
      </c>
      <c r="J12725" s="18">
        <v>2022</v>
      </c>
      <c r="K12725" s="19">
        <v>0</v>
      </c>
    </row>
    <row r="12726" spans="1:11" x14ac:dyDescent="0.25">
      <c r="A12726" t="s">
        <v>713</v>
      </c>
      <c r="B12726" t="s">
        <v>563</v>
      </c>
      <c r="C12726" t="s">
        <v>564</v>
      </c>
      <c r="D12726" t="str">
        <f>Clef_répartition[[#This Row],[Code association]]&amp;"_"&amp;Clef_répartition[[#This Row],[Nom association]]</f>
        <v>ORPC Orbe_Organisation régionale de protection civile d'Orbe</v>
      </c>
      <c r="E12726">
        <f>COUNTIFS(D$2:D12726,Clef_répartition[[#This Row],[Code_Nom]],J$2:J12726,Clef_répartition[[#This Row],[Année]])</f>
        <v>57</v>
      </c>
      <c r="F12726">
        <f>IF(Clef_répartition[[#This Row],[Code_Nom]]=D12725,F12725-1,(COUNTIFS(Clef_répartition[Code_Nom],Clef_répartition[[#This Row],[Code_Nom]],Clef_répartition[Année],Clef_répartition[[#This Row],[Année]])))</f>
        <v>17</v>
      </c>
      <c r="G12726" t="str">
        <f>Clef_répartition[[#This Row],[Code_Nom]]&amp;"_"&amp;Clef_répartition[[#This Row],[Nombre]]&amp;"_"&amp;Clef_répartition[[#This Row],[Année]]</f>
        <v>ORPC Orbe_Organisation régionale de protection civile d'Orbe_57_2022</v>
      </c>
      <c r="H12726" s="18">
        <v>5568</v>
      </c>
      <c r="I12726" s="18" t="s">
        <v>249</v>
      </c>
      <c r="J12726" s="18">
        <v>2022</v>
      </c>
      <c r="K12726" s="19">
        <v>0</v>
      </c>
    </row>
    <row r="12727" spans="1:11" x14ac:dyDescent="0.25">
      <c r="A12727" t="s">
        <v>713</v>
      </c>
      <c r="B12727" t="s">
        <v>563</v>
      </c>
      <c r="C12727" t="s">
        <v>564</v>
      </c>
      <c r="D12727" t="str">
        <f>Clef_répartition[[#This Row],[Code association]]&amp;"_"&amp;Clef_répartition[[#This Row],[Nom association]]</f>
        <v>ORPC Orbe_Organisation régionale de protection civile d'Orbe</v>
      </c>
      <c r="E12727">
        <f>COUNTIFS(D$2:D12727,Clef_répartition[[#This Row],[Code_Nom]],J$2:J12727,Clef_répartition[[#This Row],[Année]])</f>
        <v>58</v>
      </c>
      <c r="F12727">
        <f>IF(Clef_répartition[[#This Row],[Code_Nom]]=D12726,F12726-1,(COUNTIFS(Clef_répartition[Code_Nom],Clef_répartition[[#This Row],[Code_Nom]],Clef_répartition[Année],Clef_répartition[[#This Row],[Année]])))</f>
        <v>16</v>
      </c>
      <c r="G12727" t="str">
        <f>Clef_répartition[[#This Row],[Code_Nom]]&amp;"_"&amp;Clef_répartition[[#This Row],[Nombre]]&amp;"_"&amp;Clef_répartition[[#This Row],[Année]]</f>
        <v>ORPC Orbe_Organisation régionale de protection civile d'Orbe_58_2022</v>
      </c>
      <c r="H12727" s="18">
        <v>5762</v>
      </c>
      <c r="I12727" s="18" t="s">
        <v>253</v>
      </c>
      <c r="J12727" s="18">
        <v>2022</v>
      </c>
      <c r="K12727" s="19">
        <v>0</v>
      </c>
    </row>
    <row r="12728" spans="1:11" x14ac:dyDescent="0.25">
      <c r="A12728" t="s">
        <v>713</v>
      </c>
      <c r="B12728" t="s">
        <v>563</v>
      </c>
      <c r="C12728" t="s">
        <v>564</v>
      </c>
      <c r="D12728" t="str">
        <f>Clef_répartition[[#This Row],[Code association]]&amp;"_"&amp;Clef_répartition[[#This Row],[Nom association]]</f>
        <v>ORPC Orbe_Organisation régionale de protection civile d'Orbe</v>
      </c>
      <c r="E12728">
        <f>COUNTIFS(D$2:D12728,Clef_répartition[[#This Row],[Code_Nom]],J$2:J12728,Clef_répartition[[#This Row],[Année]])</f>
        <v>59</v>
      </c>
      <c r="F12728">
        <f>IF(Clef_répartition[[#This Row],[Code_Nom]]=D12727,F12727-1,(COUNTIFS(Clef_répartition[Code_Nom],Clef_répartition[[#This Row],[Code_Nom]],Clef_répartition[Année],Clef_répartition[[#This Row],[Année]])))</f>
        <v>15</v>
      </c>
      <c r="G12728" t="str">
        <f>Clef_répartition[[#This Row],[Code_Nom]]&amp;"_"&amp;Clef_répartition[[#This Row],[Nombre]]&amp;"_"&amp;Clef_répartition[[#This Row],[Année]]</f>
        <v>ORPC Orbe_Organisation régionale de protection civile d'Orbe_59_2022</v>
      </c>
      <c r="H12728" s="18">
        <v>5929</v>
      </c>
      <c r="I12728" s="18" t="s">
        <v>257</v>
      </c>
      <c r="J12728" s="18">
        <v>2022</v>
      </c>
      <c r="K12728" s="19">
        <v>0</v>
      </c>
    </row>
    <row r="12729" spans="1:11" x14ac:dyDescent="0.25">
      <c r="A12729" t="s">
        <v>713</v>
      </c>
      <c r="B12729" t="s">
        <v>563</v>
      </c>
      <c r="C12729" t="s">
        <v>564</v>
      </c>
      <c r="D12729" t="str">
        <f>Clef_répartition[[#This Row],[Code association]]&amp;"_"&amp;Clef_répartition[[#This Row],[Nom association]]</f>
        <v>ORPC Orbe_Organisation régionale de protection civile d'Orbe</v>
      </c>
      <c r="E12729">
        <f>COUNTIFS(D$2:D12729,Clef_répartition[[#This Row],[Code_Nom]],J$2:J12729,Clef_répartition[[#This Row],[Année]])</f>
        <v>60</v>
      </c>
      <c r="F12729">
        <f>IF(Clef_répartition[[#This Row],[Code_Nom]]=D12728,F12728-1,(COUNTIFS(Clef_répartition[Code_Nom],Clef_répartition[[#This Row],[Code_Nom]],Clef_répartition[Année],Clef_répartition[[#This Row],[Année]])))</f>
        <v>14</v>
      </c>
      <c r="G12729" t="str">
        <f>Clef_répartition[[#This Row],[Code_Nom]]&amp;"_"&amp;Clef_répartition[[#This Row],[Nombre]]&amp;"_"&amp;Clef_répartition[[#This Row],[Année]]</f>
        <v>ORPC Orbe_Organisation régionale de protection civile d'Orbe_60_2022</v>
      </c>
      <c r="H12729" s="18">
        <v>5930</v>
      </c>
      <c r="I12729" s="18" t="s">
        <v>259</v>
      </c>
      <c r="J12729" s="18">
        <v>2022</v>
      </c>
      <c r="K12729" s="19">
        <v>0</v>
      </c>
    </row>
    <row r="12730" spans="1:11" x14ac:dyDescent="0.25">
      <c r="A12730" t="s">
        <v>713</v>
      </c>
      <c r="B12730" t="s">
        <v>563</v>
      </c>
      <c r="C12730" t="s">
        <v>564</v>
      </c>
      <c r="D12730" t="str">
        <f>Clef_répartition[[#This Row],[Code association]]&amp;"_"&amp;Clef_répartition[[#This Row],[Nom association]]</f>
        <v>ORPC Orbe_Organisation régionale de protection civile d'Orbe</v>
      </c>
      <c r="E12730">
        <f>COUNTIFS(D$2:D12730,Clef_répartition[[#This Row],[Code_Nom]],J$2:J12730,Clef_répartition[[#This Row],[Année]])</f>
        <v>61</v>
      </c>
      <c r="F12730">
        <f>IF(Clef_répartition[[#This Row],[Code_Nom]]=D12729,F12729-1,(COUNTIFS(Clef_répartition[Code_Nom],Clef_répartition[[#This Row],[Code_Nom]],Clef_répartition[Année],Clef_répartition[[#This Row],[Année]])))</f>
        <v>13</v>
      </c>
      <c r="G12730" t="str">
        <f>Clef_répartition[[#This Row],[Code_Nom]]&amp;"_"&amp;Clef_répartition[[#This Row],[Nombre]]&amp;"_"&amp;Clef_répartition[[#This Row],[Année]]</f>
        <v>ORPC Orbe_Organisation régionale de protection civile d'Orbe_61_2022</v>
      </c>
      <c r="H12730" s="18">
        <v>5571</v>
      </c>
      <c r="I12730" s="18" t="s">
        <v>263</v>
      </c>
      <c r="J12730" s="18">
        <v>2022</v>
      </c>
      <c r="K12730" s="19">
        <v>0</v>
      </c>
    </row>
    <row r="12731" spans="1:11" x14ac:dyDescent="0.25">
      <c r="A12731" t="s">
        <v>713</v>
      </c>
      <c r="B12731" t="s">
        <v>563</v>
      </c>
      <c r="C12731" t="s">
        <v>564</v>
      </c>
      <c r="D12731" t="str">
        <f>Clef_répartition[[#This Row],[Code association]]&amp;"_"&amp;Clef_répartition[[#This Row],[Nom association]]</f>
        <v>ORPC Orbe_Organisation régionale de protection civile d'Orbe</v>
      </c>
      <c r="E12731">
        <f>COUNTIFS(D$2:D12731,Clef_répartition[[#This Row],[Code_Nom]],J$2:J12731,Clef_répartition[[#This Row],[Année]])</f>
        <v>62</v>
      </c>
      <c r="F12731">
        <f>IF(Clef_répartition[[#This Row],[Code_Nom]]=D12730,F12730-1,(COUNTIFS(Clef_répartition[Code_Nom],Clef_répartition[[#This Row],[Code_Nom]],Clef_répartition[Année],Clef_répartition[[#This Row],[Année]])))</f>
        <v>12</v>
      </c>
      <c r="G12731" t="str">
        <f>Clef_répartition[[#This Row],[Code_Nom]]&amp;"_"&amp;Clef_répartition[[#This Row],[Nombre]]&amp;"_"&amp;Clef_répartition[[#This Row],[Année]]</f>
        <v>ORPC Orbe_Organisation régionale de protection civile d'Orbe_62_2022</v>
      </c>
      <c r="H12731" s="18">
        <v>5931</v>
      </c>
      <c r="I12731" s="18" t="s">
        <v>267</v>
      </c>
      <c r="J12731" s="18">
        <v>2022</v>
      </c>
      <c r="K12731" s="19">
        <v>0</v>
      </c>
    </row>
    <row r="12732" spans="1:11" x14ac:dyDescent="0.25">
      <c r="A12732" t="s">
        <v>713</v>
      </c>
      <c r="B12732" t="s">
        <v>563</v>
      </c>
      <c r="C12732" t="s">
        <v>564</v>
      </c>
      <c r="D12732" t="str">
        <f>Clef_répartition[[#This Row],[Code association]]&amp;"_"&amp;Clef_répartition[[#This Row],[Nom association]]</f>
        <v>ORPC Orbe_Organisation régionale de protection civile d'Orbe</v>
      </c>
      <c r="E12732">
        <f>COUNTIFS(D$2:D12732,Clef_répartition[[#This Row],[Code_Nom]],J$2:J12732,Clef_répartition[[#This Row],[Année]])</f>
        <v>63</v>
      </c>
      <c r="F12732">
        <f>IF(Clef_répartition[[#This Row],[Code_Nom]]=D12731,F12731-1,(COUNTIFS(Clef_répartition[Code_Nom],Clef_répartition[[#This Row],[Code_Nom]],Clef_répartition[Année],Clef_répartition[[#This Row],[Année]])))</f>
        <v>11</v>
      </c>
      <c r="G12732" t="str">
        <f>Clef_répartition[[#This Row],[Code_Nom]]&amp;"_"&amp;Clef_répartition[[#This Row],[Nombre]]&amp;"_"&amp;Clef_répartition[[#This Row],[Année]]</f>
        <v>ORPC Orbe_Organisation régionale de protection civile d'Orbe_63_2022</v>
      </c>
      <c r="H12732" s="18">
        <v>5932</v>
      </c>
      <c r="I12732" s="18" t="s">
        <v>269</v>
      </c>
      <c r="J12732" s="18">
        <v>2022</v>
      </c>
      <c r="K12732" s="19">
        <v>0</v>
      </c>
    </row>
    <row r="12733" spans="1:11" x14ac:dyDescent="0.25">
      <c r="A12733" t="s">
        <v>713</v>
      </c>
      <c r="B12733" t="s">
        <v>563</v>
      </c>
      <c r="C12733" t="s">
        <v>564</v>
      </c>
      <c r="D12733" t="str">
        <f>Clef_répartition[[#This Row],[Code association]]&amp;"_"&amp;Clef_répartition[[#This Row],[Nom association]]</f>
        <v>ORPC Orbe_Organisation régionale de protection civile d'Orbe</v>
      </c>
      <c r="E12733">
        <f>COUNTIFS(D$2:D12733,Clef_répartition[[#This Row],[Code_Nom]],J$2:J12733,Clef_répartition[[#This Row],[Année]])</f>
        <v>64</v>
      </c>
      <c r="F12733">
        <f>IF(Clef_répartition[[#This Row],[Code_Nom]]=D12732,F12732-1,(COUNTIFS(Clef_répartition[Code_Nom],Clef_répartition[[#This Row],[Code_Nom]],Clef_répartition[Année],Clef_répartition[[#This Row],[Année]])))</f>
        <v>10</v>
      </c>
      <c r="G12733" t="str">
        <f>Clef_répartition[[#This Row],[Code_Nom]]&amp;"_"&amp;Clef_répartition[[#This Row],[Nombre]]&amp;"_"&amp;Clef_répartition[[#This Row],[Année]]</f>
        <v>ORPC Orbe_Organisation régionale de protection civile d'Orbe_64_2022</v>
      </c>
      <c r="H12733" s="18">
        <v>5933</v>
      </c>
      <c r="I12733" s="18" t="s">
        <v>271</v>
      </c>
      <c r="J12733" s="18">
        <v>2022</v>
      </c>
      <c r="K12733" s="19">
        <v>0</v>
      </c>
    </row>
    <row r="12734" spans="1:11" x14ac:dyDescent="0.25">
      <c r="A12734" t="s">
        <v>713</v>
      </c>
      <c r="B12734" t="s">
        <v>563</v>
      </c>
      <c r="C12734" t="s">
        <v>564</v>
      </c>
      <c r="D12734" t="str">
        <f>Clef_répartition[[#This Row],[Code association]]&amp;"_"&amp;Clef_répartition[[#This Row],[Nom association]]</f>
        <v>ORPC Orbe_Organisation régionale de protection civile d'Orbe</v>
      </c>
      <c r="E12734">
        <f>COUNTIFS(D$2:D12734,Clef_répartition[[#This Row],[Code_Nom]],J$2:J12734,Clef_répartition[[#This Row],[Année]])</f>
        <v>65</v>
      </c>
      <c r="F12734">
        <f>IF(Clef_répartition[[#This Row],[Code_Nom]]=D12733,F12733-1,(COUNTIFS(Clef_répartition[Code_Nom],Clef_répartition[[#This Row],[Code_Nom]],Clef_répartition[Année],Clef_répartition[[#This Row],[Année]])))</f>
        <v>9</v>
      </c>
      <c r="G12734" t="str">
        <f>Clef_répartition[[#This Row],[Code_Nom]]&amp;"_"&amp;Clef_répartition[[#This Row],[Nombre]]&amp;"_"&amp;Clef_répartition[[#This Row],[Année]]</f>
        <v>ORPC Orbe_Organisation régionale de protection civile d'Orbe_65_2022</v>
      </c>
      <c r="H12734" s="18">
        <v>5763</v>
      </c>
      <c r="I12734" s="18" t="s">
        <v>272</v>
      </c>
      <c r="J12734" s="18">
        <v>2022</v>
      </c>
      <c r="K12734" s="19">
        <v>0</v>
      </c>
    </row>
    <row r="12735" spans="1:11" x14ac:dyDescent="0.25">
      <c r="A12735" t="s">
        <v>713</v>
      </c>
      <c r="B12735" t="s">
        <v>563</v>
      </c>
      <c r="C12735" t="s">
        <v>564</v>
      </c>
      <c r="D12735" t="str">
        <f>Clef_répartition[[#This Row],[Code association]]&amp;"_"&amp;Clef_répartition[[#This Row],[Nom association]]</f>
        <v>ORPC Orbe_Organisation régionale de protection civile d'Orbe</v>
      </c>
      <c r="E12735">
        <f>COUNTIFS(D$2:D12735,Clef_répartition[[#This Row],[Code_Nom]],J$2:J12735,Clef_répartition[[#This Row],[Année]])</f>
        <v>66</v>
      </c>
      <c r="F12735">
        <f>IF(Clef_répartition[[#This Row],[Code_Nom]]=D12734,F12734-1,(COUNTIFS(Clef_répartition[Code_Nom],Clef_répartition[[#This Row],[Code_Nom]],Clef_répartition[Année],Clef_répartition[[#This Row],[Année]])))</f>
        <v>8</v>
      </c>
      <c r="G12735" t="str">
        <f>Clef_répartition[[#This Row],[Code_Nom]]&amp;"_"&amp;Clef_répartition[[#This Row],[Nombre]]&amp;"_"&amp;Clef_répartition[[#This Row],[Année]]</f>
        <v>ORPC Orbe_Organisation régionale de protection civile d'Orbe_66_2022</v>
      </c>
      <c r="H12735" s="18">
        <v>5934</v>
      </c>
      <c r="I12735" s="18" t="s">
        <v>273</v>
      </c>
      <c r="J12735" s="18">
        <v>2022</v>
      </c>
      <c r="K12735" s="19">
        <v>0</v>
      </c>
    </row>
    <row r="12736" spans="1:11" x14ac:dyDescent="0.25">
      <c r="A12736" t="s">
        <v>713</v>
      </c>
      <c r="B12736" t="s">
        <v>563</v>
      </c>
      <c r="C12736" t="s">
        <v>564</v>
      </c>
      <c r="D12736" t="str">
        <f>Clef_répartition[[#This Row],[Code association]]&amp;"_"&amp;Clef_répartition[[#This Row],[Nom association]]</f>
        <v>ORPC Orbe_Organisation régionale de protection civile d'Orbe</v>
      </c>
      <c r="E12736">
        <f>COUNTIFS(D$2:D12736,Clef_répartition[[#This Row],[Code_Nom]],J$2:J12736,Clef_répartition[[#This Row],[Année]])</f>
        <v>67</v>
      </c>
      <c r="F12736">
        <f>IF(Clef_répartition[[#This Row],[Code_Nom]]=D12735,F12735-1,(COUNTIFS(Clef_répartition[Code_Nom],Clef_répartition[[#This Row],[Code_Nom]],Clef_répartition[Année],Clef_répartition[[#This Row],[Année]])))</f>
        <v>7</v>
      </c>
      <c r="G12736" t="str">
        <f>Clef_répartition[[#This Row],[Code_Nom]]&amp;"_"&amp;Clef_répartition[[#This Row],[Nombre]]&amp;"_"&amp;Clef_répartition[[#This Row],[Année]]</f>
        <v>ORPC Orbe_Organisation régionale de protection civile d'Orbe_67_2022</v>
      </c>
      <c r="H12736" s="18">
        <v>5764</v>
      </c>
      <c r="I12736" s="18" t="s">
        <v>274</v>
      </c>
      <c r="J12736" s="18">
        <v>2022</v>
      </c>
      <c r="K12736" s="19">
        <v>0</v>
      </c>
    </row>
    <row r="12737" spans="1:11" x14ac:dyDescent="0.25">
      <c r="A12737" t="s">
        <v>713</v>
      </c>
      <c r="B12737" t="s">
        <v>563</v>
      </c>
      <c r="C12737" t="s">
        <v>564</v>
      </c>
      <c r="D12737" t="str">
        <f>Clef_répartition[[#This Row],[Code association]]&amp;"_"&amp;Clef_répartition[[#This Row],[Nom association]]</f>
        <v>ORPC Orbe_Organisation régionale de protection civile d'Orbe</v>
      </c>
      <c r="E12737">
        <f>COUNTIFS(D$2:D12737,Clef_répartition[[#This Row],[Code_Nom]],J$2:J12737,Clef_répartition[[#This Row],[Année]])</f>
        <v>68</v>
      </c>
      <c r="F12737">
        <f>IF(Clef_répartition[[#This Row],[Code_Nom]]=D12736,F12736-1,(COUNTIFS(Clef_répartition[Code_Nom],Clef_répartition[[#This Row],[Code_Nom]],Clef_répartition[Année],Clef_répartition[[#This Row],[Année]])))</f>
        <v>6</v>
      </c>
      <c r="G12737" t="str">
        <f>Clef_répartition[[#This Row],[Code_Nom]]&amp;"_"&amp;Clef_répartition[[#This Row],[Nombre]]&amp;"_"&amp;Clef_répartition[[#This Row],[Année]]</f>
        <v>ORPC Orbe_Organisation régionale de protection civile d'Orbe_68_2022</v>
      </c>
      <c r="H12737" s="18">
        <v>5765</v>
      </c>
      <c r="I12737" s="18" t="s">
        <v>275</v>
      </c>
      <c r="J12737" s="18">
        <v>2022</v>
      </c>
      <c r="K12737" s="19">
        <v>0</v>
      </c>
    </row>
    <row r="12738" spans="1:11" x14ac:dyDescent="0.25">
      <c r="A12738" t="s">
        <v>713</v>
      </c>
      <c r="B12738" t="s">
        <v>563</v>
      </c>
      <c r="C12738" t="s">
        <v>564</v>
      </c>
      <c r="D12738" t="str">
        <f>Clef_répartition[[#This Row],[Code association]]&amp;"_"&amp;Clef_répartition[[#This Row],[Nom association]]</f>
        <v>ORPC Orbe_Organisation régionale de protection civile d'Orbe</v>
      </c>
      <c r="E12738">
        <f>COUNTIFS(D$2:D12738,Clef_répartition[[#This Row],[Code_Nom]],J$2:J12738,Clef_répartition[[#This Row],[Année]])</f>
        <v>69</v>
      </c>
      <c r="F12738">
        <f>IF(Clef_répartition[[#This Row],[Code_Nom]]=D12737,F12737-1,(COUNTIFS(Clef_répartition[Code_Nom],Clef_répartition[[#This Row],[Code_Nom]],Clef_répartition[Année],Clef_répartition[[#This Row],[Année]])))</f>
        <v>5</v>
      </c>
      <c r="G12738" t="str">
        <f>Clef_répartition[[#This Row],[Code_Nom]]&amp;"_"&amp;Clef_répartition[[#This Row],[Nombre]]&amp;"_"&amp;Clef_répartition[[#This Row],[Année]]</f>
        <v>ORPC Orbe_Organisation régionale de protection civile d'Orbe_69_2022</v>
      </c>
      <c r="H12738" s="18">
        <v>5935</v>
      </c>
      <c r="I12738" s="18" t="s">
        <v>280</v>
      </c>
      <c r="J12738" s="18">
        <v>2022</v>
      </c>
      <c r="K12738" s="19">
        <v>0</v>
      </c>
    </row>
    <row r="12739" spans="1:11" x14ac:dyDescent="0.25">
      <c r="A12739" t="s">
        <v>713</v>
      </c>
      <c r="B12739" t="s">
        <v>563</v>
      </c>
      <c r="C12739" t="s">
        <v>564</v>
      </c>
      <c r="D12739" t="str">
        <f>Clef_répartition[[#This Row],[Code association]]&amp;"_"&amp;Clef_répartition[[#This Row],[Nom association]]</f>
        <v>ORPC Orbe_Organisation régionale de protection civile d'Orbe</v>
      </c>
      <c r="E12739">
        <f>COUNTIFS(D$2:D12739,Clef_répartition[[#This Row],[Code_Nom]],J$2:J12739,Clef_répartition[[#This Row],[Année]])</f>
        <v>70</v>
      </c>
      <c r="F12739">
        <f>IF(Clef_répartition[[#This Row],[Code_Nom]]=D12738,F12738-1,(COUNTIFS(Clef_répartition[Code_Nom],Clef_répartition[[#This Row],[Code_Nom]],Clef_répartition[Année],Clef_répartition[[#This Row],[Année]])))</f>
        <v>4</v>
      </c>
      <c r="G12739" t="str">
        <f>Clef_répartition[[#This Row],[Code_Nom]]&amp;"_"&amp;Clef_répartition[[#This Row],[Nombre]]&amp;"_"&amp;Clef_répartition[[#This Row],[Année]]</f>
        <v>ORPC Orbe_Organisation régionale de protection civile d'Orbe_70_2022</v>
      </c>
      <c r="H12739" s="18">
        <v>5937</v>
      </c>
      <c r="I12739" s="18" t="s">
        <v>292</v>
      </c>
      <c r="J12739" s="18">
        <v>2022</v>
      </c>
      <c r="K12739" s="19">
        <v>0</v>
      </c>
    </row>
    <row r="12740" spans="1:11" x14ac:dyDescent="0.25">
      <c r="A12740" t="s">
        <v>713</v>
      </c>
      <c r="B12740" t="s">
        <v>563</v>
      </c>
      <c r="C12740" t="s">
        <v>564</v>
      </c>
      <c r="D12740" t="str">
        <f>Clef_répartition[[#This Row],[Code association]]&amp;"_"&amp;Clef_répartition[[#This Row],[Nom association]]</f>
        <v>ORPC Orbe_Organisation régionale de protection civile d'Orbe</v>
      </c>
      <c r="E12740">
        <f>COUNTIFS(D$2:D12740,Clef_répartition[[#This Row],[Code_Nom]],J$2:J12740,Clef_répartition[[#This Row],[Année]])</f>
        <v>71</v>
      </c>
      <c r="F12740">
        <f>IF(Clef_répartition[[#This Row],[Code_Nom]]=D12739,F12739-1,(COUNTIFS(Clef_répartition[Code_Nom],Clef_répartition[[#This Row],[Code_Nom]],Clef_répartition[Année],Clef_répartition[[#This Row],[Année]])))</f>
        <v>3</v>
      </c>
      <c r="G12740" t="str">
        <f>Clef_répartition[[#This Row],[Code_Nom]]&amp;"_"&amp;Clef_répartition[[#This Row],[Nombre]]&amp;"_"&amp;Clef_répartition[[#This Row],[Année]]</f>
        <v>ORPC Orbe_Organisation régionale de protection civile d'Orbe_71_2022</v>
      </c>
      <c r="H12740" s="18">
        <v>5766</v>
      </c>
      <c r="I12740" s="18" t="s">
        <v>293</v>
      </c>
      <c r="J12740" s="18">
        <v>2022</v>
      </c>
      <c r="K12740" s="19">
        <v>0</v>
      </c>
    </row>
    <row r="12741" spans="1:11" x14ac:dyDescent="0.25">
      <c r="A12741" t="s">
        <v>713</v>
      </c>
      <c r="B12741" t="s">
        <v>563</v>
      </c>
      <c r="C12741" t="s">
        <v>564</v>
      </c>
      <c r="D12741" t="str">
        <f>Clef_répartition[[#This Row],[Code association]]&amp;"_"&amp;Clef_répartition[[#This Row],[Nom association]]</f>
        <v>ORPC Orbe_Organisation régionale de protection civile d'Orbe</v>
      </c>
      <c r="E12741">
        <f>COUNTIFS(D$2:D12741,Clef_répartition[[#This Row],[Code_Nom]],J$2:J12741,Clef_répartition[[#This Row],[Année]])</f>
        <v>72</v>
      </c>
      <c r="F12741">
        <f>IF(Clef_répartition[[#This Row],[Code_Nom]]=D12740,F12740-1,(COUNTIFS(Clef_répartition[Code_Nom],Clef_répartition[[#This Row],[Code_Nom]],Clef_répartition[Année],Clef_répartition[[#This Row],[Année]])))</f>
        <v>2</v>
      </c>
      <c r="G12741" t="str">
        <f>Clef_répartition[[#This Row],[Code_Nom]]&amp;"_"&amp;Clef_répartition[[#This Row],[Nombre]]&amp;"_"&amp;Clef_répartition[[#This Row],[Année]]</f>
        <v>ORPC Orbe_Organisation régionale de protection civile d'Orbe_72_2022</v>
      </c>
      <c r="H12741" s="18">
        <v>5938</v>
      </c>
      <c r="I12741" s="18" t="s">
        <v>298</v>
      </c>
      <c r="J12741" s="18">
        <v>2022</v>
      </c>
      <c r="K12741" s="19">
        <v>0</v>
      </c>
    </row>
    <row r="12742" spans="1:11" x14ac:dyDescent="0.25">
      <c r="A12742" t="s">
        <v>713</v>
      </c>
      <c r="B12742" t="s">
        <v>563</v>
      </c>
      <c r="C12742" t="s">
        <v>564</v>
      </c>
      <c r="D12742" t="str">
        <f>Clef_répartition[[#This Row],[Code association]]&amp;"_"&amp;Clef_répartition[[#This Row],[Nom association]]</f>
        <v>ORPC Orbe_Organisation régionale de protection civile d'Orbe</v>
      </c>
      <c r="E12742">
        <f>COUNTIFS(D$2:D12742,Clef_répartition[[#This Row],[Code_Nom]],J$2:J12742,Clef_répartition[[#This Row],[Année]])</f>
        <v>73</v>
      </c>
      <c r="F12742">
        <f>IF(Clef_répartition[[#This Row],[Code_Nom]]=D12741,F12741-1,(COUNTIFS(Clef_répartition[Code_Nom],Clef_répartition[[#This Row],[Code_Nom]],Clef_répartition[Année],Clef_répartition[[#This Row],[Année]])))</f>
        <v>1</v>
      </c>
      <c r="G12742" t="str">
        <f>Clef_répartition[[#This Row],[Code_Nom]]&amp;"_"&amp;Clef_répartition[[#This Row],[Nombre]]&amp;"_"&amp;Clef_répartition[[#This Row],[Année]]</f>
        <v>ORPC Orbe_Organisation régionale de protection civile d'Orbe_73_2022</v>
      </c>
      <c r="H12742" s="18">
        <v>5939</v>
      </c>
      <c r="I12742" s="18" t="s">
        <v>299</v>
      </c>
      <c r="J12742" s="18">
        <v>2022</v>
      </c>
      <c r="K12742" s="19">
        <v>0</v>
      </c>
    </row>
    <row r="12743" spans="1:11" x14ac:dyDescent="0.25">
      <c r="A12743" t="s">
        <v>713</v>
      </c>
      <c r="B12743" t="s">
        <v>493</v>
      </c>
      <c r="C12743" t="s">
        <v>494</v>
      </c>
      <c r="D1274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3">
        <f>COUNTIFS(D$2:D12743,Clef_répartition[[#This Row],[Code_Nom]],J$2:J12743,Clef_répartition[[#This Row],[Année]])</f>
        <v>1</v>
      </c>
      <c r="F12743">
        <f>IF(Clef_répartition[[#This Row],[Code_Nom]]=D12742,F12742-1,(COUNTIFS(Clef_répartition[Code_Nom],Clef_répartition[[#This Row],[Code_Nom]],Clef_répartition[Année],Clef_répartition[[#This Row],[Année]])))</f>
        <v>8</v>
      </c>
      <c r="G1274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Lausannois_1_2022</v>
      </c>
      <c r="H12743" s="18">
        <v>5624</v>
      </c>
      <c r="I12743" s="18" t="s">
        <v>44</v>
      </c>
      <c r="J12743" s="18">
        <v>2022</v>
      </c>
      <c r="K12743" s="19">
        <v>0.12759470376557647</v>
      </c>
    </row>
    <row r="12744" spans="1:11" x14ac:dyDescent="0.25">
      <c r="A12744" t="s">
        <v>713</v>
      </c>
      <c r="B12744" t="s">
        <v>493</v>
      </c>
      <c r="C12744" t="s">
        <v>494</v>
      </c>
      <c r="D1274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4">
        <f>COUNTIFS(D$2:D12744,Clef_répartition[[#This Row],[Code_Nom]],J$2:J12744,Clef_répartition[[#This Row],[Année]])</f>
        <v>2</v>
      </c>
      <c r="F12744">
        <f>IF(Clef_répartition[[#This Row],[Code_Nom]]=D12743,F12743-1,(COUNTIFS(Clef_répartition[Code_Nom],Clef_répartition[[#This Row],[Code_Nom]],Clef_répartition[Année],Clef_répartition[[#This Row],[Année]])))</f>
        <v>7</v>
      </c>
      <c r="G1274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Lausannois_2_2022</v>
      </c>
      <c r="H12744" s="18">
        <v>5627</v>
      </c>
      <c r="I12744" s="18" t="s">
        <v>56</v>
      </c>
      <c r="J12744" s="18">
        <v>2022</v>
      </c>
      <c r="K12744" s="19">
        <v>0.10910200204616494</v>
      </c>
    </row>
    <row r="12745" spans="1:11" x14ac:dyDescent="0.25">
      <c r="A12745" t="s">
        <v>713</v>
      </c>
      <c r="B12745" t="s">
        <v>493</v>
      </c>
      <c r="C12745" t="s">
        <v>494</v>
      </c>
      <c r="D1274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5">
        <f>COUNTIFS(D$2:D12745,Clef_répartition[[#This Row],[Code_Nom]],J$2:J12745,Clef_répartition[[#This Row],[Année]])</f>
        <v>3</v>
      </c>
      <c r="F12745">
        <f>IF(Clef_répartition[[#This Row],[Code_Nom]]=D12744,F12744-1,(COUNTIFS(Clef_répartition[Code_Nom],Clef_répartition[[#This Row],[Code_Nom]],Clef_répartition[Année],Clef_répartition[[#This Row],[Année]])))</f>
        <v>6</v>
      </c>
      <c r="G1274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Lausannois_3_2022</v>
      </c>
      <c r="H12745" s="18">
        <v>5583</v>
      </c>
      <c r="I12745" s="18" t="s">
        <v>82</v>
      </c>
      <c r="J12745" s="18">
        <v>2022</v>
      </c>
      <c r="K12745" s="19">
        <v>0.1116780497142576</v>
      </c>
    </row>
    <row r="12746" spans="1:11" x14ac:dyDescent="0.25">
      <c r="A12746" t="s">
        <v>713</v>
      </c>
      <c r="B12746" t="s">
        <v>493</v>
      </c>
      <c r="C12746" t="s">
        <v>494</v>
      </c>
      <c r="D12746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6">
        <f>COUNTIFS(D$2:D12746,Clef_répartition[[#This Row],[Code_Nom]],J$2:J12746,Clef_répartition[[#This Row],[Année]])</f>
        <v>4</v>
      </c>
      <c r="F12746">
        <f>IF(Clef_répartition[[#This Row],[Code_Nom]]=D12745,F12745-1,(COUNTIFS(Clef_répartition[Code_Nom],Clef_répartition[[#This Row],[Code_Nom]],Clef_répartition[Année],Clef_répartition[[#This Row],[Année]])))</f>
        <v>5</v>
      </c>
      <c r="G12746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Lausannois_4_2022</v>
      </c>
      <c r="H12746" s="18">
        <v>5635</v>
      </c>
      <c r="I12746" s="18" t="s">
        <v>103</v>
      </c>
      <c r="J12746" s="18">
        <v>2022</v>
      </c>
      <c r="K12746" s="19">
        <v>0.16444321320344546</v>
      </c>
    </row>
    <row r="12747" spans="1:11" x14ac:dyDescent="0.25">
      <c r="A12747" t="s">
        <v>713</v>
      </c>
      <c r="B12747" t="s">
        <v>493</v>
      </c>
      <c r="C12747" t="s">
        <v>494</v>
      </c>
      <c r="D12747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7">
        <f>COUNTIFS(D$2:D12747,Clef_répartition[[#This Row],[Code_Nom]],J$2:J12747,Clef_répartition[[#This Row],[Année]])</f>
        <v>5</v>
      </c>
      <c r="F12747">
        <f>IF(Clef_répartition[[#This Row],[Code_Nom]]=D12746,F12746-1,(COUNTIFS(Clef_répartition[Code_Nom],Clef_répartition[[#This Row],[Code_Nom]],Clef_répartition[Année],Clef_répartition[[#This Row],[Année]])))</f>
        <v>4</v>
      </c>
      <c r="G12747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Lausannois_5_2022</v>
      </c>
      <c r="H12747" s="18">
        <v>5589</v>
      </c>
      <c r="I12747" s="18" t="s">
        <v>223</v>
      </c>
      <c r="J12747" s="18">
        <v>2022</v>
      </c>
      <c r="K12747" s="19">
        <v>0.15357909174834233</v>
      </c>
    </row>
    <row r="12748" spans="1:11" x14ac:dyDescent="0.25">
      <c r="A12748" t="s">
        <v>713</v>
      </c>
      <c r="B12748" t="s">
        <v>493</v>
      </c>
      <c r="C12748" t="s">
        <v>494</v>
      </c>
      <c r="D1274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8">
        <f>COUNTIFS(D$2:D12748,Clef_répartition[[#This Row],[Code_Nom]],J$2:J12748,Clef_répartition[[#This Row],[Année]])</f>
        <v>6</v>
      </c>
      <c r="F12748">
        <f>IF(Clef_répartition[[#This Row],[Code_Nom]]=D12747,F12747-1,(COUNTIFS(Clef_répartition[Code_Nom],Clef_répartition[[#This Row],[Code_Nom]],Clef_répartition[Année],Clef_répartition[[#This Row],[Année]])))</f>
        <v>3</v>
      </c>
      <c r="G1274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Lausannois_6_2022</v>
      </c>
      <c r="H12748" s="18">
        <v>5591</v>
      </c>
      <c r="I12748" s="18" t="s">
        <v>228</v>
      </c>
      <c r="J12748" s="18">
        <v>2022</v>
      </c>
      <c r="K12748" s="19">
        <v>0.26030413347432019</v>
      </c>
    </row>
    <row r="12749" spans="1:11" x14ac:dyDescent="0.25">
      <c r="A12749" t="s">
        <v>713</v>
      </c>
      <c r="B12749" t="s">
        <v>493</v>
      </c>
      <c r="C12749" t="s">
        <v>494</v>
      </c>
      <c r="D1274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49">
        <f>COUNTIFS(D$2:D12749,Clef_répartition[[#This Row],[Code_Nom]],J$2:J12749,Clef_répartition[[#This Row],[Année]])</f>
        <v>7</v>
      </c>
      <c r="F12749">
        <f>IF(Clef_répartition[[#This Row],[Code_Nom]]=D12748,F12748-1,(COUNTIFS(Clef_répartition[Code_Nom],Clef_répartition[[#This Row],[Code_Nom]],Clef_répartition[Année],Clef_répartition[[#This Row],[Année]])))</f>
        <v>2</v>
      </c>
      <c r="G1274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Lausannois_7_2022</v>
      </c>
      <c r="H12749" s="18">
        <v>5648</v>
      </c>
      <c r="I12749" s="18" t="s">
        <v>248</v>
      </c>
      <c r="J12749" s="18">
        <v>2022</v>
      </c>
      <c r="K12749" s="19">
        <v>6.1376863846141813E-2</v>
      </c>
    </row>
    <row r="12750" spans="1:11" x14ac:dyDescent="0.25">
      <c r="A12750" t="s">
        <v>713</v>
      </c>
      <c r="B12750" t="s">
        <v>493</v>
      </c>
      <c r="C12750" t="s">
        <v>494</v>
      </c>
      <c r="D1275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2750">
        <f>COUNTIFS(D$2:D12750,Clef_répartition[[#This Row],[Code_Nom]],J$2:J12750,Clef_répartition[[#This Row],[Année]])</f>
        <v>8</v>
      </c>
      <c r="F12750">
        <f>IF(Clef_répartition[[#This Row],[Code_Nom]]=D12749,F12749-1,(COUNTIFS(Clef_répartition[Code_Nom],Clef_répartition[[#This Row],[Code_Nom]],Clef_répartition[Année],Clef_répartition[[#This Row],[Année]])))</f>
        <v>1</v>
      </c>
      <c r="G1275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Lausannois_8_2022</v>
      </c>
      <c r="H12750" s="18">
        <v>5651</v>
      </c>
      <c r="I12750" s="18" t="s">
        <v>283</v>
      </c>
      <c r="J12750" s="18">
        <v>2022</v>
      </c>
      <c r="K12750" s="19">
        <v>1.1921942201751252E-2</v>
      </c>
    </row>
    <row r="12751" spans="1:11" x14ac:dyDescent="0.25">
      <c r="A12751" t="s">
        <v>713</v>
      </c>
      <c r="B12751" t="s">
        <v>703</v>
      </c>
      <c r="C12751" t="s">
        <v>704</v>
      </c>
      <c r="D12751" t="str">
        <f>Clef_répartition[[#This Row],[Code association]]&amp;"_"&amp;Clef_répartition[[#This Row],[Nom association]]</f>
        <v>ORPC Yverdon_Organisation régionale de protection civile d'Yverdon</v>
      </c>
      <c r="E12751">
        <f>COUNTIFS(D$2:D12751,Clef_répartition[[#This Row],[Code_Nom]],J$2:J12751,Clef_répartition[[#This Row],[Année]])</f>
        <v>1</v>
      </c>
      <c r="F12751">
        <f>IF(Clef_répartition[[#This Row],[Code_Nom]]=D12750,F12750-1,(COUNTIFS(Clef_répartition[Code_Nom],Clef_répartition[[#This Row],[Code_Nom]],Clef_répartition[Année],Clef_répartition[[#This Row],[Année]])))</f>
        <v>73</v>
      </c>
      <c r="G12751" t="str">
        <f>Clef_répartition[[#This Row],[Code_Nom]]&amp;"_"&amp;Clef_répartition[[#This Row],[Nombre]]&amp;"_"&amp;Clef_répartition[[#This Row],[Année]]</f>
        <v>ORPC Yverdon_Organisation régionale de protection civile d'Yverdon_1_2022</v>
      </c>
      <c r="H12751" s="18">
        <v>5742</v>
      </c>
      <c r="I12751" s="18" t="s">
        <v>2</v>
      </c>
      <c r="J12751" s="18">
        <v>2022</v>
      </c>
      <c r="K12751" s="19">
        <v>0</v>
      </c>
    </row>
    <row r="12752" spans="1:11" x14ac:dyDescent="0.25">
      <c r="A12752" t="s">
        <v>713</v>
      </c>
      <c r="B12752" t="s">
        <v>703</v>
      </c>
      <c r="C12752" t="s">
        <v>704</v>
      </c>
      <c r="D12752" t="str">
        <f>Clef_répartition[[#This Row],[Code association]]&amp;"_"&amp;Clef_répartition[[#This Row],[Nom association]]</f>
        <v>ORPC Yverdon_Organisation régionale de protection civile d'Yverdon</v>
      </c>
      <c r="E12752">
        <f>COUNTIFS(D$2:D12752,Clef_répartition[[#This Row],[Code_Nom]],J$2:J12752,Clef_répartition[[#This Row],[Année]])</f>
        <v>2</v>
      </c>
      <c r="F12752">
        <f>IF(Clef_répartition[[#This Row],[Code_Nom]]=D12751,F12751-1,(COUNTIFS(Clef_répartition[Code_Nom],Clef_répartition[[#This Row],[Code_Nom]],Clef_répartition[Année],Clef_répartition[[#This Row],[Année]])))</f>
        <v>72</v>
      </c>
      <c r="G12752" t="str">
        <f>Clef_répartition[[#This Row],[Code_Nom]]&amp;"_"&amp;Clef_répartition[[#This Row],[Nombre]]&amp;"_"&amp;Clef_répartition[[#This Row],[Année]]</f>
        <v>ORPC Yverdon_Organisation régionale de protection civile d'Yverdon_2_2022</v>
      </c>
      <c r="H12752" s="18">
        <v>5743</v>
      </c>
      <c r="I12752" s="18" t="s">
        <v>6</v>
      </c>
      <c r="J12752" s="18">
        <v>2022</v>
      </c>
      <c r="K12752" s="19">
        <v>0</v>
      </c>
    </row>
    <row r="12753" spans="1:11" x14ac:dyDescent="0.25">
      <c r="A12753" t="s">
        <v>713</v>
      </c>
      <c r="B12753" t="s">
        <v>703</v>
      </c>
      <c r="C12753" t="s">
        <v>704</v>
      </c>
      <c r="D12753" t="str">
        <f>Clef_répartition[[#This Row],[Code association]]&amp;"_"&amp;Clef_répartition[[#This Row],[Nom association]]</f>
        <v>ORPC Yverdon_Organisation régionale de protection civile d'Yverdon</v>
      </c>
      <c r="E12753">
        <f>COUNTIFS(D$2:D12753,Clef_répartition[[#This Row],[Code_Nom]],J$2:J12753,Clef_répartition[[#This Row],[Année]])</f>
        <v>3</v>
      </c>
      <c r="F12753">
        <f>IF(Clef_répartition[[#This Row],[Code_Nom]]=D12752,F12752-1,(COUNTIFS(Clef_répartition[Code_Nom],Clef_répartition[[#This Row],[Code_Nom]],Clef_répartition[Année],Clef_répartition[[#This Row],[Année]])))</f>
        <v>71</v>
      </c>
      <c r="G12753" t="str">
        <f>Clef_répartition[[#This Row],[Code_Nom]]&amp;"_"&amp;Clef_répartition[[#This Row],[Nombre]]&amp;"_"&amp;Clef_répartition[[#This Row],[Année]]</f>
        <v>ORPC Yverdon_Organisation régionale de protection civile d'Yverdon_3_2022</v>
      </c>
      <c r="H12753" s="18">
        <v>5744</v>
      </c>
      <c r="I12753" s="18" t="s">
        <v>11</v>
      </c>
      <c r="J12753" s="18">
        <v>2022</v>
      </c>
      <c r="K12753" s="19">
        <v>0</v>
      </c>
    </row>
    <row r="12754" spans="1:11" x14ac:dyDescent="0.25">
      <c r="A12754" t="s">
        <v>713</v>
      </c>
      <c r="B12754" t="s">
        <v>703</v>
      </c>
      <c r="C12754" t="s">
        <v>704</v>
      </c>
      <c r="D12754" t="str">
        <f>Clef_répartition[[#This Row],[Code association]]&amp;"_"&amp;Clef_répartition[[#This Row],[Nom association]]</f>
        <v>ORPC Yverdon_Organisation régionale de protection civile d'Yverdon</v>
      </c>
      <c r="E12754">
        <f>COUNTIFS(D$2:D12754,Clef_répartition[[#This Row],[Code_Nom]],J$2:J12754,Clef_répartition[[#This Row],[Année]])</f>
        <v>4</v>
      </c>
      <c r="F12754">
        <f>IF(Clef_répartition[[#This Row],[Code_Nom]]=D12753,F12753-1,(COUNTIFS(Clef_répartition[Code_Nom],Clef_répartition[[#This Row],[Code_Nom]],Clef_répartition[Année],Clef_répartition[[#This Row],[Année]])))</f>
        <v>70</v>
      </c>
      <c r="G12754" t="str">
        <f>Clef_répartition[[#This Row],[Code_Nom]]&amp;"_"&amp;Clef_répartition[[#This Row],[Nombre]]&amp;"_"&amp;Clef_répartition[[#This Row],[Année]]</f>
        <v>ORPC Yverdon_Organisation régionale de protection civile d'Yverdon_4_2022</v>
      </c>
      <c r="H12754" s="18">
        <v>5745</v>
      </c>
      <c r="I12754" s="18" t="s">
        <v>14</v>
      </c>
      <c r="J12754" s="18">
        <v>2022</v>
      </c>
      <c r="K12754" s="19">
        <v>0</v>
      </c>
    </row>
    <row r="12755" spans="1:11" x14ac:dyDescent="0.25">
      <c r="A12755" t="s">
        <v>713</v>
      </c>
      <c r="B12755" t="s">
        <v>703</v>
      </c>
      <c r="C12755" t="s">
        <v>704</v>
      </c>
      <c r="D12755" t="str">
        <f>Clef_répartition[[#This Row],[Code association]]&amp;"_"&amp;Clef_répartition[[#This Row],[Nom association]]</f>
        <v>ORPC Yverdon_Organisation régionale de protection civile d'Yverdon</v>
      </c>
      <c r="E12755">
        <f>COUNTIFS(D$2:D12755,Clef_répartition[[#This Row],[Code_Nom]],J$2:J12755,Clef_répartition[[#This Row],[Année]])</f>
        <v>5</v>
      </c>
      <c r="F12755">
        <f>IF(Clef_répartition[[#This Row],[Code_Nom]]=D12754,F12754-1,(COUNTIFS(Clef_répartition[Code_Nom],Clef_répartition[[#This Row],[Code_Nom]],Clef_répartition[Année],Clef_répartition[[#This Row],[Année]])))</f>
        <v>69</v>
      </c>
      <c r="G12755" t="str">
        <f>Clef_répartition[[#This Row],[Code_Nom]]&amp;"_"&amp;Clef_répartition[[#This Row],[Nombre]]&amp;"_"&amp;Clef_répartition[[#This Row],[Année]]</f>
        <v>ORPC Yverdon_Organisation régionale de protection civile d'Yverdon_5_2022</v>
      </c>
      <c r="H12755" s="18">
        <v>5746</v>
      </c>
      <c r="I12755" s="18" t="s">
        <v>15</v>
      </c>
      <c r="J12755" s="18">
        <v>2022</v>
      </c>
      <c r="K12755" s="19">
        <v>0</v>
      </c>
    </row>
    <row r="12756" spans="1:11" x14ac:dyDescent="0.25">
      <c r="A12756" t="s">
        <v>713</v>
      </c>
      <c r="B12756" t="s">
        <v>703</v>
      </c>
      <c r="C12756" t="s">
        <v>704</v>
      </c>
      <c r="D12756" t="str">
        <f>Clef_répartition[[#This Row],[Code association]]&amp;"_"&amp;Clef_répartition[[#This Row],[Nom association]]</f>
        <v>ORPC Yverdon_Organisation régionale de protection civile d'Yverdon</v>
      </c>
      <c r="E12756">
        <f>COUNTIFS(D$2:D12756,Clef_répartition[[#This Row],[Code_Nom]],J$2:J12756,Clef_répartition[[#This Row],[Année]])</f>
        <v>6</v>
      </c>
      <c r="F12756">
        <f>IF(Clef_répartition[[#This Row],[Code_Nom]]=D12755,F12755-1,(COUNTIFS(Clef_répartition[Code_Nom],Clef_répartition[[#This Row],[Code_Nom]],Clef_répartition[Année],Clef_répartition[[#This Row],[Année]])))</f>
        <v>68</v>
      </c>
      <c r="G12756" t="str">
        <f>Clef_répartition[[#This Row],[Code_Nom]]&amp;"_"&amp;Clef_répartition[[#This Row],[Nombre]]&amp;"_"&amp;Clef_répartition[[#This Row],[Année]]</f>
        <v>ORPC Yverdon_Organisation régionale de protection civile d'Yverdon_6_2022</v>
      </c>
      <c r="H12756" s="18">
        <v>5902</v>
      </c>
      <c r="I12756" s="18" t="s">
        <v>18</v>
      </c>
      <c r="J12756" s="18">
        <v>2022</v>
      </c>
      <c r="K12756" s="19">
        <v>0</v>
      </c>
    </row>
    <row r="12757" spans="1:11" x14ac:dyDescent="0.25">
      <c r="A12757" t="s">
        <v>713</v>
      </c>
      <c r="B12757" t="s">
        <v>703</v>
      </c>
      <c r="C12757" t="s">
        <v>704</v>
      </c>
      <c r="D12757" t="str">
        <f>Clef_répartition[[#This Row],[Code association]]&amp;"_"&amp;Clef_répartition[[#This Row],[Nom association]]</f>
        <v>ORPC Yverdon_Organisation régionale de protection civile d'Yverdon</v>
      </c>
      <c r="E12757">
        <f>COUNTIFS(D$2:D12757,Clef_répartition[[#This Row],[Code_Nom]],J$2:J12757,Clef_répartition[[#This Row],[Année]])</f>
        <v>7</v>
      </c>
      <c r="F12757">
        <f>IF(Clef_répartition[[#This Row],[Code_Nom]]=D12756,F12756-1,(COUNTIFS(Clef_répartition[Code_Nom],Clef_répartition[[#This Row],[Code_Nom]],Clef_répartition[Année],Clef_répartition[[#This Row],[Année]])))</f>
        <v>67</v>
      </c>
      <c r="G12757" t="str">
        <f>Clef_répartition[[#This Row],[Code_Nom]]&amp;"_"&amp;Clef_répartition[[#This Row],[Nombre]]&amp;"_"&amp;Clef_répartition[[#This Row],[Année]]</f>
        <v>ORPC Yverdon_Organisation régionale de protection civile d'Yverdon_7_2022</v>
      </c>
      <c r="H12757" s="18">
        <v>5903</v>
      </c>
      <c r="I12757" s="18" t="s">
        <v>24</v>
      </c>
      <c r="J12757" s="18">
        <v>2022</v>
      </c>
      <c r="K12757" s="19">
        <v>0</v>
      </c>
    </row>
    <row r="12758" spans="1:11" x14ac:dyDescent="0.25">
      <c r="A12758" t="s">
        <v>713</v>
      </c>
      <c r="B12758" t="s">
        <v>703</v>
      </c>
      <c r="C12758" t="s">
        <v>704</v>
      </c>
      <c r="D12758" t="str">
        <f>Clef_répartition[[#This Row],[Code association]]&amp;"_"&amp;Clef_répartition[[#This Row],[Nom association]]</f>
        <v>ORPC Yverdon_Organisation régionale de protection civile d'Yverdon</v>
      </c>
      <c r="E12758">
        <f>COUNTIFS(D$2:D12758,Clef_répartition[[#This Row],[Code_Nom]],J$2:J12758,Clef_répartition[[#This Row],[Année]])</f>
        <v>8</v>
      </c>
      <c r="F12758">
        <f>IF(Clef_répartition[[#This Row],[Code_Nom]]=D12757,F12757-1,(COUNTIFS(Clef_répartition[Code_Nom],Clef_répartition[[#This Row],[Code_Nom]],Clef_répartition[Année],Clef_répartition[[#This Row],[Année]])))</f>
        <v>66</v>
      </c>
      <c r="G12758" t="str">
        <f>Clef_répartition[[#This Row],[Code_Nom]]&amp;"_"&amp;Clef_répartition[[#This Row],[Nombre]]&amp;"_"&amp;Clef_répartition[[#This Row],[Année]]</f>
        <v>ORPC Yverdon_Organisation régionale de protection civile d'Yverdon_8_2022</v>
      </c>
      <c r="H12758" s="18">
        <v>5747</v>
      </c>
      <c r="I12758" s="18" t="s">
        <v>26</v>
      </c>
      <c r="J12758" s="18">
        <v>2022</v>
      </c>
      <c r="K12758" s="19">
        <v>0</v>
      </c>
    </row>
    <row r="12759" spans="1:11" x14ac:dyDescent="0.25">
      <c r="A12759" t="s">
        <v>713</v>
      </c>
      <c r="B12759" t="s">
        <v>703</v>
      </c>
      <c r="C12759" t="s">
        <v>704</v>
      </c>
      <c r="D12759" t="str">
        <f>Clef_répartition[[#This Row],[Code association]]&amp;"_"&amp;Clef_répartition[[#This Row],[Nom association]]</f>
        <v>ORPC Yverdon_Organisation régionale de protection civile d'Yverdon</v>
      </c>
      <c r="E12759">
        <f>COUNTIFS(D$2:D12759,Clef_répartition[[#This Row],[Code_Nom]],J$2:J12759,Clef_répartition[[#This Row],[Année]])</f>
        <v>9</v>
      </c>
      <c r="F12759">
        <f>IF(Clef_répartition[[#This Row],[Code_Nom]]=D12758,F12758-1,(COUNTIFS(Clef_répartition[Code_Nom],Clef_répartition[[#This Row],[Code_Nom]],Clef_répartition[Année],Clef_répartition[[#This Row],[Année]])))</f>
        <v>65</v>
      </c>
      <c r="G12759" t="str">
        <f>Clef_répartition[[#This Row],[Code_Nom]]&amp;"_"&amp;Clef_répartition[[#This Row],[Nombre]]&amp;"_"&amp;Clef_répartition[[#This Row],[Année]]</f>
        <v>ORPC Yverdon_Organisation régionale de protection civile d'Yverdon_9_2022</v>
      </c>
      <c r="H12759" s="18">
        <v>5551</v>
      </c>
      <c r="I12759" s="18" t="s">
        <v>28</v>
      </c>
      <c r="J12759" s="18">
        <v>2022</v>
      </c>
      <c r="K12759" s="19">
        <v>0</v>
      </c>
    </row>
    <row r="12760" spans="1:11" x14ac:dyDescent="0.25">
      <c r="A12760" t="s">
        <v>713</v>
      </c>
      <c r="B12760" t="s">
        <v>703</v>
      </c>
      <c r="C12760" t="s">
        <v>704</v>
      </c>
      <c r="D12760" t="str">
        <f>Clef_répartition[[#This Row],[Code association]]&amp;"_"&amp;Clef_répartition[[#This Row],[Nom association]]</f>
        <v>ORPC Yverdon_Organisation régionale de protection civile d'Yverdon</v>
      </c>
      <c r="E12760">
        <f>COUNTIFS(D$2:D12760,Clef_répartition[[#This Row],[Code_Nom]],J$2:J12760,Clef_répartition[[#This Row],[Année]])</f>
        <v>10</v>
      </c>
      <c r="F12760">
        <f>IF(Clef_répartition[[#This Row],[Code_Nom]]=D12759,F12759-1,(COUNTIFS(Clef_répartition[Code_Nom],Clef_répartition[[#This Row],[Code_Nom]],Clef_répartition[Année],Clef_répartition[[#This Row],[Année]])))</f>
        <v>64</v>
      </c>
      <c r="G12760" t="str">
        <f>Clef_répartition[[#This Row],[Code_Nom]]&amp;"_"&amp;Clef_répartition[[#This Row],[Nombre]]&amp;"_"&amp;Clef_répartition[[#This Row],[Année]]</f>
        <v>ORPC Yverdon_Organisation régionale de protection civile d'Yverdon_10_2022</v>
      </c>
      <c r="H12760" s="18">
        <v>5748</v>
      </c>
      <c r="I12760" s="18" t="s">
        <v>38</v>
      </c>
      <c r="J12760" s="18">
        <v>2022</v>
      </c>
      <c r="K12760" s="19">
        <v>0</v>
      </c>
    </row>
    <row r="12761" spans="1:11" x14ac:dyDescent="0.25">
      <c r="A12761" t="s">
        <v>713</v>
      </c>
      <c r="B12761" t="s">
        <v>703</v>
      </c>
      <c r="C12761" t="s">
        <v>704</v>
      </c>
      <c r="D12761" t="str">
        <f>Clef_répartition[[#This Row],[Code association]]&amp;"_"&amp;Clef_répartition[[#This Row],[Nom association]]</f>
        <v>ORPC Yverdon_Organisation régionale de protection civile d'Yverdon</v>
      </c>
      <c r="E12761">
        <f>COUNTIFS(D$2:D12761,Clef_répartition[[#This Row],[Code_Nom]],J$2:J12761,Clef_répartition[[#This Row],[Année]])</f>
        <v>11</v>
      </c>
      <c r="F12761">
        <f>IF(Clef_répartition[[#This Row],[Code_Nom]]=D12760,F12760-1,(COUNTIFS(Clef_répartition[Code_Nom],Clef_répartition[[#This Row],[Code_Nom]],Clef_répartition[Année],Clef_répartition[[#This Row],[Année]])))</f>
        <v>63</v>
      </c>
      <c r="G12761" t="str">
        <f>Clef_répartition[[#This Row],[Code_Nom]]&amp;"_"&amp;Clef_répartition[[#This Row],[Nombre]]&amp;"_"&amp;Clef_répartition[[#This Row],[Année]]</f>
        <v>ORPC Yverdon_Organisation régionale de protection civile d'Yverdon_11_2022</v>
      </c>
      <c r="H12761" s="18">
        <v>5552</v>
      </c>
      <c r="I12761" s="18" t="s">
        <v>40</v>
      </c>
      <c r="J12761" s="18">
        <v>2022</v>
      </c>
      <c r="K12761" s="19">
        <v>0</v>
      </c>
    </row>
    <row r="12762" spans="1:11" x14ac:dyDescent="0.25">
      <c r="A12762" t="s">
        <v>713</v>
      </c>
      <c r="B12762" t="s">
        <v>703</v>
      </c>
      <c r="C12762" t="s">
        <v>704</v>
      </c>
      <c r="D12762" t="str">
        <f>Clef_répartition[[#This Row],[Code association]]&amp;"_"&amp;Clef_répartition[[#This Row],[Nom association]]</f>
        <v>ORPC Yverdon_Organisation régionale de protection civile d'Yverdon</v>
      </c>
      <c r="E12762">
        <f>COUNTIFS(D$2:D12762,Clef_répartition[[#This Row],[Code_Nom]],J$2:J12762,Clef_répartition[[#This Row],[Année]])</f>
        <v>12</v>
      </c>
      <c r="F12762">
        <f>IF(Clef_répartition[[#This Row],[Code_Nom]]=D12761,F12761-1,(COUNTIFS(Clef_répartition[Code_Nom],Clef_répartition[[#This Row],[Code_Nom]],Clef_répartition[Année],Clef_répartition[[#This Row],[Année]])))</f>
        <v>62</v>
      </c>
      <c r="G12762" t="str">
        <f>Clef_répartition[[#This Row],[Code_Nom]]&amp;"_"&amp;Clef_répartition[[#This Row],[Nombre]]&amp;"_"&amp;Clef_répartition[[#This Row],[Année]]</f>
        <v>ORPC Yverdon_Organisation régionale de protection civile d'Yverdon_12_2022</v>
      </c>
      <c r="H12762" s="18">
        <v>5904</v>
      </c>
      <c r="I12762" s="18" t="s">
        <v>46</v>
      </c>
      <c r="J12762" s="18">
        <v>2022</v>
      </c>
      <c r="K12762" s="19">
        <v>0</v>
      </c>
    </row>
    <row r="12763" spans="1:11" x14ac:dyDescent="0.25">
      <c r="A12763" t="s">
        <v>713</v>
      </c>
      <c r="B12763" t="s">
        <v>703</v>
      </c>
      <c r="C12763" t="s">
        <v>704</v>
      </c>
      <c r="D12763" t="str">
        <f>Clef_répartition[[#This Row],[Code association]]&amp;"_"&amp;Clef_répartition[[#This Row],[Nom association]]</f>
        <v>ORPC Yverdon_Organisation régionale de protection civile d'Yverdon</v>
      </c>
      <c r="E12763">
        <f>COUNTIFS(D$2:D12763,Clef_répartition[[#This Row],[Code_Nom]],J$2:J12763,Clef_répartition[[#This Row],[Année]])</f>
        <v>13</v>
      </c>
      <c r="F12763">
        <f>IF(Clef_répartition[[#This Row],[Code_Nom]]=D12762,F12762-1,(COUNTIFS(Clef_répartition[Code_Nom],Clef_répartition[[#This Row],[Code_Nom]],Clef_répartition[Année],Clef_répartition[[#This Row],[Année]])))</f>
        <v>61</v>
      </c>
      <c r="G12763" t="str">
        <f>Clef_répartition[[#This Row],[Code_Nom]]&amp;"_"&amp;Clef_répartition[[#This Row],[Nombre]]&amp;"_"&amp;Clef_répartition[[#This Row],[Année]]</f>
        <v>ORPC Yverdon_Organisation régionale de protection civile d'Yverdon_13_2022</v>
      </c>
      <c r="H12763" s="18">
        <v>5553</v>
      </c>
      <c r="I12763" s="18" t="s">
        <v>47</v>
      </c>
      <c r="J12763" s="18">
        <v>2022</v>
      </c>
      <c r="K12763" s="19">
        <v>0</v>
      </c>
    </row>
    <row r="12764" spans="1:11" x14ac:dyDescent="0.25">
      <c r="A12764" t="s">
        <v>713</v>
      </c>
      <c r="B12764" t="s">
        <v>703</v>
      </c>
      <c r="C12764" t="s">
        <v>704</v>
      </c>
      <c r="D12764" t="str">
        <f>Clef_répartition[[#This Row],[Code association]]&amp;"_"&amp;Clef_répartition[[#This Row],[Nom association]]</f>
        <v>ORPC Yverdon_Organisation régionale de protection civile d'Yverdon</v>
      </c>
      <c r="E12764">
        <f>COUNTIFS(D$2:D12764,Clef_répartition[[#This Row],[Code_Nom]],J$2:J12764,Clef_répartition[[#This Row],[Année]])</f>
        <v>14</v>
      </c>
      <c r="F12764">
        <f>IF(Clef_répartition[[#This Row],[Code_Nom]]=D12763,F12763-1,(COUNTIFS(Clef_répartition[Code_Nom],Clef_répartition[[#This Row],[Code_Nom]],Clef_répartition[Année],Clef_répartition[[#This Row],[Année]])))</f>
        <v>60</v>
      </c>
      <c r="G12764" t="str">
        <f>Clef_répartition[[#This Row],[Code_Nom]]&amp;"_"&amp;Clef_répartition[[#This Row],[Nombre]]&amp;"_"&amp;Clef_répartition[[#This Row],[Année]]</f>
        <v>ORPC Yverdon_Organisation régionale de protection civile d'Yverdon_14_2022</v>
      </c>
      <c r="H12764" s="18">
        <v>5905</v>
      </c>
      <c r="I12764" s="18" t="s">
        <v>49</v>
      </c>
      <c r="J12764" s="18">
        <v>2022</v>
      </c>
      <c r="K12764" s="19">
        <v>0</v>
      </c>
    </row>
    <row r="12765" spans="1:11" x14ac:dyDescent="0.25">
      <c r="A12765" t="s">
        <v>713</v>
      </c>
      <c r="B12765" t="s">
        <v>703</v>
      </c>
      <c r="C12765" t="s">
        <v>704</v>
      </c>
      <c r="D12765" t="str">
        <f>Clef_répartition[[#This Row],[Code association]]&amp;"_"&amp;Clef_répartition[[#This Row],[Nom association]]</f>
        <v>ORPC Yverdon_Organisation régionale de protection civile d'Yverdon</v>
      </c>
      <c r="E12765">
        <f>COUNTIFS(D$2:D12765,Clef_répartition[[#This Row],[Code_Nom]],J$2:J12765,Clef_répartition[[#This Row],[Année]])</f>
        <v>15</v>
      </c>
      <c r="F12765">
        <f>IF(Clef_répartition[[#This Row],[Code_Nom]]=D12764,F12764-1,(COUNTIFS(Clef_répartition[Code_Nom],Clef_répartition[[#This Row],[Code_Nom]],Clef_répartition[Année],Clef_répartition[[#This Row],[Année]])))</f>
        <v>59</v>
      </c>
      <c r="G12765" t="str">
        <f>Clef_répartition[[#This Row],[Code_Nom]]&amp;"_"&amp;Clef_répartition[[#This Row],[Nombre]]&amp;"_"&amp;Clef_répartition[[#This Row],[Année]]</f>
        <v>ORPC Yverdon_Organisation régionale de protection civile d'Yverdon_15_2022</v>
      </c>
      <c r="H12765" s="18">
        <v>5907</v>
      </c>
      <c r="I12765" s="18" t="s">
        <v>54</v>
      </c>
      <c r="J12765" s="18">
        <v>2022</v>
      </c>
      <c r="K12765" s="19">
        <v>0</v>
      </c>
    </row>
    <row r="12766" spans="1:11" x14ac:dyDescent="0.25">
      <c r="A12766" t="s">
        <v>713</v>
      </c>
      <c r="B12766" t="s">
        <v>703</v>
      </c>
      <c r="C12766" t="s">
        <v>704</v>
      </c>
      <c r="D12766" t="str">
        <f>Clef_répartition[[#This Row],[Code association]]&amp;"_"&amp;Clef_répartition[[#This Row],[Nom association]]</f>
        <v>ORPC Yverdon_Organisation régionale de protection civile d'Yverdon</v>
      </c>
      <c r="E12766">
        <f>COUNTIFS(D$2:D12766,Clef_répartition[[#This Row],[Code_Nom]],J$2:J12766,Clef_répartition[[#This Row],[Année]])</f>
        <v>16</v>
      </c>
      <c r="F12766">
        <f>IF(Clef_répartition[[#This Row],[Code_Nom]]=D12765,F12765-1,(COUNTIFS(Clef_répartition[Code_Nom],Clef_répartition[[#This Row],[Code_Nom]],Clef_répartition[Année],Clef_répartition[[#This Row],[Année]])))</f>
        <v>58</v>
      </c>
      <c r="G12766" t="str">
        <f>Clef_répartition[[#This Row],[Code_Nom]]&amp;"_"&amp;Clef_répartition[[#This Row],[Nombre]]&amp;"_"&amp;Clef_répartition[[#This Row],[Année]]</f>
        <v>ORPC Yverdon_Organisation régionale de protection civile d'Yverdon_16_2022</v>
      </c>
      <c r="H12766" s="18">
        <v>5749</v>
      </c>
      <c r="I12766" s="18" t="s">
        <v>58</v>
      </c>
      <c r="J12766" s="18">
        <v>2022</v>
      </c>
      <c r="K12766" s="19">
        <v>0</v>
      </c>
    </row>
    <row r="12767" spans="1:11" x14ac:dyDescent="0.25">
      <c r="A12767" t="s">
        <v>713</v>
      </c>
      <c r="B12767" t="s">
        <v>703</v>
      </c>
      <c r="C12767" t="s">
        <v>704</v>
      </c>
      <c r="D12767" t="str">
        <f>Clef_répartition[[#This Row],[Code association]]&amp;"_"&amp;Clef_répartition[[#This Row],[Nom association]]</f>
        <v>ORPC Yverdon_Organisation régionale de protection civile d'Yverdon</v>
      </c>
      <c r="E12767">
        <f>COUNTIFS(D$2:D12767,Clef_répartition[[#This Row],[Code_Nom]],J$2:J12767,Clef_répartition[[#This Row],[Année]])</f>
        <v>17</v>
      </c>
      <c r="F12767">
        <f>IF(Clef_répartition[[#This Row],[Code_Nom]]=D12766,F12766-1,(COUNTIFS(Clef_répartition[Code_Nom],Clef_répartition[[#This Row],[Code_Nom]],Clef_répartition[Année],Clef_répartition[[#This Row],[Année]])))</f>
        <v>57</v>
      </c>
      <c r="G12767" t="str">
        <f>Clef_répartition[[#This Row],[Code_Nom]]&amp;"_"&amp;Clef_répartition[[#This Row],[Nombre]]&amp;"_"&amp;Clef_répartition[[#This Row],[Année]]</f>
        <v>ORPC Yverdon_Organisation régionale de protection civile d'Yverdon_17_2022</v>
      </c>
      <c r="H12767" s="18">
        <v>5908</v>
      </c>
      <c r="I12767" s="18" t="s">
        <v>59</v>
      </c>
      <c r="J12767" s="18">
        <v>2022</v>
      </c>
      <c r="K12767" s="19">
        <v>0</v>
      </c>
    </row>
    <row r="12768" spans="1:11" x14ac:dyDescent="0.25">
      <c r="A12768" t="s">
        <v>713</v>
      </c>
      <c r="B12768" t="s">
        <v>703</v>
      </c>
      <c r="C12768" t="s">
        <v>704</v>
      </c>
      <c r="D12768" t="str">
        <f>Clef_répartition[[#This Row],[Code association]]&amp;"_"&amp;Clef_répartition[[#This Row],[Nom association]]</f>
        <v>ORPC Yverdon_Organisation régionale de protection civile d'Yverdon</v>
      </c>
      <c r="E12768">
        <f>COUNTIFS(D$2:D12768,Clef_répartition[[#This Row],[Code_Nom]],J$2:J12768,Clef_répartition[[#This Row],[Année]])</f>
        <v>18</v>
      </c>
      <c r="F12768">
        <f>IF(Clef_répartition[[#This Row],[Code_Nom]]=D12767,F12767-1,(COUNTIFS(Clef_répartition[Code_Nom],Clef_répartition[[#This Row],[Code_Nom]],Clef_répartition[Année],Clef_répartition[[#This Row],[Année]])))</f>
        <v>56</v>
      </c>
      <c r="G12768" t="str">
        <f>Clef_répartition[[#This Row],[Code_Nom]]&amp;"_"&amp;Clef_répartition[[#This Row],[Nombre]]&amp;"_"&amp;Clef_répartition[[#This Row],[Année]]</f>
        <v>ORPC Yverdon_Organisation régionale de protection civile d'Yverdon_18_2022</v>
      </c>
      <c r="H12768" s="18">
        <v>5909</v>
      </c>
      <c r="I12768" s="18" t="s">
        <v>60</v>
      </c>
      <c r="J12768" s="18">
        <v>2022</v>
      </c>
      <c r="K12768" s="19">
        <v>0</v>
      </c>
    </row>
    <row r="12769" spans="1:11" x14ac:dyDescent="0.25">
      <c r="A12769" t="s">
        <v>713</v>
      </c>
      <c r="B12769" t="s">
        <v>703</v>
      </c>
      <c r="C12769" t="s">
        <v>704</v>
      </c>
      <c r="D12769" t="str">
        <f>Clef_répartition[[#This Row],[Code association]]&amp;"_"&amp;Clef_répartition[[#This Row],[Nom association]]</f>
        <v>ORPC Yverdon_Organisation régionale de protection civile d'Yverdon</v>
      </c>
      <c r="E12769">
        <f>COUNTIFS(D$2:D12769,Clef_répartition[[#This Row],[Code_Nom]],J$2:J12769,Clef_répartition[[#This Row],[Année]])</f>
        <v>19</v>
      </c>
      <c r="F12769">
        <f>IF(Clef_répartition[[#This Row],[Code_Nom]]=D12768,F12768-1,(COUNTIFS(Clef_répartition[Code_Nom],Clef_répartition[[#This Row],[Code_Nom]],Clef_répartition[Année],Clef_répartition[[#This Row],[Année]])))</f>
        <v>55</v>
      </c>
      <c r="G12769" t="str">
        <f>Clef_répartition[[#This Row],[Code_Nom]]&amp;"_"&amp;Clef_répartition[[#This Row],[Nombre]]&amp;"_"&amp;Clef_répartition[[#This Row],[Année]]</f>
        <v>ORPC Yverdon_Organisation régionale de protection civile d'Yverdon_19_2022</v>
      </c>
      <c r="H12769" s="18">
        <v>5554</v>
      </c>
      <c r="I12769" s="18" t="s">
        <v>71</v>
      </c>
      <c r="J12769" s="18">
        <v>2022</v>
      </c>
      <c r="K12769" s="19">
        <v>0</v>
      </c>
    </row>
    <row r="12770" spans="1:11" x14ac:dyDescent="0.25">
      <c r="A12770" t="s">
        <v>713</v>
      </c>
      <c r="B12770" t="s">
        <v>703</v>
      </c>
      <c r="C12770" t="s">
        <v>704</v>
      </c>
      <c r="D12770" t="str">
        <f>Clef_répartition[[#This Row],[Code association]]&amp;"_"&amp;Clef_répartition[[#This Row],[Nom association]]</f>
        <v>ORPC Yverdon_Organisation régionale de protection civile d'Yverdon</v>
      </c>
      <c r="E12770">
        <f>COUNTIFS(D$2:D12770,Clef_répartition[[#This Row],[Code_Nom]],J$2:J12770,Clef_répartition[[#This Row],[Année]])</f>
        <v>20</v>
      </c>
      <c r="F12770">
        <f>IF(Clef_répartition[[#This Row],[Code_Nom]]=D12769,F12769-1,(COUNTIFS(Clef_répartition[Code_Nom],Clef_répartition[[#This Row],[Code_Nom]],Clef_répartition[Année],Clef_répartition[[#This Row],[Année]])))</f>
        <v>54</v>
      </c>
      <c r="G12770" t="str">
        <f>Clef_répartition[[#This Row],[Code_Nom]]&amp;"_"&amp;Clef_répartition[[#This Row],[Nombre]]&amp;"_"&amp;Clef_répartition[[#This Row],[Année]]</f>
        <v>ORPC Yverdon_Organisation régionale de protection civile d'Yverdon_20_2022</v>
      </c>
      <c r="H12770" s="18">
        <v>5555</v>
      </c>
      <c r="I12770" s="18" t="s">
        <v>75</v>
      </c>
      <c r="J12770" s="18">
        <v>2022</v>
      </c>
      <c r="K12770" s="19">
        <v>0</v>
      </c>
    </row>
    <row r="12771" spans="1:11" x14ac:dyDescent="0.25">
      <c r="A12771" t="s">
        <v>713</v>
      </c>
      <c r="B12771" t="s">
        <v>703</v>
      </c>
      <c r="C12771" t="s">
        <v>704</v>
      </c>
      <c r="D12771" t="str">
        <f>Clef_répartition[[#This Row],[Code association]]&amp;"_"&amp;Clef_répartition[[#This Row],[Nom association]]</f>
        <v>ORPC Yverdon_Organisation régionale de protection civile d'Yverdon</v>
      </c>
      <c r="E12771">
        <f>COUNTIFS(D$2:D12771,Clef_répartition[[#This Row],[Code_Nom]],J$2:J12771,Clef_répartition[[#This Row],[Année]])</f>
        <v>21</v>
      </c>
      <c r="F12771">
        <f>IF(Clef_répartition[[#This Row],[Code_Nom]]=D12770,F12770-1,(COUNTIFS(Clef_répartition[Code_Nom],Clef_répartition[[#This Row],[Code_Nom]],Clef_répartition[Année],Clef_répartition[[#This Row],[Année]])))</f>
        <v>53</v>
      </c>
      <c r="G12771" t="str">
        <f>Clef_répartition[[#This Row],[Code_Nom]]&amp;"_"&amp;Clef_répartition[[#This Row],[Nombre]]&amp;"_"&amp;Clef_répartition[[#This Row],[Année]]</f>
        <v>ORPC Yverdon_Organisation régionale de protection civile d'Yverdon_21_2022</v>
      </c>
      <c r="H12771" s="18">
        <v>5910</v>
      </c>
      <c r="I12771" s="18" t="s">
        <v>83</v>
      </c>
      <c r="J12771" s="18">
        <v>2022</v>
      </c>
      <c r="K12771" s="19">
        <v>0</v>
      </c>
    </row>
    <row r="12772" spans="1:11" x14ac:dyDescent="0.25">
      <c r="A12772" t="s">
        <v>713</v>
      </c>
      <c r="B12772" t="s">
        <v>703</v>
      </c>
      <c r="C12772" t="s">
        <v>704</v>
      </c>
      <c r="D12772" t="str">
        <f>Clef_répartition[[#This Row],[Code association]]&amp;"_"&amp;Clef_répartition[[#This Row],[Nom association]]</f>
        <v>ORPC Yverdon_Organisation régionale de protection civile d'Yverdon</v>
      </c>
      <c r="E12772">
        <f>COUNTIFS(D$2:D12772,Clef_répartition[[#This Row],[Code_Nom]],J$2:J12772,Clef_répartition[[#This Row],[Année]])</f>
        <v>22</v>
      </c>
      <c r="F12772">
        <f>IF(Clef_répartition[[#This Row],[Code_Nom]]=D12771,F12771-1,(COUNTIFS(Clef_répartition[Code_Nom],Clef_répartition[[#This Row],[Code_Nom]],Clef_répartition[Année],Clef_répartition[[#This Row],[Année]])))</f>
        <v>52</v>
      </c>
      <c r="G12772" t="str">
        <f>Clef_répartition[[#This Row],[Code_Nom]]&amp;"_"&amp;Clef_répartition[[#This Row],[Nombre]]&amp;"_"&amp;Clef_répartition[[#This Row],[Année]]</f>
        <v>ORPC Yverdon_Organisation régionale de protection civile d'Yverdon_22_2022</v>
      </c>
      <c r="H12772" s="18">
        <v>5752</v>
      </c>
      <c r="I12772" s="18" t="s">
        <v>84</v>
      </c>
      <c r="J12772" s="18">
        <v>2022</v>
      </c>
      <c r="K12772" s="19">
        <v>0</v>
      </c>
    </row>
    <row r="12773" spans="1:11" x14ac:dyDescent="0.25">
      <c r="A12773" t="s">
        <v>713</v>
      </c>
      <c r="B12773" t="s">
        <v>703</v>
      </c>
      <c r="C12773" t="s">
        <v>704</v>
      </c>
      <c r="D12773" t="str">
        <f>Clef_répartition[[#This Row],[Code association]]&amp;"_"&amp;Clef_répartition[[#This Row],[Nom association]]</f>
        <v>ORPC Yverdon_Organisation régionale de protection civile d'Yverdon</v>
      </c>
      <c r="E12773">
        <f>COUNTIFS(D$2:D12773,Clef_répartition[[#This Row],[Code_Nom]],J$2:J12773,Clef_répartition[[#This Row],[Année]])</f>
        <v>23</v>
      </c>
      <c r="F12773">
        <f>IF(Clef_répartition[[#This Row],[Code_Nom]]=D12772,F12772-1,(COUNTIFS(Clef_répartition[Code_Nom],Clef_répartition[[#This Row],[Code_Nom]],Clef_répartition[Année],Clef_répartition[[#This Row],[Année]])))</f>
        <v>51</v>
      </c>
      <c r="G12773" t="str">
        <f>Clef_répartition[[#This Row],[Code_Nom]]&amp;"_"&amp;Clef_répartition[[#This Row],[Nombre]]&amp;"_"&amp;Clef_répartition[[#This Row],[Année]]</f>
        <v>ORPC Yverdon_Organisation régionale de protection civile d'Yverdon_23_2022</v>
      </c>
      <c r="H12773" s="18">
        <v>5911</v>
      </c>
      <c r="I12773" s="18" t="s">
        <v>86</v>
      </c>
      <c r="J12773" s="18">
        <v>2022</v>
      </c>
      <c r="K12773" s="19">
        <v>0</v>
      </c>
    </row>
    <row r="12774" spans="1:11" x14ac:dyDescent="0.25">
      <c r="A12774" t="s">
        <v>713</v>
      </c>
      <c r="B12774" t="s">
        <v>703</v>
      </c>
      <c r="C12774" t="s">
        <v>704</v>
      </c>
      <c r="D12774" t="str">
        <f>Clef_répartition[[#This Row],[Code association]]&amp;"_"&amp;Clef_répartition[[#This Row],[Nom association]]</f>
        <v>ORPC Yverdon_Organisation régionale de protection civile d'Yverdon</v>
      </c>
      <c r="E12774">
        <f>COUNTIFS(D$2:D12774,Clef_répartition[[#This Row],[Code_Nom]],J$2:J12774,Clef_répartition[[#This Row],[Année]])</f>
        <v>24</v>
      </c>
      <c r="F12774">
        <f>IF(Clef_répartition[[#This Row],[Code_Nom]]=D12773,F12773-1,(COUNTIFS(Clef_répartition[Code_Nom],Clef_répartition[[#This Row],[Code_Nom]],Clef_répartition[Année],Clef_répartition[[#This Row],[Année]])))</f>
        <v>50</v>
      </c>
      <c r="G12774" t="str">
        <f>Clef_répartition[[#This Row],[Code_Nom]]&amp;"_"&amp;Clef_répartition[[#This Row],[Nombre]]&amp;"_"&amp;Clef_répartition[[#This Row],[Année]]</f>
        <v>ORPC Yverdon_Organisation régionale de protection civile d'Yverdon_24_2022</v>
      </c>
      <c r="H12774" s="18">
        <v>5912</v>
      </c>
      <c r="I12774" s="18" t="s">
        <v>91</v>
      </c>
      <c r="J12774" s="18">
        <v>2022</v>
      </c>
      <c r="K12774" s="19">
        <v>0</v>
      </c>
    </row>
    <row r="12775" spans="1:11" x14ac:dyDescent="0.25">
      <c r="A12775" t="s">
        <v>713</v>
      </c>
      <c r="B12775" t="s">
        <v>703</v>
      </c>
      <c r="C12775" t="s">
        <v>704</v>
      </c>
      <c r="D12775" t="str">
        <f>Clef_répartition[[#This Row],[Code association]]&amp;"_"&amp;Clef_répartition[[#This Row],[Nom association]]</f>
        <v>ORPC Yverdon_Organisation régionale de protection civile d'Yverdon</v>
      </c>
      <c r="E12775">
        <f>COUNTIFS(D$2:D12775,Clef_répartition[[#This Row],[Code_Nom]],J$2:J12775,Clef_répartition[[#This Row],[Année]])</f>
        <v>25</v>
      </c>
      <c r="F12775">
        <f>IF(Clef_répartition[[#This Row],[Code_Nom]]=D12774,F12774-1,(COUNTIFS(Clef_répartition[Code_Nom],Clef_répartition[[#This Row],[Code_Nom]],Clef_répartition[Année],Clef_répartition[[#This Row],[Année]])))</f>
        <v>49</v>
      </c>
      <c r="G12775" t="str">
        <f>Clef_répartition[[#This Row],[Code_Nom]]&amp;"_"&amp;Clef_répartition[[#This Row],[Nombre]]&amp;"_"&amp;Clef_répartition[[#This Row],[Année]]</f>
        <v>ORPC Yverdon_Organisation régionale de protection civile d'Yverdon_25_2022</v>
      </c>
      <c r="H12775" s="18">
        <v>5913</v>
      </c>
      <c r="I12775" s="18" t="s">
        <v>96</v>
      </c>
      <c r="J12775" s="18">
        <v>2022</v>
      </c>
      <c r="K12775" s="19">
        <v>0</v>
      </c>
    </row>
    <row r="12776" spans="1:11" x14ac:dyDescent="0.25">
      <c r="A12776" t="s">
        <v>713</v>
      </c>
      <c r="B12776" t="s">
        <v>703</v>
      </c>
      <c r="C12776" t="s">
        <v>704</v>
      </c>
      <c r="D12776" t="str">
        <f>Clef_répartition[[#This Row],[Code association]]&amp;"_"&amp;Clef_répartition[[#This Row],[Nom association]]</f>
        <v>ORPC Yverdon_Organisation régionale de protection civile d'Yverdon</v>
      </c>
      <c r="E12776">
        <f>COUNTIFS(D$2:D12776,Clef_répartition[[#This Row],[Code_Nom]],J$2:J12776,Clef_répartition[[#This Row],[Année]])</f>
        <v>26</v>
      </c>
      <c r="F12776">
        <f>IF(Clef_répartition[[#This Row],[Code_Nom]]=D12775,F12775-1,(COUNTIFS(Clef_répartition[Code_Nom],Clef_répartition[[#This Row],[Code_Nom]],Clef_répartition[Année],Clef_répartition[[#This Row],[Année]])))</f>
        <v>48</v>
      </c>
      <c r="G12776" t="str">
        <f>Clef_répartition[[#This Row],[Code_Nom]]&amp;"_"&amp;Clef_répartition[[#This Row],[Nombre]]&amp;"_"&amp;Clef_répartition[[#This Row],[Année]]</f>
        <v>ORPC Yverdon_Organisation régionale de protection civile d'Yverdon_26_2022</v>
      </c>
      <c r="H12776" s="18">
        <v>5914</v>
      </c>
      <c r="I12776" s="18" t="s">
        <v>105</v>
      </c>
      <c r="J12776" s="18">
        <v>2022</v>
      </c>
      <c r="K12776" s="19">
        <v>0</v>
      </c>
    </row>
    <row r="12777" spans="1:11" x14ac:dyDescent="0.25">
      <c r="A12777" t="s">
        <v>713</v>
      </c>
      <c r="B12777" t="s">
        <v>703</v>
      </c>
      <c r="C12777" t="s">
        <v>704</v>
      </c>
      <c r="D12777" t="str">
        <f>Clef_répartition[[#This Row],[Code association]]&amp;"_"&amp;Clef_répartition[[#This Row],[Nom association]]</f>
        <v>ORPC Yverdon_Organisation régionale de protection civile d'Yverdon</v>
      </c>
      <c r="E12777">
        <f>COUNTIFS(D$2:D12777,Clef_répartition[[#This Row],[Code_Nom]],J$2:J12777,Clef_répartition[[#This Row],[Année]])</f>
        <v>27</v>
      </c>
      <c r="F12777">
        <f>IF(Clef_répartition[[#This Row],[Code_Nom]]=D12776,F12776-1,(COUNTIFS(Clef_répartition[Code_Nom],Clef_répartition[[#This Row],[Code_Nom]],Clef_répartition[Année],Clef_répartition[[#This Row],[Année]])))</f>
        <v>47</v>
      </c>
      <c r="G12777" t="str">
        <f>Clef_répartition[[#This Row],[Code_Nom]]&amp;"_"&amp;Clef_répartition[[#This Row],[Nombre]]&amp;"_"&amp;Clef_répartition[[#This Row],[Année]]</f>
        <v>ORPC Yverdon_Organisation régionale de protection civile d'Yverdon_27_2022</v>
      </c>
      <c r="H12777" s="18">
        <v>5556</v>
      </c>
      <c r="I12777" s="18" t="s">
        <v>115</v>
      </c>
      <c r="J12777" s="18">
        <v>2022</v>
      </c>
      <c r="K12777" s="19">
        <v>0</v>
      </c>
    </row>
    <row r="12778" spans="1:11" x14ac:dyDescent="0.25">
      <c r="A12778" t="s">
        <v>713</v>
      </c>
      <c r="B12778" t="s">
        <v>703</v>
      </c>
      <c r="C12778" t="s">
        <v>704</v>
      </c>
      <c r="D12778" t="str">
        <f>Clef_répartition[[#This Row],[Code association]]&amp;"_"&amp;Clef_répartition[[#This Row],[Nom association]]</f>
        <v>ORPC Yverdon_Organisation régionale de protection civile d'Yverdon</v>
      </c>
      <c r="E12778">
        <f>COUNTIFS(D$2:D12778,Clef_répartition[[#This Row],[Code_Nom]],J$2:J12778,Clef_répartition[[#This Row],[Année]])</f>
        <v>28</v>
      </c>
      <c r="F12778">
        <f>IF(Clef_répartition[[#This Row],[Code_Nom]]=D12777,F12777-1,(COUNTIFS(Clef_répartition[Code_Nom],Clef_répartition[[#This Row],[Code_Nom]],Clef_répartition[Année],Clef_répartition[[#This Row],[Année]])))</f>
        <v>46</v>
      </c>
      <c r="G12778" t="str">
        <f>Clef_répartition[[#This Row],[Code_Nom]]&amp;"_"&amp;Clef_répartition[[#This Row],[Nombre]]&amp;"_"&amp;Clef_répartition[[#This Row],[Année]]</f>
        <v>ORPC Yverdon_Organisation régionale de protection civile d'Yverdon_28_2022</v>
      </c>
      <c r="H12778" s="18">
        <v>5557</v>
      </c>
      <c r="I12778" s="18" t="s">
        <v>116</v>
      </c>
      <c r="J12778" s="18">
        <v>2022</v>
      </c>
      <c r="K12778" s="19">
        <v>0</v>
      </c>
    </row>
    <row r="12779" spans="1:11" x14ac:dyDescent="0.25">
      <c r="A12779" t="s">
        <v>713</v>
      </c>
      <c r="B12779" t="s">
        <v>703</v>
      </c>
      <c r="C12779" t="s">
        <v>704</v>
      </c>
      <c r="D12779" t="str">
        <f>Clef_répartition[[#This Row],[Code association]]&amp;"_"&amp;Clef_répartition[[#This Row],[Nom association]]</f>
        <v>ORPC Yverdon_Organisation régionale de protection civile d'Yverdon</v>
      </c>
      <c r="E12779">
        <f>COUNTIFS(D$2:D12779,Clef_répartition[[#This Row],[Code_Nom]],J$2:J12779,Clef_répartition[[#This Row],[Année]])</f>
        <v>29</v>
      </c>
      <c r="F12779">
        <f>IF(Clef_répartition[[#This Row],[Code_Nom]]=D12778,F12778-1,(COUNTIFS(Clef_répartition[Code_Nom],Clef_répartition[[#This Row],[Code_Nom]],Clef_répartition[Année],Clef_répartition[[#This Row],[Année]])))</f>
        <v>45</v>
      </c>
      <c r="G12779" t="str">
        <f>Clef_répartition[[#This Row],[Code_Nom]]&amp;"_"&amp;Clef_répartition[[#This Row],[Nombre]]&amp;"_"&amp;Clef_répartition[[#This Row],[Année]]</f>
        <v>ORPC Yverdon_Organisation régionale de protection civile d'Yverdon_29_2022</v>
      </c>
      <c r="H12779" s="18">
        <v>5559</v>
      </c>
      <c r="I12779" s="18" t="s">
        <v>121</v>
      </c>
      <c r="J12779" s="18">
        <v>2022</v>
      </c>
      <c r="K12779" s="19">
        <v>0</v>
      </c>
    </row>
    <row r="12780" spans="1:11" x14ac:dyDescent="0.25">
      <c r="A12780" t="s">
        <v>713</v>
      </c>
      <c r="B12780" t="s">
        <v>703</v>
      </c>
      <c r="C12780" t="s">
        <v>704</v>
      </c>
      <c r="D12780" t="str">
        <f>Clef_répartition[[#This Row],[Code association]]&amp;"_"&amp;Clef_répartition[[#This Row],[Nom association]]</f>
        <v>ORPC Yverdon_Organisation régionale de protection civile d'Yverdon</v>
      </c>
      <c r="E12780">
        <f>COUNTIFS(D$2:D12780,Clef_répartition[[#This Row],[Code_Nom]],J$2:J12780,Clef_répartition[[#This Row],[Année]])</f>
        <v>30</v>
      </c>
      <c r="F12780">
        <f>IF(Clef_répartition[[#This Row],[Code_Nom]]=D12779,F12779-1,(COUNTIFS(Clef_répartition[Code_Nom],Clef_répartition[[#This Row],[Code_Nom]],Clef_répartition[Année],Clef_répartition[[#This Row],[Année]])))</f>
        <v>44</v>
      </c>
      <c r="G12780" t="str">
        <f>Clef_répartition[[#This Row],[Code_Nom]]&amp;"_"&amp;Clef_répartition[[#This Row],[Nombre]]&amp;"_"&amp;Clef_répartition[[#This Row],[Année]]</f>
        <v>ORPC Yverdon_Organisation régionale de protection civile d'Yverdon_30_2022</v>
      </c>
      <c r="H12780" s="18">
        <v>5560</v>
      </c>
      <c r="I12780" s="18" t="s">
        <v>131</v>
      </c>
      <c r="J12780" s="18">
        <v>2022</v>
      </c>
      <c r="K12780" s="19">
        <v>0</v>
      </c>
    </row>
    <row r="12781" spans="1:11" x14ac:dyDescent="0.25">
      <c r="A12781" t="s">
        <v>713</v>
      </c>
      <c r="B12781" t="s">
        <v>703</v>
      </c>
      <c r="C12781" t="s">
        <v>704</v>
      </c>
      <c r="D12781" t="str">
        <f>Clef_répartition[[#This Row],[Code association]]&amp;"_"&amp;Clef_répartition[[#This Row],[Nom association]]</f>
        <v>ORPC Yverdon_Organisation régionale de protection civile d'Yverdon</v>
      </c>
      <c r="E12781">
        <f>COUNTIFS(D$2:D12781,Clef_répartition[[#This Row],[Code_Nom]],J$2:J12781,Clef_répartition[[#This Row],[Année]])</f>
        <v>31</v>
      </c>
      <c r="F12781">
        <f>IF(Clef_répartition[[#This Row],[Code_Nom]]=D12780,F12780-1,(COUNTIFS(Clef_répartition[Code_Nom],Clef_répartition[[#This Row],[Code_Nom]],Clef_répartition[Année],Clef_répartition[[#This Row],[Année]])))</f>
        <v>43</v>
      </c>
      <c r="G12781" t="str">
        <f>Clef_répartition[[#This Row],[Code_Nom]]&amp;"_"&amp;Clef_répartition[[#This Row],[Nombre]]&amp;"_"&amp;Clef_répartition[[#This Row],[Année]]</f>
        <v>ORPC Yverdon_Organisation régionale de protection civile d'Yverdon_31_2022</v>
      </c>
      <c r="H12781" s="18">
        <v>5561</v>
      </c>
      <c r="I12781" s="18" t="s">
        <v>132</v>
      </c>
      <c r="J12781" s="18">
        <v>2022</v>
      </c>
      <c r="K12781" s="19">
        <v>0</v>
      </c>
    </row>
    <row r="12782" spans="1:11" x14ac:dyDescent="0.25">
      <c r="A12782" t="s">
        <v>713</v>
      </c>
      <c r="B12782" t="s">
        <v>703</v>
      </c>
      <c r="C12782" t="s">
        <v>704</v>
      </c>
      <c r="D12782" t="str">
        <f>Clef_répartition[[#This Row],[Code association]]&amp;"_"&amp;Clef_répartition[[#This Row],[Nom association]]</f>
        <v>ORPC Yverdon_Organisation régionale de protection civile d'Yverdon</v>
      </c>
      <c r="E12782">
        <f>COUNTIFS(D$2:D12782,Clef_répartition[[#This Row],[Code_Nom]],J$2:J12782,Clef_répartition[[#This Row],[Année]])</f>
        <v>32</v>
      </c>
      <c r="F12782">
        <f>IF(Clef_répartition[[#This Row],[Code_Nom]]=D12781,F12781-1,(COUNTIFS(Clef_répartition[Code_Nom],Clef_répartition[[#This Row],[Code_Nom]],Clef_répartition[Année],Clef_répartition[[#This Row],[Année]])))</f>
        <v>42</v>
      </c>
      <c r="G12782" t="str">
        <f>Clef_répartition[[#This Row],[Code_Nom]]&amp;"_"&amp;Clef_répartition[[#This Row],[Nombre]]&amp;"_"&amp;Clef_répartition[[#This Row],[Année]]</f>
        <v>ORPC Yverdon_Organisation régionale de protection civile d'Yverdon_32_2022</v>
      </c>
      <c r="H12782" s="18">
        <v>5754</v>
      </c>
      <c r="I12782" s="18" t="s">
        <v>142</v>
      </c>
      <c r="J12782" s="18">
        <v>2022</v>
      </c>
      <c r="K12782" s="19">
        <v>0</v>
      </c>
    </row>
    <row r="12783" spans="1:11" x14ac:dyDescent="0.25">
      <c r="A12783" t="s">
        <v>713</v>
      </c>
      <c r="B12783" t="s">
        <v>703</v>
      </c>
      <c r="C12783" t="s">
        <v>704</v>
      </c>
      <c r="D12783" t="str">
        <f>Clef_répartition[[#This Row],[Code association]]&amp;"_"&amp;Clef_répartition[[#This Row],[Nom association]]</f>
        <v>ORPC Yverdon_Organisation régionale de protection civile d'Yverdon</v>
      </c>
      <c r="E12783">
        <f>COUNTIFS(D$2:D12783,Clef_répartition[[#This Row],[Code_Nom]],J$2:J12783,Clef_répartition[[#This Row],[Année]])</f>
        <v>33</v>
      </c>
      <c r="F12783">
        <f>IF(Clef_répartition[[#This Row],[Code_Nom]]=D12782,F12782-1,(COUNTIFS(Clef_répartition[Code_Nom],Clef_répartition[[#This Row],[Code_Nom]],Clef_répartition[Année],Clef_répartition[[#This Row],[Année]])))</f>
        <v>41</v>
      </c>
      <c r="G12783" t="str">
        <f>Clef_répartition[[#This Row],[Code_Nom]]&amp;"_"&amp;Clef_répartition[[#This Row],[Nombre]]&amp;"_"&amp;Clef_répartition[[#This Row],[Année]]</f>
        <v>ORPC Yverdon_Organisation régionale de protection civile d'Yverdon_33_2022</v>
      </c>
      <c r="H12783" s="18">
        <v>5758</v>
      </c>
      <c r="I12783" s="18" t="s">
        <v>147</v>
      </c>
      <c r="J12783" s="18">
        <v>2022</v>
      </c>
      <c r="K12783" s="19">
        <v>0</v>
      </c>
    </row>
    <row r="12784" spans="1:11" x14ac:dyDescent="0.25">
      <c r="A12784" t="s">
        <v>713</v>
      </c>
      <c r="B12784" t="s">
        <v>703</v>
      </c>
      <c r="C12784" t="s">
        <v>704</v>
      </c>
      <c r="D12784" t="str">
        <f>Clef_répartition[[#This Row],[Code association]]&amp;"_"&amp;Clef_répartition[[#This Row],[Nom association]]</f>
        <v>ORPC Yverdon_Organisation régionale de protection civile d'Yverdon</v>
      </c>
      <c r="E12784">
        <f>COUNTIFS(D$2:D12784,Clef_répartition[[#This Row],[Code_Nom]],J$2:J12784,Clef_répartition[[#This Row],[Année]])</f>
        <v>34</v>
      </c>
      <c r="F12784">
        <f>IF(Clef_répartition[[#This Row],[Code_Nom]]=D12783,F12783-1,(COUNTIFS(Clef_répartition[Code_Nom],Clef_répartition[[#This Row],[Code_Nom]],Clef_répartition[Année],Clef_répartition[[#This Row],[Année]])))</f>
        <v>40</v>
      </c>
      <c r="G12784" t="str">
        <f>Clef_répartition[[#This Row],[Code_Nom]]&amp;"_"&amp;Clef_répartition[[#This Row],[Nombre]]&amp;"_"&amp;Clef_répartition[[#This Row],[Année]]</f>
        <v>ORPC Yverdon_Organisation régionale de protection civile d'Yverdon_34_2022</v>
      </c>
      <c r="H12784" s="18">
        <v>5871</v>
      </c>
      <c r="I12784" s="18" t="s">
        <v>143</v>
      </c>
      <c r="J12784" s="18">
        <v>2022</v>
      </c>
      <c r="K12784" s="19">
        <v>0</v>
      </c>
    </row>
    <row r="12785" spans="1:11" x14ac:dyDescent="0.25">
      <c r="A12785" t="s">
        <v>713</v>
      </c>
      <c r="B12785" t="s">
        <v>703</v>
      </c>
      <c r="C12785" t="s">
        <v>704</v>
      </c>
      <c r="D12785" t="str">
        <f>Clef_répartition[[#This Row],[Code association]]&amp;"_"&amp;Clef_répartition[[#This Row],[Nom association]]</f>
        <v>ORPC Yverdon_Organisation régionale de protection civile d'Yverdon</v>
      </c>
      <c r="E12785">
        <f>COUNTIFS(D$2:D12785,Clef_répartition[[#This Row],[Code_Nom]],J$2:J12785,Clef_répartition[[#This Row],[Année]])</f>
        <v>35</v>
      </c>
      <c r="F12785">
        <f>IF(Clef_répartition[[#This Row],[Code_Nom]]=D12784,F12784-1,(COUNTIFS(Clef_répartition[Code_Nom],Clef_répartition[[#This Row],[Code_Nom]],Clef_répartition[Année],Clef_répartition[[#This Row],[Année]])))</f>
        <v>39</v>
      </c>
      <c r="G12785" t="str">
        <f>Clef_répartition[[#This Row],[Code_Nom]]&amp;"_"&amp;Clef_répartition[[#This Row],[Nombre]]&amp;"_"&amp;Clef_répartition[[#This Row],[Année]]</f>
        <v>ORPC Yverdon_Organisation régionale de protection civile d'Yverdon_35_2022</v>
      </c>
      <c r="H12785" s="18">
        <v>5741</v>
      </c>
      <c r="I12785" s="18" t="s">
        <v>144</v>
      </c>
      <c r="J12785" s="18">
        <v>2022</v>
      </c>
      <c r="K12785" s="19">
        <v>0</v>
      </c>
    </row>
    <row r="12786" spans="1:11" x14ac:dyDescent="0.25">
      <c r="A12786" t="s">
        <v>713</v>
      </c>
      <c r="B12786" t="s">
        <v>703</v>
      </c>
      <c r="C12786" t="s">
        <v>704</v>
      </c>
      <c r="D12786" t="str">
        <f>Clef_répartition[[#This Row],[Code association]]&amp;"_"&amp;Clef_répartition[[#This Row],[Nom association]]</f>
        <v>ORPC Yverdon_Organisation régionale de protection civile d'Yverdon</v>
      </c>
      <c r="E12786">
        <f>COUNTIFS(D$2:D12786,Clef_répartition[[#This Row],[Code_Nom]],J$2:J12786,Clef_répartition[[#This Row],[Année]])</f>
        <v>36</v>
      </c>
      <c r="F12786">
        <f>IF(Clef_répartition[[#This Row],[Code_Nom]]=D12785,F12785-1,(COUNTIFS(Clef_répartition[Code_Nom],Clef_répartition[[#This Row],[Code_Nom]],Clef_répartition[Année],Clef_répartition[[#This Row],[Année]])))</f>
        <v>38</v>
      </c>
      <c r="G12786" t="str">
        <f>Clef_répartition[[#This Row],[Code_Nom]]&amp;"_"&amp;Clef_répartition[[#This Row],[Nombre]]&amp;"_"&amp;Clef_répartition[[#This Row],[Année]]</f>
        <v>ORPC Yverdon_Organisation régionale de protection civile d'Yverdon_36_2022</v>
      </c>
      <c r="H12786" s="18">
        <v>5872</v>
      </c>
      <c r="I12786" s="18" t="s">
        <v>154</v>
      </c>
      <c r="J12786" s="18">
        <v>2022</v>
      </c>
      <c r="K12786" s="19">
        <v>0</v>
      </c>
    </row>
    <row r="12787" spans="1:11" x14ac:dyDescent="0.25">
      <c r="A12787" t="s">
        <v>713</v>
      </c>
      <c r="B12787" t="s">
        <v>703</v>
      </c>
      <c r="C12787" t="s">
        <v>704</v>
      </c>
      <c r="D12787" t="str">
        <f>Clef_répartition[[#This Row],[Code association]]&amp;"_"&amp;Clef_répartition[[#This Row],[Nom association]]</f>
        <v>ORPC Yverdon_Organisation régionale de protection civile d'Yverdon</v>
      </c>
      <c r="E12787">
        <f>COUNTIFS(D$2:D12787,Clef_répartition[[#This Row],[Code_Nom]],J$2:J12787,Clef_répartition[[#This Row],[Année]])</f>
        <v>37</v>
      </c>
      <c r="F12787">
        <f>IF(Clef_répartition[[#This Row],[Code_Nom]]=D12786,F12786-1,(COUNTIFS(Clef_répartition[Code_Nom],Clef_répartition[[#This Row],[Code_Nom]],Clef_répartition[Année],Clef_répartition[[#This Row],[Année]])))</f>
        <v>37</v>
      </c>
      <c r="G12787" t="str">
        <f>Clef_répartition[[#This Row],[Code_Nom]]&amp;"_"&amp;Clef_répartition[[#This Row],[Nombre]]&amp;"_"&amp;Clef_répartition[[#This Row],[Année]]</f>
        <v>ORPC Yverdon_Organisation régionale de protection civile d'Yverdon_37_2022</v>
      </c>
      <c r="H12787" s="18">
        <v>5873</v>
      </c>
      <c r="I12787" s="18" t="s">
        <v>155</v>
      </c>
      <c r="J12787" s="18">
        <v>2022</v>
      </c>
      <c r="K12787" s="19">
        <v>0</v>
      </c>
    </row>
    <row r="12788" spans="1:11" x14ac:dyDescent="0.25">
      <c r="A12788" t="s">
        <v>713</v>
      </c>
      <c r="B12788" t="s">
        <v>703</v>
      </c>
      <c r="C12788" t="s">
        <v>704</v>
      </c>
      <c r="D12788" t="str">
        <f>Clef_répartition[[#This Row],[Code association]]&amp;"_"&amp;Clef_répartition[[#This Row],[Nom association]]</f>
        <v>ORPC Yverdon_Organisation régionale de protection civile d'Yverdon</v>
      </c>
      <c r="E12788">
        <f>COUNTIFS(D$2:D12788,Clef_répartition[[#This Row],[Code_Nom]],J$2:J12788,Clef_répartition[[#This Row],[Année]])</f>
        <v>38</v>
      </c>
      <c r="F12788">
        <f>IF(Clef_répartition[[#This Row],[Code_Nom]]=D12787,F12787-1,(COUNTIFS(Clef_répartition[Code_Nom],Clef_répartition[[#This Row],[Code_Nom]],Clef_répartition[Année],Clef_répartition[[#This Row],[Année]])))</f>
        <v>36</v>
      </c>
      <c r="G12788" t="str">
        <f>Clef_répartition[[#This Row],[Code_Nom]]&amp;"_"&amp;Clef_répartition[[#This Row],[Nombre]]&amp;"_"&amp;Clef_répartition[[#This Row],[Année]]</f>
        <v>ORPC Yverdon_Organisation régionale de protection civile d'Yverdon_38_2022</v>
      </c>
      <c r="H12788" s="18">
        <v>5750</v>
      </c>
      <c r="I12788" s="18" t="s">
        <v>158</v>
      </c>
      <c r="J12788" s="18">
        <v>2022</v>
      </c>
      <c r="K12788" s="19">
        <v>0</v>
      </c>
    </row>
    <row r="12789" spans="1:11" x14ac:dyDescent="0.25">
      <c r="A12789" t="s">
        <v>713</v>
      </c>
      <c r="B12789" t="s">
        <v>703</v>
      </c>
      <c r="C12789" t="s">
        <v>704</v>
      </c>
      <c r="D12789" t="str">
        <f>Clef_répartition[[#This Row],[Code association]]&amp;"_"&amp;Clef_répartition[[#This Row],[Nom association]]</f>
        <v>ORPC Yverdon_Organisation régionale de protection civile d'Yverdon</v>
      </c>
      <c r="E12789">
        <f>COUNTIFS(D$2:D12789,Clef_répartition[[#This Row],[Code_Nom]],J$2:J12789,Clef_répartition[[#This Row],[Année]])</f>
        <v>39</v>
      </c>
      <c r="F12789">
        <f>IF(Clef_répartition[[#This Row],[Code_Nom]]=D12788,F12788-1,(COUNTIFS(Clef_répartition[Code_Nom],Clef_répartition[[#This Row],[Code_Nom]],Clef_répartition[Année],Clef_répartition[[#This Row],[Année]])))</f>
        <v>35</v>
      </c>
      <c r="G12789" t="str">
        <f>Clef_répartition[[#This Row],[Code_Nom]]&amp;"_"&amp;Clef_répartition[[#This Row],[Nombre]]&amp;"_"&amp;Clef_répartition[[#This Row],[Année]]</f>
        <v>ORPC Yverdon_Organisation régionale de protection civile d'Yverdon_39_2022</v>
      </c>
      <c r="H12789" s="18">
        <v>5755</v>
      </c>
      <c r="I12789" s="18" t="s">
        <v>160</v>
      </c>
      <c r="J12789" s="18">
        <v>2022</v>
      </c>
      <c r="K12789" s="19">
        <v>0</v>
      </c>
    </row>
    <row r="12790" spans="1:11" x14ac:dyDescent="0.25">
      <c r="A12790" t="s">
        <v>713</v>
      </c>
      <c r="B12790" t="s">
        <v>703</v>
      </c>
      <c r="C12790" t="s">
        <v>704</v>
      </c>
      <c r="D12790" t="str">
        <f>Clef_répartition[[#This Row],[Code association]]&amp;"_"&amp;Clef_répartition[[#This Row],[Nom association]]</f>
        <v>ORPC Yverdon_Organisation régionale de protection civile d'Yverdon</v>
      </c>
      <c r="E12790">
        <f>COUNTIFS(D$2:D12790,Clef_répartition[[#This Row],[Code_Nom]],J$2:J12790,Clef_répartition[[#This Row],[Année]])</f>
        <v>40</v>
      </c>
      <c r="F12790">
        <f>IF(Clef_répartition[[#This Row],[Code_Nom]]=D12789,F12789-1,(COUNTIFS(Clef_répartition[Code_Nom],Clef_répartition[[#This Row],[Code_Nom]],Clef_répartition[Année],Clef_répartition[[#This Row],[Année]])))</f>
        <v>34</v>
      </c>
      <c r="G12790" t="str">
        <f>Clef_répartition[[#This Row],[Code_Nom]]&amp;"_"&amp;Clef_répartition[[#This Row],[Nombre]]&amp;"_"&amp;Clef_répartition[[#This Row],[Année]]</f>
        <v>ORPC Yverdon_Organisation régionale de protection civile d'Yverdon_40_2022</v>
      </c>
      <c r="H12790" s="18">
        <v>5919</v>
      </c>
      <c r="I12790" s="18" t="s">
        <v>172</v>
      </c>
      <c r="J12790" s="18">
        <v>2022</v>
      </c>
      <c r="K12790" s="19">
        <v>0</v>
      </c>
    </row>
    <row r="12791" spans="1:11" x14ac:dyDescent="0.25">
      <c r="A12791" t="s">
        <v>713</v>
      </c>
      <c r="B12791" t="s">
        <v>703</v>
      </c>
      <c r="C12791" t="s">
        <v>704</v>
      </c>
      <c r="D12791" t="str">
        <f>Clef_répartition[[#This Row],[Code association]]&amp;"_"&amp;Clef_répartition[[#This Row],[Nom association]]</f>
        <v>ORPC Yverdon_Organisation régionale de protection civile d'Yverdon</v>
      </c>
      <c r="E12791">
        <f>COUNTIFS(D$2:D12791,Clef_répartition[[#This Row],[Code_Nom]],J$2:J12791,Clef_répartition[[#This Row],[Année]])</f>
        <v>41</v>
      </c>
      <c r="F12791">
        <f>IF(Clef_répartition[[#This Row],[Code_Nom]]=D12790,F12790-1,(COUNTIFS(Clef_répartition[Code_Nom],Clef_répartition[[#This Row],[Code_Nom]],Clef_répartition[Année],Clef_répartition[[#This Row],[Année]])))</f>
        <v>33</v>
      </c>
      <c r="G12791" t="str">
        <f>Clef_répartition[[#This Row],[Code_Nom]]&amp;"_"&amp;Clef_répartition[[#This Row],[Nombre]]&amp;"_"&amp;Clef_répartition[[#This Row],[Année]]</f>
        <v>ORPC Yverdon_Organisation régionale de protection civile d'Yverdon_41_2022</v>
      </c>
      <c r="H12791" s="18">
        <v>5562</v>
      </c>
      <c r="I12791" s="18" t="s">
        <v>173</v>
      </c>
      <c r="J12791" s="18">
        <v>2022</v>
      </c>
      <c r="K12791" s="19">
        <v>0</v>
      </c>
    </row>
    <row r="12792" spans="1:11" x14ac:dyDescent="0.25">
      <c r="A12792" t="s">
        <v>713</v>
      </c>
      <c r="B12792" t="s">
        <v>703</v>
      </c>
      <c r="C12792" t="s">
        <v>704</v>
      </c>
      <c r="D12792" t="str">
        <f>Clef_répartition[[#This Row],[Code association]]&amp;"_"&amp;Clef_répartition[[#This Row],[Nom association]]</f>
        <v>ORPC Yverdon_Organisation régionale de protection civile d'Yverdon</v>
      </c>
      <c r="E12792">
        <f>COUNTIFS(D$2:D12792,Clef_répartition[[#This Row],[Code_Nom]],J$2:J12792,Clef_répartition[[#This Row],[Année]])</f>
        <v>42</v>
      </c>
      <c r="F12792">
        <f>IF(Clef_répartition[[#This Row],[Code_Nom]]=D12791,F12791-1,(COUNTIFS(Clef_répartition[Code_Nom],Clef_répartition[[#This Row],[Code_Nom]],Clef_répartition[Année],Clef_répartition[[#This Row],[Année]])))</f>
        <v>32</v>
      </c>
      <c r="G12792" t="str">
        <f>Clef_répartition[[#This Row],[Code_Nom]]&amp;"_"&amp;Clef_répartition[[#This Row],[Nombre]]&amp;"_"&amp;Clef_répartition[[#This Row],[Année]]</f>
        <v>ORPC Yverdon_Organisation régionale de protection civile d'Yverdon_42_2022</v>
      </c>
      <c r="H12792" s="18">
        <v>5921</v>
      </c>
      <c r="I12792" s="18" t="s">
        <v>180</v>
      </c>
      <c r="J12792" s="18">
        <v>2022</v>
      </c>
      <c r="K12792" s="19">
        <v>0</v>
      </c>
    </row>
    <row r="12793" spans="1:11" x14ac:dyDescent="0.25">
      <c r="A12793" t="s">
        <v>713</v>
      </c>
      <c r="B12793" t="s">
        <v>703</v>
      </c>
      <c r="C12793" t="s">
        <v>704</v>
      </c>
      <c r="D12793" t="str">
        <f>Clef_répartition[[#This Row],[Code association]]&amp;"_"&amp;Clef_répartition[[#This Row],[Nom association]]</f>
        <v>ORPC Yverdon_Organisation régionale de protection civile d'Yverdon</v>
      </c>
      <c r="E12793">
        <f>COUNTIFS(D$2:D12793,Clef_répartition[[#This Row],[Code_Nom]],J$2:J12793,Clef_répartition[[#This Row],[Année]])</f>
        <v>43</v>
      </c>
      <c r="F12793">
        <f>IF(Clef_répartition[[#This Row],[Code_Nom]]=D12792,F12792-1,(COUNTIFS(Clef_répartition[Code_Nom],Clef_répartition[[#This Row],[Code_Nom]],Clef_répartition[Année],Clef_répartition[[#This Row],[Année]])))</f>
        <v>31</v>
      </c>
      <c r="G12793" t="str">
        <f>Clef_répartition[[#This Row],[Code_Nom]]&amp;"_"&amp;Clef_répartition[[#This Row],[Nombre]]&amp;"_"&amp;Clef_répartition[[#This Row],[Année]]</f>
        <v>ORPC Yverdon_Organisation régionale de protection civile d'Yverdon_43_2022</v>
      </c>
      <c r="H12793" s="18">
        <v>5922</v>
      </c>
      <c r="I12793" s="18" t="s">
        <v>183</v>
      </c>
      <c r="J12793" s="18">
        <v>2022</v>
      </c>
      <c r="K12793" s="19">
        <v>0</v>
      </c>
    </row>
    <row r="12794" spans="1:11" x14ac:dyDescent="0.25">
      <c r="A12794" t="s">
        <v>713</v>
      </c>
      <c r="B12794" t="s">
        <v>703</v>
      </c>
      <c r="C12794" t="s">
        <v>704</v>
      </c>
      <c r="D12794" t="str">
        <f>Clef_répartition[[#This Row],[Code association]]&amp;"_"&amp;Clef_répartition[[#This Row],[Nom association]]</f>
        <v>ORPC Yverdon_Organisation régionale de protection civile d'Yverdon</v>
      </c>
      <c r="E12794">
        <f>COUNTIFS(D$2:D12794,Clef_répartition[[#This Row],[Code_Nom]],J$2:J12794,Clef_répartition[[#This Row],[Année]])</f>
        <v>44</v>
      </c>
      <c r="F12794">
        <f>IF(Clef_répartition[[#This Row],[Code_Nom]]=D12793,F12793-1,(COUNTIFS(Clef_répartition[Code_Nom],Clef_répartition[[#This Row],[Code_Nom]],Clef_répartition[Année],Clef_répartition[[#This Row],[Année]])))</f>
        <v>30</v>
      </c>
      <c r="G12794" t="str">
        <f>Clef_répartition[[#This Row],[Code_Nom]]&amp;"_"&amp;Clef_répartition[[#This Row],[Nombre]]&amp;"_"&amp;Clef_répartition[[#This Row],[Année]]</f>
        <v>ORPC Yverdon_Organisation régionale de protection civile d'Yverdon_44_2022</v>
      </c>
      <c r="H12794" s="18">
        <v>5756</v>
      </c>
      <c r="I12794" s="18" t="s">
        <v>185</v>
      </c>
      <c r="J12794" s="18">
        <v>2022</v>
      </c>
      <c r="K12794" s="19">
        <v>0</v>
      </c>
    </row>
    <row r="12795" spans="1:11" x14ac:dyDescent="0.25">
      <c r="A12795" t="s">
        <v>713</v>
      </c>
      <c r="B12795" t="s">
        <v>703</v>
      </c>
      <c r="C12795" t="s">
        <v>704</v>
      </c>
      <c r="D12795" t="str">
        <f>Clef_répartition[[#This Row],[Code association]]&amp;"_"&amp;Clef_répartition[[#This Row],[Nom association]]</f>
        <v>ORPC Yverdon_Organisation régionale de protection civile d'Yverdon</v>
      </c>
      <c r="E12795">
        <f>COUNTIFS(D$2:D12795,Clef_répartition[[#This Row],[Code_Nom]],J$2:J12795,Clef_répartition[[#This Row],[Année]])</f>
        <v>45</v>
      </c>
      <c r="F12795">
        <f>IF(Clef_répartition[[#This Row],[Code_Nom]]=D12794,F12794-1,(COUNTIFS(Clef_répartition[Code_Nom],Clef_répartition[[#This Row],[Code_Nom]],Clef_répartition[Année],Clef_répartition[[#This Row],[Année]])))</f>
        <v>29</v>
      </c>
      <c r="G12795" t="str">
        <f>Clef_répartition[[#This Row],[Code_Nom]]&amp;"_"&amp;Clef_répartition[[#This Row],[Nombre]]&amp;"_"&amp;Clef_répartition[[#This Row],[Année]]</f>
        <v>ORPC Yverdon_Organisation régionale de protection civile d'Yverdon_45_2022</v>
      </c>
      <c r="H12795" s="18">
        <v>5563</v>
      </c>
      <c r="I12795" s="18" t="s">
        <v>193</v>
      </c>
      <c r="J12795" s="18">
        <v>2022</v>
      </c>
      <c r="K12795" s="19">
        <v>0</v>
      </c>
    </row>
    <row r="12796" spans="1:11" x14ac:dyDescent="0.25">
      <c r="A12796" t="s">
        <v>713</v>
      </c>
      <c r="B12796" t="s">
        <v>703</v>
      </c>
      <c r="C12796" t="s">
        <v>704</v>
      </c>
      <c r="D12796" t="str">
        <f>Clef_répartition[[#This Row],[Code association]]&amp;"_"&amp;Clef_répartition[[#This Row],[Nom association]]</f>
        <v>ORPC Yverdon_Organisation régionale de protection civile d'Yverdon</v>
      </c>
      <c r="E12796">
        <f>COUNTIFS(D$2:D12796,Clef_répartition[[#This Row],[Code_Nom]],J$2:J12796,Clef_répartition[[#This Row],[Année]])</f>
        <v>46</v>
      </c>
      <c r="F12796">
        <f>IF(Clef_répartition[[#This Row],[Code_Nom]]=D12795,F12795-1,(COUNTIFS(Clef_répartition[Code_Nom],Clef_répartition[[#This Row],[Code_Nom]],Clef_répartition[Année],Clef_répartition[[#This Row],[Année]])))</f>
        <v>28</v>
      </c>
      <c r="G12796" t="str">
        <f>Clef_répartition[[#This Row],[Code_Nom]]&amp;"_"&amp;Clef_répartition[[#This Row],[Nombre]]&amp;"_"&amp;Clef_répartition[[#This Row],[Année]]</f>
        <v>ORPC Yverdon_Organisation régionale de protection civile d'Yverdon_46_2022</v>
      </c>
      <c r="H12796" s="18">
        <v>5564</v>
      </c>
      <c r="I12796" s="18" t="s">
        <v>194</v>
      </c>
      <c r="J12796" s="18">
        <v>2022</v>
      </c>
      <c r="K12796" s="19">
        <v>0</v>
      </c>
    </row>
    <row r="12797" spans="1:11" x14ac:dyDescent="0.25">
      <c r="A12797" t="s">
        <v>713</v>
      </c>
      <c r="B12797" t="s">
        <v>703</v>
      </c>
      <c r="C12797" t="s">
        <v>704</v>
      </c>
      <c r="D12797" t="str">
        <f>Clef_répartition[[#This Row],[Code association]]&amp;"_"&amp;Clef_répartition[[#This Row],[Nom association]]</f>
        <v>ORPC Yverdon_Organisation régionale de protection civile d'Yverdon</v>
      </c>
      <c r="E12797">
        <f>COUNTIFS(D$2:D12797,Clef_répartition[[#This Row],[Code_Nom]],J$2:J12797,Clef_répartition[[#This Row],[Année]])</f>
        <v>47</v>
      </c>
      <c r="F12797">
        <f>IF(Clef_répartition[[#This Row],[Code_Nom]]=D12796,F12796-1,(COUNTIFS(Clef_répartition[Code_Nom],Clef_répartition[[#This Row],[Code_Nom]],Clef_répartition[Année],Clef_répartition[[#This Row],[Année]])))</f>
        <v>27</v>
      </c>
      <c r="G12797" t="str">
        <f>Clef_répartition[[#This Row],[Code_Nom]]&amp;"_"&amp;Clef_répartition[[#This Row],[Nombre]]&amp;"_"&amp;Clef_répartition[[#This Row],[Année]]</f>
        <v>ORPC Yverdon_Organisation régionale de protection civile d'Yverdon_47_2022</v>
      </c>
      <c r="H12797" s="18">
        <v>5565</v>
      </c>
      <c r="I12797" s="18" t="s">
        <v>199</v>
      </c>
      <c r="J12797" s="18">
        <v>2022</v>
      </c>
      <c r="K12797" s="19">
        <v>0</v>
      </c>
    </row>
    <row r="12798" spans="1:11" x14ac:dyDescent="0.25">
      <c r="A12798" t="s">
        <v>713</v>
      </c>
      <c r="B12798" t="s">
        <v>703</v>
      </c>
      <c r="C12798" t="s">
        <v>704</v>
      </c>
      <c r="D12798" t="str">
        <f>Clef_répartition[[#This Row],[Code association]]&amp;"_"&amp;Clef_répartition[[#This Row],[Nom association]]</f>
        <v>ORPC Yverdon_Organisation régionale de protection civile d'Yverdon</v>
      </c>
      <c r="E12798">
        <f>COUNTIFS(D$2:D12798,Clef_répartition[[#This Row],[Code_Nom]],J$2:J12798,Clef_répartition[[#This Row],[Année]])</f>
        <v>48</v>
      </c>
      <c r="F12798">
        <f>IF(Clef_répartition[[#This Row],[Code_Nom]]=D12797,F12797-1,(COUNTIFS(Clef_répartition[Code_Nom],Clef_répartition[[#This Row],[Code_Nom]],Clef_répartition[Année],Clef_répartition[[#This Row],[Année]])))</f>
        <v>26</v>
      </c>
      <c r="G12798" t="str">
        <f>Clef_répartition[[#This Row],[Code_Nom]]&amp;"_"&amp;Clef_répartition[[#This Row],[Nombre]]&amp;"_"&amp;Clef_répartition[[#This Row],[Année]]</f>
        <v>ORPC Yverdon_Organisation régionale de protection civile d'Yverdon_48_2022</v>
      </c>
      <c r="H12798" s="18">
        <v>5757</v>
      </c>
      <c r="I12798" s="18" t="s">
        <v>201</v>
      </c>
      <c r="J12798" s="18">
        <v>2022</v>
      </c>
      <c r="K12798" s="19">
        <v>0</v>
      </c>
    </row>
    <row r="12799" spans="1:11" x14ac:dyDescent="0.25">
      <c r="A12799" t="s">
        <v>713</v>
      </c>
      <c r="B12799" t="s">
        <v>703</v>
      </c>
      <c r="C12799" t="s">
        <v>704</v>
      </c>
      <c r="D12799" t="str">
        <f>Clef_répartition[[#This Row],[Code association]]&amp;"_"&amp;Clef_répartition[[#This Row],[Nom association]]</f>
        <v>ORPC Yverdon_Organisation régionale de protection civile d'Yverdon</v>
      </c>
      <c r="E12799">
        <f>COUNTIFS(D$2:D12799,Clef_répartition[[#This Row],[Code_Nom]],J$2:J12799,Clef_répartition[[#This Row],[Année]])</f>
        <v>49</v>
      </c>
      <c r="F12799">
        <f>IF(Clef_répartition[[#This Row],[Code_Nom]]=D12798,F12798-1,(COUNTIFS(Clef_répartition[Code_Nom],Clef_répartition[[#This Row],[Code_Nom]],Clef_répartition[Année],Clef_répartition[[#This Row],[Année]])))</f>
        <v>25</v>
      </c>
      <c r="G12799" t="str">
        <f>Clef_répartition[[#This Row],[Code_Nom]]&amp;"_"&amp;Clef_répartition[[#This Row],[Nombre]]&amp;"_"&amp;Clef_répartition[[#This Row],[Année]]</f>
        <v>ORPC Yverdon_Organisation régionale de protection civile d'Yverdon_49_2022</v>
      </c>
      <c r="H12799" s="18">
        <v>5924</v>
      </c>
      <c r="I12799" s="18" t="s">
        <v>202</v>
      </c>
      <c r="J12799" s="18">
        <v>2022</v>
      </c>
      <c r="K12799" s="19">
        <v>0</v>
      </c>
    </row>
    <row r="12800" spans="1:11" x14ac:dyDescent="0.25">
      <c r="A12800" t="s">
        <v>713</v>
      </c>
      <c r="B12800" t="s">
        <v>703</v>
      </c>
      <c r="C12800" t="s">
        <v>704</v>
      </c>
      <c r="D12800" t="str">
        <f>Clef_répartition[[#This Row],[Code association]]&amp;"_"&amp;Clef_répartition[[#This Row],[Nom association]]</f>
        <v>ORPC Yverdon_Organisation régionale de protection civile d'Yverdon</v>
      </c>
      <c r="E12800">
        <f>COUNTIFS(D$2:D12800,Clef_répartition[[#This Row],[Code_Nom]],J$2:J12800,Clef_répartition[[#This Row],[Année]])</f>
        <v>50</v>
      </c>
      <c r="F12800">
        <f>IF(Clef_répartition[[#This Row],[Code_Nom]]=D12799,F12799-1,(COUNTIFS(Clef_répartition[Code_Nom],Clef_répartition[[#This Row],[Code_Nom]],Clef_répartition[Année],Clef_répartition[[#This Row],[Année]])))</f>
        <v>24</v>
      </c>
      <c r="G12800" t="str">
        <f>Clef_répartition[[#This Row],[Code_Nom]]&amp;"_"&amp;Clef_répartition[[#This Row],[Nombre]]&amp;"_"&amp;Clef_répartition[[#This Row],[Année]]</f>
        <v>ORPC Yverdon_Organisation régionale de protection civile d'Yverdon_50_2022</v>
      </c>
      <c r="H12800" s="18">
        <v>5925</v>
      </c>
      <c r="I12800" s="18" t="s">
        <v>207</v>
      </c>
      <c r="J12800" s="18">
        <v>2022</v>
      </c>
      <c r="K12800" s="19">
        <v>0</v>
      </c>
    </row>
    <row r="12801" spans="1:11" x14ac:dyDescent="0.25">
      <c r="A12801" t="s">
        <v>713</v>
      </c>
      <c r="B12801" t="s">
        <v>703</v>
      </c>
      <c r="C12801" t="s">
        <v>704</v>
      </c>
      <c r="D12801" t="str">
        <f>Clef_répartition[[#This Row],[Code association]]&amp;"_"&amp;Clef_répartition[[#This Row],[Nom association]]</f>
        <v>ORPC Yverdon_Organisation régionale de protection civile d'Yverdon</v>
      </c>
      <c r="E12801">
        <f>COUNTIFS(D$2:D12801,Clef_répartition[[#This Row],[Code_Nom]],J$2:J12801,Clef_répartition[[#This Row],[Année]])</f>
        <v>51</v>
      </c>
      <c r="F12801">
        <f>IF(Clef_répartition[[#This Row],[Code_Nom]]=D12800,F12800-1,(COUNTIFS(Clef_répartition[Code_Nom],Clef_répartition[[#This Row],[Code_Nom]],Clef_répartition[Année],Clef_répartition[[#This Row],[Année]])))</f>
        <v>23</v>
      </c>
      <c r="G12801" t="str">
        <f>Clef_répartition[[#This Row],[Code_Nom]]&amp;"_"&amp;Clef_répartition[[#This Row],[Nombre]]&amp;"_"&amp;Clef_répartition[[#This Row],[Année]]</f>
        <v>ORPC Yverdon_Organisation régionale de protection civile d'Yverdon_51_2022</v>
      </c>
      <c r="H12801" s="18">
        <v>5926</v>
      </c>
      <c r="I12801" s="18" t="s">
        <v>218</v>
      </c>
      <c r="J12801" s="18">
        <v>2022</v>
      </c>
      <c r="K12801" s="19">
        <v>0</v>
      </c>
    </row>
    <row r="12802" spans="1:11" x14ac:dyDescent="0.25">
      <c r="A12802" t="s">
        <v>713</v>
      </c>
      <c r="B12802" t="s">
        <v>703</v>
      </c>
      <c r="C12802" t="s">
        <v>704</v>
      </c>
      <c r="D12802" t="str">
        <f>Clef_répartition[[#This Row],[Code association]]&amp;"_"&amp;Clef_répartition[[#This Row],[Nom association]]</f>
        <v>ORPC Yverdon_Organisation régionale de protection civile d'Yverdon</v>
      </c>
      <c r="E12802">
        <f>COUNTIFS(D$2:D12802,Clef_répartition[[#This Row],[Code_Nom]],J$2:J12802,Clef_répartition[[#This Row],[Année]])</f>
        <v>52</v>
      </c>
      <c r="F12802">
        <f>IF(Clef_répartition[[#This Row],[Code_Nom]]=D12801,F12801-1,(COUNTIFS(Clef_répartition[Code_Nom],Clef_répartition[[#This Row],[Code_Nom]],Clef_répartition[Année],Clef_répartition[[#This Row],[Année]])))</f>
        <v>22</v>
      </c>
      <c r="G12802" t="str">
        <f>Clef_répartition[[#This Row],[Code_Nom]]&amp;"_"&amp;Clef_répartition[[#This Row],[Nombre]]&amp;"_"&amp;Clef_répartition[[#This Row],[Année]]</f>
        <v>ORPC Yverdon_Organisation régionale de protection civile d'Yverdon_52_2022</v>
      </c>
      <c r="H12802" s="18">
        <v>5759</v>
      </c>
      <c r="I12802" s="18" t="s">
        <v>220</v>
      </c>
      <c r="J12802" s="18">
        <v>2022</v>
      </c>
      <c r="K12802" s="19">
        <v>0</v>
      </c>
    </row>
    <row r="12803" spans="1:11" x14ac:dyDescent="0.25">
      <c r="A12803" t="s">
        <v>713</v>
      </c>
      <c r="B12803" t="s">
        <v>703</v>
      </c>
      <c r="C12803" t="s">
        <v>704</v>
      </c>
      <c r="D12803" t="str">
        <f>Clef_répartition[[#This Row],[Code association]]&amp;"_"&amp;Clef_répartition[[#This Row],[Nom association]]</f>
        <v>ORPC Yverdon_Organisation régionale de protection civile d'Yverdon</v>
      </c>
      <c r="E12803">
        <f>COUNTIFS(D$2:D12803,Clef_répartition[[#This Row],[Code_Nom]],J$2:J12803,Clef_répartition[[#This Row],[Année]])</f>
        <v>53</v>
      </c>
      <c r="F12803">
        <f>IF(Clef_répartition[[#This Row],[Code_Nom]]=D12802,F12802-1,(COUNTIFS(Clef_répartition[Code_Nom],Clef_répartition[[#This Row],[Code_Nom]],Clef_répartition[Année],Clef_répartition[[#This Row],[Année]])))</f>
        <v>21</v>
      </c>
      <c r="G12803" t="str">
        <f>Clef_répartition[[#This Row],[Code_Nom]]&amp;"_"&amp;Clef_répartition[[#This Row],[Nombre]]&amp;"_"&amp;Clef_répartition[[#This Row],[Année]]</f>
        <v>ORPC Yverdon_Organisation régionale de protection civile d'Yverdon_53_2022</v>
      </c>
      <c r="H12803" s="18">
        <v>5566</v>
      </c>
      <c r="I12803" s="18" t="s">
        <v>224</v>
      </c>
      <c r="J12803" s="18">
        <v>2022</v>
      </c>
      <c r="K12803" s="19">
        <v>0</v>
      </c>
    </row>
    <row r="12804" spans="1:11" x14ac:dyDescent="0.25">
      <c r="A12804" t="s">
        <v>713</v>
      </c>
      <c r="B12804" t="s">
        <v>703</v>
      </c>
      <c r="C12804" t="s">
        <v>704</v>
      </c>
      <c r="D12804" t="str">
        <f>Clef_répartition[[#This Row],[Code association]]&amp;"_"&amp;Clef_répartition[[#This Row],[Nom association]]</f>
        <v>ORPC Yverdon_Organisation régionale de protection civile d'Yverdon</v>
      </c>
      <c r="E12804">
        <f>COUNTIFS(D$2:D12804,Clef_répartition[[#This Row],[Code_Nom]],J$2:J12804,Clef_répartition[[#This Row],[Année]])</f>
        <v>54</v>
      </c>
      <c r="F12804">
        <f>IF(Clef_répartition[[#This Row],[Code_Nom]]=D12803,F12803-1,(COUNTIFS(Clef_répartition[Code_Nom],Clef_répartition[[#This Row],[Code_Nom]],Clef_répartition[Année],Clef_répartition[[#This Row],[Année]])))</f>
        <v>20</v>
      </c>
      <c r="G12804" t="str">
        <f>Clef_répartition[[#This Row],[Code_Nom]]&amp;"_"&amp;Clef_répartition[[#This Row],[Nombre]]&amp;"_"&amp;Clef_répartition[[#This Row],[Année]]</f>
        <v>ORPC Yverdon_Organisation régionale de protection civile d'Yverdon_54_2022</v>
      </c>
      <c r="H12804" s="18">
        <v>5760</v>
      </c>
      <c r="I12804" s="18" t="s">
        <v>227</v>
      </c>
      <c r="J12804" s="18">
        <v>2022</v>
      </c>
      <c r="K12804" s="19">
        <v>0</v>
      </c>
    </row>
    <row r="12805" spans="1:11" x14ac:dyDescent="0.25">
      <c r="A12805" t="s">
        <v>713</v>
      </c>
      <c r="B12805" t="s">
        <v>703</v>
      </c>
      <c r="C12805" t="s">
        <v>704</v>
      </c>
      <c r="D12805" t="str">
        <f>Clef_répartition[[#This Row],[Code association]]&amp;"_"&amp;Clef_répartition[[#This Row],[Nom association]]</f>
        <v>ORPC Yverdon_Organisation régionale de protection civile d'Yverdon</v>
      </c>
      <c r="E12805">
        <f>COUNTIFS(D$2:D12805,Clef_répartition[[#This Row],[Code_Nom]],J$2:J12805,Clef_répartition[[#This Row],[Année]])</f>
        <v>55</v>
      </c>
      <c r="F12805">
        <f>IF(Clef_répartition[[#This Row],[Code_Nom]]=D12804,F12804-1,(COUNTIFS(Clef_répartition[Code_Nom],Clef_répartition[[#This Row],[Code_Nom]],Clef_répartition[Année],Clef_répartition[[#This Row],[Année]])))</f>
        <v>19</v>
      </c>
      <c r="G12805" t="str">
        <f>Clef_répartition[[#This Row],[Code_Nom]]&amp;"_"&amp;Clef_répartition[[#This Row],[Nombre]]&amp;"_"&amp;Clef_répartition[[#This Row],[Année]]</f>
        <v>ORPC Yverdon_Organisation régionale de protection civile d'Yverdon_55_2022</v>
      </c>
      <c r="H12805" s="18">
        <v>5761</v>
      </c>
      <c r="I12805" s="18" t="s">
        <v>233</v>
      </c>
      <c r="J12805" s="18">
        <v>2022</v>
      </c>
      <c r="K12805" s="19">
        <v>0</v>
      </c>
    </row>
    <row r="12806" spans="1:11" x14ac:dyDescent="0.25">
      <c r="A12806" t="s">
        <v>713</v>
      </c>
      <c r="B12806" t="s">
        <v>703</v>
      </c>
      <c r="C12806" t="s">
        <v>704</v>
      </c>
      <c r="D12806" t="str">
        <f>Clef_répartition[[#This Row],[Code association]]&amp;"_"&amp;Clef_répartition[[#This Row],[Nom association]]</f>
        <v>ORPC Yverdon_Organisation régionale de protection civile d'Yverdon</v>
      </c>
      <c r="E12806">
        <f>COUNTIFS(D$2:D12806,Clef_répartition[[#This Row],[Code_Nom]],J$2:J12806,Clef_répartition[[#This Row],[Année]])</f>
        <v>56</v>
      </c>
      <c r="F12806">
        <f>IF(Clef_répartition[[#This Row],[Code_Nom]]=D12805,F12805-1,(COUNTIFS(Clef_répartition[Code_Nom],Clef_répartition[[#This Row],[Code_Nom]],Clef_répartition[Année],Clef_répartition[[#This Row],[Année]])))</f>
        <v>18</v>
      </c>
      <c r="G12806" t="str">
        <f>Clef_répartition[[#This Row],[Code_Nom]]&amp;"_"&amp;Clef_répartition[[#This Row],[Nombre]]&amp;"_"&amp;Clef_répartition[[#This Row],[Année]]</f>
        <v>ORPC Yverdon_Organisation régionale de protection civile d'Yverdon_56_2022</v>
      </c>
      <c r="H12806" s="18">
        <v>5928</v>
      </c>
      <c r="I12806" s="18" t="s">
        <v>240</v>
      </c>
      <c r="J12806" s="18">
        <v>2022</v>
      </c>
      <c r="K12806" s="19">
        <v>0</v>
      </c>
    </row>
    <row r="12807" spans="1:11" x14ac:dyDescent="0.25">
      <c r="A12807" t="s">
        <v>713</v>
      </c>
      <c r="B12807" t="s">
        <v>703</v>
      </c>
      <c r="C12807" t="s">
        <v>704</v>
      </c>
      <c r="D12807" t="str">
        <f>Clef_répartition[[#This Row],[Code association]]&amp;"_"&amp;Clef_répartition[[#This Row],[Nom association]]</f>
        <v>ORPC Yverdon_Organisation régionale de protection civile d'Yverdon</v>
      </c>
      <c r="E12807">
        <f>COUNTIFS(D$2:D12807,Clef_répartition[[#This Row],[Code_Nom]],J$2:J12807,Clef_répartition[[#This Row],[Année]])</f>
        <v>57</v>
      </c>
      <c r="F12807">
        <f>IF(Clef_répartition[[#This Row],[Code_Nom]]=D12806,F12806-1,(COUNTIFS(Clef_répartition[Code_Nom],Clef_répartition[[#This Row],[Code_Nom]],Clef_répartition[Année],Clef_répartition[[#This Row],[Année]])))</f>
        <v>17</v>
      </c>
      <c r="G12807" t="str">
        <f>Clef_répartition[[#This Row],[Code_Nom]]&amp;"_"&amp;Clef_répartition[[#This Row],[Nombre]]&amp;"_"&amp;Clef_répartition[[#This Row],[Année]]</f>
        <v>ORPC Yverdon_Organisation régionale de protection civile d'Yverdon_57_2022</v>
      </c>
      <c r="H12807" s="18">
        <v>5568</v>
      </c>
      <c r="I12807" s="18" t="s">
        <v>249</v>
      </c>
      <c r="J12807" s="18">
        <v>2022</v>
      </c>
      <c r="K12807" s="19">
        <v>0</v>
      </c>
    </row>
    <row r="12808" spans="1:11" x14ac:dyDescent="0.25">
      <c r="A12808" t="s">
        <v>713</v>
      </c>
      <c r="B12808" t="s">
        <v>703</v>
      </c>
      <c r="C12808" t="s">
        <v>704</v>
      </c>
      <c r="D12808" t="str">
        <f>Clef_répartition[[#This Row],[Code association]]&amp;"_"&amp;Clef_répartition[[#This Row],[Nom association]]</f>
        <v>ORPC Yverdon_Organisation régionale de protection civile d'Yverdon</v>
      </c>
      <c r="E12808">
        <f>COUNTIFS(D$2:D12808,Clef_répartition[[#This Row],[Code_Nom]],J$2:J12808,Clef_répartition[[#This Row],[Année]])</f>
        <v>58</v>
      </c>
      <c r="F12808">
        <f>IF(Clef_répartition[[#This Row],[Code_Nom]]=D12807,F12807-1,(COUNTIFS(Clef_répartition[Code_Nom],Clef_répartition[[#This Row],[Code_Nom]],Clef_répartition[Année],Clef_répartition[[#This Row],[Année]])))</f>
        <v>16</v>
      </c>
      <c r="G12808" t="str">
        <f>Clef_répartition[[#This Row],[Code_Nom]]&amp;"_"&amp;Clef_répartition[[#This Row],[Nombre]]&amp;"_"&amp;Clef_répartition[[#This Row],[Année]]</f>
        <v>ORPC Yverdon_Organisation régionale de protection civile d'Yverdon_58_2022</v>
      </c>
      <c r="H12808" s="18">
        <v>5762</v>
      </c>
      <c r="I12808" s="18" t="s">
        <v>253</v>
      </c>
      <c r="J12808" s="18">
        <v>2022</v>
      </c>
      <c r="K12808" s="19">
        <v>0</v>
      </c>
    </row>
    <row r="12809" spans="1:11" x14ac:dyDescent="0.25">
      <c r="A12809" t="s">
        <v>713</v>
      </c>
      <c r="B12809" t="s">
        <v>703</v>
      </c>
      <c r="C12809" t="s">
        <v>704</v>
      </c>
      <c r="D12809" t="str">
        <f>Clef_répartition[[#This Row],[Code association]]&amp;"_"&amp;Clef_répartition[[#This Row],[Nom association]]</f>
        <v>ORPC Yverdon_Organisation régionale de protection civile d'Yverdon</v>
      </c>
      <c r="E12809">
        <f>COUNTIFS(D$2:D12809,Clef_répartition[[#This Row],[Code_Nom]],J$2:J12809,Clef_répartition[[#This Row],[Année]])</f>
        <v>59</v>
      </c>
      <c r="F12809">
        <f>IF(Clef_répartition[[#This Row],[Code_Nom]]=D12808,F12808-1,(COUNTIFS(Clef_répartition[Code_Nom],Clef_répartition[[#This Row],[Code_Nom]],Clef_répartition[Année],Clef_répartition[[#This Row],[Année]])))</f>
        <v>15</v>
      </c>
      <c r="G12809" t="str">
        <f>Clef_répartition[[#This Row],[Code_Nom]]&amp;"_"&amp;Clef_répartition[[#This Row],[Nombre]]&amp;"_"&amp;Clef_répartition[[#This Row],[Année]]</f>
        <v>ORPC Yverdon_Organisation régionale de protection civile d'Yverdon_59_2022</v>
      </c>
      <c r="H12809" s="18">
        <v>5929</v>
      </c>
      <c r="I12809" s="18" t="s">
        <v>257</v>
      </c>
      <c r="J12809" s="18">
        <v>2022</v>
      </c>
      <c r="K12809" s="19">
        <v>0</v>
      </c>
    </row>
    <row r="12810" spans="1:11" x14ac:dyDescent="0.25">
      <c r="A12810" t="s">
        <v>713</v>
      </c>
      <c r="B12810" t="s">
        <v>703</v>
      </c>
      <c r="C12810" t="s">
        <v>704</v>
      </c>
      <c r="D12810" t="str">
        <f>Clef_répartition[[#This Row],[Code association]]&amp;"_"&amp;Clef_répartition[[#This Row],[Nom association]]</f>
        <v>ORPC Yverdon_Organisation régionale de protection civile d'Yverdon</v>
      </c>
      <c r="E12810">
        <f>COUNTIFS(D$2:D12810,Clef_répartition[[#This Row],[Code_Nom]],J$2:J12810,Clef_répartition[[#This Row],[Année]])</f>
        <v>60</v>
      </c>
      <c r="F12810">
        <f>IF(Clef_répartition[[#This Row],[Code_Nom]]=D12809,F12809-1,(COUNTIFS(Clef_répartition[Code_Nom],Clef_répartition[[#This Row],[Code_Nom]],Clef_répartition[Année],Clef_répartition[[#This Row],[Année]])))</f>
        <v>14</v>
      </c>
      <c r="G12810" t="str">
        <f>Clef_répartition[[#This Row],[Code_Nom]]&amp;"_"&amp;Clef_répartition[[#This Row],[Nombre]]&amp;"_"&amp;Clef_répartition[[#This Row],[Année]]</f>
        <v>ORPC Yverdon_Organisation régionale de protection civile d'Yverdon_60_2022</v>
      </c>
      <c r="H12810" s="18">
        <v>5930</v>
      </c>
      <c r="I12810" s="18" t="s">
        <v>259</v>
      </c>
      <c r="J12810" s="18">
        <v>2022</v>
      </c>
      <c r="K12810" s="19">
        <v>0</v>
      </c>
    </row>
    <row r="12811" spans="1:11" x14ac:dyDescent="0.25">
      <c r="A12811" t="s">
        <v>713</v>
      </c>
      <c r="B12811" t="s">
        <v>703</v>
      </c>
      <c r="C12811" t="s">
        <v>704</v>
      </c>
      <c r="D12811" t="str">
        <f>Clef_répartition[[#This Row],[Code association]]&amp;"_"&amp;Clef_répartition[[#This Row],[Nom association]]</f>
        <v>ORPC Yverdon_Organisation régionale de protection civile d'Yverdon</v>
      </c>
      <c r="E12811">
        <f>COUNTIFS(D$2:D12811,Clef_répartition[[#This Row],[Code_Nom]],J$2:J12811,Clef_répartition[[#This Row],[Année]])</f>
        <v>61</v>
      </c>
      <c r="F12811">
        <f>IF(Clef_répartition[[#This Row],[Code_Nom]]=D12810,F12810-1,(COUNTIFS(Clef_répartition[Code_Nom],Clef_répartition[[#This Row],[Code_Nom]],Clef_répartition[Année],Clef_répartition[[#This Row],[Année]])))</f>
        <v>13</v>
      </c>
      <c r="G12811" t="str">
        <f>Clef_répartition[[#This Row],[Code_Nom]]&amp;"_"&amp;Clef_répartition[[#This Row],[Nombre]]&amp;"_"&amp;Clef_répartition[[#This Row],[Année]]</f>
        <v>ORPC Yverdon_Organisation régionale de protection civile d'Yverdon_61_2022</v>
      </c>
      <c r="H12811" s="18">
        <v>5571</v>
      </c>
      <c r="I12811" s="18" t="s">
        <v>263</v>
      </c>
      <c r="J12811" s="18">
        <v>2022</v>
      </c>
      <c r="K12811" s="19">
        <v>0</v>
      </c>
    </row>
    <row r="12812" spans="1:11" x14ac:dyDescent="0.25">
      <c r="A12812" t="s">
        <v>713</v>
      </c>
      <c r="B12812" t="s">
        <v>703</v>
      </c>
      <c r="C12812" t="s">
        <v>704</v>
      </c>
      <c r="D12812" t="str">
        <f>Clef_répartition[[#This Row],[Code association]]&amp;"_"&amp;Clef_répartition[[#This Row],[Nom association]]</f>
        <v>ORPC Yverdon_Organisation régionale de protection civile d'Yverdon</v>
      </c>
      <c r="E12812">
        <f>COUNTIFS(D$2:D12812,Clef_répartition[[#This Row],[Code_Nom]],J$2:J12812,Clef_répartition[[#This Row],[Année]])</f>
        <v>62</v>
      </c>
      <c r="F12812">
        <f>IF(Clef_répartition[[#This Row],[Code_Nom]]=D12811,F12811-1,(COUNTIFS(Clef_répartition[Code_Nom],Clef_répartition[[#This Row],[Code_Nom]],Clef_répartition[Année],Clef_répartition[[#This Row],[Année]])))</f>
        <v>12</v>
      </c>
      <c r="G12812" t="str">
        <f>Clef_répartition[[#This Row],[Code_Nom]]&amp;"_"&amp;Clef_répartition[[#This Row],[Nombre]]&amp;"_"&amp;Clef_répartition[[#This Row],[Année]]</f>
        <v>ORPC Yverdon_Organisation régionale de protection civile d'Yverdon_62_2022</v>
      </c>
      <c r="H12812" s="18">
        <v>5931</v>
      </c>
      <c r="I12812" s="18" t="s">
        <v>267</v>
      </c>
      <c r="J12812" s="18">
        <v>2022</v>
      </c>
      <c r="K12812" s="19">
        <v>0</v>
      </c>
    </row>
    <row r="12813" spans="1:11" x14ac:dyDescent="0.25">
      <c r="A12813" t="s">
        <v>713</v>
      </c>
      <c r="B12813" t="s">
        <v>703</v>
      </c>
      <c r="C12813" t="s">
        <v>704</v>
      </c>
      <c r="D12813" t="str">
        <f>Clef_répartition[[#This Row],[Code association]]&amp;"_"&amp;Clef_répartition[[#This Row],[Nom association]]</f>
        <v>ORPC Yverdon_Organisation régionale de protection civile d'Yverdon</v>
      </c>
      <c r="E12813">
        <f>COUNTIFS(D$2:D12813,Clef_répartition[[#This Row],[Code_Nom]],J$2:J12813,Clef_répartition[[#This Row],[Année]])</f>
        <v>63</v>
      </c>
      <c r="F12813">
        <f>IF(Clef_répartition[[#This Row],[Code_Nom]]=D12812,F12812-1,(COUNTIFS(Clef_répartition[Code_Nom],Clef_répartition[[#This Row],[Code_Nom]],Clef_répartition[Année],Clef_répartition[[#This Row],[Année]])))</f>
        <v>11</v>
      </c>
      <c r="G12813" t="str">
        <f>Clef_répartition[[#This Row],[Code_Nom]]&amp;"_"&amp;Clef_répartition[[#This Row],[Nombre]]&amp;"_"&amp;Clef_répartition[[#This Row],[Année]]</f>
        <v>ORPC Yverdon_Organisation régionale de protection civile d'Yverdon_63_2022</v>
      </c>
      <c r="H12813" s="18">
        <v>5932</v>
      </c>
      <c r="I12813" s="18" t="s">
        <v>269</v>
      </c>
      <c r="J12813" s="18">
        <v>2022</v>
      </c>
      <c r="K12813" s="19">
        <v>0</v>
      </c>
    </row>
    <row r="12814" spans="1:11" x14ac:dyDescent="0.25">
      <c r="A12814" t="s">
        <v>713</v>
      </c>
      <c r="B12814" t="s">
        <v>703</v>
      </c>
      <c r="C12814" t="s">
        <v>704</v>
      </c>
      <c r="D12814" t="str">
        <f>Clef_répartition[[#This Row],[Code association]]&amp;"_"&amp;Clef_répartition[[#This Row],[Nom association]]</f>
        <v>ORPC Yverdon_Organisation régionale de protection civile d'Yverdon</v>
      </c>
      <c r="E12814">
        <f>COUNTIFS(D$2:D12814,Clef_répartition[[#This Row],[Code_Nom]],J$2:J12814,Clef_répartition[[#This Row],[Année]])</f>
        <v>64</v>
      </c>
      <c r="F12814">
        <f>IF(Clef_répartition[[#This Row],[Code_Nom]]=D12813,F12813-1,(COUNTIFS(Clef_répartition[Code_Nom],Clef_répartition[[#This Row],[Code_Nom]],Clef_répartition[Année],Clef_répartition[[#This Row],[Année]])))</f>
        <v>10</v>
      </c>
      <c r="G12814" t="str">
        <f>Clef_répartition[[#This Row],[Code_Nom]]&amp;"_"&amp;Clef_répartition[[#This Row],[Nombre]]&amp;"_"&amp;Clef_répartition[[#This Row],[Année]]</f>
        <v>ORPC Yverdon_Organisation régionale de protection civile d'Yverdon_64_2022</v>
      </c>
      <c r="H12814" s="18">
        <v>5933</v>
      </c>
      <c r="I12814" s="18" t="s">
        <v>271</v>
      </c>
      <c r="J12814" s="18">
        <v>2022</v>
      </c>
      <c r="K12814" s="19">
        <v>0</v>
      </c>
    </row>
    <row r="12815" spans="1:11" x14ac:dyDescent="0.25">
      <c r="A12815" t="s">
        <v>713</v>
      </c>
      <c r="B12815" t="s">
        <v>703</v>
      </c>
      <c r="C12815" t="s">
        <v>704</v>
      </c>
      <c r="D12815" t="str">
        <f>Clef_répartition[[#This Row],[Code association]]&amp;"_"&amp;Clef_répartition[[#This Row],[Nom association]]</f>
        <v>ORPC Yverdon_Organisation régionale de protection civile d'Yverdon</v>
      </c>
      <c r="E12815">
        <f>COUNTIFS(D$2:D12815,Clef_répartition[[#This Row],[Code_Nom]],J$2:J12815,Clef_répartition[[#This Row],[Année]])</f>
        <v>65</v>
      </c>
      <c r="F12815">
        <f>IF(Clef_répartition[[#This Row],[Code_Nom]]=D12814,F12814-1,(COUNTIFS(Clef_répartition[Code_Nom],Clef_répartition[[#This Row],[Code_Nom]],Clef_répartition[Année],Clef_répartition[[#This Row],[Année]])))</f>
        <v>9</v>
      </c>
      <c r="G12815" t="str">
        <f>Clef_répartition[[#This Row],[Code_Nom]]&amp;"_"&amp;Clef_répartition[[#This Row],[Nombre]]&amp;"_"&amp;Clef_répartition[[#This Row],[Année]]</f>
        <v>ORPC Yverdon_Organisation régionale de protection civile d'Yverdon_65_2022</v>
      </c>
      <c r="H12815" s="18">
        <v>5763</v>
      </c>
      <c r="I12815" s="18" t="s">
        <v>272</v>
      </c>
      <c r="J12815" s="18">
        <v>2022</v>
      </c>
      <c r="K12815" s="19">
        <v>0</v>
      </c>
    </row>
    <row r="12816" spans="1:11" x14ac:dyDescent="0.25">
      <c r="A12816" t="s">
        <v>713</v>
      </c>
      <c r="B12816" t="s">
        <v>703</v>
      </c>
      <c r="C12816" t="s">
        <v>704</v>
      </c>
      <c r="D12816" t="str">
        <f>Clef_répartition[[#This Row],[Code association]]&amp;"_"&amp;Clef_répartition[[#This Row],[Nom association]]</f>
        <v>ORPC Yverdon_Organisation régionale de protection civile d'Yverdon</v>
      </c>
      <c r="E12816">
        <f>COUNTIFS(D$2:D12816,Clef_répartition[[#This Row],[Code_Nom]],J$2:J12816,Clef_répartition[[#This Row],[Année]])</f>
        <v>66</v>
      </c>
      <c r="F12816">
        <f>IF(Clef_répartition[[#This Row],[Code_Nom]]=D12815,F12815-1,(COUNTIFS(Clef_répartition[Code_Nom],Clef_répartition[[#This Row],[Code_Nom]],Clef_répartition[Année],Clef_répartition[[#This Row],[Année]])))</f>
        <v>8</v>
      </c>
      <c r="G12816" t="str">
        <f>Clef_répartition[[#This Row],[Code_Nom]]&amp;"_"&amp;Clef_répartition[[#This Row],[Nombre]]&amp;"_"&amp;Clef_répartition[[#This Row],[Année]]</f>
        <v>ORPC Yverdon_Organisation régionale de protection civile d'Yverdon_66_2022</v>
      </c>
      <c r="H12816" s="18">
        <v>5934</v>
      </c>
      <c r="I12816" s="18" t="s">
        <v>273</v>
      </c>
      <c r="J12816" s="18">
        <v>2022</v>
      </c>
      <c r="K12816" s="19">
        <v>0</v>
      </c>
    </row>
    <row r="12817" spans="1:11" x14ac:dyDescent="0.25">
      <c r="A12817" t="s">
        <v>713</v>
      </c>
      <c r="B12817" t="s">
        <v>703</v>
      </c>
      <c r="C12817" t="s">
        <v>704</v>
      </c>
      <c r="D12817" t="str">
        <f>Clef_répartition[[#This Row],[Code association]]&amp;"_"&amp;Clef_répartition[[#This Row],[Nom association]]</f>
        <v>ORPC Yverdon_Organisation régionale de protection civile d'Yverdon</v>
      </c>
      <c r="E12817">
        <f>COUNTIFS(D$2:D12817,Clef_répartition[[#This Row],[Code_Nom]],J$2:J12817,Clef_répartition[[#This Row],[Année]])</f>
        <v>67</v>
      </c>
      <c r="F12817">
        <f>IF(Clef_répartition[[#This Row],[Code_Nom]]=D12816,F12816-1,(COUNTIFS(Clef_répartition[Code_Nom],Clef_répartition[[#This Row],[Code_Nom]],Clef_répartition[Année],Clef_répartition[[#This Row],[Année]])))</f>
        <v>7</v>
      </c>
      <c r="G12817" t="str">
        <f>Clef_répartition[[#This Row],[Code_Nom]]&amp;"_"&amp;Clef_répartition[[#This Row],[Nombre]]&amp;"_"&amp;Clef_répartition[[#This Row],[Année]]</f>
        <v>ORPC Yverdon_Organisation régionale de protection civile d'Yverdon_67_2022</v>
      </c>
      <c r="H12817" s="18">
        <v>5764</v>
      </c>
      <c r="I12817" s="18" t="s">
        <v>274</v>
      </c>
      <c r="J12817" s="18">
        <v>2022</v>
      </c>
      <c r="K12817" s="19">
        <v>0</v>
      </c>
    </row>
    <row r="12818" spans="1:11" x14ac:dyDescent="0.25">
      <c r="A12818" t="s">
        <v>713</v>
      </c>
      <c r="B12818" t="s">
        <v>703</v>
      </c>
      <c r="C12818" t="s">
        <v>704</v>
      </c>
      <c r="D12818" t="str">
        <f>Clef_répartition[[#This Row],[Code association]]&amp;"_"&amp;Clef_répartition[[#This Row],[Nom association]]</f>
        <v>ORPC Yverdon_Organisation régionale de protection civile d'Yverdon</v>
      </c>
      <c r="E12818">
        <f>COUNTIFS(D$2:D12818,Clef_répartition[[#This Row],[Code_Nom]],J$2:J12818,Clef_répartition[[#This Row],[Année]])</f>
        <v>68</v>
      </c>
      <c r="F12818">
        <f>IF(Clef_répartition[[#This Row],[Code_Nom]]=D12817,F12817-1,(COUNTIFS(Clef_répartition[Code_Nom],Clef_répartition[[#This Row],[Code_Nom]],Clef_répartition[Année],Clef_répartition[[#This Row],[Année]])))</f>
        <v>6</v>
      </c>
      <c r="G12818" t="str">
        <f>Clef_répartition[[#This Row],[Code_Nom]]&amp;"_"&amp;Clef_répartition[[#This Row],[Nombre]]&amp;"_"&amp;Clef_répartition[[#This Row],[Année]]</f>
        <v>ORPC Yverdon_Organisation régionale de protection civile d'Yverdon_68_2022</v>
      </c>
      <c r="H12818" s="18">
        <v>5765</v>
      </c>
      <c r="I12818" s="18" t="s">
        <v>275</v>
      </c>
      <c r="J12818" s="18">
        <v>2022</v>
      </c>
      <c r="K12818" s="19">
        <v>0</v>
      </c>
    </row>
    <row r="12819" spans="1:11" x14ac:dyDescent="0.25">
      <c r="A12819" t="s">
        <v>713</v>
      </c>
      <c r="B12819" t="s">
        <v>703</v>
      </c>
      <c r="C12819" t="s">
        <v>704</v>
      </c>
      <c r="D12819" t="str">
        <f>Clef_répartition[[#This Row],[Code association]]&amp;"_"&amp;Clef_répartition[[#This Row],[Nom association]]</f>
        <v>ORPC Yverdon_Organisation régionale de protection civile d'Yverdon</v>
      </c>
      <c r="E12819">
        <f>COUNTIFS(D$2:D12819,Clef_répartition[[#This Row],[Code_Nom]],J$2:J12819,Clef_répartition[[#This Row],[Année]])</f>
        <v>69</v>
      </c>
      <c r="F12819">
        <f>IF(Clef_répartition[[#This Row],[Code_Nom]]=D12818,F12818-1,(COUNTIFS(Clef_répartition[Code_Nom],Clef_répartition[[#This Row],[Code_Nom]],Clef_répartition[Année],Clef_répartition[[#This Row],[Année]])))</f>
        <v>5</v>
      </c>
      <c r="G12819" t="str">
        <f>Clef_répartition[[#This Row],[Code_Nom]]&amp;"_"&amp;Clef_répartition[[#This Row],[Nombre]]&amp;"_"&amp;Clef_répartition[[#This Row],[Année]]</f>
        <v>ORPC Yverdon_Organisation régionale de protection civile d'Yverdon_69_2022</v>
      </c>
      <c r="H12819" s="18">
        <v>5935</v>
      </c>
      <c r="I12819" s="18" t="s">
        <v>280</v>
      </c>
      <c r="J12819" s="18">
        <v>2022</v>
      </c>
      <c r="K12819" s="19">
        <v>0</v>
      </c>
    </row>
    <row r="12820" spans="1:11" x14ac:dyDescent="0.25">
      <c r="A12820" t="s">
        <v>713</v>
      </c>
      <c r="B12820" t="s">
        <v>703</v>
      </c>
      <c r="C12820" t="s">
        <v>704</v>
      </c>
      <c r="D12820" t="str">
        <f>Clef_répartition[[#This Row],[Code association]]&amp;"_"&amp;Clef_répartition[[#This Row],[Nom association]]</f>
        <v>ORPC Yverdon_Organisation régionale de protection civile d'Yverdon</v>
      </c>
      <c r="E12820">
        <f>COUNTIFS(D$2:D12820,Clef_répartition[[#This Row],[Code_Nom]],J$2:J12820,Clef_répartition[[#This Row],[Année]])</f>
        <v>70</v>
      </c>
      <c r="F12820">
        <f>IF(Clef_répartition[[#This Row],[Code_Nom]]=D12819,F12819-1,(COUNTIFS(Clef_répartition[Code_Nom],Clef_répartition[[#This Row],[Code_Nom]],Clef_répartition[Année],Clef_répartition[[#This Row],[Année]])))</f>
        <v>4</v>
      </c>
      <c r="G12820" t="str">
        <f>Clef_répartition[[#This Row],[Code_Nom]]&amp;"_"&amp;Clef_répartition[[#This Row],[Nombre]]&amp;"_"&amp;Clef_répartition[[#This Row],[Année]]</f>
        <v>ORPC Yverdon_Organisation régionale de protection civile d'Yverdon_70_2022</v>
      </c>
      <c r="H12820" s="18">
        <v>5937</v>
      </c>
      <c r="I12820" s="18" t="s">
        <v>292</v>
      </c>
      <c r="J12820" s="18">
        <v>2022</v>
      </c>
      <c r="K12820" s="19">
        <v>0</v>
      </c>
    </row>
    <row r="12821" spans="1:11" x14ac:dyDescent="0.25">
      <c r="A12821" t="s">
        <v>713</v>
      </c>
      <c r="B12821" t="s">
        <v>703</v>
      </c>
      <c r="C12821" t="s">
        <v>704</v>
      </c>
      <c r="D12821" t="str">
        <f>Clef_répartition[[#This Row],[Code association]]&amp;"_"&amp;Clef_répartition[[#This Row],[Nom association]]</f>
        <v>ORPC Yverdon_Organisation régionale de protection civile d'Yverdon</v>
      </c>
      <c r="E12821">
        <f>COUNTIFS(D$2:D12821,Clef_répartition[[#This Row],[Code_Nom]],J$2:J12821,Clef_répartition[[#This Row],[Année]])</f>
        <v>71</v>
      </c>
      <c r="F12821">
        <f>IF(Clef_répartition[[#This Row],[Code_Nom]]=D12820,F12820-1,(COUNTIFS(Clef_répartition[Code_Nom],Clef_répartition[[#This Row],[Code_Nom]],Clef_répartition[Année],Clef_répartition[[#This Row],[Année]])))</f>
        <v>3</v>
      </c>
      <c r="G12821" t="str">
        <f>Clef_répartition[[#This Row],[Code_Nom]]&amp;"_"&amp;Clef_répartition[[#This Row],[Nombre]]&amp;"_"&amp;Clef_répartition[[#This Row],[Année]]</f>
        <v>ORPC Yverdon_Organisation régionale de protection civile d'Yverdon_71_2022</v>
      </c>
      <c r="H12821" s="18">
        <v>5766</v>
      </c>
      <c r="I12821" s="18" t="s">
        <v>293</v>
      </c>
      <c r="J12821" s="18">
        <v>2022</v>
      </c>
      <c r="K12821" s="19">
        <v>0</v>
      </c>
    </row>
    <row r="12822" spans="1:11" x14ac:dyDescent="0.25">
      <c r="A12822" t="s">
        <v>713</v>
      </c>
      <c r="B12822" t="s">
        <v>703</v>
      </c>
      <c r="C12822" t="s">
        <v>704</v>
      </c>
      <c r="D12822" t="str">
        <f>Clef_répartition[[#This Row],[Code association]]&amp;"_"&amp;Clef_répartition[[#This Row],[Nom association]]</f>
        <v>ORPC Yverdon_Organisation régionale de protection civile d'Yverdon</v>
      </c>
      <c r="E12822">
        <f>COUNTIFS(D$2:D12822,Clef_répartition[[#This Row],[Code_Nom]],J$2:J12822,Clef_répartition[[#This Row],[Année]])</f>
        <v>72</v>
      </c>
      <c r="F12822">
        <f>IF(Clef_répartition[[#This Row],[Code_Nom]]=D12821,F12821-1,(COUNTIFS(Clef_répartition[Code_Nom],Clef_répartition[[#This Row],[Code_Nom]],Clef_répartition[Année],Clef_répartition[[#This Row],[Année]])))</f>
        <v>2</v>
      </c>
      <c r="G12822" t="str">
        <f>Clef_répartition[[#This Row],[Code_Nom]]&amp;"_"&amp;Clef_répartition[[#This Row],[Nombre]]&amp;"_"&amp;Clef_répartition[[#This Row],[Année]]</f>
        <v>ORPC Yverdon_Organisation régionale de protection civile d'Yverdon_72_2022</v>
      </c>
      <c r="H12822" s="18">
        <v>5938</v>
      </c>
      <c r="I12822" s="18" t="s">
        <v>298</v>
      </c>
      <c r="J12822" s="18">
        <v>2022</v>
      </c>
      <c r="K12822" s="19">
        <v>0</v>
      </c>
    </row>
    <row r="12823" spans="1:11" x14ac:dyDescent="0.25">
      <c r="A12823" t="s">
        <v>713</v>
      </c>
      <c r="B12823" t="s">
        <v>703</v>
      </c>
      <c r="C12823" t="s">
        <v>704</v>
      </c>
      <c r="D12823" t="str">
        <f>Clef_répartition[[#This Row],[Code association]]&amp;"_"&amp;Clef_répartition[[#This Row],[Nom association]]</f>
        <v>ORPC Yverdon_Organisation régionale de protection civile d'Yverdon</v>
      </c>
      <c r="E12823">
        <f>COUNTIFS(D$2:D12823,Clef_répartition[[#This Row],[Code_Nom]],J$2:J12823,Clef_répartition[[#This Row],[Année]])</f>
        <v>73</v>
      </c>
      <c r="F12823">
        <f>IF(Clef_répartition[[#This Row],[Code_Nom]]=D12822,F12822-1,(COUNTIFS(Clef_répartition[Code_Nom],Clef_répartition[[#This Row],[Code_Nom]],Clef_répartition[Année],Clef_répartition[[#This Row],[Année]])))</f>
        <v>1</v>
      </c>
      <c r="G12823" t="str">
        <f>Clef_répartition[[#This Row],[Code_Nom]]&amp;"_"&amp;Clef_répartition[[#This Row],[Nombre]]&amp;"_"&amp;Clef_répartition[[#This Row],[Année]]</f>
        <v>ORPC Yverdon_Organisation régionale de protection civile d'Yverdon_73_2022</v>
      </c>
      <c r="H12823" s="18">
        <v>5939</v>
      </c>
      <c r="I12823" s="18" t="s">
        <v>299</v>
      </c>
      <c r="J12823" s="18">
        <v>2022</v>
      </c>
      <c r="K12823" s="19">
        <v>0</v>
      </c>
    </row>
    <row r="12824" spans="1:11" x14ac:dyDescent="0.25">
      <c r="A12824" t="s">
        <v>713</v>
      </c>
      <c r="B12824" t="s">
        <v>495</v>
      </c>
      <c r="C12824" t="s">
        <v>496</v>
      </c>
      <c r="D12824" t="str">
        <f>Clef_répartition[[#This Row],[Code association]]&amp;"_"&amp;Clef_répartition[[#This Row],[Nom association]]</f>
        <v>PNR_Association intercommunale Police Nyon Région</v>
      </c>
      <c r="E12824">
        <f>COUNTIFS(D$2:D12824,Clef_répartition[[#This Row],[Code_Nom]],J$2:J12824,Clef_répartition[[#This Row],[Année]])</f>
        <v>1</v>
      </c>
      <c r="F12824">
        <f>IF(Clef_répartition[[#This Row],[Code_Nom]]=D12823,F12823-1,(COUNTIFS(Clef_répartition[Code_Nom],Clef_répartition[[#This Row],[Code_Nom]],Clef_répartition[Année],Clef_répartition[[#This Row],[Année]])))</f>
        <v>3</v>
      </c>
      <c r="G12824" t="str">
        <f>Clef_répartition[[#This Row],[Code_Nom]]&amp;"_"&amp;Clef_répartition[[#This Row],[Nombre]]&amp;"_"&amp;Clef_répartition[[#This Row],[Année]]</f>
        <v>PNR_Association intercommunale Police Nyon Région_1_2022</v>
      </c>
      <c r="H12824" s="18">
        <v>5713</v>
      </c>
      <c r="I12824" s="18" t="s">
        <v>80</v>
      </c>
      <c r="J12824" s="18">
        <v>2022</v>
      </c>
      <c r="K12824" s="19">
        <v>4.5600000000000002E-2</v>
      </c>
    </row>
    <row r="12825" spans="1:11" x14ac:dyDescent="0.25">
      <c r="A12825" t="s">
        <v>713</v>
      </c>
      <c r="B12825" t="s">
        <v>495</v>
      </c>
      <c r="C12825" t="s">
        <v>496</v>
      </c>
      <c r="D12825" t="str">
        <f>Clef_répartition[[#This Row],[Code association]]&amp;"_"&amp;Clef_répartition[[#This Row],[Nom association]]</f>
        <v>PNR_Association intercommunale Police Nyon Région</v>
      </c>
      <c r="E12825">
        <f>COUNTIFS(D$2:D12825,Clef_répartition[[#This Row],[Code_Nom]],J$2:J12825,Clef_répartition[[#This Row],[Année]])</f>
        <v>2</v>
      </c>
      <c r="F12825">
        <f>IF(Clef_répartition[[#This Row],[Code_Nom]]=D12824,F12824-1,(COUNTIFS(Clef_répartition[Code_Nom],Clef_répartition[[#This Row],[Code_Nom]],Clef_répartition[Année],Clef_répartition[[#This Row],[Année]])))</f>
        <v>2</v>
      </c>
      <c r="G12825" t="str">
        <f>Clef_répartition[[#This Row],[Code_Nom]]&amp;"_"&amp;Clef_répartition[[#This Row],[Nombre]]&amp;"_"&amp;Clef_répartition[[#This Row],[Année]]</f>
        <v>PNR_Association intercommunale Police Nyon Région_2_2022</v>
      </c>
      <c r="H12825" s="18">
        <v>5724</v>
      </c>
      <c r="I12825" s="18" t="s">
        <v>196</v>
      </c>
      <c r="J12825" s="18">
        <v>2022</v>
      </c>
      <c r="K12825" s="19">
        <v>0.8478</v>
      </c>
    </row>
    <row r="12826" spans="1:11" x14ac:dyDescent="0.25">
      <c r="A12826" t="s">
        <v>713</v>
      </c>
      <c r="B12826" t="s">
        <v>495</v>
      </c>
      <c r="C12826" t="s">
        <v>496</v>
      </c>
      <c r="D12826" t="str">
        <f>Clef_répartition[[#This Row],[Code association]]&amp;"_"&amp;Clef_répartition[[#This Row],[Nom association]]</f>
        <v>PNR_Association intercommunale Police Nyon Région</v>
      </c>
      <c r="E12826">
        <f>COUNTIFS(D$2:D12826,Clef_répartition[[#This Row],[Code_Nom]],J$2:J12826,Clef_répartition[[#This Row],[Année]])</f>
        <v>3</v>
      </c>
      <c r="F12826">
        <f>IF(Clef_répartition[[#This Row],[Code_Nom]]=D12825,F12825-1,(COUNTIFS(Clef_répartition[Code_Nom],Clef_répartition[[#This Row],[Code_Nom]],Clef_répartition[Année],Clef_répartition[[#This Row],[Année]])))</f>
        <v>1</v>
      </c>
      <c r="G12826" t="str">
        <f>Clef_répartition[[#This Row],[Code_Nom]]&amp;"_"&amp;Clef_répartition[[#This Row],[Nombre]]&amp;"_"&amp;Clef_répartition[[#This Row],[Année]]</f>
        <v>PNR_Association intercommunale Police Nyon Région_3_2022</v>
      </c>
      <c r="H12826" s="18">
        <v>5725</v>
      </c>
      <c r="I12826" s="18" t="s">
        <v>219</v>
      </c>
      <c r="J12826" s="18">
        <v>2022</v>
      </c>
      <c r="K12826" s="19">
        <v>0.1066</v>
      </c>
    </row>
    <row r="12827" spans="1:11" x14ac:dyDescent="0.25">
      <c r="A12827" t="s">
        <v>713</v>
      </c>
      <c r="B12827" t="s">
        <v>559</v>
      </c>
      <c r="C12827" t="s">
        <v>560</v>
      </c>
      <c r="D12827" t="str">
        <f>Clef_répartition[[#This Row],[Code association]]&amp;"_"&amp;Clef_répartition[[#This Row],[Nom association]]</f>
        <v>PNV_Association intercommunale de la Police Nord vaudois</v>
      </c>
      <c r="E12827">
        <f>COUNTIFS(D$2:D12827,Clef_répartition[[#This Row],[Code_Nom]],J$2:J12827,Clef_répartition[[#This Row],[Année]])</f>
        <v>1</v>
      </c>
      <c r="F12827">
        <f>IF(Clef_répartition[[#This Row],[Code_Nom]]=D12826,F12826-1,(COUNTIFS(Clef_répartition[Code_Nom],Clef_répartition[[#This Row],[Code_Nom]],Clef_répartition[Année],Clef_répartition[[#This Row],[Année]])))</f>
        <v>11</v>
      </c>
      <c r="G12827" t="str">
        <f>Clef_répartition[[#This Row],[Code_Nom]]&amp;"_"&amp;Clef_répartition[[#This Row],[Nombre]]&amp;"_"&amp;Clef_répartition[[#This Row],[Année]]</f>
        <v>PNV_Association intercommunale de la Police Nord vaudois_1_2022</v>
      </c>
      <c r="H12827" s="18">
        <v>5904</v>
      </c>
      <c r="I12827" s="18" t="s">
        <v>46</v>
      </c>
      <c r="J12827" s="18">
        <v>2022</v>
      </c>
      <c r="K12827" s="19">
        <v>4.1960000000000001E-3</v>
      </c>
    </row>
    <row r="12828" spans="1:11" x14ac:dyDescent="0.25">
      <c r="A12828" t="s">
        <v>713</v>
      </c>
      <c r="B12828" t="s">
        <v>559</v>
      </c>
      <c r="C12828" t="s">
        <v>560</v>
      </c>
      <c r="D12828" t="str">
        <f>Clef_répartition[[#This Row],[Code association]]&amp;"_"&amp;Clef_répartition[[#This Row],[Nom association]]</f>
        <v>PNV_Association intercommunale de la Police Nord vaudois</v>
      </c>
      <c r="E12828">
        <f>COUNTIFS(D$2:D12828,Clef_répartition[[#This Row],[Code_Nom]],J$2:J12828,Clef_répartition[[#This Row],[Année]])</f>
        <v>2</v>
      </c>
      <c r="F12828">
        <f>IF(Clef_répartition[[#This Row],[Code_Nom]]=D12827,F12827-1,(COUNTIFS(Clef_répartition[Code_Nom],Clef_répartition[[#This Row],[Code_Nom]],Clef_répartition[Année],Clef_répartition[[#This Row],[Année]])))</f>
        <v>10</v>
      </c>
      <c r="G12828" t="str">
        <f>Clef_répartition[[#This Row],[Code_Nom]]&amp;"_"&amp;Clef_répartition[[#This Row],[Nombre]]&amp;"_"&amp;Clef_répartition[[#This Row],[Année]]</f>
        <v>PNV_Association intercommunale de la Police Nord vaudois_2_2022</v>
      </c>
      <c r="H12828" s="18">
        <v>5909</v>
      </c>
      <c r="I12828" s="18" t="s">
        <v>60</v>
      </c>
      <c r="J12828" s="18">
        <v>2022</v>
      </c>
      <c r="K12828" s="19">
        <v>6.9810000000000002E-3</v>
      </c>
    </row>
    <row r="12829" spans="1:11" x14ac:dyDescent="0.25">
      <c r="A12829" t="s">
        <v>713</v>
      </c>
      <c r="B12829" t="s">
        <v>559</v>
      </c>
      <c r="C12829" t="s">
        <v>560</v>
      </c>
      <c r="D12829" t="str">
        <f>Clef_répartition[[#This Row],[Code association]]&amp;"_"&amp;Clef_répartition[[#This Row],[Nom association]]</f>
        <v>PNV_Association intercommunale de la Police Nord vaudois</v>
      </c>
      <c r="E12829">
        <f>COUNTIFS(D$2:D12829,Clef_répartition[[#This Row],[Code_Nom]],J$2:J12829,Clef_répartition[[#This Row],[Année]])</f>
        <v>3</v>
      </c>
      <c r="F12829">
        <f>IF(Clef_répartition[[#This Row],[Code_Nom]]=D12828,F12828-1,(COUNTIFS(Clef_répartition[Code_Nom],Clef_répartition[[#This Row],[Code_Nom]],Clef_répartition[Année],Clef_répartition[[#This Row],[Année]])))</f>
        <v>9</v>
      </c>
      <c r="G12829" t="str">
        <f>Clef_répartition[[#This Row],[Code_Nom]]&amp;"_"&amp;Clef_répartition[[#This Row],[Nombre]]&amp;"_"&amp;Clef_répartition[[#This Row],[Année]]</f>
        <v>PNV_Association intercommunale de la Police Nord vaudois_3_2022</v>
      </c>
      <c r="H12829" s="18">
        <v>5914</v>
      </c>
      <c r="I12829" s="18" t="s">
        <v>105</v>
      </c>
      <c r="J12829" s="18">
        <v>2022</v>
      </c>
      <c r="K12829" s="19">
        <v>1.8600000000000001E-3</v>
      </c>
    </row>
    <row r="12830" spans="1:11" x14ac:dyDescent="0.25">
      <c r="A12830" t="s">
        <v>713</v>
      </c>
      <c r="B12830" t="s">
        <v>559</v>
      </c>
      <c r="C12830" t="s">
        <v>560</v>
      </c>
      <c r="D12830" t="str">
        <f>Clef_répartition[[#This Row],[Code association]]&amp;"_"&amp;Clef_répartition[[#This Row],[Nom association]]</f>
        <v>PNV_Association intercommunale de la Police Nord vaudois</v>
      </c>
      <c r="E12830">
        <f>COUNTIFS(D$2:D12830,Clef_répartition[[#This Row],[Code_Nom]],J$2:J12830,Clef_répartition[[#This Row],[Année]])</f>
        <v>4</v>
      </c>
      <c r="F12830">
        <f>IF(Clef_répartition[[#This Row],[Code_Nom]]=D12829,F12829-1,(COUNTIFS(Clef_répartition[Code_Nom],Clef_répartition[[#This Row],[Code_Nom]],Clef_répartition[Année],Clef_répartition[[#This Row],[Année]])))</f>
        <v>8</v>
      </c>
      <c r="G12830" t="str">
        <f>Clef_répartition[[#This Row],[Code_Nom]]&amp;"_"&amp;Clef_répartition[[#This Row],[Nombre]]&amp;"_"&amp;Clef_répartition[[#This Row],[Année]]</f>
        <v>PNV_Association intercommunale de la Police Nord vaudois_4_2022</v>
      </c>
      <c r="H12830" s="18">
        <v>5919</v>
      </c>
      <c r="I12830" s="18" t="s">
        <v>172</v>
      </c>
      <c r="J12830" s="18">
        <v>2022</v>
      </c>
      <c r="K12830" s="19">
        <v>3.5349999999999999E-3</v>
      </c>
    </row>
    <row r="12831" spans="1:11" x14ac:dyDescent="0.25">
      <c r="A12831" t="s">
        <v>713</v>
      </c>
      <c r="B12831" t="s">
        <v>559</v>
      </c>
      <c r="C12831" t="s">
        <v>560</v>
      </c>
      <c r="D12831" t="str">
        <f>Clef_répartition[[#This Row],[Code association]]&amp;"_"&amp;Clef_répartition[[#This Row],[Nom association]]</f>
        <v>PNV_Association intercommunale de la Police Nord vaudois</v>
      </c>
      <c r="E12831">
        <f>COUNTIFS(D$2:D12831,Clef_répartition[[#This Row],[Code_Nom]],J$2:J12831,Clef_répartition[[#This Row],[Année]])</f>
        <v>5</v>
      </c>
      <c r="F12831">
        <f>IF(Clef_répartition[[#This Row],[Code_Nom]]=D12830,F12830-1,(COUNTIFS(Clef_répartition[Code_Nom],Clef_répartition[[#This Row],[Code_Nom]],Clef_répartition[Année],Clef_répartition[[#This Row],[Année]])))</f>
        <v>7</v>
      </c>
      <c r="G12831" t="str">
        <f>Clef_répartition[[#This Row],[Code_Nom]]&amp;"_"&amp;Clef_répartition[[#This Row],[Nombre]]&amp;"_"&amp;Clef_répartition[[#This Row],[Année]]</f>
        <v>PNV_Association intercommunale de la Police Nord vaudois_5_2022</v>
      </c>
      <c r="H12831" s="18">
        <v>5756</v>
      </c>
      <c r="I12831" s="18" t="s">
        <v>185</v>
      </c>
      <c r="J12831" s="18">
        <v>2022</v>
      </c>
      <c r="K12831" s="19">
        <v>3.356E-3</v>
      </c>
    </row>
    <row r="12832" spans="1:11" x14ac:dyDescent="0.25">
      <c r="A12832" t="s">
        <v>713</v>
      </c>
      <c r="B12832" t="s">
        <v>559</v>
      </c>
      <c r="C12832" t="s">
        <v>560</v>
      </c>
      <c r="D12832" t="str">
        <f>Clef_répartition[[#This Row],[Code association]]&amp;"_"&amp;Clef_répartition[[#This Row],[Nom association]]</f>
        <v>PNV_Association intercommunale de la Police Nord vaudois</v>
      </c>
      <c r="E12832">
        <f>COUNTIFS(D$2:D12832,Clef_répartition[[#This Row],[Code_Nom]],J$2:J12832,Clef_répartition[[#This Row],[Année]])</f>
        <v>6</v>
      </c>
      <c r="F12832">
        <f>IF(Clef_répartition[[#This Row],[Code_Nom]]=D12831,F12831-1,(COUNTIFS(Clef_répartition[Code_Nom],Clef_répartition[[#This Row],[Code_Nom]],Clef_répartition[Année],Clef_répartition[[#This Row],[Année]])))</f>
        <v>6</v>
      </c>
      <c r="G12832" t="str">
        <f>Clef_répartition[[#This Row],[Code_Nom]]&amp;"_"&amp;Clef_répartition[[#This Row],[Nombre]]&amp;"_"&amp;Clef_répartition[[#This Row],[Année]]</f>
        <v>PNV_Association intercommunale de la Police Nord vaudois_6_2022</v>
      </c>
      <c r="H12832" s="18">
        <v>5757</v>
      </c>
      <c r="I12832" s="18" t="s">
        <v>201</v>
      </c>
      <c r="J12832" s="18">
        <v>2022</v>
      </c>
      <c r="K12832" s="19">
        <v>0.155113</v>
      </c>
    </row>
    <row r="12833" spans="1:11" x14ac:dyDescent="0.25">
      <c r="A12833" t="s">
        <v>713</v>
      </c>
      <c r="B12833" t="s">
        <v>559</v>
      </c>
      <c r="C12833" t="s">
        <v>560</v>
      </c>
      <c r="D12833" t="str">
        <f>Clef_répartition[[#This Row],[Code association]]&amp;"_"&amp;Clef_répartition[[#This Row],[Nom association]]</f>
        <v>PNV_Association intercommunale de la Police Nord vaudois</v>
      </c>
      <c r="E12833">
        <f>COUNTIFS(D$2:D12833,Clef_répartition[[#This Row],[Code_Nom]],J$2:J12833,Clef_répartition[[#This Row],[Année]])</f>
        <v>7</v>
      </c>
      <c r="F12833">
        <f>IF(Clef_répartition[[#This Row],[Code_Nom]]=D12832,F12832-1,(COUNTIFS(Clef_répartition[Code_Nom],Clef_répartition[[#This Row],[Code_Nom]],Clef_répartition[Année],Clef_répartition[[#This Row],[Année]])))</f>
        <v>5</v>
      </c>
      <c r="G12833" t="str">
        <f>Clef_répartition[[#This Row],[Code_Nom]]&amp;"_"&amp;Clef_répartition[[#This Row],[Nombre]]&amp;"_"&amp;Clef_répartition[[#This Row],[Année]]</f>
        <v>PNV_Association intercommunale de la Police Nord vaudois_7_2022</v>
      </c>
      <c r="H12833" s="18">
        <v>5926</v>
      </c>
      <c r="I12833" s="18" t="s">
        <v>218</v>
      </c>
      <c r="J12833" s="18">
        <v>2022</v>
      </c>
      <c r="K12833" s="19">
        <v>5.274E-3</v>
      </c>
    </row>
    <row r="12834" spans="1:11" x14ac:dyDescent="0.25">
      <c r="A12834" t="s">
        <v>713</v>
      </c>
      <c r="B12834" t="s">
        <v>559</v>
      </c>
      <c r="C12834" t="s">
        <v>560</v>
      </c>
      <c r="D12834" t="str">
        <f>Clef_répartition[[#This Row],[Code association]]&amp;"_"&amp;Clef_répartition[[#This Row],[Nom association]]</f>
        <v>PNV_Association intercommunale de la Police Nord vaudois</v>
      </c>
      <c r="E12834">
        <f>COUNTIFS(D$2:D12834,Clef_répartition[[#This Row],[Code_Nom]],J$2:J12834,Clef_répartition[[#This Row],[Année]])</f>
        <v>8</v>
      </c>
      <c r="F12834">
        <f>IF(Clef_répartition[[#This Row],[Code_Nom]]=D12833,F12833-1,(COUNTIFS(Clef_répartition[Code_Nom],Clef_répartition[[#This Row],[Code_Nom]],Clef_répartition[Année],Clef_répartition[[#This Row],[Année]])))</f>
        <v>4</v>
      </c>
      <c r="G12834" t="str">
        <f>Clef_répartition[[#This Row],[Code_Nom]]&amp;"_"&amp;Clef_répartition[[#This Row],[Nombre]]&amp;"_"&amp;Clef_répartition[[#This Row],[Année]]</f>
        <v>PNV_Association intercommunale de la Police Nord vaudois_8_2022</v>
      </c>
      <c r="H12834" s="18">
        <v>5929</v>
      </c>
      <c r="I12834" s="18" t="s">
        <v>257</v>
      </c>
      <c r="J12834" s="18">
        <v>2022</v>
      </c>
      <c r="K12834" s="19">
        <v>3.8349999999999999E-3</v>
      </c>
    </row>
    <row r="12835" spans="1:11" x14ac:dyDescent="0.25">
      <c r="A12835" t="s">
        <v>713</v>
      </c>
      <c r="B12835" t="s">
        <v>559</v>
      </c>
      <c r="C12835" t="s">
        <v>560</v>
      </c>
      <c r="D12835" t="str">
        <f>Clef_répartition[[#This Row],[Code association]]&amp;"_"&amp;Clef_répartition[[#This Row],[Nom association]]</f>
        <v>PNV_Association intercommunale de la Police Nord vaudois</v>
      </c>
      <c r="E12835">
        <f>COUNTIFS(D$2:D12835,Clef_répartition[[#This Row],[Code_Nom]],J$2:J12835,Clef_répartition[[#This Row],[Année]])</f>
        <v>9</v>
      </c>
      <c r="F12835">
        <f>IF(Clef_répartition[[#This Row],[Code_Nom]]=D12834,F12834-1,(COUNTIFS(Clef_répartition[Code_Nom],Clef_répartition[[#This Row],[Code_Nom]],Clef_répartition[Année],Clef_répartition[[#This Row],[Année]])))</f>
        <v>3</v>
      </c>
      <c r="G12835" t="str">
        <f>Clef_répartition[[#This Row],[Code_Nom]]&amp;"_"&amp;Clef_répartition[[#This Row],[Nombre]]&amp;"_"&amp;Clef_répartition[[#This Row],[Année]]</f>
        <v>PNV_Association intercommunale de la Police Nord vaudois_9_2022</v>
      </c>
      <c r="H12835" s="18">
        <v>5930</v>
      </c>
      <c r="I12835" s="18" t="s">
        <v>259</v>
      </c>
      <c r="J12835" s="18">
        <v>2022</v>
      </c>
      <c r="K12835" s="19">
        <v>1.2600000000000001E-3</v>
      </c>
    </row>
    <row r="12836" spans="1:11" x14ac:dyDescent="0.25">
      <c r="A12836" t="s">
        <v>713</v>
      </c>
      <c r="B12836" t="s">
        <v>559</v>
      </c>
      <c r="C12836" t="s">
        <v>560</v>
      </c>
      <c r="D12836" t="str">
        <f>Clef_répartition[[#This Row],[Code association]]&amp;"_"&amp;Clef_répartition[[#This Row],[Nom association]]</f>
        <v>PNV_Association intercommunale de la Police Nord vaudois</v>
      </c>
      <c r="E12836">
        <f>COUNTIFS(D$2:D12836,Clef_répartition[[#This Row],[Code_Nom]],J$2:J12836,Clef_répartition[[#This Row],[Année]])</f>
        <v>10</v>
      </c>
      <c r="F12836">
        <f>IF(Clef_répartition[[#This Row],[Code_Nom]]=D12835,F12835-1,(COUNTIFS(Clef_répartition[Code_Nom],Clef_répartition[[#This Row],[Code_Nom]],Clef_répartition[Année],Clef_répartition[[#This Row],[Année]])))</f>
        <v>2</v>
      </c>
      <c r="G12836" t="str">
        <f>Clef_répartition[[#This Row],[Code_Nom]]&amp;"_"&amp;Clef_répartition[[#This Row],[Nombre]]&amp;"_"&amp;Clef_répartition[[#This Row],[Année]]</f>
        <v>PNV_Association intercommunale de la Police Nord vaudois_10_2022</v>
      </c>
      <c r="H12836" s="18">
        <v>5931</v>
      </c>
      <c r="I12836" s="18" t="s">
        <v>267</v>
      </c>
      <c r="J12836" s="18">
        <v>2022</v>
      </c>
      <c r="K12836" s="19">
        <v>2.8890000000000001E-3</v>
      </c>
    </row>
    <row r="12837" spans="1:11" x14ac:dyDescent="0.25">
      <c r="A12837" t="s">
        <v>713</v>
      </c>
      <c r="B12837" t="s">
        <v>559</v>
      </c>
      <c r="C12837" t="s">
        <v>560</v>
      </c>
      <c r="D12837" t="str">
        <f>Clef_répartition[[#This Row],[Code association]]&amp;"_"&amp;Clef_répartition[[#This Row],[Nom association]]</f>
        <v>PNV_Association intercommunale de la Police Nord vaudois</v>
      </c>
      <c r="E12837">
        <f>COUNTIFS(D$2:D12837,Clef_répartition[[#This Row],[Code_Nom]],J$2:J12837,Clef_répartition[[#This Row],[Année]])</f>
        <v>11</v>
      </c>
      <c r="F12837">
        <f>IF(Clef_répartition[[#This Row],[Code_Nom]]=D12836,F12836-1,(COUNTIFS(Clef_répartition[Code_Nom],Clef_répartition[[#This Row],[Code_Nom]],Clef_répartition[Année],Clef_répartition[[#This Row],[Année]])))</f>
        <v>1</v>
      </c>
      <c r="G12837" t="str">
        <f>Clef_répartition[[#This Row],[Code_Nom]]&amp;"_"&amp;Clef_répartition[[#This Row],[Nombre]]&amp;"_"&amp;Clef_répartition[[#This Row],[Année]]</f>
        <v>PNV_Association intercommunale de la Police Nord vaudois_11_2022</v>
      </c>
      <c r="H12837" s="18">
        <v>5938</v>
      </c>
      <c r="I12837" s="18" t="s">
        <v>298</v>
      </c>
      <c r="J12837" s="18">
        <v>2022</v>
      </c>
      <c r="K12837" s="19">
        <v>0.81170100000000001</v>
      </c>
    </row>
    <row r="12838" spans="1:11" x14ac:dyDescent="0.25">
      <c r="A12838" t="s">
        <v>713</v>
      </c>
      <c r="B12838" t="s">
        <v>644</v>
      </c>
      <c r="C12838" t="s">
        <v>645</v>
      </c>
      <c r="D12838" t="str">
        <f>Clef_répartition[[#This Row],[Code association]]&amp;"_"&amp;Clef_répartition[[#This Row],[Nom association]]</f>
        <v>POLOUEST_Association de communes Sécurité dans l'Ouest lausannois</v>
      </c>
      <c r="E12838">
        <f>COUNTIFS(D$2:D12838,Clef_répartition[[#This Row],[Code_Nom]],J$2:J12838,Clef_répartition[[#This Row],[Année]])</f>
        <v>1</v>
      </c>
      <c r="F12838">
        <f>IF(Clef_répartition[[#This Row],[Code_Nom]]=D12837,F12837-1,(COUNTIFS(Clef_répartition[Code_Nom],Clef_répartition[[#This Row],[Code_Nom]],Clef_répartition[Année],Clef_répartition[[#This Row],[Année]])))</f>
        <v>7</v>
      </c>
      <c r="G12838" t="str">
        <f>Clef_répartition[[#This Row],[Code_Nom]]&amp;"_"&amp;Clef_répartition[[#This Row],[Nombre]]&amp;"_"&amp;Clef_répartition[[#This Row],[Année]]</f>
        <v>POLOUEST_Association de communes Sécurité dans l'Ouest lausannois_1_2022</v>
      </c>
      <c r="H12838" s="18">
        <v>5624</v>
      </c>
      <c r="I12838" s="18" t="s">
        <v>44</v>
      </c>
      <c r="J12838" s="18">
        <v>2022</v>
      </c>
      <c r="K12838" s="19">
        <v>0.13</v>
      </c>
    </row>
    <row r="12839" spans="1:11" x14ac:dyDescent="0.25">
      <c r="A12839" t="s">
        <v>713</v>
      </c>
      <c r="B12839" t="s">
        <v>644</v>
      </c>
      <c r="C12839" t="s">
        <v>645</v>
      </c>
      <c r="D12839" t="str">
        <f>Clef_répartition[[#This Row],[Code association]]&amp;"_"&amp;Clef_répartition[[#This Row],[Nom association]]</f>
        <v>POLOUEST_Association de communes Sécurité dans l'Ouest lausannois</v>
      </c>
      <c r="E12839">
        <f>COUNTIFS(D$2:D12839,Clef_répartition[[#This Row],[Code_Nom]],J$2:J12839,Clef_répartition[[#This Row],[Année]])</f>
        <v>2</v>
      </c>
      <c r="F12839">
        <f>IF(Clef_répartition[[#This Row],[Code_Nom]]=D12838,F12838-1,(COUNTIFS(Clef_répartition[Code_Nom],Clef_répartition[[#This Row],[Code_Nom]],Clef_répartition[Année],Clef_répartition[[#This Row],[Année]])))</f>
        <v>6</v>
      </c>
      <c r="G12839" t="str">
        <f>Clef_répartition[[#This Row],[Code_Nom]]&amp;"_"&amp;Clef_répartition[[#This Row],[Nombre]]&amp;"_"&amp;Clef_répartition[[#This Row],[Année]]</f>
        <v>POLOUEST_Association de communes Sécurité dans l'Ouest lausannois_2_2022</v>
      </c>
      <c r="H12839" s="18">
        <v>5627</v>
      </c>
      <c r="I12839" s="18" t="s">
        <v>56</v>
      </c>
      <c r="J12839" s="18">
        <v>2022</v>
      </c>
      <c r="K12839" s="19">
        <v>0.1</v>
      </c>
    </row>
    <row r="12840" spans="1:11" x14ac:dyDescent="0.25">
      <c r="A12840" t="s">
        <v>713</v>
      </c>
      <c r="B12840" t="s">
        <v>644</v>
      </c>
      <c r="C12840" t="s">
        <v>645</v>
      </c>
      <c r="D12840" t="str">
        <f>Clef_répartition[[#This Row],[Code association]]&amp;"_"&amp;Clef_répartition[[#This Row],[Nom association]]</f>
        <v>POLOUEST_Association de communes Sécurité dans l'Ouest lausannois</v>
      </c>
      <c r="E12840">
        <f>COUNTIFS(D$2:D12840,Clef_répartition[[#This Row],[Code_Nom]],J$2:J12840,Clef_répartition[[#This Row],[Année]])</f>
        <v>3</v>
      </c>
      <c r="F12840">
        <f>IF(Clef_répartition[[#This Row],[Code_Nom]]=D12839,F12839-1,(COUNTIFS(Clef_répartition[Code_Nom],Clef_répartition[[#This Row],[Code_Nom]],Clef_répartition[Année],Clef_répartition[[#This Row],[Année]])))</f>
        <v>5</v>
      </c>
      <c r="G12840" t="str">
        <f>Clef_répartition[[#This Row],[Code_Nom]]&amp;"_"&amp;Clef_répartition[[#This Row],[Nombre]]&amp;"_"&amp;Clef_répartition[[#This Row],[Année]]</f>
        <v>POLOUEST_Association de communes Sécurité dans l'Ouest lausannois_3_2022</v>
      </c>
      <c r="H12840" s="18">
        <v>5583</v>
      </c>
      <c r="I12840" s="18" t="s">
        <v>82</v>
      </c>
      <c r="J12840" s="18">
        <v>2022</v>
      </c>
      <c r="K12840" s="19">
        <v>0.12</v>
      </c>
    </row>
    <row r="12841" spans="1:11" x14ac:dyDescent="0.25">
      <c r="A12841" t="s">
        <v>713</v>
      </c>
      <c r="B12841" t="s">
        <v>644</v>
      </c>
      <c r="C12841" t="s">
        <v>645</v>
      </c>
      <c r="D12841" t="str">
        <f>Clef_répartition[[#This Row],[Code association]]&amp;"_"&amp;Clef_répartition[[#This Row],[Nom association]]</f>
        <v>POLOUEST_Association de communes Sécurité dans l'Ouest lausannois</v>
      </c>
      <c r="E12841">
        <f>COUNTIFS(D$2:D12841,Clef_répartition[[#This Row],[Code_Nom]],J$2:J12841,Clef_répartition[[#This Row],[Année]])</f>
        <v>4</v>
      </c>
      <c r="F12841">
        <f>IF(Clef_répartition[[#This Row],[Code_Nom]]=D12840,F12840-1,(COUNTIFS(Clef_répartition[Code_Nom],Clef_répartition[[#This Row],[Code_Nom]],Clef_répartition[Année],Clef_répartition[[#This Row],[Année]])))</f>
        <v>4</v>
      </c>
      <c r="G12841" t="str">
        <f>Clef_répartition[[#This Row],[Code_Nom]]&amp;"_"&amp;Clef_répartition[[#This Row],[Nombre]]&amp;"_"&amp;Clef_répartition[[#This Row],[Année]]</f>
        <v>POLOUEST_Association de communes Sécurité dans l'Ouest lausannois_4_2022</v>
      </c>
      <c r="H12841" s="18">
        <v>5635</v>
      </c>
      <c r="I12841" s="18" t="s">
        <v>103</v>
      </c>
      <c r="J12841" s="18">
        <v>2022</v>
      </c>
      <c r="K12841" s="19">
        <v>0.15</v>
      </c>
    </row>
    <row r="12842" spans="1:11" x14ac:dyDescent="0.25">
      <c r="A12842" t="s">
        <v>713</v>
      </c>
      <c r="B12842" t="s">
        <v>644</v>
      </c>
      <c r="C12842" t="s">
        <v>645</v>
      </c>
      <c r="D12842" t="str">
        <f>Clef_répartition[[#This Row],[Code association]]&amp;"_"&amp;Clef_répartition[[#This Row],[Nom association]]</f>
        <v>POLOUEST_Association de communes Sécurité dans l'Ouest lausannois</v>
      </c>
      <c r="E12842">
        <f>COUNTIFS(D$2:D12842,Clef_répartition[[#This Row],[Code_Nom]],J$2:J12842,Clef_répartition[[#This Row],[Année]])</f>
        <v>5</v>
      </c>
      <c r="F12842">
        <f>IF(Clef_répartition[[#This Row],[Code_Nom]]=D12841,F12841-1,(COUNTIFS(Clef_répartition[Code_Nom],Clef_répartition[[#This Row],[Code_Nom]],Clef_répartition[Année],Clef_répartition[[#This Row],[Année]])))</f>
        <v>3</v>
      </c>
      <c r="G12842" t="str">
        <f>Clef_répartition[[#This Row],[Code_Nom]]&amp;"_"&amp;Clef_répartition[[#This Row],[Nombre]]&amp;"_"&amp;Clef_répartition[[#This Row],[Année]]</f>
        <v>POLOUEST_Association de communes Sécurité dans l'Ouest lausannois_5_2022</v>
      </c>
      <c r="H12842" s="18">
        <v>5589</v>
      </c>
      <c r="I12842" s="18" t="s">
        <v>223</v>
      </c>
      <c r="J12842" s="18">
        <v>2022</v>
      </c>
      <c r="K12842" s="19">
        <v>0.16</v>
      </c>
    </row>
    <row r="12843" spans="1:11" x14ac:dyDescent="0.25">
      <c r="A12843" t="s">
        <v>713</v>
      </c>
      <c r="B12843" t="s">
        <v>644</v>
      </c>
      <c r="C12843" t="s">
        <v>645</v>
      </c>
      <c r="D12843" t="str">
        <f>Clef_répartition[[#This Row],[Code association]]&amp;"_"&amp;Clef_répartition[[#This Row],[Nom association]]</f>
        <v>POLOUEST_Association de communes Sécurité dans l'Ouest lausannois</v>
      </c>
      <c r="E12843">
        <f>COUNTIFS(D$2:D12843,Clef_répartition[[#This Row],[Code_Nom]],J$2:J12843,Clef_répartition[[#This Row],[Année]])</f>
        <v>6</v>
      </c>
      <c r="F12843">
        <f>IF(Clef_répartition[[#This Row],[Code_Nom]]=D12842,F12842-1,(COUNTIFS(Clef_répartition[Code_Nom],Clef_répartition[[#This Row],[Code_Nom]],Clef_répartition[Année],Clef_répartition[[#This Row],[Année]])))</f>
        <v>2</v>
      </c>
      <c r="G12843" t="str">
        <f>Clef_répartition[[#This Row],[Code_Nom]]&amp;"_"&amp;Clef_répartition[[#This Row],[Nombre]]&amp;"_"&amp;Clef_répartition[[#This Row],[Année]]</f>
        <v>POLOUEST_Association de communes Sécurité dans l'Ouest lausannois_6_2022</v>
      </c>
      <c r="H12843" s="18">
        <v>5648</v>
      </c>
      <c r="I12843" s="18" t="s">
        <v>248</v>
      </c>
      <c r="J12843" s="18">
        <v>2022</v>
      </c>
      <c r="K12843" s="19">
        <v>0.27</v>
      </c>
    </row>
    <row r="12844" spans="1:11" x14ac:dyDescent="0.25">
      <c r="A12844" t="s">
        <v>713</v>
      </c>
      <c r="B12844" t="s">
        <v>644</v>
      </c>
      <c r="C12844" t="s">
        <v>645</v>
      </c>
      <c r="D12844" t="str">
        <f>Clef_répartition[[#This Row],[Code association]]&amp;"_"&amp;Clef_répartition[[#This Row],[Nom association]]</f>
        <v>POLOUEST_Association de communes Sécurité dans l'Ouest lausannois</v>
      </c>
      <c r="E12844">
        <f>COUNTIFS(D$2:D12844,Clef_répartition[[#This Row],[Code_Nom]],J$2:J12844,Clef_répartition[[#This Row],[Année]])</f>
        <v>7</v>
      </c>
      <c r="F12844">
        <f>IF(Clef_répartition[[#This Row],[Code_Nom]]=D12843,F12843-1,(COUNTIFS(Clef_répartition[Code_Nom],Clef_répartition[[#This Row],[Code_Nom]],Clef_répartition[Année],Clef_répartition[[#This Row],[Année]])))</f>
        <v>1</v>
      </c>
      <c r="G12844" t="str">
        <f>Clef_répartition[[#This Row],[Code_Nom]]&amp;"_"&amp;Clef_répartition[[#This Row],[Nombre]]&amp;"_"&amp;Clef_répartition[[#This Row],[Année]]</f>
        <v>POLOUEST_Association de communes Sécurité dans l'Ouest lausannois_7_2022</v>
      </c>
      <c r="H12844" s="18">
        <v>5651</v>
      </c>
      <c r="I12844" s="18" t="s">
        <v>283</v>
      </c>
      <c r="J12844" s="18">
        <v>2022</v>
      </c>
      <c r="K12844" s="19">
        <v>0.06</v>
      </c>
    </row>
    <row r="12845" spans="1:11" x14ac:dyDescent="0.25">
      <c r="A12845" t="s">
        <v>713</v>
      </c>
      <c r="B12845" t="s">
        <v>440</v>
      </c>
      <c r="C12845" t="s">
        <v>441</v>
      </c>
      <c r="D12845" t="str">
        <f>Clef_répartition[[#This Row],[Code association]]&amp;"_"&amp;Clef_répartition[[#This Row],[Nom association]]</f>
        <v>PRM_Police Région Morges</v>
      </c>
      <c r="E12845">
        <f>COUNTIFS(D$2:D12845,Clef_répartition[[#This Row],[Code_Nom]],J$2:J12845,Clef_répartition[[#This Row],[Année]])</f>
        <v>1</v>
      </c>
      <c r="F12845">
        <f>IF(Clef_répartition[[#This Row],[Code_Nom]]=D12844,F12844-1,(COUNTIFS(Clef_répartition[Code_Nom],Clef_répartition[[#This Row],[Code_Nom]],Clef_répartition[Année],Clef_répartition[[#This Row],[Année]])))</f>
        <v>6</v>
      </c>
      <c r="G12845" t="str">
        <f>Clef_répartition[[#This Row],[Code_Nom]]&amp;"_"&amp;Clef_répartition[[#This Row],[Nombre]]&amp;"_"&amp;Clef_répartition[[#This Row],[Année]]</f>
        <v>PRM_Police Région Morges_1_2022</v>
      </c>
      <c r="H12845" s="18">
        <v>5623</v>
      </c>
      <c r="I12845" s="18" t="s">
        <v>39</v>
      </c>
      <c r="J12845" s="18">
        <v>2022</v>
      </c>
      <c r="K12845" s="19">
        <v>8.5000000000000006E-3</v>
      </c>
    </row>
    <row r="12846" spans="1:11" x14ac:dyDescent="0.25">
      <c r="A12846" t="s">
        <v>713</v>
      </c>
      <c r="B12846" t="s">
        <v>440</v>
      </c>
      <c r="C12846" t="s">
        <v>441</v>
      </c>
      <c r="D12846" t="str">
        <f>Clef_répartition[[#This Row],[Code association]]&amp;"_"&amp;Clef_répartition[[#This Row],[Nom association]]</f>
        <v>PRM_Police Région Morges</v>
      </c>
      <c r="E12846">
        <f>COUNTIFS(D$2:D12846,Clef_répartition[[#This Row],[Code_Nom]],J$2:J12846,Clef_répartition[[#This Row],[Année]])</f>
        <v>2</v>
      </c>
      <c r="F12846">
        <f>IF(Clef_répartition[[#This Row],[Code_Nom]]=D12845,F12845-1,(COUNTIFS(Clef_répartition[Code_Nom],Clef_répartition[[#This Row],[Code_Nom]],Clef_répartition[Année],Clef_répartition[[#This Row],[Année]])))</f>
        <v>5</v>
      </c>
      <c r="G12846" t="str">
        <f>Clef_répartition[[#This Row],[Code_Nom]]&amp;"_"&amp;Clef_répartition[[#This Row],[Nombre]]&amp;"_"&amp;Clef_répartition[[#This Row],[Année]]</f>
        <v>PRM_Police Région Morges_2_2022</v>
      </c>
      <c r="H12846" s="18">
        <v>5640</v>
      </c>
      <c r="I12846" s="18" t="s">
        <v>168</v>
      </c>
      <c r="J12846" s="18">
        <v>2022</v>
      </c>
      <c r="K12846" s="19">
        <v>9.1999999999999998E-3</v>
      </c>
    </row>
    <row r="12847" spans="1:11" x14ac:dyDescent="0.25">
      <c r="A12847" t="s">
        <v>713</v>
      </c>
      <c r="B12847" t="s">
        <v>440</v>
      </c>
      <c r="C12847" t="s">
        <v>441</v>
      </c>
      <c r="D12847" t="str">
        <f>Clef_répartition[[#This Row],[Code association]]&amp;"_"&amp;Clef_répartition[[#This Row],[Nom association]]</f>
        <v>PRM_Police Région Morges</v>
      </c>
      <c r="E12847">
        <f>COUNTIFS(D$2:D12847,Clef_répartition[[#This Row],[Code_Nom]],J$2:J12847,Clef_répartition[[#This Row],[Année]])</f>
        <v>3</v>
      </c>
      <c r="F12847">
        <f>IF(Clef_répartition[[#This Row],[Code_Nom]]=D12846,F12846-1,(COUNTIFS(Clef_répartition[Code_Nom],Clef_répartition[[#This Row],[Code_Nom]],Clef_répartition[Année],Clef_répartition[[#This Row],[Année]])))</f>
        <v>4</v>
      </c>
      <c r="G12847" t="str">
        <f>Clef_répartition[[#This Row],[Code_Nom]]&amp;"_"&amp;Clef_répartition[[#This Row],[Nombre]]&amp;"_"&amp;Clef_répartition[[#This Row],[Année]]</f>
        <v>PRM_Police Région Morges_3_2022</v>
      </c>
      <c r="H12847" s="18">
        <v>5642</v>
      </c>
      <c r="I12847" s="18" t="s">
        <v>190</v>
      </c>
      <c r="J12847" s="18">
        <v>2022</v>
      </c>
      <c r="K12847" s="19">
        <v>0.66559999999999997</v>
      </c>
    </row>
    <row r="12848" spans="1:11" x14ac:dyDescent="0.25">
      <c r="A12848" t="s">
        <v>713</v>
      </c>
      <c r="B12848" t="s">
        <v>440</v>
      </c>
      <c r="C12848" t="s">
        <v>441</v>
      </c>
      <c r="D12848" t="str">
        <f>Clef_répartition[[#This Row],[Code association]]&amp;"_"&amp;Clef_répartition[[#This Row],[Nom association]]</f>
        <v>PRM_Police Région Morges</v>
      </c>
      <c r="E12848">
        <f>COUNTIFS(D$2:D12848,Clef_répartition[[#This Row],[Code_Nom]],J$2:J12848,Clef_répartition[[#This Row],[Année]])</f>
        <v>4</v>
      </c>
      <c r="F12848">
        <f>IF(Clef_répartition[[#This Row],[Code_Nom]]=D12847,F12847-1,(COUNTIFS(Clef_répartition[Code_Nom],Clef_répartition[[#This Row],[Code_Nom]],Clef_répartition[Année],Clef_répartition[[#This Row],[Année]])))</f>
        <v>3</v>
      </c>
      <c r="G12848" t="str">
        <f>Clef_répartition[[#This Row],[Code_Nom]]&amp;"_"&amp;Clef_répartition[[#This Row],[Nombre]]&amp;"_"&amp;Clef_répartition[[#This Row],[Année]]</f>
        <v>PRM_Police Région Morges_4_2022</v>
      </c>
      <c r="H12848" s="18">
        <v>5643</v>
      </c>
      <c r="I12848" s="18" t="s">
        <v>221</v>
      </c>
      <c r="J12848" s="18">
        <v>2022</v>
      </c>
      <c r="K12848" s="19">
        <v>0.1321</v>
      </c>
    </row>
    <row r="12849" spans="1:11" x14ac:dyDescent="0.25">
      <c r="A12849" t="s">
        <v>713</v>
      </c>
      <c r="B12849" t="s">
        <v>440</v>
      </c>
      <c r="C12849" t="s">
        <v>441</v>
      </c>
      <c r="D12849" t="str">
        <f>Clef_répartition[[#This Row],[Code association]]&amp;"_"&amp;Clef_répartition[[#This Row],[Nom association]]</f>
        <v>PRM_Police Région Morges</v>
      </c>
      <c r="E12849">
        <f>COUNTIFS(D$2:D12849,Clef_répartition[[#This Row],[Code_Nom]],J$2:J12849,Clef_répartition[[#This Row],[Année]])</f>
        <v>5</v>
      </c>
      <c r="F12849">
        <f>IF(Clef_répartition[[#This Row],[Code_Nom]]=D12848,F12848-1,(COUNTIFS(Clef_répartition[Code_Nom],Clef_répartition[[#This Row],[Code_Nom]],Clef_répartition[Année],Clef_répartition[[#This Row],[Année]])))</f>
        <v>2</v>
      </c>
      <c r="G12849" t="str">
        <f>Clef_répartition[[#This Row],[Code_Nom]]&amp;"_"&amp;Clef_répartition[[#This Row],[Nombre]]&amp;"_"&amp;Clef_répartition[[#This Row],[Année]]</f>
        <v>PRM_Police Région Morges_5_2022</v>
      </c>
      <c r="H12849" s="18">
        <v>5646</v>
      </c>
      <c r="I12849" s="18" t="s">
        <v>247</v>
      </c>
      <c r="J12849" s="18">
        <v>2022</v>
      </c>
      <c r="K12849" s="19">
        <v>0.1487</v>
      </c>
    </row>
    <row r="12850" spans="1:11" x14ac:dyDescent="0.25">
      <c r="A12850" t="s">
        <v>713</v>
      </c>
      <c r="B12850" t="s">
        <v>440</v>
      </c>
      <c r="C12850" t="s">
        <v>441</v>
      </c>
      <c r="D12850" t="str">
        <f>Clef_répartition[[#This Row],[Code association]]&amp;"_"&amp;Clef_répartition[[#This Row],[Nom association]]</f>
        <v>PRM_Police Région Morges</v>
      </c>
      <c r="E12850">
        <f>COUNTIFS(D$2:D12850,Clef_répartition[[#This Row],[Code_Nom]],J$2:J12850,Clef_répartition[[#This Row],[Année]])</f>
        <v>6</v>
      </c>
      <c r="F12850">
        <f>IF(Clef_répartition[[#This Row],[Code_Nom]]=D12849,F12849-1,(COUNTIFS(Clef_répartition[Code_Nom],Clef_répartition[[#This Row],[Code_Nom]],Clef_répartition[Année],Clef_répartition[[#This Row],[Année]])))</f>
        <v>1</v>
      </c>
      <c r="G12850" t="str">
        <f>Clef_répartition[[#This Row],[Code_Nom]]&amp;"_"&amp;Clef_répartition[[#This Row],[Nombre]]&amp;"_"&amp;Clef_répartition[[#This Row],[Année]]</f>
        <v>PRM_Police Région Morges_6_2022</v>
      </c>
      <c r="H12850" s="18">
        <v>5649</v>
      </c>
      <c r="I12850" s="18" t="s">
        <v>264</v>
      </c>
      <c r="J12850" s="18">
        <v>2022</v>
      </c>
      <c r="K12850" s="19">
        <v>3.5900000000000001E-2</v>
      </c>
    </row>
    <row r="12851" spans="1:11" x14ac:dyDescent="0.25">
      <c r="A12851" t="s">
        <v>713</v>
      </c>
      <c r="B12851" t="s">
        <v>483</v>
      </c>
      <c r="C12851" t="s">
        <v>484</v>
      </c>
      <c r="D12851" t="str">
        <f>Clef_répartition[[#This Row],[Code association]]&amp;"_"&amp;Clef_répartition[[#This Row],[Nom association]]</f>
        <v>RAT_ Association intercommunale d’accueil de jour des enfants des Toblerones</v>
      </c>
      <c r="E12851">
        <f>COUNTIFS(D$2:D12851,Clef_répartition[[#This Row],[Code_Nom]],J$2:J12851,Clef_répartition[[#This Row],[Année]])</f>
        <v>1</v>
      </c>
      <c r="F12851">
        <f>IF(Clef_répartition[[#This Row],[Code_Nom]]=D12850,F12850-1,(COUNTIFS(Clef_répartition[Code_Nom],Clef_répartition[[#This Row],[Code_Nom]],Clef_répartition[Année],Clef_répartition[[#This Row],[Année]])))</f>
        <v>16</v>
      </c>
      <c r="G12851" t="str">
        <f>Clef_répartition[[#This Row],[Code_Nom]]&amp;"_"&amp;Clef_répartition[[#This Row],[Nombre]]&amp;"_"&amp;Clef_répartition[[#This Row],[Année]]</f>
        <v>RAT_ Association intercommunale d’accueil de jour des enfants des Toblerones_1_2022</v>
      </c>
      <c r="H12851" s="18">
        <v>5702</v>
      </c>
      <c r="I12851" s="18" t="s">
        <v>7</v>
      </c>
      <c r="J12851" s="18">
        <v>2022</v>
      </c>
      <c r="K12851" s="19">
        <v>8.1474109092919744E-2</v>
      </c>
    </row>
    <row r="12852" spans="1:11" x14ac:dyDescent="0.25">
      <c r="A12852" t="s">
        <v>713</v>
      </c>
      <c r="B12852" t="s">
        <v>483</v>
      </c>
      <c r="C12852" t="s">
        <v>484</v>
      </c>
      <c r="D12852" t="str">
        <f>Clef_répartition[[#This Row],[Code association]]&amp;"_"&amp;Clef_répartition[[#This Row],[Nom association]]</f>
        <v>RAT_ Association intercommunale d’accueil de jour des enfants des Toblerones</v>
      </c>
      <c r="E12852">
        <f>COUNTIFS(D$2:D12852,Clef_répartition[[#This Row],[Code_Nom]],J$2:J12852,Clef_répartition[[#This Row],[Année]])</f>
        <v>2</v>
      </c>
      <c r="F12852">
        <f>IF(Clef_répartition[[#This Row],[Code_Nom]]=D12851,F12851-1,(COUNTIFS(Clef_répartition[Code_Nom],Clef_répartition[[#This Row],[Code_Nom]],Clef_répartition[Année],Clef_répartition[[#This Row],[Année]])))</f>
        <v>15</v>
      </c>
      <c r="G12852" t="str">
        <f>Clef_répartition[[#This Row],[Code_Nom]]&amp;"_"&amp;Clef_répartition[[#This Row],[Nombre]]&amp;"_"&amp;Clef_répartition[[#This Row],[Année]]</f>
        <v>RAT_ Association intercommunale d’accueil de jour des enfants des Toblerones_2_2022</v>
      </c>
      <c r="H12852" s="18">
        <v>5704</v>
      </c>
      <c r="I12852" s="18" t="s">
        <v>16</v>
      </c>
      <c r="J12852" s="18">
        <v>2022</v>
      </c>
      <c r="K12852" s="19">
        <v>5.3661773243758815E-2</v>
      </c>
    </row>
    <row r="12853" spans="1:11" x14ac:dyDescent="0.25">
      <c r="A12853" t="s">
        <v>713</v>
      </c>
      <c r="B12853" t="s">
        <v>483</v>
      </c>
      <c r="C12853" t="s">
        <v>484</v>
      </c>
      <c r="D12853" t="str">
        <f>Clef_répartition[[#This Row],[Code association]]&amp;"_"&amp;Clef_répartition[[#This Row],[Nom association]]</f>
        <v>RAT_ Association intercommunale d’accueil de jour des enfants des Toblerones</v>
      </c>
      <c r="E12853">
        <f>COUNTIFS(D$2:D12853,Clef_répartition[[#This Row],[Code_Nom]],J$2:J12853,Clef_répartition[[#This Row],[Année]])</f>
        <v>3</v>
      </c>
      <c r="F12853">
        <f>IF(Clef_répartition[[#This Row],[Code_Nom]]=D12852,F12852-1,(COUNTIFS(Clef_répartition[Code_Nom],Clef_répartition[[#This Row],[Code_Nom]],Clef_répartition[Année],Clef_répartition[[#This Row],[Année]])))</f>
        <v>14</v>
      </c>
      <c r="G12853" t="str">
        <f>Clef_répartition[[#This Row],[Code_Nom]]&amp;"_"&amp;Clef_répartition[[#This Row],[Nombre]]&amp;"_"&amp;Clef_répartition[[#This Row],[Année]]</f>
        <v>RAT_ Association intercommunale d’accueil de jour des enfants des Toblerones_3_2022</v>
      </c>
      <c r="H12853" s="18">
        <v>5854</v>
      </c>
      <c r="I12853" s="18" t="s">
        <v>43</v>
      </c>
      <c r="J12853" s="18">
        <v>2022</v>
      </c>
      <c r="K12853" s="19">
        <v>1.1500926156313068E-2</v>
      </c>
    </row>
    <row r="12854" spans="1:11" x14ac:dyDescent="0.25">
      <c r="A12854" t="s">
        <v>713</v>
      </c>
      <c r="B12854" t="s">
        <v>483</v>
      </c>
      <c r="C12854" t="s">
        <v>484</v>
      </c>
      <c r="D12854" t="str">
        <f>Clef_répartition[[#This Row],[Code association]]&amp;"_"&amp;Clef_répartition[[#This Row],[Nom association]]</f>
        <v>RAT_ Association intercommunale d’accueil de jour des enfants des Toblerones</v>
      </c>
      <c r="E12854">
        <f>COUNTIFS(D$2:D12854,Clef_répartition[[#This Row],[Code_Nom]],J$2:J12854,Clef_répartition[[#This Row],[Année]])</f>
        <v>4</v>
      </c>
      <c r="F12854">
        <f>IF(Clef_répartition[[#This Row],[Code_Nom]]=D12853,F12853-1,(COUNTIFS(Clef_répartition[Code_Nom],Clef_répartition[[#This Row],[Code_Nom]],Clef_répartition[Année],Clef_répartition[[#This Row],[Année]])))</f>
        <v>13</v>
      </c>
      <c r="G12854" t="str">
        <f>Clef_répartition[[#This Row],[Code_Nom]]&amp;"_"&amp;Clef_répartition[[#This Row],[Nombre]]&amp;"_"&amp;Clef_répartition[[#This Row],[Année]]</f>
        <v>RAT_ Association intercommunale d’accueil de jour des enfants des Toblerones_4_2022</v>
      </c>
      <c r="H12854" s="18">
        <v>5710</v>
      </c>
      <c r="I12854" s="18" t="s">
        <v>69</v>
      </c>
      <c r="J12854" s="18">
        <v>2022</v>
      </c>
      <c r="K12854" s="19">
        <v>1.4044400210113077E-2</v>
      </c>
    </row>
    <row r="12855" spans="1:11" x14ac:dyDescent="0.25">
      <c r="A12855" t="s">
        <v>713</v>
      </c>
      <c r="B12855" t="s">
        <v>483</v>
      </c>
      <c r="C12855" t="s">
        <v>484</v>
      </c>
      <c r="D12855" t="str">
        <f>Clef_répartition[[#This Row],[Code association]]&amp;"_"&amp;Clef_répartition[[#This Row],[Nom association]]</f>
        <v>RAT_ Association intercommunale d’accueil de jour des enfants des Toblerones</v>
      </c>
      <c r="E12855">
        <f>COUNTIFS(D$2:D12855,Clef_répartition[[#This Row],[Code_Nom]],J$2:J12855,Clef_répartition[[#This Row],[Année]])</f>
        <v>5</v>
      </c>
      <c r="F12855">
        <f>IF(Clef_répartition[[#This Row],[Code_Nom]]=D12854,F12854-1,(COUNTIFS(Clef_répartition[Code_Nom],Clef_répartition[[#This Row],[Code_Nom]],Clef_répartition[Année],Clef_répartition[[#This Row],[Année]])))</f>
        <v>12</v>
      </c>
      <c r="G12855" t="str">
        <f>Clef_répartition[[#This Row],[Code_Nom]]&amp;"_"&amp;Clef_répartition[[#This Row],[Nombre]]&amp;"_"&amp;Clef_répartition[[#This Row],[Année]]</f>
        <v>RAT_ Association intercommunale d’accueil de jour des enfants des Toblerones_5_2022</v>
      </c>
      <c r="H12855" s="18">
        <v>5715</v>
      </c>
      <c r="I12855" s="18" t="s">
        <v>97</v>
      </c>
      <c r="J12855" s="18">
        <v>2022</v>
      </c>
      <c r="K12855" s="19">
        <v>3.1682839844073982E-2</v>
      </c>
    </row>
    <row r="12856" spans="1:11" x14ac:dyDescent="0.25">
      <c r="A12856" t="s">
        <v>713</v>
      </c>
      <c r="B12856" t="s">
        <v>483</v>
      </c>
      <c r="C12856" t="s">
        <v>484</v>
      </c>
      <c r="D12856" t="str">
        <f>Clef_répartition[[#This Row],[Code association]]&amp;"_"&amp;Clef_répartition[[#This Row],[Nom association]]</f>
        <v>RAT_ Association intercommunale d’accueil de jour des enfants des Toblerones</v>
      </c>
      <c r="E12856">
        <f>COUNTIFS(D$2:D12856,Clef_répartition[[#This Row],[Code_Nom]],J$2:J12856,Clef_répartition[[#This Row],[Année]])</f>
        <v>6</v>
      </c>
      <c r="F12856">
        <f>IF(Clef_répartition[[#This Row],[Code_Nom]]=D12855,F12855-1,(COUNTIFS(Clef_répartition[Code_Nom],Clef_répartition[[#This Row],[Code_Nom]],Clef_répartition[Année],Clef_répartition[[#This Row],[Année]])))</f>
        <v>11</v>
      </c>
      <c r="G12856" t="str">
        <f>Clef_répartition[[#This Row],[Code_Nom]]&amp;"_"&amp;Clef_répartition[[#This Row],[Nombre]]&amp;"_"&amp;Clef_répartition[[#This Row],[Année]]</f>
        <v>RAT_ Association intercommunale d’accueil de jour des enfants des Toblerones_6_2022</v>
      </c>
      <c r="H12856" s="18">
        <v>5718</v>
      </c>
      <c r="I12856" s="18" t="s">
        <v>120</v>
      </c>
      <c r="J12856" s="18">
        <v>2022</v>
      </c>
      <c r="K12856" s="19">
        <v>5.5901136269387079E-2</v>
      </c>
    </row>
    <row r="12857" spans="1:11" x14ac:dyDescent="0.25">
      <c r="A12857" t="s">
        <v>713</v>
      </c>
      <c r="B12857" t="s">
        <v>483</v>
      </c>
      <c r="C12857" t="s">
        <v>484</v>
      </c>
      <c r="D12857" t="str">
        <f>Clef_répartition[[#This Row],[Code association]]&amp;"_"&amp;Clef_répartition[[#This Row],[Nom association]]</f>
        <v>RAT_ Association intercommunale d’accueil de jour des enfants des Toblerones</v>
      </c>
      <c r="E12857">
        <f>COUNTIFS(D$2:D12857,Clef_répartition[[#This Row],[Code_Nom]],J$2:J12857,Clef_répartition[[#This Row],[Année]])</f>
        <v>7</v>
      </c>
      <c r="F12857">
        <f>IF(Clef_répartition[[#This Row],[Code_Nom]]=D12856,F12856-1,(COUNTIFS(Clef_répartition[Code_Nom],Clef_répartition[[#This Row],[Code_Nom]],Clef_répartition[Année],Clef_répartition[[#This Row],[Année]])))</f>
        <v>10</v>
      </c>
      <c r="G12857" t="str">
        <f>Clef_répartition[[#This Row],[Code_Nom]]&amp;"_"&amp;Clef_répartition[[#This Row],[Nombre]]&amp;"_"&amp;Clef_répartition[[#This Row],[Année]]</f>
        <v>RAT_ Association intercommunale d’accueil de jour des enfants des Toblerones_7_2022</v>
      </c>
      <c r="H12857" s="18">
        <v>5720</v>
      </c>
      <c r="I12857" s="18" t="s">
        <v>125</v>
      </c>
      <c r="J12857" s="18">
        <v>2022</v>
      </c>
      <c r="K12857" s="19">
        <v>2.7922921677587018E-2</v>
      </c>
    </row>
    <row r="12858" spans="1:11" x14ac:dyDescent="0.25">
      <c r="A12858" t="s">
        <v>713</v>
      </c>
      <c r="B12858" t="s">
        <v>483</v>
      </c>
      <c r="C12858" t="s">
        <v>484</v>
      </c>
      <c r="D12858" t="str">
        <f>Clef_répartition[[#This Row],[Code association]]&amp;"_"&amp;Clef_répartition[[#This Row],[Nom association]]</f>
        <v>RAT_ Association intercommunale d’accueil de jour des enfants des Toblerones</v>
      </c>
      <c r="E12858">
        <f>COUNTIFS(D$2:D12858,Clef_répartition[[#This Row],[Code_Nom]],J$2:J12858,Clef_répartition[[#This Row],[Année]])</f>
        <v>8</v>
      </c>
      <c r="F12858">
        <f>IF(Clef_répartition[[#This Row],[Code_Nom]]=D12857,F12857-1,(COUNTIFS(Clef_répartition[Code_Nom],Clef_répartition[[#This Row],[Code_Nom]],Clef_répartition[Année],Clef_répartition[[#This Row],[Année]])))</f>
        <v>9</v>
      </c>
      <c r="G12858" t="str">
        <f>Clef_répartition[[#This Row],[Code_Nom]]&amp;"_"&amp;Clef_répartition[[#This Row],[Nombre]]&amp;"_"&amp;Clef_répartition[[#This Row],[Année]]</f>
        <v>RAT_ Association intercommunale d’accueil de jour des enfants des Toblerones_8_2022</v>
      </c>
      <c r="H12858" s="18">
        <v>5721</v>
      </c>
      <c r="I12858" s="18" t="s">
        <v>126</v>
      </c>
      <c r="J12858" s="18">
        <v>2022</v>
      </c>
      <c r="K12858" s="19">
        <v>0.36786375825937906</v>
      </c>
    </row>
    <row r="12859" spans="1:11" x14ac:dyDescent="0.25">
      <c r="A12859" t="s">
        <v>713</v>
      </c>
      <c r="B12859" t="s">
        <v>483</v>
      </c>
      <c r="C12859" t="s">
        <v>484</v>
      </c>
      <c r="D12859" t="str">
        <f>Clef_répartition[[#This Row],[Code association]]&amp;"_"&amp;Clef_répartition[[#This Row],[Nom association]]</f>
        <v>RAT_ Association intercommunale d’accueil de jour des enfants des Toblerones</v>
      </c>
      <c r="E12859">
        <f>COUNTIFS(D$2:D12859,Clef_répartition[[#This Row],[Code_Nom]],J$2:J12859,Clef_répartition[[#This Row],[Année]])</f>
        <v>9</v>
      </c>
      <c r="F12859">
        <f>IF(Clef_répartition[[#This Row],[Code_Nom]]=D12858,F12858-1,(COUNTIFS(Clef_répartition[Code_Nom],Clef_répartition[[#This Row],[Code_Nom]],Clef_répartition[Année],Clef_répartition[[#This Row],[Année]])))</f>
        <v>8</v>
      </c>
      <c r="G12859" t="str">
        <f>Clef_répartition[[#This Row],[Code_Nom]]&amp;"_"&amp;Clef_répartition[[#This Row],[Nombre]]&amp;"_"&amp;Clef_répartition[[#This Row],[Année]]</f>
        <v>RAT_ Association intercommunale d’accueil de jour des enfants des Toblerones_9_2022</v>
      </c>
      <c r="H12859" s="18">
        <v>5731</v>
      </c>
      <c r="I12859" s="18" t="s">
        <v>157</v>
      </c>
      <c r="J12859" s="18">
        <v>2022</v>
      </c>
      <c r="K12859" s="19">
        <v>3.8345636006745738E-2</v>
      </c>
    </row>
    <row r="12860" spans="1:11" x14ac:dyDescent="0.25">
      <c r="A12860" t="s">
        <v>713</v>
      </c>
      <c r="B12860" t="s">
        <v>483</v>
      </c>
      <c r="C12860" t="s">
        <v>484</v>
      </c>
      <c r="D12860" t="str">
        <f>Clef_répartition[[#This Row],[Code association]]&amp;"_"&amp;Clef_répartition[[#This Row],[Nom association]]</f>
        <v>RAT_ Association intercommunale d’accueil de jour des enfants des Toblerones</v>
      </c>
      <c r="E12860">
        <f>COUNTIFS(D$2:D12860,Clef_répartition[[#This Row],[Code_Nom]],J$2:J12860,Clef_répartition[[#This Row],[Année]])</f>
        <v>10</v>
      </c>
      <c r="F12860">
        <f>IF(Clef_répartition[[#This Row],[Code_Nom]]=D12859,F12859-1,(COUNTIFS(Clef_répartition[Code_Nom],Clef_répartition[[#This Row],[Code_Nom]],Clef_répartition[Année],Clef_répartition[[#This Row],[Année]])))</f>
        <v>7</v>
      </c>
      <c r="G12860" t="str">
        <f>Clef_répartition[[#This Row],[Code_Nom]]&amp;"_"&amp;Clef_répartition[[#This Row],[Nombre]]&amp;"_"&amp;Clef_répartition[[#This Row],[Année]]</f>
        <v>RAT_ Association intercommunale d’accueil de jour des enfants des Toblerones_10_2022</v>
      </c>
      <c r="H12860" s="18">
        <v>5429</v>
      </c>
      <c r="I12860" s="18" t="s">
        <v>162</v>
      </c>
      <c r="J12860" s="18">
        <v>2022</v>
      </c>
      <c r="K12860" s="19">
        <v>1.4376157695391335E-2</v>
      </c>
    </row>
    <row r="12861" spans="1:11" x14ac:dyDescent="0.25">
      <c r="A12861" t="s">
        <v>713</v>
      </c>
      <c r="B12861" t="s">
        <v>483</v>
      </c>
      <c r="C12861" t="s">
        <v>484</v>
      </c>
      <c r="D12861" t="str">
        <f>Clef_répartition[[#This Row],[Code association]]&amp;"_"&amp;Clef_répartition[[#This Row],[Nom association]]</f>
        <v>RAT_ Association intercommunale d’accueil de jour des enfants des Toblerones</v>
      </c>
      <c r="E12861">
        <f>COUNTIFS(D$2:D12861,Clef_répartition[[#This Row],[Code_Nom]],J$2:J12861,Clef_répartition[[#This Row],[Année]])</f>
        <v>11</v>
      </c>
      <c r="F12861">
        <f>IF(Clef_répartition[[#This Row],[Code_Nom]]=D12860,F12860-1,(COUNTIFS(Clef_répartition[Code_Nom],Clef_répartition[[#This Row],[Code_Nom]],Clef_répartition[Année],Clef_répartition[[#This Row],[Année]])))</f>
        <v>6</v>
      </c>
      <c r="G12861" t="str">
        <f>Clef_répartition[[#This Row],[Code_Nom]]&amp;"_"&amp;Clef_répartition[[#This Row],[Nombre]]&amp;"_"&amp;Clef_répartition[[#This Row],[Année]]</f>
        <v>RAT_ Association intercommunale d’accueil de jour des enfants des Toblerones_11_2022</v>
      </c>
      <c r="H12861" s="18">
        <v>5430</v>
      </c>
      <c r="I12861" s="18" t="s">
        <v>171</v>
      </c>
      <c r="J12861" s="18">
        <v>2022</v>
      </c>
      <c r="K12861" s="19">
        <v>1.3408531696663072E-2</v>
      </c>
    </row>
    <row r="12862" spans="1:11" x14ac:dyDescent="0.25">
      <c r="A12862" t="s">
        <v>713</v>
      </c>
      <c r="B12862" t="s">
        <v>483</v>
      </c>
      <c r="C12862" t="s">
        <v>484</v>
      </c>
      <c r="D12862" t="str">
        <f>Clef_répartition[[#This Row],[Code association]]&amp;"_"&amp;Clef_répartition[[#This Row],[Nom association]]</f>
        <v>RAT_ Association intercommunale d’accueil de jour des enfants des Toblerones</v>
      </c>
      <c r="E12862">
        <f>COUNTIFS(D$2:D12862,Clef_répartition[[#This Row],[Code_Nom]],J$2:J12862,Clef_répartition[[#This Row],[Année]])</f>
        <v>12</v>
      </c>
      <c r="F12862">
        <f>IF(Clef_répartition[[#This Row],[Code_Nom]]=D12861,F12861-1,(COUNTIFS(Clef_répartition[Code_Nom],Clef_répartition[[#This Row],[Code_Nom]],Clef_répartition[Année],Clef_répartition[[#This Row],[Année]])))</f>
        <v>5</v>
      </c>
      <c r="G12862" t="str">
        <f>Clef_répartition[[#This Row],[Code_Nom]]&amp;"_"&amp;Clef_répartition[[#This Row],[Nombre]]&amp;"_"&amp;Clef_répartition[[#This Row],[Année]]</f>
        <v>RAT_ Association intercommunale d’accueil de jour des enfants des Toblerones_12_2022</v>
      </c>
      <c r="H12862" s="18">
        <v>5725</v>
      </c>
      <c r="I12862" s="18" t="s">
        <v>219</v>
      </c>
      <c r="J12862" s="18">
        <v>2022</v>
      </c>
      <c r="K12862" s="19">
        <v>0.11224461585247852</v>
      </c>
    </row>
    <row r="12863" spans="1:11" x14ac:dyDescent="0.25">
      <c r="A12863" t="s">
        <v>713</v>
      </c>
      <c r="B12863" t="s">
        <v>483</v>
      </c>
      <c r="C12863" t="s">
        <v>484</v>
      </c>
      <c r="D12863" t="str">
        <f>Clef_répartition[[#This Row],[Code association]]&amp;"_"&amp;Clef_répartition[[#This Row],[Nom association]]</f>
        <v>RAT_ Association intercommunale d’accueil de jour des enfants des Toblerones</v>
      </c>
      <c r="E12863">
        <f>COUNTIFS(D$2:D12863,Clef_répartition[[#This Row],[Code_Nom]],J$2:J12863,Clef_répartition[[#This Row],[Année]])</f>
        <v>13</v>
      </c>
      <c r="F12863">
        <f>IF(Clef_répartition[[#This Row],[Code_Nom]]=D12862,F12862-1,(COUNTIFS(Clef_répartition[Code_Nom],Clef_répartition[[#This Row],[Code_Nom]],Clef_répartition[Année],Clef_répartition[[#This Row],[Année]])))</f>
        <v>4</v>
      </c>
      <c r="G12863" t="str">
        <f>Clef_répartition[[#This Row],[Code_Nom]]&amp;"_"&amp;Clef_répartition[[#This Row],[Nombre]]&amp;"_"&amp;Clef_répartition[[#This Row],[Année]]</f>
        <v>RAT_ Association intercommunale d’accueil de jour des enfants des Toblerones_13_2022</v>
      </c>
      <c r="H12863" s="18">
        <v>5727</v>
      </c>
      <c r="I12863" s="18" t="s">
        <v>243</v>
      </c>
      <c r="J12863" s="18">
        <v>2022</v>
      </c>
      <c r="K12863" s="19">
        <v>7.6165989328467562E-2</v>
      </c>
    </row>
    <row r="12864" spans="1:11" x14ac:dyDescent="0.25">
      <c r="A12864" t="s">
        <v>713</v>
      </c>
      <c r="B12864" t="s">
        <v>483</v>
      </c>
      <c r="C12864" t="s">
        <v>484</v>
      </c>
      <c r="D12864" t="str">
        <f>Clef_répartition[[#This Row],[Code association]]&amp;"_"&amp;Clef_répartition[[#This Row],[Nom association]]</f>
        <v>RAT_ Association intercommunale d’accueil de jour des enfants des Toblerones</v>
      </c>
      <c r="E12864">
        <f>COUNTIFS(D$2:D12864,Clef_répartition[[#This Row],[Code_Nom]],J$2:J12864,Clef_répartition[[#This Row],[Année]])</f>
        <v>14</v>
      </c>
      <c r="F12864">
        <f>IF(Clef_répartition[[#This Row],[Code_Nom]]=D12863,F12863-1,(COUNTIFS(Clef_répartition[Code_Nom],Clef_répartition[[#This Row],[Code_Nom]],Clef_répartition[Année],Clef_répartition[[#This Row],[Année]])))</f>
        <v>3</v>
      </c>
      <c r="G12864" t="str">
        <f>Clef_répartition[[#This Row],[Code_Nom]]&amp;"_"&amp;Clef_répartition[[#This Row],[Nombre]]&amp;"_"&amp;Clef_répartition[[#This Row],[Année]]</f>
        <v>RAT_ Association intercommunale d’accueil de jour des enfants des Toblerones_14_2022</v>
      </c>
      <c r="H12864" s="18">
        <v>5434</v>
      </c>
      <c r="I12864" s="18" t="s">
        <v>244</v>
      </c>
      <c r="J12864" s="18">
        <v>2022</v>
      </c>
      <c r="K12864" s="19">
        <v>2.9637002018191368E-2</v>
      </c>
    </row>
    <row r="12865" spans="1:11" x14ac:dyDescent="0.25">
      <c r="A12865" t="s">
        <v>713</v>
      </c>
      <c r="B12865" t="s">
        <v>483</v>
      </c>
      <c r="C12865" t="s">
        <v>484</v>
      </c>
      <c r="D12865" t="str">
        <f>Clef_répartition[[#This Row],[Code association]]&amp;"_"&amp;Clef_répartition[[#This Row],[Nom association]]</f>
        <v>RAT_ Association intercommunale d’accueil de jour des enfants des Toblerones</v>
      </c>
      <c r="E12865">
        <f>COUNTIFS(D$2:D12865,Clef_répartition[[#This Row],[Code_Nom]],J$2:J12865,Clef_répartition[[#This Row],[Année]])</f>
        <v>15</v>
      </c>
      <c r="F12865">
        <f>IF(Clef_répartition[[#This Row],[Code_Nom]]=D12864,F12864-1,(COUNTIFS(Clef_répartition[Code_Nom],Clef_répartition[[#This Row],[Code_Nom]],Clef_répartition[Année],Clef_répartition[[#This Row],[Année]])))</f>
        <v>2</v>
      </c>
      <c r="G12865" t="str">
        <f>Clef_répartition[[#This Row],[Code_Nom]]&amp;"_"&amp;Clef_répartition[[#This Row],[Nombre]]&amp;"_"&amp;Clef_répartition[[#This Row],[Année]]</f>
        <v>RAT_ Association intercommunale d’accueil de jour des enfants des Toblerones_15_2022</v>
      </c>
      <c r="H12865" s="18">
        <v>5730</v>
      </c>
      <c r="I12865" s="18" t="s">
        <v>265</v>
      </c>
      <c r="J12865" s="18">
        <v>2022</v>
      </c>
      <c r="K12865" s="19">
        <v>3.9783251776284861E-2</v>
      </c>
    </row>
    <row r="12866" spans="1:11" x14ac:dyDescent="0.25">
      <c r="A12866" t="s">
        <v>713</v>
      </c>
      <c r="B12866" t="s">
        <v>483</v>
      </c>
      <c r="C12866" t="s">
        <v>484</v>
      </c>
      <c r="D12866" t="str">
        <f>Clef_répartition[[#This Row],[Code association]]&amp;"_"&amp;Clef_répartition[[#This Row],[Nom association]]</f>
        <v>RAT_ Association intercommunale d’accueil de jour des enfants des Toblerones</v>
      </c>
      <c r="E12866">
        <f>COUNTIFS(D$2:D12866,Clef_répartition[[#This Row],[Code_Nom]],J$2:J12866,Clef_répartition[[#This Row],[Année]])</f>
        <v>16</v>
      </c>
      <c r="F12866">
        <f>IF(Clef_répartition[[#This Row],[Code_Nom]]=D12865,F12865-1,(COUNTIFS(Clef_répartition[Code_Nom],Clef_répartition[[#This Row],[Code_Nom]],Clef_répartition[Année],Clef_répartition[[#This Row],[Année]])))</f>
        <v>1</v>
      </c>
      <c r="G12866" t="str">
        <f>Clef_répartition[[#This Row],[Code_Nom]]&amp;"_"&amp;Clef_répartition[[#This Row],[Nombre]]&amp;"_"&amp;Clef_répartition[[#This Row],[Année]]</f>
        <v>RAT_ Association intercommunale d’accueil de jour des enfants des Toblerones_16_2022</v>
      </c>
      <c r="H12866" s="18">
        <v>5732</v>
      </c>
      <c r="I12866" s="18" t="s">
        <v>279</v>
      </c>
      <c r="J12866" s="18">
        <v>2022</v>
      </c>
      <c r="K12866" s="19">
        <v>3.198695087224572E-2</v>
      </c>
    </row>
    <row r="12867" spans="1:11" x14ac:dyDescent="0.25">
      <c r="A12867" t="s">
        <v>713</v>
      </c>
      <c r="B12867" t="s">
        <v>622</v>
      </c>
      <c r="C12867" t="s">
        <v>622</v>
      </c>
      <c r="D12867" t="str">
        <f>Clef_répartition[[#This Row],[Code association]]&amp;"_"&amp;Clef_répartition[[#This Row],[Nom association]]</f>
        <v>Région de Nyon_Région de Nyon</v>
      </c>
      <c r="E12867">
        <f>COUNTIFS(D$2:D12867,Clef_répartition[[#This Row],[Code_Nom]],J$2:J12867,Clef_répartition[[#This Row],[Année]])</f>
        <v>1</v>
      </c>
      <c r="F12867">
        <f>IF(Clef_répartition[[#This Row],[Code_Nom]]=D12866,F12866-1,(COUNTIFS(Clef_répartition[Code_Nom],Clef_répartition[[#This Row],[Code_Nom]],Clef_répartition[Année],Clef_répartition[[#This Row],[Année]])))</f>
        <v>41</v>
      </c>
      <c r="G12867" t="str">
        <f>Clef_répartition[[#This Row],[Code_Nom]]&amp;"_"&amp;Clef_répartition[[#This Row],[Nombre]]&amp;"_"&amp;Clef_répartition[[#This Row],[Année]]</f>
        <v>Région de Nyon_Région de Nyon_1_2022</v>
      </c>
      <c r="H12867" s="18">
        <v>5701</v>
      </c>
      <c r="I12867" s="18" t="s">
        <v>5</v>
      </c>
      <c r="J12867" s="18">
        <v>2022</v>
      </c>
      <c r="K12867" s="19">
        <v>2.5633083766781659E-3</v>
      </c>
    </row>
    <row r="12868" spans="1:11" x14ac:dyDescent="0.25">
      <c r="A12868" t="s">
        <v>713</v>
      </c>
      <c r="B12868" t="s">
        <v>622</v>
      </c>
      <c r="C12868" t="s">
        <v>622</v>
      </c>
      <c r="D12868" t="str">
        <f>Clef_répartition[[#This Row],[Code association]]&amp;"_"&amp;Clef_répartition[[#This Row],[Nom association]]</f>
        <v>Région de Nyon_Région de Nyon</v>
      </c>
      <c r="E12868">
        <f>COUNTIFS(D$2:D12868,Clef_répartition[[#This Row],[Code_Nom]],J$2:J12868,Clef_répartition[[#This Row],[Année]])</f>
        <v>2</v>
      </c>
      <c r="F12868">
        <f>IF(Clef_répartition[[#This Row],[Code_Nom]]=D12867,F12867-1,(COUNTIFS(Clef_répartition[Code_Nom],Clef_répartition[[#This Row],[Code_Nom]],Clef_répartition[Année],Clef_répartition[[#This Row],[Année]])))</f>
        <v>40</v>
      </c>
      <c r="G12868" t="str">
        <f>Clef_répartition[[#This Row],[Code_Nom]]&amp;"_"&amp;Clef_répartition[[#This Row],[Nombre]]&amp;"_"&amp;Clef_répartition[[#This Row],[Année]]</f>
        <v>Région de Nyon_Région de Nyon_2_2022</v>
      </c>
      <c r="H12868" s="18">
        <v>5702</v>
      </c>
      <c r="I12868" s="18" t="s">
        <v>7</v>
      </c>
      <c r="J12868" s="18">
        <v>2022</v>
      </c>
      <c r="K12868" s="19">
        <v>3.1550053936280423E-2</v>
      </c>
    </row>
    <row r="12869" spans="1:11" x14ac:dyDescent="0.25">
      <c r="A12869" t="s">
        <v>713</v>
      </c>
      <c r="B12869" t="s">
        <v>622</v>
      </c>
      <c r="C12869" t="s">
        <v>622</v>
      </c>
      <c r="D12869" t="str">
        <f>Clef_répartition[[#This Row],[Code association]]&amp;"_"&amp;Clef_répartition[[#This Row],[Nom association]]</f>
        <v>Région de Nyon_Région de Nyon</v>
      </c>
      <c r="E12869">
        <f>COUNTIFS(D$2:D12869,Clef_répartition[[#This Row],[Code_Nom]],J$2:J12869,Clef_répartition[[#This Row],[Année]])</f>
        <v>3</v>
      </c>
      <c r="F12869">
        <f>IF(Clef_répartition[[#This Row],[Code_Nom]]=D12868,F12868-1,(COUNTIFS(Clef_répartition[Code_Nom],Clef_répartition[[#This Row],[Code_Nom]],Clef_répartition[Année],Clef_répartition[[#This Row],[Année]])))</f>
        <v>39</v>
      </c>
      <c r="G12869" t="str">
        <f>Clef_répartition[[#This Row],[Code_Nom]]&amp;"_"&amp;Clef_répartition[[#This Row],[Nombre]]&amp;"_"&amp;Clef_répartition[[#This Row],[Année]]</f>
        <v>Région de Nyon_Région de Nyon_3_2022</v>
      </c>
      <c r="H12869" s="18">
        <v>5704</v>
      </c>
      <c r="I12869" s="18" t="s">
        <v>16</v>
      </c>
      <c r="J12869" s="18">
        <v>2022</v>
      </c>
      <c r="K12869" s="19">
        <v>2.0698715141676191E-2</v>
      </c>
    </row>
    <row r="12870" spans="1:11" x14ac:dyDescent="0.25">
      <c r="A12870" t="s">
        <v>713</v>
      </c>
      <c r="B12870" t="s">
        <v>622</v>
      </c>
      <c r="C12870" t="s">
        <v>622</v>
      </c>
      <c r="D12870" t="str">
        <f>Clef_répartition[[#This Row],[Code association]]&amp;"_"&amp;Clef_répartition[[#This Row],[Nom association]]</f>
        <v>Région de Nyon_Région de Nyon</v>
      </c>
      <c r="E12870">
        <f>COUNTIFS(D$2:D12870,Clef_répartition[[#This Row],[Code_Nom]],J$2:J12870,Clef_répartition[[#This Row],[Année]])</f>
        <v>4</v>
      </c>
      <c r="F12870">
        <f>IF(Clef_répartition[[#This Row],[Code_Nom]]=D12869,F12869-1,(COUNTIFS(Clef_répartition[Code_Nom],Clef_répartition[[#This Row],[Code_Nom]],Clef_répartition[Année],Clef_répartition[[#This Row],[Année]])))</f>
        <v>38</v>
      </c>
      <c r="G12870" t="str">
        <f>Clef_répartition[[#This Row],[Code_Nom]]&amp;"_"&amp;Clef_répartition[[#This Row],[Nombre]]&amp;"_"&amp;Clef_répartition[[#This Row],[Année]]</f>
        <v>Région de Nyon_Région de Nyon_4_2022</v>
      </c>
      <c r="H12870" s="18">
        <v>5706</v>
      </c>
      <c r="I12870" s="18" t="s">
        <v>29</v>
      </c>
      <c r="J12870" s="18">
        <v>2022</v>
      </c>
      <c r="K12870" s="19">
        <v>1.2079590725095858E-2</v>
      </c>
    </row>
    <row r="12871" spans="1:11" x14ac:dyDescent="0.25">
      <c r="A12871" t="s">
        <v>713</v>
      </c>
      <c r="B12871" t="s">
        <v>622</v>
      </c>
      <c r="C12871" t="s">
        <v>622</v>
      </c>
      <c r="D12871" t="str">
        <f>Clef_répartition[[#This Row],[Code association]]&amp;"_"&amp;Clef_répartition[[#This Row],[Nom association]]</f>
        <v>Région de Nyon_Région de Nyon</v>
      </c>
      <c r="E12871">
        <f>COUNTIFS(D$2:D12871,Clef_répartition[[#This Row],[Code_Nom]],J$2:J12871,Clef_répartition[[#This Row],[Année]])</f>
        <v>5</v>
      </c>
      <c r="F12871">
        <f>IF(Clef_répartition[[#This Row],[Code_Nom]]=D12870,F12870-1,(COUNTIFS(Clef_répartition[Code_Nom],Clef_répartition[[#This Row],[Code_Nom]],Clef_répartition[Année],Clef_répartition[[#This Row],[Année]])))</f>
        <v>37</v>
      </c>
      <c r="G12871" t="str">
        <f>Clef_répartition[[#This Row],[Code_Nom]]&amp;"_"&amp;Clef_répartition[[#This Row],[Nombre]]&amp;"_"&amp;Clef_répartition[[#This Row],[Année]]</f>
        <v>Région de Nyon_Région de Nyon_5_2022</v>
      </c>
      <c r="H12871" s="18">
        <v>5852</v>
      </c>
      <c r="I12871" s="18" t="s">
        <v>41</v>
      </c>
      <c r="J12871" s="18">
        <v>2022</v>
      </c>
      <c r="K12871" s="19">
        <v>5.3722671394546562E-3</v>
      </c>
    </row>
    <row r="12872" spans="1:11" x14ac:dyDescent="0.25">
      <c r="A12872" t="s">
        <v>713</v>
      </c>
      <c r="B12872" t="s">
        <v>622</v>
      </c>
      <c r="C12872" t="s">
        <v>622</v>
      </c>
      <c r="D12872" t="str">
        <f>Clef_répartition[[#This Row],[Code association]]&amp;"_"&amp;Clef_répartition[[#This Row],[Nom association]]</f>
        <v>Région de Nyon_Région de Nyon</v>
      </c>
      <c r="E12872">
        <f>COUNTIFS(D$2:D12872,Clef_répartition[[#This Row],[Code_Nom]],J$2:J12872,Clef_répartition[[#This Row],[Année]])</f>
        <v>6</v>
      </c>
      <c r="F12872">
        <f>IF(Clef_répartition[[#This Row],[Code_Nom]]=D12871,F12871-1,(COUNTIFS(Clef_répartition[Code_Nom],Clef_répartition[[#This Row],[Code_Nom]],Clef_répartition[Année],Clef_répartition[[#This Row],[Année]])))</f>
        <v>36</v>
      </c>
      <c r="G12872" t="str">
        <f>Clef_répartition[[#This Row],[Code_Nom]]&amp;"_"&amp;Clef_répartition[[#This Row],[Nombre]]&amp;"_"&amp;Clef_répartition[[#This Row],[Année]]</f>
        <v>Région de Nyon_Région de Nyon_6_2022</v>
      </c>
      <c r="H12872" s="18">
        <v>5853</v>
      </c>
      <c r="I12872" s="18" t="s">
        <v>42</v>
      </c>
      <c r="J12872" s="18">
        <v>2022</v>
      </c>
      <c r="K12872" s="19">
        <v>8.181225902231146E-3</v>
      </c>
    </row>
    <row r="12873" spans="1:11" x14ac:dyDescent="0.25">
      <c r="A12873" t="s">
        <v>713</v>
      </c>
      <c r="B12873" t="s">
        <v>622</v>
      </c>
      <c r="C12873" t="s">
        <v>622</v>
      </c>
      <c r="D12873" t="str">
        <f>Clef_répartition[[#This Row],[Code association]]&amp;"_"&amp;Clef_répartition[[#This Row],[Nom association]]</f>
        <v>Région de Nyon_Région de Nyon</v>
      </c>
      <c r="E12873">
        <f>COUNTIFS(D$2:D12873,Clef_répartition[[#This Row],[Code_Nom]],J$2:J12873,Clef_répartition[[#This Row],[Année]])</f>
        <v>7</v>
      </c>
      <c r="F12873">
        <f>IF(Clef_répartition[[#This Row],[Code_Nom]]=D12872,F12872-1,(COUNTIFS(Clef_répartition[Code_Nom],Clef_répartition[[#This Row],[Code_Nom]],Clef_répartition[Année],Clef_répartition[[#This Row],[Année]])))</f>
        <v>35</v>
      </c>
      <c r="G12873" t="str">
        <f>Clef_répartition[[#This Row],[Code_Nom]]&amp;"_"&amp;Clef_répartition[[#This Row],[Nombre]]&amp;"_"&amp;Clef_répartition[[#This Row],[Année]]</f>
        <v>Région de Nyon_Région de Nyon_7_2022</v>
      </c>
      <c r="H12873" s="18">
        <v>5854</v>
      </c>
      <c r="I12873" s="18" t="s">
        <v>43</v>
      </c>
      <c r="J12873" s="18">
        <v>2022</v>
      </c>
      <c r="K12873" s="19">
        <v>4.4217069497698366E-3</v>
      </c>
    </row>
    <row r="12874" spans="1:11" x14ac:dyDescent="0.25">
      <c r="A12874" t="s">
        <v>713</v>
      </c>
      <c r="B12874" t="s">
        <v>622</v>
      </c>
      <c r="C12874" t="s">
        <v>622</v>
      </c>
      <c r="D12874" t="str">
        <f>Clef_répartition[[#This Row],[Code association]]&amp;"_"&amp;Clef_répartition[[#This Row],[Nom association]]</f>
        <v>Région de Nyon_Région de Nyon</v>
      </c>
      <c r="E12874">
        <f>COUNTIFS(D$2:D12874,Clef_répartition[[#This Row],[Code_Nom]],J$2:J12874,Clef_répartition[[#This Row],[Année]])</f>
        <v>8</v>
      </c>
      <c r="F12874">
        <f>IF(Clef_répartition[[#This Row],[Code_Nom]]=D12873,F12873-1,(COUNTIFS(Clef_répartition[Code_Nom],Clef_répartition[[#This Row],[Code_Nom]],Clef_répartition[Année],Clef_répartition[[#This Row],[Année]])))</f>
        <v>34</v>
      </c>
      <c r="G12874" t="str">
        <f>Clef_répartition[[#This Row],[Code_Nom]]&amp;"_"&amp;Clef_répartition[[#This Row],[Nombre]]&amp;"_"&amp;Clef_répartition[[#This Row],[Année]]</f>
        <v>Région de Nyon_Région de Nyon_8_2022</v>
      </c>
      <c r="H12874" s="18">
        <v>5707</v>
      </c>
      <c r="I12874" s="18" t="s">
        <v>52</v>
      </c>
      <c r="J12874" s="18">
        <v>2022</v>
      </c>
      <c r="K12874" s="19">
        <v>1.4034113362312958E-2</v>
      </c>
    </row>
    <row r="12875" spans="1:11" x14ac:dyDescent="0.25">
      <c r="A12875" t="s">
        <v>713</v>
      </c>
      <c r="B12875" t="s">
        <v>622</v>
      </c>
      <c r="C12875" t="s">
        <v>622</v>
      </c>
      <c r="D12875" t="str">
        <f>Clef_répartition[[#This Row],[Code association]]&amp;"_"&amp;Clef_répartition[[#This Row],[Nom association]]</f>
        <v>Région de Nyon_Région de Nyon</v>
      </c>
      <c r="E12875">
        <f>COUNTIFS(D$2:D12875,Clef_répartition[[#This Row],[Code_Nom]],J$2:J12875,Clef_répartition[[#This Row],[Année]])</f>
        <v>9</v>
      </c>
      <c r="F12875">
        <f>IF(Clef_répartition[[#This Row],[Code_Nom]]=D12874,F12874-1,(COUNTIFS(Clef_répartition[Code_Nom],Clef_répartition[[#This Row],[Code_Nom]],Clef_répartition[Année],Clef_répartition[[#This Row],[Année]])))</f>
        <v>33</v>
      </c>
      <c r="G12875" t="str">
        <f>Clef_répartition[[#This Row],[Code_Nom]]&amp;"_"&amp;Clef_répartition[[#This Row],[Nombre]]&amp;"_"&amp;Clef_répartition[[#This Row],[Année]]</f>
        <v>Région de Nyon_Région de Nyon_9_2022</v>
      </c>
      <c r="H12875" s="18">
        <v>5708</v>
      </c>
      <c r="I12875" s="18" t="s">
        <v>53</v>
      </c>
      <c r="J12875" s="18">
        <v>2022</v>
      </c>
      <c r="K12875" s="19">
        <v>1.0883380149312711E-2</v>
      </c>
    </row>
    <row r="12876" spans="1:11" x14ac:dyDescent="0.25">
      <c r="A12876" t="s">
        <v>713</v>
      </c>
      <c r="B12876" t="s">
        <v>622</v>
      </c>
      <c r="C12876" t="s">
        <v>622</v>
      </c>
      <c r="D12876" t="str">
        <f>Clef_répartition[[#This Row],[Code association]]&amp;"_"&amp;Clef_répartition[[#This Row],[Nom association]]</f>
        <v>Région de Nyon_Région de Nyon</v>
      </c>
      <c r="E12876">
        <f>COUNTIFS(D$2:D12876,Clef_répartition[[#This Row],[Code_Nom]],J$2:J12876,Clef_répartition[[#This Row],[Année]])</f>
        <v>10</v>
      </c>
      <c r="F12876">
        <f>IF(Clef_répartition[[#This Row],[Code_Nom]]=D12875,F12875-1,(COUNTIFS(Clef_répartition[Code_Nom],Clef_répartition[[#This Row],[Code_Nom]],Clef_répartition[Année],Clef_répartition[[#This Row],[Année]])))</f>
        <v>32</v>
      </c>
      <c r="G12876" t="str">
        <f>Clef_répartition[[#This Row],[Code_Nom]]&amp;"_"&amp;Clef_répartition[[#This Row],[Nombre]]&amp;"_"&amp;Clef_répartition[[#This Row],[Année]]</f>
        <v>Région de Nyon_Région de Nyon_10_2022</v>
      </c>
      <c r="H12876" s="18">
        <v>5710</v>
      </c>
      <c r="I12876" s="18" t="s">
        <v>69</v>
      </c>
      <c r="J12876" s="18">
        <v>2022</v>
      </c>
      <c r="K12876" s="19">
        <v>5.3295453331766865E-3</v>
      </c>
    </row>
    <row r="12877" spans="1:11" x14ac:dyDescent="0.25">
      <c r="A12877" t="s">
        <v>713</v>
      </c>
      <c r="B12877" t="s">
        <v>622</v>
      </c>
      <c r="C12877" t="s">
        <v>622</v>
      </c>
      <c r="D12877" t="str">
        <f>Clef_répartition[[#This Row],[Code association]]&amp;"_"&amp;Clef_répartition[[#This Row],[Nom association]]</f>
        <v>Région de Nyon_Région de Nyon</v>
      </c>
      <c r="E12877">
        <f>COUNTIFS(D$2:D12877,Clef_répartition[[#This Row],[Code_Nom]],J$2:J12877,Clef_répartition[[#This Row],[Année]])</f>
        <v>11</v>
      </c>
      <c r="F12877">
        <f>IF(Clef_répartition[[#This Row],[Code_Nom]]=D12876,F12876-1,(COUNTIFS(Clef_répartition[Code_Nom],Clef_répartition[[#This Row],[Code_Nom]],Clef_répartition[Année],Clef_répartition[[#This Row],[Année]])))</f>
        <v>31</v>
      </c>
      <c r="G12877" t="str">
        <f>Clef_répartition[[#This Row],[Code_Nom]]&amp;"_"&amp;Clef_répartition[[#This Row],[Nombre]]&amp;"_"&amp;Clef_répartition[[#This Row],[Année]]</f>
        <v>Région de Nyon_Région de Nyon_11_2022</v>
      </c>
      <c r="H12877" s="18">
        <v>5712</v>
      </c>
      <c r="I12877" s="18" t="s">
        <v>72</v>
      </c>
      <c r="J12877" s="18">
        <v>2022</v>
      </c>
      <c r="K12877" s="19">
        <v>3.4006557797263672E-2</v>
      </c>
    </row>
    <row r="12878" spans="1:11" x14ac:dyDescent="0.25">
      <c r="A12878" t="s">
        <v>713</v>
      </c>
      <c r="B12878" t="s">
        <v>622</v>
      </c>
      <c r="C12878" t="s">
        <v>622</v>
      </c>
      <c r="D12878" t="str">
        <f>Clef_répartition[[#This Row],[Code association]]&amp;"_"&amp;Clef_répartition[[#This Row],[Nom association]]</f>
        <v>Région de Nyon_Région de Nyon</v>
      </c>
      <c r="E12878">
        <f>COUNTIFS(D$2:D12878,Clef_répartition[[#This Row],[Code_Nom]],J$2:J12878,Clef_répartition[[#This Row],[Année]])</f>
        <v>12</v>
      </c>
      <c r="F12878">
        <f>IF(Clef_répartition[[#This Row],[Code_Nom]]=D12877,F12877-1,(COUNTIFS(Clef_répartition[Code_Nom],Clef_répartition[[#This Row],[Code_Nom]],Clef_répartition[Année],Clef_répartition[[#This Row],[Année]])))</f>
        <v>30</v>
      </c>
      <c r="G12878" t="str">
        <f>Clef_répartition[[#This Row],[Code_Nom]]&amp;"_"&amp;Clef_répartition[[#This Row],[Nombre]]&amp;"_"&amp;Clef_répartition[[#This Row],[Année]]</f>
        <v>Région de Nyon_Région de Nyon_12_2022</v>
      </c>
      <c r="H12878" s="18">
        <v>5713</v>
      </c>
      <c r="I12878" s="18" t="s">
        <v>80</v>
      </c>
      <c r="J12878" s="18">
        <v>2022</v>
      </c>
      <c r="K12878" s="19">
        <v>2.5173824349293487E-2</v>
      </c>
    </row>
    <row r="12879" spans="1:11" x14ac:dyDescent="0.25">
      <c r="A12879" t="s">
        <v>713</v>
      </c>
      <c r="B12879" t="s">
        <v>622</v>
      </c>
      <c r="C12879" t="s">
        <v>622</v>
      </c>
      <c r="D12879" t="str">
        <f>Clef_répartition[[#This Row],[Code association]]&amp;"_"&amp;Clef_répartition[[#This Row],[Nom association]]</f>
        <v>Région de Nyon_Région de Nyon</v>
      </c>
      <c r="E12879">
        <f>COUNTIFS(D$2:D12879,Clef_répartition[[#This Row],[Code_Nom]],J$2:J12879,Clef_répartition[[#This Row],[Année]])</f>
        <v>13</v>
      </c>
      <c r="F12879">
        <f>IF(Clef_répartition[[#This Row],[Code_Nom]]=D12878,F12878-1,(COUNTIFS(Clef_répartition[Code_Nom],Clef_répartition[[#This Row],[Code_Nom]],Clef_répartition[Année],Clef_répartition[[#This Row],[Année]])))</f>
        <v>29</v>
      </c>
      <c r="G12879" t="str">
        <f>Clef_répartition[[#This Row],[Code_Nom]]&amp;"_"&amp;Clef_répartition[[#This Row],[Nombre]]&amp;"_"&amp;Clef_répartition[[#This Row],[Année]]</f>
        <v>Région de Nyon_Région de Nyon_13_2022</v>
      </c>
      <c r="H12879" s="18">
        <v>5714</v>
      </c>
      <c r="I12879" s="18" t="s">
        <v>81</v>
      </c>
      <c r="J12879" s="18">
        <v>2022</v>
      </c>
      <c r="K12879" s="19">
        <v>1.3168996785184078E-2</v>
      </c>
    </row>
    <row r="12880" spans="1:11" x14ac:dyDescent="0.25">
      <c r="A12880" t="s">
        <v>713</v>
      </c>
      <c r="B12880" t="s">
        <v>622</v>
      </c>
      <c r="C12880" t="s">
        <v>622</v>
      </c>
      <c r="D12880" t="str">
        <f>Clef_répartition[[#This Row],[Code association]]&amp;"_"&amp;Clef_répartition[[#This Row],[Nom association]]</f>
        <v>Région de Nyon_Région de Nyon</v>
      </c>
      <c r="E12880">
        <f>COUNTIFS(D$2:D12880,Clef_répartition[[#This Row],[Code_Nom]],J$2:J12880,Clef_répartition[[#This Row],[Année]])</f>
        <v>14</v>
      </c>
      <c r="F12880">
        <f>IF(Clef_répartition[[#This Row],[Code_Nom]]=D12879,F12879-1,(COUNTIFS(Clef_répartition[Code_Nom],Clef_répartition[[#This Row],[Code_Nom]],Clef_répartition[Année],Clef_répartition[[#This Row],[Année]])))</f>
        <v>28</v>
      </c>
      <c r="G12880" t="str">
        <f>Clef_répartition[[#This Row],[Code_Nom]]&amp;"_"&amp;Clef_répartition[[#This Row],[Nombre]]&amp;"_"&amp;Clef_répartition[[#This Row],[Année]]</f>
        <v>Région de Nyon_Région de Nyon_14_2022</v>
      </c>
      <c r="H12880" s="18">
        <v>5715</v>
      </c>
      <c r="I12880" s="18" t="s">
        <v>97</v>
      </c>
      <c r="J12880" s="18">
        <v>2022</v>
      </c>
      <c r="K12880" s="19">
        <v>1.1919383951553472E-2</v>
      </c>
    </row>
    <row r="12881" spans="1:11" x14ac:dyDescent="0.25">
      <c r="A12881" t="s">
        <v>713</v>
      </c>
      <c r="B12881" t="s">
        <v>622</v>
      </c>
      <c r="C12881" t="s">
        <v>622</v>
      </c>
      <c r="D12881" t="str">
        <f>Clef_répartition[[#This Row],[Code association]]&amp;"_"&amp;Clef_répartition[[#This Row],[Nom association]]</f>
        <v>Région de Nyon_Région de Nyon</v>
      </c>
      <c r="E12881">
        <f>COUNTIFS(D$2:D12881,Clef_répartition[[#This Row],[Code_Nom]],J$2:J12881,Clef_répartition[[#This Row],[Année]])</f>
        <v>15</v>
      </c>
      <c r="F12881">
        <f>IF(Clef_répartition[[#This Row],[Code_Nom]]=D12880,F12880-1,(COUNTIFS(Clef_répartition[Code_Nom],Clef_répartition[[#This Row],[Code_Nom]],Clef_répartition[Année],Clef_répartition[[#This Row],[Année]])))</f>
        <v>27</v>
      </c>
      <c r="G12881" t="str">
        <f>Clef_répartition[[#This Row],[Code_Nom]]&amp;"_"&amp;Clef_répartition[[#This Row],[Nombre]]&amp;"_"&amp;Clef_répartition[[#This Row],[Année]]</f>
        <v>Région de Nyon_Région de Nyon_15_2022</v>
      </c>
      <c r="H12881" s="18">
        <v>5855</v>
      </c>
      <c r="I12881" s="18" t="s">
        <v>98</v>
      </c>
      <c r="J12881" s="18">
        <v>2022</v>
      </c>
      <c r="K12881" s="19">
        <v>6.7393649403496778E-3</v>
      </c>
    </row>
    <row r="12882" spans="1:11" x14ac:dyDescent="0.25">
      <c r="A12882" t="s">
        <v>713</v>
      </c>
      <c r="B12882" t="s">
        <v>622</v>
      </c>
      <c r="C12882" t="s">
        <v>622</v>
      </c>
      <c r="D12882" t="str">
        <f>Clef_répartition[[#This Row],[Code association]]&amp;"_"&amp;Clef_répartition[[#This Row],[Nom association]]</f>
        <v>Région de Nyon_Région de Nyon</v>
      </c>
      <c r="E12882">
        <f>COUNTIFS(D$2:D12882,Clef_répartition[[#This Row],[Code_Nom]],J$2:J12882,Clef_répartition[[#This Row],[Année]])</f>
        <v>16</v>
      </c>
      <c r="F12882">
        <f>IF(Clef_répartition[[#This Row],[Code_Nom]]=D12881,F12881-1,(COUNTIFS(Clef_répartition[Code_Nom],Clef_répartition[[#This Row],[Code_Nom]],Clef_répartition[Année],Clef_répartition[[#This Row],[Année]])))</f>
        <v>26</v>
      </c>
      <c r="G12882" t="str">
        <f>Clef_répartition[[#This Row],[Code_Nom]]&amp;"_"&amp;Clef_répartition[[#This Row],[Nombre]]&amp;"_"&amp;Clef_répartition[[#This Row],[Année]]</f>
        <v>Région de Nyon_Région de Nyon_16_2022</v>
      </c>
      <c r="H12882" s="18">
        <v>5716</v>
      </c>
      <c r="I12882" s="18" t="s">
        <v>110</v>
      </c>
      <c r="J12882" s="18">
        <v>2022</v>
      </c>
      <c r="K12882" s="19">
        <v>1.888303837486249E-2</v>
      </c>
    </row>
    <row r="12883" spans="1:11" x14ac:dyDescent="0.25">
      <c r="A12883" t="s">
        <v>713</v>
      </c>
      <c r="B12883" t="s">
        <v>622</v>
      </c>
      <c r="C12883" t="s">
        <v>622</v>
      </c>
      <c r="D12883" t="str">
        <f>Clef_répartition[[#This Row],[Code association]]&amp;"_"&amp;Clef_répartition[[#This Row],[Nom association]]</f>
        <v>Région de Nyon_Région de Nyon</v>
      </c>
      <c r="E12883">
        <f>COUNTIFS(D$2:D12883,Clef_répartition[[#This Row],[Code_Nom]],J$2:J12883,Clef_répartition[[#This Row],[Année]])</f>
        <v>17</v>
      </c>
      <c r="F12883">
        <f>IF(Clef_répartition[[#This Row],[Code_Nom]]=D12882,F12882-1,(COUNTIFS(Clef_répartition[Code_Nom],Clef_répartition[[#This Row],[Code_Nom]],Clef_répartition[Année],Clef_répartition[[#This Row],[Année]])))</f>
        <v>25</v>
      </c>
      <c r="G12883" t="str">
        <f>Clef_répartition[[#This Row],[Code_Nom]]&amp;"_"&amp;Clef_répartition[[#This Row],[Nombre]]&amp;"_"&amp;Clef_répartition[[#This Row],[Année]]</f>
        <v>Région de Nyon_Région de Nyon_17_2022</v>
      </c>
      <c r="H12883" s="18">
        <v>5717</v>
      </c>
      <c r="I12883" s="18" t="s">
        <v>118</v>
      </c>
      <c r="J12883" s="18">
        <v>2022</v>
      </c>
      <c r="K12883" s="19">
        <v>4.0190539255999747E-2</v>
      </c>
    </row>
    <row r="12884" spans="1:11" x14ac:dyDescent="0.25">
      <c r="A12884" t="s">
        <v>713</v>
      </c>
      <c r="B12884" t="s">
        <v>622</v>
      </c>
      <c r="C12884" t="s">
        <v>622</v>
      </c>
      <c r="D12884" t="str">
        <f>Clef_répartition[[#This Row],[Code association]]&amp;"_"&amp;Clef_répartition[[#This Row],[Nom association]]</f>
        <v>Région de Nyon_Région de Nyon</v>
      </c>
      <c r="E12884">
        <f>COUNTIFS(D$2:D12884,Clef_répartition[[#This Row],[Code_Nom]],J$2:J12884,Clef_répartition[[#This Row],[Année]])</f>
        <v>18</v>
      </c>
      <c r="F12884">
        <f>IF(Clef_répartition[[#This Row],[Code_Nom]]=D12883,F12883-1,(COUNTIFS(Clef_répartition[Code_Nom],Clef_répartition[[#This Row],[Code_Nom]],Clef_répartition[Année],Clef_répartition[[#This Row],[Année]])))</f>
        <v>24</v>
      </c>
      <c r="G12884" t="str">
        <f>Clef_répartition[[#This Row],[Code_Nom]]&amp;"_"&amp;Clef_répartition[[#This Row],[Nombre]]&amp;"_"&amp;Clef_répartition[[#This Row],[Année]]</f>
        <v>Région de Nyon_Région de Nyon_18_2022</v>
      </c>
      <c r="H12884" s="18">
        <v>5718</v>
      </c>
      <c r="I12884" s="18" t="s">
        <v>120</v>
      </c>
      <c r="J12884" s="18">
        <v>2022</v>
      </c>
      <c r="K12884" s="19">
        <v>2.1638594879791521E-2</v>
      </c>
    </row>
    <row r="12885" spans="1:11" x14ac:dyDescent="0.25">
      <c r="A12885" t="s">
        <v>713</v>
      </c>
      <c r="B12885" t="s">
        <v>622</v>
      </c>
      <c r="C12885" t="s">
        <v>622</v>
      </c>
      <c r="D12885" t="str">
        <f>Clef_répartition[[#This Row],[Code association]]&amp;"_"&amp;Clef_répartition[[#This Row],[Nom association]]</f>
        <v>Région de Nyon_Région de Nyon</v>
      </c>
      <c r="E12885">
        <f>COUNTIFS(D$2:D12885,Clef_répartition[[#This Row],[Code_Nom]],J$2:J12885,Clef_répartition[[#This Row],[Année]])</f>
        <v>19</v>
      </c>
      <c r="F12885">
        <f>IF(Clef_répartition[[#This Row],[Code_Nom]]=D12884,F12884-1,(COUNTIFS(Clef_répartition[Code_Nom],Clef_répartition[[#This Row],[Code_Nom]],Clef_répartition[Année],Clef_répartition[[#This Row],[Année]])))</f>
        <v>23</v>
      </c>
      <c r="G12885" t="str">
        <f>Clef_répartition[[#This Row],[Code_Nom]]&amp;"_"&amp;Clef_répartition[[#This Row],[Nombre]]&amp;"_"&amp;Clef_répartition[[#This Row],[Année]]</f>
        <v>Région de Nyon_Région de Nyon_19_2022</v>
      </c>
      <c r="H12885" s="18">
        <v>5857</v>
      </c>
      <c r="I12885" s="18" t="s">
        <v>122</v>
      </c>
      <c r="J12885" s="18">
        <v>2022</v>
      </c>
      <c r="K12885" s="19">
        <v>1.544393296948595E-2</v>
      </c>
    </row>
    <row r="12886" spans="1:11" x14ac:dyDescent="0.25">
      <c r="A12886" t="s">
        <v>713</v>
      </c>
      <c r="B12886" t="s">
        <v>622</v>
      </c>
      <c r="C12886" t="s">
        <v>622</v>
      </c>
      <c r="D12886" t="str">
        <f>Clef_répartition[[#This Row],[Code association]]&amp;"_"&amp;Clef_répartition[[#This Row],[Nom association]]</f>
        <v>Région de Nyon_Région de Nyon</v>
      </c>
      <c r="E12886">
        <f>COUNTIFS(D$2:D12886,Clef_répartition[[#This Row],[Code_Nom]],J$2:J12886,Clef_répartition[[#This Row],[Année]])</f>
        <v>20</v>
      </c>
      <c r="F12886">
        <f>IF(Clef_répartition[[#This Row],[Code_Nom]]=D12885,F12885-1,(COUNTIFS(Clef_répartition[Code_Nom],Clef_répartition[[#This Row],[Code_Nom]],Clef_répartition[Année],Clef_répartition[[#This Row],[Année]])))</f>
        <v>22</v>
      </c>
      <c r="G12886" t="str">
        <f>Clef_répartition[[#This Row],[Code_Nom]]&amp;"_"&amp;Clef_répartition[[#This Row],[Nombre]]&amp;"_"&amp;Clef_répartition[[#This Row],[Année]]</f>
        <v>Région de Nyon_Région de Nyon_20_2022</v>
      </c>
      <c r="H12886" s="18">
        <v>5719</v>
      </c>
      <c r="I12886" s="18" t="s">
        <v>124</v>
      </c>
      <c r="J12886" s="18">
        <v>2022</v>
      </c>
      <c r="K12886" s="19">
        <v>1.3564173493255297E-2</v>
      </c>
    </row>
    <row r="12887" spans="1:11" x14ac:dyDescent="0.25">
      <c r="A12887" t="s">
        <v>713</v>
      </c>
      <c r="B12887" t="s">
        <v>622</v>
      </c>
      <c r="C12887" t="s">
        <v>622</v>
      </c>
      <c r="D12887" t="str">
        <f>Clef_répartition[[#This Row],[Code association]]&amp;"_"&amp;Clef_répartition[[#This Row],[Nom association]]</f>
        <v>Région de Nyon_Région de Nyon</v>
      </c>
      <c r="E12887">
        <f>COUNTIFS(D$2:D12887,Clef_répartition[[#This Row],[Code_Nom]],J$2:J12887,Clef_répartition[[#This Row],[Année]])</f>
        <v>21</v>
      </c>
      <c r="F12887">
        <f>IF(Clef_répartition[[#This Row],[Code_Nom]]=D12886,F12886-1,(COUNTIFS(Clef_répartition[Code_Nom],Clef_répartition[[#This Row],[Code_Nom]],Clef_répartition[Année],Clef_répartition[[#This Row],[Année]])))</f>
        <v>21</v>
      </c>
      <c r="G12887" t="str">
        <f>Clef_répartition[[#This Row],[Code_Nom]]&amp;"_"&amp;Clef_répartition[[#This Row],[Nombre]]&amp;"_"&amp;Clef_répartition[[#This Row],[Année]]</f>
        <v>Région de Nyon_Région de Nyon_21_2022</v>
      </c>
      <c r="H12887" s="18">
        <v>5720</v>
      </c>
      <c r="I12887" s="18" t="s">
        <v>125</v>
      </c>
      <c r="J12887" s="18">
        <v>2022</v>
      </c>
      <c r="K12887" s="19">
        <v>1.0936782407160174E-2</v>
      </c>
    </row>
    <row r="12888" spans="1:11" x14ac:dyDescent="0.25">
      <c r="A12888" t="s">
        <v>713</v>
      </c>
      <c r="B12888" t="s">
        <v>622</v>
      </c>
      <c r="C12888" t="s">
        <v>622</v>
      </c>
      <c r="D12888" t="str">
        <f>Clef_répartition[[#This Row],[Code association]]&amp;"_"&amp;Clef_répartition[[#This Row],[Nom association]]</f>
        <v>Région de Nyon_Région de Nyon</v>
      </c>
      <c r="E12888">
        <f>COUNTIFS(D$2:D12888,Clef_répartition[[#This Row],[Code_Nom]],J$2:J12888,Clef_répartition[[#This Row],[Année]])</f>
        <v>22</v>
      </c>
      <c r="F12888">
        <f>IF(Clef_répartition[[#This Row],[Code_Nom]]=D12887,F12887-1,(COUNTIFS(Clef_répartition[Code_Nom],Clef_répartition[[#This Row],[Code_Nom]],Clef_répartition[Année],Clef_répartition[[#This Row],[Année]])))</f>
        <v>20</v>
      </c>
      <c r="G12888" t="str">
        <f>Clef_répartition[[#This Row],[Code_Nom]]&amp;"_"&amp;Clef_répartition[[#This Row],[Nombre]]&amp;"_"&amp;Clef_répartition[[#This Row],[Année]]</f>
        <v>Région de Nyon_Région de Nyon_22_2022</v>
      </c>
      <c r="H12888" s="18">
        <v>5721</v>
      </c>
      <c r="I12888" s="18" t="s">
        <v>126</v>
      </c>
      <c r="J12888" s="18">
        <v>2022</v>
      </c>
      <c r="K12888" s="19">
        <v>0.14617266018007241</v>
      </c>
    </row>
    <row r="12889" spans="1:11" x14ac:dyDescent="0.25">
      <c r="A12889" t="s">
        <v>713</v>
      </c>
      <c r="B12889" t="s">
        <v>622</v>
      </c>
      <c r="C12889" t="s">
        <v>622</v>
      </c>
      <c r="D12889" t="str">
        <f>Clef_répartition[[#This Row],[Code association]]&amp;"_"&amp;Clef_répartition[[#This Row],[Nom association]]</f>
        <v>Région de Nyon_Région de Nyon</v>
      </c>
      <c r="E12889">
        <f>COUNTIFS(D$2:D12889,Clef_répartition[[#This Row],[Code_Nom]],J$2:J12889,Clef_répartition[[#This Row],[Année]])</f>
        <v>23</v>
      </c>
      <c r="F12889">
        <f>IF(Clef_répartition[[#This Row],[Code_Nom]]=D12888,F12888-1,(COUNTIFS(Clef_répartition[Code_Nom],Clef_répartition[[#This Row],[Code_Nom]],Clef_répartition[Année],Clef_répartition[[#This Row],[Année]])))</f>
        <v>19</v>
      </c>
      <c r="G12889" t="str">
        <f>Clef_répartition[[#This Row],[Code_Nom]]&amp;"_"&amp;Clef_répartition[[#This Row],[Nombre]]&amp;"_"&amp;Clef_répartition[[#This Row],[Année]]</f>
        <v>Région de Nyon_Région de Nyon_23_2022</v>
      </c>
      <c r="H12889" s="18">
        <v>5722</v>
      </c>
      <c r="I12889" s="18" t="s">
        <v>133</v>
      </c>
      <c r="J12889" s="18">
        <v>2022</v>
      </c>
      <c r="K12889" s="19">
        <v>4.2721806277969433E-3</v>
      </c>
    </row>
    <row r="12890" spans="1:11" x14ac:dyDescent="0.25">
      <c r="A12890" t="s">
        <v>713</v>
      </c>
      <c r="B12890" t="s">
        <v>622</v>
      </c>
      <c r="C12890" t="s">
        <v>622</v>
      </c>
      <c r="D12890" t="str">
        <f>Clef_répartition[[#This Row],[Code association]]&amp;"_"&amp;Clef_répartition[[#This Row],[Nom association]]</f>
        <v>Région de Nyon_Région de Nyon</v>
      </c>
      <c r="E12890">
        <f>COUNTIFS(D$2:D12890,Clef_répartition[[#This Row],[Code_Nom]],J$2:J12890,Clef_répartition[[#This Row],[Année]])</f>
        <v>24</v>
      </c>
      <c r="F12890">
        <f>IF(Clef_répartition[[#This Row],[Code_Nom]]=D12889,F12889-1,(COUNTIFS(Clef_répartition[Code_Nom],Clef_répartition[[#This Row],[Code_Nom]],Clef_répartition[Année],Clef_répartition[[#This Row],[Année]])))</f>
        <v>18</v>
      </c>
      <c r="G12890" t="str">
        <f>Clef_répartition[[#This Row],[Code_Nom]]&amp;"_"&amp;Clef_répartition[[#This Row],[Nombre]]&amp;"_"&amp;Clef_répartition[[#This Row],[Année]]</f>
        <v>Région de Nyon_Région de Nyon_24_2022</v>
      </c>
      <c r="H12890" s="18">
        <v>5726</v>
      </c>
      <c r="I12890" s="18" t="s">
        <v>148</v>
      </c>
      <c r="J12890" s="18">
        <v>2022</v>
      </c>
      <c r="K12890" s="19">
        <v>1.2784500528682352E-2</v>
      </c>
    </row>
    <row r="12891" spans="1:11" x14ac:dyDescent="0.25">
      <c r="A12891" t="s">
        <v>713</v>
      </c>
      <c r="B12891" t="s">
        <v>622</v>
      </c>
      <c r="C12891" t="s">
        <v>622</v>
      </c>
      <c r="D12891" t="str">
        <f>Clef_répartition[[#This Row],[Code association]]&amp;"_"&amp;Clef_répartition[[#This Row],[Nom association]]</f>
        <v>Région de Nyon_Région de Nyon</v>
      </c>
      <c r="E12891">
        <f>COUNTIFS(D$2:D12891,Clef_répartition[[#This Row],[Code_Nom]],J$2:J12891,Clef_répartition[[#This Row],[Année]])</f>
        <v>25</v>
      </c>
      <c r="F12891">
        <f>IF(Clef_répartition[[#This Row],[Code_Nom]]=D12890,F12890-1,(COUNTIFS(Clef_répartition[Code_Nom],Clef_répartition[[#This Row],[Code_Nom]],Clef_répartition[Année],Clef_répartition[[#This Row],[Année]])))</f>
        <v>17</v>
      </c>
      <c r="G12891" t="str">
        <f>Clef_répartition[[#This Row],[Code_Nom]]&amp;"_"&amp;Clef_répartition[[#This Row],[Nombre]]&amp;"_"&amp;Clef_répartition[[#This Row],[Année]]</f>
        <v>Région de Nyon_Région de Nyon_25_2022</v>
      </c>
      <c r="H12891" s="18">
        <v>5731</v>
      </c>
      <c r="I12891" s="18" t="s">
        <v>157</v>
      </c>
      <c r="J12891" s="18">
        <v>2022</v>
      </c>
      <c r="K12891" s="19">
        <v>1.5070117164553715E-2</v>
      </c>
    </row>
    <row r="12892" spans="1:11" x14ac:dyDescent="0.25">
      <c r="A12892" t="s">
        <v>713</v>
      </c>
      <c r="B12892" t="s">
        <v>622</v>
      </c>
      <c r="C12892" t="s">
        <v>622</v>
      </c>
      <c r="D12892" t="str">
        <f>Clef_répartition[[#This Row],[Code association]]&amp;"_"&amp;Clef_répartition[[#This Row],[Nom association]]</f>
        <v>Région de Nyon_Région de Nyon</v>
      </c>
      <c r="E12892">
        <f>COUNTIFS(D$2:D12892,Clef_répartition[[#This Row],[Code_Nom]],J$2:J12892,Clef_répartition[[#This Row],[Année]])</f>
        <v>26</v>
      </c>
      <c r="F12892">
        <f>IF(Clef_répartition[[#This Row],[Code_Nom]]=D12891,F12891-1,(COUNTIFS(Clef_répartition[Code_Nom],Clef_répartition[[#This Row],[Code_Nom]],Clef_répartition[Année],Clef_répartition[[#This Row],[Année]])))</f>
        <v>16</v>
      </c>
      <c r="G12892" t="str">
        <f>Clef_répartition[[#This Row],[Code_Nom]]&amp;"_"&amp;Clef_répartition[[#This Row],[Nombre]]&amp;"_"&amp;Clef_répartition[[#This Row],[Année]]</f>
        <v>Région de Nyon_Région de Nyon_26_2022</v>
      </c>
      <c r="H12892" s="18">
        <v>5429</v>
      </c>
      <c r="I12892" s="18" t="s">
        <v>162</v>
      </c>
      <c r="J12892" s="18">
        <v>2022</v>
      </c>
      <c r="K12892" s="19">
        <v>5.7781242990953656E-3</v>
      </c>
    </row>
    <row r="12893" spans="1:11" x14ac:dyDescent="0.25">
      <c r="A12893" t="s">
        <v>713</v>
      </c>
      <c r="B12893" t="s">
        <v>622</v>
      </c>
      <c r="C12893" t="s">
        <v>622</v>
      </c>
      <c r="D12893" t="str">
        <f>Clef_répartition[[#This Row],[Code association]]&amp;"_"&amp;Clef_répartition[[#This Row],[Nom association]]</f>
        <v>Région de Nyon_Région de Nyon</v>
      </c>
      <c r="E12893">
        <f>COUNTIFS(D$2:D12893,Clef_répartition[[#This Row],[Code_Nom]],J$2:J12893,Clef_répartition[[#This Row],[Année]])</f>
        <v>27</v>
      </c>
      <c r="F12893">
        <f>IF(Clef_répartition[[#This Row],[Code_Nom]]=D12892,F12892-1,(COUNTIFS(Clef_répartition[Code_Nom],Clef_répartition[[#This Row],[Code_Nom]],Clef_répartition[Année],Clef_répartition[[#This Row],[Année]])))</f>
        <v>15</v>
      </c>
      <c r="G12893" t="str">
        <f>Clef_répartition[[#This Row],[Code_Nom]]&amp;"_"&amp;Clef_répartition[[#This Row],[Nombre]]&amp;"_"&amp;Clef_répartition[[#This Row],[Année]]</f>
        <v>Région de Nyon_Région de Nyon_27_2022</v>
      </c>
      <c r="H12893" s="18">
        <v>5858</v>
      </c>
      <c r="I12893" s="18" t="s">
        <v>165</v>
      </c>
      <c r="J12893" s="18">
        <v>2022</v>
      </c>
      <c r="K12893" s="19">
        <v>6.6005190699462771E-3</v>
      </c>
    </row>
    <row r="12894" spans="1:11" x14ac:dyDescent="0.25">
      <c r="A12894" t="s">
        <v>713</v>
      </c>
      <c r="B12894" t="s">
        <v>622</v>
      </c>
      <c r="C12894" t="s">
        <v>622</v>
      </c>
      <c r="D12894" t="str">
        <f>Clef_répartition[[#This Row],[Code association]]&amp;"_"&amp;Clef_répartition[[#This Row],[Nom association]]</f>
        <v>Région de Nyon_Région de Nyon</v>
      </c>
      <c r="E12894">
        <f>COUNTIFS(D$2:D12894,Clef_répartition[[#This Row],[Code_Nom]],J$2:J12894,Clef_répartition[[#This Row],[Année]])</f>
        <v>28</v>
      </c>
      <c r="F12894">
        <f>IF(Clef_répartition[[#This Row],[Code_Nom]]=D12893,F12893-1,(COUNTIFS(Clef_répartition[Code_Nom],Clef_répartition[[#This Row],[Code_Nom]],Clef_répartition[Année],Clef_répartition[[#This Row],[Année]])))</f>
        <v>14</v>
      </c>
      <c r="G12894" t="str">
        <f>Clef_répartition[[#This Row],[Code_Nom]]&amp;"_"&amp;Clef_répartition[[#This Row],[Nombre]]&amp;"_"&amp;Clef_répartition[[#This Row],[Année]]</f>
        <v>Région de Nyon_Région de Nyon_28_2022</v>
      </c>
      <c r="H12894" s="18">
        <v>5430</v>
      </c>
      <c r="I12894" s="18" t="s">
        <v>171</v>
      </c>
      <c r="J12894" s="18">
        <v>2022</v>
      </c>
      <c r="K12894" s="19">
        <v>5.3295453331766865E-3</v>
      </c>
    </row>
    <row r="12895" spans="1:11" x14ac:dyDescent="0.25">
      <c r="A12895" t="s">
        <v>713</v>
      </c>
      <c r="B12895" t="s">
        <v>622</v>
      </c>
      <c r="C12895" t="s">
        <v>622</v>
      </c>
      <c r="D12895" t="str">
        <f>Clef_répartition[[#This Row],[Code association]]&amp;"_"&amp;Clef_répartition[[#This Row],[Nom association]]</f>
        <v>Région de Nyon_Région de Nyon</v>
      </c>
      <c r="E12895">
        <f>COUNTIFS(D$2:D12895,Clef_répartition[[#This Row],[Code_Nom]],J$2:J12895,Clef_répartition[[#This Row],[Année]])</f>
        <v>29</v>
      </c>
      <c r="F12895">
        <f>IF(Clef_répartition[[#This Row],[Code_Nom]]=D12894,F12894-1,(COUNTIFS(Clef_répartition[Code_Nom],Clef_répartition[[#This Row],[Code_Nom]],Clef_répartition[Année],Clef_répartition[[#This Row],[Année]])))</f>
        <v>13</v>
      </c>
      <c r="G12895" t="str">
        <f>Clef_répartition[[#This Row],[Code_Nom]]&amp;"_"&amp;Clef_répartition[[#This Row],[Nombre]]&amp;"_"&amp;Clef_répartition[[#This Row],[Année]]</f>
        <v>Région de Nyon_Région de Nyon_29_2022</v>
      </c>
      <c r="H12895" s="18">
        <v>5723</v>
      </c>
      <c r="I12895" s="18" t="s">
        <v>176</v>
      </c>
      <c r="J12895" s="18">
        <v>2022</v>
      </c>
      <c r="K12895" s="19">
        <v>2.3774685193689988E-2</v>
      </c>
    </row>
    <row r="12896" spans="1:11" x14ac:dyDescent="0.25">
      <c r="A12896" t="s">
        <v>713</v>
      </c>
      <c r="B12896" t="s">
        <v>622</v>
      </c>
      <c r="C12896" t="s">
        <v>622</v>
      </c>
      <c r="D12896" t="str">
        <f>Clef_répartition[[#This Row],[Code association]]&amp;"_"&amp;Clef_répartition[[#This Row],[Nom association]]</f>
        <v>Région de Nyon_Région de Nyon</v>
      </c>
      <c r="E12896">
        <f>COUNTIFS(D$2:D12896,Clef_répartition[[#This Row],[Code_Nom]],J$2:J12896,Clef_répartition[[#This Row],[Année]])</f>
        <v>30</v>
      </c>
      <c r="F12896">
        <f>IF(Clef_répartition[[#This Row],[Code_Nom]]=D12895,F12895-1,(COUNTIFS(Clef_répartition[Code_Nom],Clef_répartition[[#This Row],[Code_Nom]],Clef_répartition[Année],Clef_répartition[[#This Row],[Année]])))</f>
        <v>12</v>
      </c>
      <c r="G12896" t="str">
        <f>Clef_répartition[[#This Row],[Code_Nom]]&amp;"_"&amp;Clef_répartition[[#This Row],[Nombre]]&amp;"_"&amp;Clef_répartition[[#This Row],[Année]]</f>
        <v>Région de Nyon_Région de Nyon_30_2022</v>
      </c>
      <c r="H12896" s="18">
        <v>5859</v>
      </c>
      <c r="I12896" s="18" t="s">
        <v>182</v>
      </c>
      <c r="J12896" s="18">
        <v>2022</v>
      </c>
      <c r="K12896" s="19">
        <v>2.9467365880229416E-2</v>
      </c>
    </row>
    <row r="12897" spans="1:11" x14ac:dyDescent="0.25">
      <c r="A12897" t="s">
        <v>713</v>
      </c>
      <c r="B12897" t="s">
        <v>622</v>
      </c>
      <c r="C12897" t="s">
        <v>622</v>
      </c>
      <c r="D12897" t="str">
        <f>Clef_répartition[[#This Row],[Code association]]&amp;"_"&amp;Clef_répartition[[#This Row],[Nom association]]</f>
        <v>Région de Nyon_Région de Nyon</v>
      </c>
      <c r="E12897">
        <f>COUNTIFS(D$2:D12897,Clef_répartition[[#This Row],[Code_Nom]],J$2:J12897,Clef_répartition[[#This Row],[Année]])</f>
        <v>31</v>
      </c>
      <c r="F12897">
        <f>IF(Clef_répartition[[#This Row],[Code_Nom]]=D12896,F12896-1,(COUNTIFS(Clef_répartition[Code_Nom],Clef_répartition[[#This Row],[Code_Nom]],Clef_répartition[Année],Clef_répartition[[#This Row],[Année]])))</f>
        <v>11</v>
      </c>
      <c r="G12897" t="str">
        <f>Clef_répartition[[#This Row],[Code_Nom]]&amp;"_"&amp;Clef_répartition[[#This Row],[Nombre]]&amp;"_"&amp;Clef_répartition[[#This Row],[Année]]</f>
        <v>Région de Nyon_Région de Nyon_31_2022</v>
      </c>
      <c r="H12897" s="18">
        <v>5724</v>
      </c>
      <c r="I12897" s="18" t="s">
        <v>196</v>
      </c>
      <c r="J12897" s="18">
        <v>2022</v>
      </c>
      <c r="K12897" s="19">
        <v>0.23989362270236783</v>
      </c>
    </row>
    <row r="12898" spans="1:11" x14ac:dyDescent="0.25">
      <c r="A12898" t="s">
        <v>713</v>
      </c>
      <c r="B12898" t="s">
        <v>622</v>
      </c>
      <c r="C12898" t="s">
        <v>622</v>
      </c>
      <c r="D12898" t="str">
        <f>Clef_répartition[[#This Row],[Code association]]&amp;"_"&amp;Clef_répartition[[#This Row],[Nom association]]</f>
        <v>Région de Nyon_Région de Nyon</v>
      </c>
      <c r="E12898">
        <f>COUNTIFS(D$2:D12898,Clef_répartition[[#This Row],[Code_Nom]],J$2:J12898,Clef_répartition[[#This Row],[Année]])</f>
        <v>32</v>
      </c>
      <c r="F12898">
        <f>IF(Clef_répartition[[#This Row],[Code_Nom]]=D12897,F12897-1,(COUNTIFS(Clef_répartition[Code_Nom],Clef_répartition[[#This Row],[Code_Nom]],Clef_répartition[Année],Clef_répartition[[#This Row],[Année]])))</f>
        <v>10</v>
      </c>
      <c r="G12898" t="str">
        <f>Clef_répartition[[#This Row],[Code_Nom]]&amp;"_"&amp;Clef_répartition[[#This Row],[Nombre]]&amp;"_"&amp;Clef_répartition[[#This Row],[Année]]</f>
        <v>Région de Nyon_Région de Nyon_32_2022</v>
      </c>
      <c r="H12898" s="18">
        <v>5860</v>
      </c>
      <c r="I12898" s="18" t="s">
        <v>215</v>
      </c>
      <c r="J12898" s="18">
        <v>2022</v>
      </c>
      <c r="K12898" s="19">
        <v>1.6469256320157215E-2</v>
      </c>
    </row>
    <row r="12899" spans="1:11" x14ac:dyDescent="0.25">
      <c r="A12899" t="s">
        <v>713</v>
      </c>
      <c r="B12899" t="s">
        <v>622</v>
      </c>
      <c r="C12899" t="s">
        <v>622</v>
      </c>
      <c r="D12899" t="str">
        <f>Clef_répartition[[#This Row],[Code association]]&amp;"_"&amp;Clef_répartition[[#This Row],[Nom association]]</f>
        <v>Région de Nyon_Région de Nyon</v>
      </c>
      <c r="E12899">
        <f>COUNTIFS(D$2:D12899,Clef_répartition[[#This Row],[Code_Nom]],J$2:J12899,Clef_répartition[[#This Row],[Année]])</f>
        <v>33</v>
      </c>
      <c r="F12899">
        <f>IF(Clef_répartition[[#This Row],[Code_Nom]]=D12898,F12898-1,(COUNTIFS(Clef_répartition[Code_Nom],Clef_répartition[[#This Row],[Code_Nom]],Clef_répartition[Année],Clef_répartition[[#This Row],[Année]])))</f>
        <v>9</v>
      </c>
      <c r="G12899" t="str">
        <f>Clef_répartition[[#This Row],[Code_Nom]]&amp;"_"&amp;Clef_répartition[[#This Row],[Nombre]]&amp;"_"&amp;Clef_répartition[[#This Row],[Année]]</f>
        <v>Région de Nyon_Région de Nyon_33_2022</v>
      </c>
      <c r="H12899" s="18">
        <v>5861</v>
      </c>
      <c r="I12899" s="18" t="s">
        <v>232</v>
      </c>
      <c r="J12899" s="18">
        <v>2022</v>
      </c>
      <c r="K12899" s="19">
        <v>6.75111343707612E-2</v>
      </c>
    </row>
    <row r="12900" spans="1:11" x14ac:dyDescent="0.25">
      <c r="A12900" t="s">
        <v>713</v>
      </c>
      <c r="B12900" t="s">
        <v>622</v>
      </c>
      <c r="C12900" t="s">
        <v>622</v>
      </c>
      <c r="D12900" t="str">
        <f>Clef_répartition[[#This Row],[Code association]]&amp;"_"&amp;Clef_répartition[[#This Row],[Nom association]]</f>
        <v>Région de Nyon_Région de Nyon</v>
      </c>
      <c r="E12900">
        <f>COUNTIFS(D$2:D12900,Clef_répartition[[#This Row],[Code_Nom]],J$2:J12900,Clef_répartition[[#This Row],[Année]])</f>
        <v>34</v>
      </c>
      <c r="F12900">
        <f>IF(Clef_répartition[[#This Row],[Code_Nom]]=D12899,F12899-1,(COUNTIFS(Clef_répartition[Code_Nom],Clef_répartition[[#This Row],[Code_Nom]],Clef_répartition[Année],Clef_répartition[[#This Row],[Année]])))</f>
        <v>8</v>
      </c>
      <c r="G12900" t="str">
        <f>Clef_répartition[[#This Row],[Code_Nom]]&amp;"_"&amp;Clef_répartition[[#This Row],[Nombre]]&amp;"_"&amp;Clef_répartition[[#This Row],[Année]]</f>
        <v>Région de Nyon_Région de Nyon_34_2022</v>
      </c>
      <c r="H12900" s="18">
        <v>5727</v>
      </c>
      <c r="I12900" s="18" t="s">
        <v>243</v>
      </c>
      <c r="J12900" s="18">
        <v>2022</v>
      </c>
      <c r="K12900" s="19">
        <v>2.975573807260571E-2</v>
      </c>
    </row>
    <row r="12901" spans="1:11" x14ac:dyDescent="0.25">
      <c r="A12901" t="s">
        <v>713</v>
      </c>
      <c r="B12901" t="s">
        <v>622</v>
      </c>
      <c r="C12901" t="s">
        <v>622</v>
      </c>
      <c r="D12901" t="str">
        <f>Clef_répartition[[#This Row],[Code association]]&amp;"_"&amp;Clef_répartition[[#This Row],[Nom association]]</f>
        <v>Région de Nyon_Région de Nyon</v>
      </c>
      <c r="E12901">
        <f>COUNTIFS(D$2:D12901,Clef_répartition[[#This Row],[Code_Nom]],J$2:J12901,Clef_répartition[[#This Row],[Année]])</f>
        <v>35</v>
      </c>
      <c r="F12901">
        <f>IF(Clef_répartition[[#This Row],[Code_Nom]]=D12900,F12900-1,(COUNTIFS(Clef_répartition[Code_Nom],Clef_répartition[[#This Row],[Code_Nom]],Clef_répartition[Année],Clef_répartition[[#This Row],[Année]])))</f>
        <v>7</v>
      </c>
      <c r="G12901" t="str">
        <f>Clef_répartition[[#This Row],[Code_Nom]]&amp;"_"&amp;Clef_répartition[[#This Row],[Nombre]]&amp;"_"&amp;Clef_répartition[[#This Row],[Année]]</f>
        <v>Région de Nyon_Région de Nyon_35_2022</v>
      </c>
      <c r="H12901" s="18">
        <v>5434</v>
      </c>
      <c r="I12901" s="18" t="s">
        <v>244</v>
      </c>
      <c r="J12901" s="18">
        <v>2022</v>
      </c>
      <c r="K12901" s="19">
        <v>1.1417402727787332E-2</v>
      </c>
    </row>
    <row r="12902" spans="1:11" x14ac:dyDescent="0.25">
      <c r="A12902" t="s">
        <v>713</v>
      </c>
      <c r="B12902" t="s">
        <v>622</v>
      </c>
      <c r="C12902" t="s">
        <v>622</v>
      </c>
      <c r="D12902" t="str">
        <f>Clef_répartition[[#This Row],[Code association]]&amp;"_"&amp;Clef_répartition[[#This Row],[Nom association]]</f>
        <v>Région de Nyon_Région de Nyon</v>
      </c>
      <c r="E12902">
        <f>COUNTIFS(D$2:D12902,Clef_répartition[[#This Row],[Code_Nom]],J$2:J12902,Clef_répartition[[#This Row],[Année]])</f>
        <v>36</v>
      </c>
      <c r="F12902">
        <f>IF(Clef_répartition[[#This Row],[Code_Nom]]=D12901,F12901-1,(COUNTIFS(Clef_répartition[Code_Nom],Clef_répartition[[#This Row],[Code_Nom]],Clef_répartition[Année],Clef_répartition[[#This Row],[Année]])))</f>
        <v>6</v>
      </c>
      <c r="G12902" t="str">
        <f>Clef_répartition[[#This Row],[Code_Nom]]&amp;"_"&amp;Clef_répartition[[#This Row],[Nombre]]&amp;"_"&amp;Clef_répartition[[#This Row],[Année]]</f>
        <v>Région de Nyon_Région de Nyon_36_2022</v>
      </c>
      <c r="H12902" s="18">
        <v>5728</v>
      </c>
      <c r="I12902" s="18" t="s">
        <v>255</v>
      </c>
      <c r="J12902" s="18">
        <v>2022</v>
      </c>
      <c r="K12902" s="19">
        <v>6.2267032650140447E-3</v>
      </c>
    </row>
    <row r="12903" spans="1:11" x14ac:dyDescent="0.25">
      <c r="A12903" t="s">
        <v>713</v>
      </c>
      <c r="B12903" t="s">
        <v>622</v>
      </c>
      <c r="C12903" t="s">
        <v>622</v>
      </c>
      <c r="D12903" t="str">
        <f>Clef_répartition[[#This Row],[Code association]]&amp;"_"&amp;Clef_répartition[[#This Row],[Nom association]]</f>
        <v>Région de Nyon_Région de Nyon</v>
      </c>
      <c r="E12903">
        <f>COUNTIFS(D$2:D12903,Clef_répartition[[#This Row],[Code_Nom]],J$2:J12903,Clef_répartition[[#This Row],[Année]])</f>
        <v>37</v>
      </c>
      <c r="F12903">
        <f>IF(Clef_répartition[[#This Row],[Code_Nom]]=D12902,F12902-1,(COUNTIFS(Clef_répartition[Code_Nom],Clef_répartition[[#This Row],[Code_Nom]],Clef_répartition[Année],Clef_répartition[[#This Row],[Année]])))</f>
        <v>5</v>
      </c>
      <c r="G12903" t="str">
        <f>Clef_répartition[[#This Row],[Code_Nom]]&amp;"_"&amp;Clef_répartition[[#This Row],[Nombre]]&amp;"_"&amp;Clef_répartition[[#This Row],[Année]]</f>
        <v>Région de Nyon_Région de Nyon_37_2022</v>
      </c>
      <c r="H12903" s="18">
        <v>5729</v>
      </c>
      <c r="I12903" s="18" t="s">
        <v>261</v>
      </c>
      <c r="J12903" s="18">
        <v>2022</v>
      </c>
      <c r="K12903" s="19">
        <v>1.8370376699526857E-2</v>
      </c>
    </row>
    <row r="12904" spans="1:11" x14ac:dyDescent="0.25">
      <c r="A12904" t="s">
        <v>713</v>
      </c>
      <c r="B12904" t="s">
        <v>622</v>
      </c>
      <c r="C12904" t="s">
        <v>622</v>
      </c>
      <c r="D12904" t="str">
        <f>Clef_répartition[[#This Row],[Code association]]&amp;"_"&amp;Clef_répartition[[#This Row],[Nom association]]</f>
        <v>Région de Nyon_Région de Nyon</v>
      </c>
      <c r="E12904">
        <f>COUNTIFS(D$2:D12904,Clef_répartition[[#This Row],[Code_Nom]],J$2:J12904,Clef_répartition[[#This Row],[Année]])</f>
        <v>38</v>
      </c>
      <c r="F12904">
        <f>IF(Clef_répartition[[#This Row],[Code_Nom]]=D12903,F12903-1,(COUNTIFS(Clef_répartition[Code_Nom],Clef_répartition[[#This Row],[Code_Nom]],Clef_répartition[Année],Clef_répartition[[#This Row],[Année]])))</f>
        <v>4</v>
      </c>
      <c r="G12904" t="str">
        <f>Clef_répartition[[#This Row],[Code_Nom]]&amp;"_"&amp;Clef_répartition[[#This Row],[Nombre]]&amp;"_"&amp;Clef_répartition[[#This Row],[Année]]</f>
        <v>Région de Nyon_Région de Nyon_38_2022</v>
      </c>
      <c r="H12904" s="18">
        <v>5862</v>
      </c>
      <c r="I12904" s="18" t="s">
        <v>262</v>
      </c>
      <c r="J12904" s="18">
        <v>2022</v>
      </c>
      <c r="K12904" s="19">
        <v>2.6594324408035974E-3</v>
      </c>
    </row>
    <row r="12905" spans="1:11" x14ac:dyDescent="0.25">
      <c r="A12905" t="s">
        <v>713</v>
      </c>
      <c r="B12905" t="s">
        <v>622</v>
      </c>
      <c r="C12905" t="s">
        <v>622</v>
      </c>
      <c r="D12905" t="str">
        <f>Clef_répartition[[#This Row],[Code association]]&amp;"_"&amp;Clef_répartition[[#This Row],[Nom association]]</f>
        <v>Région de Nyon_Région de Nyon</v>
      </c>
      <c r="E12905">
        <f>COUNTIFS(D$2:D12905,Clef_répartition[[#This Row],[Code_Nom]],J$2:J12905,Clef_répartition[[#This Row],[Année]])</f>
        <v>39</v>
      </c>
      <c r="F12905">
        <f>IF(Clef_répartition[[#This Row],[Code_Nom]]=D12904,F12904-1,(COUNTIFS(Clef_répartition[Code_Nom],Clef_répartition[[#This Row],[Code_Nom]],Clef_répartition[Année],Clef_répartition[[#This Row],[Année]])))</f>
        <v>3</v>
      </c>
      <c r="G12905" t="str">
        <f>Clef_répartition[[#This Row],[Code_Nom]]&amp;"_"&amp;Clef_répartition[[#This Row],[Nombre]]&amp;"_"&amp;Clef_répartition[[#This Row],[Année]]</f>
        <v>Région de Nyon_Région de Nyon_39_2022</v>
      </c>
      <c r="H12905" s="18">
        <v>5730</v>
      </c>
      <c r="I12905" s="18" t="s">
        <v>265</v>
      </c>
      <c r="J12905" s="18">
        <v>2022</v>
      </c>
      <c r="K12905" s="19">
        <v>1.5241004389665596E-2</v>
      </c>
    </row>
    <row r="12906" spans="1:11" x14ac:dyDescent="0.25">
      <c r="A12906" t="s">
        <v>713</v>
      </c>
      <c r="B12906" t="s">
        <v>622</v>
      </c>
      <c r="C12906" t="s">
        <v>622</v>
      </c>
      <c r="D12906" t="str">
        <f>Clef_répartition[[#This Row],[Code association]]&amp;"_"&amp;Clef_répartition[[#This Row],[Nom association]]</f>
        <v>Région de Nyon_Région de Nyon</v>
      </c>
      <c r="E12906">
        <f>COUNTIFS(D$2:D12906,Clef_répartition[[#This Row],[Code_Nom]],J$2:J12906,Clef_répartition[[#This Row],[Année]])</f>
        <v>40</v>
      </c>
      <c r="F12906">
        <f>IF(Clef_répartition[[#This Row],[Code_Nom]]=D12905,F12905-1,(COUNTIFS(Clef_répartition[Code_Nom],Clef_répartition[[#This Row],[Code_Nom]],Clef_répartition[Année],Clef_répartition[[#This Row],[Année]])))</f>
        <v>2</v>
      </c>
      <c r="G12906" t="str">
        <f>Clef_répartition[[#This Row],[Code_Nom]]&amp;"_"&amp;Clef_répartition[[#This Row],[Nombre]]&amp;"_"&amp;Clef_répartition[[#This Row],[Année]]</f>
        <v>Région de Nyon_Région de Nyon_40_2022</v>
      </c>
      <c r="H12906" s="18">
        <v>5732</v>
      </c>
      <c r="I12906" s="18" t="s">
        <v>279</v>
      </c>
      <c r="J12906" s="18">
        <v>2022</v>
      </c>
      <c r="K12906" s="19">
        <v>1.2389323820611135E-2</v>
      </c>
    </row>
    <row r="12907" spans="1:11" x14ac:dyDescent="0.25">
      <c r="A12907" t="s">
        <v>713</v>
      </c>
      <c r="B12907" t="s">
        <v>622</v>
      </c>
      <c r="C12907" t="s">
        <v>622</v>
      </c>
      <c r="D12907" t="str">
        <f>Clef_répartition[[#This Row],[Code association]]&amp;"_"&amp;Clef_répartition[[#This Row],[Nom association]]</f>
        <v>Région de Nyon_Région de Nyon</v>
      </c>
      <c r="E12907">
        <f>COUNTIFS(D$2:D12907,Clef_répartition[[#This Row],[Code_Nom]],J$2:J12907,Clef_répartition[[#This Row],[Année]])</f>
        <v>41</v>
      </c>
      <c r="F12907">
        <f>IF(Clef_répartition[[#This Row],[Code_Nom]]=D12906,F12906-1,(COUNTIFS(Clef_répartition[Code_Nom],Clef_répartition[[#This Row],[Code_Nom]],Clef_répartition[Année],Clef_répartition[[#This Row],[Année]])))</f>
        <v>1</v>
      </c>
      <c r="G12907" t="str">
        <f>Clef_répartition[[#This Row],[Code_Nom]]&amp;"_"&amp;Clef_répartition[[#This Row],[Nombre]]&amp;"_"&amp;Clef_répartition[[#This Row],[Année]]</f>
        <v>Région de Nyon_Région de Nyon_41_2022</v>
      </c>
      <c r="H12907" s="18">
        <v>5863</v>
      </c>
      <c r="I12907" s="18" t="s">
        <v>287</v>
      </c>
      <c r="J12907" s="18">
        <v>2022</v>
      </c>
      <c r="K12907" s="19">
        <v>4.0372106932681116E-3</v>
      </c>
    </row>
    <row r="12908" spans="1:11" x14ac:dyDescent="0.25">
      <c r="A12908" t="s">
        <v>713</v>
      </c>
      <c r="B12908" t="s">
        <v>473</v>
      </c>
      <c r="C12908" t="s">
        <v>474</v>
      </c>
      <c r="D12908" t="str">
        <f>Clef_répartition[[#This Row],[Code association]]&amp;"_"&amp;Clef_répartition[[#This Row],[Nom association]]</f>
        <v>SDIS Broye-Vully_Association de communes Service de Défense Incendie et de Secours Broye-Vully</v>
      </c>
      <c r="E12908">
        <f>COUNTIFS(D$2:D12908,Clef_répartition[[#This Row],[Code_Nom]],J$2:J12908,Clef_répartition[[#This Row],[Année]])</f>
        <v>1</v>
      </c>
      <c r="F12908">
        <f>IF(Clef_répartition[[#This Row],[Code_Nom]]=D12907,F12907-1,(COUNTIFS(Clef_répartition[Code_Nom],Clef_répartition[[#This Row],[Code_Nom]],Clef_répartition[Année],Clef_répartition[[#This Row],[Année]])))</f>
        <v>17</v>
      </c>
      <c r="G1290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Broye-Vully_1_2022</v>
      </c>
      <c r="H12908" s="18">
        <v>5451</v>
      </c>
      <c r="I12908" s="18" t="s">
        <v>10</v>
      </c>
      <c r="J12908" s="18">
        <v>2022</v>
      </c>
      <c r="K12908" s="19">
        <v>0.14919680661947704</v>
      </c>
    </row>
    <row r="12909" spans="1:11" x14ac:dyDescent="0.25">
      <c r="A12909" t="s">
        <v>713</v>
      </c>
      <c r="B12909" t="s">
        <v>473</v>
      </c>
      <c r="C12909" t="s">
        <v>474</v>
      </c>
      <c r="D12909" t="str">
        <f>Clef_répartition[[#This Row],[Code association]]&amp;"_"&amp;Clef_répartition[[#This Row],[Nom association]]</f>
        <v>SDIS Broye-Vully_Association de communes Service de Défense Incendie et de Secours Broye-Vully</v>
      </c>
      <c r="E12909">
        <f>COUNTIFS(D$2:D12909,Clef_répartition[[#This Row],[Code_Nom]],J$2:J12909,Clef_répartition[[#This Row],[Année]])</f>
        <v>2</v>
      </c>
      <c r="F12909">
        <f>IF(Clef_répartition[[#This Row],[Code_Nom]]=D12908,F12908-1,(COUNTIFS(Clef_répartition[Code_Nom],Clef_répartition[[#This Row],[Code_Nom]],Clef_répartition[Année],Clef_répartition[[#This Row],[Année]])))</f>
        <v>16</v>
      </c>
      <c r="G1290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Broye-Vully_2_2022</v>
      </c>
      <c r="H12909" s="18">
        <v>5812</v>
      </c>
      <c r="I12909" s="18" t="s">
        <v>48</v>
      </c>
      <c r="J12909" s="18">
        <v>2022</v>
      </c>
      <c r="K12909" s="19">
        <v>5.4623614208604027E-3</v>
      </c>
    </row>
    <row r="12910" spans="1:11" x14ac:dyDescent="0.25">
      <c r="A12910" t="s">
        <v>713</v>
      </c>
      <c r="B12910" t="s">
        <v>473</v>
      </c>
      <c r="C12910" t="s">
        <v>474</v>
      </c>
      <c r="D12910" t="str">
        <f>Clef_répartition[[#This Row],[Code association]]&amp;"_"&amp;Clef_répartition[[#This Row],[Nom association]]</f>
        <v>SDIS Broye-Vully_Association de communes Service de Défense Incendie et de Secours Broye-Vully</v>
      </c>
      <c r="E12910">
        <f>COUNTIFS(D$2:D12910,Clef_répartition[[#This Row],[Code_Nom]],J$2:J12910,Clef_répartition[[#This Row],[Année]])</f>
        <v>3</v>
      </c>
      <c r="F12910">
        <f>IF(Clef_répartition[[#This Row],[Code_Nom]]=D12909,F12909-1,(COUNTIFS(Clef_répartition[Code_Nom],Clef_répartition[[#This Row],[Code_Nom]],Clef_répartition[Année],Clef_répartition[[#This Row],[Année]])))</f>
        <v>15</v>
      </c>
      <c r="G1291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Broye-Vully_3_2022</v>
      </c>
      <c r="H12910" s="18">
        <v>5813</v>
      </c>
      <c r="I12910" s="18" t="s">
        <v>65</v>
      </c>
      <c r="J12910" s="18">
        <v>2022</v>
      </c>
      <c r="K12910" s="19">
        <v>1.6354762597369017E-2</v>
      </c>
    </row>
    <row r="12911" spans="1:11" x14ac:dyDescent="0.25">
      <c r="A12911" t="s">
        <v>713</v>
      </c>
      <c r="B12911" t="s">
        <v>473</v>
      </c>
      <c r="C12911" t="s">
        <v>474</v>
      </c>
      <c r="D12911" t="str">
        <f>Clef_répartition[[#This Row],[Code association]]&amp;"_"&amp;Clef_répartition[[#This Row],[Nom association]]</f>
        <v>SDIS Broye-Vully_Association de communes Service de Défense Incendie et de Secours Broye-Vully</v>
      </c>
      <c r="E12911">
        <f>COUNTIFS(D$2:D12911,Clef_répartition[[#This Row],[Code_Nom]],J$2:J12911,Clef_répartition[[#This Row],[Année]])</f>
        <v>4</v>
      </c>
      <c r="F12911">
        <f>IF(Clef_répartition[[#This Row],[Code_Nom]]=D12910,F12910-1,(COUNTIFS(Clef_répartition[Code_Nom],Clef_répartition[[#This Row],[Code_Nom]],Clef_répartition[Année],Clef_répartition[[#This Row],[Année]])))</f>
        <v>14</v>
      </c>
      <c r="G1291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Broye-Vully_4_2022</v>
      </c>
      <c r="H12911" s="18">
        <v>5816</v>
      </c>
      <c r="I12911" s="18" t="s">
        <v>76</v>
      </c>
      <c r="J12911" s="18">
        <v>2022</v>
      </c>
      <c r="K12911" s="19">
        <v>8.7979572707585899E-2</v>
      </c>
    </row>
    <row r="12912" spans="1:11" x14ac:dyDescent="0.25">
      <c r="A12912" t="s">
        <v>713</v>
      </c>
      <c r="B12912" t="s">
        <v>473</v>
      </c>
      <c r="C12912" t="s">
        <v>474</v>
      </c>
      <c r="D12912" t="str">
        <f>Clef_répartition[[#This Row],[Code association]]&amp;"_"&amp;Clef_répartition[[#This Row],[Nom association]]</f>
        <v>SDIS Broye-Vully_Association de communes Service de Défense Incendie et de Secours Broye-Vully</v>
      </c>
      <c r="E12912">
        <f>COUNTIFS(D$2:D12912,Clef_répartition[[#This Row],[Code_Nom]],J$2:J12912,Clef_répartition[[#This Row],[Année]])</f>
        <v>5</v>
      </c>
      <c r="F12912">
        <f>IF(Clef_répartition[[#This Row],[Code_Nom]]=D12911,F12911-1,(COUNTIFS(Clef_répartition[Code_Nom],Clef_répartition[[#This Row],[Code_Nom]],Clef_répartition[Année],Clef_répartition[[#This Row],[Année]])))</f>
        <v>13</v>
      </c>
      <c r="G1291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Broye-Vully_5_2022</v>
      </c>
      <c r="H12912" s="18">
        <v>5456</v>
      </c>
      <c r="I12912" s="18" t="s">
        <v>87</v>
      </c>
      <c r="J12912" s="18">
        <v>2022</v>
      </c>
      <c r="K12912" s="19">
        <v>5.934257732958402E-2</v>
      </c>
    </row>
    <row r="12913" spans="1:11" x14ac:dyDescent="0.25">
      <c r="A12913" t="s">
        <v>713</v>
      </c>
      <c r="B12913" t="s">
        <v>473</v>
      </c>
      <c r="C12913" t="s">
        <v>474</v>
      </c>
      <c r="D12913" t="str">
        <f>Clef_répartition[[#This Row],[Code association]]&amp;"_"&amp;Clef_répartition[[#This Row],[Nom association]]</f>
        <v>SDIS Broye-Vully_Association de communes Service de Défense Incendie et de Secours Broye-Vully</v>
      </c>
      <c r="E12913">
        <f>COUNTIFS(D$2:D12913,Clef_répartition[[#This Row],[Code_Nom]],J$2:J12913,Clef_répartition[[#This Row],[Année]])</f>
        <v>6</v>
      </c>
      <c r="F12913">
        <f>IF(Clef_répartition[[#This Row],[Code_Nom]]=D12912,F12912-1,(COUNTIFS(Clef_répartition[Code_Nom],Clef_répartition[[#This Row],[Code_Nom]],Clef_répartition[Année],Clef_répartition[[#This Row],[Année]])))</f>
        <v>12</v>
      </c>
      <c r="G1291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Broye-Vully_6_2022</v>
      </c>
      <c r="H12913" s="18">
        <v>5671</v>
      </c>
      <c r="I12913" s="18" t="s">
        <v>95</v>
      </c>
      <c r="J12913" s="18">
        <v>2022</v>
      </c>
      <c r="K12913" s="19">
        <v>7.9511296421991666E-3</v>
      </c>
    </row>
    <row r="12914" spans="1:11" x14ac:dyDescent="0.25">
      <c r="A12914" t="s">
        <v>713</v>
      </c>
      <c r="B12914" t="s">
        <v>473</v>
      </c>
      <c r="C12914" t="s">
        <v>474</v>
      </c>
      <c r="D12914" t="str">
        <f>Clef_répartition[[#This Row],[Code association]]&amp;"_"&amp;Clef_répartition[[#This Row],[Nom association]]</f>
        <v>SDIS Broye-Vully_Association de communes Service de Défense Incendie et de Secours Broye-Vully</v>
      </c>
      <c r="E12914">
        <f>COUNTIFS(D$2:D12914,Clef_répartition[[#This Row],[Code_Nom]],J$2:J12914,Clef_répartition[[#This Row],[Année]])</f>
        <v>7</v>
      </c>
      <c r="F12914">
        <f>IF(Clef_répartition[[#This Row],[Code_Nom]]=D12913,F12913-1,(COUNTIFS(Clef_répartition[Code_Nom],Clef_répartition[[#This Row],[Code_Nom]],Clef_répartition[Année],Clef_répartition[[#This Row],[Année]])))</f>
        <v>11</v>
      </c>
      <c r="G1291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Broye-Vully_7_2022</v>
      </c>
      <c r="H12914" s="18">
        <v>5458</v>
      </c>
      <c r="I12914" s="18" t="s">
        <v>111</v>
      </c>
      <c r="J12914" s="18">
        <v>2022</v>
      </c>
      <c r="K12914" s="19">
        <v>2.7990562073758041E-2</v>
      </c>
    </row>
    <row r="12915" spans="1:11" x14ac:dyDescent="0.25">
      <c r="A12915" t="s">
        <v>713</v>
      </c>
      <c r="B12915" t="s">
        <v>473</v>
      </c>
      <c r="C12915" t="s">
        <v>474</v>
      </c>
      <c r="D12915" t="str">
        <f>Clef_répartition[[#This Row],[Code association]]&amp;"_"&amp;Clef_répartition[[#This Row],[Nom association]]</f>
        <v>SDIS Broye-Vully_Association de communes Service de Défense Incendie et de Secours Broye-Vully</v>
      </c>
      <c r="E12915">
        <f>COUNTIFS(D$2:D12915,Clef_répartition[[#This Row],[Code_Nom]],J$2:J12915,Clef_répartition[[#This Row],[Année]])</f>
        <v>8</v>
      </c>
      <c r="F12915">
        <f>IF(Clef_répartition[[#This Row],[Code_Nom]]=D12914,F12914-1,(COUNTIFS(Clef_répartition[Code_Nom],Clef_répartition[[#This Row],[Code_Nom]],Clef_répartition[Année],Clef_répartition[[#This Row],[Année]])))</f>
        <v>10</v>
      </c>
      <c r="G1291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Broye-Vully_8_2022</v>
      </c>
      <c r="H12915" s="18">
        <v>5817</v>
      </c>
      <c r="I12915" s="18" t="s">
        <v>130</v>
      </c>
      <c r="J12915" s="18">
        <v>2022</v>
      </c>
      <c r="K12915" s="19">
        <v>3.1901483564433238E-2</v>
      </c>
    </row>
    <row r="12916" spans="1:11" x14ac:dyDescent="0.25">
      <c r="A12916" t="s">
        <v>713</v>
      </c>
      <c r="B12916" t="s">
        <v>473</v>
      </c>
      <c r="C12916" t="s">
        <v>474</v>
      </c>
      <c r="D12916" t="str">
        <f>Clef_répartition[[#This Row],[Code association]]&amp;"_"&amp;Clef_répartition[[#This Row],[Nom association]]</f>
        <v>SDIS Broye-Vully_Association de communes Service de Défense Incendie et de Secours Broye-Vully</v>
      </c>
      <c r="E12916">
        <f>COUNTIFS(D$2:D12916,Clef_répartition[[#This Row],[Code_Nom]],J$2:J12916,Clef_répartition[[#This Row],[Année]])</f>
        <v>9</v>
      </c>
      <c r="F12916">
        <f>IF(Clef_répartition[[#This Row],[Code_Nom]]=D12915,F12915-1,(COUNTIFS(Clef_répartition[Code_Nom],Clef_répartition[[#This Row],[Code_Nom]],Clef_répartition[Année],Clef_répartition[[#This Row],[Année]])))</f>
        <v>9</v>
      </c>
      <c r="G1291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Broye-Vully_9_2022</v>
      </c>
      <c r="H12916" s="18">
        <v>5819</v>
      </c>
      <c r="I12916" s="18" t="s">
        <v>136</v>
      </c>
      <c r="J12916" s="18">
        <v>2022</v>
      </c>
      <c r="K12916" s="19">
        <v>1.3154917741362036E-2</v>
      </c>
    </row>
    <row r="12917" spans="1:11" x14ac:dyDescent="0.25">
      <c r="A12917" t="s">
        <v>713</v>
      </c>
      <c r="B12917" t="s">
        <v>473</v>
      </c>
      <c r="C12917" t="s">
        <v>474</v>
      </c>
      <c r="D12917" t="str">
        <f>Clef_répartition[[#This Row],[Code association]]&amp;"_"&amp;Clef_répartition[[#This Row],[Nom association]]</f>
        <v>SDIS Broye-Vully_Association de communes Service de Défense Incendie et de Secours Broye-Vully</v>
      </c>
      <c r="E12917">
        <f>COUNTIFS(D$2:D12917,Clef_répartition[[#This Row],[Code_Nom]],J$2:J12917,Clef_répartition[[#This Row],[Année]])</f>
        <v>10</v>
      </c>
      <c r="F12917">
        <f>IF(Clef_répartition[[#This Row],[Code_Nom]]=D12916,F12916-1,(COUNTIFS(Clef_répartition[Code_Nom],Clef_répartition[[#This Row],[Code_Nom]],Clef_répartition[Année],Clef_répartition[[#This Row],[Année]])))</f>
        <v>8</v>
      </c>
      <c r="G1291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Broye-Vully_10_2022</v>
      </c>
      <c r="H12917" s="18">
        <v>5821</v>
      </c>
      <c r="I12917" s="18" t="s">
        <v>177</v>
      </c>
      <c r="J12917" s="18">
        <v>2022</v>
      </c>
      <c r="K12917" s="19">
        <v>1.1829729467662174E-2</v>
      </c>
    </row>
    <row r="12918" spans="1:11" x14ac:dyDescent="0.25">
      <c r="A12918" t="s">
        <v>713</v>
      </c>
      <c r="B12918" t="s">
        <v>473</v>
      </c>
      <c r="C12918" t="s">
        <v>474</v>
      </c>
      <c r="D12918" t="str">
        <f>Clef_répartition[[#This Row],[Code association]]&amp;"_"&amp;Clef_répartition[[#This Row],[Nom association]]</f>
        <v>SDIS Broye-Vully_Association de communes Service de Défense Incendie et de Secours Broye-Vully</v>
      </c>
      <c r="E12918">
        <f>COUNTIFS(D$2:D12918,Clef_répartition[[#This Row],[Code_Nom]],J$2:J12918,Clef_répartition[[#This Row],[Année]])</f>
        <v>11</v>
      </c>
      <c r="F12918">
        <f>IF(Clef_répartition[[#This Row],[Code_Nom]]=D12917,F12917-1,(COUNTIFS(Clef_répartition[Code_Nom],Clef_répartition[[#This Row],[Code_Nom]],Clef_répartition[Année],Clef_répartition[[#This Row],[Année]])))</f>
        <v>7</v>
      </c>
      <c r="G1291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Broye-Vully_11_2022</v>
      </c>
      <c r="H12918" s="18">
        <v>5822</v>
      </c>
      <c r="I12918" s="18" t="s">
        <v>211</v>
      </c>
      <c r="J12918" s="18">
        <v>2022</v>
      </c>
      <c r="K12918" s="19">
        <v>0.3315556417466628</v>
      </c>
    </row>
    <row r="12919" spans="1:11" x14ac:dyDescent="0.25">
      <c r="A12919" t="s">
        <v>713</v>
      </c>
      <c r="B12919" t="s">
        <v>473</v>
      </c>
      <c r="C12919" t="s">
        <v>474</v>
      </c>
      <c r="D12919" t="str">
        <f>Clef_répartition[[#This Row],[Code association]]&amp;"_"&amp;Clef_répartition[[#This Row],[Nom association]]</f>
        <v>SDIS Broye-Vully_Association de communes Service de Défense Incendie et de Secours Broye-Vully</v>
      </c>
      <c r="E12919">
        <f>COUNTIFS(D$2:D12919,Clef_répartition[[#This Row],[Code_Nom]],J$2:J12919,Clef_répartition[[#This Row],[Année]])</f>
        <v>12</v>
      </c>
      <c r="F12919">
        <f>IF(Clef_répartition[[#This Row],[Code_Nom]]=D12918,F12918-1,(COUNTIFS(Clef_répartition[Code_Nom],Clef_répartition[[#This Row],[Code_Nom]],Clef_répartition[Année],Clef_répartition[[#This Row],[Année]])))</f>
        <v>6</v>
      </c>
      <c r="G1291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Broye-Vully_12_2022</v>
      </c>
      <c r="H12919" s="18">
        <v>5683</v>
      </c>
      <c r="I12919" s="18" t="s">
        <v>222</v>
      </c>
      <c r="J12919" s="18">
        <v>2022</v>
      </c>
      <c r="K12919" s="19">
        <v>6.9491580206212222E-3</v>
      </c>
    </row>
    <row r="12920" spans="1:11" x14ac:dyDescent="0.25">
      <c r="A12920" t="s">
        <v>713</v>
      </c>
      <c r="B12920" t="s">
        <v>473</v>
      </c>
      <c r="C12920" t="s">
        <v>474</v>
      </c>
      <c r="D12920" t="str">
        <f>Clef_répartition[[#This Row],[Code association]]&amp;"_"&amp;Clef_répartition[[#This Row],[Nom association]]</f>
        <v>SDIS Broye-Vully_Association de communes Service de Défense Incendie et de Secours Broye-Vully</v>
      </c>
      <c r="E12920">
        <f>COUNTIFS(D$2:D12920,Clef_répartition[[#This Row],[Code_Nom]],J$2:J12920,Clef_répartition[[#This Row],[Année]])</f>
        <v>13</v>
      </c>
      <c r="F12920">
        <f>IF(Clef_répartition[[#This Row],[Code_Nom]]=D12919,F12919-1,(COUNTIFS(Clef_répartition[Code_Nom],Clef_répartition[[#This Row],[Code_Nom]],Clef_répartition[Année],Clef_répartition[[#This Row],[Année]])))</f>
        <v>5</v>
      </c>
      <c r="G1292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Broye-Vully_13_2022</v>
      </c>
      <c r="H12920" s="18">
        <v>5827</v>
      </c>
      <c r="I12920" s="18" t="s">
        <v>266</v>
      </c>
      <c r="J12920" s="18">
        <v>2022</v>
      </c>
      <c r="K12920" s="19">
        <v>1.0375254533113549E-2</v>
      </c>
    </row>
    <row r="12921" spans="1:11" x14ac:dyDescent="0.25">
      <c r="A12921" t="s">
        <v>713</v>
      </c>
      <c r="B12921" t="s">
        <v>473</v>
      </c>
      <c r="C12921" t="s">
        <v>474</v>
      </c>
      <c r="D12921" t="str">
        <f>Clef_répartition[[#This Row],[Code association]]&amp;"_"&amp;Clef_répartition[[#This Row],[Nom association]]</f>
        <v>SDIS Broye-Vully_Association de communes Service de Défense Incendie et de Secours Broye-Vully</v>
      </c>
      <c r="E12921">
        <f>COUNTIFS(D$2:D12921,Clef_répartition[[#This Row],[Code_Nom]],J$2:J12921,Clef_répartition[[#This Row],[Année]])</f>
        <v>14</v>
      </c>
      <c r="F12921">
        <f>IF(Clef_répartition[[#This Row],[Code_Nom]]=D12920,F12920-1,(COUNTIFS(Clef_répartition[Code_Nom],Clef_répartition[[#This Row],[Code_Nom]],Clef_répartition[Année],Clef_répartition[[#This Row],[Année]])))</f>
        <v>4</v>
      </c>
      <c r="G1292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Broye-Vully_14_2022</v>
      </c>
      <c r="H12921" s="18">
        <v>5828</v>
      </c>
      <c r="I12921" s="18" t="s">
        <v>268</v>
      </c>
      <c r="J12921" s="18">
        <v>2022</v>
      </c>
      <c r="K12921" s="19">
        <v>3.5553831733410907E-3</v>
      </c>
    </row>
    <row r="12922" spans="1:11" x14ac:dyDescent="0.25">
      <c r="A12922" t="s">
        <v>713</v>
      </c>
      <c r="B12922" t="s">
        <v>473</v>
      </c>
      <c r="C12922" t="s">
        <v>474</v>
      </c>
      <c r="D12922" t="str">
        <f>Clef_répartition[[#This Row],[Code association]]&amp;"_"&amp;Clef_répartition[[#This Row],[Nom association]]</f>
        <v>SDIS Broye-Vully_Association de communes Service de Défense Incendie et de Secours Broye-Vully</v>
      </c>
      <c r="E12922">
        <f>COUNTIFS(D$2:D12922,Clef_répartition[[#This Row],[Code_Nom]],J$2:J12922,Clef_répartition[[#This Row],[Année]])</f>
        <v>15</v>
      </c>
      <c r="F12922">
        <f>IF(Clef_répartition[[#This Row],[Code_Nom]]=D12921,F12921-1,(COUNTIFS(Clef_répartition[Code_Nom],Clef_répartition[[#This Row],[Code_Nom]],Clef_répartition[Année],Clef_répartition[[#This Row],[Année]])))</f>
        <v>3</v>
      </c>
      <c r="G1292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Broye-Vully_15_2022</v>
      </c>
      <c r="H12922" s="18">
        <v>5831</v>
      </c>
      <c r="I12922" s="18" t="s">
        <v>270</v>
      </c>
      <c r="J12922" s="18">
        <v>2022</v>
      </c>
      <c r="K12922" s="19">
        <v>0.10824525679563012</v>
      </c>
    </row>
    <row r="12923" spans="1:11" x14ac:dyDescent="0.25">
      <c r="A12923" t="s">
        <v>713</v>
      </c>
      <c r="B12923" t="s">
        <v>473</v>
      </c>
      <c r="C12923" t="s">
        <v>474</v>
      </c>
      <c r="D12923" t="str">
        <f>Clef_répartition[[#This Row],[Code association]]&amp;"_"&amp;Clef_répartition[[#This Row],[Nom association]]</f>
        <v>SDIS Broye-Vully_Association de communes Service de Défense Incendie et de Secours Broye-Vully</v>
      </c>
      <c r="E12923">
        <f>COUNTIFS(D$2:D12923,Clef_répartition[[#This Row],[Code_Nom]],J$2:J12923,Clef_répartition[[#This Row],[Année]])</f>
        <v>16</v>
      </c>
      <c r="F12923">
        <f>IF(Clef_répartition[[#This Row],[Code_Nom]]=D12922,F12922-1,(COUNTIFS(Clef_répartition[Code_Nom],Clef_répartition[[#This Row],[Code_Nom]],Clef_répartition[Année],Clef_répartition[[#This Row],[Année]])))</f>
        <v>2</v>
      </c>
      <c r="G1292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Broye-Vully_16_2022</v>
      </c>
      <c r="H12923" s="18">
        <v>5830</v>
      </c>
      <c r="I12923" s="18" t="s">
        <v>285</v>
      </c>
      <c r="J12923" s="18">
        <v>2022</v>
      </c>
      <c r="K12923" s="19">
        <v>1.6160832606095864E-2</v>
      </c>
    </row>
    <row r="12924" spans="1:11" x14ac:dyDescent="0.25">
      <c r="A12924" t="s">
        <v>713</v>
      </c>
      <c r="B12924" t="s">
        <v>473</v>
      </c>
      <c r="C12924" t="s">
        <v>474</v>
      </c>
      <c r="D12924" t="str">
        <f>Clef_répartition[[#This Row],[Code association]]&amp;"_"&amp;Clef_répartition[[#This Row],[Nom association]]</f>
        <v>SDIS Broye-Vully_Association de communes Service de Défense Incendie et de Secours Broye-Vully</v>
      </c>
      <c r="E12924">
        <f>COUNTIFS(D$2:D12924,Clef_répartition[[#This Row],[Code_Nom]],J$2:J12924,Clef_répartition[[#This Row],[Année]])</f>
        <v>17</v>
      </c>
      <c r="F12924">
        <f>IF(Clef_répartition[[#This Row],[Code_Nom]]=D12923,F12923-1,(COUNTIFS(Clef_répartition[Code_Nom],Clef_répartition[[#This Row],[Code_Nom]],Clef_répartition[Année],Clef_répartition[[#This Row],[Année]])))</f>
        <v>1</v>
      </c>
      <c r="G1292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Broye-Vully_17_2022</v>
      </c>
      <c r="H12924" s="18">
        <v>5464</v>
      </c>
      <c r="I12924" s="18" t="s">
        <v>296</v>
      </c>
      <c r="J12924" s="18">
        <v>2022</v>
      </c>
      <c r="K12924" s="19">
        <v>0.11199456996024436</v>
      </c>
    </row>
    <row r="12925" spans="1:11" x14ac:dyDescent="0.25">
      <c r="A12925" t="s">
        <v>713</v>
      </c>
      <c r="B12925" t="s">
        <v>555</v>
      </c>
      <c r="C12925" t="s">
        <v>556</v>
      </c>
      <c r="D12925" t="str">
        <f>Clef_répartition[[#This Row],[Code association]]&amp;"_"&amp;Clef_répartition[[#This Row],[Nom association]]</f>
        <v>SDIS Etraz-Région_Association de communes Service de Défense Incendie et de Secours Etraz-Région</v>
      </c>
      <c r="E12925">
        <f>COUNTIFS(D$2:D12925,Clef_répartition[[#This Row],[Code_Nom]],J$2:J12925,Clef_répartition[[#This Row],[Année]])</f>
        <v>1</v>
      </c>
      <c r="F12925">
        <f>IF(Clef_répartition[[#This Row],[Code_Nom]]=D12924,F12924-1,(COUNTIFS(Clef_répartition[Code_Nom],Clef_répartition[[#This Row],[Code_Nom]],Clef_répartition[Année],Clef_répartition[[#This Row],[Année]])))</f>
        <v>28</v>
      </c>
      <c r="G1292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Etraz-Région_1_2022</v>
      </c>
      <c r="H12925" s="18">
        <v>5851</v>
      </c>
      <c r="I12925" s="18" t="s">
        <v>4</v>
      </c>
      <c r="J12925" s="18">
        <v>2022</v>
      </c>
      <c r="K12925" s="19">
        <v>1.38E-2</v>
      </c>
    </row>
    <row r="12926" spans="1:11" x14ac:dyDescent="0.25">
      <c r="A12926" t="s">
        <v>713</v>
      </c>
      <c r="B12926" t="s">
        <v>555</v>
      </c>
      <c r="C12926" t="s">
        <v>556</v>
      </c>
      <c r="D12926" t="str">
        <f>Clef_répartition[[#This Row],[Code association]]&amp;"_"&amp;Clef_répartition[[#This Row],[Nom association]]</f>
        <v>SDIS Etraz-Région_Association de communes Service de Défense Incendie et de Secours Etraz-Région</v>
      </c>
      <c r="E12926">
        <f>COUNTIFS(D$2:D12926,Clef_répartition[[#This Row],[Code_Nom]],J$2:J12926,Clef_répartition[[#This Row],[Année]])</f>
        <v>2</v>
      </c>
      <c r="F12926">
        <f>IF(Clef_répartition[[#This Row],[Code_Nom]]=D12925,F12925-1,(COUNTIFS(Clef_répartition[Code_Nom],Clef_répartition[[#This Row],[Code_Nom]],Clef_répartition[Année],Clef_répartition[[#This Row],[Année]])))</f>
        <v>27</v>
      </c>
      <c r="G1292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Etraz-Région_2_2022</v>
      </c>
      <c r="H12926" s="20">
        <v>5422</v>
      </c>
      <c r="I12926" s="20" t="s">
        <v>9</v>
      </c>
      <c r="J12926" s="20">
        <v>2022</v>
      </c>
      <c r="K12926" s="21">
        <v>0.1176</v>
      </c>
    </row>
    <row r="12927" spans="1:11" x14ac:dyDescent="0.25">
      <c r="A12927" t="s">
        <v>713</v>
      </c>
      <c r="B12927" t="s">
        <v>555</v>
      </c>
      <c r="C12927" t="s">
        <v>556</v>
      </c>
      <c r="D12927" t="str">
        <f>Clef_répartition[[#This Row],[Code association]]&amp;"_"&amp;Clef_répartition[[#This Row],[Nom association]]</f>
        <v>SDIS Etraz-Région_Association de communes Service de Défense Incendie et de Secours Etraz-Région</v>
      </c>
      <c r="E12927">
        <f>COUNTIFS(D$2:D12927,Clef_répartition[[#This Row],[Code_Nom]],J$2:J12927,Clef_répartition[[#This Row],[Année]])</f>
        <v>3</v>
      </c>
      <c r="F12927">
        <f>IF(Clef_répartition[[#This Row],[Code_Nom]]=D12926,F12926-1,(COUNTIFS(Clef_répartition[Code_Nom],Clef_répartition[[#This Row],[Code_Nom]],Clef_répartition[Année],Clef_répartition[[#This Row],[Année]])))</f>
        <v>26</v>
      </c>
      <c r="G1292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Etraz-Région_3_2022</v>
      </c>
      <c r="H12927" s="60">
        <v>5423</v>
      </c>
      <c r="I12927" s="60" t="s">
        <v>12</v>
      </c>
      <c r="J12927" s="60">
        <v>2022</v>
      </c>
      <c r="K12927" s="60">
        <v>1.7600000000000001E-2</v>
      </c>
    </row>
    <row r="12928" spans="1:11" x14ac:dyDescent="0.25">
      <c r="A12928" t="s">
        <v>713</v>
      </c>
      <c r="B12928" t="s">
        <v>555</v>
      </c>
      <c r="C12928" t="s">
        <v>556</v>
      </c>
      <c r="D12928" t="str">
        <f>Clef_répartition[[#This Row],[Code association]]&amp;"_"&amp;Clef_répartition[[#This Row],[Nom association]]</f>
        <v>SDIS Etraz-Région_Association de communes Service de Défense Incendie et de Secours Etraz-Région</v>
      </c>
      <c r="E12928">
        <f>COUNTIFS(D$2:D12928,Clef_répartition[[#This Row],[Code_Nom]],J$2:J12928,Clef_répartition[[#This Row],[Année]])</f>
        <v>4</v>
      </c>
      <c r="F12928">
        <f>IF(Clef_répartition[[#This Row],[Code_Nom]]=D12927,F12927-1,(COUNTIFS(Clef_répartition[Code_Nom],Clef_répartition[[#This Row],[Code_Nom]],Clef_répartition[Année],Clef_répartition[[#This Row],[Année]])))</f>
        <v>25</v>
      </c>
      <c r="G1292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Etraz-Région_4_2022</v>
      </c>
      <c r="H12928" s="60">
        <v>5424</v>
      </c>
      <c r="I12928" s="60" t="s">
        <v>20</v>
      </c>
      <c r="J12928" s="60">
        <v>2022</v>
      </c>
      <c r="K12928" s="60">
        <v>9.7999999999999997E-3</v>
      </c>
    </row>
    <row r="12929" spans="1:11" x14ac:dyDescent="0.25">
      <c r="A12929" t="s">
        <v>713</v>
      </c>
      <c r="B12929" t="s">
        <v>555</v>
      </c>
      <c r="C12929" t="s">
        <v>556</v>
      </c>
      <c r="D12929" t="str">
        <f>Clef_répartition[[#This Row],[Code association]]&amp;"_"&amp;Clef_répartition[[#This Row],[Nom association]]</f>
        <v>SDIS Etraz-Région_Association de communes Service de Défense Incendie et de Secours Etraz-Région</v>
      </c>
      <c r="E12929">
        <f>COUNTIFS(D$2:D12929,Clef_répartition[[#This Row],[Code_Nom]],J$2:J12929,Clef_répartition[[#This Row],[Année]])</f>
        <v>5</v>
      </c>
      <c r="F12929">
        <f>IF(Clef_répartition[[#This Row],[Code_Nom]]=D12928,F12928-1,(COUNTIFS(Clef_répartition[Code_Nom],Clef_répartition[[#This Row],[Code_Nom]],Clef_répartition[Année],Clef_répartition[[#This Row],[Année]])))</f>
        <v>24</v>
      </c>
      <c r="G1292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Etraz-Région_5_2022</v>
      </c>
      <c r="H12929" s="60">
        <v>5425</v>
      </c>
      <c r="I12929" s="60" t="s">
        <v>23</v>
      </c>
      <c r="J12929" s="60">
        <v>2022</v>
      </c>
      <c r="K12929" s="60">
        <v>5.0799999999999998E-2</v>
      </c>
    </row>
    <row r="12930" spans="1:11" x14ac:dyDescent="0.25">
      <c r="A12930" t="s">
        <v>713</v>
      </c>
      <c r="B12930" t="s">
        <v>555</v>
      </c>
      <c r="C12930" t="s">
        <v>556</v>
      </c>
      <c r="D12930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0">
        <f>COUNTIFS(D$2:D12930,Clef_répartition[[#This Row],[Code_Nom]],J$2:J12930,Clef_répartition[[#This Row],[Année]])</f>
        <v>6</v>
      </c>
      <c r="F12930">
        <f>IF(Clef_répartition[[#This Row],[Code_Nom]]=D12929,F12929-1,(COUNTIFS(Clef_répartition[Code_Nom],Clef_répartition[[#This Row],[Code_Nom]],Clef_répartition[Année],Clef_répartition[[#This Row],[Année]])))</f>
        <v>23</v>
      </c>
      <c r="G1293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Etraz-Région_6_2022</v>
      </c>
      <c r="H12930" s="60">
        <v>5426</v>
      </c>
      <c r="I12930" s="60" t="s">
        <v>31</v>
      </c>
      <c r="J12930" s="60">
        <v>2022</v>
      </c>
      <c r="K12930" s="60">
        <v>1.49E-2</v>
      </c>
    </row>
    <row r="12931" spans="1:11" x14ac:dyDescent="0.25">
      <c r="A12931" t="s">
        <v>713</v>
      </c>
      <c r="B12931" t="s">
        <v>555</v>
      </c>
      <c r="C12931" t="s">
        <v>556</v>
      </c>
      <c r="D12931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1">
        <f>COUNTIFS(D$2:D12931,Clef_répartition[[#This Row],[Code_Nom]],J$2:J12931,Clef_répartition[[#This Row],[Année]])</f>
        <v>7</v>
      </c>
      <c r="F12931">
        <f>IF(Clef_répartition[[#This Row],[Code_Nom]]=D12930,F12930-1,(COUNTIFS(Clef_répartition[Code_Nom],Clef_répartition[[#This Row],[Code_Nom]],Clef_répartition[Année],Clef_répartition[[#This Row],[Année]])))</f>
        <v>22</v>
      </c>
      <c r="G1293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Etraz-Région_7_2022</v>
      </c>
      <c r="H12931" s="60">
        <v>5852</v>
      </c>
      <c r="I12931" s="60" t="s">
        <v>41</v>
      </c>
      <c r="J12931" s="60">
        <v>2022</v>
      </c>
      <c r="K12931" s="60">
        <v>1.5299999999999999E-2</v>
      </c>
    </row>
    <row r="12932" spans="1:11" x14ac:dyDescent="0.25">
      <c r="A12932" t="s">
        <v>713</v>
      </c>
      <c r="B12932" t="s">
        <v>555</v>
      </c>
      <c r="C12932" t="s">
        <v>556</v>
      </c>
      <c r="D12932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2">
        <f>COUNTIFS(D$2:D12932,Clef_répartition[[#This Row],[Code_Nom]],J$2:J12932,Clef_répartition[[#This Row],[Année]])</f>
        <v>8</v>
      </c>
      <c r="F12932">
        <f>IF(Clef_répartition[[#This Row],[Code_Nom]]=D12931,F12931-1,(COUNTIFS(Clef_répartition[Code_Nom],Clef_répartition[[#This Row],[Code_Nom]],Clef_répartition[Année],Clef_répartition[[#This Row],[Année]])))</f>
        <v>21</v>
      </c>
      <c r="G1293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Etraz-Région_8_2022</v>
      </c>
      <c r="H12932" s="60">
        <v>5853</v>
      </c>
      <c r="I12932" s="60" t="s">
        <v>42</v>
      </c>
      <c r="J12932" s="60">
        <v>2022</v>
      </c>
      <c r="K12932" s="60">
        <v>2.4199999999999999E-2</v>
      </c>
    </row>
    <row r="12933" spans="1:11" x14ac:dyDescent="0.25">
      <c r="A12933" t="s">
        <v>713</v>
      </c>
      <c r="B12933" t="s">
        <v>555</v>
      </c>
      <c r="C12933" t="s">
        <v>556</v>
      </c>
      <c r="D12933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3">
        <f>COUNTIFS(D$2:D12933,Clef_répartition[[#This Row],[Code_Nom]],J$2:J12933,Clef_répartition[[#This Row],[Année]])</f>
        <v>9</v>
      </c>
      <c r="F12933">
        <f>IF(Clef_répartition[[#This Row],[Code_Nom]]=D12932,F12932-1,(COUNTIFS(Clef_répartition[Code_Nom],Clef_répartition[[#This Row],[Code_Nom]],Clef_répartition[Année],Clef_répartition[[#This Row],[Année]])))</f>
        <v>20</v>
      </c>
      <c r="G1293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Etraz-Région_9_2022</v>
      </c>
      <c r="H12933" s="60">
        <v>5855</v>
      </c>
      <c r="I12933" s="60" t="s">
        <v>98</v>
      </c>
      <c r="J12933" s="60">
        <v>2022</v>
      </c>
      <c r="K12933" s="60">
        <v>1.9599999999999999E-2</v>
      </c>
    </row>
    <row r="12934" spans="1:11" x14ac:dyDescent="0.25">
      <c r="A12934" t="s">
        <v>713</v>
      </c>
      <c r="B12934" t="s">
        <v>555</v>
      </c>
      <c r="C12934" t="s">
        <v>556</v>
      </c>
      <c r="D12934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4">
        <f>COUNTIFS(D$2:D12934,Clef_répartition[[#This Row],[Code_Nom]],J$2:J12934,Clef_répartition[[#This Row],[Année]])</f>
        <v>10</v>
      </c>
      <c r="F12934">
        <f>IF(Clef_répartition[[#This Row],[Code_Nom]]=D12933,F12933-1,(COUNTIFS(Clef_répartition[Code_Nom],Clef_répartition[[#This Row],[Code_Nom]],Clef_répartition[Année],Clef_répartition[[#This Row],[Année]])))</f>
        <v>19</v>
      </c>
      <c r="G1293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Etraz-Région_10_2022</v>
      </c>
      <c r="H12934" s="60">
        <v>5856</v>
      </c>
      <c r="I12934" s="60" t="s">
        <v>106</v>
      </c>
      <c r="J12934" s="60">
        <v>2022</v>
      </c>
      <c r="K12934" s="60">
        <v>2.3099999999999999E-2</v>
      </c>
    </row>
    <row r="12935" spans="1:11" x14ac:dyDescent="0.25">
      <c r="A12935" t="s">
        <v>713</v>
      </c>
      <c r="B12935" t="s">
        <v>555</v>
      </c>
      <c r="C12935" t="s">
        <v>556</v>
      </c>
      <c r="D12935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5">
        <f>COUNTIFS(D$2:D12935,Clef_répartition[[#This Row],[Code_Nom]],J$2:J12935,Clef_répartition[[#This Row],[Année]])</f>
        <v>11</v>
      </c>
      <c r="F12935">
        <f>IF(Clef_répartition[[#This Row],[Code_Nom]]=D12934,F12934-1,(COUNTIFS(Clef_répartition[Code_Nom],Clef_répartition[[#This Row],[Code_Nom]],Clef_répartition[Année],Clef_répartition[[#This Row],[Année]])))</f>
        <v>18</v>
      </c>
      <c r="G1293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Etraz-Région_11_2022</v>
      </c>
      <c r="H12935" s="60">
        <v>5427</v>
      </c>
      <c r="I12935" s="60" t="s">
        <v>112</v>
      </c>
      <c r="J12935" s="60">
        <v>2022</v>
      </c>
      <c r="K12935" s="60">
        <v>2.7199999999999998E-2</v>
      </c>
    </row>
    <row r="12936" spans="1:11" x14ac:dyDescent="0.25">
      <c r="A12936" t="s">
        <v>713</v>
      </c>
      <c r="B12936" t="s">
        <v>555</v>
      </c>
      <c r="C12936" t="s">
        <v>556</v>
      </c>
      <c r="D12936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6">
        <f>COUNTIFS(D$2:D12936,Clef_répartition[[#This Row],[Code_Nom]],J$2:J12936,Clef_répartition[[#This Row],[Année]])</f>
        <v>12</v>
      </c>
      <c r="F12936">
        <f>IF(Clef_répartition[[#This Row],[Code_Nom]]=D12935,F12935-1,(COUNTIFS(Clef_répartition[Code_Nom],Clef_répartition[[#This Row],[Code_Nom]],Clef_répartition[Année],Clef_répartition[[#This Row],[Année]])))</f>
        <v>17</v>
      </c>
      <c r="G1293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Etraz-Région_12_2022</v>
      </c>
      <c r="H12936" s="60">
        <v>5857</v>
      </c>
      <c r="I12936" s="60" t="s">
        <v>122</v>
      </c>
      <c r="J12936" s="60">
        <v>2022</v>
      </c>
      <c r="K12936" s="60">
        <v>4.4600000000000001E-2</v>
      </c>
    </row>
    <row r="12937" spans="1:11" x14ac:dyDescent="0.25">
      <c r="A12937" t="s">
        <v>713</v>
      </c>
      <c r="B12937" t="s">
        <v>555</v>
      </c>
      <c r="C12937" t="s">
        <v>556</v>
      </c>
      <c r="D12937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7">
        <f>COUNTIFS(D$2:D12937,Clef_répartition[[#This Row],[Code_Nom]],J$2:J12937,Clef_répartition[[#This Row],[Année]])</f>
        <v>13</v>
      </c>
      <c r="F12937">
        <f>IF(Clef_répartition[[#This Row],[Code_Nom]]=D12936,F12936-1,(COUNTIFS(Clef_répartition[Code_Nom],Clef_répartition[[#This Row],[Code_Nom]],Clef_répartition[Année],Clef_répartition[[#This Row],[Année]])))</f>
        <v>16</v>
      </c>
      <c r="G1293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Etraz-Région_13_2022</v>
      </c>
      <c r="H12937" s="60">
        <v>5428</v>
      </c>
      <c r="I12937" s="60" t="s">
        <v>123</v>
      </c>
      <c r="J12937" s="60">
        <v>2022</v>
      </c>
      <c r="K12937" s="60">
        <v>7.2099999999999997E-2</v>
      </c>
    </row>
    <row r="12938" spans="1:11" x14ac:dyDescent="0.25">
      <c r="A12938" t="s">
        <v>713</v>
      </c>
      <c r="B12938" t="s">
        <v>555</v>
      </c>
      <c r="C12938" t="s">
        <v>556</v>
      </c>
      <c r="D12938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8">
        <f>COUNTIFS(D$2:D12938,Clef_répartition[[#This Row],[Code_Nom]],J$2:J12938,Clef_répartition[[#This Row],[Année]])</f>
        <v>14</v>
      </c>
      <c r="F12938">
        <f>IF(Clef_répartition[[#This Row],[Code_Nom]]=D12937,F12937-1,(COUNTIFS(Clef_répartition[Code_Nom],Clef_répartition[[#This Row],[Code_Nom]],Clef_répartition[Année],Clef_répartition[[#This Row],[Année]])))</f>
        <v>15</v>
      </c>
      <c r="G1293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Etraz-Région_14_2022</v>
      </c>
      <c r="H12938" s="60">
        <v>5637</v>
      </c>
      <c r="I12938" s="60" t="s">
        <v>153</v>
      </c>
      <c r="J12938" s="60">
        <v>2022</v>
      </c>
      <c r="K12938" s="60">
        <v>3.15E-2</v>
      </c>
    </row>
    <row r="12939" spans="1:11" x14ac:dyDescent="0.25">
      <c r="A12939" t="s">
        <v>713</v>
      </c>
      <c r="B12939" t="s">
        <v>555</v>
      </c>
      <c r="C12939" t="s">
        <v>556</v>
      </c>
      <c r="D12939" t="str">
        <f>Clef_répartition[[#This Row],[Code association]]&amp;"_"&amp;Clef_répartition[[#This Row],[Nom association]]</f>
        <v>SDIS Etraz-Région_Association de communes Service de Défense Incendie et de Secours Etraz-Région</v>
      </c>
      <c r="E12939">
        <f>COUNTIFS(D$2:D12939,Clef_répartition[[#This Row],[Code_Nom]],J$2:J12939,Clef_répartition[[#This Row],[Année]])</f>
        <v>15</v>
      </c>
      <c r="F12939">
        <f>IF(Clef_répartition[[#This Row],[Code_Nom]]=D12938,F12938-1,(COUNTIFS(Clef_répartition[Code_Nom],Clef_répartition[[#This Row],[Code_Nom]],Clef_répartition[Année],Clef_répartition[[#This Row],[Année]])))</f>
        <v>14</v>
      </c>
      <c r="G1293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Etraz-Région_15_2022</v>
      </c>
      <c r="H12939" s="60">
        <v>5429</v>
      </c>
      <c r="I12939" s="60" t="s">
        <v>162</v>
      </c>
      <c r="J12939" s="60">
        <v>2022</v>
      </c>
      <c r="K12939" s="60">
        <v>1.54E-2</v>
      </c>
    </row>
    <row r="12940" spans="1:11" x14ac:dyDescent="0.25">
      <c r="A12940" t="s">
        <v>713</v>
      </c>
      <c r="B12940" t="s">
        <v>555</v>
      </c>
      <c r="C12940" t="s">
        <v>556</v>
      </c>
      <c r="D12940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0">
        <f>COUNTIFS(D$2:D12940,Clef_répartition[[#This Row],[Code_Nom]],J$2:J12940,Clef_répartition[[#This Row],[Année]])</f>
        <v>16</v>
      </c>
      <c r="F12940">
        <f>IF(Clef_répartition[[#This Row],[Code_Nom]]=D12939,F12939-1,(COUNTIFS(Clef_répartition[Code_Nom],Clef_répartition[[#This Row],[Code_Nom]],Clef_répartition[Année],Clef_répartition[[#This Row],[Année]])))</f>
        <v>13</v>
      </c>
      <c r="G1294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Etraz-Région_16_2022</v>
      </c>
      <c r="H12940" s="60">
        <v>5858</v>
      </c>
      <c r="I12940" s="60" t="s">
        <v>165</v>
      </c>
      <c r="J12940" s="60">
        <v>2022</v>
      </c>
      <c r="K12940" s="60">
        <v>1.9300000000000001E-2</v>
      </c>
    </row>
    <row r="12941" spans="1:11" x14ac:dyDescent="0.25">
      <c r="A12941" t="s">
        <v>713</v>
      </c>
      <c r="B12941" t="s">
        <v>555</v>
      </c>
      <c r="C12941" t="s">
        <v>556</v>
      </c>
      <c r="D12941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1">
        <f>COUNTIFS(D$2:D12941,Clef_répartition[[#This Row],[Code_Nom]],J$2:J12941,Clef_répartition[[#This Row],[Année]])</f>
        <v>17</v>
      </c>
      <c r="F12941">
        <f>IF(Clef_répartition[[#This Row],[Code_Nom]]=D12940,F12940-1,(COUNTIFS(Clef_répartition[Code_Nom],Clef_répartition[[#This Row],[Code_Nom]],Clef_répartition[Année],Clef_répartition[[#This Row],[Année]])))</f>
        <v>12</v>
      </c>
      <c r="G1294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Etraz-Région_17_2022</v>
      </c>
      <c r="H12941" s="60">
        <v>5430</v>
      </c>
      <c r="I12941" s="60" t="s">
        <v>171</v>
      </c>
      <c r="J12941" s="60">
        <v>2022</v>
      </c>
      <c r="K12941" s="60">
        <v>1.4999999999999999E-2</v>
      </c>
    </row>
    <row r="12942" spans="1:11" x14ac:dyDescent="0.25">
      <c r="A12942" t="s">
        <v>713</v>
      </c>
      <c r="B12942" t="s">
        <v>555</v>
      </c>
      <c r="C12942" t="s">
        <v>556</v>
      </c>
      <c r="D12942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2">
        <f>COUNTIFS(D$2:D12942,Clef_répartition[[#This Row],[Code_Nom]],J$2:J12942,Clef_répartition[[#This Row],[Année]])</f>
        <v>18</v>
      </c>
      <c r="F12942">
        <f>IF(Clef_répartition[[#This Row],[Code_Nom]]=D12941,F12941-1,(COUNTIFS(Clef_répartition[Code_Nom],Clef_répartition[[#This Row],[Code_Nom]],Clef_répartition[Année],Clef_répartition[[#This Row],[Année]])))</f>
        <v>11</v>
      </c>
      <c r="G1294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Etraz-Région_18_2022</v>
      </c>
      <c r="H12942" s="60">
        <v>5431</v>
      </c>
      <c r="I12942" s="60" t="s">
        <v>179</v>
      </c>
      <c r="J12942" s="60">
        <v>2022</v>
      </c>
      <c r="K12942" s="60">
        <v>1.03E-2</v>
      </c>
    </row>
    <row r="12943" spans="1:11" x14ac:dyDescent="0.25">
      <c r="A12943" t="s">
        <v>713</v>
      </c>
      <c r="B12943" t="s">
        <v>555</v>
      </c>
      <c r="C12943" t="s">
        <v>556</v>
      </c>
      <c r="D12943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3">
        <f>COUNTIFS(D$2:D12943,Clef_répartition[[#This Row],[Code_Nom]],J$2:J12943,Clef_répartition[[#This Row],[Année]])</f>
        <v>19</v>
      </c>
      <c r="F12943">
        <f>IF(Clef_répartition[[#This Row],[Code_Nom]]=D12942,F12942-1,(COUNTIFS(Clef_répartition[Code_Nom],Clef_répartition[[#This Row],[Code_Nom]],Clef_répartition[Année],Clef_répartition[[#This Row],[Année]])))</f>
        <v>10</v>
      </c>
      <c r="G1294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Etraz-Région_19_2022</v>
      </c>
      <c r="H12943" s="60">
        <v>5492</v>
      </c>
      <c r="I12943" s="60" t="s">
        <v>189</v>
      </c>
      <c r="J12943" s="60">
        <v>2022</v>
      </c>
      <c r="K12943" s="60">
        <v>3.0099999999999998E-2</v>
      </c>
    </row>
    <row r="12944" spans="1:11" x14ac:dyDescent="0.25">
      <c r="A12944" t="s">
        <v>713</v>
      </c>
      <c r="B12944" t="s">
        <v>555</v>
      </c>
      <c r="C12944" t="s">
        <v>556</v>
      </c>
      <c r="D12944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4">
        <f>COUNTIFS(D$2:D12944,Clef_répartition[[#This Row],[Code_Nom]],J$2:J12944,Clef_répartition[[#This Row],[Année]])</f>
        <v>20</v>
      </c>
      <c r="F12944">
        <f>IF(Clef_répartition[[#This Row],[Code_Nom]]=D12943,F12943-1,(COUNTIFS(Clef_répartition[Code_Nom],Clef_répartition[[#This Row],[Code_Nom]],Clef_répartition[Année],Clef_répartition[[#This Row],[Année]])))</f>
        <v>9</v>
      </c>
      <c r="G1294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Etraz-Région_20_2022</v>
      </c>
      <c r="H12944" s="60">
        <v>5859</v>
      </c>
      <c r="I12944" s="60" t="s">
        <v>182</v>
      </c>
      <c r="J12944" s="60">
        <v>2022</v>
      </c>
      <c r="K12944" s="60">
        <v>8.2699999999999996E-2</v>
      </c>
    </row>
    <row r="12945" spans="1:11" x14ac:dyDescent="0.25">
      <c r="A12945" t="s">
        <v>713</v>
      </c>
      <c r="B12945" t="s">
        <v>555</v>
      </c>
      <c r="C12945" t="s">
        <v>556</v>
      </c>
      <c r="D12945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5">
        <f>COUNTIFS(D$2:D12945,Clef_répartition[[#This Row],[Code_Nom]],J$2:J12945,Clef_répartition[[#This Row],[Année]])</f>
        <v>21</v>
      </c>
      <c r="F12945">
        <f>IF(Clef_répartition[[#This Row],[Code_Nom]]=D12944,F12944-1,(COUNTIFS(Clef_répartition[Code_Nom],Clef_répartition[[#This Row],[Code_Nom]],Clef_répartition[Année],Clef_répartition[[#This Row],[Année]])))</f>
        <v>8</v>
      </c>
      <c r="G1294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Etraz-Région_21_2022</v>
      </c>
      <c r="H12945" s="60">
        <v>5860</v>
      </c>
      <c r="I12945" s="60" t="s">
        <v>215</v>
      </c>
      <c r="J12945" s="60">
        <v>2022</v>
      </c>
      <c r="K12945" s="60">
        <v>4.7399999999999998E-2</v>
      </c>
    </row>
    <row r="12946" spans="1:11" x14ac:dyDescent="0.25">
      <c r="A12946" t="s">
        <v>713</v>
      </c>
      <c r="B12946" t="s">
        <v>555</v>
      </c>
      <c r="C12946" t="s">
        <v>556</v>
      </c>
      <c r="D12946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6">
        <f>COUNTIFS(D$2:D12946,Clef_répartition[[#This Row],[Code_Nom]],J$2:J12946,Clef_répartition[[#This Row],[Année]])</f>
        <v>22</v>
      </c>
      <c r="F12946">
        <f>IF(Clef_répartition[[#This Row],[Code_Nom]]=D12945,F12945-1,(COUNTIFS(Clef_répartition[Code_Nom],Clef_répartition[[#This Row],[Code_Nom]],Clef_répartition[Année],Clef_répartition[[#This Row],[Année]])))</f>
        <v>7</v>
      </c>
      <c r="G1294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Etraz-Région_22_2022</v>
      </c>
      <c r="H12946" s="60">
        <v>5861</v>
      </c>
      <c r="I12946" s="60" t="s">
        <v>232</v>
      </c>
      <c r="J12946" s="60">
        <v>2022</v>
      </c>
      <c r="K12946" s="60">
        <v>0.1956</v>
      </c>
    </row>
    <row r="12947" spans="1:11" x14ac:dyDescent="0.25">
      <c r="A12947" t="s">
        <v>713</v>
      </c>
      <c r="B12947" t="s">
        <v>555</v>
      </c>
      <c r="C12947" t="s">
        <v>556</v>
      </c>
      <c r="D12947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7">
        <f>COUNTIFS(D$2:D12947,Clef_répartition[[#This Row],[Code_Nom]],J$2:J12947,Clef_répartition[[#This Row],[Année]])</f>
        <v>23</v>
      </c>
      <c r="F12947">
        <f>IF(Clef_répartition[[#This Row],[Code_Nom]]=D12946,F12946-1,(COUNTIFS(Clef_répartition[Code_Nom],Clef_répartition[[#This Row],[Code_Nom]],Clef_répartition[Année],Clef_répartition[[#This Row],[Année]])))</f>
        <v>6</v>
      </c>
      <c r="G1294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Etraz-Région_23_2022</v>
      </c>
      <c r="H12947" s="60">
        <v>5434</v>
      </c>
      <c r="I12947" s="60" t="s">
        <v>244</v>
      </c>
      <c r="J12947" s="60">
        <v>2022</v>
      </c>
      <c r="K12947" s="60">
        <v>3.3599999999999998E-2</v>
      </c>
    </row>
    <row r="12948" spans="1:11" x14ac:dyDescent="0.25">
      <c r="A12948" t="s">
        <v>713</v>
      </c>
      <c r="B12948" t="s">
        <v>555</v>
      </c>
      <c r="C12948" t="s">
        <v>556</v>
      </c>
      <c r="D12948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8">
        <f>COUNTIFS(D$2:D12948,Clef_répartition[[#This Row],[Code_Nom]],J$2:J12948,Clef_répartition[[#This Row],[Année]])</f>
        <v>24</v>
      </c>
      <c r="F12948">
        <f>IF(Clef_répartition[[#This Row],[Code_Nom]]=D12947,F12947-1,(COUNTIFS(Clef_répartition[Code_Nom],Clef_répartition[[#This Row],[Code_Nom]],Clef_répartition[Année],Clef_répartition[[#This Row],[Année]])))</f>
        <v>5</v>
      </c>
      <c r="G1294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Etraz-Région_24_2022</v>
      </c>
      <c r="H12948" s="60">
        <v>5435</v>
      </c>
      <c r="I12948" s="60" t="s">
        <v>245</v>
      </c>
      <c r="J12948" s="60">
        <v>2022</v>
      </c>
      <c r="K12948" s="60">
        <v>2.1299999999999999E-2</v>
      </c>
    </row>
    <row r="12949" spans="1:11" x14ac:dyDescent="0.25">
      <c r="A12949" t="s">
        <v>713</v>
      </c>
      <c r="B12949" t="s">
        <v>555</v>
      </c>
      <c r="C12949" t="s">
        <v>556</v>
      </c>
      <c r="D12949" t="str">
        <f>Clef_répartition[[#This Row],[Code association]]&amp;"_"&amp;Clef_répartition[[#This Row],[Nom association]]</f>
        <v>SDIS Etraz-Région_Association de communes Service de Défense Incendie et de Secours Etraz-Région</v>
      </c>
      <c r="E12949">
        <f>COUNTIFS(D$2:D12949,Clef_répartition[[#This Row],[Code_Nom]],J$2:J12949,Clef_répartition[[#This Row],[Année]])</f>
        <v>25</v>
      </c>
      <c r="F12949">
        <f>IF(Clef_répartition[[#This Row],[Code_Nom]]=D12948,F12948-1,(COUNTIFS(Clef_répartition[Code_Nom],Clef_répartition[[#This Row],[Code_Nom]],Clef_répartition[Année],Clef_répartition[[#This Row],[Année]])))</f>
        <v>4</v>
      </c>
      <c r="G1294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Etraz-Région_25_2022</v>
      </c>
      <c r="H12949" s="60">
        <v>5436</v>
      </c>
      <c r="I12949" s="60" t="s">
        <v>246</v>
      </c>
      <c r="J12949" s="60">
        <v>2022</v>
      </c>
      <c r="K12949" s="60">
        <v>1.44E-2</v>
      </c>
    </row>
    <row r="12950" spans="1:11" x14ac:dyDescent="0.25">
      <c r="A12950" t="s">
        <v>713</v>
      </c>
      <c r="B12950" t="s">
        <v>555</v>
      </c>
      <c r="C12950" t="s">
        <v>556</v>
      </c>
      <c r="D12950" t="str">
        <f>Clef_répartition[[#This Row],[Code association]]&amp;"_"&amp;Clef_répartition[[#This Row],[Nom association]]</f>
        <v>SDIS Etraz-Région_Association de communes Service de Défense Incendie et de Secours Etraz-Région</v>
      </c>
      <c r="E12950">
        <f>COUNTIFS(D$2:D12950,Clef_répartition[[#This Row],[Code_Nom]],J$2:J12950,Clef_répartition[[#This Row],[Année]])</f>
        <v>26</v>
      </c>
      <c r="F12950">
        <f>IF(Clef_répartition[[#This Row],[Code_Nom]]=D12949,F12949-1,(COUNTIFS(Clef_répartition[Code_Nom],Clef_répartition[[#This Row],[Code_Nom]],Clef_répartition[Année],Clef_répartition[[#This Row],[Année]])))</f>
        <v>3</v>
      </c>
      <c r="G1295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Etraz-Région_26_2022</v>
      </c>
      <c r="H12950" s="60">
        <v>5437</v>
      </c>
      <c r="I12950" s="60" t="s">
        <v>250</v>
      </c>
      <c r="J12950" s="60">
        <v>2022</v>
      </c>
      <c r="K12950" s="60">
        <v>1.32E-2</v>
      </c>
    </row>
    <row r="12951" spans="1:11" x14ac:dyDescent="0.25">
      <c r="A12951" t="s">
        <v>713</v>
      </c>
      <c r="B12951" t="s">
        <v>555</v>
      </c>
      <c r="C12951" t="s">
        <v>556</v>
      </c>
      <c r="D12951" t="str">
        <f>Clef_répartition[[#This Row],[Code association]]&amp;"_"&amp;Clef_répartition[[#This Row],[Nom association]]</f>
        <v>SDIS Etraz-Région_Association de communes Service de Défense Incendie et de Secours Etraz-Région</v>
      </c>
      <c r="E12951">
        <f>COUNTIFS(D$2:D12951,Clef_répartition[[#This Row],[Code_Nom]],J$2:J12951,Clef_répartition[[#This Row],[Année]])</f>
        <v>27</v>
      </c>
      <c r="F12951">
        <f>IF(Clef_répartition[[#This Row],[Code_Nom]]=D12950,F12950-1,(COUNTIFS(Clef_répartition[Code_Nom],Clef_répartition[[#This Row],[Code_Nom]],Clef_répartition[Année],Clef_répartition[[#This Row],[Année]])))</f>
        <v>2</v>
      </c>
      <c r="G1295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Etraz-Région_27_2022</v>
      </c>
      <c r="H12951" s="60">
        <v>5862</v>
      </c>
      <c r="I12951" s="60" t="s">
        <v>262</v>
      </c>
      <c r="J12951" s="60">
        <v>2022</v>
      </c>
      <c r="K12951" s="60">
        <v>7.4000000000000003E-3</v>
      </c>
    </row>
    <row r="12952" spans="1:11" x14ac:dyDescent="0.25">
      <c r="A12952" t="s">
        <v>713</v>
      </c>
      <c r="B12952" t="s">
        <v>555</v>
      </c>
      <c r="C12952" t="s">
        <v>556</v>
      </c>
      <c r="D12952" t="str">
        <f>Clef_répartition[[#This Row],[Code association]]&amp;"_"&amp;Clef_répartition[[#This Row],[Nom association]]</f>
        <v>SDIS Etraz-Région_Association de communes Service de Défense Incendie et de Secours Etraz-Région</v>
      </c>
      <c r="E12952">
        <f>COUNTIFS(D$2:D12952,Clef_répartition[[#This Row],[Code_Nom]],J$2:J12952,Clef_répartition[[#This Row],[Année]])</f>
        <v>28</v>
      </c>
      <c r="F12952">
        <f>IF(Clef_répartition[[#This Row],[Code_Nom]]=D12951,F12951-1,(COUNTIFS(Clef_répartition[Code_Nom],Clef_répartition[[#This Row],[Code_Nom]],Clef_répartition[Année],Clef_répartition[[#This Row],[Année]])))</f>
        <v>1</v>
      </c>
      <c r="G1295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Etraz-Région_28_2022</v>
      </c>
      <c r="H12952" s="60">
        <v>5863</v>
      </c>
      <c r="I12952" s="60" t="s">
        <v>287</v>
      </c>
      <c r="J12952" s="60">
        <v>2022</v>
      </c>
      <c r="K12952" s="60">
        <v>1.2200000000000001E-2</v>
      </c>
    </row>
    <row r="12953" spans="1:11" x14ac:dyDescent="0.25">
      <c r="A12953" t="s">
        <v>713</v>
      </c>
      <c r="B12953" t="s">
        <v>523</v>
      </c>
      <c r="C12953" t="s">
        <v>524</v>
      </c>
      <c r="D12953" t="str">
        <f>Clef_répartition[[#This Row],[Code association]]&amp;"_"&amp;Clef_répartition[[#This Row],[Nom association]]</f>
        <v>SDIS Gland-Serine_Association de communes Service de Défense Incendie et de Secours</v>
      </c>
      <c r="E12953">
        <f>COUNTIFS(D$2:D12953,Clef_répartition[[#This Row],[Code_Nom]],J$2:J12953,Clef_répartition[[#This Row],[Année]])</f>
        <v>1</v>
      </c>
      <c r="F12953">
        <f>IF(Clef_répartition[[#This Row],[Code_Nom]]=D12952,F12952-1,(COUNTIFS(Clef_répartition[Code_Nom],Clef_répartition[[#This Row],[Code_Nom]],Clef_répartition[Année],Clef_répartition[[#This Row],[Année]])))</f>
        <v>7</v>
      </c>
      <c r="G12953" t="str">
        <f>Clef_répartition[[#This Row],[Code_Nom]]&amp;"_"&amp;Clef_répartition[[#This Row],[Nombre]]&amp;"_"&amp;Clef_répartition[[#This Row],[Année]]</f>
        <v>SDIS Gland-Serine_Association de communes Service de Défense Incendie et de Secours_1_2022</v>
      </c>
      <c r="H12953" s="60">
        <v>5703</v>
      </c>
      <c r="I12953" s="60" t="s">
        <v>13</v>
      </c>
      <c r="J12953" s="60">
        <v>2022</v>
      </c>
      <c r="K12953" s="60">
        <v>7.6499999999999999E-2</v>
      </c>
    </row>
    <row r="12954" spans="1:11" x14ac:dyDescent="0.25">
      <c r="A12954" t="s">
        <v>713</v>
      </c>
      <c r="B12954" t="s">
        <v>523</v>
      </c>
      <c r="C12954" t="s">
        <v>524</v>
      </c>
      <c r="D12954" t="str">
        <f>Clef_répartition[[#This Row],[Code association]]&amp;"_"&amp;Clef_répartition[[#This Row],[Nom association]]</f>
        <v>SDIS Gland-Serine_Association de communes Service de Défense Incendie et de Secours</v>
      </c>
      <c r="E12954">
        <f>COUNTIFS(D$2:D12954,Clef_répartition[[#This Row],[Code_Nom]],J$2:J12954,Clef_répartition[[#This Row],[Année]])</f>
        <v>2</v>
      </c>
      <c r="F12954">
        <f>IF(Clef_répartition[[#This Row],[Code_Nom]]=D12953,F12953-1,(COUNTIFS(Clef_répartition[Code_Nom],Clef_répartition[[#This Row],[Code_Nom]],Clef_répartition[Année],Clef_répartition[[#This Row],[Année]])))</f>
        <v>6</v>
      </c>
      <c r="G12954" t="str">
        <f>Clef_répartition[[#This Row],[Code_Nom]]&amp;"_"&amp;Clef_répartition[[#This Row],[Nombre]]&amp;"_"&amp;Clef_répartition[[#This Row],[Année]]</f>
        <v>SDIS Gland-Serine_Association de communes Service de Défense Incendie et de Secours_2_2022</v>
      </c>
      <c r="H12954" s="60">
        <v>5704</v>
      </c>
      <c r="I12954" s="60" t="s">
        <v>16</v>
      </c>
      <c r="J12954" s="60">
        <v>2022</v>
      </c>
      <c r="K12954" s="60">
        <v>0.1067</v>
      </c>
    </row>
    <row r="12955" spans="1:11" x14ac:dyDescent="0.25">
      <c r="A12955" t="s">
        <v>713</v>
      </c>
      <c r="B12955" t="s">
        <v>523</v>
      </c>
      <c r="C12955" t="s">
        <v>524</v>
      </c>
      <c r="D12955" t="str">
        <f>Clef_répartition[[#This Row],[Code association]]&amp;"_"&amp;Clef_répartition[[#This Row],[Nom association]]</f>
        <v>SDIS Gland-Serine_Association de communes Service de Défense Incendie et de Secours</v>
      </c>
      <c r="E12955">
        <f>COUNTIFS(D$2:D12955,Clef_répartition[[#This Row],[Code_Nom]],J$2:J12955,Clef_répartition[[#This Row],[Année]])</f>
        <v>3</v>
      </c>
      <c r="F12955">
        <f>IF(Clef_répartition[[#This Row],[Code_Nom]]=D12954,F12954-1,(COUNTIFS(Clef_répartition[Code_Nom],Clef_répartition[[#This Row],[Code_Nom]],Clef_répartition[Année],Clef_répartition[[#This Row],[Année]])))</f>
        <v>5</v>
      </c>
      <c r="G12955" t="str">
        <f>Clef_répartition[[#This Row],[Code_Nom]]&amp;"_"&amp;Clef_répartition[[#This Row],[Nombre]]&amp;"_"&amp;Clef_répartition[[#This Row],[Année]]</f>
        <v>SDIS Gland-Serine_Association de communes Service de Défense Incendie et de Secours_3_2022</v>
      </c>
      <c r="H12955" s="60">
        <v>5854</v>
      </c>
      <c r="I12955" s="60" t="s">
        <v>43</v>
      </c>
      <c r="J12955" s="60">
        <v>2022</v>
      </c>
      <c r="K12955" s="60">
        <v>2.3199999999999998E-2</v>
      </c>
    </row>
    <row r="12956" spans="1:11" x14ac:dyDescent="0.25">
      <c r="A12956" t="s">
        <v>713</v>
      </c>
      <c r="B12956" t="s">
        <v>523</v>
      </c>
      <c r="C12956" t="s">
        <v>524</v>
      </c>
      <c r="D12956" t="str">
        <f>Clef_répartition[[#This Row],[Code association]]&amp;"_"&amp;Clef_répartition[[#This Row],[Nom association]]</f>
        <v>SDIS Gland-Serine_Association de communes Service de Défense Incendie et de Secours</v>
      </c>
      <c r="E12956">
        <f>COUNTIFS(D$2:D12956,Clef_répartition[[#This Row],[Code_Nom]],J$2:J12956,Clef_répartition[[#This Row],[Année]])</f>
        <v>4</v>
      </c>
      <c r="F12956">
        <f>IF(Clef_répartition[[#This Row],[Code_Nom]]=D12955,F12955-1,(COUNTIFS(Clef_répartition[Code_Nom],Clef_répartition[[#This Row],[Code_Nom]],Clef_répartition[Année],Clef_répartition[[#This Row],[Année]])))</f>
        <v>4</v>
      </c>
      <c r="G12956" t="str">
        <f>Clef_répartition[[#This Row],[Code_Nom]]&amp;"_"&amp;Clef_répartition[[#This Row],[Nombre]]&amp;"_"&amp;Clef_répartition[[#This Row],[Année]]</f>
        <v>SDIS Gland-Serine_Association de communes Service de Défense Incendie et de Secours_4_2022</v>
      </c>
      <c r="H12956" s="60">
        <v>5710</v>
      </c>
      <c r="I12956" s="60" t="s">
        <v>69</v>
      </c>
      <c r="J12956" s="60">
        <v>2022</v>
      </c>
      <c r="K12956" s="60">
        <v>3.0700000000000002E-2</v>
      </c>
    </row>
    <row r="12957" spans="1:11" x14ac:dyDescent="0.25">
      <c r="A12957" t="s">
        <v>713</v>
      </c>
      <c r="B12957" t="s">
        <v>523</v>
      </c>
      <c r="C12957" t="s">
        <v>524</v>
      </c>
      <c r="D12957" t="str">
        <f>Clef_répartition[[#This Row],[Code association]]&amp;"_"&amp;Clef_répartition[[#This Row],[Nom association]]</f>
        <v>SDIS Gland-Serine_Association de communes Service de Défense Incendie et de Secours</v>
      </c>
      <c r="E12957">
        <f>COUNTIFS(D$2:D12957,Clef_répartition[[#This Row],[Code_Nom]],J$2:J12957,Clef_répartition[[#This Row],[Année]])</f>
        <v>5</v>
      </c>
      <c r="F12957">
        <f>IF(Clef_répartition[[#This Row],[Code_Nom]]=D12956,F12956-1,(COUNTIFS(Clef_répartition[Code_Nom],Clef_répartition[[#This Row],[Code_Nom]],Clef_répartition[Année],Clef_répartition[[#This Row],[Année]])))</f>
        <v>3</v>
      </c>
      <c r="G12957" t="str">
        <f>Clef_répartition[[#This Row],[Code_Nom]]&amp;"_"&amp;Clef_répartition[[#This Row],[Nombre]]&amp;"_"&amp;Clef_répartition[[#This Row],[Année]]</f>
        <v>SDIS Gland-Serine_Association de communes Service de Défense Incendie et de Secours_5_2022</v>
      </c>
      <c r="H12957" s="60">
        <v>5721</v>
      </c>
      <c r="I12957" s="60" t="s">
        <v>126</v>
      </c>
      <c r="J12957" s="60">
        <v>2022</v>
      </c>
      <c r="K12957" s="60">
        <v>0.63149999999999995</v>
      </c>
    </row>
    <row r="12958" spans="1:11" x14ac:dyDescent="0.25">
      <c r="A12958" t="s">
        <v>713</v>
      </c>
      <c r="B12958" t="s">
        <v>523</v>
      </c>
      <c r="C12958" t="s">
        <v>524</v>
      </c>
      <c r="D12958" t="str">
        <f>Clef_répartition[[#This Row],[Code association]]&amp;"_"&amp;Clef_répartition[[#This Row],[Nom association]]</f>
        <v>SDIS Gland-Serine_Association de communes Service de Défense Incendie et de Secours</v>
      </c>
      <c r="E12958">
        <f>COUNTIFS(D$2:D12958,Clef_répartition[[#This Row],[Code_Nom]],J$2:J12958,Clef_répartition[[#This Row],[Année]])</f>
        <v>6</v>
      </c>
      <c r="F12958">
        <f>IF(Clef_répartition[[#This Row],[Code_Nom]]=D12957,F12957-1,(COUNTIFS(Clef_répartition[Code_Nom],Clef_répartition[[#This Row],[Code_Nom]],Clef_répartition[Année],Clef_répartition[[#This Row],[Année]])))</f>
        <v>2</v>
      </c>
      <c r="G12958" t="str">
        <f>Clef_répartition[[#This Row],[Code_Nom]]&amp;"_"&amp;Clef_répartition[[#This Row],[Nombre]]&amp;"_"&amp;Clef_répartition[[#This Row],[Année]]</f>
        <v>SDIS Gland-Serine_Association de communes Service de Défense Incendie et de Secours_6_2022</v>
      </c>
      <c r="H12958" s="60">
        <v>5731</v>
      </c>
      <c r="I12958" s="60" t="s">
        <v>157</v>
      </c>
      <c r="J12958" s="60">
        <v>2022</v>
      </c>
      <c r="K12958" s="60">
        <v>6.8099999999999994E-2</v>
      </c>
    </row>
    <row r="12959" spans="1:11" x14ac:dyDescent="0.25">
      <c r="A12959" t="s">
        <v>713</v>
      </c>
      <c r="B12959" t="s">
        <v>523</v>
      </c>
      <c r="C12959" t="s">
        <v>524</v>
      </c>
      <c r="D12959" t="str">
        <f>Clef_répartition[[#This Row],[Code association]]&amp;"_"&amp;Clef_répartition[[#This Row],[Nom association]]</f>
        <v>SDIS Gland-Serine_Association de communes Service de Défense Incendie et de Secours</v>
      </c>
      <c r="E12959">
        <f>COUNTIFS(D$2:D12959,Clef_répartition[[#This Row],[Code_Nom]],J$2:J12959,Clef_répartition[[#This Row],[Année]])</f>
        <v>7</v>
      </c>
      <c r="F12959">
        <f>IF(Clef_répartition[[#This Row],[Code_Nom]]=D12958,F12958-1,(COUNTIFS(Clef_répartition[Code_Nom],Clef_répartition[[#This Row],[Code_Nom]],Clef_répartition[Année],Clef_répartition[[#This Row],[Année]])))</f>
        <v>1</v>
      </c>
      <c r="G12959" t="str">
        <f>Clef_répartition[[#This Row],[Code_Nom]]&amp;"_"&amp;Clef_répartition[[#This Row],[Nombre]]&amp;"_"&amp;Clef_répartition[[#This Row],[Année]]</f>
        <v>SDIS Gland-Serine_Association de communes Service de Défense Incendie et de Secours_7_2022</v>
      </c>
      <c r="H12959" s="60">
        <v>5732</v>
      </c>
      <c r="I12959" s="60" t="s">
        <v>279</v>
      </c>
      <c r="J12959" s="60">
        <v>2022</v>
      </c>
      <c r="K12959" s="60">
        <v>6.3299999999999995E-2</v>
      </c>
    </row>
    <row r="12960" spans="1:11" x14ac:dyDescent="0.25">
      <c r="A12960" t="s">
        <v>713</v>
      </c>
      <c r="B12960" t="s">
        <v>573</v>
      </c>
      <c r="C12960" t="s">
        <v>574</v>
      </c>
      <c r="D12960" t="str">
        <f>Clef_répartition[[#This Row],[Code association]]&amp;"_"&amp;Clef_répartition[[#This Row],[Nom association]]</f>
        <v>SDIS Gros-de-Vaud_Association de communes Service de Défense Incendie et de Secours Gros-de-Vaud</v>
      </c>
      <c r="E12960">
        <f>COUNTIFS(D$2:D12960,Clef_répartition[[#This Row],[Code_Nom]],J$2:J12960,Clef_répartition[[#This Row],[Année]])</f>
        <v>1</v>
      </c>
      <c r="F12960">
        <f>IF(Clef_répartition[[#This Row],[Code_Nom]]=D12959,F12959-1,(COUNTIFS(Clef_répartition[Code_Nom],Clef_répartition[[#This Row],[Code_Nom]],Clef_répartition[Année],Clef_répartition[[#This Row],[Année]])))</f>
        <v>20</v>
      </c>
      <c r="G1296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Gros-de-Vaud_1_2022</v>
      </c>
      <c r="H12960" s="60">
        <v>5511</v>
      </c>
      <c r="I12960" s="60" t="s">
        <v>8</v>
      </c>
      <c r="J12960" s="60">
        <v>2022</v>
      </c>
      <c r="K12960" s="60">
        <v>7.1508140531276784E-2</v>
      </c>
    </row>
    <row r="12961" spans="1:11" x14ac:dyDescent="0.25">
      <c r="A12961" t="s">
        <v>713</v>
      </c>
      <c r="B12961" t="s">
        <v>573</v>
      </c>
      <c r="C12961" t="s">
        <v>574</v>
      </c>
      <c r="D12961" t="str">
        <f>Clef_répartition[[#This Row],[Code association]]&amp;"_"&amp;Clef_répartition[[#This Row],[Nom association]]</f>
        <v>SDIS Gros-de-Vaud_Association de communes Service de Défense Incendie et de Secours Gros-de-Vaud</v>
      </c>
      <c r="E12961">
        <f>COUNTIFS(D$2:D12961,Clef_répartition[[#This Row],[Code_Nom]],J$2:J12961,Clef_répartition[[#This Row],[Année]])</f>
        <v>2</v>
      </c>
      <c r="F12961">
        <f>IF(Clef_répartition[[#This Row],[Code_Nom]]=D12960,F12960-1,(COUNTIFS(Clef_répartition[Code_Nom],Clef_répartition[[#This Row],[Code_Nom]],Clef_répartition[Année],Clef_répartition[[#This Row],[Année]])))</f>
        <v>19</v>
      </c>
      <c r="G1296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Gros-de-Vaud_2_2022</v>
      </c>
      <c r="H12961" s="60">
        <v>5512</v>
      </c>
      <c r="I12961" s="60" t="s">
        <v>19</v>
      </c>
      <c r="J12961" s="60">
        <v>2022</v>
      </c>
      <c r="K12961" s="60">
        <v>5.6555269922879174E-2</v>
      </c>
    </row>
    <row r="12962" spans="1:11" x14ac:dyDescent="0.25">
      <c r="A12962" t="s">
        <v>713</v>
      </c>
      <c r="B12962" t="s">
        <v>573</v>
      </c>
      <c r="C12962" t="s">
        <v>574</v>
      </c>
      <c r="D12962" t="str">
        <f>Clef_répartition[[#This Row],[Code association]]&amp;"_"&amp;Clef_répartition[[#This Row],[Nom association]]</f>
        <v>SDIS Gros-de-Vaud_Association de communes Service de Défense Incendie et de Secours Gros-de-Vaud</v>
      </c>
      <c r="E12962">
        <f>COUNTIFS(D$2:D12962,Clef_répartition[[#This Row],[Code_Nom]],J$2:J12962,Clef_répartition[[#This Row],[Année]])</f>
        <v>3</v>
      </c>
      <c r="F12962">
        <f>IF(Clef_répartition[[#This Row],[Code_Nom]]=D12961,F12961-1,(COUNTIFS(Clef_répartition[Code_Nom],Clef_répartition[[#This Row],[Code_Nom]],Clef_répartition[Année],Clef_répartition[[#This Row],[Année]])))</f>
        <v>18</v>
      </c>
      <c r="G1296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Gros-de-Vaud_3_2022</v>
      </c>
      <c r="H12962" s="60">
        <v>5471</v>
      </c>
      <c r="I12962" s="60" t="s">
        <v>21</v>
      </c>
      <c r="J12962" s="60">
        <v>2022</v>
      </c>
      <c r="K12962" s="60">
        <v>2.6820908311910883E-2</v>
      </c>
    </row>
    <row r="12963" spans="1:11" x14ac:dyDescent="0.25">
      <c r="A12963" t="s">
        <v>713</v>
      </c>
      <c r="B12963" t="s">
        <v>573</v>
      </c>
      <c r="C12963" t="s">
        <v>574</v>
      </c>
      <c r="D12963" t="str">
        <f>Clef_répartition[[#This Row],[Code association]]&amp;"_"&amp;Clef_répartition[[#This Row],[Nom association]]</f>
        <v>SDIS Gros-de-Vaud_Association de communes Service de Défense Incendie et de Secours Gros-de-Vaud</v>
      </c>
      <c r="E12963">
        <f>COUNTIFS(D$2:D12963,Clef_répartition[[#This Row],[Code_Nom]],J$2:J12963,Clef_répartition[[#This Row],[Année]])</f>
        <v>4</v>
      </c>
      <c r="F12963">
        <f>IF(Clef_répartition[[#This Row],[Code_Nom]]=D12962,F12962-1,(COUNTIFS(Clef_répartition[Code_Nom],Clef_répartition[[#This Row],[Code_Nom]],Clef_répartition[Année],Clef_répartition[[#This Row],[Année]])))</f>
        <v>17</v>
      </c>
      <c r="G1296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Gros-de-Vaud_4_2022</v>
      </c>
      <c r="H12963" s="60">
        <v>5518</v>
      </c>
      <c r="I12963" s="60" t="s">
        <v>99</v>
      </c>
      <c r="J12963" s="60">
        <v>2022</v>
      </c>
      <c r="K12963" s="60">
        <v>0.24588688946015425</v>
      </c>
    </row>
    <row r="12964" spans="1:11" x14ac:dyDescent="0.25">
      <c r="A12964" t="s">
        <v>713</v>
      </c>
      <c r="B12964" t="s">
        <v>573</v>
      </c>
      <c r="C12964" t="s">
        <v>574</v>
      </c>
      <c r="D12964" t="str">
        <f>Clef_répartition[[#This Row],[Code association]]&amp;"_"&amp;Clef_répartition[[#This Row],[Nom association]]</f>
        <v>SDIS Gros-de-Vaud_Association de communes Service de Défense Incendie et de Secours Gros-de-Vaud</v>
      </c>
      <c r="E12964">
        <f>COUNTIFS(D$2:D12964,Clef_répartition[[#This Row],[Code_Nom]],J$2:J12964,Clef_répartition[[#This Row],[Année]])</f>
        <v>5</v>
      </c>
      <c r="F12964">
        <f>IF(Clef_répartition[[#This Row],[Code_Nom]]=D12963,F12963-1,(COUNTIFS(Clef_répartition[Code_Nom],Clef_répartition[[#This Row],[Code_Nom]],Clef_répartition[Année],Clef_répartition[[#This Row],[Année]])))</f>
        <v>16</v>
      </c>
      <c r="G1296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Gros-de-Vaud_5_2022</v>
      </c>
      <c r="H12964" s="60">
        <v>5520</v>
      </c>
      <c r="I12964" s="60" t="s">
        <v>107</v>
      </c>
      <c r="J12964" s="60">
        <v>2022</v>
      </c>
      <c r="K12964" s="60">
        <v>4.5372750642673522E-2</v>
      </c>
    </row>
    <row r="12965" spans="1:11" x14ac:dyDescent="0.25">
      <c r="A12965" t="s">
        <v>713</v>
      </c>
      <c r="B12965" t="s">
        <v>573</v>
      </c>
      <c r="C12965" t="s">
        <v>574</v>
      </c>
      <c r="D12965" t="str">
        <f>Clef_répartition[[#This Row],[Code association]]&amp;"_"&amp;Clef_répartition[[#This Row],[Nom association]]</f>
        <v>SDIS Gros-de-Vaud_Association de communes Service de Défense Incendie et de Secours Gros-de-Vaud</v>
      </c>
      <c r="E12965">
        <f>COUNTIFS(D$2:D12965,Clef_répartition[[#This Row],[Code_Nom]],J$2:J12965,Clef_répartition[[#This Row],[Année]])</f>
        <v>6</v>
      </c>
      <c r="F12965">
        <f>IF(Clef_répartition[[#This Row],[Code_Nom]]=D12964,F12964-1,(COUNTIFS(Clef_répartition[Code_Nom],Clef_répartition[[#This Row],[Code_Nom]],Clef_répartition[Année],Clef_répartition[[#This Row],[Année]])))</f>
        <v>15</v>
      </c>
      <c r="G1296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Gros-de-Vaud_6_2022</v>
      </c>
      <c r="H12965" s="60">
        <v>5521</v>
      </c>
      <c r="I12965" s="60" t="s">
        <v>108</v>
      </c>
      <c r="J12965" s="60">
        <v>2022</v>
      </c>
      <c r="K12965" s="60">
        <v>4.9185946872322195E-2</v>
      </c>
    </row>
    <row r="12966" spans="1:11" x14ac:dyDescent="0.25">
      <c r="A12966" t="s">
        <v>713</v>
      </c>
      <c r="B12966" t="s">
        <v>573</v>
      </c>
      <c r="C12966" t="s">
        <v>574</v>
      </c>
      <c r="D12966" t="str">
        <f>Clef_répartition[[#This Row],[Code association]]&amp;"_"&amp;Clef_répartition[[#This Row],[Nom association]]</f>
        <v>SDIS Gros-de-Vaud_Association de communes Service de Défense Incendie et de Secours Gros-de-Vaud</v>
      </c>
      <c r="E12966">
        <f>COUNTIFS(D$2:D12966,Clef_répartition[[#This Row],[Code_Nom]],J$2:J12966,Clef_répartition[[#This Row],[Année]])</f>
        <v>7</v>
      </c>
      <c r="F12966">
        <f>IF(Clef_répartition[[#This Row],[Code_Nom]]=D12965,F12965-1,(COUNTIFS(Clef_répartition[Code_Nom],Clef_répartition[[#This Row],[Code_Nom]],Clef_répartition[Année],Clef_répartition[[#This Row],[Année]])))</f>
        <v>14</v>
      </c>
      <c r="G1296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Gros-de-Vaud_7_2022</v>
      </c>
      <c r="H12966" s="60">
        <v>5522</v>
      </c>
      <c r="I12966" s="60" t="s">
        <v>114</v>
      </c>
      <c r="J12966" s="60">
        <v>2022</v>
      </c>
      <c r="K12966" s="60">
        <v>3.2305055698371894E-2</v>
      </c>
    </row>
    <row r="12967" spans="1:11" x14ac:dyDescent="0.25">
      <c r="A12967" t="s">
        <v>713</v>
      </c>
      <c r="B12967" t="s">
        <v>573</v>
      </c>
      <c r="C12967" t="s">
        <v>574</v>
      </c>
      <c r="D12967" t="str">
        <f>Clef_répartition[[#This Row],[Code association]]&amp;"_"&amp;Clef_répartition[[#This Row],[Nom association]]</f>
        <v>SDIS Gros-de-Vaud_Association de communes Service de Défense Incendie et de Secours Gros-de-Vaud</v>
      </c>
      <c r="E12967">
        <f>COUNTIFS(D$2:D12967,Clef_répartition[[#This Row],[Code_Nom]],J$2:J12967,Clef_répartition[[#This Row],[Année]])</f>
        <v>8</v>
      </c>
      <c r="F12967">
        <f>IF(Clef_répartition[[#This Row],[Code_Nom]]=D12966,F12966-1,(COUNTIFS(Clef_répartition[Code_Nom],Clef_répartition[[#This Row],[Code_Nom]],Clef_répartition[Année],Clef_répartition[[#This Row],[Année]])))</f>
        <v>13</v>
      </c>
      <c r="G1296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Gros-de-Vaud_8_2022</v>
      </c>
      <c r="H12967" s="60">
        <v>5541</v>
      </c>
      <c r="I12967" s="60" t="s">
        <v>128</v>
      </c>
      <c r="J12967" s="60">
        <v>2022</v>
      </c>
      <c r="K12967" s="60">
        <v>4.9957155098543274E-2</v>
      </c>
    </row>
    <row r="12968" spans="1:11" x14ac:dyDescent="0.25">
      <c r="A12968" t="s">
        <v>713</v>
      </c>
      <c r="B12968" t="s">
        <v>573</v>
      </c>
      <c r="C12968" t="s">
        <v>574</v>
      </c>
      <c r="D12968" t="str">
        <f>Clef_répartition[[#This Row],[Code association]]&amp;"_"&amp;Clef_répartition[[#This Row],[Nom association]]</f>
        <v>SDIS Gros-de-Vaud_Association de communes Service de Défense Incendie et de Secours Gros-de-Vaud</v>
      </c>
      <c r="E12968">
        <f>COUNTIFS(D$2:D12968,Clef_répartition[[#This Row],[Code_Nom]],J$2:J12968,Clef_répartition[[#This Row],[Année]])</f>
        <v>9</v>
      </c>
      <c r="F12968">
        <f>IF(Clef_répartition[[#This Row],[Code_Nom]]=D12967,F12967-1,(COUNTIFS(Clef_répartition[Code_Nom],Clef_répartition[[#This Row],[Code_Nom]],Clef_répartition[Année],Clef_répartition[[#This Row],[Année]])))</f>
        <v>12</v>
      </c>
      <c r="G1296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Gros-de-Vaud_9_2022</v>
      </c>
      <c r="H12968" s="60">
        <v>5804</v>
      </c>
      <c r="I12968" s="60" t="s">
        <v>139</v>
      </c>
      <c r="J12968" s="60">
        <v>2022</v>
      </c>
      <c r="K12968" s="60">
        <v>6.8680377035132814E-2</v>
      </c>
    </row>
    <row r="12969" spans="1:11" x14ac:dyDescent="0.25">
      <c r="A12969" t="s">
        <v>713</v>
      </c>
      <c r="B12969" t="s">
        <v>573</v>
      </c>
      <c r="C12969" t="s">
        <v>574</v>
      </c>
      <c r="D12969" t="str">
        <f>Clef_répartition[[#This Row],[Code association]]&amp;"_"&amp;Clef_répartition[[#This Row],[Nom association]]</f>
        <v>SDIS Gros-de-Vaud_Association de communes Service de Défense Incendie et de Secours Gros-de-Vaud</v>
      </c>
      <c r="E12969">
        <f>COUNTIFS(D$2:D12969,Clef_répartition[[#This Row],[Code_Nom]],J$2:J12969,Clef_répartition[[#This Row],[Année]])</f>
        <v>10</v>
      </c>
      <c r="F12969">
        <f>IF(Clef_répartition[[#This Row],[Code_Nom]]=D12968,F12968-1,(COUNTIFS(Clef_répartition[Code_Nom],Clef_répartition[[#This Row],[Code_Nom]],Clef_répartition[Année],Clef_répartition[[#This Row],[Année]])))</f>
        <v>11</v>
      </c>
      <c r="G1296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Gros-de-Vaud_10_2022</v>
      </c>
      <c r="H12969" s="60">
        <v>5540</v>
      </c>
      <c r="I12969" s="60" t="s">
        <v>186</v>
      </c>
      <c r="J12969" s="60">
        <v>2022</v>
      </c>
      <c r="K12969" s="60">
        <v>8.0676949443016274E-2</v>
      </c>
    </row>
    <row r="12970" spans="1:11" x14ac:dyDescent="0.25">
      <c r="A12970" t="s">
        <v>713</v>
      </c>
      <c r="B12970" t="s">
        <v>573</v>
      </c>
      <c r="C12970" t="s">
        <v>574</v>
      </c>
      <c r="D12970" t="str">
        <f>Clef_répartition[[#This Row],[Code association]]&amp;"_"&amp;Clef_répartition[[#This Row],[Nom association]]</f>
        <v>SDIS Gros-de-Vaud_Association de communes Service de Défense Incendie et de Secours Gros-de-Vaud</v>
      </c>
      <c r="E12970">
        <f>COUNTIFS(D$2:D12970,Clef_répartition[[#This Row],[Code_Nom]],J$2:J12970,Clef_répartition[[#This Row],[Année]])</f>
        <v>11</v>
      </c>
      <c r="F12970">
        <f>IF(Clef_répartition[[#This Row],[Code_Nom]]=D12969,F12969-1,(COUNTIFS(Clef_répartition[Code_Nom],Clef_répartition[[#This Row],[Code_Nom]],Clef_répartition[Année],Clef_répartition[[#This Row],[Année]])))</f>
        <v>10</v>
      </c>
      <c r="G1297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Gros-de-Vaud_11_2022</v>
      </c>
      <c r="H12970" s="60">
        <v>5923</v>
      </c>
      <c r="I12970" s="60" t="s">
        <v>200</v>
      </c>
      <c r="J12970" s="60">
        <v>2022</v>
      </c>
      <c r="K12970" s="60">
        <v>8.6118251928020573E-3</v>
      </c>
    </row>
    <row r="12971" spans="1:11" x14ac:dyDescent="0.25">
      <c r="A12971" t="s">
        <v>713</v>
      </c>
      <c r="B12971" t="s">
        <v>573</v>
      </c>
      <c r="C12971" t="s">
        <v>574</v>
      </c>
      <c r="D12971" t="str">
        <f>Clef_répartition[[#This Row],[Code association]]&amp;"_"&amp;Clef_répartition[[#This Row],[Nom association]]</f>
        <v>SDIS Gros-de-Vaud_Association de communes Service de Défense Incendie et de Secours Gros-de-Vaud</v>
      </c>
      <c r="E12971">
        <f>COUNTIFS(D$2:D12971,Clef_répartition[[#This Row],[Code_Nom]],J$2:J12971,Clef_répartition[[#This Row],[Année]])</f>
        <v>12</v>
      </c>
      <c r="F12971">
        <f>IF(Clef_répartition[[#This Row],[Code_Nom]]=D12970,F12970-1,(COUNTIFS(Clef_répartition[Code_Nom],Clef_répartition[[#This Row],[Code_Nom]],Clef_répartition[Année],Clef_répartition[[#This Row],[Année]])))</f>
        <v>9</v>
      </c>
      <c r="G1297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Gros-de-Vaud_12_2022</v>
      </c>
      <c r="H12971" s="60">
        <v>5925</v>
      </c>
      <c r="I12971" s="60" t="s">
        <v>207</v>
      </c>
      <c r="J12971" s="60">
        <v>2022</v>
      </c>
      <c r="K12971" s="60">
        <v>8.6546700942587828E-3</v>
      </c>
    </row>
    <row r="12972" spans="1:11" x14ac:dyDescent="0.25">
      <c r="A12972" t="s">
        <v>713</v>
      </c>
      <c r="B12972" t="s">
        <v>573</v>
      </c>
      <c r="C12972" t="s">
        <v>574</v>
      </c>
      <c r="D12972" t="str">
        <f>Clef_répartition[[#This Row],[Code association]]&amp;"_"&amp;Clef_répartition[[#This Row],[Nom association]]</f>
        <v>SDIS Gros-de-Vaud_Association de communes Service de Défense Incendie et de Secours Gros-de-Vaud</v>
      </c>
      <c r="E12972">
        <f>COUNTIFS(D$2:D12972,Clef_répartition[[#This Row],[Code_Nom]],J$2:J12972,Clef_répartition[[#This Row],[Année]])</f>
        <v>13</v>
      </c>
      <c r="F12972">
        <f>IF(Clef_répartition[[#This Row],[Code_Nom]]=D12971,F12971-1,(COUNTIFS(Clef_répartition[Code_Nom],Clef_répartition[[#This Row],[Code_Nom]],Clef_répartition[Année],Clef_répartition[[#This Row],[Année]])))</f>
        <v>8</v>
      </c>
      <c r="G1297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Gros-de-Vaud_13_2022</v>
      </c>
      <c r="H12972" s="60">
        <v>5529</v>
      </c>
      <c r="I12972" s="60" t="s">
        <v>208</v>
      </c>
      <c r="J12972" s="60">
        <v>2022</v>
      </c>
      <c r="K12972" s="60">
        <v>2.6520994001713795E-2</v>
      </c>
    </row>
    <row r="12973" spans="1:11" x14ac:dyDescent="0.25">
      <c r="A12973" t="s">
        <v>713</v>
      </c>
      <c r="B12973" t="s">
        <v>573</v>
      </c>
      <c r="C12973" t="s">
        <v>574</v>
      </c>
      <c r="D12973" t="str">
        <f>Clef_répartition[[#This Row],[Code association]]&amp;"_"&amp;Clef_répartition[[#This Row],[Nom association]]</f>
        <v>SDIS Gros-de-Vaud_Association de communes Service de Défense Incendie et de Secours Gros-de-Vaud</v>
      </c>
      <c r="E12973">
        <f>COUNTIFS(D$2:D12973,Clef_répartition[[#This Row],[Code_Nom]],J$2:J12973,Clef_répartition[[#This Row],[Année]])</f>
        <v>14</v>
      </c>
      <c r="F12973">
        <f>IF(Clef_répartition[[#This Row],[Code_Nom]]=D12972,F12972-1,(COUNTIFS(Clef_répartition[Code_Nom],Clef_répartition[[#This Row],[Code_Nom]],Clef_répartition[Année],Clef_répartition[[#This Row],[Année]])))</f>
        <v>7</v>
      </c>
      <c r="G1297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Gros-de-Vaud_14_2022</v>
      </c>
      <c r="H12973" s="60">
        <v>5530</v>
      </c>
      <c r="I12973" s="60" t="s">
        <v>209</v>
      </c>
      <c r="J12973" s="60">
        <v>2022</v>
      </c>
      <c r="K12973" s="60">
        <v>2.4635818337617823E-2</v>
      </c>
    </row>
    <row r="12974" spans="1:11" x14ac:dyDescent="0.25">
      <c r="A12974" t="s">
        <v>713</v>
      </c>
      <c r="B12974" t="s">
        <v>573</v>
      </c>
      <c r="C12974" t="s">
        <v>574</v>
      </c>
      <c r="D12974" t="str">
        <f>Clef_répartition[[#This Row],[Code association]]&amp;"_"&amp;Clef_répartition[[#This Row],[Nom association]]</f>
        <v>SDIS Gros-de-Vaud_Association de communes Service de Défense Incendie et de Secours Gros-de-Vaud</v>
      </c>
      <c r="E12974">
        <f>COUNTIFS(D$2:D12974,Clef_répartition[[#This Row],[Code_Nom]],J$2:J12974,Clef_répartition[[#This Row],[Année]])</f>
        <v>15</v>
      </c>
      <c r="F12974">
        <f>IF(Clef_répartition[[#This Row],[Code_Nom]]=D12973,F12973-1,(COUNTIFS(Clef_répartition[Code_Nom],Clef_répartition[[#This Row],[Code_Nom]],Clef_répartition[Année],Clef_répartition[[#This Row],[Année]])))</f>
        <v>6</v>
      </c>
      <c r="G1297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Gros-de-Vaud_15_2022</v>
      </c>
      <c r="H12974" s="60">
        <v>5531</v>
      </c>
      <c r="I12974" s="60" t="s">
        <v>214</v>
      </c>
      <c r="J12974" s="60">
        <v>2022</v>
      </c>
      <c r="K12974" s="60">
        <v>1.7866323907455014E-2</v>
      </c>
    </row>
    <row r="12975" spans="1:11" x14ac:dyDescent="0.25">
      <c r="A12975" t="s">
        <v>713</v>
      </c>
      <c r="B12975" t="s">
        <v>573</v>
      </c>
      <c r="C12975" t="s">
        <v>574</v>
      </c>
      <c r="D12975" t="str">
        <f>Clef_répartition[[#This Row],[Code association]]&amp;"_"&amp;Clef_répartition[[#This Row],[Nom association]]</f>
        <v>SDIS Gros-de-Vaud_Association de communes Service de Défense Incendie et de Secours Gros-de-Vaud</v>
      </c>
      <c r="E12975">
        <f>COUNTIFS(D$2:D12975,Clef_répartition[[#This Row],[Code_Nom]],J$2:J12975,Clef_répartition[[#This Row],[Année]])</f>
        <v>16</v>
      </c>
      <c r="F12975">
        <f>IF(Clef_répartition[[#This Row],[Code_Nom]]=D12974,F12974-1,(COUNTIFS(Clef_répartition[Code_Nom],Clef_répartition[[#This Row],[Code_Nom]],Clef_répartition[Année],Clef_répartition[[#This Row],[Année]])))</f>
        <v>5</v>
      </c>
      <c r="G1297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Gros-de-Vaud_16_2022</v>
      </c>
      <c r="H12975" s="60">
        <v>5533</v>
      </c>
      <c r="I12975" s="60" t="s">
        <v>216</v>
      </c>
      <c r="J12975" s="60">
        <v>2022</v>
      </c>
      <c r="K12975" s="60">
        <v>3.5689802913453299E-2</v>
      </c>
    </row>
    <row r="12976" spans="1:11" x14ac:dyDescent="0.25">
      <c r="A12976" t="s">
        <v>713</v>
      </c>
      <c r="B12976" t="s">
        <v>573</v>
      </c>
      <c r="C12976" t="s">
        <v>574</v>
      </c>
      <c r="D12976" t="str">
        <f>Clef_répartition[[#This Row],[Code association]]&amp;"_"&amp;Clef_répartition[[#This Row],[Nom association]]</f>
        <v>SDIS Gros-de-Vaud_Association de communes Service de Défense Incendie et de Secours Gros-de-Vaud</v>
      </c>
      <c r="E12976">
        <f>COUNTIFS(D$2:D12976,Clef_répartition[[#This Row],[Code_Nom]],J$2:J12976,Clef_répartition[[#This Row],[Année]])</f>
        <v>17</v>
      </c>
      <c r="F12976">
        <f>IF(Clef_répartition[[#This Row],[Code_Nom]]=D12975,F12975-1,(COUNTIFS(Clef_répartition[Code_Nom],Clef_répartition[[#This Row],[Code_Nom]],Clef_répartition[Année],Clef_répartition[[#This Row],[Année]])))</f>
        <v>4</v>
      </c>
      <c r="G1297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Gros-de-Vaud_17_2022</v>
      </c>
      <c r="H12976" s="60">
        <v>5534</v>
      </c>
      <c r="I12976" s="60" t="s">
        <v>241</v>
      </c>
      <c r="J12976" s="60">
        <v>2022</v>
      </c>
      <c r="K12976" s="60">
        <v>1.3024850042844902E-2</v>
      </c>
    </row>
    <row r="12977" spans="1:11" x14ac:dyDescent="0.25">
      <c r="A12977" t="s">
        <v>713</v>
      </c>
      <c r="B12977" t="s">
        <v>573</v>
      </c>
      <c r="C12977" t="s">
        <v>574</v>
      </c>
      <c r="D12977" t="str">
        <f>Clef_répartition[[#This Row],[Code association]]&amp;"_"&amp;Clef_répartition[[#This Row],[Nom association]]</f>
        <v>SDIS Gros-de-Vaud_Association de communes Service de Défense Incendie et de Secours Gros-de-Vaud</v>
      </c>
      <c r="E12977">
        <f>COUNTIFS(D$2:D12977,Clef_répartition[[#This Row],[Code_Nom]],J$2:J12977,Clef_répartition[[#This Row],[Année]])</f>
        <v>18</v>
      </c>
      <c r="F12977">
        <f>IF(Clef_répartition[[#This Row],[Code_Nom]]=D12976,F12976-1,(COUNTIFS(Clef_répartition[Code_Nom],Clef_répartition[[#This Row],[Code_Nom]],Clef_répartition[Année],Clef_répartition[[#This Row],[Année]])))</f>
        <v>3</v>
      </c>
      <c r="G1297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Gros-de-Vaud_18_2022</v>
      </c>
      <c r="H12977" s="60">
        <v>5535</v>
      </c>
      <c r="I12977" s="60" t="s">
        <v>242</v>
      </c>
      <c r="J12977" s="60">
        <v>2022</v>
      </c>
      <c r="K12977" s="60">
        <v>3.466152527849186E-2</v>
      </c>
    </row>
    <row r="12978" spans="1:11" x14ac:dyDescent="0.25">
      <c r="A12978" t="s">
        <v>713</v>
      </c>
      <c r="B12978" t="s">
        <v>573</v>
      </c>
      <c r="C12978" t="s">
        <v>574</v>
      </c>
      <c r="D12978" t="str">
        <f>Clef_répartition[[#This Row],[Code association]]&amp;"_"&amp;Clef_répartition[[#This Row],[Nom association]]</f>
        <v>SDIS Gros-de-Vaud_Association de communes Service de Défense Incendie et de Secours Gros-de-Vaud</v>
      </c>
      <c r="E12978">
        <f>COUNTIFS(D$2:D12978,Clef_répartition[[#This Row],[Code_Nom]],J$2:J12978,Clef_répartition[[#This Row],[Année]])</f>
        <v>19</v>
      </c>
      <c r="F12978">
        <f>IF(Clef_répartition[[#This Row],[Code_Nom]]=D12977,F12977-1,(COUNTIFS(Clef_répartition[Code_Nom],Clef_répartition[[#This Row],[Code_Nom]],Clef_répartition[Année],Clef_répartition[[#This Row],[Année]])))</f>
        <v>2</v>
      </c>
      <c r="G1297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Gros-de-Vaud_19_2022</v>
      </c>
      <c r="H12978" s="60">
        <v>5537</v>
      </c>
      <c r="I12978" s="60" t="s">
        <v>282</v>
      </c>
      <c r="J12978" s="60">
        <v>2022</v>
      </c>
      <c r="K12978" s="60">
        <v>5.6383890317052272E-2</v>
      </c>
    </row>
    <row r="12979" spans="1:11" x14ac:dyDescent="0.25">
      <c r="A12979" t="s">
        <v>713</v>
      </c>
      <c r="B12979" t="s">
        <v>573</v>
      </c>
      <c r="C12979" t="s">
        <v>574</v>
      </c>
      <c r="D12979" t="str">
        <f>Clef_répartition[[#This Row],[Code association]]&amp;"_"&amp;Clef_répartition[[#This Row],[Nom association]]</f>
        <v>SDIS Gros-de-Vaud_Association de communes Service de Défense Incendie et de Secours Gros-de-Vaud</v>
      </c>
      <c r="E12979">
        <f>COUNTIFS(D$2:D12979,Clef_répartition[[#This Row],[Code_Nom]],J$2:J12979,Clef_répartition[[#This Row],[Année]])</f>
        <v>20</v>
      </c>
      <c r="F12979">
        <f>IF(Clef_répartition[[#This Row],[Code_Nom]]=D12978,F12978-1,(COUNTIFS(Clef_répartition[Code_Nom],Clef_répartition[[#This Row],[Code_Nom]],Clef_répartition[Année],Clef_répartition[[#This Row],[Année]])))</f>
        <v>1</v>
      </c>
      <c r="G1297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Gros-de-Vaud_20_2022</v>
      </c>
      <c r="H12979" s="60">
        <v>5539</v>
      </c>
      <c r="I12979" s="60" t="s">
        <v>288</v>
      </c>
      <c r="J12979" s="60">
        <v>2022</v>
      </c>
      <c r="K12979" s="60">
        <v>4.7000856898029138E-2</v>
      </c>
    </row>
    <row r="12980" spans="1:11" x14ac:dyDescent="0.25">
      <c r="A12980" s="60" t="s">
        <v>713</v>
      </c>
      <c r="B12980" t="s">
        <v>632</v>
      </c>
      <c r="C12980" t="s">
        <v>633</v>
      </c>
      <c r="D12980" t="str">
        <f>Clef_répartition[[#This Row],[Code association]]&amp;"_"&amp;Clef_répartition[[#This Row],[Nom association]]</f>
        <v>SDIS Haute-Broye_Association de communes Service de Défense Incendie et de Secours Haute-Broye</v>
      </c>
      <c r="E12980">
        <f>COUNTIFS(D$2:D12980,Clef_répartition[[#This Row],[Code_Nom]],J$2:J12980,Clef_répartition[[#This Row],[Année]])</f>
        <v>1</v>
      </c>
      <c r="F12980">
        <f>IF(Clef_répartition[[#This Row],[Code_Nom]]=D12979,F12979-1,(COUNTIFS(Clef_répartition[Code_Nom],Clef_répartition[[#This Row],[Code_Nom]],Clef_répartition[Année],Clef_répartition[[#This Row],[Année]])))</f>
        <v>13</v>
      </c>
      <c r="G1298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Haute-Broye_1_2022</v>
      </c>
      <c r="H12980" s="60">
        <v>5661</v>
      </c>
      <c r="I12980" s="60" t="s">
        <v>32</v>
      </c>
      <c r="J12980" s="60">
        <v>2022</v>
      </c>
      <c r="K12980" s="60">
        <v>2.4164037854889589E-2</v>
      </c>
    </row>
    <row r="12981" spans="1:11" x14ac:dyDescent="0.25">
      <c r="A12981" s="60" t="s">
        <v>713</v>
      </c>
      <c r="B12981" t="s">
        <v>632</v>
      </c>
      <c r="C12981" t="s">
        <v>633</v>
      </c>
      <c r="D12981" t="str">
        <f>Clef_répartition[[#This Row],[Code association]]&amp;"_"&amp;Clef_répartition[[#This Row],[Nom association]]</f>
        <v>SDIS Haute-Broye_Association de communes Service de Défense Incendie et de Secours Haute-Broye</v>
      </c>
      <c r="E12981">
        <f>COUNTIFS(D$2:D12981,Clef_répartition[[#This Row],[Code_Nom]],J$2:J12981,Clef_répartition[[#This Row],[Année]])</f>
        <v>2</v>
      </c>
      <c r="F12981">
        <f>IF(Clef_répartition[[#This Row],[Code_Nom]]=D12980,F12980-1,(COUNTIFS(Clef_répartition[Code_Nom],Clef_répartition[[#This Row],[Code_Nom]],Clef_répartition[Année],Clef_répartition[[#This Row],[Année]])))</f>
        <v>12</v>
      </c>
      <c r="G1298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Haute-Broye_2_2022</v>
      </c>
      <c r="H12981" s="60">
        <v>5663</v>
      </c>
      <c r="I12981" s="60" t="s">
        <v>45</v>
      </c>
      <c r="J12981" s="60">
        <v>2022</v>
      </c>
      <c r="K12981" s="60">
        <v>1.5520504731861199E-2</v>
      </c>
    </row>
    <row r="12982" spans="1:11" x14ac:dyDescent="0.25">
      <c r="A12982" s="60" t="s">
        <v>713</v>
      </c>
      <c r="B12982" t="s">
        <v>632</v>
      </c>
      <c r="C12982" t="s">
        <v>633</v>
      </c>
      <c r="D12982" t="str">
        <f>Clef_répartition[[#This Row],[Code association]]&amp;"_"&amp;Clef_répartition[[#This Row],[Nom association]]</f>
        <v>SDIS Haute-Broye_Association de communes Service de Défense Incendie et de Secours Haute-Broye</v>
      </c>
      <c r="E12982">
        <f>COUNTIFS(D$2:D12982,Clef_répartition[[#This Row],[Code_Nom]],J$2:J12982,Clef_répartition[[#This Row],[Année]])</f>
        <v>3</v>
      </c>
      <c r="F12982">
        <f>IF(Clef_répartition[[#This Row],[Code_Nom]]=D12981,F12981-1,(COUNTIFS(Clef_répartition[Code_Nom],Clef_répartition[[#This Row],[Code_Nom]],Clef_répartition[Année],Clef_répartition[[#This Row],[Année]])))</f>
        <v>11</v>
      </c>
      <c r="G1298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Haute-Broye_3_2022</v>
      </c>
      <c r="H12982" s="60">
        <v>5665</v>
      </c>
      <c r="I12982" s="60" t="s">
        <v>57</v>
      </c>
      <c r="J12982" s="60">
        <v>2022</v>
      </c>
      <c r="K12982" s="60">
        <v>1.3753943217665616E-2</v>
      </c>
    </row>
    <row r="12983" spans="1:11" x14ac:dyDescent="0.25">
      <c r="A12983" s="60" t="s">
        <v>713</v>
      </c>
      <c r="B12983" t="s">
        <v>632</v>
      </c>
      <c r="C12983" t="s">
        <v>633</v>
      </c>
      <c r="D12983" t="str">
        <f>Clef_répartition[[#This Row],[Code association]]&amp;"_"&amp;Clef_répartition[[#This Row],[Nom association]]</f>
        <v>SDIS Haute-Broye_Association de communes Service de Défense Incendie et de Secours Haute-Broye</v>
      </c>
      <c r="E12983">
        <f>COUNTIFS(D$2:D12983,Clef_répartition[[#This Row],[Code_Nom]],J$2:J12983,Clef_répartition[[#This Row],[Année]])</f>
        <v>4</v>
      </c>
      <c r="F12983">
        <f>IF(Clef_répartition[[#This Row],[Code_Nom]]=D12982,F12982-1,(COUNTIFS(Clef_répartition[Code_Nom],Clef_répartition[[#This Row],[Code_Nom]],Clef_répartition[Année],Clef_répartition[[#This Row],[Année]])))</f>
        <v>10</v>
      </c>
      <c r="G1298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Haute-Broye_4_2022</v>
      </c>
      <c r="H12983" s="60">
        <v>5669</v>
      </c>
      <c r="I12983" s="60" t="s">
        <v>89</v>
      </c>
      <c r="J12983" s="60">
        <v>2022</v>
      </c>
      <c r="K12983" s="60">
        <v>1.8548895899053629E-2</v>
      </c>
    </row>
    <row r="12984" spans="1:11" x14ac:dyDescent="0.25">
      <c r="A12984" s="60" t="s">
        <v>713</v>
      </c>
      <c r="B12984" t="s">
        <v>632</v>
      </c>
      <c r="C12984" t="s">
        <v>633</v>
      </c>
      <c r="D12984" t="str">
        <f>Clef_répartition[[#This Row],[Code association]]&amp;"_"&amp;Clef_répartition[[#This Row],[Nom association]]</f>
        <v>SDIS Haute-Broye_Association de communes Service de Défense Incendie et de Secours Haute-Broye</v>
      </c>
      <c r="E12984">
        <f>COUNTIFS(D$2:D12984,Clef_répartition[[#This Row],[Code_Nom]],J$2:J12984,Clef_répartition[[#This Row],[Année]])</f>
        <v>5</v>
      </c>
      <c r="F12984">
        <f>IF(Clef_répartition[[#This Row],[Code_Nom]]=D12983,F12983-1,(COUNTIFS(Clef_répartition[Code_Nom],Clef_répartition[[#This Row],[Code_Nom]],Clef_répartition[Année],Clef_répartition[[#This Row],[Année]])))</f>
        <v>9</v>
      </c>
      <c r="G1298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Haute-Broye_5_2022</v>
      </c>
      <c r="H12984" s="60">
        <v>5673</v>
      </c>
      <c r="I12984" s="60" t="s">
        <v>137</v>
      </c>
      <c r="J12984" s="60">
        <v>2022</v>
      </c>
      <c r="K12984" s="60">
        <v>2.3596214511041009E-2</v>
      </c>
    </row>
    <row r="12985" spans="1:11" x14ac:dyDescent="0.25">
      <c r="A12985" s="60" t="s">
        <v>713</v>
      </c>
      <c r="B12985" t="s">
        <v>632</v>
      </c>
      <c r="C12985" t="s">
        <v>633</v>
      </c>
      <c r="D12985" t="str">
        <f>Clef_répartition[[#This Row],[Code association]]&amp;"_"&amp;Clef_répartition[[#This Row],[Nom association]]</f>
        <v>SDIS Haute-Broye_Association de communes Service de Défense Incendie et de Secours Haute-Broye</v>
      </c>
      <c r="E12985">
        <f>COUNTIFS(D$2:D12985,Clef_répartition[[#This Row],[Code_Nom]],J$2:J12985,Clef_répartition[[#This Row],[Année]])</f>
        <v>6</v>
      </c>
      <c r="F12985">
        <f>IF(Clef_répartition[[#This Row],[Code_Nom]]=D12984,F12984-1,(COUNTIFS(Clef_répartition[Code_Nom],Clef_répartition[[#This Row],[Code_Nom]],Clef_répartition[Année],Clef_répartition[[#This Row],[Année]])))</f>
        <v>8</v>
      </c>
      <c r="G1298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Haute-Broye_6_2022</v>
      </c>
      <c r="H12985" s="60">
        <v>5674</v>
      </c>
      <c r="I12985" s="60" t="s">
        <v>163</v>
      </c>
      <c r="J12985" s="60">
        <v>2022</v>
      </c>
      <c r="K12985" s="60">
        <v>9.0220820189274454E-3</v>
      </c>
    </row>
    <row r="12986" spans="1:11" x14ac:dyDescent="0.25">
      <c r="A12986" s="60" t="s">
        <v>713</v>
      </c>
      <c r="B12986" t="s">
        <v>632</v>
      </c>
      <c r="C12986" t="s">
        <v>633</v>
      </c>
      <c r="D12986" t="str">
        <f>Clef_répartition[[#This Row],[Code association]]&amp;"_"&amp;Clef_répartition[[#This Row],[Nom association]]</f>
        <v>SDIS Haute-Broye_Association de communes Service de Défense Incendie et de Secours Haute-Broye</v>
      </c>
      <c r="E12986">
        <f>COUNTIFS(D$2:D12986,Clef_répartition[[#This Row],[Code_Nom]],J$2:J12986,Clef_répartition[[#This Row],[Année]])</f>
        <v>7</v>
      </c>
      <c r="F12986">
        <f>IF(Clef_répartition[[#This Row],[Code_Nom]]=D12985,F12985-1,(COUNTIFS(Clef_répartition[Code_Nom],Clef_répartition[[#This Row],[Code_Nom]],Clef_répartition[Année],Clef_répartition[[#This Row],[Année]])))</f>
        <v>7</v>
      </c>
      <c r="G1298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Haute-Broye_7_2022</v>
      </c>
      <c r="H12986" s="60">
        <v>5675</v>
      </c>
      <c r="I12986" s="60" t="s">
        <v>164</v>
      </c>
      <c r="J12986" s="60">
        <v>2022</v>
      </c>
      <c r="K12986" s="60">
        <v>0.27886435331230286</v>
      </c>
    </row>
    <row r="12987" spans="1:11" x14ac:dyDescent="0.25">
      <c r="A12987" s="60" t="s">
        <v>713</v>
      </c>
      <c r="B12987" t="s">
        <v>632</v>
      </c>
      <c r="C12987" t="s">
        <v>633</v>
      </c>
      <c r="D12987" t="str">
        <f>Clef_répartition[[#This Row],[Code association]]&amp;"_"&amp;Clef_répartition[[#This Row],[Nom association]]</f>
        <v>SDIS Haute-Broye_Association de communes Service de Défense Incendie et de Secours Haute-Broye</v>
      </c>
      <c r="E12987">
        <f>COUNTIFS(D$2:D12987,Clef_répartition[[#This Row],[Code_Nom]],J$2:J12987,Clef_répartition[[#This Row],[Année]])</f>
        <v>8</v>
      </c>
      <c r="F12987">
        <f>IF(Clef_répartition[[#This Row],[Code_Nom]]=D12986,F12986-1,(COUNTIFS(Clef_répartition[Code_Nom],Clef_répartition[[#This Row],[Code_Nom]],Clef_répartition[Année],Clef_répartition[[#This Row],[Année]])))</f>
        <v>6</v>
      </c>
      <c r="G1298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Haute-Broye_8_2022</v>
      </c>
      <c r="H12987" s="60">
        <v>5693</v>
      </c>
      <c r="I12987" s="60" t="s">
        <v>184</v>
      </c>
      <c r="J12987" s="60">
        <v>2022</v>
      </c>
      <c r="K12987" s="60">
        <v>0.17791798107255519</v>
      </c>
    </row>
    <row r="12988" spans="1:11" x14ac:dyDescent="0.25">
      <c r="A12988" s="60" t="s">
        <v>713</v>
      </c>
      <c r="B12988" t="s">
        <v>632</v>
      </c>
      <c r="C12988" t="s">
        <v>633</v>
      </c>
      <c r="D12988" t="str">
        <f>Clef_répartition[[#This Row],[Code association]]&amp;"_"&amp;Clef_répartition[[#This Row],[Nom association]]</f>
        <v>SDIS Haute-Broye_Association de communes Service de Défense Incendie et de Secours Haute-Broye</v>
      </c>
      <c r="E12988">
        <f>COUNTIFS(D$2:D12988,Clef_répartition[[#This Row],[Code_Nom]],J$2:J12988,Clef_répartition[[#This Row],[Année]])</f>
        <v>9</v>
      </c>
      <c r="F12988">
        <f>IF(Clef_répartition[[#This Row],[Code_Nom]]=D12987,F12987-1,(COUNTIFS(Clef_répartition[Code_Nom],Clef_répartition[[#This Row],[Code_Nom]],Clef_répartition[Année],Clef_répartition[[#This Row],[Année]])))</f>
        <v>5</v>
      </c>
      <c r="G1298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Haute-Broye_9_2022</v>
      </c>
      <c r="H12988" s="60">
        <v>5678</v>
      </c>
      <c r="I12988" s="60" t="s">
        <v>192</v>
      </c>
      <c r="J12988" s="60">
        <v>2022</v>
      </c>
      <c r="K12988" s="60">
        <v>0.38687697160883278</v>
      </c>
    </row>
    <row r="12989" spans="1:11" x14ac:dyDescent="0.25">
      <c r="A12989" s="60" t="s">
        <v>713</v>
      </c>
      <c r="B12989" t="s">
        <v>632</v>
      </c>
      <c r="C12989" t="s">
        <v>633</v>
      </c>
      <c r="D12989" t="str">
        <f>Clef_répartition[[#This Row],[Code association]]&amp;"_"&amp;Clef_répartition[[#This Row],[Nom association]]</f>
        <v>SDIS Haute-Broye_Association de communes Service de Défense Incendie et de Secours Haute-Broye</v>
      </c>
      <c r="E12989">
        <f>COUNTIFS(D$2:D12989,Clef_répartition[[#This Row],[Code_Nom]],J$2:J12989,Clef_répartition[[#This Row],[Année]])</f>
        <v>10</v>
      </c>
      <c r="F12989">
        <f>IF(Clef_répartition[[#This Row],[Code_Nom]]=D12988,F12988-1,(COUNTIFS(Clef_répartition[Code_Nom],Clef_répartition[[#This Row],[Code_Nom]],Clef_répartition[Année],Clef_répartition[[#This Row],[Année]])))</f>
        <v>4</v>
      </c>
      <c r="G1298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Haute-Broye_10_2022</v>
      </c>
      <c r="H12989" s="60">
        <v>5680</v>
      </c>
      <c r="I12989" s="60" t="s">
        <v>197</v>
      </c>
      <c r="J12989" s="60">
        <v>2022</v>
      </c>
      <c r="K12989" s="60">
        <v>2.0441640378548898E-2</v>
      </c>
    </row>
    <row r="12990" spans="1:11" x14ac:dyDescent="0.25">
      <c r="A12990" s="60" t="s">
        <v>713</v>
      </c>
      <c r="B12990" t="s">
        <v>632</v>
      </c>
      <c r="C12990" t="s">
        <v>633</v>
      </c>
      <c r="D12990" t="str">
        <f>Clef_répartition[[#This Row],[Code association]]&amp;"_"&amp;Clef_répartition[[#This Row],[Nom association]]</f>
        <v>SDIS Haute-Broye_Association de communes Service de Défense Incendie et de Secours Haute-Broye</v>
      </c>
      <c r="E12990">
        <f>COUNTIFS(D$2:D12990,Clef_répartition[[#This Row],[Code_Nom]],J$2:J12990,Clef_répartition[[#This Row],[Année]])</f>
        <v>11</v>
      </c>
      <c r="F12990">
        <f>IF(Clef_répartition[[#This Row],[Code_Nom]]=D12989,F12989-1,(COUNTIFS(Clef_répartition[Code_Nom],Clef_répartition[[#This Row],[Code_Nom]],Clef_répartition[Année],Clef_répartition[[#This Row],[Année]])))</f>
        <v>3</v>
      </c>
      <c r="G1299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Haute-Broye_11_2022</v>
      </c>
      <c r="H12990" s="60">
        <v>5684</v>
      </c>
      <c r="I12990" s="60" t="s">
        <v>237</v>
      </c>
      <c r="J12990" s="60">
        <v>2022</v>
      </c>
      <c r="K12990" s="60">
        <v>5.8675078864353315E-3</v>
      </c>
    </row>
    <row r="12991" spans="1:11" x14ac:dyDescent="0.25">
      <c r="A12991" s="60" t="s">
        <v>713</v>
      </c>
      <c r="B12991" t="s">
        <v>632</v>
      </c>
      <c r="C12991" t="s">
        <v>633</v>
      </c>
      <c r="D12991" t="str">
        <f>Clef_répartition[[#This Row],[Code association]]&amp;"_"&amp;Clef_répartition[[#This Row],[Nom association]]</f>
        <v>SDIS Haute-Broye_Association de communes Service de Défense Incendie et de Secours Haute-Broye</v>
      </c>
      <c r="E12991">
        <f>COUNTIFS(D$2:D12991,Clef_répartition[[#This Row],[Code_Nom]],J$2:J12991,Clef_répartition[[#This Row],[Année]])</f>
        <v>12</v>
      </c>
      <c r="F12991">
        <f>IF(Clef_répartition[[#This Row],[Code_Nom]]=D12990,F12990-1,(COUNTIFS(Clef_répartition[Code_Nom],Clef_répartition[[#This Row],[Code_Nom]],Clef_répartition[Année],Clef_répartition[[#This Row],[Année]])))</f>
        <v>2</v>
      </c>
      <c r="G1299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Haute-Broye_12_2022</v>
      </c>
      <c r="H12991" s="60">
        <v>5688</v>
      </c>
      <c r="I12991" s="60" t="s">
        <v>260</v>
      </c>
      <c r="J12991" s="60">
        <v>2022</v>
      </c>
      <c r="K12991" s="60">
        <v>1.0347003154574132E-2</v>
      </c>
    </row>
    <row r="12992" spans="1:11" x14ac:dyDescent="0.25">
      <c r="A12992" s="60" t="s">
        <v>713</v>
      </c>
      <c r="B12992" t="s">
        <v>632</v>
      </c>
      <c r="C12992" t="s">
        <v>633</v>
      </c>
      <c r="D12992" t="str">
        <f>Clef_répartition[[#This Row],[Code association]]&amp;"_"&amp;Clef_répartition[[#This Row],[Nom association]]</f>
        <v>SDIS Haute-Broye_Association de communes Service de Défense Incendie et de Secours Haute-Broye</v>
      </c>
      <c r="E12992">
        <f>COUNTIFS(D$2:D12992,Clef_répartition[[#This Row],[Code_Nom]],J$2:J12992,Clef_répartition[[#This Row],[Année]])</f>
        <v>13</v>
      </c>
      <c r="F12992">
        <f>IF(Clef_répartition[[#This Row],[Code_Nom]]=D12991,F12991-1,(COUNTIFS(Clef_répartition[Code_Nom],Clef_répartition[[#This Row],[Code_Nom]],Clef_répartition[Année],Clef_répartition[[#This Row],[Année]])))</f>
        <v>1</v>
      </c>
      <c r="G1299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Haute-Broye_13_2022</v>
      </c>
      <c r="H12992" s="60">
        <v>5690</v>
      </c>
      <c r="I12992" s="60" t="s">
        <v>281</v>
      </c>
      <c r="J12992" s="60">
        <v>2022</v>
      </c>
      <c r="K12992" s="60">
        <v>8.7066246056782329E-3</v>
      </c>
    </row>
    <row r="12993" spans="1:11" x14ac:dyDescent="0.25">
      <c r="A12993" s="60" t="s">
        <v>713</v>
      </c>
      <c r="B12993" t="s">
        <v>557</v>
      </c>
      <c r="C12993" t="s">
        <v>558</v>
      </c>
      <c r="D12993" t="str">
        <f>Clef_répartition[[#This Row],[Code association]]&amp;"_"&amp;Clef_répartition[[#This Row],[Nom association]]</f>
        <v>SDIS Haut-Talent_Association de communes Service de Défense Incendie et de Secours Haut-Talent</v>
      </c>
      <c r="E12993">
        <f>COUNTIFS(D$2:D12993,Clef_répartition[[#This Row],[Code_Nom]],J$2:J12993,Clef_répartition[[#This Row],[Année]])</f>
        <v>1</v>
      </c>
      <c r="F12993">
        <f>IF(Clef_répartition[[#This Row],[Code_Nom]]=D12992,F12992-1,(COUNTIFS(Clef_répartition[Code_Nom],Clef_répartition[[#This Row],[Code_Nom]],Clef_répartition[Année],Clef_répartition[[#This Row],[Année]])))</f>
        <v>5</v>
      </c>
      <c r="G12993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Haut-Talent_1_2022</v>
      </c>
      <c r="H12993" s="60">
        <v>5514</v>
      </c>
      <c r="I12993" s="60" t="s">
        <v>30</v>
      </c>
      <c r="J12993" s="60">
        <v>2022</v>
      </c>
      <c r="K12993" s="60">
        <v>0.1536892213532812</v>
      </c>
    </row>
    <row r="12994" spans="1:11" x14ac:dyDescent="0.25">
      <c r="A12994" s="60" t="s">
        <v>713</v>
      </c>
      <c r="B12994" t="s">
        <v>557</v>
      </c>
      <c r="C12994" t="s">
        <v>558</v>
      </c>
      <c r="D12994" t="str">
        <f>Clef_répartition[[#This Row],[Code association]]&amp;"_"&amp;Clef_répartition[[#This Row],[Nom association]]</f>
        <v>SDIS Haut-Talent_Association de communes Service de Défense Incendie et de Secours Haut-Talent</v>
      </c>
      <c r="E12994">
        <f>COUNTIFS(D$2:D12994,Clef_répartition[[#This Row],[Code_Nom]],J$2:J12994,Clef_répartition[[#This Row],[Année]])</f>
        <v>2</v>
      </c>
      <c r="F12994">
        <f>IF(Clef_répartition[[#This Row],[Code_Nom]]=D12993,F12993-1,(COUNTIFS(Clef_répartition[Code_Nom],Clef_répartition[[#This Row],[Code_Nom]],Clef_répartition[Année],Clef_répartition[[#This Row],[Année]])))</f>
        <v>4</v>
      </c>
      <c r="G12994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Haut-Talent_2_2022</v>
      </c>
      <c r="H12994" s="60">
        <v>5515</v>
      </c>
      <c r="I12994" s="60" t="s">
        <v>37</v>
      </c>
      <c r="J12994" s="60">
        <v>2022</v>
      </c>
      <c r="K12994" s="60">
        <v>9.9512637424912162E-2</v>
      </c>
    </row>
    <row r="12995" spans="1:11" x14ac:dyDescent="0.25">
      <c r="A12995" s="60" t="s">
        <v>713</v>
      </c>
      <c r="B12995" t="s">
        <v>557</v>
      </c>
      <c r="C12995" t="s">
        <v>558</v>
      </c>
      <c r="D12995" t="str">
        <f>Clef_répartition[[#This Row],[Code association]]&amp;"_"&amp;Clef_répartition[[#This Row],[Nom association]]</f>
        <v>SDIS Haut-Talent_Association de communes Service de Défense Incendie et de Secours Haut-Talent</v>
      </c>
      <c r="E12995">
        <f>COUNTIFS(D$2:D12995,Clef_répartition[[#This Row],[Code_Nom]],J$2:J12995,Clef_répartition[[#This Row],[Année]])</f>
        <v>3</v>
      </c>
      <c r="F12995">
        <f>IF(Clef_répartition[[#This Row],[Code_Nom]]=D12994,F12994-1,(COUNTIFS(Clef_répartition[Code_Nom],Clef_répartition[[#This Row],[Code_Nom]],Clef_répartition[Année],Clef_répartition[[#This Row],[Année]])))</f>
        <v>3</v>
      </c>
      <c r="G12995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Haut-Talent_3_2022</v>
      </c>
      <c r="H12995" s="60">
        <v>5516</v>
      </c>
      <c r="I12995" s="60" t="s">
        <v>88</v>
      </c>
      <c r="J12995" s="60">
        <v>2022</v>
      </c>
      <c r="K12995" s="60">
        <v>0.30567834070044203</v>
      </c>
    </row>
    <row r="12996" spans="1:11" x14ac:dyDescent="0.25">
      <c r="A12996" s="60" t="s">
        <v>713</v>
      </c>
      <c r="B12996" t="s">
        <v>557</v>
      </c>
      <c r="C12996" t="s">
        <v>558</v>
      </c>
      <c r="D12996" t="str">
        <f>Clef_répartition[[#This Row],[Code association]]&amp;"_"&amp;Clef_répartition[[#This Row],[Nom association]]</f>
        <v>SDIS Haut-Talent_Association de communes Service de Défense Incendie et de Secours Haut-Talent</v>
      </c>
      <c r="E12996">
        <f>COUNTIFS(D$2:D12996,Clef_répartition[[#This Row],[Code_Nom]],J$2:J12996,Clef_répartition[[#This Row],[Année]])</f>
        <v>4</v>
      </c>
      <c r="F12996">
        <f>IF(Clef_répartition[[#This Row],[Code_Nom]]=D12995,F12995-1,(COUNTIFS(Clef_répartition[Code_Nom],Clef_répartition[[#This Row],[Code_Nom]],Clef_répartition[Année],Clef_répartition[[#This Row],[Année]])))</f>
        <v>2</v>
      </c>
      <c r="G12996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Haut-Talent_4_2022</v>
      </c>
      <c r="H12996" s="60">
        <v>5523</v>
      </c>
      <c r="I12996" s="60" t="s">
        <v>119</v>
      </c>
      <c r="J12996" s="60">
        <v>2022</v>
      </c>
      <c r="K12996" s="60">
        <v>0.30828516377649323</v>
      </c>
    </row>
    <row r="12997" spans="1:11" x14ac:dyDescent="0.25">
      <c r="A12997" s="60" t="s">
        <v>713</v>
      </c>
      <c r="B12997" t="s">
        <v>557</v>
      </c>
      <c r="C12997" t="s">
        <v>558</v>
      </c>
      <c r="D12997" t="str">
        <f>Clef_répartition[[#This Row],[Code association]]&amp;"_"&amp;Clef_répartition[[#This Row],[Nom association]]</f>
        <v>SDIS Haut-Talent_Association de communes Service de Défense Incendie et de Secours Haut-Talent</v>
      </c>
      <c r="E12997">
        <f>COUNTIFS(D$2:D12997,Clef_répartition[[#This Row],[Code_Nom]],J$2:J12997,Clef_répartition[[#This Row],[Année]])</f>
        <v>5</v>
      </c>
      <c r="F12997">
        <f>IF(Clef_répartition[[#This Row],[Code_Nom]]=D12996,F12996-1,(COUNTIFS(Clef_répartition[Code_Nom],Clef_répartition[[#This Row],[Code_Nom]],Clef_répartition[Année],Clef_répartition[[#This Row],[Année]])))</f>
        <v>1</v>
      </c>
      <c r="G12997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Haut-Talent_5_2022</v>
      </c>
      <c r="H12997" s="18">
        <v>5527</v>
      </c>
      <c r="I12997" s="18" t="s">
        <v>191</v>
      </c>
      <c r="J12997" s="18">
        <v>2022</v>
      </c>
      <c r="K12997" s="19">
        <v>0.13283463674487136</v>
      </c>
    </row>
    <row r="12998" spans="1:11" x14ac:dyDescent="0.25">
      <c r="A12998" s="60" t="s">
        <v>713</v>
      </c>
      <c r="B12998" t="s">
        <v>521</v>
      </c>
      <c r="C12998" t="s">
        <v>522</v>
      </c>
      <c r="D12998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12998">
        <f>COUNTIFS(D$2:D12998,Clef_répartition[[#This Row],[Code_Nom]],J$2:J12998,Clef_répartition[[#This Row],[Année]])</f>
        <v>1</v>
      </c>
      <c r="F12998">
        <f>IF(Clef_répartition[[#This Row],[Code_Nom]]=D12997,F12997-1,(COUNTIFS(Clef_répartition[Code_Nom],Clef_répartition[[#This Row],[Code_Nom]],Clef_répartition[Année],Clef_répartition[[#This Row],[Année]])))</f>
        <v>1</v>
      </c>
      <c r="G12998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St-Maurice_1_2022</v>
      </c>
      <c r="H12998" s="18">
        <v>5406</v>
      </c>
      <c r="I12998" s="18" t="s">
        <v>152</v>
      </c>
      <c r="J12998" s="18">
        <v>2022</v>
      </c>
      <c r="K12998" s="19">
        <v>0.25</v>
      </c>
    </row>
    <row r="12999" spans="1:11" x14ac:dyDescent="0.25">
      <c r="A12999" s="60" t="s">
        <v>713</v>
      </c>
      <c r="B12999" t="s">
        <v>646</v>
      </c>
      <c r="C12999" t="s">
        <v>647</v>
      </c>
      <c r="D12999" t="str">
        <f>Clef_répartition[[#This Row],[Code association]]&amp;"_"&amp;Clef_répartition[[#This Row],[Nom association]]</f>
        <v>SDIS Morget_Association de communes Service de Défense Incendie et de Secours Morget</v>
      </c>
      <c r="E12999">
        <f>COUNTIFS(D$2:D12999,Clef_répartition[[#This Row],[Code_Nom]],J$2:J12999,Clef_répartition[[#This Row],[Année]])</f>
        <v>1</v>
      </c>
      <c r="F12999">
        <f>IF(Clef_répartition[[#This Row],[Code_Nom]]=D12998,F12998-1,(COUNTIFS(Clef_répartition[Code_Nom],Clef_répartition[[#This Row],[Code_Nom]],Clef_répartition[Année],Clef_répartition[[#This Row],[Année]])))</f>
        <v>24</v>
      </c>
      <c r="G12999" t="str">
        <f>Clef_répartition[[#This Row],[Code_Nom]]&amp;"_"&amp;Clef_répartition[[#This Row],[Nombre]]&amp;"_"&amp;Clef_répartition[[#This Row],[Année]]</f>
        <v>SDIS Morget_Association de communes Service de Défense Incendie et de Secours Morget_1_2022</v>
      </c>
      <c r="H12999" s="18">
        <v>5621</v>
      </c>
      <c r="I12999" s="18" t="s">
        <v>1</v>
      </c>
      <c r="J12999" s="18">
        <v>2022</v>
      </c>
      <c r="K12999" s="19">
        <v>1.18E-2</v>
      </c>
    </row>
    <row r="13000" spans="1:11" x14ac:dyDescent="0.25">
      <c r="A13000" s="60" t="s">
        <v>713</v>
      </c>
      <c r="B13000" t="s">
        <v>646</v>
      </c>
      <c r="C13000" t="s">
        <v>647</v>
      </c>
      <c r="D13000" t="str">
        <f>Clef_répartition[[#This Row],[Code association]]&amp;"_"&amp;Clef_répartition[[#This Row],[Nom association]]</f>
        <v>SDIS Morget_Association de communes Service de Défense Incendie et de Secours Morget</v>
      </c>
      <c r="E13000">
        <f>COUNTIFS(D$2:D13000,Clef_répartition[[#This Row],[Code_Nom]],J$2:J13000,Clef_répartition[[#This Row],[Année]])</f>
        <v>2</v>
      </c>
      <c r="F13000">
        <f>IF(Clef_répartition[[#This Row],[Code_Nom]]=D12999,F12999-1,(COUNTIFS(Clef_répartition[Code_Nom],Clef_répartition[[#This Row],[Code_Nom]],Clef_répartition[Année],Clef_répartition[[#This Row],[Année]])))</f>
        <v>23</v>
      </c>
      <c r="G13000" t="str">
        <f>Clef_répartition[[#This Row],[Code_Nom]]&amp;"_"&amp;Clef_répartition[[#This Row],[Nombre]]&amp;"_"&amp;Clef_répartition[[#This Row],[Année]]</f>
        <v>SDIS Morget_Association de communes Service de Défense Incendie et de Secours Morget_2_2022</v>
      </c>
      <c r="H13000" s="18">
        <v>5622</v>
      </c>
      <c r="I13000" s="18" t="s">
        <v>36</v>
      </c>
      <c r="J13000" s="18">
        <v>2022</v>
      </c>
      <c r="K13000" s="19">
        <v>1.0699999999999999E-2</v>
      </c>
    </row>
    <row r="13001" spans="1:11" x14ac:dyDescent="0.25">
      <c r="A13001" s="60" t="s">
        <v>713</v>
      </c>
      <c r="B13001" t="s">
        <v>646</v>
      </c>
      <c r="C13001" t="s">
        <v>647</v>
      </c>
      <c r="D13001" t="str">
        <f>Clef_répartition[[#This Row],[Code association]]&amp;"_"&amp;Clef_répartition[[#This Row],[Nom association]]</f>
        <v>SDIS Morget_Association de communes Service de Défense Incendie et de Secours Morget</v>
      </c>
      <c r="E13001">
        <f>COUNTIFS(D$2:D13001,Clef_répartition[[#This Row],[Code_Nom]],J$2:J13001,Clef_répartition[[#This Row],[Année]])</f>
        <v>3</v>
      </c>
      <c r="F13001">
        <f>IF(Clef_répartition[[#This Row],[Code_Nom]]=D13000,F13000-1,(COUNTIFS(Clef_répartition[Code_Nom],Clef_répartition[[#This Row],[Code_Nom]],Clef_répartition[Année],Clef_répartition[[#This Row],[Année]])))</f>
        <v>22</v>
      </c>
      <c r="G13001" t="str">
        <f>Clef_répartition[[#This Row],[Code_Nom]]&amp;"_"&amp;Clef_répartition[[#This Row],[Nombre]]&amp;"_"&amp;Clef_répartition[[#This Row],[Année]]</f>
        <v>SDIS Morget_Association de communes Service de Défense Incendie et de Secours Morget_3_2022</v>
      </c>
      <c r="H13001" s="18">
        <v>5623</v>
      </c>
      <c r="I13001" s="18" t="s">
        <v>39</v>
      </c>
      <c r="J13001" s="18">
        <v>2022</v>
      </c>
      <c r="K13001" s="19">
        <v>1.37E-2</v>
      </c>
    </row>
    <row r="13002" spans="1:11" x14ac:dyDescent="0.25">
      <c r="A13002" s="60" t="s">
        <v>713</v>
      </c>
      <c r="B13002" t="s">
        <v>646</v>
      </c>
      <c r="C13002" t="s">
        <v>647</v>
      </c>
      <c r="D13002" t="str">
        <f>Clef_répartition[[#This Row],[Code association]]&amp;"_"&amp;Clef_répartition[[#This Row],[Nom association]]</f>
        <v>SDIS Morget_Association de communes Service de Défense Incendie et de Secours Morget</v>
      </c>
      <c r="E13002">
        <f>COUNTIFS(D$2:D13002,Clef_répartition[[#This Row],[Code_Nom]],J$2:J13002,Clef_répartition[[#This Row],[Année]])</f>
        <v>4</v>
      </c>
      <c r="F13002">
        <f>IF(Clef_répartition[[#This Row],[Code_Nom]]=D13001,F13001-1,(COUNTIFS(Clef_répartition[Code_Nom],Clef_répartition[[#This Row],[Code_Nom]],Clef_répartition[Année],Clef_répartition[[#This Row],[Année]])))</f>
        <v>21</v>
      </c>
      <c r="G13002" t="str">
        <f>Clef_répartition[[#This Row],[Code_Nom]]&amp;"_"&amp;Clef_répartition[[#This Row],[Nombre]]&amp;"_"&amp;Clef_répartition[[#This Row],[Année]]</f>
        <v>SDIS Morget_Association de communes Service de Défense Incendie et de Secours Morget_4_2022</v>
      </c>
      <c r="H13002" s="18">
        <v>5628</v>
      </c>
      <c r="I13002" s="18" t="s">
        <v>67</v>
      </c>
      <c r="J13002" s="18">
        <v>2022</v>
      </c>
      <c r="K13002" s="19">
        <v>7.1000000000000004E-3</v>
      </c>
    </row>
    <row r="13003" spans="1:11" x14ac:dyDescent="0.25">
      <c r="A13003" s="60" t="s">
        <v>713</v>
      </c>
      <c r="B13003" t="s">
        <v>646</v>
      </c>
      <c r="C13003" t="s">
        <v>647</v>
      </c>
      <c r="D13003" t="str">
        <f>Clef_répartition[[#This Row],[Code association]]&amp;"_"&amp;Clef_répartition[[#This Row],[Nom association]]</f>
        <v>SDIS Morget_Association de communes Service de Défense Incendie et de Secours Morget</v>
      </c>
      <c r="E13003">
        <f>COUNTIFS(D$2:D13003,Clef_répartition[[#This Row],[Code_Nom]],J$2:J13003,Clef_répartition[[#This Row],[Année]])</f>
        <v>5</v>
      </c>
      <c r="F13003">
        <f>IF(Clef_répartition[[#This Row],[Code_Nom]]=D13002,F13002-1,(COUNTIFS(Clef_répartition[Code_Nom],Clef_répartition[[#This Row],[Code_Nom]],Clef_répartition[Année],Clef_répartition[[#This Row],[Année]])))</f>
        <v>20</v>
      </c>
      <c r="G13003" t="str">
        <f>Clef_répartition[[#This Row],[Code_Nom]]&amp;"_"&amp;Clef_répartition[[#This Row],[Nombre]]&amp;"_"&amp;Clef_répartition[[#This Row],[Année]]</f>
        <v>SDIS Morget_Association de communes Service de Défense Incendie et de Secours Morget_5_2022</v>
      </c>
      <c r="H13003" s="18">
        <v>5629</v>
      </c>
      <c r="I13003" s="18" t="s">
        <v>68</v>
      </c>
      <c r="J13003" s="18">
        <v>2022</v>
      </c>
      <c r="K13003" s="19">
        <v>3.5999999999999999E-3</v>
      </c>
    </row>
    <row r="13004" spans="1:11" x14ac:dyDescent="0.25">
      <c r="A13004" s="60" t="s">
        <v>713</v>
      </c>
      <c r="B13004" t="s">
        <v>646</v>
      </c>
      <c r="C13004" t="s">
        <v>647</v>
      </c>
      <c r="D13004" t="str">
        <f>Clef_répartition[[#This Row],[Code association]]&amp;"_"&amp;Clef_répartition[[#This Row],[Nom association]]</f>
        <v>SDIS Morget_Association de communes Service de Défense Incendie et de Secours Morget</v>
      </c>
      <c r="E13004">
        <f>COUNTIFS(D$2:D13004,Clef_répartition[[#This Row],[Code_Nom]],J$2:J13004,Clef_répartition[[#This Row],[Année]])</f>
        <v>6</v>
      </c>
      <c r="F13004">
        <f>IF(Clef_répartition[[#This Row],[Code_Nom]]=D13003,F13003-1,(COUNTIFS(Clef_répartition[Code_Nom],Clef_répartition[[#This Row],[Code_Nom]],Clef_répartition[Année],Clef_répartition[[#This Row],[Année]])))</f>
        <v>19</v>
      </c>
      <c r="G13004" t="str">
        <f>Clef_répartition[[#This Row],[Code_Nom]]&amp;"_"&amp;Clef_répartition[[#This Row],[Nombre]]&amp;"_"&amp;Clef_répartition[[#This Row],[Année]]</f>
        <v>SDIS Morget_Association de communes Service de Défense Incendie et de Secours Morget_6_2022</v>
      </c>
      <c r="H13004" s="18">
        <v>5631</v>
      </c>
      <c r="I13004" s="18" t="s">
        <v>92</v>
      </c>
      <c r="J13004" s="18">
        <v>2022</v>
      </c>
      <c r="K13004" s="19">
        <v>1.37E-2</v>
      </c>
    </row>
    <row r="13005" spans="1:11" x14ac:dyDescent="0.25">
      <c r="A13005" s="60" t="s">
        <v>713</v>
      </c>
      <c r="B13005" t="s">
        <v>646</v>
      </c>
      <c r="C13005" t="s">
        <v>647</v>
      </c>
      <c r="D13005" t="str">
        <f>Clef_répartition[[#This Row],[Code association]]&amp;"_"&amp;Clef_répartition[[#This Row],[Nom association]]</f>
        <v>SDIS Morget_Association de communes Service de Défense Incendie et de Secours Morget</v>
      </c>
      <c r="E13005">
        <f>COUNTIFS(D$2:D13005,Clef_répartition[[#This Row],[Code_Nom]],J$2:J13005,Clef_répartition[[#This Row],[Année]])</f>
        <v>7</v>
      </c>
      <c r="F13005">
        <f>IF(Clef_répartition[[#This Row],[Code_Nom]]=D13004,F13004-1,(COUNTIFS(Clef_répartition[Code_Nom],Clef_répartition[[#This Row],[Code_Nom]],Clef_répartition[Année],Clef_répartition[[#This Row],[Année]])))</f>
        <v>18</v>
      </c>
      <c r="G13005" t="str">
        <f>Clef_répartition[[#This Row],[Code_Nom]]&amp;"_"&amp;Clef_répartition[[#This Row],[Nombre]]&amp;"_"&amp;Clef_répartition[[#This Row],[Année]]</f>
        <v>SDIS Morget_Association de communes Service de Défense Incendie et de Secours Morget_7_2022</v>
      </c>
      <c r="H13005" s="18">
        <v>5632</v>
      </c>
      <c r="I13005" s="18" t="s">
        <v>93</v>
      </c>
      <c r="J13005" s="18">
        <v>2022</v>
      </c>
      <c r="K13005" s="19">
        <v>3.04E-2</v>
      </c>
    </row>
    <row r="13006" spans="1:11" x14ac:dyDescent="0.25">
      <c r="A13006" s="60" t="s">
        <v>713</v>
      </c>
      <c r="B13006" t="s">
        <v>646</v>
      </c>
      <c r="C13006" t="s">
        <v>647</v>
      </c>
      <c r="D13006" t="str">
        <f>Clef_répartition[[#This Row],[Code association]]&amp;"_"&amp;Clef_répartition[[#This Row],[Nom association]]</f>
        <v>SDIS Morget_Association de communes Service de Défense Incendie et de Secours Morget</v>
      </c>
      <c r="E13006">
        <f>COUNTIFS(D$2:D13006,Clef_répartition[[#This Row],[Code_Nom]],J$2:J13006,Clef_répartition[[#This Row],[Année]])</f>
        <v>8</v>
      </c>
      <c r="F13006">
        <f>IF(Clef_répartition[[#This Row],[Code_Nom]]=D13005,F13005-1,(COUNTIFS(Clef_répartition[Code_Nom],Clef_répartition[[#This Row],[Code_Nom]],Clef_répartition[Année],Clef_répartition[[#This Row],[Année]])))</f>
        <v>17</v>
      </c>
      <c r="G13006" t="str">
        <f>Clef_répartition[[#This Row],[Code_Nom]]&amp;"_"&amp;Clef_répartition[[#This Row],[Nombre]]&amp;"_"&amp;Clef_répartition[[#This Row],[Année]]</f>
        <v>SDIS Morget_Association de communes Service de Défense Incendie et de Secours Morget_8_2022</v>
      </c>
      <c r="H13006" s="18">
        <v>5633</v>
      </c>
      <c r="I13006" s="18" t="s">
        <v>100</v>
      </c>
      <c r="J13006" s="18">
        <v>2022</v>
      </c>
      <c r="K13006" s="19">
        <v>4.9200000000000001E-2</v>
      </c>
    </row>
    <row r="13007" spans="1:11" x14ac:dyDescent="0.25">
      <c r="A13007" s="60" t="s">
        <v>713</v>
      </c>
      <c r="B13007" t="s">
        <v>646</v>
      </c>
      <c r="C13007" t="s">
        <v>647</v>
      </c>
      <c r="D13007" t="str">
        <f>Clef_répartition[[#This Row],[Code association]]&amp;"_"&amp;Clef_répartition[[#This Row],[Nom association]]</f>
        <v>SDIS Morget_Association de communes Service de Défense Incendie et de Secours Morget</v>
      </c>
      <c r="E13007">
        <f>COUNTIFS(D$2:D13007,Clef_répartition[[#This Row],[Code_Nom]],J$2:J13007,Clef_répartition[[#This Row],[Année]])</f>
        <v>9</v>
      </c>
      <c r="F13007">
        <f>IF(Clef_répartition[[#This Row],[Code_Nom]]=D13006,F13006-1,(COUNTIFS(Clef_répartition[Code_Nom],Clef_répartition[[#This Row],[Code_Nom]],Clef_répartition[Année],Clef_répartition[[#This Row],[Année]])))</f>
        <v>16</v>
      </c>
      <c r="G13007" t="str">
        <f>Clef_répartition[[#This Row],[Code_Nom]]&amp;"_"&amp;Clef_répartition[[#This Row],[Nombre]]&amp;"_"&amp;Clef_répartition[[#This Row],[Année]]</f>
        <v>SDIS Morget_Association de communes Service de Défense Incendie et de Secours Morget_9_2022</v>
      </c>
      <c r="H13007" s="18">
        <v>5634</v>
      </c>
      <c r="I13007" s="18" t="s">
        <v>101</v>
      </c>
      <c r="J13007" s="18">
        <v>2022</v>
      </c>
      <c r="K13007" s="19">
        <v>5.6399999999999999E-2</v>
      </c>
    </row>
    <row r="13008" spans="1:11" x14ac:dyDescent="0.25">
      <c r="A13008" s="60" t="s">
        <v>713</v>
      </c>
      <c r="B13008" t="s">
        <v>646</v>
      </c>
      <c r="C13008" t="s">
        <v>647</v>
      </c>
      <c r="D13008" t="str">
        <f>Clef_répartition[[#This Row],[Code association]]&amp;"_"&amp;Clef_répartition[[#This Row],[Nom association]]</f>
        <v>SDIS Morget_Association de communes Service de Défense Incendie et de Secours Morget</v>
      </c>
      <c r="E13008">
        <f>COUNTIFS(D$2:D13008,Clef_répartition[[#This Row],[Code_Nom]],J$2:J13008,Clef_répartition[[#This Row],[Année]])</f>
        <v>10</v>
      </c>
      <c r="F13008">
        <f>IF(Clef_répartition[[#This Row],[Code_Nom]]=D13007,F13007-1,(COUNTIFS(Clef_répartition[Code_Nom],Clef_répartition[[#This Row],[Code_Nom]],Clef_répartition[Année],Clef_répartition[[#This Row],[Année]])))</f>
        <v>15</v>
      </c>
      <c r="G13008" t="str">
        <f>Clef_répartition[[#This Row],[Code_Nom]]&amp;"_"&amp;Clef_répartition[[#This Row],[Nombre]]&amp;"_"&amp;Clef_répartition[[#This Row],[Année]]</f>
        <v>SDIS Morget_Association de communes Service de Défense Incendie et de Secours Morget_10_2022</v>
      </c>
      <c r="H13008" s="18">
        <v>5636</v>
      </c>
      <c r="I13008" s="18" t="s">
        <v>109</v>
      </c>
      <c r="J13008" s="18">
        <v>2022</v>
      </c>
      <c r="K13008" s="19">
        <v>5.7299999999999997E-2</v>
      </c>
    </row>
    <row r="13009" spans="1:11" x14ac:dyDescent="0.25">
      <c r="A13009" s="60" t="s">
        <v>713</v>
      </c>
      <c r="B13009" t="s">
        <v>646</v>
      </c>
      <c r="C13009" t="s">
        <v>647</v>
      </c>
      <c r="D13009" t="str">
        <f>Clef_répartition[[#This Row],[Code association]]&amp;"_"&amp;Clef_répartition[[#This Row],[Nom association]]</f>
        <v>SDIS Morget_Association de communes Service de Défense Incendie et de Secours Morget</v>
      </c>
      <c r="E13009">
        <f>COUNTIFS(D$2:D13009,Clef_répartition[[#This Row],[Code_Nom]],J$2:J13009,Clef_répartition[[#This Row],[Année]])</f>
        <v>11</v>
      </c>
      <c r="F13009">
        <f>IF(Clef_répartition[[#This Row],[Code_Nom]]=D13008,F13008-1,(COUNTIFS(Clef_répartition[Code_Nom],Clef_répartition[[#This Row],[Code_Nom]],Clef_répartition[Année],Clef_répartition[[#This Row],[Année]])))</f>
        <v>14</v>
      </c>
      <c r="G13009" t="str">
        <f>Clef_répartition[[#This Row],[Code_Nom]]&amp;"_"&amp;Clef_répartition[[#This Row],[Nombre]]&amp;"_"&amp;Clef_répartition[[#This Row],[Année]]</f>
        <v>SDIS Morget_Association de communes Service de Défense Incendie et de Secours Morget_11_2022</v>
      </c>
      <c r="H13009" s="18">
        <v>5656</v>
      </c>
      <c r="I13009" s="18" t="s">
        <v>135</v>
      </c>
      <c r="J13009" s="18">
        <v>2022</v>
      </c>
      <c r="K13009" s="19">
        <v>7.51E-2</v>
      </c>
    </row>
    <row r="13010" spans="1:11" x14ac:dyDescent="0.25">
      <c r="A13010" s="60" t="s">
        <v>713</v>
      </c>
      <c r="B13010" t="s">
        <v>646</v>
      </c>
      <c r="C13010" t="s">
        <v>647</v>
      </c>
      <c r="D13010" t="str">
        <f>Clef_répartition[[#This Row],[Code association]]&amp;"_"&amp;Clef_répartition[[#This Row],[Nom association]]</f>
        <v>SDIS Morget_Association de communes Service de Défense Incendie et de Secours Morget</v>
      </c>
      <c r="E13010">
        <f>COUNTIFS(D$2:D13010,Clef_répartition[[#This Row],[Code_Nom]],J$2:J13010,Clef_répartition[[#This Row],[Année]])</f>
        <v>12</v>
      </c>
      <c r="F13010">
        <f>IF(Clef_répartition[[#This Row],[Code_Nom]]=D13009,F13009-1,(COUNTIFS(Clef_répartition[Code_Nom],Clef_répartition[[#This Row],[Code_Nom]],Clef_répartition[Année],Clef_répartition[[#This Row],[Année]])))</f>
        <v>13</v>
      </c>
      <c r="G13010" t="str">
        <f>Clef_répartition[[#This Row],[Code_Nom]]&amp;"_"&amp;Clef_répartition[[#This Row],[Nombre]]&amp;"_"&amp;Clef_répartition[[#This Row],[Année]]</f>
        <v>SDIS Morget_Association de communes Service de Défense Incendie et de Secours Morget_12_2022</v>
      </c>
      <c r="H13010" s="18">
        <v>5638</v>
      </c>
      <c r="I13010" s="18" t="s">
        <v>161</v>
      </c>
      <c r="J13010" s="18">
        <v>2022</v>
      </c>
      <c r="K13010" s="19">
        <v>4.8500000000000001E-2</v>
      </c>
    </row>
    <row r="13011" spans="1:11" x14ac:dyDescent="0.25">
      <c r="A13011" s="60" t="s">
        <v>713</v>
      </c>
      <c r="B13011" t="s">
        <v>646</v>
      </c>
      <c r="C13011" t="s">
        <v>647</v>
      </c>
      <c r="D13011" t="str">
        <f>Clef_répartition[[#This Row],[Code association]]&amp;"_"&amp;Clef_répartition[[#This Row],[Nom association]]</f>
        <v>SDIS Morget_Association de communes Service de Défense Incendie et de Secours Morget</v>
      </c>
      <c r="E13011">
        <f>COUNTIFS(D$2:D13011,Clef_répartition[[#This Row],[Code_Nom]],J$2:J13011,Clef_répartition[[#This Row],[Année]])</f>
        <v>13</v>
      </c>
      <c r="F13011">
        <f>IF(Clef_répartition[[#This Row],[Code_Nom]]=D13010,F13010-1,(COUNTIFS(Clef_répartition[Code_Nom],Clef_répartition[[#This Row],[Code_Nom]],Clef_répartition[Année],Clef_répartition[[#This Row],[Année]])))</f>
        <v>12</v>
      </c>
      <c r="G13011" t="str">
        <f>Clef_répartition[[#This Row],[Code_Nom]]&amp;"_"&amp;Clef_répartition[[#This Row],[Nombre]]&amp;"_"&amp;Clef_répartition[[#This Row],[Année]]</f>
        <v>SDIS Morget_Association de communes Service de Défense Incendie et de Secours Morget_13_2022</v>
      </c>
      <c r="H13011" s="18">
        <v>5639</v>
      </c>
      <c r="I13011" s="18" t="s">
        <v>166</v>
      </c>
      <c r="J13011" s="18">
        <v>2022</v>
      </c>
      <c r="K13011" s="19">
        <v>1.49E-2</v>
      </c>
    </row>
    <row r="13012" spans="1:11" x14ac:dyDescent="0.25">
      <c r="A13012" s="60" t="s">
        <v>713</v>
      </c>
      <c r="B13012" t="s">
        <v>646</v>
      </c>
      <c r="C13012" t="s">
        <v>647</v>
      </c>
      <c r="D13012" t="str">
        <f>Clef_répartition[[#This Row],[Code association]]&amp;"_"&amp;Clef_répartition[[#This Row],[Nom association]]</f>
        <v>SDIS Morget_Association de communes Service de Défense Incendie et de Secours Morget</v>
      </c>
      <c r="E13012">
        <f>COUNTIFS(D$2:D13012,Clef_répartition[[#This Row],[Code_Nom]],J$2:J13012,Clef_répartition[[#This Row],[Année]])</f>
        <v>14</v>
      </c>
      <c r="F13012">
        <f>IF(Clef_répartition[[#This Row],[Code_Nom]]=D13011,F13011-1,(COUNTIFS(Clef_répartition[Code_Nom],Clef_répartition[[#This Row],[Code_Nom]],Clef_répartition[Année],Clef_répartition[[#This Row],[Année]])))</f>
        <v>11</v>
      </c>
      <c r="G13012" t="str">
        <f>Clef_répartition[[#This Row],[Code_Nom]]&amp;"_"&amp;Clef_répartition[[#This Row],[Nombre]]&amp;"_"&amp;Clef_répartition[[#This Row],[Année]]</f>
        <v>SDIS Morget_Association de communes Service de Défense Incendie et de Secours Morget_14_2022</v>
      </c>
      <c r="H13012" s="18">
        <v>5640</v>
      </c>
      <c r="I13012" s="18" t="s">
        <v>168</v>
      </c>
      <c r="J13012" s="18">
        <v>2022</v>
      </c>
      <c r="K13012" s="19">
        <v>1.3299999999999999E-2</v>
      </c>
    </row>
    <row r="13013" spans="1:11" x14ac:dyDescent="0.25">
      <c r="A13013" s="60" t="s">
        <v>713</v>
      </c>
      <c r="B13013" t="s">
        <v>646</v>
      </c>
      <c r="C13013" t="s">
        <v>647</v>
      </c>
      <c r="D13013" t="str">
        <f>Clef_répartition[[#This Row],[Code association]]&amp;"_"&amp;Clef_répartition[[#This Row],[Nom association]]</f>
        <v>SDIS Morget_Association de communes Service de Défense Incendie et de Secours Morget</v>
      </c>
      <c r="E13013">
        <f>COUNTIFS(D$2:D13013,Clef_répartition[[#This Row],[Code_Nom]],J$2:J13013,Clef_répartition[[#This Row],[Année]])</f>
        <v>15</v>
      </c>
      <c r="F13013">
        <f>IF(Clef_répartition[[#This Row],[Code_Nom]]=D13012,F13012-1,(COUNTIFS(Clef_répartition[Code_Nom],Clef_répartition[[#This Row],[Code_Nom]],Clef_répartition[Année],Clef_répartition[[#This Row],[Année]])))</f>
        <v>10</v>
      </c>
      <c r="G13013" t="str">
        <f>Clef_répartition[[#This Row],[Code_Nom]]&amp;"_"&amp;Clef_répartition[[#This Row],[Nombre]]&amp;"_"&amp;Clef_répartition[[#This Row],[Année]]</f>
        <v>SDIS Morget_Association de communes Service de Défense Incendie et de Secours Morget_15_2022</v>
      </c>
      <c r="H13013" s="18">
        <v>5642</v>
      </c>
      <c r="I13013" s="18" t="s">
        <v>190</v>
      </c>
      <c r="J13013" s="18">
        <v>2022</v>
      </c>
      <c r="K13013" s="19">
        <v>0.2843</v>
      </c>
    </row>
    <row r="13014" spans="1:11" x14ac:dyDescent="0.25">
      <c r="A13014" s="60" t="s">
        <v>713</v>
      </c>
      <c r="B13014" t="s">
        <v>646</v>
      </c>
      <c r="C13014" t="s">
        <v>647</v>
      </c>
      <c r="D13014" t="str">
        <f>Clef_répartition[[#This Row],[Code association]]&amp;"_"&amp;Clef_répartition[[#This Row],[Nom association]]</f>
        <v>SDIS Morget_Association de communes Service de Défense Incendie et de Secours Morget</v>
      </c>
      <c r="E13014">
        <f>COUNTIFS(D$2:D13014,Clef_répartition[[#This Row],[Code_Nom]],J$2:J13014,Clef_répartition[[#This Row],[Année]])</f>
        <v>16</v>
      </c>
      <c r="F13014">
        <f>IF(Clef_répartition[[#This Row],[Code_Nom]]=D13013,F13013-1,(COUNTIFS(Clef_répartition[Code_Nom],Clef_répartition[[#This Row],[Code_Nom]],Clef_répartition[Année],Clef_répartition[[#This Row],[Année]])))</f>
        <v>9</v>
      </c>
      <c r="G13014" t="str">
        <f>Clef_répartition[[#This Row],[Code_Nom]]&amp;"_"&amp;Clef_répartition[[#This Row],[Nombre]]&amp;"_"&amp;Clef_répartition[[#This Row],[Année]]</f>
        <v>SDIS Morget_Association de communes Service de Défense Incendie et de Secours Morget_16_2022</v>
      </c>
      <c r="H13014" s="18">
        <v>5643</v>
      </c>
      <c r="I13014" s="18" t="s">
        <v>221</v>
      </c>
      <c r="J13014" s="18">
        <v>2022</v>
      </c>
      <c r="K13014" s="19">
        <v>9.0300000000000005E-2</v>
      </c>
    </row>
    <row r="13015" spans="1:11" x14ac:dyDescent="0.25">
      <c r="A13015" s="60" t="s">
        <v>713</v>
      </c>
      <c r="B13015" t="s">
        <v>646</v>
      </c>
      <c r="C13015" t="s">
        <v>647</v>
      </c>
      <c r="D13015" t="str">
        <f>Clef_répartition[[#This Row],[Code association]]&amp;"_"&amp;Clef_répartition[[#This Row],[Nom association]]</f>
        <v>SDIS Morget_Association de communes Service de Défense Incendie et de Secours Morget</v>
      </c>
      <c r="E13015">
        <f>COUNTIFS(D$2:D13015,Clef_répartition[[#This Row],[Code_Nom]],J$2:J13015,Clef_répartition[[#This Row],[Année]])</f>
        <v>17</v>
      </c>
      <c r="F13015">
        <f>IF(Clef_répartition[[#This Row],[Code_Nom]]=D13014,F13014-1,(COUNTIFS(Clef_répartition[Code_Nom],Clef_répartition[[#This Row],[Code_Nom]],Clef_répartition[Année],Clef_répartition[[#This Row],[Année]])))</f>
        <v>8</v>
      </c>
      <c r="G13015" t="str">
        <f>Clef_répartition[[#This Row],[Code_Nom]]&amp;"_"&amp;Clef_répartition[[#This Row],[Nombre]]&amp;"_"&amp;Clef_répartition[[#This Row],[Année]]</f>
        <v>SDIS Morget_Association de communes Service de Défense Incendie et de Secours Morget_17_2022</v>
      </c>
      <c r="H13015" s="18">
        <v>5645</v>
      </c>
      <c r="I13015" s="18" t="s">
        <v>235</v>
      </c>
      <c r="J13015" s="18">
        <v>2022</v>
      </c>
      <c r="K13015" s="19">
        <v>9.2999999999999992E-3</v>
      </c>
    </row>
    <row r="13016" spans="1:11" x14ac:dyDescent="0.25">
      <c r="A13016" s="60" t="s">
        <v>713</v>
      </c>
      <c r="B13016" t="s">
        <v>646</v>
      </c>
      <c r="C13016" t="s">
        <v>647</v>
      </c>
      <c r="D13016" t="str">
        <f>Clef_répartition[[#This Row],[Code association]]&amp;"_"&amp;Clef_répartition[[#This Row],[Nom association]]</f>
        <v>SDIS Morget_Association de communes Service de Défense Incendie et de Secours Morget</v>
      </c>
      <c r="E13016">
        <f>COUNTIFS(D$2:D13016,Clef_répartition[[#This Row],[Code_Nom]],J$2:J13016,Clef_répartition[[#This Row],[Année]])</f>
        <v>18</v>
      </c>
      <c r="F13016">
        <f>IF(Clef_répartition[[#This Row],[Code_Nom]]=D13015,F13015-1,(COUNTIFS(Clef_répartition[Code_Nom],Clef_répartition[[#This Row],[Code_Nom]],Clef_répartition[Année],Clef_répartition[[#This Row],[Année]])))</f>
        <v>7</v>
      </c>
      <c r="G13016" t="str">
        <f>Clef_répartition[[#This Row],[Code_Nom]]&amp;"_"&amp;Clef_répartition[[#This Row],[Nombre]]&amp;"_"&amp;Clef_répartition[[#This Row],[Année]]</f>
        <v>SDIS Morget_Association de communes Service de Défense Incendie et de Secours Morget_18_2022</v>
      </c>
      <c r="H13016" s="18">
        <v>5646</v>
      </c>
      <c r="I13016" s="18" t="s">
        <v>247</v>
      </c>
      <c r="J13016" s="18">
        <v>2022</v>
      </c>
      <c r="K13016" s="19">
        <v>0.10580000000000001</v>
      </c>
    </row>
    <row r="13017" spans="1:11" x14ac:dyDescent="0.25">
      <c r="A13017" s="60" t="s">
        <v>713</v>
      </c>
      <c r="B13017" t="s">
        <v>646</v>
      </c>
      <c r="C13017" t="s">
        <v>647</v>
      </c>
      <c r="D13017" t="str">
        <f>Clef_répartition[[#This Row],[Code association]]&amp;"_"&amp;Clef_répartition[[#This Row],[Nom association]]</f>
        <v>SDIS Morget_Association de communes Service de Défense Incendie et de Secours Morget</v>
      </c>
      <c r="E13017">
        <f>COUNTIFS(D$2:D13017,Clef_répartition[[#This Row],[Code_Nom]],J$2:J13017,Clef_répartition[[#This Row],[Année]])</f>
        <v>19</v>
      </c>
      <c r="F13017">
        <f>IF(Clef_répartition[[#This Row],[Code_Nom]]=D13016,F13016-1,(COUNTIFS(Clef_répartition[Code_Nom],Clef_répartition[[#This Row],[Code_Nom]],Clef_répartition[Année],Clef_répartition[[#This Row],[Année]])))</f>
        <v>6</v>
      </c>
      <c r="G13017" t="str">
        <f>Clef_répartition[[#This Row],[Code_Nom]]&amp;"_"&amp;Clef_répartition[[#This Row],[Nombre]]&amp;"_"&amp;Clef_répartition[[#This Row],[Année]]</f>
        <v>SDIS Morget_Association de communes Service de Défense Incendie et de Secours Morget_19_2022</v>
      </c>
      <c r="H13017" s="18">
        <v>5649</v>
      </c>
      <c r="I13017" s="18" t="s">
        <v>264</v>
      </c>
      <c r="J13017" s="18">
        <v>2022</v>
      </c>
      <c r="K13017" s="19">
        <v>3.61E-2</v>
      </c>
    </row>
    <row r="13018" spans="1:11" x14ac:dyDescent="0.25">
      <c r="A13018" s="60" t="s">
        <v>713</v>
      </c>
      <c r="B13018" t="s">
        <v>646</v>
      </c>
      <c r="C13018" t="s">
        <v>647</v>
      </c>
      <c r="D13018" t="str">
        <f>Clef_répartition[[#This Row],[Code association]]&amp;"_"&amp;Clef_répartition[[#This Row],[Nom association]]</f>
        <v>SDIS Morget_Association de communes Service de Défense Incendie et de Secours Morget</v>
      </c>
      <c r="E13018">
        <f>COUNTIFS(D$2:D13018,Clef_répartition[[#This Row],[Code_Nom]],J$2:J13018,Clef_répartition[[#This Row],[Année]])</f>
        <v>20</v>
      </c>
      <c r="F13018">
        <f>IF(Clef_répartition[[#This Row],[Code_Nom]]=D13017,F13017-1,(COUNTIFS(Clef_répartition[Code_Nom],Clef_répartition[[#This Row],[Code_Nom]],Clef_répartition[Année],Clef_répartition[[#This Row],[Année]])))</f>
        <v>5</v>
      </c>
      <c r="G13018" t="str">
        <f>Clef_répartition[[#This Row],[Code_Nom]]&amp;"_"&amp;Clef_répartition[[#This Row],[Nombre]]&amp;"_"&amp;Clef_répartition[[#This Row],[Année]]</f>
        <v>SDIS Morget_Association de communes Service de Défense Incendie et de Secours Morget_20_2022</v>
      </c>
      <c r="H13018" s="18">
        <v>5650</v>
      </c>
      <c r="I13018" s="18" t="s">
        <v>276</v>
      </c>
      <c r="J13018" s="18">
        <v>2022</v>
      </c>
      <c r="K13018" s="19">
        <v>3.7000000000000002E-3</v>
      </c>
    </row>
    <row r="13019" spans="1:11" x14ac:dyDescent="0.25">
      <c r="A13019" s="60" t="s">
        <v>713</v>
      </c>
      <c r="B13019" t="s">
        <v>646</v>
      </c>
      <c r="C13019" t="s">
        <v>647</v>
      </c>
      <c r="D13019" t="str">
        <f>Clef_répartition[[#This Row],[Code association]]&amp;"_"&amp;Clef_répartition[[#This Row],[Nom association]]</f>
        <v>SDIS Morget_Association de communes Service de Défense Incendie et de Secours Morget</v>
      </c>
      <c r="E13019">
        <f>COUNTIFS(D$2:D13019,Clef_répartition[[#This Row],[Code_Nom]],J$2:J13019,Clef_répartition[[#This Row],[Année]])</f>
        <v>21</v>
      </c>
      <c r="F13019">
        <f>IF(Clef_répartition[[#This Row],[Code_Nom]]=D13018,F13018-1,(COUNTIFS(Clef_répartition[Code_Nom],Clef_répartition[[#This Row],[Code_Nom]],Clef_répartition[Année],Clef_répartition[[#This Row],[Année]])))</f>
        <v>4</v>
      </c>
      <c r="G13019" t="str">
        <f>Clef_répartition[[#This Row],[Code_Nom]]&amp;"_"&amp;Clef_répartition[[#This Row],[Nombre]]&amp;"_"&amp;Clef_répartition[[#This Row],[Année]]</f>
        <v>SDIS Morget_Association de communes Service de Défense Incendie et de Secours Morget_21_2022</v>
      </c>
      <c r="H13019" s="18">
        <v>5652</v>
      </c>
      <c r="I13019" s="18" t="s">
        <v>284</v>
      </c>
      <c r="J13019" s="18">
        <v>2022</v>
      </c>
      <c r="K13019" s="19">
        <v>1.09E-2</v>
      </c>
    </row>
    <row r="13020" spans="1:11" x14ac:dyDescent="0.25">
      <c r="A13020" s="60" t="s">
        <v>713</v>
      </c>
      <c r="B13020" t="s">
        <v>646</v>
      </c>
      <c r="C13020" t="s">
        <v>647</v>
      </c>
      <c r="D13020" t="str">
        <f>Clef_répartition[[#This Row],[Code association]]&amp;"_"&amp;Clef_répartition[[#This Row],[Nom association]]</f>
        <v>SDIS Morget_Association de communes Service de Défense Incendie et de Secours Morget</v>
      </c>
      <c r="E13020">
        <f>COUNTIFS(D$2:D13020,Clef_répartition[[#This Row],[Code_Nom]],J$2:J13020,Clef_répartition[[#This Row],[Année]])</f>
        <v>22</v>
      </c>
      <c r="F13020">
        <f>IF(Clef_répartition[[#This Row],[Code_Nom]]=D13019,F13019-1,(COUNTIFS(Clef_répartition[Code_Nom],Clef_répartition[[#This Row],[Code_Nom]],Clef_répartition[Année],Clef_répartition[[#This Row],[Année]])))</f>
        <v>3</v>
      </c>
      <c r="G13020" t="str">
        <f>Clef_répartition[[#This Row],[Code_Nom]]&amp;"_"&amp;Clef_répartition[[#This Row],[Nombre]]&amp;"_"&amp;Clef_répartition[[#This Row],[Année]]</f>
        <v>SDIS Morget_Association de communes Service de Défense Incendie et de Secours Morget_22_2022</v>
      </c>
      <c r="H13020" s="18">
        <v>5653</v>
      </c>
      <c r="I13020" s="18" t="s">
        <v>291</v>
      </c>
      <c r="J13020" s="18">
        <v>2022</v>
      </c>
      <c r="K13020" s="19">
        <v>1.6E-2</v>
      </c>
    </row>
    <row r="13021" spans="1:11" x14ac:dyDescent="0.25">
      <c r="A13021" s="60" t="s">
        <v>713</v>
      </c>
      <c r="B13021" t="s">
        <v>646</v>
      </c>
      <c r="C13021" t="s">
        <v>647</v>
      </c>
      <c r="D13021" t="str">
        <f>Clef_répartition[[#This Row],[Code association]]&amp;"_"&amp;Clef_répartition[[#This Row],[Nom association]]</f>
        <v>SDIS Morget_Association de communes Service de Défense Incendie et de Secours Morget</v>
      </c>
      <c r="E13021">
        <f>COUNTIFS(D$2:D13021,Clef_répartition[[#This Row],[Code_Nom]],J$2:J13021,Clef_répartition[[#This Row],[Année]])</f>
        <v>23</v>
      </c>
      <c r="F13021">
        <f>IF(Clef_répartition[[#This Row],[Code_Nom]]=D13020,F13020-1,(COUNTIFS(Clef_répartition[Code_Nom],Clef_répartition[[#This Row],[Code_Nom]],Clef_répartition[Année],Clef_répartition[[#This Row],[Année]])))</f>
        <v>2</v>
      </c>
      <c r="G13021" t="str">
        <f>Clef_répartition[[#This Row],[Code_Nom]]&amp;"_"&amp;Clef_répartition[[#This Row],[Nombre]]&amp;"_"&amp;Clef_répartition[[#This Row],[Année]]</f>
        <v>SDIS Morget_Association de communes Service de Défense Incendie et de Secours Morget_23_2022</v>
      </c>
      <c r="H13021" s="18">
        <v>5654</v>
      </c>
      <c r="I13021" s="18" t="s">
        <v>295</v>
      </c>
      <c r="J13021" s="18">
        <v>2022</v>
      </c>
      <c r="K13021" s="19">
        <v>1.03E-2</v>
      </c>
    </row>
    <row r="13022" spans="1:11" x14ac:dyDescent="0.25">
      <c r="A13022" s="60" t="s">
        <v>713</v>
      </c>
      <c r="B13022" t="s">
        <v>646</v>
      </c>
      <c r="C13022" t="s">
        <v>647</v>
      </c>
      <c r="D13022" t="str">
        <f>Clef_répartition[[#This Row],[Code association]]&amp;"_"&amp;Clef_répartition[[#This Row],[Nom association]]</f>
        <v>SDIS Morget_Association de communes Service de Défense Incendie et de Secours Morget</v>
      </c>
      <c r="E13022">
        <f>COUNTIFS(D$2:D13022,Clef_répartition[[#This Row],[Code_Nom]],J$2:J13022,Clef_répartition[[#This Row],[Année]])</f>
        <v>24</v>
      </c>
      <c r="F13022">
        <f>IF(Clef_répartition[[#This Row],[Code_Nom]]=D13021,F13021-1,(COUNTIFS(Clef_répartition[Code_Nom],Clef_répartition[[#This Row],[Code_Nom]],Clef_répartition[Année],Clef_répartition[[#This Row],[Année]])))</f>
        <v>1</v>
      </c>
      <c r="G13022" t="str">
        <f>Clef_répartition[[#This Row],[Code_Nom]]&amp;"_"&amp;Clef_répartition[[#This Row],[Nombre]]&amp;"_"&amp;Clef_répartition[[#This Row],[Année]]</f>
        <v>SDIS Morget_Association de communes Service de Défense Incendie et de Secours Morget_24_2022</v>
      </c>
      <c r="H13022" s="18">
        <v>5655</v>
      </c>
      <c r="I13022" s="18" t="s">
        <v>297</v>
      </c>
      <c r="J13022" s="18">
        <v>2022</v>
      </c>
      <c r="K13022" s="19">
        <v>2.76E-2</v>
      </c>
    </row>
    <row r="13023" spans="1:11" x14ac:dyDescent="0.25">
      <c r="A13023" s="60" t="s">
        <v>713</v>
      </c>
      <c r="B13023" t="s">
        <v>531</v>
      </c>
      <c r="C13023" t="s">
        <v>532</v>
      </c>
      <c r="D1302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3">
        <f>COUNTIFS(D$2:D13023,Clef_répartition[[#This Row],[Code_Nom]],J$2:J13023,Clef_répartition[[#This Row],[Année]])</f>
        <v>1</v>
      </c>
      <c r="F13023">
        <f>IF(Clef_répartition[[#This Row],[Code_Nom]]=D13022,F13022-1,(COUNTIFS(Clef_répartition[Code_Nom],Clef_répartition[[#This Row],[Code_Nom]],Clef_répartition[Année],Clef_répartition[[#This Row],[Année]])))</f>
        <v>41</v>
      </c>
      <c r="G1302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vaudois_1_2022</v>
      </c>
      <c r="H13023" s="18">
        <v>5902</v>
      </c>
      <c r="I13023" s="18" t="s">
        <v>18</v>
      </c>
      <c r="J13023" s="18">
        <v>2022</v>
      </c>
      <c r="K13023" s="19">
        <v>6.5198947135741252E-3</v>
      </c>
    </row>
    <row r="13024" spans="1:11" x14ac:dyDescent="0.25">
      <c r="A13024" s="60" t="s">
        <v>713</v>
      </c>
      <c r="B13024" t="s">
        <v>531</v>
      </c>
      <c r="C13024" t="s">
        <v>532</v>
      </c>
      <c r="D1302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4">
        <f>COUNTIFS(D$2:D13024,Clef_répartition[[#This Row],[Code_Nom]],J$2:J13024,Clef_répartition[[#This Row],[Année]])</f>
        <v>2</v>
      </c>
      <c r="F13024">
        <f>IF(Clef_répartition[[#This Row],[Code_Nom]]=D13023,F13023-1,(COUNTIFS(Clef_répartition[Code_Nom],Clef_répartition[[#This Row],[Code_Nom]],Clef_répartition[Année],Clef_répartition[[#This Row],[Année]])))</f>
        <v>40</v>
      </c>
      <c r="G1302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vaudois_2_2022</v>
      </c>
      <c r="H13024" s="18">
        <v>5903</v>
      </c>
      <c r="I13024" s="18" t="s">
        <v>24</v>
      </c>
      <c r="J13024" s="18">
        <v>2022</v>
      </c>
      <c r="K13024" s="19">
        <v>3.9293152974408455E-3</v>
      </c>
    </row>
    <row r="13025" spans="1:11" x14ac:dyDescent="0.25">
      <c r="A13025" s="60" t="s">
        <v>713</v>
      </c>
      <c r="B13025" t="s">
        <v>531</v>
      </c>
      <c r="C13025" t="s">
        <v>532</v>
      </c>
      <c r="D1302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5">
        <f>COUNTIFS(D$2:D13025,Clef_répartition[[#This Row],[Code_Nom]],J$2:J13025,Clef_répartition[[#This Row],[Année]])</f>
        <v>3</v>
      </c>
      <c r="F13025">
        <f>IF(Clef_répartition[[#This Row],[Code_Nom]]=D13024,F13024-1,(COUNTIFS(Clef_répartition[Code_Nom],Clef_répartition[[#This Row],[Code_Nom]],Clef_répartition[Année],Clef_répartition[[#This Row],[Année]])))</f>
        <v>39</v>
      </c>
      <c r="G1302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vaudois_3_2022</v>
      </c>
      <c r="H13025" s="18">
        <v>5551</v>
      </c>
      <c r="I13025" s="18" t="s">
        <v>28</v>
      </c>
      <c r="J13025" s="18">
        <v>2022</v>
      </c>
      <c r="K13025" s="19">
        <v>8.5649125176451343E-3</v>
      </c>
    </row>
    <row r="13026" spans="1:11" x14ac:dyDescent="0.25">
      <c r="A13026" s="60" t="s">
        <v>713</v>
      </c>
      <c r="B13026" t="s">
        <v>531</v>
      </c>
      <c r="C13026" t="s">
        <v>532</v>
      </c>
      <c r="D1302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6">
        <f>COUNTIFS(D$2:D13026,Clef_répartition[[#This Row],[Code_Nom]],J$2:J13026,Clef_répartition[[#This Row],[Année]])</f>
        <v>4</v>
      </c>
      <c r="F13026">
        <f>IF(Clef_répartition[[#This Row],[Code_Nom]]=D13025,F13025-1,(COUNTIFS(Clef_répartition[Code_Nom],Clef_répartition[[#This Row],[Code_Nom]],Clef_répartition[Année],Clef_répartition[[#This Row],[Année]])))</f>
        <v>38</v>
      </c>
      <c r="G1302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vaudois_4_2022</v>
      </c>
      <c r="H13026" s="18">
        <v>5904</v>
      </c>
      <c r="I13026" s="18" t="s">
        <v>46</v>
      </c>
      <c r="J13026" s="18">
        <v>2022</v>
      </c>
      <c r="K13026" s="19">
        <v>9.2978184127385753E-3</v>
      </c>
    </row>
    <row r="13027" spans="1:11" x14ac:dyDescent="0.25">
      <c r="A13027" s="60" t="s">
        <v>713</v>
      </c>
      <c r="B13027" t="s">
        <v>531</v>
      </c>
      <c r="C13027" t="s">
        <v>532</v>
      </c>
      <c r="D1302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7">
        <f>COUNTIFS(D$2:D13027,Clef_répartition[[#This Row],[Code_Nom]],J$2:J13027,Clef_répartition[[#This Row],[Année]])</f>
        <v>5</v>
      </c>
      <c r="F13027">
        <f>IF(Clef_répartition[[#This Row],[Code_Nom]]=D13026,F13026-1,(COUNTIFS(Clef_répartition[Code_Nom],Clef_répartition[[#This Row],[Code_Nom]],Clef_répartition[Année],Clef_répartition[[#This Row],[Année]])))</f>
        <v>37</v>
      </c>
      <c r="G1302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vaudois_5_2022</v>
      </c>
      <c r="H13027" s="18">
        <v>5553</v>
      </c>
      <c r="I13027" s="18" t="s">
        <v>47</v>
      </c>
      <c r="J13027" s="18">
        <v>2022</v>
      </c>
      <c r="K13027" s="19">
        <v>1.7608410814067419E-2</v>
      </c>
    </row>
    <row r="13028" spans="1:11" x14ac:dyDescent="0.25">
      <c r="A13028" s="60" t="s">
        <v>713</v>
      </c>
      <c r="B13028" t="s">
        <v>531</v>
      </c>
      <c r="C13028" t="s">
        <v>532</v>
      </c>
      <c r="D1302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8">
        <f>COUNTIFS(D$2:D13028,Clef_répartition[[#This Row],[Code_Nom]],J$2:J13028,Clef_répartition[[#This Row],[Année]])</f>
        <v>6</v>
      </c>
      <c r="F13028">
        <f>IF(Clef_répartition[[#This Row],[Code_Nom]]=D13027,F13027-1,(COUNTIFS(Clef_répartition[Code_Nom],Clef_répartition[[#This Row],[Code_Nom]],Clef_répartition[Année],Clef_répartition[[#This Row],[Année]])))</f>
        <v>36</v>
      </c>
      <c r="G1302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vaudois_6_2022</v>
      </c>
      <c r="H13028" s="18">
        <v>5905</v>
      </c>
      <c r="I13028" s="18" t="s">
        <v>49</v>
      </c>
      <c r="J13028" s="18">
        <v>2022</v>
      </c>
      <c r="K13028" s="19">
        <v>1.168813021260825E-2</v>
      </c>
    </row>
    <row r="13029" spans="1:11" x14ac:dyDescent="0.25">
      <c r="A13029" s="60" t="s">
        <v>713</v>
      </c>
      <c r="B13029" t="s">
        <v>531</v>
      </c>
      <c r="C13029" t="s">
        <v>532</v>
      </c>
      <c r="D1302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29">
        <f>COUNTIFS(D$2:D13029,Clef_répartition[[#This Row],[Code_Nom]],J$2:J13029,Clef_répartition[[#This Row],[Année]])</f>
        <v>7</v>
      </c>
      <c r="F13029">
        <f>IF(Clef_répartition[[#This Row],[Code_Nom]]=D13028,F13028-1,(COUNTIFS(Clef_répartition[Code_Nom],Clef_répartition[[#This Row],[Code_Nom]],Clef_répartition[Année],Clef_répartition[[#This Row],[Année]])))</f>
        <v>35</v>
      </c>
      <c r="G1302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vaudois_7_2022</v>
      </c>
      <c r="H13029" s="18">
        <v>5907</v>
      </c>
      <c r="I13029" s="18" t="s">
        <v>54</v>
      </c>
      <c r="J13029" s="18">
        <v>2022</v>
      </c>
      <c r="K13029" s="19">
        <v>5.435996643359556E-3</v>
      </c>
    </row>
    <row r="13030" spans="1:11" x14ac:dyDescent="0.25">
      <c r="A13030" s="60" t="s">
        <v>713</v>
      </c>
      <c r="B13030" t="s">
        <v>531</v>
      </c>
      <c r="C13030" t="s">
        <v>532</v>
      </c>
      <c r="D1303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0">
        <f>COUNTIFS(D$2:D13030,Clef_répartition[[#This Row],[Code_Nom]],J$2:J13030,Clef_répartition[[#This Row],[Année]])</f>
        <v>8</v>
      </c>
      <c r="F13030">
        <f>IF(Clef_répartition[[#This Row],[Code_Nom]]=D13029,F13029-1,(COUNTIFS(Clef_répartition[Code_Nom],Clef_répartition[[#This Row],[Code_Nom]],Clef_répartition[Année],Clef_répartition[[#This Row],[Année]])))</f>
        <v>34</v>
      </c>
      <c r="G1303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vaudois_8_2022</v>
      </c>
      <c r="H13030" s="18">
        <v>5749</v>
      </c>
      <c r="I13030" s="18" t="s">
        <v>58</v>
      </c>
      <c r="J13030" s="18">
        <v>2022</v>
      </c>
      <c r="K13030" s="19">
        <v>0</v>
      </c>
    </row>
    <row r="13031" spans="1:11" x14ac:dyDescent="0.25">
      <c r="A13031" s="60" t="s">
        <v>713</v>
      </c>
      <c r="B13031" t="s">
        <v>531</v>
      </c>
      <c r="C13031" t="s">
        <v>532</v>
      </c>
      <c r="D1303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1">
        <f>COUNTIFS(D$2:D13031,Clef_répartition[[#This Row],[Code_Nom]],J$2:J13031,Clef_répartition[[#This Row],[Année]])</f>
        <v>9</v>
      </c>
      <c r="F13031">
        <f>IF(Clef_répartition[[#This Row],[Code_Nom]]=D13030,F13030-1,(COUNTIFS(Clef_répartition[Code_Nom],Clef_répartition[[#This Row],[Code_Nom]],Clef_répartition[Année],Clef_répartition[[#This Row],[Année]])))</f>
        <v>33</v>
      </c>
      <c r="G1303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vaudois_9_2022</v>
      </c>
      <c r="H13031" s="18">
        <v>5908</v>
      </c>
      <c r="I13031" s="18" t="s">
        <v>59</v>
      </c>
      <c r="J13031" s="18">
        <v>2022</v>
      </c>
      <c r="K13031" s="19">
        <v>2.4454838349271257E-3</v>
      </c>
    </row>
    <row r="13032" spans="1:11" x14ac:dyDescent="0.25">
      <c r="A13032" s="60" t="s">
        <v>713</v>
      </c>
      <c r="B13032" t="s">
        <v>531</v>
      </c>
      <c r="C13032" t="s">
        <v>532</v>
      </c>
      <c r="D1303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2">
        <f>COUNTIFS(D$2:D13032,Clef_répartition[[#This Row],[Code_Nom]],J$2:J13032,Clef_répartition[[#This Row],[Année]])</f>
        <v>10</v>
      </c>
      <c r="F13032">
        <f>IF(Clef_répartition[[#This Row],[Code_Nom]]=D13031,F13031-1,(COUNTIFS(Clef_répartition[Code_Nom],Clef_répartition[[#This Row],[Code_Nom]],Clef_répartition[Année],Clef_répartition[[#This Row],[Année]])))</f>
        <v>32</v>
      </c>
      <c r="G1303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vaudois_10_2022</v>
      </c>
      <c r="H13032" s="18">
        <v>5909</v>
      </c>
      <c r="I13032" s="18" t="s">
        <v>60</v>
      </c>
      <c r="J13032" s="18">
        <v>2022</v>
      </c>
      <c r="K13032" s="19">
        <v>1.2526118510971154E-2</v>
      </c>
    </row>
    <row r="13033" spans="1:11" x14ac:dyDescent="0.25">
      <c r="A13033" s="60" t="s">
        <v>713</v>
      </c>
      <c r="B13033" t="s">
        <v>531</v>
      </c>
      <c r="C13033" t="s">
        <v>532</v>
      </c>
      <c r="D1303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3">
        <f>COUNTIFS(D$2:D13033,Clef_répartition[[#This Row],[Code_Nom]],J$2:J13033,Clef_répartition[[#This Row],[Année]])</f>
        <v>11</v>
      </c>
      <c r="F13033">
        <f>IF(Clef_répartition[[#This Row],[Code_Nom]]=D13032,F13032-1,(COUNTIFS(Clef_répartition[Code_Nom],Clef_répartition[[#This Row],[Code_Nom]],Clef_répartition[Année],Clef_répartition[[#This Row],[Année]])))</f>
        <v>31</v>
      </c>
      <c r="G1303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vaudois_11_2022</v>
      </c>
      <c r="H13033" s="18">
        <v>5554</v>
      </c>
      <c r="I13033" s="18" t="s">
        <v>71</v>
      </c>
      <c r="J13033" s="18">
        <v>2022</v>
      </c>
      <c r="K13033" s="19">
        <v>1.6643607318280788E-2</v>
      </c>
    </row>
    <row r="13034" spans="1:11" x14ac:dyDescent="0.25">
      <c r="A13034" s="60" t="s">
        <v>713</v>
      </c>
      <c r="B13034" t="s">
        <v>531</v>
      </c>
      <c r="C13034" t="s">
        <v>532</v>
      </c>
      <c r="D1303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4">
        <f>COUNTIFS(D$2:D13034,Clef_répartition[[#This Row],[Code_Nom]],J$2:J13034,Clef_répartition[[#This Row],[Année]])</f>
        <v>12</v>
      </c>
      <c r="F13034">
        <f>IF(Clef_répartition[[#This Row],[Code_Nom]]=D13033,F13033-1,(COUNTIFS(Clef_répartition[Code_Nom],Clef_répartition[[#This Row],[Code_Nom]],Clef_répartition[Année],Clef_répartition[[#This Row],[Année]])))</f>
        <v>30</v>
      </c>
      <c r="G1303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vaudois_12_2022</v>
      </c>
      <c r="H13034" s="18">
        <v>5555</v>
      </c>
      <c r="I13034" s="18" t="s">
        <v>75</v>
      </c>
      <c r="J13034" s="18">
        <v>2022</v>
      </c>
      <c r="K13034" s="19">
        <v>7.000035517087483E-3</v>
      </c>
    </row>
    <row r="13035" spans="1:11" x14ac:dyDescent="0.25">
      <c r="A13035" s="60" t="s">
        <v>713</v>
      </c>
      <c r="B13035" t="s">
        <v>531</v>
      </c>
      <c r="C13035" t="s">
        <v>532</v>
      </c>
      <c r="D1303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5">
        <f>COUNTIFS(D$2:D13035,Clef_répartition[[#This Row],[Code_Nom]],J$2:J13035,Clef_répartition[[#This Row],[Année]])</f>
        <v>13</v>
      </c>
      <c r="F13035">
        <f>IF(Clef_répartition[[#This Row],[Code_Nom]]=D13034,F13034-1,(COUNTIFS(Clef_répartition[Code_Nom],Clef_répartition[[#This Row],[Code_Nom]],Clef_répartition[Année],Clef_répartition[[#This Row],[Année]])))</f>
        <v>29</v>
      </c>
      <c r="G1303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vaudois_13_2022</v>
      </c>
      <c r="H13035" s="18">
        <v>5910</v>
      </c>
      <c r="I13035" s="18" t="s">
        <v>83</v>
      </c>
      <c r="J13035" s="18">
        <v>2022</v>
      </c>
      <c r="K13035" s="19">
        <v>6.6270829309166756E-3</v>
      </c>
    </row>
    <row r="13036" spans="1:11" x14ac:dyDescent="0.25">
      <c r="A13036" s="60" t="s">
        <v>713</v>
      </c>
      <c r="B13036" t="s">
        <v>531</v>
      </c>
      <c r="C13036" t="s">
        <v>532</v>
      </c>
      <c r="D1303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6">
        <f>COUNTIFS(D$2:D13036,Clef_répartition[[#This Row],[Code_Nom]],J$2:J13036,Clef_répartition[[#This Row],[Année]])</f>
        <v>14</v>
      </c>
      <c r="F13036">
        <f>IF(Clef_répartition[[#This Row],[Code_Nom]]=D13035,F13035-1,(COUNTIFS(Clef_répartition[Code_Nom],Clef_répartition[[#This Row],[Code_Nom]],Clef_répartition[Année],Clef_répartition[[#This Row],[Année]])))</f>
        <v>28</v>
      </c>
      <c r="G1303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vaudois_14_2022</v>
      </c>
      <c r="H13036" s="18">
        <v>5911</v>
      </c>
      <c r="I13036" s="18" t="s">
        <v>86</v>
      </c>
      <c r="J13036" s="18">
        <v>2022</v>
      </c>
      <c r="K13036" s="19">
        <v>3.9600718825085245E-3</v>
      </c>
    </row>
    <row r="13037" spans="1:11" x14ac:dyDescent="0.25">
      <c r="A13037" s="60" t="s">
        <v>713</v>
      </c>
      <c r="B13037" t="s">
        <v>531</v>
      </c>
      <c r="C13037" t="s">
        <v>532</v>
      </c>
      <c r="D1303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7">
        <f>COUNTIFS(D$2:D13037,Clef_répartition[[#This Row],[Code_Nom]],J$2:J13037,Clef_répartition[[#This Row],[Année]])</f>
        <v>15</v>
      </c>
      <c r="F13037">
        <f>IF(Clef_répartition[[#This Row],[Code_Nom]]=D13036,F13036-1,(COUNTIFS(Clef_répartition[Code_Nom],Clef_répartition[[#This Row],[Code_Nom]],Clef_répartition[Année],Clef_répartition[[#This Row],[Année]])))</f>
        <v>27</v>
      </c>
      <c r="G1303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vaudois_15_2022</v>
      </c>
      <c r="H13037" s="18">
        <v>5912</v>
      </c>
      <c r="I13037" s="18" t="s">
        <v>91</v>
      </c>
      <c r="J13037" s="18">
        <v>2022</v>
      </c>
      <c r="K13037" s="19">
        <v>2.750393699145389E-3</v>
      </c>
    </row>
    <row r="13038" spans="1:11" x14ac:dyDescent="0.25">
      <c r="A13038" s="60" t="s">
        <v>713</v>
      </c>
      <c r="B13038" t="s">
        <v>531</v>
      </c>
      <c r="C13038" t="s">
        <v>532</v>
      </c>
      <c r="D1303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8">
        <f>COUNTIFS(D$2:D13038,Clef_répartition[[#This Row],[Code_Nom]],J$2:J13038,Clef_répartition[[#This Row],[Année]])</f>
        <v>16</v>
      </c>
      <c r="F13038">
        <f>IF(Clef_répartition[[#This Row],[Code_Nom]]=D13037,F13037-1,(COUNTIFS(Clef_répartition[Code_Nom],Clef_répartition[[#This Row],[Code_Nom]],Clef_répartition[Année],Clef_répartition[[#This Row],[Année]])))</f>
        <v>26</v>
      </c>
      <c r="G1303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vaudois_16_2022</v>
      </c>
      <c r="H13038" s="18">
        <v>5913</v>
      </c>
      <c r="I13038" s="18" t="s">
        <v>96</v>
      </c>
      <c r="J13038" s="18">
        <v>2022</v>
      </c>
      <c r="K13038" s="19">
        <v>1.3828404994503624E-2</v>
      </c>
    </row>
    <row r="13039" spans="1:11" x14ac:dyDescent="0.25">
      <c r="A13039" s="60" t="s">
        <v>713</v>
      </c>
      <c r="B13039" t="s">
        <v>531</v>
      </c>
      <c r="C13039" t="s">
        <v>532</v>
      </c>
      <c r="D1303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39">
        <f>COUNTIFS(D$2:D13039,Clef_répartition[[#This Row],[Code_Nom]],J$2:J13039,Clef_répartition[[#This Row],[Année]])</f>
        <v>17</v>
      </c>
      <c r="F13039">
        <f>IF(Clef_répartition[[#This Row],[Code_Nom]]=D13038,F13038-1,(COUNTIFS(Clef_répartition[Code_Nom],Clef_répartition[[#This Row],[Code_Nom]],Clef_répartition[Année],Clef_répartition[[#This Row],[Année]])))</f>
        <v>25</v>
      </c>
      <c r="G1303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vaudois_17_2022</v>
      </c>
      <c r="H13039" s="18">
        <v>5914</v>
      </c>
      <c r="I13039" s="18" t="s">
        <v>105</v>
      </c>
      <c r="J13039" s="18">
        <v>2022</v>
      </c>
      <c r="K13039" s="19">
        <v>6.4927356772738649E-3</v>
      </c>
    </row>
    <row r="13040" spans="1:11" x14ac:dyDescent="0.25">
      <c r="A13040" s="60" t="s">
        <v>713</v>
      </c>
      <c r="B13040" t="s">
        <v>531</v>
      </c>
      <c r="C13040" t="s">
        <v>532</v>
      </c>
      <c r="D1304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0">
        <f>COUNTIFS(D$2:D13040,Clef_répartition[[#This Row],[Code_Nom]],J$2:J13040,Clef_répartition[[#This Row],[Année]])</f>
        <v>18</v>
      </c>
      <c r="F13040">
        <f>IF(Clef_répartition[[#This Row],[Code_Nom]]=D13039,F13039-1,(COUNTIFS(Clef_répartition[Code_Nom],Clef_répartition[[#This Row],[Code_Nom]],Clef_répartition[Année],Clef_répartition[[#This Row],[Année]])))</f>
        <v>24</v>
      </c>
      <c r="G1304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vaudois_18_2022</v>
      </c>
      <c r="H13040" s="18">
        <v>5556</v>
      </c>
      <c r="I13040" s="18" t="s">
        <v>115</v>
      </c>
      <c r="J13040" s="18">
        <v>2022</v>
      </c>
      <c r="K13040" s="19">
        <v>7.4527740943585294E-3</v>
      </c>
    </row>
    <row r="13041" spans="1:11" x14ac:dyDescent="0.25">
      <c r="A13041" s="60" t="s">
        <v>713</v>
      </c>
      <c r="B13041" t="s">
        <v>531</v>
      </c>
      <c r="C13041" t="s">
        <v>532</v>
      </c>
      <c r="D1304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1">
        <f>COUNTIFS(D$2:D13041,Clef_répartition[[#This Row],[Code_Nom]],J$2:J13041,Clef_répartition[[#This Row],[Année]])</f>
        <v>19</v>
      </c>
      <c r="F13041">
        <f>IF(Clef_répartition[[#This Row],[Code_Nom]]=D13040,F13040-1,(COUNTIFS(Clef_répartition[Code_Nom],Clef_répartition[[#This Row],[Code_Nom]],Clef_répartition[Année],Clef_répartition[[#This Row],[Année]])))</f>
        <v>23</v>
      </c>
      <c r="G1304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vaudois_19_2022</v>
      </c>
      <c r="H13041" s="18">
        <v>5557</v>
      </c>
      <c r="I13041" s="18" t="s">
        <v>116</v>
      </c>
      <c r="J13041" s="18">
        <v>2022</v>
      </c>
      <c r="K13041" s="19">
        <v>3.6969616841918151E-3</v>
      </c>
    </row>
    <row r="13042" spans="1:11" x14ac:dyDescent="0.25">
      <c r="A13042" s="60" t="s">
        <v>713</v>
      </c>
      <c r="B13042" t="s">
        <v>531</v>
      </c>
      <c r="C13042" t="s">
        <v>532</v>
      </c>
      <c r="D1304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2">
        <f>COUNTIFS(D$2:D13042,Clef_répartition[[#This Row],[Code_Nom]],J$2:J13042,Clef_répartition[[#This Row],[Année]])</f>
        <v>20</v>
      </c>
      <c r="F13042">
        <f>IF(Clef_répartition[[#This Row],[Code_Nom]]=D13041,F13041-1,(COUNTIFS(Clef_répartition[Code_Nom],Clef_répartition[[#This Row],[Code_Nom]],Clef_répartition[Année],Clef_répartition[[#This Row],[Année]])))</f>
        <v>22</v>
      </c>
      <c r="G1304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vaudois_20_2022</v>
      </c>
      <c r="H13042" s="18">
        <v>5559</v>
      </c>
      <c r="I13042" s="18" t="s">
        <v>121</v>
      </c>
      <c r="J13042" s="18">
        <v>2022</v>
      </c>
      <c r="K13042" s="19">
        <v>6.9978604950337933E-3</v>
      </c>
    </row>
    <row r="13043" spans="1:11" x14ac:dyDescent="0.25">
      <c r="A13043" s="60" t="s">
        <v>713</v>
      </c>
      <c r="B13043" t="s">
        <v>531</v>
      </c>
      <c r="C13043" t="s">
        <v>532</v>
      </c>
      <c r="D1304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3">
        <f>COUNTIFS(D$2:D13043,Clef_répartition[[#This Row],[Code_Nom]],J$2:J13043,Clef_répartition[[#This Row],[Année]])</f>
        <v>21</v>
      </c>
      <c r="F13043">
        <f>IF(Clef_répartition[[#This Row],[Code_Nom]]=D13042,F13042-1,(COUNTIFS(Clef_répartition[Code_Nom],Clef_répartition[[#This Row],[Code_Nom]],Clef_répartition[Année],Clef_répartition[[#This Row],[Année]])))</f>
        <v>21</v>
      </c>
      <c r="G1304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vaudois_21_2022</v>
      </c>
      <c r="H13043" s="18">
        <v>5561</v>
      </c>
      <c r="I13043" s="18" t="s">
        <v>132</v>
      </c>
      <c r="J13043" s="18">
        <v>2022</v>
      </c>
      <c r="K13043" s="19">
        <v>5.5546938293883005E-2</v>
      </c>
    </row>
    <row r="13044" spans="1:11" x14ac:dyDescent="0.25">
      <c r="A13044" s="60" t="s">
        <v>713</v>
      </c>
      <c r="B13044" t="s">
        <v>531</v>
      </c>
      <c r="C13044" t="s">
        <v>532</v>
      </c>
      <c r="D1304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4">
        <f>COUNTIFS(D$2:D13044,Clef_répartition[[#This Row],[Code_Nom]],J$2:J13044,Clef_répartition[[#This Row],[Année]])</f>
        <v>22</v>
      </c>
      <c r="F13044">
        <f>IF(Clef_répartition[[#This Row],[Code_Nom]]=D13043,F13043-1,(COUNTIFS(Clef_répartition[Code_Nom],Clef_répartition[[#This Row],[Code_Nom]],Clef_répartition[Année],Clef_répartition[[#This Row],[Année]])))</f>
        <v>20</v>
      </c>
      <c r="G1304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vaudois_22_2022</v>
      </c>
      <c r="H13044" s="18">
        <v>5919</v>
      </c>
      <c r="I13044" s="18" t="s">
        <v>172</v>
      </c>
      <c r="J13044" s="18">
        <v>2022</v>
      </c>
      <c r="K13044" s="19">
        <v>1.0857869300759012E-2</v>
      </c>
    </row>
    <row r="13045" spans="1:11" x14ac:dyDescent="0.25">
      <c r="A13045" s="60" t="s">
        <v>713</v>
      </c>
      <c r="B13045" t="s">
        <v>531</v>
      </c>
      <c r="C13045" t="s">
        <v>532</v>
      </c>
      <c r="D1304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5">
        <f>COUNTIFS(D$2:D13045,Clef_répartition[[#This Row],[Code_Nom]],J$2:J13045,Clef_répartition[[#This Row],[Année]])</f>
        <v>23</v>
      </c>
      <c r="F13045">
        <f>IF(Clef_répartition[[#This Row],[Code_Nom]]=D13044,F13044-1,(COUNTIFS(Clef_répartition[Code_Nom],Clef_répartition[[#This Row],[Code_Nom]],Clef_répartition[Année],Clef_répartition[[#This Row],[Année]])))</f>
        <v>19</v>
      </c>
      <c r="G1304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vaudois_23_2022</v>
      </c>
      <c r="H13045" s="18">
        <v>5921</v>
      </c>
      <c r="I13045" s="18" t="s">
        <v>180</v>
      </c>
      <c r="J13045" s="18">
        <v>2022</v>
      </c>
      <c r="K13045" s="19">
        <v>4.2930464641546323E-3</v>
      </c>
    </row>
    <row r="13046" spans="1:11" x14ac:dyDescent="0.25">
      <c r="A13046" s="60" t="s">
        <v>713</v>
      </c>
      <c r="B13046" t="s">
        <v>531</v>
      </c>
      <c r="C13046" t="s">
        <v>532</v>
      </c>
      <c r="D1304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6">
        <f>COUNTIFS(D$2:D13046,Clef_répartition[[#This Row],[Code_Nom]],J$2:J13046,Clef_répartition[[#This Row],[Année]])</f>
        <v>24</v>
      </c>
      <c r="F13046">
        <f>IF(Clef_répartition[[#This Row],[Code_Nom]]=D13045,F13045-1,(COUNTIFS(Clef_répartition[Code_Nom],Clef_répartition[[#This Row],[Code_Nom]],Clef_répartition[Année],Clef_répartition[[#This Row],[Année]])))</f>
        <v>18</v>
      </c>
      <c r="G1304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vaudois_24_2022</v>
      </c>
      <c r="H13046" s="18">
        <v>5922</v>
      </c>
      <c r="I13046" s="18" t="s">
        <v>183</v>
      </c>
      <c r="J13046" s="18">
        <v>2022</v>
      </c>
      <c r="K13046" s="19">
        <v>1.3611298032226668E-2</v>
      </c>
    </row>
    <row r="13047" spans="1:11" x14ac:dyDescent="0.25">
      <c r="A13047" s="60" t="s">
        <v>713</v>
      </c>
      <c r="B13047" t="s">
        <v>531</v>
      </c>
      <c r="C13047" t="s">
        <v>532</v>
      </c>
      <c r="D1304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7">
        <f>COUNTIFS(D$2:D13047,Clef_répartition[[#This Row],[Code_Nom]],J$2:J13047,Clef_répartition[[#This Row],[Année]])</f>
        <v>25</v>
      </c>
      <c r="F13047">
        <f>IF(Clef_répartition[[#This Row],[Code_Nom]]=D13046,F13046-1,(COUNTIFS(Clef_répartition[Code_Nom],Clef_répartition[[#This Row],[Code_Nom]],Clef_répartition[Année],Clef_répartition[[#This Row],[Année]])))</f>
        <v>17</v>
      </c>
      <c r="G1304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vaudois_25_2022</v>
      </c>
      <c r="H13047" s="18">
        <v>5563</v>
      </c>
      <c r="I13047" s="18" t="s">
        <v>193</v>
      </c>
      <c r="J13047" s="18">
        <v>2022</v>
      </c>
      <c r="K13047" s="19">
        <v>2.486186845871327E-3</v>
      </c>
    </row>
    <row r="13048" spans="1:11" x14ac:dyDescent="0.25">
      <c r="A13048" s="60" t="s">
        <v>713</v>
      </c>
      <c r="B13048" t="s">
        <v>531</v>
      </c>
      <c r="C13048" t="s">
        <v>532</v>
      </c>
      <c r="D1304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8">
        <f>COUNTIFS(D$2:D13048,Clef_répartition[[#This Row],[Code_Nom]],J$2:J13048,Clef_répartition[[#This Row],[Année]])</f>
        <v>26</v>
      </c>
      <c r="F13048">
        <f>IF(Clef_répartition[[#This Row],[Code_Nom]]=D13047,F13047-1,(COUNTIFS(Clef_répartition[Code_Nom],Clef_répartition[[#This Row],[Code_Nom]],Clef_répartition[Année],Clef_répartition[[#This Row],[Année]])))</f>
        <v>16</v>
      </c>
      <c r="G1304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vaudois_26_2022</v>
      </c>
      <c r="H13048" s="18">
        <v>5564</v>
      </c>
      <c r="I13048" s="18" t="s">
        <v>194</v>
      </c>
      <c r="J13048" s="18">
        <v>2022</v>
      </c>
      <c r="K13048" s="19">
        <v>1.6798661133999365E-3</v>
      </c>
    </row>
    <row r="13049" spans="1:11" x14ac:dyDescent="0.25">
      <c r="A13049" s="60" t="s">
        <v>713</v>
      </c>
      <c r="B13049" t="s">
        <v>531</v>
      </c>
      <c r="C13049" t="s">
        <v>532</v>
      </c>
      <c r="D1304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49">
        <f>COUNTIFS(D$2:D13049,Clef_répartition[[#This Row],[Code_Nom]],J$2:J13049,Clef_répartition[[#This Row],[Année]])</f>
        <v>27</v>
      </c>
      <c r="F13049">
        <f>IF(Clef_répartition[[#This Row],[Code_Nom]]=D13048,F13048-1,(COUNTIFS(Clef_répartition[Code_Nom],Clef_répartition[[#This Row],[Code_Nom]],Clef_répartition[Année],Clef_répartition[[#This Row],[Année]])))</f>
        <v>15</v>
      </c>
      <c r="G1304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vaudois_27_2022</v>
      </c>
      <c r="H13049" s="18">
        <v>5565</v>
      </c>
      <c r="I13049" s="18" t="s">
        <v>199</v>
      </c>
      <c r="J13049" s="18">
        <v>2022</v>
      </c>
      <c r="K13049" s="19">
        <v>8.8002186699713929E-3</v>
      </c>
    </row>
    <row r="13050" spans="1:11" x14ac:dyDescent="0.25">
      <c r="A13050" s="60" t="s">
        <v>713</v>
      </c>
      <c r="B13050" t="s">
        <v>531</v>
      </c>
      <c r="C13050" t="s">
        <v>532</v>
      </c>
      <c r="D1305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0">
        <f>COUNTIFS(D$2:D13050,Clef_répartition[[#This Row],[Code_Nom]],J$2:J13050,Clef_répartition[[#This Row],[Année]])</f>
        <v>28</v>
      </c>
      <c r="F13050">
        <f>IF(Clef_répartition[[#This Row],[Code_Nom]]=D13049,F13049-1,(COUNTIFS(Clef_répartition[Code_Nom],Clef_répartition[[#This Row],[Code_Nom]],Clef_répartition[Année],Clef_répartition[[#This Row],[Année]])))</f>
        <v>14</v>
      </c>
      <c r="G1305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vaudois_28_2022</v>
      </c>
      <c r="H13050" s="18">
        <v>5924</v>
      </c>
      <c r="I13050" s="18" t="s">
        <v>202</v>
      </c>
      <c r="J13050" s="18">
        <v>2022</v>
      </c>
      <c r="K13050" s="19">
        <v>5.670271653594257E-3</v>
      </c>
    </row>
    <row r="13051" spans="1:11" x14ac:dyDescent="0.25">
      <c r="A13051" s="60" t="s">
        <v>713</v>
      </c>
      <c r="B13051" t="s">
        <v>531</v>
      </c>
      <c r="C13051" t="s">
        <v>532</v>
      </c>
      <c r="D1305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1">
        <f>COUNTIFS(D$2:D13051,Clef_répartition[[#This Row],[Code_Nom]],J$2:J13051,Clef_répartition[[#This Row],[Année]])</f>
        <v>29</v>
      </c>
      <c r="F13051">
        <f>IF(Clef_répartition[[#This Row],[Code_Nom]]=D13050,F13050-1,(COUNTIFS(Clef_répartition[Code_Nom],Clef_répartition[[#This Row],[Code_Nom]],Clef_répartition[Année],Clef_répartition[[#This Row],[Année]])))</f>
        <v>13</v>
      </c>
      <c r="G1305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vaudois_29_2022</v>
      </c>
      <c r="H13051" s="18">
        <v>5926</v>
      </c>
      <c r="I13051" s="18" t="s">
        <v>218</v>
      </c>
      <c r="J13051" s="18">
        <v>2022</v>
      </c>
      <c r="K13051" s="19">
        <v>1.3350576333245606E-2</v>
      </c>
    </row>
    <row r="13052" spans="1:11" x14ac:dyDescent="0.25">
      <c r="A13052" s="60" t="s">
        <v>713</v>
      </c>
      <c r="B13052" t="s">
        <v>531</v>
      </c>
      <c r="C13052" t="s">
        <v>532</v>
      </c>
      <c r="D1305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2">
        <f>COUNTIFS(D$2:D13052,Clef_répartition[[#This Row],[Code_Nom]],J$2:J13052,Clef_répartition[[#This Row],[Année]])</f>
        <v>30</v>
      </c>
      <c r="F13052">
        <f>IF(Clef_répartition[[#This Row],[Code_Nom]]=D13051,F13051-1,(COUNTIFS(Clef_répartition[Code_Nom],Clef_répartition[[#This Row],[Code_Nom]],Clef_répartition[Année],Clef_répartition[[#This Row],[Année]])))</f>
        <v>12</v>
      </c>
      <c r="G1305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vaudois_30_2022</v>
      </c>
      <c r="H13052" s="18">
        <v>5566</v>
      </c>
      <c r="I13052" s="18" t="s">
        <v>224</v>
      </c>
      <c r="J13052" s="18">
        <v>2022</v>
      </c>
      <c r="K13052" s="19">
        <v>6.8629333281035433E-3</v>
      </c>
    </row>
    <row r="13053" spans="1:11" x14ac:dyDescent="0.25">
      <c r="A13053" s="60" t="s">
        <v>713</v>
      </c>
      <c r="B13053" t="s">
        <v>531</v>
      </c>
      <c r="C13053" t="s">
        <v>532</v>
      </c>
      <c r="D1305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3">
        <f>COUNTIFS(D$2:D13053,Clef_répartition[[#This Row],[Code_Nom]],J$2:J13053,Clef_répartition[[#This Row],[Année]])</f>
        <v>31</v>
      </c>
      <c r="F13053">
        <f>IF(Clef_répartition[[#This Row],[Code_Nom]]=D13052,F13052-1,(COUNTIFS(Clef_répartition[Code_Nom],Clef_répartition[[#This Row],[Code_Nom]],Clef_répartition[Année],Clef_répartition[[#This Row],[Année]])))</f>
        <v>11</v>
      </c>
      <c r="G1305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vaudois_31_2022</v>
      </c>
      <c r="H13053" s="18">
        <v>5928</v>
      </c>
      <c r="I13053" s="18" t="s">
        <v>240</v>
      </c>
      <c r="J13053" s="18">
        <v>2022</v>
      </c>
      <c r="K13053" s="19">
        <v>3.4483558192284001E-3</v>
      </c>
    </row>
    <row r="13054" spans="1:11" x14ac:dyDescent="0.25">
      <c r="A13054" s="60" t="s">
        <v>713</v>
      </c>
      <c r="B13054" t="s">
        <v>531</v>
      </c>
      <c r="C13054" t="s">
        <v>532</v>
      </c>
      <c r="D1305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4">
        <f>COUNTIFS(D$2:D13054,Clef_répartition[[#This Row],[Code_Nom]],J$2:J13054,Clef_répartition[[#This Row],[Année]])</f>
        <v>32</v>
      </c>
      <c r="F13054">
        <f>IF(Clef_répartition[[#This Row],[Code_Nom]]=D13053,F13053-1,(COUNTIFS(Clef_répartition[Code_Nom],Clef_répartition[[#This Row],[Code_Nom]],Clef_répartition[Année],Clef_répartition[[#This Row],[Année]])))</f>
        <v>10</v>
      </c>
      <c r="G1305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vaudois_32_2022</v>
      </c>
      <c r="H13054" s="18">
        <v>5929</v>
      </c>
      <c r="I13054" s="18" t="s">
        <v>257</v>
      </c>
      <c r="J13054" s="18">
        <v>2022</v>
      </c>
      <c r="K13054" s="19">
        <v>1.081787899951763E-2</v>
      </c>
    </row>
    <row r="13055" spans="1:11" x14ac:dyDescent="0.25">
      <c r="A13055" s="60" t="s">
        <v>713</v>
      </c>
      <c r="B13055" t="s">
        <v>531</v>
      </c>
      <c r="C13055" t="s">
        <v>532</v>
      </c>
      <c r="D1305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5">
        <f>COUNTIFS(D$2:D13055,Clef_répartition[[#This Row],[Code_Nom]],J$2:J13055,Clef_répartition[[#This Row],[Année]])</f>
        <v>33</v>
      </c>
      <c r="F13055">
        <f>IF(Clef_répartition[[#This Row],[Code_Nom]]=D13054,F13054-1,(COUNTIFS(Clef_répartition[Code_Nom],Clef_répartition[[#This Row],[Code_Nom]],Clef_répartition[Année],Clef_répartition[[#This Row],[Année]])))</f>
        <v>9</v>
      </c>
      <c r="G1305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vaudois_33_2022</v>
      </c>
      <c r="H13055" s="18">
        <v>5930</v>
      </c>
      <c r="I13055" s="18" t="s">
        <v>259</v>
      </c>
      <c r="J13055" s="18">
        <v>2022</v>
      </c>
      <c r="K13055" s="19">
        <v>3.4202451963434135E-3</v>
      </c>
    </row>
    <row r="13056" spans="1:11" x14ac:dyDescent="0.25">
      <c r="A13056" s="60" t="s">
        <v>713</v>
      </c>
      <c r="B13056" t="s">
        <v>531</v>
      </c>
      <c r="C13056" t="s">
        <v>532</v>
      </c>
      <c r="D1305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6">
        <f>COUNTIFS(D$2:D13056,Clef_répartition[[#This Row],[Code_Nom]],J$2:J13056,Clef_répartition[[#This Row],[Année]])</f>
        <v>34</v>
      </c>
      <c r="F13056">
        <f>IF(Clef_répartition[[#This Row],[Code_Nom]]=D13055,F13055-1,(COUNTIFS(Clef_répartition[Code_Nom],Clef_répartition[[#This Row],[Code_Nom]],Clef_répartition[Année],Clef_répartition[[#This Row],[Année]])))</f>
        <v>8</v>
      </c>
      <c r="G1305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vaudois_34_2022</v>
      </c>
      <c r="H13056" s="18">
        <v>5931</v>
      </c>
      <c r="I13056" s="18" t="s">
        <v>267</v>
      </c>
      <c r="J13056" s="18">
        <v>2022</v>
      </c>
      <c r="K13056" s="19">
        <v>7.8511487557350098E-3</v>
      </c>
    </row>
    <row r="13057" spans="1:11" x14ac:dyDescent="0.25">
      <c r="A13057" s="60" t="s">
        <v>713</v>
      </c>
      <c r="B13057" t="s">
        <v>531</v>
      </c>
      <c r="C13057" t="s">
        <v>532</v>
      </c>
      <c r="D1305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7">
        <f>COUNTIFS(D$2:D13057,Clef_répartition[[#This Row],[Code_Nom]],J$2:J13057,Clef_répartition[[#This Row],[Année]])</f>
        <v>35</v>
      </c>
      <c r="F13057">
        <f>IF(Clef_répartition[[#This Row],[Code_Nom]]=D13056,F13056-1,(COUNTIFS(Clef_répartition[Code_Nom],Clef_répartition[[#This Row],[Code_Nom]],Clef_répartition[Année],Clef_répartition[[#This Row],[Année]])))</f>
        <v>7</v>
      </c>
      <c r="G1305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vaudois_35_2022</v>
      </c>
      <c r="H13057" s="18">
        <v>5932</v>
      </c>
      <c r="I13057" s="18" t="s">
        <v>269</v>
      </c>
      <c r="J13057" s="18">
        <v>2022</v>
      </c>
      <c r="K13057" s="19">
        <v>3.9627061130947617E-3</v>
      </c>
    </row>
    <row r="13058" spans="1:11" x14ac:dyDescent="0.25">
      <c r="A13058" s="60" t="s">
        <v>713</v>
      </c>
      <c r="B13058" t="s">
        <v>531</v>
      </c>
      <c r="C13058" t="s">
        <v>532</v>
      </c>
      <c r="D1305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8">
        <f>COUNTIFS(D$2:D13058,Clef_répartition[[#This Row],[Code_Nom]],J$2:J13058,Clef_répartition[[#This Row],[Année]])</f>
        <v>36</v>
      </c>
      <c r="F13058">
        <f>IF(Clef_répartition[[#This Row],[Code_Nom]]=D13057,F13057-1,(COUNTIFS(Clef_répartition[Code_Nom],Clef_répartition[[#This Row],[Code_Nom]],Clef_répartition[Année],Clef_répartition[[#This Row],[Année]])))</f>
        <v>6</v>
      </c>
      <c r="G1305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vaudois_36_2022</v>
      </c>
      <c r="H13058" s="18">
        <v>5933</v>
      </c>
      <c r="I13058" s="18" t="s">
        <v>271</v>
      </c>
      <c r="J13058" s="18">
        <v>2022</v>
      </c>
      <c r="K13058" s="19">
        <v>1.1579746154932222E-2</v>
      </c>
    </row>
    <row r="13059" spans="1:11" x14ac:dyDescent="0.25">
      <c r="A13059" s="60" t="s">
        <v>713</v>
      </c>
      <c r="B13059" t="s">
        <v>531</v>
      </c>
      <c r="C13059" t="s">
        <v>532</v>
      </c>
      <c r="D1305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59">
        <f>COUNTIFS(D$2:D13059,Clef_répartition[[#This Row],[Code_Nom]],J$2:J13059,Clef_répartition[[#This Row],[Année]])</f>
        <v>37</v>
      </c>
      <c r="F13059">
        <f>IF(Clef_répartition[[#This Row],[Code_Nom]]=D13058,F13058-1,(COUNTIFS(Clef_répartition[Code_Nom],Clef_répartition[[#This Row],[Code_Nom]],Clef_répartition[Année],Clef_répartition[[#This Row],[Année]])))</f>
        <v>5</v>
      </c>
      <c r="G1305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vaudois_37_2022</v>
      </c>
      <c r="H13059" s="18">
        <v>5934</v>
      </c>
      <c r="I13059" s="18" t="s">
        <v>273</v>
      </c>
      <c r="J13059" s="18">
        <v>2022</v>
      </c>
      <c r="K13059" s="19">
        <v>3.9824063198300747E-3</v>
      </c>
    </row>
    <row r="13060" spans="1:11" x14ac:dyDescent="0.25">
      <c r="A13060" s="60" t="s">
        <v>713</v>
      </c>
      <c r="B13060" t="s">
        <v>531</v>
      </c>
      <c r="C13060" t="s">
        <v>532</v>
      </c>
      <c r="D1306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60">
        <f>COUNTIFS(D$2:D13060,Clef_répartition[[#This Row],[Code_Nom]],J$2:J13060,Clef_répartition[[#This Row],[Année]])</f>
        <v>38</v>
      </c>
      <c r="F13060">
        <f>IF(Clef_répartition[[#This Row],[Code_Nom]]=D13059,F13059-1,(COUNTIFS(Clef_répartition[Code_Nom],Clef_répartition[[#This Row],[Code_Nom]],Clef_répartition[Année],Clef_répartition[[#This Row],[Année]])))</f>
        <v>4</v>
      </c>
      <c r="G1306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vaudois_38_2022</v>
      </c>
      <c r="H13060" s="18">
        <v>5935</v>
      </c>
      <c r="I13060" s="18" t="s">
        <v>280</v>
      </c>
      <c r="J13060" s="18">
        <v>2022</v>
      </c>
      <c r="K13060" s="19">
        <v>1.7042699958751929E-3</v>
      </c>
    </row>
    <row r="13061" spans="1:11" x14ac:dyDescent="0.25">
      <c r="A13061" s="60" t="s">
        <v>713</v>
      </c>
      <c r="B13061" t="s">
        <v>531</v>
      </c>
      <c r="C13061" t="s">
        <v>532</v>
      </c>
      <c r="D1306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61">
        <f>COUNTIFS(D$2:D13061,Clef_répartition[[#This Row],[Code_Nom]],J$2:J13061,Clef_répartition[[#This Row],[Année]])</f>
        <v>39</v>
      </c>
      <c r="F13061">
        <f>IF(Clef_répartition[[#This Row],[Code_Nom]]=D13060,F13060-1,(COUNTIFS(Clef_répartition[Code_Nom],Clef_répartition[[#This Row],[Code_Nom]],Clef_répartition[Année],Clef_répartition[[#This Row],[Année]])))</f>
        <v>3</v>
      </c>
      <c r="G1306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vaudois_39_2022</v>
      </c>
      <c r="H13061" s="18">
        <v>5937</v>
      </c>
      <c r="I13061" s="18" t="s">
        <v>292</v>
      </c>
      <c r="J13061" s="18">
        <v>2022</v>
      </c>
      <c r="K13061" s="19">
        <v>2.309751857898926E-3</v>
      </c>
    </row>
    <row r="13062" spans="1:11" x14ac:dyDescent="0.25">
      <c r="A13062" s="60" t="s">
        <v>713</v>
      </c>
      <c r="B13062" t="s">
        <v>531</v>
      </c>
      <c r="C13062" t="s">
        <v>532</v>
      </c>
      <c r="D1306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62">
        <f>COUNTIFS(D$2:D13062,Clef_répartition[[#This Row],[Code_Nom]],J$2:J13062,Clef_répartition[[#This Row],[Année]])</f>
        <v>40</v>
      </c>
      <c r="F13062">
        <f>IF(Clef_répartition[[#This Row],[Code_Nom]]=D13061,F13061-1,(COUNTIFS(Clef_répartition[Code_Nom],Clef_répartition[[#This Row],[Code_Nom]],Clef_répartition[Année],Clef_répartition[[#This Row],[Année]])))</f>
        <v>2</v>
      </c>
      <c r="G1306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vaudois_40_2022</v>
      </c>
      <c r="H13062" s="18">
        <v>5938</v>
      </c>
      <c r="I13062" s="18" t="s">
        <v>298</v>
      </c>
      <c r="J13062" s="18">
        <v>2022</v>
      </c>
      <c r="K13062" s="19">
        <v>0.61770746301208712</v>
      </c>
    </row>
    <row r="13063" spans="1:11" x14ac:dyDescent="0.25">
      <c r="A13063" s="60" t="s">
        <v>713</v>
      </c>
      <c r="B13063" t="s">
        <v>531</v>
      </c>
      <c r="C13063" t="s">
        <v>532</v>
      </c>
      <c r="D1306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3063">
        <f>COUNTIFS(D$2:D13063,Clef_répartition[[#This Row],[Code_Nom]],J$2:J13063,Clef_répartition[[#This Row],[Année]])</f>
        <v>41</v>
      </c>
      <c r="F13063">
        <f>IF(Clef_répartition[[#This Row],[Code_Nom]]=D13062,F13062-1,(COUNTIFS(Clef_répartition[Code_Nom],Clef_répartition[[#This Row],[Code_Nom]],Clef_répartition[Année],Clef_répartition[[#This Row],[Année]])))</f>
        <v>1</v>
      </c>
      <c r="G1306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vaudois_41_2022</v>
      </c>
      <c r="H13063" s="18">
        <v>5939</v>
      </c>
      <c r="I13063" s="18" t="s">
        <v>299</v>
      </c>
      <c r="J13063" s="18">
        <v>2022</v>
      </c>
      <c r="K13063" s="19">
        <v>5.6590813489615095E-2</v>
      </c>
    </row>
    <row r="13064" spans="1:11" x14ac:dyDescent="0.25">
      <c r="A13064" s="60" t="s">
        <v>713</v>
      </c>
      <c r="B13064" t="s">
        <v>662</v>
      </c>
      <c r="C13064" t="s">
        <v>663</v>
      </c>
      <c r="D13064" t="str">
        <f>Clef_répartition[[#This Row],[Code association]]&amp;"_"&amp;Clef_répartition[[#This Row],[Nom association]]</f>
        <v>SDIS Nyon-Dôle_Association de communes Service de Défense Incendie et de Secours Nyon-Dôle</v>
      </c>
      <c r="E13064">
        <f>COUNTIFS(D$2:D13064,Clef_répartition[[#This Row],[Code_Nom]],J$2:J13064,Clef_répartition[[#This Row],[Année]])</f>
        <v>1</v>
      </c>
      <c r="F13064">
        <f>IF(Clef_répartition[[#This Row],[Code_Nom]]=D13063,F13063-1,(COUNTIFS(Clef_répartition[Code_Nom],Clef_répartition[[#This Row],[Code_Nom]],Clef_répartition[Année],Clef_répartition[[#This Row],[Année]])))</f>
        <v>18</v>
      </c>
      <c r="G13064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Nyon-Dôle_1_2022</v>
      </c>
      <c r="H13064" s="18">
        <v>5701</v>
      </c>
      <c r="I13064" s="18" t="s">
        <v>5</v>
      </c>
      <c r="J13064" s="18">
        <v>2022</v>
      </c>
      <c r="K13064" s="19">
        <v>4.6208243553571742E-3</v>
      </c>
    </row>
    <row r="13065" spans="1:11" x14ac:dyDescent="0.25">
      <c r="A13065" s="60" t="s">
        <v>713</v>
      </c>
      <c r="B13065" t="s">
        <v>662</v>
      </c>
      <c r="C13065" t="s">
        <v>663</v>
      </c>
      <c r="D13065" t="str">
        <f>Clef_répartition[[#This Row],[Code association]]&amp;"_"&amp;Clef_répartition[[#This Row],[Nom association]]</f>
        <v>SDIS Nyon-Dôle_Association de communes Service de Défense Incendie et de Secours Nyon-Dôle</v>
      </c>
      <c r="E13065">
        <f>COUNTIFS(D$2:D13065,Clef_répartition[[#This Row],[Code_Nom]],J$2:J13065,Clef_répartition[[#This Row],[Année]])</f>
        <v>2</v>
      </c>
      <c r="F13065">
        <f>IF(Clef_répartition[[#This Row],[Code_Nom]]=D13064,F13064-1,(COUNTIFS(Clef_répartition[Code_Nom],Clef_répartition[[#This Row],[Code_Nom]],Clef_répartition[Année],Clef_répartition[[#This Row],[Année]])))</f>
        <v>17</v>
      </c>
      <c r="G13065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Nyon-Dôle_2_2022</v>
      </c>
      <c r="H13065" s="18">
        <v>5702</v>
      </c>
      <c r="I13065" s="18" t="s">
        <v>7</v>
      </c>
      <c r="J13065" s="18">
        <v>2022</v>
      </c>
      <c r="K13065" s="19">
        <v>6.0254757832899859E-2</v>
      </c>
    </row>
    <row r="13066" spans="1:11" x14ac:dyDescent="0.25">
      <c r="A13066" s="60" t="s">
        <v>713</v>
      </c>
      <c r="B13066" t="s">
        <v>662</v>
      </c>
      <c r="C13066" t="s">
        <v>663</v>
      </c>
      <c r="D13066" t="str">
        <f>Clef_répartition[[#This Row],[Code association]]&amp;"_"&amp;Clef_répartition[[#This Row],[Nom association]]</f>
        <v>SDIS Nyon-Dôle_Association de communes Service de Défense Incendie et de Secours Nyon-Dôle</v>
      </c>
      <c r="E13066">
        <f>COUNTIFS(D$2:D13066,Clef_répartition[[#This Row],[Code_Nom]],J$2:J13066,Clef_répartition[[#This Row],[Année]])</f>
        <v>3</v>
      </c>
      <c r="F13066">
        <f>IF(Clef_répartition[[#This Row],[Code_Nom]]=D13065,F13065-1,(COUNTIFS(Clef_répartition[Code_Nom],Clef_répartition[[#This Row],[Code_Nom]],Clef_répartition[Année],Clef_répartition[[#This Row],[Année]])))</f>
        <v>16</v>
      </c>
      <c r="G13066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Nyon-Dôle_3_2022</v>
      </c>
      <c r="H13066" s="18">
        <v>5706</v>
      </c>
      <c r="I13066" s="18" t="s">
        <v>29</v>
      </c>
      <c r="J13066" s="18">
        <v>2022</v>
      </c>
      <c r="K13066" s="19">
        <v>2.3819746729188004E-2</v>
      </c>
    </row>
    <row r="13067" spans="1:11" x14ac:dyDescent="0.25">
      <c r="A13067" s="60" t="s">
        <v>713</v>
      </c>
      <c r="B13067" t="s">
        <v>662</v>
      </c>
      <c r="C13067" t="s">
        <v>663</v>
      </c>
      <c r="D13067" t="str">
        <f>Clef_répartition[[#This Row],[Code association]]&amp;"_"&amp;Clef_répartition[[#This Row],[Nom association]]</f>
        <v>SDIS Nyon-Dôle_Association de communes Service de Défense Incendie et de Secours Nyon-Dôle</v>
      </c>
      <c r="E13067">
        <f>COUNTIFS(D$2:D13067,Clef_répartition[[#This Row],[Code_Nom]],J$2:J13067,Clef_répartition[[#This Row],[Année]])</f>
        <v>4</v>
      </c>
      <c r="F13067">
        <f>IF(Clef_répartition[[#This Row],[Code_Nom]]=D13066,F13066-1,(COUNTIFS(Clef_répartition[Code_Nom],Clef_répartition[[#This Row],[Code_Nom]],Clef_répartition[Année],Clef_répartition[[#This Row],[Année]])))</f>
        <v>15</v>
      </c>
      <c r="G13067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Nyon-Dôle_4_2022</v>
      </c>
      <c r="H13067" s="18">
        <v>5709</v>
      </c>
      <c r="I13067" s="18" t="s">
        <v>62</v>
      </c>
      <c r="J13067" s="18">
        <v>2022</v>
      </c>
      <c r="K13067" s="19">
        <v>2.5823469847232987E-2</v>
      </c>
    </row>
    <row r="13068" spans="1:11" x14ac:dyDescent="0.25">
      <c r="A13068" s="60" t="s">
        <v>713</v>
      </c>
      <c r="B13068" t="s">
        <v>662</v>
      </c>
      <c r="C13068" t="s">
        <v>663</v>
      </c>
      <c r="D13068" t="str">
        <f>Clef_répartition[[#This Row],[Code association]]&amp;"_"&amp;Clef_répartition[[#This Row],[Nom association]]</f>
        <v>SDIS Nyon-Dôle_Association de communes Service de Défense Incendie et de Secours Nyon-Dôle</v>
      </c>
      <c r="E13068">
        <f>COUNTIFS(D$2:D13068,Clef_répartition[[#This Row],[Code_Nom]],J$2:J13068,Clef_répartition[[#This Row],[Année]])</f>
        <v>5</v>
      </c>
      <c r="F13068">
        <f>IF(Clef_répartition[[#This Row],[Code_Nom]]=D13067,F13067-1,(COUNTIFS(Clef_répartition[Code_Nom],Clef_répartition[[#This Row],[Code_Nom]],Clef_répartition[Année],Clef_répartition[[#This Row],[Année]])))</f>
        <v>14</v>
      </c>
      <c r="G13068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Nyon-Dôle_5_2022</v>
      </c>
      <c r="H13068" s="18">
        <v>5713</v>
      </c>
      <c r="I13068" s="18" t="s">
        <v>80</v>
      </c>
      <c r="J13068" s="18">
        <v>2022</v>
      </c>
      <c r="K13068" s="19">
        <v>4.8518676307158795E-2</v>
      </c>
    </row>
    <row r="13069" spans="1:11" x14ac:dyDescent="0.25">
      <c r="A13069" s="60" t="s">
        <v>713</v>
      </c>
      <c r="B13069" t="s">
        <v>662</v>
      </c>
      <c r="C13069" t="s">
        <v>663</v>
      </c>
      <c r="D13069" t="str">
        <f>Clef_répartition[[#This Row],[Code association]]&amp;"_"&amp;Clef_répartition[[#This Row],[Nom association]]</f>
        <v>SDIS Nyon-Dôle_Association de communes Service de Défense Incendie et de Secours Nyon-Dôle</v>
      </c>
      <c r="E13069">
        <f>COUNTIFS(D$2:D13069,Clef_répartition[[#This Row],[Code_Nom]],J$2:J13069,Clef_répartition[[#This Row],[Année]])</f>
        <v>6</v>
      </c>
      <c r="F13069">
        <f>IF(Clef_répartition[[#This Row],[Code_Nom]]=D13068,F13068-1,(COUNTIFS(Clef_répartition[Code_Nom],Clef_répartition[[#This Row],[Code_Nom]],Clef_répartition[Année],Clef_répartition[[#This Row],[Année]])))</f>
        <v>13</v>
      </c>
      <c r="G13069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Nyon-Dôle_6_2022</v>
      </c>
      <c r="H13069" s="18">
        <v>5714</v>
      </c>
      <c r="I13069" s="18" t="s">
        <v>81</v>
      </c>
      <c r="J13069" s="18">
        <v>2022</v>
      </c>
      <c r="K13069" s="19">
        <v>2.5107855182785081E-2</v>
      </c>
    </row>
    <row r="13070" spans="1:11" x14ac:dyDescent="0.25">
      <c r="A13070" s="60" t="s">
        <v>713</v>
      </c>
      <c r="B13070" t="s">
        <v>662</v>
      </c>
      <c r="C13070" t="s">
        <v>663</v>
      </c>
      <c r="D13070" t="str">
        <f>Clef_répartition[[#This Row],[Code association]]&amp;"_"&amp;Clef_répartition[[#This Row],[Nom association]]</f>
        <v>SDIS Nyon-Dôle_Association de communes Service de Défense Incendie et de Secours Nyon-Dôle</v>
      </c>
      <c r="E13070">
        <f>COUNTIFS(D$2:D13070,Clef_répartition[[#This Row],[Code_Nom]],J$2:J13070,Clef_répartition[[#This Row],[Année]])</f>
        <v>7</v>
      </c>
      <c r="F13070">
        <f>IF(Clef_répartition[[#This Row],[Code_Nom]]=D13069,F13069-1,(COUNTIFS(Clef_répartition[Code_Nom],Clef_répartition[[#This Row],[Code_Nom]],Clef_répartition[Année],Clef_répartition[[#This Row],[Année]])))</f>
        <v>12</v>
      </c>
      <c r="G13070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Nyon-Dôle_7_2022</v>
      </c>
      <c r="H13070" s="18">
        <v>5715</v>
      </c>
      <c r="I13070" s="18" t="s">
        <v>97</v>
      </c>
      <c r="J13070" s="18">
        <v>2022</v>
      </c>
      <c r="K13070" s="19">
        <v>2.3431268433409844E-2</v>
      </c>
    </row>
    <row r="13071" spans="1:11" x14ac:dyDescent="0.25">
      <c r="A13071" s="60" t="s">
        <v>713</v>
      </c>
      <c r="B13071" t="s">
        <v>662</v>
      </c>
      <c r="C13071" t="s">
        <v>663</v>
      </c>
      <c r="D13071" t="str">
        <f>Clef_répartition[[#This Row],[Code association]]&amp;"_"&amp;Clef_répartition[[#This Row],[Nom association]]</f>
        <v>SDIS Nyon-Dôle_Association de communes Service de Défense Incendie et de Secours Nyon-Dôle</v>
      </c>
      <c r="E13071">
        <f>COUNTIFS(D$2:D13071,Clef_répartition[[#This Row],[Code_Nom]],J$2:J13071,Clef_répartition[[#This Row],[Année]])</f>
        <v>8</v>
      </c>
      <c r="F13071">
        <f>IF(Clef_répartition[[#This Row],[Code_Nom]]=D13070,F13070-1,(COUNTIFS(Clef_répartition[Code_Nom],Clef_répartition[[#This Row],[Code_Nom]],Clef_répartition[Année],Clef_répartition[[#This Row],[Année]])))</f>
        <v>11</v>
      </c>
      <c r="G13071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Nyon-Dôle_8_2022</v>
      </c>
      <c r="H13071" s="18">
        <v>5716</v>
      </c>
      <c r="I13071" s="18" t="s">
        <v>110</v>
      </c>
      <c r="J13071" s="18">
        <v>2022</v>
      </c>
      <c r="K13071" s="19">
        <v>3.5494491471797764E-2</v>
      </c>
    </row>
    <row r="13072" spans="1:11" x14ac:dyDescent="0.25">
      <c r="A13072" s="60" t="s">
        <v>713</v>
      </c>
      <c r="B13072" t="s">
        <v>662</v>
      </c>
      <c r="C13072" t="s">
        <v>663</v>
      </c>
      <c r="D13072" t="str">
        <f>Clef_répartition[[#This Row],[Code association]]&amp;"_"&amp;Clef_répartition[[#This Row],[Nom association]]</f>
        <v>SDIS Nyon-Dôle_Association de communes Service de Défense Incendie et de Secours Nyon-Dôle</v>
      </c>
      <c r="E13072">
        <f>COUNTIFS(D$2:D13072,Clef_répartition[[#This Row],[Code_Nom]],J$2:J13072,Clef_répartition[[#This Row],[Année]])</f>
        <v>9</v>
      </c>
      <c r="F13072">
        <f>IF(Clef_répartition[[#This Row],[Code_Nom]]=D13071,F13071-1,(COUNTIFS(Clef_répartition[Code_Nom],Clef_répartition[[#This Row],[Code_Nom]],Clef_répartition[Année],Clef_répartition[[#This Row],[Année]])))</f>
        <v>10</v>
      </c>
      <c r="G13072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Nyon-Dôle_9_2022</v>
      </c>
      <c r="H13072" s="18">
        <v>5718</v>
      </c>
      <c r="I13072" s="18" t="s">
        <v>120</v>
      </c>
      <c r="J13072" s="18">
        <v>2022</v>
      </c>
      <c r="K13072" s="19">
        <v>4.134208235364361E-2</v>
      </c>
    </row>
    <row r="13073" spans="1:11" x14ac:dyDescent="0.25">
      <c r="A13073" s="60" t="s">
        <v>713</v>
      </c>
      <c r="B13073" t="s">
        <v>662</v>
      </c>
      <c r="C13073" t="s">
        <v>663</v>
      </c>
      <c r="D13073" t="str">
        <f>Clef_répartition[[#This Row],[Code association]]&amp;"_"&amp;Clef_répartition[[#This Row],[Nom association]]</f>
        <v>SDIS Nyon-Dôle_Association de communes Service de Défense Incendie et de Secours Nyon-Dôle</v>
      </c>
      <c r="E13073">
        <f>COUNTIFS(D$2:D13073,Clef_répartition[[#This Row],[Code_Nom]],J$2:J13073,Clef_répartition[[#This Row],[Année]])</f>
        <v>10</v>
      </c>
      <c r="F13073">
        <f>IF(Clef_répartition[[#This Row],[Code_Nom]]=D13072,F13072-1,(COUNTIFS(Clef_répartition[Code_Nom],Clef_répartition[[#This Row],[Code_Nom]],Clef_répartition[Année],Clef_répartition[[#This Row],[Année]])))</f>
        <v>9</v>
      </c>
      <c r="G13073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Nyon-Dôle_10_2022</v>
      </c>
      <c r="H13073" s="18">
        <v>5719</v>
      </c>
      <c r="I13073" s="18" t="s">
        <v>124</v>
      </c>
      <c r="J13073" s="18">
        <v>2022</v>
      </c>
      <c r="K13073" s="19">
        <v>2.5864359321328148E-2</v>
      </c>
    </row>
    <row r="13074" spans="1:11" x14ac:dyDescent="0.25">
      <c r="A13074" s="60" t="s">
        <v>713</v>
      </c>
      <c r="B13074" t="s">
        <v>662</v>
      </c>
      <c r="C13074" t="s">
        <v>663</v>
      </c>
      <c r="D13074" t="str">
        <f>Clef_répartition[[#This Row],[Code association]]&amp;"_"&amp;Clef_répartition[[#This Row],[Nom association]]</f>
        <v>SDIS Nyon-Dôle_Association de communes Service de Défense Incendie et de Secours Nyon-Dôle</v>
      </c>
      <c r="E13074">
        <f>COUNTIFS(D$2:D13074,Clef_répartition[[#This Row],[Code_Nom]],J$2:J13074,Clef_répartition[[#This Row],[Année]])</f>
        <v>11</v>
      </c>
      <c r="F13074">
        <f>IF(Clef_répartition[[#This Row],[Code_Nom]]=D13073,F13073-1,(COUNTIFS(Clef_répartition[Code_Nom],Clef_répartition[[#This Row],[Code_Nom]],Clef_répartition[Année],Clef_répartition[[#This Row],[Année]])))</f>
        <v>8</v>
      </c>
      <c r="G13074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Nyon-Dôle_11_2022</v>
      </c>
      <c r="H13074" s="18">
        <v>5720</v>
      </c>
      <c r="I13074" s="18" t="s">
        <v>125</v>
      </c>
      <c r="J13074" s="18">
        <v>2022</v>
      </c>
      <c r="K13074" s="19">
        <v>2.0650593867785665E-2</v>
      </c>
    </row>
    <row r="13075" spans="1:11" x14ac:dyDescent="0.25">
      <c r="A13075" s="60" t="s">
        <v>713</v>
      </c>
      <c r="B13075" t="s">
        <v>662</v>
      </c>
      <c r="C13075" t="s">
        <v>663</v>
      </c>
      <c r="D13075" t="str">
        <f>Clef_répartition[[#This Row],[Code association]]&amp;"_"&amp;Clef_répartition[[#This Row],[Nom association]]</f>
        <v>SDIS Nyon-Dôle_Association de communes Service de Défense Incendie et de Secours Nyon-Dôle</v>
      </c>
      <c r="E13075">
        <f>COUNTIFS(D$2:D13075,Clef_répartition[[#This Row],[Code_Nom]],J$2:J13075,Clef_répartition[[#This Row],[Année]])</f>
        <v>12</v>
      </c>
      <c r="F13075">
        <f>IF(Clef_répartition[[#This Row],[Code_Nom]]=D13074,F13074-1,(COUNTIFS(Clef_répartition[Code_Nom],Clef_répartition[[#This Row],[Code_Nom]],Clef_répartition[Année],Clef_répartition[[#This Row],[Année]])))</f>
        <v>7</v>
      </c>
      <c r="G13075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Nyon-Dôle_12_2022</v>
      </c>
      <c r="H13075" s="18">
        <v>5722</v>
      </c>
      <c r="I13075" s="18" t="s">
        <v>133</v>
      </c>
      <c r="J13075" s="18">
        <v>2022</v>
      </c>
      <c r="K13075" s="19">
        <v>8.1988976775966976E-3</v>
      </c>
    </row>
    <row r="13076" spans="1:11" x14ac:dyDescent="0.25">
      <c r="A13076" s="60" t="s">
        <v>713</v>
      </c>
      <c r="B13076" t="s">
        <v>662</v>
      </c>
      <c r="C13076" t="s">
        <v>663</v>
      </c>
      <c r="D13076" t="str">
        <f>Clef_répartition[[#This Row],[Code association]]&amp;"_"&amp;Clef_répartition[[#This Row],[Nom association]]</f>
        <v>SDIS Nyon-Dôle_Association de communes Service de Défense Incendie et de Secours Nyon-Dôle</v>
      </c>
      <c r="E13076">
        <f>COUNTIFS(D$2:D13076,Clef_répartition[[#This Row],[Code_Nom]],J$2:J13076,Clef_répartition[[#This Row],[Année]])</f>
        <v>13</v>
      </c>
      <c r="F13076">
        <f>IF(Clef_répartition[[#This Row],[Code_Nom]]=D13075,F13075-1,(COUNTIFS(Clef_répartition[Code_Nom],Clef_répartition[[#This Row],[Code_Nom]],Clef_répartition[Année],Clef_répartition[[#This Row],[Année]])))</f>
        <v>6</v>
      </c>
      <c r="G13076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Nyon-Dôle_13_2022</v>
      </c>
      <c r="H13076" s="18">
        <v>5726</v>
      </c>
      <c r="I13076" s="18" t="s">
        <v>148</v>
      </c>
      <c r="J13076" s="18">
        <v>2022</v>
      </c>
      <c r="K13076" s="19">
        <v>2.3819746729188004E-2</v>
      </c>
    </row>
    <row r="13077" spans="1:11" x14ac:dyDescent="0.25">
      <c r="A13077" s="60" t="s">
        <v>713</v>
      </c>
      <c r="B13077" t="s">
        <v>662</v>
      </c>
      <c r="C13077" t="s">
        <v>663</v>
      </c>
      <c r="D13077" t="str">
        <f>Clef_répartition[[#This Row],[Code association]]&amp;"_"&amp;Clef_répartition[[#This Row],[Nom association]]</f>
        <v>SDIS Nyon-Dôle_Association de communes Service de Défense Incendie et de Secours Nyon-Dôle</v>
      </c>
      <c r="E13077">
        <f>COUNTIFS(D$2:D13077,Clef_répartition[[#This Row],[Code_Nom]],J$2:J13077,Clef_répartition[[#This Row],[Année]])</f>
        <v>14</v>
      </c>
      <c r="F13077">
        <f>IF(Clef_répartition[[#This Row],[Code_Nom]]=D13076,F13076-1,(COUNTIFS(Clef_répartition[Code_Nom],Clef_répartition[[#This Row],[Code_Nom]],Clef_répartition[Année],Clef_répartition[[#This Row],[Année]])))</f>
        <v>5</v>
      </c>
      <c r="G13077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Nyon-Dôle_14_2022</v>
      </c>
      <c r="H13077" s="18">
        <v>5724</v>
      </c>
      <c r="I13077" s="18" t="s">
        <v>196</v>
      </c>
      <c r="J13077" s="18">
        <v>2022</v>
      </c>
      <c r="K13077" s="19">
        <v>0.45235028803108301</v>
      </c>
    </row>
    <row r="13078" spans="1:11" x14ac:dyDescent="0.25">
      <c r="A13078" s="60" t="s">
        <v>713</v>
      </c>
      <c r="B13078" t="s">
        <v>662</v>
      </c>
      <c r="C13078" t="s">
        <v>663</v>
      </c>
      <c r="D13078" t="str">
        <f>Clef_répartition[[#This Row],[Code association]]&amp;"_"&amp;Clef_répartition[[#This Row],[Nom association]]</f>
        <v>SDIS Nyon-Dôle_Association de communes Service de Défense Incendie et de Secours Nyon-Dôle</v>
      </c>
      <c r="E13078">
        <f>COUNTIFS(D$2:D13078,Clef_répartition[[#This Row],[Code_Nom]],J$2:J13078,Clef_répartition[[#This Row],[Année]])</f>
        <v>15</v>
      </c>
      <c r="F13078">
        <f>IF(Clef_répartition[[#This Row],[Code_Nom]]=D13077,F13077-1,(COUNTIFS(Clef_répartition[Code_Nom],Clef_répartition[[#This Row],[Code_Nom]],Clef_répartition[Année],Clef_répartition[[#This Row],[Année]])))</f>
        <v>4</v>
      </c>
      <c r="G13078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Nyon-Dôle_15_2022</v>
      </c>
      <c r="H13078" s="18">
        <v>5725</v>
      </c>
      <c r="I13078" s="18" t="s">
        <v>219</v>
      </c>
      <c r="J13078" s="18">
        <v>2022</v>
      </c>
      <c r="K13078" s="19">
        <v>8.3011306219934078E-2</v>
      </c>
    </row>
    <row r="13079" spans="1:11" x14ac:dyDescent="0.25">
      <c r="A13079" s="60" t="s">
        <v>713</v>
      </c>
      <c r="B13079" t="s">
        <v>662</v>
      </c>
      <c r="C13079" t="s">
        <v>663</v>
      </c>
      <c r="D13079" t="str">
        <f>Clef_répartition[[#This Row],[Code association]]&amp;"_"&amp;Clef_répartition[[#This Row],[Nom association]]</f>
        <v>SDIS Nyon-Dôle_Association de communes Service de Défense Incendie et de Secours Nyon-Dôle</v>
      </c>
      <c r="E13079">
        <f>COUNTIFS(D$2:D13079,Clef_répartition[[#This Row],[Code_Nom]],J$2:J13079,Clef_répartition[[#This Row],[Année]])</f>
        <v>16</v>
      </c>
      <c r="F13079">
        <f>IF(Clef_répartition[[#This Row],[Code_Nom]]=D13078,F13078-1,(COUNTIFS(Clef_répartition[Code_Nom],Clef_répartition[[#This Row],[Code_Nom]],Clef_répartition[Année],Clef_répartition[[#This Row],[Année]])))</f>
        <v>3</v>
      </c>
      <c r="G13079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Nyon-Dôle_16_2022</v>
      </c>
      <c r="H13079" s="18">
        <v>5727</v>
      </c>
      <c r="I13079" s="18" t="s">
        <v>243</v>
      </c>
      <c r="J13079" s="18">
        <v>2022</v>
      </c>
      <c r="K13079" s="19">
        <v>1.1940544328148207E-2</v>
      </c>
    </row>
    <row r="13080" spans="1:11" x14ac:dyDescent="0.25">
      <c r="A13080" s="60" t="s">
        <v>713</v>
      </c>
      <c r="B13080" t="s">
        <v>662</v>
      </c>
      <c r="C13080" t="s">
        <v>663</v>
      </c>
      <c r="D13080" t="str">
        <f>Clef_répartition[[#This Row],[Code association]]&amp;"_"&amp;Clef_répartition[[#This Row],[Nom association]]</f>
        <v>SDIS Nyon-Dôle_Association de communes Service de Défense Incendie et de Secours Nyon-Dôle</v>
      </c>
      <c r="E13080">
        <f>COUNTIFS(D$2:D13080,Clef_répartition[[#This Row],[Code_Nom]],J$2:J13080,Clef_répartition[[#This Row],[Année]])</f>
        <v>17</v>
      </c>
      <c r="F13080">
        <f>IF(Clef_répartition[[#This Row],[Code_Nom]]=D13079,F13079-1,(COUNTIFS(Clef_répartition[Code_Nom],Clef_répartition[[#This Row],[Code_Nom]],Clef_répartition[Année],Clef_répartition[[#This Row],[Année]])))</f>
        <v>2</v>
      </c>
      <c r="G13080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Nyon-Dôle_17_2022</v>
      </c>
      <c r="H13080" s="18">
        <v>5728</v>
      </c>
      <c r="I13080" s="18" t="s">
        <v>255</v>
      </c>
      <c r="J13080" s="18">
        <v>2022</v>
      </c>
      <c r="K13080" s="19">
        <v>5.6329100832954448E-2</v>
      </c>
    </row>
    <row r="13081" spans="1:11" x14ac:dyDescent="0.25">
      <c r="A13081" s="60" t="s">
        <v>713</v>
      </c>
      <c r="B13081" t="s">
        <v>662</v>
      </c>
      <c r="C13081" t="s">
        <v>663</v>
      </c>
      <c r="D13081" t="str">
        <f>Clef_répartition[[#This Row],[Code association]]&amp;"_"&amp;Clef_répartition[[#This Row],[Nom association]]</f>
        <v>SDIS Nyon-Dôle_Association de communes Service de Défense Incendie et de Secours Nyon-Dôle</v>
      </c>
      <c r="E13081">
        <f>COUNTIFS(D$2:D13081,Clef_répartition[[#This Row],[Code_Nom]],J$2:J13081,Clef_répartition[[#This Row],[Année]])</f>
        <v>18</v>
      </c>
      <c r="F13081">
        <f>IF(Clef_répartition[[#This Row],[Code_Nom]]=D13080,F13080-1,(COUNTIFS(Clef_répartition[Code_Nom],Clef_répartition[[#This Row],[Code_Nom]],Clef_répartition[Année],Clef_répartition[[#This Row],[Année]])))</f>
        <v>1</v>
      </c>
      <c r="G13081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Nyon-Dôle_18_2022</v>
      </c>
      <c r="H13081" s="18">
        <v>5730</v>
      </c>
      <c r="I13081" s="18" t="s">
        <v>265</v>
      </c>
      <c r="J13081" s="18">
        <v>2022</v>
      </c>
      <c r="K13081" s="19">
        <v>2.9421990478508648E-2</v>
      </c>
    </row>
    <row r="13082" spans="1:11" x14ac:dyDescent="0.25">
      <c r="A13082" s="60" t="s">
        <v>713</v>
      </c>
      <c r="B13082" t="s">
        <v>577</v>
      </c>
      <c r="C13082" t="s">
        <v>578</v>
      </c>
      <c r="D13082" t="str">
        <f>Clef_répartition[[#This Row],[Code association]]&amp;"_"&amp;Clef_répartition[[#This Row],[Nom association]]</f>
        <v>SDIS Oron-Jorat_Association de communes Service de Défense Incendie et de Secours Oron-Jorat</v>
      </c>
      <c r="E13082">
        <f>COUNTIFS(D$2:D13082,Clef_répartition[[#This Row],[Code_Nom]],J$2:J13082,Clef_répartition[[#This Row],[Année]])</f>
        <v>1</v>
      </c>
      <c r="F13082">
        <f>IF(Clef_répartition[[#This Row],[Code_Nom]]=D13081,F13081-1,(COUNTIFS(Clef_répartition[Code_Nom],Clef_répartition[[#This Row],[Code_Nom]],Clef_répartition[Année],Clef_répartition[[#This Row],[Année]])))</f>
        <v>9</v>
      </c>
      <c r="G13082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Oron-Jorat_1_2022</v>
      </c>
      <c r="H13082" s="18">
        <v>5785</v>
      </c>
      <c r="I13082" s="18" t="s">
        <v>74</v>
      </c>
      <c r="J13082" s="18">
        <v>2022</v>
      </c>
      <c r="K13082" s="19">
        <v>3.2653336026391977E-2</v>
      </c>
    </row>
    <row r="13083" spans="1:11" x14ac:dyDescent="0.25">
      <c r="A13083" s="60" t="s">
        <v>713</v>
      </c>
      <c r="B13083" t="s">
        <v>577</v>
      </c>
      <c r="C13083" t="s">
        <v>578</v>
      </c>
      <c r="D13083" t="str">
        <f>Clef_répartition[[#This Row],[Code association]]&amp;"_"&amp;Clef_répartition[[#This Row],[Nom association]]</f>
        <v>SDIS Oron-Jorat_Association de communes Service de Défense Incendie et de Secours Oron-Jorat</v>
      </c>
      <c r="E13083">
        <f>COUNTIFS(D$2:D13083,Clef_répartition[[#This Row],[Code_Nom]],J$2:J13083,Clef_répartition[[#This Row],[Année]])</f>
        <v>2</v>
      </c>
      <c r="F13083">
        <f>IF(Clef_répartition[[#This Row],[Code_Nom]]=D13082,F13082-1,(COUNTIFS(Clef_répartition[Code_Nom],Clef_répartition[[#This Row],[Code_Nom]],Clef_répartition[Année],Clef_répartition[[#This Row],[Année]])))</f>
        <v>8</v>
      </c>
      <c r="G13083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Oron-Jorat_2_2022</v>
      </c>
      <c r="H13083" s="18">
        <v>5806</v>
      </c>
      <c r="I13083" s="18" t="s">
        <v>140</v>
      </c>
      <c r="J13083" s="18">
        <v>2022</v>
      </c>
      <c r="K13083" s="19">
        <v>0.20938530936511143</v>
      </c>
    </row>
    <row r="13084" spans="1:11" x14ac:dyDescent="0.25">
      <c r="A13084" s="60" t="s">
        <v>713</v>
      </c>
      <c r="B13084" t="s">
        <v>577</v>
      </c>
      <c r="C13084" t="s">
        <v>578</v>
      </c>
      <c r="D13084" t="str">
        <f>Clef_répartition[[#This Row],[Code association]]&amp;"_"&amp;Clef_répartition[[#This Row],[Nom association]]</f>
        <v>SDIS Oron-Jorat_Association de communes Service de Défense Incendie et de Secours Oron-Jorat</v>
      </c>
      <c r="E13084">
        <f>COUNTIFS(D$2:D13084,Clef_répartition[[#This Row],[Code_Nom]],J$2:J13084,Clef_répartition[[#This Row],[Année]])</f>
        <v>3</v>
      </c>
      <c r="F13084">
        <f>IF(Clef_répartition[[#This Row],[Code_Nom]]=D13083,F13083-1,(COUNTIFS(Clef_répartition[Code_Nom],Clef_répartition[[#This Row],[Code_Nom]],Clef_répartition[Année],Clef_répartition[[#This Row],[Année]])))</f>
        <v>7</v>
      </c>
      <c r="G13084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Oron-Jorat_3_2022</v>
      </c>
      <c r="H13084" s="18">
        <v>5790</v>
      </c>
      <c r="I13084" s="18" t="s">
        <v>170</v>
      </c>
      <c r="J13084" s="18">
        <v>2022</v>
      </c>
      <c r="K13084" s="19">
        <v>3.6625597522386047E-2</v>
      </c>
    </row>
    <row r="13085" spans="1:11" x14ac:dyDescent="0.25">
      <c r="A13085" s="60" t="s">
        <v>713</v>
      </c>
      <c r="B13085" t="s">
        <v>577</v>
      </c>
      <c r="C13085" t="s">
        <v>578</v>
      </c>
      <c r="D13085" t="str">
        <f>Clef_répartition[[#This Row],[Code association]]&amp;"_"&amp;Clef_répartition[[#This Row],[Nom association]]</f>
        <v>SDIS Oron-Jorat_Association de communes Service de Défense Incendie et de Secours Oron-Jorat</v>
      </c>
      <c r="E13085">
        <f>COUNTIFS(D$2:D13085,Clef_répartition[[#This Row],[Code_Nom]],J$2:J13085,Clef_répartition[[#This Row],[Année]])</f>
        <v>4</v>
      </c>
      <c r="F13085">
        <f>IF(Clef_répartition[[#This Row],[Code_Nom]]=D13084,F13084-1,(COUNTIFS(Clef_répartition[Code_Nom],Clef_répartition[[#This Row],[Code_Nom]],Clef_répartition[Année],Clef_répartition[[#This Row],[Année]])))</f>
        <v>6</v>
      </c>
      <c r="G13085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Oron-Jorat_4_2022</v>
      </c>
      <c r="H13085" s="18">
        <v>5792</v>
      </c>
      <c r="I13085" s="18" t="s">
        <v>187</v>
      </c>
      <c r="J13085" s="18">
        <v>2022</v>
      </c>
      <c r="K13085" s="19">
        <v>4.4502794048340399E-2</v>
      </c>
    </row>
    <row r="13086" spans="1:11" x14ac:dyDescent="0.25">
      <c r="A13086" s="60" t="s">
        <v>713</v>
      </c>
      <c r="B13086" t="s">
        <v>577</v>
      </c>
      <c r="C13086" t="s">
        <v>578</v>
      </c>
      <c r="D13086" t="str">
        <f>Clef_répartition[[#This Row],[Code association]]&amp;"_"&amp;Clef_répartition[[#This Row],[Nom association]]</f>
        <v>SDIS Oron-Jorat_Association de communes Service de Défense Incendie et de Secours Oron-Jorat</v>
      </c>
      <c r="E13086">
        <f>COUNTIFS(D$2:D13086,Clef_répartition[[#This Row],[Code_Nom]],J$2:J13086,Clef_répartition[[#This Row],[Année]])</f>
        <v>5</v>
      </c>
      <c r="F13086">
        <f>IF(Clef_répartition[[#This Row],[Code_Nom]]=D13085,F13085-1,(COUNTIFS(Clef_répartition[Code_Nom],Clef_répartition[[#This Row],[Code_Nom]],Clef_répartition[Année],Clef_répartition[[#This Row],[Année]])))</f>
        <v>5</v>
      </c>
      <c r="G13086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Oron-Jorat_5_2022</v>
      </c>
      <c r="H13086" s="18">
        <v>5805</v>
      </c>
      <c r="I13086" s="18" t="s">
        <v>206</v>
      </c>
      <c r="J13086" s="18">
        <v>2022</v>
      </c>
      <c r="K13086" s="19">
        <v>0.41197064566080926</v>
      </c>
    </row>
    <row r="13087" spans="1:11" x14ac:dyDescent="0.25">
      <c r="A13087" s="60" t="s">
        <v>713</v>
      </c>
      <c r="B13087" t="s">
        <v>577</v>
      </c>
      <c r="C13087" t="s">
        <v>578</v>
      </c>
      <c r="D13087" t="str">
        <f>Clef_répartition[[#This Row],[Code association]]&amp;"_"&amp;Clef_répartition[[#This Row],[Nom association]]</f>
        <v>SDIS Oron-Jorat_Association de communes Service de Défense Incendie et de Secours Oron-Jorat</v>
      </c>
      <c r="E13087">
        <f>COUNTIFS(D$2:D13087,Clef_répartition[[#This Row],[Code_Nom]],J$2:J13087,Clef_répartition[[#This Row],[Année]])</f>
        <v>6</v>
      </c>
      <c r="F13087">
        <f>IF(Clef_répartition[[#This Row],[Code_Nom]]=D13086,F13086-1,(COUNTIFS(Clef_répartition[Code_Nom],Clef_répartition[[#This Row],[Code_Nom]],Clef_répartition[Année],Clef_répartition[[#This Row],[Année]])))</f>
        <v>4</v>
      </c>
      <c r="G13087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Oron-Jorat_6_2022</v>
      </c>
      <c r="H13087" s="18">
        <v>5798</v>
      </c>
      <c r="I13087" s="18" t="s">
        <v>236</v>
      </c>
      <c r="J13087" s="18">
        <v>2022</v>
      </c>
      <c r="K13087" s="19">
        <v>3.5615700531879083E-2</v>
      </c>
    </row>
    <row r="13088" spans="1:11" x14ac:dyDescent="0.25">
      <c r="A13088" s="60" t="s">
        <v>713</v>
      </c>
      <c r="B13088" t="s">
        <v>577</v>
      </c>
      <c r="C13088" t="s">
        <v>578</v>
      </c>
      <c r="D13088" t="str">
        <f>Clef_répartition[[#This Row],[Code association]]&amp;"_"&amp;Clef_répartition[[#This Row],[Nom association]]</f>
        <v>SDIS Oron-Jorat_Association de communes Service de Défense Incendie et de Secours Oron-Jorat</v>
      </c>
      <c r="E13088">
        <f>COUNTIFS(D$2:D13088,Clef_répartition[[#This Row],[Code_Nom]],J$2:J13088,Clef_répartition[[#This Row],[Année]])</f>
        <v>7</v>
      </c>
      <c r="F13088">
        <f>IF(Clef_répartition[[#This Row],[Code_Nom]]=D13087,F13087-1,(COUNTIFS(Clef_répartition[Code_Nom],Clef_répartition[[#This Row],[Code_Nom]],Clef_répartition[Année],Clef_répartition[[#This Row],[Année]])))</f>
        <v>3</v>
      </c>
      <c r="G13088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Oron-Jorat_7_2022</v>
      </c>
      <c r="H13088" s="18">
        <v>5799</v>
      </c>
      <c r="I13088" s="18" t="s">
        <v>254</v>
      </c>
      <c r="J13088" s="18">
        <v>2022</v>
      </c>
      <c r="K13088" s="19">
        <v>0.14380933144819227</v>
      </c>
    </row>
    <row r="13089" spans="1:11" x14ac:dyDescent="0.25">
      <c r="A13089" s="60" t="s">
        <v>713</v>
      </c>
      <c r="B13089" t="s">
        <v>577</v>
      </c>
      <c r="C13089" t="s">
        <v>578</v>
      </c>
      <c r="D13089" t="str">
        <f>Clef_répartition[[#This Row],[Code association]]&amp;"_"&amp;Clef_répartition[[#This Row],[Nom association]]</f>
        <v>SDIS Oron-Jorat_Association de communes Service de Défense Incendie et de Secours Oron-Jorat</v>
      </c>
      <c r="E13089">
        <f>COUNTIFS(D$2:D13089,Clef_répartition[[#This Row],[Code_Nom]],J$2:J13089,Clef_répartition[[#This Row],[Année]])</f>
        <v>8</v>
      </c>
      <c r="F13089">
        <f>IF(Clef_répartition[[#This Row],[Code_Nom]]=D13088,F13088-1,(COUNTIFS(Clef_répartition[Code_Nom],Clef_répartition[[#This Row],[Code_Nom]],Clef_répartition[Année],Clef_répartition[[#This Row],[Année]])))</f>
        <v>2</v>
      </c>
      <c r="G13089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Oron-Jorat_8_2022</v>
      </c>
      <c r="H13089" s="18">
        <v>5692</v>
      </c>
      <c r="I13089" s="18" t="s">
        <v>289</v>
      </c>
      <c r="J13089" s="18">
        <v>2022</v>
      </c>
      <c r="K13089" s="19">
        <v>4.2886958863529251E-2</v>
      </c>
    </row>
    <row r="13090" spans="1:11" x14ac:dyDescent="0.25">
      <c r="A13090" s="60" t="s">
        <v>713</v>
      </c>
      <c r="B13090" t="s">
        <v>577</v>
      </c>
      <c r="C13090" t="s">
        <v>578</v>
      </c>
      <c r="D13090" t="str">
        <f>Clef_répartition[[#This Row],[Code association]]&amp;"_"&amp;Clef_répartition[[#This Row],[Nom association]]</f>
        <v>SDIS Oron-Jorat_Association de communes Service de Défense Incendie et de Secours Oron-Jorat</v>
      </c>
      <c r="E13090">
        <f>COUNTIFS(D$2:D13090,Clef_répartition[[#This Row],[Code_Nom]],J$2:J13090,Clef_répartition[[#This Row],[Année]])</f>
        <v>9</v>
      </c>
      <c r="F13090">
        <f>IF(Clef_répartition[[#This Row],[Code_Nom]]=D13089,F13089-1,(COUNTIFS(Clef_répartition[Code_Nom],Clef_répartition[[#This Row],[Code_Nom]],Clef_répartition[Année],Clef_répartition[[#This Row],[Année]])))</f>
        <v>1</v>
      </c>
      <c r="G13090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Oron-Jorat_9_2022</v>
      </c>
      <c r="H13090" s="18">
        <v>5803</v>
      </c>
      <c r="I13090" s="18" t="s">
        <v>294</v>
      </c>
      <c r="J13090" s="18">
        <v>2022</v>
      </c>
      <c r="K13090" s="19">
        <v>4.2550326533360265E-2</v>
      </c>
    </row>
    <row r="13091" spans="1:11" x14ac:dyDescent="0.25">
      <c r="A13091" s="60" t="s">
        <v>713</v>
      </c>
      <c r="B13091" t="s">
        <v>471</v>
      </c>
      <c r="C13091" t="s">
        <v>472</v>
      </c>
      <c r="D1309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1">
        <f>COUNTIFS(D$2:D13091,Clef_répartition[[#This Row],[Code_Nom]],J$2:J13091,Clef_répartition[[#This Row],[Année]])</f>
        <v>1</v>
      </c>
      <c r="F13091">
        <f>IF(Clef_répartition[[#This Row],[Code_Nom]]=D13090,F13090-1,(COUNTIFS(Clef_répartition[Code_Nom],Clef_répartition[[#This Row],[Code_Nom]],Clef_répartition[Année],Clef_répartition[[#This Row],[Année]])))</f>
        <v>27</v>
      </c>
      <c r="G1309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Venoge_1_2022</v>
      </c>
      <c r="H13091" s="18">
        <v>5472</v>
      </c>
      <c r="I13091" s="18" t="s">
        <v>34</v>
      </c>
      <c r="J13091" s="18">
        <v>2022</v>
      </c>
      <c r="K13091" s="19">
        <v>1.9010984946554722E-2</v>
      </c>
    </row>
    <row r="13092" spans="1:11" x14ac:dyDescent="0.25">
      <c r="A13092" s="60" t="s">
        <v>713</v>
      </c>
      <c r="B13092" t="s">
        <v>471</v>
      </c>
      <c r="C13092" t="s">
        <v>472</v>
      </c>
      <c r="D1309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2">
        <f>COUNTIFS(D$2:D13092,Clef_répartition[[#This Row],[Code_Nom]],J$2:J13092,Clef_répartition[[#This Row],[Année]])</f>
        <v>2</v>
      </c>
      <c r="F13092">
        <f>IF(Clef_répartition[[#This Row],[Code_Nom]]=D13091,F13091-1,(COUNTIFS(Clef_répartition[Code_Nom],Clef_répartition[[#This Row],[Code_Nom]],Clef_répartition[Année],Clef_répartition[[#This Row],[Année]])))</f>
        <v>26</v>
      </c>
      <c r="G1309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Venoge_2_2022</v>
      </c>
      <c r="H13092" s="18">
        <v>5473</v>
      </c>
      <c r="I13092" s="18" t="s">
        <v>35</v>
      </c>
      <c r="J13092" s="18">
        <v>2022</v>
      </c>
      <c r="K13092" s="19">
        <v>3.7356215556459661E-2</v>
      </c>
    </row>
    <row r="13093" spans="1:11" x14ac:dyDescent="0.25">
      <c r="A13093" s="60" t="s">
        <v>713</v>
      </c>
      <c r="B13093" t="s">
        <v>471</v>
      </c>
      <c r="C13093" t="s">
        <v>472</v>
      </c>
      <c r="D1309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3">
        <f>COUNTIFS(D$2:D13093,Clef_répartition[[#This Row],[Code_Nom]],J$2:J13093,Clef_répartition[[#This Row],[Année]])</f>
        <v>3</v>
      </c>
      <c r="F13093">
        <f>IF(Clef_répartition[[#This Row],[Code_Nom]]=D13092,F13092-1,(COUNTIFS(Clef_répartition[Code_Nom],Clef_répartition[[#This Row],[Code_Nom]],Clef_répartition[Année],Clef_répartition[[#This Row],[Année]])))</f>
        <v>25</v>
      </c>
      <c r="G1309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Venoge_3_2022</v>
      </c>
      <c r="H13093" s="18">
        <v>5475</v>
      </c>
      <c r="I13093" s="18" t="s">
        <v>55</v>
      </c>
      <c r="J13093" s="18">
        <v>2022</v>
      </c>
      <c r="K13093" s="19">
        <v>6.0287753818840852E-3</v>
      </c>
    </row>
    <row r="13094" spans="1:11" x14ac:dyDescent="0.25">
      <c r="A13094" s="60" t="s">
        <v>713</v>
      </c>
      <c r="B13094" t="s">
        <v>471</v>
      </c>
      <c r="C13094" t="s">
        <v>472</v>
      </c>
      <c r="D1309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4">
        <f>COUNTIFS(D$2:D13094,Clef_répartition[[#This Row],[Code_Nom]],J$2:J13094,Clef_répartition[[#This Row],[Année]])</f>
        <v>4</v>
      </c>
      <c r="F13094">
        <f>IF(Clef_répartition[[#This Row],[Code_Nom]]=D13093,F13093-1,(COUNTIFS(Clef_répartition[Code_Nom],Clef_répartition[[#This Row],[Code_Nom]],Clef_répartition[Année],Clef_répartition[[#This Row],[Année]])))</f>
        <v>24</v>
      </c>
      <c r="G1309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Venoge_4_2022</v>
      </c>
      <c r="H13094" s="18">
        <v>5476</v>
      </c>
      <c r="I13094" s="18" t="s">
        <v>64</v>
      </c>
      <c r="J13094" s="18">
        <v>2022</v>
      </c>
      <c r="K13094" s="19">
        <v>1.2242482523948665E-2</v>
      </c>
    </row>
    <row r="13095" spans="1:11" x14ac:dyDescent="0.25">
      <c r="A13095" s="60" t="s">
        <v>713</v>
      </c>
      <c r="B13095" t="s">
        <v>471</v>
      </c>
      <c r="C13095" t="s">
        <v>472</v>
      </c>
      <c r="D1309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5">
        <f>COUNTIFS(D$2:D13095,Clef_répartition[[#This Row],[Code_Nom]],J$2:J13095,Clef_répartition[[#This Row],[Année]])</f>
        <v>5</v>
      </c>
      <c r="F13095">
        <f>IF(Clef_répartition[[#This Row],[Code_Nom]]=D13094,F13094-1,(COUNTIFS(Clef_répartition[Code_Nom],Clef_répartition[[#This Row],[Code_Nom]],Clef_répartition[Année],Clef_répartition[[#This Row],[Année]])))</f>
        <v>23</v>
      </c>
      <c r="G1309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Venoge_5_2022</v>
      </c>
      <c r="H13095" s="18">
        <v>5477</v>
      </c>
      <c r="I13095" s="18" t="s">
        <v>79</v>
      </c>
      <c r="J13095" s="18">
        <v>2022</v>
      </c>
      <c r="K13095" s="19">
        <v>0.1623700854384732</v>
      </c>
    </row>
    <row r="13096" spans="1:11" x14ac:dyDescent="0.25">
      <c r="A13096" s="60" t="s">
        <v>713</v>
      </c>
      <c r="B13096" t="s">
        <v>471</v>
      </c>
      <c r="C13096" t="s">
        <v>472</v>
      </c>
      <c r="D1309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6">
        <f>COUNTIFS(D$2:D13096,Clef_répartition[[#This Row],[Code_Nom]],J$2:J13096,Clef_répartition[[#This Row],[Année]])</f>
        <v>6</v>
      </c>
      <c r="F13096">
        <f>IF(Clef_répartition[[#This Row],[Code_Nom]]=D13095,F13095-1,(COUNTIFS(Clef_répartition[Code_Nom],Clef_répartition[[#This Row],[Code_Nom]],Clef_répartition[Année],Clef_répartition[[#This Row],[Année]])))</f>
        <v>22</v>
      </c>
      <c r="G1309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Venoge_6_2022</v>
      </c>
      <c r="H13096" s="18">
        <v>5479</v>
      </c>
      <c r="I13096" s="18" t="s">
        <v>85</v>
      </c>
      <c r="J13096" s="18">
        <v>2022</v>
      </c>
      <c r="K13096" s="19">
        <v>2.0157561859673781E-2</v>
      </c>
    </row>
    <row r="13097" spans="1:11" x14ac:dyDescent="0.25">
      <c r="A13097" s="60" t="s">
        <v>713</v>
      </c>
      <c r="B13097" t="s">
        <v>471</v>
      </c>
      <c r="C13097" t="s">
        <v>472</v>
      </c>
      <c r="D1309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7">
        <f>COUNTIFS(D$2:D13097,Clef_répartition[[#This Row],[Code_Nom]],J$2:J13097,Clef_répartition[[#This Row],[Année]])</f>
        <v>7</v>
      </c>
      <c r="F13097">
        <f>IF(Clef_répartition[[#This Row],[Code_Nom]]=D13096,F13096-1,(COUNTIFS(Clef_répartition[Code_Nom],Clef_répartition[[#This Row],[Code_Nom]],Clef_répartition[Année],Clef_répartition[[#This Row],[Année]])))</f>
        <v>21</v>
      </c>
      <c r="G1309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Venoge_7_2022</v>
      </c>
      <c r="H13097" s="18">
        <v>5480</v>
      </c>
      <c r="I13097" s="18" t="s">
        <v>90</v>
      </c>
      <c r="J13097" s="18">
        <v>2022</v>
      </c>
      <c r="K13097" s="19">
        <v>3.9094574102156304E-2</v>
      </c>
    </row>
    <row r="13098" spans="1:11" x14ac:dyDescent="0.25">
      <c r="A13098" s="60" t="s">
        <v>713</v>
      </c>
      <c r="B13098" t="s">
        <v>471</v>
      </c>
      <c r="C13098" t="s">
        <v>472</v>
      </c>
      <c r="D1309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8">
        <f>COUNTIFS(D$2:D13098,Clef_répartition[[#This Row],[Code_Nom]],J$2:J13098,Clef_répartition[[#This Row],[Année]])</f>
        <v>8</v>
      </c>
      <c r="F13098">
        <f>IF(Clef_répartition[[#This Row],[Code_Nom]]=D13097,F13097-1,(COUNTIFS(Clef_répartition[Code_Nom],Clef_répartition[[#This Row],[Code_Nom]],Clef_répartition[Année],Clef_répartition[[#This Row],[Année]])))</f>
        <v>20</v>
      </c>
      <c r="G1309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Venoge_8_2022</v>
      </c>
      <c r="H13098" s="18">
        <v>5481</v>
      </c>
      <c r="I13098" s="18" t="s">
        <v>94</v>
      </c>
      <c r="J13098" s="18">
        <v>2022</v>
      </c>
      <c r="K13098" s="19">
        <v>8.5808336723748931E-3</v>
      </c>
    </row>
    <row r="13099" spans="1:11" x14ac:dyDescent="0.25">
      <c r="A13099" s="60" t="s">
        <v>713</v>
      </c>
      <c r="B13099" t="s">
        <v>471</v>
      </c>
      <c r="C13099" t="s">
        <v>472</v>
      </c>
      <c r="D1309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099">
        <f>COUNTIFS(D$2:D13099,Clef_répartition[[#This Row],[Code_Nom]],J$2:J13099,Clef_répartition[[#This Row],[Année]])</f>
        <v>9</v>
      </c>
      <c r="F13099">
        <f>IF(Clef_répartition[[#This Row],[Code_Nom]]=D13098,F13098-1,(COUNTIFS(Clef_répartition[Code_Nom],Clef_répartition[[#This Row],[Code_Nom]],Clef_répartition[Année],Clef_répartition[[#This Row],[Année]])))</f>
        <v>19</v>
      </c>
      <c r="G1309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Venoge_9_2022</v>
      </c>
      <c r="H13099" s="18">
        <v>5482</v>
      </c>
      <c r="I13099" s="18" t="s">
        <v>102</v>
      </c>
      <c r="J13099" s="18">
        <v>2022</v>
      </c>
      <c r="K13099" s="19">
        <v>4.4346636091282317E-2</v>
      </c>
    </row>
    <row r="13100" spans="1:11" x14ac:dyDescent="0.25">
      <c r="A13100" s="60" t="s">
        <v>713</v>
      </c>
      <c r="B13100" t="s">
        <v>471</v>
      </c>
      <c r="C13100" t="s">
        <v>472</v>
      </c>
      <c r="D1310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0">
        <f>COUNTIFS(D$2:D13100,Clef_répartition[[#This Row],[Code_Nom]],J$2:J13100,Clef_répartition[[#This Row],[Année]])</f>
        <v>10</v>
      </c>
      <c r="F13100">
        <f>IF(Clef_répartition[[#This Row],[Code_Nom]]=D13099,F13099-1,(COUNTIFS(Clef_répartition[Code_Nom],Clef_répartition[[#This Row],[Code_Nom]],Clef_répartition[Année],Clef_répartition[[#This Row],[Année]])))</f>
        <v>18</v>
      </c>
      <c r="G1310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Venoge_10_2022</v>
      </c>
      <c r="H13100" s="18">
        <v>5483</v>
      </c>
      <c r="I13100" s="18" t="s">
        <v>113</v>
      </c>
      <c r="J13100" s="18">
        <v>2022</v>
      </c>
      <c r="K13100" s="19">
        <v>1.1391796427118394E-2</v>
      </c>
    </row>
    <row r="13101" spans="1:11" x14ac:dyDescent="0.25">
      <c r="A13101" s="60" t="s">
        <v>713</v>
      </c>
      <c r="B13101" t="s">
        <v>471</v>
      </c>
      <c r="C13101" t="s">
        <v>472</v>
      </c>
      <c r="D1310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1">
        <f>COUNTIFS(D$2:D13101,Clef_répartition[[#This Row],[Code_Nom]],J$2:J13101,Clef_répartition[[#This Row],[Année]])</f>
        <v>11</v>
      </c>
      <c r="F13101">
        <f>IF(Clef_répartition[[#This Row],[Code_Nom]]=D13100,F13100-1,(COUNTIFS(Clef_répartition[Code_Nom],Clef_répartition[[#This Row],[Code_Nom]],Clef_répartition[Année],Clef_répartition[[#This Row],[Année]])))</f>
        <v>17</v>
      </c>
      <c r="G1310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Venoge_11_2022</v>
      </c>
      <c r="H13101" s="18">
        <v>5484</v>
      </c>
      <c r="I13101" s="18" t="s">
        <v>127</v>
      </c>
      <c r="J13101" s="18">
        <v>2022</v>
      </c>
      <c r="K13101" s="19">
        <v>3.8354847061434327E-2</v>
      </c>
    </row>
    <row r="13102" spans="1:11" x14ac:dyDescent="0.25">
      <c r="A13102" s="60" t="s">
        <v>713</v>
      </c>
      <c r="B13102" t="s">
        <v>471</v>
      </c>
      <c r="C13102" t="s">
        <v>472</v>
      </c>
      <c r="D1310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2">
        <f>COUNTIFS(D$2:D13102,Clef_répartition[[#This Row],[Code_Nom]],J$2:J13102,Clef_répartition[[#This Row],[Année]])</f>
        <v>12</v>
      </c>
      <c r="F13102">
        <f>IF(Clef_répartition[[#This Row],[Code_Nom]]=D13101,F13101-1,(COUNTIFS(Clef_répartition[Code_Nom],Clef_répartition[[#This Row],[Code_Nom]],Clef_répartition[Année],Clef_répartition[[#This Row],[Année]])))</f>
        <v>16</v>
      </c>
      <c r="G1310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Venoge_12_2022</v>
      </c>
      <c r="H13102" s="18">
        <v>5485</v>
      </c>
      <c r="I13102" s="18" t="s">
        <v>129</v>
      </c>
      <c r="J13102" s="18">
        <v>2022</v>
      </c>
      <c r="K13102" s="19">
        <v>1.8123312497688351E-2</v>
      </c>
    </row>
    <row r="13103" spans="1:11" x14ac:dyDescent="0.25">
      <c r="A13103" s="60" t="s">
        <v>713</v>
      </c>
      <c r="B13103" t="s">
        <v>471</v>
      </c>
      <c r="C13103" t="s">
        <v>472</v>
      </c>
      <c r="D1310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3">
        <f>COUNTIFS(D$2:D13103,Clef_répartition[[#This Row],[Code_Nom]],J$2:J13103,Clef_répartition[[#This Row],[Année]])</f>
        <v>13</v>
      </c>
      <c r="F13103">
        <f>IF(Clef_répartition[[#This Row],[Code_Nom]]=D13102,F13102-1,(COUNTIFS(Clef_répartition[Code_Nom],Clef_répartition[[#This Row],[Code_Nom]],Clef_répartition[Année],Clef_répartition[[#This Row],[Année]])))</f>
        <v>15</v>
      </c>
      <c r="G1310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Venoge_13_2022</v>
      </c>
      <c r="H13103" s="18">
        <v>5474</v>
      </c>
      <c r="I13103" s="18" t="s">
        <v>146</v>
      </c>
      <c r="J13103" s="18">
        <v>2022</v>
      </c>
      <c r="K13103" s="19">
        <v>1.5238377038872656E-2</v>
      </c>
    </row>
    <row r="13104" spans="1:11" x14ac:dyDescent="0.25">
      <c r="A13104" s="60" t="s">
        <v>713</v>
      </c>
      <c r="B13104" t="s">
        <v>471</v>
      </c>
      <c r="C13104" t="s">
        <v>472</v>
      </c>
      <c r="D1310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4">
        <f>COUNTIFS(D$2:D13104,Clef_répartition[[#This Row],[Code_Nom]],J$2:J13104,Clef_répartition[[#This Row],[Année]])</f>
        <v>14</v>
      </c>
      <c r="F13104">
        <f>IF(Clef_répartition[[#This Row],[Code_Nom]]=D13103,F13103-1,(COUNTIFS(Clef_répartition[Code_Nom],Clef_répartition[[#This Row],[Code_Nom]],Clef_répartition[Année],Clef_répartition[[#This Row],[Année]])))</f>
        <v>14</v>
      </c>
      <c r="G1310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Venoge_14_2022</v>
      </c>
      <c r="H13104" s="18">
        <v>5498</v>
      </c>
      <c r="I13104" s="18" t="s">
        <v>149</v>
      </c>
      <c r="J13104" s="18">
        <v>2022</v>
      </c>
      <c r="K13104" s="19">
        <v>9.6497392462181461E-2</v>
      </c>
    </row>
    <row r="13105" spans="1:11" x14ac:dyDescent="0.25">
      <c r="A13105" s="60" t="s">
        <v>713</v>
      </c>
      <c r="B13105" t="s">
        <v>471</v>
      </c>
      <c r="C13105" t="s">
        <v>472</v>
      </c>
      <c r="D1310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5">
        <f>COUNTIFS(D$2:D13105,Clef_répartition[[#This Row],[Code_Nom]],J$2:J13105,Clef_répartition[[#This Row],[Année]])</f>
        <v>15</v>
      </c>
      <c r="F13105">
        <f>IF(Clef_répartition[[#This Row],[Code_Nom]]=D13104,F13104-1,(COUNTIFS(Clef_répartition[Code_Nom],Clef_répartition[[#This Row],[Code_Nom]],Clef_répartition[Année],Clef_répartition[[#This Row],[Année]])))</f>
        <v>13</v>
      </c>
      <c r="G1310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Venoge_15_2022</v>
      </c>
      <c r="H13105" s="18">
        <v>5486</v>
      </c>
      <c r="I13105" s="18" t="s">
        <v>145</v>
      </c>
      <c r="J13105" s="18">
        <v>2022</v>
      </c>
      <c r="K13105" s="19">
        <v>4.0500055479528056E-2</v>
      </c>
    </row>
    <row r="13106" spans="1:11" x14ac:dyDescent="0.25">
      <c r="A13106" s="60" t="s">
        <v>713</v>
      </c>
      <c r="B13106" t="s">
        <v>471</v>
      </c>
      <c r="C13106" t="s">
        <v>472</v>
      </c>
      <c r="D1310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6">
        <f>COUNTIFS(D$2:D13106,Clef_répartition[[#This Row],[Code_Nom]],J$2:J13106,Clef_répartition[[#This Row],[Année]])</f>
        <v>16</v>
      </c>
      <c r="F13106">
        <f>IF(Clef_répartition[[#This Row],[Code_Nom]]=D13105,F13105-1,(COUNTIFS(Clef_répartition[Code_Nom],Clef_répartition[[#This Row],[Code_Nom]],Clef_répartition[Année],Clef_répartition[[#This Row],[Année]])))</f>
        <v>12</v>
      </c>
      <c r="G1310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Venoge_16_2022</v>
      </c>
      <c r="H13106" s="18">
        <v>5487</v>
      </c>
      <c r="I13106" s="18" t="s">
        <v>167</v>
      </c>
      <c r="J13106" s="18">
        <v>2022</v>
      </c>
      <c r="K13106" s="19">
        <v>1.7827421681399565E-2</v>
      </c>
    </row>
    <row r="13107" spans="1:11" x14ac:dyDescent="0.25">
      <c r="A13107" s="60" t="s">
        <v>713</v>
      </c>
      <c r="B13107" t="s">
        <v>471</v>
      </c>
      <c r="C13107" t="s">
        <v>472</v>
      </c>
      <c r="D1310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7">
        <f>COUNTIFS(D$2:D13107,Clef_répartition[[#This Row],[Code_Nom]],J$2:J13107,Clef_répartition[[#This Row],[Année]])</f>
        <v>17</v>
      </c>
      <c r="F13107">
        <f>IF(Clef_répartition[[#This Row],[Code_Nom]]=D13106,F13106-1,(COUNTIFS(Clef_répartition[Code_Nom],Clef_répartition[[#This Row],[Code_Nom]],Clef_répartition[Année],Clef_répartition[[#This Row],[Année]])))</f>
        <v>11</v>
      </c>
      <c r="G1310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Venoge_17_2022</v>
      </c>
      <c r="H13107" s="18">
        <v>5488</v>
      </c>
      <c r="I13107" s="18" t="s">
        <v>174</v>
      </c>
      <c r="J13107" s="18">
        <v>2022</v>
      </c>
      <c r="K13107" s="19">
        <v>2.4041128823464146E-3</v>
      </c>
    </row>
    <row r="13108" spans="1:11" x14ac:dyDescent="0.25">
      <c r="A13108" s="60" t="s">
        <v>713</v>
      </c>
      <c r="B13108" t="s">
        <v>471</v>
      </c>
      <c r="C13108" t="s">
        <v>472</v>
      </c>
      <c r="D1310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8">
        <f>COUNTIFS(D$2:D13108,Clef_répartition[[#This Row],[Code_Nom]],J$2:J13108,Clef_répartition[[#This Row],[Année]])</f>
        <v>18</v>
      </c>
      <c r="F13108">
        <f>IF(Clef_répartition[[#This Row],[Code_Nom]]=D13107,F13107-1,(COUNTIFS(Clef_répartition[Code_Nom],Clef_répartition[[#This Row],[Code_Nom]],Clef_répartition[Année],Clef_répartition[[#This Row],[Année]])))</f>
        <v>10</v>
      </c>
      <c r="G1310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Venoge_18_2022</v>
      </c>
      <c r="H13108" s="18">
        <v>5489</v>
      </c>
      <c r="I13108" s="18" t="s">
        <v>175</v>
      </c>
      <c r="J13108" s="18">
        <v>2022</v>
      </c>
      <c r="K13108" s="19">
        <v>3.0217849613492623E-2</v>
      </c>
    </row>
    <row r="13109" spans="1:11" x14ac:dyDescent="0.25">
      <c r="A13109" s="60" t="s">
        <v>713</v>
      </c>
      <c r="B13109" t="s">
        <v>471</v>
      </c>
      <c r="C13109" t="s">
        <v>472</v>
      </c>
      <c r="D1310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09">
        <f>COUNTIFS(D$2:D13109,Clef_répartition[[#This Row],[Code_Nom]],J$2:J13109,Clef_répartition[[#This Row],[Année]])</f>
        <v>19</v>
      </c>
      <c r="F13109">
        <f>IF(Clef_répartition[[#This Row],[Code_Nom]]=D13108,F13108-1,(COUNTIFS(Clef_répartition[Code_Nom],Clef_répartition[[#This Row],[Code_Nom]],Clef_répartition[Année],Clef_répartition[[#This Row],[Année]])))</f>
        <v>9</v>
      </c>
      <c r="G1310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Venoge_19_2022</v>
      </c>
      <c r="H13109" s="18">
        <v>5490</v>
      </c>
      <c r="I13109" s="18" t="s">
        <v>178</v>
      </c>
      <c r="J13109" s="18">
        <v>2022</v>
      </c>
      <c r="K13109" s="19">
        <v>1.0947960202685209E-2</v>
      </c>
    </row>
    <row r="13110" spans="1:11" x14ac:dyDescent="0.25">
      <c r="A13110" s="60" t="s">
        <v>713</v>
      </c>
      <c r="B13110" t="s">
        <v>471</v>
      </c>
      <c r="C13110" t="s">
        <v>472</v>
      </c>
      <c r="D1311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0">
        <f>COUNTIFS(D$2:D13110,Clef_répartition[[#This Row],[Code_Nom]],J$2:J13110,Clef_répartition[[#This Row],[Année]])</f>
        <v>20</v>
      </c>
      <c r="F13110">
        <f>IF(Clef_répartition[[#This Row],[Code_Nom]]=D13109,F13109-1,(COUNTIFS(Clef_répartition[Code_Nom],Clef_répartition[[#This Row],[Code_Nom]],Clef_répartition[Année],Clef_répartition[[#This Row],[Année]])))</f>
        <v>8</v>
      </c>
      <c r="G1311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Venoge_20_2022</v>
      </c>
      <c r="H13110" s="18">
        <v>5491</v>
      </c>
      <c r="I13110" s="18" t="s">
        <v>181</v>
      </c>
      <c r="J13110" s="18">
        <v>2022</v>
      </c>
      <c r="K13110" s="19">
        <v>1.8567148722121535E-2</v>
      </c>
    </row>
    <row r="13111" spans="1:11" x14ac:dyDescent="0.25">
      <c r="A13111" s="60" t="s">
        <v>713</v>
      </c>
      <c r="B13111" t="s">
        <v>471</v>
      </c>
      <c r="C13111" t="s">
        <v>472</v>
      </c>
      <c r="D1311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1">
        <f>COUNTIFS(D$2:D13111,Clef_répartition[[#This Row],[Code_Nom]],J$2:J13111,Clef_répartition[[#This Row],[Année]])</f>
        <v>21</v>
      </c>
      <c r="F13111">
        <f>IF(Clef_répartition[[#This Row],[Code_Nom]]=D13110,F13110-1,(COUNTIFS(Clef_répartition[Code_Nom],Clef_répartition[[#This Row],[Code_Nom]],Clef_répartition[Année],Clef_répartition[[#This Row],[Année]])))</f>
        <v>7</v>
      </c>
      <c r="G1311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Venoge_21_2022</v>
      </c>
      <c r="H13111" s="18">
        <v>5493</v>
      </c>
      <c r="I13111" s="18" t="s">
        <v>205</v>
      </c>
      <c r="J13111" s="18">
        <v>2022</v>
      </c>
      <c r="K13111" s="19">
        <v>1.790139438547176E-2</v>
      </c>
    </row>
    <row r="13112" spans="1:11" x14ac:dyDescent="0.25">
      <c r="A13112" s="60" t="s">
        <v>713</v>
      </c>
      <c r="B13112" t="s">
        <v>471</v>
      </c>
      <c r="C13112" t="s">
        <v>472</v>
      </c>
      <c r="D1311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2">
        <f>COUNTIFS(D$2:D13112,Clef_répartition[[#This Row],[Code_Nom]],J$2:J13112,Clef_répartition[[#This Row],[Année]])</f>
        <v>22</v>
      </c>
      <c r="F13112">
        <f>IF(Clef_répartition[[#This Row],[Code_Nom]]=D13111,F13111-1,(COUNTIFS(Clef_répartition[Code_Nom],Clef_répartition[[#This Row],[Code_Nom]],Clef_répartition[Année],Clef_répartition[[#This Row],[Année]])))</f>
        <v>6</v>
      </c>
      <c r="G1311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Venoge_22_2022</v>
      </c>
      <c r="H13112" s="18">
        <v>5495</v>
      </c>
      <c r="I13112" s="18" t="s">
        <v>212</v>
      </c>
      <c r="J13112" s="18">
        <v>2022</v>
      </c>
      <c r="K13112" s="19">
        <v>0.11894810814809335</v>
      </c>
    </row>
    <row r="13113" spans="1:11" x14ac:dyDescent="0.25">
      <c r="A13113" s="60" t="s">
        <v>713</v>
      </c>
      <c r="B13113" t="s">
        <v>471</v>
      </c>
      <c r="C13113" t="s">
        <v>472</v>
      </c>
      <c r="D1311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3">
        <f>COUNTIFS(D$2:D13113,Clef_répartition[[#This Row],[Code_Nom]],J$2:J13113,Clef_répartition[[#This Row],[Année]])</f>
        <v>23</v>
      </c>
      <c r="F13113">
        <f>IF(Clef_répartition[[#This Row],[Code_Nom]]=D13112,F13112-1,(COUNTIFS(Clef_répartition[Code_Nom],Clef_répartition[[#This Row],[Code_Nom]],Clef_répartition[Année],Clef_répartition[[#This Row],[Année]])))</f>
        <v>5</v>
      </c>
      <c r="G1311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Venoge_23_2022</v>
      </c>
      <c r="H13113" s="18">
        <v>5496</v>
      </c>
      <c r="I13113" s="18" t="s">
        <v>213</v>
      </c>
      <c r="J13113" s="18">
        <v>2022</v>
      </c>
      <c r="K13113" s="19">
        <v>7.1124754965417758E-2</v>
      </c>
    </row>
    <row r="13114" spans="1:11" x14ac:dyDescent="0.25">
      <c r="A13114" s="60" t="s">
        <v>713</v>
      </c>
      <c r="B13114" t="s">
        <v>471</v>
      </c>
      <c r="C13114" t="s">
        <v>472</v>
      </c>
      <c r="D1311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4">
        <f>COUNTIFS(D$2:D13114,Clef_répartition[[#This Row],[Code_Nom]],J$2:J13114,Clef_répartition[[#This Row],[Année]])</f>
        <v>24</v>
      </c>
      <c r="F13114">
        <f>IF(Clef_répartition[[#This Row],[Code_Nom]]=D13113,F13113-1,(COUNTIFS(Clef_répartition[Code_Nom],Clef_répartition[[#This Row],[Code_Nom]],Clef_répartition[Année],Clef_répartition[[#This Row],[Année]])))</f>
        <v>4</v>
      </c>
      <c r="G1311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Venoge_24_2022</v>
      </c>
      <c r="H13114" s="18">
        <v>5497</v>
      </c>
      <c r="I13114" s="18" t="s">
        <v>217</v>
      </c>
      <c r="J13114" s="18">
        <v>2022</v>
      </c>
      <c r="K13114" s="19">
        <v>3.1808262751044862E-2</v>
      </c>
    </row>
    <row r="13115" spans="1:11" x14ac:dyDescent="0.25">
      <c r="A13115" s="60" t="s">
        <v>713</v>
      </c>
      <c r="B13115" t="s">
        <v>471</v>
      </c>
      <c r="C13115" t="s">
        <v>472</v>
      </c>
      <c r="D1311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5">
        <f>COUNTIFS(D$2:D13115,Clef_répartition[[#This Row],[Code_Nom]],J$2:J13115,Clef_répartition[[#This Row],[Année]])</f>
        <v>25</v>
      </c>
      <c r="F13115">
        <f>IF(Clef_répartition[[#This Row],[Code_Nom]]=D13114,F13114-1,(COUNTIFS(Clef_répartition[Code_Nom],Clef_répartition[[#This Row],[Code_Nom]],Clef_répartition[Année],Clef_répartition[[#This Row],[Année]])))</f>
        <v>3</v>
      </c>
      <c r="G1311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Venoge_25_2022</v>
      </c>
      <c r="H13115" s="18">
        <v>5499</v>
      </c>
      <c r="I13115" s="18" t="s">
        <v>252</v>
      </c>
      <c r="J13115" s="18">
        <v>2022</v>
      </c>
      <c r="K13115" s="19">
        <v>1.8345230609904947E-2</v>
      </c>
    </row>
    <row r="13116" spans="1:11" x14ac:dyDescent="0.25">
      <c r="A13116" s="60" t="s">
        <v>713</v>
      </c>
      <c r="B13116" t="s">
        <v>471</v>
      </c>
      <c r="C13116" t="s">
        <v>472</v>
      </c>
      <c r="D1311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6">
        <f>COUNTIFS(D$2:D13116,Clef_répartition[[#This Row],[Code_Nom]],J$2:J13116,Clef_répartition[[#This Row],[Année]])</f>
        <v>26</v>
      </c>
      <c r="F13116">
        <f>IF(Clef_répartition[[#This Row],[Code_Nom]]=D13115,F13115-1,(COUNTIFS(Clef_répartition[Code_Nom],Clef_répartition[[#This Row],[Code_Nom]],Clef_répartition[Année],Clef_répartition[[#This Row],[Année]])))</f>
        <v>2</v>
      </c>
      <c r="G1311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Venoge_26_2022</v>
      </c>
      <c r="H13116" s="18">
        <v>5501</v>
      </c>
      <c r="I13116" s="18" t="s">
        <v>258</v>
      </c>
      <c r="J13116" s="18">
        <v>2022</v>
      </c>
      <c r="K13116" s="19">
        <v>4.3274031882235456E-2</v>
      </c>
    </row>
    <row r="13117" spans="1:11" x14ac:dyDescent="0.25">
      <c r="A13117" s="60" t="s">
        <v>713</v>
      </c>
      <c r="B13117" t="s">
        <v>471</v>
      </c>
      <c r="C13117" t="s">
        <v>472</v>
      </c>
      <c r="D1311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3117">
        <f>COUNTIFS(D$2:D13117,Clef_répartition[[#This Row],[Code_Nom]],J$2:J13117,Clef_répartition[[#This Row],[Année]])</f>
        <v>27</v>
      </c>
      <c r="F13117">
        <f>IF(Clef_répartition[[#This Row],[Code_Nom]]=D13116,F13116-1,(COUNTIFS(Clef_répartition[Code_Nom],Clef_répartition[[#This Row],[Code_Nom]],Clef_répartition[Année],Clef_répartition[[#This Row],[Année]])))</f>
        <v>1</v>
      </c>
      <c r="G1311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Venoge_27_2022</v>
      </c>
      <c r="H13117" s="18">
        <v>5503</v>
      </c>
      <c r="I13117" s="18" t="s">
        <v>290</v>
      </c>
      <c r="J13117" s="18">
        <v>2022</v>
      </c>
      <c r="K13117" s="19">
        <v>4.933979361615564E-2</v>
      </c>
    </row>
    <row r="13118" spans="1:11" x14ac:dyDescent="0.25">
      <c r="A13118" s="60" t="s">
        <v>713</v>
      </c>
      <c r="B13118" t="s">
        <v>648</v>
      </c>
      <c r="C13118" t="s">
        <v>649</v>
      </c>
      <c r="D13118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18">
        <f>COUNTIFS(D$2:D13118,Clef_répartition[[#This Row],[Code_Nom]],J$2:J13118,Clef_répartition[[#This Row],[Année]])</f>
        <v>1</v>
      </c>
      <c r="F13118">
        <f>IF(Clef_répartition[[#This Row],[Code_Nom]]=D13117,F13117-1,(COUNTIFS(Clef_répartition[Code_Nom],Clef_répartition[[#This Row],[Code_Nom]],Clef_répartition[Année],Clef_répartition[[#This Row],[Année]])))</f>
        <v>8</v>
      </c>
      <c r="G13118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Région_1_2022</v>
      </c>
      <c r="H13118" s="18">
        <v>5744</v>
      </c>
      <c r="I13118" s="18" t="s">
        <v>11</v>
      </c>
      <c r="J13118" s="18">
        <v>2022</v>
      </c>
      <c r="K13118" s="19">
        <v>0.16</v>
      </c>
    </row>
    <row r="13119" spans="1:11" x14ac:dyDescent="0.25">
      <c r="A13119" s="60" t="s">
        <v>713</v>
      </c>
      <c r="B13119" t="s">
        <v>648</v>
      </c>
      <c r="C13119" t="s">
        <v>649</v>
      </c>
      <c r="D13119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19">
        <f>COUNTIFS(D$2:D13119,Clef_répartition[[#This Row],[Code_Nom]],J$2:J13119,Clef_répartition[[#This Row],[Année]])</f>
        <v>2</v>
      </c>
      <c r="F13119">
        <f>IF(Clef_répartition[[#This Row],[Code_Nom]]=D13118,F13118-1,(COUNTIFS(Clef_répartition[Code_Nom],Clef_répartition[[#This Row],[Code_Nom]],Clef_répartition[Année],Clef_répartition[[#This Row],[Année]])))</f>
        <v>7</v>
      </c>
      <c r="G13119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Région_2_2022</v>
      </c>
      <c r="H13119" s="18">
        <v>5748</v>
      </c>
      <c r="I13119" s="18" t="s">
        <v>38</v>
      </c>
      <c r="J13119" s="18">
        <v>2022</v>
      </c>
      <c r="K13119" s="19">
        <v>0.04</v>
      </c>
    </row>
    <row r="13120" spans="1:11" x14ac:dyDescent="0.25">
      <c r="A13120" s="60" t="s">
        <v>713</v>
      </c>
      <c r="B13120" t="s">
        <v>648</v>
      </c>
      <c r="C13120" t="s">
        <v>649</v>
      </c>
      <c r="D13120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20">
        <f>COUNTIFS(D$2:D13120,Clef_répartition[[#This Row],[Code_Nom]],J$2:J13120,Clef_répartition[[#This Row],[Année]])</f>
        <v>3</v>
      </c>
      <c r="F13120">
        <f>IF(Clef_répartition[[#This Row],[Code_Nom]]=D13119,F13119-1,(COUNTIFS(Clef_répartition[Code_Nom],Clef_répartition[[#This Row],[Code_Nom]],Clef_répartition[Année],Clef_répartition[[#This Row],[Année]])))</f>
        <v>6</v>
      </c>
      <c r="G1312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Région_3_2022</v>
      </c>
      <c r="H13120" s="18">
        <v>5741</v>
      </c>
      <c r="I13120" s="18" t="s">
        <v>144</v>
      </c>
      <c r="J13120" s="18">
        <v>2022</v>
      </c>
      <c r="K13120" s="19">
        <v>0.04</v>
      </c>
    </row>
    <row r="13121" spans="1:11" x14ac:dyDescent="0.25">
      <c r="A13121" s="60" t="s">
        <v>713</v>
      </c>
      <c r="B13121" t="s">
        <v>648</v>
      </c>
      <c r="C13121" t="s">
        <v>649</v>
      </c>
      <c r="D13121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21">
        <f>COUNTIFS(D$2:D13121,Clef_répartition[[#This Row],[Code_Nom]],J$2:J13121,Clef_répartition[[#This Row],[Année]])</f>
        <v>4</v>
      </c>
      <c r="F13121">
        <f>IF(Clef_répartition[[#This Row],[Code_Nom]]=D13120,F13120-1,(COUNTIFS(Clef_répartition[Code_Nom],Clef_répartition[[#This Row],[Code_Nom]],Clef_répartition[Année],Clef_répartition[[#This Row],[Année]])))</f>
        <v>5</v>
      </c>
      <c r="G13121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Région_4_2022</v>
      </c>
      <c r="H13121" s="18">
        <v>5750</v>
      </c>
      <c r="I13121" s="18" t="s">
        <v>158</v>
      </c>
      <c r="J13121" s="18">
        <v>2022</v>
      </c>
      <c r="K13121" s="19">
        <v>0.03</v>
      </c>
    </row>
    <row r="13122" spans="1:11" x14ac:dyDescent="0.25">
      <c r="A13122" s="60" t="s">
        <v>713</v>
      </c>
      <c r="B13122" t="s">
        <v>648</v>
      </c>
      <c r="C13122" t="s">
        <v>649</v>
      </c>
      <c r="D13122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22">
        <f>COUNTIFS(D$2:D13122,Clef_répartition[[#This Row],[Code_Nom]],J$2:J13122,Clef_répartition[[#This Row],[Année]])</f>
        <v>5</v>
      </c>
      <c r="F13122">
        <f>IF(Clef_répartition[[#This Row],[Code_Nom]]=D13121,F13121-1,(COUNTIFS(Clef_répartition[Code_Nom],Clef_répartition[[#This Row],[Code_Nom]],Clef_répartition[Année],Clef_répartition[[#This Row],[Année]])))</f>
        <v>4</v>
      </c>
      <c r="G13122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Région_5_2022</v>
      </c>
      <c r="H13122" s="18">
        <v>5755</v>
      </c>
      <c r="I13122" s="18" t="s">
        <v>160</v>
      </c>
      <c r="J13122" s="18">
        <v>2022</v>
      </c>
      <c r="K13122" s="19">
        <v>0.06</v>
      </c>
    </row>
    <row r="13123" spans="1:11" x14ac:dyDescent="0.25">
      <c r="A13123" s="60" t="s">
        <v>713</v>
      </c>
      <c r="B13123" t="s">
        <v>648</v>
      </c>
      <c r="C13123" t="s">
        <v>649</v>
      </c>
      <c r="D13123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23">
        <f>COUNTIFS(D$2:D13123,Clef_répartition[[#This Row],[Code_Nom]],J$2:J13123,Clef_répartition[[#This Row],[Année]])</f>
        <v>6</v>
      </c>
      <c r="F13123">
        <f>IF(Clef_répartition[[#This Row],[Code_Nom]]=D13122,F13122-1,(COUNTIFS(Clef_répartition[Code_Nom],Clef_répartition[[#This Row],[Code_Nom]],Clef_répartition[Année],Clef_répartition[[#This Row],[Année]])))</f>
        <v>3</v>
      </c>
      <c r="G1312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Région_6_2022</v>
      </c>
      <c r="H13123" s="18">
        <v>5759</v>
      </c>
      <c r="I13123" s="18" t="s">
        <v>220</v>
      </c>
      <c r="J13123" s="18">
        <v>2022</v>
      </c>
      <c r="K13123" s="19">
        <v>0.03</v>
      </c>
    </row>
    <row r="13124" spans="1:11" x14ac:dyDescent="0.25">
      <c r="A13124" s="60" t="s">
        <v>713</v>
      </c>
      <c r="B13124" t="s">
        <v>648</v>
      </c>
      <c r="C13124" t="s">
        <v>649</v>
      </c>
      <c r="D13124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24">
        <f>COUNTIFS(D$2:D13124,Clef_répartition[[#This Row],[Code_Nom]],J$2:J13124,Clef_répartition[[#This Row],[Année]])</f>
        <v>7</v>
      </c>
      <c r="F13124">
        <f>IF(Clef_répartition[[#This Row],[Code_Nom]]=D13123,F13123-1,(COUNTIFS(Clef_répartition[Code_Nom],Clef_répartition[[#This Row],[Code_Nom]],Clef_répartition[Année],Clef_répartition[[#This Row],[Année]])))</f>
        <v>2</v>
      </c>
      <c r="G1312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Région_7_2022</v>
      </c>
      <c r="H13124" s="18">
        <v>5764</v>
      </c>
      <c r="I13124" s="18" t="s">
        <v>274</v>
      </c>
      <c r="J13124" s="18">
        <v>2022</v>
      </c>
      <c r="K13124" s="19">
        <v>0.56999999999999995</v>
      </c>
    </row>
    <row r="13125" spans="1:11" x14ac:dyDescent="0.25">
      <c r="A13125" s="60" t="s">
        <v>713</v>
      </c>
      <c r="B13125" t="s">
        <v>648</v>
      </c>
      <c r="C13125" t="s">
        <v>649</v>
      </c>
      <c r="D13125" t="str">
        <f>Clef_répartition[[#This Row],[Code association]]&amp;"_"&amp;Clef_répartition[[#This Row],[Nom association]]</f>
        <v>SDIS Vallorbe_Association de communes Service de Défense Incendie et de Secours de Vallorbe Région</v>
      </c>
      <c r="E13125">
        <f>COUNTIFS(D$2:D13125,Clef_répartition[[#This Row],[Code_Nom]],J$2:J13125,Clef_répartition[[#This Row],[Année]])</f>
        <v>8</v>
      </c>
      <c r="F13125">
        <f>IF(Clef_répartition[[#This Row],[Code_Nom]]=D13124,F13124-1,(COUNTIFS(Clef_répartition[Code_Nom],Clef_répartition[[#This Row],[Code_Nom]],Clef_répartition[Année],Clef_répartition[[#This Row],[Année]])))</f>
        <v>1</v>
      </c>
      <c r="G1312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Région_8_2022</v>
      </c>
      <c r="H13125" s="18">
        <v>5765</v>
      </c>
      <c r="I13125" s="18" t="s">
        <v>275</v>
      </c>
      <c r="J13125" s="18">
        <v>2022</v>
      </c>
      <c r="K13125" s="19">
        <v>7.0000000000000007E-2</v>
      </c>
    </row>
    <row r="13126" spans="1:11" x14ac:dyDescent="0.25">
      <c r="A13126" s="60" t="s">
        <v>713</v>
      </c>
      <c r="B13126" t="s">
        <v>687</v>
      </c>
      <c r="C13126" t="s">
        <v>688</v>
      </c>
      <c r="D13126" t="str">
        <f>Clef_répartition[[#This Row],[Code association]]&amp;"_"&amp;Clef_répartition[[#This Row],[Nom association]]</f>
        <v>SDISPO_Service Défense Incendie et Secours de la Plaine de l'Orbe</v>
      </c>
      <c r="E13126">
        <f>COUNTIFS(D$2:D13126,Clef_répartition[[#This Row],[Code_Nom]],J$2:J13126,Clef_répartition[[#This Row],[Année]])</f>
        <v>1</v>
      </c>
      <c r="F13126">
        <f>IF(Clef_répartition[[#This Row],[Code_Nom]]=D13125,F13125-1,(COUNTIFS(Clef_répartition[Code_Nom],Clef_répartition[[#This Row],[Code_Nom]],Clef_répartition[Année],Clef_répartition[[#This Row],[Année]])))</f>
        <v>16</v>
      </c>
      <c r="G13126" t="str">
        <f>Clef_répartition[[#This Row],[Code_Nom]]&amp;"_"&amp;Clef_répartition[[#This Row],[Nombre]]&amp;"_"&amp;Clef_répartition[[#This Row],[Année]]</f>
        <v>SDISPO_Service Défense Incendie et Secours de la Plaine de l'Orbe_1_2022</v>
      </c>
      <c r="H13126" s="18">
        <v>5742</v>
      </c>
      <c r="I13126" s="18" t="s">
        <v>2</v>
      </c>
      <c r="J13126" s="18">
        <v>2022</v>
      </c>
      <c r="K13126" s="19">
        <v>1.8797177956485275E-2</v>
      </c>
    </row>
    <row r="13127" spans="1:11" x14ac:dyDescent="0.25">
      <c r="A13127" s="60" t="s">
        <v>713</v>
      </c>
      <c r="B13127" t="s">
        <v>687</v>
      </c>
      <c r="C13127" t="s">
        <v>688</v>
      </c>
      <c r="D13127" t="str">
        <f>Clef_répartition[[#This Row],[Code association]]&amp;"_"&amp;Clef_répartition[[#This Row],[Nom association]]</f>
        <v>SDISPO_Service Défense Incendie et Secours de la Plaine de l'Orbe</v>
      </c>
      <c r="E13127">
        <f>COUNTIFS(D$2:D13127,Clef_répartition[[#This Row],[Code_Nom]],J$2:J13127,Clef_répartition[[#This Row],[Année]])</f>
        <v>2</v>
      </c>
      <c r="F13127">
        <f>IF(Clef_répartition[[#This Row],[Code_Nom]]=D13126,F13126-1,(COUNTIFS(Clef_répartition[Code_Nom],Clef_répartition[[#This Row],[Code_Nom]],Clef_répartition[Année],Clef_répartition[[#This Row],[Année]])))</f>
        <v>15</v>
      </c>
      <c r="G13127" t="str">
        <f>Clef_répartition[[#This Row],[Code_Nom]]&amp;"_"&amp;Clef_répartition[[#This Row],[Nombre]]&amp;"_"&amp;Clef_répartition[[#This Row],[Année]]</f>
        <v>SDISPO_Service Défense Incendie et Secours de la Plaine de l'Orbe_2_2022</v>
      </c>
      <c r="H13127" s="18">
        <v>5743</v>
      </c>
      <c r="I13127" s="18" t="s">
        <v>6</v>
      </c>
      <c r="J13127" s="18">
        <v>2022</v>
      </c>
      <c r="K13127" s="19">
        <v>3.414080615718585E-2</v>
      </c>
    </row>
    <row r="13128" spans="1:11" x14ac:dyDescent="0.25">
      <c r="A13128" s="60" t="s">
        <v>713</v>
      </c>
      <c r="B13128" t="s">
        <v>687</v>
      </c>
      <c r="C13128" t="s">
        <v>688</v>
      </c>
      <c r="D13128" t="str">
        <f>Clef_répartition[[#This Row],[Code association]]&amp;"_"&amp;Clef_répartition[[#This Row],[Nom association]]</f>
        <v>SDISPO_Service Défense Incendie et Secours de la Plaine de l'Orbe</v>
      </c>
      <c r="E13128">
        <f>COUNTIFS(D$2:D13128,Clef_répartition[[#This Row],[Code_Nom]],J$2:J13128,Clef_répartition[[#This Row],[Année]])</f>
        <v>3</v>
      </c>
      <c r="F13128">
        <f>IF(Clef_répartition[[#This Row],[Code_Nom]]=D13127,F13127-1,(COUNTIFS(Clef_répartition[Code_Nom],Clef_répartition[[#This Row],[Code_Nom]],Clef_répartition[Année],Clef_répartition[[#This Row],[Année]])))</f>
        <v>14</v>
      </c>
      <c r="G13128" t="str">
        <f>Clef_répartition[[#This Row],[Code_Nom]]&amp;"_"&amp;Clef_répartition[[#This Row],[Nombre]]&amp;"_"&amp;Clef_répartition[[#This Row],[Année]]</f>
        <v>SDISPO_Service Défense Incendie et Secours de la Plaine de l'Orbe_3_2022</v>
      </c>
      <c r="H13128" s="18">
        <v>5745</v>
      </c>
      <c r="I13128" s="18" t="s">
        <v>14</v>
      </c>
      <c r="J13128" s="18">
        <v>2022</v>
      </c>
      <c r="K13128" s="19">
        <v>5.5848833193546797E-2</v>
      </c>
    </row>
    <row r="13129" spans="1:11" x14ac:dyDescent="0.25">
      <c r="A13129" s="60" t="s">
        <v>713</v>
      </c>
      <c r="B13129" t="s">
        <v>687</v>
      </c>
      <c r="C13129" t="s">
        <v>688</v>
      </c>
      <c r="D13129" t="str">
        <f>Clef_répartition[[#This Row],[Code association]]&amp;"_"&amp;Clef_répartition[[#This Row],[Nom association]]</f>
        <v>SDISPO_Service Défense Incendie et Secours de la Plaine de l'Orbe</v>
      </c>
      <c r="E13129">
        <f>COUNTIFS(D$2:D13129,Clef_répartition[[#This Row],[Code_Nom]],J$2:J13129,Clef_répartition[[#This Row],[Année]])</f>
        <v>4</v>
      </c>
      <c r="F13129">
        <f>IF(Clef_répartition[[#This Row],[Code_Nom]]=D13128,F13128-1,(COUNTIFS(Clef_répartition[Code_Nom],Clef_répartition[[#This Row],[Code_Nom]],Clef_répartition[Année],Clef_répartition[[#This Row],[Année]])))</f>
        <v>13</v>
      </c>
      <c r="G13129" t="str">
        <f>Clef_répartition[[#This Row],[Code_Nom]]&amp;"_"&amp;Clef_répartition[[#This Row],[Nombre]]&amp;"_"&amp;Clef_répartition[[#This Row],[Année]]</f>
        <v>SDISPO_Service Défense Incendie et Secours de la Plaine de l'Orbe_4_2022</v>
      </c>
      <c r="H13129" s="18">
        <v>5746</v>
      </c>
      <c r="I13129" s="18" t="s">
        <v>15</v>
      </c>
      <c r="J13129" s="18">
        <v>2022</v>
      </c>
      <c r="K13129" s="19">
        <v>4.9780452908382261E-2</v>
      </c>
    </row>
    <row r="13130" spans="1:11" x14ac:dyDescent="0.25">
      <c r="A13130" s="60" t="s">
        <v>713</v>
      </c>
      <c r="B13130" t="s">
        <v>687</v>
      </c>
      <c r="C13130" t="s">
        <v>688</v>
      </c>
      <c r="D13130" t="str">
        <f>Clef_répartition[[#This Row],[Code association]]&amp;"_"&amp;Clef_répartition[[#This Row],[Nom association]]</f>
        <v>SDISPO_Service Défense Incendie et Secours de la Plaine de l'Orbe</v>
      </c>
      <c r="E13130">
        <f>COUNTIFS(D$2:D13130,Clef_répartition[[#This Row],[Code_Nom]],J$2:J13130,Clef_répartition[[#This Row],[Année]])</f>
        <v>5</v>
      </c>
      <c r="F13130">
        <f>IF(Clef_répartition[[#This Row],[Code_Nom]]=D13129,F13129-1,(COUNTIFS(Clef_répartition[Code_Nom],Clef_répartition[[#This Row],[Code_Nom]],Clef_répartition[Année],Clef_répartition[[#This Row],[Année]])))</f>
        <v>12</v>
      </c>
      <c r="G13130" t="str">
        <f>Clef_répartition[[#This Row],[Code_Nom]]&amp;"_"&amp;Clef_répartition[[#This Row],[Nombre]]&amp;"_"&amp;Clef_répartition[[#This Row],[Année]]</f>
        <v>SDISPO_Service Défense Incendie et Secours de la Plaine de l'Orbe_5_2022</v>
      </c>
      <c r="H13130" s="18">
        <v>5747</v>
      </c>
      <c r="I13130" s="18" t="s">
        <v>26</v>
      </c>
      <c r="J13130" s="18">
        <v>2022</v>
      </c>
      <c r="K13130" s="19">
        <v>1.0064630716858257E-2</v>
      </c>
    </row>
    <row r="13131" spans="1:11" x14ac:dyDescent="0.25">
      <c r="A13131" s="60" t="s">
        <v>713</v>
      </c>
      <c r="B13131" t="s">
        <v>687</v>
      </c>
      <c r="C13131" t="s">
        <v>688</v>
      </c>
      <c r="D13131" t="str">
        <f>Clef_répartition[[#This Row],[Code association]]&amp;"_"&amp;Clef_répartition[[#This Row],[Nom association]]</f>
        <v>SDISPO_Service Défense Incendie et Secours de la Plaine de l'Orbe</v>
      </c>
      <c r="E13131">
        <f>COUNTIFS(D$2:D13131,Clef_répartition[[#This Row],[Code_Nom]],J$2:J13131,Clef_répartition[[#This Row],[Année]])</f>
        <v>6</v>
      </c>
      <c r="F13131">
        <f>IF(Clef_répartition[[#This Row],[Code_Nom]]=D13130,F13130-1,(COUNTIFS(Clef_répartition[Code_Nom],Clef_répartition[[#This Row],[Code_Nom]],Clef_répartition[Année],Clef_répartition[[#This Row],[Année]])))</f>
        <v>11</v>
      </c>
      <c r="G13131" t="str">
        <f>Clef_répartition[[#This Row],[Code_Nom]]&amp;"_"&amp;Clef_répartition[[#This Row],[Nombre]]&amp;"_"&amp;Clef_répartition[[#This Row],[Année]]</f>
        <v>SDISPO_Service Défense Incendie et Secours de la Plaine de l'Orbe_6_2022</v>
      </c>
      <c r="H13131" s="18">
        <v>5749</v>
      </c>
      <c r="I13131" s="18" t="s">
        <v>58</v>
      </c>
      <c r="J13131" s="18">
        <v>2022</v>
      </c>
      <c r="K13131" s="19">
        <v>0.26666337757166114</v>
      </c>
    </row>
    <row r="13132" spans="1:11" x14ac:dyDescent="0.25">
      <c r="A13132" s="60" t="s">
        <v>713</v>
      </c>
      <c r="B13132" t="s">
        <v>687</v>
      </c>
      <c r="C13132" t="s">
        <v>688</v>
      </c>
      <c r="D13132" t="str">
        <f>Clef_répartition[[#This Row],[Code association]]&amp;"_"&amp;Clef_répartition[[#This Row],[Nom association]]</f>
        <v>SDISPO_Service Défense Incendie et Secours de la Plaine de l'Orbe</v>
      </c>
      <c r="E13132">
        <f>COUNTIFS(D$2:D13132,Clef_répartition[[#This Row],[Code_Nom]],J$2:J13132,Clef_répartition[[#This Row],[Année]])</f>
        <v>7</v>
      </c>
      <c r="F13132">
        <f>IF(Clef_répartition[[#This Row],[Code_Nom]]=D13131,F13131-1,(COUNTIFS(Clef_répartition[Code_Nom],Clef_répartition[[#This Row],[Code_Nom]],Clef_répartition[Année],Clef_répartition[[#This Row],[Année]])))</f>
        <v>10</v>
      </c>
      <c r="G13132" t="str">
        <f>Clef_répartition[[#This Row],[Code_Nom]]&amp;"_"&amp;Clef_répartition[[#This Row],[Nombre]]&amp;"_"&amp;Clef_répartition[[#This Row],[Année]]</f>
        <v>SDISPO_Service Défense Incendie et Secours de la Plaine de l'Orbe_7_2022</v>
      </c>
      <c r="H13132" s="18">
        <v>5752</v>
      </c>
      <c r="I13132" s="18" t="s">
        <v>84</v>
      </c>
      <c r="J13132" s="18">
        <v>2022</v>
      </c>
      <c r="K13132" s="19">
        <v>1.9043860081898463E-2</v>
      </c>
    </row>
    <row r="13133" spans="1:11" x14ac:dyDescent="0.25">
      <c r="A13133" s="60" t="s">
        <v>713</v>
      </c>
      <c r="B13133" t="s">
        <v>687</v>
      </c>
      <c r="C13133" t="s">
        <v>688</v>
      </c>
      <c r="D13133" t="str">
        <f>Clef_répartition[[#This Row],[Code association]]&amp;"_"&amp;Clef_répartition[[#This Row],[Nom association]]</f>
        <v>SDISPO_Service Défense Incendie et Secours de la Plaine de l'Orbe</v>
      </c>
      <c r="E13133">
        <f>COUNTIFS(D$2:D13133,Clef_répartition[[#This Row],[Code_Nom]],J$2:J13133,Clef_répartition[[#This Row],[Année]])</f>
        <v>8</v>
      </c>
      <c r="F13133">
        <f>IF(Clef_répartition[[#This Row],[Code_Nom]]=D13132,F13132-1,(COUNTIFS(Clef_répartition[Code_Nom],Clef_répartition[[#This Row],[Code_Nom]],Clef_répartition[Année],Clef_répartition[[#This Row],[Année]])))</f>
        <v>9</v>
      </c>
      <c r="G13133" t="str">
        <f>Clef_répartition[[#This Row],[Code_Nom]]&amp;"_"&amp;Clef_répartition[[#This Row],[Nombre]]&amp;"_"&amp;Clef_répartition[[#This Row],[Année]]</f>
        <v>SDISPO_Service Défense Incendie et Secours de la Plaine de l'Orbe_8_2022</v>
      </c>
      <c r="H13133" s="18">
        <v>5754</v>
      </c>
      <c r="I13133" s="18" t="s">
        <v>142</v>
      </c>
      <c r="J13133" s="18">
        <v>2022</v>
      </c>
      <c r="K13133" s="19">
        <v>1.7070403078592925E-2</v>
      </c>
    </row>
    <row r="13134" spans="1:11" x14ac:dyDescent="0.25">
      <c r="A13134" s="60" t="s">
        <v>713</v>
      </c>
      <c r="B13134" t="s">
        <v>687</v>
      </c>
      <c r="C13134" t="s">
        <v>688</v>
      </c>
      <c r="D13134" t="str">
        <f>Clef_répartition[[#This Row],[Code association]]&amp;"_"&amp;Clef_répartition[[#This Row],[Nom association]]</f>
        <v>SDISPO_Service Défense Incendie et Secours de la Plaine de l'Orbe</v>
      </c>
      <c r="E13134">
        <f>COUNTIFS(D$2:D13134,Clef_répartition[[#This Row],[Code_Nom]],J$2:J13134,Clef_répartition[[#This Row],[Année]])</f>
        <v>9</v>
      </c>
      <c r="F13134">
        <f>IF(Clef_répartition[[#This Row],[Code_Nom]]=D13133,F13133-1,(COUNTIFS(Clef_répartition[Code_Nom],Clef_répartition[[#This Row],[Code_Nom]],Clef_répartition[Année],Clef_répartition[[#This Row],[Année]])))</f>
        <v>8</v>
      </c>
      <c r="G13134" t="str">
        <f>Clef_répartition[[#This Row],[Code_Nom]]&amp;"_"&amp;Clef_répartition[[#This Row],[Nombre]]&amp;"_"&amp;Clef_répartition[[#This Row],[Année]]</f>
        <v>SDISPO_Service Défense Incendie et Secours de la Plaine de l'Orbe_9_2022</v>
      </c>
      <c r="H13134" s="18">
        <v>5758</v>
      </c>
      <c r="I13134" s="18" t="s">
        <v>147</v>
      </c>
      <c r="J13134" s="18">
        <v>2022</v>
      </c>
      <c r="K13134" s="19">
        <v>9.0285657901228479E-3</v>
      </c>
    </row>
    <row r="13135" spans="1:11" x14ac:dyDescent="0.25">
      <c r="A13135" s="60" t="s">
        <v>713</v>
      </c>
      <c r="B13135" t="s">
        <v>687</v>
      </c>
      <c r="C13135" t="s">
        <v>688</v>
      </c>
      <c r="D13135" t="str">
        <f>Clef_répartition[[#This Row],[Code association]]&amp;"_"&amp;Clef_répartition[[#This Row],[Nom association]]</f>
        <v>SDISPO_Service Défense Incendie et Secours de la Plaine de l'Orbe</v>
      </c>
      <c r="E13135">
        <f>COUNTIFS(D$2:D13135,Clef_répartition[[#This Row],[Code_Nom]],J$2:J13135,Clef_répartition[[#This Row],[Année]])</f>
        <v>10</v>
      </c>
      <c r="F13135">
        <f>IF(Clef_répartition[[#This Row],[Code_Nom]]=D13134,F13134-1,(COUNTIFS(Clef_répartition[Code_Nom],Clef_répartition[[#This Row],[Code_Nom]],Clef_répartition[Année],Clef_répartition[[#This Row],[Année]])))</f>
        <v>7</v>
      </c>
      <c r="G13135" t="str">
        <f>Clef_répartition[[#This Row],[Code_Nom]]&amp;"_"&amp;Clef_répartition[[#This Row],[Nombre]]&amp;"_"&amp;Clef_répartition[[#This Row],[Année]]</f>
        <v>SDISPO_Service Défense Incendie et Secours de la Plaine de l'Orbe_10_2022</v>
      </c>
      <c r="H13135" s="18">
        <v>5756</v>
      </c>
      <c r="I13135" s="18" t="s">
        <v>185</v>
      </c>
      <c r="J13135" s="18">
        <v>2022</v>
      </c>
      <c r="K13135" s="19">
        <v>2.4470866840988703E-2</v>
      </c>
    </row>
    <row r="13136" spans="1:11" x14ac:dyDescent="0.25">
      <c r="A13136" s="60" t="s">
        <v>713</v>
      </c>
      <c r="B13136" t="s">
        <v>687</v>
      </c>
      <c r="C13136" t="s">
        <v>688</v>
      </c>
      <c r="D13136" t="str">
        <f>Clef_répartition[[#This Row],[Code association]]&amp;"_"&amp;Clef_répartition[[#This Row],[Nom association]]</f>
        <v>SDISPO_Service Défense Incendie et Secours de la Plaine de l'Orbe</v>
      </c>
      <c r="E13136">
        <f>COUNTIFS(D$2:D13136,Clef_répartition[[#This Row],[Code_Nom]],J$2:J13136,Clef_répartition[[#This Row],[Année]])</f>
        <v>11</v>
      </c>
      <c r="F13136">
        <f>IF(Clef_répartition[[#This Row],[Code_Nom]]=D13135,F13135-1,(COUNTIFS(Clef_répartition[Code_Nom],Clef_répartition[[#This Row],[Code_Nom]],Clef_répartition[Année],Clef_répartition[[#This Row],[Année]])))</f>
        <v>6</v>
      </c>
      <c r="G13136" t="str">
        <f>Clef_répartition[[#This Row],[Code_Nom]]&amp;"_"&amp;Clef_répartition[[#This Row],[Nombre]]&amp;"_"&amp;Clef_répartition[[#This Row],[Année]]</f>
        <v>SDISPO_Service Défense Incendie et Secours de la Plaine de l'Orbe_11_2022</v>
      </c>
      <c r="H13136" s="18">
        <v>5757</v>
      </c>
      <c r="I13136" s="18" t="s">
        <v>201</v>
      </c>
      <c r="J13136" s="18">
        <v>2022</v>
      </c>
      <c r="K13136" s="19">
        <v>0.37579554985445762</v>
      </c>
    </row>
    <row r="13137" spans="1:11" x14ac:dyDescent="0.25">
      <c r="A13137" s="60" t="s">
        <v>713</v>
      </c>
      <c r="B13137" t="s">
        <v>687</v>
      </c>
      <c r="C13137" t="s">
        <v>688</v>
      </c>
      <c r="D13137" t="str">
        <f>Clef_répartition[[#This Row],[Code association]]&amp;"_"&amp;Clef_répartition[[#This Row],[Nom association]]</f>
        <v>SDISPO_Service Défense Incendie et Secours de la Plaine de l'Orbe</v>
      </c>
      <c r="E13137">
        <f>COUNTIFS(D$2:D13137,Clef_répartition[[#This Row],[Code_Nom]],J$2:J13137,Clef_répartition[[#This Row],[Année]])</f>
        <v>12</v>
      </c>
      <c r="F13137">
        <f>IF(Clef_répartition[[#This Row],[Code_Nom]]=D13136,F13136-1,(COUNTIFS(Clef_répartition[Code_Nom],Clef_répartition[[#This Row],[Code_Nom]],Clef_répartition[Année],Clef_répartition[[#This Row],[Année]])))</f>
        <v>5</v>
      </c>
      <c r="G13137" t="str">
        <f>Clef_répartition[[#This Row],[Code_Nom]]&amp;"_"&amp;Clef_répartition[[#This Row],[Nombre]]&amp;"_"&amp;Clef_répartition[[#This Row],[Année]]</f>
        <v>SDISPO_Service Défense Incendie et Secours de la Plaine de l'Orbe_12_2022</v>
      </c>
      <c r="H13137" s="18">
        <v>5760</v>
      </c>
      <c r="I13137" s="18" t="s">
        <v>227</v>
      </c>
      <c r="J13137" s="18">
        <v>2022</v>
      </c>
      <c r="K13137" s="19">
        <v>2.5704277468054666E-2</v>
      </c>
    </row>
    <row r="13138" spans="1:11" x14ac:dyDescent="0.25">
      <c r="A13138" s="60" t="s">
        <v>713</v>
      </c>
      <c r="B13138" t="s">
        <v>687</v>
      </c>
      <c r="C13138" t="s">
        <v>688</v>
      </c>
      <c r="D13138" t="str">
        <f>Clef_répartition[[#This Row],[Code association]]&amp;"_"&amp;Clef_répartition[[#This Row],[Nom association]]</f>
        <v>SDISPO_Service Défense Incendie et Secours de la Plaine de l'Orbe</v>
      </c>
      <c r="E13138">
        <f>COUNTIFS(D$2:D13138,Clef_répartition[[#This Row],[Code_Nom]],J$2:J13138,Clef_répartition[[#This Row],[Année]])</f>
        <v>13</v>
      </c>
      <c r="F13138">
        <f>IF(Clef_répartition[[#This Row],[Code_Nom]]=D13137,F13137-1,(COUNTIFS(Clef_répartition[Code_Nom],Clef_répartition[[#This Row],[Code_Nom]],Clef_répartition[Année],Clef_répartition[[#This Row],[Année]])))</f>
        <v>4</v>
      </c>
      <c r="G13138" t="str">
        <f>Clef_répartition[[#This Row],[Code_Nom]]&amp;"_"&amp;Clef_répartition[[#This Row],[Nombre]]&amp;"_"&amp;Clef_répartition[[#This Row],[Année]]</f>
        <v>SDISPO_Service Défense Incendie et Secours de la Plaine de l'Orbe_13_2022</v>
      </c>
      <c r="H13138" s="18">
        <v>5761</v>
      </c>
      <c r="I13138" s="18" t="s">
        <v>233</v>
      </c>
      <c r="J13138" s="18">
        <v>2022</v>
      </c>
      <c r="K13138" s="19">
        <v>2.7579061621194927E-2</v>
      </c>
    </row>
    <row r="13139" spans="1:11" x14ac:dyDescent="0.25">
      <c r="A13139" s="60" t="s">
        <v>713</v>
      </c>
      <c r="B13139" t="s">
        <v>687</v>
      </c>
      <c r="C13139" t="s">
        <v>688</v>
      </c>
      <c r="D13139" t="str">
        <f>Clef_répartition[[#This Row],[Code association]]&amp;"_"&amp;Clef_répartition[[#This Row],[Nom association]]</f>
        <v>SDISPO_Service Défense Incendie et Secours de la Plaine de l'Orbe</v>
      </c>
      <c r="E13139">
        <f>COUNTIFS(D$2:D13139,Clef_répartition[[#This Row],[Code_Nom]],J$2:J13139,Clef_répartition[[#This Row],[Année]])</f>
        <v>14</v>
      </c>
      <c r="F13139">
        <f>IF(Clef_répartition[[#This Row],[Code_Nom]]=D13138,F13138-1,(COUNTIFS(Clef_répartition[Code_Nom],Clef_répartition[[#This Row],[Code_Nom]],Clef_répartition[Année],Clef_répartition[[#This Row],[Année]])))</f>
        <v>3</v>
      </c>
      <c r="G13139" t="str">
        <f>Clef_répartition[[#This Row],[Code_Nom]]&amp;"_"&amp;Clef_répartition[[#This Row],[Nombre]]&amp;"_"&amp;Clef_répartition[[#This Row],[Année]]</f>
        <v>SDISPO_Service Défense Incendie et Secours de la Plaine de l'Orbe_14_2022</v>
      </c>
      <c r="H13139" s="18">
        <v>5762</v>
      </c>
      <c r="I13139" s="18" t="s">
        <v>253</v>
      </c>
      <c r="J13139" s="18">
        <v>2022</v>
      </c>
      <c r="K13139" s="19">
        <v>6.9070995115693918E-3</v>
      </c>
    </row>
    <row r="13140" spans="1:11" x14ac:dyDescent="0.25">
      <c r="A13140" s="60" t="s">
        <v>713</v>
      </c>
      <c r="B13140" t="s">
        <v>687</v>
      </c>
      <c r="C13140" t="s">
        <v>688</v>
      </c>
      <c r="D13140" t="str">
        <f>Clef_répartition[[#This Row],[Code association]]&amp;"_"&amp;Clef_répartition[[#This Row],[Nom association]]</f>
        <v>SDISPO_Service Défense Incendie et Secours de la Plaine de l'Orbe</v>
      </c>
      <c r="E13140">
        <f>COUNTIFS(D$2:D13140,Clef_répartition[[#This Row],[Code_Nom]],J$2:J13140,Clef_répartition[[#This Row],[Année]])</f>
        <v>15</v>
      </c>
      <c r="F13140">
        <f>IF(Clef_répartition[[#This Row],[Code_Nom]]=D13139,F13139-1,(COUNTIFS(Clef_répartition[Code_Nom],Clef_répartition[[#This Row],[Code_Nom]],Clef_répartition[Année],Clef_répartition[[#This Row],[Année]])))</f>
        <v>2</v>
      </c>
      <c r="G13140" t="str">
        <f>Clef_répartition[[#This Row],[Code_Nom]]&amp;"_"&amp;Clef_répartition[[#This Row],[Nombre]]&amp;"_"&amp;Clef_répartition[[#This Row],[Année]]</f>
        <v>SDISPO_Service Défense Incendie et Secours de la Plaine de l'Orbe_15_2022</v>
      </c>
      <c r="H13140" s="18">
        <v>5763</v>
      </c>
      <c r="I13140" s="18" t="s">
        <v>272</v>
      </c>
      <c r="J13140" s="18">
        <v>2022</v>
      </c>
      <c r="K13140" s="19">
        <v>2.989787360007894E-2</v>
      </c>
    </row>
    <row r="13141" spans="1:11" x14ac:dyDescent="0.25">
      <c r="A13141" s="60" t="s">
        <v>713</v>
      </c>
      <c r="B13141" t="s">
        <v>687</v>
      </c>
      <c r="C13141" t="s">
        <v>688</v>
      </c>
      <c r="D13141" t="str">
        <f>Clef_répartition[[#This Row],[Code association]]&amp;"_"&amp;Clef_répartition[[#This Row],[Nom association]]</f>
        <v>SDISPO_Service Défense Incendie et Secours de la Plaine de l'Orbe</v>
      </c>
      <c r="E13141">
        <f>COUNTIFS(D$2:D13141,Clef_répartition[[#This Row],[Code_Nom]],J$2:J13141,Clef_répartition[[#This Row],[Année]])</f>
        <v>16</v>
      </c>
      <c r="F13141">
        <f>IF(Clef_répartition[[#This Row],[Code_Nom]]=D13140,F13140-1,(COUNTIFS(Clef_répartition[Code_Nom],Clef_répartition[[#This Row],[Code_Nom]],Clef_répartition[Année],Clef_répartition[[#This Row],[Année]])))</f>
        <v>1</v>
      </c>
      <c r="G13141" t="str">
        <f>Clef_répartition[[#This Row],[Code_Nom]]&amp;"_"&amp;Clef_répartition[[#This Row],[Nombre]]&amp;"_"&amp;Clef_répartition[[#This Row],[Année]]</f>
        <v>SDISPO_Service Défense Incendie et Secours de la Plaine de l'Orbe_16_2022</v>
      </c>
      <c r="H13141" s="18">
        <v>5766</v>
      </c>
      <c r="I13141" s="18" t="s">
        <v>293</v>
      </c>
      <c r="J13141" s="18">
        <v>2022</v>
      </c>
      <c r="K13141" s="19">
        <v>2.9207163648922001E-2</v>
      </c>
    </row>
    <row r="13142" spans="1:11" x14ac:dyDescent="0.25">
      <c r="A13142" s="60" t="s">
        <v>713</v>
      </c>
      <c r="B13142" t="s">
        <v>501</v>
      </c>
      <c r="C13142" t="s">
        <v>502</v>
      </c>
      <c r="D13142" t="str">
        <f>Clef_répartition[[#This Row],[Code association]]&amp;"_"&amp;Clef_répartition[[#This Row],[Nom association]]</f>
        <v>SIDERE_Service intercommunal de distribution d'eau potable de Rolle et environs</v>
      </c>
      <c r="E13142">
        <f>COUNTIFS(D$2:D13142,Clef_répartition[[#This Row],[Code_Nom]],J$2:J13142,Clef_répartition[[#This Row],[Année]])</f>
        <v>1</v>
      </c>
      <c r="F13142">
        <f>IF(Clef_répartition[[#This Row],[Code_Nom]]=D13141,F13141-1,(COUNTIFS(Clef_répartition[Code_Nom],Clef_répartition[[#This Row],[Code_Nom]],Clef_répartition[Année],Clef_répartition[[#This Row],[Année]])))</f>
        <v>12</v>
      </c>
      <c r="G13142" t="str">
        <f>Clef_répartition[[#This Row],[Code_Nom]]&amp;"_"&amp;Clef_répartition[[#This Row],[Nombre]]&amp;"_"&amp;Clef_répartition[[#This Row],[Année]]</f>
        <v>SIDERE_Service intercommunal de distribution d'eau potable de Rolle et environs_1_2022</v>
      </c>
      <c r="H13142" s="18">
        <v>5851</v>
      </c>
      <c r="I13142" s="18" t="s">
        <v>4</v>
      </c>
      <c r="J13142" s="18">
        <v>2022</v>
      </c>
      <c r="K13142" s="19">
        <v>3.0200000000000001E-2</v>
      </c>
    </row>
    <row r="13143" spans="1:11" x14ac:dyDescent="0.25">
      <c r="A13143" s="60" t="s">
        <v>713</v>
      </c>
      <c r="B13143" t="s">
        <v>501</v>
      </c>
      <c r="C13143" t="s">
        <v>502</v>
      </c>
      <c r="D13143" t="str">
        <f>Clef_répartition[[#This Row],[Code association]]&amp;"_"&amp;Clef_répartition[[#This Row],[Nom association]]</f>
        <v>SIDERE_Service intercommunal de distribution d'eau potable de Rolle et environs</v>
      </c>
      <c r="E13143">
        <f>COUNTIFS(D$2:D13143,Clef_répartition[[#This Row],[Code_Nom]],J$2:J13143,Clef_répartition[[#This Row],[Année]])</f>
        <v>2</v>
      </c>
      <c r="F13143">
        <f>IF(Clef_répartition[[#This Row],[Code_Nom]]=D13142,F13142-1,(COUNTIFS(Clef_répartition[Code_Nom],Clef_répartition[[#This Row],[Code_Nom]],Clef_répartition[Année],Clef_répartition[[#This Row],[Année]])))</f>
        <v>11</v>
      </c>
      <c r="G13143" t="str">
        <f>Clef_répartition[[#This Row],[Code_Nom]]&amp;"_"&amp;Clef_répartition[[#This Row],[Nombre]]&amp;"_"&amp;Clef_répartition[[#This Row],[Année]]</f>
        <v>SIDERE_Service intercommunal de distribution d'eau potable de Rolle et environs_2_2022</v>
      </c>
      <c r="H13143" s="18">
        <v>5426</v>
      </c>
      <c r="I13143" s="18" t="s">
        <v>31</v>
      </c>
      <c r="J13143" s="18">
        <v>2022</v>
      </c>
      <c r="K13143" s="19">
        <v>5.2900000000000003E-2</v>
      </c>
    </row>
    <row r="13144" spans="1:11" x14ac:dyDescent="0.25">
      <c r="A13144" s="60" t="s">
        <v>713</v>
      </c>
      <c r="B13144" t="s">
        <v>501</v>
      </c>
      <c r="C13144" t="s">
        <v>502</v>
      </c>
      <c r="D13144" t="str">
        <f>Clef_répartition[[#This Row],[Code association]]&amp;"_"&amp;Clef_répartition[[#This Row],[Nom association]]</f>
        <v>SIDERE_Service intercommunal de distribution d'eau potable de Rolle et environs</v>
      </c>
      <c r="E13144">
        <f>COUNTIFS(D$2:D13144,Clef_répartition[[#This Row],[Code_Nom]],J$2:J13144,Clef_répartition[[#This Row],[Année]])</f>
        <v>3</v>
      </c>
      <c r="F13144">
        <f>IF(Clef_répartition[[#This Row],[Code_Nom]]=D13143,F13143-1,(COUNTIFS(Clef_répartition[Code_Nom],Clef_répartition[[#This Row],[Code_Nom]],Clef_répartition[Année],Clef_répartition[[#This Row],[Année]])))</f>
        <v>10</v>
      </c>
      <c r="G13144" t="str">
        <f>Clef_répartition[[#This Row],[Code_Nom]]&amp;"_"&amp;Clef_répartition[[#This Row],[Nombre]]&amp;"_"&amp;Clef_répartition[[#This Row],[Année]]</f>
        <v>SIDERE_Service intercommunal de distribution d'eau potable de Rolle et environs_3_2022</v>
      </c>
      <c r="H13144" s="18">
        <v>5852</v>
      </c>
      <c r="I13144" s="18" t="s">
        <v>41</v>
      </c>
      <c r="J13144" s="18">
        <v>2022</v>
      </c>
      <c r="K13144" s="19">
        <v>2.5000000000000001E-2</v>
      </c>
    </row>
    <row r="13145" spans="1:11" x14ac:dyDescent="0.25">
      <c r="A13145" s="60" t="s">
        <v>713</v>
      </c>
      <c r="B13145" t="s">
        <v>501</v>
      </c>
      <c r="C13145" t="s">
        <v>502</v>
      </c>
      <c r="D13145" t="str">
        <f>Clef_répartition[[#This Row],[Code association]]&amp;"_"&amp;Clef_répartition[[#This Row],[Nom association]]</f>
        <v>SIDERE_Service intercommunal de distribution d'eau potable de Rolle et environs</v>
      </c>
      <c r="E13145">
        <f>COUNTIFS(D$2:D13145,Clef_répartition[[#This Row],[Code_Nom]],J$2:J13145,Clef_répartition[[#This Row],[Année]])</f>
        <v>4</v>
      </c>
      <c r="F13145">
        <f>IF(Clef_répartition[[#This Row],[Code_Nom]]=D13144,F13144-1,(COUNTIFS(Clef_répartition[Code_Nom],Clef_répartition[[#This Row],[Code_Nom]],Clef_répartition[Année],Clef_répartition[[#This Row],[Année]])))</f>
        <v>9</v>
      </c>
      <c r="G13145" t="str">
        <f>Clef_répartition[[#This Row],[Code_Nom]]&amp;"_"&amp;Clef_répartition[[#This Row],[Nombre]]&amp;"_"&amp;Clef_répartition[[#This Row],[Année]]</f>
        <v>SIDERE_Service intercommunal de distribution d'eau potable de Rolle et environs_4_2022</v>
      </c>
      <c r="H13145" s="18">
        <v>5853</v>
      </c>
      <c r="I13145" s="18" t="s">
        <v>42</v>
      </c>
      <c r="J13145" s="18">
        <v>2022</v>
      </c>
      <c r="K13145" s="19">
        <v>0.03</v>
      </c>
    </row>
    <row r="13146" spans="1:11" x14ac:dyDescent="0.25">
      <c r="A13146" s="60" t="s">
        <v>713</v>
      </c>
      <c r="B13146" t="s">
        <v>501</v>
      </c>
      <c r="C13146" t="s">
        <v>502</v>
      </c>
      <c r="D13146" t="str">
        <f>Clef_répartition[[#This Row],[Code association]]&amp;"_"&amp;Clef_répartition[[#This Row],[Nom association]]</f>
        <v>SIDERE_Service intercommunal de distribution d'eau potable de Rolle et environs</v>
      </c>
      <c r="E13146">
        <f>COUNTIFS(D$2:D13146,Clef_répartition[[#This Row],[Code_Nom]],J$2:J13146,Clef_répartition[[#This Row],[Année]])</f>
        <v>5</v>
      </c>
      <c r="F13146">
        <f>IF(Clef_répartition[[#This Row],[Code_Nom]]=D13145,F13145-1,(COUNTIFS(Clef_répartition[Code_Nom],Clef_répartition[[#This Row],[Code_Nom]],Clef_répartition[Année],Clef_répartition[[#This Row],[Année]])))</f>
        <v>8</v>
      </c>
      <c r="G13146" t="str">
        <f>Clef_répartition[[#This Row],[Code_Nom]]&amp;"_"&amp;Clef_répartition[[#This Row],[Nombre]]&amp;"_"&amp;Clef_répartition[[#This Row],[Année]]</f>
        <v>SIDERE_Service intercommunal de distribution d'eau potable de Rolle et environs_5_2022</v>
      </c>
      <c r="H13146" s="18">
        <v>5855</v>
      </c>
      <c r="I13146" s="18" t="s">
        <v>98</v>
      </c>
      <c r="J13146" s="18">
        <v>2022</v>
      </c>
      <c r="K13146" s="19">
        <v>4.5699999999999998E-2</v>
      </c>
    </row>
    <row r="13147" spans="1:11" x14ac:dyDescent="0.25">
      <c r="A13147" s="60" t="s">
        <v>713</v>
      </c>
      <c r="B13147" t="s">
        <v>501</v>
      </c>
      <c r="C13147" t="s">
        <v>502</v>
      </c>
      <c r="D13147" t="str">
        <f>Clef_répartition[[#This Row],[Code association]]&amp;"_"&amp;Clef_répartition[[#This Row],[Nom association]]</f>
        <v>SIDERE_Service intercommunal de distribution d'eau potable de Rolle et environs</v>
      </c>
      <c r="E13147">
        <f>COUNTIFS(D$2:D13147,Clef_répartition[[#This Row],[Code_Nom]],J$2:J13147,Clef_répartition[[#This Row],[Année]])</f>
        <v>6</v>
      </c>
      <c r="F13147">
        <f>IF(Clef_répartition[[#This Row],[Code_Nom]]=D13146,F13146-1,(COUNTIFS(Clef_répartition[Code_Nom],Clef_répartition[[#This Row],[Code_Nom]],Clef_répartition[Année],Clef_répartition[[#This Row],[Année]])))</f>
        <v>7</v>
      </c>
      <c r="G13147" t="str">
        <f>Clef_répartition[[#This Row],[Code_Nom]]&amp;"_"&amp;Clef_répartition[[#This Row],[Nombre]]&amp;"_"&amp;Clef_répartition[[#This Row],[Année]]</f>
        <v>SIDERE_Service intercommunal de distribution d'eau potable de Rolle et environs_6_2022</v>
      </c>
      <c r="H13147" s="18">
        <v>5427</v>
      </c>
      <c r="I13147" s="18" t="s">
        <v>112</v>
      </c>
      <c r="J13147" s="18">
        <v>2022</v>
      </c>
      <c r="K13147" s="19">
        <v>3.7600000000000001E-2</v>
      </c>
    </row>
    <row r="13148" spans="1:11" x14ac:dyDescent="0.25">
      <c r="A13148" s="60" t="s">
        <v>713</v>
      </c>
      <c r="B13148" t="s">
        <v>501</v>
      </c>
      <c r="C13148" t="s">
        <v>502</v>
      </c>
      <c r="D13148" t="str">
        <f>Clef_répartition[[#This Row],[Code association]]&amp;"_"&amp;Clef_répartition[[#This Row],[Nom association]]</f>
        <v>SIDERE_Service intercommunal de distribution d'eau potable de Rolle et environs</v>
      </c>
      <c r="E13148">
        <f>COUNTIFS(D$2:D13148,Clef_répartition[[#This Row],[Code_Nom]],J$2:J13148,Clef_répartition[[#This Row],[Année]])</f>
        <v>7</v>
      </c>
      <c r="F13148">
        <f>IF(Clef_répartition[[#This Row],[Code_Nom]]=D13147,F13147-1,(COUNTIFS(Clef_répartition[Code_Nom],Clef_répartition[[#This Row],[Code_Nom]],Clef_répartition[Année],Clef_répartition[[#This Row],[Année]])))</f>
        <v>6</v>
      </c>
      <c r="G13148" t="str">
        <f>Clef_répartition[[#This Row],[Code_Nom]]&amp;"_"&amp;Clef_répartition[[#This Row],[Nombre]]&amp;"_"&amp;Clef_répartition[[#This Row],[Année]]</f>
        <v>SIDERE_Service intercommunal de distribution d'eau potable de Rolle et environs_7_2022</v>
      </c>
      <c r="H13148" s="18">
        <v>5857</v>
      </c>
      <c r="I13148" s="18" t="s">
        <v>122</v>
      </c>
      <c r="J13148" s="18">
        <v>2022</v>
      </c>
      <c r="K13148" s="19">
        <v>8.6199999999999999E-2</v>
      </c>
    </row>
    <row r="13149" spans="1:11" x14ac:dyDescent="0.25">
      <c r="A13149" s="60" t="s">
        <v>713</v>
      </c>
      <c r="B13149" t="s">
        <v>501</v>
      </c>
      <c r="C13149" t="s">
        <v>502</v>
      </c>
      <c r="D13149" t="str">
        <f>Clef_répartition[[#This Row],[Code association]]&amp;"_"&amp;Clef_répartition[[#This Row],[Nom association]]</f>
        <v>SIDERE_Service intercommunal de distribution d'eau potable de Rolle et environs</v>
      </c>
      <c r="E13149">
        <f>COUNTIFS(D$2:D13149,Clef_répartition[[#This Row],[Code_Nom]],J$2:J13149,Clef_répartition[[#This Row],[Année]])</f>
        <v>8</v>
      </c>
      <c r="F13149">
        <f>IF(Clef_répartition[[#This Row],[Code_Nom]]=D13148,F13148-1,(COUNTIFS(Clef_répartition[Code_Nom],Clef_répartition[[#This Row],[Code_Nom]],Clef_répartition[Année],Clef_répartition[[#This Row],[Année]])))</f>
        <v>5</v>
      </c>
      <c r="G13149" t="str">
        <f>Clef_répartition[[#This Row],[Code_Nom]]&amp;"_"&amp;Clef_répartition[[#This Row],[Nombre]]&amp;"_"&amp;Clef_répartition[[#This Row],[Année]]</f>
        <v>SIDERE_Service intercommunal de distribution d'eau potable de Rolle et environs_8_2022</v>
      </c>
      <c r="H13149" s="18">
        <v>5858</v>
      </c>
      <c r="I13149" s="18" t="s">
        <v>165</v>
      </c>
      <c r="J13149" s="18">
        <v>2022</v>
      </c>
      <c r="K13149" s="19">
        <v>3.6799999999999999E-2</v>
      </c>
    </row>
    <row r="13150" spans="1:11" x14ac:dyDescent="0.25">
      <c r="A13150" s="60" t="s">
        <v>713</v>
      </c>
      <c r="B13150" t="s">
        <v>501</v>
      </c>
      <c r="C13150" t="s">
        <v>502</v>
      </c>
      <c r="D13150" t="str">
        <f>Clef_répartition[[#This Row],[Code association]]&amp;"_"&amp;Clef_répartition[[#This Row],[Nom association]]</f>
        <v>SIDERE_Service intercommunal de distribution d'eau potable de Rolle et environs</v>
      </c>
      <c r="E13150">
        <f>COUNTIFS(D$2:D13150,Clef_répartition[[#This Row],[Code_Nom]],J$2:J13150,Clef_répartition[[#This Row],[Année]])</f>
        <v>9</v>
      </c>
      <c r="F13150">
        <f>IF(Clef_répartition[[#This Row],[Code_Nom]]=D13149,F13149-1,(COUNTIFS(Clef_répartition[Code_Nom],Clef_répartition[[#This Row],[Code_Nom]],Clef_répartition[Année],Clef_répartition[[#This Row],[Année]])))</f>
        <v>4</v>
      </c>
      <c r="G13150" t="str">
        <f>Clef_répartition[[#This Row],[Code_Nom]]&amp;"_"&amp;Clef_répartition[[#This Row],[Nombre]]&amp;"_"&amp;Clef_répartition[[#This Row],[Année]]</f>
        <v>SIDERE_Service intercommunal de distribution d'eau potable de Rolle et environs_9_2022</v>
      </c>
      <c r="H13150" s="18">
        <v>5859</v>
      </c>
      <c r="I13150" s="18" t="s">
        <v>182</v>
      </c>
      <c r="J13150" s="18">
        <v>2022</v>
      </c>
      <c r="K13150" s="19">
        <v>0.16439999999999999</v>
      </c>
    </row>
    <row r="13151" spans="1:11" x14ac:dyDescent="0.25">
      <c r="A13151" s="60" t="s">
        <v>713</v>
      </c>
      <c r="B13151" t="s">
        <v>501</v>
      </c>
      <c r="C13151" t="s">
        <v>502</v>
      </c>
      <c r="D13151" t="str">
        <f>Clef_répartition[[#This Row],[Code association]]&amp;"_"&amp;Clef_répartition[[#This Row],[Nom association]]</f>
        <v>SIDERE_Service intercommunal de distribution d'eau potable de Rolle et environs</v>
      </c>
      <c r="E13151">
        <f>COUNTIFS(D$2:D13151,Clef_répartition[[#This Row],[Code_Nom]],J$2:J13151,Clef_répartition[[#This Row],[Année]])</f>
        <v>10</v>
      </c>
      <c r="F13151">
        <f>IF(Clef_répartition[[#This Row],[Code_Nom]]=D13150,F13150-1,(COUNTIFS(Clef_répartition[Code_Nom],Clef_répartition[[#This Row],[Code_Nom]],Clef_répartition[Année],Clef_répartition[[#This Row],[Année]])))</f>
        <v>3</v>
      </c>
      <c r="G13151" t="str">
        <f>Clef_répartition[[#This Row],[Code_Nom]]&amp;"_"&amp;Clef_répartition[[#This Row],[Nombre]]&amp;"_"&amp;Clef_répartition[[#This Row],[Année]]</f>
        <v>SIDERE_Service intercommunal de distribution d'eau potable de Rolle et environs_10_2022</v>
      </c>
      <c r="H13151" s="18">
        <v>5860</v>
      </c>
      <c r="I13151" s="18" t="s">
        <v>215</v>
      </c>
      <c r="J13151" s="18">
        <v>2022</v>
      </c>
      <c r="K13151" s="19">
        <v>9.1899999999999996E-2</v>
      </c>
    </row>
    <row r="13152" spans="1:11" x14ac:dyDescent="0.25">
      <c r="A13152" s="60" t="s">
        <v>713</v>
      </c>
      <c r="B13152" t="s">
        <v>501</v>
      </c>
      <c r="C13152" t="s">
        <v>502</v>
      </c>
      <c r="D13152" t="str">
        <f>Clef_répartition[[#This Row],[Code association]]&amp;"_"&amp;Clef_répartition[[#This Row],[Nom association]]</f>
        <v>SIDERE_Service intercommunal de distribution d'eau potable de Rolle et environs</v>
      </c>
      <c r="E13152">
        <f>COUNTIFS(D$2:D13152,Clef_répartition[[#This Row],[Code_Nom]],J$2:J13152,Clef_répartition[[#This Row],[Année]])</f>
        <v>11</v>
      </c>
      <c r="F13152">
        <f>IF(Clef_répartition[[#This Row],[Code_Nom]]=D13151,F13151-1,(COUNTIFS(Clef_répartition[Code_Nom],Clef_répartition[[#This Row],[Code_Nom]],Clef_répartition[Année],Clef_répartition[[#This Row],[Année]])))</f>
        <v>2</v>
      </c>
      <c r="G13152" t="str">
        <f>Clef_répartition[[#This Row],[Code_Nom]]&amp;"_"&amp;Clef_répartition[[#This Row],[Nombre]]&amp;"_"&amp;Clef_répartition[[#This Row],[Année]]</f>
        <v>SIDERE_Service intercommunal de distribution d'eau potable de Rolle et environs_11_2022</v>
      </c>
      <c r="H13152" s="18">
        <v>5861</v>
      </c>
      <c r="I13152" s="18" t="s">
        <v>232</v>
      </c>
      <c r="J13152" s="18">
        <v>2022</v>
      </c>
      <c r="K13152" s="19">
        <v>0.37680000000000002</v>
      </c>
    </row>
    <row r="13153" spans="1:11" x14ac:dyDescent="0.25">
      <c r="A13153" s="60" t="s">
        <v>713</v>
      </c>
      <c r="B13153" t="s">
        <v>501</v>
      </c>
      <c r="C13153" t="s">
        <v>502</v>
      </c>
      <c r="D13153" t="str">
        <f>Clef_répartition[[#This Row],[Code association]]&amp;"_"&amp;Clef_répartition[[#This Row],[Nom association]]</f>
        <v>SIDERE_Service intercommunal de distribution d'eau potable de Rolle et environs</v>
      </c>
      <c r="E13153">
        <f>COUNTIFS(D$2:D13153,Clef_répartition[[#This Row],[Code_Nom]],J$2:J13153,Clef_répartition[[#This Row],[Année]])</f>
        <v>12</v>
      </c>
      <c r="F13153">
        <f>IF(Clef_répartition[[#This Row],[Code_Nom]]=D13152,F13152-1,(COUNTIFS(Clef_répartition[Code_Nom],Clef_répartition[[#This Row],[Code_Nom]],Clef_répartition[Année],Clef_répartition[[#This Row],[Année]])))</f>
        <v>1</v>
      </c>
      <c r="G13153" t="str">
        <f>Clef_répartition[[#This Row],[Code_Nom]]&amp;"_"&amp;Clef_répartition[[#This Row],[Nombre]]&amp;"_"&amp;Clef_répartition[[#This Row],[Année]]</f>
        <v>SIDERE_Service intercommunal de distribution d'eau potable de Rolle et environs_12_2022</v>
      </c>
      <c r="H13153" s="18">
        <v>5863</v>
      </c>
      <c r="I13153" s="18" t="s">
        <v>287</v>
      </c>
      <c r="J13153" s="18">
        <v>2022</v>
      </c>
      <c r="K13153" s="19">
        <v>2.2499999999999999E-2</v>
      </c>
    </row>
    <row r="13154" spans="1:11" x14ac:dyDescent="0.25">
      <c r="A13154" s="60" t="s">
        <v>713</v>
      </c>
      <c r="B13154" t="s">
        <v>679</v>
      </c>
      <c r="C13154" t="s">
        <v>680</v>
      </c>
      <c r="D13154" t="str">
        <f>Clef_répartition[[#This Row],[Code association]]&amp;"_"&amp;Clef_répartition[[#This Row],[Nom association]]</f>
        <v>SIECGE_Service intercommunal des eaux de Chéserex-Grens-Eysins</v>
      </c>
      <c r="E13154">
        <f>COUNTIFS(D$2:D13154,Clef_répartition[[#This Row],[Code_Nom]],J$2:J13154,Clef_répartition[[#This Row],[Année]])</f>
        <v>1</v>
      </c>
      <c r="F13154">
        <f>IF(Clef_répartition[[#This Row],[Code_Nom]]=D13153,F13153-1,(COUNTIFS(Clef_répartition[Code_Nom],Clef_répartition[[#This Row],[Code_Nom]],Clef_répartition[Année],Clef_répartition[[#This Row],[Année]])))</f>
        <v>3</v>
      </c>
      <c r="G13154" t="str">
        <f>Clef_répartition[[#This Row],[Code_Nom]]&amp;"_"&amp;Clef_répartition[[#This Row],[Nombre]]&amp;"_"&amp;Clef_répartition[[#This Row],[Année]]</f>
        <v>SIECGE_Service intercommunal des eaux de Chéserex-Grens-Eysins_1_2022</v>
      </c>
      <c r="H13154" s="18">
        <v>5709</v>
      </c>
      <c r="I13154" s="18" t="s">
        <v>62</v>
      </c>
      <c r="J13154" s="18">
        <v>2022</v>
      </c>
      <c r="K13154" s="19">
        <v>0.43</v>
      </c>
    </row>
    <row r="13155" spans="1:11" x14ac:dyDescent="0.25">
      <c r="A13155" s="60" t="s">
        <v>713</v>
      </c>
      <c r="B13155" t="s">
        <v>679</v>
      </c>
      <c r="C13155" t="s">
        <v>680</v>
      </c>
      <c r="D13155" t="str">
        <f>Clef_répartition[[#This Row],[Code association]]&amp;"_"&amp;Clef_répartition[[#This Row],[Nom association]]</f>
        <v>SIECGE_Service intercommunal des eaux de Chéserex-Grens-Eysins</v>
      </c>
      <c r="E13155">
        <f>COUNTIFS(D$2:D13155,Clef_répartition[[#This Row],[Code_Nom]],J$2:J13155,Clef_répartition[[#This Row],[Année]])</f>
        <v>2</v>
      </c>
      <c r="F13155">
        <f>IF(Clef_répartition[[#This Row],[Code_Nom]]=D13154,F13154-1,(COUNTIFS(Clef_répartition[Code_Nom],Clef_répartition[[#This Row],[Code_Nom]],Clef_répartition[Année],Clef_répartition[[#This Row],[Année]])))</f>
        <v>2</v>
      </c>
      <c r="G13155" t="str">
        <f>Clef_répartition[[#This Row],[Code_Nom]]&amp;"_"&amp;Clef_répartition[[#This Row],[Nombre]]&amp;"_"&amp;Clef_répartition[[#This Row],[Année]]</f>
        <v>SIECGE_Service intercommunal des eaux de Chéserex-Grens-Eysins_2_2022</v>
      </c>
      <c r="H13155" s="18">
        <v>5716</v>
      </c>
      <c r="I13155" s="18" t="s">
        <v>110</v>
      </c>
      <c r="J13155" s="18">
        <v>2022</v>
      </c>
      <c r="K13155" s="19">
        <v>0.45</v>
      </c>
    </row>
    <row r="13156" spans="1:11" x14ac:dyDescent="0.25">
      <c r="A13156" s="60" t="s">
        <v>713</v>
      </c>
      <c r="B13156" t="s">
        <v>679</v>
      </c>
      <c r="C13156" t="s">
        <v>680</v>
      </c>
      <c r="D13156" t="str">
        <f>Clef_répartition[[#This Row],[Code association]]&amp;"_"&amp;Clef_répartition[[#This Row],[Nom association]]</f>
        <v>SIECGE_Service intercommunal des eaux de Chéserex-Grens-Eysins</v>
      </c>
      <c r="E13156">
        <f>COUNTIFS(D$2:D13156,Clef_répartition[[#This Row],[Code_Nom]],J$2:J13156,Clef_répartition[[#This Row],[Année]])</f>
        <v>3</v>
      </c>
      <c r="F13156">
        <f>IF(Clef_répartition[[#This Row],[Code_Nom]]=D13155,F13155-1,(COUNTIFS(Clef_répartition[Code_Nom],Clef_répartition[[#This Row],[Code_Nom]],Clef_répartition[Année],Clef_répartition[[#This Row],[Année]])))</f>
        <v>1</v>
      </c>
      <c r="G13156" t="str">
        <f>Clef_répartition[[#This Row],[Code_Nom]]&amp;"_"&amp;Clef_répartition[[#This Row],[Nombre]]&amp;"_"&amp;Clef_répartition[[#This Row],[Année]]</f>
        <v>SIECGE_Service intercommunal des eaux de Chéserex-Grens-Eysins_3_2022</v>
      </c>
      <c r="H13156" s="18">
        <v>5722</v>
      </c>
      <c r="I13156" s="18" t="s">
        <v>133</v>
      </c>
      <c r="J13156" s="18">
        <v>2022</v>
      </c>
      <c r="K13156" s="19">
        <v>0.12</v>
      </c>
    </row>
    <row r="13157" spans="1:11" x14ac:dyDescent="0.25">
      <c r="A13157" s="60" t="s">
        <v>713</v>
      </c>
      <c r="B13157" t="s">
        <v>567</v>
      </c>
      <c r="C13157" t="s">
        <v>568</v>
      </c>
      <c r="D13157" t="str">
        <f>Clef_répartition[[#This Row],[Code association]]&amp;"_"&amp;Clef_répartition[[#This Row],[Nom association]]</f>
        <v>SIEMV_Service intercommunal d'épuration des eaux usées de Mézières et environs</v>
      </c>
      <c r="E13157">
        <f>COUNTIFS(D$2:D13157,Clef_répartition[[#This Row],[Code_Nom]],J$2:J13157,Clef_répartition[[#This Row],[Année]])</f>
        <v>1</v>
      </c>
      <c r="F13157">
        <f>IF(Clef_répartition[[#This Row],[Code_Nom]]=D13156,F13156-1,(COUNTIFS(Clef_répartition[Code_Nom],Clef_répartition[[#This Row],[Code_Nom]],Clef_répartition[Année],Clef_répartition[[#This Row],[Année]])))</f>
        <v>6</v>
      </c>
      <c r="G13157" t="str">
        <f>Clef_répartition[[#This Row],[Code_Nom]]&amp;"_"&amp;Clef_répartition[[#This Row],[Nombre]]&amp;"_"&amp;Clef_répartition[[#This Row],[Année]]</f>
        <v>SIEMV_Service intercommunal d'épuration des eaux usées de Mézières et environs_1_2022</v>
      </c>
      <c r="H13157" s="18">
        <v>5785</v>
      </c>
      <c r="I13157" s="18" t="s">
        <v>74</v>
      </c>
      <c r="J13157" s="18">
        <v>2022</v>
      </c>
      <c r="K13157" s="19">
        <v>0.08</v>
      </c>
    </row>
    <row r="13158" spans="1:11" x14ac:dyDescent="0.25">
      <c r="A13158" s="60" t="s">
        <v>713</v>
      </c>
      <c r="B13158" t="s">
        <v>567</v>
      </c>
      <c r="C13158" t="s">
        <v>568</v>
      </c>
      <c r="D13158" t="str">
        <f>Clef_répartition[[#This Row],[Code association]]&amp;"_"&amp;Clef_répartition[[#This Row],[Nom association]]</f>
        <v>SIEMV_Service intercommunal d'épuration des eaux usées de Mézières et environs</v>
      </c>
      <c r="E13158">
        <f>COUNTIFS(D$2:D13158,Clef_répartition[[#This Row],[Code_Nom]],J$2:J13158,Clef_répartition[[#This Row],[Année]])</f>
        <v>2</v>
      </c>
      <c r="F13158">
        <f>IF(Clef_répartition[[#This Row],[Code_Nom]]=D13157,F13157-1,(COUNTIFS(Clef_répartition[Code_Nom],Clef_répartition[[#This Row],[Code_Nom]],Clef_répartition[Année],Clef_répartition[[#This Row],[Année]])))</f>
        <v>5</v>
      </c>
      <c r="G13158" t="str">
        <f>Clef_répartition[[#This Row],[Code_Nom]]&amp;"_"&amp;Clef_répartition[[#This Row],[Nombre]]&amp;"_"&amp;Clef_répartition[[#This Row],[Année]]</f>
        <v>SIEMV_Service intercommunal d'épuration des eaux usées de Mézières et environs_2_2022</v>
      </c>
      <c r="H13158" s="18">
        <v>5806</v>
      </c>
      <c r="I13158" s="18" t="s">
        <v>140</v>
      </c>
      <c r="J13158" s="18">
        <v>2022</v>
      </c>
      <c r="K13158" s="19">
        <v>0.51</v>
      </c>
    </row>
    <row r="13159" spans="1:11" x14ac:dyDescent="0.25">
      <c r="A13159" s="60" t="s">
        <v>713</v>
      </c>
      <c r="B13159" t="s">
        <v>567</v>
      </c>
      <c r="C13159" t="s">
        <v>568</v>
      </c>
      <c r="D13159" t="str">
        <f>Clef_répartition[[#This Row],[Code association]]&amp;"_"&amp;Clef_répartition[[#This Row],[Nom association]]</f>
        <v>SIEMV_Service intercommunal d'épuration des eaux usées de Mézières et environs</v>
      </c>
      <c r="E13159">
        <f>COUNTIFS(D$2:D13159,Clef_répartition[[#This Row],[Code_Nom]],J$2:J13159,Clef_répartition[[#This Row],[Année]])</f>
        <v>3</v>
      </c>
      <c r="F13159">
        <f>IF(Clef_répartition[[#This Row],[Code_Nom]]=D13158,F13158-1,(COUNTIFS(Clef_répartition[Code_Nom],Clef_répartition[[#This Row],[Code_Nom]],Clef_répartition[Année],Clef_répartition[[#This Row],[Année]])))</f>
        <v>4</v>
      </c>
      <c r="G13159" t="str">
        <f>Clef_répartition[[#This Row],[Code_Nom]]&amp;"_"&amp;Clef_répartition[[#This Row],[Nombre]]&amp;"_"&amp;Clef_répartition[[#This Row],[Année]]</f>
        <v>SIEMV_Service intercommunal d'épuration des eaux usées de Mézières et environs_3_2022</v>
      </c>
      <c r="H13159" s="18">
        <v>5792</v>
      </c>
      <c r="I13159" s="18" t="s">
        <v>187</v>
      </c>
      <c r="J13159" s="18">
        <v>2022</v>
      </c>
      <c r="K13159" s="19">
        <v>0.11</v>
      </c>
    </row>
    <row r="13160" spans="1:11" x14ac:dyDescent="0.25">
      <c r="A13160" s="60" t="s">
        <v>713</v>
      </c>
      <c r="B13160" t="s">
        <v>567</v>
      </c>
      <c r="C13160" t="s">
        <v>568</v>
      </c>
      <c r="D13160" t="str">
        <f>Clef_répartition[[#This Row],[Code association]]&amp;"_"&amp;Clef_répartition[[#This Row],[Nom association]]</f>
        <v>SIEMV_Service intercommunal d'épuration des eaux usées de Mézières et environs</v>
      </c>
      <c r="E13160">
        <f>COUNTIFS(D$2:D13160,Clef_répartition[[#This Row],[Code_Nom]],J$2:J13160,Clef_répartition[[#This Row],[Année]])</f>
        <v>4</v>
      </c>
      <c r="F13160">
        <f>IF(Clef_répartition[[#This Row],[Code_Nom]]=D13159,F13159-1,(COUNTIFS(Clef_répartition[Code_Nom],Clef_répartition[[#This Row],[Code_Nom]],Clef_répartition[Année],Clef_répartition[[#This Row],[Année]])))</f>
        <v>3</v>
      </c>
      <c r="G13160" t="str">
        <f>Clef_répartition[[#This Row],[Code_Nom]]&amp;"_"&amp;Clef_répartition[[#This Row],[Nombre]]&amp;"_"&amp;Clef_répartition[[#This Row],[Année]]</f>
        <v>SIEMV_Service intercommunal d'épuration des eaux usées de Mézières et environs_4_2022</v>
      </c>
      <c r="H13160" s="18">
        <v>5798</v>
      </c>
      <c r="I13160" s="18" t="s">
        <v>236</v>
      </c>
      <c r="J13160" s="18">
        <v>2022</v>
      </c>
      <c r="K13160" s="19">
        <v>0.09</v>
      </c>
    </row>
    <row r="13161" spans="1:11" x14ac:dyDescent="0.25">
      <c r="A13161" s="60" t="s">
        <v>713</v>
      </c>
      <c r="B13161" t="s">
        <v>567</v>
      </c>
      <c r="C13161" t="s">
        <v>568</v>
      </c>
      <c r="D13161" t="str">
        <f>Clef_répartition[[#This Row],[Code association]]&amp;"_"&amp;Clef_répartition[[#This Row],[Nom association]]</f>
        <v>SIEMV_Service intercommunal d'épuration des eaux usées de Mézières et environs</v>
      </c>
      <c r="E13161">
        <f>COUNTIFS(D$2:D13161,Clef_répartition[[#This Row],[Code_Nom]],J$2:J13161,Clef_répartition[[#This Row],[Année]])</f>
        <v>5</v>
      </c>
      <c r="F13161">
        <f>IF(Clef_répartition[[#This Row],[Code_Nom]]=D13160,F13160-1,(COUNTIFS(Clef_répartition[Code_Nom],Clef_répartition[[#This Row],[Code_Nom]],Clef_répartition[Année],Clef_répartition[[#This Row],[Année]])))</f>
        <v>2</v>
      </c>
      <c r="G13161" t="str">
        <f>Clef_répartition[[#This Row],[Code_Nom]]&amp;"_"&amp;Clef_répartition[[#This Row],[Nombre]]&amp;"_"&amp;Clef_répartition[[#This Row],[Année]]</f>
        <v>SIEMV_Service intercommunal d'épuration des eaux usées de Mézières et environs_5_2022</v>
      </c>
      <c r="H13161" s="18">
        <v>5692</v>
      </c>
      <c r="I13161" s="18" t="s">
        <v>289</v>
      </c>
      <c r="J13161" s="18">
        <v>2022</v>
      </c>
      <c r="K13161" s="19">
        <v>0.11</v>
      </c>
    </row>
    <row r="13162" spans="1:11" x14ac:dyDescent="0.25">
      <c r="A13162" s="60" t="s">
        <v>713</v>
      </c>
      <c r="B13162" t="s">
        <v>567</v>
      </c>
      <c r="C13162" t="s">
        <v>568</v>
      </c>
      <c r="D13162" t="str">
        <f>Clef_répartition[[#This Row],[Code association]]&amp;"_"&amp;Clef_répartition[[#This Row],[Nom association]]</f>
        <v>SIEMV_Service intercommunal d'épuration des eaux usées de Mézières et environs</v>
      </c>
      <c r="E13162">
        <f>COUNTIFS(D$2:D13162,Clef_répartition[[#This Row],[Code_Nom]],J$2:J13162,Clef_répartition[[#This Row],[Année]])</f>
        <v>6</v>
      </c>
      <c r="F13162">
        <f>IF(Clef_répartition[[#This Row],[Code_Nom]]=D13161,F13161-1,(COUNTIFS(Clef_répartition[Code_Nom],Clef_répartition[[#This Row],[Code_Nom]],Clef_répartition[Année],Clef_répartition[[#This Row],[Année]])))</f>
        <v>1</v>
      </c>
      <c r="G13162" t="str">
        <f>Clef_répartition[[#This Row],[Code_Nom]]&amp;"_"&amp;Clef_répartition[[#This Row],[Nombre]]&amp;"_"&amp;Clef_répartition[[#This Row],[Année]]</f>
        <v>SIEMV_Service intercommunal d'épuration des eaux usées de Mézières et environs_6_2022</v>
      </c>
      <c r="H13162" s="18">
        <v>5803</v>
      </c>
      <c r="I13162" s="18" t="s">
        <v>294</v>
      </c>
      <c r="J13162" s="18">
        <v>2022</v>
      </c>
      <c r="K13162" s="19">
        <v>0.1</v>
      </c>
    </row>
    <row r="13163" spans="1:11" x14ac:dyDescent="0.25">
      <c r="A13163" s="60" t="s">
        <v>713</v>
      </c>
      <c r="B13163" t="s">
        <v>642</v>
      </c>
      <c r="C13163" t="s">
        <v>643</v>
      </c>
      <c r="D13163" t="str">
        <f>Clef_répartition[[#This Row],[Code association]]&amp;"_"&amp;Clef_répartition[[#This Row],[Nom association]]</f>
        <v>SIGE_Service intercommunal de gestion</v>
      </c>
      <c r="E13163">
        <f>COUNTIFS(D$2:D13163,Clef_répartition[[#This Row],[Code_Nom]],J$2:J13163,Clef_répartition[[#This Row],[Année]])</f>
        <v>1</v>
      </c>
      <c r="F13163">
        <f>IF(Clef_répartition[[#This Row],[Code_Nom]]=D13162,F13162-1,(COUNTIFS(Clef_répartition[Code_Nom],Clef_répartition[[#This Row],[Code_Nom]],Clef_répartition[Année],Clef_répartition[[#This Row],[Année]])))</f>
        <v>8</v>
      </c>
      <c r="G13163" t="str">
        <f>Clef_répartition[[#This Row],[Code_Nom]]&amp;"_"&amp;Clef_répartition[[#This Row],[Nombre]]&amp;"_"&amp;Clef_répartition[[#This Row],[Année]]</f>
        <v>SIGE_Service intercommunal de gestion_1_2022</v>
      </c>
      <c r="H13163" s="18">
        <v>5882</v>
      </c>
      <c r="I13163" s="18" t="s">
        <v>50</v>
      </c>
      <c r="J13163" s="18">
        <v>2022</v>
      </c>
      <c r="K13163" s="19">
        <v>0.05</v>
      </c>
    </row>
    <row r="13164" spans="1:11" x14ac:dyDescent="0.25">
      <c r="A13164" s="60" t="s">
        <v>713</v>
      </c>
      <c r="B13164" t="s">
        <v>642</v>
      </c>
      <c r="C13164" t="s">
        <v>643</v>
      </c>
      <c r="D13164" t="str">
        <f>Clef_répartition[[#This Row],[Code association]]&amp;"_"&amp;Clef_répartition[[#This Row],[Nom association]]</f>
        <v>SIGE_Service intercommunal de gestion</v>
      </c>
      <c r="E13164">
        <f>COUNTIFS(D$2:D13164,Clef_répartition[[#This Row],[Code_Nom]],J$2:J13164,Clef_répartition[[#This Row],[Année]])</f>
        <v>2</v>
      </c>
      <c r="F13164">
        <f>IF(Clef_répartition[[#This Row],[Code_Nom]]=D13163,F13163-1,(COUNTIFS(Clef_répartition[Code_Nom],Clef_répartition[[#This Row],[Code_Nom]],Clef_répartition[Année],Clef_répartition[[#This Row],[Année]])))</f>
        <v>7</v>
      </c>
      <c r="G13164" t="str">
        <f>Clef_répartition[[#This Row],[Code_Nom]]&amp;"_"&amp;Clef_répartition[[#This Row],[Nombre]]&amp;"_"&amp;Clef_répartition[[#This Row],[Année]]</f>
        <v>SIGE_Service intercommunal de gestion_2_2022</v>
      </c>
      <c r="H13164" s="18">
        <v>5883</v>
      </c>
      <c r="I13164" s="18" t="s">
        <v>77</v>
      </c>
      <c r="J13164" s="18">
        <v>2022</v>
      </c>
      <c r="K13164" s="19">
        <v>0.03</v>
      </c>
    </row>
    <row r="13165" spans="1:11" x14ac:dyDescent="0.25">
      <c r="A13165" s="60" t="s">
        <v>713</v>
      </c>
      <c r="B13165" t="s">
        <v>642</v>
      </c>
      <c r="C13165" t="s">
        <v>643</v>
      </c>
      <c r="D13165" t="str">
        <f>Clef_répartition[[#This Row],[Code association]]&amp;"_"&amp;Clef_répartition[[#This Row],[Nom association]]</f>
        <v>SIGE_Service intercommunal de gestion</v>
      </c>
      <c r="E13165">
        <f>COUNTIFS(D$2:D13165,Clef_répartition[[#This Row],[Code_Nom]],J$2:J13165,Clef_répartition[[#This Row],[Année]])</f>
        <v>3</v>
      </c>
      <c r="F13165">
        <f>IF(Clef_répartition[[#This Row],[Code_Nom]]=D13164,F13164-1,(COUNTIFS(Clef_répartition[Code_Nom],Clef_répartition[[#This Row],[Code_Nom]],Clef_répartition[Année],Clef_répartition[[#This Row],[Année]])))</f>
        <v>6</v>
      </c>
      <c r="G13165" t="str">
        <f>Clef_répartition[[#This Row],[Code_Nom]]&amp;"_"&amp;Clef_répartition[[#This Row],[Nombre]]&amp;"_"&amp;Clef_répartition[[#This Row],[Année]]</f>
        <v>SIGE_Service intercommunal de gestion_3_2022</v>
      </c>
      <c r="H13165" s="18">
        <v>5884</v>
      </c>
      <c r="I13165" s="18" t="s">
        <v>78</v>
      </c>
      <c r="J13165" s="18">
        <v>2022</v>
      </c>
      <c r="K13165" s="19">
        <v>0.05</v>
      </c>
    </row>
    <row r="13166" spans="1:11" x14ac:dyDescent="0.25">
      <c r="A13166" s="60" t="s">
        <v>713</v>
      </c>
      <c r="B13166" t="s">
        <v>642</v>
      </c>
      <c r="C13166" t="s">
        <v>643</v>
      </c>
      <c r="D13166" t="str">
        <f>Clef_répartition[[#This Row],[Code association]]&amp;"_"&amp;Clef_répartition[[#This Row],[Nom association]]</f>
        <v>SIGE_Service intercommunal de gestion</v>
      </c>
      <c r="E13166">
        <f>COUNTIFS(D$2:D13166,Clef_répartition[[#This Row],[Code_Nom]],J$2:J13166,Clef_répartition[[#This Row],[Année]])</f>
        <v>4</v>
      </c>
      <c r="F13166">
        <f>IF(Clef_répartition[[#This Row],[Code_Nom]]=D13165,F13165-1,(COUNTIFS(Clef_répartition[Code_Nom],Clef_répartition[[#This Row],[Code_Nom]],Clef_répartition[Année],Clef_répartition[[#This Row],[Année]])))</f>
        <v>5</v>
      </c>
      <c r="G13166" t="str">
        <f>Clef_répartition[[#This Row],[Code_Nom]]&amp;"_"&amp;Clef_répartition[[#This Row],[Nombre]]&amp;"_"&amp;Clef_répartition[[#This Row],[Année]]</f>
        <v>SIGE_Service intercommunal de gestion_4_2022</v>
      </c>
      <c r="H13166" s="18">
        <v>5885</v>
      </c>
      <c r="I13166" s="18" t="s">
        <v>138</v>
      </c>
      <c r="J13166" s="18">
        <v>2022</v>
      </c>
      <c r="K13166" s="19">
        <v>0.03</v>
      </c>
    </row>
    <row r="13167" spans="1:11" x14ac:dyDescent="0.25">
      <c r="A13167" s="60" t="s">
        <v>713</v>
      </c>
      <c r="B13167" t="s">
        <v>642</v>
      </c>
      <c r="C13167" t="s">
        <v>643</v>
      </c>
      <c r="D13167" t="str">
        <f>Clef_répartition[[#This Row],[Code association]]&amp;"_"&amp;Clef_répartition[[#This Row],[Nom association]]</f>
        <v>SIGE_Service intercommunal de gestion</v>
      </c>
      <c r="E13167">
        <f>COUNTIFS(D$2:D13167,Clef_répartition[[#This Row],[Code_Nom]],J$2:J13167,Clef_répartition[[#This Row],[Année]])</f>
        <v>5</v>
      </c>
      <c r="F13167">
        <f>IF(Clef_répartition[[#This Row],[Code_Nom]]=D13166,F13166-1,(COUNTIFS(Clef_répartition[Code_Nom],Clef_répartition[[#This Row],[Code_Nom]],Clef_répartition[Année],Clef_répartition[[#This Row],[Année]])))</f>
        <v>4</v>
      </c>
      <c r="G13167" t="str">
        <f>Clef_répartition[[#This Row],[Code_Nom]]&amp;"_"&amp;Clef_répartition[[#This Row],[Nombre]]&amp;"_"&amp;Clef_répartition[[#This Row],[Année]]</f>
        <v>SIGE_Service intercommunal de gestion_5_2022</v>
      </c>
      <c r="H13167" s="18">
        <v>5889</v>
      </c>
      <c r="I13167" s="18" t="s">
        <v>150</v>
      </c>
      <c r="J13167" s="18">
        <v>2022</v>
      </c>
      <c r="K13167" s="19">
        <v>0.18</v>
      </c>
    </row>
    <row r="13168" spans="1:11" x14ac:dyDescent="0.25">
      <c r="A13168" s="60" t="s">
        <v>713</v>
      </c>
      <c r="B13168" t="s">
        <v>642</v>
      </c>
      <c r="C13168" t="s">
        <v>643</v>
      </c>
      <c r="D13168" t="str">
        <f>Clef_répartition[[#This Row],[Code association]]&amp;"_"&amp;Clef_répartition[[#This Row],[Nom association]]</f>
        <v>SIGE_Service intercommunal de gestion</v>
      </c>
      <c r="E13168">
        <f>COUNTIFS(D$2:D13168,Clef_répartition[[#This Row],[Code_Nom]],J$2:J13168,Clef_répartition[[#This Row],[Année]])</f>
        <v>6</v>
      </c>
      <c r="F13168">
        <f>IF(Clef_répartition[[#This Row],[Code_Nom]]=D13167,F13167-1,(COUNTIFS(Clef_répartition[Code_Nom],Clef_répartition[[#This Row],[Code_Nom]],Clef_répartition[Année],Clef_répartition[[#This Row],[Année]])))</f>
        <v>3</v>
      </c>
      <c r="G13168" t="str">
        <f>Clef_répartition[[#This Row],[Code_Nom]]&amp;"_"&amp;Clef_répartition[[#This Row],[Nombre]]&amp;"_"&amp;Clef_répartition[[#This Row],[Année]]</f>
        <v>SIGE_Service intercommunal de gestion_6_2022</v>
      </c>
      <c r="H13168" s="18">
        <v>5886</v>
      </c>
      <c r="I13168" s="18" t="s">
        <v>188</v>
      </c>
      <c r="J13168" s="18">
        <v>2022</v>
      </c>
      <c r="K13168" s="19">
        <v>0.37</v>
      </c>
    </row>
    <row r="13169" spans="1:11" x14ac:dyDescent="0.25">
      <c r="A13169" s="60" t="s">
        <v>713</v>
      </c>
      <c r="B13169" t="s">
        <v>642</v>
      </c>
      <c r="C13169" t="s">
        <v>643</v>
      </c>
      <c r="D13169" t="str">
        <f>Clef_répartition[[#This Row],[Code association]]&amp;"_"&amp;Clef_répartition[[#This Row],[Nom association]]</f>
        <v>SIGE_Service intercommunal de gestion</v>
      </c>
      <c r="E13169">
        <f>COUNTIFS(D$2:D13169,Clef_répartition[[#This Row],[Code_Nom]],J$2:J13169,Clef_répartition[[#This Row],[Année]])</f>
        <v>7</v>
      </c>
      <c r="F13169">
        <f>IF(Clef_répartition[[#This Row],[Code_Nom]]=D13168,F13168-1,(COUNTIFS(Clef_répartition[Code_Nom],Clef_répartition[[#This Row],[Code_Nom]],Clef_répartition[Année],Clef_répartition[[#This Row],[Année]])))</f>
        <v>2</v>
      </c>
      <c r="G13169" t="str">
        <f>Clef_répartition[[#This Row],[Code_Nom]]&amp;"_"&amp;Clef_répartition[[#This Row],[Nombre]]&amp;"_"&amp;Clef_répartition[[#This Row],[Année]]</f>
        <v>SIGE_Service intercommunal de gestion_7_2022</v>
      </c>
      <c r="H13169" s="18">
        <v>5890</v>
      </c>
      <c r="I13169" s="18" t="s">
        <v>277</v>
      </c>
      <c r="J13169" s="18">
        <v>2022</v>
      </c>
      <c r="K13169" s="19">
        <v>0.28000000000000003</v>
      </c>
    </row>
    <row r="13170" spans="1:11" x14ac:dyDescent="0.25">
      <c r="A13170" s="60" t="s">
        <v>713</v>
      </c>
      <c r="B13170" t="s">
        <v>642</v>
      </c>
      <c r="C13170" t="s">
        <v>643</v>
      </c>
      <c r="D13170" t="str">
        <f>Clef_répartition[[#This Row],[Code association]]&amp;"_"&amp;Clef_répartition[[#This Row],[Nom association]]</f>
        <v>SIGE_Service intercommunal de gestion</v>
      </c>
      <c r="E13170">
        <f>COUNTIFS(D$2:D13170,Clef_répartition[[#This Row],[Code_Nom]],J$2:J13170,Clef_répartition[[#This Row],[Année]])</f>
        <v>8</v>
      </c>
      <c r="F13170">
        <f>IF(Clef_répartition[[#This Row],[Code_Nom]]=D13169,F13169-1,(COUNTIFS(Clef_répartition[Code_Nom],Clef_répartition[[#This Row],[Code_Nom]],Clef_répartition[Année],Clef_répartition[[#This Row],[Année]])))</f>
        <v>1</v>
      </c>
      <c r="G13170" t="str">
        <f>Clef_répartition[[#This Row],[Code_Nom]]&amp;"_"&amp;Clef_répartition[[#This Row],[Nombre]]&amp;"_"&amp;Clef_répartition[[#This Row],[Année]]</f>
        <v>SIGE_Service intercommunal de gestion_8_2022</v>
      </c>
      <c r="H13170" s="18">
        <v>5891</v>
      </c>
      <c r="I13170" s="18" t="s">
        <v>278</v>
      </c>
      <c r="J13170" s="18">
        <v>2022</v>
      </c>
      <c r="K13170" s="19">
        <v>0.01</v>
      </c>
    </row>
    <row r="13171" spans="1:11" x14ac:dyDescent="0.25">
      <c r="A13171" t="s">
        <v>713</v>
      </c>
      <c r="B13171" t="s">
        <v>672</v>
      </c>
      <c r="C13171" t="s">
        <v>673</v>
      </c>
      <c r="D13171" t="str">
        <f>Clef_répartition[[#This Row],[Code association]]&amp;"_"&amp;Clef_répartition[[#This Row],[Nom association]]</f>
        <v>SIT_Association de communes de la région lausannoise pour la réglementation du service des taxis</v>
      </c>
      <c r="E13171">
        <f>COUNTIFS(D$2:D13171,Clef_répartition[[#This Row],[Code_Nom]],J$2:J13171,Clef_répartition[[#This Row],[Année]])</f>
        <v>1</v>
      </c>
      <c r="F13171">
        <f>IF(Clef_répartition[[#This Row],[Code_Nom]]=D13170,F13170-1,(COUNTIFS(Clef_répartition[Code_Nom],Clef_répartition[[#This Row],[Code_Nom]],Clef_répartition[Année],Clef_répartition[[#This Row],[Année]])))</f>
        <v>12</v>
      </c>
      <c r="G1317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taxis_1_2022</v>
      </c>
      <c r="H13171" s="18">
        <v>5581</v>
      </c>
      <c r="I13171" s="18" t="s">
        <v>17</v>
      </c>
      <c r="J13171" s="18">
        <v>2022</v>
      </c>
      <c r="K13171" s="19">
        <v>1.4965360467633687E-2</v>
      </c>
    </row>
    <row r="13172" spans="1:11" x14ac:dyDescent="0.25">
      <c r="A13172" t="s">
        <v>713</v>
      </c>
      <c r="B13172" t="s">
        <v>672</v>
      </c>
      <c r="C13172" t="s">
        <v>673</v>
      </c>
      <c r="D13172" t="str">
        <f>Clef_répartition[[#This Row],[Code association]]&amp;"_"&amp;Clef_répartition[[#This Row],[Nom association]]</f>
        <v>SIT_Association de communes de la région lausannoise pour la réglementation du service des taxis</v>
      </c>
      <c r="E13172">
        <f>COUNTIFS(D$2:D13172,Clef_répartition[[#This Row],[Code_Nom]],J$2:J13172,Clef_répartition[[#This Row],[Année]])</f>
        <v>2</v>
      </c>
      <c r="F13172">
        <f>IF(Clef_répartition[[#This Row],[Code_Nom]]=D13171,F13171-1,(COUNTIFS(Clef_répartition[Code_Nom],Clef_répartition[[#This Row],[Code_Nom]],Clef_répartition[Année],Clef_répartition[[#This Row],[Année]])))</f>
        <v>11</v>
      </c>
      <c r="G1317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taxis_2_2022</v>
      </c>
      <c r="H13172" s="18">
        <v>5624</v>
      </c>
      <c r="I13172" s="18" t="s">
        <v>44</v>
      </c>
      <c r="J13172" s="18">
        <v>2022</v>
      </c>
      <c r="K13172" s="19">
        <v>3.963829524015712E-2</v>
      </c>
    </row>
    <row r="13173" spans="1:11" x14ac:dyDescent="0.25">
      <c r="A13173" t="s">
        <v>713</v>
      </c>
      <c r="B13173" t="s">
        <v>672</v>
      </c>
      <c r="C13173" t="s">
        <v>673</v>
      </c>
      <c r="D13173" t="str">
        <f>Clef_répartition[[#This Row],[Code association]]&amp;"_"&amp;Clef_répartition[[#This Row],[Nom association]]</f>
        <v>SIT_Association de communes de la région lausannoise pour la réglementation du service des taxis</v>
      </c>
      <c r="E13173">
        <f>COUNTIFS(D$2:D13173,Clef_répartition[[#This Row],[Code_Nom]],J$2:J13173,Clef_répartition[[#This Row],[Année]])</f>
        <v>3</v>
      </c>
      <c r="F13173">
        <f>IF(Clef_répartition[[#This Row],[Code_Nom]]=D13172,F13172-1,(COUNTIFS(Clef_répartition[Code_Nom],Clef_répartition[[#This Row],[Code_Nom]],Clef_répartition[Année],Clef_répartition[[#This Row],[Année]])))</f>
        <v>10</v>
      </c>
      <c r="G1317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taxis_3_2022</v>
      </c>
      <c r="H13173" s="18">
        <v>5627</v>
      </c>
      <c r="I13173" s="18" t="s">
        <v>56</v>
      </c>
      <c r="J13173" s="18">
        <v>2022</v>
      </c>
      <c r="K13173" s="19">
        <v>3.3893390653511893E-2</v>
      </c>
    </row>
    <row r="13174" spans="1:11" x14ac:dyDescent="0.25">
      <c r="A13174" t="s">
        <v>713</v>
      </c>
      <c r="B13174" t="s">
        <v>672</v>
      </c>
      <c r="C13174" t="s">
        <v>673</v>
      </c>
      <c r="D13174" t="str">
        <f>Clef_répartition[[#This Row],[Code association]]&amp;"_"&amp;Clef_répartition[[#This Row],[Nom association]]</f>
        <v>SIT_Association de communes de la région lausannoise pour la réglementation du service des taxis</v>
      </c>
      <c r="E13174">
        <f>COUNTIFS(D$2:D13174,Clef_répartition[[#This Row],[Code_Nom]],J$2:J13174,Clef_répartition[[#This Row],[Année]])</f>
        <v>4</v>
      </c>
      <c r="F13174">
        <f>IF(Clef_répartition[[#This Row],[Code_Nom]]=D13173,F13173-1,(COUNTIFS(Clef_répartition[Code_Nom],Clef_répartition[[#This Row],[Code_Nom]],Clef_répartition[Année],Clef_répartition[[#This Row],[Année]])))</f>
        <v>9</v>
      </c>
      <c r="G1317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taxis_4_2022</v>
      </c>
      <c r="H13174" s="18">
        <v>5583</v>
      </c>
      <c r="I13174" s="18" t="s">
        <v>82</v>
      </c>
      <c r="J13174" s="18">
        <v>2022</v>
      </c>
      <c r="K13174" s="19">
        <v>3.4693656635635423E-2</v>
      </c>
    </row>
    <row r="13175" spans="1:11" x14ac:dyDescent="0.25">
      <c r="A13175" t="s">
        <v>713</v>
      </c>
      <c r="B13175" t="s">
        <v>672</v>
      </c>
      <c r="C13175" t="s">
        <v>673</v>
      </c>
      <c r="D13175" t="str">
        <f>Clef_répartition[[#This Row],[Code association]]&amp;"_"&amp;Clef_répartition[[#This Row],[Nom association]]</f>
        <v>SIT_Association de communes de la région lausannoise pour la réglementation du service des taxis</v>
      </c>
      <c r="E13175">
        <f>COUNTIFS(D$2:D13175,Clef_répartition[[#This Row],[Code_Nom]],J$2:J13175,Clef_répartition[[#This Row],[Année]])</f>
        <v>5</v>
      </c>
      <c r="F13175">
        <f>IF(Clef_répartition[[#This Row],[Code_Nom]]=D13174,F13174-1,(COUNTIFS(Clef_répartition[Code_Nom],Clef_répartition[[#This Row],[Code_Nom]],Clef_répartition[Année],Clef_répartition[[#This Row],[Année]])))</f>
        <v>8</v>
      </c>
      <c r="G1317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taxis_5_2022</v>
      </c>
      <c r="H13175" s="18">
        <v>5635</v>
      </c>
      <c r="I13175" s="18" t="s">
        <v>103</v>
      </c>
      <c r="J13175" s="18">
        <v>2022</v>
      </c>
      <c r="K13175" s="19">
        <v>5.1085578201837137E-2</v>
      </c>
    </row>
    <row r="13176" spans="1:11" x14ac:dyDescent="0.25">
      <c r="A13176" t="s">
        <v>713</v>
      </c>
      <c r="B13176" t="s">
        <v>672</v>
      </c>
      <c r="C13176" t="s">
        <v>673</v>
      </c>
      <c r="D13176" t="str">
        <f>Clef_répartition[[#This Row],[Code association]]&amp;"_"&amp;Clef_répartition[[#This Row],[Nom association]]</f>
        <v>SIT_Association de communes de la région lausannoise pour la réglementation du service des taxis</v>
      </c>
      <c r="E13176">
        <f>COUNTIFS(D$2:D13176,Clef_répartition[[#This Row],[Code_Nom]],J$2:J13176,Clef_répartition[[#This Row],[Année]])</f>
        <v>6</v>
      </c>
      <c r="F13176">
        <f>IF(Clef_répartition[[#This Row],[Code_Nom]]=D13175,F13175-1,(COUNTIFS(Clef_répartition[Code_Nom],Clef_répartition[[#This Row],[Code_Nom]],Clef_répartition[Année],Clef_répartition[[#This Row],[Année]])))</f>
        <v>7</v>
      </c>
      <c r="G1317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taxis_6_2022</v>
      </c>
      <c r="H13176" s="18">
        <v>5584</v>
      </c>
      <c r="I13176" s="18" t="s">
        <v>104</v>
      </c>
      <c r="J13176" s="18">
        <v>2022</v>
      </c>
      <c r="K13176" s="19">
        <v>3.7937246775739959E-2</v>
      </c>
    </row>
    <row r="13177" spans="1:11" x14ac:dyDescent="0.25">
      <c r="A13177" t="s">
        <v>713</v>
      </c>
      <c r="B13177" t="s">
        <v>672</v>
      </c>
      <c r="C13177" t="s">
        <v>673</v>
      </c>
      <c r="D13177" t="str">
        <f>Clef_répartition[[#This Row],[Code association]]&amp;"_"&amp;Clef_répartition[[#This Row],[Nom association]]</f>
        <v>SIT_Association de communes de la région lausannoise pour la réglementation du service des taxis</v>
      </c>
      <c r="E13177">
        <f>COUNTIFS(D$2:D13177,Clef_répartition[[#This Row],[Code_Nom]],J$2:J13177,Clef_répartition[[#This Row],[Année]])</f>
        <v>7</v>
      </c>
      <c r="F13177">
        <f>IF(Clef_répartition[[#This Row],[Code_Nom]]=D13176,F13176-1,(COUNTIFS(Clef_répartition[Code_Nom],Clef_répartition[[#This Row],[Code_Nom]],Clef_répartition[Année],Clef_répartition[[#This Row],[Année]])))</f>
        <v>6</v>
      </c>
      <c r="G1317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taxis_7_2022</v>
      </c>
      <c r="H13177" s="18">
        <v>5586</v>
      </c>
      <c r="I13177" s="18" t="s">
        <v>674</v>
      </c>
      <c r="J13177" s="18">
        <v>2022</v>
      </c>
      <c r="K13177" s="19">
        <v>0.54442829307518636</v>
      </c>
    </row>
    <row r="13178" spans="1:11" x14ac:dyDescent="0.25">
      <c r="A13178" t="s">
        <v>713</v>
      </c>
      <c r="B13178" t="s">
        <v>672</v>
      </c>
      <c r="C13178" t="s">
        <v>673</v>
      </c>
      <c r="D13178" t="str">
        <f>Clef_répartition[[#This Row],[Code association]]&amp;"_"&amp;Clef_répartition[[#This Row],[Nom association]]</f>
        <v>SIT_Association de communes de la région lausannoise pour la réglementation du service des taxis</v>
      </c>
      <c r="E13178">
        <f>COUNTIFS(D$2:D13178,Clef_répartition[[#This Row],[Code_Nom]],J$2:J13178,Clef_répartition[[#This Row],[Année]])</f>
        <v>8</v>
      </c>
      <c r="F13178">
        <f>IF(Clef_répartition[[#This Row],[Code_Nom]]=D13177,F13177-1,(COUNTIFS(Clef_répartition[Code_Nom],Clef_répartition[[#This Row],[Code_Nom]],Clef_répartition[Année],Clef_répartition[[#This Row],[Année]])))</f>
        <v>5</v>
      </c>
      <c r="G1317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taxis_8_2022</v>
      </c>
      <c r="H13178" s="18">
        <v>5587</v>
      </c>
      <c r="I13178" s="18" t="s">
        <v>156</v>
      </c>
      <c r="J13178" s="18">
        <v>2022</v>
      </c>
      <c r="K13178" s="19">
        <v>3.5633099310302174E-2</v>
      </c>
    </row>
    <row r="13179" spans="1:11" x14ac:dyDescent="0.25">
      <c r="A13179" t="s">
        <v>713</v>
      </c>
      <c r="B13179" t="s">
        <v>672</v>
      </c>
      <c r="C13179" t="s">
        <v>673</v>
      </c>
      <c r="D13179" t="str">
        <f>Clef_répartition[[#This Row],[Code association]]&amp;"_"&amp;Clef_répartition[[#This Row],[Nom association]]</f>
        <v>SIT_Association de communes de la région lausannoise pour la réglementation du service des taxis</v>
      </c>
      <c r="E13179">
        <f>COUNTIFS(D$2:D13179,Clef_répartition[[#This Row],[Code_Nom]],J$2:J13179,Clef_répartition[[#This Row],[Année]])</f>
        <v>9</v>
      </c>
      <c r="F13179">
        <f>IF(Clef_répartition[[#This Row],[Code_Nom]]=D13178,F13178-1,(COUNTIFS(Clef_répartition[Code_Nom],Clef_répartition[[#This Row],[Code_Nom]],Clef_répartition[Année],Clef_répartition[[#This Row],[Année]])))</f>
        <v>4</v>
      </c>
      <c r="G1317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taxis_9_2022</v>
      </c>
      <c r="H13179" s="18">
        <v>5588</v>
      </c>
      <c r="I13179" s="18" t="s">
        <v>210</v>
      </c>
      <c r="J13179" s="18">
        <v>2022</v>
      </c>
      <c r="K13179" s="19">
        <v>5.9729997216466154E-3</v>
      </c>
    </row>
    <row r="13180" spans="1:11" x14ac:dyDescent="0.25">
      <c r="A13180" t="s">
        <v>713</v>
      </c>
      <c r="B13180" t="s">
        <v>672</v>
      </c>
      <c r="C13180" t="s">
        <v>673</v>
      </c>
      <c r="D13180" t="str">
        <f>Clef_répartition[[#This Row],[Code association]]&amp;"_"&amp;Clef_répartition[[#This Row],[Nom association]]</f>
        <v>SIT_Association de communes de la région lausannoise pour la réglementation du service des taxis</v>
      </c>
      <c r="E13180">
        <f>COUNTIFS(D$2:D13180,Clef_répartition[[#This Row],[Code_Nom]],J$2:J13180,Clef_répartition[[#This Row],[Année]])</f>
        <v>10</v>
      </c>
      <c r="F13180">
        <f>IF(Clef_répartition[[#This Row],[Code_Nom]]=D13179,F13179-1,(COUNTIFS(Clef_répartition[Code_Nom],Clef_répartition[[#This Row],[Code_Nom]],Clef_répartition[Année],Clef_répartition[[#This Row],[Année]])))</f>
        <v>3</v>
      </c>
      <c r="G1318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taxis_10_2022</v>
      </c>
      <c r="H13180" s="18">
        <v>5589</v>
      </c>
      <c r="I13180" s="18" t="s">
        <v>223</v>
      </c>
      <c r="J13180" s="18">
        <v>2022</v>
      </c>
      <c r="K13180" s="19">
        <v>4.764095506139239E-2</v>
      </c>
    </row>
    <row r="13181" spans="1:11" x14ac:dyDescent="0.25">
      <c r="A13181" t="s">
        <v>713</v>
      </c>
      <c r="B13181" t="s">
        <v>672</v>
      </c>
      <c r="C13181" t="s">
        <v>673</v>
      </c>
      <c r="D13181" t="str">
        <f>Clef_répartition[[#This Row],[Code association]]&amp;"_"&amp;Clef_répartition[[#This Row],[Nom association]]</f>
        <v>SIT_Association de communes de la région lausannoise pour la réglementation du service des taxis</v>
      </c>
      <c r="E13181">
        <f>COUNTIFS(D$2:D13181,Clef_répartition[[#This Row],[Code_Nom]],J$2:J13181,Clef_répartition[[#This Row],[Année]])</f>
        <v>11</v>
      </c>
      <c r="F13181">
        <f>IF(Clef_répartition[[#This Row],[Code_Nom]]=D13180,F13180-1,(COUNTIFS(Clef_répartition[Code_Nom],Clef_répartition[[#This Row],[Code_Nom]],Clef_répartition[Année],Clef_répartition[[#This Row],[Année]])))</f>
        <v>2</v>
      </c>
      <c r="G1318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taxis_11_2022</v>
      </c>
      <c r="H13181" s="18">
        <v>5590</v>
      </c>
      <c r="I13181" s="18" t="s">
        <v>226</v>
      </c>
      <c r="J13181" s="18">
        <v>2022</v>
      </c>
      <c r="K13181" s="19">
        <v>7.3245600470107947E-2</v>
      </c>
    </row>
    <row r="13182" spans="1:11" x14ac:dyDescent="0.25">
      <c r="A13182" t="s">
        <v>713</v>
      </c>
      <c r="B13182" t="s">
        <v>672</v>
      </c>
      <c r="C13182" t="s">
        <v>673</v>
      </c>
      <c r="D13182" t="str">
        <f>Clef_répartition[[#This Row],[Code association]]&amp;"_"&amp;Clef_répartition[[#This Row],[Nom association]]</f>
        <v>SIT_Association de communes de la région lausannoise pour la réglementation du service des taxis</v>
      </c>
      <c r="E13182">
        <f>COUNTIFS(D$2:D13182,Clef_répartition[[#This Row],[Code_Nom]],J$2:J13182,Clef_répartition[[#This Row],[Année]])</f>
        <v>12</v>
      </c>
      <c r="F13182">
        <f>IF(Clef_répartition[[#This Row],[Code_Nom]]=D13181,F13181-1,(COUNTIFS(Clef_répartition[Code_Nom],Clef_répartition[[#This Row],[Code_Nom]],Clef_répartition[Année],Clef_répartition[[#This Row],[Année]])))</f>
        <v>1</v>
      </c>
      <c r="G1318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taxis_12_2022</v>
      </c>
      <c r="H13182" s="18">
        <v>5591</v>
      </c>
      <c r="I13182" s="18" t="s">
        <v>228</v>
      </c>
      <c r="J13182" s="18">
        <v>2022</v>
      </c>
      <c r="K13182" s="19">
        <v>8.0865524386849338E-2</v>
      </c>
    </row>
    <row r="13183" spans="1:11" x14ac:dyDescent="0.25">
      <c r="A13183" t="s">
        <v>713</v>
      </c>
      <c r="B13183" t="s">
        <v>452</v>
      </c>
      <c r="C13183" t="s">
        <v>453</v>
      </c>
      <c r="D13183" t="str">
        <f>Clef_répartition[[#This Row],[Code association]]&amp;"_"&amp;Clef_répartition[[#This Row],[Nom association]]</f>
        <v>SITSE_Services industriels de Terre Sainte et environs</v>
      </c>
      <c r="E13183">
        <f>COUNTIFS(D$2:D13183,Clef_répartition[[#This Row],[Code_Nom]],J$2:J13183,Clef_répartition[[#This Row],[Année]])</f>
        <v>1</v>
      </c>
      <c r="F13183">
        <f>IF(Clef_répartition[[#This Row],[Code_Nom]]=D13182,F13182-1,(COUNTIFS(Clef_répartition[Code_Nom],Clef_répartition[[#This Row],[Code_Nom]],Clef_répartition[Année],Clef_répartition[[#This Row],[Année]])))</f>
        <v>11</v>
      </c>
      <c r="G13183" t="str">
        <f>Clef_répartition[[#This Row],[Code_Nom]]&amp;"_"&amp;Clef_répartition[[#This Row],[Nombre]]&amp;"_"&amp;Clef_répartition[[#This Row],[Année]]</f>
        <v>SITSE_Services industriels de Terre Sainte et environs_1_2022</v>
      </c>
      <c r="H13183" s="18">
        <v>5705</v>
      </c>
      <c r="I13183" s="18" t="s">
        <v>27</v>
      </c>
      <c r="J13183" s="18">
        <v>2022</v>
      </c>
      <c r="K13183" s="19">
        <v>0.04</v>
      </c>
    </row>
    <row r="13184" spans="1:11" x14ac:dyDescent="0.25">
      <c r="A13184" t="s">
        <v>713</v>
      </c>
      <c r="B13184" t="s">
        <v>452</v>
      </c>
      <c r="C13184" t="s">
        <v>453</v>
      </c>
      <c r="D13184" t="str">
        <f>Clef_répartition[[#This Row],[Code association]]&amp;"_"&amp;Clef_répartition[[#This Row],[Nom association]]</f>
        <v>SITSE_Services industriels de Terre Sainte et environs</v>
      </c>
      <c r="E13184">
        <f>COUNTIFS(D$2:D13184,Clef_répartition[[#This Row],[Code_Nom]],J$2:J13184,Clef_répartition[[#This Row],[Année]])</f>
        <v>2</v>
      </c>
      <c r="F13184">
        <f>IF(Clef_répartition[[#This Row],[Code_Nom]]=D13183,F13183-1,(COUNTIFS(Clef_répartition[Code_Nom],Clef_répartition[[#This Row],[Code_Nom]],Clef_répartition[Année],Clef_répartition[[#This Row],[Année]])))</f>
        <v>10</v>
      </c>
      <c r="G13184" t="str">
        <f>Clef_répartition[[#This Row],[Code_Nom]]&amp;"_"&amp;Clef_répartition[[#This Row],[Nombre]]&amp;"_"&amp;Clef_répartition[[#This Row],[Année]]</f>
        <v>SITSE_Services industriels de Terre Sainte et environs_2_2022</v>
      </c>
      <c r="H13184" s="18">
        <v>5707</v>
      </c>
      <c r="I13184" s="18" t="s">
        <v>52</v>
      </c>
      <c r="J13184" s="18">
        <v>2022</v>
      </c>
      <c r="K13184" s="19">
        <v>0.06</v>
      </c>
    </row>
    <row r="13185" spans="1:11" x14ac:dyDescent="0.25">
      <c r="A13185" t="s">
        <v>713</v>
      </c>
      <c r="B13185" t="s">
        <v>452</v>
      </c>
      <c r="C13185" t="s">
        <v>453</v>
      </c>
      <c r="D13185" t="str">
        <f>Clef_répartition[[#This Row],[Code association]]&amp;"_"&amp;Clef_répartition[[#This Row],[Nom association]]</f>
        <v>SITSE_Services industriels de Terre Sainte et environs</v>
      </c>
      <c r="E13185">
        <f>COUNTIFS(D$2:D13185,Clef_répartition[[#This Row],[Code_Nom]],J$2:J13185,Clef_répartition[[#This Row],[Année]])</f>
        <v>3</v>
      </c>
      <c r="F13185">
        <f>IF(Clef_répartition[[#This Row],[Code_Nom]]=D13184,F13184-1,(COUNTIFS(Clef_répartition[Code_Nom],Clef_répartition[[#This Row],[Code_Nom]],Clef_répartition[Année],Clef_répartition[[#This Row],[Année]])))</f>
        <v>9</v>
      </c>
      <c r="G13185" t="str">
        <f>Clef_répartition[[#This Row],[Code_Nom]]&amp;"_"&amp;Clef_répartition[[#This Row],[Nombre]]&amp;"_"&amp;Clef_répartition[[#This Row],[Année]]</f>
        <v>SITSE_Services industriels de Terre Sainte et environs_3_2022</v>
      </c>
      <c r="H13185" s="18">
        <v>5708</v>
      </c>
      <c r="I13185" s="18" t="s">
        <v>53</v>
      </c>
      <c r="J13185" s="18">
        <v>2022</v>
      </c>
      <c r="K13185" s="19">
        <v>0.05</v>
      </c>
    </row>
    <row r="13186" spans="1:11" x14ac:dyDescent="0.25">
      <c r="A13186" t="s">
        <v>713</v>
      </c>
      <c r="B13186" t="s">
        <v>452</v>
      </c>
      <c r="C13186" t="s">
        <v>453</v>
      </c>
      <c r="D13186" t="str">
        <f>Clef_répartition[[#This Row],[Code association]]&amp;"_"&amp;Clef_répartition[[#This Row],[Nom association]]</f>
        <v>SITSE_Services industriels de Terre Sainte et environs</v>
      </c>
      <c r="E13186">
        <f>COUNTIFS(D$2:D13186,Clef_répartition[[#This Row],[Code_Nom]],J$2:J13186,Clef_répartition[[#This Row],[Année]])</f>
        <v>4</v>
      </c>
      <c r="F13186">
        <f>IF(Clef_répartition[[#This Row],[Code_Nom]]=D13185,F13185-1,(COUNTIFS(Clef_répartition[Code_Nom],Clef_répartition[[#This Row],[Code_Nom]],Clef_répartition[Année],Clef_répartition[[#This Row],[Année]])))</f>
        <v>8</v>
      </c>
      <c r="G13186" t="str">
        <f>Clef_répartition[[#This Row],[Code_Nom]]&amp;"_"&amp;Clef_répartition[[#This Row],[Nombre]]&amp;"_"&amp;Clef_répartition[[#This Row],[Année]]</f>
        <v>SITSE_Services industriels de Terre Sainte et environs_4_2022</v>
      </c>
      <c r="H13186" s="18">
        <v>5711</v>
      </c>
      <c r="I13186" s="18" t="s">
        <v>70</v>
      </c>
      <c r="J13186" s="18">
        <v>2022</v>
      </c>
      <c r="K13186" s="19">
        <v>0.14000000000000001</v>
      </c>
    </row>
    <row r="13187" spans="1:11" x14ac:dyDescent="0.25">
      <c r="A13187" t="s">
        <v>713</v>
      </c>
      <c r="B13187" t="s">
        <v>452</v>
      </c>
      <c r="C13187" t="s">
        <v>453</v>
      </c>
      <c r="D13187" t="str">
        <f>Clef_répartition[[#This Row],[Code association]]&amp;"_"&amp;Clef_répartition[[#This Row],[Nom association]]</f>
        <v>SITSE_Services industriels de Terre Sainte et environs</v>
      </c>
      <c r="E13187">
        <f>COUNTIFS(D$2:D13187,Clef_répartition[[#This Row],[Code_Nom]],J$2:J13187,Clef_répartition[[#This Row],[Année]])</f>
        <v>5</v>
      </c>
      <c r="F13187">
        <f>IF(Clef_répartition[[#This Row],[Code_Nom]]=D13186,F13186-1,(COUNTIFS(Clef_répartition[Code_Nom],Clef_répartition[[#This Row],[Code_Nom]],Clef_répartition[Année],Clef_répartition[[#This Row],[Année]])))</f>
        <v>7</v>
      </c>
      <c r="G13187" t="str">
        <f>Clef_répartition[[#This Row],[Code_Nom]]&amp;"_"&amp;Clef_répartition[[#This Row],[Nombre]]&amp;"_"&amp;Clef_répartition[[#This Row],[Année]]</f>
        <v>SITSE_Services industriels de Terre Sainte et environs_5_2022</v>
      </c>
      <c r="H13187" s="18">
        <v>5712</v>
      </c>
      <c r="I13187" s="18" t="s">
        <v>72</v>
      </c>
      <c r="J13187" s="18">
        <v>2022</v>
      </c>
      <c r="K13187" s="19">
        <v>0.15</v>
      </c>
    </row>
    <row r="13188" spans="1:11" x14ac:dyDescent="0.25">
      <c r="A13188" t="s">
        <v>713</v>
      </c>
      <c r="B13188" t="s">
        <v>452</v>
      </c>
      <c r="C13188" t="s">
        <v>453</v>
      </c>
      <c r="D13188" t="str">
        <f>Clef_répartition[[#This Row],[Code association]]&amp;"_"&amp;Clef_répartition[[#This Row],[Nom association]]</f>
        <v>SITSE_Services industriels de Terre Sainte et environs</v>
      </c>
      <c r="E13188">
        <f>COUNTIFS(D$2:D13188,Clef_répartition[[#This Row],[Code_Nom]],J$2:J13188,Clef_répartition[[#This Row],[Année]])</f>
        <v>6</v>
      </c>
      <c r="F13188">
        <f>IF(Clef_répartition[[#This Row],[Code_Nom]]=D13187,F13187-1,(COUNTIFS(Clef_répartition[Code_Nom],Clef_répartition[[#This Row],[Code_Nom]],Clef_répartition[Année],Clef_répartition[[#This Row],[Année]])))</f>
        <v>6</v>
      </c>
      <c r="G13188" t="str">
        <f>Clef_répartition[[#This Row],[Code_Nom]]&amp;"_"&amp;Clef_répartition[[#This Row],[Nombre]]&amp;"_"&amp;Clef_répartition[[#This Row],[Année]]</f>
        <v>SITSE_Services industriels de Terre Sainte et environs_6_2022</v>
      </c>
      <c r="H13188" s="18">
        <v>5713</v>
      </c>
      <c r="I13188" s="18" t="s">
        <v>80</v>
      </c>
      <c r="J13188" s="18">
        <v>2022</v>
      </c>
      <c r="K13188" s="19">
        <v>0.09</v>
      </c>
    </row>
    <row r="13189" spans="1:11" x14ac:dyDescent="0.25">
      <c r="A13189" t="s">
        <v>713</v>
      </c>
      <c r="B13189" t="s">
        <v>452</v>
      </c>
      <c r="C13189" t="s">
        <v>453</v>
      </c>
      <c r="D13189" t="str">
        <f>Clef_répartition[[#This Row],[Code association]]&amp;"_"&amp;Clef_répartition[[#This Row],[Nom association]]</f>
        <v>SITSE_Services industriels de Terre Sainte et environs</v>
      </c>
      <c r="E13189">
        <f>COUNTIFS(D$2:D13189,Clef_répartition[[#This Row],[Code_Nom]],J$2:J13189,Clef_répartition[[#This Row],[Année]])</f>
        <v>7</v>
      </c>
      <c r="F13189">
        <f>IF(Clef_répartition[[#This Row],[Code_Nom]]=D13188,F13188-1,(COUNTIFS(Clef_répartition[Code_Nom],Clef_répartition[[#This Row],[Code_Nom]],Clef_répartition[Année],Clef_répartition[[#This Row],[Année]])))</f>
        <v>5</v>
      </c>
      <c r="G13189" t="str">
        <f>Clef_répartition[[#This Row],[Code_Nom]]&amp;"_"&amp;Clef_répartition[[#This Row],[Nombre]]&amp;"_"&amp;Clef_répartition[[#This Row],[Année]]</f>
        <v>SITSE_Services industriels de Terre Sainte et environs_7_2022</v>
      </c>
      <c r="H13189" s="18">
        <v>5714</v>
      </c>
      <c r="I13189" s="18" t="s">
        <v>81</v>
      </c>
      <c r="J13189" s="18">
        <v>2022</v>
      </c>
      <c r="K13189" s="19">
        <v>0.06</v>
      </c>
    </row>
    <row r="13190" spans="1:11" x14ac:dyDescent="0.25">
      <c r="A13190" t="s">
        <v>713</v>
      </c>
      <c r="B13190" t="s">
        <v>452</v>
      </c>
      <c r="C13190" t="s">
        <v>453</v>
      </c>
      <c r="D13190" t="str">
        <f>Clef_répartition[[#This Row],[Code association]]&amp;"_"&amp;Clef_répartition[[#This Row],[Nom association]]</f>
        <v>SITSE_Services industriels de Terre Sainte et environs</v>
      </c>
      <c r="E13190">
        <f>COUNTIFS(D$2:D13190,Clef_répartition[[#This Row],[Code_Nom]],J$2:J13190,Clef_répartition[[#This Row],[Année]])</f>
        <v>8</v>
      </c>
      <c r="F13190">
        <f>IF(Clef_répartition[[#This Row],[Code_Nom]]=D13189,F13189-1,(COUNTIFS(Clef_répartition[Code_Nom],Clef_répartition[[#This Row],[Code_Nom]],Clef_répartition[Année],Clef_répartition[[#This Row],[Année]])))</f>
        <v>4</v>
      </c>
      <c r="G13190" t="str">
        <f>Clef_répartition[[#This Row],[Code_Nom]]&amp;"_"&amp;Clef_répartition[[#This Row],[Nombre]]&amp;"_"&amp;Clef_répartition[[#This Row],[Année]]</f>
        <v>SITSE_Services industriels de Terre Sainte et environs_8_2022</v>
      </c>
      <c r="H13190" s="18">
        <v>5717</v>
      </c>
      <c r="I13190" s="18" t="s">
        <v>118</v>
      </c>
      <c r="J13190" s="18">
        <v>2022</v>
      </c>
      <c r="K13190" s="19">
        <v>0.18</v>
      </c>
    </row>
    <row r="13191" spans="1:11" x14ac:dyDescent="0.25">
      <c r="A13191" t="s">
        <v>713</v>
      </c>
      <c r="B13191" t="s">
        <v>452</v>
      </c>
      <c r="C13191" t="s">
        <v>453</v>
      </c>
      <c r="D13191" t="str">
        <f>Clef_répartition[[#This Row],[Code association]]&amp;"_"&amp;Clef_répartition[[#This Row],[Nom association]]</f>
        <v>SITSE_Services industriels de Terre Sainte et environs</v>
      </c>
      <c r="E13191">
        <f>COUNTIFS(D$2:D13191,Clef_répartition[[#This Row],[Code_Nom]],J$2:J13191,Clef_répartition[[#This Row],[Année]])</f>
        <v>9</v>
      </c>
      <c r="F13191">
        <f>IF(Clef_répartition[[#This Row],[Code_Nom]]=D13190,F13190-1,(COUNTIFS(Clef_répartition[Code_Nom],Clef_répartition[[#This Row],[Code_Nom]],Clef_répartition[Année],Clef_répartition[[#This Row],[Année]])))</f>
        <v>3</v>
      </c>
      <c r="G13191" t="str">
        <f>Clef_répartition[[#This Row],[Code_Nom]]&amp;"_"&amp;Clef_répartition[[#This Row],[Nombre]]&amp;"_"&amp;Clef_répartition[[#This Row],[Année]]</f>
        <v>SITSE_Services industriels de Terre Sainte et environs_9_2022</v>
      </c>
      <c r="H13191" s="18">
        <v>5726</v>
      </c>
      <c r="I13191" s="18" t="s">
        <v>148</v>
      </c>
      <c r="J13191" s="18">
        <v>2022</v>
      </c>
      <c r="K13191" s="19">
        <v>0.04</v>
      </c>
    </row>
    <row r="13192" spans="1:11" x14ac:dyDescent="0.25">
      <c r="A13192" t="s">
        <v>713</v>
      </c>
      <c r="B13192" t="s">
        <v>452</v>
      </c>
      <c r="C13192" t="s">
        <v>453</v>
      </c>
      <c r="D13192" t="str">
        <f>Clef_répartition[[#This Row],[Code association]]&amp;"_"&amp;Clef_répartition[[#This Row],[Nom association]]</f>
        <v>SITSE_Services industriels de Terre Sainte et environs</v>
      </c>
      <c r="E13192">
        <f>COUNTIFS(D$2:D13192,Clef_répartition[[#This Row],[Code_Nom]],J$2:J13192,Clef_répartition[[#This Row],[Année]])</f>
        <v>10</v>
      </c>
      <c r="F13192">
        <f>IF(Clef_répartition[[#This Row],[Code_Nom]]=D13191,F13191-1,(COUNTIFS(Clef_répartition[Code_Nom],Clef_répartition[[#This Row],[Code_Nom]],Clef_répartition[Année],Clef_répartition[[#This Row],[Année]])))</f>
        <v>2</v>
      </c>
      <c r="G13192" t="str">
        <f>Clef_répartition[[#This Row],[Code_Nom]]&amp;"_"&amp;Clef_répartition[[#This Row],[Nombre]]&amp;"_"&amp;Clef_répartition[[#This Row],[Année]]</f>
        <v>SITSE_Services industriels de Terre Sainte et environs_10_2022</v>
      </c>
      <c r="H13192" s="18">
        <v>5723</v>
      </c>
      <c r="I13192" s="18" t="s">
        <v>176</v>
      </c>
      <c r="J13192" s="18">
        <v>2022</v>
      </c>
      <c r="K13192" s="19">
        <v>0.11</v>
      </c>
    </row>
    <row r="13193" spans="1:11" x14ac:dyDescent="0.25">
      <c r="A13193" t="s">
        <v>713</v>
      </c>
      <c r="B13193" t="s">
        <v>452</v>
      </c>
      <c r="C13193" t="s">
        <v>453</v>
      </c>
      <c r="D13193" t="str">
        <f>Clef_répartition[[#This Row],[Code association]]&amp;"_"&amp;Clef_répartition[[#This Row],[Nom association]]</f>
        <v>SITSE_Services industriels de Terre Sainte et environs</v>
      </c>
      <c r="E13193">
        <f>COUNTIFS(D$2:D13193,Clef_répartition[[#This Row],[Code_Nom]],J$2:J13193,Clef_répartition[[#This Row],[Année]])</f>
        <v>11</v>
      </c>
      <c r="F13193">
        <f>IF(Clef_répartition[[#This Row],[Code_Nom]]=D13192,F13192-1,(COUNTIFS(Clef_répartition[Code_Nom],Clef_répartition[[#This Row],[Code_Nom]],Clef_répartition[Année],Clef_répartition[[#This Row],[Année]])))</f>
        <v>1</v>
      </c>
      <c r="G13193" t="str">
        <f>Clef_répartition[[#This Row],[Code_Nom]]&amp;"_"&amp;Clef_répartition[[#This Row],[Nombre]]&amp;"_"&amp;Clef_répartition[[#This Row],[Année]]</f>
        <v>SITSE_Services industriels de Terre Sainte et environs_11_2022</v>
      </c>
      <c r="H13193" s="18">
        <v>5729</v>
      </c>
      <c r="I13193" s="18" t="s">
        <v>261</v>
      </c>
      <c r="J13193" s="18">
        <v>2022</v>
      </c>
      <c r="K13193" s="19">
        <v>0.08</v>
      </c>
    </row>
    <row r="13194" spans="1:11" x14ac:dyDescent="0.25">
      <c r="A13194" t="s">
        <v>713</v>
      </c>
      <c r="B13194" t="s">
        <v>711</v>
      </c>
      <c r="C13194" t="s">
        <v>712</v>
      </c>
      <c r="D13194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3194">
        <f>COUNTIFS(D$2:D13194,Clef_répartition[[#This Row],[Code_Nom]],J$2:J13194,Clef_répartition[[#This Row],[Année]])</f>
        <v>1</v>
      </c>
      <c r="F13194">
        <f>IF(Clef_répartition[[#This Row],[Code_Nom]]=D13193,F13193-1,(COUNTIFS(Clef_répartition[Code_Nom],Clef_répartition[[#This Row],[Code_Nom]],Clef_répartition[Année],Clef_répartition[[#This Row],[Année]])))</f>
        <v>3</v>
      </c>
      <c r="G13194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Joux_1_2022</v>
      </c>
      <c r="H13194" s="18">
        <v>5871</v>
      </c>
      <c r="I13194" s="18" t="s">
        <v>143</v>
      </c>
      <c r="J13194" s="18">
        <v>2022</v>
      </c>
      <c r="K13194" s="19">
        <v>0.21811460258780041</v>
      </c>
    </row>
    <row r="13195" spans="1:11" x14ac:dyDescent="0.25">
      <c r="A13195" t="s">
        <v>713</v>
      </c>
      <c r="B13195" t="s">
        <v>711</v>
      </c>
      <c r="C13195" t="s">
        <v>712</v>
      </c>
      <c r="D13195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3195">
        <f>COUNTIFS(D$2:D13195,Clef_répartition[[#This Row],[Code_Nom]],J$2:J13195,Clef_répartition[[#This Row],[Année]])</f>
        <v>2</v>
      </c>
      <c r="F13195">
        <f>IF(Clef_répartition[[#This Row],[Code_Nom]]=D13194,F13194-1,(COUNTIFS(Clef_répartition[Code_Nom],Clef_répartition[[#This Row],[Code_Nom]],Clef_répartition[Année],Clef_répartition[[#This Row],[Année]])))</f>
        <v>2</v>
      </c>
      <c r="G13195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Joux_2_2022</v>
      </c>
      <c r="H13195" s="18">
        <v>5872</v>
      </c>
      <c r="I13195" s="18" t="s">
        <v>154</v>
      </c>
      <c r="J13195" s="18">
        <v>2022</v>
      </c>
      <c r="K13195" s="19">
        <v>0.65590786293189252</v>
      </c>
    </row>
    <row r="13196" spans="1:11" x14ac:dyDescent="0.25">
      <c r="A13196" t="s">
        <v>713</v>
      </c>
      <c r="B13196" t="s">
        <v>711</v>
      </c>
      <c r="C13196" t="s">
        <v>712</v>
      </c>
      <c r="D13196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3196">
        <f>COUNTIFS(D$2:D13196,Clef_répartition[[#This Row],[Code_Nom]],J$2:J13196,Clef_répartition[[#This Row],[Année]])</f>
        <v>3</v>
      </c>
      <c r="F13196">
        <f>IF(Clef_répartition[[#This Row],[Code_Nom]]=D13195,F13195-1,(COUNTIFS(Clef_répartition[Code_Nom],Clef_répartition[[#This Row],[Code_Nom]],Clef_répartition[Année],Clef_répartition[[#This Row],[Année]])))</f>
        <v>1</v>
      </c>
      <c r="G13196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Joux_3_2022</v>
      </c>
      <c r="H13196" s="18">
        <v>5873</v>
      </c>
      <c r="I13196" s="18" t="s">
        <v>155</v>
      </c>
      <c r="J13196" s="18">
        <v>2022</v>
      </c>
      <c r="K13196" s="19">
        <v>0.12597753448030713</v>
      </c>
    </row>
    <row r="13197" spans="1:11" x14ac:dyDescent="0.25">
      <c r="A13197" s="66"/>
      <c r="B13197" t="s">
        <v>575</v>
      </c>
      <c r="C13197" t="s">
        <v>576</v>
      </c>
      <c r="D13197" t="str">
        <f>Clef_répartition[[#This Row],[Code association]]&amp;"_"&amp;Clef_répartition[[#This Row],[Nom association]]</f>
        <v>A3C_Association du Collège des Côtes de Chalamont</v>
      </c>
      <c r="E13197">
        <f>COUNTIFS(D$2:D13197,Clef_répartition[[#This Row],[Code_Nom]],J$2:J13197,Clef_répartition[[#This Row],[Année]])</f>
        <v>1</v>
      </c>
      <c r="F13197">
        <f>IF(Clef_répartition[[#This Row],[Code_Nom]]=D13196,F13196-1,(COUNTIFS(Clef_répartition[Code_Nom],Clef_répartition[[#This Row],[Code_Nom]],Clef_répartition[Année],Clef_répartition[[#This Row],[Année]])))</f>
        <v>3</v>
      </c>
      <c r="G13197" t="str">
        <f>Clef_répartition[[#This Row],[Code_Nom]]&amp;"_"&amp;Clef_répartition[[#This Row],[Nombre]]&amp;"_"&amp;Clef_répartition[[#This Row],[Année]]</f>
        <v>A3C_Association du Collège des Côtes de Chalamont_1_2023</v>
      </c>
      <c r="H13197" s="63">
        <v>5902</v>
      </c>
      <c r="I13197" s="67" t="s">
        <v>18</v>
      </c>
      <c r="J13197" s="63">
        <v>2023</v>
      </c>
      <c r="K13197" s="64">
        <v>0.3</v>
      </c>
    </row>
    <row r="13198" spans="1:11" x14ac:dyDescent="0.25">
      <c r="A13198" s="66"/>
      <c r="B13198" t="s">
        <v>575</v>
      </c>
      <c r="C13198" t="s">
        <v>576</v>
      </c>
      <c r="D13198" t="str">
        <f>Clef_répartition[[#This Row],[Code association]]&amp;"_"&amp;Clef_répartition[[#This Row],[Nom association]]</f>
        <v>A3C_Association du Collège des Côtes de Chalamont</v>
      </c>
      <c r="E13198">
        <f>COUNTIFS(D$2:D13198,Clef_répartition[[#This Row],[Code_Nom]],J$2:J13198,Clef_répartition[[#This Row],[Année]])</f>
        <v>2</v>
      </c>
      <c r="F13198">
        <f>IF(Clef_répartition[[#This Row],[Code_Nom]]=D13197,F13197-1,(COUNTIFS(Clef_répartition[Code_Nom],Clef_répartition[[#This Row],[Code_Nom]],Clef_répartition[Année],Clef_répartition[[#This Row],[Année]])))</f>
        <v>2</v>
      </c>
      <c r="G13198" t="str">
        <f>Clef_répartition[[#This Row],[Code_Nom]]&amp;"_"&amp;Clef_répartition[[#This Row],[Nombre]]&amp;"_"&amp;Clef_répartition[[#This Row],[Année]]</f>
        <v>A3C_Association du Collège des Côtes de Chalamont_2_2023</v>
      </c>
      <c r="H13198" s="18">
        <v>5914</v>
      </c>
      <c r="I13198" s="68" t="s">
        <v>105</v>
      </c>
      <c r="J13198" s="18">
        <v>2023</v>
      </c>
      <c r="K13198" s="65">
        <v>0.25</v>
      </c>
    </row>
    <row r="13199" spans="1:11" x14ac:dyDescent="0.25">
      <c r="A13199" s="66"/>
      <c r="B13199" t="s">
        <v>575</v>
      </c>
      <c r="C13199" t="s">
        <v>576</v>
      </c>
      <c r="D13199" t="str">
        <f>Clef_répartition[[#This Row],[Code association]]&amp;"_"&amp;Clef_répartition[[#This Row],[Nom association]]</f>
        <v>A3C_Association du Collège des Côtes de Chalamont</v>
      </c>
      <c r="E13199">
        <f>COUNTIFS(D$2:D13199,Clef_répartition[[#This Row],[Code_Nom]],J$2:J13199,Clef_répartition[[#This Row],[Année]])</f>
        <v>3</v>
      </c>
      <c r="F13199">
        <f>IF(Clef_répartition[[#This Row],[Code_Nom]]=D13198,F13198-1,(COUNTIFS(Clef_répartition[Code_Nom],Clef_répartition[[#This Row],[Code_Nom]],Clef_répartition[Année],Clef_répartition[[#This Row],[Année]])))</f>
        <v>1</v>
      </c>
      <c r="G13199" t="str">
        <f>Clef_répartition[[#This Row],[Code_Nom]]&amp;"_"&amp;Clef_répartition[[#This Row],[Nombre]]&amp;"_"&amp;Clef_répartition[[#This Row],[Année]]</f>
        <v>A3C_Association du Collège des Côtes de Chalamont_3_2023</v>
      </c>
      <c r="H13199" s="63">
        <v>5929</v>
      </c>
      <c r="I13199" s="67" t="s">
        <v>257</v>
      </c>
      <c r="J13199" s="63">
        <v>2023</v>
      </c>
      <c r="K13199" s="64">
        <v>0.45</v>
      </c>
    </row>
    <row r="13200" spans="1:11" x14ac:dyDescent="0.25">
      <c r="A13200" s="66"/>
      <c r="B13200" t="s">
        <v>716</v>
      </c>
      <c r="C13200" t="s">
        <v>717</v>
      </c>
      <c r="D13200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0">
        <f>COUNTIFS(D$2:D13200,Clef_répartition[[#This Row],[Code_Nom]],J$2:J13200,Clef_répartition[[#This Row],[Année]])</f>
        <v>1</v>
      </c>
      <c r="F13200">
        <f>IF(Clef_répartition[[#This Row],[Code_Nom]]=D13199,F13199-1,(COUNTIFS(Clef_répartition[Code_Nom],Clef_répartition[[#This Row],[Code_Nom]],Clef_répartition[Année],Clef_répartition[[#This Row],[Année]])))</f>
        <v>15</v>
      </c>
      <c r="G1320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énergie_1_2023</v>
      </c>
      <c r="H13200" s="18">
        <v>5702</v>
      </c>
      <c r="I13200" s="68" t="s">
        <v>7</v>
      </c>
      <c r="J13200" s="18">
        <v>2023</v>
      </c>
      <c r="K13200" s="65">
        <v>2.7400000000000001E-2</v>
      </c>
    </row>
    <row r="13201" spans="1:11" x14ac:dyDescent="0.25">
      <c r="A13201" s="66"/>
      <c r="B13201" t="s">
        <v>716</v>
      </c>
      <c r="C13201" t="s">
        <v>717</v>
      </c>
      <c r="D13201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1">
        <f>COUNTIFS(D$2:D13201,Clef_répartition[[#This Row],[Code_Nom]],J$2:J13201,Clef_répartition[[#This Row],[Année]])</f>
        <v>2</v>
      </c>
      <c r="F13201">
        <f>IF(Clef_répartition[[#This Row],[Code_Nom]]=D13200,F13200-1,(COUNTIFS(Clef_répartition[Code_Nom],Clef_répartition[[#This Row],[Code_Nom]],Clef_répartition[Année],Clef_répartition[[#This Row],[Année]])))</f>
        <v>14</v>
      </c>
      <c r="G1320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énergie_2_2023</v>
      </c>
      <c r="H13201" s="63">
        <v>5705</v>
      </c>
      <c r="I13201" s="67" t="s">
        <v>27</v>
      </c>
      <c r="J13201" s="63">
        <v>2023</v>
      </c>
      <c r="K13201" s="64">
        <v>2.7400000000000001E-2</v>
      </c>
    </row>
    <row r="13202" spans="1:11" x14ac:dyDescent="0.25">
      <c r="A13202" s="66"/>
      <c r="B13202" t="s">
        <v>716</v>
      </c>
      <c r="C13202" t="s">
        <v>717</v>
      </c>
      <c r="D13202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2">
        <f>COUNTIFS(D$2:D13202,Clef_répartition[[#This Row],[Code_Nom]],J$2:J13202,Clef_répartition[[#This Row],[Année]])</f>
        <v>3</v>
      </c>
      <c r="F13202">
        <f>IF(Clef_répartition[[#This Row],[Code_Nom]]=D13201,F13201-1,(COUNTIFS(Clef_répartition[Code_Nom],Clef_répartition[[#This Row],[Code_Nom]],Clef_répartition[Année],Clef_répartition[[#This Row],[Année]])))</f>
        <v>13</v>
      </c>
      <c r="G1320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énergie_3_2023</v>
      </c>
      <c r="H13202" s="18">
        <v>5706</v>
      </c>
      <c r="I13202" s="68" t="s">
        <v>29</v>
      </c>
      <c r="J13202" s="18">
        <v>2023</v>
      </c>
      <c r="K13202" s="65">
        <v>2.7400000000000001E-2</v>
      </c>
    </row>
    <row r="13203" spans="1:11" x14ac:dyDescent="0.25">
      <c r="A13203" s="66"/>
      <c r="B13203" t="s">
        <v>716</v>
      </c>
      <c r="C13203" t="s">
        <v>717</v>
      </c>
      <c r="D13203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3">
        <f>COUNTIFS(D$2:D13203,Clef_répartition[[#This Row],[Code_Nom]],J$2:J13203,Clef_répartition[[#This Row],[Année]])</f>
        <v>4</v>
      </c>
      <c r="F13203">
        <f>IF(Clef_répartition[[#This Row],[Code_Nom]]=D13202,F13202-1,(COUNTIFS(Clef_répartition[Code_Nom],Clef_répartition[[#This Row],[Code_Nom]],Clef_répartition[Année],Clef_répartition[[#This Row],[Année]])))</f>
        <v>12</v>
      </c>
      <c r="G1320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énergie_4_2023</v>
      </c>
      <c r="H13203" s="63">
        <v>5707</v>
      </c>
      <c r="I13203" s="67" t="s">
        <v>52</v>
      </c>
      <c r="J13203" s="63">
        <v>2023</v>
      </c>
      <c r="K13203" s="64">
        <v>2.7400000000000001E-2</v>
      </c>
    </row>
    <row r="13204" spans="1:11" x14ac:dyDescent="0.25">
      <c r="A13204" s="66"/>
      <c r="B13204" t="s">
        <v>716</v>
      </c>
      <c r="C13204" t="s">
        <v>717</v>
      </c>
      <c r="D13204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4">
        <f>COUNTIFS(D$2:D13204,Clef_répartition[[#This Row],[Code_Nom]],J$2:J13204,Clef_répartition[[#This Row],[Année]])</f>
        <v>5</v>
      </c>
      <c r="F13204">
        <f>IF(Clef_répartition[[#This Row],[Code_Nom]]=D13203,F13203-1,(COUNTIFS(Clef_répartition[Code_Nom],Clef_répartition[[#This Row],[Code_Nom]],Clef_répartition[Année],Clef_répartition[[#This Row],[Année]])))</f>
        <v>11</v>
      </c>
      <c r="G1320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énergie_5_2023</v>
      </c>
      <c r="H13204" s="18">
        <v>5709</v>
      </c>
      <c r="I13204" s="68" t="s">
        <v>62</v>
      </c>
      <c r="J13204" s="18">
        <v>2023</v>
      </c>
      <c r="K13204" s="65">
        <v>0.13700000000000001</v>
      </c>
    </row>
    <row r="13205" spans="1:11" x14ac:dyDescent="0.25">
      <c r="A13205" s="66"/>
      <c r="B13205" t="s">
        <v>716</v>
      </c>
      <c r="C13205" t="s">
        <v>717</v>
      </c>
      <c r="D13205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5">
        <f>COUNTIFS(D$2:D13205,Clef_répartition[[#This Row],[Code_Nom]],J$2:J13205,Clef_répartition[[#This Row],[Année]])</f>
        <v>6</v>
      </c>
      <c r="F13205">
        <f>IF(Clef_répartition[[#This Row],[Code_Nom]]=D13204,F13204-1,(COUNTIFS(Clef_répartition[Code_Nom],Clef_répartition[[#This Row],[Code_Nom]],Clef_répartition[Année],Clef_répartition[[#This Row],[Année]])))</f>
        <v>10</v>
      </c>
      <c r="G13205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énergie_6_2023</v>
      </c>
      <c r="H13205" s="63">
        <v>5713</v>
      </c>
      <c r="I13205" s="67" t="s">
        <v>80</v>
      </c>
      <c r="J13205" s="63">
        <v>2023</v>
      </c>
      <c r="K13205" s="64">
        <v>2.0500000000000001E-2</v>
      </c>
    </row>
    <row r="13206" spans="1:11" x14ac:dyDescent="0.25">
      <c r="A13206" s="66"/>
      <c r="B13206" t="s">
        <v>716</v>
      </c>
      <c r="C13206" t="s">
        <v>717</v>
      </c>
      <c r="D13206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6">
        <f>COUNTIFS(D$2:D13206,Clef_répartition[[#This Row],[Code_Nom]],J$2:J13206,Clef_répartition[[#This Row],[Année]])</f>
        <v>7</v>
      </c>
      <c r="F13206">
        <f>IF(Clef_répartition[[#This Row],[Code_Nom]]=D13205,F13205-1,(COUNTIFS(Clef_répartition[Code_Nom],Clef_répartition[[#This Row],[Code_Nom]],Clef_répartition[Année],Clef_répartition[[#This Row],[Année]])))</f>
        <v>9</v>
      </c>
      <c r="G13206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énergie_7_2023</v>
      </c>
      <c r="H13206" s="18">
        <v>5714</v>
      </c>
      <c r="I13206" s="68" t="s">
        <v>81</v>
      </c>
      <c r="J13206" s="18">
        <v>2023</v>
      </c>
      <c r="K13206" s="65">
        <v>0</v>
      </c>
    </row>
    <row r="13207" spans="1:11" x14ac:dyDescent="0.25">
      <c r="A13207" s="66"/>
      <c r="B13207" t="s">
        <v>716</v>
      </c>
      <c r="C13207" t="s">
        <v>717</v>
      </c>
      <c r="D13207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7">
        <f>COUNTIFS(D$2:D13207,Clef_répartition[[#This Row],[Code_Nom]],J$2:J13207,Clef_répartition[[#This Row],[Année]])</f>
        <v>8</v>
      </c>
      <c r="F13207">
        <f>IF(Clef_répartition[[#This Row],[Code_Nom]]=D13206,F13206-1,(COUNTIFS(Clef_répartition[Code_Nom],Clef_répartition[[#This Row],[Code_Nom]],Clef_répartition[Année],Clef_répartition[[#This Row],[Année]])))</f>
        <v>8</v>
      </c>
      <c r="G13207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énergie_8_2023</v>
      </c>
      <c r="H13207" s="63">
        <v>5717</v>
      </c>
      <c r="I13207" s="67" t="s">
        <v>118</v>
      </c>
      <c r="J13207" s="63">
        <v>2023</v>
      </c>
      <c r="K13207" s="64">
        <v>2.0500000000000001E-2</v>
      </c>
    </row>
    <row r="13208" spans="1:11" x14ac:dyDescent="0.25">
      <c r="A13208" s="66"/>
      <c r="B13208" t="s">
        <v>716</v>
      </c>
      <c r="C13208" t="s">
        <v>717</v>
      </c>
      <c r="D13208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8">
        <f>COUNTIFS(D$2:D13208,Clef_répartition[[#This Row],[Code_Nom]],J$2:J13208,Clef_répartition[[#This Row],[Année]])</f>
        <v>9</v>
      </c>
      <c r="F13208">
        <f>IF(Clef_répartition[[#This Row],[Code_Nom]]=D13207,F13207-1,(COUNTIFS(Clef_répartition[Code_Nom],Clef_répartition[[#This Row],[Code_Nom]],Clef_répartition[Année],Clef_répartition[[#This Row],[Année]])))</f>
        <v>7</v>
      </c>
      <c r="G13208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énergie_9_2023</v>
      </c>
      <c r="H13208" s="18">
        <v>5718</v>
      </c>
      <c r="I13208" s="68" t="s">
        <v>120</v>
      </c>
      <c r="J13208" s="18">
        <v>2023</v>
      </c>
      <c r="K13208" s="65">
        <v>0.13700000000000001</v>
      </c>
    </row>
    <row r="13209" spans="1:11" x14ac:dyDescent="0.25">
      <c r="A13209" s="66"/>
      <c r="B13209" t="s">
        <v>716</v>
      </c>
      <c r="C13209" t="s">
        <v>717</v>
      </c>
      <c r="D13209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09">
        <f>COUNTIFS(D$2:D13209,Clef_répartition[[#This Row],[Code_Nom]],J$2:J13209,Clef_répartition[[#This Row],[Année]])</f>
        <v>10</v>
      </c>
      <c r="F13209">
        <f>IF(Clef_répartition[[#This Row],[Code_Nom]]=D13208,F13208-1,(COUNTIFS(Clef_répartition[Code_Nom],Clef_répartition[[#This Row],[Code_Nom]],Clef_répartition[Année],Clef_répartition[[#This Row],[Année]])))</f>
        <v>6</v>
      </c>
      <c r="G13209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énergie_10_2023</v>
      </c>
      <c r="H13209" s="63">
        <v>5719</v>
      </c>
      <c r="I13209" s="67" t="s">
        <v>124</v>
      </c>
      <c r="J13209" s="63">
        <v>2023</v>
      </c>
      <c r="K13209" s="64">
        <v>5.4800000000000001E-2</v>
      </c>
    </row>
    <row r="13210" spans="1:11" x14ac:dyDescent="0.25">
      <c r="A13210" s="66"/>
      <c r="B13210" t="s">
        <v>716</v>
      </c>
      <c r="C13210" t="s">
        <v>717</v>
      </c>
      <c r="D13210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10">
        <f>COUNTIFS(D$2:D13210,Clef_répartition[[#This Row],[Code_Nom]],J$2:J13210,Clef_répartition[[#This Row],[Année]])</f>
        <v>11</v>
      </c>
      <c r="F13210">
        <f>IF(Clef_répartition[[#This Row],[Code_Nom]]=D13209,F13209-1,(COUNTIFS(Clef_répartition[Code_Nom],Clef_répartition[[#This Row],[Code_Nom]],Clef_répartition[Année],Clef_répartition[[#This Row],[Année]])))</f>
        <v>5</v>
      </c>
      <c r="G13210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énergie_11_2023</v>
      </c>
      <c r="H13210" s="18">
        <v>5720</v>
      </c>
      <c r="I13210" s="68" t="s">
        <v>125</v>
      </c>
      <c r="J13210" s="18">
        <v>2023</v>
      </c>
      <c r="K13210" s="65">
        <v>8.2199999999999995E-2</v>
      </c>
    </row>
    <row r="13211" spans="1:11" x14ac:dyDescent="0.25">
      <c r="A13211" s="66"/>
      <c r="B13211" t="s">
        <v>716</v>
      </c>
      <c r="C13211" t="s">
        <v>717</v>
      </c>
      <c r="D13211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11">
        <f>COUNTIFS(D$2:D13211,Clef_répartition[[#This Row],[Code_Nom]],J$2:J13211,Clef_répartition[[#This Row],[Année]])</f>
        <v>12</v>
      </c>
      <c r="F13211">
        <f>IF(Clef_répartition[[#This Row],[Code_Nom]]=D13210,F13210-1,(COUNTIFS(Clef_répartition[Code_Nom],Clef_répartition[[#This Row],[Code_Nom]],Clef_répartition[Année],Clef_répartition[[#This Row],[Année]])))</f>
        <v>4</v>
      </c>
      <c r="G13211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énergie_12_2023</v>
      </c>
      <c r="H13211" s="63">
        <v>5722</v>
      </c>
      <c r="I13211" s="67" t="s">
        <v>133</v>
      </c>
      <c r="J13211" s="63">
        <v>2023</v>
      </c>
      <c r="K13211" s="64">
        <v>1.37E-2</v>
      </c>
    </row>
    <row r="13212" spans="1:11" x14ac:dyDescent="0.25">
      <c r="A13212" s="66"/>
      <c r="B13212" t="s">
        <v>716</v>
      </c>
      <c r="C13212" t="s">
        <v>717</v>
      </c>
      <c r="D13212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12">
        <f>COUNTIFS(D$2:D13212,Clef_répartition[[#This Row],[Code_Nom]],J$2:J13212,Clef_répartition[[#This Row],[Année]])</f>
        <v>13</v>
      </c>
      <c r="F13212">
        <f>IF(Clef_répartition[[#This Row],[Code_Nom]]=D13211,F13211-1,(COUNTIFS(Clef_répartition[Code_Nom],Clef_répartition[[#This Row],[Code_Nom]],Clef_répartition[Année],Clef_répartition[[#This Row],[Année]])))</f>
        <v>3</v>
      </c>
      <c r="G13212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énergie_13_2023</v>
      </c>
      <c r="H13212" s="18">
        <v>5724</v>
      </c>
      <c r="I13212" s="68" t="s">
        <v>196</v>
      </c>
      <c r="J13212" s="18">
        <v>2023</v>
      </c>
      <c r="K13212" s="65">
        <v>6.8500000000000005E-2</v>
      </c>
    </row>
    <row r="13213" spans="1:11" x14ac:dyDescent="0.25">
      <c r="A13213" s="66"/>
      <c r="B13213" t="s">
        <v>716</v>
      </c>
      <c r="C13213" t="s">
        <v>717</v>
      </c>
      <c r="D13213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13">
        <f>COUNTIFS(D$2:D13213,Clef_répartition[[#This Row],[Code_Nom]],J$2:J13213,Clef_répartition[[#This Row],[Année]])</f>
        <v>14</v>
      </c>
      <c r="F13213">
        <f>IF(Clef_répartition[[#This Row],[Code_Nom]]=D13212,F13212-1,(COUNTIFS(Clef_répartition[Code_Nom],Clef_répartition[[#This Row],[Code_Nom]],Clef_répartition[Année],Clef_répartition[[#This Row],[Année]])))</f>
        <v>2</v>
      </c>
      <c r="G13213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énergie_14_2023</v>
      </c>
      <c r="H13213" s="63">
        <v>5727</v>
      </c>
      <c r="I13213" s="67" t="s">
        <v>243</v>
      </c>
      <c r="J13213" s="63">
        <v>2023</v>
      </c>
      <c r="K13213" s="64">
        <v>4.1099999999999998E-2</v>
      </c>
    </row>
    <row r="13214" spans="1:11" x14ac:dyDescent="0.25">
      <c r="A13214" s="66"/>
      <c r="B13214" t="s">
        <v>716</v>
      </c>
      <c r="C13214" t="s">
        <v>717</v>
      </c>
      <c r="D13214" t="str">
        <f>Clef_répartition[[#This Row],[Code association]]&amp;"_"&amp;Clef_répartition[[#This Row],[Nom association]]</f>
        <v>ACP_Association de communes pour l'exploitation d'un couvert régional à plaquettes et bois énergie</v>
      </c>
      <c r="E13214">
        <f>COUNTIFS(D$2:D13214,Clef_répartition[[#This Row],[Code_Nom]],J$2:J13214,Clef_répartition[[#This Row],[Année]])</f>
        <v>15</v>
      </c>
      <c r="F13214">
        <f>IF(Clef_répartition[[#This Row],[Code_Nom]]=D13213,F13213-1,(COUNTIFS(Clef_répartition[Code_Nom],Clef_répartition[[#This Row],[Code_Nom]],Clef_répartition[Année],Clef_répartition[[#This Row],[Année]])))</f>
        <v>1</v>
      </c>
      <c r="G13214" t="str">
        <f>Clef_répartition[[#This Row],[Code_Nom]]&amp;"_"&amp;Clef_répartition[[#This Row],[Nombre]]&amp;"_"&amp;Clef_répartition[[#This Row],[Année]]</f>
        <v>ACP_Association de communes pour l'exploitation d'un couvert régional à plaquettes et bois énergie_15_2023</v>
      </c>
      <c r="H13214" s="18">
        <v>5730</v>
      </c>
      <c r="I13214" s="68" t="s">
        <v>265</v>
      </c>
      <c r="J13214" s="18">
        <v>2023</v>
      </c>
      <c r="K13214" s="65">
        <v>0.13700000000000001</v>
      </c>
    </row>
    <row r="13215" spans="1:11" x14ac:dyDescent="0.25">
      <c r="A13215" s="66"/>
      <c r="B13215" t="s">
        <v>606</v>
      </c>
      <c r="C13215" t="s">
        <v>607</v>
      </c>
      <c r="D13215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3215">
        <f>COUNTIFS(D$2:D13215,Clef_répartition[[#This Row],[Code_Nom]],J$2:J13215,Clef_répartition[[#This Row],[Année]])</f>
        <v>1</v>
      </c>
      <c r="F13215">
        <f>IF(Clef_répartition[[#This Row],[Code_Nom]]=D13214,F13214-1,(COUNTIFS(Clef_répartition[Code_Nom],Clef_répartition[[#This Row],[Code_Nom]],Clef_répartition[Année],Clef_répartition[[#This Row],[Année]])))</f>
        <v>4</v>
      </c>
      <c r="G13215" t="str">
        <f>Clef_répartition[[#This Row],[Code_Nom]]&amp;"_"&amp;Clef_répartition[[#This Row],[Nombre]]&amp;"_"&amp;Clef_répartition[[#This Row],[Année]]</f>
        <v>ACPRS_Association intercommunale pour l'épuration des eaux usées et la gestion _1_2023</v>
      </c>
      <c r="H13215" s="63">
        <v>5601</v>
      </c>
      <c r="I13215" s="67" t="s">
        <v>66</v>
      </c>
      <c r="J13215" s="63">
        <v>2023</v>
      </c>
      <c r="K13215" s="64">
        <v>0</v>
      </c>
    </row>
    <row r="13216" spans="1:11" x14ac:dyDescent="0.25">
      <c r="A13216" s="66"/>
      <c r="B13216" t="s">
        <v>606</v>
      </c>
      <c r="C13216" t="s">
        <v>607</v>
      </c>
      <c r="D13216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3216">
        <f>COUNTIFS(D$2:D13216,Clef_répartition[[#This Row],[Code_Nom]],J$2:J13216,Clef_répartition[[#This Row],[Année]])</f>
        <v>2</v>
      </c>
      <c r="F13216">
        <f>IF(Clef_répartition[[#This Row],[Code_Nom]]=D13215,F13215-1,(COUNTIFS(Clef_répartition[Code_Nom],Clef_répartition[[#This Row],[Code_Nom]],Clef_répartition[Année],Clef_répartition[[#This Row],[Année]])))</f>
        <v>3</v>
      </c>
      <c r="G13216" t="str">
        <f>Clef_répartition[[#This Row],[Code_Nom]]&amp;"_"&amp;Clef_répartition[[#This Row],[Nombre]]&amp;"_"&amp;Clef_répartition[[#This Row],[Année]]</f>
        <v>ACPRS_Association intercommunale pour l'épuration des eaux usées et la gestion _2_2023</v>
      </c>
      <c r="H13216" s="18">
        <v>5607</v>
      </c>
      <c r="I13216" s="68" t="s">
        <v>225</v>
      </c>
      <c r="J13216" s="18">
        <v>2023</v>
      </c>
      <c r="K13216" s="65">
        <v>0</v>
      </c>
    </row>
    <row r="13217" spans="1:11" x14ac:dyDescent="0.25">
      <c r="A13217" s="66"/>
      <c r="B13217" t="s">
        <v>606</v>
      </c>
      <c r="C13217" t="s">
        <v>607</v>
      </c>
      <c r="D13217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3217">
        <f>COUNTIFS(D$2:D13217,Clef_répartition[[#This Row],[Code_Nom]],J$2:J13217,Clef_répartition[[#This Row],[Année]])</f>
        <v>3</v>
      </c>
      <c r="F13217">
        <f>IF(Clef_répartition[[#This Row],[Code_Nom]]=D13216,F13216-1,(COUNTIFS(Clef_répartition[Code_Nom],Clef_répartition[[#This Row],[Code_Nom]],Clef_répartition[Année],Clef_répartition[[#This Row],[Année]])))</f>
        <v>2</v>
      </c>
      <c r="G13217" t="str">
        <f>Clef_répartition[[#This Row],[Code_Nom]]&amp;"_"&amp;Clef_répartition[[#This Row],[Nombre]]&amp;"_"&amp;Clef_répartition[[#This Row],[Année]]</f>
        <v>ACPRS_Association intercommunale pour l'épuration des eaux usées et la gestion _3_2023</v>
      </c>
      <c r="H13217" s="63">
        <v>5609</v>
      </c>
      <c r="I13217" s="67" t="s">
        <v>230</v>
      </c>
      <c r="J13217" s="63">
        <v>2023</v>
      </c>
      <c r="K13217" s="64">
        <v>0</v>
      </c>
    </row>
    <row r="13218" spans="1:11" x14ac:dyDescent="0.25">
      <c r="A13218" s="66"/>
      <c r="B13218" t="s">
        <v>606</v>
      </c>
      <c r="C13218" t="s">
        <v>607</v>
      </c>
      <c r="D13218" t="str">
        <f>Clef_répartition[[#This Row],[Code association]]&amp;"_"&amp;Clef_répartition[[#This Row],[Nom association]]</f>
        <v xml:space="preserve">ACPRS_Association intercommunale pour l'épuration des eaux usées et la gestion </v>
      </c>
      <c r="E13218">
        <f>COUNTIFS(D$2:D13218,Clef_répartition[[#This Row],[Code_Nom]],J$2:J13218,Clef_répartition[[#This Row],[Année]])</f>
        <v>4</v>
      </c>
      <c r="F13218">
        <f>IF(Clef_répartition[[#This Row],[Code_Nom]]=D13217,F13217-1,(COUNTIFS(Clef_répartition[Code_Nom],Clef_répartition[[#This Row],[Code_Nom]],Clef_répartition[Année],Clef_répartition[[#This Row],[Année]])))</f>
        <v>1</v>
      </c>
      <c r="G13218" t="str">
        <f>Clef_répartition[[#This Row],[Code_Nom]]&amp;"_"&amp;Clef_répartition[[#This Row],[Nombre]]&amp;"_"&amp;Clef_répartition[[#This Row],[Année]]</f>
        <v>ACPRS_Association intercommunale pour l'épuration des eaux usées et la gestion _4_2023</v>
      </c>
      <c r="H13218" s="18">
        <v>5610</v>
      </c>
      <c r="I13218" s="68" t="s">
        <v>256</v>
      </c>
      <c r="J13218" s="18">
        <v>2023</v>
      </c>
      <c r="K13218" s="65">
        <v>0</v>
      </c>
    </row>
    <row r="13219" spans="1:11" x14ac:dyDescent="0.25">
      <c r="A13219" s="66"/>
      <c r="B13219" t="s">
        <v>608</v>
      </c>
      <c r="C13219" t="s">
        <v>609</v>
      </c>
      <c r="D13219" t="str">
        <f>Clef_répartition[[#This Row],[Code association]]&amp;"_"&amp;Clef_répartition[[#This Row],[Nom association]]</f>
        <v>ACRG_Association à buts multiples des communes de la région de Grandson</v>
      </c>
      <c r="E13219">
        <f>COUNTIFS(D$2:D13219,Clef_répartition[[#This Row],[Code_Nom]],J$2:J13219,Clef_répartition[[#This Row],[Année]])</f>
        <v>1</v>
      </c>
      <c r="F13219">
        <f>IF(Clef_répartition[[#This Row],[Code_Nom]]=D13218,F13218-1,(COUNTIFS(Clef_répartition[Code_Nom],Clef_répartition[[#This Row],[Code_Nom]],Clef_répartition[Année],Clef_répartition[[#This Row],[Année]])))</f>
        <v>17</v>
      </c>
      <c r="G13219" t="str">
        <f>Clef_répartition[[#This Row],[Code_Nom]]&amp;"_"&amp;Clef_répartition[[#This Row],[Nombre]]&amp;"_"&amp;Clef_répartition[[#This Row],[Année]]</f>
        <v>ACRG_Association à buts multiples des communes de la région de Grandson_1_2023</v>
      </c>
      <c r="H13219" s="63">
        <v>5551</v>
      </c>
      <c r="I13219" s="67" t="s">
        <v>28</v>
      </c>
      <c r="J13219" s="63">
        <v>2023</v>
      </c>
      <c r="K13219" s="64">
        <v>0</v>
      </c>
    </row>
    <row r="13220" spans="1:11" x14ac:dyDescent="0.25">
      <c r="A13220" s="66"/>
      <c r="B13220" t="s">
        <v>608</v>
      </c>
      <c r="C13220" t="s">
        <v>609</v>
      </c>
      <c r="D13220" t="str">
        <f>Clef_répartition[[#This Row],[Code association]]&amp;"_"&amp;Clef_répartition[[#This Row],[Nom association]]</f>
        <v>ACRG_Association à buts multiples des communes de la région de Grandson</v>
      </c>
      <c r="E13220">
        <f>COUNTIFS(D$2:D13220,Clef_répartition[[#This Row],[Code_Nom]],J$2:J13220,Clef_répartition[[#This Row],[Année]])</f>
        <v>2</v>
      </c>
      <c r="F13220">
        <f>IF(Clef_répartition[[#This Row],[Code_Nom]]=D13219,F13219-1,(COUNTIFS(Clef_répartition[Code_Nom],Clef_répartition[[#This Row],[Code_Nom]],Clef_répartition[Année],Clef_répartition[[#This Row],[Année]])))</f>
        <v>16</v>
      </c>
      <c r="G13220" t="str">
        <f>Clef_répartition[[#This Row],[Code_Nom]]&amp;"_"&amp;Clef_répartition[[#This Row],[Nombre]]&amp;"_"&amp;Clef_répartition[[#This Row],[Année]]</f>
        <v>ACRG_Association à buts multiples des communes de la région de Grandson_2_2023</v>
      </c>
      <c r="H13220" s="18">
        <v>5552</v>
      </c>
      <c r="I13220" s="68" t="s">
        <v>40</v>
      </c>
      <c r="J13220" s="18">
        <v>2023</v>
      </c>
      <c r="K13220" s="65">
        <v>0</v>
      </c>
    </row>
    <row r="13221" spans="1:11" x14ac:dyDescent="0.25">
      <c r="A13221" s="66"/>
      <c r="B13221" t="s">
        <v>608</v>
      </c>
      <c r="C13221" t="s">
        <v>609</v>
      </c>
      <c r="D13221" t="str">
        <f>Clef_répartition[[#This Row],[Code association]]&amp;"_"&amp;Clef_répartition[[#This Row],[Nom association]]</f>
        <v>ACRG_Association à buts multiples des communes de la région de Grandson</v>
      </c>
      <c r="E13221">
        <f>COUNTIFS(D$2:D13221,Clef_répartition[[#This Row],[Code_Nom]],J$2:J13221,Clef_répartition[[#This Row],[Année]])</f>
        <v>3</v>
      </c>
      <c r="F13221">
        <f>IF(Clef_répartition[[#This Row],[Code_Nom]]=D13220,F13220-1,(COUNTIFS(Clef_répartition[Code_Nom],Clef_répartition[[#This Row],[Code_Nom]],Clef_répartition[Année],Clef_répartition[[#This Row],[Année]])))</f>
        <v>15</v>
      </c>
      <c r="G13221" t="str">
        <f>Clef_répartition[[#This Row],[Code_Nom]]&amp;"_"&amp;Clef_répartition[[#This Row],[Nombre]]&amp;"_"&amp;Clef_répartition[[#This Row],[Année]]</f>
        <v>ACRG_Association à buts multiples des communes de la région de Grandson_3_2023</v>
      </c>
      <c r="H13221" s="63">
        <v>5553</v>
      </c>
      <c r="I13221" s="67" t="s">
        <v>47</v>
      </c>
      <c r="J13221" s="63">
        <v>2023</v>
      </c>
      <c r="K13221" s="64">
        <v>0</v>
      </c>
    </row>
    <row r="13222" spans="1:11" x14ac:dyDescent="0.25">
      <c r="A13222" s="66"/>
      <c r="B13222" t="s">
        <v>608</v>
      </c>
      <c r="C13222" t="s">
        <v>609</v>
      </c>
      <c r="D13222" t="str">
        <f>Clef_répartition[[#This Row],[Code association]]&amp;"_"&amp;Clef_répartition[[#This Row],[Nom association]]</f>
        <v>ACRG_Association à buts multiples des communes de la région de Grandson</v>
      </c>
      <c r="E13222">
        <f>COUNTIFS(D$2:D13222,Clef_répartition[[#This Row],[Code_Nom]],J$2:J13222,Clef_répartition[[#This Row],[Année]])</f>
        <v>4</v>
      </c>
      <c r="F13222">
        <f>IF(Clef_répartition[[#This Row],[Code_Nom]]=D13221,F13221-1,(COUNTIFS(Clef_répartition[Code_Nom],Clef_répartition[[#This Row],[Code_Nom]],Clef_répartition[Année],Clef_répartition[[#This Row],[Année]])))</f>
        <v>14</v>
      </c>
      <c r="G13222" t="str">
        <f>Clef_répartition[[#This Row],[Code_Nom]]&amp;"_"&amp;Clef_répartition[[#This Row],[Nombre]]&amp;"_"&amp;Clef_répartition[[#This Row],[Année]]</f>
        <v>ACRG_Association à buts multiples des communes de la région de Grandson_4_2023</v>
      </c>
      <c r="H13222" s="18">
        <v>5554</v>
      </c>
      <c r="I13222" s="68" t="s">
        <v>71</v>
      </c>
      <c r="J13222" s="18">
        <v>2023</v>
      </c>
      <c r="K13222" s="65">
        <v>0</v>
      </c>
    </row>
    <row r="13223" spans="1:11" x14ac:dyDescent="0.25">
      <c r="A13223" s="66"/>
      <c r="B13223" t="s">
        <v>608</v>
      </c>
      <c r="C13223" t="s">
        <v>609</v>
      </c>
      <c r="D13223" t="str">
        <f>Clef_répartition[[#This Row],[Code association]]&amp;"_"&amp;Clef_répartition[[#This Row],[Nom association]]</f>
        <v>ACRG_Association à buts multiples des communes de la région de Grandson</v>
      </c>
      <c r="E13223">
        <f>COUNTIFS(D$2:D13223,Clef_répartition[[#This Row],[Code_Nom]],J$2:J13223,Clef_répartition[[#This Row],[Année]])</f>
        <v>5</v>
      </c>
      <c r="F13223">
        <f>IF(Clef_répartition[[#This Row],[Code_Nom]]=D13222,F13222-1,(COUNTIFS(Clef_répartition[Code_Nom],Clef_répartition[[#This Row],[Code_Nom]],Clef_répartition[Année],Clef_répartition[[#This Row],[Année]])))</f>
        <v>13</v>
      </c>
      <c r="G13223" t="str">
        <f>Clef_répartition[[#This Row],[Code_Nom]]&amp;"_"&amp;Clef_répartition[[#This Row],[Nombre]]&amp;"_"&amp;Clef_répartition[[#This Row],[Année]]</f>
        <v>ACRG_Association à buts multiples des communes de la région de Grandson_5_2023</v>
      </c>
      <c r="H13223" s="63">
        <v>5555</v>
      </c>
      <c r="I13223" s="67" t="s">
        <v>75</v>
      </c>
      <c r="J13223" s="63">
        <v>2023</v>
      </c>
      <c r="K13223" s="64">
        <v>0</v>
      </c>
    </row>
    <row r="13224" spans="1:11" x14ac:dyDescent="0.25">
      <c r="A13224" s="66"/>
      <c r="B13224" t="s">
        <v>608</v>
      </c>
      <c r="C13224" t="s">
        <v>609</v>
      </c>
      <c r="D13224" t="str">
        <f>Clef_répartition[[#This Row],[Code association]]&amp;"_"&amp;Clef_répartition[[#This Row],[Nom association]]</f>
        <v>ACRG_Association à buts multiples des communes de la région de Grandson</v>
      </c>
      <c r="E13224">
        <f>COUNTIFS(D$2:D13224,Clef_répartition[[#This Row],[Code_Nom]],J$2:J13224,Clef_répartition[[#This Row],[Année]])</f>
        <v>6</v>
      </c>
      <c r="F13224">
        <f>IF(Clef_répartition[[#This Row],[Code_Nom]]=D13223,F13223-1,(COUNTIFS(Clef_répartition[Code_Nom],Clef_répartition[[#This Row],[Code_Nom]],Clef_répartition[Année],Clef_répartition[[#This Row],[Année]])))</f>
        <v>12</v>
      </c>
      <c r="G13224" t="str">
        <f>Clef_répartition[[#This Row],[Code_Nom]]&amp;"_"&amp;Clef_répartition[[#This Row],[Nombre]]&amp;"_"&amp;Clef_répartition[[#This Row],[Année]]</f>
        <v>ACRG_Association à buts multiples des communes de la région de Grandson_6_2023</v>
      </c>
      <c r="H13224" s="18">
        <v>5556</v>
      </c>
      <c r="I13224" s="68" t="s">
        <v>115</v>
      </c>
      <c r="J13224" s="18">
        <v>2023</v>
      </c>
      <c r="K13224" s="65">
        <v>0</v>
      </c>
    </row>
    <row r="13225" spans="1:11" x14ac:dyDescent="0.25">
      <c r="A13225" s="66"/>
      <c r="B13225" t="s">
        <v>608</v>
      </c>
      <c r="C13225" t="s">
        <v>609</v>
      </c>
      <c r="D13225" t="str">
        <f>Clef_répartition[[#This Row],[Code association]]&amp;"_"&amp;Clef_répartition[[#This Row],[Nom association]]</f>
        <v>ACRG_Association à buts multiples des communes de la région de Grandson</v>
      </c>
      <c r="E13225">
        <f>COUNTIFS(D$2:D13225,Clef_répartition[[#This Row],[Code_Nom]],J$2:J13225,Clef_répartition[[#This Row],[Année]])</f>
        <v>7</v>
      </c>
      <c r="F13225">
        <f>IF(Clef_répartition[[#This Row],[Code_Nom]]=D13224,F13224-1,(COUNTIFS(Clef_répartition[Code_Nom],Clef_répartition[[#This Row],[Code_Nom]],Clef_répartition[Année],Clef_répartition[[#This Row],[Année]])))</f>
        <v>11</v>
      </c>
      <c r="G13225" t="str">
        <f>Clef_répartition[[#This Row],[Code_Nom]]&amp;"_"&amp;Clef_répartition[[#This Row],[Nombre]]&amp;"_"&amp;Clef_répartition[[#This Row],[Année]]</f>
        <v>ACRG_Association à buts multiples des communes de la région de Grandson_7_2023</v>
      </c>
      <c r="H13225" s="63">
        <v>5557</v>
      </c>
      <c r="I13225" s="67" t="s">
        <v>116</v>
      </c>
      <c r="J13225" s="63">
        <v>2023</v>
      </c>
      <c r="K13225" s="64">
        <v>0</v>
      </c>
    </row>
    <row r="13226" spans="1:11" x14ac:dyDescent="0.25">
      <c r="A13226" s="66"/>
      <c r="B13226" t="s">
        <v>608</v>
      </c>
      <c r="C13226" t="s">
        <v>609</v>
      </c>
      <c r="D13226" t="str">
        <f>Clef_répartition[[#This Row],[Code association]]&amp;"_"&amp;Clef_répartition[[#This Row],[Nom association]]</f>
        <v>ACRG_Association à buts multiples des communes de la région de Grandson</v>
      </c>
      <c r="E13226">
        <f>COUNTIFS(D$2:D13226,Clef_répartition[[#This Row],[Code_Nom]],J$2:J13226,Clef_répartition[[#This Row],[Année]])</f>
        <v>8</v>
      </c>
      <c r="F13226">
        <f>IF(Clef_répartition[[#This Row],[Code_Nom]]=D13225,F13225-1,(COUNTIFS(Clef_répartition[Code_Nom],Clef_répartition[[#This Row],[Code_Nom]],Clef_répartition[Année],Clef_répartition[[#This Row],[Année]])))</f>
        <v>10</v>
      </c>
      <c r="G13226" t="str">
        <f>Clef_répartition[[#This Row],[Code_Nom]]&amp;"_"&amp;Clef_répartition[[#This Row],[Nombre]]&amp;"_"&amp;Clef_répartition[[#This Row],[Année]]</f>
        <v>ACRG_Association à buts multiples des communes de la région de Grandson_8_2023</v>
      </c>
      <c r="H13226" s="18">
        <v>5559</v>
      </c>
      <c r="I13226" s="68" t="s">
        <v>121</v>
      </c>
      <c r="J13226" s="18">
        <v>2023</v>
      </c>
      <c r="K13226" s="65">
        <v>0</v>
      </c>
    </row>
    <row r="13227" spans="1:11" x14ac:dyDescent="0.25">
      <c r="A13227" s="66"/>
      <c r="B13227" t="s">
        <v>608</v>
      </c>
      <c r="C13227" t="s">
        <v>609</v>
      </c>
      <c r="D13227" t="str">
        <f>Clef_répartition[[#This Row],[Code association]]&amp;"_"&amp;Clef_répartition[[#This Row],[Nom association]]</f>
        <v>ACRG_Association à buts multiples des communes de la région de Grandson</v>
      </c>
      <c r="E13227">
        <f>COUNTIFS(D$2:D13227,Clef_répartition[[#This Row],[Code_Nom]],J$2:J13227,Clef_répartition[[#This Row],[Année]])</f>
        <v>9</v>
      </c>
      <c r="F13227">
        <f>IF(Clef_répartition[[#This Row],[Code_Nom]]=D13226,F13226-1,(COUNTIFS(Clef_répartition[Code_Nom],Clef_répartition[[#This Row],[Code_Nom]],Clef_répartition[Année],Clef_répartition[[#This Row],[Année]])))</f>
        <v>9</v>
      </c>
      <c r="G13227" t="str">
        <f>Clef_répartition[[#This Row],[Code_Nom]]&amp;"_"&amp;Clef_répartition[[#This Row],[Nombre]]&amp;"_"&amp;Clef_répartition[[#This Row],[Année]]</f>
        <v>ACRG_Association à buts multiples des communes de la région de Grandson_9_2023</v>
      </c>
      <c r="H13227" s="63">
        <v>5560</v>
      </c>
      <c r="I13227" s="67" t="s">
        <v>131</v>
      </c>
      <c r="J13227" s="63">
        <v>2023</v>
      </c>
      <c r="K13227" s="64">
        <v>0</v>
      </c>
    </row>
    <row r="13228" spans="1:11" x14ac:dyDescent="0.25">
      <c r="A13228" s="66"/>
      <c r="B13228" t="s">
        <v>608</v>
      </c>
      <c r="C13228" t="s">
        <v>609</v>
      </c>
      <c r="D13228" t="str">
        <f>Clef_répartition[[#This Row],[Code association]]&amp;"_"&amp;Clef_répartition[[#This Row],[Nom association]]</f>
        <v>ACRG_Association à buts multiples des communes de la région de Grandson</v>
      </c>
      <c r="E13228">
        <f>COUNTIFS(D$2:D13228,Clef_répartition[[#This Row],[Code_Nom]],J$2:J13228,Clef_répartition[[#This Row],[Année]])</f>
        <v>10</v>
      </c>
      <c r="F13228">
        <f>IF(Clef_répartition[[#This Row],[Code_Nom]]=D13227,F13227-1,(COUNTIFS(Clef_répartition[Code_Nom],Clef_répartition[[#This Row],[Code_Nom]],Clef_répartition[Année],Clef_répartition[[#This Row],[Année]])))</f>
        <v>8</v>
      </c>
      <c r="G13228" t="str">
        <f>Clef_répartition[[#This Row],[Code_Nom]]&amp;"_"&amp;Clef_répartition[[#This Row],[Nombre]]&amp;"_"&amp;Clef_répartition[[#This Row],[Année]]</f>
        <v>ACRG_Association à buts multiples des communes de la région de Grandson_10_2023</v>
      </c>
      <c r="H13228" s="18">
        <v>5561</v>
      </c>
      <c r="I13228" s="68" t="s">
        <v>132</v>
      </c>
      <c r="J13228" s="18">
        <v>2023</v>
      </c>
      <c r="K13228" s="65">
        <v>0</v>
      </c>
    </row>
    <row r="13229" spans="1:11" x14ac:dyDescent="0.25">
      <c r="A13229" s="66"/>
      <c r="B13229" t="s">
        <v>608</v>
      </c>
      <c r="C13229" t="s">
        <v>609</v>
      </c>
      <c r="D13229" t="str">
        <f>Clef_répartition[[#This Row],[Code association]]&amp;"_"&amp;Clef_répartition[[#This Row],[Nom association]]</f>
        <v>ACRG_Association à buts multiples des communes de la région de Grandson</v>
      </c>
      <c r="E13229">
        <f>COUNTIFS(D$2:D13229,Clef_répartition[[#This Row],[Code_Nom]],J$2:J13229,Clef_répartition[[#This Row],[Année]])</f>
        <v>11</v>
      </c>
      <c r="F13229">
        <f>IF(Clef_répartition[[#This Row],[Code_Nom]]=D13228,F13228-1,(COUNTIFS(Clef_répartition[Code_Nom],Clef_répartition[[#This Row],[Code_Nom]],Clef_répartition[Année],Clef_répartition[[#This Row],[Année]])))</f>
        <v>7</v>
      </c>
      <c r="G13229" t="str">
        <f>Clef_répartition[[#This Row],[Code_Nom]]&amp;"_"&amp;Clef_répartition[[#This Row],[Nombre]]&amp;"_"&amp;Clef_répartition[[#This Row],[Année]]</f>
        <v>ACRG_Association à buts multiples des communes de la région de Grandson_11_2023</v>
      </c>
      <c r="H13229" s="63">
        <v>5562</v>
      </c>
      <c r="I13229" s="67" t="s">
        <v>173</v>
      </c>
      <c r="J13229" s="63">
        <v>2023</v>
      </c>
      <c r="K13229" s="64">
        <v>0</v>
      </c>
    </row>
    <row r="13230" spans="1:11" x14ac:dyDescent="0.25">
      <c r="A13230" s="66"/>
      <c r="B13230" t="s">
        <v>608</v>
      </c>
      <c r="C13230" t="s">
        <v>609</v>
      </c>
      <c r="D13230" t="str">
        <f>Clef_répartition[[#This Row],[Code association]]&amp;"_"&amp;Clef_répartition[[#This Row],[Nom association]]</f>
        <v>ACRG_Association à buts multiples des communes de la région de Grandson</v>
      </c>
      <c r="E13230">
        <f>COUNTIFS(D$2:D13230,Clef_répartition[[#This Row],[Code_Nom]],J$2:J13230,Clef_répartition[[#This Row],[Année]])</f>
        <v>12</v>
      </c>
      <c r="F13230">
        <f>IF(Clef_répartition[[#This Row],[Code_Nom]]=D13229,F13229-1,(COUNTIFS(Clef_répartition[Code_Nom],Clef_répartition[[#This Row],[Code_Nom]],Clef_répartition[Année],Clef_répartition[[#This Row],[Année]])))</f>
        <v>6</v>
      </c>
      <c r="G13230" t="str">
        <f>Clef_répartition[[#This Row],[Code_Nom]]&amp;"_"&amp;Clef_répartition[[#This Row],[Nombre]]&amp;"_"&amp;Clef_répartition[[#This Row],[Année]]</f>
        <v>ACRG_Association à buts multiples des communes de la région de Grandson_12_2023</v>
      </c>
      <c r="H13230" s="18">
        <v>5563</v>
      </c>
      <c r="I13230" s="68" t="s">
        <v>193</v>
      </c>
      <c r="J13230" s="18">
        <v>2023</v>
      </c>
      <c r="K13230" s="65">
        <v>0</v>
      </c>
    </row>
    <row r="13231" spans="1:11" x14ac:dyDescent="0.25">
      <c r="A13231" s="66"/>
      <c r="B13231" t="s">
        <v>608</v>
      </c>
      <c r="C13231" t="s">
        <v>609</v>
      </c>
      <c r="D13231" t="str">
        <f>Clef_répartition[[#This Row],[Code association]]&amp;"_"&amp;Clef_répartition[[#This Row],[Nom association]]</f>
        <v>ACRG_Association à buts multiples des communes de la région de Grandson</v>
      </c>
      <c r="E13231">
        <f>COUNTIFS(D$2:D13231,Clef_répartition[[#This Row],[Code_Nom]],J$2:J13231,Clef_répartition[[#This Row],[Année]])</f>
        <v>13</v>
      </c>
      <c r="F13231">
        <f>IF(Clef_répartition[[#This Row],[Code_Nom]]=D13230,F13230-1,(COUNTIFS(Clef_répartition[Code_Nom],Clef_répartition[[#This Row],[Code_Nom]],Clef_répartition[Année],Clef_répartition[[#This Row],[Année]])))</f>
        <v>5</v>
      </c>
      <c r="G13231" t="str">
        <f>Clef_répartition[[#This Row],[Code_Nom]]&amp;"_"&amp;Clef_répartition[[#This Row],[Nombre]]&amp;"_"&amp;Clef_répartition[[#This Row],[Année]]</f>
        <v>ACRG_Association à buts multiples des communes de la région de Grandson_13_2023</v>
      </c>
      <c r="H13231" s="63">
        <v>5564</v>
      </c>
      <c r="I13231" s="67" t="s">
        <v>194</v>
      </c>
      <c r="J13231" s="63">
        <v>2023</v>
      </c>
      <c r="K13231" s="64">
        <v>0</v>
      </c>
    </row>
    <row r="13232" spans="1:11" x14ac:dyDescent="0.25">
      <c r="A13232" s="66"/>
      <c r="B13232" t="s">
        <v>608</v>
      </c>
      <c r="C13232" t="s">
        <v>609</v>
      </c>
      <c r="D13232" t="str">
        <f>Clef_répartition[[#This Row],[Code association]]&amp;"_"&amp;Clef_répartition[[#This Row],[Nom association]]</f>
        <v>ACRG_Association à buts multiples des communes de la région de Grandson</v>
      </c>
      <c r="E13232">
        <f>COUNTIFS(D$2:D13232,Clef_répartition[[#This Row],[Code_Nom]],J$2:J13232,Clef_répartition[[#This Row],[Année]])</f>
        <v>14</v>
      </c>
      <c r="F13232">
        <f>IF(Clef_répartition[[#This Row],[Code_Nom]]=D13231,F13231-1,(COUNTIFS(Clef_répartition[Code_Nom],Clef_répartition[[#This Row],[Code_Nom]],Clef_répartition[Année],Clef_répartition[[#This Row],[Année]])))</f>
        <v>4</v>
      </c>
      <c r="G13232" t="str">
        <f>Clef_répartition[[#This Row],[Code_Nom]]&amp;"_"&amp;Clef_répartition[[#This Row],[Nombre]]&amp;"_"&amp;Clef_répartition[[#This Row],[Année]]</f>
        <v>ACRG_Association à buts multiples des communes de la région de Grandson_14_2023</v>
      </c>
      <c r="H13232" s="18">
        <v>5565</v>
      </c>
      <c r="I13232" s="68" t="s">
        <v>199</v>
      </c>
      <c r="J13232" s="18">
        <v>2023</v>
      </c>
      <c r="K13232" s="65">
        <v>0</v>
      </c>
    </row>
    <row r="13233" spans="1:11" x14ac:dyDescent="0.25">
      <c r="A13233" s="66"/>
      <c r="B13233" t="s">
        <v>608</v>
      </c>
      <c r="C13233" t="s">
        <v>609</v>
      </c>
      <c r="D13233" t="str">
        <f>Clef_répartition[[#This Row],[Code association]]&amp;"_"&amp;Clef_répartition[[#This Row],[Nom association]]</f>
        <v>ACRG_Association à buts multiples des communes de la région de Grandson</v>
      </c>
      <c r="E13233">
        <f>COUNTIFS(D$2:D13233,Clef_répartition[[#This Row],[Code_Nom]],J$2:J13233,Clef_répartition[[#This Row],[Année]])</f>
        <v>15</v>
      </c>
      <c r="F13233">
        <f>IF(Clef_répartition[[#This Row],[Code_Nom]]=D13232,F13232-1,(COUNTIFS(Clef_répartition[Code_Nom],Clef_répartition[[#This Row],[Code_Nom]],Clef_répartition[Année],Clef_répartition[[#This Row],[Année]])))</f>
        <v>3</v>
      </c>
      <c r="G13233" t="str">
        <f>Clef_répartition[[#This Row],[Code_Nom]]&amp;"_"&amp;Clef_répartition[[#This Row],[Nombre]]&amp;"_"&amp;Clef_répartition[[#This Row],[Année]]</f>
        <v>ACRG_Association à buts multiples des communes de la région de Grandson_15_2023</v>
      </c>
      <c r="H13233" s="63">
        <v>5566</v>
      </c>
      <c r="I13233" s="67" t="s">
        <v>224</v>
      </c>
      <c r="J13233" s="63">
        <v>2023</v>
      </c>
      <c r="K13233" s="64">
        <v>0</v>
      </c>
    </row>
    <row r="13234" spans="1:11" x14ac:dyDescent="0.25">
      <c r="A13234" s="66"/>
      <c r="B13234" t="s">
        <v>608</v>
      </c>
      <c r="C13234" t="s">
        <v>609</v>
      </c>
      <c r="D13234" t="str">
        <f>Clef_répartition[[#This Row],[Code association]]&amp;"_"&amp;Clef_répartition[[#This Row],[Nom association]]</f>
        <v>ACRG_Association à buts multiples des communes de la région de Grandson</v>
      </c>
      <c r="E13234">
        <f>COUNTIFS(D$2:D13234,Clef_répartition[[#This Row],[Code_Nom]],J$2:J13234,Clef_répartition[[#This Row],[Année]])</f>
        <v>16</v>
      </c>
      <c r="F13234">
        <f>IF(Clef_répartition[[#This Row],[Code_Nom]]=D13233,F13233-1,(COUNTIFS(Clef_répartition[Code_Nom],Clef_répartition[[#This Row],[Code_Nom]],Clef_répartition[Année],Clef_répartition[[#This Row],[Année]])))</f>
        <v>2</v>
      </c>
      <c r="G13234" t="str">
        <f>Clef_répartition[[#This Row],[Code_Nom]]&amp;"_"&amp;Clef_répartition[[#This Row],[Nombre]]&amp;"_"&amp;Clef_répartition[[#This Row],[Année]]</f>
        <v>ACRG_Association à buts multiples des communes de la région de Grandson_16_2023</v>
      </c>
      <c r="H13234" s="18">
        <v>5568</v>
      </c>
      <c r="I13234" s="68" t="s">
        <v>249</v>
      </c>
      <c r="J13234" s="18">
        <v>2023</v>
      </c>
      <c r="K13234" s="65">
        <v>0</v>
      </c>
    </row>
    <row r="13235" spans="1:11" x14ac:dyDescent="0.25">
      <c r="A13235" s="66"/>
      <c r="B13235" t="s">
        <v>608</v>
      </c>
      <c r="C13235" t="s">
        <v>609</v>
      </c>
      <c r="D13235" t="str">
        <f>Clef_répartition[[#This Row],[Code association]]&amp;"_"&amp;Clef_répartition[[#This Row],[Nom association]]</f>
        <v>ACRG_Association à buts multiples des communes de la région de Grandson</v>
      </c>
      <c r="E13235">
        <f>COUNTIFS(D$2:D13235,Clef_répartition[[#This Row],[Code_Nom]],J$2:J13235,Clef_répartition[[#This Row],[Année]])</f>
        <v>17</v>
      </c>
      <c r="F13235">
        <f>IF(Clef_répartition[[#This Row],[Code_Nom]]=D13234,F13234-1,(COUNTIFS(Clef_répartition[Code_Nom],Clef_répartition[[#This Row],[Code_Nom]],Clef_répartition[Année],Clef_répartition[[#This Row],[Année]])))</f>
        <v>1</v>
      </c>
      <c r="G13235" t="str">
        <f>Clef_répartition[[#This Row],[Code_Nom]]&amp;"_"&amp;Clef_répartition[[#This Row],[Nombre]]&amp;"_"&amp;Clef_répartition[[#This Row],[Année]]</f>
        <v>ACRG_Association à buts multiples des communes de la région de Grandson_17_2023</v>
      </c>
      <c r="H13235" s="63">
        <v>5571</v>
      </c>
      <c r="I13235" s="67" t="s">
        <v>263</v>
      </c>
      <c r="J13235" s="63">
        <v>2023</v>
      </c>
      <c r="K13235" s="64">
        <v>0</v>
      </c>
    </row>
    <row r="13236" spans="1:11" x14ac:dyDescent="0.25">
      <c r="A13236" s="66"/>
      <c r="B13236" t="s">
        <v>623</v>
      </c>
      <c r="C13236" t="s">
        <v>624</v>
      </c>
      <c r="D13236" t="str">
        <f>Clef_répartition[[#This Row],[Code association]]&amp;"_"&amp;Clef_répartition[[#This Row],[Nom association]]</f>
        <v>AEB_Association intercommunale pour l'épuration des eaux usées du Boiron</v>
      </c>
      <c r="E13236">
        <f>COUNTIFS(D$2:D13236,Clef_répartition[[#This Row],[Code_Nom]],J$2:J13236,Clef_répartition[[#This Row],[Année]])</f>
        <v>1</v>
      </c>
      <c r="F13236">
        <f>IF(Clef_répartition[[#This Row],[Code_Nom]]=D13235,F13235-1,(COUNTIFS(Clef_répartition[Code_Nom],Clef_répartition[[#This Row],[Code_Nom]],Clef_répartition[Année],Clef_répartition[[#This Row],[Année]])))</f>
        <v>5</v>
      </c>
      <c r="G13236" t="str">
        <f>Clef_répartition[[#This Row],[Code_Nom]]&amp;"_"&amp;Clef_répartition[[#This Row],[Nombre]]&amp;"_"&amp;Clef_répartition[[#This Row],[Année]]</f>
        <v>AEB_Association intercommunale pour l'épuration des eaux usées du Boiron_1_2023</v>
      </c>
      <c r="H13236" s="18">
        <v>5701</v>
      </c>
      <c r="I13236" s="68" t="s">
        <v>5</v>
      </c>
      <c r="J13236" s="18">
        <v>2023</v>
      </c>
      <c r="K13236" s="65">
        <v>0</v>
      </c>
    </row>
    <row r="13237" spans="1:11" x14ac:dyDescent="0.25">
      <c r="A13237" s="66"/>
      <c r="B13237" t="s">
        <v>623</v>
      </c>
      <c r="C13237" t="s">
        <v>624</v>
      </c>
      <c r="D13237" t="str">
        <f>Clef_répartition[[#This Row],[Code association]]&amp;"_"&amp;Clef_répartition[[#This Row],[Nom association]]</f>
        <v>AEB_Association intercommunale pour l'épuration des eaux usées du Boiron</v>
      </c>
      <c r="E13237">
        <f>COUNTIFS(D$2:D13237,Clef_répartition[[#This Row],[Code_Nom]],J$2:J13237,Clef_répartition[[#This Row],[Année]])</f>
        <v>2</v>
      </c>
      <c r="F13237">
        <f>IF(Clef_répartition[[#This Row],[Code_Nom]]=D13236,F13236-1,(COUNTIFS(Clef_répartition[Code_Nom],Clef_répartition[[#This Row],[Code_Nom]],Clef_répartition[Année],Clef_répartition[[#This Row],[Année]])))</f>
        <v>4</v>
      </c>
      <c r="G13237" t="str">
        <f>Clef_répartition[[#This Row],[Code_Nom]]&amp;"_"&amp;Clef_répartition[[#This Row],[Nombre]]&amp;"_"&amp;Clef_répartition[[#This Row],[Année]]</f>
        <v>AEB_Association intercommunale pour l'épuration des eaux usées du Boiron_2_2023</v>
      </c>
      <c r="H13237" s="63">
        <v>5706</v>
      </c>
      <c r="I13237" s="67" t="s">
        <v>29</v>
      </c>
      <c r="J13237" s="63">
        <v>2023</v>
      </c>
      <c r="K13237" s="64">
        <v>0</v>
      </c>
    </row>
    <row r="13238" spans="1:11" x14ac:dyDescent="0.25">
      <c r="A13238" s="66"/>
      <c r="B13238" t="s">
        <v>623</v>
      </c>
      <c r="C13238" t="s">
        <v>624</v>
      </c>
      <c r="D13238" t="str">
        <f>Clef_répartition[[#This Row],[Code association]]&amp;"_"&amp;Clef_répartition[[#This Row],[Nom association]]</f>
        <v>AEB_Association intercommunale pour l'épuration des eaux usées du Boiron</v>
      </c>
      <c r="E13238">
        <f>COUNTIFS(D$2:D13238,Clef_répartition[[#This Row],[Code_Nom]],J$2:J13238,Clef_répartition[[#This Row],[Année]])</f>
        <v>3</v>
      </c>
      <c r="F13238">
        <f>IF(Clef_répartition[[#This Row],[Code_Nom]]=D13237,F13237-1,(COUNTIFS(Clef_répartition[Code_Nom],Clef_répartition[[#This Row],[Code_Nom]],Clef_répartition[Année],Clef_répartition[[#This Row],[Année]])))</f>
        <v>3</v>
      </c>
      <c r="G13238" t="str">
        <f>Clef_répartition[[#This Row],[Code_Nom]]&amp;"_"&amp;Clef_répartition[[#This Row],[Nombre]]&amp;"_"&amp;Clef_répartition[[#This Row],[Année]]</f>
        <v>AEB_Association intercommunale pour l'épuration des eaux usées du Boiron_3_2023</v>
      </c>
      <c r="H13238" s="18">
        <v>5716</v>
      </c>
      <c r="I13238" s="68" t="s">
        <v>110</v>
      </c>
      <c r="J13238" s="18">
        <v>2023</v>
      </c>
      <c r="K13238" s="65">
        <v>0</v>
      </c>
    </row>
    <row r="13239" spans="1:11" x14ac:dyDescent="0.25">
      <c r="A13239" s="66"/>
      <c r="B13239" t="s">
        <v>623</v>
      </c>
      <c r="C13239" t="s">
        <v>624</v>
      </c>
      <c r="D13239" t="str">
        <f>Clef_répartition[[#This Row],[Code association]]&amp;"_"&amp;Clef_répartition[[#This Row],[Nom association]]</f>
        <v>AEB_Association intercommunale pour l'épuration des eaux usées du Boiron</v>
      </c>
      <c r="E13239">
        <f>COUNTIFS(D$2:D13239,Clef_répartition[[#This Row],[Code_Nom]],J$2:J13239,Clef_répartition[[#This Row],[Année]])</f>
        <v>4</v>
      </c>
      <c r="F13239">
        <f>IF(Clef_répartition[[#This Row],[Code_Nom]]=D13238,F13238-1,(COUNTIFS(Clef_répartition[Code_Nom],Clef_répartition[[#This Row],[Code_Nom]],Clef_répartition[Année],Clef_répartition[[#This Row],[Année]])))</f>
        <v>2</v>
      </c>
      <c r="G13239" t="str">
        <f>Clef_répartition[[#This Row],[Code_Nom]]&amp;"_"&amp;Clef_répartition[[#This Row],[Nombre]]&amp;"_"&amp;Clef_répartition[[#This Row],[Année]]</f>
        <v>AEB_Association intercommunale pour l'épuration des eaux usées du Boiron_4_2023</v>
      </c>
      <c r="H13239" s="63">
        <v>5722</v>
      </c>
      <c r="I13239" s="67" t="s">
        <v>133</v>
      </c>
      <c r="J13239" s="63">
        <v>2023</v>
      </c>
      <c r="K13239" s="64">
        <v>0</v>
      </c>
    </row>
    <row r="13240" spans="1:11" x14ac:dyDescent="0.25">
      <c r="A13240" s="66"/>
      <c r="B13240" t="s">
        <v>623</v>
      </c>
      <c r="C13240" t="s">
        <v>624</v>
      </c>
      <c r="D13240" t="str">
        <f>Clef_répartition[[#This Row],[Code association]]&amp;"_"&amp;Clef_répartition[[#This Row],[Nom association]]</f>
        <v>AEB_Association intercommunale pour l'épuration des eaux usées du Boiron</v>
      </c>
      <c r="E13240">
        <f>COUNTIFS(D$2:D13240,Clef_répartition[[#This Row],[Code_Nom]],J$2:J13240,Clef_répartition[[#This Row],[Année]])</f>
        <v>5</v>
      </c>
      <c r="F13240">
        <f>IF(Clef_répartition[[#This Row],[Code_Nom]]=D13239,F13239-1,(COUNTIFS(Clef_répartition[Code_Nom],Clef_répartition[[#This Row],[Code_Nom]],Clef_répartition[Année],Clef_répartition[[#This Row],[Année]])))</f>
        <v>1</v>
      </c>
      <c r="G13240" t="str">
        <f>Clef_répartition[[#This Row],[Code_Nom]]&amp;"_"&amp;Clef_répartition[[#This Row],[Nombre]]&amp;"_"&amp;Clef_répartition[[#This Row],[Année]]</f>
        <v>AEB_Association intercommunale pour l'épuration des eaux usées du Boiron_5_2023</v>
      </c>
      <c r="H13240" s="18">
        <v>5728</v>
      </c>
      <c r="I13240" s="68" t="s">
        <v>255</v>
      </c>
      <c r="J13240" s="18">
        <v>2023</v>
      </c>
      <c r="K13240" s="65">
        <v>0</v>
      </c>
    </row>
    <row r="13241" spans="1:11" x14ac:dyDescent="0.25">
      <c r="A13241" s="66"/>
      <c r="B13241" t="s">
        <v>689</v>
      </c>
      <c r="C13241" t="s">
        <v>690</v>
      </c>
      <c r="D13241" t="str">
        <f>Clef_répartition[[#This Row],[Code association]]&amp;"_"&amp;Clef_répartition[[#This Row],[Nom association]]</f>
        <v>AECLC_Association intercommunale des eaux de Chavannes-sur-Moudon, Lucens et Curtilles</v>
      </c>
      <c r="E13241">
        <f>COUNTIFS(D$2:D13241,Clef_répartition[[#This Row],[Code_Nom]],J$2:J13241,Clef_répartition[[#This Row],[Année]])</f>
        <v>1</v>
      </c>
      <c r="F13241">
        <f>IF(Clef_répartition[[#This Row],[Code_Nom]]=D13240,F13240-1,(COUNTIFS(Clef_répartition[Code_Nom],Clef_répartition[[#This Row],[Code_Nom]],Clef_répartition[Année],Clef_répartition[[#This Row],[Année]])))</f>
        <v>3</v>
      </c>
      <c r="G13241" t="str">
        <f>Clef_répartition[[#This Row],[Code_Nom]]&amp;"_"&amp;Clef_répartition[[#This Row],[Nombre]]&amp;"_"&amp;Clef_répartition[[#This Row],[Année]]</f>
        <v>AECLC_Association intercommunale des eaux de Chavannes-sur-Moudon, Lucens et Curtilles_1_2023</v>
      </c>
      <c r="H13241" s="63">
        <v>5665</v>
      </c>
      <c r="I13241" s="67" t="s">
        <v>57</v>
      </c>
      <c r="J13241" s="63">
        <v>2023</v>
      </c>
      <c r="K13241" s="64">
        <v>0</v>
      </c>
    </row>
    <row r="13242" spans="1:11" x14ac:dyDescent="0.25">
      <c r="A13242" s="66"/>
      <c r="B13242" t="s">
        <v>689</v>
      </c>
      <c r="C13242" t="s">
        <v>690</v>
      </c>
      <c r="D13242" t="str">
        <f>Clef_répartition[[#This Row],[Code association]]&amp;"_"&amp;Clef_répartition[[#This Row],[Nom association]]</f>
        <v>AECLC_Association intercommunale des eaux de Chavannes-sur-Moudon, Lucens et Curtilles</v>
      </c>
      <c r="E13242">
        <f>COUNTIFS(D$2:D13242,Clef_répartition[[#This Row],[Code_Nom]],J$2:J13242,Clef_répartition[[#This Row],[Année]])</f>
        <v>2</v>
      </c>
      <c r="F13242">
        <f>IF(Clef_répartition[[#This Row],[Code_Nom]]=D13241,F13241-1,(COUNTIFS(Clef_répartition[Code_Nom],Clef_répartition[[#This Row],[Code_Nom]],Clef_répartition[Année],Clef_répartition[[#This Row],[Année]])))</f>
        <v>2</v>
      </c>
      <c r="G13242" t="str">
        <f>Clef_répartition[[#This Row],[Code_Nom]]&amp;"_"&amp;Clef_répartition[[#This Row],[Nombre]]&amp;"_"&amp;Clef_répartition[[#This Row],[Année]]</f>
        <v>AECLC_Association intercommunale des eaux de Chavannes-sur-Moudon, Lucens et Curtilles_2_2023</v>
      </c>
      <c r="H13242" s="18">
        <v>5669</v>
      </c>
      <c r="I13242" s="68" t="s">
        <v>89</v>
      </c>
      <c r="J13242" s="18">
        <v>2023</v>
      </c>
      <c r="K13242" s="65">
        <v>0</v>
      </c>
    </row>
    <row r="13243" spans="1:11" x14ac:dyDescent="0.25">
      <c r="A13243" s="66"/>
      <c r="B13243" t="s">
        <v>689</v>
      </c>
      <c r="C13243" t="s">
        <v>690</v>
      </c>
      <c r="D13243" t="str">
        <f>Clef_répartition[[#This Row],[Code association]]&amp;"_"&amp;Clef_répartition[[#This Row],[Nom association]]</f>
        <v>AECLC_Association intercommunale des eaux de Chavannes-sur-Moudon, Lucens et Curtilles</v>
      </c>
      <c r="E13243">
        <f>COUNTIFS(D$2:D13243,Clef_répartition[[#This Row],[Code_Nom]],J$2:J13243,Clef_répartition[[#This Row],[Année]])</f>
        <v>3</v>
      </c>
      <c r="F13243">
        <f>IF(Clef_répartition[[#This Row],[Code_Nom]]=D13242,F13242-1,(COUNTIFS(Clef_répartition[Code_Nom],Clef_répartition[[#This Row],[Code_Nom]],Clef_répartition[Année],Clef_répartition[[#This Row],[Année]])))</f>
        <v>1</v>
      </c>
      <c r="G13243" t="str">
        <f>Clef_répartition[[#This Row],[Code_Nom]]&amp;"_"&amp;Clef_répartition[[#This Row],[Nombre]]&amp;"_"&amp;Clef_répartition[[#This Row],[Année]]</f>
        <v>AECLC_Association intercommunale des eaux de Chavannes-sur-Moudon, Lucens et Curtilles_3_2023</v>
      </c>
      <c r="H13243" s="63">
        <v>5675</v>
      </c>
      <c r="I13243" s="67" t="s">
        <v>164</v>
      </c>
      <c r="J13243" s="63">
        <v>2023</v>
      </c>
      <c r="K13243" s="64">
        <v>0</v>
      </c>
    </row>
    <row r="13244" spans="1:11" x14ac:dyDescent="0.25">
      <c r="A13244" s="66"/>
      <c r="B13244" t="s">
        <v>691</v>
      </c>
      <c r="C13244" t="s">
        <v>692</v>
      </c>
      <c r="D13244" t="str">
        <f>Clef_répartition[[#This Row],[Code association]]&amp;"_"&amp;Clef_répartition[[#This Row],[Nom association]]</f>
        <v>AECM_Association intercommunale pour l'épuration des eaux usées de la région Coruz-Menthue</v>
      </c>
      <c r="E13244">
        <f>COUNTIFS(D$2:D13244,Clef_répartition[[#This Row],[Code_Nom]],J$2:J13244,Clef_répartition[[#This Row],[Année]])</f>
        <v>1</v>
      </c>
      <c r="F13244">
        <f>IF(Clef_répartition[[#This Row],[Code_Nom]]=D13243,F13243-1,(COUNTIFS(Clef_répartition[Code_Nom],Clef_répartition[[#This Row],[Code_Nom]],Clef_répartition[Année],Clef_répartition[[#This Row],[Année]])))</f>
        <v>2</v>
      </c>
      <c r="G13244" t="str">
        <f>Clef_répartition[[#This Row],[Code_Nom]]&amp;"_"&amp;Clef_répartition[[#This Row],[Nombre]]&amp;"_"&amp;Clef_répartition[[#This Row],[Année]]</f>
        <v>AECM_Association intercommunale pour l'épuration des eaux usées de la région Coruz-Menthue_1_2023</v>
      </c>
      <c r="H13244" s="63">
        <v>5693</v>
      </c>
      <c r="I13244" s="67" t="s">
        <v>184</v>
      </c>
      <c r="J13244" s="63">
        <v>2023</v>
      </c>
      <c r="K13244" s="64">
        <v>0</v>
      </c>
    </row>
    <row r="13245" spans="1:11" x14ac:dyDescent="0.25">
      <c r="A13245" s="66"/>
      <c r="B13245" t="s">
        <v>691</v>
      </c>
      <c r="C13245" t="s">
        <v>692</v>
      </c>
      <c r="D13245" t="str">
        <f>Clef_répartition[[#This Row],[Code association]]&amp;"_"&amp;Clef_répartition[[#This Row],[Nom association]]</f>
        <v>AECM_Association intercommunale pour l'épuration des eaux usées de la région Coruz-Menthue</v>
      </c>
      <c r="E13245">
        <f>COUNTIFS(D$2:D13245,Clef_répartition[[#This Row],[Code_Nom]],J$2:J13245,Clef_répartition[[#This Row],[Année]])</f>
        <v>2</v>
      </c>
      <c r="F13245">
        <f>IF(Clef_répartition[[#This Row],[Code_Nom]]=D13244,F13244-1,(COUNTIFS(Clef_répartition[Code_Nom],Clef_répartition[[#This Row],[Code_Nom]],Clef_répartition[Année],Clef_répartition[[#This Row],[Année]])))</f>
        <v>1</v>
      </c>
      <c r="G13245" t="str">
        <f>Clef_répartition[[#This Row],[Code_Nom]]&amp;"_"&amp;Clef_répartition[[#This Row],[Nombre]]&amp;"_"&amp;Clef_répartition[[#This Row],[Année]]</f>
        <v>AECM_Association intercommunale pour l'épuration des eaux usées de la région Coruz-Menthue_2_2023</v>
      </c>
      <c r="H13245" s="18">
        <v>5540</v>
      </c>
      <c r="I13245" s="68" t="s">
        <v>186</v>
      </c>
      <c r="J13245" s="18">
        <v>2023</v>
      </c>
      <c r="K13245" s="65">
        <v>0</v>
      </c>
    </row>
    <row r="13246" spans="1:11" x14ac:dyDescent="0.25">
      <c r="A13246" s="66"/>
      <c r="B13246" t="s">
        <v>479</v>
      </c>
      <c r="C13246" t="s">
        <v>480</v>
      </c>
      <c r="D13246" t="str">
        <f>Clef_répartition[[#This Row],[Code association]]&amp;"_"&amp;Clef_répartition[[#This Row],[Nom association]]</f>
        <v>AEE_Association intercommunale Enfance et Ecole Asse et Boiron</v>
      </c>
      <c r="E13246">
        <f>COUNTIFS(D$2:D13246,Clef_répartition[[#This Row],[Code_Nom]],J$2:J13246,Clef_répartition[[#This Row],[Année]])</f>
        <v>1</v>
      </c>
      <c r="F13246">
        <f>IF(Clef_répartition[[#This Row],[Code_Nom]]=D13245,F13245-1,(COUNTIFS(Clef_répartition[Code_Nom],Clef_répartition[[#This Row],[Code_Nom]],Clef_répartition[Année],Clef_répartition[[#This Row],[Année]])))</f>
        <v>9</v>
      </c>
      <c r="G13246" t="str">
        <f>Clef_répartition[[#This Row],[Code_Nom]]&amp;"_"&amp;Clef_répartition[[#This Row],[Nombre]]&amp;"_"&amp;Clef_répartition[[#This Row],[Année]]</f>
        <v>AEE_Association intercommunale Enfance et Ecole Asse et Boiron_1_2023</v>
      </c>
      <c r="H13246" s="18">
        <v>5701</v>
      </c>
      <c r="I13246" s="68" t="s">
        <v>5</v>
      </c>
      <c r="J13246" s="18">
        <v>2023</v>
      </c>
      <c r="K13246" s="65">
        <v>0.02</v>
      </c>
    </row>
    <row r="13247" spans="1:11" x14ac:dyDescent="0.25">
      <c r="A13247" s="66"/>
      <c r="B13247" t="s">
        <v>479</v>
      </c>
      <c r="C13247" t="s">
        <v>480</v>
      </c>
      <c r="D13247" t="str">
        <f>Clef_répartition[[#This Row],[Code association]]&amp;"_"&amp;Clef_répartition[[#This Row],[Nom association]]</f>
        <v>AEE_Association intercommunale Enfance et Ecole Asse et Boiron</v>
      </c>
      <c r="E13247">
        <f>COUNTIFS(D$2:D13247,Clef_répartition[[#This Row],[Code_Nom]],J$2:J13247,Clef_répartition[[#This Row],[Année]])</f>
        <v>2</v>
      </c>
      <c r="F13247">
        <f>IF(Clef_répartition[[#This Row],[Code_Nom]]=D13246,F13246-1,(COUNTIFS(Clef_répartition[Code_Nom],Clef_répartition[[#This Row],[Code_Nom]],Clef_répartition[Année],Clef_répartition[[#This Row],[Année]])))</f>
        <v>8</v>
      </c>
      <c r="G13247" t="str">
        <f>Clef_répartition[[#This Row],[Code_Nom]]&amp;"_"&amp;Clef_répartition[[#This Row],[Nombre]]&amp;"_"&amp;Clef_répartition[[#This Row],[Année]]</f>
        <v>AEE_Association intercommunale Enfance et Ecole Asse et Boiron_2_2023</v>
      </c>
      <c r="H13247" s="63">
        <v>5706</v>
      </c>
      <c r="I13247" s="67" t="s">
        <v>29</v>
      </c>
      <c r="J13247" s="63">
        <v>2023</v>
      </c>
      <c r="K13247" s="64">
        <v>0.13</v>
      </c>
    </row>
    <row r="13248" spans="1:11" x14ac:dyDescent="0.25">
      <c r="A13248" s="66"/>
      <c r="B13248" t="s">
        <v>479</v>
      </c>
      <c r="C13248" t="s">
        <v>480</v>
      </c>
      <c r="D13248" t="str">
        <f>Clef_répartition[[#This Row],[Code association]]&amp;"_"&amp;Clef_répartition[[#This Row],[Nom association]]</f>
        <v>AEE_Association intercommunale Enfance et Ecole Asse et Boiron</v>
      </c>
      <c r="E13248">
        <f>COUNTIFS(D$2:D13248,Clef_répartition[[#This Row],[Code_Nom]],J$2:J13248,Clef_répartition[[#This Row],[Année]])</f>
        <v>3</v>
      </c>
      <c r="F13248">
        <f>IF(Clef_répartition[[#This Row],[Code_Nom]]=D13247,F13247-1,(COUNTIFS(Clef_répartition[Code_Nom],Clef_répartition[[#This Row],[Code_Nom]],Clef_répartition[Année],Clef_répartition[[#This Row],[Année]])))</f>
        <v>7</v>
      </c>
      <c r="G13248" t="str">
        <f>Clef_répartition[[#This Row],[Code_Nom]]&amp;"_"&amp;Clef_répartition[[#This Row],[Nombre]]&amp;"_"&amp;Clef_répartition[[#This Row],[Année]]</f>
        <v>AEE_Association intercommunale Enfance et Ecole Asse et Boiron_3_2023</v>
      </c>
      <c r="H13248" s="18">
        <v>5709</v>
      </c>
      <c r="I13248" s="68" t="s">
        <v>62</v>
      </c>
      <c r="J13248" s="18">
        <v>2023</v>
      </c>
      <c r="K13248" s="65">
        <v>0.13</v>
      </c>
    </row>
    <row r="13249" spans="1:11" x14ac:dyDescent="0.25">
      <c r="A13249" s="66"/>
      <c r="B13249" t="s">
        <v>479</v>
      </c>
      <c r="C13249" t="s">
        <v>480</v>
      </c>
      <c r="D13249" t="str">
        <f>Clef_répartition[[#This Row],[Code association]]&amp;"_"&amp;Clef_répartition[[#This Row],[Nom association]]</f>
        <v>AEE_Association intercommunale Enfance et Ecole Asse et Boiron</v>
      </c>
      <c r="E13249">
        <f>COUNTIFS(D$2:D13249,Clef_répartition[[#This Row],[Code_Nom]],J$2:J13249,Clef_répartition[[#This Row],[Année]])</f>
        <v>4</v>
      </c>
      <c r="F13249">
        <f>IF(Clef_répartition[[#This Row],[Code_Nom]]=D13248,F13248-1,(COUNTIFS(Clef_répartition[Code_Nom],Clef_répartition[[#This Row],[Code_Nom]],Clef_répartition[Année],Clef_répartition[[#This Row],[Année]])))</f>
        <v>6</v>
      </c>
      <c r="G13249" t="str">
        <f>Clef_répartition[[#This Row],[Code_Nom]]&amp;"_"&amp;Clef_répartition[[#This Row],[Nombre]]&amp;"_"&amp;Clef_répartition[[#This Row],[Année]]</f>
        <v>AEE_Association intercommunale Enfance et Ecole Asse et Boiron_4_2023</v>
      </c>
      <c r="H13249" s="63">
        <v>5714</v>
      </c>
      <c r="I13249" s="67" t="s">
        <v>81</v>
      </c>
      <c r="J13249" s="63">
        <v>2023</v>
      </c>
      <c r="K13249" s="64">
        <v>0.14000000000000001</v>
      </c>
    </row>
    <row r="13250" spans="1:11" x14ac:dyDescent="0.25">
      <c r="A13250" s="66"/>
      <c r="B13250" t="s">
        <v>479</v>
      </c>
      <c r="C13250" t="s">
        <v>480</v>
      </c>
      <c r="D13250" t="str">
        <f>Clef_répartition[[#This Row],[Code association]]&amp;"_"&amp;Clef_répartition[[#This Row],[Nom association]]</f>
        <v>AEE_Association intercommunale Enfance et Ecole Asse et Boiron</v>
      </c>
      <c r="E13250">
        <f>COUNTIFS(D$2:D13250,Clef_répartition[[#This Row],[Code_Nom]],J$2:J13250,Clef_répartition[[#This Row],[Année]])</f>
        <v>5</v>
      </c>
      <c r="F13250">
        <f>IF(Clef_répartition[[#This Row],[Code_Nom]]=D13249,F13249-1,(COUNTIFS(Clef_répartition[Code_Nom],Clef_répartition[[#This Row],[Code_Nom]],Clef_répartition[Année],Clef_répartition[[#This Row],[Année]])))</f>
        <v>5</v>
      </c>
      <c r="G13250" t="str">
        <f>Clef_répartition[[#This Row],[Code_Nom]]&amp;"_"&amp;Clef_répartition[[#This Row],[Nombre]]&amp;"_"&amp;Clef_répartition[[#This Row],[Année]]</f>
        <v>AEE_Association intercommunale Enfance et Ecole Asse et Boiron_5_2023</v>
      </c>
      <c r="H13250" s="18">
        <v>5716</v>
      </c>
      <c r="I13250" s="68" t="s">
        <v>110</v>
      </c>
      <c r="J13250" s="18">
        <v>2023</v>
      </c>
      <c r="K13250" s="65">
        <v>0.21</v>
      </c>
    </row>
    <row r="13251" spans="1:11" x14ac:dyDescent="0.25">
      <c r="A13251" s="66"/>
      <c r="B13251" t="s">
        <v>479</v>
      </c>
      <c r="C13251" t="s">
        <v>480</v>
      </c>
      <c r="D13251" t="str">
        <f>Clef_répartition[[#This Row],[Code association]]&amp;"_"&amp;Clef_répartition[[#This Row],[Nom association]]</f>
        <v>AEE_Association intercommunale Enfance et Ecole Asse et Boiron</v>
      </c>
      <c r="E13251">
        <f>COUNTIFS(D$2:D13251,Clef_répartition[[#This Row],[Code_Nom]],J$2:J13251,Clef_répartition[[#This Row],[Année]])</f>
        <v>6</v>
      </c>
      <c r="F13251">
        <f>IF(Clef_répartition[[#This Row],[Code_Nom]]=D13250,F13250-1,(COUNTIFS(Clef_répartition[Code_Nom],Clef_répartition[[#This Row],[Code_Nom]],Clef_répartition[Année],Clef_répartition[[#This Row],[Année]])))</f>
        <v>4</v>
      </c>
      <c r="G13251" t="str">
        <f>Clef_répartition[[#This Row],[Code_Nom]]&amp;"_"&amp;Clef_répartition[[#This Row],[Nombre]]&amp;"_"&amp;Clef_répartition[[#This Row],[Année]]</f>
        <v>AEE_Association intercommunale Enfance et Ecole Asse et Boiron_6_2023</v>
      </c>
      <c r="H13251" s="63">
        <v>5719</v>
      </c>
      <c r="I13251" s="67" t="s">
        <v>124</v>
      </c>
      <c r="J13251" s="63">
        <v>2023</v>
      </c>
      <c r="K13251" s="64">
        <v>0.13</v>
      </c>
    </row>
    <row r="13252" spans="1:11" x14ac:dyDescent="0.25">
      <c r="A13252" s="66"/>
      <c r="B13252" t="s">
        <v>479</v>
      </c>
      <c r="C13252" t="s">
        <v>480</v>
      </c>
      <c r="D13252" t="str">
        <f>Clef_répartition[[#This Row],[Code association]]&amp;"_"&amp;Clef_répartition[[#This Row],[Nom association]]</f>
        <v>AEE_Association intercommunale Enfance et Ecole Asse et Boiron</v>
      </c>
      <c r="E13252">
        <f>COUNTIFS(D$2:D13252,Clef_répartition[[#This Row],[Code_Nom]],J$2:J13252,Clef_répartition[[#This Row],[Année]])</f>
        <v>7</v>
      </c>
      <c r="F13252">
        <f>IF(Clef_répartition[[#This Row],[Code_Nom]]=D13251,F13251-1,(COUNTIFS(Clef_répartition[Code_Nom],Clef_répartition[[#This Row],[Code_Nom]],Clef_répartition[Année],Clef_répartition[[#This Row],[Année]])))</f>
        <v>3</v>
      </c>
      <c r="G13252" t="str">
        <f>Clef_répartition[[#This Row],[Code_Nom]]&amp;"_"&amp;Clef_répartition[[#This Row],[Nombre]]&amp;"_"&amp;Clef_répartition[[#This Row],[Année]]</f>
        <v>AEE_Association intercommunale Enfance et Ecole Asse et Boiron_7_2023</v>
      </c>
      <c r="H13252" s="18">
        <v>5722</v>
      </c>
      <c r="I13252" s="68" t="s">
        <v>133</v>
      </c>
      <c r="J13252" s="18">
        <v>2023</v>
      </c>
      <c r="K13252" s="65">
        <v>0.04</v>
      </c>
    </row>
    <row r="13253" spans="1:11" x14ac:dyDescent="0.25">
      <c r="A13253" s="66"/>
      <c r="B13253" t="s">
        <v>479</v>
      </c>
      <c r="C13253" t="s">
        <v>480</v>
      </c>
      <c r="D13253" t="str">
        <f>Clef_répartition[[#This Row],[Code association]]&amp;"_"&amp;Clef_répartition[[#This Row],[Nom association]]</f>
        <v>AEE_Association intercommunale Enfance et Ecole Asse et Boiron</v>
      </c>
      <c r="E13253">
        <f>COUNTIFS(D$2:D13253,Clef_répartition[[#This Row],[Code_Nom]],J$2:J13253,Clef_répartition[[#This Row],[Année]])</f>
        <v>8</v>
      </c>
      <c r="F13253">
        <f>IF(Clef_répartition[[#This Row],[Code_Nom]]=D13252,F13252-1,(COUNTIFS(Clef_répartition[Code_Nom],Clef_répartition[[#This Row],[Code_Nom]],Clef_répartition[Année],Clef_répartition[[#This Row],[Année]])))</f>
        <v>2</v>
      </c>
      <c r="G13253" t="str">
        <f>Clef_répartition[[#This Row],[Code_Nom]]&amp;"_"&amp;Clef_répartition[[#This Row],[Nombre]]&amp;"_"&amp;Clef_répartition[[#This Row],[Année]]</f>
        <v>AEE_Association intercommunale Enfance et Ecole Asse et Boiron_8_2023</v>
      </c>
      <c r="H13253" s="63">
        <v>5726</v>
      </c>
      <c r="I13253" s="67" t="s">
        <v>148</v>
      </c>
      <c r="J13253" s="63">
        <v>2023</v>
      </c>
      <c r="K13253" s="64">
        <v>0.13</v>
      </c>
    </row>
    <row r="13254" spans="1:11" x14ac:dyDescent="0.25">
      <c r="A13254" s="66"/>
      <c r="B13254" t="s">
        <v>479</v>
      </c>
      <c r="C13254" t="s">
        <v>480</v>
      </c>
      <c r="D13254" t="str">
        <f>Clef_répartition[[#This Row],[Code association]]&amp;"_"&amp;Clef_répartition[[#This Row],[Nom association]]</f>
        <v>AEE_Association intercommunale Enfance et Ecole Asse et Boiron</v>
      </c>
      <c r="E13254">
        <f>COUNTIFS(D$2:D13254,Clef_répartition[[#This Row],[Code_Nom]],J$2:J13254,Clef_répartition[[#This Row],[Année]])</f>
        <v>9</v>
      </c>
      <c r="F13254">
        <f>IF(Clef_répartition[[#This Row],[Code_Nom]]=D13253,F13253-1,(COUNTIFS(Clef_répartition[Code_Nom],Clef_répartition[[#This Row],[Code_Nom]],Clef_répartition[Année],Clef_répartition[[#This Row],[Année]])))</f>
        <v>1</v>
      </c>
      <c r="G13254" t="str">
        <f>Clef_répartition[[#This Row],[Code_Nom]]&amp;"_"&amp;Clef_répartition[[#This Row],[Nombre]]&amp;"_"&amp;Clef_répartition[[#This Row],[Année]]</f>
        <v>AEE_Association intercommunale Enfance et Ecole Asse et Boiron_9_2023</v>
      </c>
      <c r="H13254" s="18">
        <v>5728</v>
      </c>
      <c r="I13254" s="68" t="s">
        <v>255</v>
      </c>
      <c r="J13254" s="18">
        <v>2023</v>
      </c>
      <c r="K13254" s="65">
        <v>7.0000000000000007E-2</v>
      </c>
    </row>
    <row r="13255" spans="1:11" x14ac:dyDescent="0.25">
      <c r="A13255" s="66"/>
      <c r="B13255" t="s">
        <v>677</v>
      </c>
      <c r="C13255" t="s">
        <v>678</v>
      </c>
      <c r="D13255" t="str">
        <f>Clef_répartition[[#This Row],[Code association]]&amp;"_"&amp;Clef_répartition[[#This Row],[Nom association]]</f>
        <v>AEGE_Association pour l'Epuration Granges et Environs</v>
      </c>
      <c r="E13255">
        <f>COUNTIFS(D$2:D13255,Clef_répartition[[#This Row],[Code_Nom]],J$2:J13255,Clef_répartition[[#This Row],[Année]])</f>
        <v>1</v>
      </c>
      <c r="F13255">
        <f>IF(Clef_répartition[[#This Row],[Code_Nom]]=D13254,F13254-1,(COUNTIFS(Clef_répartition[Code_Nom],Clef_répartition[[#This Row],[Code_Nom]],Clef_répartition[Année],Clef_répartition[[#This Row],[Année]])))</f>
        <v>2</v>
      </c>
      <c r="G13255" t="str">
        <f>Clef_répartition[[#This Row],[Code_Nom]]&amp;"_"&amp;Clef_répartition[[#This Row],[Nombre]]&amp;"_"&amp;Clef_répartition[[#This Row],[Année]]</f>
        <v>AEGE_Association pour l'Epuration Granges et Environs_1_2023</v>
      </c>
      <c r="H13255" s="18">
        <v>5831</v>
      </c>
      <c r="I13255" s="68" t="s">
        <v>270</v>
      </c>
      <c r="J13255" s="18">
        <v>2023</v>
      </c>
      <c r="K13255" s="65">
        <v>0</v>
      </c>
    </row>
    <row r="13256" spans="1:11" x14ac:dyDescent="0.25">
      <c r="A13256" s="66"/>
      <c r="B13256" t="s">
        <v>677</v>
      </c>
      <c r="C13256" t="s">
        <v>678</v>
      </c>
      <c r="D13256" t="str">
        <f>Clef_répartition[[#This Row],[Code association]]&amp;"_"&amp;Clef_répartition[[#This Row],[Nom association]]</f>
        <v>AEGE_Association pour l'Epuration Granges et Environs</v>
      </c>
      <c r="E13256">
        <f>COUNTIFS(D$2:D13256,Clef_répartition[[#This Row],[Code_Nom]],J$2:J13256,Clef_répartition[[#This Row],[Année]])</f>
        <v>2</v>
      </c>
      <c r="F13256">
        <f>IF(Clef_répartition[[#This Row],[Code_Nom]]=D13255,F13255-1,(COUNTIFS(Clef_répartition[Code_Nom],Clef_répartition[[#This Row],[Code_Nom]],Clef_répartition[Année],Clef_répartition[[#This Row],[Année]])))</f>
        <v>1</v>
      </c>
      <c r="G13256" t="str">
        <f>Clef_répartition[[#This Row],[Code_Nom]]&amp;"_"&amp;Clef_répartition[[#This Row],[Nombre]]&amp;"_"&amp;Clef_répartition[[#This Row],[Année]]</f>
        <v>AEGE_Association pour l'Epuration Granges et Environs_2_2023</v>
      </c>
      <c r="H13256" s="63">
        <v>5830</v>
      </c>
      <c r="I13256" s="67" t="s">
        <v>285</v>
      </c>
      <c r="J13256" s="63">
        <v>2023</v>
      </c>
      <c r="K13256" s="64">
        <v>0</v>
      </c>
    </row>
    <row r="13257" spans="1:11" x14ac:dyDescent="0.25">
      <c r="A13257" s="66"/>
      <c r="B13257" t="s">
        <v>693</v>
      </c>
      <c r="C13257" t="s">
        <v>694</v>
      </c>
      <c r="D13257" t="str">
        <f>Clef_répartition[[#This Row],[Code association]]&amp;"_"&amp;Clef_répartition[[#This Row],[Nom association]]</f>
        <v>AEM_Association intercommunale pour l'épuration des eaux usées de la région Mortigue</v>
      </c>
      <c r="E13257">
        <f>COUNTIFS(D$2:D13257,Clef_répartition[[#This Row],[Code_Nom]],J$2:J13257,Clef_répartition[[#This Row],[Année]])</f>
        <v>1</v>
      </c>
      <c r="F13257">
        <f>IF(Clef_répartition[[#This Row],[Code_Nom]]=D13256,F13256-1,(COUNTIFS(Clef_répartition[Code_Nom],Clef_répartition[[#This Row],[Code_Nom]],Clef_répartition[Année],Clef_répartition[[#This Row],[Année]])))</f>
        <v>3</v>
      </c>
      <c r="G13257" t="str">
        <f>Clef_répartition[[#This Row],[Code_Nom]]&amp;"_"&amp;Clef_répartition[[#This Row],[Nombre]]&amp;"_"&amp;Clef_répartition[[#This Row],[Année]]</f>
        <v>AEM_Association intercommunale pour l'épuration des eaux usées de la région Mortigue_1_2023</v>
      </c>
      <c r="H13257" s="63">
        <v>5511</v>
      </c>
      <c r="I13257" s="67" t="s">
        <v>8</v>
      </c>
      <c r="J13257" s="63">
        <v>2023</v>
      </c>
      <c r="K13257" s="64">
        <v>0</v>
      </c>
    </row>
    <row r="13258" spans="1:11" x14ac:dyDescent="0.25">
      <c r="A13258" s="66"/>
      <c r="B13258" t="s">
        <v>693</v>
      </c>
      <c r="C13258" t="s">
        <v>694</v>
      </c>
      <c r="D13258" t="str">
        <f>Clef_répartition[[#This Row],[Code association]]&amp;"_"&amp;Clef_répartition[[#This Row],[Nom association]]</f>
        <v>AEM_Association intercommunale pour l'épuration des eaux usées de la région Mortigue</v>
      </c>
      <c r="E13258">
        <f>COUNTIFS(D$2:D13258,Clef_répartition[[#This Row],[Code_Nom]],J$2:J13258,Clef_répartition[[#This Row],[Année]])</f>
        <v>2</v>
      </c>
      <c r="F13258">
        <f>IF(Clef_répartition[[#This Row],[Code_Nom]]=D13257,F13257-1,(COUNTIFS(Clef_répartition[Code_Nom],Clef_répartition[[#This Row],[Code_Nom]],Clef_répartition[Année],Clef_répartition[[#This Row],[Année]])))</f>
        <v>2</v>
      </c>
      <c r="G13258" t="str">
        <f>Clef_répartition[[#This Row],[Code_Nom]]&amp;"_"&amp;Clef_répartition[[#This Row],[Nombre]]&amp;"_"&amp;Clef_répartition[[#This Row],[Année]]</f>
        <v>AEM_Association intercommunale pour l'épuration des eaux usées de la région Mortigue_2_2023</v>
      </c>
      <c r="H13258" s="18">
        <v>5521</v>
      </c>
      <c r="I13258" s="68" t="s">
        <v>108</v>
      </c>
      <c r="J13258" s="18">
        <v>2023</v>
      </c>
      <c r="K13258" s="65">
        <v>0</v>
      </c>
    </row>
    <row r="13259" spans="1:11" x14ac:dyDescent="0.25">
      <c r="A13259" s="66"/>
      <c r="B13259" t="s">
        <v>693</v>
      </c>
      <c r="C13259" t="s">
        <v>694</v>
      </c>
      <c r="D13259" t="str">
        <f>Clef_répartition[[#This Row],[Code association]]&amp;"_"&amp;Clef_répartition[[#This Row],[Nom association]]</f>
        <v>AEM_Association intercommunale pour l'épuration des eaux usées de la région Mortigue</v>
      </c>
      <c r="E13259">
        <f>COUNTIFS(D$2:D13259,Clef_répartition[[#This Row],[Code_Nom]],J$2:J13259,Clef_répartition[[#This Row],[Année]])</f>
        <v>3</v>
      </c>
      <c r="F13259">
        <f>IF(Clef_répartition[[#This Row],[Code_Nom]]=D13258,F13258-1,(COUNTIFS(Clef_répartition[Code_Nom],Clef_répartition[[#This Row],[Code_Nom]],Clef_répartition[Année],Clef_répartition[[#This Row],[Année]])))</f>
        <v>1</v>
      </c>
      <c r="G13259" t="str">
        <f>Clef_répartition[[#This Row],[Code_Nom]]&amp;"_"&amp;Clef_répartition[[#This Row],[Nombre]]&amp;"_"&amp;Clef_répartition[[#This Row],[Année]]</f>
        <v>AEM_Association intercommunale pour l'épuration des eaux usées de la région Mortigue_3_2023</v>
      </c>
      <c r="H13259" s="63">
        <v>5535</v>
      </c>
      <c r="I13259" s="67" t="s">
        <v>242</v>
      </c>
      <c r="J13259" s="63">
        <v>2023</v>
      </c>
      <c r="K13259" s="64">
        <v>0</v>
      </c>
    </row>
    <row r="13260" spans="1:11" x14ac:dyDescent="0.25">
      <c r="A13260" s="66"/>
      <c r="B13260" t="s">
        <v>670</v>
      </c>
      <c r="C13260" t="s">
        <v>671</v>
      </c>
      <c r="D13260" t="str">
        <f>Clef_répartition[[#This Row],[Code association]]&amp;"_"&amp;Clef_répartition[[#This Row],[Nom association]]</f>
        <v>AERA_Association intercommunale pour l'épuration des eaux usées de la région d'Aigle</v>
      </c>
      <c r="E13260">
        <f>COUNTIFS(D$2:D13260,Clef_répartition[[#This Row],[Code_Nom]],J$2:J13260,Clef_répartition[[#This Row],[Année]])</f>
        <v>1</v>
      </c>
      <c r="F13260">
        <f>IF(Clef_répartition[[#This Row],[Code_Nom]]=D13259,F13259-1,(COUNTIFS(Clef_répartition[Code_Nom],Clef_répartition[[#This Row],[Code_Nom]],Clef_répartition[Année],Clef_répartition[[#This Row],[Année]])))</f>
        <v>5</v>
      </c>
      <c r="G13260" t="str">
        <f>Clef_répartition[[#This Row],[Code_Nom]]&amp;"_"&amp;Clef_répartition[[#This Row],[Nombre]]&amp;"_"&amp;Clef_répartition[[#This Row],[Année]]</f>
        <v>AERA_Association intercommunale pour l'épuration des eaux usées de la région d'Aigle_1_2023</v>
      </c>
      <c r="H13260" s="18">
        <v>5401</v>
      </c>
      <c r="I13260" s="68" t="s">
        <v>3</v>
      </c>
      <c r="J13260" s="18">
        <v>2023</v>
      </c>
      <c r="K13260" s="65">
        <v>0</v>
      </c>
    </row>
    <row r="13261" spans="1:11" x14ac:dyDescent="0.25">
      <c r="A13261" s="66"/>
      <c r="B13261" t="s">
        <v>670</v>
      </c>
      <c r="C13261" t="s">
        <v>671</v>
      </c>
      <c r="D13261" t="str">
        <f>Clef_répartition[[#This Row],[Code association]]&amp;"_"&amp;Clef_répartition[[#This Row],[Nom association]]</f>
        <v>AERA_Association intercommunale pour l'épuration des eaux usées de la région d'Aigle</v>
      </c>
      <c r="E13261">
        <f>COUNTIFS(D$2:D13261,Clef_répartition[[#This Row],[Code_Nom]],J$2:J13261,Clef_répartition[[#This Row],[Année]])</f>
        <v>2</v>
      </c>
      <c r="F13261">
        <f>IF(Clef_répartition[[#This Row],[Code_Nom]]=D13260,F13260-1,(COUNTIFS(Clef_répartition[Code_Nom],Clef_répartition[[#This Row],[Code_Nom]],Clef_répartition[Année],Clef_répartition[[#This Row],[Année]])))</f>
        <v>4</v>
      </c>
      <c r="G13261" t="str">
        <f>Clef_répartition[[#This Row],[Code_Nom]]&amp;"_"&amp;Clef_répartition[[#This Row],[Nombre]]&amp;"_"&amp;Clef_répartition[[#This Row],[Année]]</f>
        <v>AERA_Association intercommunale pour l'épuration des eaux usées de la région d'Aigle_2_2023</v>
      </c>
      <c r="H13261" s="63">
        <v>5404</v>
      </c>
      <c r="I13261" s="67" t="s">
        <v>73</v>
      </c>
      <c r="J13261" s="63">
        <v>2023</v>
      </c>
      <c r="K13261" s="64">
        <v>0</v>
      </c>
    </row>
    <row r="13262" spans="1:11" x14ac:dyDescent="0.25">
      <c r="A13262" s="66"/>
      <c r="B13262" t="s">
        <v>670</v>
      </c>
      <c r="C13262" t="s">
        <v>671</v>
      </c>
      <c r="D13262" t="str">
        <f>Clef_répartition[[#This Row],[Code association]]&amp;"_"&amp;Clef_répartition[[#This Row],[Nom association]]</f>
        <v>AERA_Association intercommunale pour l'épuration des eaux usées de la région d'Aigle</v>
      </c>
      <c r="E13262">
        <f>COUNTIFS(D$2:D13262,Clef_répartition[[#This Row],[Code_Nom]],J$2:J13262,Clef_répartition[[#This Row],[Année]])</f>
        <v>3</v>
      </c>
      <c r="F13262">
        <f>IF(Clef_répartition[[#This Row],[Code_Nom]]=D13261,F13261-1,(COUNTIFS(Clef_répartition[Code_Nom],Clef_répartition[[#This Row],[Code_Nom]],Clef_répartition[Année],Clef_répartition[[#This Row],[Année]])))</f>
        <v>3</v>
      </c>
      <c r="G13262" t="str">
        <f>Clef_répartition[[#This Row],[Code_Nom]]&amp;"_"&amp;Clef_répartition[[#This Row],[Nombre]]&amp;"_"&amp;Clef_répartition[[#This Row],[Année]]</f>
        <v>AERA_Association intercommunale pour l'épuration des eaux usées de la région d'Aigle_3_2023</v>
      </c>
      <c r="H13262" s="18">
        <v>5407</v>
      </c>
      <c r="I13262" s="68" t="s">
        <v>159</v>
      </c>
      <c r="J13262" s="18">
        <v>2023</v>
      </c>
      <c r="K13262" s="65">
        <v>0</v>
      </c>
    </row>
    <row r="13263" spans="1:11" x14ac:dyDescent="0.25">
      <c r="A13263" s="66"/>
      <c r="B13263" t="s">
        <v>670</v>
      </c>
      <c r="C13263" t="s">
        <v>671</v>
      </c>
      <c r="D13263" t="str">
        <f>Clef_répartition[[#This Row],[Code association]]&amp;"_"&amp;Clef_répartition[[#This Row],[Nom association]]</f>
        <v>AERA_Association intercommunale pour l'épuration des eaux usées de la région d'Aigle</v>
      </c>
      <c r="E13263">
        <f>COUNTIFS(D$2:D13263,Clef_répartition[[#This Row],[Code_Nom]],J$2:J13263,Clef_répartition[[#This Row],[Année]])</f>
        <v>4</v>
      </c>
      <c r="F13263">
        <f>IF(Clef_répartition[[#This Row],[Code_Nom]]=D13262,F13262-1,(COUNTIFS(Clef_répartition[Code_Nom],Clef_répartition[[#This Row],[Code_Nom]],Clef_répartition[Année],Clef_répartition[[#This Row],[Année]])))</f>
        <v>2</v>
      </c>
      <c r="G13263" t="str">
        <f>Clef_répartition[[#This Row],[Code_Nom]]&amp;"_"&amp;Clef_répartition[[#This Row],[Nombre]]&amp;"_"&amp;Clef_répartition[[#This Row],[Année]]</f>
        <v>AERA_Association intercommunale pour l'épuration des eaux usées de la région d'Aigle_4_2023</v>
      </c>
      <c r="H13263" s="63">
        <v>5409</v>
      </c>
      <c r="I13263" s="67" t="s">
        <v>198</v>
      </c>
      <c r="J13263" s="63">
        <v>2023</v>
      </c>
      <c r="K13263" s="64">
        <v>0</v>
      </c>
    </row>
    <row r="13264" spans="1:11" x14ac:dyDescent="0.25">
      <c r="A13264" s="66"/>
      <c r="B13264" t="s">
        <v>670</v>
      </c>
      <c r="C13264" t="s">
        <v>671</v>
      </c>
      <c r="D13264" t="str">
        <f>Clef_répartition[[#This Row],[Code association]]&amp;"_"&amp;Clef_répartition[[#This Row],[Nom association]]</f>
        <v>AERA_Association intercommunale pour l'épuration des eaux usées de la région d'Aigle</v>
      </c>
      <c r="E13264">
        <f>COUNTIFS(D$2:D13264,Clef_répartition[[#This Row],[Code_Nom]],J$2:J13264,Clef_répartition[[#This Row],[Année]])</f>
        <v>5</v>
      </c>
      <c r="F13264">
        <f>IF(Clef_répartition[[#This Row],[Code_Nom]]=D13263,F13263-1,(COUNTIFS(Clef_répartition[Code_Nom],Clef_répartition[[#This Row],[Code_Nom]],Clef_répartition[Année],Clef_répartition[[#This Row],[Année]])))</f>
        <v>1</v>
      </c>
      <c r="G13264" t="str">
        <f>Clef_répartition[[#This Row],[Code_Nom]]&amp;"_"&amp;Clef_répartition[[#This Row],[Nombre]]&amp;"_"&amp;Clef_répartition[[#This Row],[Année]]</f>
        <v>AERA_Association intercommunale pour l'épuration des eaux usées de la région d'Aigle_5_2023</v>
      </c>
      <c r="H13264" s="18">
        <v>5415</v>
      </c>
      <c r="I13264" s="68" t="s">
        <v>300</v>
      </c>
      <c r="J13264" s="18">
        <v>2023</v>
      </c>
      <c r="K13264" s="65">
        <v>0</v>
      </c>
    </row>
    <row r="13265" spans="1:11" x14ac:dyDescent="0.25">
      <c r="A13265" s="66"/>
      <c r="B13265" t="s">
        <v>697</v>
      </c>
      <c r="C13265" t="s">
        <v>698</v>
      </c>
      <c r="D13265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3265">
        <f>COUNTIFS(D$2:D13265,Clef_répartition[[#This Row],[Code_Nom]],J$2:J13265,Clef_répartition[[#This Row],[Année]])</f>
        <v>1</v>
      </c>
      <c r="F13265">
        <f>IF(Clef_répartition[[#This Row],[Code_Nom]]=D13264,F13264-1,(COUNTIFS(Clef_répartition[Code_Nom],Clef_répartition[[#This Row],[Code_Nom]],Clef_répartition[Année],Clef_répartition[[#This Row],[Année]])))</f>
        <v>3</v>
      </c>
      <c r="G13265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Talent_1_2023</v>
      </c>
      <c r="H13265" s="63">
        <v>5515</v>
      </c>
      <c r="I13265" s="67" t="s">
        <v>37</v>
      </c>
      <c r="J13265" s="63">
        <v>2023</v>
      </c>
      <c r="K13265" s="64">
        <v>0</v>
      </c>
    </row>
    <row r="13266" spans="1:11" x14ac:dyDescent="0.25">
      <c r="A13266" s="66"/>
      <c r="B13266" t="s">
        <v>697</v>
      </c>
      <c r="C13266" t="s">
        <v>698</v>
      </c>
      <c r="D13266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3266">
        <f>COUNTIFS(D$2:D13266,Clef_répartition[[#This Row],[Code_Nom]],J$2:J13266,Clef_répartition[[#This Row],[Année]])</f>
        <v>2</v>
      </c>
      <c r="F13266">
        <f>IF(Clef_répartition[[#This Row],[Code_Nom]]=D13265,F13265-1,(COUNTIFS(Clef_répartition[Code_Nom],Clef_répartition[[#This Row],[Code_Nom]],Clef_répartition[Année],Clef_répartition[[#This Row],[Année]])))</f>
        <v>2</v>
      </c>
      <c r="G13266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Talent_2_2023</v>
      </c>
      <c r="H13266" s="18">
        <v>5516</v>
      </c>
      <c r="I13266" s="68" t="s">
        <v>88</v>
      </c>
      <c r="J13266" s="18">
        <v>2023</v>
      </c>
      <c r="K13266" s="65">
        <v>0</v>
      </c>
    </row>
    <row r="13267" spans="1:11" x14ac:dyDescent="0.25">
      <c r="A13267" s="66"/>
      <c r="B13267" t="s">
        <v>697</v>
      </c>
      <c r="C13267" t="s">
        <v>698</v>
      </c>
      <c r="D13267" t="str">
        <f>Clef_répartition[[#This Row],[Code association]]&amp;"_"&amp;Clef_répartition[[#This Row],[Nom association]]</f>
        <v>AET_Association intercommunale pour l'épuration des eaux usées de la région Bassin supérieur Talent</v>
      </c>
      <c r="E13267">
        <f>COUNTIFS(D$2:D13267,Clef_répartition[[#This Row],[Code_Nom]],J$2:J13267,Clef_répartition[[#This Row],[Année]])</f>
        <v>3</v>
      </c>
      <c r="F13267">
        <f>IF(Clef_répartition[[#This Row],[Code_Nom]]=D13266,F13266-1,(COUNTIFS(Clef_répartition[Code_Nom],Clef_répartition[[#This Row],[Code_Nom]],Clef_répartition[Année],Clef_répartition[[#This Row],[Année]])))</f>
        <v>1</v>
      </c>
      <c r="G13267" t="str">
        <f>Clef_répartition[[#This Row],[Code_Nom]]&amp;"_"&amp;Clef_répartition[[#This Row],[Nombre]]&amp;"_"&amp;Clef_répartition[[#This Row],[Année]]</f>
        <v>AET_Association intercommunale pour l'épuration des eaux usées de la région Bassin supérieur Talent_3_2023</v>
      </c>
      <c r="H13267" s="63">
        <v>5523</v>
      </c>
      <c r="I13267" s="67" t="s">
        <v>119</v>
      </c>
      <c r="J13267" s="63">
        <v>2023</v>
      </c>
      <c r="K13267" s="64">
        <v>0</v>
      </c>
    </row>
    <row r="13268" spans="1:11" x14ac:dyDescent="0.25">
      <c r="A13268" s="66"/>
      <c r="B13268" t="s">
        <v>600</v>
      </c>
      <c r="C13268" t="s">
        <v>601</v>
      </c>
      <c r="D13268" t="str">
        <f>Clef_répartition[[#This Row],[Code association]]&amp;"_"&amp;Clef_répartition[[#This Row],[Nom association]]</f>
        <v>AGMV_Association intercommunale pour l'épuration des eaux usées de de Grandcour - Missy - Vallon</v>
      </c>
      <c r="E13268">
        <f>COUNTIFS(D$2:D13268,Clef_répartition[[#This Row],[Code_Nom]],J$2:J13268,Clef_répartition[[#This Row],[Année]])</f>
        <v>1</v>
      </c>
      <c r="F13268">
        <f>IF(Clef_répartition[[#This Row],[Code_Nom]]=D13267,F13267-1,(COUNTIFS(Clef_répartition[Code_Nom],Clef_répartition[[#This Row],[Code_Nom]],Clef_répartition[Année],Clef_répartition[[#This Row],[Année]])))</f>
        <v>2</v>
      </c>
      <c r="G13268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Vallon_1_2023</v>
      </c>
      <c r="H13268" s="18">
        <v>5817</v>
      </c>
      <c r="I13268" s="68" t="s">
        <v>130</v>
      </c>
      <c r="J13268" s="18">
        <v>2023</v>
      </c>
      <c r="K13268" s="65">
        <v>0</v>
      </c>
    </row>
    <row r="13269" spans="1:11" x14ac:dyDescent="0.25">
      <c r="A13269" s="66"/>
      <c r="B13269" t="s">
        <v>600</v>
      </c>
      <c r="C13269" t="s">
        <v>601</v>
      </c>
      <c r="D13269" t="str">
        <f>Clef_répartition[[#This Row],[Code association]]&amp;"_"&amp;Clef_répartition[[#This Row],[Nom association]]</f>
        <v>AGMV_Association intercommunale pour l'épuration des eaux usées de de Grandcour - Missy - Vallon</v>
      </c>
      <c r="E13269">
        <f>COUNTIFS(D$2:D13269,Clef_répartition[[#This Row],[Code_Nom]],J$2:J13269,Clef_répartition[[#This Row],[Année]])</f>
        <v>2</v>
      </c>
      <c r="F13269">
        <f>IF(Clef_répartition[[#This Row],[Code_Nom]]=D13268,F13268-1,(COUNTIFS(Clef_répartition[Code_Nom],Clef_répartition[[#This Row],[Code_Nom]],Clef_répartition[Année],Clef_répartition[[#This Row],[Année]])))</f>
        <v>1</v>
      </c>
      <c r="G13269" t="str">
        <f>Clef_répartition[[#This Row],[Code_Nom]]&amp;"_"&amp;Clef_répartition[[#This Row],[Nombre]]&amp;"_"&amp;Clef_répartition[[#This Row],[Année]]</f>
        <v>AGMV_Association intercommunale pour l'épuration des eaux usées de de Grandcour - Missy - Vallon_2_2023</v>
      </c>
      <c r="H13269" s="63">
        <v>5821</v>
      </c>
      <c r="I13269" s="67" t="s">
        <v>177</v>
      </c>
      <c r="J13269" s="63">
        <v>2023</v>
      </c>
      <c r="K13269" s="64">
        <v>0</v>
      </c>
    </row>
    <row r="13270" spans="1:11" x14ac:dyDescent="0.25">
      <c r="A13270" s="66"/>
      <c r="B13270" t="s">
        <v>456</v>
      </c>
      <c r="C13270" t="s">
        <v>457</v>
      </c>
      <c r="D13270" t="str">
        <f>Clef_répartition[[#This Row],[Code association]]&amp;"_"&amp;Clef_répartition[[#This Row],[Nom association]]</f>
        <v>AIAB_Association intercommunale Asse et Boiron</v>
      </c>
      <c r="E13270">
        <f>COUNTIFS(D$2:D13270,Clef_répartition[[#This Row],[Code_Nom]],J$2:J13270,Clef_répartition[[#This Row],[Année]])</f>
        <v>1</v>
      </c>
      <c r="F13270">
        <f>IF(Clef_répartition[[#This Row],[Code_Nom]]=D13269,F13269-1,(COUNTIFS(Clef_répartition[Code_Nom],Clef_répartition[[#This Row],[Code_Nom]],Clef_répartition[Année],Clef_répartition[[#This Row],[Année]])))</f>
        <v>9</v>
      </c>
      <c r="G13270" t="str">
        <f>Clef_répartition[[#This Row],[Code_Nom]]&amp;"_"&amp;Clef_répartition[[#This Row],[Nombre]]&amp;"_"&amp;Clef_répartition[[#This Row],[Année]]</f>
        <v>AIAB_Association intercommunale Asse et Boiron_1_2023</v>
      </c>
      <c r="H13270" s="18">
        <v>5701</v>
      </c>
      <c r="I13270" s="68" t="s">
        <v>5</v>
      </c>
      <c r="J13270" s="18">
        <v>2023</v>
      </c>
      <c r="K13270" s="65">
        <v>2.6450000000000001E-2</v>
      </c>
    </row>
    <row r="13271" spans="1:11" x14ac:dyDescent="0.25">
      <c r="A13271" s="66"/>
      <c r="B13271" t="s">
        <v>456</v>
      </c>
      <c r="C13271" t="s">
        <v>457</v>
      </c>
      <c r="D13271" t="str">
        <f>Clef_répartition[[#This Row],[Code association]]&amp;"_"&amp;Clef_répartition[[#This Row],[Nom association]]</f>
        <v>AIAB_Association intercommunale Asse et Boiron</v>
      </c>
      <c r="E13271">
        <f>COUNTIFS(D$2:D13271,Clef_répartition[[#This Row],[Code_Nom]],J$2:J13271,Clef_répartition[[#This Row],[Année]])</f>
        <v>2</v>
      </c>
      <c r="F13271">
        <f>IF(Clef_répartition[[#This Row],[Code_Nom]]=D13270,F13270-1,(COUNTIFS(Clef_répartition[Code_Nom],Clef_répartition[[#This Row],[Code_Nom]],Clef_répartition[Année],Clef_répartition[[#This Row],[Année]])))</f>
        <v>8</v>
      </c>
      <c r="G13271" t="str">
        <f>Clef_répartition[[#This Row],[Code_Nom]]&amp;"_"&amp;Clef_répartition[[#This Row],[Nombre]]&amp;"_"&amp;Clef_répartition[[#This Row],[Année]]</f>
        <v>AIAB_Association intercommunale Asse et Boiron_2_2023</v>
      </c>
      <c r="H13271" s="63">
        <v>5706</v>
      </c>
      <c r="I13271" s="67" t="s">
        <v>29</v>
      </c>
      <c r="J13271" s="63">
        <v>2023</v>
      </c>
      <c r="K13271" s="64">
        <v>0.1246555</v>
      </c>
    </row>
    <row r="13272" spans="1:11" x14ac:dyDescent="0.25">
      <c r="A13272" s="66"/>
      <c r="B13272" t="s">
        <v>456</v>
      </c>
      <c r="C13272" t="s">
        <v>457</v>
      </c>
      <c r="D13272" t="str">
        <f>Clef_répartition[[#This Row],[Code association]]&amp;"_"&amp;Clef_répartition[[#This Row],[Nom association]]</f>
        <v>AIAB_Association intercommunale Asse et Boiron</v>
      </c>
      <c r="E13272">
        <f>COUNTIFS(D$2:D13272,Clef_répartition[[#This Row],[Code_Nom]],J$2:J13272,Clef_répartition[[#This Row],[Année]])</f>
        <v>3</v>
      </c>
      <c r="F13272">
        <f>IF(Clef_répartition[[#This Row],[Code_Nom]]=D13271,F13271-1,(COUNTIFS(Clef_répartition[Code_Nom],Clef_répartition[[#This Row],[Code_Nom]],Clef_répartition[Année],Clef_répartition[[#This Row],[Année]])))</f>
        <v>7</v>
      </c>
      <c r="G13272" t="str">
        <f>Clef_répartition[[#This Row],[Code_Nom]]&amp;"_"&amp;Clef_répartition[[#This Row],[Nombre]]&amp;"_"&amp;Clef_répartition[[#This Row],[Année]]</f>
        <v>AIAB_Association intercommunale Asse et Boiron_3_2023</v>
      </c>
      <c r="H13272" s="18">
        <v>5709</v>
      </c>
      <c r="I13272" s="68" t="s">
        <v>62</v>
      </c>
      <c r="J13272" s="18">
        <v>2023</v>
      </c>
      <c r="K13272" s="65">
        <v>0.1378817</v>
      </c>
    </row>
    <row r="13273" spans="1:11" x14ac:dyDescent="0.25">
      <c r="A13273" s="66"/>
      <c r="B13273" t="s">
        <v>456</v>
      </c>
      <c r="C13273" t="s">
        <v>457</v>
      </c>
      <c r="D13273" t="str">
        <f>Clef_répartition[[#This Row],[Code association]]&amp;"_"&amp;Clef_répartition[[#This Row],[Nom association]]</f>
        <v>AIAB_Association intercommunale Asse et Boiron</v>
      </c>
      <c r="E13273">
        <f>COUNTIFS(D$2:D13273,Clef_répartition[[#This Row],[Code_Nom]],J$2:J13273,Clef_répartition[[#This Row],[Année]])</f>
        <v>4</v>
      </c>
      <c r="F13273">
        <f>IF(Clef_répartition[[#This Row],[Code_Nom]]=D13272,F13272-1,(COUNTIFS(Clef_répartition[Code_Nom],Clef_répartition[[#This Row],[Code_Nom]],Clef_répartition[Année],Clef_répartition[[#This Row],[Année]])))</f>
        <v>6</v>
      </c>
      <c r="G13273" t="str">
        <f>Clef_répartition[[#This Row],[Code_Nom]]&amp;"_"&amp;Clef_répartition[[#This Row],[Nombre]]&amp;"_"&amp;Clef_répartition[[#This Row],[Année]]</f>
        <v>AIAB_Association intercommunale Asse et Boiron_4_2023</v>
      </c>
      <c r="H13273" s="63">
        <v>5714</v>
      </c>
      <c r="I13273" s="67" t="s">
        <v>81</v>
      </c>
      <c r="J13273" s="63">
        <v>2023</v>
      </c>
      <c r="K13273" s="64">
        <v>0.13589770000000001</v>
      </c>
    </row>
    <row r="13274" spans="1:11" x14ac:dyDescent="0.25">
      <c r="A13274" s="66"/>
      <c r="B13274" t="s">
        <v>456</v>
      </c>
      <c r="C13274" t="s">
        <v>457</v>
      </c>
      <c r="D13274" t="str">
        <f>Clef_répartition[[#This Row],[Code association]]&amp;"_"&amp;Clef_répartition[[#This Row],[Nom association]]</f>
        <v>AIAB_Association intercommunale Asse et Boiron</v>
      </c>
      <c r="E13274">
        <f>COUNTIFS(D$2:D13274,Clef_répartition[[#This Row],[Code_Nom]],J$2:J13274,Clef_répartition[[#This Row],[Année]])</f>
        <v>5</v>
      </c>
      <c r="F13274">
        <f>IF(Clef_répartition[[#This Row],[Code_Nom]]=D13273,F13273-1,(COUNTIFS(Clef_répartition[Code_Nom],Clef_répartition[[#This Row],[Code_Nom]],Clef_répartition[Année],Clef_répartition[[#This Row],[Année]])))</f>
        <v>5</v>
      </c>
      <c r="G13274" t="str">
        <f>Clef_répartition[[#This Row],[Code_Nom]]&amp;"_"&amp;Clef_répartition[[#This Row],[Nombre]]&amp;"_"&amp;Clef_répartition[[#This Row],[Année]]</f>
        <v>AIAB_Association intercommunale Asse et Boiron_5_2023</v>
      </c>
      <c r="H13274" s="18">
        <v>5716</v>
      </c>
      <c r="I13274" s="68" t="s">
        <v>110</v>
      </c>
      <c r="J13274" s="18">
        <v>2023</v>
      </c>
      <c r="K13274" s="65">
        <v>0.19486600000000001</v>
      </c>
    </row>
    <row r="13275" spans="1:11" x14ac:dyDescent="0.25">
      <c r="A13275" s="66"/>
      <c r="B13275" t="s">
        <v>456</v>
      </c>
      <c r="C13275" t="s">
        <v>457</v>
      </c>
      <c r="D13275" t="str">
        <f>Clef_répartition[[#This Row],[Code association]]&amp;"_"&amp;Clef_répartition[[#This Row],[Nom association]]</f>
        <v>AIAB_Association intercommunale Asse et Boiron</v>
      </c>
      <c r="E13275">
        <f>COUNTIFS(D$2:D13275,Clef_répartition[[#This Row],[Code_Nom]],J$2:J13275,Clef_répartition[[#This Row],[Année]])</f>
        <v>6</v>
      </c>
      <c r="F13275">
        <f>IF(Clef_répartition[[#This Row],[Code_Nom]]=D13274,F13274-1,(COUNTIFS(Clef_répartition[Code_Nom],Clef_répartition[[#This Row],[Code_Nom]],Clef_répartition[Année],Clef_répartition[[#This Row],[Année]])))</f>
        <v>4</v>
      </c>
      <c r="G13275" t="str">
        <f>Clef_répartition[[#This Row],[Code_Nom]]&amp;"_"&amp;Clef_répartition[[#This Row],[Nombre]]&amp;"_"&amp;Clef_répartition[[#This Row],[Année]]</f>
        <v>AIAB_Association intercommunale Asse et Boiron_6_2023</v>
      </c>
      <c r="H13275" s="63">
        <v>5719</v>
      </c>
      <c r="I13275" s="67" t="s">
        <v>124</v>
      </c>
      <c r="J13275" s="63">
        <v>2023</v>
      </c>
      <c r="K13275" s="64">
        <v>0.13997580000000001</v>
      </c>
    </row>
    <row r="13276" spans="1:11" x14ac:dyDescent="0.25">
      <c r="A13276" s="66"/>
      <c r="B13276" t="s">
        <v>456</v>
      </c>
      <c r="C13276" t="s">
        <v>457</v>
      </c>
      <c r="D13276" t="str">
        <f>Clef_répartition[[#This Row],[Code association]]&amp;"_"&amp;Clef_répartition[[#This Row],[Nom association]]</f>
        <v>AIAB_Association intercommunale Asse et Boiron</v>
      </c>
      <c r="E13276">
        <f>COUNTIFS(D$2:D13276,Clef_répartition[[#This Row],[Code_Nom]],J$2:J13276,Clef_répartition[[#This Row],[Année]])</f>
        <v>7</v>
      </c>
      <c r="F13276">
        <f>IF(Clef_répartition[[#This Row],[Code_Nom]]=D13275,F13275-1,(COUNTIFS(Clef_répartition[Code_Nom],Clef_répartition[[#This Row],[Code_Nom]],Clef_répartition[Année],Clef_répartition[[#This Row],[Année]])))</f>
        <v>3</v>
      </c>
      <c r="G13276" t="str">
        <f>Clef_répartition[[#This Row],[Code_Nom]]&amp;"_"&amp;Clef_répartition[[#This Row],[Nombre]]&amp;"_"&amp;Clef_répartition[[#This Row],[Année]]</f>
        <v>AIAB_Association intercommunale Asse et Boiron_7_2023</v>
      </c>
      <c r="H13276" s="18">
        <v>5722</v>
      </c>
      <c r="I13276" s="68" t="s">
        <v>133</v>
      </c>
      <c r="J13276" s="18">
        <v>2023</v>
      </c>
      <c r="K13276" s="65">
        <v>4.4086800000000002E-2</v>
      </c>
    </row>
    <row r="13277" spans="1:11" x14ac:dyDescent="0.25">
      <c r="A13277" s="66"/>
      <c r="B13277" t="s">
        <v>456</v>
      </c>
      <c r="C13277" t="s">
        <v>457</v>
      </c>
      <c r="D13277" t="str">
        <f>Clef_répartition[[#This Row],[Code association]]&amp;"_"&amp;Clef_répartition[[#This Row],[Nom association]]</f>
        <v>AIAB_Association intercommunale Asse et Boiron</v>
      </c>
      <c r="E13277">
        <f>COUNTIFS(D$2:D13277,Clef_répartition[[#This Row],[Code_Nom]],J$2:J13277,Clef_répartition[[#This Row],[Année]])</f>
        <v>8</v>
      </c>
      <c r="F13277">
        <f>IF(Clef_répartition[[#This Row],[Code_Nom]]=D13276,F13276-1,(COUNTIFS(Clef_répartition[Code_Nom],Clef_répartition[[#This Row],[Code_Nom]],Clef_répartition[Année],Clef_répartition[[#This Row],[Année]])))</f>
        <v>2</v>
      </c>
      <c r="G13277" t="str">
        <f>Clef_répartition[[#This Row],[Code_Nom]]&amp;"_"&amp;Clef_répartition[[#This Row],[Nombre]]&amp;"_"&amp;Clef_répartition[[#This Row],[Année]]</f>
        <v>AIAB_Association intercommunale Asse et Boiron_8_2023</v>
      </c>
      <c r="H13277" s="63">
        <v>5726</v>
      </c>
      <c r="I13277" s="67" t="s">
        <v>148</v>
      </c>
      <c r="J13277" s="63">
        <v>2023</v>
      </c>
      <c r="K13277" s="64">
        <v>0.13192989999999999</v>
      </c>
    </row>
    <row r="13278" spans="1:11" x14ac:dyDescent="0.25">
      <c r="A13278" s="66"/>
      <c r="B13278" t="s">
        <v>456</v>
      </c>
      <c r="C13278" t="s">
        <v>457</v>
      </c>
      <c r="D13278" t="str">
        <f>Clef_répartition[[#This Row],[Code association]]&amp;"_"&amp;Clef_répartition[[#This Row],[Nom association]]</f>
        <v>AIAB_Association intercommunale Asse et Boiron</v>
      </c>
      <c r="E13278">
        <f>COUNTIFS(D$2:D13278,Clef_répartition[[#This Row],[Code_Nom]],J$2:J13278,Clef_répartition[[#This Row],[Année]])</f>
        <v>9</v>
      </c>
      <c r="F13278">
        <f>IF(Clef_répartition[[#This Row],[Code_Nom]]=D13277,F13277-1,(COUNTIFS(Clef_répartition[Code_Nom],Clef_répartition[[#This Row],[Code_Nom]],Clef_répartition[Année],Clef_répartition[[#This Row],[Année]])))</f>
        <v>1</v>
      </c>
      <c r="G13278" t="str">
        <f>Clef_répartition[[#This Row],[Code_Nom]]&amp;"_"&amp;Clef_répartition[[#This Row],[Nombre]]&amp;"_"&amp;Clef_répartition[[#This Row],[Année]]</f>
        <v>AIAB_Association intercommunale Asse et Boiron_9_2023</v>
      </c>
      <c r="H13278" s="18">
        <v>5728</v>
      </c>
      <c r="I13278" s="68" t="s">
        <v>255</v>
      </c>
      <c r="J13278" s="18">
        <v>2023</v>
      </c>
      <c r="K13278" s="65">
        <v>6.4256599999999997E-2</v>
      </c>
    </row>
    <row r="13279" spans="1:11" x14ac:dyDescent="0.25">
      <c r="A13279" s="66"/>
      <c r="B13279" t="s">
        <v>509</v>
      </c>
      <c r="C13279" t="s">
        <v>510</v>
      </c>
      <c r="D1327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79">
        <f>COUNTIFS(D$2:D13279,Clef_répartition[[#This Row],[Code_Nom]],J$2:J13279,Clef_répartition[[#This Row],[Année]])</f>
        <v>1</v>
      </c>
      <c r="F13279">
        <f>IF(Clef_répartition[[#This Row],[Code_Nom]]=D13278,F13278-1,(COUNTIFS(Clef_répartition[Code_Nom],Clef_répartition[[#This Row],[Code_Nom]],Clef_répartition[Année],Clef_répartition[[#This Row],[Année]])))</f>
        <v>13</v>
      </c>
      <c r="G1327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_1_2023</v>
      </c>
      <c r="H13279" s="63">
        <v>5514</v>
      </c>
      <c r="I13279" s="67" t="s">
        <v>30</v>
      </c>
      <c r="J13279" s="63">
        <v>2023</v>
      </c>
      <c r="K13279" s="64">
        <v>0</v>
      </c>
    </row>
    <row r="13280" spans="1:11" x14ac:dyDescent="0.25">
      <c r="A13280" s="66"/>
      <c r="B13280" t="s">
        <v>509</v>
      </c>
      <c r="C13280" t="s">
        <v>510</v>
      </c>
      <c r="D1328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0">
        <f>COUNTIFS(D$2:D13280,Clef_répartition[[#This Row],[Code_Nom]],J$2:J13280,Clef_répartition[[#This Row],[Année]])</f>
        <v>2</v>
      </c>
      <c r="F13280">
        <f>IF(Clef_répartition[[#This Row],[Code_Nom]]=D13279,F13279-1,(COUNTIFS(Clef_répartition[Code_Nom],Clef_répartition[[#This Row],[Code_Nom]],Clef_répartition[Année],Clef_répartition[[#This Row],[Année]])))</f>
        <v>12</v>
      </c>
      <c r="G1328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_2_2023</v>
      </c>
      <c r="H13280" s="18">
        <v>5749</v>
      </c>
      <c r="I13280" s="68" t="s">
        <v>58</v>
      </c>
      <c r="J13280" s="18">
        <v>2023</v>
      </c>
      <c r="K13280" s="65">
        <v>0</v>
      </c>
    </row>
    <row r="13281" spans="1:11" x14ac:dyDescent="0.25">
      <c r="A13281" s="66"/>
      <c r="B13281" t="s">
        <v>509</v>
      </c>
      <c r="C13281" t="s">
        <v>510</v>
      </c>
      <c r="D1328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1">
        <f>COUNTIFS(D$2:D13281,Clef_répartition[[#This Row],[Code_Nom]],J$2:J13281,Clef_répartition[[#This Row],[Année]])</f>
        <v>3</v>
      </c>
      <c r="F13281">
        <f>IF(Clef_répartition[[#This Row],[Code_Nom]]=D13280,F13280-1,(COUNTIFS(Clef_répartition[Code_Nom],Clef_répartition[[#This Row],[Code_Nom]],Clef_répartition[Année],Clef_répartition[[#This Row],[Année]])))</f>
        <v>11</v>
      </c>
      <c r="G1328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_3_2023</v>
      </c>
      <c r="H13281" s="18">
        <v>5518</v>
      </c>
      <c r="I13281" s="68" t="s">
        <v>99</v>
      </c>
      <c r="J13281" s="18">
        <v>2023</v>
      </c>
      <c r="K13281" s="65">
        <v>0</v>
      </c>
    </row>
    <row r="13282" spans="1:11" x14ac:dyDescent="0.25">
      <c r="A13282" s="66"/>
      <c r="B13282" t="s">
        <v>509</v>
      </c>
      <c r="C13282" t="s">
        <v>510</v>
      </c>
      <c r="D13282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2">
        <f>COUNTIFS(D$2:D13282,Clef_répartition[[#This Row],[Code_Nom]],J$2:J13282,Clef_répartition[[#This Row],[Année]])</f>
        <v>4</v>
      </c>
      <c r="F13282">
        <f>IF(Clef_répartition[[#This Row],[Code_Nom]]=D13281,F13281-1,(COUNTIFS(Clef_répartition[Code_Nom],Clef_répartition[[#This Row],[Code_Nom]],Clef_répartition[Année],Clef_répartition[[#This Row],[Année]])))</f>
        <v>10</v>
      </c>
      <c r="G13282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_4_2023</v>
      </c>
      <c r="H13282" s="63">
        <v>5522</v>
      </c>
      <c r="I13282" s="67" t="s">
        <v>114</v>
      </c>
      <c r="J13282" s="63">
        <v>2023</v>
      </c>
      <c r="K13282" s="64">
        <v>0</v>
      </c>
    </row>
    <row r="13283" spans="1:11" x14ac:dyDescent="0.25">
      <c r="A13283" s="66"/>
      <c r="B13283" t="s">
        <v>509</v>
      </c>
      <c r="C13283" t="s">
        <v>510</v>
      </c>
      <c r="D13283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3">
        <f>COUNTIFS(D$2:D13283,Clef_répartition[[#This Row],[Code_Nom]],J$2:J13283,Clef_répartition[[#This Row],[Année]])</f>
        <v>5</v>
      </c>
      <c r="F13283">
        <f>IF(Clef_répartition[[#This Row],[Code_Nom]]=D13282,F13282-1,(COUNTIFS(Clef_répartition[Code_Nom],Clef_répartition[[#This Row],[Code_Nom]],Clef_répartition[Année],Clef_répartition[[#This Row],[Année]])))</f>
        <v>9</v>
      </c>
      <c r="G13283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_5_2023</v>
      </c>
      <c r="H13283" s="63">
        <v>5541</v>
      </c>
      <c r="I13283" s="67" t="s">
        <v>128</v>
      </c>
      <c r="J13283" s="63">
        <v>2023</v>
      </c>
      <c r="K13283" s="64">
        <v>0</v>
      </c>
    </row>
    <row r="13284" spans="1:11" x14ac:dyDescent="0.25">
      <c r="A13284" s="66"/>
      <c r="B13284" t="s">
        <v>509</v>
      </c>
      <c r="C13284" t="s">
        <v>510</v>
      </c>
      <c r="D13284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4">
        <f>COUNTIFS(D$2:D13284,Clef_répartition[[#This Row],[Code_Nom]],J$2:J13284,Clef_répartition[[#This Row],[Année]])</f>
        <v>6</v>
      </c>
      <c r="F13284">
        <f>IF(Clef_répartition[[#This Row],[Code_Nom]]=D13283,F13283-1,(COUNTIFS(Clef_répartition[Code_Nom],Clef_répartition[[#This Row],[Code_Nom]],Clef_répartition[Année],Clef_répartition[[#This Row],[Année]])))</f>
        <v>8</v>
      </c>
      <c r="G13284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_6_2023</v>
      </c>
      <c r="H13284" s="18">
        <v>5540</v>
      </c>
      <c r="I13284" s="68" t="s">
        <v>186</v>
      </c>
      <c r="J13284" s="18">
        <v>2023</v>
      </c>
      <c r="K13284" s="65">
        <v>0</v>
      </c>
    </row>
    <row r="13285" spans="1:11" x14ac:dyDescent="0.25">
      <c r="A13285" s="66"/>
      <c r="B13285" t="s">
        <v>509</v>
      </c>
      <c r="C13285" t="s">
        <v>510</v>
      </c>
      <c r="D13285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5">
        <f>COUNTIFS(D$2:D13285,Clef_répartition[[#This Row],[Code_Nom]],J$2:J13285,Clef_répartition[[#This Row],[Année]])</f>
        <v>7</v>
      </c>
      <c r="F13285">
        <f>IF(Clef_répartition[[#This Row],[Code_Nom]]=D13284,F13284-1,(COUNTIFS(Clef_répartition[Code_Nom],Clef_répartition[[#This Row],[Code_Nom]],Clef_répartition[Année],Clef_répartition[[#This Row],[Année]])))</f>
        <v>7</v>
      </c>
      <c r="G13285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_7_2023</v>
      </c>
      <c r="H13285" s="63">
        <v>5923</v>
      </c>
      <c r="I13285" s="67" t="s">
        <v>200</v>
      </c>
      <c r="J13285" s="63">
        <v>2023</v>
      </c>
      <c r="K13285" s="64">
        <v>0</v>
      </c>
    </row>
    <row r="13286" spans="1:11" x14ac:dyDescent="0.25">
      <c r="A13286" s="66"/>
      <c r="B13286" t="s">
        <v>509</v>
      </c>
      <c r="C13286" t="s">
        <v>510</v>
      </c>
      <c r="D13286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6">
        <f>COUNTIFS(D$2:D13286,Clef_répartition[[#This Row],[Code_Nom]],J$2:J13286,Clef_répartition[[#This Row],[Année]])</f>
        <v>8</v>
      </c>
      <c r="F13286">
        <f>IF(Clef_répartition[[#This Row],[Code_Nom]]=D13285,F13285-1,(COUNTIFS(Clef_répartition[Code_Nom],Clef_répartition[[#This Row],[Code_Nom]],Clef_répartition[Année],Clef_répartition[[#This Row],[Année]])))</f>
        <v>6</v>
      </c>
      <c r="G13286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_8_2023</v>
      </c>
      <c r="H13286" s="18">
        <v>5529</v>
      </c>
      <c r="I13286" s="68" t="s">
        <v>208</v>
      </c>
      <c r="J13286" s="18">
        <v>2023</v>
      </c>
      <c r="K13286" s="65">
        <v>0</v>
      </c>
    </row>
    <row r="13287" spans="1:11" x14ac:dyDescent="0.25">
      <c r="A13287" s="66"/>
      <c r="B13287" t="s">
        <v>509</v>
      </c>
      <c r="C13287" t="s">
        <v>510</v>
      </c>
      <c r="D13287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7">
        <f>COUNTIFS(D$2:D13287,Clef_répartition[[#This Row],[Code_Nom]],J$2:J13287,Clef_répartition[[#This Row],[Année]])</f>
        <v>9</v>
      </c>
      <c r="F13287">
        <f>IF(Clef_répartition[[#This Row],[Code_Nom]]=D13286,F13286-1,(COUNTIFS(Clef_répartition[Code_Nom],Clef_répartition[[#This Row],[Code_Nom]],Clef_répartition[Année],Clef_répartition[[#This Row],[Année]])))</f>
        <v>5</v>
      </c>
      <c r="G13287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_9_2023</v>
      </c>
      <c r="H13287" s="63">
        <v>5530</v>
      </c>
      <c r="I13287" s="67" t="s">
        <v>209</v>
      </c>
      <c r="J13287" s="63">
        <v>2023</v>
      </c>
      <c r="K13287" s="64">
        <v>0</v>
      </c>
    </row>
    <row r="13288" spans="1:11" x14ac:dyDescent="0.25">
      <c r="A13288" s="66"/>
      <c r="B13288" t="s">
        <v>509</v>
      </c>
      <c r="C13288" t="s">
        <v>510</v>
      </c>
      <c r="D13288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8">
        <f>COUNTIFS(D$2:D13288,Clef_répartition[[#This Row],[Code_Nom]],J$2:J13288,Clef_répartition[[#This Row],[Année]])</f>
        <v>10</v>
      </c>
      <c r="F13288">
        <f>IF(Clef_répartition[[#This Row],[Code_Nom]]=D13287,F13287-1,(COUNTIFS(Clef_répartition[Code_Nom],Clef_répartition[[#This Row],[Code_Nom]],Clef_répartition[Année],Clef_répartition[[#This Row],[Année]])))</f>
        <v>4</v>
      </c>
      <c r="G13288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_10_2023</v>
      </c>
      <c r="H13288" s="18">
        <v>5531</v>
      </c>
      <c r="I13288" s="68" t="s">
        <v>214</v>
      </c>
      <c r="J13288" s="18">
        <v>2023</v>
      </c>
      <c r="K13288" s="65">
        <v>0</v>
      </c>
    </row>
    <row r="13289" spans="1:11" x14ac:dyDescent="0.25">
      <c r="A13289" s="66"/>
      <c r="B13289" t="s">
        <v>509</v>
      </c>
      <c r="C13289" t="s">
        <v>510</v>
      </c>
      <c r="D13289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89">
        <f>COUNTIFS(D$2:D13289,Clef_répartition[[#This Row],[Code_Nom]],J$2:J13289,Clef_répartition[[#This Row],[Année]])</f>
        <v>11</v>
      </c>
      <c r="F13289">
        <f>IF(Clef_répartition[[#This Row],[Code_Nom]]=D13288,F13288-1,(COUNTIFS(Clef_répartition[Code_Nom],Clef_répartition[[#This Row],[Code_Nom]],Clef_répartition[Année],Clef_répartition[[#This Row],[Année]])))</f>
        <v>3</v>
      </c>
      <c r="G13289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_11_2023</v>
      </c>
      <c r="H13289" s="63">
        <v>5535</v>
      </c>
      <c r="I13289" s="67" t="s">
        <v>242</v>
      </c>
      <c r="J13289" s="63">
        <v>2023</v>
      </c>
      <c r="K13289" s="64">
        <v>0</v>
      </c>
    </row>
    <row r="13290" spans="1:11" x14ac:dyDescent="0.25">
      <c r="A13290" s="66"/>
      <c r="B13290" t="s">
        <v>509</v>
      </c>
      <c r="C13290" t="s">
        <v>510</v>
      </c>
      <c r="D13290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90">
        <f>COUNTIFS(D$2:D13290,Clef_répartition[[#This Row],[Code_Nom]],J$2:J13290,Clef_répartition[[#This Row],[Année]])</f>
        <v>12</v>
      </c>
      <c r="F13290">
        <f>IF(Clef_répartition[[#This Row],[Code_Nom]]=D13289,F13289-1,(COUNTIFS(Clef_répartition[Code_Nom],Clef_répartition[[#This Row],[Code_Nom]],Clef_répartition[Année],Clef_répartition[[#This Row],[Année]])))</f>
        <v>2</v>
      </c>
      <c r="G13290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_12_2023</v>
      </c>
      <c r="H13290" s="18">
        <v>5537</v>
      </c>
      <c r="I13290" s="68" t="s">
        <v>282</v>
      </c>
      <c r="J13290" s="18">
        <v>2023</v>
      </c>
      <c r="K13290" s="65">
        <v>0</v>
      </c>
    </row>
    <row r="13291" spans="1:11" x14ac:dyDescent="0.25">
      <c r="A13291" s="66"/>
      <c r="B13291" t="s">
        <v>509</v>
      </c>
      <c r="C13291" t="s">
        <v>510</v>
      </c>
      <c r="D13291" t="str">
        <f>Clef_répartition[[#This Row],[Code association]]&amp;"_"&amp;Clef_répartition[[#This Row],[Nom association]]</f>
        <v xml:space="preserve">AIAE_Association intercommunale d'amenée d'eau Echallens et environs                                                </v>
      </c>
      <c r="E13291">
        <f>COUNTIFS(D$2:D13291,Clef_répartition[[#This Row],[Code_Nom]],J$2:J13291,Clef_répartition[[#This Row],[Année]])</f>
        <v>13</v>
      </c>
      <c r="F13291">
        <f>IF(Clef_répartition[[#This Row],[Code_Nom]]=D13290,F13290-1,(COUNTIFS(Clef_répartition[Code_Nom],Clef_répartition[[#This Row],[Code_Nom]],Clef_répartition[Année],Clef_répartition[[#This Row],[Année]])))</f>
        <v>1</v>
      </c>
      <c r="G13291" t="str">
        <f>Clef_répartition[[#This Row],[Code_Nom]]&amp;"_"&amp;Clef_répartition[[#This Row],[Nombre]]&amp;"_"&amp;Clef_répartition[[#This Row],[Année]]</f>
        <v>AIAE_Association intercommunale d'amenée d'eau Echallens et environs                                                _13_2023</v>
      </c>
      <c r="H13291" s="63">
        <v>5539</v>
      </c>
      <c r="I13291" s="67" t="s">
        <v>288</v>
      </c>
      <c r="J13291" s="63">
        <v>2023</v>
      </c>
      <c r="K13291" s="64">
        <v>0</v>
      </c>
    </row>
    <row r="13292" spans="1:11" x14ac:dyDescent="0.25">
      <c r="A13292" s="66"/>
      <c r="B13292" t="s">
        <v>685</v>
      </c>
      <c r="C13292" t="s">
        <v>686</v>
      </c>
      <c r="D13292" t="str">
        <f>Clef_répartition[[#This Row],[Code association]]&amp;"_"&amp;Clef_répartition[[#This Row],[Nom association]]</f>
        <v>AIAELM_Association intercommunale d'amenée d'eau "La Menthue"</v>
      </c>
      <c r="E13292">
        <f>COUNTIFS(D$2:D13292,Clef_répartition[[#This Row],[Code_Nom]],J$2:J13292,Clef_répartition[[#This Row],[Année]])</f>
        <v>1</v>
      </c>
      <c r="F13292">
        <f>IF(Clef_répartition[[#This Row],[Code_Nom]]=D13291,F13291-1,(COUNTIFS(Clef_répartition[Code_Nom],Clef_répartition[[#This Row],[Code_Nom]],Clef_répartition[Année],Clef_répartition[[#This Row],[Année]])))</f>
        <v>9</v>
      </c>
      <c r="G13292" t="str">
        <f>Clef_répartition[[#This Row],[Code_Nom]]&amp;"_"&amp;Clef_répartition[[#This Row],[Nombre]]&amp;"_"&amp;Clef_répartition[[#This Row],[Année]]</f>
        <v>AIAELM_Association intercommunale d'amenée d'eau "La Menthue"_1_2023</v>
      </c>
      <c r="H13292" s="18">
        <v>5902</v>
      </c>
      <c r="I13292" s="68" t="s">
        <v>18</v>
      </c>
      <c r="J13292" s="18">
        <v>2023</v>
      </c>
      <c r="K13292" s="65">
        <v>0</v>
      </c>
    </row>
    <row r="13293" spans="1:11" x14ac:dyDescent="0.25">
      <c r="A13293" s="66"/>
      <c r="B13293" t="s">
        <v>685</v>
      </c>
      <c r="C13293" t="s">
        <v>686</v>
      </c>
      <c r="D13293" t="str">
        <f>Clef_répartition[[#This Row],[Code association]]&amp;"_"&amp;Clef_répartition[[#This Row],[Nom association]]</f>
        <v>AIAELM_Association intercommunale d'amenée d'eau "La Menthue"</v>
      </c>
      <c r="E13293">
        <f>COUNTIFS(D$2:D13293,Clef_répartition[[#This Row],[Code_Nom]],J$2:J13293,Clef_répartition[[#This Row],[Année]])</f>
        <v>2</v>
      </c>
      <c r="F13293">
        <f>IF(Clef_répartition[[#This Row],[Code_Nom]]=D13292,F13292-1,(COUNTIFS(Clef_répartition[Code_Nom],Clef_répartition[[#This Row],[Code_Nom]],Clef_répartition[Année],Clef_répartition[[#This Row],[Année]])))</f>
        <v>8</v>
      </c>
      <c r="G13293" t="str">
        <f>Clef_répartition[[#This Row],[Code_Nom]]&amp;"_"&amp;Clef_répartition[[#This Row],[Nombre]]&amp;"_"&amp;Clef_répartition[[#This Row],[Année]]</f>
        <v>AIAELM_Association intercommunale d'amenée d'eau "La Menthue"_2_2023</v>
      </c>
      <c r="H13293" s="63">
        <v>5910</v>
      </c>
      <c r="I13293" s="67" t="s">
        <v>83</v>
      </c>
      <c r="J13293" s="63">
        <v>2023</v>
      </c>
      <c r="K13293" s="64">
        <v>0</v>
      </c>
    </row>
    <row r="13294" spans="1:11" x14ac:dyDescent="0.25">
      <c r="A13294" s="66"/>
      <c r="B13294" t="s">
        <v>685</v>
      </c>
      <c r="C13294" t="s">
        <v>686</v>
      </c>
      <c r="D13294" t="str">
        <f>Clef_répartition[[#This Row],[Code association]]&amp;"_"&amp;Clef_répartition[[#This Row],[Nom association]]</f>
        <v>AIAELM_Association intercommunale d'amenée d'eau "La Menthue"</v>
      </c>
      <c r="E13294">
        <f>COUNTIFS(D$2:D13294,Clef_répartition[[#This Row],[Code_Nom]],J$2:J13294,Clef_répartition[[#This Row],[Année]])</f>
        <v>3</v>
      </c>
      <c r="F13294">
        <f>IF(Clef_répartition[[#This Row],[Code_Nom]]=D13293,F13293-1,(COUNTIFS(Clef_répartition[Code_Nom],Clef_répartition[[#This Row],[Code_Nom]],Clef_répartition[Année],Clef_répartition[[#This Row],[Année]])))</f>
        <v>7</v>
      </c>
      <c r="G13294" t="str">
        <f>Clef_répartition[[#This Row],[Code_Nom]]&amp;"_"&amp;Clef_répartition[[#This Row],[Nombre]]&amp;"_"&amp;Clef_répartition[[#This Row],[Année]]</f>
        <v>AIAELM_Association intercommunale d'amenée d'eau "La Menthue"_3_2023</v>
      </c>
      <c r="H13294" s="18">
        <v>5912</v>
      </c>
      <c r="I13294" s="68" t="s">
        <v>91</v>
      </c>
      <c r="J13294" s="18">
        <v>2023</v>
      </c>
      <c r="K13294" s="65">
        <v>0</v>
      </c>
    </row>
    <row r="13295" spans="1:11" x14ac:dyDescent="0.25">
      <c r="A13295" s="66"/>
      <c r="B13295" t="s">
        <v>685</v>
      </c>
      <c r="C13295" t="s">
        <v>686</v>
      </c>
      <c r="D13295" t="str">
        <f>Clef_répartition[[#This Row],[Code association]]&amp;"_"&amp;Clef_répartition[[#This Row],[Nom association]]</f>
        <v>AIAELM_Association intercommunale d'amenée d'eau "La Menthue"</v>
      </c>
      <c r="E13295">
        <f>COUNTIFS(D$2:D13295,Clef_répartition[[#This Row],[Code_Nom]],J$2:J13295,Clef_répartition[[#This Row],[Année]])</f>
        <v>4</v>
      </c>
      <c r="F13295">
        <f>IF(Clef_répartition[[#This Row],[Code_Nom]]=D13294,F13294-1,(COUNTIFS(Clef_répartition[Code_Nom],Clef_répartition[[#This Row],[Code_Nom]],Clef_répartition[Année],Clef_répartition[[#This Row],[Année]])))</f>
        <v>6</v>
      </c>
      <c r="G13295" t="str">
        <f>Clef_répartition[[#This Row],[Code_Nom]]&amp;"_"&amp;Clef_répartition[[#This Row],[Nombre]]&amp;"_"&amp;Clef_répartition[[#This Row],[Année]]</f>
        <v>AIAELM_Association intercommunale d'amenée d'eau "La Menthue"_4_2023</v>
      </c>
      <c r="H13295" s="63">
        <v>5913</v>
      </c>
      <c r="I13295" s="67" t="s">
        <v>96</v>
      </c>
      <c r="J13295" s="63">
        <v>2023</v>
      </c>
      <c r="K13295" s="64">
        <v>0</v>
      </c>
    </row>
    <row r="13296" spans="1:11" x14ac:dyDescent="0.25">
      <c r="A13296" s="66"/>
      <c r="B13296" t="s">
        <v>685</v>
      </c>
      <c r="C13296" t="s">
        <v>686</v>
      </c>
      <c r="D13296" t="str">
        <f>Clef_répartition[[#This Row],[Code association]]&amp;"_"&amp;Clef_répartition[[#This Row],[Nom association]]</f>
        <v>AIAELM_Association intercommunale d'amenée d'eau "La Menthue"</v>
      </c>
      <c r="E13296">
        <f>COUNTIFS(D$2:D13296,Clef_répartition[[#This Row],[Code_Nom]],J$2:J13296,Clef_répartition[[#This Row],[Année]])</f>
        <v>5</v>
      </c>
      <c r="F13296">
        <f>IF(Clef_répartition[[#This Row],[Code_Nom]]=D13295,F13295-1,(COUNTIFS(Clef_répartition[Code_Nom],Clef_répartition[[#This Row],[Code_Nom]],Clef_répartition[Année],Clef_répartition[[#This Row],[Année]])))</f>
        <v>5</v>
      </c>
      <c r="G13296" t="str">
        <f>Clef_répartition[[#This Row],[Code_Nom]]&amp;"_"&amp;Clef_répartition[[#This Row],[Nombre]]&amp;"_"&amp;Clef_répartition[[#This Row],[Année]]</f>
        <v>AIAELM_Association intercommunale d'amenée d'eau "La Menthue"_5_2023</v>
      </c>
      <c r="H13296" s="18">
        <v>5520</v>
      </c>
      <c r="I13296" s="68" t="s">
        <v>107</v>
      </c>
      <c r="J13296" s="18">
        <v>2023</v>
      </c>
      <c r="K13296" s="65">
        <v>0</v>
      </c>
    </row>
    <row r="13297" spans="1:11" x14ac:dyDescent="0.25">
      <c r="A13297" s="66"/>
      <c r="B13297" t="s">
        <v>685</v>
      </c>
      <c r="C13297" t="s">
        <v>686</v>
      </c>
      <c r="D13297" t="str">
        <f>Clef_répartition[[#This Row],[Code association]]&amp;"_"&amp;Clef_répartition[[#This Row],[Nom association]]</f>
        <v>AIAELM_Association intercommunale d'amenée d'eau "La Menthue"</v>
      </c>
      <c r="E13297">
        <f>COUNTIFS(D$2:D13297,Clef_répartition[[#This Row],[Code_Nom]],J$2:J13297,Clef_répartition[[#This Row],[Année]])</f>
        <v>6</v>
      </c>
      <c r="F13297">
        <f>IF(Clef_répartition[[#This Row],[Code_Nom]]=D13296,F13296-1,(COUNTIFS(Clef_répartition[Code_Nom],Clef_répartition[[#This Row],[Code_Nom]],Clef_répartition[Année],Clef_répartition[[#This Row],[Année]])))</f>
        <v>4</v>
      </c>
      <c r="G13297" t="str">
        <f>Clef_répartition[[#This Row],[Code_Nom]]&amp;"_"&amp;Clef_répartition[[#This Row],[Nombre]]&amp;"_"&amp;Clef_répartition[[#This Row],[Année]]</f>
        <v>AIAELM_Association intercommunale d'amenée d'eau "La Menthue"_6_2023</v>
      </c>
      <c r="H13297" s="63">
        <v>5693</v>
      </c>
      <c r="I13297" s="67" t="s">
        <v>184</v>
      </c>
      <c r="J13297" s="63">
        <v>2023</v>
      </c>
      <c r="K13297" s="64">
        <v>0</v>
      </c>
    </row>
    <row r="13298" spans="1:11" x14ac:dyDescent="0.25">
      <c r="A13298" s="66"/>
      <c r="B13298" t="s">
        <v>685</v>
      </c>
      <c r="C13298" t="s">
        <v>686</v>
      </c>
      <c r="D13298" t="str">
        <f>Clef_répartition[[#This Row],[Code association]]&amp;"_"&amp;Clef_répartition[[#This Row],[Nom association]]</f>
        <v>AIAELM_Association intercommunale d'amenée d'eau "La Menthue"</v>
      </c>
      <c r="E13298">
        <f>COUNTIFS(D$2:D13298,Clef_répartition[[#This Row],[Code_Nom]],J$2:J13298,Clef_répartition[[#This Row],[Année]])</f>
        <v>7</v>
      </c>
      <c r="F13298">
        <f>IF(Clef_répartition[[#This Row],[Code_Nom]]=D13297,F13297-1,(COUNTIFS(Clef_répartition[Code_Nom],Clef_répartition[[#This Row],[Code_Nom]],Clef_répartition[Année],Clef_répartition[[#This Row],[Année]])))</f>
        <v>3</v>
      </c>
      <c r="G13298" t="str">
        <f>Clef_répartition[[#This Row],[Code_Nom]]&amp;"_"&amp;Clef_répartition[[#This Row],[Nombre]]&amp;"_"&amp;Clef_répartition[[#This Row],[Année]]</f>
        <v>AIAELM_Association intercommunale d'amenée d'eau "La Menthue"_7_2023</v>
      </c>
      <c r="H13298" s="18">
        <v>5925</v>
      </c>
      <c r="I13298" s="68" t="s">
        <v>207</v>
      </c>
      <c r="J13298" s="18">
        <v>2023</v>
      </c>
      <c r="K13298" s="65">
        <v>0</v>
      </c>
    </row>
    <row r="13299" spans="1:11" x14ac:dyDescent="0.25">
      <c r="A13299" s="66"/>
      <c r="B13299" t="s">
        <v>685</v>
      </c>
      <c r="C13299" t="s">
        <v>686</v>
      </c>
      <c r="D13299" t="str">
        <f>Clef_répartition[[#This Row],[Code association]]&amp;"_"&amp;Clef_répartition[[#This Row],[Nom association]]</f>
        <v>AIAELM_Association intercommunale d'amenée d'eau "La Menthue"</v>
      </c>
      <c r="E13299">
        <f>COUNTIFS(D$2:D13299,Clef_répartition[[#This Row],[Code_Nom]],J$2:J13299,Clef_répartition[[#This Row],[Année]])</f>
        <v>8</v>
      </c>
      <c r="F13299">
        <f>IF(Clef_répartition[[#This Row],[Code_Nom]]=D13298,F13298-1,(COUNTIFS(Clef_répartition[Code_Nom],Clef_répartition[[#This Row],[Code_Nom]],Clef_répartition[Année],Clef_répartition[[#This Row],[Année]])))</f>
        <v>2</v>
      </c>
      <c r="G13299" t="str">
        <f>Clef_répartition[[#This Row],[Code_Nom]]&amp;"_"&amp;Clef_répartition[[#This Row],[Nombre]]&amp;"_"&amp;Clef_répartition[[#This Row],[Année]]</f>
        <v>AIAELM_Association intercommunale d'amenée d'eau "La Menthue"_8_2023</v>
      </c>
      <c r="H13299" s="63">
        <v>5929</v>
      </c>
      <c r="I13299" s="67" t="s">
        <v>257</v>
      </c>
      <c r="J13299" s="63">
        <v>2023</v>
      </c>
      <c r="K13299" s="64">
        <v>0</v>
      </c>
    </row>
    <row r="13300" spans="1:11" x14ac:dyDescent="0.25">
      <c r="A13300" s="66"/>
      <c r="B13300" t="s">
        <v>685</v>
      </c>
      <c r="C13300" t="s">
        <v>686</v>
      </c>
      <c r="D13300" t="str">
        <f>Clef_répartition[[#This Row],[Code association]]&amp;"_"&amp;Clef_répartition[[#This Row],[Nom association]]</f>
        <v>AIAELM_Association intercommunale d'amenée d'eau "La Menthue"</v>
      </c>
      <c r="E13300">
        <f>COUNTIFS(D$2:D13300,Clef_répartition[[#This Row],[Code_Nom]],J$2:J13300,Clef_répartition[[#This Row],[Année]])</f>
        <v>9</v>
      </c>
      <c r="F13300">
        <f>IF(Clef_répartition[[#This Row],[Code_Nom]]=D13299,F13299-1,(COUNTIFS(Clef_répartition[Code_Nom],Clef_répartition[[#This Row],[Code_Nom]],Clef_répartition[Année],Clef_répartition[[#This Row],[Année]])))</f>
        <v>1</v>
      </c>
      <c r="G13300" t="str">
        <f>Clef_répartition[[#This Row],[Code_Nom]]&amp;"_"&amp;Clef_répartition[[#This Row],[Nombre]]&amp;"_"&amp;Clef_répartition[[#This Row],[Année]]</f>
        <v>AIAELM_Association intercommunale d'amenée d'eau "La Menthue"_9_2023</v>
      </c>
      <c r="H13300" s="18">
        <v>5932</v>
      </c>
      <c r="I13300" s="68" t="s">
        <v>269</v>
      </c>
      <c r="J13300" s="18">
        <v>2023</v>
      </c>
      <c r="K13300" s="65">
        <v>0</v>
      </c>
    </row>
    <row r="13301" spans="1:11" x14ac:dyDescent="0.25">
      <c r="A13301" s="66"/>
      <c r="B13301" t="s">
        <v>654</v>
      </c>
      <c r="C13301" t="s">
        <v>655</v>
      </c>
      <c r="D13301" t="str">
        <f>Clef_répartition[[#This Row],[Code association]]&amp;"_"&amp;Clef_répartition[[#This Row],[Nom association]]</f>
        <v>AIDEV_Association intercommunale de distribution d'eau de Vusery</v>
      </c>
      <c r="E13301">
        <f>COUNTIFS(D$2:D13301,Clef_répartition[[#This Row],[Code_Nom]],J$2:J13301,Clef_répartition[[#This Row],[Année]])</f>
        <v>1</v>
      </c>
      <c r="F13301">
        <f>IF(Clef_répartition[[#This Row],[Code_Nom]]=D13300,F13300-1,(COUNTIFS(Clef_répartition[Code_Nom],Clef_répartition[[#This Row],[Code_Nom]],Clef_répartition[Année],Clef_répartition[[#This Row],[Année]])))</f>
        <v>6</v>
      </c>
      <c r="G13301" t="str">
        <f>Clef_répartition[[#This Row],[Code_Nom]]&amp;"_"&amp;Clef_répartition[[#This Row],[Nombre]]&amp;"_"&amp;Clef_répartition[[#This Row],[Année]]</f>
        <v>AIDEV_Association intercommunale de distribution d'eau de Vusery_1_2023</v>
      </c>
      <c r="H13301" s="63">
        <v>5661</v>
      </c>
      <c r="I13301" s="67" t="s">
        <v>32</v>
      </c>
      <c r="J13301" s="63">
        <v>2023</v>
      </c>
      <c r="K13301" s="64">
        <v>0</v>
      </c>
    </row>
    <row r="13302" spans="1:11" x14ac:dyDescent="0.25">
      <c r="A13302" s="66"/>
      <c r="B13302" t="s">
        <v>654</v>
      </c>
      <c r="C13302" t="s">
        <v>655</v>
      </c>
      <c r="D13302" t="str">
        <f>Clef_répartition[[#This Row],[Code association]]&amp;"_"&amp;Clef_répartition[[#This Row],[Nom association]]</f>
        <v>AIDEV_Association intercommunale de distribution d'eau de Vusery</v>
      </c>
      <c r="E13302">
        <f>COUNTIFS(D$2:D13302,Clef_répartition[[#This Row],[Code_Nom]],J$2:J13302,Clef_répartition[[#This Row],[Année]])</f>
        <v>2</v>
      </c>
      <c r="F13302">
        <f>IF(Clef_répartition[[#This Row],[Code_Nom]]=D13301,F13301-1,(COUNTIFS(Clef_répartition[Code_Nom],Clef_répartition[[#This Row],[Code_Nom]],Clef_répartition[Année],Clef_répartition[[#This Row],[Année]])))</f>
        <v>5</v>
      </c>
      <c r="G13302" t="str">
        <f>Clef_répartition[[#This Row],[Code_Nom]]&amp;"_"&amp;Clef_répartition[[#This Row],[Nombre]]&amp;"_"&amp;Clef_répartition[[#This Row],[Année]]</f>
        <v>AIDEV_Association intercommunale de distribution d'eau de Vusery_2_2023</v>
      </c>
      <c r="H13302" s="18">
        <v>5663</v>
      </c>
      <c r="I13302" s="68" t="s">
        <v>45</v>
      </c>
      <c r="J13302" s="18">
        <v>2023</v>
      </c>
      <c r="K13302" s="65">
        <v>0</v>
      </c>
    </row>
    <row r="13303" spans="1:11" x14ac:dyDescent="0.25">
      <c r="A13303" s="66"/>
      <c r="B13303" t="s">
        <v>654</v>
      </c>
      <c r="C13303" t="s">
        <v>655</v>
      </c>
      <c r="D13303" t="str">
        <f>Clef_répartition[[#This Row],[Code association]]&amp;"_"&amp;Clef_répartition[[#This Row],[Nom association]]</f>
        <v>AIDEV_Association intercommunale de distribution d'eau de Vusery</v>
      </c>
      <c r="E13303">
        <f>COUNTIFS(D$2:D13303,Clef_répartition[[#This Row],[Code_Nom]],J$2:J13303,Clef_répartition[[#This Row],[Année]])</f>
        <v>3</v>
      </c>
      <c r="F13303">
        <f>IF(Clef_répartition[[#This Row],[Code_Nom]]=D13302,F13302-1,(COUNTIFS(Clef_répartition[Code_Nom],Clef_répartition[[#This Row],[Code_Nom]],Clef_répartition[Année],Clef_répartition[[#This Row],[Année]])))</f>
        <v>4</v>
      </c>
      <c r="G13303" t="str">
        <f>Clef_répartition[[#This Row],[Code_Nom]]&amp;"_"&amp;Clef_répartition[[#This Row],[Nombre]]&amp;"_"&amp;Clef_répartition[[#This Row],[Année]]</f>
        <v>AIDEV_Association intercommunale de distribution d'eau de Vusery_3_2023</v>
      </c>
      <c r="H13303" s="63">
        <v>5675</v>
      </c>
      <c r="I13303" s="67" t="s">
        <v>164</v>
      </c>
      <c r="J13303" s="63">
        <v>2023</v>
      </c>
      <c r="K13303" s="64">
        <v>0</v>
      </c>
    </row>
    <row r="13304" spans="1:11" x14ac:dyDescent="0.25">
      <c r="A13304" s="66"/>
      <c r="B13304" t="s">
        <v>654</v>
      </c>
      <c r="C13304" t="s">
        <v>655</v>
      </c>
      <c r="D13304" t="str">
        <f>Clef_répartition[[#This Row],[Code association]]&amp;"_"&amp;Clef_répartition[[#This Row],[Nom association]]</f>
        <v>AIDEV_Association intercommunale de distribution d'eau de Vusery</v>
      </c>
      <c r="E13304">
        <f>COUNTIFS(D$2:D13304,Clef_répartition[[#This Row],[Code_Nom]],J$2:J13304,Clef_répartition[[#This Row],[Année]])</f>
        <v>4</v>
      </c>
      <c r="F13304">
        <f>IF(Clef_répartition[[#This Row],[Code_Nom]]=D13303,F13303-1,(COUNTIFS(Clef_répartition[Code_Nom],Clef_répartition[[#This Row],[Code_Nom]],Clef_répartition[Année],Clef_répartition[[#This Row],[Année]])))</f>
        <v>3</v>
      </c>
      <c r="G13304" t="str">
        <f>Clef_répartition[[#This Row],[Code_Nom]]&amp;"_"&amp;Clef_répartition[[#This Row],[Nombre]]&amp;"_"&amp;Clef_répartition[[#This Row],[Année]]</f>
        <v>AIDEV_Association intercommunale de distribution d'eau de Vusery_4_2023</v>
      </c>
      <c r="H13304" s="18">
        <v>5693</v>
      </c>
      <c r="I13304" s="68" t="s">
        <v>184</v>
      </c>
      <c r="J13304" s="18">
        <v>2023</v>
      </c>
      <c r="K13304" s="65">
        <v>0</v>
      </c>
    </row>
    <row r="13305" spans="1:11" x14ac:dyDescent="0.25">
      <c r="A13305" s="66"/>
      <c r="B13305" t="s">
        <v>654</v>
      </c>
      <c r="C13305" t="s">
        <v>655</v>
      </c>
      <c r="D13305" t="str">
        <f>Clef_répartition[[#This Row],[Code association]]&amp;"_"&amp;Clef_répartition[[#This Row],[Nom association]]</f>
        <v>AIDEV_Association intercommunale de distribution d'eau de Vusery</v>
      </c>
      <c r="E13305">
        <f>COUNTIFS(D$2:D13305,Clef_répartition[[#This Row],[Code_Nom]],J$2:J13305,Clef_répartition[[#This Row],[Année]])</f>
        <v>5</v>
      </c>
      <c r="F13305">
        <f>IF(Clef_répartition[[#This Row],[Code_Nom]]=D13304,F13304-1,(COUNTIFS(Clef_répartition[Code_Nom],Clef_répartition[[#This Row],[Code_Nom]],Clef_répartition[Année],Clef_répartition[[#This Row],[Année]])))</f>
        <v>2</v>
      </c>
      <c r="G13305" t="str">
        <f>Clef_répartition[[#This Row],[Code_Nom]]&amp;"_"&amp;Clef_répartition[[#This Row],[Nombre]]&amp;"_"&amp;Clef_répartition[[#This Row],[Année]]</f>
        <v>AIDEV_Association intercommunale de distribution d'eau de Vusery_5_2023</v>
      </c>
      <c r="H13305" s="18">
        <v>5678</v>
      </c>
      <c r="I13305" s="68" t="s">
        <v>192</v>
      </c>
      <c r="J13305" s="18">
        <v>2023</v>
      </c>
      <c r="K13305" s="65">
        <v>0</v>
      </c>
    </row>
    <row r="13306" spans="1:11" x14ac:dyDescent="0.25">
      <c r="A13306" s="66"/>
      <c r="B13306" t="s">
        <v>654</v>
      </c>
      <c r="C13306" t="s">
        <v>655</v>
      </c>
      <c r="D13306" t="str">
        <f>Clef_répartition[[#This Row],[Code association]]&amp;"_"&amp;Clef_répartition[[#This Row],[Nom association]]</f>
        <v>AIDEV_Association intercommunale de distribution d'eau de Vusery</v>
      </c>
      <c r="E13306">
        <f>COUNTIFS(D$2:D13306,Clef_répartition[[#This Row],[Code_Nom]],J$2:J13306,Clef_répartition[[#This Row],[Année]])</f>
        <v>6</v>
      </c>
      <c r="F13306">
        <f>IF(Clef_répartition[[#This Row],[Code_Nom]]=D13305,F13305-1,(COUNTIFS(Clef_répartition[Code_Nom],Clef_répartition[[#This Row],[Code_Nom]],Clef_répartition[Année],Clef_répartition[[#This Row],[Année]])))</f>
        <v>1</v>
      </c>
      <c r="G13306" t="str">
        <f>Clef_répartition[[#This Row],[Code_Nom]]&amp;"_"&amp;Clef_répartition[[#This Row],[Nombre]]&amp;"_"&amp;Clef_répartition[[#This Row],[Année]]</f>
        <v>AIDEV_Association intercommunale de distribution d'eau de Vusery_6_2023</v>
      </c>
      <c r="H13306" s="63">
        <v>5690</v>
      </c>
      <c r="I13306" s="67" t="s">
        <v>281</v>
      </c>
      <c r="J13306" s="63">
        <v>2023</v>
      </c>
      <c r="K13306" s="64">
        <v>0</v>
      </c>
    </row>
    <row r="13307" spans="1:11" x14ac:dyDescent="0.25">
      <c r="A13307" s="66"/>
      <c r="B13307" t="s">
        <v>660</v>
      </c>
      <c r="C13307" t="s">
        <v>661</v>
      </c>
      <c r="D13307" t="str">
        <f>Clef_répartition[[#This Row],[Code association]]&amp;"_"&amp;Clef_répartition[[#This Row],[Nom association]]</f>
        <v>AIEB_Association intercommunale des eaux du Boiron</v>
      </c>
      <c r="E13307">
        <f>COUNTIFS(D$2:D13307,Clef_répartition[[#This Row],[Code_Nom]],J$2:J13307,Clef_répartition[[#This Row],[Année]])</f>
        <v>1</v>
      </c>
      <c r="F13307">
        <f>IF(Clef_répartition[[#This Row],[Code_Nom]]=D13306,F13306-1,(COUNTIFS(Clef_répartition[Code_Nom],Clef_répartition[[#This Row],[Code_Nom]],Clef_répartition[Année],Clef_répartition[[#This Row],[Année]])))</f>
        <v>5</v>
      </c>
      <c r="G13307" t="str">
        <f>Clef_répartition[[#This Row],[Code_Nom]]&amp;"_"&amp;Clef_répartition[[#This Row],[Nombre]]&amp;"_"&amp;Clef_répartition[[#This Row],[Année]]</f>
        <v>AIEB_Association intercommunale des eaux du Boiron_1_2023</v>
      </c>
      <c r="H13307" s="63">
        <v>5631</v>
      </c>
      <c r="I13307" s="67" t="s">
        <v>92</v>
      </c>
      <c r="J13307" s="63">
        <v>2023</v>
      </c>
      <c r="K13307" s="64">
        <v>0</v>
      </c>
    </row>
    <row r="13308" spans="1:11" x14ac:dyDescent="0.25">
      <c r="A13308" s="66"/>
      <c r="B13308" t="s">
        <v>660</v>
      </c>
      <c r="C13308" t="s">
        <v>661</v>
      </c>
      <c r="D13308" t="str">
        <f>Clef_répartition[[#This Row],[Code association]]&amp;"_"&amp;Clef_répartition[[#This Row],[Nom association]]</f>
        <v>AIEB_Association intercommunale des eaux du Boiron</v>
      </c>
      <c r="E13308">
        <f>COUNTIFS(D$2:D13308,Clef_répartition[[#This Row],[Code_Nom]],J$2:J13308,Clef_répartition[[#This Row],[Année]])</f>
        <v>2</v>
      </c>
      <c r="F13308">
        <f>IF(Clef_répartition[[#This Row],[Code_Nom]]=D13307,F13307-1,(COUNTIFS(Clef_répartition[Code_Nom],Clef_répartition[[#This Row],[Code_Nom]],Clef_répartition[Année],Clef_répartition[[#This Row],[Année]])))</f>
        <v>4</v>
      </c>
      <c r="G13308" t="str">
        <f>Clef_répartition[[#This Row],[Code_Nom]]&amp;"_"&amp;Clef_répartition[[#This Row],[Nombre]]&amp;"_"&amp;Clef_répartition[[#This Row],[Année]]</f>
        <v>AIEB_Association intercommunale des eaux du Boiron_2_2023</v>
      </c>
      <c r="H13308" s="18">
        <v>5639</v>
      </c>
      <c r="I13308" s="68" t="s">
        <v>166</v>
      </c>
      <c r="J13308" s="18">
        <v>2023</v>
      </c>
      <c r="K13308" s="65">
        <v>0</v>
      </c>
    </row>
    <row r="13309" spans="1:11" x14ac:dyDescent="0.25">
      <c r="A13309" s="66"/>
      <c r="B13309" t="s">
        <v>660</v>
      </c>
      <c r="C13309" t="s">
        <v>661</v>
      </c>
      <c r="D13309" t="str">
        <f>Clef_répartition[[#This Row],[Code association]]&amp;"_"&amp;Clef_répartition[[#This Row],[Nom association]]</f>
        <v>AIEB_Association intercommunale des eaux du Boiron</v>
      </c>
      <c r="E13309">
        <f>COUNTIFS(D$2:D13309,Clef_répartition[[#This Row],[Code_Nom]],J$2:J13309,Clef_répartition[[#This Row],[Année]])</f>
        <v>3</v>
      </c>
      <c r="F13309">
        <f>IF(Clef_répartition[[#This Row],[Code_Nom]]=D13308,F13308-1,(COUNTIFS(Clef_répartition[Code_Nom],Clef_répartition[[#This Row],[Code_Nom]],Clef_répartition[Année],Clef_répartition[[#This Row],[Année]])))</f>
        <v>3</v>
      </c>
      <c r="G13309" t="str">
        <f>Clef_répartition[[#This Row],[Code_Nom]]&amp;"_"&amp;Clef_répartition[[#This Row],[Nombre]]&amp;"_"&amp;Clef_répartition[[#This Row],[Année]]</f>
        <v>AIEB_Association intercommunale des eaux du Boiron_3_2023</v>
      </c>
      <c r="H13309" s="63">
        <v>5640</v>
      </c>
      <c r="I13309" s="67" t="s">
        <v>168</v>
      </c>
      <c r="J13309" s="63">
        <v>2023</v>
      </c>
      <c r="K13309" s="64">
        <v>0</v>
      </c>
    </row>
    <row r="13310" spans="1:11" x14ac:dyDescent="0.25">
      <c r="A13310" s="66"/>
      <c r="B13310" t="s">
        <v>660</v>
      </c>
      <c r="C13310" t="s">
        <v>661</v>
      </c>
      <c r="D13310" t="str">
        <f>Clef_répartition[[#This Row],[Code association]]&amp;"_"&amp;Clef_répartition[[#This Row],[Nom association]]</f>
        <v>AIEB_Association intercommunale des eaux du Boiron</v>
      </c>
      <c r="E13310">
        <f>COUNTIFS(D$2:D13310,Clef_répartition[[#This Row],[Code_Nom]],J$2:J13310,Clef_répartition[[#This Row],[Année]])</f>
        <v>4</v>
      </c>
      <c r="F13310">
        <f>IF(Clef_répartition[[#This Row],[Code_Nom]]=D13309,F13309-1,(COUNTIFS(Clef_répartition[Code_Nom],Clef_répartition[[#This Row],[Code_Nom]],Clef_répartition[Année],Clef_répartition[[#This Row],[Année]])))</f>
        <v>2</v>
      </c>
      <c r="G13310" t="str">
        <f>Clef_répartition[[#This Row],[Code_Nom]]&amp;"_"&amp;Clef_répartition[[#This Row],[Nombre]]&amp;"_"&amp;Clef_répartition[[#This Row],[Année]]</f>
        <v>AIEB_Association intercommunale des eaux du Boiron_4_2023</v>
      </c>
      <c r="H13310" s="18">
        <v>5649</v>
      </c>
      <c r="I13310" s="68" t="s">
        <v>264</v>
      </c>
      <c r="J13310" s="18">
        <v>2023</v>
      </c>
      <c r="K13310" s="65">
        <v>0</v>
      </c>
    </row>
    <row r="13311" spans="1:11" x14ac:dyDescent="0.25">
      <c r="A13311" s="66"/>
      <c r="B13311" t="s">
        <v>660</v>
      </c>
      <c r="C13311" t="s">
        <v>661</v>
      </c>
      <c r="D13311" t="str">
        <f>Clef_répartition[[#This Row],[Code association]]&amp;"_"&amp;Clef_répartition[[#This Row],[Nom association]]</f>
        <v>AIEB_Association intercommunale des eaux du Boiron</v>
      </c>
      <c r="E13311">
        <f>COUNTIFS(D$2:D13311,Clef_répartition[[#This Row],[Code_Nom]],J$2:J13311,Clef_répartition[[#This Row],[Année]])</f>
        <v>5</v>
      </c>
      <c r="F13311">
        <f>IF(Clef_répartition[[#This Row],[Code_Nom]]=D13310,F13310-1,(COUNTIFS(Clef_répartition[Code_Nom],Clef_répartition[[#This Row],[Code_Nom]],Clef_répartition[Année],Clef_répartition[[#This Row],[Année]])))</f>
        <v>1</v>
      </c>
      <c r="G13311" t="str">
        <f>Clef_répartition[[#This Row],[Code_Nom]]&amp;"_"&amp;Clef_répartition[[#This Row],[Nombre]]&amp;"_"&amp;Clef_répartition[[#This Row],[Année]]</f>
        <v>AIEB_Association intercommunale des eaux du Boiron_5_2023</v>
      </c>
      <c r="H13311" s="63">
        <v>5652</v>
      </c>
      <c r="I13311" s="67" t="s">
        <v>284</v>
      </c>
      <c r="J13311" s="63">
        <v>2023</v>
      </c>
      <c r="K13311" s="64">
        <v>0</v>
      </c>
    </row>
    <row r="13312" spans="1:11" x14ac:dyDescent="0.25">
      <c r="A13312" s="66"/>
      <c r="B13312" t="s">
        <v>547</v>
      </c>
      <c r="C13312" t="s">
        <v>548</v>
      </c>
      <c r="D13312" t="str">
        <f>Clef_répartition[[#This Row],[Code association]]&amp;"_"&amp;Clef_répartition[[#This Row],[Nom association]]</f>
        <v>AIEBBM_Association intercommunale des Eaux de Ballens - Berolle - Mollens</v>
      </c>
      <c r="E13312">
        <f>COUNTIFS(D$2:D13312,Clef_répartition[[#This Row],[Code_Nom]],J$2:J13312,Clef_répartition[[#This Row],[Année]])</f>
        <v>1</v>
      </c>
      <c r="F13312">
        <f>IF(Clef_répartition[[#This Row],[Code_Nom]]=D13311,F13311-1,(COUNTIFS(Clef_répartition[Code_Nom],Clef_répartition[[#This Row],[Code_Nom]],Clef_répartition[Année],Clef_répartition[[#This Row],[Année]])))</f>
        <v>3</v>
      </c>
      <c r="G13312" t="str">
        <f>Clef_répartition[[#This Row],[Code_Nom]]&amp;"_"&amp;Clef_répartition[[#This Row],[Nombre]]&amp;"_"&amp;Clef_répartition[[#This Row],[Année]]</f>
        <v>AIEBBM_Association intercommunale des Eaux de Ballens - Berolle - Mollens_1_2023</v>
      </c>
      <c r="H13312" s="18">
        <v>5423</v>
      </c>
      <c r="I13312" s="68" t="s">
        <v>12</v>
      </c>
      <c r="J13312" s="18">
        <v>2023</v>
      </c>
      <c r="K13312" s="65">
        <v>0</v>
      </c>
    </row>
    <row r="13313" spans="1:11" x14ac:dyDescent="0.25">
      <c r="A13313" s="66"/>
      <c r="B13313" t="s">
        <v>547</v>
      </c>
      <c r="C13313" t="s">
        <v>548</v>
      </c>
      <c r="D13313" t="str">
        <f>Clef_répartition[[#This Row],[Code association]]&amp;"_"&amp;Clef_répartition[[#This Row],[Nom association]]</f>
        <v>AIEBBM_Association intercommunale des Eaux de Ballens - Berolle - Mollens</v>
      </c>
      <c r="E13313">
        <f>COUNTIFS(D$2:D13313,Clef_répartition[[#This Row],[Code_Nom]],J$2:J13313,Clef_répartition[[#This Row],[Année]])</f>
        <v>2</v>
      </c>
      <c r="F13313">
        <f>IF(Clef_répartition[[#This Row],[Code_Nom]]=D13312,F13312-1,(COUNTIFS(Clef_répartition[Code_Nom],Clef_répartition[[#This Row],[Code_Nom]],Clef_répartition[Année],Clef_répartition[[#This Row],[Année]])))</f>
        <v>2</v>
      </c>
      <c r="G13313" t="str">
        <f>Clef_répartition[[#This Row],[Code_Nom]]&amp;"_"&amp;Clef_répartition[[#This Row],[Nombre]]&amp;"_"&amp;Clef_répartition[[#This Row],[Année]]</f>
        <v>AIEBBM_Association intercommunale des Eaux de Ballens - Berolle - Mollens_2_2023</v>
      </c>
      <c r="H13313" s="63">
        <v>5424</v>
      </c>
      <c r="I13313" s="67" t="s">
        <v>20</v>
      </c>
      <c r="J13313" s="63">
        <v>2023</v>
      </c>
      <c r="K13313" s="64">
        <v>0</v>
      </c>
    </row>
    <row r="13314" spans="1:11" x14ac:dyDescent="0.25">
      <c r="A13314" s="66"/>
      <c r="B13314" t="s">
        <v>547</v>
      </c>
      <c r="C13314" t="s">
        <v>548</v>
      </c>
      <c r="D13314" t="str">
        <f>Clef_répartition[[#This Row],[Code association]]&amp;"_"&amp;Clef_répartition[[#This Row],[Nom association]]</f>
        <v>AIEBBM_Association intercommunale des Eaux de Ballens - Berolle - Mollens</v>
      </c>
      <c r="E13314">
        <f>COUNTIFS(D$2:D13314,Clef_répartition[[#This Row],[Code_Nom]],J$2:J13314,Clef_répartition[[#This Row],[Année]])</f>
        <v>3</v>
      </c>
      <c r="F13314">
        <f>IF(Clef_répartition[[#This Row],[Code_Nom]]=D13313,F13313-1,(COUNTIFS(Clef_répartition[Code_Nom],Clef_répartition[[#This Row],[Code_Nom]],Clef_répartition[Année],Clef_répartition[[#This Row],[Année]])))</f>
        <v>1</v>
      </c>
      <c r="G13314" t="str">
        <f>Clef_répartition[[#This Row],[Code_Nom]]&amp;"_"&amp;Clef_répartition[[#This Row],[Nombre]]&amp;"_"&amp;Clef_répartition[[#This Row],[Année]]</f>
        <v>AIEBBM_Association intercommunale des Eaux de Ballens - Berolle - Mollens_3_2023</v>
      </c>
      <c r="H13314" s="18">
        <v>5431</v>
      </c>
      <c r="I13314" s="68" t="s">
        <v>179</v>
      </c>
      <c r="J13314" s="18">
        <v>2023</v>
      </c>
      <c r="K13314" s="65">
        <v>0</v>
      </c>
    </row>
    <row r="13315" spans="1:11" x14ac:dyDescent="0.25">
      <c r="A13315" s="66"/>
      <c r="B13315" t="s">
        <v>627</v>
      </c>
      <c r="C13315" t="s">
        <v>628</v>
      </c>
      <c r="D13315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15">
        <f>COUNTIFS(D$2:D13315,Clef_répartition[[#This Row],[Code_Nom]],J$2:J13315,Clef_répartition[[#This Row],[Année]])</f>
        <v>1</v>
      </c>
      <c r="F13315">
        <f>IF(Clef_répartition[[#This Row],[Code_Nom]]=D13314,F13314-1,(COUNTIFS(Clef_répartition[Code_Nom],Clef_répartition[[#This Row],[Code_Nom]],Clef_répartition[Année],Clef_répartition[[#This Row],[Année]])))</f>
        <v>7</v>
      </c>
      <c r="G13315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Cossonay-Penthalaz-Penthaz-Daillens-Bettens_1_2023</v>
      </c>
      <c r="H13315" s="63">
        <v>5471</v>
      </c>
      <c r="I13315" s="67" t="s">
        <v>21</v>
      </c>
      <c r="J13315" s="63">
        <v>2023</v>
      </c>
      <c r="K13315" s="64">
        <v>0</v>
      </c>
    </row>
    <row r="13316" spans="1:11" x14ac:dyDescent="0.25">
      <c r="A13316" s="66"/>
      <c r="B13316" t="s">
        <v>627</v>
      </c>
      <c r="C13316" t="s">
        <v>628</v>
      </c>
      <c r="D13316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16">
        <f>COUNTIFS(D$2:D13316,Clef_répartition[[#This Row],[Code_Nom]],J$2:J13316,Clef_répartition[[#This Row],[Année]])</f>
        <v>2</v>
      </c>
      <c r="F13316">
        <f>IF(Clef_répartition[[#This Row],[Code_Nom]]=D13315,F13315-1,(COUNTIFS(Clef_répartition[Code_Nom],Clef_répartition[[#This Row],[Code_Nom]],Clef_répartition[Année],Clef_répartition[[#This Row],[Année]])))</f>
        <v>6</v>
      </c>
      <c r="G13316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Cossonay-Penthalaz-Penthaz-Daillens-Bettens_2_2023</v>
      </c>
      <c r="H13316" s="18">
        <v>5472</v>
      </c>
      <c r="I13316" s="68" t="s">
        <v>34</v>
      </c>
      <c r="J13316" s="18">
        <v>2023</v>
      </c>
      <c r="K13316" s="65">
        <v>0</v>
      </c>
    </row>
    <row r="13317" spans="1:11" x14ac:dyDescent="0.25">
      <c r="A13317" s="66"/>
      <c r="B13317" t="s">
        <v>627</v>
      </c>
      <c r="C13317" t="s">
        <v>628</v>
      </c>
      <c r="D13317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17">
        <f>COUNTIFS(D$2:D13317,Clef_répartition[[#This Row],[Code_Nom]],J$2:J13317,Clef_répartition[[#This Row],[Année]])</f>
        <v>3</v>
      </c>
      <c r="F13317">
        <f>IF(Clef_répartition[[#This Row],[Code_Nom]]=D13316,F13316-1,(COUNTIFS(Clef_répartition[Code_Nom],Clef_répartition[[#This Row],[Code_Nom]],Clef_répartition[Année],Clef_répartition[[#This Row],[Année]])))</f>
        <v>5</v>
      </c>
      <c r="G13317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Cossonay-Penthalaz-Penthaz-Daillens-Bettens_3_2023</v>
      </c>
      <c r="H13317" s="63">
        <v>5477</v>
      </c>
      <c r="I13317" s="67" t="s">
        <v>79</v>
      </c>
      <c r="J13317" s="63">
        <v>2023</v>
      </c>
      <c r="K13317" s="64">
        <v>0</v>
      </c>
    </row>
    <row r="13318" spans="1:11" x14ac:dyDescent="0.25">
      <c r="A13318" s="66"/>
      <c r="B13318" t="s">
        <v>627</v>
      </c>
      <c r="C13318" t="s">
        <v>628</v>
      </c>
      <c r="D13318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18">
        <f>COUNTIFS(D$2:D13318,Clef_répartition[[#This Row],[Code_Nom]],J$2:J13318,Clef_répartition[[#This Row],[Année]])</f>
        <v>4</v>
      </c>
      <c r="F13318">
        <f>IF(Clef_répartition[[#This Row],[Code_Nom]]=D13317,F13317-1,(COUNTIFS(Clef_répartition[Code_Nom],Clef_répartition[[#This Row],[Code_Nom]],Clef_répartition[Année],Clef_répartition[[#This Row],[Année]])))</f>
        <v>4</v>
      </c>
      <c r="G13318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Cossonay-Penthalaz-Penthaz-Daillens-Bettens_4_2023</v>
      </c>
      <c r="H13318" s="18">
        <v>5480</v>
      </c>
      <c r="I13318" s="68" t="s">
        <v>90</v>
      </c>
      <c r="J13318" s="18">
        <v>2023</v>
      </c>
      <c r="K13318" s="65">
        <v>0</v>
      </c>
    </row>
    <row r="13319" spans="1:11" x14ac:dyDescent="0.25">
      <c r="A13319" s="66"/>
      <c r="B13319" t="s">
        <v>627</v>
      </c>
      <c r="C13319" t="s">
        <v>628</v>
      </c>
      <c r="D13319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19">
        <f>COUNTIFS(D$2:D13319,Clef_répartition[[#This Row],[Code_Nom]],J$2:J13319,Clef_répartition[[#This Row],[Année]])</f>
        <v>5</v>
      </c>
      <c r="F13319">
        <f>IF(Clef_répartition[[#This Row],[Code_Nom]]=D13318,F13318-1,(COUNTIFS(Clef_répartition[Code_Nom],Clef_répartition[[#This Row],[Code_Nom]],Clef_répartition[Année],Clef_répartition[[#This Row],[Année]])))</f>
        <v>3</v>
      </c>
      <c r="G13319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Cossonay-Penthalaz-Penthaz-Daillens-Bettens_5_2023</v>
      </c>
      <c r="H13319" s="63">
        <v>5495</v>
      </c>
      <c r="I13319" s="67" t="s">
        <v>212</v>
      </c>
      <c r="J13319" s="63">
        <v>2023</v>
      </c>
      <c r="K13319" s="64">
        <v>0</v>
      </c>
    </row>
    <row r="13320" spans="1:11" x14ac:dyDescent="0.25">
      <c r="A13320" s="66"/>
      <c r="B13320" t="s">
        <v>627</v>
      </c>
      <c r="C13320" t="s">
        <v>628</v>
      </c>
      <c r="D13320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20">
        <f>COUNTIFS(D$2:D13320,Clef_répartition[[#This Row],[Code_Nom]],J$2:J13320,Clef_répartition[[#This Row],[Année]])</f>
        <v>6</v>
      </c>
      <c r="F13320">
        <f>IF(Clef_répartition[[#This Row],[Code_Nom]]=D13319,F13319-1,(COUNTIFS(Clef_répartition[Code_Nom],Clef_répartition[[#This Row],[Code_Nom]],Clef_répartition[Année],Clef_répartition[[#This Row],[Année]])))</f>
        <v>2</v>
      </c>
      <c r="G13320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Cossonay-Penthalaz-Penthaz-Daillens-Bettens_6_2023</v>
      </c>
      <c r="H13320" s="18">
        <v>5496</v>
      </c>
      <c r="I13320" s="68" t="s">
        <v>213</v>
      </c>
      <c r="J13320" s="18">
        <v>2023</v>
      </c>
      <c r="K13320" s="65">
        <v>0</v>
      </c>
    </row>
    <row r="13321" spans="1:11" x14ac:dyDescent="0.25">
      <c r="A13321" s="66"/>
      <c r="B13321" t="s">
        <v>627</v>
      </c>
      <c r="C13321" t="s">
        <v>628</v>
      </c>
      <c r="D13321" t="str">
        <f>Clef_répartition[[#This Row],[Code association]]&amp;"_"&amp;Clef_répartition[[#This Row],[Nom association]]</f>
        <v>AIEE Cossonay_Association intercommunale pour l'épuration des eaux usées Cossonay-Penthalaz-Penthaz-Daillens-Bettens</v>
      </c>
      <c r="E13321">
        <f>COUNTIFS(D$2:D13321,Clef_répartition[[#This Row],[Code_Nom]],J$2:J13321,Clef_répartition[[#This Row],[Année]])</f>
        <v>7</v>
      </c>
      <c r="F13321">
        <f>IF(Clef_répartition[[#This Row],[Code_Nom]]=D13320,F13320-1,(COUNTIFS(Clef_répartition[Code_Nom],Clef_répartition[[#This Row],[Code_Nom]],Clef_répartition[Année],Clef_répartition[[#This Row],[Année]])))</f>
        <v>1</v>
      </c>
      <c r="G13321" t="str">
        <f>Clef_répartition[[#This Row],[Code_Nom]]&amp;"_"&amp;Clef_répartition[[#This Row],[Nombre]]&amp;"_"&amp;Clef_répartition[[#This Row],[Année]]</f>
        <v>AIEE Cossonay_Association intercommunale pour l'épuration des eaux usées Cossonay-Penthalaz-Penthaz-Daillens-Bettens_7_2023</v>
      </c>
      <c r="H13321" s="63">
        <v>5501</v>
      </c>
      <c r="I13321" s="67" t="s">
        <v>258</v>
      </c>
      <c r="J13321" s="63">
        <v>2023</v>
      </c>
      <c r="K13321" s="64">
        <v>0</v>
      </c>
    </row>
    <row r="13322" spans="1:11" x14ac:dyDescent="0.25">
      <c r="A13322" s="66"/>
      <c r="B13322" t="s">
        <v>695</v>
      </c>
      <c r="C13322" t="s">
        <v>696</v>
      </c>
      <c r="D13322" t="str">
        <f>Clef_répartition[[#This Row],[Code association]]&amp;"_"&amp;Clef_répartition[[#This Row],[Nom association]]</f>
        <v>AIEE Nyon_Association intercommunale pour l'épuration des eaux Bougy-Féchy-Perroy</v>
      </c>
      <c r="E13322">
        <f>COUNTIFS(D$2:D13322,Clef_répartition[[#This Row],[Code_Nom]],J$2:J13322,Clef_répartition[[#This Row],[Année]])</f>
        <v>1</v>
      </c>
      <c r="F13322">
        <f>IF(Clef_répartition[[#This Row],[Code_Nom]]=D13321,F13321-1,(COUNTIFS(Clef_répartition[Code_Nom],Clef_répartition[[#This Row],[Code_Nom]],Clef_répartition[Année],Clef_répartition[[#This Row],[Année]])))</f>
        <v>3</v>
      </c>
      <c r="G13322" t="str">
        <f>Clef_répartition[[#This Row],[Code_Nom]]&amp;"_"&amp;Clef_répartition[[#This Row],[Nombre]]&amp;"_"&amp;Clef_répartition[[#This Row],[Année]]</f>
        <v>AIEE Nyon_Association intercommunale pour l'épuration des eaux Bougy-Féchy-Perroy_1_2023</v>
      </c>
      <c r="H13322" s="18">
        <v>5426</v>
      </c>
      <c r="I13322" s="68" t="s">
        <v>31</v>
      </c>
      <c r="J13322" s="18">
        <v>2023</v>
      </c>
      <c r="K13322" s="65">
        <v>0</v>
      </c>
    </row>
    <row r="13323" spans="1:11" x14ac:dyDescent="0.25">
      <c r="A13323" s="66"/>
      <c r="B13323" t="s">
        <v>695</v>
      </c>
      <c r="C13323" t="s">
        <v>696</v>
      </c>
      <c r="D13323" t="str">
        <f>Clef_répartition[[#This Row],[Code association]]&amp;"_"&amp;Clef_répartition[[#This Row],[Nom association]]</f>
        <v>AIEE Nyon_Association intercommunale pour l'épuration des eaux Bougy-Féchy-Perroy</v>
      </c>
      <c r="E13323">
        <f>COUNTIFS(D$2:D13323,Clef_répartition[[#This Row],[Code_Nom]],J$2:J13323,Clef_répartition[[#This Row],[Année]])</f>
        <v>2</v>
      </c>
      <c r="F13323">
        <f>IF(Clef_répartition[[#This Row],[Code_Nom]]=D13322,F13322-1,(COUNTIFS(Clef_répartition[Code_Nom],Clef_répartition[[#This Row],[Code_Nom]],Clef_répartition[Année],Clef_répartition[[#This Row],[Année]])))</f>
        <v>2</v>
      </c>
      <c r="G13323" t="str">
        <f>Clef_répartition[[#This Row],[Code_Nom]]&amp;"_"&amp;Clef_répartition[[#This Row],[Nombre]]&amp;"_"&amp;Clef_répartition[[#This Row],[Année]]</f>
        <v>AIEE Nyon_Association intercommunale pour l'épuration des eaux Bougy-Féchy-Perroy_2_2023</v>
      </c>
      <c r="H13323" s="63">
        <v>5427</v>
      </c>
      <c r="I13323" s="67" t="s">
        <v>112</v>
      </c>
      <c r="J13323" s="63">
        <v>2023</v>
      </c>
      <c r="K13323" s="64">
        <v>0</v>
      </c>
    </row>
    <row r="13324" spans="1:11" x14ac:dyDescent="0.25">
      <c r="A13324" s="66"/>
      <c r="B13324" t="s">
        <v>695</v>
      </c>
      <c r="C13324" t="s">
        <v>696</v>
      </c>
      <c r="D13324" t="str">
        <f>Clef_répartition[[#This Row],[Code association]]&amp;"_"&amp;Clef_répartition[[#This Row],[Nom association]]</f>
        <v>AIEE Nyon_Association intercommunale pour l'épuration des eaux Bougy-Féchy-Perroy</v>
      </c>
      <c r="E13324">
        <f>COUNTIFS(D$2:D13324,Clef_répartition[[#This Row],[Code_Nom]],J$2:J13324,Clef_répartition[[#This Row],[Année]])</f>
        <v>3</v>
      </c>
      <c r="F13324">
        <f>IF(Clef_répartition[[#This Row],[Code_Nom]]=D13323,F13323-1,(COUNTIFS(Clef_répartition[Code_Nom],Clef_répartition[[#This Row],[Code_Nom]],Clef_répartition[Année],Clef_répartition[[#This Row],[Année]])))</f>
        <v>1</v>
      </c>
      <c r="G13324" t="str">
        <f>Clef_répartition[[#This Row],[Code_Nom]]&amp;"_"&amp;Clef_répartition[[#This Row],[Nombre]]&amp;"_"&amp;Clef_répartition[[#This Row],[Année]]</f>
        <v>AIEE Nyon_Association intercommunale pour l'épuration des eaux Bougy-Féchy-Perroy_3_2023</v>
      </c>
      <c r="H13324" s="18">
        <v>5860</v>
      </c>
      <c r="I13324" s="68" t="s">
        <v>215</v>
      </c>
      <c r="J13324" s="18">
        <v>2023</v>
      </c>
      <c r="K13324" s="65">
        <v>0</v>
      </c>
    </row>
    <row r="13325" spans="1:11" x14ac:dyDescent="0.25">
      <c r="A13325" s="66"/>
      <c r="B13325" t="s">
        <v>507</v>
      </c>
      <c r="C13325" t="s">
        <v>508</v>
      </c>
      <c r="D13325" t="str">
        <f>Clef_répartition[[#This Row],[Code association]]&amp;"_"&amp;Clef_répartition[[#This Row],[Nom association]]</f>
        <v>AIEHJ_Association intercommunale des eaux  du Haut-Jorat</v>
      </c>
      <c r="E13325">
        <f>COUNTIFS(D$2:D13325,Clef_répartition[[#This Row],[Code_Nom]],J$2:J13325,Clef_répartition[[#This Row],[Année]])</f>
        <v>1</v>
      </c>
      <c r="F13325">
        <f>IF(Clef_répartition[[#This Row],[Code_Nom]]=D13324,F13324-1,(COUNTIFS(Clef_répartition[Code_Nom],Clef_répartition[[#This Row],[Code_Nom]],Clef_répartition[Année],Clef_répartition[[#This Row],[Année]])))</f>
        <v>5</v>
      </c>
      <c r="G13325" t="str">
        <f>Clef_répartition[[#This Row],[Code_Nom]]&amp;"_"&amp;Clef_répartition[[#This Row],[Nombre]]&amp;"_"&amp;Clef_répartition[[#This Row],[Année]]</f>
        <v>AIEHJ_Association intercommunale des eaux  du Haut-Jorat_1_2023</v>
      </c>
      <c r="H13325" s="63">
        <v>5673</v>
      </c>
      <c r="I13325" s="67" t="s">
        <v>137</v>
      </c>
      <c r="J13325" s="63">
        <v>2023</v>
      </c>
      <c r="K13325" s="64">
        <v>0</v>
      </c>
    </row>
    <row r="13326" spans="1:11" x14ac:dyDescent="0.25">
      <c r="A13326" s="66"/>
      <c r="B13326" t="s">
        <v>507</v>
      </c>
      <c r="C13326" t="s">
        <v>508</v>
      </c>
      <c r="D13326" t="str">
        <f>Clef_répartition[[#This Row],[Code association]]&amp;"_"&amp;Clef_répartition[[#This Row],[Nom association]]</f>
        <v>AIEHJ_Association intercommunale des eaux  du Haut-Jorat</v>
      </c>
      <c r="E13326">
        <f>COUNTIFS(D$2:D13326,Clef_répartition[[#This Row],[Code_Nom]],J$2:J13326,Clef_répartition[[#This Row],[Année]])</f>
        <v>2</v>
      </c>
      <c r="F13326">
        <f>IF(Clef_répartition[[#This Row],[Code_Nom]]=D13325,F13325-1,(COUNTIFS(Clef_répartition[Code_Nom],Clef_répartition[[#This Row],[Code_Nom]],Clef_répartition[Année],Clef_répartition[[#This Row],[Année]])))</f>
        <v>4</v>
      </c>
      <c r="G13326" t="str">
        <f>Clef_répartition[[#This Row],[Code_Nom]]&amp;"_"&amp;Clef_répartition[[#This Row],[Nombre]]&amp;"_"&amp;Clef_répartition[[#This Row],[Année]]</f>
        <v>AIEHJ_Association intercommunale des eaux  du Haut-Jorat_2_2023</v>
      </c>
      <c r="H13326" s="63">
        <v>5804</v>
      </c>
      <c r="I13326" s="67" t="s">
        <v>139</v>
      </c>
      <c r="J13326" s="63">
        <v>2023</v>
      </c>
      <c r="K13326" s="64">
        <v>0</v>
      </c>
    </row>
    <row r="13327" spans="1:11" x14ac:dyDescent="0.25">
      <c r="A13327" s="66"/>
      <c r="B13327" t="s">
        <v>507</v>
      </c>
      <c r="C13327" t="s">
        <v>508</v>
      </c>
      <c r="D13327" t="str">
        <f>Clef_répartition[[#This Row],[Code association]]&amp;"_"&amp;Clef_répartition[[#This Row],[Nom association]]</f>
        <v>AIEHJ_Association intercommunale des eaux  du Haut-Jorat</v>
      </c>
      <c r="E13327">
        <f>COUNTIFS(D$2:D13327,Clef_répartition[[#This Row],[Code_Nom]],J$2:J13327,Clef_répartition[[#This Row],[Année]])</f>
        <v>3</v>
      </c>
      <c r="F13327">
        <f>IF(Clef_répartition[[#This Row],[Code_Nom]]=D13326,F13326-1,(COUNTIFS(Clef_répartition[Code_Nom],Clef_répartition[[#This Row],[Code_Nom]],Clef_répartition[Année],Clef_répartition[[#This Row],[Année]])))</f>
        <v>3</v>
      </c>
      <c r="G13327" t="str">
        <f>Clef_répartition[[#This Row],[Code_Nom]]&amp;"_"&amp;Clef_répartition[[#This Row],[Nombre]]&amp;"_"&amp;Clef_répartition[[#This Row],[Année]]</f>
        <v>AIEHJ_Association intercommunale des eaux  du Haut-Jorat_3_2023</v>
      </c>
      <c r="H13327" s="18">
        <v>5540</v>
      </c>
      <c r="I13327" s="68" t="s">
        <v>186</v>
      </c>
      <c r="J13327" s="18">
        <v>2023</v>
      </c>
      <c r="K13327" s="65">
        <v>0</v>
      </c>
    </row>
    <row r="13328" spans="1:11" x14ac:dyDescent="0.25">
      <c r="A13328" s="66"/>
      <c r="B13328" t="s">
        <v>507</v>
      </c>
      <c r="C13328" t="s">
        <v>508</v>
      </c>
      <c r="D13328" t="str">
        <f>Clef_répartition[[#This Row],[Code association]]&amp;"_"&amp;Clef_répartition[[#This Row],[Nom association]]</f>
        <v>AIEHJ_Association intercommunale des eaux  du Haut-Jorat</v>
      </c>
      <c r="E13328">
        <f>COUNTIFS(D$2:D13328,Clef_répartition[[#This Row],[Code_Nom]],J$2:J13328,Clef_répartition[[#This Row],[Année]])</f>
        <v>4</v>
      </c>
      <c r="F13328">
        <f>IF(Clef_répartition[[#This Row],[Code_Nom]]=D13327,F13327-1,(COUNTIFS(Clef_répartition[Code_Nom],Clef_répartition[[#This Row],[Code_Nom]],Clef_répartition[Année],Clef_répartition[[#This Row],[Année]])))</f>
        <v>2</v>
      </c>
      <c r="G13328" t="str">
        <f>Clef_répartition[[#This Row],[Code_Nom]]&amp;"_"&amp;Clef_répartition[[#This Row],[Nombre]]&amp;"_"&amp;Clef_répartition[[#This Row],[Année]]</f>
        <v>AIEHJ_Association intercommunale des eaux  du Haut-Jorat_4_2023</v>
      </c>
      <c r="H13328" s="63">
        <v>5533</v>
      </c>
      <c r="I13328" s="67" t="s">
        <v>216</v>
      </c>
      <c r="J13328" s="63">
        <v>2023</v>
      </c>
      <c r="K13328" s="64">
        <v>0</v>
      </c>
    </row>
    <row r="13329" spans="1:11" x14ac:dyDescent="0.25">
      <c r="A13329" s="66"/>
      <c r="B13329" t="s">
        <v>507</v>
      </c>
      <c r="C13329" t="s">
        <v>508</v>
      </c>
      <c r="D13329" t="str">
        <f>Clef_répartition[[#This Row],[Code association]]&amp;"_"&amp;Clef_répartition[[#This Row],[Nom association]]</f>
        <v>AIEHJ_Association intercommunale des eaux  du Haut-Jorat</v>
      </c>
      <c r="E13329">
        <f>COUNTIFS(D$2:D13329,Clef_répartition[[#This Row],[Code_Nom]],J$2:J13329,Clef_répartition[[#This Row],[Année]])</f>
        <v>5</v>
      </c>
      <c r="F13329">
        <f>IF(Clef_répartition[[#This Row],[Code_Nom]]=D13328,F13328-1,(COUNTIFS(Clef_répartition[Code_Nom],Clef_répartition[[#This Row],[Code_Nom]],Clef_répartition[Année],Clef_répartition[[#This Row],[Année]])))</f>
        <v>1</v>
      </c>
      <c r="G13329" t="str">
        <f>Clef_répartition[[#This Row],[Code_Nom]]&amp;"_"&amp;Clef_répartition[[#This Row],[Nombre]]&amp;"_"&amp;Clef_répartition[[#This Row],[Année]]</f>
        <v>AIEHJ_Association intercommunale des eaux  du Haut-Jorat_5_2023</v>
      </c>
      <c r="H13329" s="18">
        <v>5684</v>
      </c>
      <c r="I13329" s="68" t="s">
        <v>237</v>
      </c>
      <c r="J13329" s="18">
        <v>2023</v>
      </c>
      <c r="K13329" s="65">
        <v>0</v>
      </c>
    </row>
    <row r="13330" spans="1:11" x14ac:dyDescent="0.25">
      <c r="A13330" s="66"/>
      <c r="B13330" t="s">
        <v>581</v>
      </c>
      <c r="C13330" t="s">
        <v>582</v>
      </c>
      <c r="D13330" t="str">
        <f>Clef_répartition[[#This Row],[Code association]]&amp;"_"&amp;Clef_répartition[[#This Row],[Nom association]]</f>
        <v>AIEJ_Association Intercommunale des Eaux du Jorat</v>
      </c>
      <c r="E13330">
        <f>COUNTIFS(D$2:D13330,Clef_répartition[[#This Row],[Code_Nom]],J$2:J13330,Clef_répartition[[#This Row],[Année]])</f>
        <v>1</v>
      </c>
      <c r="F13330">
        <f>IF(Clef_répartition[[#This Row],[Code_Nom]]=D13329,F13329-1,(COUNTIFS(Clef_répartition[Code_Nom],Clef_répartition[[#This Row],[Code_Nom]],Clef_répartition[Année],Clef_répartition[[#This Row],[Année]])))</f>
        <v>11</v>
      </c>
      <c r="G13330" t="str">
        <f>Clef_répartition[[#This Row],[Code_Nom]]&amp;"_"&amp;Clef_répartition[[#This Row],[Nombre]]&amp;"_"&amp;Clef_répartition[[#This Row],[Année]]</f>
        <v>AIEJ_Association Intercommunale des Eaux du Jorat_1_2023</v>
      </c>
      <c r="H13330" s="63">
        <v>5613</v>
      </c>
      <c r="I13330" s="67" t="s">
        <v>33</v>
      </c>
      <c r="J13330" s="63">
        <v>2023</v>
      </c>
      <c r="K13330" s="64">
        <v>0</v>
      </c>
    </row>
    <row r="13331" spans="1:11" x14ac:dyDescent="0.25">
      <c r="A13331" s="66"/>
      <c r="B13331" t="s">
        <v>581</v>
      </c>
      <c r="C13331" t="s">
        <v>582</v>
      </c>
      <c r="D13331" t="str">
        <f>Clef_répartition[[#This Row],[Code association]]&amp;"_"&amp;Clef_répartition[[#This Row],[Nom association]]</f>
        <v>AIEJ_Association Intercommunale des Eaux du Jorat</v>
      </c>
      <c r="E13331">
        <f>COUNTIFS(D$2:D13331,Clef_répartition[[#This Row],[Code_Nom]],J$2:J13331,Clef_répartition[[#This Row],[Année]])</f>
        <v>2</v>
      </c>
      <c r="F13331">
        <f>IF(Clef_répartition[[#This Row],[Code_Nom]]=D13330,F13330-1,(COUNTIFS(Clef_répartition[Code_Nom],Clef_répartition[[#This Row],[Code_Nom]],Clef_répartition[Année],Clef_répartition[[#This Row],[Année]])))</f>
        <v>10</v>
      </c>
      <c r="G13331" t="str">
        <f>Clef_répartition[[#This Row],[Code_Nom]]&amp;"_"&amp;Clef_répartition[[#This Row],[Nombre]]&amp;"_"&amp;Clef_répartition[[#This Row],[Année]]</f>
        <v>AIEJ_Association Intercommunale des Eaux du Jorat_2_2023</v>
      </c>
      <c r="H13331" s="63">
        <v>5785</v>
      </c>
      <c r="I13331" s="67" t="s">
        <v>74</v>
      </c>
      <c r="J13331" s="63">
        <v>2023</v>
      </c>
      <c r="K13331" s="64">
        <v>0</v>
      </c>
    </row>
    <row r="13332" spans="1:11" x14ac:dyDescent="0.25">
      <c r="A13332" s="66"/>
      <c r="B13332" t="s">
        <v>581</v>
      </c>
      <c r="C13332" t="s">
        <v>582</v>
      </c>
      <c r="D13332" t="str">
        <f>Clef_répartition[[#This Row],[Code association]]&amp;"_"&amp;Clef_répartition[[#This Row],[Nom association]]</f>
        <v>AIEJ_Association Intercommunale des Eaux du Jorat</v>
      </c>
      <c r="E13332">
        <f>COUNTIFS(D$2:D13332,Clef_répartition[[#This Row],[Code_Nom]],J$2:J13332,Clef_répartition[[#This Row],[Année]])</f>
        <v>3</v>
      </c>
      <c r="F13332">
        <f>IF(Clef_répartition[[#This Row],[Code_Nom]]=D13331,F13331-1,(COUNTIFS(Clef_répartition[Code_Nom],Clef_répartition[[#This Row],[Code_Nom]],Clef_répartition[Année],Clef_répartition[[#This Row],[Année]])))</f>
        <v>9</v>
      </c>
      <c r="G13332" t="str">
        <f>Clef_répartition[[#This Row],[Code_Nom]]&amp;"_"&amp;Clef_répartition[[#This Row],[Nombre]]&amp;"_"&amp;Clef_répartition[[#This Row],[Année]]</f>
        <v>AIEJ_Association Intercommunale des Eaux du Jorat_3_2023</v>
      </c>
      <c r="H13332" s="18">
        <v>5604</v>
      </c>
      <c r="I13332" s="68" t="s">
        <v>117</v>
      </c>
      <c r="J13332" s="18">
        <v>2023</v>
      </c>
      <c r="K13332" s="65">
        <v>0</v>
      </c>
    </row>
    <row r="13333" spans="1:11" x14ac:dyDescent="0.25">
      <c r="A13333" s="66"/>
      <c r="B13333" t="s">
        <v>581</v>
      </c>
      <c r="C13333" t="s">
        <v>582</v>
      </c>
      <c r="D13333" t="str">
        <f>Clef_répartition[[#This Row],[Code association]]&amp;"_"&amp;Clef_répartition[[#This Row],[Nom association]]</f>
        <v>AIEJ_Association Intercommunale des Eaux du Jorat</v>
      </c>
      <c r="E13333">
        <f>COUNTIFS(D$2:D13333,Clef_répartition[[#This Row],[Code_Nom]],J$2:J13333,Clef_répartition[[#This Row],[Année]])</f>
        <v>4</v>
      </c>
      <c r="F13333">
        <f>IF(Clef_répartition[[#This Row],[Code_Nom]]=D13332,F13332-1,(COUNTIFS(Clef_répartition[Code_Nom],Clef_répartition[[#This Row],[Code_Nom]],Clef_répartition[Année],Clef_répartition[[#This Row],[Année]])))</f>
        <v>8</v>
      </c>
      <c r="G13333" t="str">
        <f>Clef_répartition[[#This Row],[Code_Nom]]&amp;"_"&amp;Clef_répartition[[#This Row],[Nombre]]&amp;"_"&amp;Clef_répartition[[#This Row],[Année]]</f>
        <v>AIEJ_Association Intercommunale des Eaux du Jorat_4_2023</v>
      </c>
      <c r="H13333" s="18">
        <v>5804</v>
      </c>
      <c r="I13333" s="68" t="s">
        <v>139</v>
      </c>
      <c r="J13333" s="18">
        <v>2023</v>
      </c>
      <c r="K13333" s="65">
        <v>0</v>
      </c>
    </row>
    <row r="13334" spans="1:11" x14ac:dyDescent="0.25">
      <c r="A13334" s="66"/>
      <c r="B13334" t="s">
        <v>581</v>
      </c>
      <c r="C13334" t="s">
        <v>582</v>
      </c>
      <c r="D13334" t="str">
        <f>Clef_répartition[[#This Row],[Code association]]&amp;"_"&amp;Clef_répartition[[#This Row],[Nom association]]</f>
        <v>AIEJ_Association Intercommunale des Eaux du Jorat</v>
      </c>
      <c r="E13334">
        <f>COUNTIFS(D$2:D13334,Clef_répartition[[#This Row],[Code_Nom]],J$2:J13334,Clef_répartition[[#This Row],[Année]])</f>
        <v>5</v>
      </c>
      <c r="F13334">
        <f>IF(Clef_répartition[[#This Row],[Code_Nom]]=D13333,F13333-1,(COUNTIFS(Clef_répartition[Code_Nom],Clef_répartition[[#This Row],[Code_Nom]],Clef_répartition[Année],Clef_répartition[[#This Row],[Année]])))</f>
        <v>7</v>
      </c>
      <c r="G13334" t="str">
        <f>Clef_répartition[[#This Row],[Code_Nom]]&amp;"_"&amp;Clef_répartition[[#This Row],[Nombre]]&amp;"_"&amp;Clef_répartition[[#This Row],[Année]]</f>
        <v>AIEJ_Association Intercommunale des Eaux du Jorat_5_2023</v>
      </c>
      <c r="H13334" s="18">
        <v>5806</v>
      </c>
      <c r="I13334" s="68" t="s">
        <v>140</v>
      </c>
      <c r="J13334" s="18">
        <v>2023</v>
      </c>
      <c r="K13334" s="65">
        <v>0</v>
      </c>
    </row>
    <row r="13335" spans="1:11" x14ac:dyDescent="0.25">
      <c r="A13335" s="66"/>
      <c r="B13335" t="s">
        <v>581</v>
      </c>
      <c r="C13335" t="s">
        <v>582</v>
      </c>
      <c r="D13335" t="str">
        <f>Clef_répartition[[#This Row],[Code association]]&amp;"_"&amp;Clef_répartition[[#This Row],[Nom association]]</f>
        <v>AIEJ_Association Intercommunale des Eaux du Jorat</v>
      </c>
      <c r="E13335">
        <f>COUNTIFS(D$2:D13335,Clef_répartition[[#This Row],[Code_Nom]],J$2:J13335,Clef_répartition[[#This Row],[Année]])</f>
        <v>6</v>
      </c>
      <c r="F13335">
        <f>IF(Clef_répartition[[#This Row],[Code_Nom]]=D13334,F13334-1,(COUNTIFS(Clef_répartition[Code_Nom],Clef_répartition[[#This Row],[Code_Nom]],Clef_répartition[Année],Clef_répartition[[#This Row],[Année]])))</f>
        <v>6</v>
      </c>
      <c r="G13335" t="str">
        <f>Clef_répartition[[#This Row],[Code_Nom]]&amp;"_"&amp;Clef_répartition[[#This Row],[Nombre]]&amp;"_"&amp;Clef_répartition[[#This Row],[Année]]</f>
        <v>AIEJ_Association Intercommunale des Eaux du Jorat_6_2023</v>
      </c>
      <c r="H13335" s="18">
        <v>5792</v>
      </c>
      <c r="I13335" s="68" t="s">
        <v>187</v>
      </c>
      <c r="J13335" s="18">
        <v>2023</v>
      </c>
      <c r="K13335" s="65">
        <v>0</v>
      </c>
    </row>
    <row r="13336" spans="1:11" x14ac:dyDescent="0.25">
      <c r="A13336" s="66"/>
      <c r="B13336" t="s">
        <v>581</v>
      </c>
      <c r="C13336" t="s">
        <v>582</v>
      </c>
      <c r="D13336" t="str">
        <f>Clef_répartition[[#This Row],[Code association]]&amp;"_"&amp;Clef_répartition[[#This Row],[Nom association]]</f>
        <v>AIEJ_Association Intercommunale des Eaux du Jorat</v>
      </c>
      <c r="E13336">
        <f>COUNTIFS(D$2:D13336,Clef_répartition[[#This Row],[Code_Nom]],J$2:J13336,Clef_répartition[[#This Row],[Année]])</f>
        <v>7</v>
      </c>
      <c r="F13336">
        <f>IF(Clef_répartition[[#This Row],[Code_Nom]]=D13335,F13335-1,(COUNTIFS(Clef_répartition[Code_Nom],Clef_répartition[[#This Row],[Code_Nom]],Clef_répartition[Année],Clef_répartition[[#This Row],[Année]])))</f>
        <v>5</v>
      </c>
      <c r="G13336" t="str">
        <f>Clef_répartition[[#This Row],[Code_Nom]]&amp;"_"&amp;Clef_répartition[[#This Row],[Nombre]]&amp;"_"&amp;Clef_répartition[[#This Row],[Année]]</f>
        <v>AIEJ_Association Intercommunale des Eaux du Jorat_7_2023</v>
      </c>
      <c r="H13336" s="63">
        <v>5805</v>
      </c>
      <c r="I13336" s="67" t="s">
        <v>206</v>
      </c>
      <c r="J13336" s="63">
        <v>2023</v>
      </c>
      <c r="K13336" s="64">
        <v>0</v>
      </c>
    </row>
    <row r="13337" spans="1:11" x14ac:dyDescent="0.25">
      <c r="A13337" s="66"/>
      <c r="B13337" t="s">
        <v>581</v>
      </c>
      <c r="C13337" t="s">
        <v>582</v>
      </c>
      <c r="D13337" t="str">
        <f>Clef_répartition[[#This Row],[Code association]]&amp;"_"&amp;Clef_répartition[[#This Row],[Nom association]]</f>
        <v>AIEJ_Association Intercommunale des Eaux du Jorat</v>
      </c>
      <c r="E13337">
        <f>COUNTIFS(D$2:D13337,Clef_répartition[[#This Row],[Code_Nom]],J$2:J13337,Clef_répartition[[#This Row],[Année]])</f>
        <v>8</v>
      </c>
      <c r="F13337">
        <f>IF(Clef_répartition[[#This Row],[Code_Nom]]=D13336,F13336-1,(COUNTIFS(Clef_répartition[Code_Nom],Clef_répartition[[#This Row],[Code_Nom]],Clef_répartition[Année],Clef_répartition[[#This Row],[Année]])))</f>
        <v>4</v>
      </c>
      <c r="G13337" t="str">
        <f>Clef_répartition[[#This Row],[Code_Nom]]&amp;"_"&amp;Clef_répartition[[#This Row],[Nombre]]&amp;"_"&amp;Clef_répartition[[#This Row],[Année]]</f>
        <v>AIEJ_Association Intercommunale des Eaux du Jorat_8_2023</v>
      </c>
      <c r="H13337" s="63">
        <v>5798</v>
      </c>
      <c r="I13337" s="67" t="s">
        <v>236</v>
      </c>
      <c r="J13337" s="63">
        <v>2023</v>
      </c>
      <c r="K13337" s="64">
        <v>0</v>
      </c>
    </row>
    <row r="13338" spans="1:11" x14ac:dyDescent="0.25">
      <c r="A13338" s="66"/>
      <c r="B13338" t="s">
        <v>581</v>
      </c>
      <c r="C13338" t="s">
        <v>582</v>
      </c>
      <c r="D13338" t="str">
        <f>Clef_répartition[[#This Row],[Code association]]&amp;"_"&amp;Clef_répartition[[#This Row],[Nom association]]</f>
        <v>AIEJ_Association Intercommunale des Eaux du Jorat</v>
      </c>
      <c r="E13338">
        <f>COUNTIFS(D$2:D13338,Clef_répartition[[#This Row],[Code_Nom]],J$2:J13338,Clef_répartition[[#This Row],[Année]])</f>
        <v>9</v>
      </c>
      <c r="F13338">
        <f>IF(Clef_répartition[[#This Row],[Code_Nom]]=D13337,F13337-1,(COUNTIFS(Clef_répartition[Code_Nom],Clef_répartition[[#This Row],[Code_Nom]],Clef_répartition[Année],Clef_répartition[[#This Row],[Année]])))</f>
        <v>3</v>
      </c>
      <c r="G13338" t="str">
        <f>Clef_répartition[[#This Row],[Code_Nom]]&amp;"_"&amp;Clef_répartition[[#This Row],[Nombre]]&amp;"_"&amp;Clef_répartition[[#This Row],[Année]]</f>
        <v>AIEJ_Association Intercommunale des Eaux du Jorat_9_2023</v>
      </c>
      <c r="H13338" s="18">
        <v>5799</v>
      </c>
      <c r="I13338" s="68" t="s">
        <v>254</v>
      </c>
      <c r="J13338" s="18">
        <v>2023</v>
      </c>
      <c r="K13338" s="65">
        <v>0</v>
      </c>
    </row>
    <row r="13339" spans="1:11" x14ac:dyDescent="0.25">
      <c r="A13339" s="66"/>
      <c r="B13339" t="s">
        <v>581</v>
      </c>
      <c r="C13339" t="s">
        <v>582</v>
      </c>
      <c r="D13339" t="str">
        <f>Clef_répartition[[#This Row],[Code association]]&amp;"_"&amp;Clef_répartition[[#This Row],[Nom association]]</f>
        <v>AIEJ_Association Intercommunale des Eaux du Jorat</v>
      </c>
      <c r="E13339">
        <f>COUNTIFS(D$2:D13339,Clef_répartition[[#This Row],[Code_Nom]],J$2:J13339,Clef_répartition[[#This Row],[Année]])</f>
        <v>10</v>
      </c>
      <c r="F13339">
        <f>IF(Clef_répartition[[#This Row],[Code_Nom]]=D13338,F13338-1,(COUNTIFS(Clef_répartition[Code_Nom],Clef_répartition[[#This Row],[Code_Nom]],Clef_répartition[Année],Clef_répartition[[#This Row],[Année]])))</f>
        <v>2</v>
      </c>
      <c r="G13339" t="str">
        <f>Clef_répartition[[#This Row],[Code_Nom]]&amp;"_"&amp;Clef_répartition[[#This Row],[Nombre]]&amp;"_"&amp;Clef_répartition[[#This Row],[Année]]</f>
        <v>AIEJ_Association Intercommunale des Eaux du Jorat_10_2023</v>
      </c>
      <c r="H13339" s="18">
        <v>5692</v>
      </c>
      <c r="I13339" s="68" t="s">
        <v>289</v>
      </c>
      <c r="J13339" s="18">
        <v>2023</v>
      </c>
      <c r="K13339" s="65">
        <v>0</v>
      </c>
    </row>
    <row r="13340" spans="1:11" x14ac:dyDescent="0.25">
      <c r="A13340" s="66"/>
      <c r="B13340" t="s">
        <v>581</v>
      </c>
      <c r="C13340" t="s">
        <v>582</v>
      </c>
      <c r="D13340" t="str">
        <f>Clef_répartition[[#This Row],[Code association]]&amp;"_"&amp;Clef_répartition[[#This Row],[Nom association]]</f>
        <v>AIEJ_Association Intercommunale des Eaux du Jorat</v>
      </c>
      <c r="E13340">
        <f>COUNTIFS(D$2:D13340,Clef_répartition[[#This Row],[Code_Nom]],J$2:J13340,Clef_répartition[[#This Row],[Année]])</f>
        <v>11</v>
      </c>
      <c r="F13340">
        <f>IF(Clef_répartition[[#This Row],[Code_Nom]]=D13339,F13339-1,(COUNTIFS(Clef_répartition[Code_Nom],Clef_répartition[[#This Row],[Code_Nom]],Clef_répartition[Année],Clef_répartition[[#This Row],[Année]])))</f>
        <v>1</v>
      </c>
      <c r="G13340" t="str">
        <f>Clef_répartition[[#This Row],[Code_Nom]]&amp;"_"&amp;Clef_répartition[[#This Row],[Nombre]]&amp;"_"&amp;Clef_répartition[[#This Row],[Année]]</f>
        <v>AIEJ_Association Intercommunale des Eaux du Jorat_11_2023</v>
      </c>
      <c r="H13340" s="63">
        <v>5803</v>
      </c>
      <c r="I13340" s="67" t="s">
        <v>294</v>
      </c>
      <c r="J13340" s="63">
        <v>2023</v>
      </c>
      <c r="K13340" s="64">
        <v>0</v>
      </c>
    </row>
    <row r="13341" spans="1:11" x14ac:dyDescent="0.25">
      <c r="A13341" s="66"/>
      <c r="B13341" t="s">
        <v>681</v>
      </c>
      <c r="C13341" t="s">
        <v>682</v>
      </c>
      <c r="D13341" t="str">
        <f>Clef_répartition[[#This Row],[Code association]]&amp;"_"&amp;Clef_répartition[[#This Row],[Nom association]]</f>
        <v>AIEM_Association intercommunale des Eaux du Mormont</v>
      </c>
      <c r="E13341">
        <f>COUNTIFS(D$2:D13341,Clef_répartition[[#This Row],[Code_Nom]],J$2:J13341,Clef_répartition[[#This Row],[Année]])</f>
        <v>1</v>
      </c>
      <c r="F13341">
        <f>IF(Clef_répartition[[#This Row],[Code_Nom]]=D13340,F13340-1,(COUNTIFS(Clef_répartition[Code_Nom],Clef_répartition[[#This Row],[Code_Nom]],Clef_répartition[Année],Clef_répartition[[#This Row],[Année]])))</f>
        <v>4</v>
      </c>
      <c r="G13341" t="str">
        <f>Clef_répartition[[#This Row],[Code_Nom]]&amp;"_"&amp;Clef_répartition[[#This Row],[Nombre]]&amp;"_"&amp;Clef_répartition[[#This Row],[Année]]</f>
        <v>AIEM_Association intercommunale des Eaux du Mormont_1_2023</v>
      </c>
      <c r="H13341" s="63">
        <v>5482</v>
      </c>
      <c r="I13341" s="67" t="s">
        <v>102</v>
      </c>
      <c r="J13341" s="63">
        <v>2023</v>
      </c>
      <c r="K13341" s="64">
        <v>0</v>
      </c>
    </row>
    <row r="13342" spans="1:11" x14ac:dyDescent="0.25">
      <c r="A13342" s="66"/>
      <c r="B13342" t="s">
        <v>681</v>
      </c>
      <c r="C13342" t="s">
        <v>682</v>
      </c>
      <c r="D13342" t="str">
        <f>Clef_répartition[[#This Row],[Code association]]&amp;"_"&amp;Clef_répartition[[#This Row],[Nom association]]</f>
        <v>AIEM_Association intercommunale des Eaux du Mormont</v>
      </c>
      <c r="E13342">
        <f>COUNTIFS(D$2:D13342,Clef_répartition[[#This Row],[Code_Nom]],J$2:J13342,Clef_répartition[[#This Row],[Année]])</f>
        <v>2</v>
      </c>
      <c r="F13342">
        <f>IF(Clef_répartition[[#This Row],[Code_Nom]]=D13341,F13341-1,(COUNTIFS(Clef_répartition[Code_Nom],Clef_répartition[[#This Row],[Code_Nom]],Clef_répartition[Année],Clef_répartition[[#This Row],[Année]])))</f>
        <v>3</v>
      </c>
      <c r="G13342" t="str">
        <f>Clef_répartition[[#This Row],[Code_Nom]]&amp;"_"&amp;Clef_répartition[[#This Row],[Nombre]]&amp;"_"&amp;Clef_répartition[[#This Row],[Année]]</f>
        <v>AIEM_Association intercommunale des Eaux du Mormont_2_2023</v>
      </c>
      <c r="H13342" s="18">
        <v>5498</v>
      </c>
      <c r="I13342" s="68" t="s">
        <v>149</v>
      </c>
      <c r="J13342" s="18">
        <v>2023</v>
      </c>
      <c r="K13342" s="65">
        <v>0</v>
      </c>
    </row>
    <row r="13343" spans="1:11" x14ac:dyDescent="0.25">
      <c r="A13343" s="66"/>
      <c r="B13343" t="s">
        <v>681</v>
      </c>
      <c r="C13343" t="s">
        <v>682</v>
      </c>
      <c r="D13343" t="str">
        <f>Clef_répartition[[#This Row],[Code association]]&amp;"_"&amp;Clef_répartition[[#This Row],[Nom association]]</f>
        <v>AIEM_Association intercommunale des Eaux du Mormont</v>
      </c>
      <c r="E13343">
        <f>COUNTIFS(D$2:D13343,Clef_répartition[[#This Row],[Code_Nom]],J$2:J13343,Clef_répartition[[#This Row],[Année]])</f>
        <v>3</v>
      </c>
      <c r="F13343">
        <f>IF(Clef_répartition[[#This Row],[Code_Nom]]=D13342,F13342-1,(COUNTIFS(Clef_répartition[Code_Nom],Clef_répartition[[#This Row],[Code_Nom]],Clef_répartition[Année],Clef_répartition[[#This Row],[Année]])))</f>
        <v>2</v>
      </c>
      <c r="G13343" t="str">
        <f>Clef_répartition[[#This Row],[Code_Nom]]&amp;"_"&amp;Clef_répartition[[#This Row],[Nombre]]&amp;"_"&amp;Clef_répartition[[#This Row],[Année]]</f>
        <v>AIEM_Association intercommunale des Eaux du Mormont_3_2023</v>
      </c>
      <c r="H13343" s="18">
        <v>5493</v>
      </c>
      <c r="I13343" s="68" t="s">
        <v>205</v>
      </c>
      <c r="J13343" s="18">
        <v>2023</v>
      </c>
      <c r="K13343" s="65">
        <v>0</v>
      </c>
    </row>
    <row r="13344" spans="1:11" x14ac:dyDescent="0.25">
      <c r="A13344" s="66"/>
      <c r="B13344" t="s">
        <v>681</v>
      </c>
      <c r="C13344" t="s">
        <v>682</v>
      </c>
      <c r="D13344" t="str">
        <f>Clef_répartition[[#This Row],[Code association]]&amp;"_"&amp;Clef_répartition[[#This Row],[Nom association]]</f>
        <v>AIEM_Association intercommunale des Eaux du Mormont</v>
      </c>
      <c r="E13344">
        <f>COUNTIFS(D$2:D13344,Clef_répartition[[#This Row],[Code_Nom]],J$2:J13344,Clef_répartition[[#This Row],[Année]])</f>
        <v>4</v>
      </c>
      <c r="F13344">
        <f>IF(Clef_répartition[[#This Row],[Code_Nom]]=D13343,F13343-1,(COUNTIFS(Clef_répartition[Code_Nom],Clef_répartition[[#This Row],[Code_Nom]],Clef_répartition[Année],Clef_répartition[[#This Row],[Année]])))</f>
        <v>1</v>
      </c>
      <c r="G13344" t="str">
        <f>Clef_répartition[[#This Row],[Code_Nom]]&amp;"_"&amp;Clef_répartition[[#This Row],[Nombre]]&amp;"_"&amp;Clef_répartition[[#This Row],[Année]]</f>
        <v>AIEM_Association intercommunale des Eaux du Mormont_4_2023</v>
      </c>
      <c r="H13344" s="63">
        <v>5497</v>
      </c>
      <c r="I13344" s="67" t="s">
        <v>217</v>
      </c>
      <c r="J13344" s="63">
        <v>2023</v>
      </c>
      <c r="K13344" s="64">
        <v>0</v>
      </c>
    </row>
    <row r="13345" spans="1:11" x14ac:dyDescent="0.25">
      <c r="A13345" s="66"/>
      <c r="B13345" t="s">
        <v>561</v>
      </c>
      <c r="C13345" t="s">
        <v>562</v>
      </c>
      <c r="D13345" t="str">
        <f>Clef_répartition[[#This Row],[Code association]]&amp;"_"&amp;Clef_répartition[[#This Row],[Nom association]]</f>
        <v>AIEMGF_Association Intercommunale des Eaux du Mont et de la Grande Fontaine</v>
      </c>
      <c r="E13345">
        <f>COUNTIFS(D$2:D13345,Clef_répartition[[#This Row],[Code_Nom]],J$2:J13345,Clef_répartition[[#This Row],[Année]])</f>
        <v>1</v>
      </c>
      <c r="F13345">
        <f>IF(Clef_répartition[[#This Row],[Code_Nom]]=D13344,F13344-1,(COUNTIFS(Clef_répartition[Code_Nom],Clef_répartition[[#This Row],[Code_Nom]],Clef_répartition[Année],Clef_répartition[[#This Row],[Année]])))</f>
        <v>6</v>
      </c>
      <c r="G13345" t="str">
        <f>Clef_répartition[[#This Row],[Code_Nom]]&amp;"_"&amp;Clef_répartition[[#This Row],[Nombre]]&amp;"_"&amp;Clef_répartition[[#This Row],[Année]]</f>
        <v>AIEMGF_Association Intercommunale des Eaux du Mont et de la Grande Fontaine_1_2023</v>
      </c>
      <c r="H13345" s="63">
        <v>5812</v>
      </c>
      <c r="I13345" s="67" t="s">
        <v>48</v>
      </c>
      <c r="J13345" s="63">
        <v>2023</v>
      </c>
      <c r="K13345" s="64">
        <v>0</v>
      </c>
    </row>
    <row r="13346" spans="1:11" x14ac:dyDescent="0.25">
      <c r="A13346" s="66"/>
      <c r="B13346" t="s">
        <v>561</v>
      </c>
      <c r="C13346" t="s">
        <v>562</v>
      </c>
      <c r="D13346" t="str">
        <f>Clef_répartition[[#This Row],[Code association]]&amp;"_"&amp;Clef_répartition[[#This Row],[Nom association]]</f>
        <v>AIEMGF_Association Intercommunale des Eaux du Mont et de la Grande Fontaine</v>
      </c>
      <c r="E13346">
        <f>COUNTIFS(D$2:D13346,Clef_répartition[[#This Row],[Code_Nom]],J$2:J13346,Clef_répartition[[#This Row],[Année]])</f>
        <v>2</v>
      </c>
      <c r="F13346">
        <f>IF(Clef_répartition[[#This Row],[Code_Nom]]=D13345,F13345-1,(COUNTIFS(Clef_répartition[Code_Nom],Clef_répartition[[#This Row],[Code_Nom]],Clef_répartition[Année],Clef_répartition[[#This Row],[Année]])))</f>
        <v>5</v>
      </c>
      <c r="G13346" t="str">
        <f>Clef_répartition[[#This Row],[Code_Nom]]&amp;"_"&amp;Clef_répartition[[#This Row],[Nombre]]&amp;"_"&amp;Clef_répartition[[#This Row],[Année]]</f>
        <v>AIEMGF_Association Intercommunale des Eaux du Mont et de la Grande Fontaine_2_2023</v>
      </c>
      <c r="H13346" s="18">
        <v>5907</v>
      </c>
      <c r="I13346" s="68" t="s">
        <v>54</v>
      </c>
      <c r="J13346" s="18">
        <v>2023</v>
      </c>
      <c r="K13346" s="65">
        <v>0</v>
      </c>
    </row>
    <row r="13347" spans="1:11" x14ac:dyDescent="0.25">
      <c r="A13347" s="66"/>
      <c r="B13347" t="s">
        <v>561</v>
      </c>
      <c r="C13347" t="s">
        <v>562</v>
      </c>
      <c r="D13347" t="str">
        <f>Clef_répartition[[#This Row],[Code association]]&amp;"_"&amp;Clef_répartition[[#This Row],[Nom association]]</f>
        <v>AIEMGF_Association Intercommunale des Eaux du Mont et de la Grande Fontaine</v>
      </c>
      <c r="E13347">
        <f>COUNTIFS(D$2:D13347,Clef_répartition[[#This Row],[Code_Nom]],J$2:J13347,Clef_répartition[[#This Row],[Année]])</f>
        <v>3</v>
      </c>
      <c r="F13347">
        <f>IF(Clef_répartition[[#This Row],[Code_Nom]]=D13346,F13346-1,(COUNTIFS(Clef_répartition[Code_Nom],Clef_répartition[[#This Row],[Code_Nom]],Clef_répartition[Année],Clef_répartition[[#This Row],[Année]])))</f>
        <v>4</v>
      </c>
      <c r="G13347" t="str">
        <f>Clef_répartition[[#This Row],[Code_Nom]]&amp;"_"&amp;Clef_répartition[[#This Row],[Nombre]]&amp;"_"&amp;Clef_répartition[[#This Row],[Année]]</f>
        <v>AIEMGF_Association Intercommunale des Eaux du Mont et de la Grande Fontaine_3_2023</v>
      </c>
      <c r="H13347" s="63">
        <v>5908</v>
      </c>
      <c r="I13347" s="67" t="s">
        <v>59</v>
      </c>
      <c r="J13347" s="63">
        <v>2023</v>
      </c>
      <c r="K13347" s="64">
        <v>0</v>
      </c>
    </row>
    <row r="13348" spans="1:11" x14ac:dyDescent="0.25">
      <c r="A13348" s="66"/>
      <c r="B13348" t="s">
        <v>561</v>
      </c>
      <c r="C13348" t="s">
        <v>562</v>
      </c>
      <c r="D13348" t="str">
        <f>Clef_répartition[[#This Row],[Code association]]&amp;"_"&amp;Clef_répartition[[#This Row],[Nom association]]</f>
        <v>AIEMGF_Association Intercommunale des Eaux du Mont et de la Grande Fontaine</v>
      </c>
      <c r="E13348">
        <f>COUNTIFS(D$2:D13348,Clef_répartition[[#This Row],[Code_Nom]],J$2:J13348,Clef_répartition[[#This Row],[Année]])</f>
        <v>4</v>
      </c>
      <c r="F13348">
        <f>IF(Clef_répartition[[#This Row],[Code_Nom]]=D13347,F13347-1,(COUNTIFS(Clef_répartition[Code_Nom],Clef_répartition[[#This Row],[Code_Nom]],Clef_répartition[Année],Clef_répartition[[#This Row],[Année]])))</f>
        <v>3</v>
      </c>
      <c r="G13348" t="str">
        <f>Clef_répartition[[#This Row],[Code_Nom]]&amp;"_"&amp;Clef_répartition[[#This Row],[Nombre]]&amp;"_"&amp;Clef_répartition[[#This Row],[Année]]</f>
        <v>AIEMGF_Association Intercommunale des Eaux du Mont et de la Grande Fontaine_4_2023</v>
      </c>
      <c r="H13348" s="18">
        <v>5921</v>
      </c>
      <c r="I13348" s="68" t="s">
        <v>180</v>
      </c>
      <c r="J13348" s="18">
        <v>2023</v>
      </c>
      <c r="K13348" s="65">
        <v>0</v>
      </c>
    </row>
    <row r="13349" spans="1:11" x14ac:dyDescent="0.25">
      <c r="A13349" s="66"/>
      <c r="B13349" t="s">
        <v>561</v>
      </c>
      <c r="C13349" t="s">
        <v>562</v>
      </c>
      <c r="D13349" t="str">
        <f>Clef_répartition[[#This Row],[Code association]]&amp;"_"&amp;Clef_répartition[[#This Row],[Nom association]]</f>
        <v>AIEMGF_Association Intercommunale des Eaux du Mont et de la Grande Fontaine</v>
      </c>
      <c r="E13349">
        <f>COUNTIFS(D$2:D13349,Clef_répartition[[#This Row],[Code_Nom]],J$2:J13349,Clef_répartition[[#This Row],[Année]])</f>
        <v>5</v>
      </c>
      <c r="F13349">
        <f>IF(Clef_répartition[[#This Row],[Code_Nom]]=D13348,F13348-1,(COUNTIFS(Clef_répartition[Code_Nom],Clef_répartition[[#This Row],[Code_Nom]],Clef_répartition[Année],Clef_répartition[[#This Row],[Année]])))</f>
        <v>2</v>
      </c>
      <c r="G13349" t="str">
        <f>Clef_répartition[[#This Row],[Code_Nom]]&amp;"_"&amp;Clef_répartition[[#This Row],[Nombre]]&amp;"_"&amp;Clef_répartition[[#This Row],[Année]]</f>
        <v>AIEMGF_Association Intercommunale des Eaux du Mont et de la Grande Fontaine_5_2023</v>
      </c>
      <c r="H13349" s="18">
        <v>5828</v>
      </c>
      <c r="I13349" s="68" t="s">
        <v>268</v>
      </c>
      <c r="J13349" s="18">
        <v>2023</v>
      </c>
      <c r="K13349" s="65">
        <v>0</v>
      </c>
    </row>
    <row r="13350" spans="1:11" x14ac:dyDescent="0.25">
      <c r="A13350" s="66"/>
      <c r="B13350" t="s">
        <v>561</v>
      </c>
      <c r="C13350" t="s">
        <v>562</v>
      </c>
      <c r="D13350" t="str">
        <f>Clef_répartition[[#This Row],[Code association]]&amp;"_"&amp;Clef_répartition[[#This Row],[Nom association]]</f>
        <v>AIEMGF_Association Intercommunale des Eaux du Mont et de la Grande Fontaine</v>
      </c>
      <c r="E13350">
        <f>COUNTIFS(D$2:D13350,Clef_répartition[[#This Row],[Code_Nom]],J$2:J13350,Clef_répartition[[#This Row],[Année]])</f>
        <v>6</v>
      </c>
      <c r="F13350">
        <f>IF(Clef_répartition[[#This Row],[Code_Nom]]=D13349,F13349-1,(COUNTIFS(Clef_répartition[Code_Nom],Clef_répartition[[#This Row],[Code_Nom]],Clef_répartition[Année],Clef_répartition[[#This Row],[Année]])))</f>
        <v>1</v>
      </c>
      <c r="G13350" t="str">
        <f>Clef_répartition[[#This Row],[Code_Nom]]&amp;"_"&amp;Clef_répartition[[#This Row],[Nombre]]&amp;"_"&amp;Clef_répartition[[#This Row],[Année]]</f>
        <v>AIEMGF_Association Intercommunale des Eaux du Mont et de la Grande Fontaine_6_2023</v>
      </c>
      <c r="H13350" s="63">
        <v>5831</v>
      </c>
      <c r="I13350" s="67" t="s">
        <v>270</v>
      </c>
      <c r="J13350" s="63">
        <v>2023</v>
      </c>
      <c r="K13350" s="64">
        <v>0</v>
      </c>
    </row>
    <row r="13351" spans="1:11" x14ac:dyDescent="0.25">
      <c r="A13351" s="66"/>
      <c r="B13351" t="s">
        <v>481</v>
      </c>
      <c r="C13351" t="s">
        <v>482</v>
      </c>
      <c r="D13351" t="str">
        <f>Clef_répartition[[#This Row],[Code association]]&amp;"_"&amp;Clef_répartition[[#This Row],[Nom association]]</f>
        <v>AIEPV_Association Intercommunale des Eaux du Puits de la Vernaz</v>
      </c>
      <c r="E13351">
        <f>COUNTIFS(D$2:D13351,Clef_répartition[[#This Row],[Code_Nom]],J$2:J13351,Clef_répartition[[#This Row],[Année]])</f>
        <v>1</v>
      </c>
      <c r="F13351">
        <f>IF(Clef_répartition[[#This Row],[Code_Nom]]=D13350,F13350-1,(COUNTIFS(Clef_répartition[Code_Nom],Clef_répartition[[#This Row],[Code_Nom]],Clef_répartition[Année],Clef_répartition[[#This Row],[Année]])))</f>
        <v>2</v>
      </c>
      <c r="G13351" t="str">
        <f>Clef_répartition[[#This Row],[Code_Nom]]&amp;"_"&amp;Clef_répartition[[#This Row],[Nombre]]&amp;"_"&amp;Clef_répartition[[#This Row],[Année]]</f>
        <v>AIEPV_Association Intercommunale des Eaux du Puits de la Vernaz_1_2023</v>
      </c>
      <c r="H13351" s="63">
        <v>5816</v>
      </c>
      <c r="I13351" s="67" t="s">
        <v>76</v>
      </c>
      <c r="J13351" s="63">
        <v>2023</v>
      </c>
      <c r="K13351" s="64">
        <v>0</v>
      </c>
    </row>
    <row r="13352" spans="1:11" x14ac:dyDescent="0.25">
      <c r="A13352" s="66"/>
      <c r="B13352" t="s">
        <v>481</v>
      </c>
      <c r="C13352" t="s">
        <v>482</v>
      </c>
      <c r="D13352" t="str">
        <f>Clef_répartition[[#This Row],[Code association]]&amp;"_"&amp;Clef_répartition[[#This Row],[Nom association]]</f>
        <v>AIEPV_Association Intercommunale des Eaux du Puits de la Vernaz</v>
      </c>
      <c r="E13352">
        <f>COUNTIFS(D$2:D13352,Clef_répartition[[#This Row],[Code_Nom]],J$2:J13352,Clef_répartition[[#This Row],[Année]])</f>
        <v>2</v>
      </c>
      <c r="F13352">
        <f>IF(Clef_répartition[[#This Row],[Code_Nom]]=D13351,F13351-1,(COUNTIFS(Clef_répartition[Code_Nom],Clef_répartition[[#This Row],[Code_Nom]],Clef_répartition[Année],Clef_répartition[[#This Row],[Année]])))</f>
        <v>1</v>
      </c>
      <c r="G13352" t="str">
        <f>Clef_répartition[[#This Row],[Code_Nom]]&amp;"_"&amp;Clef_répartition[[#This Row],[Nombre]]&amp;"_"&amp;Clef_répartition[[#This Row],[Année]]</f>
        <v>AIEPV_Association Intercommunale des Eaux du Puits de la Vernaz_2_2023</v>
      </c>
      <c r="H13352" s="18">
        <v>5822</v>
      </c>
      <c r="I13352" s="68" t="s">
        <v>211</v>
      </c>
      <c r="J13352" s="18">
        <v>2023</v>
      </c>
      <c r="K13352" s="65">
        <v>0</v>
      </c>
    </row>
    <row r="13353" spans="1:11" x14ac:dyDescent="0.25">
      <c r="A13353" s="66"/>
      <c r="B13353" t="s">
        <v>630</v>
      </c>
      <c r="C13353" t="s">
        <v>631</v>
      </c>
      <c r="D13353" t="str">
        <f>Clef_répartition[[#This Row],[Code association]]&amp;"_"&amp;Clef_répartition[[#This Row],[Nom association]]</f>
        <v>AIER_Association intercommunale pour l'épuration des eaux usées de Rolle</v>
      </c>
      <c r="E13353">
        <f>COUNTIFS(D$2:D13353,Clef_répartition[[#This Row],[Code_Nom]],J$2:J13353,Clef_répartition[[#This Row],[Année]])</f>
        <v>1</v>
      </c>
      <c r="F13353">
        <f>IF(Clef_répartition[[#This Row],[Code_Nom]]=D13352,F13352-1,(COUNTIFS(Clef_répartition[Code_Nom],Clef_répartition[[#This Row],[Code_Nom]],Clef_répartition[Année],Clef_répartition[[#This Row],[Année]])))</f>
        <v>6</v>
      </c>
      <c r="G13353" t="str">
        <f>Clef_répartition[[#This Row],[Code_Nom]]&amp;"_"&amp;Clef_répartition[[#This Row],[Nombre]]&amp;"_"&amp;Clef_répartition[[#This Row],[Année]]</f>
        <v>AIER_Association intercommunale pour l'épuration des eaux usées de Rolle_1_2023</v>
      </c>
      <c r="H13353" s="18">
        <v>5856</v>
      </c>
      <c r="I13353" s="68" t="s">
        <v>106</v>
      </c>
      <c r="J13353" s="18">
        <v>2023</v>
      </c>
      <c r="K13353" s="65">
        <v>0</v>
      </c>
    </row>
    <row r="13354" spans="1:11" x14ac:dyDescent="0.25">
      <c r="A13354" s="66"/>
      <c r="B13354" t="s">
        <v>630</v>
      </c>
      <c r="C13354" t="s">
        <v>631</v>
      </c>
      <c r="D13354" t="str">
        <f>Clef_répartition[[#This Row],[Code association]]&amp;"_"&amp;Clef_répartition[[#This Row],[Nom association]]</f>
        <v>AIER_Association intercommunale pour l'épuration des eaux usées de Rolle</v>
      </c>
      <c r="E13354">
        <f>COUNTIFS(D$2:D13354,Clef_répartition[[#This Row],[Code_Nom]],J$2:J13354,Clef_répartition[[#This Row],[Année]])</f>
        <v>2</v>
      </c>
      <c r="F13354">
        <f>IF(Clef_répartition[[#This Row],[Code_Nom]]=D13353,F13353-1,(COUNTIFS(Clef_répartition[Code_Nom],Clef_répartition[[#This Row],[Code_Nom]],Clef_répartition[Année],Clef_répartition[[#This Row],[Année]])))</f>
        <v>5</v>
      </c>
      <c r="G13354" t="str">
        <f>Clef_répartition[[#This Row],[Code_Nom]]&amp;"_"&amp;Clef_répartition[[#This Row],[Nombre]]&amp;"_"&amp;Clef_répartition[[#This Row],[Année]]</f>
        <v>AIER_Association intercommunale pour l'épuration des eaux usées de Rolle_2_2023</v>
      </c>
      <c r="H13354" s="63">
        <v>5859</v>
      </c>
      <c r="I13354" s="67" t="s">
        <v>182</v>
      </c>
      <c r="J13354" s="63">
        <v>2023</v>
      </c>
      <c r="K13354" s="64">
        <v>0</v>
      </c>
    </row>
    <row r="13355" spans="1:11" x14ac:dyDescent="0.25">
      <c r="A13355" s="66"/>
      <c r="B13355" t="s">
        <v>630</v>
      </c>
      <c r="C13355" t="s">
        <v>631</v>
      </c>
      <c r="D13355" t="str">
        <f>Clef_répartition[[#This Row],[Code association]]&amp;"_"&amp;Clef_répartition[[#This Row],[Nom association]]</f>
        <v>AIER_Association intercommunale pour l'épuration des eaux usées de Rolle</v>
      </c>
      <c r="E13355">
        <f>COUNTIFS(D$2:D13355,Clef_répartition[[#This Row],[Code_Nom]],J$2:J13355,Clef_répartition[[#This Row],[Année]])</f>
        <v>3</v>
      </c>
      <c r="F13355">
        <f>IF(Clef_répartition[[#This Row],[Code_Nom]]=D13354,F13354-1,(COUNTIFS(Clef_répartition[Code_Nom],Clef_répartition[[#This Row],[Code_Nom]],Clef_répartition[Année],Clef_répartition[[#This Row],[Année]])))</f>
        <v>4</v>
      </c>
      <c r="G13355" t="str">
        <f>Clef_répartition[[#This Row],[Code_Nom]]&amp;"_"&amp;Clef_répartition[[#This Row],[Nombre]]&amp;"_"&amp;Clef_répartition[[#This Row],[Année]]</f>
        <v>AIER_Association intercommunale pour l'épuration des eaux usées de Rolle_3_2023</v>
      </c>
      <c r="H13355" s="18">
        <v>5860</v>
      </c>
      <c r="I13355" s="68" t="s">
        <v>215</v>
      </c>
      <c r="J13355" s="18">
        <v>2023</v>
      </c>
      <c r="K13355" s="65">
        <v>0</v>
      </c>
    </row>
    <row r="13356" spans="1:11" x14ac:dyDescent="0.25">
      <c r="A13356" s="66"/>
      <c r="B13356" t="s">
        <v>630</v>
      </c>
      <c r="C13356" t="s">
        <v>631</v>
      </c>
      <c r="D13356" t="str">
        <f>Clef_répartition[[#This Row],[Code association]]&amp;"_"&amp;Clef_répartition[[#This Row],[Nom association]]</f>
        <v>AIER_Association intercommunale pour l'épuration des eaux usées de Rolle</v>
      </c>
      <c r="E13356">
        <f>COUNTIFS(D$2:D13356,Clef_répartition[[#This Row],[Code_Nom]],J$2:J13356,Clef_répartition[[#This Row],[Année]])</f>
        <v>4</v>
      </c>
      <c r="F13356">
        <f>IF(Clef_répartition[[#This Row],[Code_Nom]]=D13355,F13355-1,(COUNTIFS(Clef_répartition[Code_Nom],Clef_répartition[[#This Row],[Code_Nom]],Clef_répartition[Année],Clef_répartition[[#This Row],[Année]])))</f>
        <v>3</v>
      </c>
      <c r="G13356" t="str">
        <f>Clef_répartition[[#This Row],[Code_Nom]]&amp;"_"&amp;Clef_répartition[[#This Row],[Nombre]]&amp;"_"&amp;Clef_répartition[[#This Row],[Année]]</f>
        <v>AIER_Association intercommunale pour l'épuration des eaux usées de Rolle_4_2023</v>
      </c>
      <c r="H13356" s="63">
        <v>5861</v>
      </c>
      <c r="I13356" s="67" t="s">
        <v>232</v>
      </c>
      <c r="J13356" s="63">
        <v>2023</v>
      </c>
      <c r="K13356" s="64">
        <v>0</v>
      </c>
    </row>
    <row r="13357" spans="1:11" x14ac:dyDescent="0.25">
      <c r="A13357" s="66"/>
      <c r="B13357" t="s">
        <v>630</v>
      </c>
      <c r="C13357" t="s">
        <v>631</v>
      </c>
      <c r="D13357" t="str">
        <f>Clef_répartition[[#This Row],[Code association]]&amp;"_"&amp;Clef_répartition[[#This Row],[Nom association]]</f>
        <v>AIER_Association intercommunale pour l'épuration des eaux usées de Rolle</v>
      </c>
      <c r="E13357">
        <f>COUNTIFS(D$2:D13357,Clef_répartition[[#This Row],[Code_Nom]],J$2:J13357,Clef_répartition[[#This Row],[Année]])</f>
        <v>5</v>
      </c>
      <c r="F13357">
        <f>IF(Clef_répartition[[#This Row],[Code_Nom]]=D13356,F13356-1,(COUNTIFS(Clef_répartition[Code_Nom],Clef_répartition[[#This Row],[Code_Nom]],Clef_répartition[Année],Clef_répartition[[#This Row],[Année]])))</f>
        <v>2</v>
      </c>
      <c r="G13357" t="str">
        <f>Clef_répartition[[#This Row],[Code_Nom]]&amp;"_"&amp;Clef_répartition[[#This Row],[Nombre]]&amp;"_"&amp;Clef_répartition[[#This Row],[Année]]</f>
        <v>AIER_Association intercommunale pour l'épuration des eaux usées de Rolle_5_2023</v>
      </c>
      <c r="H13357" s="63">
        <v>5436</v>
      </c>
      <c r="I13357" s="67" t="s">
        <v>246</v>
      </c>
      <c r="J13357" s="63">
        <v>2023</v>
      </c>
      <c r="K13357" s="64">
        <v>0</v>
      </c>
    </row>
    <row r="13358" spans="1:11" x14ac:dyDescent="0.25">
      <c r="A13358" s="66"/>
      <c r="B13358" t="s">
        <v>630</v>
      </c>
      <c r="C13358" t="s">
        <v>631</v>
      </c>
      <c r="D13358" t="str">
        <f>Clef_répartition[[#This Row],[Code association]]&amp;"_"&amp;Clef_répartition[[#This Row],[Nom association]]</f>
        <v>AIER_Association intercommunale pour l'épuration des eaux usées de Rolle</v>
      </c>
      <c r="E13358">
        <f>COUNTIFS(D$2:D13358,Clef_répartition[[#This Row],[Code_Nom]],J$2:J13358,Clef_répartition[[#This Row],[Année]])</f>
        <v>6</v>
      </c>
      <c r="F13358">
        <f>IF(Clef_répartition[[#This Row],[Code_Nom]]=D13357,F13357-1,(COUNTIFS(Clef_répartition[Code_Nom],Clef_répartition[[#This Row],[Code_Nom]],Clef_répartition[Année],Clef_répartition[[#This Row],[Année]])))</f>
        <v>1</v>
      </c>
      <c r="G13358" t="str">
        <f>Clef_répartition[[#This Row],[Code_Nom]]&amp;"_"&amp;Clef_répartition[[#This Row],[Nombre]]&amp;"_"&amp;Clef_répartition[[#This Row],[Année]]</f>
        <v>AIER_Association intercommunale pour l'épuration des eaux usées de Rolle_6_2023</v>
      </c>
      <c r="H13358" s="18">
        <v>5862</v>
      </c>
      <c r="I13358" s="68" t="s">
        <v>262</v>
      </c>
      <c r="J13358" s="18">
        <v>2023</v>
      </c>
      <c r="K13358" s="65">
        <v>0</v>
      </c>
    </row>
    <row r="13359" spans="1:11" x14ac:dyDescent="0.25">
      <c r="A13359" s="66"/>
      <c r="B13359" t="s">
        <v>553</v>
      </c>
      <c r="C13359" t="s">
        <v>554</v>
      </c>
      <c r="D13359" t="str">
        <f>Clef_répartition[[#This Row],[Code association]]&amp;"_"&amp;Clef_répartition[[#This Row],[Nom association]]</f>
        <v>AIERG_Association intercommunale pour l'épuration région Grandson</v>
      </c>
      <c r="E13359">
        <f>COUNTIFS(D$2:D13359,Clef_répartition[[#This Row],[Code_Nom]],J$2:J13359,Clef_répartition[[#This Row],[Année]])</f>
        <v>1</v>
      </c>
      <c r="F13359">
        <f>IF(Clef_répartition[[#This Row],[Code_Nom]]=D13358,F13358-1,(COUNTIFS(Clef_répartition[Code_Nom],Clef_répartition[[#This Row],[Code_Nom]],Clef_répartition[Année],Clef_répartition[[#This Row],[Année]])))</f>
        <v>4</v>
      </c>
      <c r="G13359" t="str">
        <f>Clef_répartition[[#This Row],[Code_Nom]]&amp;"_"&amp;Clef_répartition[[#This Row],[Nombre]]&amp;"_"&amp;Clef_répartition[[#This Row],[Année]]</f>
        <v>AIERG_Association intercommunale pour l'épuration région Grandson_1_2023</v>
      </c>
      <c r="H13359" s="63">
        <v>5553</v>
      </c>
      <c r="I13359" s="67" t="s">
        <v>47</v>
      </c>
      <c r="J13359" s="63">
        <v>2023</v>
      </c>
      <c r="K13359" s="64">
        <v>0</v>
      </c>
    </row>
    <row r="13360" spans="1:11" x14ac:dyDescent="0.25">
      <c r="A13360" s="66"/>
      <c r="B13360" t="s">
        <v>553</v>
      </c>
      <c r="C13360" t="s">
        <v>554</v>
      </c>
      <c r="D13360" t="str">
        <f>Clef_répartition[[#This Row],[Code association]]&amp;"_"&amp;Clef_répartition[[#This Row],[Nom association]]</f>
        <v>AIERG_Association intercommunale pour l'épuration région Grandson</v>
      </c>
      <c r="E13360">
        <f>COUNTIFS(D$2:D13360,Clef_répartition[[#This Row],[Code_Nom]],J$2:J13360,Clef_répartition[[#This Row],[Année]])</f>
        <v>2</v>
      </c>
      <c r="F13360">
        <f>IF(Clef_répartition[[#This Row],[Code_Nom]]=D13359,F13359-1,(COUNTIFS(Clef_répartition[Code_Nom],Clef_répartition[[#This Row],[Code_Nom]],Clef_répartition[Année],Clef_répartition[[#This Row],[Année]])))</f>
        <v>3</v>
      </c>
      <c r="G13360" t="str">
        <f>Clef_répartition[[#This Row],[Code_Nom]]&amp;"_"&amp;Clef_répartition[[#This Row],[Nombre]]&amp;"_"&amp;Clef_répartition[[#This Row],[Année]]</f>
        <v>AIERG_Association intercommunale pour l'épuration région Grandson_2_2023</v>
      </c>
      <c r="H13360" s="18">
        <v>5554</v>
      </c>
      <c r="I13360" s="68" t="s">
        <v>71</v>
      </c>
      <c r="J13360" s="18">
        <v>2023</v>
      </c>
      <c r="K13360" s="65">
        <v>0</v>
      </c>
    </row>
    <row r="13361" spans="1:11" x14ac:dyDescent="0.25">
      <c r="A13361" s="66"/>
      <c r="B13361" t="s">
        <v>553</v>
      </c>
      <c r="C13361" t="s">
        <v>554</v>
      </c>
      <c r="D13361" t="str">
        <f>Clef_répartition[[#This Row],[Code association]]&amp;"_"&amp;Clef_répartition[[#This Row],[Nom association]]</f>
        <v>AIERG_Association intercommunale pour l'épuration région Grandson</v>
      </c>
      <c r="E13361">
        <f>COUNTIFS(D$2:D13361,Clef_répartition[[#This Row],[Code_Nom]],J$2:J13361,Clef_répartition[[#This Row],[Année]])</f>
        <v>3</v>
      </c>
      <c r="F13361">
        <f>IF(Clef_répartition[[#This Row],[Code_Nom]]=D13360,F13360-1,(COUNTIFS(Clef_répartition[Code_Nom],Clef_répartition[[#This Row],[Code_Nom]],Clef_répartition[Année],Clef_répartition[[#This Row],[Année]])))</f>
        <v>2</v>
      </c>
      <c r="G13361" t="str">
        <f>Clef_répartition[[#This Row],[Code_Nom]]&amp;"_"&amp;Clef_répartition[[#This Row],[Nombre]]&amp;"_"&amp;Clef_répartition[[#This Row],[Année]]</f>
        <v>AIERG_Association intercommunale pour l'épuration région Grandson_3_2023</v>
      </c>
      <c r="H13361" s="63">
        <v>5561</v>
      </c>
      <c r="I13361" s="67" t="s">
        <v>132</v>
      </c>
      <c r="J13361" s="63">
        <v>2023</v>
      </c>
      <c r="K13361" s="64">
        <v>0</v>
      </c>
    </row>
    <row r="13362" spans="1:11" x14ac:dyDescent="0.25">
      <c r="A13362" s="66"/>
      <c r="B13362" t="s">
        <v>553</v>
      </c>
      <c r="C13362" t="s">
        <v>554</v>
      </c>
      <c r="D13362" t="str">
        <f>Clef_répartition[[#This Row],[Code association]]&amp;"_"&amp;Clef_répartition[[#This Row],[Nom association]]</f>
        <v>AIERG_Association intercommunale pour l'épuration région Grandson</v>
      </c>
      <c r="E13362">
        <f>COUNTIFS(D$2:D13362,Clef_répartition[[#This Row],[Code_Nom]],J$2:J13362,Clef_répartition[[#This Row],[Année]])</f>
        <v>4</v>
      </c>
      <c r="F13362">
        <f>IF(Clef_répartition[[#This Row],[Code_Nom]]=D13361,F13361-1,(COUNTIFS(Clef_répartition[Code_Nom],Clef_répartition[[#This Row],[Code_Nom]],Clef_répartition[Année],Clef_répartition[[#This Row],[Année]])))</f>
        <v>1</v>
      </c>
      <c r="G13362" t="str">
        <f>Clef_répartition[[#This Row],[Code_Nom]]&amp;"_"&amp;Clef_répartition[[#This Row],[Nombre]]&amp;"_"&amp;Clef_répartition[[#This Row],[Année]]</f>
        <v>AIERG_Association intercommunale pour l'épuration région Grandson_4_2023</v>
      </c>
      <c r="H13362" s="18">
        <v>5565</v>
      </c>
      <c r="I13362" s="68" t="s">
        <v>199</v>
      </c>
      <c r="J13362" s="18">
        <v>2023</v>
      </c>
      <c r="K13362" s="65">
        <v>0</v>
      </c>
    </row>
    <row r="13363" spans="1:11" x14ac:dyDescent="0.25">
      <c r="A13363" s="66"/>
      <c r="B13363" t="s">
        <v>585</v>
      </c>
      <c r="C13363" t="s">
        <v>586</v>
      </c>
      <c r="D13363" t="str">
        <f>Clef_répartition[[#This Row],[Code association]]&amp;"_"&amp;Clef_répartition[[#This Row],[Nom association]]</f>
        <v>AIESFE_Association de distribution d'eau Servion-Jorat-Mézières-Oron</v>
      </c>
      <c r="E13363">
        <f>COUNTIFS(D$2:D13363,Clef_répartition[[#This Row],[Code_Nom]],J$2:J13363,Clef_répartition[[#This Row],[Année]])</f>
        <v>1</v>
      </c>
      <c r="F13363">
        <f>IF(Clef_répartition[[#This Row],[Code_Nom]]=D13362,F13362-1,(COUNTIFS(Clef_répartition[Code_Nom],Clef_répartition[[#This Row],[Code_Nom]],Clef_répartition[Année],Clef_répartition[[#This Row],[Année]])))</f>
        <v>3</v>
      </c>
      <c r="G13363" t="str">
        <f>Clef_répartition[[#This Row],[Code_Nom]]&amp;"_"&amp;Clef_répartition[[#This Row],[Nombre]]&amp;"_"&amp;Clef_répartition[[#This Row],[Année]]</f>
        <v>AIESFE_Association de distribution d'eau Servion-Jorat-Mézières-Oron_1_2023</v>
      </c>
      <c r="H13363" s="63">
        <v>5806</v>
      </c>
      <c r="I13363" s="67" t="s">
        <v>140</v>
      </c>
      <c r="J13363" s="63">
        <v>2023</v>
      </c>
      <c r="K13363" s="64">
        <v>0</v>
      </c>
    </row>
    <row r="13364" spans="1:11" x14ac:dyDescent="0.25">
      <c r="A13364" s="66"/>
      <c r="B13364" t="s">
        <v>585</v>
      </c>
      <c r="C13364" t="s">
        <v>586</v>
      </c>
      <c r="D13364" t="str">
        <f>Clef_répartition[[#This Row],[Code association]]&amp;"_"&amp;Clef_répartition[[#This Row],[Nom association]]</f>
        <v>AIESFE_Association de distribution d'eau Servion-Jorat-Mézières-Oron</v>
      </c>
      <c r="E13364">
        <f>COUNTIFS(D$2:D13364,Clef_répartition[[#This Row],[Code_Nom]],J$2:J13364,Clef_répartition[[#This Row],[Année]])</f>
        <v>2</v>
      </c>
      <c r="F13364">
        <f>IF(Clef_répartition[[#This Row],[Code_Nom]]=D13363,F13363-1,(COUNTIFS(Clef_répartition[Code_Nom],Clef_répartition[[#This Row],[Code_Nom]],Clef_répartition[Année],Clef_répartition[[#This Row],[Année]])))</f>
        <v>2</v>
      </c>
      <c r="G13364" t="str">
        <f>Clef_répartition[[#This Row],[Code_Nom]]&amp;"_"&amp;Clef_répartition[[#This Row],[Nombre]]&amp;"_"&amp;Clef_répartition[[#This Row],[Année]]</f>
        <v>AIESFE_Association de distribution d'eau Servion-Jorat-Mézières-Oron_2_2023</v>
      </c>
      <c r="H13364" s="18">
        <v>5805</v>
      </c>
      <c r="I13364" s="68" t="s">
        <v>206</v>
      </c>
      <c r="J13364" s="18">
        <v>2023</v>
      </c>
      <c r="K13364" s="65">
        <v>0</v>
      </c>
    </row>
    <row r="13365" spans="1:11" x14ac:dyDescent="0.25">
      <c r="A13365" s="66"/>
      <c r="B13365" t="s">
        <v>585</v>
      </c>
      <c r="C13365" t="s">
        <v>586</v>
      </c>
      <c r="D13365" t="str">
        <f>Clef_répartition[[#This Row],[Code association]]&amp;"_"&amp;Clef_répartition[[#This Row],[Nom association]]</f>
        <v>AIESFE_Association de distribution d'eau Servion-Jorat-Mézières-Oron</v>
      </c>
      <c r="E13365">
        <f>COUNTIFS(D$2:D13365,Clef_répartition[[#This Row],[Code_Nom]],J$2:J13365,Clef_répartition[[#This Row],[Année]])</f>
        <v>3</v>
      </c>
      <c r="F13365">
        <f>IF(Clef_répartition[[#This Row],[Code_Nom]]=D13364,F13364-1,(COUNTIFS(Clef_répartition[Code_Nom],Clef_répartition[[#This Row],[Code_Nom]],Clef_répartition[Année],Clef_répartition[[#This Row],[Année]])))</f>
        <v>1</v>
      </c>
      <c r="G13365" t="str">
        <f>Clef_répartition[[#This Row],[Code_Nom]]&amp;"_"&amp;Clef_répartition[[#This Row],[Nombre]]&amp;"_"&amp;Clef_répartition[[#This Row],[Année]]</f>
        <v>AIESFE_Association de distribution d'eau Servion-Jorat-Mézières-Oron_3_2023</v>
      </c>
      <c r="H13365" s="63">
        <v>5799</v>
      </c>
      <c r="I13365" s="67" t="s">
        <v>254</v>
      </c>
      <c r="J13365" s="63">
        <v>2023</v>
      </c>
      <c r="K13365" s="64">
        <v>0</v>
      </c>
    </row>
    <row r="13366" spans="1:11" x14ac:dyDescent="0.25">
      <c r="A13366" s="66"/>
      <c r="B13366" t="s">
        <v>499</v>
      </c>
      <c r="C13366" t="s">
        <v>500</v>
      </c>
      <c r="D13366" t="str">
        <f>Clef_répartition[[#This Row],[Code association]]&amp;"_"&amp;Clef_répartition[[#This Row],[Nom association]]</f>
        <v>AIEV_Association intercommunale des eaux usées Vufflens-la-Ville</v>
      </c>
      <c r="E13366">
        <f>COUNTIFS(D$2:D13366,Clef_répartition[[#This Row],[Code_Nom]],J$2:J13366,Clef_répartition[[#This Row],[Année]])</f>
        <v>1</v>
      </c>
      <c r="F13366">
        <f>IF(Clef_répartition[[#This Row],[Code_Nom]]=D13365,F13365-1,(COUNTIFS(Clef_répartition[Code_Nom],Clef_répartition[[#This Row],[Code_Nom]],Clef_répartition[Année],Clef_répartition[[#This Row],[Année]])))</f>
        <v>7</v>
      </c>
      <c r="G13366" t="str">
        <f>Clef_répartition[[#This Row],[Code_Nom]]&amp;"_"&amp;Clef_répartition[[#This Row],[Nombre]]&amp;"_"&amp;Clef_répartition[[#This Row],[Année]]</f>
        <v>AIEV_Association intercommunale des eaux usées Vufflens-la-Ville_1_2023</v>
      </c>
      <c r="H13366" s="63">
        <v>5621</v>
      </c>
      <c r="I13366" s="67" t="s">
        <v>1</v>
      </c>
      <c r="J13366" s="63">
        <v>2023</v>
      </c>
      <c r="K13366" s="64">
        <v>0</v>
      </c>
    </row>
    <row r="13367" spans="1:11" x14ac:dyDescent="0.25">
      <c r="A13367" s="66"/>
      <c r="B13367" t="s">
        <v>499</v>
      </c>
      <c r="C13367" t="s">
        <v>500</v>
      </c>
      <c r="D13367" t="str">
        <f>Clef_répartition[[#This Row],[Code association]]&amp;"_"&amp;Clef_répartition[[#This Row],[Nom association]]</f>
        <v>AIEV_Association intercommunale des eaux usées Vufflens-la-Ville</v>
      </c>
      <c r="E13367">
        <f>COUNTIFS(D$2:D13367,Clef_répartition[[#This Row],[Code_Nom]],J$2:J13367,Clef_répartition[[#This Row],[Année]])</f>
        <v>2</v>
      </c>
      <c r="F13367">
        <f>IF(Clef_répartition[[#This Row],[Code_Nom]]=D13366,F13366-1,(COUNTIFS(Clef_répartition[Code_Nom],Clef_répartition[[#This Row],[Code_Nom]],Clef_répartition[Année],Clef_répartition[[#This Row],[Année]])))</f>
        <v>6</v>
      </c>
      <c r="G13367" t="str">
        <f>Clef_répartition[[#This Row],[Code_Nom]]&amp;"_"&amp;Clef_répartition[[#This Row],[Nombre]]&amp;"_"&amp;Clef_répartition[[#This Row],[Année]]</f>
        <v>AIEV_Association intercommunale des eaux usées Vufflens-la-Ville_2_2023</v>
      </c>
      <c r="H13367" s="18">
        <v>5622</v>
      </c>
      <c r="I13367" s="68" t="s">
        <v>36</v>
      </c>
      <c r="J13367" s="18">
        <v>2023</v>
      </c>
      <c r="K13367" s="65">
        <v>0</v>
      </c>
    </row>
    <row r="13368" spans="1:11" x14ac:dyDescent="0.25">
      <c r="A13368" s="66"/>
      <c r="B13368" t="s">
        <v>499</v>
      </c>
      <c r="C13368" t="s">
        <v>500</v>
      </c>
      <c r="D13368" t="str">
        <f>Clef_répartition[[#This Row],[Code association]]&amp;"_"&amp;Clef_répartition[[#This Row],[Nom association]]</f>
        <v>AIEV_Association intercommunale des eaux usées Vufflens-la-Ville</v>
      </c>
      <c r="E13368">
        <f>COUNTIFS(D$2:D13368,Clef_répartition[[#This Row],[Code_Nom]],J$2:J13368,Clef_répartition[[#This Row],[Année]])</f>
        <v>3</v>
      </c>
      <c r="F13368">
        <f>IF(Clef_répartition[[#This Row],[Code_Nom]]=D13367,F13367-1,(COUNTIFS(Clef_répartition[Code_Nom],Clef_répartition[[#This Row],[Code_Nom]],Clef_répartition[Année],Clef_répartition[[#This Row],[Année]])))</f>
        <v>5</v>
      </c>
      <c r="G13368" t="str">
        <f>Clef_répartition[[#This Row],[Code_Nom]]&amp;"_"&amp;Clef_répartition[[#This Row],[Nombre]]&amp;"_"&amp;Clef_répartition[[#This Row],[Année]]</f>
        <v>AIEV_Association intercommunale des eaux usées Vufflens-la-Ville_3_2023</v>
      </c>
      <c r="H13368" s="63">
        <v>5634</v>
      </c>
      <c r="I13368" s="67" t="s">
        <v>101</v>
      </c>
      <c r="J13368" s="63">
        <v>2023</v>
      </c>
      <c r="K13368" s="64">
        <v>0</v>
      </c>
    </row>
    <row r="13369" spans="1:11" x14ac:dyDescent="0.25">
      <c r="A13369" s="66"/>
      <c r="B13369" t="s">
        <v>499</v>
      </c>
      <c r="C13369" t="s">
        <v>500</v>
      </c>
      <c r="D13369" t="str">
        <f>Clef_répartition[[#This Row],[Code association]]&amp;"_"&amp;Clef_répartition[[#This Row],[Nom association]]</f>
        <v>AIEV_Association intercommunale des eaux usées Vufflens-la-Ville</v>
      </c>
      <c r="E13369">
        <f>COUNTIFS(D$2:D13369,Clef_répartition[[#This Row],[Code_Nom]],J$2:J13369,Clef_répartition[[#This Row],[Année]])</f>
        <v>4</v>
      </c>
      <c r="F13369">
        <f>IF(Clef_répartition[[#This Row],[Code_Nom]]=D13368,F13368-1,(COUNTIFS(Clef_répartition[Code_Nom],Clef_répartition[[#This Row],[Code_Nom]],Clef_répartition[Année],Clef_répartition[[#This Row],[Année]])))</f>
        <v>4</v>
      </c>
      <c r="G13369" t="str">
        <f>Clef_répartition[[#This Row],[Code_Nom]]&amp;"_"&amp;Clef_répartition[[#This Row],[Nombre]]&amp;"_"&amp;Clef_répartition[[#This Row],[Année]]</f>
        <v>AIEV_Association intercommunale des eaux usées Vufflens-la-Ville_4_2023</v>
      </c>
      <c r="H13369" s="18">
        <v>5484</v>
      </c>
      <c r="I13369" s="68" t="s">
        <v>127</v>
      </c>
      <c r="J13369" s="18">
        <v>2023</v>
      </c>
      <c r="K13369" s="65">
        <v>0</v>
      </c>
    </row>
    <row r="13370" spans="1:11" x14ac:dyDescent="0.25">
      <c r="A13370" s="66"/>
      <c r="B13370" t="s">
        <v>499</v>
      </c>
      <c r="C13370" t="s">
        <v>500</v>
      </c>
      <c r="D13370" t="str">
        <f>Clef_répartition[[#This Row],[Code association]]&amp;"_"&amp;Clef_répartition[[#This Row],[Nom association]]</f>
        <v>AIEV_Association intercommunale des eaux usées Vufflens-la-Ville</v>
      </c>
      <c r="E13370">
        <f>COUNTIFS(D$2:D13370,Clef_répartition[[#This Row],[Code_Nom]],J$2:J13370,Clef_répartition[[#This Row],[Année]])</f>
        <v>5</v>
      </c>
      <c r="F13370">
        <f>IF(Clef_répartition[[#This Row],[Code_Nom]]=D13369,F13369-1,(COUNTIFS(Clef_répartition[Code_Nom],Clef_répartition[[#This Row],[Code_Nom]],Clef_répartition[Année],Clef_répartition[[#This Row],[Année]])))</f>
        <v>3</v>
      </c>
      <c r="G13370" t="str">
        <f>Clef_répartition[[#This Row],[Code_Nom]]&amp;"_"&amp;Clef_répartition[[#This Row],[Nombre]]&amp;"_"&amp;Clef_répartition[[#This Row],[Année]]</f>
        <v>AIEV_Association intercommunale des eaux usées Vufflens-la-Ville_5_2023</v>
      </c>
      <c r="H13370" s="63">
        <v>5489</v>
      </c>
      <c r="I13370" s="67" t="s">
        <v>175</v>
      </c>
      <c r="J13370" s="63">
        <v>2023</v>
      </c>
      <c r="K13370" s="64">
        <v>0</v>
      </c>
    </row>
    <row r="13371" spans="1:11" x14ac:dyDescent="0.25">
      <c r="A13371" s="66"/>
      <c r="B13371" t="s">
        <v>499</v>
      </c>
      <c r="C13371" t="s">
        <v>500</v>
      </c>
      <c r="D13371" t="str">
        <f>Clef_répartition[[#This Row],[Code association]]&amp;"_"&amp;Clef_répartition[[#This Row],[Nom association]]</f>
        <v>AIEV_Association intercommunale des eaux usées Vufflens-la-Ville</v>
      </c>
      <c r="E13371">
        <f>COUNTIFS(D$2:D13371,Clef_répartition[[#This Row],[Code_Nom]],J$2:J13371,Clef_répartition[[#This Row],[Année]])</f>
        <v>6</v>
      </c>
      <c r="F13371">
        <f>IF(Clef_répartition[[#This Row],[Code_Nom]]=D13370,F13370-1,(COUNTIFS(Clef_répartition[Code_Nom],Clef_répartition[[#This Row],[Code_Nom]],Clef_répartition[Année],Clef_répartition[[#This Row],[Année]])))</f>
        <v>2</v>
      </c>
      <c r="G13371" t="str">
        <f>Clef_répartition[[#This Row],[Code_Nom]]&amp;"_"&amp;Clef_répartition[[#This Row],[Nombre]]&amp;"_"&amp;Clef_répartition[[#This Row],[Année]]</f>
        <v>AIEV_Association intercommunale des eaux usées Vufflens-la-Ville_6_2023</v>
      </c>
      <c r="H13371" s="18">
        <v>5645</v>
      </c>
      <c r="I13371" s="68" t="s">
        <v>235</v>
      </c>
      <c r="J13371" s="18">
        <v>2023</v>
      </c>
      <c r="K13371" s="65">
        <v>0</v>
      </c>
    </row>
    <row r="13372" spans="1:11" x14ac:dyDescent="0.25">
      <c r="A13372" s="66"/>
      <c r="B13372" t="s">
        <v>499</v>
      </c>
      <c r="C13372" t="s">
        <v>500</v>
      </c>
      <c r="D13372" t="str">
        <f>Clef_répartition[[#This Row],[Code association]]&amp;"_"&amp;Clef_répartition[[#This Row],[Nom association]]</f>
        <v>AIEV_Association intercommunale des eaux usées Vufflens-la-Ville</v>
      </c>
      <c r="E13372">
        <f>COUNTIFS(D$2:D13372,Clef_répartition[[#This Row],[Code_Nom]],J$2:J13372,Clef_répartition[[#This Row],[Année]])</f>
        <v>7</v>
      </c>
      <c r="F13372">
        <f>IF(Clef_répartition[[#This Row],[Code_Nom]]=D13371,F13371-1,(COUNTIFS(Clef_répartition[Code_Nom],Clef_répartition[[#This Row],[Code_Nom]],Clef_répartition[Année],Clef_répartition[[#This Row],[Année]])))</f>
        <v>1</v>
      </c>
      <c r="G13372" t="str">
        <f>Clef_répartition[[#This Row],[Code_Nom]]&amp;"_"&amp;Clef_répartition[[#This Row],[Nombre]]&amp;"_"&amp;Clef_répartition[[#This Row],[Année]]</f>
        <v>AIEV_Association intercommunale des eaux usées Vufflens-la-Ville_7_2023</v>
      </c>
      <c r="H13372" s="18">
        <v>5503</v>
      </c>
      <c r="I13372" s="68" t="s">
        <v>290</v>
      </c>
      <c r="J13372" s="18">
        <v>2023</v>
      </c>
      <c r="K13372" s="65">
        <v>0</v>
      </c>
    </row>
    <row r="13373" spans="1:11" x14ac:dyDescent="0.25">
      <c r="A13373" s="66"/>
      <c r="B13373" t="s">
        <v>634</v>
      </c>
      <c r="C13373" t="s">
        <v>635</v>
      </c>
      <c r="D13373" t="str">
        <f>Clef_répartition[[#This Row],[Code association]]&amp;"_"&amp;Clef_répartition[[#This Row],[Nom association]]</f>
        <v>AIML_Association intercommunale pour l'épuration et le traitement des eaux usées de Moudon-Lucens</v>
      </c>
      <c r="E13373">
        <f>COUNTIFS(D$2:D13373,Clef_répartition[[#This Row],[Code_Nom]],J$2:J13373,Clef_répartition[[#This Row],[Année]])</f>
        <v>1</v>
      </c>
      <c r="F13373">
        <f>IF(Clef_répartition[[#This Row],[Code_Nom]]=D13372,F13372-1,(COUNTIFS(Clef_répartition[Code_Nom],Clef_répartition[[#This Row],[Code_Nom]],Clef_répartition[Année],Clef_répartition[[#This Row],[Année]])))</f>
        <v>2</v>
      </c>
      <c r="G13373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Moudon-Lucens_1_2023</v>
      </c>
      <c r="H13373" s="63">
        <v>5675</v>
      </c>
      <c r="I13373" s="67" t="s">
        <v>164</v>
      </c>
      <c r="J13373" s="63">
        <v>2023</v>
      </c>
      <c r="K13373" s="64">
        <v>0</v>
      </c>
    </row>
    <row r="13374" spans="1:11" x14ac:dyDescent="0.25">
      <c r="A13374" s="66"/>
      <c r="B13374" t="s">
        <v>634</v>
      </c>
      <c r="C13374" t="s">
        <v>635</v>
      </c>
      <c r="D13374" t="str">
        <f>Clef_répartition[[#This Row],[Code association]]&amp;"_"&amp;Clef_répartition[[#This Row],[Nom association]]</f>
        <v>AIML_Association intercommunale pour l'épuration et le traitement des eaux usées de Moudon-Lucens</v>
      </c>
      <c r="E13374">
        <f>COUNTIFS(D$2:D13374,Clef_répartition[[#This Row],[Code_Nom]],J$2:J13374,Clef_répartition[[#This Row],[Année]])</f>
        <v>2</v>
      </c>
      <c r="F13374">
        <f>IF(Clef_répartition[[#This Row],[Code_Nom]]=D13373,F13373-1,(COUNTIFS(Clef_répartition[Code_Nom],Clef_répartition[[#This Row],[Code_Nom]],Clef_répartition[Année],Clef_répartition[[#This Row],[Année]])))</f>
        <v>1</v>
      </c>
      <c r="G13374" t="str">
        <f>Clef_répartition[[#This Row],[Code_Nom]]&amp;"_"&amp;Clef_répartition[[#This Row],[Nombre]]&amp;"_"&amp;Clef_répartition[[#This Row],[Année]]</f>
        <v>AIML_Association intercommunale pour l'épuration et le traitement des eaux usées de Moudon-Lucens_2_2023</v>
      </c>
      <c r="H13374" s="18">
        <v>5678</v>
      </c>
      <c r="I13374" s="68" t="s">
        <v>192</v>
      </c>
      <c r="J13374" s="18">
        <v>2023</v>
      </c>
      <c r="K13374" s="65">
        <v>0</v>
      </c>
    </row>
    <row r="13375" spans="1:11" x14ac:dyDescent="0.25">
      <c r="A13375" s="66"/>
      <c r="B13375" t="s">
        <v>463</v>
      </c>
      <c r="C13375" t="s">
        <v>464</v>
      </c>
      <c r="D13375" t="str">
        <f>Clef_répartition[[#This Row],[Code association]]&amp;"_"&amp;Clef_répartition[[#This Row],[Nom association]]</f>
        <v>AIPCV_Association intercommunale de la piscine et du camping de la Venoge</v>
      </c>
      <c r="E13375">
        <f>COUNTIFS(D$2:D13375,Clef_répartition[[#This Row],[Code_Nom]],J$2:J13375,Clef_répartition[[#This Row],[Année]])</f>
        <v>1</v>
      </c>
      <c r="F13375">
        <f>IF(Clef_répartition[[#This Row],[Code_Nom]]=D13374,F13374-1,(COUNTIFS(Clef_répartition[Code_Nom],Clef_répartition[[#This Row],[Code_Nom]],Clef_répartition[Année],Clef_répartition[[#This Row],[Année]])))</f>
        <v>19</v>
      </c>
      <c r="G13375" t="str">
        <f>Clef_répartition[[#This Row],[Code_Nom]]&amp;"_"&amp;Clef_répartition[[#This Row],[Nombre]]&amp;"_"&amp;Clef_répartition[[#This Row],[Année]]</f>
        <v>AIPCV_Association intercommunale de la piscine et du camping de la Venoge_1_2023</v>
      </c>
      <c r="H13375" s="18">
        <v>5475</v>
      </c>
      <c r="I13375" s="68" t="s">
        <v>55</v>
      </c>
      <c r="J13375" s="18">
        <v>2023</v>
      </c>
      <c r="K13375" s="65">
        <v>8.3477742867250054E-3</v>
      </c>
    </row>
    <row r="13376" spans="1:11" x14ac:dyDescent="0.25">
      <c r="A13376" s="66"/>
      <c r="B13376" t="s">
        <v>463</v>
      </c>
      <c r="C13376" t="s">
        <v>464</v>
      </c>
      <c r="D13376" t="str">
        <f>Clef_répartition[[#This Row],[Code association]]&amp;"_"&amp;Clef_répartition[[#This Row],[Nom association]]</f>
        <v>AIPCV_Association intercommunale de la piscine et du camping de la Venoge</v>
      </c>
      <c r="E13376">
        <f>COUNTIFS(D$2:D13376,Clef_répartition[[#This Row],[Code_Nom]],J$2:J13376,Clef_répartition[[#This Row],[Année]])</f>
        <v>2</v>
      </c>
      <c r="F13376">
        <f>IF(Clef_répartition[[#This Row],[Code_Nom]]=D13375,F13375-1,(COUNTIFS(Clef_répartition[Code_Nom],Clef_répartition[[#This Row],[Code_Nom]],Clef_répartition[Année],Clef_répartition[[#This Row],[Année]])))</f>
        <v>18</v>
      </c>
      <c r="G13376" t="str">
        <f>Clef_répartition[[#This Row],[Code_Nom]]&amp;"_"&amp;Clef_répartition[[#This Row],[Nombre]]&amp;"_"&amp;Clef_répartition[[#This Row],[Année]]</f>
        <v>AIPCV_Association intercommunale de la piscine et du camping de la Venoge_2_2023</v>
      </c>
      <c r="H13376" s="63">
        <v>5476</v>
      </c>
      <c r="I13376" s="67" t="s">
        <v>64</v>
      </c>
      <c r="J13376" s="63">
        <v>2023</v>
      </c>
      <c r="K13376" s="64">
        <v>3.4683550029422423E-2</v>
      </c>
    </row>
    <row r="13377" spans="1:11" x14ac:dyDescent="0.25">
      <c r="A13377" s="66"/>
      <c r="B13377" t="s">
        <v>463</v>
      </c>
      <c r="C13377" t="s">
        <v>464</v>
      </c>
      <c r="D13377" t="str">
        <f>Clef_répartition[[#This Row],[Code association]]&amp;"_"&amp;Clef_répartition[[#This Row],[Nom association]]</f>
        <v>AIPCV_Association intercommunale de la piscine et du camping de la Venoge</v>
      </c>
      <c r="E13377">
        <f>COUNTIFS(D$2:D13377,Clef_répartition[[#This Row],[Code_Nom]],J$2:J13377,Clef_répartition[[#This Row],[Année]])</f>
        <v>3</v>
      </c>
      <c r="F13377">
        <f>IF(Clef_répartition[[#This Row],[Code_Nom]]=D13376,F13376-1,(COUNTIFS(Clef_répartition[Code_Nom],Clef_répartition[[#This Row],[Code_Nom]],Clef_répartition[Année],Clef_répartition[[#This Row],[Année]])))</f>
        <v>17</v>
      </c>
      <c r="G13377" t="str">
        <f>Clef_répartition[[#This Row],[Code_Nom]]&amp;"_"&amp;Clef_répartition[[#This Row],[Nombre]]&amp;"_"&amp;Clef_répartition[[#This Row],[Année]]</f>
        <v>AIPCV_Association intercommunale de la piscine et du camping de la Venoge_3_2023</v>
      </c>
      <c r="H13377" s="18">
        <v>5477</v>
      </c>
      <c r="I13377" s="68" t="s">
        <v>79</v>
      </c>
      <c r="J13377" s="18">
        <v>2023</v>
      </c>
      <c r="K13377" s="65">
        <v>0.11649136252475516</v>
      </c>
    </row>
    <row r="13378" spans="1:11" x14ac:dyDescent="0.25">
      <c r="A13378" s="66"/>
      <c r="B13378" t="s">
        <v>463</v>
      </c>
      <c r="C13378" t="s">
        <v>464</v>
      </c>
      <c r="D13378" t="str">
        <f>Clef_répartition[[#This Row],[Code association]]&amp;"_"&amp;Clef_répartition[[#This Row],[Nom association]]</f>
        <v>AIPCV_Association intercommunale de la piscine et du camping de la Venoge</v>
      </c>
      <c r="E13378">
        <f>COUNTIFS(D$2:D13378,Clef_répartition[[#This Row],[Code_Nom]],J$2:J13378,Clef_répartition[[#This Row],[Année]])</f>
        <v>4</v>
      </c>
      <c r="F13378">
        <f>IF(Clef_répartition[[#This Row],[Code_Nom]]=D13377,F13377-1,(COUNTIFS(Clef_répartition[Code_Nom],Clef_répartition[[#This Row],[Code_Nom]],Clef_répartition[Année],Clef_répartition[[#This Row],[Année]])))</f>
        <v>16</v>
      </c>
      <c r="G13378" t="str">
        <f>Clef_répartition[[#This Row],[Code_Nom]]&amp;"_"&amp;Clef_répartition[[#This Row],[Nombre]]&amp;"_"&amp;Clef_répartition[[#This Row],[Année]]</f>
        <v>AIPCV_Association intercommunale de la piscine et du camping de la Venoge_4_2023</v>
      </c>
      <c r="H13378" s="63">
        <v>5479</v>
      </c>
      <c r="I13378" s="67" t="s">
        <v>85</v>
      </c>
      <c r="J13378" s="63">
        <v>2023</v>
      </c>
      <c r="K13378" s="64">
        <v>2.859773897555358E-2</v>
      </c>
    </row>
    <row r="13379" spans="1:11" x14ac:dyDescent="0.25">
      <c r="A13379" s="66"/>
      <c r="B13379" t="s">
        <v>463</v>
      </c>
      <c r="C13379" t="s">
        <v>464</v>
      </c>
      <c r="D13379" t="str">
        <f>Clef_répartition[[#This Row],[Code association]]&amp;"_"&amp;Clef_répartition[[#This Row],[Nom association]]</f>
        <v>AIPCV_Association intercommunale de la piscine et du camping de la Venoge</v>
      </c>
      <c r="E13379">
        <f>COUNTIFS(D$2:D13379,Clef_répartition[[#This Row],[Code_Nom]],J$2:J13379,Clef_répartition[[#This Row],[Année]])</f>
        <v>5</v>
      </c>
      <c r="F13379">
        <f>IF(Clef_répartition[[#This Row],[Code_Nom]]=D13378,F13378-1,(COUNTIFS(Clef_répartition[Code_Nom],Clef_répartition[[#This Row],[Code_Nom]],Clef_répartition[Année],Clef_répartition[[#This Row],[Année]])))</f>
        <v>15</v>
      </c>
      <c r="G13379" t="str">
        <f>Clef_répartition[[#This Row],[Code_Nom]]&amp;"_"&amp;Clef_répartition[[#This Row],[Nombre]]&amp;"_"&amp;Clef_répartition[[#This Row],[Année]]</f>
        <v>AIPCV_Association intercommunale de la piscine et du camping de la Venoge_5_2023</v>
      </c>
      <c r="H13379" s="18">
        <v>5481</v>
      </c>
      <c r="I13379" s="68" t="s">
        <v>94</v>
      </c>
      <c r="J13379" s="18">
        <v>2023</v>
      </c>
      <c r="K13379" s="65">
        <v>2.4235369120156555E-2</v>
      </c>
    </row>
    <row r="13380" spans="1:11" x14ac:dyDescent="0.25">
      <c r="A13380" s="66"/>
      <c r="B13380" t="s">
        <v>463</v>
      </c>
      <c r="C13380" t="s">
        <v>464</v>
      </c>
      <c r="D13380" t="str">
        <f>Clef_répartition[[#This Row],[Code association]]&amp;"_"&amp;Clef_répartition[[#This Row],[Nom association]]</f>
        <v>AIPCV_Association intercommunale de la piscine et du camping de la Venoge</v>
      </c>
      <c r="E13380">
        <f>COUNTIFS(D$2:D13380,Clef_répartition[[#This Row],[Code_Nom]],J$2:J13380,Clef_répartition[[#This Row],[Année]])</f>
        <v>6</v>
      </c>
      <c r="F13380">
        <f>IF(Clef_répartition[[#This Row],[Code_Nom]]=D13379,F13379-1,(COUNTIFS(Clef_répartition[Code_Nom],Clef_répartition[[#This Row],[Code_Nom]],Clef_répartition[Année],Clef_répartition[[#This Row],[Année]])))</f>
        <v>14</v>
      </c>
      <c r="G13380" t="str">
        <f>Clef_répartition[[#This Row],[Code_Nom]]&amp;"_"&amp;Clef_répartition[[#This Row],[Nombre]]&amp;"_"&amp;Clef_répartition[[#This Row],[Année]]</f>
        <v>AIPCV_Association intercommunale de la piscine et du camping de la Venoge_6_2023</v>
      </c>
      <c r="H13380" s="63">
        <v>5482</v>
      </c>
      <c r="I13380" s="67" t="s">
        <v>102</v>
      </c>
      <c r="J13380" s="63">
        <v>2023</v>
      </c>
      <c r="K13380" s="64">
        <v>0.12903986471234091</v>
      </c>
    </row>
    <row r="13381" spans="1:11" x14ac:dyDescent="0.25">
      <c r="A13381" s="66"/>
      <c r="B13381" t="s">
        <v>463</v>
      </c>
      <c r="C13381" t="s">
        <v>464</v>
      </c>
      <c r="D13381" t="str">
        <f>Clef_répartition[[#This Row],[Code association]]&amp;"_"&amp;Clef_répartition[[#This Row],[Nom association]]</f>
        <v>AIPCV_Association intercommunale de la piscine et du camping de la Venoge</v>
      </c>
      <c r="E13381">
        <f>COUNTIFS(D$2:D13381,Clef_répartition[[#This Row],[Code_Nom]],J$2:J13381,Clef_répartition[[#This Row],[Année]])</f>
        <v>7</v>
      </c>
      <c r="F13381">
        <f>IF(Clef_répartition[[#This Row],[Code_Nom]]=D13380,F13380-1,(COUNTIFS(Clef_répartition[Code_Nom],Clef_répartition[[#This Row],[Code_Nom]],Clef_répartition[Année],Clef_répartition[[#This Row],[Année]])))</f>
        <v>13</v>
      </c>
      <c r="G13381" t="str">
        <f>Clef_répartition[[#This Row],[Code_Nom]]&amp;"_"&amp;Clef_répartition[[#This Row],[Nombre]]&amp;"_"&amp;Clef_répartition[[#This Row],[Année]]</f>
        <v>AIPCV_Association intercommunale de la piscine et du camping de la Venoge_7_2023</v>
      </c>
      <c r="H13381" s="18">
        <v>5483</v>
      </c>
      <c r="I13381" s="68" t="s">
        <v>113</v>
      </c>
      <c r="J13381" s="18">
        <v>2023</v>
      </c>
      <c r="K13381" s="65">
        <v>3.4360351464570844E-2</v>
      </c>
    </row>
    <row r="13382" spans="1:11" x14ac:dyDescent="0.25">
      <c r="A13382" s="66"/>
      <c r="B13382" t="s">
        <v>463</v>
      </c>
      <c r="C13382" t="s">
        <v>464</v>
      </c>
      <c r="D13382" t="str">
        <f>Clef_répartition[[#This Row],[Code association]]&amp;"_"&amp;Clef_répartition[[#This Row],[Nom association]]</f>
        <v>AIPCV_Association intercommunale de la piscine et du camping de la Venoge</v>
      </c>
      <c r="E13382">
        <f>COUNTIFS(D$2:D13382,Clef_répartition[[#This Row],[Code_Nom]],J$2:J13382,Clef_répartition[[#This Row],[Année]])</f>
        <v>8</v>
      </c>
      <c r="F13382">
        <f>IF(Clef_répartition[[#This Row],[Code_Nom]]=D13381,F13381-1,(COUNTIFS(Clef_répartition[Code_Nom],Clef_répartition[[#This Row],[Code_Nom]],Clef_répartition[Année],Clef_répartition[[#This Row],[Année]])))</f>
        <v>12</v>
      </c>
      <c r="G13382" t="str">
        <f>Clef_répartition[[#This Row],[Code_Nom]]&amp;"_"&amp;Clef_répartition[[#This Row],[Nombre]]&amp;"_"&amp;Clef_répartition[[#This Row],[Année]]</f>
        <v>AIPCV_Association intercommunale de la piscine et du camping de la Venoge_8_2023</v>
      </c>
      <c r="H13382" s="63">
        <v>5484</v>
      </c>
      <c r="I13382" s="67" t="s">
        <v>127</v>
      </c>
      <c r="J13382" s="63">
        <v>2023</v>
      </c>
      <c r="K13382" s="64">
        <v>1.0965196199963218E-2</v>
      </c>
    </row>
    <row r="13383" spans="1:11" x14ac:dyDescent="0.25">
      <c r="A13383" s="66"/>
      <c r="B13383" t="s">
        <v>463</v>
      </c>
      <c r="C13383" t="s">
        <v>464</v>
      </c>
      <c r="D13383" t="str">
        <f>Clef_répartition[[#This Row],[Code association]]&amp;"_"&amp;Clef_répartition[[#This Row],[Nom association]]</f>
        <v>AIPCV_Association intercommunale de la piscine et du camping de la Venoge</v>
      </c>
      <c r="E13383">
        <f>COUNTIFS(D$2:D13383,Clef_répartition[[#This Row],[Code_Nom]],J$2:J13383,Clef_répartition[[#This Row],[Année]])</f>
        <v>9</v>
      </c>
      <c r="F13383">
        <f>IF(Clef_répartition[[#This Row],[Code_Nom]]=D13382,F13382-1,(COUNTIFS(Clef_répartition[Code_Nom],Clef_répartition[[#This Row],[Code_Nom]],Clef_répartition[Année],Clef_répartition[[#This Row],[Année]])))</f>
        <v>11</v>
      </c>
      <c r="G13383" t="str">
        <f>Clef_répartition[[#This Row],[Code_Nom]]&amp;"_"&amp;Clef_répartition[[#This Row],[Nombre]]&amp;"_"&amp;Clef_répartition[[#This Row],[Année]]</f>
        <v>AIPCV_Association intercommunale de la piscine et du camping de la Venoge_9_2023</v>
      </c>
      <c r="H13383" s="18">
        <v>5485</v>
      </c>
      <c r="I13383" s="68" t="s">
        <v>129</v>
      </c>
      <c r="J13383" s="18">
        <v>2023</v>
      </c>
      <c r="K13383" s="65">
        <v>7.1898238964672187E-3</v>
      </c>
    </row>
    <row r="13384" spans="1:11" x14ac:dyDescent="0.25">
      <c r="A13384" s="66"/>
      <c r="B13384" t="s">
        <v>463</v>
      </c>
      <c r="C13384" t="s">
        <v>464</v>
      </c>
      <c r="D13384" t="str">
        <f>Clef_répartition[[#This Row],[Code association]]&amp;"_"&amp;Clef_répartition[[#This Row],[Nom association]]</f>
        <v>AIPCV_Association intercommunale de la piscine et du camping de la Venoge</v>
      </c>
      <c r="E13384">
        <f>COUNTIFS(D$2:D13384,Clef_répartition[[#This Row],[Code_Nom]],J$2:J13384,Clef_répartition[[#This Row],[Année]])</f>
        <v>10</v>
      </c>
      <c r="F13384">
        <f>IF(Clef_répartition[[#This Row],[Code_Nom]]=D13383,F13383-1,(COUNTIFS(Clef_répartition[Code_Nom],Clef_répartition[[#This Row],[Code_Nom]],Clef_répartition[Année],Clef_répartition[[#This Row],[Année]])))</f>
        <v>10</v>
      </c>
      <c r="G13384" t="str">
        <f>Clef_répartition[[#This Row],[Code_Nom]]&amp;"_"&amp;Clef_répartition[[#This Row],[Nombre]]&amp;"_"&amp;Clef_répartition[[#This Row],[Année]]</f>
        <v>AIPCV_Association intercommunale de la piscine et du camping de la Venoge_10_2023</v>
      </c>
      <c r="H13384" s="18">
        <v>5754</v>
      </c>
      <c r="I13384" s="68" t="s">
        <v>142</v>
      </c>
      <c r="J13384" s="18">
        <v>2023</v>
      </c>
      <c r="K13384" s="65">
        <v>5.2994494017583466E-3</v>
      </c>
    </row>
    <row r="13385" spans="1:11" x14ac:dyDescent="0.25">
      <c r="A13385" s="66"/>
      <c r="B13385" t="s">
        <v>463</v>
      </c>
      <c r="C13385" t="s">
        <v>464</v>
      </c>
      <c r="D13385" t="str">
        <f>Clef_répartition[[#This Row],[Code association]]&amp;"_"&amp;Clef_répartition[[#This Row],[Nom association]]</f>
        <v>AIPCV_Association intercommunale de la piscine et du camping de la Venoge</v>
      </c>
      <c r="E13385">
        <f>COUNTIFS(D$2:D13385,Clef_répartition[[#This Row],[Code_Nom]],J$2:J13385,Clef_répartition[[#This Row],[Année]])</f>
        <v>11</v>
      </c>
      <c r="F13385">
        <f>IF(Clef_répartition[[#This Row],[Code_Nom]]=D13384,F13384-1,(COUNTIFS(Clef_répartition[Code_Nom],Clef_répartition[[#This Row],[Code_Nom]],Clef_répartition[Année],Clef_répartition[[#This Row],[Année]])))</f>
        <v>9</v>
      </c>
      <c r="G13385" t="str">
        <f>Clef_répartition[[#This Row],[Code_Nom]]&amp;"_"&amp;Clef_répartition[[#This Row],[Nombre]]&amp;"_"&amp;Clef_répartition[[#This Row],[Année]]</f>
        <v>AIPCV_Association intercommunale de la piscine et du camping de la Venoge_11_2023</v>
      </c>
      <c r="H13385" s="63">
        <v>5474</v>
      </c>
      <c r="I13385" s="67" t="s">
        <v>146</v>
      </c>
      <c r="J13385" s="63">
        <v>2023</v>
      </c>
      <c r="K13385" s="64">
        <v>2.1434883852916062E-2</v>
      </c>
    </row>
    <row r="13386" spans="1:11" x14ac:dyDescent="0.25">
      <c r="A13386" s="66"/>
      <c r="B13386" t="s">
        <v>463</v>
      </c>
      <c r="C13386" t="s">
        <v>464</v>
      </c>
      <c r="D13386" t="str">
        <f>Clef_répartition[[#This Row],[Code association]]&amp;"_"&amp;Clef_répartition[[#This Row],[Nom association]]</f>
        <v>AIPCV_Association intercommunale de la piscine et du camping de la Venoge</v>
      </c>
      <c r="E13386">
        <f>COUNTIFS(D$2:D13386,Clef_répartition[[#This Row],[Code_Nom]],J$2:J13386,Clef_répartition[[#This Row],[Année]])</f>
        <v>12</v>
      </c>
      <c r="F13386">
        <f>IF(Clef_répartition[[#This Row],[Code_Nom]]=D13385,F13385-1,(COUNTIFS(Clef_répartition[Code_Nom],Clef_répartition[[#This Row],[Code_Nom]],Clef_répartition[Année],Clef_répartition[[#This Row],[Année]])))</f>
        <v>8</v>
      </c>
      <c r="G13386" t="str">
        <f>Clef_répartition[[#This Row],[Code_Nom]]&amp;"_"&amp;Clef_répartition[[#This Row],[Nombre]]&amp;"_"&amp;Clef_répartition[[#This Row],[Année]]</f>
        <v>AIPCV_Association intercommunale de la piscine et du camping de la Venoge_12_2023</v>
      </c>
      <c r="H13386" s="63">
        <v>5758</v>
      </c>
      <c r="I13386" s="67" t="s">
        <v>147</v>
      </c>
      <c r="J13386" s="63">
        <v>2023</v>
      </c>
      <c r="K13386" s="64">
        <v>2.9405351338688116E-3</v>
      </c>
    </row>
    <row r="13387" spans="1:11" x14ac:dyDescent="0.25">
      <c r="A13387" s="66"/>
      <c r="B13387" t="s">
        <v>463</v>
      </c>
      <c r="C13387" t="s">
        <v>464</v>
      </c>
      <c r="D13387" t="str">
        <f>Clef_répartition[[#This Row],[Code association]]&amp;"_"&amp;Clef_répartition[[#This Row],[Nom association]]</f>
        <v>AIPCV_Association intercommunale de la piscine et du camping de la Venoge</v>
      </c>
      <c r="E13387">
        <f>COUNTIFS(D$2:D13387,Clef_répartition[[#This Row],[Code_Nom]],J$2:J13387,Clef_répartition[[#This Row],[Année]])</f>
        <v>13</v>
      </c>
      <c r="F13387">
        <f>IF(Clef_répartition[[#This Row],[Code_Nom]]=D13386,F13386-1,(COUNTIFS(Clef_répartition[Code_Nom],Clef_répartition[[#This Row],[Code_Nom]],Clef_répartition[Année],Clef_répartition[[#This Row],[Année]])))</f>
        <v>7</v>
      </c>
      <c r="G13387" t="str">
        <f>Clef_répartition[[#This Row],[Code_Nom]]&amp;"_"&amp;Clef_répartition[[#This Row],[Nombre]]&amp;"_"&amp;Clef_répartition[[#This Row],[Année]]</f>
        <v>AIPCV_Association intercommunale de la piscine et du camping de la Venoge_13_2023</v>
      </c>
      <c r="H13387" s="18">
        <v>5498</v>
      </c>
      <c r="I13387" s="68" t="s">
        <v>149</v>
      </c>
      <c r="J13387" s="18">
        <v>2023</v>
      </c>
      <c r="K13387" s="65">
        <v>0.35275932801667287</v>
      </c>
    </row>
    <row r="13388" spans="1:11" x14ac:dyDescent="0.25">
      <c r="A13388" s="66"/>
      <c r="B13388" t="s">
        <v>463</v>
      </c>
      <c r="C13388" t="s">
        <v>464</v>
      </c>
      <c r="D13388" t="str">
        <f>Clef_répartition[[#This Row],[Code association]]&amp;"_"&amp;Clef_répartition[[#This Row],[Nom association]]</f>
        <v>AIPCV_Association intercommunale de la piscine et du camping de la Venoge</v>
      </c>
      <c r="E13388">
        <f>COUNTIFS(D$2:D13388,Clef_répartition[[#This Row],[Code_Nom]],J$2:J13388,Clef_répartition[[#This Row],[Année]])</f>
        <v>14</v>
      </c>
      <c r="F13388">
        <f>IF(Clef_répartition[[#This Row],[Code_Nom]]=D13387,F13387-1,(COUNTIFS(Clef_répartition[Code_Nom],Clef_répartition[[#This Row],[Code_Nom]],Clef_répartition[Année],Clef_répartition[[#This Row],[Année]])))</f>
        <v>6</v>
      </c>
      <c r="G13388" t="str">
        <f>Clef_répartition[[#This Row],[Code_Nom]]&amp;"_"&amp;Clef_répartition[[#This Row],[Nombre]]&amp;"_"&amp;Clef_répartition[[#This Row],[Année]]</f>
        <v>AIPCV_Association intercommunale de la piscine et du camping de la Venoge_14_2023</v>
      </c>
      <c r="H13388" s="63">
        <v>5487</v>
      </c>
      <c r="I13388" s="67" t="s">
        <v>167</v>
      </c>
      <c r="J13388" s="63">
        <v>2023</v>
      </c>
      <c r="K13388" s="64">
        <v>1.2790879775169186E-2</v>
      </c>
    </row>
    <row r="13389" spans="1:11" x14ac:dyDescent="0.25">
      <c r="A13389" s="66"/>
      <c r="B13389" t="s">
        <v>463</v>
      </c>
      <c r="C13389" t="s">
        <v>464</v>
      </c>
      <c r="D13389" t="str">
        <f>Clef_répartition[[#This Row],[Code association]]&amp;"_"&amp;Clef_répartition[[#This Row],[Nom association]]</f>
        <v>AIPCV_Association intercommunale de la piscine et du camping de la Venoge</v>
      </c>
      <c r="E13389">
        <f>COUNTIFS(D$2:D13389,Clef_répartition[[#This Row],[Code_Nom]],J$2:J13389,Clef_répartition[[#This Row],[Année]])</f>
        <v>15</v>
      </c>
      <c r="F13389">
        <f>IF(Clef_répartition[[#This Row],[Code_Nom]]=D13388,F13388-1,(COUNTIFS(Clef_répartition[Code_Nom],Clef_répartition[[#This Row],[Code_Nom]],Clef_répartition[Année],Clef_répartition[[#This Row],[Année]])))</f>
        <v>5</v>
      </c>
      <c r="G13389" t="str">
        <f>Clef_répartition[[#This Row],[Code_Nom]]&amp;"_"&amp;Clef_répartition[[#This Row],[Nombre]]&amp;"_"&amp;Clef_répartition[[#This Row],[Année]]</f>
        <v>AIPCV_Association intercommunale de la piscine et du camping de la Venoge_15_2023</v>
      </c>
      <c r="H13389" s="18">
        <v>5490</v>
      </c>
      <c r="I13389" s="68" t="s">
        <v>178</v>
      </c>
      <c r="J13389" s="18">
        <v>2023</v>
      </c>
      <c r="K13389" s="65">
        <v>3.2421586796566267E-2</v>
      </c>
    </row>
    <row r="13390" spans="1:11" x14ac:dyDescent="0.25">
      <c r="A13390" s="66"/>
      <c r="B13390" t="s">
        <v>463</v>
      </c>
      <c r="C13390" t="s">
        <v>464</v>
      </c>
      <c r="D13390" t="str">
        <f>Clef_répartition[[#This Row],[Code association]]&amp;"_"&amp;Clef_répartition[[#This Row],[Nom association]]</f>
        <v>AIPCV_Association intercommunale de la piscine et du camping de la Venoge</v>
      </c>
      <c r="E13390">
        <f>COUNTIFS(D$2:D13390,Clef_répartition[[#This Row],[Code_Nom]],J$2:J13390,Clef_répartition[[#This Row],[Année]])</f>
        <v>16</v>
      </c>
      <c r="F13390">
        <f>IF(Clef_répartition[[#This Row],[Code_Nom]]=D13389,F13389-1,(COUNTIFS(Clef_répartition[Code_Nom],Clef_répartition[[#This Row],[Code_Nom]],Clef_répartition[Année],Clef_répartition[[#This Row],[Année]])))</f>
        <v>4</v>
      </c>
      <c r="G13390" t="str">
        <f>Clef_répartition[[#This Row],[Code_Nom]]&amp;"_"&amp;Clef_répartition[[#This Row],[Nombre]]&amp;"_"&amp;Clef_répartition[[#This Row],[Année]]</f>
        <v>AIPCV_Association intercommunale de la piscine et du camping de la Venoge_16_2023</v>
      </c>
      <c r="H13390" s="63">
        <v>5491</v>
      </c>
      <c r="I13390" s="67" t="s">
        <v>181</v>
      </c>
      <c r="J13390" s="63">
        <v>2023</v>
      </c>
      <c r="K13390" s="64">
        <v>2.7359052952248632E-2</v>
      </c>
    </row>
    <row r="13391" spans="1:11" x14ac:dyDescent="0.25">
      <c r="A13391" s="66"/>
      <c r="B13391" t="s">
        <v>463</v>
      </c>
      <c r="C13391" t="s">
        <v>464</v>
      </c>
      <c r="D13391" t="str">
        <f>Clef_répartition[[#This Row],[Code association]]&amp;"_"&amp;Clef_répartition[[#This Row],[Nom association]]</f>
        <v>AIPCV_Association intercommunale de la piscine et du camping de la Venoge</v>
      </c>
      <c r="E13391">
        <f>COUNTIFS(D$2:D13391,Clef_répartition[[#This Row],[Code_Nom]],J$2:J13391,Clef_répartition[[#This Row],[Année]])</f>
        <v>17</v>
      </c>
      <c r="F13391">
        <f>IF(Clef_répartition[[#This Row],[Code_Nom]]=D13390,F13390-1,(COUNTIFS(Clef_répartition[Code_Nom],Clef_répartition[[#This Row],[Code_Nom]],Clef_répartition[Année],Clef_répartition[[#This Row],[Année]])))</f>
        <v>3</v>
      </c>
      <c r="G13391" t="str">
        <f>Clef_répartition[[#This Row],[Code_Nom]]&amp;"_"&amp;Clef_répartition[[#This Row],[Nombre]]&amp;"_"&amp;Clef_répartition[[#This Row],[Année]]</f>
        <v>AIPCV_Association intercommunale de la piscine et du camping de la Venoge_17_2023</v>
      </c>
      <c r="H13391" s="18">
        <v>5493</v>
      </c>
      <c r="I13391" s="68" t="s">
        <v>205</v>
      </c>
      <c r="J13391" s="18">
        <v>2023</v>
      </c>
      <c r="K13391" s="65">
        <v>5.1702041135061071E-2</v>
      </c>
    </row>
    <row r="13392" spans="1:11" x14ac:dyDescent="0.25">
      <c r="A13392" s="66"/>
      <c r="B13392" t="s">
        <v>463</v>
      </c>
      <c r="C13392" t="s">
        <v>464</v>
      </c>
      <c r="D13392" t="str">
        <f>Clef_répartition[[#This Row],[Code association]]&amp;"_"&amp;Clef_répartition[[#This Row],[Nom association]]</f>
        <v>AIPCV_Association intercommunale de la piscine et du camping de la Venoge</v>
      </c>
      <c r="E13392">
        <f>COUNTIFS(D$2:D13392,Clef_répartition[[#This Row],[Code_Nom]],J$2:J13392,Clef_répartition[[#This Row],[Année]])</f>
        <v>18</v>
      </c>
      <c r="F13392">
        <f>IF(Clef_répartition[[#This Row],[Code_Nom]]=D13391,F13391-1,(COUNTIFS(Clef_répartition[Code_Nom],Clef_répartition[[#This Row],[Code_Nom]],Clef_répartition[Année],Clef_répartition[[#This Row],[Année]])))</f>
        <v>2</v>
      </c>
      <c r="G13392" t="str">
        <f>Clef_répartition[[#This Row],[Code_Nom]]&amp;"_"&amp;Clef_répartition[[#This Row],[Nombre]]&amp;"_"&amp;Clef_répartition[[#This Row],[Année]]</f>
        <v>AIPCV_Association intercommunale de la piscine et du camping de la Venoge_18_2023</v>
      </c>
      <c r="H13392" s="63">
        <v>5497</v>
      </c>
      <c r="I13392" s="67" t="s">
        <v>217</v>
      </c>
      <c r="J13392" s="63">
        <v>2023</v>
      </c>
      <c r="K13392" s="64">
        <v>9.1448125008801132E-2</v>
      </c>
    </row>
    <row r="13393" spans="1:11" x14ac:dyDescent="0.25">
      <c r="A13393" s="66"/>
      <c r="B13393" t="s">
        <v>463</v>
      </c>
      <c r="C13393" t="s">
        <v>464</v>
      </c>
      <c r="D13393" t="str">
        <f>Clef_répartition[[#This Row],[Code association]]&amp;"_"&amp;Clef_répartition[[#This Row],[Nom association]]</f>
        <v>AIPCV_Association intercommunale de la piscine et du camping de la Venoge</v>
      </c>
      <c r="E13393">
        <f>COUNTIFS(D$2:D13393,Clef_répartition[[#This Row],[Code_Nom]],J$2:J13393,Clef_répartition[[#This Row],[Année]])</f>
        <v>19</v>
      </c>
      <c r="F13393">
        <f>IF(Clef_répartition[[#This Row],[Code_Nom]]=D13392,F13392-1,(COUNTIFS(Clef_répartition[Code_Nom],Clef_répartition[[#This Row],[Code_Nom]],Clef_répartition[Année],Clef_répartition[[#This Row],[Année]])))</f>
        <v>1</v>
      </c>
      <c r="G13393" t="str">
        <f>Clef_répartition[[#This Row],[Code_Nom]]&amp;"_"&amp;Clef_répartition[[#This Row],[Nombre]]&amp;"_"&amp;Clef_répartition[[#This Row],[Année]]</f>
        <v>AIPCV_Association intercommunale de la piscine et du camping de la Venoge_19_2023</v>
      </c>
      <c r="H13393" s="63">
        <v>5499</v>
      </c>
      <c r="I13393" s="67" t="s">
        <v>252</v>
      </c>
      <c r="J13393" s="63">
        <v>2023</v>
      </c>
      <c r="K13393" s="64">
        <v>7.9330867169827742E-3</v>
      </c>
    </row>
    <row r="13394" spans="1:11" x14ac:dyDescent="0.25">
      <c r="A13394" s="66"/>
      <c r="B13394" t="s">
        <v>448</v>
      </c>
      <c r="C13394" t="s">
        <v>449</v>
      </c>
      <c r="D13394" t="str">
        <f>Clef_répartition[[#This Row],[Code association]]&amp;"_"&amp;Clef_répartition[[#This Row],[Nom association]]</f>
        <v>AIRADT_Association intercommunale du Réseau d'accueil de jour Dame Tartine</v>
      </c>
      <c r="E13394">
        <f>COUNTIFS(D$2:D13394,Clef_répartition[[#This Row],[Code_Nom]],J$2:J13394,Clef_répartition[[#This Row],[Année]])</f>
        <v>1</v>
      </c>
      <c r="F13394">
        <f>IF(Clef_répartition[[#This Row],[Code_Nom]]=D13393,F13393-1,(COUNTIFS(Clef_répartition[Code_Nom],Clef_répartition[[#This Row],[Code_Nom]],Clef_répartition[Année],Clef_répartition[[#This Row],[Année]])))</f>
        <v>4</v>
      </c>
      <c r="G13394" t="str">
        <f>Clef_répartition[[#This Row],[Code_Nom]]&amp;"_"&amp;Clef_répartition[[#This Row],[Nombre]]&amp;"_"&amp;Clef_répartition[[#This Row],[Année]]</f>
        <v>AIRADT_Association intercommunale du Réseau d'accueil de jour Dame Tartine_1_2023</v>
      </c>
      <c r="H13394" s="18">
        <v>5631</v>
      </c>
      <c r="I13394" s="68" t="s">
        <v>92</v>
      </c>
      <c r="J13394" s="18">
        <v>2023</v>
      </c>
      <c r="K13394" s="65">
        <v>0.1832</v>
      </c>
    </row>
    <row r="13395" spans="1:11" x14ac:dyDescent="0.25">
      <c r="A13395" s="66"/>
      <c r="B13395" t="s">
        <v>448</v>
      </c>
      <c r="C13395" t="s">
        <v>449</v>
      </c>
      <c r="D13395" t="str">
        <f>Clef_répartition[[#This Row],[Code association]]&amp;"_"&amp;Clef_répartition[[#This Row],[Nom association]]</f>
        <v>AIRADT_Association intercommunale du Réseau d'accueil de jour Dame Tartine</v>
      </c>
      <c r="E13395">
        <f>COUNTIFS(D$2:D13395,Clef_répartition[[#This Row],[Code_Nom]],J$2:J13395,Clef_répartition[[#This Row],[Année]])</f>
        <v>2</v>
      </c>
      <c r="F13395">
        <f>IF(Clef_répartition[[#This Row],[Code_Nom]]=D13394,F13394-1,(COUNTIFS(Clef_répartition[Code_Nom],Clef_répartition[[#This Row],[Code_Nom]],Clef_répartition[Année],Clef_répartition[[#This Row],[Année]])))</f>
        <v>3</v>
      </c>
      <c r="G13395" t="str">
        <f>Clef_répartition[[#This Row],[Code_Nom]]&amp;"_"&amp;Clef_répartition[[#This Row],[Nombre]]&amp;"_"&amp;Clef_répartition[[#This Row],[Année]]</f>
        <v>AIRADT_Association intercommunale du Réseau d'accueil de jour Dame Tartine_2_2023</v>
      </c>
      <c r="H13395" s="63">
        <v>5640</v>
      </c>
      <c r="I13395" s="67" t="s">
        <v>168</v>
      </c>
      <c r="J13395" s="63">
        <v>2023</v>
      </c>
      <c r="K13395" s="64">
        <v>0.31280000000000002</v>
      </c>
    </row>
    <row r="13396" spans="1:11" x14ac:dyDescent="0.25">
      <c r="A13396" s="66"/>
      <c r="B13396" t="s">
        <v>448</v>
      </c>
      <c r="C13396" t="s">
        <v>449</v>
      </c>
      <c r="D13396" t="str">
        <f>Clef_répartition[[#This Row],[Code association]]&amp;"_"&amp;Clef_répartition[[#This Row],[Nom association]]</f>
        <v>AIRADT_Association intercommunale du Réseau d'accueil de jour Dame Tartine</v>
      </c>
      <c r="E13396">
        <f>COUNTIFS(D$2:D13396,Clef_répartition[[#This Row],[Code_Nom]],J$2:J13396,Clef_répartition[[#This Row],[Année]])</f>
        <v>3</v>
      </c>
      <c r="F13396">
        <f>IF(Clef_répartition[[#This Row],[Code_Nom]]=D13395,F13395-1,(COUNTIFS(Clef_répartition[Code_Nom],Clef_répartition[[#This Row],[Code_Nom]],Clef_répartition[Année],Clef_répartition[[#This Row],[Année]])))</f>
        <v>2</v>
      </c>
      <c r="G13396" t="str">
        <f>Clef_répartition[[#This Row],[Code_Nom]]&amp;"_"&amp;Clef_répartition[[#This Row],[Nombre]]&amp;"_"&amp;Clef_répartition[[#This Row],[Année]]</f>
        <v>AIRADT_Association intercommunale du Réseau d'accueil de jour Dame Tartine_3_2023</v>
      </c>
      <c r="H13396" s="18">
        <v>5652</v>
      </c>
      <c r="I13396" s="68" t="s">
        <v>284</v>
      </c>
      <c r="J13396" s="18">
        <v>2023</v>
      </c>
      <c r="K13396" s="65">
        <v>0.17199999999999999</v>
      </c>
    </row>
    <row r="13397" spans="1:11" x14ac:dyDescent="0.25">
      <c r="A13397" s="66"/>
      <c r="B13397" t="s">
        <v>448</v>
      </c>
      <c r="C13397" t="s">
        <v>449</v>
      </c>
      <c r="D13397" t="str">
        <f>Clef_répartition[[#This Row],[Code association]]&amp;"_"&amp;Clef_répartition[[#This Row],[Nom association]]</f>
        <v>AIRADT_Association intercommunale du Réseau d'accueil de jour Dame Tartine</v>
      </c>
      <c r="E13397">
        <f>COUNTIFS(D$2:D13397,Clef_répartition[[#This Row],[Code_Nom]],J$2:J13397,Clef_répartition[[#This Row],[Année]])</f>
        <v>4</v>
      </c>
      <c r="F13397">
        <f>IF(Clef_répartition[[#This Row],[Code_Nom]]=D13396,F13396-1,(COUNTIFS(Clef_répartition[Code_Nom],Clef_répartition[[#This Row],[Code_Nom]],Clef_répartition[Année],Clef_répartition[[#This Row],[Année]])))</f>
        <v>1</v>
      </c>
      <c r="G13397" t="str">
        <f>Clef_répartition[[#This Row],[Code_Nom]]&amp;"_"&amp;Clef_répartition[[#This Row],[Nombre]]&amp;"_"&amp;Clef_répartition[[#This Row],[Année]]</f>
        <v>AIRADT_Association intercommunale du Réseau d'accueil de jour Dame Tartine_4_2023</v>
      </c>
      <c r="H13397" s="63">
        <v>5655</v>
      </c>
      <c r="I13397" s="67" t="s">
        <v>297</v>
      </c>
      <c r="J13397" s="63">
        <v>2023</v>
      </c>
      <c r="K13397" s="64">
        <v>0.33200000000000002</v>
      </c>
    </row>
    <row r="13398" spans="1:11" x14ac:dyDescent="0.25">
      <c r="A13398" s="66"/>
      <c r="B13398" t="s">
        <v>668</v>
      </c>
      <c r="C13398" t="s">
        <v>669</v>
      </c>
      <c r="D13398" t="str">
        <f>Clef_répartition[[#This Row],[Code association]]&amp;"_"&amp;Clef_répartition[[#This Row],[Nom association]]</f>
        <v>AIRV_Association intercommunale pour l'épuration des eaux usées du Rio des Vaux</v>
      </c>
      <c r="E13398">
        <f>COUNTIFS(D$2:D13398,Clef_répartition[[#This Row],[Code_Nom]],J$2:J13398,Clef_répartition[[#This Row],[Année]])</f>
        <v>1</v>
      </c>
      <c r="F13398">
        <f>IF(Clef_répartition[[#This Row],[Code_Nom]]=D13397,F13397-1,(COUNTIFS(Clef_répartition[Code_Nom],Clef_répartition[[#This Row],[Code_Nom]],Clef_répartition[Année],Clef_répartition[[#This Row],[Année]])))</f>
        <v>3</v>
      </c>
      <c r="G13398" t="str">
        <f>Clef_répartition[[#This Row],[Code_Nom]]&amp;"_"&amp;Clef_répartition[[#This Row],[Nombre]]&amp;"_"&amp;Clef_répartition[[#This Row],[Année]]</f>
        <v>AIRV_Association intercommunale pour l'épuration des eaux usées du Rio des Vaux_1_2023</v>
      </c>
      <c r="H13398" s="18">
        <v>5669</v>
      </c>
      <c r="I13398" s="68" t="s">
        <v>89</v>
      </c>
      <c r="J13398" s="18">
        <v>2023</v>
      </c>
      <c r="K13398" s="65">
        <v>0</v>
      </c>
    </row>
    <row r="13399" spans="1:11" x14ac:dyDescent="0.25">
      <c r="A13399" s="66"/>
      <c r="B13399" t="s">
        <v>668</v>
      </c>
      <c r="C13399" t="s">
        <v>669</v>
      </c>
      <c r="D13399" t="str">
        <f>Clef_répartition[[#This Row],[Code association]]&amp;"_"&amp;Clef_répartition[[#This Row],[Nom association]]</f>
        <v>AIRV_Association intercommunale pour l'épuration des eaux usées du Rio des Vaux</v>
      </c>
      <c r="E13399">
        <f>COUNTIFS(D$2:D13399,Clef_répartition[[#This Row],[Code_Nom]],J$2:J13399,Clef_répartition[[#This Row],[Année]])</f>
        <v>2</v>
      </c>
      <c r="F13399">
        <f>IF(Clef_répartition[[#This Row],[Code_Nom]]=D13398,F13398-1,(COUNTIFS(Clef_répartition[Code_Nom],Clef_répartition[[#This Row],[Code_Nom]],Clef_répartition[Année],Clef_répartition[[#This Row],[Année]])))</f>
        <v>2</v>
      </c>
      <c r="G13399" t="str">
        <f>Clef_répartition[[#This Row],[Code_Nom]]&amp;"_"&amp;Clef_répartition[[#This Row],[Nombre]]&amp;"_"&amp;Clef_répartition[[#This Row],[Année]]</f>
        <v>AIRV_Association intercommunale pour l'épuration des eaux usées du Rio des Vaux_2_2023</v>
      </c>
      <c r="H13399" s="63">
        <v>5674</v>
      </c>
      <c r="I13399" s="67" t="s">
        <v>163</v>
      </c>
      <c r="J13399" s="63">
        <v>2023</v>
      </c>
      <c r="K13399" s="64">
        <v>0</v>
      </c>
    </row>
    <row r="13400" spans="1:11" x14ac:dyDescent="0.25">
      <c r="A13400" s="66"/>
      <c r="B13400" t="s">
        <v>668</v>
      </c>
      <c r="C13400" t="s">
        <v>669</v>
      </c>
      <c r="D13400" t="str">
        <f>Clef_répartition[[#This Row],[Code association]]&amp;"_"&amp;Clef_répartition[[#This Row],[Nom association]]</f>
        <v>AIRV_Association intercommunale pour l'épuration des eaux usées du Rio des Vaux</v>
      </c>
      <c r="E13400">
        <f>COUNTIFS(D$2:D13400,Clef_répartition[[#This Row],[Code_Nom]],J$2:J13400,Clef_répartition[[#This Row],[Année]])</f>
        <v>3</v>
      </c>
      <c r="F13400">
        <f>IF(Clef_répartition[[#This Row],[Code_Nom]]=D13399,F13399-1,(COUNTIFS(Clef_répartition[Code_Nom],Clef_répartition[[#This Row],[Code_Nom]],Clef_répartition[Année],Clef_répartition[[#This Row],[Année]])))</f>
        <v>1</v>
      </c>
      <c r="G13400" t="str">
        <f>Clef_répartition[[#This Row],[Code_Nom]]&amp;"_"&amp;Clef_répartition[[#This Row],[Nombre]]&amp;"_"&amp;Clef_répartition[[#This Row],[Année]]</f>
        <v>AIRV_Association intercommunale pour l'épuration des eaux usées du Rio des Vaux_3_2023</v>
      </c>
      <c r="H13400" s="18">
        <v>5675</v>
      </c>
      <c r="I13400" s="68" t="s">
        <v>164</v>
      </c>
      <c r="J13400" s="18">
        <v>2023</v>
      </c>
      <c r="K13400" s="65">
        <v>0</v>
      </c>
    </row>
    <row r="13401" spans="1:11" x14ac:dyDescent="0.25">
      <c r="A13401" s="66"/>
      <c r="B13401" t="s">
        <v>465</v>
      </c>
      <c r="C13401" t="s">
        <v>466</v>
      </c>
      <c r="D13401" t="str">
        <f>Clef_répartition[[#This Row],[Code association]]&amp;"_"&amp;Clef_répartition[[#This Row],[Nom association]]</f>
        <v>AISE_Assocition intercommunale scolaire de l'Esplanade</v>
      </c>
      <c r="E13401">
        <f>COUNTIFS(D$2:D13401,Clef_répartition[[#This Row],[Code_Nom]],J$2:J13401,Clef_répartition[[#This Row],[Année]])</f>
        <v>1</v>
      </c>
      <c r="F13401">
        <f>IF(Clef_répartition[[#This Row],[Code_Nom]]=D13400,F13400-1,(COUNTIFS(Clef_répartition[Code_Nom],Clef_répartition[[#This Row],[Code_Nom]],Clef_répartition[Année],Clef_répartition[[#This Row],[Année]])))</f>
        <v>10</v>
      </c>
      <c r="G13401" t="str">
        <f>Clef_répartition[[#This Row],[Code_Nom]]&amp;"_"&amp;Clef_répartition[[#This Row],[Nombre]]&amp;"_"&amp;Clef_répartition[[#This Row],[Année]]</f>
        <v>AISE_Assocition intercommunale scolaire de l'Esplanade_1_2023</v>
      </c>
      <c r="H13401" s="18">
        <v>5703</v>
      </c>
      <c r="I13401" s="68" t="s">
        <v>13</v>
      </c>
      <c r="J13401" s="18">
        <v>2023</v>
      </c>
      <c r="K13401" s="65">
        <v>0.13650000000000001</v>
      </c>
    </row>
    <row r="13402" spans="1:11" x14ac:dyDescent="0.25">
      <c r="A13402" s="66"/>
      <c r="B13402" t="s">
        <v>465</v>
      </c>
      <c r="C13402" t="s">
        <v>466</v>
      </c>
      <c r="D13402" t="str">
        <f>Clef_répartition[[#This Row],[Code association]]&amp;"_"&amp;Clef_répartition[[#This Row],[Nom association]]</f>
        <v>AISE_Assocition intercommunale scolaire de l'Esplanade</v>
      </c>
      <c r="E13402">
        <f>COUNTIFS(D$2:D13402,Clef_répartition[[#This Row],[Code_Nom]],J$2:J13402,Clef_répartition[[#This Row],[Année]])</f>
        <v>2</v>
      </c>
      <c r="F13402">
        <f>IF(Clef_répartition[[#This Row],[Code_Nom]]=D13401,F13401-1,(COUNTIFS(Clef_répartition[Code_Nom],Clef_répartition[[#This Row],[Code_Nom]],Clef_répartition[Année],Clef_répartition[[#This Row],[Année]])))</f>
        <v>9</v>
      </c>
      <c r="G13402" t="str">
        <f>Clef_répartition[[#This Row],[Code_Nom]]&amp;"_"&amp;Clef_répartition[[#This Row],[Nombre]]&amp;"_"&amp;Clef_répartition[[#This Row],[Année]]</f>
        <v>AISE_Assocition intercommunale scolaire de l'Esplanade_2_2023</v>
      </c>
      <c r="H13402" s="63">
        <v>5704</v>
      </c>
      <c r="I13402" s="67" t="s">
        <v>16</v>
      </c>
      <c r="J13402" s="63">
        <v>2023</v>
      </c>
      <c r="K13402" s="64">
        <v>0.18384</v>
      </c>
    </row>
    <row r="13403" spans="1:11" x14ac:dyDescent="0.25">
      <c r="A13403" s="66"/>
      <c r="B13403" t="s">
        <v>465</v>
      </c>
      <c r="C13403" t="s">
        <v>466</v>
      </c>
      <c r="D13403" t="str">
        <f>Clef_répartition[[#This Row],[Code association]]&amp;"_"&amp;Clef_répartition[[#This Row],[Nom association]]</f>
        <v>AISE_Assocition intercommunale scolaire de l'Esplanade</v>
      </c>
      <c r="E13403">
        <f>COUNTIFS(D$2:D13403,Clef_répartition[[#This Row],[Code_Nom]],J$2:J13403,Clef_répartition[[#This Row],[Année]])</f>
        <v>3</v>
      </c>
      <c r="F13403">
        <f>IF(Clef_répartition[[#This Row],[Code_Nom]]=D13402,F13402-1,(COUNTIFS(Clef_répartition[Code_Nom],Clef_répartition[[#This Row],[Code_Nom]],Clef_répartition[Année],Clef_répartition[[#This Row],[Année]])))</f>
        <v>8</v>
      </c>
      <c r="G13403" t="str">
        <f>Clef_répartition[[#This Row],[Code_Nom]]&amp;"_"&amp;Clef_répartition[[#This Row],[Nombre]]&amp;"_"&amp;Clef_répartition[[#This Row],[Année]]</f>
        <v>AISE_Assocition intercommunale scolaire de l'Esplanade_3_2023</v>
      </c>
      <c r="H13403" s="18">
        <v>5854</v>
      </c>
      <c r="I13403" s="68" t="s">
        <v>43</v>
      </c>
      <c r="J13403" s="18">
        <v>2023</v>
      </c>
      <c r="K13403" s="65">
        <v>4.0039999999999999E-2</v>
      </c>
    </row>
    <row r="13404" spans="1:11" x14ac:dyDescent="0.25">
      <c r="A13404" s="66"/>
      <c r="B13404" t="s">
        <v>465</v>
      </c>
      <c r="C13404" t="s">
        <v>466</v>
      </c>
      <c r="D13404" t="str">
        <f>Clef_répartition[[#This Row],[Code association]]&amp;"_"&amp;Clef_répartition[[#This Row],[Nom association]]</f>
        <v>AISE_Assocition intercommunale scolaire de l'Esplanade</v>
      </c>
      <c r="E13404">
        <f>COUNTIFS(D$2:D13404,Clef_répartition[[#This Row],[Code_Nom]],J$2:J13404,Clef_répartition[[#This Row],[Année]])</f>
        <v>4</v>
      </c>
      <c r="F13404">
        <f>IF(Clef_répartition[[#This Row],[Code_Nom]]=D13403,F13403-1,(COUNTIFS(Clef_répartition[Code_Nom],Clef_répartition[[#This Row],[Code_Nom]],Clef_répartition[Année],Clef_répartition[[#This Row],[Année]])))</f>
        <v>7</v>
      </c>
      <c r="G13404" t="str">
        <f>Clef_répartition[[#This Row],[Code_Nom]]&amp;"_"&amp;Clef_répartition[[#This Row],[Nombre]]&amp;"_"&amp;Clef_répartition[[#This Row],[Année]]</f>
        <v>AISE_Assocition intercommunale scolaire de l'Esplanade_4_2023</v>
      </c>
      <c r="H13404" s="18">
        <v>5710</v>
      </c>
      <c r="I13404" s="68" t="s">
        <v>69</v>
      </c>
      <c r="J13404" s="18">
        <v>2023</v>
      </c>
      <c r="K13404" s="65">
        <v>4.8739999999999999E-2</v>
      </c>
    </row>
    <row r="13405" spans="1:11" x14ac:dyDescent="0.25">
      <c r="A13405" s="66"/>
      <c r="B13405" t="s">
        <v>465</v>
      </c>
      <c r="C13405" t="s">
        <v>466</v>
      </c>
      <c r="D13405" t="str">
        <f>Clef_répartition[[#This Row],[Code association]]&amp;"_"&amp;Clef_répartition[[#This Row],[Nom association]]</f>
        <v>AISE_Assocition intercommunale scolaire de l'Esplanade</v>
      </c>
      <c r="E13405">
        <f>COUNTIFS(D$2:D13405,Clef_répartition[[#This Row],[Code_Nom]],J$2:J13405,Clef_répartition[[#This Row],[Année]])</f>
        <v>5</v>
      </c>
      <c r="F13405">
        <f>IF(Clef_répartition[[#This Row],[Code_Nom]]=D13404,F13404-1,(COUNTIFS(Clef_répartition[Code_Nom],Clef_répartition[[#This Row],[Code_Nom]],Clef_répartition[Année],Clef_répartition[[#This Row],[Année]])))</f>
        <v>6</v>
      </c>
      <c r="G13405" t="str">
        <f>Clef_répartition[[#This Row],[Code_Nom]]&amp;"_"&amp;Clef_répartition[[#This Row],[Nombre]]&amp;"_"&amp;Clef_répartition[[#This Row],[Année]]</f>
        <v>AISE_Assocition intercommunale scolaire de l'Esplanade_5_2023</v>
      </c>
      <c r="H13405" s="63">
        <v>5715</v>
      </c>
      <c r="I13405" s="67" t="s">
        <v>97</v>
      </c>
      <c r="J13405" s="63">
        <v>2023</v>
      </c>
      <c r="K13405" s="64">
        <v>0.11164</v>
      </c>
    </row>
    <row r="13406" spans="1:11" x14ac:dyDescent="0.25">
      <c r="A13406" s="66"/>
      <c r="B13406" t="s">
        <v>465</v>
      </c>
      <c r="C13406" t="s">
        <v>466</v>
      </c>
      <c r="D13406" t="str">
        <f>Clef_répartition[[#This Row],[Code association]]&amp;"_"&amp;Clef_répartition[[#This Row],[Nom association]]</f>
        <v>AISE_Assocition intercommunale scolaire de l'Esplanade</v>
      </c>
      <c r="E13406">
        <f>COUNTIFS(D$2:D13406,Clef_répartition[[#This Row],[Code_Nom]],J$2:J13406,Clef_répartition[[#This Row],[Année]])</f>
        <v>6</v>
      </c>
      <c r="F13406">
        <f>IF(Clef_répartition[[#This Row],[Code_Nom]]=D13405,F13405-1,(COUNTIFS(Clef_répartition[Code_Nom],Clef_répartition[[#This Row],[Code_Nom]],Clef_répartition[Année],Clef_répartition[[#This Row],[Année]])))</f>
        <v>5</v>
      </c>
      <c r="G13406" t="str">
        <f>Clef_répartition[[#This Row],[Code_Nom]]&amp;"_"&amp;Clef_répartition[[#This Row],[Nombre]]&amp;"_"&amp;Clef_répartition[[#This Row],[Année]]</f>
        <v>AISE_Assocition intercommunale scolaire de l'Esplanade_6_2023</v>
      </c>
      <c r="H13406" s="18">
        <v>5731</v>
      </c>
      <c r="I13406" s="68" t="s">
        <v>157</v>
      </c>
      <c r="J13406" s="18">
        <v>2023</v>
      </c>
      <c r="K13406" s="65">
        <v>0.14269999999999999</v>
      </c>
    </row>
    <row r="13407" spans="1:11" x14ac:dyDescent="0.25">
      <c r="A13407" s="66"/>
      <c r="B13407" t="s">
        <v>465</v>
      </c>
      <c r="C13407" t="s">
        <v>466</v>
      </c>
      <c r="D13407" t="str">
        <f>Clef_répartition[[#This Row],[Code association]]&amp;"_"&amp;Clef_répartition[[#This Row],[Nom association]]</f>
        <v>AISE_Assocition intercommunale scolaire de l'Esplanade</v>
      </c>
      <c r="E13407">
        <f>COUNTIFS(D$2:D13407,Clef_répartition[[#This Row],[Code_Nom]],J$2:J13407,Clef_répartition[[#This Row],[Année]])</f>
        <v>7</v>
      </c>
      <c r="F13407">
        <f>IF(Clef_répartition[[#This Row],[Code_Nom]]=D13406,F13406-1,(COUNTIFS(Clef_répartition[Code_Nom],Clef_répartition[[#This Row],[Code_Nom]],Clef_répartition[Année],Clef_répartition[[#This Row],[Année]])))</f>
        <v>4</v>
      </c>
      <c r="G13407" t="str">
        <f>Clef_répartition[[#This Row],[Code_Nom]]&amp;"_"&amp;Clef_répartition[[#This Row],[Nombre]]&amp;"_"&amp;Clef_répartition[[#This Row],[Année]]</f>
        <v>AISE_Assocition intercommunale scolaire de l'Esplanade_7_2023</v>
      </c>
      <c r="H13407" s="63">
        <v>5429</v>
      </c>
      <c r="I13407" s="67" t="s">
        <v>162</v>
      </c>
      <c r="J13407" s="63">
        <v>2023</v>
      </c>
      <c r="K13407" s="64">
        <v>5.4800000000000001E-2</v>
      </c>
    </row>
    <row r="13408" spans="1:11" x14ac:dyDescent="0.25">
      <c r="A13408" s="66"/>
      <c r="B13408" t="s">
        <v>465</v>
      </c>
      <c r="C13408" t="s">
        <v>466</v>
      </c>
      <c r="D13408" t="str">
        <f>Clef_répartition[[#This Row],[Code association]]&amp;"_"&amp;Clef_répartition[[#This Row],[Nom association]]</f>
        <v>AISE_Assocition intercommunale scolaire de l'Esplanade</v>
      </c>
      <c r="E13408">
        <f>COUNTIFS(D$2:D13408,Clef_répartition[[#This Row],[Code_Nom]],J$2:J13408,Clef_répartition[[#This Row],[Année]])</f>
        <v>8</v>
      </c>
      <c r="F13408">
        <f>IF(Clef_répartition[[#This Row],[Code_Nom]]=D13407,F13407-1,(COUNTIFS(Clef_répartition[Code_Nom],Clef_répartition[[#This Row],[Code_Nom]],Clef_répartition[Année],Clef_répartition[[#This Row],[Année]])))</f>
        <v>3</v>
      </c>
      <c r="G13408" t="str">
        <f>Clef_répartition[[#This Row],[Code_Nom]]&amp;"_"&amp;Clef_répartition[[#This Row],[Nombre]]&amp;"_"&amp;Clef_répartition[[#This Row],[Année]]</f>
        <v>AISE_Assocition intercommunale scolaire de l'Esplanade_8_2023</v>
      </c>
      <c r="H13408" s="18">
        <v>5430</v>
      </c>
      <c r="I13408" s="68" t="s">
        <v>171</v>
      </c>
      <c r="J13408" s="18">
        <v>2023</v>
      </c>
      <c r="K13408" s="65">
        <v>5.04E-2</v>
      </c>
    </row>
    <row r="13409" spans="1:11" x14ac:dyDescent="0.25">
      <c r="A13409" s="66"/>
      <c r="B13409" t="s">
        <v>465</v>
      </c>
      <c r="C13409" t="s">
        <v>466</v>
      </c>
      <c r="D13409" t="str">
        <f>Clef_répartition[[#This Row],[Code association]]&amp;"_"&amp;Clef_répartition[[#This Row],[Nom association]]</f>
        <v>AISE_Assocition intercommunale scolaire de l'Esplanade</v>
      </c>
      <c r="E13409">
        <f>COUNTIFS(D$2:D13409,Clef_répartition[[#This Row],[Code_Nom]],J$2:J13409,Clef_répartition[[#This Row],[Année]])</f>
        <v>9</v>
      </c>
      <c r="F13409">
        <f>IF(Clef_répartition[[#This Row],[Code_Nom]]=D13408,F13408-1,(COUNTIFS(Clef_répartition[Code_Nom],Clef_répartition[[#This Row],[Code_Nom]],Clef_répartition[Année],Clef_répartition[[#This Row],[Année]])))</f>
        <v>2</v>
      </c>
      <c r="G13409" t="str">
        <f>Clef_répartition[[#This Row],[Code_Nom]]&amp;"_"&amp;Clef_répartition[[#This Row],[Nombre]]&amp;"_"&amp;Clef_répartition[[#This Row],[Année]]</f>
        <v>AISE_Assocition intercommunale scolaire de l'Esplanade_9_2023</v>
      </c>
      <c r="H13409" s="63">
        <v>5434</v>
      </c>
      <c r="I13409" s="67" t="s">
        <v>244</v>
      </c>
      <c r="J13409" s="63">
        <v>2023</v>
      </c>
      <c r="K13409" s="64">
        <v>0.1051</v>
      </c>
    </row>
    <row r="13410" spans="1:11" x14ac:dyDescent="0.25">
      <c r="A13410" s="66"/>
      <c r="B13410" t="s">
        <v>465</v>
      </c>
      <c r="C13410" t="s">
        <v>466</v>
      </c>
      <c r="D13410" t="str">
        <f>Clef_répartition[[#This Row],[Code association]]&amp;"_"&amp;Clef_répartition[[#This Row],[Nom association]]</f>
        <v>AISE_Assocition intercommunale scolaire de l'Esplanade</v>
      </c>
      <c r="E13410">
        <f>COUNTIFS(D$2:D13410,Clef_répartition[[#This Row],[Code_Nom]],J$2:J13410,Clef_répartition[[#This Row],[Année]])</f>
        <v>10</v>
      </c>
      <c r="F13410">
        <f>IF(Clef_répartition[[#This Row],[Code_Nom]]=D13409,F13409-1,(COUNTIFS(Clef_répartition[Code_Nom],Clef_répartition[[#This Row],[Code_Nom]],Clef_répartition[Année],Clef_répartition[[#This Row],[Année]])))</f>
        <v>1</v>
      </c>
      <c r="G13410" t="str">
        <f>Clef_répartition[[#This Row],[Code_Nom]]&amp;"_"&amp;Clef_répartition[[#This Row],[Nombre]]&amp;"_"&amp;Clef_répartition[[#This Row],[Année]]</f>
        <v>AISE_Assocition intercommunale scolaire de l'Esplanade_10_2023</v>
      </c>
      <c r="H13410" s="63">
        <v>5732</v>
      </c>
      <c r="I13410" s="67" t="s">
        <v>279</v>
      </c>
      <c r="J13410" s="63">
        <v>2023</v>
      </c>
      <c r="K13410" s="64">
        <v>0.12623999999999999</v>
      </c>
    </row>
    <row r="13411" spans="1:11" x14ac:dyDescent="0.25">
      <c r="A13411" s="66"/>
      <c r="B13411" t="s">
        <v>589</v>
      </c>
      <c r="C13411" t="s">
        <v>590</v>
      </c>
      <c r="D13411" t="str">
        <f>Clef_répartition[[#This Row],[Code association]]&amp;"_"&amp;Clef_répartition[[#This Row],[Nom association]]</f>
        <v>AISGE_Association intercommunale scolaire de genolier et environs</v>
      </c>
      <c r="E13411">
        <f>COUNTIFS(D$2:D13411,Clef_répartition[[#This Row],[Code_Nom]],J$2:J13411,Clef_répartition[[#This Row],[Année]])</f>
        <v>1</v>
      </c>
      <c r="F13411">
        <f>IF(Clef_répartition[[#This Row],[Code_Nom]]=D13410,F13410-1,(COUNTIFS(Clef_répartition[Code_Nom],Clef_répartition[[#This Row],[Code_Nom]],Clef_répartition[Année],Clef_répartition[[#This Row],[Année]])))</f>
        <v>5</v>
      </c>
      <c r="G13411" t="str">
        <f>Clef_répartition[[#This Row],[Code_Nom]]&amp;"_"&amp;Clef_répartition[[#This Row],[Nombre]]&amp;"_"&amp;Clef_répartition[[#This Row],[Année]]</f>
        <v>AISGE_Association intercommunale scolaire de genolier et environs_1_2023</v>
      </c>
      <c r="H13411" s="63">
        <v>5702</v>
      </c>
      <c r="I13411" s="67" t="s">
        <v>7</v>
      </c>
      <c r="J13411" s="63">
        <v>2023</v>
      </c>
      <c r="K13411" s="64">
        <v>0.29980000000000001</v>
      </c>
    </row>
    <row r="13412" spans="1:11" x14ac:dyDescent="0.25">
      <c r="A13412" s="66"/>
      <c r="B13412" t="s">
        <v>589</v>
      </c>
      <c r="C13412" t="s">
        <v>590</v>
      </c>
      <c r="D13412" t="str">
        <f>Clef_répartition[[#This Row],[Code association]]&amp;"_"&amp;Clef_répartition[[#This Row],[Nom association]]</f>
        <v>AISGE_Association intercommunale scolaire de genolier et environs</v>
      </c>
      <c r="E13412">
        <f>COUNTIFS(D$2:D13412,Clef_répartition[[#This Row],[Code_Nom]],J$2:J13412,Clef_répartition[[#This Row],[Année]])</f>
        <v>2</v>
      </c>
      <c r="F13412">
        <f>IF(Clef_répartition[[#This Row],[Code_Nom]]=D13411,F13411-1,(COUNTIFS(Clef_répartition[Code_Nom],Clef_répartition[[#This Row],[Code_Nom]],Clef_répartition[Année],Clef_répartition[[#This Row],[Année]])))</f>
        <v>4</v>
      </c>
      <c r="G13412" t="str">
        <f>Clef_répartition[[#This Row],[Code_Nom]]&amp;"_"&amp;Clef_répartition[[#This Row],[Nombre]]&amp;"_"&amp;Clef_répartition[[#This Row],[Année]]</f>
        <v>AISGE_Association intercommunale scolaire de genolier et environs_2_2023</v>
      </c>
      <c r="H13412" s="18">
        <v>5718</v>
      </c>
      <c r="I13412" s="68" t="s">
        <v>120</v>
      </c>
      <c r="J13412" s="18">
        <v>2023</v>
      </c>
      <c r="K13412" s="65">
        <v>0.19750000000000001</v>
      </c>
    </row>
    <row r="13413" spans="1:11" x14ac:dyDescent="0.25">
      <c r="A13413" s="66"/>
      <c r="B13413" t="s">
        <v>589</v>
      </c>
      <c r="C13413" t="s">
        <v>590</v>
      </c>
      <c r="D13413" t="str">
        <f>Clef_répartition[[#This Row],[Code association]]&amp;"_"&amp;Clef_répartition[[#This Row],[Nom association]]</f>
        <v>AISGE_Association intercommunale scolaire de genolier et environs</v>
      </c>
      <c r="E13413">
        <f>COUNTIFS(D$2:D13413,Clef_répartition[[#This Row],[Code_Nom]],J$2:J13413,Clef_répartition[[#This Row],[Année]])</f>
        <v>3</v>
      </c>
      <c r="F13413">
        <f>IF(Clef_répartition[[#This Row],[Code_Nom]]=D13412,F13412-1,(COUNTIFS(Clef_répartition[Code_Nom],Clef_répartition[[#This Row],[Code_Nom]],Clef_répartition[Année],Clef_répartition[[#This Row],[Année]])))</f>
        <v>3</v>
      </c>
      <c r="G13413" t="str">
        <f>Clef_répartition[[#This Row],[Code_Nom]]&amp;"_"&amp;Clef_répartition[[#This Row],[Nombre]]&amp;"_"&amp;Clef_répartition[[#This Row],[Année]]</f>
        <v>AISGE_Association intercommunale scolaire de genolier et environs_3_2023</v>
      </c>
      <c r="H13413" s="63">
        <v>5720</v>
      </c>
      <c r="I13413" s="67" t="s">
        <v>125</v>
      </c>
      <c r="J13413" s="63">
        <v>2023</v>
      </c>
      <c r="K13413" s="64">
        <v>9.7299999999999998E-2</v>
      </c>
    </row>
    <row r="13414" spans="1:11" x14ac:dyDescent="0.25">
      <c r="A13414" s="66"/>
      <c r="B13414" t="s">
        <v>589</v>
      </c>
      <c r="C13414" t="s">
        <v>590</v>
      </c>
      <c r="D13414" t="str">
        <f>Clef_répartition[[#This Row],[Code association]]&amp;"_"&amp;Clef_répartition[[#This Row],[Nom association]]</f>
        <v>AISGE_Association intercommunale scolaire de genolier et environs</v>
      </c>
      <c r="E13414">
        <f>COUNTIFS(D$2:D13414,Clef_répartition[[#This Row],[Code_Nom]],J$2:J13414,Clef_répartition[[#This Row],[Année]])</f>
        <v>4</v>
      </c>
      <c r="F13414">
        <f>IF(Clef_répartition[[#This Row],[Code_Nom]]=D13413,F13413-1,(COUNTIFS(Clef_répartition[Code_Nom],Clef_répartition[[#This Row],[Code_Nom]],Clef_répartition[Année],Clef_répartition[[#This Row],[Année]])))</f>
        <v>2</v>
      </c>
      <c r="G13414" t="str">
        <f>Clef_répartition[[#This Row],[Code_Nom]]&amp;"_"&amp;Clef_répartition[[#This Row],[Nombre]]&amp;"_"&amp;Clef_répartition[[#This Row],[Année]]</f>
        <v>AISGE_Association intercommunale scolaire de genolier et environs_4_2023</v>
      </c>
      <c r="H13414" s="18">
        <v>5727</v>
      </c>
      <c r="I13414" s="68" t="s">
        <v>243</v>
      </c>
      <c r="J13414" s="18">
        <v>2023</v>
      </c>
      <c r="K13414" s="65">
        <v>0.27329999999999999</v>
      </c>
    </row>
    <row r="13415" spans="1:11" x14ac:dyDescent="0.25">
      <c r="A13415" s="66"/>
      <c r="B13415" t="s">
        <v>589</v>
      </c>
      <c r="C13415" t="s">
        <v>590</v>
      </c>
      <c r="D13415" t="str">
        <f>Clef_répartition[[#This Row],[Code association]]&amp;"_"&amp;Clef_répartition[[#This Row],[Nom association]]</f>
        <v>AISGE_Association intercommunale scolaire de genolier et environs</v>
      </c>
      <c r="E13415">
        <f>COUNTIFS(D$2:D13415,Clef_répartition[[#This Row],[Code_Nom]],J$2:J13415,Clef_répartition[[#This Row],[Année]])</f>
        <v>5</v>
      </c>
      <c r="F13415">
        <f>IF(Clef_répartition[[#This Row],[Code_Nom]]=D13414,F13414-1,(COUNTIFS(Clef_répartition[Code_Nom],Clef_répartition[[#This Row],[Code_Nom]],Clef_répartition[Année],Clef_répartition[[#This Row],[Année]])))</f>
        <v>1</v>
      </c>
      <c r="G13415" t="str">
        <f>Clef_répartition[[#This Row],[Code_Nom]]&amp;"_"&amp;Clef_répartition[[#This Row],[Nombre]]&amp;"_"&amp;Clef_répartition[[#This Row],[Année]]</f>
        <v>AISGE_Association intercommunale scolaire de genolier et environs_5_2023</v>
      </c>
      <c r="H13415" s="63">
        <v>5730</v>
      </c>
      <c r="I13415" s="67" t="s">
        <v>265</v>
      </c>
      <c r="J13415" s="63">
        <v>2023</v>
      </c>
      <c r="K13415" s="64">
        <v>0.1321</v>
      </c>
    </row>
    <row r="13416" spans="1:11" x14ac:dyDescent="0.25">
      <c r="A13416" s="66"/>
      <c r="B13416" t="s">
        <v>444</v>
      </c>
      <c r="C13416" t="s">
        <v>445</v>
      </c>
      <c r="D13416" t="str">
        <f>Clef_répartition[[#This Row],[Code association]]&amp;"_"&amp;Clef_répartition[[#This Row],[Nom association]]</f>
        <v>AISGIA_Association Intercommunale du Stand des Grandes Iles d'Amont</v>
      </c>
      <c r="E13416">
        <f>COUNTIFS(D$2:D13416,Clef_répartition[[#This Row],[Code_Nom]],J$2:J13416,Clef_répartition[[#This Row],[Année]])</f>
        <v>1</v>
      </c>
      <c r="F13416">
        <f>IF(Clef_répartition[[#This Row],[Code_Nom]]=D13415,F13415-1,(COUNTIFS(Clef_répartition[Code_Nom],Clef_répartition[[#This Row],[Code_Nom]],Clef_répartition[Année],Clef_répartition[[#This Row],[Année]])))</f>
        <v>4</v>
      </c>
      <c r="G13416" t="str">
        <f>Clef_répartition[[#This Row],[Code_Nom]]&amp;"_"&amp;Clef_répartition[[#This Row],[Nombre]]&amp;"_"&amp;Clef_répartition[[#This Row],[Année]]</f>
        <v>AISGIA_Association Intercommunale du Stand des Grandes Iles d'Amont_1_2023</v>
      </c>
      <c r="H13416" s="18">
        <v>5401</v>
      </c>
      <c r="I13416" s="68" t="s">
        <v>3</v>
      </c>
      <c r="J13416" s="18">
        <v>2023</v>
      </c>
      <c r="K13416" s="65">
        <v>0.38</v>
      </c>
    </row>
    <row r="13417" spans="1:11" x14ac:dyDescent="0.25">
      <c r="A13417" s="66"/>
      <c r="B13417" t="s">
        <v>444</v>
      </c>
      <c r="C13417" t="s">
        <v>445</v>
      </c>
      <c r="D13417" t="str">
        <f>Clef_répartition[[#This Row],[Code association]]&amp;"_"&amp;Clef_répartition[[#This Row],[Nom association]]</f>
        <v>AISGIA_Association Intercommunale du Stand des Grandes Iles d'Amont</v>
      </c>
      <c r="E13417">
        <f>COUNTIFS(D$2:D13417,Clef_répartition[[#This Row],[Code_Nom]],J$2:J13417,Clef_répartition[[#This Row],[Année]])</f>
        <v>2</v>
      </c>
      <c r="F13417">
        <f>IF(Clef_répartition[[#This Row],[Code_Nom]]=D13416,F13416-1,(COUNTIFS(Clef_répartition[Code_Nom],Clef_répartition[[#This Row],[Code_Nom]],Clef_répartition[Année],Clef_répartition[[#This Row],[Année]])))</f>
        <v>3</v>
      </c>
      <c r="G13417" t="str">
        <f>Clef_répartition[[#This Row],[Code_Nom]]&amp;"_"&amp;Clef_répartition[[#This Row],[Nombre]]&amp;"_"&amp;Clef_répartition[[#This Row],[Année]]</f>
        <v>AISGIA_Association Intercommunale du Stand des Grandes Iles d'Amont_2_2023</v>
      </c>
      <c r="H13417" s="63">
        <v>5402</v>
      </c>
      <c r="I13417" s="67" t="s">
        <v>22</v>
      </c>
      <c r="J13417" s="63">
        <v>2023</v>
      </c>
      <c r="K13417" s="64">
        <v>0.3</v>
      </c>
    </row>
    <row r="13418" spans="1:11" x14ac:dyDescent="0.25">
      <c r="A13418" s="66"/>
      <c r="B13418" t="s">
        <v>444</v>
      </c>
      <c r="C13418" t="s">
        <v>445</v>
      </c>
      <c r="D13418" t="str">
        <f>Clef_répartition[[#This Row],[Code association]]&amp;"_"&amp;Clef_répartition[[#This Row],[Nom association]]</f>
        <v>AISGIA_Association Intercommunale du Stand des Grandes Iles d'Amont</v>
      </c>
      <c r="E13418">
        <f>COUNTIFS(D$2:D13418,Clef_répartition[[#This Row],[Code_Nom]],J$2:J13418,Clef_répartition[[#This Row],[Année]])</f>
        <v>3</v>
      </c>
      <c r="F13418">
        <f>IF(Clef_répartition[[#This Row],[Code_Nom]]=D13417,F13417-1,(COUNTIFS(Clef_répartition[Code_Nom],Clef_répartition[[#This Row],[Code_Nom]],Clef_répartition[Année],Clef_répartition[[#This Row],[Année]])))</f>
        <v>2</v>
      </c>
      <c r="G13418" t="str">
        <f>Clef_répartition[[#This Row],[Code_Nom]]&amp;"_"&amp;Clef_répartition[[#This Row],[Nombre]]&amp;"_"&amp;Clef_répartition[[#This Row],[Année]]</f>
        <v>AISGIA_Association Intercommunale du Stand des Grandes Iles d'Amont_3_2023</v>
      </c>
      <c r="H13418" s="18">
        <v>5409</v>
      </c>
      <c r="I13418" s="68" t="s">
        <v>198</v>
      </c>
      <c r="J13418" s="18">
        <v>2023</v>
      </c>
      <c r="K13418" s="65">
        <v>0.28000000000000003</v>
      </c>
    </row>
    <row r="13419" spans="1:11" x14ac:dyDescent="0.25">
      <c r="A13419" s="66"/>
      <c r="B13419" t="s">
        <v>444</v>
      </c>
      <c r="C13419" t="s">
        <v>445</v>
      </c>
      <c r="D13419" t="str">
        <f>Clef_répartition[[#This Row],[Code association]]&amp;"_"&amp;Clef_répartition[[#This Row],[Nom association]]</f>
        <v>AISGIA_Association Intercommunale du Stand des Grandes Iles d'Amont</v>
      </c>
      <c r="E13419">
        <f>COUNTIFS(D$2:D13419,Clef_répartition[[#This Row],[Code_Nom]],J$2:J13419,Clef_répartition[[#This Row],[Année]])</f>
        <v>4</v>
      </c>
      <c r="F13419">
        <f>IF(Clef_répartition[[#This Row],[Code_Nom]]=D13418,F13418-1,(COUNTIFS(Clef_répartition[Code_Nom],Clef_répartition[[#This Row],[Code_Nom]],Clef_répartition[Année],Clef_répartition[[#This Row],[Année]])))</f>
        <v>1</v>
      </c>
      <c r="G13419" t="str">
        <f>Clef_répartition[[#This Row],[Code_Nom]]&amp;"_"&amp;Clef_répartition[[#This Row],[Nombre]]&amp;"_"&amp;Clef_répartition[[#This Row],[Année]]</f>
        <v>AISGIA_Association Intercommunale du Stand des Grandes Iles d'Amont_4_2023</v>
      </c>
      <c r="H13419" s="63">
        <v>5415</v>
      </c>
      <c r="I13419" s="67" t="s">
        <v>300</v>
      </c>
      <c r="J13419" s="63">
        <v>2023</v>
      </c>
      <c r="K13419" s="64">
        <v>0.04</v>
      </c>
    </row>
    <row r="13420" spans="1:11" x14ac:dyDescent="0.25">
      <c r="A13420" s="66"/>
      <c r="B13420" t="s">
        <v>612</v>
      </c>
      <c r="C13420" t="s">
        <v>613</v>
      </c>
      <c r="D13420" t="str">
        <f>Clef_répartition[[#This Row],[Code association]]&amp;"_"&amp;Clef_répartition[[#This Row],[Nom association]]</f>
        <v>AISM_Association intercommunale d'amenée d'eau de la Source Mercier</v>
      </c>
      <c r="E13420">
        <f>COUNTIFS(D$2:D13420,Clef_répartition[[#This Row],[Code_Nom]],J$2:J13420,Clef_répartition[[#This Row],[Année]])</f>
        <v>1</v>
      </c>
      <c r="F13420">
        <f>IF(Clef_répartition[[#This Row],[Code_Nom]]=D13419,F13419-1,(COUNTIFS(Clef_répartition[Code_Nom],Clef_répartition[[#This Row],[Code_Nom]],Clef_répartition[Année],Clef_répartition[[#This Row],[Année]])))</f>
        <v>6</v>
      </c>
      <c r="G13420" t="str">
        <f>Clef_répartition[[#This Row],[Code_Nom]]&amp;"_"&amp;Clef_répartition[[#This Row],[Nombre]]&amp;"_"&amp;Clef_répartition[[#This Row],[Année]]</f>
        <v>AISM_Association intercommunale d'amenée d'eau de la Source Mercier_1_2023</v>
      </c>
      <c r="H13420" s="63">
        <v>5748</v>
      </c>
      <c r="I13420" s="67" t="s">
        <v>38</v>
      </c>
      <c r="J13420" s="63">
        <v>2023</v>
      </c>
      <c r="K13420" s="64">
        <v>0</v>
      </c>
    </row>
    <row r="13421" spans="1:11" x14ac:dyDescent="0.25">
      <c r="A13421" s="66"/>
      <c r="B13421" t="s">
        <v>612</v>
      </c>
      <c r="C13421" t="s">
        <v>613</v>
      </c>
      <c r="D13421" t="str">
        <f>Clef_répartition[[#This Row],[Code association]]&amp;"_"&amp;Clef_répartition[[#This Row],[Nom association]]</f>
        <v>AISM_Association intercommunale d'amenée d'eau de la Source Mercier</v>
      </c>
      <c r="E13421">
        <f>COUNTIFS(D$2:D13421,Clef_répartition[[#This Row],[Code_Nom]],J$2:J13421,Clef_répartition[[#This Row],[Année]])</f>
        <v>2</v>
      </c>
      <c r="F13421">
        <f>IF(Clef_répartition[[#This Row],[Code_Nom]]=D13420,F13420-1,(COUNTIFS(Clef_répartition[Code_Nom],Clef_répartition[[#This Row],[Code_Nom]],Clef_répartition[Année],Clef_répartition[[#This Row],[Année]])))</f>
        <v>5</v>
      </c>
      <c r="G13421" t="str">
        <f>Clef_répartition[[#This Row],[Code_Nom]]&amp;"_"&amp;Clef_répartition[[#This Row],[Nombre]]&amp;"_"&amp;Clef_répartition[[#This Row],[Année]]</f>
        <v>AISM_Association intercommunale d'amenée d'eau de la Source Mercier_2_2023</v>
      </c>
      <c r="H13421" s="18">
        <v>5741</v>
      </c>
      <c r="I13421" s="68" t="s">
        <v>144</v>
      </c>
      <c r="J13421" s="18">
        <v>2023</v>
      </c>
      <c r="K13421" s="65">
        <v>0</v>
      </c>
    </row>
    <row r="13422" spans="1:11" x14ac:dyDescent="0.25">
      <c r="A13422" s="66"/>
      <c r="B13422" t="s">
        <v>612</v>
      </c>
      <c r="C13422" t="s">
        <v>613</v>
      </c>
      <c r="D13422" t="str">
        <f>Clef_répartition[[#This Row],[Code association]]&amp;"_"&amp;Clef_répartition[[#This Row],[Nom association]]</f>
        <v>AISM_Association intercommunale d'amenée d'eau de la Source Mercier</v>
      </c>
      <c r="E13422">
        <f>COUNTIFS(D$2:D13422,Clef_répartition[[#This Row],[Code_Nom]],J$2:J13422,Clef_répartition[[#This Row],[Année]])</f>
        <v>3</v>
      </c>
      <c r="F13422">
        <f>IF(Clef_répartition[[#This Row],[Code_Nom]]=D13421,F13421-1,(COUNTIFS(Clef_répartition[Code_Nom],Clef_répartition[[#This Row],[Code_Nom]],Clef_répartition[Année],Clef_répartition[[#This Row],[Année]])))</f>
        <v>4</v>
      </c>
      <c r="G13422" t="str">
        <f>Clef_répartition[[#This Row],[Code_Nom]]&amp;"_"&amp;Clef_répartition[[#This Row],[Nombre]]&amp;"_"&amp;Clef_répartition[[#This Row],[Année]]</f>
        <v>AISM_Association intercommunale d'amenée d'eau de la Source Mercier_3_2023</v>
      </c>
      <c r="H13422" s="18">
        <v>5750</v>
      </c>
      <c r="I13422" s="68" t="s">
        <v>158</v>
      </c>
      <c r="J13422" s="18">
        <v>2023</v>
      </c>
      <c r="K13422" s="65">
        <v>0</v>
      </c>
    </row>
    <row r="13423" spans="1:11" x14ac:dyDescent="0.25">
      <c r="A13423" s="66"/>
      <c r="B13423" t="s">
        <v>612</v>
      </c>
      <c r="C13423" t="s">
        <v>613</v>
      </c>
      <c r="D13423" t="str">
        <f>Clef_répartition[[#This Row],[Code association]]&amp;"_"&amp;Clef_répartition[[#This Row],[Nom association]]</f>
        <v>AISM_Association intercommunale d'amenée d'eau de la Source Mercier</v>
      </c>
      <c r="E13423">
        <f>COUNTIFS(D$2:D13423,Clef_répartition[[#This Row],[Code_Nom]],J$2:J13423,Clef_répartition[[#This Row],[Année]])</f>
        <v>4</v>
      </c>
      <c r="F13423">
        <f>IF(Clef_répartition[[#This Row],[Code_Nom]]=D13422,F13422-1,(COUNTIFS(Clef_répartition[Code_Nom],Clef_répartition[[#This Row],[Code_Nom]],Clef_répartition[Année],Clef_répartition[[#This Row],[Année]])))</f>
        <v>3</v>
      </c>
      <c r="G13423" t="str">
        <f>Clef_répartition[[#This Row],[Code_Nom]]&amp;"_"&amp;Clef_répartition[[#This Row],[Nombre]]&amp;"_"&amp;Clef_répartition[[#This Row],[Année]]</f>
        <v>AISM_Association intercommunale d'amenée d'eau de la Source Mercier_4_2023</v>
      </c>
      <c r="H13423" s="63">
        <v>5755</v>
      </c>
      <c r="I13423" s="67" t="s">
        <v>160</v>
      </c>
      <c r="J13423" s="63">
        <v>2023</v>
      </c>
      <c r="K13423" s="64">
        <v>0</v>
      </c>
    </row>
    <row r="13424" spans="1:11" x14ac:dyDescent="0.25">
      <c r="A13424" s="66"/>
      <c r="B13424" t="s">
        <v>612</v>
      </c>
      <c r="C13424" t="s">
        <v>613</v>
      </c>
      <c r="D13424" t="str">
        <f>Clef_répartition[[#This Row],[Code association]]&amp;"_"&amp;Clef_répartition[[#This Row],[Nom association]]</f>
        <v>AISM_Association intercommunale d'amenée d'eau de la Source Mercier</v>
      </c>
      <c r="E13424">
        <f>COUNTIFS(D$2:D13424,Clef_répartition[[#This Row],[Code_Nom]],J$2:J13424,Clef_répartition[[#This Row],[Année]])</f>
        <v>5</v>
      </c>
      <c r="F13424">
        <f>IF(Clef_répartition[[#This Row],[Code_Nom]]=D13423,F13423-1,(COUNTIFS(Clef_répartition[Code_Nom],Clef_répartition[[#This Row],[Code_Nom]],Clef_répartition[Année],Clef_répartition[[#This Row],[Année]])))</f>
        <v>2</v>
      </c>
      <c r="G13424" t="str">
        <f>Clef_répartition[[#This Row],[Code_Nom]]&amp;"_"&amp;Clef_répartition[[#This Row],[Nombre]]&amp;"_"&amp;Clef_répartition[[#This Row],[Année]]</f>
        <v>AISM_Association intercommunale d'amenée d'eau de la Source Mercier_5_2023</v>
      </c>
      <c r="H13424" s="18">
        <v>5759</v>
      </c>
      <c r="I13424" s="68" t="s">
        <v>220</v>
      </c>
      <c r="J13424" s="18">
        <v>2023</v>
      </c>
      <c r="K13424" s="65">
        <v>0</v>
      </c>
    </row>
    <row r="13425" spans="1:11" x14ac:dyDescent="0.25">
      <c r="A13425" s="66"/>
      <c r="B13425" t="s">
        <v>612</v>
      </c>
      <c r="C13425" t="s">
        <v>613</v>
      </c>
      <c r="D13425" t="str">
        <f>Clef_répartition[[#This Row],[Code association]]&amp;"_"&amp;Clef_répartition[[#This Row],[Nom association]]</f>
        <v>AISM_Association intercommunale d'amenée d'eau de la Source Mercier</v>
      </c>
      <c r="E13425">
        <f>COUNTIFS(D$2:D13425,Clef_répartition[[#This Row],[Code_Nom]],J$2:J13425,Clef_répartition[[#This Row],[Année]])</f>
        <v>6</v>
      </c>
      <c r="F13425">
        <f>IF(Clef_répartition[[#This Row],[Code_Nom]]=D13424,F13424-1,(COUNTIFS(Clef_répartition[Code_Nom],Clef_répartition[[#This Row],[Code_Nom]],Clef_répartition[Année],Clef_répartition[[#This Row],[Année]])))</f>
        <v>1</v>
      </c>
      <c r="G13425" t="str">
        <f>Clef_répartition[[#This Row],[Code_Nom]]&amp;"_"&amp;Clef_répartition[[#This Row],[Nombre]]&amp;"_"&amp;Clef_répartition[[#This Row],[Année]]</f>
        <v>AISM_Association intercommunale d'amenée d'eau de la Source Mercier_6_2023</v>
      </c>
      <c r="H13425" s="63">
        <v>5762</v>
      </c>
      <c r="I13425" s="67" t="s">
        <v>253</v>
      </c>
      <c r="J13425" s="63">
        <v>2023</v>
      </c>
      <c r="K13425" s="64">
        <v>0</v>
      </c>
    </row>
    <row r="13426" spans="1:11" x14ac:dyDescent="0.25">
      <c r="A13426" s="66"/>
      <c r="B13426" t="s">
        <v>551</v>
      </c>
      <c r="C13426" t="s">
        <v>552</v>
      </c>
      <c r="D13426" t="str">
        <f>Clef_répartition[[#This Row],[Code association]]&amp;"_"&amp;Clef_répartition[[#This Row],[Nom association]]</f>
        <v>AISMLE_Association Intercommunale Scolaire de Moudon-Lucens et Environs</v>
      </c>
      <c r="E13426">
        <f>COUNTIFS(D$2:D13426,Clef_répartition[[#This Row],[Code_Nom]],J$2:J13426,Clef_répartition[[#This Row],[Année]])</f>
        <v>1</v>
      </c>
      <c r="F13426">
        <f>IF(Clef_répartition[[#This Row],[Code_Nom]]=D13425,F13425-1,(COUNTIFS(Clef_répartition[Code_Nom],Clef_répartition[[#This Row],[Code_Nom]],Clef_répartition[Année],Clef_répartition[[#This Row],[Année]])))</f>
        <v>11</v>
      </c>
      <c r="G13426" t="str">
        <f>Clef_répartition[[#This Row],[Code_Nom]]&amp;"_"&amp;Clef_répartition[[#This Row],[Nombre]]&amp;"_"&amp;Clef_répartition[[#This Row],[Année]]</f>
        <v>AISMLE_Association Intercommunale Scolaire de Moudon-Lucens et Environs_1_2023</v>
      </c>
      <c r="H13426" s="18">
        <v>5663</v>
      </c>
      <c r="I13426" s="68" t="s">
        <v>45</v>
      </c>
      <c r="J13426" s="18">
        <v>2023</v>
      </c>
      <c r="K13426" s="65">
        <v>1.9800000000000002E-2</v>
      </c>
    </row>
    <row r="13427" spans="1:11" x14ac:dyDescent="0.25">
      <c r="A13427" s="66"/>
      <c r="B13427" t="s">
        <v>551</v>
      </c>
      <c r="C13427" t="s">
        <v>552</v>
      </c>
      <c r="D13427" t="str">
        <f>Clef_répartition[[#This Row],[Code association]]&amp;"_"&amp;Clef_répartition[[#This Row],[Nom association]]</f>
        <v>AISMLE_Association Intercommunale Scolaire de Moudon-Lucens et Environs</v>
      </c>
      <c r="E13427">
        <f>COUNTIFS(D$2:D13427,Clef_répartition[[#This Row],[Code_Nom]],J$2:J13427,Clef_répartition[[#This Row],[Année]])</f>
        <v>2</v>
      </c>
      <c r="F13427">
        <f>IF(Clef_répartition[[#This Row],[Code_Nom]]=D13426,F13426-1,(COUNTIFS(Clef_répartition[Code_Nom],Clef_répartition[[#This Row],[Code_Nom]],Clef_répartition[Année],Clef_répartition[[#This Row],[Année]])))</f>
        <v>10</v>
      </c>
      <c r="G13427" t="str">
        <f>Clef_répartition[[#This Row],[Code_Nom]]&amp;"_"&amp;Clef_répartition[[#This Row],[Nombre]]&amp;"_"&amp;Clef_répartition[[#This Row],[Année]]</f>
        <v>AISMLE_Association Intercommunale Scolaire de Moudon-Lucens et Environs_2_2023</v>
      </c>
      <c r="H13427" s="63">
        <v>5665</v>
      </c>
      <c r="I13427" s="67" t="s">
        <v>57</v>
      </c>
      <c r="J13427" s="63">
        <v>2023</v>
      </c>
      <c r="K13427" s="64">
        <v>1.5599999999999999E-2</v>
      </c>
    </row>
    <row r="13428" spans="1:11" x14ac:dyDescent="0.25">
      <c r="A13428" s="66"/>
      <c r="B13428" t="s">
        <v>551</v>
      </c>
      <c r="C13428" t="s">
        <v>552</v>
      </c>
      <c r="D13428" t="str">
        <f>Clef_répartition[[#This Row],[Code association]]&amp;"_"&amp;Clef_répartition[[#This Row],[Nom association]]</f>
        <v>AISMLE_Association Intercommunale Scolaire de Moudon-Lucens et Environs</v>
      </c>
      <c r="E13428">
        <f>COUNTIFS(D$2:D13428,Clef_répartition[[#This Row],[Code_Nom]],J$2:J13428,Clef_répartition[[#This Row],[Année]])</f>
        <v>3</v>
      </c>
      <c r="F13428">
        <f>IF(Clef_répartition[[#This Row],[Code_Nom]]=D13427,F13427-1,(COUNTIFS(Clef_répartition[Code_Nom],Clef_répartition[[#This Row],[Code_Nom]],Clef_répartition[Année],Clef_répartition[[#This Row],[Année]])))</f>
        <v>9</v>
      </c>
      <c r="G13428" t="str">
        <f>Clef_répartition[[#This Row],[Code_Nom]]&amp;"_"&amp;Clef_répartition[[#This Row],[Nombre]]&amp;"_"&amp;Clef_répartition[[#This Row],[Année]]</f>
        <v>AISMLE_Association Intercommunale Scolaire de Moudon-Lucens et Environs_3_2023</v>
      </c>
      <c r="H13428" s="18">
        <v>5669</v>
      </c>
      <c r="I13428" s="68" t="s">
        <v>89</v>
      </c>
      <c r="J13428" s="18">
        <v>2023</v>
      </c>
      <c r="K13428" s="65">
        <v>2.1600000000000001E-2</v>
      </c>
    </row>
    <row r="13429" spans="1:11" x14ac:dyDescent="0.25">
      <c r="A13429" s="66"/>
      <c r="B13429" t="s">
        <v>551</v>
      </c>
      <c r="C13429" t="s">
        <v>552</v>
      </c>
      <c r="D13429" t="str">
        <f>Clef_répartition[[#This Row],[Code association]]&amp;"_"&amp;Clef_répartition[[#This Row],[Nom association]]</f>
        <v>AISMLE_Association Intercommunale Scolaire de Moudon-Lucens et Environs</v>
      </c>
      <c r="E13429">
        <f>COUNTIFS(D$2:D13429,Clef_répartition[[#This Row],[Code_Nom]],J$2:J13429,Clef_répartition[[#This Row],[Année]])</f>
        <v>4</v>
      </c>
      <c r="F13429">
        <f>IF(Clef_répartition[[#This Row],[Code_Nom]]=D13428,F13428-1,(COUNTIFS(Clef_répartition[Code_Nom],Clef_répartition[[#This Row],[Code_Nom]],Clef_répartition[Année],Clef_répartition[[#This Row],[Année]])))</f>
        <v>8</v>
      </c>
      <c r="G13429" t="str">
        <f>Clef_répartition[[#This Row],[Code_Nom]]&amp;"_"&amp;Clef_répartition[[#This Row],[Nombre]]&amp;"_"&amp;Clef_répartition[[#This Row],[Année]]</f>
        <v>AISMLE_Association Intercommunale Scolaire de Moudon-Lucens et Environs_4_2023</v>
      </c>
      <c r="H13429" s="63">
        <v>5671</v>
      </c>
      <c r="I13429" s="67" t="s">
        <v>95</v>
      </c>
      <c r="J13429" s="63">
        <v>2023</v>
      </c>
      <c r="K13429" s="64">
        <v>1.7500000000000002E-2</v>
      </c>
    </row>
    <row r="13430" spans="1:11" x14ac:dyDescent="0.25">
      <c r="A13430" s="66"/>
      <c r="B13430" t="s">
        <v>551</v>
      </c>
      <c r="C13430" t="s">
        <v>552</v>
      </c>
      <c r="D13430" t="str">
        <f>Clef_répartition[[#This Row],[Code association]]&amp;"_"&amp;Clef_répartition[[#This Row],[Nom association]]</f>
        <v>AISMLE_Association Intercommunale Scolaire de Moudon-Lucens et Environs</v>
      </c>
      <c r="E13430">
        <f>COUNTIFS(D$2:D13430,Clef_répartition[[#This Row],[Code_Nom]],J$2:J13430,Clef_répartition[[#This Row],[Année]])</f>
        <v>5</v>
      </c>
      <c r="F13430">
        <f>IF(Clef_répartition[[#This Row],[Code_Nom]]=D13429,F13429-1,(COUNTIFS(Clef_répartition[Code_Nom],Clef_répartition[[#This Row],[Code_Nom]],Clef_répartition[Année],Clef_répartition[[#This Row],[Année]])))</f>
        <v>7</v>
      </c>
      <c r="G13430" t="str">
        <f>Clef_répartition[[#This Row],[Code_Nom]]&amp;"_"&amp;Clef_répartition[[#This Row],[Nombre]]&amp;"_"&amp;Clef_répartition[[#This Row],[Année]]</f>
        <v>AISMLE_Association Intercommunale Scolaire de Moudon-Lucens et Environs_5_2023</v>
      </c>
      <c r="H13430" s="18">
        <v>5673</v>
      </c>
      <c r="I13430" s="68" t="s">
        <v>137</v>
      </c>
      <c r="J13430" s="18">
        <v>2023</v>
      </c>
      <c r="K13430" s="65">
        <v>2.4199999999999999E-2</v>
      </c>
    </row>
    <row r="13431" spans="1:11" x14ac:dyDescent="0.25">
      <c r="A13431" s="66"/>
      <c r="B13431" t="s">
        <v>551</v>
      </c>
      <c r="C13431" t="s">
        <v>552</v>
      </c>
      <c r="D13431" t="str">
        <f>Clef_répartition[[#This Row],[Code association]]&amp;"_"&amp;Clef_répartition[[#This Row],[Nom association]]</f>
        <v>AISMLE_Association Intercommunale Scolaire de Moudon-Lucens et Environs</v>
      </c>
      <c r="E13431">
        <f>COUNTIFS(D$2:D13431,Clef_répartition[[#This Row],[Code_Nom]],J$2:J13431,Clef_répartition[[#This Row],[Année]])</f>
        <v>6</v>
      </c>
      <c r="F13431">
        <f>IF(Clef_répartition[[#This Row],[Code_Nom]]=D13430,F13430-1,(COUNTIFS(Clef_répartition[Code_Nom],Clef_répartition[[#This Row],[Code_Nom]],Clef_répartition[Année],Clef_répartition[[#This Row],[Année]])))</f>
        <v>6</v>
      </c>
      <c r="G13431" t="str">
        <f>Clef_répartition[[#This Row],[Code_Nom]]&amp;"_"&amp;Clef_répartition[[#This Row],[Nombre]]&amp;"_"&amp;Clef_répartition[[#This Row],[Année]]</f>
        <v>AISMLE_Association Intercommunale Scolaire de Moudon-Lucens et Environs_6_2023</v>
      </c>
      <c r="H13431" s="63">
        <v>5674</v>
      </c>
      <c r="I13431" s="67" t="s">
        <v>163</v>
      </c>
      <c r="J13431" s="63">
        <v>2023</v>
      </c>
      <c r="K13431" s="64">
        <v>8.9999999999999993E-3</v>
      </c>
    </row>
    <row r="13432" spans="1:11" x14ac:dyDescent="0.25">
      <c r="A13432" s="66"/>
      <c r="B13432" t="s">
        <v>551</v>
      </c>
      <c r="C13432" t="s">
        <v>552</v>
      </c>
      <c r="D13432" t="str">
        <f>Clef_répartition[[#This Row],[Code association]]&amp;"_"&amp;Clef_répartition[[#This Row],[Nom association]]</f>
        <v>AISMLE_Association Intercommunale Scolaire de Moudon-Lucens et Environs</v>
      </c>
      <c r="E13432">
        <f>COUNTIFS(D$2:D13432,Clef_répartition[[#This Row],[Code_Nom]],J$2:J13432,Clef_répartition[[#This Row],[Année]])</f>
        <v>7</v>
      </c>
      <c r="F13432">
        <f>IF(Clef_répartition[[#This Row],[Code_Nom]]=D13431,F13431-1,(COUNTIFS(Clef_répartition[Code_Nom],Clef_répartition[[#This Row],[Code_Nom]],Clef_répartition[Année],Clef_répartition[[#This Row],[Année]])))</f>
        <v>5</v>
      </c>
      <c r="G13432" t="str">
        <f>Clef_répartition[[#This Row],[Code_Nom]]&amp;"_"&amp;Clef_répartition[[#This Row],[Nombre]]&amp;"_"&amp;Clef_répartition[[#This Row],[Année]]</f>
        <v>AISMLE_Association Intercommunale Scolaire de Moudon-Lucens et Environs_7_2023</v>
      </c>
      <c r="H13432" s="18">
        <v>5675</v>
      </c>
      <c r="I13432" s="68" t="s">
        <v>164</v>
      </c>
      <c r="J13432" s="18">
        <v>2023</v>
      </c>
      <c r="K13432" s="65">
        <v>0.36409999999999998</v>
      </c>
    </row>
    <row r="13433" spans="1:11" x14ac:dyDescent="0.25">
      <c r="A13433" s="66"/>
      <c r="B13433" t="s">
        <v>551</v>
      </c>
      <c r="C13433" t="s">
        <v>552</v>
      </c>
      <c r="D13433" t="str">
        <f>Clef_répartition[[#This Row],[Code association]]&amp;"_"&amp;Clef_répartition[[#This Row],[Nom association]]</f>
        <v>AISMLE_Association Intercommunale Scolaire de Moudon-Lucens et Environs</v>
      </c>
      <c r="E13433">
        <f>COUNTIFS(D$2:D13433,Clef_répartition[[#This Row],[Code_Nom]],J$2:J13433,Clef_répartition[[#This Row],[Année]])</f>
        <v>8</v>
      </c>
      <c r="F13433">
        <f>IF(Clef_répartition[[#This Row],[Code_Nom]]=D13432,F13432-1,(COUNTIFS(Clef_répartition[Code_Nom],Clef_répartition[[#This Row],[Code_Nom]],Clef_répartition[Année],Clef_répartition[[#This Row],[Année]])))</f>
        <v>4</v>
      </c>
      <c r="G13433" t="str">
        <f>Clef_répartition[[#This Row],[Code_Nom]]&amp;"_"&amp;Clef_répartition[[#This Row],[Nombre]]&amp;"_"&amp;Clef_répartition[[#This Row],[Année]]</f>
        <v>AISMLE_Association Intercommunale Scolaire de Moudon-Lucens et Environs_8_2023</v>
      </c>
      <c r="H13433" s="63">
        <v>5678</v>
      </c>
      <c r="I13433" s="67" t="s">
        <v>192</v>
      </c>
      <c r="J13433" s="63">
        <v>2023</v>
      </c>
      <c r="K13433" s="64">
        <v>0.49740000000000001</v>
      </c>
    </row>
    <row r="13434" spans="1:11" x14ac:dyDescent="0.25">
      <c r="A13434" s="66"/>
      <c r="B13434" t="s">
        <v>551</v>
      </c>
      <c r="C13434" t="s">
        <v>552</v>
      </c>
      <c r="D13434" t="str">
        <f>Clef_répartition[[#This Row],[Code association]]&amp;"_"&amp;Clef_répartition[[#This Row],[Nom association]]</f>
        <v>AISMLE_Association Intercommunale Scolaire de Moudon-Lucens et Environs</v>
      </c>
      <c r="E13434">
        <f>COUNTIFS(D$2:D13434,Clef_répartition[[#This Row],[Code_Nom]],J$2:J13434,Clef_répartition[[#This Row],[Année]])</f>
        <v>9</v>
      </c>
      <c r="F13434">
        <f>IF(Clef_répartition[[#This Row],[Code_Nom]]=D13433,F13433-1,(COUNTIFS(Clef_répartition[Code_Nom],Clef_répartition[[#This Row],[Code_Nom]],Clef_répartition[Année],Clef_répartition[[#This Row],[Année]])))</f>
        <v>3</v>
      </c>
      <c r="G13434" t="str">
        <f>Clef_répartition[[#This Row],[Code_Nom]]&amp;"_"&amp;Clef_répartition[[#This Row],[Nombre]]&amp;"_"&amp;Clef_répartition[[#This Row],[Année]]</f>
        <v>AISMLE_Association Intercommunale Scolaire de Moudon-Lucens et Environs_9_2023</v>
      </c>
      <c r="H13434" s="18">
        <v>5683</v>
      </c>
      <c r="I13434" s="68" t="s">
        <v>222</v>
      </c>
      <c r="J13434" s="18">
        <v>2023</v>
      </c>
      <c r="K13434" s="65">
        <v>1.7399999999999999E-2</v>
      </c>
    </row>
    <row r="13435" spans="1:11" x14ac:dyDescent="0.25">
      <c r="A13435" s="66"/>
      <c r="B13435" t="s">
        <v>551</v>
      </c>
      <c r="C13435" t="s">
        <v>552</v>
      </c>
      <c r="D13435" t="str">
        <f>Clef_répartition[[#This Row],[Code association]]&amp;"_"&amp;Clef_répartition[[#This Row],[Nom association]]</f>
        <v>AISMLE_Association Intercommunale Scolaire de Moudon-Lucens et Environs</v>
      </c>
      <c r="E13435">
        <f>COUNTIFS(D$2:D13435,Clef_répartition[[#This Row],[Code_Nom]],J$2:J13435,Clef_répartition[[#This Row],[Année]])</f>
        <v>10</v>
      </c>
      <c r="F13435">
        <f>IF(Clef_répartition[[#This Row],[Code_Nom]]=D13434,F13434-1,(COUNTIFS(Clef_répartition[Code_Nom],Clef_répartition[[#This Row],[Code_Nom]],Clef_répartition[Année],Clef_répartition[[#This Row],[Année]])))</f>
        <v>2</v>
      </c>
      <c r="G13435" t="str">
        <f>Clef_répartition[[#This Row],[Code_Nom]]&amp;"_"&amp;Clef_répartition[[#This Row],[Nombre]]&amp;"_"&amp;Clef_répartition[[#This Row],[Année]]</f>
        <v>AISMLE_Association Intercommunale Scolaire de Moudon-Lucens et Environs_10_2023</v>
      </c>
      <c r="H13435" s="63">
        <v>5684</v>
      </c>
      <c r="I13435" s="67" t="s">
        <v>237</v>
      </c>
      <c r="J13435" s="63">
        <v>2023</v>
      </c>
      <c r="K13435" s="64">
        <v>5.0000000000000001E-3</v>
      </c>
    </row>
    <row r="13436" spans="1:11" x14ac:dyDescent="0.25">
      <c r="A13436" s="66"/>
      <c r="B13436" t="s">
        <v>551</v>
      </c>
      <c r="C13436" t="s">
        <v>552</v>
      </c>
      <c r="D13436" t="str">
        <f>Clef_répartition[[#This Row],[Code association]]&amp;"_"&amp;Clef_répartition[[#This Row],[Nom association]]</f>
        <v>AISMLE_Association Intercommunale Scolaire de Moudon-Lucens et Environs</v>
      </c>
      <c r="E13436">
        <f>COUNTIFS(D$2:D13436,Clef_répartition[[#This Row],[Code_Nom]],J$2:J13436,Clef_répartition[[#This Row],[Année]])</f>
        <v>11</v>
      </c>
      <c r="F13436">
        <f>IF(Clef_répartition[[#This Row],[Code_Nom]]=D13435,F13435-1,(COUNTIFS(Clef_répartition[Code_Nom],Clef_répartition[[#This Row],[Code_Nom]],Clef_répartition[Année],Clef_répartition[[#This Row],[Année]])))</f>
        <v>1</v>
      </c>
      <c r="G13436" t="str">
        <f>Clef_répartition[[#This Row],[Code_Nom]]&amp;"_"&amp;Clef_répartition[[#This Row],[Nombre]]&amp;"_"&amp;Clef_répartition[[#This Row],[Année]]</f>
        <v>AISMLE_Association Intercommunale Scolaire de Moudon-Lucens et Environs_11_2023</v>
      </c>
      <c r="H13436" s="18">
        <v>5690</v>
      </c>
      <c r="I13436" s="68" t="s">
        <v>281</v>
      </c>
      <c r="J13436" s="18">
        <v>2023</v>
      </c>
      <c r="K13436" s="65">
        <v>8.3999999999999995E-3</v>
      </c>
    </row>
    <row r="13437" spans="1:11" x14ac:dyDescent="0.25">
      <c r="A13437" s="66"/>
      <c r="B13437" t="s">
        <v>475</v>
      </c>
      <c r="C13437" t="s">
        <v>476</v>
      </c>
      <c r="D13437" t="str">
        <f>Clef_répartition[[#This Row],[Code association]]&amp;"_"&amp;Clef_répartition[[#This Row],[Nom association]]</f>
        <v>AISOL_Association intercommunale scolaire des Ormonts et Leysin</v>
      </c>
      <c r="E13437">
        <f>COUNTIFS(D$2:D13437,Clef_répartition[[#This Row],[Code_Nom]],J$2:J13437,Clef_répartition[[#This Row],[Année]])</f>
        <v>1</v>
      </c>
      <c r="F13437">
        <f>IF(Clef_répartition[[#This Row],[Code_Nom]]=D13436,F13436-1,(COUNTIFS(Clef_répartition[Code_Nom],Clef_répartition[[#This Row],[Code_Nom]],Clef_répartition[Année],Clef_répartition[[#This Row],[Année]])))</f>
        <v>3</v>
      </c>
      <c r="G13437" t="str">
        <f>Clef_répartition[[#This Row],[Code_Nom]]&amp;"_"&amp;Clef_répartition[[#This Row],[Nombre]]&amp;"_"&amp;Clef_répartition[[#This Row],[Année]]</f>
        <v>AISOL_Association intercommunale scolaire des Ormonts et Leysin_1_2023</v>
      </c>
      <c r="H13437" s="63">
        <v>5407</v>
      </c>
      <c r="I13437" s="67" t="s">
        <v>159</v>
      </c>
      <c r="J13437" s="63">
        <v>2023</v>
      </c>
      <c r="K13437" s="64">
        <v>0.58979999999999999</v>
      </c>
    </row>
    <row r="13438" spans="1:11" x14ac:dyDescent="0.25">
      <c r="A13438" s="66"/>
      <c r="B13438" t="s">
        <v>475</v>
      </c>
      <c r="C13438" t="s">
        <v>476</v>
      </c>
      <c r="D13438" t="str">
        <f>Clef_répartition[[#This Row],[Code association]]&amp;"_"&amp;Clef_répartition[[#This Row],[Nom association]]</f>
        <v>AISOL_Association intercommunale scolaire des Ormonts et Leysin</v>
      </c>
      <c r="E13438">
        <f>COUNTIFS(D$2:D13438,Clef_répartition[[#This Row],[Code_Nom]],J$2:J13438,Clef_répartition[[#This Row],[Année]])</f>
        <v>2</v>
      </c>
      <c r="F13438">
        <f>IF(Clef_répartition[[#This Row],[Code_Nom]]=D13437,F13437-1,(COUNTIFS(Clef_répartition[Code_Nom],Clef_répartition[[#This Row],[Code_Nom]],Clef_répartition[Année],Clef_répartition[[#This Row],[Année]])))</f>
        <v>2</v>
      </c>
      <c r="G13438" t="str">
        <f>Clef_répartition[[#This Row],[Code_Nom]]&amp;"_"&amp;Clef_répartition[[#This Row],[Nombre]]&amp;"_"&amp;Clef_répartition[[#This Row],[Année]]</f>
        <v>AISOL_Association intercommunale scolaire des Ormonts et Leysin_2_2023</v>
      </c>
      <c r="H13438" s="18">
        <v>5410</v>
      </c>
      <c r="I13438" s="68" t="s">
        <v>203</v>
      </c>
      <c r="J13438" s="18">
        <v>2023</v>
      </c>
      <c r="K13438" s="65">
        <v>0.18559999999999999</v>
      </c>
    </row>
    <row r="13439" spans="1:11" x14ac:dyDescent="0.25">
      <c r="A13439" s="66"/>
      <c r="B13439" t="s">
        <v>475</v>
      </c>
      <c r="C13439" t="s">
        <v>476</v>
      </c>
      <c r="D13439" t="str">
        <f>Clef_répartition[[#This Row],[Code association]]&amp;"_"&amp;Clef_répartition[[#This Row],[Nom association]]</f>
        <v>AISOL_Association intercommunale scolaire des Ormonts et Leysin</v>
      </c>
      <c r="E13439">
        <f>COUNTIFS(D$2:D13439,Clef_répartition[[#This Row],[Code_Nom]],J$2:J13439,Clef_répartition[[#This Row],[Année]])</f>
        <v>3</v>
      </c>
      <c r="F13439">
        <f>IF(Clef_répartition[[#This Row],[Code_Nom]]=D13438,F13438-1,(COUNTIFS(Clef_répartition[Code_Nom],Clef_répartition[[#This Row],[Code_Nom]],Clef_répartition[Année],Clef_répartition[[#This Row],[Année]])))</f>
        <v>1</v>
      </c>
      <c r="G13439" t="str">
        <f>Clef_répartition[[#This Row],[Code_Nom]]&amp;"_"&amp;Clef_répartition[[#This Row],[Nombre]]&amp;"_"&amp;Clef_répartition[[#This Row],[Année]]</f>
        <v>AISOL_Association intercommunale scolaire des Ormonts et Leysin_3_2023</v>
      </c>
      <c r="H13439" s="63">
        <v>5411</v>
      </c>
      <c r="I13439" s="67" t="s">
        <v>204</v>
      </c>
      <c r="J13439" s="63">
        <v>2023</v>
      </c>
      <c r="K13439" s="64">
        <v>0.22459999999999999</v>
      </c>
    </row>
    <row r="13440" spans="1:11" x14ac:dyDescent="0.25">
      <c r="A13440" s="66"/>
      <c r="B13440" t="s">
        <v>565</v>
      </c>
      <c r="C13440" t="s">
        <v>566</v>
      </c>
      <c r="D13440" t="str">
        <f>Clef_répartition[[#This Row],[Code association]]&amp;"_"&amp;Clef_répartition[[#This Row],[Nom association]]</f>
        <v>AIVB_Association intercommunale du Vallon de la Baumine</v>
      </c>
      <c r="E13440">
        <f>COUNTIFS(D$2:D13440,Clef_répartition[[#This Row],[Code_Nom]],J$2:J13440,Clef_répartition[[#This Row],[Année]])</f>
        <v>1</v>
      </c>
      <c r="F13440">
        <f>IF(Clef_répartition[[#This Row],[Code_Nom]]=D13439,F13439-1,(COUNTIFS(Clef_répartition[Code_Nom],Clef_répartition[[#This Row],[Code_Nom]],Clef_répartition[Année],Clef_répartition[[#This Row],[Année]])))</f>
        <v>3</v>
      </c>
      <c r="G13440" t="str">
        <f>Clef_répartition[[#This Row],[Code_Nom]]&amp;"_"&amp;Clef_répartition[[#This Row],[Nombre]]&amp;"_"&amp;Clef_répartition[[#This Row],[Année]]</f>
        <v>AIVB_Association intercommunale du Vallon de la Baumine_1_2023</v>
      </c>
      <c r="H13440" s="18">
        <v>5745</v>
      </c>
      <c r="I13440" s="68" t="s">
        <v>14</v>
      </c>
      <c r="J13440" s="18">
        <v>2023</v>
      </c>
      <c r="K13440" s="65">
        <v>0</v>
      </c>
    </row>
    <row r="13441" spans="1:11" x14ac:dyDescent="0.25">
      <c r="A13441" s="66"/>
      <c r="B13441" t="s">
        <v>565</v>
      </c>
      <c r="C13441" t="s">
        <v>566</v>
      </c>
      <c r="D13441" t="str">
        <f>Clef_répartition[[#This Row],[Code association]]&amp;"_"&amp;Clef_répartition[[#This Row],[Nom association]]</f>
        <v>AIVB_Association intercommunale du Vallon de la Baumine</v>
      </c>
      <c r="E13441">
        <f>COUNTIFS(D$2:D13441,Clef_répartition[[#This Row],[Code_Nom]],J$2:J13441,Clef_répartition[[#This Row],[Année]])</f>
        <v>2</v>
      </c>
      <c r="F13441">
        <f>IF(Clef_répartition[[#This Row],[Code_Nom]]=D13440,F13440-1,(COUNTIFS(Clef_répartition[Code_Nom],Clef_répartition[[#This Row],[Code_Nom]],Clef_répartition[Année],Clef_répartition[[#This Row],[Année]])))</f>
        <v>2</v>
      </c>
      <c r="G13441" t="str">
        <f>Clef_répartition[[#This Row],[Code_Nom]]&amp;"_"&amp;Clef_répartition[[#This Row],[Nombre]]&amp;"_"&amp;Clef_répartition[[#This Row],[Année]]</f>
        <v>AIVB_Association intercommunale du Vallon de la Baumine_2_2023</v>
      </c>
      <c r="H13441" s="18">
        <v>5905</v>
      </c>
      <c r="I13441" s="68" t="s">
        <v>49</v>
      </c>
      <c r="J13441" s="18">
        <v>2023</v>
      </c>
      <c r="K13441" s="65">
        <v>0</v>
      </c>
    </row>
    <row r="13442" spans="1:11" x14ac:dyDescent="0.25">
      <c r="A13442" s="66"/>
      <c r="B13442" t="s">
        <v>565</v>
      </c>
      <c r="C13442" t="s">
        <v>566</v>
      </c>
      <c r="D13442" t="str">
        <f>Clef_répartition[[#This Row],[Code association]]&amp;"_"&amp;Clef_répartition[[#This Row],[Nom association]]</f>
        <v>AIVB_Association intercommunale du Vallon de la Baumine</v>
      </c>
      <c r="E13442">
        <f>COUNTIFS(D$2:D13442,Clef_répartition[[#This Row],[Code_Nom]],J$2:J13442,Clef_répartition[[#This Row],[Année]])</f>
        <v>3</v>
      </c>
      <c r="F13442">
        <f>IF(Clef_répartition[[#This Row],[Code_Nom]]=D13441,F13441-1,(COUNTIFS(Clef_répartition[Code_Nom],Clef_répartition[[#This Row],[Code_Nom]],Clef_répartition[Année],Clef_répartition[[#This Row],[Année]])))</f>
        <v>1</v>
      </c>
      <c r="G13442" t="str">
        <f>Clef_répartition[[#This Row],[Code_Nom]]&amp;"_"&amp;Clef_répartition[[#This Row],[Nombre]]&amp;"_"&amp;Clef_répartition[[#This Row],[Année]]</f>
        <v>AIVB_Association intercommunale du Vallon de la Baumine_3_2023</v>
      </c>
      <c r="H13442" s="63">
        <v>5766</v>
      </c>
      <c r="I13442" s="67" t="s">
        <v>293</v>
      </c>
      <c r="J13442" s="63">
        <v>2023</v>
      </c>
      <c r="K13442" s="64">
        <v>0</v>
      </c>
    </row>
    <row r="13443" spans="1:11" x14ac:dyDescent="0.25">
      <c r="A13443" s="66"/>
      <c r="B13443" t="s">
        <v>614</v>
      </c>
      <c r="C13443" t="s">
        <v>615</v>
      </c>
      <c r="D13443" t="str">
        <f>Clef_répartition[[#This Row],[Code association]]&amp;"_"&amp;Clef_répartition[[#This Row],[Nom association]]</f>
        <v xml:space="preserve">AIVM_Association Intercommunale du Vallon du Mujon </v>
      </c>
      <c r="E13443">
        <f>COUNTIFS(D$2:D13443,Clef_répartition[[#This Row],[Code_Nom]],J$2:J13443,Clef_répartition[[#This Row],[Année]])</f>
        <v>1</v>
      </c>
      <c r="F13443">
        <f>IF(Clef_répartition[[#This Row],[Code_Nom]]=D13442,F13442-1,(COUNTIFS(Clef_répartition[Code_Nom],Clef_répartition[[#This Row],[Code_Nom]],Clef_répartition[Année],Clef_répartition[[#This Row],[Année]])))</f>
        <v>6</v>
      </c>
      <c r="G13443" t="str">
        <f>Clef_répartition[[#This Row],[Code_Nom]]&amp;"_"&amp;Clef_répartition[[#This Row],[Nombre]]&amp;"_"&amp;Clef_répartition[[#This Row],[Année]]</f>
        <v>AIVM_Association Intercommunale du Vallon du Mujon _1_2023</v>
      </c>
      <c r="H13443" s="63">
        <v>5741</v>
      </c>
      <c r="I13443" s="67" t="s">
        <v>144</v>
      </c>
      <c r="J13443" s="63">
        <v>2023</v>
      </c>
      <c r="K13443" s="64">
        <v>0</v>
      </c>
    </row>
    <row r="13444" spans="1:11" x14ac:dyDescent="0.25">
      <c r="A13444" s="66"/>
      <c r="B13444" t="s">
        <v>614</v>
      </c>
      <c r="C13444" t="s">
        <v>615</v>
      </c>
      <c r="D13444" t="str">
        <f>Clef_répartition[[#This Row],[Code association]]&amp;"_"&amp;Clef_répartition[[#This Row],[Nom association]]</f>
        <v xml:space="preserve">AIVM_Association Intercommunale du Vallon du Mujon </v>
      </c>
      <c r="E13444">
        <f>COUNTIFS(D$2:D13444,Clef_répartition[[#This Row],[Code_Nom]],J$2:J13444,Clef_répartition[[#This Row],[Année]])</f>
        <v>2</v>
      </c>
      <c r="F13444">
        <f>IF(Clef_répartition[[#This Row],[Code_Nom]]=D13443,F13443-1,(COUNTIFS(Clef_répartition[Code_Nom],Clef_répartition[[#This Row],[Code_Nom]],Clef_répartition[Année],Clef_répartition[[#This Row],[Année]])))</f>
        <v>5</v>
      </c>
      <c r="G13444" t="str">
        <f>Clef_répartition[[#This Row],[Code_Nom]]&amp;"_"&amp;Clef_répartition[[#This Row],[Nombre]]&amp;"_"&amp;Clef_répartition[[#This Row],[Année]]</f>
        <v>AIVM_Association Intercommunale du Vallon du Mujon _2_2023</v>
      </c>
      <c r="H13444" s="18">
        <v>5750</v>
      </c>
      <c r="I13444" s="68" t="s">
        <v>158</v>
      </c>
      <c r="J13444" s="18">
        <v>2023</v>
      </c>
      <c r="K13444" s="65">
        <v>0</v>
      </c>
    </row>
    <row r="13445" spans="1:11" x14ac:dyDescent="0.25">
      <c r="A13445" s="66"/>
      <c r="B13445" t="s">
        <v>614</v>
      </c>
      <c r="C13445" t="s">
        <v>615</v>
      </c>
      <c r="D13445" t="str">
        <f>Clef_répartition[[#This Row],[Code association]]&amp;"_"&amp;Clef_répartition[[#This Row],[Nom association]]</f>
        <v xml:space="preserve">AIVM_Association Intercommunale du Vallon du Mujon </v>
      </c>
      <c r="E13445">
        <f>COUNTIFS(D$2:D13445,Clef_répartition[[#This Row],[Code_Nom]],J$2:J13445,Clef_répartition[[#This Row],[Année]])</f>
        <v>3</v>
      </c>
      <c r="F13445">
        <f>IF(Clef_répartition[[#This Row],[Code_Nom]]=D13444,F13444-1,(COUNTIFS(Clef_répartition[Code_Nom],Clef_répartition[[#This Row],[Code_Nom]],Clef_répartition[Année],Clef_répartition[[#This Row],[Année]])))</f>
        <v>4</v>
      </c>
      <c r="G13445" t="str">
        <f>Clef_répartition[[#This Row],[Code_Nom]]&amp;"_"&amp;Clef_répartition[[#This Row],[Nombre]]&amp;"_"&amp;Clef_répartition[[#This Row],[Année]]</f>
        <v>AIVM_Association Intercommunale du Vallon du Mujon _3_2023</v>
      </c>
      <c r="H13445" s="63">
        <v>5755</v>
      </c>
      <c r="I13445" s="67" t="s">
        <v>160</v>
      </c>
      <c r="J13445" s="63">
        <v>2023</v>
      </c>
      <c r="K13445" s="64">
        <v>0</v>
      </c>
    </row>
    <row r="13446" spans="1:11" x14ac:dyDescent="0.25">
      <c r="A13446" s="66"/>
      <c r="B13446" t="s">
        <v>614</v>
      </c>
      <c r="C13446" t="s">
        <v>615</v>
      </c>
      <c r="D13446" t="str">
        <f>Clef_répartition[[#This Row],[Code association]]&amp;"_"&amp;Clef_répartition[[#This Row],[Nom association]]</f>
        <v xml:space="preserve">AIVM_Association Intercommunale du Vallon du Mujon </v>
      </c>
      <c r="E13446">
        <f>COUNTIFS(D$2:D13446,Clef_répartition[[#This Row],[Code_Nom]],J$2:J13446,Clef_répartition[[#This Row],[Année]])</f>
        <v>4</v>
      </c>
      <c r="F13446">
        <f>IF(Clef_répartition[[#This Row],[Code_Nom]]=D13445,F13445-1,(COUNTIFS(Clef_répartition[Code_Nom],Clef_répartition[[#This Row],[Code_Nom]],Clef_répartition[Année],Clef_répartition[[#This Row],[Année]])))</f>
        <v>3</v>
      </c>
      <c r="G13446" t="str">
        <f>Clef_répartition[[#This Row],[Code_Nom]]&amp;"_"&amp;Clef_répartition[[#This Row],[Nombre]]&amp;"_"&amp;Clef_répartition[[#This Row],[Année]]</f>
        <v>AIVM_Association Intercommunale du Vallon du Mujon _4_2023</v>
      </c>
      <c r="H13446" s="18">
        <v>5760</v>
      </c>
      <c r="I13446" s="68" t="s">
        <v>227</v>
      </c>
      <c r="J13446" s="18">
        <v>2023</v>
      </c>
      <c r="K13446" s="65">
        <v>0</v>
      </c>
    </row>
    <row r="13447" spans="1:11" x14ac:dyDescent="0.25">
      <c r="A13447" s="66"/>
      <c r="B13447" t="s">
        <v>614</v>
      </c>
      <c r="C13447" t="s">
        <v>615</v>
      </c>
      <c r="D13447" t="str">
        <f>Clef_répartition[[#This Row],[Code association]]&amp;"_"&amp;Clef_répartition[[#This Row],[Nom association]]</f>
        <v xml:space="preserve">AIVM_Association Intercommunale du Vallon du Mujon </v>
      </c>
      <c r="E13447">
        <f>COUNTIFS(D$2:D13447,Clef_répartition[[#This Row],[Code_Nom]],J$2:J13447,Clef_répartition[[#This Row],[Année]])</f>
        <v>5</v>
      </c>
      <c r="F13447">
        <f>IF(Clef_répartition[[#This Row],[Code_Nom]]=D13446,F13446-1,(COUNTIFS(Clef_répartition[Code_Nom],Clef_répartition[[#This Row],[Code_Nom]],Clef_répartition[Année],Clef_répartition[[#This Row],[Année]])))</f>
        <v>2</v>
      </c>
      <c r="G13447" t="str">
        <f>Clef_répartition[[#This Row],[Code_Nom]]&amp;"_"&amp;Clef_répartition[[#This Row],[Nombre]]&amp;"_"&amp;Clef_répartition[[#This Row],[Année]]</f>
        <v>AIVM_Association Intercommunale du Vallon du Mujon _5_2023</v>
      </c>
      <c r="H13447" s="63">
        <v>5762</v>
      </c>
      <c r="I13447" s="67" t="s">
        <v>253</v>
      </c>
      <c r="J13447" s="63">
        <v>2023</v>
      </c>
      <c r="K13447" s="64">
        <v>0</v>
      </c>
    </row>
    <row r="13448" spans="1:11" x14ac:dyDescent="0.25">
      <c r="A13448" s="66"/>
      <c r="B13448" t="s">
        <v>614</v>
      </c>
      <c r="C13448" t="s">
        <v>615</v>
      </c>
      <c r="D13448" t="str">
        <f>Clef_répartition[[#This Row],[Code association]]&amp;"_"&amp;Clef_répartition[[#This Row],[Nom association]]</f>
        <v xml:space="preserve">AIVM_Association Intercommunale du Vallon du Mujon </v>
      </c>
      <c r="E13448">
        <f>COUNTIFS(D$2:D13448,Clef_répartition[[#This Row],[Code_Nom]],J$2:J13448,Clef_répartition[[#This Row],[Année]])</f>
        <v>6</v>
      </c>
      <c r="F13448">
        <f>IF(Clef_répartition[[#This Row],[Code_Nom]]=D13447,F13447-1,(COUNTIFS(Clef_répartition[Code_Nom],Clef_répartition[[#This Row],[Code_Nom]],Clef_répartition[Année],Clef_répartition[[#This Row],[Année]])))</f>
        <v>1</v>
      </c>
      <c r="G13448" t="str">
        <f>Clef_répartition[[#This Row],[Code_Nom]]&amp;"_"&amp;Clef_répartition[[#This Row],[Nombre]]&amp;"_"&amp;Clef_répartition[[#This Row],[Année]]</f>
        <v>AIVM_Association Intercommunale du Vallon du Mujon _6_2023</v>
      </c>
      <c r="H13448" s="18">
        <v>5763</v>
      </c>
      <c r="I13448" s="68" t="s">
        <v>272</v>
      </c>
      <c r="J13448" s="18">
        <v>2023</v>
      </c>
      <c r="K13448" s="65">
        <v>0</v>
      </c>
    </row>
    <row r="13449" spans="1:11" x14ac:dyDescent="0.25">
      <c r="A13449" s="66"/>
      <c r="B13449" t="s">
        <v>438</v>
      </c>
      <c r="C13449" t="s">
        <v>439</v>
      </c>
      <c r="D13449" t="str">
        <f>Clef_répartition[[#This Row],[Code association]]&amp;"_"&amp;Clef_répartition[[#This Row],[Nom association]]</f>
        <v>AIVN_Association intercommunale du Vallon du Nozon</v>
      </c>
      <c r="E13449">
        <f>COUNTIFS(D$2:D13449,Clef_répartition[[#This Row],[Code_Nom]],J$2:J13449,Clef_répartition[[#This Row],[Année]])</f>
        <v>1</v>
      </c>
      <c r="F13449">
        <f>IF(Clef_répartition[[#This Row],[Code_Nom]]=D13448,F13448-1,(COUNTIFS(Clef_répartition[Code_Nom],Clef_répartition[[#This Row],[Code_Nom]],Clef_répartition[Année],Clef_répartition[[#This Row],[Année]])))</f>
        <v>5</v>
      </c>
      <c r="G13449" t="str">
        <f>Clef_répartition[[#This Row],[Code_Nom]]&amp;"_"&amp;Clef_répartition[[#This Row],[Nombre]]&amp;"_"&amp;Clef_répartition[[#This Row],[Année]]</f>
        <v>AIVN_Association intercommunale du Vallon du Nozon_1_2023</v>
      </c>
      <c r="H13449" s="63">
        <v>5748</v>
      </c>
      <c r="I13449" s="67" t="s">
        <v>38</v>
      </c>
      <c r="J13449" s="63">
        <v>2023</v>
      </c>
      <c r="K13449" s="64">
        <v>0</v>
      </c>
    </row>
    <row r="13450" spans="1:11" x14ac:dyDescent="0.25">
      <c r="A13450" s="66"/>
      <c r="B13450" t="s">
        <v>438</v>
      </c>
      <c r="C13450" t="s">
        <v>439</v>
      </c>
      <c r="D13450" t="str">
        <f>Clef_répartition[[#This Row],[Code association]]&amp;"_"&amp;Clef_répartition[[#This Row],[Nom association]]</f>
        <v>AIVN_Association intercommunale du Vallon du Nozon</v>
      </c>
      <c r="E13450">
        <f>COUNTIFS(D$2:D13450,Clef_répartition[[#This Row],[Code_Nom]],J$2:J13450,Clef_répartition[[#This Row],[Année]])</f>
        <v>2</v>
      </c>
      <c r="F13450">
        <f>IF(Clef_répartition[[#This Row],[Code_Nom]]=D13449,F13449-1,(COUNTIFS(Clef_répartition[Code_Nom],Clef_répartition[[#This Row],[Code_Nom]],Clef_répartition[Année],Clef_répartition[[#This Row],[Année]])))</f>
        <v>4</v>
      </c>
      <c r="G13450" t="str">
        <f>Clef_répartition[[#This Row],[Code_Nom]]&amp;"_"&amp;Clef_répartition[[#This Row],[Nombre]]&amp;"_"&amp;Clef_répartition[[#This Row],[Année]]</f>
        <v>AIVN_Association intercommunale du Vallon du Nozon_2_2023</v>
      </c>
      <c r="H13450" s="18">
        <v>5752</v>
      </c>
      <c r="I13450" s="68" t="s">
        <v>84</v>
      </c>
      <c r="J13450" s="18">
        <v>2023</v>
      </c>
      <c r="K13450" s="65">
        <v>0</v>
      </c>
    </row>
    <row r="13451" spans="1:11" x14ac:dyDescent="0.25">
      <c r="A13451" s="66"/>
      <c r="B13451" t="s">
        <v>438</v>
      </c>
      <c r="C13451" t="s">
        <v>439</v>
      </c>
      <c r="D13451" t="str">
        <f>Clef_répartition[[#This Row],[Code association]]&amp;"_"&amp;Clef_répartition[[#This Row],[Nom association]]</f>
        <v>AIVN_Association intercommunale du Vallon du Nozon</v>
      </c>
      <c r="E13451">
        <f>COUNTIFS(D$2:D13451,Clef_répartition[[#This Row],[Code_Nom]],J$2:J13451,Clef_répartition[[#This Row],[Année]])</f>
        <v>3</v>
      </c>
      <c r="F13451">
        <f>IF(Clef_répartition[[#This Row],[Code_Nom]]=D13450,F13450-1,(COUNTIFS(Clef_répartition[Code_Nom],Clef_répartition[[#This Row],[Code_Nom]],Clef_répartition[Année],Clef_répartition[[#This Row],[Année]])))</f>
        <v>3</v>
      </c>
      <c r="G13451" t="str">
        <f>Clef_répartition[[#This Row],[Code_Nom]]&amp;"_"&amp;Clef_répartition[[#This Row],[Nombre]]&amp;"_"&amp;Clef_répartition[[#This Row],[Année]]</f>
        <v>AIVN_Association intercommunale du Vallon du Nozon_3_2023</v>
      </c>
      <c r="H13451" s="63">
        <v>5754</v>
      </c>
      <c r="I13451" s="67" t="s">
        <v>142</v>
      </c>
      <c r="J13451" s="63">
        <v>2023</v>
      </c>
      <c r="K13451" s="64">
        <v>0</v>
      </c>
    </row>
    <row r="13452" spans="1:11" x14ac:dyDescent="0.25">
      <c r="A13452" s="66"/>
      <c r="B13452" t="s">
        <v>438</v>
      </c>
      <c r="C13452" t="s">
        <v>439</v>
      </c>
      <c r="D13452" t="str">
        <f>Clef_répartition[[#This Row],[Code association]]&amp;"_"&amp;Clef_répartition[[#This Row],[Nom association]]</f>
        <v>AIVN_Association intercommunale du Vallon du Nozon</v>
      </c>
      <c r="E13452">
        <f>COUNTIFS(D$2:D13452,Clef_répartition[[#This Row],[Code_Nom]],J$2:J13452,Clef_répartition[[#This Row],[Année]])</f>
        <v>4</v>
      </c>
      <c r="F13452">
        <f>IF(Clef_répartition[[#This Row],[Code_Nom]]=D13451,F13451-1,(COUNTIFS(Clef_répartition[Code_Nom],Clef_répartition[[#This Row],[Code_Nom]],Clef_répartition[Année],Clef_répartition[[#This Row],[Année]])))</f>
        <v>2</v>
      </c>
      <c r="G13452" t="str">
        <f>Clef_répartition[[#This Row],[Code_Nom]]&amp;"_"&amp;Clef_répartition[[#This Row],[Nombre]]&amp;"_"&amp;Clef_répartition[[#This Row],[Année]]</f>
        <v>AIVN_Association intercommunale du Vallon du Nozon_4_2023</v>
      </c>
      <c r="H13452" s="18">
        <v>5759</v>
      </c>
      <c r="I13452" s="68" t="s">
        <v>220</v>
      </c>
      <c r="J13452" s="18">
        <v>2023</v>
      </c>
      <c r="K13452" s="65">
        <v>0</v>
      </c>
    </row>
    <row r="13453" spans="1:11" x14ac:dyDescent="0.25">
      <c r="A13453" s="66"/>
      <c r="B13453" t="s">
        <v>438</v>
      </c>
      <c r="C13453" t="s">
        <v>439</v>
      </c>
      <c r="D13453" t="str">
        <f>Clef_répartition[[#This Row],[Code association]]&amp;"_"&amp;Clef_répartition[[#This Row],[Nom association]]</f>
        <v>AIVN_Association intercommunale du Vallon du Nozon</v>
      </c>
      <c r="E13453">
        <f>COUNTIFS(D$2:D13453,Clef_répartition[[#This Row],[Code_Nom]],J$2:J13453,Clef_répartition[[#This Row],[Année]])</f>
        <v>5</v>
      </c>
      <c r="F13453">
        <f>IF(Clef_répartition[[#This Row],[Code_Nom]]=D13452,F13452-1,(COUNTIFS(Clef_répartition[Code_Nom],Clef_répartition[[#This Row],[Code_Nom]],Clef_répartition[Année],Clef_répartition[[#This Row],[Année]])))</f>
        <v>1</v>
      </c>
      <c r="G13453" t="str">
        <f>Clef_répartition[[#This Row],[Code_Nom]]&amp;"_"&amp;Clef_répartition[[#This Row],[Nombre]]&amp;"_"&amp;Clef_répartition[[#This Row],[Année]]</f>
        <v>AIVN_Association intercommunale du Vallon du Nozon_5_2023</v>
      </c>
      <c r="H13453" s="63">
        <v>5761</v>
      </c>
      <c r="I13453" s="67" t="s">
        <v>233</v>
      </c>
      <c r="J13453" s="63">
        <v>2023</v>
      </c>
      <c r="K13453" s="64">
        <v>0</v>
      </c>
    </row>
    <row r="13454" spans="1:11" x14ac:dyDescent="0.25">
      <c r="A13454" s="66"/>
      <c r="B13454" t="s">
        <v>535</v>
      </c>
      <c r="C13454" t="s">
        <v>536</v>
      </c>
      <c r="D13454" t="str">
        <f>Clef_répartition[[#This Row],[Code association]]&amp;"_"&amp;Clef_répartition[[#This Row],[Nom association]]</f>
        <v>AJERCO_Réseau d’accueil de jour des enfants Cossonay et région</v>
      </c>
      <c r="E13454">
        <f>COUNTIFS(D$2:D13454,Clef_répartition[[#This Row],[Code_Nom]],J$2:J13454,Clef_répartition[[#This Row],[Année]])</f>
        <v>1</v>
      </c>
      <c r="F13454">
        <f>IF(Clef_répartition[[#This Row],[Code_Nom]]=D13453,F13453-1,(COUNTIFS(Clef_répartition[Code_Nom],Clef_répartition[[#This Row],[Code_Nom]],Clef_répartition[Année],Clef_répartition[[#This Row],[Année]])))</f>
        <v>25</v>
      </c>
      <c r="G13454" t="str">
        <f>Clef_répartition[[#This Row],[Code_Nom]]&amp;"_"&amp;Clef_répartition[[#This Row],[Nombre]]&amp;"_"&amp;Clef_répartition[[#This Row],[Année]]</f>
        <v>AJERCO_Réseau d’accueil de jour des enfants Cossonay et région_1_2023</v>
      </c>
      <c r="H13454" s="63">
        <v>5475</v>
      </c>
      <c r="I13454" s="67" t="s">
        <v>55</v>
      </c>
      <c r="J13454" s="63">
        <v>2023</v>
      </c>
      <c r="K13454" s="64">
        <v>6.5571894069740982E-3</v>
      </c>
    </row>
    <row r="13455" spans="1:11" x14ac:dyDescent="0.25">
      <c r="A13455" s="66"/>
      <c r="B13455" t="s">
        <v>535</v>
      </c>
      <c r="C13455" t="s">
        <v>536</v>
      </c>
      <c r="D13455" t="str">
        <f>Clef_répartition[[#This Row],[Code association]]&amp;"_"&amp;Clef_répartition[[#This Row],[Nom association]]</f>
        <v>AJERCO_Réseau d’accueil de jour des enfants Cossonay et région</v>
      </c>
      <c r="E13455">
        <f>COUNTIFS(D$2:D13455,Clef_répartition[[#This Row],[Code_Nom]],J$2:J13455,Clef_répartition[[#This Row],[Année]])</f>
        <v>2</v>
      </c>
      <c r="F13455">
        <f>IF(Clef_répartition[[#This Row],[Code_Nom]]=D13454,F13454-1,(COUNTIFS(Clef_répartition[Code_Nom],Clef_répartition[[#This Row],[Code_Nom]],Clef_répartition[Année],Clef_répartition[[#This Row],[Année]])))</f>
        <v>24</v>
      </c>
      <c r="G13455" t="str">
        <f>Clef_répartition[[#This Row],[Code_Nom]]&amp;"_"&amp;Clef_répartition[[#This Row],[Nombre]]&amp;"_"&amp;Clef_répartition[[#This Row],[Année]]</f>
        <v>AJERCO_Réseau d’accueil de jour des enfants Cossonay et région_2_2023</v>
      </c>
      <c r="H13455" s="18">
        <v>5476</v>
      </c>
      <c r="I13455" s="68" t="s">
        <v>64</v>
      </c>
      <c r="J13455" s="18">
        <v>2023</v>
      </c>
      <c r="K13455" s="65">
        <v>1.2673455597499678E-2</v>
      </c>
    </row>
    <row r="13456" spans="1:11" x14ac:dyDescent="0.25">
      <c r="A13456" s="66"/>
      <c r="B13456" t="s">
        <v>535</v>
      </c>
      <c r="C13456" t="s">
        <v>536</v>
      </c>
      <c r="D13456" t="str">
        <f>Clef_répartition[[#This Row],[Code association]]&amp;"_"&amp;Clef_répartition[[#This Row],[Nom association]]</f>
        <v>AJERCO_Réseau d’accueil de jour des enfants Cossonay et région</v>
      </c>
      <c r="E13456">
        <f>COUNTIFS(D$2:D13456,Clef_répartition[[#This Row],[Code_Nom]],J$2:J13456,Clef_répartition[[#This Row],[Année]])</f>
        <v>3</v>
      </c>
      <c r="F13456">
        <f>IF(Clef_répartition[[#This Row],[Code_Nom]]=D13455,F13455-1,(COUNTIFS(Clef_répartition[Code_Nom],Clef_répartition[[#This Row],[Code_Nom]],Clef_répartition[Année],Clef_répartition[[#This Row],[Année]])))</f>
        <v>23</v>
      </c>
      <c r="G13456" t="str">
        <f>Clef_répartition[[#This Row],[Code_Nom]]&amp;"_"&amp;Clef_répartition[[#This Row],[Nombre]]&amp;"_"&amp;Clef_répartition[[#This Row],[Année]]</f>
        <v>AJERCO_Réseau d’accueil de jour des enfants Cossonay et région_3_2023</v>
      </c>
      <c r="H13456" s="63">
        <v>5477</v>
      </c>
      <c r="I13456" s="67" t="s">
        <v>79</v>
      </c>
      <c r="J13456" s="63">
        <v>2023</v>
      </c>
      <c r="K13456" s="64">
        <v>0.19924313384793027</v>
      </c>
    </row>
    <row r="13457" spans="1:11" x14ac:dyDescent="0.25">
      <c r="A13457" s="66"/>
      <c r="B13457" t="s">
        <v>535</v>
      </c>
      <c r="C13457" t="s">
        <v>536</v>
      </c>
      <c r="D13457" t="str">
        <f>Clef_répartition[[#This Row],[Code association]]&amp;"_"&amp;Clef_répartition[[#This Row],[Nom association]]</f>
        <v>AJERCO_Réseau d’accueil de jour des enfants Cossonay et région</v>
      </c>
      <c r="E13457">
        <f>COUNTIFS(D$2:D13457,Clef_répartition[[#This Row],[Code_Nom]],J$2:J13457,Clef_répartition[[#This Row],[Année]])</f>
        <v>4</v>
      </c>
      <c r="F13457">
        <f>IF(Clef_répartition[[#This Row],[Code_Nom]]=D13456,F13456-1,(COUNTIFS(Clef_répartition[Code_Nom],Clef_répartition[[#This Row],[Code_Nom]],Clef_répartition[Année],Clef_répartition[[#This Row],[Année]])))</f>
        <v>22</v>
      </c>
      <c r="G13457" t="str">
        <f>Clef_répartition[[#This Row],[Code_Nom]]&amp;"_"&amp;Clef_répartition[[#This Row],[Nombre]]&amp;"_"&amp;Clef_répartition[[#This Row],[Année]]</f>
        <v>AJERCO_Réseau d’accueil de jour des enfants Cossonay et région_4_2023</v>
      </c>
      <c r="H13457" s="18">
        <v>5479</v>
      </c>
      <c r="I13457" s="68" t="s">
        <v>85</v>
      </c>
      <c r="J13457" s="18">
        <v>2023</v>
      </c>
      <c r="K13457" s="65">
        <v>2.1708486675621065E-2</v>
      </c>
    </row>
    <row r="13458" spans="1:11" x14ac:dyDescent="0.25">
      <c r="A13458" s="66"/>
      <c r="B13458" t="s">
        <v>535</v>
      </c>
      <c r="C13458" t="s">
        <v>536</v>
      </c>
      <c r="D13458" t="str">
        <f>Clef_répartition[[#This Row],[Code association]]&amp;"_"&amp;Clef_répartition[[#This Row],[Nom association]]</f>
        <v>AJERCO_Réseau d’accueil de jour des enfants Cossonay et région</v>
      </c>
      <c r="E13458">
        <f>COUNTIFS(D$2:D13458,Clef_répartition[[#This Row],[Code_Nom]],J$2:J13458,Clef_répartition[[#This Row],[Année]])</f>
        <v>5</v>
      </c>
      <c r="F13458">
        <f>IF(Clef_répartition[[#This Row],[Code_Nom]]=D13457,F13457-1,(COUNTIFS(Clef_répartition[Code_Nom],Clef_répartition[[#This Row],[Code_Nom]],Clef_répartition[Année],Clef_répartition[[#This Row],[Année]])))</f>
        <v>21</v>
      </c>
      <c r="G13458" t="str">
        <f>Clef_répartition[[#This Row],[Code_Nom]]&amp;"_"&amp;Clef_répartition[[#This Row],[Nombre]]&amp;"_"&amp;Clef_répartition[[#This Row],[Année]]</f>
        <v>AJERCO_Réseau d’accueil de jour des enfants Cossonay et région_5_2023</v>
      </c>
      <c r="H13458" s="63">
        <v>5480</v>
      </c>
      <c r="I13458" s="67" t="s">
        <v>90</v>
      </c>
      <c r="J13458" s="63">
        <v>2023</v>
      </c>
      <c r="K13458" s="64">
        <v>3.3095518518476641E-2</v>
      </c>
    </row>
    <row r="13459" spans="1:11" x14ac:dyDescent="0.25">
      <c r="A13459" s="66"/>
      <c r="B13459" t="s">
        <v>535</v>
      </c>
      <c r="C13459" t="s">
        <v>536</v>
      </c>
      <c r="D13459" t="str">
        <f>Clef_répartition[[#This Row],[Code association]]&amp;"_"&amp;Clef_répartition[[#This Row],[Nom association]]</f>
        <v>AJERCO_Réseau d’accueil de jour des enfants Cossonay et région</v>
      </c>
      <c r="E13459">
        <f>COUNTIFS(D$2:D13459,Clef_répartition[[#This Row],[Code_Nom]],J$2:J13459,Clef_répartition[[#This Row],[Année]])</f>
        <v>6</v>
      </c>
      <c r="F13459">
        <f>IF(Clef_répartition[[#This Row],[Code_Nom]]=D13458,F13458-1,(COUNTIFS(Clef_répartition[Code_Nom],Clef_répartition[[#This Row],[Code_Nom]],Clef_répartition[Année],Clef_répartition[[#This Row],[Année]])))</f>
        <v>20</v>
      </c>
      <c r="G13459" t="str">
        <f>Clef_répartition[[#This Row],[Code_Nom]]&amp;"_"&amp;Clef_répartition[[#This Row],[Nombre]]&amp;"_"&amp;Clef_répartition[[#This Row],[Année]]</f>
        <v>AJERCO_Réseau d’accueil de jour des enfants Cossonay et région_6_2023</v>
      </c>
      <c r="H13459" s="18">
        <v>5481</v>
      </c>
      <c r="I13459" s="68" t="s">
        <v>94</v>
      </c>
      <c r="J13459" s="18">
        <v>2023</v>
      </c>
      <c r="K13459" s="65">
        <v>1.0483856287042438E-2</v>
      </c>
    </row>
    <row r="13460" spans="1:11" x14ac:dyDescent="0.25">
      <c r="A13460" s="66"/>
      <c r="B13460" t="s">
        <v>535</v>
      </c>
      <c r="C13460" t="s">
        <v>536</v>
      </c>
      <c r="D13460" t="str">
        <f>Clef_répartition[[#This Row],[Code association]]&amp;"_"&amp;Clef_répartition[[#This Row],[Nom association]]</f>
        <v>AJERCO_Réseau d’accueil de jour des enfants Cossonay et région</v>
      </c>
      <c r="E13460">
        <f>COUNTIFS(D$2:D13460,Clef_répartition[[#This Row],[Code_Nom]],J$2:J13460,Clef_répartition[[#This Row],[Année]])</f>
        <v>7</v>
      </c>
      <c r="F13460">
        <f>IF(Clef_répartition[[#This Row],[Code_Nom]]=D13459,F13459-1,(COUNTIFS(Clef_répartition[Code_Nom],Clef_répartition[[#This Row],[Code_Nom]],Clef_répartition[Année],Clef_répartition[[#This Row],[Année]])))</f>
        <v>19</v>
      </c>
      <c r="G13460" t="str">
        <f>Clef_répartition[[#This Row],[Code_Nom]]&amp;"_"&amp;Clef_répartition[[#This Row],[Nombre]]&amp;"_"&amp;Clef_répartition[[#This Row],[Année]]</f>
        <v>AJERCO_Réseau d’accueil de jour des enfants Cossonay et région_7_2023</v>
      </c>
      <c r="H13460" s="63">
        <v>5482</v>
      </c>
      <c r="I13460" s="67" t="s">
        <v>102</v>
      </c>
      <c r="J13460" s="63">
        <v>2023</v>
      </c>
      <c r="K13460" s="64">
        <v>2.686086386649358E-2</v>
      </c>
    </row>
    <row r="13461" spans="1:11" x14ac:dyDescent="0.25">
      <c r="A13461" s="66"/>
      <c r="B13461" t="s">
        <v>535</v>
      </c>
      <c r="C13461" t="s">
        <v>536</v>
      </c>
      <c r="D13461" t="str">
        <f>Clef_répartition[[#This Row],[Code association]]&amp;"_"&amp;Clef_répartition[[#This Row],[Nom association]]</f>
        <v>AJERCO_Réseau d’accueil de jour des enfants Cossonay et région</v>
      </c>
      <c r="E13461">
        <f>COUNTIFS(D$2:D13461,Clef_répartition[[#This Row],[Code_Nom]],J$2:J13461,Clef_répartition[[#This Row],[Année]])</f>
        <v>8</v>
      </c>
      <c r="F13461">
        <f>IF(Clef_répartition[[#This Row],[Code_Nom]]=D13460,F13460-1,(COUNTIFS(Clef_répartition[Code_Nom],Clef_répartition[[#This Row],[Code_Nom]],Clef_répartition[Année],Clef_répartition[[#This Row],[Année]])))</f>
        <v>18</v>
      </c>
      <c r="G13461" t="str">
        <f>Clef_répartition[[#This Row],[Code_Nom]]&amp;"_"&amp;Clef_répartition[[#This Row],[Nombre]]&amp;"_"&amp;Clef_répartition[[#This Row],[Année]]</f>
        <v>AJERCO_Réseau d’accueil de jour des enfants Cossonay et région_8_2023</v>
      </c>
      <c r="H13461" s="18">
        <v>5483</v>
      </c>
      <c r="I13461" s="68" t="s">
        <v>113</v>
      </c>
      <c r="J13461" s="18">
        <v>2023</v>
      </c>
      <c r="K13461" s="65">
        <v>9.74824023081226E-3</v>
      </c>
    </row>
    <row r="13462" spans="1:11" x14ac:dyDescent="0.25">
      <c r="A13462" s="66"/>
      <c r="B13462" t="s">
        <v>535</v>
      </c>
      <c r="C13462" t="s">
        <v>536</v>
      </c>
      <c r="D13462" t="str">
        <f>Clef_répartition[[#This Row],[Code association]]&amp;"_"&amp;Clef_répartition[[#This Row],[Nom association]]</f>
        <v>AJERCO_Réseau d’accueil de jour des enfants Cossonay et région</v>
      </c>
      <c r="E13462">
        <f>COUNTIFS(D$2:D13462,Clef_répartition[[#This Row],[Code_Nom]],J$2:J13462,Clef_répartition[[#This Row],[Année]])</f>
        <v>9</v>
      </c>
      <c r="F13462">
        <f>IF(Clef_répartition[[#This Row],[Code_Nom]]=D13461,F13461-1,(COUNTIFS(Clef_répartition[Code_Nom],Clef_répartition[[#This Row],[Code_Nom]],Clef_répartition[Année],Clef_répartition[[#This Row],[Année]])))</f>
        <v>17</v>
      </c>
      <c r="G13462" t="str">
        <f>Clef_répartition[[#This Row],[Code_Nom]]&amp;"_"&amp;Clef_répartition[[#This Row],[Nombre]]&amp;"_"&amp;Clef_répartition[[#This Row],[Année]]</f>
        <v>AJERCO_Réseau d’accueil de jour des enfants Cossonay et région_9_2023</v>
      </c>
      <c r="H13462" s="63">
        <v>5485</v>
      </c>
      <c r="I13462" s="67" t="s">
        <v>129</v>
      </c>
      <c r="J13462" s="63">
        <v>2023</v>
      </c>
      <c r="K13462" s="64">
        <v>2.0086388832579835E-2</v>
      </c>
    </row>
    <row r="13463" spans="1:11" x14ac:dyDescent="0.25">
      <c r="A13463" s="66"/>
      <c r="B13463" t="s">
        <v>535</v>
      </c>
      <c r="C13463" t="s">
        <v>536</v>
      </c>
      <c r="D13463" t="str">
        <f>Clef_répartition[[#This Row],[Code association]]&amp;"_"&amp;Clef_répartition[[#This Row],[Nom association]]</f>
        <v>AJERCO_Réseau d’accueil de jour des enfants Cossonay et région</v>
      </c>
      <c r="E13463">
        <f>COUNTIFS(D$2:D13463,Clef_répartition[[#This Row],[Code_Nom]],J$2:J13463,Clef_répartition[[#This Row],[Année]])</f>
        <v>10</v>
      </c>
      <c r="F13463">
        <f>IF(Clef_répartition[[#This Row],[Code_Nom]]=D13462,F13462-1,(COUNTIFS(Clef_répartition[Code_Nom],Clef_répartition[[#This Row],[Code_Nom]],Clef_répartition[Année],Clef_répartition[[#This Row],[Année]])))</f>
        <v>16</v>
      </c>
      <c r="G13463" t="str">
        <f>Clef_répartition[[#This Row],[Code_Nom]]&amp;"_"&amp;Clef_répartition[[#This Row],[Nombre]]&amp;"_"&amp;Clef_répartition[[#This Row],[Année]]</f>
        <v>AJERCO_Réseau d’accueil de jour des enfants Cossonay et région_10_2023</v>
      </c>
      <c r="H13463" s="18">
        <v>5656</v>
      </c>
      <c r="I13463" s="68" t="s">
        <v>135</v>
      </c>
      <c r="J13463" s="18">
        <v>2023</v>
      </c>
      <c r="K13463" s="65">
        <v>6.0423333299228429E-2</v>
      </c>
    </row>
    <row r="13464" spans="1:11" x14ac:dyDescent="0.25">
      <c r="A13464" s="66"/>
      <c r="B13464" t="s">
        <v>535</v>
      </c>
      <c r="C13464" t="s">
        <v>536</v>
      </c>
      <c r="D13464" t="str">
        <f>Clef_répartition[[#This Row],[Code association]]&amp;"_"&amp;Clef_répartition[[#This Row],[Nom association]]</f>
        <v>AJERCO_Réseau d’accueil de jour des enfants Cossonay et région</v>
      </c>
      <c r="E13464">
        <f>COUNTIFS(D$2:D13464,Clef_répartition[[#This Row],[Code_Nom]],J$2:J13464,Clef_répartition[[#This Row],[Année]])</f>
        <v>11</v>
      </c>
      <c r="F13464">
        <f>IF(Clef_répartition[[#This Row],[Code_Nom]]=D13463,F13463-1,(COUNTIFS(Clef_répartition[Code_Nom],Clef_répartition[[#This Row],[Code_Nom]],Clef_répartition[Année],Clef_répartition[[#This Row],[Année]])))</f>
        <v>15</v>
      </c>
      <c r="G13464" t="str">
        <f>Clef_répartition[[#This Row],[Code_Nom]]&amp;"_"&amp;Clef_répartition[[#This Row],[Nombre]]&amp;"_"&amp;Clef_répartition[[#This Row],[Année]]</f>
        <v>AJERCO_Réseau d’accueil de jour des enfants Cossonay et région_11_2023</v>
      </c>
      <c r="H13464" s="18">
        <v>5474</v>
      </c>
      <c r="I13464" s="68" t="s">
        <v>146</v>
      </c>
      <c r="J13464" s="18">
        <v>2023</v>
      </c>
      <c r="K13464" s="65">
        <v>1.5481940832315822E-2</v>
      </c>
    </row>
    <row r="13465" spans="1:11" x14ac:dyDescent="0.25">
      <c r="A13465" s="66"/>
      <c r="B13465" t="s">
        <v>535</v>
      </c>
      <c r="C13465" t="s">
        <v>536</v>
      </c>
      <c r="D13465" t="str">
        <f>Clef_répartition[[#This Row],[Code association]]&amp;"_"&amp;Clef_répartition[[#This Row],[Nom association]]</f>
        <v>AJERCO_Réseau d’accueil de jour des enfants Cossonay et région</v>
      </c>
      <c r="E13465">
        <f>COUNTIFS(D$2:D13465,Clef_répartition[[#This Row],[Code_Nom]],J$2:J13465,Clef_répartition[[#This Row],[Année]])</f>
        <v>12</v>
      </c>
      <c r="F13465">
        <f>IF(Clef_répartition[[#This Row],[Code_Nom]]=D13464,F13464-1,(COUNTIFS(Clef_répartition[Code_Nom],Clef_répartition[[#This Row],[Code_Nom]],Clef_répartition[Année],Clef_répartition[[#This Row],[Année]])))</f>
        <v>14</v>
      </c>
      <c r="G13465" t="str">
        <f>Clef_répartition[[#This Row],[Code_Nom]]&amp;"_"&amp;Clef_répartition[[#This Row],[Nombre]]&amp;"_"&amp;Clef_répartition[[#This Row],[Année]]</f>
        <v>AJERCO_Réseau d’accueil de jour des enfants Cossonay et région_12_2023</v>
      </c>
      <c r="H13465" s="63">
        <v>5498</v>
      </c>
      <c r="I13465" s="67" t="s">
        <v>149</v>
      </c>
      <c r="J13465" s="63">
        <v>2023</v>
      </c>
      <c r="K13465" s="64">
        <v>0.11096393633305604</v>
      </c>
    </row>
    <row r="13466" spans="1:11" x14ac:dyDescent="0.25">
      <c r="A13466" s="66"/>
      <c r="B13466" t="s">
        <v>535</v>
      </c>
      <c r="C13466" t="s">
        <v>536</v>
      </c>
      <c r="D13466" t="str">
        <f>Clef_répartition[[#This Row],[Code association]]&amp;"_"&amp;Clef_répartition[[#This Row],[Nom association]]</f>
        <v>AJERCO_Réseau d’accueil de jour des enfants Cossonay et région</v>
      </c>
      <c r="E13466">
        <f>COUNTIFS(D$2:D13466,Clef_répartition[[#This Row],[Code_Nom]],J$2:J13466,Clef_répartition[[#This Row],[Année]])</f>
        <v>13</v>
      </c>
      <c r="F13466">
        <f>IF(Clef_répartition[[#This Row],[Code_Nom]]=D13465,F13465-1,(COUNTIFS(Clef_répartition[Code_Nom],Clef_répartition[[#This Row],[Code_Nom]],Clef_répartition[Année],Clef_répartition[[#This Row],[Année]])))</f>
        <v>13</v>
      </c>
      <c r="G13466" t="str">
        <f>Clef_répartition[[#This Row],[Code_Nom]]&amp;"_"&amp;Clef_répartition[[#This Row],[Nombre]]&amp;"_"&amp;Clef_répartition[[#This Row],[Année]]</f>
        <v>AJERCO_Réseau d’accueil de jour des enfants Cossonay et région_13_2023</v>
      </c>
      <c r="H13466" s="18">
        <v>5486</v>
      </c>
      <c r="I13466" s="68" t="s">
        <v>145</v>
      </c>
      <c r="J13466" s="18">
        <v>2023</v>
      </c>
      <c r="K13466" s="65">
        <v>3.9503384169537269E-2</v>
      </c>
    </row>
    <row r="13467" spans="1:11" x14ac:dyDescent="0.25">
      <c r="A13467" s="66"/>
      <c r="B13467" t="s">
        <v>535</v>
      </c>
      <c r="C13467" t="s">
        <v>536</v>
      </c>
      <c r="D13467" t="str">
        <f>Clef_répartition[[#This Row],[Code association]]&amp;"_"&amp;Clef_répartition[[#This Row],[Nom association]]</f>
        <v>AJERCO_Réseau d’accueil de jour des enfants Cossonay et région</v>
      </c>
      <c r="E13467">
        <f>COUNTIFS(D$2:D13467,Clef_répartition[[#This Row],[Code_Nom]],J$2:J13467,Clef_répartition[[#This Row],[Année]])</f>
        <v>14</v>
      </c>
      <c r="F13467">
        <f>IF(Clef_répartition[[#This Row],[Code_Nom]]=D13466,F13466-1,(COUNTIFS(Clef_répartition[Code_Nom],Clef_répartition[[#This Row],[Code_Nom]],Clef_répartition[Année],Clef_répartition[[#This Row],[Année]])))</f>
        <v>12</v>
      </c>
      <c r="G13467" t="str">
        <f>Clef_répartition[[#This Row],[Code_Nom]]&amp;"_"&amp;Clef_répartition[[#This Row],[Nombre]]&amp;"_"&amp;Clef_répartition[[#This Row],[Année]]</f>
        <v>AJERCO_Réseau d’accueil de jour des enfants Cossonay et région_14_2023</v>
      </c>
      <c r="H13467" s="63">
        <v>5487</v>
      </c>
      <c r="I13467" s="67" t="s">
        <v>538</v>
      </c>
      <c r="J13467" s="63">
        <v>2023</v>
      </c>
      <c r="K13467" s="64">
        <v>2.3247416159554057E-2</v>
      </c>
    </row>
    <row r="13468" spans="1:11" x14ac:dyDescent="0.25">
      <c r="A13468" s="66"/>
      <c r="B13468" t="s">
        <v>535</v>
      </c>
      <c r="C13468" t="s">
        <v>536</v>
      </c>
      <c r="D13468" t="str">
        <f>Clef_répartition[[#This Row],[Code association]]&amp;"_"&amp;Clef_répartition[[#This Row],[Nom association]]</f>
        <v>AJERCO_Réseau d’accueil de jour des enfants Cossonay et région</v>
      </c>
      <c r="E13468">
        <f>COUNTIFS(D$2:D13468,Clef_répartition[[#This Row],[Code_Nom]],J$2:J13468,Clef_répartition[[#This Row],[Année]])</f>
        <v>15</v>
      </c>
      <c r="F13468">
        <f>IF(Clef_répartition[[#This Row],[Code_Nom]]=D13467,F13467-1,(COUNTIFS(Clef_répartition[Code_Nom],Clef_répartition[[#This Row],[Code_Nom]],Clef_répartition[Année],Clef_répartition[[#This Row],[Année]])))</f>
        <v>11</v>
      </c>
      <c r="G13468" t="str">
        <f>Clef_répartition[[#This Row],[Code_Nom]]&amp;"_"&amp;Clef_répartition[[#This Row],[Nombre]]&amp;"_"&amp;Clef_répartition[[#This Row],[Année]]</f>
        <v>AJERCO_Réseau d’accueil de jour des enfants Cossonay et région_15_2023</v>
      </c>
      <c r="H13468" s="18">
        <v>5488</v>
      </c>
      <c r="I13468" s="68" t="s">
        <v>174</v>
      </c>
      <c r="J13468" s="18">
        <v>2023</v>
      </c>
      <c r="K13468" s="65">
        <v>2.0255372173542279E-3</v>
      </c>
    </row>
    <row r="13469" spans="1:11" x14ac:dyDescent="0.25">
      <c r="A13469" s="66"/>
      <c r="B13469" t="s">
        <v>535</v>
      </c>
      <c r="C13469" t="s">
        <v>536</v>
      </c>
      <c r="D13469" t="str">
        <f>Clef_répartition[[#This Row],[Code association]]&amp;"_"&amp;Clef_répartition[[#This Row],[Nom association]]</f>
        <v>AJERCO_Réseau d’accueil de jour des enfants Cossonay et région</v>
      </c>
      <c r="E13469">
        <f>COUNTIFS(D$2:D13469,Clef_répartition[[#This Row],[Code_Nom]],J$2:J13469,Clef_répartition[[#This Row],[Année]])</f>
        <v>16</v>
      </c>
      <c r="F13469">
        <f>IF(Clef_répartition[[#This Row],[Code_Nom]]=D13468,F13468-1,(COUNTIFS(Clef_répartition[Code_Nom],Clef_répartition[[#This Row],[Code_Nom]],Clef_répartition[Année],Clef_répartition[[#This Row],[Année]])))</f>
        <v>10</v>
      </c>
      <c r="G13469" t="str">
        <f>Clef_répartition[[#This Row],[Code_Nom]]&amp;"_"&amp;Clef_répartition[[#This Row],[Nombre]]&amp;"_"&amp;Clef_répartition[[#This Row],[Année]]</f>
        <v>AJERCO_Réseau d’accueil de jour des enfants Cossonay et région_16_2023</v>
      </c>
      <c r="H13469" s="63">
        <v>5489</v>
      </c>
      <c r="I13469" s="67" t="s">
        <v>175</v>
      </c>
      <c r="J13469" s="63">
        <v>2023</v>
      </c>
      <c r="K13469" s="64">
        <v>2.8119727940782741E-2</v>
      </c>
    </row>
    <row r="13470" spans="1:11" x14ac:dyDescent="0.25">
      <c r="A13470" s="66"/>
      <c r="B13470" t="s">
        <v>535</v>
      </c>
      <c r="C13470" t="s">
        <v>536</v>
      </c>
      <c r="D13470" t="str">
        <f>Clef_répartition[[#This Row],[Code association]]&amp;"_"&amp;Clef_répartition[[#This Row],[Nom association]]</f>
        <v>AJERCO_Réseau d’accueil de jour des enfants Cossonay et région</v>
      </c>
      <c r="E13470">
        <f>COUNTIFS(D$2:D13470,Clef_répartition[[#This Row],[Code_Nom]],J$2:J13470,Clef_répartition[[#This Row],[Année]])</f>
        <v>17</v>
      </c>
      <c r="F13470">
        <f>IF(Clef_répartition[[#This Row],[Code_Nom]]=D13469,F13469-1,(COUNTIFS(Clef_répartition[Code_Nom],Clef_répartition[[#This Row],[Code_Nom]],Clef_répartition[Année],Clef_répartition[[#This Row],[Année]])))</f>
        <v>9</v>
      </c>
      <c r="G13470" t="str">
        <f>Clef_répartition[[#This Row],[Code_Nom]]&amp;"_"&amp;Clef_répartition[[#This Row],[Nombre]]&amp;"_"&amp;Clef_répartition[[#This Row],[Année]]</f>
        <v>AJERCO_Réseau d’accueil de jour des enfants Cossonay et région_17_2023</v>
      </c>
      <c r="H13470" s="18">
        <v>5490</v>
      </c>
      <c r="I13470" s="68" t="s">
        <v>178</v>
      </c>
      <c r="J13470" s="18">
        <v>2023</v>
      </c>
      <c r="K13470" s="65">
        <v>9.4559140605477779E-3</v>
      </c>
    </row>
    <row r="13471" spans="1:11" x14ac:dyDescent="0.25">
      <c r="A13471" s="66"/>
      <c r="B13471" t="s">
        <v>535</v>
      </c>
      <c r="C13471" t="s">
        <v>536</v>
      </c>
      <c r="D13471" t="str">
        <f>Clef_répartition[[#This Row],[Code association]]&amp;"_"&amp;Clef_répartition[[#This Row],[Nom association]]</f>
        <v>AJERCO_Réseau d’accueil de jour des enfants Cossonay et région</v>
      </c>
      <c r="E13471">
        <f>COUNTIFS(D$2:D13471,Clef_répartition[[#This Row],[Code_Nom]],J$2:J13471,Clef_répartition[[#This Row],[Année]])</f>
        <v>18</v>
      </c>
      <c r="F13471">
        <f>IF(Clef_répartition[[#This Row],[Code_Nom]]=D13470,F13470-1,(COUNTIFS(Clef_répartition[Code_Nom],Clef_répartition[[#This Row],[Code_Nom]],Clef_répartition[Année],Clef_répartition[[#This Row],[Année]])))</f>
        <v>8</v>
      </c>
      <c r="G13471" t="str">
        <f>Clef_répartition[[#This Row],[Code_Nom]]&amp;"_"&amp;Clef_répartition[[#This Row],[Nombre]]&amp;"_"&amp;Clef_répartition[[#This Row],[Année]]</f>
        <v>AJERCO_Réseau d’accueil de jour des enfants Cossonay et région_18_2023</v>
      </c>
      <c r="H13471" s="63">
        <v>5491</v>
      </c>
      <c r="I13471" s="67" t="s">
        <v>537</v>
      </c>
      <c r="J13471" s="63">
        <v>2023</v>
      </c>
      <c r="K13471" s="64">
        <v>2.0671062228405299E-2</v>
      </c>
    </row>
    <row r="13472" spans="1:11" x14ac:dyDescent="0.25">
      <c r="A13472" s="66"/>
      <c r="B13472" t="s">
        <v>535</v>
      </c>
      <c r="C13472" t="s">
        <v>536</v>
      </c>
      <c r="D13472" t="str">
        <f>Clef_répartition[[#This Row],[Code association]]&amp;"_"&amp;Clef_répartition[[#This Row],[Nom association]]</f>
        <v>AJERCO_Réseau d’accueil de jour des enfants Cossonay et région</v>
      </c>
      <c r="E13472">
        <f>COUNTIFS(D$2:D13472,Clef_répartition[[#This Row],[Code_Nom]],J$2:J13472,Clef_répartition[[#This Row],[Année]])</f>
        <v>19</v>
      </c>
      <c r="F13472">
        <f>IF(Clef_répartition[[#This Row],[Code_Nom]]=D13471,F13471-1,(COUNTIFS(Clef_répartition[Code_Nom],Clef_répartition[[#This Row],[Code_Nom]],Clef_répartition[Année],Clef_répartition[[#This Row],[Année]])))</f>
        <v>7</v>
      </c>
      <c r="G13472" t="str">
        <f>Clef_répartition[[#This Row],[Code_Nom]]&amp;"_"&amp;Clef_répartition[[#This Row],[Nombre]]&amp;"_"&amp;Clef_répartition[[#This Row],[Année]]</f>
        <v>AJERCO_Réseau d’accueil de jour des enfants Cossonay et région_19_2023</v>
      </c>
      <c r="H13472" s="18">
        <v>5492</v>
      </c>
      <c r="I13472" s="68" t="s">
        <v>189</v>
      </c>
      <c r="J13472" s="18">
        <v>2023</v>
      </c>
      <c r="K13472" s="65">
        <v>3.1083660969358485E-2</v>
      </c>
    </row>
    <row r="13473" spans="1:11" x14ac:dyDescent="0.25">
      <c r="A13473" s="66"/>
      <c r="B13473" t="s">
        <v>535</v>
      </c>
      <c r="C13473" t="s">
        <v>536</v>
      </c>
      <c r="D13473" t="str">
        <f>Clef_répartition[[#This Row],[Code association]]&amp;"_"&amp;Clef_répartition[[#This Row],[Nom association]]</f>
        <v>AJERCO_Réseau d’accueil de jour des enfants Cossonay et région</v>
      </c>
      <c r="E13473">
        <f>COUNTIFS(D$2:D13473,Clef_répartition[[#This Row],[Code_Nom]],J$2:J13473,Clef_répartition[[#This Row],[Année]])</f>
        <v>20</v>
      </c>
      <c r="F13473">
        <f>IF(Clef_répartition[[#This Row],[Code_Nom]]=D13472,F13472-1,(COUNTIFS(Clef_répartition[Code_Nom],Clef_répartition[[#This Row],[Code_Nom]],Clef_répartition[Année],Clef_répartition[[#This Row],[Année]])))</f>
        <v>6</v>
      </c>
      <c r="G13473" t="str">
        <f>Clef_répartition[[#This Row],[Code_Nom]]&amp;"_"&amp;Clef_répartition[[#This Row],[Nombre]]&amp;"_"&amp;Clef_répartition[[#This Row],[Année]]</f>
        <v>AJERCO_Réseau d’accueil de jour des enfants Cossonay et région_20_2023</v>
      </c>
      <c r="H13473" s="63">
        <v>5493</v>
      </c>
      <c r="I13473" s="67" t="s">
        <v>205</v>
      </c>
      <c r="J13473" s="63">
        <v>2023</v>
      </c>
      <c r="K13473" s="64">
        <v>1.620619916726029E-2</v>
      </c>
    </row>
    <row r="13474" spans="1:11" x14ac:dyDescent="0.25">
      <c r="A13474" s="66"/>
      <c r="B13474" t="s">
        <v>535</v>
      </c>
      <c r="C13474" t="s">
        <v>536</v>
      </c>
      <c r="D13474" t="str">
        <f>Clef_répartition[[#This Row],[Code association]]&amp;"_"&amp;Clef_répartition[[#This Row],[Nom association]]</f>
        <v>AJERCO_Réseau d’accueil de jour des enfants Cossonay et région</v>
      </c>
      <c r="E13474">
        <f>COUNTIFS(D$2:D13474,Clef_répartition[[#This Row],[Code_Nom]],J$2:J13474,Clef_répartition[[#This Row],[Année]])</f>
        <v>21</v>
      </c>
      <c r="F13474">
        <f>IF(Clef_répartition[[#This Row],[Code_Nom]]=D13473,F13473-1,(COUNTIFS(Clef_répartition[Code_Nom],Clef_répartition[[#This Row],[Code_Nom]],Clef_répartition[Année],Clef_répartition[[#This Row],[Année]])))</f>
        <v>5</v>
      </c>
      <c r="G13474" t="str">
        <f>Clef_répartition[[#This Row],[Code_Nom]]&amp;"_"&amp;Clef_répartition[[#This Row],[Nombre]]&amp;"_"&amp;Clef_répartition[[#This Row],[Année]]</f>
        <v>AJERCO_Réseau d’accueil de jour des enfants Cossonay et région_21_2023</v>
      </c>
      <c r="H13474" s="18">
        <v>5495</v>
      </c>
      <c r="I13474" s="68" t="s">
        <v>212</v>
      </c>
      <c r="J13474" s="18">
        <v>2023</v>
      </c>
      <c r="K13474" s="65">
        <v>0.1259955414841408</v>
      </c>
    </row>
    <row r="13475" spans="1:11" x14ac:dyDescent="0.25">
      <c r="A13475" s="66"/>
      <c r="B13475" t="s">
        <v>535</v>
      </c>
      <c r="C13475" t="s">
        <v>536</v>
      </c>
      <c r="D13475" t="str">
        <f>Clef_répartition[[#This Row],[Code association]]&amp;"_"&amp;Clef_répartition[[#This Row],[Nom association]]</f>
        <v>AJERCO_Réseau d’accueil de jour des enfants Cossonay et région</v>
      </c>
      <c r="E13475">
        <f>COUNTIFS(D$2:D13475,Clef_répartition[[#This Row],[Code_Nom]],J$2:J13475,Clef_répartition[[#This Row],[Année]])</f>
        <v>22</v>
      </c>
      <c r="F13475">
        <f>IF(Clef_répartition[[#This Row],[Code_Nom]]=D13474,F13474-1,(COUNTIFS(Clef_répartition[Code_Nom],Clef_répartition[[#This Row],[Code_Nom]],Clef_répartition[Année],Clef_répartition[[#This Row],[Année]])))</f>
        <v>4</v>
      </c>
      <c r="G13475" t="str">
        <f>Clef_répartition[[#This Row],[Code_Nom]]&amp;"_"&amp;Clef_répartition[[#This Row],[Nombre]]&amp;"_"&amp;Clef_répartition[[#This Row],[Année]]</f>
        <v>AJERCO_Réseau d’accueil de jour des enfants Cossonay et région_22_2023</v>
      </c>
      <c r="H13475" s="63">
        <v>5496</v>
      </c>
      <c r="I13475" s="67" t="s">
        <v>213</v>
      </c>
      <c r="J13475" s="63">
        <v>2023</v>
      </c>
      <c r="K13475" s="64">
        <v>7.0159457611044543E-2</v>
      </c>
    </row>
    <row r="13476" spans="1:11" x14ac:dyDescent="0.25">
      <c r="A13476" s="66"/>
      <c r="B13476" t="s">
        <v>535</v>
      </c>
      <c r="C13476" t="s">
        <v>536</v>
      </c>
      <c r="D13476" t="str">
        <f>Clef_répartition[[#This Row],[Code association]]&amp;"_"&amp;Clef_répartition[[#This Row],[Nom association]]</f>
        <v>AJERCO_Réseau d’accueil de jour des enfants Cossonay et région</v>
      </c>
      <c r="E13476">
        <f>COUNTIFS(D$2:D13476,Clef_répartition[[#This Row],[Code_Nom]],J$2:J13476,Clef_répartition[[#This Row],[Année]])</f>
        <v>23</v>
      </c>
      <c r="F13476">
        <f>IF(Clef_répartition[[#This Row],[Code_Nom]]=D13475,F13475-1,(COUNTIFS(Clef_répartition[Code_Nom],Clef_répartition[[#This Row],[Code_Nom]],Clef_répartition[Année],Clef_répartition[[#This Row],[Année]])))</f>
        <v>3</v>
      </c>
      <c r="G13476" t="str">
        <f>Clef_répartition[[#This Row],[Code_Nom]]&amp;"_"&amp;Clef_répartition[[#This Row],[Nombre]]&amp;"_"&amp;Clef_répartition[[#This Row],[Année]]</f>
        <v>AJERCO_Réseau d’accueil de jour des enfants Cossonay et région_23_2023</v>
      </c>
      <c r="H13476" s="18">
        <v>5497</v>
      </c>
      <c r="I13476" s="68" t="s">
        <v>217</v>
      </c>
      <c r="J13476" s="18">
        <v>2023</v>
      </c>
      <c r="K13476" s="65">
        <v>3.6279700786336438E-2</v>
      </c>
    </row>
    <row r="13477" spans="1:11" x14ac:dyDescent="0.25">
      <c r="A13477" s="66"/>
      <c r="B13477" t="s">
        <v>535</v>
      </c>
      <c r="C13477" t="s">
        <v>536</v>
      </c>
      <c r="D13477" t="str">
        <f>Clef_répartition[[#This Row],[Code association]]&amp;"_"&amp;Clef_répartition[[#This Row],[Nom association]]</f>
        <v>AJERCO_Réseau d’accueil de jour des enfants Cossonay et région</v>
      </c>
      <c r="E13477">
        <f>COUNTIFS(D$2:D13477,Clef_répartition[[#This Row],[Code_Nom]],J$2:J13477,Clef_répartition[[#This Row],[Année]])</f>
        <v>24</v>
      </c>
      <c r="F13477">
        <f>IF(Clef_répartition[[#This Row],[Code_Nom]]=D13476,F13476-1,(COUNTIFS(Clef_répartition[Code_Nom],Clef_répartition[[#This Row],[Code_Nom]],Clef_répartition[Année],Clef_répartition[[#This Row],[Année]])))</f>
        <v>2</v>
      </c>
      <c r="G13477" t="str">
        <f>Clef_répartition[[#This Row],[Code_Nom]]&amp;"_"&amp;Clef_répartition[[#This Row],[Nombre]]&amp;"_"&amp;Clef_répartition[[#This Row],[Année]]</f>
        <v>AJERCO_Réseau d’accueil de jour des enfants Cossonay et région_24_2023</v>
      </c>
      <c r="H13477" s="18">
        <v>5499</v>
      </c>
      <c r="I13477" s="68" t="s">
        <v>252</v>
      </c>
      <c r="J13477" s="18">
        <v>2023</v>
      </c>
      <c r="K13477" s="65">
        <v>1.8049064813205281E-2</v>
      </c>
    </row>
    <row r="13478" spans="1:11" x14ac:dyDescent="0.25">
      <c r="A13478" s="66"/>
      <c r="B13478" t="s">
        <v>535</v>
      </c>
      <c r="C13478" t="s">
        <v>536</v>
      </c>
      <c r="D13478" t="str">
        <f>Clef_répartition[[#This Row],[Code association]]&amp;"_"&amp;Clef_répartition[[#This Row],[Nom association]]</f>
        <v>AJERCO_Réseau d’accueil de jour des enfants Cossonay et région</v>
      </c>
      <c r="E13478">
        <f>COUNTIFS(D$2:D13478,Clef_répartition[[#This Row],[Code_Nom]],J$2:J13478,Clef_répartition[[#This Row],[Année]])</f>
        <v>25</v>
      </c>
      <c r="F13478">
        <f>IF(Clef_répartition[[#This Row],[Code_Nom]]=D13477,F13477-1,(COUNTIFS(Clef_répartition[Code_Nom],Clef_répartition[[#This Row],[Code_Nom]],Clef_répartition[Année],Clef_répartition[[#This Row],[Année]])))</f>
        <v>1</v>
      </c>
      <c r="G13478" t="str">
        <f>Clef_répartition[[#This Row],[Code_Nom]]&amp;"_"&amp;Clef_répartition[[#This Row],[Nombre]]&amp;"_"&amp;Clef_répartition[[#This Row],[Année]]</f>
        <v>AJERCO_Réseau d’accueil de jour des enfants Cossonay et région_25_2023</v>
      </c>
      <c r="H13478" s="63">
        <v>5503</v>
      </c>
      <c r="I13478" s="67" t="s">
        <v>539</v>
      </c>
      <c r="J13478" s="63">
        <v>2023</v>
      </c>
      <c r="K13478" s="64">
        <v>5.1876989664442666E-2</v>
      </c>
    </row>
    <row r="13479" spans="1:11" x14ac:dyDescent="0.25">
      <c r="A13479" s="66"/>
      <c r="B13479" t="s">
        <v>450</v>
      </c>
      <c r="C13479" t="s">
        <v>451</v>
      </c>
      <c r="D13479" t="str">
        <f>Clef_répartition[[#This Row],[Code association]]&amp;"_"&amp;Clef_répartition[[#This Row],[Nom association]]</f>
        <v xml:space="preserve">APEC_Association Intercommunale pour l'épuration des eaux usées de la Côte </v>
      </c>
      <c r="E13479">
        <f>COUNTIFS(D$2:D13479,Clef_répartition[[#This Row],[Code_Nom]],J$2:J13479,Clef_répartition[[#This Row],[Année]])</f>
        <v>1</v>
      </c>
      <c r="F13479">
        <f>IF(Clef_répartition[[#This Row],[Code_Nom]]=D13478,F13478-1,(COUNTIFS(Clef_répartition[Code_Nom],Clef_répartition[[#This Row],[Code_Nom]],Clef_répartition[Année],Clef_répartition[[#This Row],[Année]])))</f>
        <v>22</v>
      </c>
      <c r="G13479" t="str">
        <f>Clef_répartition[[#This Row],[Code_Nom]]&amp;"_"&amp;Clef_répartition[[#This Row],[Nombre]]&amp;"_"&amp;Clef_répartition[[#This Row],[Année]]</f>
        <v>APEC_Association Intercommunale pour l'épuration des eaux usées de la Côte _1_2023</v>
      </c>
      <c r="H13479" s="63">
        <v>5702</v>
      </c>
      <c r="I13479" s="67" t="s">
        <v>7</v>
      </c>
      <c r="J13479" s="63">
        <v>2023</v>
      </c>
      <c r="K13479" s="64">
        <v>0</v>
      </c>
    </row>
    <row r="13480" spans="1:11" x14ac:dyDescent="0.25">
      <c r="A13480" s="66"/>
      <c r="B13480" t="s">
        <v>450</v>
      </c>
      <c r="C13480" t="s">
        <v>451</v>
      </c>
      <c r="D13480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0">
        <f>COUNTIFS(D$2:D13480,Clef_répartition[[#This Row],[Code_Nom]],J$2:J13480,Clef_répartition[[#This Row],[Année]])</f>
        <v>2</v>
      </c>
      <c r="F13480">
        <f>IF(Clef_répartition[[#This Row],[Code_Nom]]=D13479,F13479-1,(COUNTIFS(Clef_répartition[Code_Nom],Clef_répartition[[#This Row],[Code_Nom]],Clef_répartition[Année],Clef_répartition[[#This Row],[Année]])))</f>
        <v>21</v>
      </c>
      <c r="G13480" t="str">
        <f>Clef_répartition[[#This Row],[Code_Nom]]&amp;"_"&amp;Clef_répartition[[#This Row],[Nombre]]&amp;"_"&amp;Clef_répartition[[#This Row],[Année]]</f>
        <v>APEC_Association Intercommunale pour l'épuration des eaux usées de la Côte _2_2023</v>
      </c>
      <c r="H13480" s="18">
        <v>5703</v>
      </c>
      <c r="I13480" s="68" t="s">
        <v>13</v>
      </c>
      <c r="J13480" s="18">
        <v>2023</v>
      </c>
      <c r="K13480" s="65">
        <v>0</v>
      </c>
    </row>
    <row r="13481" spans="1:11" x14ac:dyDescent="0.25">
      <c r="A13481" s="66"/>
      <c r="B13481" t="s">
        <v>450</v>
      </c>
      <c r="C13481" t="s">
        <v>451</v>
      </c>
      <c r="D13481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1">
        <f>COUNTIFS(D$2:D13481,Clef_répartition[[#This Row],[Code_Nom]],J$2:J13481,Clef_répartition[[#This Row],[Année]])</f>
        <v>3</v>
      </c>
      <c r="F13481">
        <f>IF(Clef_répartition[[#This Row],[Code_Nom]]=D13480,F13480-1,(COUNTIFS(Clef_répartition[Code_Nom],Clef_répartition[[#This Row],[Code_Nom]],Clef_répartition[Année],Clef_répartition[[#This Row],[Année]])))</f>
        <v>20</v>
      </c>
      <c r="G13481" t="str">
        <f>Clef_répartition[[#This Row],[Code_Nom]]&amp;"_"&amp;Clef_répartition[[#This Row],[Nombre]]&amp;"_"&amp;Clef_répartition[[#This Row],[Année]]</f>
        <v>APEC_Association Intercommunale pour l'épuration des eaux usées de la Côte _3_2023</v>
      </c>
      <c r="H13481" s="63">
        <v>5704</v>
      </c>
      <c r="I13481" s="67" t="s">
        <v>16</v>
      </c>
      <c r="J13481" s="63">
        <v>2023</v>
      </c>
      <c r="K13481" s="64">
        <v>0</v>
      </c>
    </row>
    <row r="13482" spans="1:11" x14ac:dyDescent="0.25">
      <c r="A13482" s="66"/>
      <c r="B13482" t="s">
        <v>450</v>
      </c>
      <c r="C13482" t="s">
        <v>451</v>
      </c>
      <c r="D13482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2">
        <f>COUNTIFS(D$2:D13482,Clef_répartition[[#This Row],[Code_Nom]],J$2:J13482,Clef_répartition[[#This Row],[Année]])</f>
        <v>4</v>
      </c>
      <c r="F13482">
        <f>IF(Clef_répartition[[#This Row],[Code_Nom]]=D13481,F13481-1,(COUNTIFS(Clef_répartition[Code_Nom],Clef_répartition[[#This Row],[Code_Nom]],Clef_répartition[Année],Clef_répartition[[#This Row],[Année]])))</f>
        <v>19</v>
      </c>
      <c r="G13482" t="str">
        <f>Clef_répartition[[#This Row],[Code_Nom]]&amp;"_"&amp;Clef_répartition[[#This Row],[Nombre]]&amp;"_"&amp;Clef_répartition[[#This Row],[Année]]</f>
        <v>APEC_Association Intercommunale pour l'épuration des eaux usées de la Côte _4_2023</v>
      </c>
      <c r="H13482" s="18">
        <v>5852</v>
      </c>
      <c r="I13482" s="68" t="s">
        <v>41</v>
      </c>
      <c r="J13482" s="18">
        <v>2023</v>
      </c>
      <c r="K13482" s="65">
        <v>0</v>
      </c>
    </row>
    <row r="13483" spans="1:11" x14ac:dyDescent="0.25">
      <c r="A13483" s="66"/>
      <c r="B13483" t="s">
        <v>450</v>
      </c>
      <c r="C13483" t="s">
        <v>451</v>
      </c>
      <c r="D13483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3">
        <f>COUNTIFS(D$2:D13483,Clef_répartition[[#This Row],[Code_Nom]],J$2:J13483,Clef_répartition[[#This Row],[Année]])</f>
        <v>5</v>
      </c>
      <c r="F13483">
        <f>IF(Clef_répartition[[#This Row],[Code_Nom]]=D13482,F13482-1,(COUNTIFS(Clef_répartition[Code_Nom],Clef_répartition[[#This Row],[Code_Nom]],Clef_répartition[Année],Clef_répartition[[#This Row],[Année]])))</f>
        <v>18</v>
      </c>
      <c r="G13483" t="str">
        <f>Clef_répartition[[#This Row],[Code_Nom]]&amp;"_"&amp;Clef_répartition[[#This Row],[Nombre]]&amp;"_"&amp;Clef_répartition[[#This Row],[Année]]</f>
        <v>APEC_Association Intercommunale pour l'épuration des eaux usées de la Côte _5_2023</v>
      </c>
      <c r="H13483" s="63">
        <v>5853</v>
      </c>
      <c r="I13483" s="67" t="s">
        <v>42</v>
      </c>
      <c r="J13483" s="63">
        <v>2023</v>
      </c>
      <c r="K13483" s="64">
        <v>0</v>
      </c>
    </row>
    <row r="13484" spans="1:11" x14ac:dyDescent="0.25">
      <c r="A13484" s="66"/>
      <c r="B13484" t="s">
        <v>450</v>
      </c>
      <c r="C13484" t="s">
        <v>451</v>
      </c>
      <c r="D13484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4">
        <f>COUNTIFS(D$2:D13484,Clef_répartition[[#This Row],[Code_Nom]],J$2:J13484,Clef_répartition[[#This Row],[Année]])</f>
        <v>6</v>
      </c>
      <c r="F13484">
        <f>IF(Clef_répartition[[#This Row],[Code_Nom]]=D13483,F13483-1,(COUNTIFS(Clef_répartition[Code_Nom],Clef_répartition[[#This Row],[Code_Nom]],Clef_répartition[Année],Clef_répartition[[#This Row],[Année]])))</f>
        <v>17</v>
      </c>
      <c r="G13484" t="str">
        <f>Clef_répartition[[#This Row],[Code_Nom]]&amp;"_"&amp;Clef_répartition[[#This Row],[Nombre]]&amp;"_"&amp;Clef_répartition[[#This Row],[Année]]</f>
        <v>APEC_Association Intercommunale pour l'épuration des eaux usées de la Côte _6_2023</v>
      </c>
      <c r="H13484" s="18">
        <v>5854</v>
      </c>
      <c r="I13484" s="68" t="s">
        <v>43</v>
      </c>
      <c r="J13484" s="18">
        <v>2023</v>
      </c>
      <c r="K13484" s="65">
        <v>0</v>
      </c>
    </row>
    <row r="13485" spans="1:11" x14ac:dyDescent="0.25">
      <c r="A13485" s="66"/>
      <c r="B13485" t="s">
        <v>450</v>
      </c>
      <c r="C13485" t="s">
        <v>451</v>
      </c>
      <c r="D13485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5">
        <f>COUNTIFS(D$2:D13485,Clef_répartition[[#This Row],[Code_Nom]],J$2:J13485,Clef_répartition[[#This Row],[Année]])</f>
        <v>7</v>
      </c>
      <c r="F13485">
        <f>IF(Clef_répartition[[#This Row],[Code_Nom]]=D13484,F13484-1,(COUNTIFS(Clef_répartition[Code_Nom],Clef_répartition[[#This Row],[Code_Nom]],Clef_répartition[Année],Clef_répartition[[#This Row],[Année]])))</f>
        <v>16</v>
      </c>
      <c r="G13485" t="str">
        <f>Clef_répartition[[#This Row],[Code_Nom]]&amp;"_"&amp;Clef_répartition[[#This Row],[Nombre]]&amp;"_"&amp;Clef_répartition[[#This Row],[Année]]</f>
        <v>APEC_Association Intercommunale pour l'épuration des eaux usées de la Côte _7_2023</v>
      </c>
      <c r="H13485" s="18">
        <v>5710</v>
      </c>
      <c r="I13485" s="68" t="s">
        <v>69</v>
      </c>
      <c r="J13485" s="18">
        <v>2023</v>
      </c>
      <c r="K13485" s="65">
        <v>0</v>
      </c>
    </row>
    <row r="13486" spans="1:11" x14ac:dyDescent="0.25">
      <c r="A13486" s="66"/>
      <c r="B13486" t="s">
        <v>450</v>
      </c>
      <c r="C13486" t="s">
        <v>451</v>
      </c>
      <c r="D13486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6">
        <f>COUNTIFS(D$2:D13486,Clef_répartition[[#This Row],[Code_Nom]],J$2:J13486,Clef_répartition[[#This Row],[Année]])</f>
        <v>8</v>
      </c>
      <c r="F13486">
        <f>IF(Clef_répartition[[#This Row],[Code_Nom]]=D13485,F13485-1,(COUNTIFS(Clef_répartition[Code_Nom],Clef_répartition[[#This Row],[Code_Nom]],Clef_répartition[Année],Clef_répartition[[#This Row],[Année]])))</f>
        <v>15</v>
      </c>
      <c r="G13486" t="str">
        <f>Clef_répartition[[#This Row],[Code_Nom]]&amp;"_"&amp;Clef_répartition[[#This Row],[Nombre]]&amp;"_"&amp;Clef_répartition[[#This Row],[Année]]</f>
        <v>APEC_Association Intercommunale pour l'épuration des eaux usées de la Côte _8_2023</v>
      </c>
      <c r="H13486" s="63">
        <v>5715</v>
      </c>
      <c r="I13486" s="67" t="s">
        <v>97</v>
      </c>
      <c r="J13486" s="63">
        <v>2023</v>
      </c>
      <c r="K13486" s="64">
        <v>0</v>
      </c>
    </row>
    <row r="13487" spans="1:11" x14ac:dyDescent="0.25">
      <c r="A13487" s="66"/>
      <c r="B13487" t="s">
        <v>450</v>
      </c>
      <c r="C13487" t="s">
        <v>451</v>
      </c>
      <c r="D13487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7">
        <f>COUNTIFS(D$2:D13487,Clef_répartition[[#This Row],[Code_Nom]],J$2:J13487,Clef_répartition[[#This Row],[Année]])</f>
        <v>9</v>
      </c>
      <c r="F13487">
        <f>IF(Clef_répartition[[#This Row],[Code_Nom]]=D13486,F13486-1,(COUNTIFS(Clef_répartition[Code_Nom],Clef_répartition[[#This Row],[Code_Nom]],Clef_répartition[Année],Clef_répartition[[#This Row],[Année]])))</f>
        <v>14</v>
      </c>
      <c r="G13487" t="str">
        <f>Clef_répartition[[#This Row],[Code_Nom]]&amp;"_"&amp;Clef_répartition[[#This Row],[Nombre]]&amp;"_"&amp;Clef_répartition[[#This Row],[Année]]</f>
        <v>APEC_Association Intercommunale pour l'épuration des eaux usées de la Côte _9_2023</v>
      </c>
      <c r="H13487" s="63">
        <v>5855</v>
      </c>
      <c r="I13487" s="67" t="s">
        <v>98</v>
      </c>
      <c r="J13487" s="63">
        <v>2023</v>
      </c>
      <c r="K13487" s="64">
        <v>0</v>
      </c>
    </row>
    <row r="13488" spans="1:11" x14ac:dyDescent="0.25">
      <c r="A13488" s="66"/>
      <c r="B13488" t="s">
        <v>450</v>
      </c>
      <c r="C13488" t="s">
        <v>451</v>
      </c>
      <c r="D13488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8">
        <f>COUNTIFS(D$2:D13488,Clef_répartition[[#This Row],[Code_Nom]],J$2:J13488,Clef_répartition[[#This Row],[Année]])</f>
        <v>10</v>
      </c>
      <c r="F13488">
        <f>IF(Clef_répartition[[#This Row],[Code_Nom]]=D13487,F13487-1,(COUNTIFS(Clef_répartition[Code_Nom],Clef_répartition[[#This Row],[Code_Nom]],Clef_répartition[Année],Clef_répartition[[#This Row],[Année]])))</f>
        <v>13</v>
      </c>
      <c r="G13488" t="str">
        <f>Clef_répartition[[#This Row],[Code_Nom]]&amp;"_"&amp;Clef_répartition[[#This Row],[Nombre]]&amp;"_"&amp;Clef_répartition[[#This Row],[Année]]</f>
        <v>APEC_Association Intercommunale pour l'épuration des eaux usées de la Côte _10_2023</v>
      </c>
      <c r="H13488" s="18">
        <v>5718</v>
      </c>
      <c r="I13488" s="68" t="s">
        <v>120</v>
      </c>
      <c r="J13488" s="18">
        <v>2023</v>
      </c>
      <c r="K13488" s="65">
        <v>0</v>
      </c>
    </row>
    <row r="13489" spans="1:11" x14ac:dyDescent="0.25">
      <c r="A13489" s="66"/>
      <c r="B13489" t="s">
        <v>450</v>
      </c>
      <c r="C13489" t="s">
        <v>451</v>
      </c>
      <c r="D13489" t="str">
        <f>Clef_répartition[[#This Row],[Code association]]&amp;"_"&amp;Clef_répartition[[#This Row],[Nom association]]</f>
        <v xml:space="preserve">APEC_Association Intercommunale pour l'épuration des eaux usées de la Côte </v>
      </c>
      <c r="E13489">
        <f>COUNTIFS(D$2:D13489,Clef_répartition[[#This Row],[Code_Nom]],J$2:J13489,Clef_répartition[[#This Row],[Année]])</f>
        <v>11</v>
      </c>
      <c r="F13489">
        <f>IF(Clef_répartition[[#This Row],[Code_Nom]]=D13488,F13488-1,(COUNTIFS(Clef_répartition[Code_Nom],Clef_répartition[[#This Row],[Code_Nom]],Clef_répartition[Année],Clef_répartition[[#This Row],[Année]])))</f>
        <v>12</v>
      </c>
      <c r="G13489" t="str">
        <f>Clef_répartition[[#This Row],[Code_Nom]]&amp;"_"&amp;Clef_répartition[[#This Row],[Nombre]]&amp;"_"&amp;Clef_répartition[[#This Row],[Année]]</f>
        <v>APEC_Association Intercommunale pour l'épuration des eaux usées de la Côte _11_2023</v>
      </c>
      <c r="H13489" s="18">
        <v>5857</v>
      </c>
      <c r="I13489" s="68" t="s">
        <v>122</v>
      </c>
      <c r="J13489" s="18">
        <v>2023</v>
      </c>
      <c r="K13489" s="65">
        <v>0</v>
      </c>
    </row>
    <row r="13490" spans="1:11" x14ac:dyDescent="0.25">
      <c r="A13490" s="66"/>
      <c r="B13490" t="s">
        <v>450</v>
      </c>
      <c r="C13490" t="s">
        <v>451</v>
      </c>
      <c r="D13490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0">
        <f>COUNTIFS(D$2:D13490,Clef_répartition[[#This Row],[Code_Nom]],J$2:J13490,Clef_répartition[[#This Row],[Année]])</f>
        <v>12</v>
      </c>
      <c r="F13490">
        <f>IF(Clef_répartition[[#This Row],[Code_Nom]]=D13489,F13489-1,(COUNTIFS(Clef_répartition[Code_Nom],Clef_répartition[[#This Row],[Code_Nom]],Clef_répartition[Année],Clef_répartition[[#This Row],[Année]])))</f>
        <v>11</v>
      </c>
      <c r="G13490" t="str">
        <f>Clef_répartition[[#This Row],[Code_Nom]]&amp;"_"&amp;Clef_répartition[[#This Row],[Nombre]]&amp;"_"&amp;Clef_répartition[[#This Row],[Année]]</f>
        <v>APEC_Association Intercommunale pour l'épuration des eaux usées de la Côte _12_2023</v>
      </c>
      <c r="H13490" s="63">
        <v>5720</v>
      </c>
      <c r="I13490" s="67" t="s">
        <v>125</v>
      </c>
      <c r="J13490" s="63">
        <v>2023</v>
      </c>
      <c r="K13490" s="64">
        <v>0</v>
      </c>
    </row>
    <row r="13491" spans="1:11" x14ac:dyDescent="0.25">
      <c r="A13491" s="66"/>
      <c r="B13491" t="s">
        <v>450</v>
      </c>
      <c r="C13491" t="s">
        <v>451</v>
      </c>
      <c r="D13491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1">
        <f>COUNTIFS(D$2:D13491,Clef_répartition[[#This Row],[Code_Nom]],J$2:J13491,Clef_répartition[[#This Row],[Année]])</f>
        <v>13</v>
      </c>
      <c r="F13491">
        <f>IF(Clef_répartition[[#This Row],[Code_Nom]]=D13490,F13490-1,(COUNTIFS(Clef_répartition[Code_Nom],Clef_répartition[[#This Row],[Code_Nom]],Clef_répartition[Année],Clef_répartition[[#This Row],[Année]])))</f>
        <v>10</v>
      </c>
      <c r="G13491" t="str">
        <f>Clef_répartition[[#This Row],[Code_Nom]]&amp;"_"&amp;Clef_répartition[[#This Row],[Nombre]]&amp;"_"&amp;Clef_répartition[[#This Row],[Année]]</f>
        <v>APEC_Association Intercommunale pour l'épuration des eaux usées de la Côte _13_2023</v>
      </c>
      <c r="H13491" s="18">
        <v>5721</v>
      </c>
      <c r="I13491" s="68" t="s">
        <v>126</v>
      </c>
      <c r="J13491" s="18">
        <v>2023</v>
      </c>
      <c r="K13491" s="65">
        <v>0</v>
      </c>
    </row>
    <row r="13492" spans="1:11" x14ac:dyDescent="0.25">
      <c r="A13492" s="66"/>
      <c r="B13492" t="s">
        <v>450</v>
      </c>
      <c r="C13492" t="s">
        <v>451</v>
      </c>
      <c r="D13492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2">
        <f>COUNTIFS(D$2:D13492,Clef_répartition[[#This Row],[Code_Nom]],J$2:J13492,Clef_répartition[[#This Row],[Année]])</f>
        <v>14</v>
      </c>
      <c r="F13492">
        <f>IF(Clef_répartition[[#This Row],[Code_Nom]]=D13491,F13491-1,(COUNTIFS(Clef_répartition[Code_Nom],Clef_répartition[[#This Row],[Code_Nom]],Clef_répartition[Année],Clef_répartition[[#This Row],[Année]])))</f>
        <v>9</v>
      </c>
      <c r="G13492" t="str">
        <f>Clef_répartition[[#This Row],[Code_Nom]]&amp;"_"&amp;Clef_répartition[[#This Row],[Nombre]]&amp;"_"&amp;Clef_répartition[[#This Row],[Année]]</f>
        <v>APEC_Association Intercommunale pour l'épuration des eaux usées de la Côte _14_2023</v>
      </c>
      <c r="H13492" s="18">
        <v>5731</v>
      </c>
      <c r="I13492" s="68" t="s">
        <v>157</v>
      </c>
      <c r="J13492" s="18">
        <v>2023</v>
      </c>
      <c r="K13492" s="65">
        <v>0</v>
      </c>
    </row>
    <row r="13493" spans="1:11" x14ac:dyDescent="0.25">
      <c r="A13493" s="66"/>
      <c r="B13493" t="s">
        <v>450</v>
      </c>
      <c r="C13493" t="s">
        <v>451</v>
      </c>
      <c r="D13493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3">
        <f>COUNTIFS(D$2:D13493,Clef_répartition[[#This Row],[Code_Nom]],J$2:J13493,Clef_répartition[[#This Row],[Année]])</f>
        <v>15</v>
      </c>
      <c r="F13493">
        <f>IF(Clef_répartition[[#This Row],[Code_Nom]]=D13492,F13492-1,(COUNTIFS(Clef_répartition[Code_Nom],Clef_répartition[[#This Row],[Code_Nom]],Clef_répartition[Année],Clef_répartition[[#This Row],[Année]])))</f>
        <v>8</v>
      </c>
      <c r="G13493" t="str">
        <f>Clef_répartition[[#This Row],[Code_Nom]]&amp;"_"&amp;Clef_répartition[[#This Row],[Nombre]]&amp;"_"&amp;Clef_répartition[[#This Row],[Année]]</f>
        <v>APEC_Association Intercommunale pour l'épuration des eaux usées de la Côte _15_2023</v>
      </c>
      <c r="H13493" s="63">
        <v>5429</v>
      </c>
      <c r="I13493" s="67" t="s">
        <v>162</v>
      </c>
      <c r="J13493" s="63">
        <v>2023</v>
      </c>
      <c r="K13493" s="64">
        <v>0</v>
      </c>
    </row>
    <row r="13494" spans="1:11" x14ac:dyDescent="0.25">
      <c r="A13494" s="66"/>
      <c r="B13494" t="s">
        <v>450</v>
      </c>
      <c r="C13494" t="s">
        <v>451</v>
      </c>
      <c r="D13494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4">
        <f>COUNTIFS(D$2:D13494,Clef_répartition[[#This Row],[Code_Nom]],J$2:J13494,Clef_répartition[[#This Row],[Année]])</f>
        <v>16</v>
      </c>
      <c r="F13494">
        <f>IF(Clef_répartition[[#This Row],[Code_Nom]]=D13493,F13493-1,(COUNTIFS(Clef_répartition[Code_Nom],Clef_répartition[[#This Row],[Code_Nom]],Clef_répartition[Année],Clef_répartition[[#This Row],[Année]])))</f>
        <v>7</v>
      </c>
      <c r="G13494" t="str">
        <f>Clef_répartition[[#This Row],[Code_Nom]]&amp;"_"&amp;Clef_répartition[[#This Row],[Nombre]]&amp;"_"&amp;Clef_répartition[[#This Row],[Année]]</f>
        <v>APEC_Association Intercommunale pour l'épuration des eaux usées de la Côte _16_2023</v>
      </c>
      <c r="H13494" s="63">
        <v>5858</v>
      </c>
      <c r="I13494" s="67" t="s">
        <v>165</v>
      </c>
      <c r="J13494" s="63">
        <v>2023</v>
      </c>
      <c r="K13494" s="64">
        <v>0</v>
      </c>
    </row>
    <row r="13495" spans="1:11" x14ac:dyDescent="0.25">
      <c r="A13495" s="66"/>
      <c r="B13495" t="s">
        <v>450</v>
      </c>
      <c r="C13495" t="s">
        <v>451</v>
      </c>
      <c r="D13495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5">
        <f>COUNTIFS(D$2:D13495,Clef_répartition[[#This Row],[Code_Nom]],J$2:J13495,Clef_répartition[[#This Row],[Année]])</f>
        <v>17</v>
      </c>
      <c r="F13495">
        <f>IF(Clef_répartition[[#This Row],[Code_Nom]]=D13494,F13494-1,(COUNTIFS(Clef_répartition[Code_Nom],Clef_répartition[[#This Row],[Code_Nom]],Clef_répartition[Année],Clef_répartition[[#This Row],[Année]])))</f>
        <v>6</v>
      </c>
      <c r="G13495" t="str">
        <f>Clef_répartition[[#This Row],[Code_Nom]]&amp;"_"&amp;Clef_répartition[[#This Row],[Nombre]]&amp;"_"&amp;Clef_répartition[[#This Row],[Année]]</f>
        <v>APEC_Association Intercommunale pour l'épuration des eaux usées de la Côte _17_2023</v>
      </c>
      <c r="H13495" s="18">
        <v>5430</v>
      </c>
      <c r="I13495" s="68" t="s">
        <v>171</v>
      </c>
      <c r="J13495" s="18">
        <v>2023</v>
      </c>
      <c r="K13495" s="65">
        <v>0</v>
      </c>
    </row>
    <row r="13496" spans="1:11" x14ac:dyDescent="0.25">
      <c r="A13496" s="66"/>
      <c r="B13496" t="s">
        <v>450</v>
      </c>
      <c r="C13496" t="s">
        <v>451</v>
      </c>
      <c r="D13496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6">
        <f>COUNTIFS(D$2:D13496,Clef_répartition[[#This Row],[Code_Nom]],J$2:J13496,Clef_répartition[[#This Row],[Année]])</f>
        <v>18</v>
      </c>
      <c r="F13496">
        <f>IF(Clef_répartition[[#This Row],[Code_Nom]]=D13495,F13495-1,(COUNTIFS(Clef_répartition[Code_Nom],Clef_répartition[[#This Row],[Code_Nom]],Clef_répartition[Année],Clef_répartition[[#This Row],[Année]])))</f>
        <v>5</v>
      </c>
      <c r="G13496" t="str">
        <f>Clef_répartition[[#This Row],[Code_Nom]]&amp;"_"&amp;Clef_répartition[[#This Row],[Nombre]]&amp;"_"&amp;Clef_répartition[[#This Row],[Année]]</f>
        <v>APEC_Association Intercommunale pour l'épuration des eaux usées de la Côte _18_2023</v>
      </c>
      <c r="H13496" s="63">
        <v>5725</v>
      </c>
      <c r="I13496" s="67" t="s">
        <v>219</v>
      </c>
      <c r="J13496" s="63">
        <v>2023</v>
      </c>
      <c r="K13496" s="64">
        <v>0</v>
      </c>
    </row>
    <row r="13497" spans="1:11" x14ac:dyDescent="0.25">
      <c r="A13497" s="66"/>
      <c r="B13497" t="s">
        <v>450</v>
      </c>
      <c r="C13497" t="s">
        <v>451</v>
      </c>
      <c r="D13497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7">
        <f>COUNTIFS(D$2:D13497,Clef_répartition[[#This Row],[Code_Nom]],J$2:J13497,Clef_répartition[[#This Row],[Année]])</f>
        <v>19</v>
      </c>
      <c r="F13497">
        <f>IF(Clef_répartition[[#This Row],[Code_Nom]]=D13496,F13496-1,(COUNTIFS(Clef_répartition[Code_Nom],Clef_répartition[[#This Row],[Code_Nom]],Clef_répartition[Année],Clef_répartition[[#This Row],[Année]])))</f>
        <v>4</v>
      </c>
      <c r="G13497" t="str">
        <f>Clef_répartition[[#This Row],[Code_Nom]]&amp;"_"&amp;Clef_répartition[[#This Row],[Nombre]]&amp;"_"&amp;Clef_répartition[[#This Row],[Année]]</f>
        <v>APEC_Association Intercommunale pour l'épuration des eaux usées de la Côte _19_2023</v>
      </c>
      <c r="H13497" s="18">
        <v>5727</v>
      </c>
      <c r="I13497" s="68" t="s">
        <v>243</v>
      </c>
      <c r="J13497" s="18">
        <v>2023</v>
      </c>
      <c r="K13497" s="65">
        <v>0</v>
      </c>
    </row>
    <row r="13498" spans="1:11" x14ac:dyDescent="0.25">
      <c r="A13498" s="66"/>
      <c r="B13498" t="s">
        <v>450</v>
      </c>
      <c r="C13498" t="s">
        <v>451</v>
      </c>
      <c r="D13498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8">
        <f>COUNTIFS(D$2:D13498,Clef_répartition[[#This Row],[Code_Nom]],J$2:J13498,Clef_répartition[[#This Row],[Année]])</f>
        <v>20</v>
      </c>
      <c r="F13498">
        <f>IF(Clef_répartition[[#This Row],[Code_Nom]]=D13497,F13497-1,(COUNTIFS(Clef_répartition[Code_Nom],Clef_répartition[[#This Row],[Code_Nom]],Clef_répartition[Année],Clef_répartition[[#This Row],[Année]])))</f>
        <v>3</v>
      </c>
      <c r="G13498" t="str">
        <f>Clef_répartition[[#This Row],[Code_Nom]]&amp;"_"&amp;Clef_répartition[[#This Row],[Nombre]]&amp;"_"&amp;Clef_répartition[[#This Row],[Année]]</f>
        <v>APEC_Association Intercommunale pour l'épuration des eaux usées de la Côte _20_2023</v>
      </c>
      <c r="H13498" s="63">
        <v>5730</v>
      </c>
      <c r="I13498" s="67" t="s">
        <v>265</v>
      </c>
      <c r="J13498" s="63">
        <v>2023</v>
      </c>
      <c r="K13498" s="64">
        <v>0</v>
      </c>
    </row>
    <row r="13499" spans="1:11" x14ac:dyDescent="0.25">
      <c r="A13499" s="66"/>
      <c r="B13499" t="s">
        <v>450</v>
      </c>
      <c r="C13499" t="s">
        <v>451</v>
      </c>
      <c r="D13499" t="str">
        <f>Clef_répartition[[#This Row],[Code association]]&amp;"_"&amp;Clef_répartition[[#This Row],[Nom association]]</f>
        <v xml:space="preserve">APEC_Association Intercommunale pour l'épuration des eaux usées de la Côte </v>
      </c>
      <c r="E13499">
        <f>COUNTIFS(D$2:D13499,Clef_répartition[[#This Row],[Code_Nom]],J$2:J13499,Clef_répartition[[#This Row],[Année]])</f>
        <v>21</v>
      </c>
      <c r="F13499">
        <f>IF(Clef_répartition[[#This Row],[Code_Nom]]=D13498,F13498-1,(COUNTIFS(Clef_répartition[Code_Nom],Clef_répartition[[#This Row],[Code_Nom]],Clef_répartition[Année],Clef_répartition[[#This Row],[Année]])))</f>
        <v>2</v>
      </c>
      <c r="G13499" t="str">
        <f>Clef_répartition[[#This Row],[Code_Nom]]&amp;"_"&amp;Clef_répartition[[#This Row],[Nombre]]&amp;"_"&amp;Clef_répartition[[#This Row],[Année]]</f>
        <v>APEC_Association Intercommunale pour l'épuration des eaux usées de la Côte _21_2023</v>
      </c>
      <c r="H13499" s="63">
        <v>5732</v>
      </c>
      <c r="I13499" s="67" t="s">
        <v>279</v>
      </c>
      <c r="J13499" s="63">
        <v>2023</v>
      </c>
      <c r="K13499" s="64">
        <v>0</v>
      </c>
    </row>
    <row r="13500" spans="1:11" x14ac:dyDescent="0.25">
      <c r="A13500" s="66"/>
      <c r="B13500" t="s">
        <v>450</v>
      </c>
      <c r="C13500" t="s">
        <v>451</v>
      </c>
      <c r="D13500" t="str">
        <f>Clef_répartition[[#This Row],[Code association]]&amp;"_"&amp;Clef_répartition[[#This Row],[Nom association]]</f>
        <v xml:space="preserve">APEC_Association Intercommunale pour l'épuration des eaux usées de la Côte </v>
      </c>
      <c r="E13500">
        <f>COUNTIFS(D$2:D13500,Clef_répartition[[#This Row],[Code_Nom]],J$2:J13500,Clef_répartition[[#This Row],[Année]])</f>
        <v>22</v>
      </c>
      <c r="F13500">
        <f>IF(Clef_répartition[[#This Row],[Code_Nom]]=D13499,F13499-1,(COUNTIFS(Clef_répartition[Code_Nom],Clef_répartition[[#This Row],[Code_Nom]],Clef_répartition[Année],Clef_répartition[[#This Row],[Année]])))</f>
        <v>1</v>
      </c>
      <c r="G13500" t="str">
        <f>Clef_répartition[[#This Row],[Code_Nom]]&amp;"_"&amp;Clef_répartition[[#This Row],[Nombre]]&amp;"_"&amp;Clef_répartition[[#This Row],[Année]]</f>
        <v>APEC_Association Intercommunale pour l'épuration des eaux usées de la Côte _22_2023</v>
      </c>
      <c r="H13500" s="18">
        <v>5863</v>
      </c>
      <c r="I13500" s="68" t="s">
        <v>287</v>
      </c>
      <c r="J13500" s="18">
        <v>2023</v>
      </c>
      <c r="K13500" s="65">
        <v>0</v>
      </c>
    </row>
    <row r="13501" spans="1:11" x14ac:dyDescent="0.25">
      <c r="A13501" s="66"/>
      <c r="B13501" t="s">
        <v>596</v>
      </c>
      <c r="C13501" t="s">
        <v>597</v>
      </c>
      <c r="D13501" t="str">
        <f>Clef_répartition[[#This Row],[Code association]]&amp;"_"&amp;Clef_répartition[[#This Row],[Nom association]]</f>
        <v>APEJ_Association pour l'enfance et la jeunesse de Terre Sainte</v>
      </c>
      <c r="E13501">
        <f>COUNTIFS(D$2:D13501,Clef_répartition[[#This Row],[Code_Nom]],J$2:J13501,Clef_répartition[[#This Row],[Année]])</f>
        <v>1</v>
      </c>
      <c r="F13501">
        <f>IF(Clef_répartition[[#This Row],[Code_Nom]]=D13500,F13500-1,(COUNTIFS(Clef_répartition[Code_Nom],Clef_répartition[[#This Row],[Code_Nom]],Clef_répartition[Année],Clef_répartition[[#This Row],[Année]])))</f>
        <v>9</v>
      </c>
      <c r="G13501" t="str">
        <f>Clef_répartition[[#This Row],[Code_Nom]]&amp;"_"&amp;Clef_répartition[[#This Row],[Nombre]]&amp;"_"&amp;Clef_répartition[[#This Row],[Année]]</f>
        <v>APEJ_Association pour l'enfance et la jeunesse de Terre Sainte_1_2023</v>
      </c>
      <c r="H13501" s="63">
        <v>5705</v>
      </c>
      <c r="I13501" s="67" t="s">
        <v>27</v>
      </c>
      <c r="J13501" s="63">
        <v>2023</v>
      </c>
      <c r="K13501" s="64">
        <v>0.05</v>
      </c>
    </row>
    <row r="13502" spans="1:11" x14ac:dyDescent="0.25">
      <c r="A13502" s="66"/>
      <c r="B13502" t="s">
        <v>596</v>
      </c>
      <c r="C13502" t="s">
        <v>597</v>
      </c>
      <c r="D13502" t="str">
        <f>Clef_répartition[[#This Row],[Code association]]&amp;"_"&amp;Clef_répartition[[#This Row],[Nom association]]</f>
        <v>APEJ_Association pour l'enfance et la jeunesse de Terre Sainte</v>
      </c>
      <c r="E13502">
        <f>COUNTIFS(D$2:D13502,Clef_répartition[[#This Row],[Code_Nom]],J$2:J13502,Clef_répartition[[#This Row],[Année]])</f>
        <v>2</v>
      </c>
      <c r="F13502">
        <f>IF(Clef_répartition[[#This Row],[Code_Nom]]=D13501,F13501-1,(COUNTIFS(Clef_répartition[Code_Nom],Clef_répartition[[#This Row],[Code_Nom]],Clef_répartition[Année],Clef_répartition[[#This Row],[Année]])))</f>
        <v>8</v>
      </c>
      <c r="G13502" t="str">
        <f>Clef_répartition[[#This Row],[Code_Nom]]&amp;"_"&amp;Clef_répartition[[#This Row],[Nombre]]&amp;"_"&amp;Clef_répartition[[#This Row],[Année]]</f>
        <v>APEJ_Association pour l'enfance et la jeunesse de Terre Sainte_2_2023</v>
      </c>
      <c r="H13502" s="18">
        <v>5707</v>
      </c>
      <c r="I13502" s="68" t="s">
        <v>52</v>
      </c>
      <c r="J13502" s="18">
        <v>2023</v>
      </c>
      <c r="K13502" s="65">
        <v>7.0000000000000007E-2</v>
      </c>
    </row>
    <row r="13503" spans="1:11" x14ac:dyDescent="0.25">
      <c r="A13503" s="66"/>
      <c r="B13503" t="s">
        <v>596</v>
      </c>
      <c r="C13503" t="s">
        <v>597</v>
      </c>
      <c r="D13503" t="str">
        <f>Clef_répartition[[#This Row],[Code association]]&amp;"_"&amp;Clef_répartition[[#This Row],[Nom association]]</f>
        <v>APEJ_Association pour l'enfance et la jeunesse de Terre Sainte</v>
      </c>
      <c r="E13503">
        <f>COUNTIFS(D$2:D13503,Clef_répartition[[#This Row],[Code_Nom]],J$2:J13503,Clef_répartition[[#This Row],[Année]])</f>
        <v>3</v>
      </c>
      <c r="F13503">
        <f>IF(Clef_répartition[[#This Row],[Code_Nom]]=D13502,F13502-1,(COUNTIFS(Clef_répartition[Code_Nom],Clef_répartition[[#This Row],[Code_Nom]],Clef_répartition[Année],Clef_répartition[[#This Row],[Année]])))</f>
        <v>7</v>
      </c>
      <c r="G13503" t="str">
        <f>Clef_répartition[[#This Row],[Code_Nom]]&amp;"_"&amp;Clef_répartition[[#This Row],[Nombre]]&amp;"_"&amp;Clef_répartition[[#This Row],[Année]]</f>
        <v>APEJ_Association pour l'enfance et la jeunesse de Terre Sainte_3_2023</v>
      </c>
      <c r="H13503" s="63">
        <v>5708</v>
      </c>
      <c r="I13503" s="67" t="s">
        <v>53</v>
      </c>
      <c r="J13503" s="63">
        <v>2023</v>
      </c>
      <c r="K13503" s="64">
        <v>0.05</v>
      </c>
    </row>
    <row r="13504" spans="1:11" x14ac:dyDescent="0.25">
      <c r="A13504" s="66"/>
      <c r="B13504" t="s">
        <v>596</v>
      </c>
      <c r="C13504" t="s">
        <v>597</v>
      </c>
      <c r="D13504" t="str">
        <f>Clef_répartition[[#This Row],[Code association]]&amp;"_"&amp;Clef_répartition[[#This Row],[Nom association]]</f>
        <v>APEJ_Association pour l'enfance et la jeunesse de Terre Sainte</v>
      </c>
      <c r="E13504">
        <f>COUNTIFS(D$2:D13504,Clef_répartition[[#This Row],[Code_Nom]],J$2:J13504,Clef_répartition[[#This Row],[Année]])</f>
        <v>4</v>
      </c>
      <c r="F13504">
        <f>IF(Clef_répartition[[#This Row],[Code_Nom]]=D13503,F13503-1,(COUNTIFS(Clef_répartition[Code_Nom],Clef_répartition[[#This Row],[Code_Nom]],Clef_répartition[Année],Clef_répartition[[#This Row],[Année]])))</f>
        <v>6</v>
      </c>
      <c r="G13504" t="str">
        <f>Clef_répartition[[#This Row],[Code_Nom]]&amp;"_"&amp;Clef_répartition[[#This Row],[Nombre]]&amp;"_"&amp;Clef_répartition[[#This Row],[Année]]</f>
        <v>APEJ_Association pour l'enfance et la jeunesse de Terre Sainte_4_2023</v>
      </c>
      <c r="H13504" s="18">
        <v>5711</v>
      </c>
      <c r="I13504" s="68" t="s">
        <v>70</v>
      </c>
      <c r="J13504" s="18">
        <v>2023</v>
      </c>
      <c r="K13504" s="65">
        <v>0.15</v>
      </c>
    </row>
    <row r="13505" spans="1:11" x14ac:dyDescent="0.25">
      <c r="A13505" s="66"/>
      <c r="B13505" t="s">
        <v>596</v>
      </c>
      <c r="C13505" t="s">
        <v>597</v>
      </c>
      <c r="D13505" t="str">
        <f>Clef_répartition[[#This Row],[Code association]]&amp;"_"&amp;Clef_répartition[[#This Row],[Nom association]]</f>
        <v>APEJ_Association pour l'enfance et la jeunesse de Terre Sainte</v>
      </c>
      <c r="E13505">
        <f>COUNTIFS(D$2:D13505,Clef_répartition[[#This Row],[Code_Nom]],J$2:J13505,Clef_répartition[[#This Row],[Année]])</f>
        <v>5</v>
      </c>
      <c r="F13505">
        <f>IF(Clef_répartition[[#This Row],[Code_Nom]]=D13504,F13504-1,(COUNTIFS(Clef_répartition[Code_Nom],Clef_répartition[[#This Row],[Code_Nom]],Clef_répartition[Année],Clef_répartition[[#This Row],[Année]])))</f>
        <v>5</v>
      </c>
      <c r="G13505" t="str">
        <f>Clef_répartition[[#This Row],[Code_Nom]]&amp;"_"&amp;Clef_répartition[[#This Row],[Nombre]]&amp;"_"&amp;Clef_répartition[[#This Row],[Année]]</f>
        <v>APEJ_Association pour l'enfance et la jeunesse de Terre Sainte_5_2023</v>
      </c>
      <c r="H13505" s="63">
        <v>5712</v>
      </c>
      <c r="I13505" s="67" t="s">
        <v>72</v>
      </c>
      <c r="J13505" s="63">
        <v>2023</v>
      </c>
      <c r="K13505" s="64">
        <v>0.17</v>
      </c>
    </row>
    <row r="13506" spans="1:11" x14ac:dyDescent="0.25">
      <c r="A13506" s="66"/>
      <c r="B13506" t="s">
        <v>596</v>
      </c>
      <c r="C13506" t="s">
        <v>597</v>
      </c>
      <c r="D13506" t="str">
        <f>Clef_répartition[[#This Row],[Code association]]&amp;"_"&amp;Clef_répartition[[#This Row],[Nom association]]</f>
        <v>APEJ_Association pour l'enfance et la jeunesse de Terre Sainte</v>
      </c>
      <c r="E13506">
        <f>COUNTIFS(D$2:D13506,Clef_répartition[[#This Row],[Code_Nom]],J$2:J13506,Clef_répartition[[#This Row],[Année]])</f>
        <v>6</v>
      </c>
      <c r="F13506">
        <f>IF(Clef_répartition[[#This Row],[Code_Nom]]=D13505,F13505-1,(COUNTIFS(Clef_répartition[Code_Nom],Clef_répartition[[#This Row],[Code_Nom]],Clef_répartition[Année],Clef_répartition[[#This Row],[Année]])))</f>
        <v>4</v>
      </c>
      <c r="G13506" t="str">
        <f>Clef_répartition[[#This Row],[Code_Nom]]&amp;"_"&amp;Clef_répartition[[#This Row],[Nombre]]&amp;"_"&amp;Clef_répartition[[#This Row],[Année]]</f>
        <v>APEJ_Association pour l'enfance et la jeunesse de Terre Sainte_6_2023</v>
      </c>
      <c r="H13506" s="18">
        <v>5713</v>
      </c>
      <c r="I13506" s="68" t="s">
        <v>80</v>
      </c>
      <c r="J13506" s="18">
        <v>2023</v>
      </c>
      <c r="K13506" s="65">
        <v>0.12</v>
      </c>
    </row>
    <row r="13507" spans="1:11" x14ac:dyDescent="0.25">
      <c r="A13507" s="66"/>
      <c r="B13507" t="s">
        <v>596</v>
      </c>
      <c r="C13507" t="s">
        <v>597</v>
      </c>
      <c r="D13507" t="str">
        <f>Clef_répartition[[#This Row],[Code association]]&amp;"_"&amp;Clef_répartition[[#This Row],[Nom association]]</f>
        <v>APEJ_Association pour l'enfance et la jeunesse de Terre Sainte</v>
      </c>
      <c r="E13507">
        <f>COUNTIFS(D$2:D13507,Clef_répartition[[#This Row],[Code_Nom]],J$2:J13507,Clef_répartition[[#This Row],[Année]])</f>
        <v>7</v>
      </c>
      <c r="F13507">
        <f>IF(Clef_répartition[[#This Row],[Code_Nom]]=D13506,F13506-1,(COUNTIFS(Clef_répartition[Code_Nom],Clef_répartition[[#This Row],[Code_Nom]],Clef_répartition[Année],Clef_répartition[[#This Row],[Année]])))</f>
        <v>3</v>
      </c>
      <c r="G13507" t="str">
        <f>Clef_répartition[[#This Row],[Code_Nom]]&amp;"_"&amp;Clef_répartition[[#This Row],[Nombre]]&amp;"_"&amp;Clef_répartition[[#This Row],[Année]]</f>
        <v>APEJ_Association pour l'enfance et la jeunesse de Terre Sainte_7_2023</v>
      </c>
      <c r="H13507" s="63">
        <v>5717</v>
      </c>
      <c r="I13507" s="67" t="s">
        <v>118</v>
      </c>
      <c r="J13507" s="63">
        <v>2023</v>
      </c>
      <c r="K13507" s="64">
        <v>0.2</v>
      </c>
    </row>
    <row r="13508" spans="1:11" x14ac:dyDescent="0.25">
      <c r="A13508" s="66"/>
      <c r="B13508" t="s">
        <v>596</v>
      </c>
      <c r="C13508" t="s">
        <v>597</v>
      </c>
      <c r="D13508" t="str">
        <f>Clef_répartition[[#This Row],[Code association]]&amp;"_"&amp;Clef_répartition[[#This Row],[Nom association]]</f>
        <v>APEJ_Association pour l'enfance et la jeunesse de Terre Sainte</v>
      </c>
      <c r="E13508">
        <f>COUNTIFS(D$2:D13508,Clef_répartition[[#This Row],[Code_Nom]],J$2:J13508,Clef_répartition[[#This Row],[Année]])</f>
        <v>8</v>
      </c>
      <c r="F13508">
        <f>IF(Clef_répartition[[#This Row],[Code_Nom]]=D13507,F13507-1,(COUNTIFS(Clef_répartition[Code_Nom],Clef_répartition[[#This Row],[Code_Nom]],Clef_répartition[Année],Clef_répartition[[#This Row],[Année]])))</f>
        <v>2</v>
      </c>
      <c r="G13508" t="str">
        <f>Clef_répartition[[#This Row],[Code_Nom]]&amp;"_"&amp;Clef_répartition[[#This Row],[Nombre]]&amp;"_"&amp;Clef_répartition[[#This Row],[Année]]</f>
        <v>APEJ_Association pour l'enfance et la jeunesse de Terre Sainte_8_2023</v>
      </c>
      <c r="H13508" s="18">
        <v>5723</v>
      </c>
      <c r="I13508" s="68" t="s">
        <v>176</v>
      </c>
      <c r="J13508" s="18">
        <v>2023</v>
      </c>
      <c r="K13508" s="65">
        <v>0.11</v>
      </c>
    </row>
    <row r="13509" spans="1:11" x14ac:dyDescent="0.25">
      <c r="A13509" s="66"/>
      <c r="B13509" t="s">
        <v>596</v>
      </c>
      <c r="C13509" t="s">
        <v>597</v>
      </c>
      <c r="D13509" t="str">
        <f>Clef_répartition[[#This Row],[Code association]]&amp;"_"&amp;Clef_répartition[[#This Row],[Nom association]]</f>
        <v>APEJ_Association pour l'enfance et la jeunesse de Terre Sainte</v>
      </c>
      <c r="E13509">
        <f>COUNTIFS(D$2:D13509,Clef_répartition[[#This Row],[Code_Nom]],J$2:J13509,Clef_répartition[[#This Row],[Année]])</f>
        <v>9</v>
      </c>
      <c r="F13509">
        <f>IF(Clef_répartition[[#This Row],[Code_Nom]]=D13508,F13508-1,(COUNTIFS(Clef_répartition[Code_Nom],Clef_répartition[[#This Row],[Code_Nom]],Clef_répartition[Année],Clef_répartition[[#This Row],[Année]])))</f>
        <v>1</v>
      </c>
      <c r="G13509" t="str">
        <f>Clef_répartition[[#This Row],[Code_Nom]]&amp;"_"&amp;Clef_répartition[[#This Row],[Nombre]]&amp;"_"&amp;Clef_répartition[[#This Row],[Année]]</f>
        <v>APEJ_Association pour l'enfance et la jeunesse de Terre Sainte_9_2023</v>
      </c>
      <c r="H13509" s="63">
        <v>5729</v>
      </c>
      <c r="I13509" s="67" t="s">
        <v>261</v>
      </c>
      <c r="J13509" s="63">
        <v>2023</v>
      </c>
      <c r="K13509" s="64">
        <v>0.08</v>
      </c>
    </row>
    <row r="13510" spans="1:11" x14ac:dyDescent="0.25">
      <c r="A13510" s="66"/>
      <c r="B13510" t="s">
        <v>434</v>
      </c>
      <c r="C13510" t="s">
        <v>435</v>
      </c>
      <c r="D13510" t="str">
        <f>Clef_répartition[[#This Row],[Code association]]&amp;"_"&amp;Clef_répartition[[#This Row],[Nom association]]</f>
        <v>APOL_Association Police Lavaux</v>
      </c>
      <c r="E13510">
        <f>COUNTIFS(D$2:D13510,Clef_répartition[[#This Row],[Code_Nom]],J$2:J13510,Clef_répartition[[#This Row],[Année]])</f>
        <v>1</v>
      </c>
      <c r="F13510">
        <f>IF(Clef_répartition[[#This Row],[Code_Nom]]=D13509,F13509-1,(COUNTIFS(Clef_répartition[Code_Nom],Clef_répartition[[#This Row],[Code_Nom]],Clef_répartition[Année],Clef_répartition[[#This Row],[Année]])))</f>
        <v>6</v>
      </c>
      <c r="G13510" t="str">
        <f>Clef_répartition[[#This Row],[Code_Nom]]&amp;"_"&amp;Clef_répartition[[#This Row],[Nombre]]&amp;"_"&amp;Clef_répartition[[#This Row],[Année]]</f>
        <v>APOL_Association Police Lavaux_1_2023</v>
      </c>
      <c r="H13510" s="63">
        <v>5613</v>
      </c>
      <c r="I13510" s="67" t="s">
        <v>33</v>
      </c>
      <c r="J13510" s="63">
        <v>2023</v>
      </c>
      <c r="K13510" s="64">
        <v>0.20483000000000001</v>
      </c>
    </row>
    <row r="13511" spans="1:11" x14ac:dyDescent="0.25">
      <c r="A13511" s="66"/>
      <c r="B13511" t="s">
        <v>434</v>
      </c>
      <c r="C13511" t="s">
        <v>435</v>
      </c>
      <c r="D13511" t="str">
        <f>Clef_répartition[[#This Row],[Code association]]&amp;"_"&amp;Clef_répartition[[#This Row],[Nom association]]</f>
        <v>APOL_Association Police Lavaux</v>
      </c>
      <c r="E13511">
        <f>COUNTIFS(D$2:D13511,Clef_répartition[[#This Row],[Code_Nom]],J$2:J13511,Clef_répartition[[#This Row],[Année]])</f>
        <v>2</v>
      </c>
      <c r="F13511">
        <f>IF(Clef_répartition[[#This Row],[Code_Nom]]=D13510,F13510-1,(COUNTIFS(Clef_répartition[Code_Nom],Clef_répartition[[#This Row],[Code_Nom]],Clef_répartition[Année],Clef_répartition[[#This Row],[Année]])))</f>
        <v>5</v>
      </c>
      <c r="G13511" t="str">
        <f>Clef_répartition[[#This Row],[Code_Nom]]&amp;"_"&amp;Clef_répartition[[#This Row],[Nombre]]&amp;"_"&amp;Clef_répartition[[#This Row],[Année]]</f>
        <v>APOL_Association Police Lavaux_2_2023</v>
      </c>
      <c r="H13511" s="18">
        <v>5601</v>
      </c>
      <c r="I13511" s="68" t="s">
        <v>66</v>
      </c>
      <c r="J13511" s="18">
        <v>2023</v>
      </c>
      <c r="K13511" s="65">
        <v>5.953E-2</v>
      </c>
    </row>
    <row r="13512" spans="1:11" x14ac:dyDescent="0.25">
      <c r="A13512" s="66"/>
      <c r="B13512" t="s">
        <v>434</v>
      </c>
      <c r="C13512" t="s">
        <v>435</v>
      </c>
      <c r="D13512" t="str">
        <f>Clef_répartition[[#This Row],[Code association]]&amp;"_"&amp;Clef_répartition[[#This Row],[Nom association]]</f>
        <v>APOL_Association Police Lavaux</v>
      </c>
      <c r="E13512">
        <f>COUNTIFS(D$2:D13512,Clef_répartition[[#This Row],[Code_Nom]],J$2:J13512,Clef_répartition[[#This Row],[Année]])</f>
        <v>3</v>
      </c>
      <c r="F13512">
        <f>IF(Clef_répartition[[#This Row],[Code_Nom]]=D13511,F13511-1,(COUNTIFS(Clef_répartition[Code_Nom],Clef_répartition[[#This Row],[Code_Nom]],Clef_répartition[Année],Clef_répartition[[#This Row],[Année]])))</f>
        <v>4</v>
      </c>
      <c r="G13512" t="str">
        <f>Clef_répartition[[#This Row],[Code_Nom]]&amp;"_"&amp;Clef_répartition[[#This Row],[Nombre]]&amp;"_"&amp;Clef_répartition[[#This Row],[Année]]</f>
        <v>APOL_Association Police Lavaux_3_2023</v>
      </c>
      <c r="H13512" s="63">
        <v>5606</v>
      </c>
      <c r="I13512" s="67" t="s">
        <v>169</v>
      </c>
      <c r="J13512" s="63">
        <v>2023</v>
      </c>
      <c r="K13512" s="64">
        <v>0.64261999999999997</v>
      </c>
    </row>
    <row r="13513" spans="1:11" x14ac:dyDescent="0.25">
      <c r="A13513" s="66"/>
      <c r="B13513" t="s">
        <v>434</v>
      </c>
      <c r="C13513" t="s">
        <v>435</v>
      </c>
      <c r="D13513" t="str">
        <f>Clef_répartition[[#This Row],[Code association]]&amp;"_"&amp;Clef_répartition[[#This Row],[Nom association]]</f>
        <v>APOL_Association Police Lavaux</v>
      </c>
      <c r="E13513">
        <f>COUNTIFS(D$2:D13513,Clef_répartition[[#This Row],[Code_Nom]],J$2:J13513,Clef_répartition[[#This Row],[Année]])</f>
        <v>4</v>
      </c>
      <c r="F13513">
        <f>IF(Clef_répartition[[#This Row],[Code_Nom]]=D13512,F13512-1,(COUNTIFS(Clef_répartition[Code_Nom],Clef_répartition[[#This Row],[Code_Nom]],Clef_répartition[Année],Clef_répartition[[#This Row],[Année]])))</f>
        <v>3</v>
      </c>
      <c r="G13513" t="str">
        <f>Clef_répartition[[#This Row],[Code_Nom]]&amp;"_"&amp;Clef_répartition[[#This Row],[Nombre]]&amp;"_"&amp;Clef_répartition[[#This Row],[Année]]</f>
        <v>APOL_Association Police Lavaux_4_2023</v>
      </c>
      <c r="H13513" s="18">
        <v>5607</v>
      </c>
      <c r="I13513" s="68" t="s">
        <v>225</v>
      </c>
      <c r="J13513" s="18">
        <v>2023</v>
      </c>
      <c r="K13513" s="65">
        <v>7.4870000000000006E-2</v>
      </c>
    </row>
    <row r="13514" spans="1:11" x14ac:dyDescent="0.25">
      <c r="A13514" s="66"/>
      <c r="B13514" t="s">
        <v>434</v>
      </c>
      <c r="C13514" t="s">
        <v>435</v>
      </c>
      <c r="D13514" t="str">
        <f>Clef_répartition[[#This Row],[Code association]]&amp;"_"&amp;Clef_répartition[[#This Row],[Nom association]]</f>
        <v>APOL_Association Police Lavaux</v>
      </c>
      <c r="E13514">
        <f>COUNTIFS(D$2:D13514,Clef_répartition[[#This Row],[Code_Nom]],J$2:J13514,Clef_répartition[[#This Row],[Année]])</f>
        <v>5</v>
      </c>
      <c r="F13514">
        <f>IF(Clef_répartition[[#This Row],[Code_Nom]]=D13513,F13513-1,(COUNTIFS(Clef_répartition[Code_Nom],Clef_répartition[[#This Row],[Code_Nom]],Clef_répartition[Année],Clef_répartition[[#This Row],[Année]])))</f>
        <v>2</v>
      </c>
      <c r="G13514" t="str">
        <f>Clef_répartition[[#This Row],[Code_Nom]]&amp;"_"&amp;Clef_répartition[[#This Row],[Nombre]]&amp;"_"&amp;Clef_répartition[[#This Row],[Année]]</f>
        <v>APOL_Association Police Lavaux_5_2023</v>
      </c>
      <c r="H13514" s="63">
        <v>5609</v>
      </c>
      <c r="I13514" s="67" t="s">
        <v>230</v>
      </c>
      <c r="J13514" s="63">
        <v>2023</v>
      </c>
      <c r="K13514" s="64">
        <v>7.6400000000000001E-3</v>
      </c>
    </row>
    <row r="13515" spans="1:11" x14ac:dyDescent="0.25">
      <c r="A13515" s="66"/>
      <c r="B13515" t="s">
        <v>434</v>
      </c>
      <c r="C13515" t="s">
        <v>435</v>
      </c>
      <c r="D13515" t="str">
        <f>Clef_répartition[[#This Row],[Code association]]&amp;"_"&amp;Clef_répartition[[#This Row],[Nom association]]</f>
        <v>APOL_Association Police Lavaux</v>
      </c>
      <c r="E13515">
        <f>COUNTIFS(D$2:D13515,Clef_répartition[[#This Row],[Code_Nom]],J$2:J13515,Clef_répartition[[#This Row],[Année]])</f>
        <v>6</v>
      </c>
      <c r="F13515">
        <f>IF(Clef_répartition[[#This Row],[Code_Nom]]=D13514,F13514-1,(COUNTIFS(Clef_répartition[Code_Nom],Clef_répartition[[#This Row],[Code_Nom]],Clef_répartition[Année],Clef_répartition[[#This Row],[Année]])))</f>
        <v>1</v>
      </c>
      <c r="G13515" t="str">
        <f>Clef_répartition[[#This Row],[Code_Nom]]&amp;"_"&amp;Clef_répartition[[#This Row],[Nombre]]&amp;"_"&amp;Clef_répartition[[#This Row],[Année]]</f>
        <v>APOL_Association Police Lavaux_6_2023</v>
      </c>
      <c r="H13515" s="18">
        <v>5610</v>
      </c>
      <c r="I13515" s="68" t="s">
        <v>256</v>
      </c>
      <c r="J13515" s="18">
        <v>2023</v>
      </c>
      <c r="K13515" s="65">
        <v>1.051E-2</v>
      </c>
    </row>
    <row r="13516" spans="1:11" x14ac:dyDescent="0.25">
      <c r="A13516" s="66"/>
      <c r="B13516" t="s">
        <v>459</v>
      </c>
      <c r="C13516" t="s">
        <v>460</v>
      </c>
      <c r="D13516" t="str">
        <f>Clef_répartition[[#This Row],[Code association]]&amp;"_"&amp;Clef_répartition[[#This Row],[Nom association]]</f>
        <v>ARAS Broye-Vully_Association Régionale d'Action Sociale Broye-Vully</v>
      </c>
      <c r="E13516">
        <f>COUNTIFS(D$2:D13516,Clef_répartition[[#This Row],[Code_Nom]],J$2:J13516,Clef_répartition[[#This Row],[Année]])</f>
        <v>1</v>
      </c>
      <c r="F13516">
        <f>IF(Clef_répartition[[#This Row],[Code_Nom]]=D13515,F13515-1,(COUNTIFS(Clef_répartition[Code_Nom],Clef_répartition[[#This Row],[Code_Nom]],Clef_répartition[Année],Clef_répartition[[#This Row],[Année]])))</f>
        <v>32</v>
      </c>
      <c r="G13516" t="str">
        <f>Clef_répartition[[#This Row],[Code_Nom]]&amp;"_"&amp;Clef_répartition[[#This Row],[Nombre]]&amp;"_"&amp;Clef_répartition[[#This Row],[Année]]</f>
        <v>ARAS Broye-Vully_Association Régionale d'Action Sociale Broye-Vully_1_2023</v>
      </c>
      <c r="H13516" s="18">
        <v>5451</v>
      </c>
      <c r="I13516" s="68" t="s">
        <v>10</v>
      </c>
      <c r="J13516" s="18">
        <v>2023</v>
      </c>
      <c r="K13516" s="65">
        <v>0.1018</v>
      </c>
    </row>
    <row r="13517" spans="1:11" x14ac:dyDescent="0.25">
      <c r="A13517" s="66"/>
      <c r="B13517" t="s">
        <v>459</v>
      </c>
      <c r="C13517" t="s">
        <v>460</v>
      </c>
      <c r="D13517" t="str">
        <f>Clef_répartition[[#This Row],[Code association]]&amp;"_"&amp;Clef_répartition[[#This Row],[Nom association]]</f>
        <v>ARAS Broye-Vully_Association Régionale d'Action Sociale Broye-Vully</v>
      </c>
      <c r="E13517">
        <f>COUNTIFS(D$2:D13517,Clef_répartition[[#This Row],[Code_Nom]],J$2:J13517,Clef_répartition[[#This Row],[Année]])</f>
        <v>2</v>
      </c>
      <c r="F13517">
        <f>IF(Clef_répartition[[#This Row],[Code_Nom]]=D13516,F13516-1,(COUNTIFS(Clef_répartition[Code_Nom],Clef_répartition[[#This Row],[Code_Nom]],Clef_répartition[Année],Clef_répartition[[#This Row],[Année]])))</f>
        <v>31</v>
      </c>
      <c r="G13517" t="str">
        <f>Clef_répartition[[#This Row],[Code_Nom]]&amp;"_"&amp;Clef_répartition[[#This Row],[Nombre]]&amp;"_"&amp;Clef_répartition[[#This Row],[Année]]</f>
        <v>ARAS Broye-Vully_Association Régionale d'Action Sociale Broye-Vully_2_2023</v>
      </c>
      <c r="H13517" s="18">
        <v>5663</v>
      </c>
      <c r="I13517" s="68" t="s">
        <v>461</v>
      </c>
      <c r="J13517" s="18">
        <v>2023</v>
      </c>
      <c r="K13517" s="65">
        <v>5.1999999999999998E-3</v>
      </c>
    </row>
    <row r="13518" spans="1:11" x14ac:dyDescent="0.25">
      <c r="A13518" s="66"/>
      <c r="B13518" t="s">
        <v>459</v>
      </c>
      <c r="C13518" t="s">
        <v>460</v>
      </c>
      <c r="D13518" t="str">
        <f>Clef_répartition[[#This Row],[Code association]]&amp;"_"&amp;Clef_répartition[[#This Row],[Nom association]]</f>
        <v>ARAS Broye-Vully_Association Régionale d'Action Sociale Broye-Vully</v>
      </c>
      <c r="E13518">
        <f>COUNTIFS(D$2:D13518,Clef_répartition[[#This Row],[Code_Nom]],J$2:J13518,Clef_répartition[[#This Row],[Année]])</f>
        <v>3</v>
      </c>
      <c r="F13518">
        <f>IF(Clef_répartition[[#This Row],[Code_Nom]]=D13517,F13517-1,(COUNTIFS(Clef_répartition[Code_Nom],Clef_répartition[[#This Row],[Code_Nom]],Clef_répartition[Année],Clef_répartition[[#This Row],[Année]])))</f>
        <v>30</v>
      </c>
      <c r="G13518" t="str">
        <f>Clef_répartition[[#This Row],[Code_Nom]]&amp;"_"&amp;Clef_répartition[[#This Row],[Nombre]]&amp;"_"&amp;Clef_répartition[[#This Row],[Année]]</f>
        <v>ARAS Broye-Vully_Association Régionale d'Action Sociale Broye-Vully_3_2023</v>
      </c>
      <c r="H13518" s="63">
        <v>5812</v>
      </c>
      <c r="I13518" s="67" t="s">
        <v>48</v>
      </c>
      <c r="J13518" s="63">
        <v>2023</v>
      </c>
      <c r="K13518" s="64">
        <v>3.7000000000000002E-3</v>
      </c>
    </row>
    <row r="13519" spans="1:11" x14ac:dyDescent="0.25">
      <c r="A13519" s="66"/>
      <c r="B13519" t="s">
        <v>459</v>
      </c>
      <c r="C13519" t="s">
        <v>460</v>
      </c>
      <c r="D13519" t="str">
        <f>Clef_répartition[[#This Row],[Code association]]&amp;"_"&amp;Clef_répartition[[#This Row],[Nom association]]</f>
        <v>ARAS Broye-Vully_Association Régionale d'Action Sociale Broye-Vully</v>
      </c>
      <c r="E13519">
        <f>COUNTIFS(D$2:D13519,Clef_répartition[[#This Row],[Code_Nom]],J$2:J13519,Clef_répartition[[#This Row],[Année]])</f>
        <v>4</v>
      </c>
      <c r="F13519">
        <f>IF(Clef_répartition[[#This Row],[Code_Nom]]=D13518,F13518-1,(COUNTIFS(Clef_répartition[Code_Nom],Clef_répartition[[#This Row],[Code_Nom]],Clef_répartition[Année],Clef_répartition[[#This Row],[Année]])))</f>
        <v>29</v>
      </c>
      <c r="G13519" t="str">
        <f>Clef_répartition[[#This Row],[Code_Nom]]&amp;"_"&amp;Clef_répartition[[#This Row],[Nombre]]&amp;"_"&amp;Clef_répartition[[#This Row],[Année]]</f>
        <v>ARAS Broye-Vully_Association Régionale d'Action Sociale Broye-Vully_4_2023</v>
      </c>
      <c r="H13519" s="63">
        <v>5665</v>
      </c>
      <c r="I13519" s="67" t="s">
        <v>57</v>
      </c>
      <c r="J13519" s="63">
        <v>2023</v>
      </c>
      <c r="K13519" s="64">
        <v>4.8999999999999998E-3</v>
      </c>
    </row>
    <row r="13520" spans="1:11" x14ac:dyDescent="0.25">
      <c r="A13520" s="66"/>
      <c r="B13520" t="s">
        <v>459</v>
      </c>
      <c r="C13520" t="s">
        <v>460</v>
      </c>
      <c r="D13520" t="str">
        <f>Clef_répartition[[#This Row],[Code association]]&amp;"_"&amp;Clef_répartition[[#This Row],[Nom association]]</f>
        <v>ARAS Broye-Vully_Association Régionale d'Action Sociale Broye-Vully</v>
      </c>
      <c r="E13520">
        <f>COUNTIFS(D$2:D13520,Clef_répartition[[#This Row],[Code_Nom]],J$2:J13520,Clef_répartition[[#This Row],[Année]])</f>
        <v>5</v>
      </c>
      <c r="F13520">
        <f>IF(Clef_répartition[[#This Row],[Code_Nom]]=D13519,F13519-1,(COUNTIFS(Clef_répartition[Code_Nom],Clef_répartition[[#This Row],[Code_Nom]],Clef_répartition[Année],Clef_répartition[[#This Row],[Année]])))</f>
        <v>28</v>
      </c>
      <c r="G13520" t="str">
        <f>Clef_répartition[[#This Row],[Code_Nom]]&amp;"_"&amp;Clef_répartition[[#This Row],[Nombre]]&amp;"_"&amp;Clef_répartition[[#This Row],[Année]]</f>
        <v>ARAS Broye-Vully_Association Régionale d'Action Sociale Broye-Vully_5_2023</v>
      </c>
      <c r="H13520" s="18">
        <v>5813</v>
      </c>
      <c r="I13520" s="68" t="s">
        <v>65</v>
      </c>
      <c r="J13520" s="18">
        <v>2023</v>
      </c>
      <c r="K13520" s="65">
        <v>1.12E-2</v>
      </c>
    </row>
    <row r="13521" spans="1:11" x14ac:dyDescent="0.25">
      <c r="A13521" s="66"/>
      <c r="B13521" t="s">
        <v>459</v>
      </c>
      <c r="C13521" t="s">
        <v>460</v>
      </c>
      <c r="D13521" t="str">
        <f>Clef_répartition[[#This Row],[Code association]]&amp;"_"&amp;Clef_répartition[[#This Row],[Nom association]]</f>
        <v>ARAS Broye-Vully_Association Régionale d'Action Sociale Broye-Vully</v>
      </c>
      <c r="E13521">
        <f>COUNTIFS(D$2:D13521,Clef_répartition[[#This Row],[Code_Nom]],J$2:J13521,Clef_répartition[[#This Row],[Année]])</f>
        <v>6</v>
      </c>
      <c r="F13521">
        <f>IF(Clef_répartition[[#This Row],[Code_Nom]]=D13520,F13520-1,(COUNTIFS(Clef_répartition[Code_Nom],Clef_répartition[[#This Row],[Code_Nom]],Clef_répartition[Année],Clef_répartition[[#This Row],[Année]])))</f>
        <v>27</v>
      </c>
      <c r="G13521" t="str">
        <f>Clef_répartition[[#This Row],[Code_Nom]]&amp;"_"&amp;Clef_répartition[[#This Row],[Nombre]]&amp;"_"&amp;Clef_répartition[[#This Row],[Année]]</f>
        <v>ARAS Broye-Vully_Association Régionale d'Action Sociale Broye-Vully_6_2023</v>
      </c>
      <c r="H13521" s="63">
        <v>5785</v>
      </c>
      <c r="I13521" s="67" t="s">
        <v>74</v>
      </c>
      <c r="J13521" s="63">
        <v>2023</v>
      </c>
      <c r="K13521" s="64">
        <v>1.0800000000000001E-2</v>
      </c>
    </row>
    <row r="13522" spans="1:11" x14ac:dyDescent="0.25">
      <c r="A13522" s="66"/>
      <c r="B13522" t="s">
        <v>459</v>
      </c>
      <c r="C13522" t="s">
        <v>460</v>
      </c>
      <c r="D13522" t="str">
        <f>Clef_répartition[[#This Row],[Code association]]&amp;"_"&amp;Clef_répartition[[#This Row],[Nom association]]</f>
        <v>ARAS Broye-Vully_Association Régionale d'Action Sociale Broye-Vully</v>
      </c>
      <c r="E13522">
        <f>COUNTIFS(D$2:D13522,Clef_répartition[[#This Row],[Code_Nom]],J$2:J13522,Clef_répartition[[#This Row],[Année]])</f>
        <v>7</v>
      </c>
      <c r="F13522">
        <f>IF(Clef_répartition[[#This Row],[Code_Nom]]=D13521,F13521-1,(COUNTIFS(Clef_répartition[Code_Nom],Clef_répartition[[#This Row],[Code_Nom]],Clef_répartition[Année],Clef_répartition[[#This Row],[Année]])))</f>
        <v>26</v>
      </c>
      <c r="G13522" t="str">
        <f>Clef_répartition[[#This Row],[Code_Nom]]&amp;"_"&amp;Clef_répartition[[#This Row],[Nombre]]&amp;"_"&amp;Clef_répartition[[#This Row],[Année]]</f>
        <v>ARAS Broye-Vully_Association Régionale d'Action Sociale Broye-Vully_7_2023</v>
      </c>
      <c r="H13522" s="63">
        <v>5816</v>
      </c>
      <c r="I13522" s="67" t="s">
        <v>76</v>
      </c>
      <c r="J13522" s="63">
        <v>2023</v>
      </c>
      <c r="K13522" s="64">
        <v>0.06</v>
      </c>
    </row>
    <row r="13523" spans="1:11" x14ac:dyDescent="0.25">
      <c r="A13523" s="66"/>
      <c r="B13523" t="s">
        <v>459</v>
      </c>
      <c r="C13523" t="s">
        <v>460</v>
      </c>
      <c r="D13523" t="str">
        <f>Clef_répartition[[#This Row],[Code association]]&amp;"_"&amp;Clef_répartition[[#This Row],[Nom association]]</f>
        <v>ARAS Broye-Vully_Association Régionale d'Action Sociale Broye-Vully</v>
      </c>
      <c r="E13523">
        <f>COUNTIFS(D$2:D13523,Clef_répartition[[#This Row],[Code_Nom]],J$2:J13523,Clef_répartition[[#This Row],[Année]])</f>
        <v>8</v>
      </c>
      <c r="F13523">
        <f>IF(Clef_répartition[[#This Row],[Code_Nom]]=D13522,F13522-1,(COUNTIFS(Clef_répartition[Code_Nom],Clef_répartition[[#This Row],[Code_Nom]],Clef_répartition[Année],Clef_répartition[[#This Row],[Année]])))</f>
        <v>25</v>
      </c>
      <c r="G13523" t="str">
        <f>Clef_répartition[[#This Row],[Code_Nom]]&amp;"_"&amp;Clef_répartition[[#This Row],[Nombre]]&amp;"_"&amp;Clef_répartition[[#This Row],[Année]]</f>
        <v>ARAS Broye-Vully_Association Régionale d'Action Sociale Broye-Vully_8_2023</v>
      </c>
      <c r="H13523" s="63">
        <v>5456</v>
      </c>
      <c r="I13523" s="67" t="s">
        <v>87</v>
      </c>
      <c r="J13523" s="63">
        <v>2023</v>
      </c>
      <c r="K13523" s="64">
        <v>4.0500000000000001E-2</v>
      </c>
    </row>
    <row r="13524" spans="1:11" x14ac:dyDescent="0.25">
      <c r="A13524" s="66"/>
      <c r="B13524" t="s">
        <v>459</v>
      </c>
      <c r="C13524" t="s">
        <v>460</v>
      </c>
      <c r="D13524" t="str">
        <f>Clef_répartition[[#This Row],[Code association]]&amp;"_"&amp;Clef_répartition[[#This Row],[Nom association]]</f>
        <v>ARAS Broye-Vully_Association Régionale d'Action Sociale Broye-Vully</v>
      </c>
      <c r="E13524">
        <f>COUNTIFS(D$2:D13524,Clef_répartition[[#This Row],[Code_Nom]],J$2:J13524,Clef_répartition[[#This Row],[Année]])</f>
        <v>9</v>
      </c>
      <c r="F13524">
        <f>IF(Clef_répartition[[#This Row],[Code_Nom]]=D13523,F13523-1,(COUNTIFS(Clef_répartition[Code_Nom],Clef_répartition[[#This Row],[Code_Nom]],Clef_répartition[Année],Clef_répartition[[#This Row],[Année]])))</f>
        <v>24</v>
      </c>
      <c r="G13524" t="str">
        <f>Clef_répartition[[#This Row],[Code_Nom]]&amp;"_"&amp;Clef_répartition[[#This Row],[Nombre]]&amp;"_"&amp;Clef_répartition[[#This Row],[Année]]</f>
        <v>ARAS Broye-Vully_Association Régionale d'Action Sociale Broye-Vully_9_2023</v>
      </c>
      <c r="H13524" s="18">
        <v>5669</v>
      </c>
      <c r="I13524" s="68" t="s">
        <v>89</v>
      </c>
      <c r="J13524" s="18">
        <v>2023</v>
      </c>
      <c r="K13524" s="65">
        <v>6.4999999999999997E-3</v>
      </c>
    </row>
    <row r="13525" spans="1:11" x14ac:dyDescent="0.25">
      <c r="A13525" s="66"/>
      <c r="B13525" t="s">
        <v>459</v>
      </c>
      <c r="C13525" t="s">
        <v>460</v>
      </c>
      <c r="D13525" t="str">
        <f>Clef_répartition[[#This Row],[Code association]]&amp;"_"&amp;Clef_répartition[[#This Row],[Nom association]]</f>
        <v>ARAS Broye-Vully_Association Régionale d'Action Sociale Broye-Vully</v>
      </c>
      <c r="E13525">
        <f>COUNTIFS(D$2:D13525,Clef_répartition[[#This Row],[Code_Nom]],J$2:J13525,Clef_répartition[[#This Row],[Année]])</f>
        <v>10</v>
      </c>
      <c r="F13525">
        <f>IF(Clef_répartition[[#This Row],[Code_Nom]]=D13524,F13524-1,(COUNTIFS(Clef_répartition[Code_Nom],Clef_répartition[[#This Row],[Code_Nom]],Clef_répartition[Année],Clef_répartition[[#This Row],[Année]])))</f>
        <v>23</v>
      </c>
      <c r="G13525" t="str">
        <f>Clef_répartition[[#This Row],[Code_Nom]]&amp;"_"&amp;Clef_répartition[[#This Row],[Nombre]]&amp;"_"&amp;Clef_répartition[[#This Row],[Année]]</f>
        <v>ARAS Broye-Vully_Association Régionale d'Action Sociale Broye-Vully_10_2023</v>
      </c>
      <c r="H13525" s="63">
        <v>5671</v>
      </c>
      <c r="I13525" s="67" t="s">
        <v>95</v>
      </c>
      <c r="J13525" s="63">
        <v>2023</v>
      </c>
      <c r="K13525" s="64">
        <v>5.4000000000000003E-3</v>
      </c>
    </row>
    <row r="13526" spans="1:11" x14ac:dyDescent="0.25">
      <c r="A13526" s="66"/>
      <c r="B13526" t="s">
        <v>459</v>
      </c>
      <c r="C13526" t="s">
        <v>460</v>
      </c>
      <c r="D13526" t="str">
        <f>Clef_répartition[[#This Row],[Code association]]&amp;"_"&amp;Clef_répartition[[#This Row],[Nom association]]</f>
        <v>ARAS Broye-Vully_Association Régionale d'Action Sociale Broye-Vully</v>
      </c>
      <c r="E13526">
        <f>COUNTIFS(D$2:D13526,Clef_répartition[[#This Row],[Code_Nom]],J$2:J13526,Clef_répartition[[#This Row],[Année]])</f>
        <v>11</v>
      </c>
      <c r="F13526">
        <f>IF(Clef_répartition[[#This Row],[Code_Nom]]=D13525,F13525-1,(COUNTIFS(Clef_répartition[Code_Nom],Clef_répartition[[#This Row],[Code_Nom]],Clef_répartition[Année],Clef_répartition[[#This Row],[Année]])))</f>
        <v>22</v>
      </c>
      <c r="G13526" t="str">
        <f>Clef_répartition[[#This Row],[Code_Nom]]&amp;"_"&amp;Clef_répartition[[#This Row],[Nombre]]&amp;"_"&amp;Clef_répartition[[#This Row],[Année]]</f>
        <v>ARAS Broye-Vully_Association Régionale d'Action Sociale Broye-Vully_11_2023</v>
      </c>
      <c r="H13526" s="18">
        <v>5458</v>
      </c>
      <c r="I13526" s="68" t="s">
        <v>111</v>
      </c>
      <c r="J13526" s="18">
        <v>2023</v>
      </c>
      <c r="K13526" s="65">
        <v>1.9099999999999999E-2</v>
      </c>
    </row>
    <row r="13527" spans="1:11" x14ac:dyDescent="0.25">
      <c r="A13527" s="66"/>
      <c r="B13527" t="s">
        <v>459</v>
      </c>
      <c r="C13527" t="s">
        <v>460</v>
      </c>
      <c r="D13527" t="str">
        <f>Clef_répartition[[#This Row],[Code association]]&amp;"_"&amp;Clef_répartition[[#This Row],[Nom association]]</f>
        <v>ARAS Broye-Vully_Association Régionale d'Action Sociale Broye-Vully</v>
      </c>
      <c r="E13527">
        <f>COUNTIFS(D$2:D13527,Clef_répartition[[#This Row],[Code_Nom]],J$2:J13527,Clef_répartition[[#This Row],[Année]])</f>
        <v>12</v>
      </c>
      <c r="F13527">
        <f>IF(Clef_répartition[[#This Row],[Code_Nom]]=D13526,F13526-1,(COUNTIFS(Clef_répartition[Code_Nom],Clef_répartition[[#This Row],[Code_Nom]],Clef_répartition[Année],Clef_répartition[[#This Row],[Année]])))</f>
        <v>21</v>
      </c>
      <c r="G13527" t="str">
        <f>Clef_répartition[[#This Row],[Code_Nom]]&amp;"_"&amp;Clef_répartition[[#This Row],[Nombre]]&amp;"_"&amp;Clef_répartition[[#This Row],[Année]]</f>
        <v>ARAS Broye-Vully_Association Régionale d'Action Sociale Broye-Vully_12_2023</v>
      </c>
      <c r="H13527" s="18">
        <v>5817</v>
      </c>
      <c r="I13527" s="68" t="s">
        <v>130</v>
      </c>
      <c r="J13527" s="18">
        <v>2023</v>
      </c>
      <c r="K13527" s="65">
        <v>2.18E-2</v>
      </c>
    </row>
    <row r="13528" spans="1:11" x14ac:dyDescent="0.25">
      <c r="A13528" s="66"/>
      <c r="B13528" t="s">
        <v>459</v>
      </c>
      <c r="C13528" t="s">
        <v>460</v>
      </c>
      <c r="D13528" t="str">
        <f>Clef_répartition[[#This Row],[Code association]]&amp;"_"&amp;Clef_répartition[[#This Row],[Nom association]]</f>
        <v>ARAS Broye-Vully_Association Régionale d'Action Sociale Broye-Vully</v>
      </c>
      <c r="E13528">
        <f>COUNTIFS(D$2:D13528,Clef_répartition[[#This Row],[Code_Nom]],J$2:J13528,Clef_répartition[[#This Row],[Année]])</f>
        <v>13</v>
      </c>
      <c r="F13528">
        <f>IF(Clef_répartition[[#This Row],[Code_Nom]]=D13527,F13527-1,(COUNTIFS(Clef_répartition[Code_Nom],Clef_répartition[[#This Row],[Code_Nom]],Clef_répartition[Année],Clef_répartition[[#This Row],[Année]])))</f>
        <v>20</v>
      </c>
      <c r="G13528" t="str">
        <f>Clef_répartition[[#This Row],[Code_Nom]]&amp;"_"&amp;Clef_répartition[[#This Row],[Nombre]]&amp;"_"&amp;Clef_répartition[[#This Row],[Année]]</f>
        <v>ARAS Broye-Vully_Association Régionale d'Action Sociale Broye-Vully_13_2023</v>
      </c>
      <c r="H13528" s="63">
        <v>5819</v>
      </c>
      <c r="I13528" s="67" t="s">
        <v>136</v>
      </c>
      <c r="J13528" s="63">
        <v>2023</v>
      </c>
      <c r="K13528" s="64">
        <v>8.9999999999999993E-3</v>
      </c>
    </row>
    <row r="13529" spans="1:11" x14ac:dyDescent="0.25">
      <c r="A13529" s="66"/>
      <c r="B13529" t="s">
        <v>459</v>
      </c>
      <c r="C13529" t="s">
        <v>460</v>
      </c>
      <c r="D13529" t="str">
        <f>Clef_répartition[[#This Row],[Code association]]&amp;"_"&amp;Clef_répartition[[#This Row],[Nom association]]</f>
        <v>ARAS Broye-Vully_Association Régionale d'Action Sociale Broye-Vully</v>
      </c>
      <c r="E13529">
        <f>COUNTIFS(D$2:D13529,Clef_répartition[[#This Row],[Code_Nom]],J$2:J13529,Clef_répartition[[#This Row],[Année]])</f>
        <v>14</v>
      </c>
      <c r="F13529">
        <f>IF(Clef_répartition[[#This Row],[Code_Nom]]=D13528,F13528-1,(COUNTIFS(Clef_répartition[Code_Nom],Clef_répartition[[#This Row],[Code_Nom]],Clef_répartition[Année],Clef_répartition[[#This Row],[Année]])))</f>
        <v>19</v>
      </c>
      <c r="G13529" t="str">
        <f>Clef_répartition[[#This Row],[Code_Nom]]&amp;"_"&amp;Clef_répartition[[#This Row],[Nombre]]&amp;"_"&amp;Clef_répartition[[#This Row],[Année]]</f>
        <v>ARAS Broye-Vully_Association Régionale d'Action Sociale Broye-Vully_14_2023</v>
      </c>
      <c r="H13529" s="18">
        <v>5673</v>
      </c>
      <c r="I13529" s="68" t="s">
        <v>137</v>
      </c>
      <c r="J13529" s="18">
        <v>2023</v>
      </c>
      <c r="K13529" s="65">
        <v>8.2000000000000007E-3</v>
      </c>
    </row>
    <row r="13530" spans="1:11" x14ac:dyDescent="0.25">
      <c r="A13530" s="66"/>
      <c r="B13530" t="s">
        <v>459</v>
      </c>
      <c r="C13530" t="s">
        <v>460</v>
      </c>
      <c r="D13530" t="str">
        <f>Clef_répartition[[#This Row],[Code association]]&amp;"_"&amp;Clef_répartition[[#This Row],[Nom association]]</f>
        <v>ARAS Broye-Vully_Association Régionale d'Action Sociale Broye-Vully</v>
      </c>
      <c r="E13530">
        <f>COUNTIFS(D$2:D13530,Clef_répartition[[#This Row],[Code_Nom]],J$2:J13530,Clef_répartition[[#This Row],[Année]])</f>
        <v>15</v>
      </c>
      <c r="F13530">
        <f>IF(Clef_répartition[[#This Row],[Code_Nom]]=D13529,F13529-1,(COUNTIFS(Clef_répartition[Code_Nom],Clef_répartition[[#This Row],[Code_Nom]],Clef_répartition[Année],Clef_répartition[[#This Row],[Année]])))</f>
        <v>18</v>
      </c>
      <c r="G13530" t="str">
        <f>Clef_répartition[[#This Row],[Code_Nom]]&amp;"_"&amp;Clef_répartition[[#This Row],[Nombre]]&amp;"_"&amp;Clef_répartition[[#This Row],[Année]]</f>
        <v>ARAS Broye-Vully_Association Régionale d'Action Sociale Broye-Vully_15_2023</v>
      </c>
      <c r="H13530" s="18">
        <v>5806</v>
      </c>
      <c r="I13530" s="68" t="s">
        <v>140</v>
      </c>
      <c r="J13530" s="18">
        <v>2023</v>
      </c>
      <c r="K13530" s="65">
        <v>0</v>
      </c>
    </row>
    <row r="13531" spans="1:11" x14ac:dyDescent="0.25">
      <c r="A13531" s="66"/>
      <c r="B13531" t="s">
        <v>459</v>
      </c>
      <c r="C13531" t="s">
        <v>460</v>
      </c>
      <c r="D13531" t="str">
        <f>Clef_répartition[[#This Row],[Code association]]&amp;"_"&amp;Clef_répartition[[#This Row],[Nom association]]</f>
        <v>ARAS Broye-Vully_Association Régionale d'Action Sociale Broye-Vully</v>
      </c>
      <c r="E13531">
        <f>COUNTIFS(D$2:D13531,Clef_répartition[[#This Row],[Code_Nom]],J$2:J13531,Clef_répartition[[#This Row],[Année]])</f>
        <v>16</v>
      </c>
      <c r="F13531">
        <f>IF(Clef_répartition[[#This Row],[Code_Nom]]=D13530,F13530-1,(COUNTIFS(Clef_répartition[Code_Nom],Clef_répartition[[#This Row],[Code_Nom]],Clef_répartition[Année],Clef_répartition[[#This Row],[Année]])))</f>
        <v>17</v>
      </c>
      <c r="G13531" t="str">
        <f>Clef_répartition[[#This Row],[Code_Nom]]&amp;"_"&amp;Clef_répartition[[#This Row],[Nombre]]&amp;"_"&amp;Clef_répartition[[#This Row],[Année]]</f>
        <v>ARAS Broye-Vully_Association Régionale d'Action Sociale Broye-Vully_16_2023</v>
      </c>
      <c r="H13531" s="63">
        <v>5674</v>
      </c>
      <c r="I13531" s="67" t="s">
        <v>163</v>
      </c>
      <c r="J13531" s="63">
        <v>2023</v>
      </c>
      <c r="K13531" s="64">
        <v>3.2000000000000002E-3</v>
      </c>
    </row>
    <row r="13532" spans="1:11" x14ac:dyDescent="0.25">
      <c r="A13532" s="66"/>
      <c r="B13532" t="s">
        <v>459</v>
      </c>
      <c r="C13532" t="s">
        <v>460</v>
      </c>
      <c r="D13532" t="str">
        <f>Clef_répartition[[#This Row],[Code association]]&amp;"_"&amp;Clef_répartition[[#This Row],[Nom association]]</f>
        <v>ARAS Broye-Vully_Association Régionale d'Action Sociale Broye-Vully</v>
      </c>
      <c r="E13532">
        <f>COUNTIFS(D$2:D13532,Clef_répartition[[#This Row],[Code_Nom]],J$2:J13532,Clef_répartition[[#This Row],[Année]])</f>
        <v>17</v>
      </c>
      <c r="F13532">
        <f>IF(Clef_répartition[[#This Row],[Code_Nom]]=D13531,F13531-1,(COUNTIFS(Clef_répartition[Code_Nom],Clef_répartition[[#This Row],[Code_Nom]],Clef_répartition[Année],Clef_répartition[[#This Row],[Année]])))</f>
        <v>16</v>
      </c>
      <c r="G13532" t="str">
        <f>Clef_répartition[[#This Row],[Code_Nom]]&amp;"_"&amp;Clef_répartition[[#This Row],[Nombre]]&amp;"_"&amp;Clef_répartition[[#This Row],[Année]]</f>
        <v>ARAS Broye-Vully_Association Régionale d'Action Sociale Broye-Vully_17_2023</v>
      </c>
      <c r="H13532" s="18">
        <v>5675</v>
      </c>
      <c r="I13532" s="68" t="s">
        <v>164</v>
      </c>
      <c r="J13532" s="18">
        <v>2023</v>
      </c>
      <c r="K13532" s="65">
        <v>9.64E-2</v>
      </c>
    </row>
    <row r="13533" spans="1:11" x14ac:dyDescent="0.25">
      <c r="A13533" s="66"/>
      <c r="B13533" t="s">
        <v>459</v>
      </c>
      <c r="C13533" t="s">
        <v>460</v>
      </c>
      <c r="D13533" t="str">
        <f>Clef_répartition[[#This Row],[Code association]]&amp;"_"&amp;Clef_répartition[[#This Row],[Nom association]]</f>
        <v>ARAS Broye-Vully_Association Régionale d'Action Sociale Broye-Vully</v>
      </c>
      <c r="E13533">
        <f>COUNTIFS(D$2:D13533,Clef_répartition[[#This Row],[Code_Nom]],J$2:J13533,Clef_répartition[[#This Row],[Année]])</f>
        <v>18</v>
      </c>
      <c r="F13533">
        <f>IF(Clef_répartition[[#This Row],[Code_Nom]]=D13532,F13532-1,(COUNTIFS(Clef_répartition[Code_Nom],Clef_répartition[[#This Row],[Code_Nom]],Clef_répartition[Année],Clef_répartition[[#This Row],[Année]])))</f>
        <v>15</v>
      </c>
      <c r="G13533" t="str">
        <f>Clef_répartition[[#This Row],[Code_Nom]]&amp;"_"&amp;Clef_répartition[[#This Row],[Nombre]]&amp;"_"&amp;Clef_répartition[[#This Row],[Année]]</f>
        <v>ARAS Broye-Vully_Association Régionale d'Action Sociale Broye-Vully_18_2023</v>
      </c>
      <c r="H13533" s="18">
        <v>5821</v>
      </c>
      <c r="I13533" s="68" t="s">
        <v>177</v>
      </c>
      <c r="J13533" s="18">
        <v>2023</v>
      </c>
      <c r="K13533" s="65">
        <v>8.0999999999999996E-3</v>
      </c>
    </row>
    <row r="13534" spans="1:11" x14ac:dyDescent="0.25">
      <c r="A13534" s="66"/>
      <c r="B13534" t="s">
        <v>459</v>
      </c>
      <c r="C13534" t="s">
        <v>460</v>
      </c>
      <c r="D13534" t="str">
        <f>Clef_répartition[[#This Row],[Code association]]&amp;"_"&amp;Clef_répartition[[#This Row],[Nom association]]</f>
        <v>ARAS Broye-Vully_Association Régionale d'Action Sociale Broye-Vully</v>
      </c>
      <c r="E13534">
        <f>COUNTIFS(D$2:D13534,Clef_répartition[[#This Row],[Code_Nom]],J$2:J13534,Clef_répartition[[#This Row],[Année]])</f>
        <v>19</v>
      </c>
      <c r="F13534">
        <f>IF(Clef_répartition[[#This Row],[Code_Nom]]=D13533,F13533-1,(COUNTIFS(Clef_répartition[Code_Nom],Clef_répartition[[#This Row],[Code_Nom]],Clef_répartition[Année],Clef_répartition[[#This Row],[Année]])))</f>
        <v>14</v>
      </c>
      <c r="G13534" t="str">
        <f>Clef_répartition[[#This Row],[Code_Nom]]&amp;"_"&amp;Clef_répartition[[#This Row],[Nombre]]&amp;"_"&amp;Clef_répartition[[#This Row],[Année]]</f>
        <v>ARAS Broye-Vully_Association Régionale d'Action Sociale Broye-Vully_19_2023</v>
      </c>
      <c r="H13534" s="63">
        <v>5678</v>
      </c>
      <c r="I13534" s="67" t="s">
        <v>192</v>
      </c>
      <c r="J13534" s="63">
        <v>2023</v>
      </c>
      <c r="K13534" s="64">
        <v>0.13489999999999999</v>
      </c>
    </row>
    <row r="13535" spans="1:11" x14ac:dyDescent="0.25">
      <c r="A13535" s="66"/>
      <c r="B13535" t="s">
        <v>459</v>
      </c>
      <c r="C13535" t="s">
        <v>460</v>
      </c>
      <c r="D13535" t="str">
        <f>Clef_répartition[[#This Row],[Code association]]&amp;"_"&amp;Clef_répartition[[#This Row],[Nom association]]</f>
        <v>ARAS Broye-Vully_Association Régionale d'Action Sociale Broye-Vully</v>
      </c>
      <c r="E13535">
        <f>COUNTIFS(D$2:D13535,Clef_répartition[[#This Row],[Code_Nom]],J$2:J13535,Clef_répartition[[#This Row],[Année]])</f>
        <v>20</v>
      </c>
      <c r="F13535">
        <f>IF(Clef_répartition[[#This Row],[Code_Nom]]=D13534,F13534-1,(COUNTIFS(Clef_répartition[Code_Nom],Clef_répartition[[#This Row],[Code_Nom]],Clef_répartition[Année],Clef_répartition[[#This Row],[Année]])))</f>
        <v>13</v>
      </c>
      <c r="G13535" t="str">
        <f>Clef_répartition[[#This Row],[Code_Nom]]&amp;"_"&amp;Clef_répartition[[#This Row],[Nombre]]&amp;"_"&amp;Clef_répartition[[#This Row],[Année]]</f>
        <v>ARAS Broye-Vully_Association Régionale d'Action Sociale Broye-Vully_20_2023</v>
      </c>
      <c r="H13535" s="63">
        <v>5822</v>
      </c>
      <c r="I13535" s="67" t="s">
        <v>211</v>
      </c>
      <c r="J13535" s="63">
        <v>2023</v>
      </c>
      <c r="K13535" s="64">
        <v>0.2261</v>
      </c>
    </row>
    <row r="13536" spans="1:11" x14ac:dyDescent="0.25">
      <c r="A13536" s="66"/>
      <c r="B13536" t="s">
        <v>459</v>
      </c>
      <c r="C13536" t="s">
        <v>460</v>
      </c>
      <c r="D13536" t="str">
        <f>Clef_répartition[[#This Row],[Code association]]&amp;"_"&amp;Clef_répartition[[#This Row],[Nom association]]</f>
        <v>ARAS Broye-Vully_Association Régionale d'Action Sociale Broye-Vully</v>
      </c>
      <c r="E13536">
        <f>COUNTIFS(D$2:D13536,Clef_répartition[[#This Row],[Code_Nom]],J$2:J13536,Clef_répartition[[#This Row],[Année]])</f>
        <v>21</v>
      </c>
      <c r="F13536">
        <f>IF(Clef_répartition[[#This Row],[Code_Nom]]=D13535,F13535-1,(COUNTIFS(Clef_répartition[Code_Nom],Clef_répartition[[#This Row],[Code_Nom]],Clef_répartition[Année],Clef_répartition[[#This Row],[Année]])))</f>
        <v>12</v>
      </c>
      <c r="G13536" t="str">
        <f>Clef_répartition[[#This Row],[Code_Nom]]&amp;"_"&amp;Clef_répartition[[#This Row],[Nombre]]&amp;"_"&amp;Clef_répartition[[#This Row],[Année]]</f>
        <v>ARAS Broye-Vully_Association Régionale d'Action Sociale Broye-Vully_21_2023</v>
      </c>
      <c r="H13536" s="18">
        <v>5683</v>
      </c>
      <c r="I13536" s="68" t="s">
        <v>222</v>
      </c>
      <c r="J13536" s="18">
        <v>2023</v>
      </c>
      <c r="K13536" s="65">
        <v>4.7000000000000002E-3</v>
      </c>
    </row>
    <row r="13537" spans="1:11" x14ac:dyDescent="0.25">
      <c r="A13537" s="66"/>
      <c r="B13537" t="s">
        <v>459</v>
      </c>
      <c r="C13537" t="s">
        <v>460</v>
      </c>
      <c r="D13537" t="str">
        <f>Clef_répartition[[#This Row],[Code association]]&amp;"_"&amp;Clef_répartition[[#This Row],[Nom association]]</f>
        <v>ARAS Broye-Vully_Association Régionale d'Action Sociale Broye-Vully</v>
      </c>
      <c r="E13537">
        <f>COUNTIFS(D$2:D13537,Clef_répartition[[#This Row],[Code_Nom]],J$2:J13537,Clef_répartition[[#This Row],[Année]])</f>
        <v>22</v>
      </c>
      <c r="F13537">
        <f>IF(Clef_répartition[[#This Row],[Code_Nom]]=D13536,F13536-1,(COUNTIFS(Clef_répartition[Code_Nom],Clef_répartition[[#This Row],[Code_Nom]],Clef_répartition[Année],Clef_répartition[[#This Row],[Année]])))</f>
        <v>11</v>
      </c>
      <c r="G13537" t="str">
        <f>Clef_répartition[[#This Row],[Code_Nom]]&amp;"_"&amp;Clef_répartition[[#This Row],[Nombre]]&amp;"_"&amp;Clef_répartition[[#This Row],[Année]]</f>
        <v>ARAS Broye-Vully_Association Régionale d'Action Sociale Broye-Vully_22_2023</v>
      </c>
      <c r="H13537" s="18">
        <v>5798</v>
      </c>
      <c r="I13537" s="68" t="s">
        <v>236</v>
      </c>
      <c r="J13537" s="18">
        <v>2023</v>
      </c>
      <c r="K13537" s="65">
        <v>1.18E-2</v>
      </c>
    </row>
    <row r="13538" spans="1:11" x14ac:dyDescent="0.25">
      <c r="A13538" s="66"/>
      <c r="B13538" t="s">
        <v>459</v>
      </c>
      <c r="C13538" t="s">
        <v>460</v>
      </c>
      <c r="D13538" t="str">
        <f>Clef_répartition[[#This Row],[Code association]]&amp;"_"&amp;Clef_répartition[[#This Row],[Nom association]]</f>
        <v>ARAS Broye-Vully_Association Régionale d'Action Sociale Broye-Vully</v>
      </c>
      <c r="E13538">
        <f>COUNTIFS(D$2:D13538,Clef_répartition[[#This Row],[Code_Nom]],J$2:J13538,Clef_répartition[[#This Row],[Année]])</f>
        <v>23</v>
      </c>
      <c r="F13538">
        <f>IF(Clef_répartition[[#This Row],[Code_Nom]]=D13537,F13537-1,(COUNTIFS(Clef_répartition[Code_Nom],Clef_répartition[[#This Row],[Code_Nom]],Clef_répartition[Année],Clef_répartition[[#This Row],[Année]])))</f>
        <v>10</v>
      </c>
      <c r="G13538" t="str">
        <f>Clef_répartition[[#This Row],[Code_Nom]]&amp;"_"&amp;Clef_répartition[[#This Row],[Nombre]]&amp;"_"&amp;Clef_répartition[[#This Row],[Année]]</f>
        <v>ARAS Broye-Vully_Association Régionale d'Action Sociale Broye-Vully_23_2023</v>
      </c>
      <c r="H13538" s="63">
        <v>5684</v>
      </c>
      <c r="I13538" s="67" t="s">
        <v>237</v>
      </c>
      <c r="J13538" s="63">
        <v>2023</v>
      </c>
      <c r="K13538" s="64">
        <v>2E-3</v>
      </c>
    </row>
    <row r="13539" spans="1:11" x14ac:dyDescent="0.25">
      <c r="A13539" s="66"/>
      <c r="B13539" t="s">
        <v>459</v>
      </c>
      <c r="C13539" t="s">
        <v>460</v>
      </c>
      <c r="D13539" t="str">
        <f>Clef_répartition[[#This Row],[Code association]]&amp;"_"&amp;Clef_répartition[[#This Row],[Nom association]]</f>
        <v>ARAS Broye-Vully_Association Régionale d'Action Sociale Broye-Vully</v>
      </c>
      <c r="E13539">
        <f>COUNTIFS(D$2:D13539,Clef_répartition[[#This Row],[Code_Nom]],J$2:J13539,Clef_répartition[[#This Row],[Année]])</f>
        <v>24</v>
      </c>
      <c r="F13539">
        <f>IF(Clef_répartition[[#This Row],[Code_Nom]]=D13538,F13538-1,(COUNTIFS(Clef_répartition[Code_Nom],Clef_répartition[[#This Row],[Code_Nom]],Clef_répartition[Année],Clef_répartition[[#This Row],[Année]])))</f>
        <v>9</v>
      </c>
      <c r="G13539" t="str">
        <f>Clef_répartition[[#This Row],[Code_Nom]]&amp;"_"&amp;Clef_répartition[[#This Row],[Nombre]]&amp;"_"&amp;Clef_répartition[[#This Row],[Année]]</f>
        <v>ARAS Broye-Vully_Association Régionale d'Action Sociale Broye-Vully_24_2023</v>
      </c>
      <c r="H13539" s="18">
        <v>5688</v>
      </c>
      <c r="I13539" s="68" t="s">
        <v>260</v>
      </c>
      <c r="J13539" s="18">
        <v>2023</v>
      </c>
      <c r="K13539" s="65">
        <v>3.5000000000000001E-3</v>
      </c>
    </row>
    <row r="13540" spans="1:11" x14ac:dyDescent="0.25">
      <c r="A13540" s="66"/>
      <c r="B13540" t="s">
        <v>459</v>
      </c>
      <c r="C13540" t="s">
        <v>460</v>
      </c>
      <c r="D13540" t="str">
        <f>Clef_répartition[[#This Row],[Code association]]&amp;"_"&amp;Clef_répartition[[#This Row],[Nom association]]</f>
        <v>ARAS Broye-Vully_Association Régionale d'Action Sociale Broye-Vully</v>
      </c>
      <c r="E13540">
        <f>COUNTIFS(D$2:D13540,Clef_répartition[[#This Row],[Code_Nom]],J$2:J13540,Clef_répartition[[#This Row],[Année]])</f>
        <v>25</v>
      </c>
      <c r="F13540">
        <f>IF(Clef_répartition[[#This Row],[Code_Nom]]=D13539,F13539-1,(COUNTIFS(Clef_répartition[Code_Nom],Clef_répartition[[#This Row],[Code_Nom]],Clef_répartition[Année],Clef_répartition[[#This Row],[Année]])))</f>
        <v>8</v>
      </c>
      <c r="G13540" t="str">
        <f>Clef_répartition[[#This Row],[Code_Nom]]&amp;"_"&amp;Clef_répartition[[#This Row],[Nombre]]&amp;"_"&amp;Clef_répartition[[#This Row],[Année]]</f>
        <v>ARAS Broye-Vully_Association Régionale d'Action Sociale Broye-Vully_25_2023</v>
      </c>
      <c r="H13540" s="18">
        <v>5827</v>
      </c>
      <c r="I13540" s="68" t="s">
        <v>266</v>
      </c>
      <c r="J13540" s="18">
        <v>2023</v>
      </c>
      <c r="K13540" s="65">
        <v>7.1000000000000004E-3</v>
      </c>
    </row>
    <row r="13541" spans="1:11" x14ac:dyDescent="0.25">
      <c r="A13541" s="66"/>
      <c r="B13541" t="s">
        <v>459</v>
      </c>
      <c r="C13541" t="s">
        <v>460</v>
      </c>
      <c r="D13541" t="str">
        <f>Clef_répartition[[#This Row],[Code association]]&amp;"_"&amp;Clef_répartition[[#This Row],[Nom association]]</f>
        <v>ARAS Broye-Vully_Association Régionale d'Action Sociale Broye-Vully</v>
      </c>
      <c r="E13541">
        <f>COUNTIFS(D$2:D13541,Clef_répartition[[#This Row],[Code_Nom]],J$2:J13541,Clef_répartition[[#This Row],[Année]])</f>
        <v>26</v>
      </c>
      <c r="F13541">
        <f>IF(Clef_répartition[[#This Row],[Code_Nom]]=D13540,F13540-1,(COUNTIFS(Clef_répartition[Code_Nom],Clef_répartition[[#This Row],[Code_Nom]],Clef_répartition[Année],Clef_répartition[[#This Row],[Année]])))</f>
        <v>7</v>
      </c>
      <c r="G13541" t="str">
        <f>Clef_répartition[[#This Row],[Code_Nom]]&amp;"_"&amp;Clef_répartition[[#This Row],[Nombre]]&amp;"_"&amp;Clef_répartition[[#This Row],[Année]]</f>
        <v>ARAS Broye-Vully_Association Régionale d'Action Sociale Broye-Vully_26_2023</v>
      </c>
      <c r="H13541" s="63">
        <v>5828</v>
      </c>
      <c r="I13541" s="67" t="s">
        <v>268</v>
      </c>
      <c r="J13541" s="63">
        <v>2023</v>
      </c>
      <c r="K13541" s="64">
        <v>2.3999999999999998E-3</v>
      </c>
    </row>
    <row r="13542" spans="1:11" x14ac:dyDescent="0.25">
      <c r="A13542" s="66"/>
      <c r="B13542" t="s">
        <v>459</v>
      </c>
      <c r="C13542" t="s">
        <v>460</v>
      </c>
      <c r="D13542" t="str">
        <f>Clef_répartition[[#This Row],[Code association]]&amp;"_"&amp;Clef_répartition[[#This Row],[Nom association]]</f>
        <v>ARAS Broye-Vully_Association Régionale d'Action Sociale Broye-Vully</v>
      </c>
      <c r="E13542">
        <f>COUNTIFS(D$2:D13542,Clef_répartition[[#This Row],[Code_Nom]],J$2:J13542,Clef_répartition[[#This Row],[Année]])</f>
        <v>27</v>
      </c>
      <c r="F13542">
        <f>IF(Clef_répartition[[#This Row],[Code_Nom]]=D13541,F13541-1,(COUNTIFS(Clef_répartition[Code_Nom],Clef_répartition[[#This Row],[Code_Nom]],Clef_répartition[Année],Clef_répartition[[#This Row],[Année]])))</f>
        <v>6</v>
      </c>
      <c r="G13542" t="str">
        <f>Clef_répartition[[#This Row],[Code_Nom]]&amp;"_"&amp;Clef_répartition[[#This Row],[Nombre]]&amp;"_"&amp;Clef_répartition[[#This Row],[Année]]</f>
        <v>ARAS Broye-Vully_Association Régionale d'Action Sociale Broye-Vully_27_2023</v>
      </c>
      <c r="H13542" s="63">
        <v>5831</v>
      </c>
      <c r="I13542" s="67" t="s">
        <v>270</v>
      </c>
      <c r="J13542" s="63">
        <v>2023</v>
      </c>
      <c r="K13542" s="64">
        <v>7.3800000000000004E-2</v>
      </c>
    </row>
    <row r="13543" spans="1:11" x14ac:dyDescent="0.25">
      <c r="A13543" s="66"/>
      <c r="B13543" t="s">
        <v>459</v>
      </c>
      <c r="C13543" t="s">
        <v>460</v>
      </c>
      <c r="D13543" t="str">
        <f>Clef_répartition[[#This Row],[Code association]]&amp;"_"&amp;Clef_répartition[[#This Row],[Nom association]]</f>
        <v>ARAS Broye-Vully_Association Régionale d'Action Sociale Broye-Vully</v>
      </c>
      <c r="E13543">
        <f>COUNTIFS(D$2:D13543,Clef_répartition[[#This Row],[Code_Nom]],J$2:J13543,Clef_répartition[[#This Row],[Année]])</f>
        <v>28</v>
      </c>
      <c r="F13543">
        <f>IF(Clef_répartition[[#This Row],[Code_Nom]]=D13542,F13542-1,(COUNTIFS(Clef_répartition[Code_Nom],Clef_répartition[[#This Row],[Code_Nom]],Clef_répartition[Année],Clef_répartition[[#This Row],[Année]])))</f>
        <v>5</v>
      </c>
      <c r="G13543" t="str">
        <f>Clef_répartition[[#This Row],[Code_Nom]]&amp;"_"&amp;Clef_répartition[[#This Row],[Nombre]]&amp;"_"&amp;Clef_répartition[[#This Row],[Année]]</f>
        <v>ARAS Broye-Vully_Association Régionale d'Action Sociale Broye-Vully_28_2023</v>
      </c>
      <c r="H13543" s="63">
        <v>5690</v>
      </c>
      <c r="I13543" s="67" t="s">
        <v>462</v>
      </c>
      <c r="J13543" s="63">
        <v>2023</v>
      </c>
      <c r="K13543" s="64">
        <v>2.8999999999999998E-3</v>
      </c>
    </row>
    <row r="13544" spans="1:11" x14ac:dyDescent="0.25">
      <c r="A13544" s="66"/>
      <c r="B13544" t="s">
        <v>459</v>
      </c>
      <c r="C13544" t="s">
        <v>460</v>
      </c>
      <c r="D13544" t="str">
        <f>Clef_répartition[[#This Row],[Code association]]&amp;"_"&amp;Clef_répartition[[#This Row],[Nom association]]</f>
        <v>ARAS Broye-Vully_Association Régionale d'Action Sociale Broye-Vully</v>
      </c>
      <c r="E13544">
        <f>COUNTIFS(D$2:D13544,Clef_répartition[[#This Row],[Code_Nom]],J$2:J13544,Clef_répartition[[#This Row],[Année]])</f>
        <v>29</v>
      </c>
      <c r="F13544">
        <f>IF(Clef_répartition[[#This Row],[Code_Nom]]=D13543,F13543-1,(COUNTIFS(Clef_répartition[Code_Nom],Clef_répartition[[#This Row],[Code_Nom]],Clef_répartition[Année],Clef_répartition[[#This Row],[Année]])))</f>
        <v>4</v>
      </c>
      <c r="G13544" t="str">
        <f>Clef_répartition[[#This Row],[Code_Nom]]&amp;"_"&amp;Clef_répartition[[#This Row],[Nombre]]&amp;"_"&amp;Clef_répartition[[#This Row],[Année]]</f>
        <v>ARAS Broye-Vully_Association Régionale d'Action Sociale Broye-Vully_29_2023</v>
      </c>
      <c r="H13544" s="18">
        <v>5830</v>
      </c>
      <c r="I13544" s="68" t="s">
        <v>285</v>
      </c>
      <c r="J13544" s="18">
        <v>2023</v>
      </c>
      <c r="K13544" s="65">
        <v>1.0999999999999999E-2</v>
      </c>
    </row>
    <row r="13545" spans="1:11" x14ac:dyDescent="0.25">
      <c r="A13545" s="66"/>
      <c r="B13545" t="s">
        <v>459</v>
      </c>
      <c r="C13545" t="s">
        <v>460</v>
      </c>
      <c r="D13545" t="str">
        <f>Clef_répartition[[#This Row],[Code association]]&amp;"_"&amp;Clef_répartition[[#This Row],[Nom association]]</f>
        <v>ARAS Broye-Vully_Association Régionale d'Action Sociale Broye-Vully</v>
      </c>
      <c r="E13545">
        <f>COUNTIFS(D$2:D13545,Clef_répartition[[#This Row],[Code_Nom]],J$2:J13545,Clef_répartition[[#This Row],[Année]])</f>
        <v>30</v>
      </c>
      <c r="F13545">
        <f>IF(Clef_répartition[[#This Row],[Code_Nom]]=D13544,F13544-1,(COUNTIFS(Clef_répartition[Code_Nom],Clef_répartition[[#This Row],[Code_Nom]],Clef_répartition[Année],Clef_répartition[[#This Row],[Année]])))</f>
        <v>3</v>
      </c>
      <c r="G13545" t="str">
        <f>Clef_répartition[[#This Row],[Code_Nom]]&amp;"_"&amp;Clef_répartition[[#This Row],[Nombre]]&amp;"_"&amp;Clef_répartition[[#This Row],[Année]]</f>
        <v>ARAS Broye-Vully_Association Régionale d'Action Sociale Broye-Vully_30_2023</v>
      </c>
      <c r="H13545" s="18">
        <v>5692</v>
      </c>
      <c r="I13545" s="68" t="s">
        <v>289</v>
      </c>
      <c r="J13545" s="18">
        <v>2023</v>
      </c>
      <c r="K13545" s="65">
        <v>1.37E-2</v>
      </c>
    </row>
    <row r="13546" spans="1:11" x14ac:dyDescent="0.25">
      <c r="A13546" s="66"/>
      <c r="B13546" t="s">
        <v>459</v>
      </c>
      <c r="C13546" t="s">
        <v>460</v>
      </c>
      <c r="D13546" t="str">
        <f>Clef_répartition[[#This Row],[Code association]]&amp;"_"&amp;Clef_répartition[[#This Row],[Nom association]]</f>
        <v>ARAS Broye-Vully_Association Régionale d'Action Sociale Broye-Vully</v>
      </c>
      <c r="E13546">
        <f>COUNTIFS(D$2:D13546,Clef_répartition[[#This Row],[Code_Nom]],J$2:J13546,Clef_répartition[[#This Row],[Année]])</f>
        <v>31</v>
      </c>
      <c r="F13546">
        <f>IF(Clef_répartition[[#This Row],[Code_Nom]]=D13545,F13545-1,(COUNTIFS(Clef_répartition[Code_Nom],Clef_répartition[[#This Row],[Code_Nom]],Clef_répartition[Année],Clef_répartition[[#This Row],[Année]])))</f>
        <v>2</v>
      </c>
      <c r="G13546" t="str">
        <f>Clef_répartition[[#This Row],[Code_Nom]]&amp;"_"&amp;Clef_répartition[[#This Row],[Nombre]]&amp;"_"&amp;Clef_répartition[[#This Row],[Année]]</f>
        <v>ARAS Broye-Vully_Association Régionale d'Action Sociale Broye-Vully_31_2023</v>
      </c>
      <c r="H13546" s="63">
        <v>5803</v>
      </c>
      <c r="I13546" s="67" t="s">
        <v>294</v>
      </c>
      <c r="J13546" s="63">
        <v>2023</v>
      </c>
      <c r="K13546" s="64">
        <v>1.3899999999999999E-2</v>
      </c>
    </row>
    <row r="13547" spans="1:11" x14ac:dyDescent="0.25">
      <c r="A13547" s="66"/>
      <c r="B13547" t="s">
        <v>459</v>
      </c>
      <c r="C13547" t="s">
        <v>460</v>
      </c>
      <c r="D13547" t="str">
        <f>Clef_répartition[[#This Row],[Code association]]&amp;"_"&amp;Clef_répartition[[#This Row],[Nom association]]</f>
        <v>ARAS Broye-Vully_Association Régionale d'Action Sociale Broye-Vully</v>
      </c>
      <c r="E13547">
        <f>COUNTIFS(D$2:D13547,Clef_répartition[[#This Row],[Code_Nom]],J$2:J13547,Clef_répartition[[#This Row],[Année]])</f>
        <v>32</v>
      </c>
      <c r="F13547">
        <f>IF(Clef_répartition[[#This Row],[Code_Nom]]=D13546,F13546-1,(COUNTIFS(Clef_répartition[Code_Nom],Clef_répartition[[#This Row],[Code_Nom]],Clef_répartition[Année],Clef_répartition[[#This Row],[Année]])))</f>
        <v>1</v>
      </c>
      <c r="G13547" t="str">
        <f>Clef_répartition[[#This Row],[Code_Nom]]&amp;"_"&amp;Clef_répartition[[#This Row],[Nombre]]&amp;"_"&amp;Clef_répartition[[#This Row],[Année]]</f>
        <v>ARAS Broye-Vully_Association Régionale d'Action Sociale Broye-Vully_32_2023</v>
      </c>
      <c r="H13547" s="63">
        <v>5464</v>
      </c>
      <c r="I13547" s="67" t="s">
        <v>296</v>
      </c>
      <c r="J13547" s="63">
        <v>2023</v>
      </c>
      <c r="K13547" s="64">
        <v>7.6399999999999996E-2</v>
      </c>
    </row>
    <row r="13548" spans="1:11" x14ac:dyDescent="0.25">
      <c r="A13548" s="66"/>
      <c r="B13548" t="s">
        <v>442</v>
      </c>
      <c r="C13548" t="s">
        <v>443</v>
      </c>
      <c r="D1354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48">
        <f>COUNTIFS(D$2:D13548,Clef_répartition[[#This Row],[Code_Nom]],J$2:J13548,Clef_répartition[[#This Row],[Année]])</f>
        <v>1</v>
      </c>
      <c r="F13548">
        <f>IF(Clef_répartition[[#This Row],[Code_Nom]]=D13547,F13547-1,(COUNTIFS(Clef_répartition[Code_Nom],Clef_répartition[[#This Row],[Code_Nom]],Clef_répartition[Année],Clef_répartition[[#This Row],[Année]])))</f>
        <v>13</v>
      </c>
      <c r="G1354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lausannois-Oron-Lavaux_1_2023</v>
      </c>
      <c r="H13548" s="18">
        <v>5581</v>
      </c>
      <c r="I13548" s="68" t="s">
        <v>17</v>
      </c>
      <c r="J13548" s="18">
        <v>2023</v>
      </c>
      <c r="K13548" s="65">
        <v>5.6000000000000001E-2</v>
      </c>
    </row>
    <row r="13549" spans="1:11" x14ac:dyDescent="0.25">
      <c r="A13549" s="66"/>
      <c r="B13549" t="s">
        <v>442</v>
      </c>
      <c r="C13549" t="s">
        <v>443</v>
      </c>
      <c r="D1354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49">
        <f>COUNTIFS(D$2:D13549,Clef_répartition[[#This Row],[Code_Nom]],J$2:J13549,Clef_répartition[[#This Row],[Année]])</f>
        <v>2</v>
      </c>
      <c r="F13549">
        <f>IF(Clef_répartition[[#This Row],[Code_Nom]]=D13548,F13548-1,(COUNTIFS(Clef_répartition[Code_Nom],Clef_répartition[[#This Row],[Code_Nom]],Clef_répartition[Année],Clef_répartition[[#This Row],[Année]])))</f>
        <v>12</v>
      </c>
      <c r="G1354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lausannois-Oron-Lavaux_2_2023</v>
      </c>
      <c r="H13549" s="63">
        <v>5613</v>
      </c>
      <c r="I13549" s="67" t="s">
        <v>33</v>
      </c>
      <c r="J13549" s="63">
        <v>2023</v>
      </c>
      <c r="K13549" s="64">
        <v>7.9000000000000001E-2</v>
      </c>
    </row>
    <row r="13550" spans="1:11" x14ac:dyDescent="0.25">
      <c r="A13550" s="66"/>
      <c r="B13550" t="s">
        <v>442</v>
      </c>
      <c r="C13550" t="s">
        <v>443</v>
      </c>
      <c r="D1355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0">
        <f>COUNTIFS(D$2:D13550,Clef_répartition[[#This Row],[Code_Nom]],J$2:J13550,Clef_répartition[[#This Row],[Année]])</f>
        <v>3</v>
      </c>
      <c r="F13550">
        <f>IF(Clef_répartition[[#This Row],[Code_Nom]]=D13549,F13549-1,(COUNTIFS(Clef_répartition[Code_Nom],Clef_répartition[[#This Row],[Code_Nom]],Clef_répartition[Année],Clef_répartition[[#This Row],[Année]])))</f>
        <v>11</v>
      </c>
      <c r="G1355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lausannois-Oron-Lavaux_3_2023</v>
      </c>
      <c r="H13550" s="63">
        <v>5584</v>
      </c>
      <c r="I13550" s="67" t="s">
        <v>104</v>
      </c>
      <c r="J13550" s="63">
        <v>2023</v>
      </c>
      <c r="K13550" s="64">
        <v>0.14349999999999999</v>
      </c>
    </row>
    <row r="13551" spans="1:11" x14ac:dyDescent="0.25">
      <c r="A13551" s="66"/>
      <c r="B13551" t="s">
        <v>442</v>
      </c>
      <c r="C13551" t="s">
        <v>443</v>
      </c>
      <c r="D13551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1">
        <f>COUNTIFS(D$2:D13551,Clef_répartition[[#This Row],[Code_Nom]],J$2:J13551,Clef_répartition[[#This Row],[Année]])</f>
        <v>4</v>
      </c>
      <c r="F13551">
        <f>IF(Clef_répartition[[#This Row],[Code_Nom]]=D13550,F13550-1,(COUNTIFS(Clef_répartition[Code_Nom],Clef_répartition[[#This Row],[Code_Nom]],Clef_répartition[Année],Clef_répartition[[#This Row],[Année]])))</f>
        <v>10</v>
      </c>
      <c r="G13551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lausannois-Oron-Lavaux_4_2023</v>
      </c>
      <c r="H13551" s="18">
        <v>5604</v>
      </c>
      <c r="I13551" s="68" t="s">
        <v>117</v>
      </c>
      <c r="J13551" s="18">
        <v>2023</v>
      </c>
      <c r="K13551" s="65">
        <v>3.0499999999999999E-2</v>
      </c>
    </row>
    <row r="13552" spans="1:11" x14ac:dyDescent="0.25">
      <c r="A13552" s="66"/>
      <c r="B13552" t="s">
        <v>442</v>
      </c>
      <c r="C13552" t="s">
        <v>443</v>
      </c>
      <c r="D13552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2">
        <f>COUNTIFS(D$2:D13552,Clef_répartition[[#This Row],[Code_Nom]],J$2:J13552,Clef_répartition[[#This Row],[Année]])</f>
        <v>5</v>
      </c>
      <c r="F13552">
        <f>IF(Clef_répartition[[#This Row],[Code_Nom]]=D13551,F13551-1,(COUNTIFS(Clef_répartition[Code_Nom],Clef_répartition[[#This Row],[Code_Nom]],Clef_répartition[Année],Clef_répartition[[#This Row],[Année]])))</f>
        <v>9</v>
      </c>
      <c r="G13552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lausannois-Oron-Lavaux_5_2023</v>
      </c>
      <c r="H13552" s="18">
        <v>5806</v>
      </c>
      <c r="I13552" s="68" t="s">
        <v>140</v>
      </c>
      <c r="J13552" s="18">
        <v>2023</v>
      </c>
      <c r="K13552" s="65">
        <v>4.5499999999999999E-2</v>
      </c>
    </row>
    <row r="13553" spans="1:11" x14ac:dyDescent="0.25">
      <c r="A13553" s="66"/>
      <c r="B13553" t="s">
        <v>442</v>
      </c>
      <c r="C13553" t="s">
        <v>443</v>
      </c>
      <c r="D13553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3">
        <f>COUNTIFS(D$2:D13553,Clef_répartition[[#This Row],[Code_Nom]],J$2:J13553,Clef_répartition[[#This Row],[Année]])</f>
        <v>6</v>
      </c>
      <c r="F13553">
        <f>IF(Clef_répartition[[#This Row],[Code_Nom]]=D13552,F13552-1,(COUNTIFS(Clef_répartition[Code_Nom],Clef_répartition[[#This Row],[Code_Nom]],Clef_répartition[Année],Clef_répartition[[#This Row],[Année]])))</f>
        <v>8</v>
      </c>
      <c r="G13553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lausannois-Oron-Lavaux_6_2023</v>
      </c>
      <c r="H13553" s="63">
        <v>5606</v>
      </c>
      <c r="I13553" s="67" t="s">
        <v>169</v>
      </c>
      <c r="J13553" s="63">
        <v>2023</v>
      </c>
      <c r="K13553" s="64">
        <v>0.1565</v>
      </c>
    </row>
    <row r="13554" spans="1:11" x14ac:dyDescent="0.25">
      <c r="A13554" s="66"/>
      <c r="B13554" t="s">
        <v>442</v>
      </c>
      <c r="C13554" t="s">
        <v>443</v>
      </c>
      <c r="D13554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4">
        <f>COUNTIFS(D$2:D13554,Clef_répartition[[#This Row],[Code_Nom]],J$2:J13554,Clef_répartition[[#This Row],[Année]])</f>
        <v>7</v>
      </c>
      <c r="F13554">
        <f>IF(Clef_répartition[[#This Row],[Code_Nom]]=D13553,F13553-1,(COUNTIFS(Clef_répartition[Code_Nom],Clef_répartition[[#This Row],[Code_Nom]],Clef_répartition[Année],Clef_répartition[[#This Row],[Année]])))</f>
        <v>7</v>
      </c>
      <c r="G13554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lausannois-Oron-Lavaux_7_2023</v>
      </c>
      <c r="H13554" s="18">
        <v>5790</v>
      </c>
      <c r="I13554" s="68" t="s">
        <v>170</v>
      </c>
      <c r="J13554" s="18">
        <v>2023</v>
      </c>
      <c r="K13554" s="65">
        <v>8.0000000000000002E-3</v>
      </c>
    </row>
    <row r="13555" spans="1:11" x14ac:dyDescent="0.25">
      <c r="A13555" s="66"/>
      <c r="B13555" t="s">
        <v>442</v>
      </c>
      <c r="C13555" t="s">
        <v>443</v>
      </c>
      <c r="D13555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5">
        <f>COUNTIFS(D$2:D13555,Clef_répartition[[#This Row],[Code_Nom]],J$2:J13555,Clef_répartition[[#This Row],[Année]])</f>
        <v>8</v>
      </c>
      <c r="F13555">
        <f>IF(Clef_répartition[[#This Row],[Code_Nom]]=D13554,F13554-1,(COUNTIFS(Clef_répartition[Code_Nom],Clef_répartition[[#This Row],[Code_Nom]],Clef_répartition[Année],Clef_répartition[[#This Row],[Année]])))</f>
        <v>6</v>
      </c>
      <c r="G13555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lausannois-Oron-Lavaux_8_2023</v>
      </c>
      <c r="H13555" s="63">
        <v>5792</v>
      </c>
      <c r="I13555" s="67" t="s">
        <v>187</v>
      </c>
      <c r="J13555" s="63">
        <v>2023</v>
      </c>
      <c r="K13555" s="64">
        <v>9.4999999999999998E-3</v>
      </c>
    </row>
    <row r="13556" spans="1:11" x14ac:dyDescent="0.25">
      <c r="A13556" s="66"/>
      <c r="B13556" t="s">
        <v>442</v>
      </c>
      <c r="C13556" t="s">
        <v>443</v>
      </c>
      <c r="D13556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6">
        <f>COUNTIFS(D$2:D13556,Clef_répartition[[#This Row],[Code_Nom]],J$2:J13556,Clef_répartition[[#This Row],[Année]])</f>
        <v>9</v>
      </c>
      <c r="F13556">
        <f>IF(Clef_répartition[[#This Row],[Code_Nom]]=D13555,F13555-1,(COUNTIFS(Clef_répartition[Code_Nom],Clef_répartition[[#This Row],[Code_Nom]],Clef_répartition[Année],Clef_répartition[[#This Row],[Année]])))</f>
        <v>5</v>
      </c>
      <c r="G13556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lausannois-Oron-Lavaux_9_2023</v>
      </c>
      <c r="H13556" s="63">
        <v>5805</v>
      </c>
      <c r="I13556" s="67" t="s">
        <v>206</v>
      </c>
      <c r="J13556" s="63">
        <v>2023</v>
      </c>
      <c r="K13556" s="64">
        <v>8.9499999999999996E-2</v>
      </c>
    </row>
    <row r="13557" spans="1:11" x14ac:dyDescent="0.25">
      <c r="A13557" s="66"/>
      <c r="B13557" t="s">
        <v>442</v>
      </c>
      <c r="C13557" t="s">
        <v>443</v>
      </c>
      <c r="D13557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7">
        <f>COUNTIFS(D$2:D13557,Clef_répartition[[#This Row],[Code_Nom]],J$2:J13557,Clef_répartition[[#This Row],[Année]])</f>
        <v>10</v>
      </c>
      <c r="F13557">
        <f>IF(Clef_répartition[[#This Row],[Code_Nom]]=D13556,F13556-1,(COUNTIFS(Clef_répartition[Code_Nom],Clef_répartition[[#This Row],[Code_Nom]],Clef_répartition[Année],Clef_répartition[[#This Row],[Année]])))</f>
        <v>4</v>
      </c>
      <c r="G13557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lausannois-Oron-Lavaux_10_2023</v>
      </c>
      <c r="H13557" s="18">
        <v>5588</v>
      </c>
      <c r="I13557" s="68" t="s">
        <v>210</v>
      </c>
      <c r="J13557" s="18">
        <v>2023</v>
      </c>
      <c r="K13557" s="65">
        <v>2.2499999999999999E-2</v>
      </c>
    </row>
    <row r="13558" spans="1:11" x14ac:dyDescent="0.25">
      <c r="A13558" s="66"/>
      <c r="B13558" t="s">
        <v>442</v>
      </c>
      <c r="C13558" t="s">
        <v>443</v>
      </c>
      <c r="D13558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8">
        <f>COUNTIFS(D$2:D13558,Clef_répartition[[#This Row],[Code_Nom]],J$2:J13558,Clef_répartition[[#This Row],[Année]])</f>
        <v>11</v>
      </c>
      <c r="F13558">
        <f>IF(Clef_répartition[[#This Row],[Code_Nom]]=D13557,F13557-1,(COUNTIFS(Clef_répartition[Code_Nom],Clef_répartition[[#This Row],[Code_Nom]],Clef_répartition[Année],Clef_répartition[[#This Row],[Année]])))</f>
        <v>3</v>
      </c>
      <c r="G13558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lausannois-Oron-Lavaux_11_2023</v>
      </c>
      <c r="H13558" s="63">
        <v>5590</v>
      </c>
      <c r="I13558" s="67" t="s">
        <v>226</v>
      </c>
      <c r="J13558" s="63">
        <v>2023</v>
      </c>
      <c r="K13558" s="64">
        <v>0.27800000000000002</v>
      </c>
    </row>
    <row r="13559" spans="1:11" x14ac:dyDescent="0.25">
      <c r="A13559" s="66"/>
      <c r="B13559" t="s">
        <v>442</v>
      </c>
      <c r="C13559" t="s">
        <v>443</v>
      </c>
      <c r="D13559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59">
        <f>COUNTIFS(D$2:D13559,Clef_répartition[[#This Row],[Code_Nom]],J$2:J13559,Clef_répartition[[#This Row],[Année]])</f>
        <v>12</v>
      </c>
      <c r="F13559">
        <f>IF(Clef_répartition[[#This Row],[Code_Nom]]=D13558,F13558-1,(COUNTIFS(Clef_répartition[Code_Nom],Clef_répartition[[#This Row],[Code_Nom]],Clef_répartition[Année],Clef_répartition[[#This Row],[Année]])))</f>
        <v>2</v>
      </c>
      <c r="G13559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lausannois-Oron-Lavaux_12_2023</v>
      </c>
      <c r="H13559" s="18">
        <v>5611</v>
      </c>
      <c r="I13559" s="68" t="s">
        <v>251</v>
      </c>
      <c r="J13559" s="18">
        <v>2023</v>
      </c>
      <c r="K13559" s="65">
        <v>0.05</v>
      </c>
    </row>
    <row r="13560" spans="1:11" x14ac:dyDescent="0.25">
      <c r="A13560" s="66"/>
      <c r="B13560" t="s">
        <v>442</v>
      </c>
      <c r="C13560" t="s">
        <v>443</v>
      </c>
      <c r="D13560" t="str">
        <f>Clef_répartition[[#This Row],[Code association]]&amp;"_"&amp;Clef_répartition[[#This Row],[Nom association]]</f>
        <v>ARAS Est lausannois-Oron-Lavaux_Association régionale pour l'action sociale Est lausannois-Oron-Lavaux</v>
      </c>
      <c r="E13560">
        <f>COUNTIFS(D$2:D13560,Clef_répartition[[#This Row],[Code_Nom]],J$2:J13560,Clef_répartition[[#This Row],[Année]])</f>
        <v>13</v>
      </c>
      <c r="F13560">
        <f>IF(Clef_répartition[[#This Row],[Code_Nom]]=D13559,F13559-1,(COUNTIFS(Clef_répartition[Code_Nom],Clef_répartition[[#This Row],[Code_Nom]],Clef_répartition[Année],Clef_répartition[[#This Row],[Année]])))</f>
        <v>1</v>
      </c>
      <c r="G13560" t="str">
        <f>Clef_répartition[[#This Row],[Code_Nom]]&amp;"_"&amp;Clef_répartition[[#This Row],[Nombre]]&amp;"_"&amp;Clef_répartition[[#This Row],[Année]]</f>
        <v>ARAS Est lausannois-Oron-Lavaux_Association régionale pour l'action sociale Est lausannois-Oron-Lavaux_13_2023</v>
      </c>
      <c r="H13560" s="18">
        <v>5799</v>
      </c>
      <c r="I13560" s="68" t="s">
        <v>254</v>
      </c>
      <c r="J13560" s="18">
        <v>2023</v>
      </c>
      <c r="K13560" s="65">
        <v>3.15E-2</v>
      </c>
    </row>
    <row r="13561" spans="1:11" x14ac:dyDescent="0.25">
      <c r="A13561" s="66"/>
      <c r="B13561" t="s">
        <v>533</v>
      </c>
      <c r="C13561" t="s">
        <v>534</v>
      </c>
      <c r="D13561" t="str">
        <f>Clef_répartition[[#This Row],[Code association]]&amp;"_"&amp;Clef_répartition[[#This Row],[Nom association]]</f>
        <v>ARAS JUNOVA_Association de communes RAS Jura-Nord vaudois</v>
      </c>
      <c r="E13561">
        <f>COUNTIFS(D$2:D13561,Clef_répartition[[#This Row],[Code_Nom]],J$2:J13561,Clef_répartition[[#This Row],[Année]])</f>
        <v>1</v>
      </c>
      <c r="F13561">
        <f>IF(Clef_répartition[[#This Row],[Code_Nom]]=D13560,F13560-1,(COUNTIFS(Clef_répartition[Code_Nom],Clef_répartition[[#This Row],[Code_Nom]],Clef_répartition[Année],Clef_répartition[[#This Row],[Année]])))</f>
        <v>73</v>
      </c>
      <c r="G13561" t="str">
        <f>Clef_répartition[[#This Row],[Code_Nom]]&amp;"_"&amp;Clef_répartition[[#This Row],[Nombre]]&amp;"_"&amp;Clef_répartition[[#This Row],[Année]]</f>
        <v>ARAS JUNOVA_Association de communes RAS Jura-Nord vaudois_1_2023</v>
      </c>
      <c r="H13561" s="63">
        <v>5742</v>
      </c>
      <c r="I13561" s="67" t="s">
        <v>2</v>
      </c>
      <c r="J13561" s="63">
        <v>2023</v>
      </c>
      <c r="K13561" s="64">
        <v>1.7478591542685912E-2</v>
      </c>
    </row>
    <row r="13562" spans="1:11" x14ac:dyDescent="0.25">
      <c r="A13562" s="66"/>
      <c r="B13562" t="s">
        <v>533</v>
      </c>
      <c r="C13562" t="s">
        <v>534</v>
      </c>
      <c r="D13562" t="str">
        <f>Clef_répartition[[#This Row],[Code association]]&amp;"_"&amp;Clef_répartition[[#This Row],[Nom association]]</f>
        <v>ARAS JUNOVA_Association de communes RAS Jura-Nord vaudois</v>
      </c>
      <c r="E13562">
        <f>COUNTIFS(D$2:D13562,Clef_répartition[[#This Row],[Code_Nom]],J$2:J13562,Clef_répartition[[#This Row],[Année]])</f>
        <v>2</v>
      </c>
      <c r="F13562">
        <f>IF(Clef_répartition[[#This Row],[Code_Nom]]=D13561,F13561-1,(COUNTIFS(Clef_répartition[Code_Nom],Clef_répartition[[#This Row],[Code_Nom]],Clef_répartition[Année],Clef_répartition[[#This Row],[Année]])))</f>
        <v>72</v>
      </c>
      <c r="G13562" t="str">
        <f>Clef_répartition[[#This Row],[Code_Nom]]&amp;"_"&amp;Clef_répartition[[#This Row],[Nombre]]&amp;"_"&amp;Clef_répartition[[#This Row],[Année]]</f>
        <v>ARAS JUNOVA_Association de communes RAS Jura-Nord vaudois_2_2023</v>
      </c>
      <c r="H13562" s="18">
        <v>5743</v>
      </c>
      <c r="I13562" s="68" t="s">
        <v>6</v>
      </c>
      <c r="J13562" s="18">
        <v>2023</v>
      </c>
      <c r="K13562" s="65">
        <v>3.2194447331837628E-2</v>
      </c>
    </row>
    <row r="13563" spans="1:11" x14ac:dyDescent="0.25">
      <c r="A13563" s="66"/>
      <c r="B13563" t="s">
        <v>533</v>
      </c>
      <c r="C13563" t="s">
        <v>534</v>
      </c>
      <c r="D13563" t="str">
        <f>Clef_répartition[[#This Row],[Code association]]&amp;"_"&amp;Clef_répartition[[#This Row],[Nom association]]</f>
        <v>ARAS JUNOVA_Association de communes RAS Jura-Nord vaudois</v>
      </c>
      <c r="E13563">
        <f>COUNTIFS(D$2:D13563,Clef_répartition[[#This Row],[Code_Nom]],J$2:J13563,Clef_répartition[[#This Row],[Année]])</f>
        <v>3</v>
      </c>
      <c r="F13563">
        <f>IF(Clef_répartition[[#This Row],[Code_Nom]]=D13562,F13562-1,(COUNTIFS(Clef_répartition[Code_Nom],Clef_répartition[[#This Row],[Code_Nom]],Clef_répartition[Année],Clef_répartition[[#This Row],[Année]])))</f>
        <v>71</v>
      </c>
      <c r="G13563" t="str">
        <f>Clef_répartition[[#This Row],[Code_Nom]]&amp;"_"&amp;Clef_répartition[[#This Row],[Nombre]]&amp;"_"&amp;Clef_répartition[[#This Row],[Année]]</f>
        <v>ARAS JUNOVA_Association de communes RAS Jura-Nord vaudois_3_2023</v>
      </c>
      <c r="H13563" s="63">
        <v>5744</v>
      </c>
      <c r="I13563" s="67" t="s">
        <v>11</v>
      </c>
      <c r="J13563" s="63">
        <v>2023</v>
      </c>
      <c r="K13563" s="64">
        <v>2.4333030279182169E-2</v>
      </c>
    </row>
    <row r="13564" spans="1:11" x14ac:dyDescent="0.25">
      <c r="A13564" s="66"/>
      <c r="B13564" t="s">
        <v>533</v>
      </c>
      <c r="C13564" t="s">
        <v>534</v>
      </c>
      <c r="D13564" t="str">
        <f>Clef_répartition[[#This Row],[Code association]]&amp;"_"&amp;Clef_répartition[[#This Row],[Nom association]]</f>
        <v>ARAS JUNOVA_Association de communes RAS Jura-Nord vaudois</v>
      </c>
      <c r="E13564">
        <f>COUNTIFS(D$2:D13564,Clef_répartition[[#This Row],[Code_Nom]],J$2:J13564,Clef_répartition[[#This Row],[Année]])</f>
        <v>4</v>
      </c>
      <c r="F13564">
        <f>IF(Clef_répartition[[#This Row],[Code_Nom]]=D13563,F13563-1,(COUNTIFS(Clef_répartition[Code_Nom],Clef_répartition[[#This Row],[Code_Nom]],Clef_répartition[Année],Clef_répartition[[#This Row],[Année]])))</f>
        <v>70</v>
      </c>
      <c r="G13564" t="str">
        <f>Clef_répartition[[#This Row],[Code_Nom]]&amp;"_"&amp;Clef_répartition[[#This Row],[Nombre]]&amp;"_"&amp;Clef_répartition[[#This Row],[Année]]</f>
        <v>ARAS JUNOVA_Association de communes RAS Jura-Nord vaudois_4_2023</v>
      </c>
      <c r="H13564" s="18">
        <v>5745</v>
      </c>
      <c r="I13564" s="68" t="s">
        <v>14</v>
      </c>
      <c r="J13564" s="18">
        <v>2023</v>
      </c>
      <c r="K13564" s="65">
        <v>3.31130044666576E-3</v>
      </c>
    </row>
    <row r="13565" spans="1:11" x14ac:dyDescent="0.25">
      <c r="A13565" s="66"/>
      <c r="B13565" t="s">
        <v>533</v>
      </c>
      <c r="C13565" t="s">
        <v>534</v>
      </c>
      <c r="D13565" t="str">
        <f>Clef_répartition[[#This Row],[Code association]]&amp;"_"&amp;Clef_répartition[[#This Row],[Nom association]]</f>
        <v>ARAS JUNOVA_Association de communes RAS Jura-Nord vaudois</v>
      </c>
      <c r="E13565">
        <f>COUNTIFS(D$2:D13565,Clef_répartition[[#This Row],[Code_Nom]],J$2:J13565,Clef_répartition[[#This Row],[Année]])</f>
        <v>5</v>
      </c>
      <c r="F13565">
        <f>IF(Clef_répartition[[#This Row],[Code_Nom]]=D13564,F13564-1,(COUNTIFS(Clef_répartition[Code_Nom],Clef_répartition[[#This Row],[Code_Nom]],Clef_répartition[Année],Clef_répartition[[#This Row],[Année]])))</f>
        <v>69</v>
      </c>
      <c r="G13565" t="str">
        <f>Clef_répartition[[#This Row],[Code_Nom]]&amp;"_"&amp;Clef_répartition[[#This Row],[Nombre]]&amp;"_"&amp;Clef_répartition[[#This Row],[Année]]</f>
        <v>ARAS JUNOVA_Association de communes RAS Jura-Nord vaudois_5_2023</v>
      </c>
      <c r="H13565" s="63">
        <v>5746</v>
      </c>
      <c r="I13565" s="67" t="s">
        <v>15</v>
      </c>
      <c r="J13565" s="63">
        <v>2023</v>
      </c>
      <c r="K13565" s="64">
        <v>7.4491274129321347E-4</v>
      </c>
    </row>
    <row r="13566" spans="1:11" x14ac:dyDescent="0.25">
      <c r="A13566" s="66"/>
      <c r="B13566" t="s">
        <v>533</v>
      </c>
      <c r="C13566" t="s">
        <v>534</v>
      </c>
      <c r="D13566" t="str">
        <f>Clef_répartition[[#This Row],[Code association]]&amp;"_"&amp;Clef_répartition[[#This Row],[Nom association]]</f>
        <v>ARAS JUNOVA_Association de communes RAS Jura-Nord vaudois</v>
      </c>
      <c r="E13566">
        <f>COUNTIFS(D$2:D13566,Clef_répartition[[#This Row],[Code_Nom]],J$2:J13566,Clef_répartition[[#This Row],[Année]])</f>
        <v>6</v>
      </c>
      <c r="F13566">
        <f>IF(Clef_répartition[[#This Row],[Code_Nom]]=D13565,F13565-1,(COUNTIFS(Clef_répartition[Code_Nom],Clef_répartition[[#This Row],[Code_Nom]],Clef_répartition[Année],Clef_répartition[[#This Row],[Année]])))</f>
        <v>68</v>
      </c>
      <c r="G13566" t="str">
        <f>Clef_répartition[[#This Row],[Code_Nom]]&amp;"_"&amp;Clef_répartition[[#This Row],[Nombre]]&amp;"_"&amp;Clef_répartition[[#This Row],[Année]]</f>
        <v>ARAS JUNOVA_Association de communes RAS Jura-Nord vaudois_6_2023</v>
      </c>
      <c r="H13566" s="63">
        <v>5902</v>
      </c>
      <c r="I13566" s="67" t="s">
        <v>18</v>
      </c>
      <c r="J13566" s="63">
        <v>2023</v>
      </c>
      <c r="K13566" s="64">
        <v>5.3003376061922056E-4</v>
      </c>
    </row>
    <row r="13567" spans="1:11" x14ac:dyDescent="0.25">
      <c r="A13567" s="66"/>
      <c r="B13567" t="s">
        <v>533</v>
      </c>
      <c r="C13567" t="s">
        <v>534</v>
      </c>
      <c r="D13567" t="str">
        <f>Clef_répartition[[#This Row],[Code association]]&amp;"_"&amp;Clef_répartition[[#This Row],[Nom association]]</f>
        <v>ARAS JUNOVA_Association de communes RAS Jura-Nord vaudois</v>
      </c>
      <c r="E13567">
        <f>COUNTIFS(D$2:D13567,Clef_répartition[[#This Row],[Code_Nom]],J$2:J13567,Clef_répartition[[#This Row],[Année]])</f>
        <v>7</v>
      </c>
      <c r="F13567">
        <f>IF(Clef_répartition[[#This Row],[Code_Nom]]=D13566,F13566-1,(COUNTIFS(Clef_répartition[Code_Nom],Clef_répartition[[#This Row],[Code_Nom]],Clef_répartition[Année],Clef_répartition[[#This Row],[Année]])))</f>
        <v>67</v>
      </c>
      <c r="G13567" t="str">
        <f>Clef_répartition[[#This Row],[Code_Nom]]&amp;"_"&amp;Clef_répartition[[#This Row],[Nombre]]&amp;"_"&amp;Clef_répartition[[#This Row],[Année]]</f>
        <v>ARAS JUNOVA_Association de communes RAS Jura-Nord vaudois_7_2023</v>
      </c>
      <c r="H13567" s="18">
        <v>5903</v>
      </c>
      <c r="I13567" s="68" t="s">
        <v>24</v>
      </c>
      <c r="J13567" s="18">
        <v>2023</v>
      </c>
      <c r="K13567" s="65">
        <v>3.1726671401593098E-4</v>
      </c>
    </row>
    <row r="13568" spans="1:11" x14ac:dyDescent="0.25">
      <c r="A13568" s="66"/>
      <c r="B13568" t="s">
        <v>533</v>
      </c>
      <c r="C13568" t="s">
        <v>534</v>
      </c>
      <c r="D13568" t="str">
        <f>Clef_répartition[[#This Row],[Code association]]&amp;"_"&amp;Clef_répartition[[#This Row],[Nom association]]</f>
        <v>ARAS JUNOVA_Association de communes RAS Jura-Nord vaudois</v>
      </c>
      <c r="E13568">
        <f>COUNTIFS(D$2:D13568,Clef_répartition[[#This Row],[Code_Nom]],J$2:J13568,Clef_répartition[[#This Row],[Année]])</f>
        <v>8</v>
      </c>
      <c r="F13568">
        <f>IF(Clef_répartition[[#This Row],[Code_Nom]]=D13567,F13567-1,(COUNTIFS(Clef_répartition[Code_Nom],Clef_répartition[[#This Row],[Code_Nom]],Clef_répartition[Année],Clef_répartition[[#This Row],[Année]])))</f>
        <v>66</v>
      </c>
      <c r="G13568" t="str">
        <f>Clef_répartition[[#This Row],[Code_Nom]]&amp;"_"&amp;Clef_répartition[[#This Row],[Nombre]]&amp;"_"&amp;Clef_répartition[[#This Row],[Année]]</f>
        <v>ARAS JUNOVA_Association de communes RAS Jura-Nord vaudois_8_2023</v>
      </c>
      <c r="H13568" s="18">
        <v>5747</v>
      </c>
      <c r="I13568" s="68" t="s">
        <v>26</v>
      </c>
      <c r="J13568" s="18">
        <v>2023</v>
      </c>
      <c r="K13568" s="65">
        <v>7.3404374707571572E-3</v>
      </c>
    </row>
    <row r="13569" spans="1:11" x14ac:dyDescent="0.25">
      <c r="A13569" s="66"/>
      <c r="B13569" t="s">
        <v>533</v>
      </c>
      <c r="C13569" t="s">
        <v>534</v>
      </c>
      <c r="D13569" t="str">
        <f>Clef_répartition[[#This Row],[Code association]]&amp;"_"&amp;Clef_répartition[[#This Row],[Nom association]]</f>
        <v>ARAS JUNOVA_Association de communes RAS Jura-Nord vaudois</v>
      </c>
      <c r="E13569">
        <f>COUNTIFS(D$2:D13569,Clef_répartition[[#This Row],[Code_Nom]],J$2:J13569,Clef_répartition[[#This Row],[Année]])</f>
        <v>9</v>
      </c>
      <c r="F13569">
        <f>IF(Clef_répartition[[#This Row],[Code_Nom]]=D13568,F13568-1,(COUNTIFS(Clef_répartition[Code_Nom],Clef_répartition[[#This Row],[Code_Nom]],Clef_répartition[Année],Clef_répartition[[#This Row],[Année]])))</f>
        <v>65</v>
      </c>
      <c r="G13569" t="str">
        <f>Clef_répartition[[#This Row],[Code_Nom]]&amp;"_"&amp;Clef_répartition[[#This Row],[Nombre]]&amp;"_"&amp;Clef_répartition[[#This Row],[Année]]</f>
        <v>ARAS JUNOVA_Association de communes RAS Jura-Nord vaudois_9_2023</v>
      </c>
      <c r="H13569" s="63">
        <v>5551</v>
      </c>
      <c r="I13569" s="67" t="s">
        <v>28</v>
      </c>
      <c r="J13569" s="63">
        <v>2023</v>
      </c>
      <c r="K13569" s="64">
        <v>6.42497969883322E-4</v>
      </c>
    </row>
    <row r="13570" spans="1:11" x14ac:dyDescent="0.25">
      <c r="A13570" s="66"/>
      <c r="B13570" t="s">
        <v>533</v>
      </c>
      <c r="C13570" t="s">
        <v>534</v>
      </c>
      <c r="D13570" t="str">
        <f>Clef_répartition[[#This Row],[Code association]]&amp;"_"&amp;Clef_répartition[[#This Row],[Nom association]]</f>
        <v>ARAS JUNOVA_Association de communes RAS Jura-Nord vaudois</v>
      </c>
      <c r="E13570">
        <f>COUNTIFS(D$2:D13570,Clef_répartition[[#This Row],[Code_Nom]],J$2:J13570,Clef_répartition[[#This Row],[Année]])</f>
        <v>10</v>
      </c>
      <c r="F13570">
        <f>IF(Clef_répartition[[#This Row],[Code_Nom]]=D13569,F13569-1,(COUNTIFS(Clef_répartition[Code_Nom],Clef_répartition[[#This Row],[Code_Nom]],Clef_répartition[Année],Clef_répartition[[#This Row],[Année]])))</f>
        <v>64</v>
      </c>
      <c r="G13570" t="str">
        <f>Clef_répartition[[#This Row],[Code_Nom]]&amp;"_"&amp;Clef_répartition[[#This Row],[Nombre]]&amp;"_"&amp;Clef_répartition[[#This Row],[Année]]</f>
        <v>ARAS JUNOVA_Association de communes RAS Jura-Nord vaudois_10_2023</v>
      </c>
      <c r="H13570" s="63">
        <v>5748</v>
      </c>
      <c r="I13570" s="67" t="s">
        <v>38</v>
      </c>
      <c r="J13570" s="63">
        <v>2023</v>
      </c>
      <c r="K13570" s="64">
        <v>1.0336763557735357E-2</v>
      </c>
    </row>
    <row r="13571" spans="1:11" x14ac:dyDescent="0.25">
      <c r="A13571" s="66"/>
      <c r="B13571" t="s">
        <v>533</v>
      </c>
      <c r="C13571" t="s">
        <v>534</v>
      </c>
      <c r="D13571" t="str">
        <f>Clef_répartition[[#This Row],[Code association]]&amp;"_"&amp;Clef_répartition[[#This Row],[Nom association]]</f>
        <v>ARAS JUNOVA_Association de communes RAS Jura-Nord vaudois</v>
      </c>
      <c r="E13571">
        <f>COUNTIFS(D$2:D13571,Clef_répartition[[#This Row],[Code_Nom]],J$2:J13571,Clef_répartition[[#This Row],[Année]])</f>
        <v>11</v>
      </c>
      <c r="F13571">
        <f>IF(Clef_répartition[[#This Row],[Code_Nom]]=D13570,F13570-1,(COUNTIFS(Clef_répartition[Code_Nom],Clef_répartition[[#This Row],[Code_Nom]],Clef_répartition[Année],Clef_répartition[[#This Row],[Année]])))</f>
        <v>63</v>
      </c>
      <c r="G13571" t="str">
        <f>Clef_répartition[[#This Row],[Code_Nom]]&amp;"_"&amp;Clef_répartition[[#This Row],[Nombre]]&amp;"_"&amp;Clef_répartition[[#This Row],[Année]]</f>
        <v>ARAS JUNOVA_Association de communes RAS Jura-Nord vaudois_11_2023</v>
      </c>
      <c r="H13571" s="18">
        <v>5552</v>
      </c>
      <c r="I13571" s="68" t="s">
        <v>40</v>
      </c>
      <c r="J13571" s="18">
        <v>2023</v>
      </c>
      <c r="K13571" s="65">
        <v>8.1316672384317988E-4</v>
      </c>
    </row>
    <row r="13572" spans="1:11" x14ac:dyDescent="0.25">
      <c r="A13572" s="66"/>
      <c r="B13572" t="s">
        <v>533</v>
      </c>
      <c r="C13572" t="s">
        <v>534</v>
      </c>
      <c r="D13572" t="str">
        <f>Clef_répartition[[#This Row],[Code association]]&amp;"_"&amp;Clef_répartition[[#This Row],[Nom association]]</f>
        <v>ARAS JUNOVA_Association de communes RAS Jura-Nord vaudois</v>
      </c>
      <c r="E13572">
        <f>COUNTIFS(D$2:D13572,Clef_répartition[[#This Row],[Code_Nom]],J$2:J13572,Clef_répartition[[#This Row],[Année]])</f>
        <v>12</v>
      </c>
      <c r="F13572">
        <f>IF(Clef_répartition[[#This Row],[Code_Nom]]=D13571,F13571-1,(COUNTIFS(Clef_répartition[Code_Nom],Clef_répartition[[#This Row],[Code_Nom]],Clef_répartition[Année],Clef_répartition[[#This Row],[Année]])))</f>
        <v>62</v>
      </c>
      <c r="G13572" t="str">
        <f>Clef_répartition[[#This Row],[Code_Nom]]&amp;"_"&amp;Clef_répartition[[#This Row],[Nombre]]&amp;"_"&amp;Clef_répartition[[#This Row],[Année]]</f>
        <v>ARAS JUNOVA_Association de communes RAS Jura-Nord vaudois_12_2023</v>
      </c>
      <c r="H13572" s="63">
        <v>5904</v>
      </c>
      <c r="I13572" s="67" t="s">
        <v>46</v>
      </c>
      <c r="J13572" s="63">
        <v>2023</v>
      </c>
      <c r="K13572" s="64">
        <v>7.1759222162565942E-4</v>
      </c>
    </row>
    <row r="13573" spans="1:11" x14ac:dyDescent="0.25">
      <c r="A13573" s="66"/>
      <c r="B13573" t="s">
        <v>533</v>
      </c>
      <c r="C13573" t="s">
        <v>534</v>
      </c>
      <c r="D13573" t="str">
        <f>Clef_répartition[[#This Row],[Code association]]&amp;"_"&amp;Clef_répartition[[#This Row],[Nom association]]</f>
        <v>ARAS JUNOVA_Association de communes RAS Jura-Nord vaudois</v>
      </c>
      <c r="E13573">
        <f>COUNTIFS(D$2:D13573,Clef_répartition[[#This Row],[Code_Nom]],J$2:J13573,Clef_répartition[[#This Row],[Année]])</f>
        <v>13</v>
      </c>
      <c r="F13573">
        <f>IF(Clef_répartition[[#This Row],[Code_Nom]]=D13572,F13572-1,(COUNTIFS(Clef_répartition[Code_Nom],Clef_répartition[[#This Row],[Code_Nom]],Clef_répartition[Année],Clef_répartition[[#This Row],[Année]])))</f>
        <v>61</v>
      </c>
      <c r="G13573" t="str">
        <f>Clef_répartition[[#This Row],[Code_Nom]]&amp;"_"&amp;Clef_répartition[[#This Row],[Nombre]]&amp;"_"&amp;Clef_répartition[[#This Row],[Année]]</f>
        <v>ARAS JUNOVA_Association de communes RAS Jura-Nord vaudois_13_2023</v>
      </c>
      <c r="H13573" s="63">
        <v>5553</v>
      </c>
      <c r="I13573" s="67" t="s">
        <v>47</v>
      </c>
      <c r="J13573" s="63">
        <v>2023</v>
      </c>
      <c r="K13573" s="64">
        <v>1.3340981509178747E-3</v>
      </c>
    </row>
    <row r="13574" spans="1:11" x14ac:dyDescent="0.25">
      <c r="A13574" s="66"/>
      <c r="B13574" t="s">
        <v>533</v>
      </c>
      <c r="C13574" t="s">
        <v>534</v>
      </c>
      <c r="D13574" t="str">
        <f>Clef_répartition[[#This Row],[Code association]]&amp;"_"&amp;Clef_répartition[[#This Row],[Nom association]]</f>
        <v>ARAS JUNOVA_Association de communes RAS Jura-Nord vaudois</v>
      </c>
      <c r="E13574">
        <f>COUNTIFS(D$2:D13574,Clef_répartition[[#This Row],[Code_Nom]],J$2:J13574,Clef_répartition[[#This Row],[Année]])</f>
        <v>14</v>
      </c>
      <c r="F13574">
        <f>IF(Clef_répartition[[#This Row],[Code_Nom]]=D13573,F13573-1,(COUNTIFS(Clef_répartition[Code_Nom],Clef_répartition[[#This Row],[Code_Nom]],Clef_répartition[Année],Clef_répartition[[#This Row],[Année]])))</f>
        <v>60</v>
      </c>
      <c r="G13574" t="str">
        <f>Clef_répartition[[#This Row],[Code_Nom]]&amp;"_"&amp;Clef_répartition[[#This Row],[Nombre]]&amp;"_"&amp;Clef_répartition[[#This Row],[Année]]</f>
        <v>ARAS JUNOVA_Association de communes RAS Jura-Nord vaudois_14_2023</v>
      </c>
      <c r="H13574" s="18">
        <v>5905</v>
      </c>
      <c r="I13574" s="68" t="s">
        <v>49</v>
      </c>
      <c r="J13574" s="18">
        <v>2023</v>
      </c>
      <c r="K13574" s="65">
        <v>9.0760343436763484E-4</v>
      </c>
    </row>
    <row r="13575" spans="1:11" x14ac:dyDescent="0.25">
      <c r="A13575" s="66"/>
      <c r="B13575" t="s">
        <v>533</v>
      </c>
      <c r="C13575" t="s">
        <v>534</v>
      </c>
      <c r="D13575" t="str">
        <f>Clef_répartition[[#This Row],[Code association]]&amp;"_"&amp;Clef_répartition[[#This Row],[Nom association]]</f>
        <v>ARAS JUNOVA_Association de communes RAS Jura-Nord vaudois</v>
      </c>
      <c r="E13575">
        <f>COUNTIFS(D$2:D13575,Clef_répartition[[#This Row],[Code_Nom]],J$2:J13575,Clef_répartition[[#This Row],[Année]])</f>
        <v>15</v>
      </c>
      <c r="F13575">
        <f>IF(Clef_répartition[[#This Row],[Code_Nom]]=D13574,F13574-1,(COUNTIFS(Clef_répartition[Code_Nom],Clef_répartition[[#This Row],[Code_Nom]],Clef_répartition[Année],Clef_répartition[[#This Row],[Année]])))</f>
        <v>59</v>
      </c>
      <c r="G13575" t="str">
        <f>Clef_répartition[[#This Row],[Code_Nom]]&amp;"_"&amp;Clef_répartition[[#This Row],[Nombre]]&amp;"_"&amp;Clef_répartition[[#This Row],[Année]]</f>
        <v>ARAS JUNOVA_Association de communes RAS Jura-Nord vaudois_15_2023</v>
      </c>
      <c r="H13575" s="63">
        <v>5907</v>
      </c>
      <c r="I13575" s="67" t="s">
        <v>54</v>
      </c>
      <c r="J13575" s="63">
        <v>2023</v>
      </c>
      <c r="K13575" s="64">
        <v>3.9577434083746578E-4</v>
      </c>
    </row>
    <row r="13576" spans="1:11" x14ac:dyDescent="0.25">
      <c r="A13576" s="66"/>
      <c r="B13576" t="s">
        <v>533</v>
      </c>
      <c r="C13576" t="s">
        <v>534</v>
      </c>
      <c r="D13576" t="str">
        <f>Clef_répartition[[#This Row],[Code association]]&amp;"_"&amp;Clef_répartition[[#This Row],[Nom association]]</f>
        <v>ARAS JUNOVA_Association de communes RAS Jura-Nord vaudois</v>
      </c>
      <c r="E13576">
        <f>COUNTIFS(D$2:D13576,Clef_répartition[[#This Row],[Code_Nom]],J$2:J13576,Clef_répartition[[#This Row],[Année]])</f>
        <v>16</v>
      </c>
      <c r="F13576">
        <f>IF(Clef_répartition[[#This Row],[Code_Nom]]=D13575,F13575-1,(COUNTIFS(Clef_répartition[Code_Nom],Clef_répartition[[#This Row],[Code_Nom]],Clef_répartition[Année],Clef_répartition[[#This Row],[Année]])))</f>
        <v>58</v>
      </c>
      <c r="G13576" t="str">
        <f>Clef_répartition[[#This Row],[Code_Nom]]&amp;"_"&amp;Clef_répartition[[#This Row],[Nombre]]&amp;"_"&amp;Clef_répartition[[#This Row],[Année]]</f>
        <v>ARAS JUNOVA_Association de communes RAS Jura-Nord vaudois_16_2023</v>
      </c>
      <c r="H13576" s="18">
        <v>5749</v>
      </c>
      <c r="I13576" s="68" t="s">
        <v>58</v>
      </c>
      <c r="J13576" s="18">
        <v>2023</v>
      </c>
      <c r="K13576" s="65">
        <v>3.8066299368782934E-3</v>
      </c>
    </row>
    <row r="13577" spans="1:11" x14ac:dyDescent="0.25">
      <c r="A13577" s="66"/>
      <c r="B13577" t="s">
        <v>533</v>
      </c>
      <c r="C13577" t="s">
        <v>534</v>
      </c>
      <c r="D13577" t="str">
        <f>Clef_répartition[[#This Row],[Code association]]&amp;"_"&amp;Clef_répartition[[#This Row],[Nom association]]</f>
        <v>ARAS JUNOVA_Association de communes RAS Jura-Nord vaudois</v>
      </c>
      <c r="E13577">
        <f>COUNTIFS(D$2:D13577,Clef_répartition[[#This Row],[Code_Nom]],J$2:J13577,Clef_répartition[[#This Row],[Année]])</f>
        <v>17</v>
      </c>
      <c r="F13577">
        <f>IF(Clef_répartition[[#This Row],[Code_Nom]]=D13576,F13576-1,(COUNTIFS(Clef_répartition[Code_Nom],Clef_répartition[[#This Row],[Code_Nom]],Clef_répartition[Année],Clef_répartition[[#This Row],[Année]])))</f>
        <v>57</v>
      </c>
      <c r="G13577" t="str">
        <f>Clef_répartition[[#This Row],[Code_Nom]]&amp;"_"&amp;Clef_répartition[[#This Row],[Nombre]]&amp;"_"&amp;Clef_répartition[[#This Row],[Année]]</f>
        <v>ARAS JUNOVA_Association de communes RAS Jura-Nord vaudois_17_2023</v>
      </c>
      <c r="H13577" s="18">
        <v>5908</v>
      </c>
      <c r="I13577" s="68" t="s">
        <v>59</v>
      </c>
      <c r="J13577" s="18">
        <v>2023</v>
      </c>
      <c r="K13577" s="65">
        <v>1.3901040937732101E-4</v>
      </c>
    </row>
    <row r="13578" spans="1:11" x14ac:dyDescent="0.25">
      <c r="A13578" s="66"/>
      <c r="B13578" t="s">
        <v>533</v>
      </c>
      <c r="C13578" t="s">
        <v>534</v>
      </c>
      <c r="D13578" t="str">
        <f>Clef_répartition[[#This Row],[Code association]]&amp;"_"&amp;Clef_répartition[[#This Row],[Nom association]]</f>
        <v>ARAS JUNOVA_Association de communes RAS Jura-Nord vaudois</v>
      </c>
      <c r="E13578">
        <f>COUNTIFS(D$2:D13578,Clef_répartition[[#This Row],[Code_Nom]],J$2:J13578,Clef_répartition[[#This Row],[Année]])</f>
        <v>18</v>
      </c>
      <c r="F13578">
        <f>IF(Clef_répartition[[#This Row],[Code_Nom]]=D13577,F13577-1,(COUNTIFS(Clef_répartition[Code_Nom],Clef_répartition[[#This Row],[Code_Nom]],Clef_répartition[Année],Clef_répartition[[#This Row],[Année]])))</f>
        <v>56</v>
      </c>
      <c r="G13578" t="str">
        <f>Clef_répartition[[#This Row],[Code_Nom]]&amp;"_"&amp;Clef_répartition[[#This Row],[Nombre]]&amp;"_"&amp;Clef_répartition[[#This Row],[Année]]</f>
        <v>ARAS JUNOVA_Association de communes RAS Jura-Nord vaudois_18_2023</v>
      </c>
      <c r="H13578" s="63">
        <v>5909</v>
      </c>
      <c r="I13578" s="67" t="s">
        <v>60</v>
      </c>
      <c r="J13578" s="63">
        <v>2023</v>
      </c>
      <c r="K13578" s="64">
        <v>9.0760343436763484E-4</v>
      </c>
    </row>
    <row r="13579" spans="1:11" x14ac:dyDescent="0.25">
      <c r="A13579" s="66"/>
      <c r="B13579" t="s">
        <v>533</v>
      </c>
      <c r="C13579" t="s">
        <v>534</v>
      </c>
      <c r="D13579" t="str">
        <f>Clef_répartition[[#This Row],[Code association]]&amp;"_"&amp;Clef_répartition[[#This Row],[Nom association]]</f>
        <v>ARAS JUNOVA_Association de communes RAS Jura-Nord vaudois</v>
      </c>
      <c r="E13579">
        <f>COUNTIFS(D$2:D13579,Clef_répartition[[#This Row],[Code_Nom]],J$2:J13579,Clef_répartition[[#This Row],[Année]])</f>
        <v>19</v>
      </c>
      <c r="F13579">
        <f>IF(Clef_répartition[[#This Row],[Code_Nom]]=D13578,F13578-1,(COUNTIFS(Clef_répartition[Code_Nom],Clef_répartition[[#This Row],[Code_Nom]],Clef_répartition[Année],Clef_répartition[[#This Row],[Année]])))</f>
        <v>55</v>
      </c>
      <c r="G13579" t="str">
        <f>Clef_répartition[[#This Row],[Code_Nom]]&amp;"_"&amp;Clef_répartition[[#This Row],[Nombre]]&amp;"_"&amp;Clef_répartition[[#This Row],[Année]]</f>
        <v>ARAS JUNOVA_Association de communes RAS Jura-Nord vaudois_19_2023</v>
      </c>
      <c r="H13579" s="18">
        <v>5554</v>
      </c>
      <c r="I13579" s="68" t="s">
        <v>71</v>
      </c>
      <c r="J13579" s="18">
        <v>2023</v>
      </c>
      <c r="K13579" s="65">
        <v>1.2487637739379458E-3</v>
      </c>
    </row>
    <row r="13580" spans="1:11" x14ac:dyDescent="0.25">
      <c r="A13580" s="66"/>
      <c r="B13580" t="s">
        <v>533</v>
      </c>
      <c r="C13580" t="s">
        <v>534</v>
      </c>
      <c r="D13580" t="str">
        <f>Clef_répartition[[#This Row],[Code association]]&amp;"_"&amp;Clef_répartition[[#This Row],[Nom association]]</f>
        <v>ARAS JUNOVA_Association de communes RAS Jura-Nord vaudois</v>
      </c>
      <c r="E13580">
        <f>COUNTIFS(D$2:D13580,Clef_répartition[[#This Row],[Code_Nom]],J$2:J13580,Clef_répartition[[#This Row],[Année]])</f>
        <v>20</v>
      </c>
      <c r="F13580">
        <f>IF(Clef_répartition[[#This Row],[Code_Nom]]=D13579,F13579-1,(COUNTIFS(Clef_répartition[Code_Nom],Clef_répartition[[#This Row],[Code_Nom]],Clef_répartition[Année],Clef_répartition[[#This Row],[Année]])))</f>
        <v>54</v>
      </c>
      <c r="G13580" t="str">
        <f>Clef_répartition[[#This Row],[Code_Nom]]&amp;"_"&amp;Clef_répartition[[#This Row],[Nombre]]&amp;"_"&amp;Clef_répartition[[#This Row],[Année]]</f>
        <v>ARAS JUNOVA_Association de communes RAS Jura-Nord vaudois_20_2023</v>
      </c>
      <c r="H13580" s="63">
        <v>5555</v>
      </c>
      <c r="I13580" s="67" t="s">
        <v>75</v>
      </c>
      <c r="J13580" s="63">
        <v>2023</v>
      </c>
      <c r="K13580" s="64">
        <v>5.0500234337177475E-4</v>
      </c>
    </row>
    <row r="13581" spans="1:11" x14ac:dyDescent="0.25">
      <c r="A13581" s="66"/>
      <c r="B13581" t="s">
        <v>533</v>
      </c>
      <c r="C13581" t="s">
        <v>534</v>
      </c>
      <c r="D13581" t="str">
        <f>Clef_répartition[[#This Row],[Code association]]&amp;"_"&amp;Clef_répartition[[#This Row],[Nom association]]</f>
        <v>ARAS JUNOVA_Association de communes RAS Jura-Nord vaudois</v>
      </c>
      <c r="E13581">
        <f>COUNTIFS(D$2:D13581,Clef_répartition[[#This Row],[Code_Nom]],J$2:J13581,Clef_répartition[[#This Row],[Année]])</f>
        <v>21</v>
      </c>
      <c r="F13581">
        <f>IF(Clef_répartition[[#This Row],[Code_Nom]]=D13580,F13580-1,(COUNTIFS(Clef_répartition[Code_Nom],Clef_répartition[[#This Row],[Code_Nom]],Clef_répartition[Année],Clef_répartition[[#This Row],[Année]])))</f>
        <v>53</v>
      </c>
      <c r="G13581" t="str">
        <f>Clef_répartition[[#This Row],[Code_Nom]]&amp;"_"&amp;Clef_répartition[[#This Row],[Nombre]]&amp;"_"&amp;Clef_répartition[[#This Row],[Année]]</f>
        <v>ARAS JUNOVA_Association de communes RAS Jura-Nord vaudois_21_2023</v>
      </c>
      <c r="H13581" s="18">
        <v>5910</v>
      </c>
      <c r="I13581" s="68" t="s">
        <v>83</v>
      </c>
      <c r="J13581" s="18">
        <v>2023</v>
      </c>
      <c r="K13581" s="65">
        <v>2.9475412812891497E-4</v>
      </c>
    </row>
    <row r="13582" spans="1:11" x14ac:dyDescent="0.25">
      <c r="A13582" s="66"/>
      <c r="B13582" t="s">
        <v>533</v>
      </c>
      <c r="C13582" t="s">
        <v>534</v>
      </c>
      <c r="D13582" t="str">
        <f>Clef_répartition[[#This Row],[Code association]]&amp;"_"&amp;Clef_répartition[[#This Row],[Nom association]]</f>
        <v>ARAS JUNOVA_Association de communes RAS Jura-Nord vaudois</v>
      </c>
      <c r="E13582">
        <f>COUNTIFS(D$2:D13582,Clef_répartition[[#This Row],[Code_Nom]],J$2:J13582,Clef_répartition[[#This Row],[Année]])</f>
        <v>22</v>
      </c>
      <c r="F13582">
        <f>IF(Clef_répartition[[#This Row],[Code_Nom]]=D13581,F13581-1,(COUNTIFS(Clef_répartition[Code_Nom],Clef_répartition[[#This Row],[Code_Nom]],Clef_répartition[Année],Clef_répartition[[#This Row],[Année]])))</f>
        <v>52</v>
      </c>
      <c r="G13582" t="str">
        <f>Clef_répartition[[#This Row],[Code_Nom]]&amp;"_"&amp;Clef_répartition[[#This Row],[Nombre]]&amp;"_"&amp;Clef_répartition[[#This Row],[Année]]</f>
        <v>ARAS JUNOVA_Association de communes RAS Jura-Nord vaudois_22_2023</v>
      </c>
      <c r="H13582" s="18">
        <v>5752</v>
      </c>
      <c r="I13582" s="68" t="s">
        <v>84</v>
      </c>
      <c r="J13582" s="18">
        <v>2023</v>
      </c>
      <c r="K13582" s="65">
        <v>1.1516396935465929E-2</v>
      </c>
    </row>
    <row r="13583" spans="1:11" x14ac:dyDescent="0.25">
      <c r="A13583" s="66"/>
      <c r="B13583" t="s">
        <v>533</v>
      </c>
      <c r="C13583" t="s">
        <v>534</v>
      </c>
      <c r="D13583" t="str">
        <f>Clef_répartition[[#This Row],[Code association]]&amp;"_"&amp;Clef_répartition[[#This Row],[Nom association]]</f>
        <v>ARAS JUNOVA_Association de communes RAS Jura-Nord vaudois</v>
      </c>
      <c r="E13583">
        <f>COUNTIFS(D$2:D13583,Clef_répartition[[#This Row],[Code_Nom]],J$2:J13583,Clef_répartition[[#This Row],[Année]])</f>
        <v>23</v>
      </c>
      <c r="F13583">
        <f>IF(Clef_répartition[[#This Row],[Code_Nom]]=D13582,F13582-1,(COUNTIFS(Clef_répartition[Code_Nom],Clef_répartition[[#This Row],[Code_Nom]],Clef_répartition[Année],Clef_répartition[[#This Row],[Année]])))</f>
        <v>51</v>
      </c>
      <c r="G13583" t="str">
        <f>Clef_répartition[[#This Row],[Code_Nom]]&amp;"_"&amp;Clef_répartition[[#This Row],[Nombre]]&amp;"_"&amp;Clef_répartition[[#This Row],[Année]]</f>
        <v>ARAS JUNOVA_Association de communes RAS Jura-Nord vaudois_23_2023</v>
      </c>
      <c r="H13583" s="63">
        <v>5911</v>
      </c>
      <c r="I13583" s="67" t="s">
        <v>86</v>
      </c>
      <c r="J13583" s="63">
        <v>2023</v>
      </c>
      <c r="K13583" s="64">
        <v>1.8503992949418885E-4</v>
      </c>
    </row>
    <row r="13584" spans="1:11" x14ac:dyDescent="0.25">
      <c r="A13584" s="66"/>
      <c r="B13584" t="s">
        <v>533</v>
      </c>
      <c r="C13584" t="s">
        <v>534</v>
      </c>
      <c r="D13584" t="str">
        <f>Clef_répartition[[#This Row],[Code association]]&amp;"_"&amp;Clef_répartition[[#This Row],[Nom association]]</f>
        <v>ARAS JUNOVA_Association de communes RAS Jura-Nord vaudois</v>
      </c>
      <c r="E13584">
        <f>COUNTIFS(D$2:D13584,Clef_répartition[[#This Row],[Code_Nom]],J$2:J13584,Clef_répartition[[#This Row],[Année]])</f>
        <v>24</v>
      </c>
      <c r="F13584">
        <f>IF(Clef_répartition[[#This Row],[Code_Nom]]=D13583,F13583-1,(COUNTIFS(Clef_répartition[Code_Nom],Clef_répartition[[#This Row],[Code_Nom]],Clef_répartition[Année],Clef_répartition[[#This Row],[Année]])))</f>
        <v>50</v>
      </c>
      <c r="G13584" t="str">
        <f>Clef_répartition[[#This Row],[Code_Nom]]&amp;"_"&amp;Clef_répartition[[#This Row],[Nombre]]&amp;"_"&amp;Clef_répartition[[#This Row],[Année]]</f>
        <v>ARAS JUNOVA_Association de communes RAS Jura-Nord vaudois_24_2023</v>
      </c>
      <c r="H13584" s="18">
        <v>5912</v>
      </c>
      <c r="I13584" s="68" t="s">
        <v>91</v>
      </c>
      <c r="J13584" s="18">
        <v>2023</v>
      </c>
      <c r="K13584" s="65">
        <v>1.4153257486317682E-4</v>
      </c>
    </row>
    <row r="13585" spans="1:11" x14ac:dyDescent="0.25">
      <c r="A13585" s="66"/>
      <c r="B13585" t="s">
        <v>533</v>
      </c>
      <c r="C13585" t="s">
        <v>534</v>
      </c>
      <c r="D13585" t="str">
        <f>Clef_répartition[[#This Row],[Code association]]&amp;"_"&amp;Clef_répartition[[#This Row],[Nom association]]</f>
        <v>ARAS JUNOVA_Association de communes RAS Jura-Nord vaudois</v>
      </c>
      <c r="E13585">
        <f>COUNTIFS(D$2:D13585,Clef_répartition[[#This Row],[Code_Nom]],J$2:J13585,Clef_répartition[[#This Row],[Année]])</f>
        <v>25</v>
      </c>
      <c r="F13585">
        <f>IF(Clef_répartition[[#This Row],[Code_Nom]]=D13584,F13584-1,(COUNTIFS(Clef_répartition[Code_Nom],Clef_répartition[[#This Row],[Code_Nom]],Clef_répartition[Année],Clef_répartition[[#This Row],[Année]])))</f>
        <v>49</v>
      </c>
      <c r="G13585" t="str">
        <f>Clef_répartition[[#This Row],[Code_Nom]]&amp;"_"&amp;Clef_répartition[[#This Row],[Nombre]]&amp;"_"&amp;Clef_répartition[[#This Row],[Année]]</f>
        <v>ARAS JUNOVA_Association de communes RAS Jura-Nord vaudois_25_2023</v>
      </c>
      <c r="H13585" s="63">
        <v>5913</v>
      </c>
      <c r="I13585" s="67" t="s">
        <v>96</v>
      </c>
      <c r="J13585" s="63">
        <v>2023</v>
      </c>
      <c r="K13585" s="64">
        <v>1.1021658138818727E-3</v>
      </c>
    </row>
    <row r="13586" spans="1:11" x14ac:dyDescent="0.25">
      <c r="A13586" s="66"/>
      <c r="B13586" t="s">
        <v>533</v>
      </c>
      <c r="C13586" t="s">
        <v>534</v>
      </c>
      <c r="D13586" t="str">
        <f>Clef_répartition[[#This Row],[Code association]]&amp;"_"&amp;Clef_répartition[[#This Row],[Nom association]]</f>
        <v>ARAS JUNOVA_Association de communes RAS Jura-Nord vaudois</v>
      </c>
      <c r="E13586">
        <f>COUNTIFS(D$2:D13586,Clef_répartition[[#This Row],[Code_Nom]],J$2:J13586,Clef_répartition[[#This Row],[Année]])</f>
        <v>26</v>
      </c>
      <c r="F13586">
        <f>IF(Clef_répartition[[#This Row],[Code_Nom]]=D13585,F13585-1,(COUNTIFS(Clef_répartition[Code_Nom],Clef_répartition[[#This Row],[Code_Nom]],Clef_répartition[Année],Clef_répartition[[#This Row],[Année]])))</f>
        <v>48</v>
      </c>
      <c r="G13586" t="str">
        <f>Clef_répartition[[#This Row],[Code_Nom]]&amp;"_"&amp;Clef_répartition[[#This Row],[Nombre]]&amp;"_"&amp;Clef_répartition[[#This Row],[Année]]</f>
        <v>ARAS JUNOVA_Association de communes RAS Jura-Nord vaudois_26_2023</v>
      </c>
      <c r="H13586" s="18">
        <v>5914</v>
      </c>
      <c r="I13586" s="68" t="s">
        <v>105</v>
      </c>
      <c r="J13586" s="18">
        <v>2023</v>
      </c>
      <c r="K13586" s="65">
        <v>4.594906756491459E-4</v>
      </c>
    </row>
    <row r="13587" spans="1:11" x14ac:dyDescent="0.25">
      <c r="A13587" s="66"/>
      <c r="B13587" t="s">
        <v>533</v>
      </c>
      <c r="C13587" t="s">
        <v>534</v>
      </c>
      <c r="D13587" t="str">
        <f>Clef_répartition[[#This Row],[Code association]]&amp;"_"&amp;Clef_répartition[[#This Row],[Nom association]]</f>
        <v>ARAS JUNOVA_Association de communes RAS Jura-Nord vaudois</v>
      </c>
      <c r="E13587">
        <f>COUNTIFS(D$2:D13587,Clef_répartition[[#This Row],[Code_Nom]],J$2:J13587,Clef_répartition[[#This Row],[Année]])</f>
        <v>27</v>
      </c>
      <c r="F13587">
        <f>IF(Clef_répartition[[#This Row],[Code_Nom]]=D13586,F13586-1,(COUNTIFS(Clef_répartition[Code_Nom],Clef_répartition[[#This Row],[Code_Nom]],Clef_répartition[Année],Clef_répartition[[#This Row],[Année]])))</f>
        <v>47</v>
      </c>
      <c r="G13587" t="str">
        <f>Clef_répartition[[#This Row],[Code_Nom]]&amp;"_"&amp;Clef_répartition[[#This Row],[Nombre]]&amp;"_"&amp;Clef_répartition[[#This Row],[Année]]</f>
        <v>ARAS JUNOVA_Association de communes RAS Jura-Nord vaudois_27_2023</v>
      </c>
      <c r="H13587" s="18">
        <v>5556</v>
      </c>
      <c r="I13587" s="68" t="s">
        <v>115</v>
      </c>
      <c r="J13587" s="18">
        <v>2023</v>
      </c>
      <c r="K13587" s="65">
        <v>5.3230934400535178E-4</v>
      </c>
    </row>
    <row r="13588" spans="1:11" x14ac:dyDescent="0.25">
      <c r="A13588" s="66"/>
      <c r="B13588" t="s">
        <v>533</v>
      </c>
      <c r="C13588" t="s">
        <v>534</v>
      </c>
      <c r="D13588" t="str">
        <f>Clef_répartition[[#This Row],[Code association]]&amp;"_"&amp;Clef_répartition[[#This Row],[Nom association]]</f>
        <v>ARAS JUNOVA_Association de communes RAS Jura-Nord vaudois</v>
      </c>
      <c r="E13588">
        <f>COUNTIFS(D$2:D13588,Clef_répartition[[#This Row],[Code_Nom]],J$2:J13588,Clef_répartition[[#This Row],[Année]])</f>
        <v>28</v>
      </c>
      <c r="F13588">
        <f>IF(Clef_répartition[[#This Row],[Code_Nom]]=D13587,F13587-1,(COUNTIFS(Clef_répartition[Code_Nom],Clef_répartition[[#This Row],[Code_Nom]],Clef_répartition[Année],Clef_répartition[[#This Row],[Année]])))</f>
        <v>46</v>
      </c>
      <c r="G13588" t="str">
        <f>Clef_répartition[[#This Row],[Code_Nom]]&amp;"_"&amp;Clef_répartition[[#This Row],[Nombre]]&amp;"_"&amp;Clef_répartition[[#This Row],[Année]]</f>
        <v>ARAS JUNOVA_Association de communes RAS Jura-Nord vaudois_28_2023</v>
      </c>
      <c r="H13588" s="63">
        <v>5557</v>
      </c>
      <c r="I13588" s="67" t="s">
        <v>116</v>
      </c>
      <c r="J13588" s="63">
        <v>2023</v>
      </c>
      <c r="K13588" s="64">
        <v>1.7116801932198216E-4</v>
      </c>
    </row>
    <row r="13589" spans="1:11" x14ac:dyDescent="0.25">
      <c r="A13589" s="66"/>
      <c r="B13589" t="s">
        <v>533</v>
      </c>
      <c r="C13589" t="s">
        <v>534</v>
      </c>
      <c r="D13589" t="str">
        <f>Clef_répartition[[#This Row],[Code association]]&amp;"_"&amp;Clef_répartition[[#This Row],[Nom association]]</f>
        <v>ARAS JUNOVA_Association de communes RAS Jura-Nord vaudois</v>
      </c>
      <c r="E13589">
        <f>COUNTIFS(D$2:D13589,Clef_répartition[[#This Row],[Code_Nom]],J$2:J13589,Clef_répartition[[#This Row],[Année]])</f>
        <v>29</v>
      </c>
      <c r="F13589">
        <f>IF(Clef_répartition[[#This Row],[Code_Nom]]=D13588,F13588-1,(COUNTIFS(Clef_répartition[Code_Nom],Clef_répartition[[#This Row],[Code_Nom]],Clef_répartition[Année],Clef_répartition[[#This Row],[Année]])))</f>
        <v>45</v>
      </c>
      <c r="G13589" t="str">
        <f>Clef_répartition[[#This Row],[Code_Nom]]&amp;"_"&amp;Clef_répartition[[#This Row],[Nombre]]&amp;"_"&amp;Clef_répartition[[#This Row],[Année]]</f>
        <v>ARAS JUNOVA_Association de communes RAS Jura-Nord vaudois_29_2023</v>
      </c>
      <c r="H13589" s="18">
        <v>5559</v>
      </c>
      <c r="I13589" s="68" t="s">
        <v>121</v>
      </c>
      <c r="J13589" s="18">
        <v>2023</v>
      </c>
      <c r="K13589" s="65">
        <v>5.4823842770827206E-4</v>
      </c>
    </row>
    <row r="13590" spans="1:11" x14ac:dyDescent="0.25">
      <c r="A13590" s="66"/>
      <c r="B13590" t="s">
        <v>533</v>
      </c>
      <c r="C13590" t="s">
        <v>534</v>
      </c>
      <c r="D13590" t="str">
        <f>Clef_répartition[[#This Row],[Code association]]&amp;"_"&amp;Clef_répartition[[#This Row],[Nom association]]</f>
        <v>ARAS JUNOVA_Association de communes RAS Jura-Nord vaudois</v>
      </c>
      <c r="E13590">
        <f>COUNTIFS(D$2:D13590,Clef_répartition[[#This Row],[Code_Nom]],J$2:J13590,Clef_répartition[[#This Row],[Année]])</f>
        <v>30</v>
      </c>
      <c r="F13590">
        <f>IF(Clef_répartition[[#This Row],[Code_Nom]]=D13589,F13589-1,(COUNTIFS(Clef_répartition[Code_Nom],Clef_répartition[[#This Row],[Code_Nom]],Clef_répartition[Année],Clef_répartition[[#This Row],[Année]])))</f>
        <v>44</v>
      </c>
      <c r="G13590" t="str">
        <f>Clef_répartition[[#This Row],[Code_Nom]]&amp;"_"&amp;Clef_répartition[[#This Row],[Nombre]]&amp;"_"&amp;Clef_répartition[[#This Row],[Année]]</f>
        <v>ARAS JUNOVA_Association de communes RAS Jura-Nord vaudois_30_2023</v>
      </c>
      <c r="H13590" s="63">
        <v>5560</v>
      </c>
      <c r="I13590" s="67" t="s">
        <v>131</v>
      </c>
      <c r="J13590" s="63">
        <v>2023</v>
      </c>
      <c r="K13590" s="64">
        <v>3.0588879708527374E-4</v>
      </c>
    </row>
    <row r="13591" spans="1:11" x14ac:dyDescent="0.25">
      <c r="A13591" s="66"/>
      <c r="B13591" t="s">
        <v>533</v>
      </c>
      <c r="C13591" t="s">
        <v>534</v>
      </c>
      <c r="D13591" t="str">
        <f>Clef_répartition[[#This Row],[Code association]]&amp;"_"&amp;Clef_répartition[[#This Row],[Nom association]]</f>
        <v>ARAS JUNOVA_Association de communes RAS Jura-Nord vaudois</v>
      </c>
      <c r="E13591">
        <f>COUNTIFS(D$2:D13591,Clef_répartition[[#This Row],[Code_Nom]],J$2:J13591,Clef_répartition[[#This Row],[Année]])</f>
        <v>31</v>
      </c>
      <c r="F13591">
        <f>IF(Clef_répartition[[#This Row],[Code_Nom]]=D13590,F13590-1,(COUNTIFS(Clef_répartition[Code_Nom],Clef_répartition[[#This Row],[Code_Nom]],Clef_répartition[Année],Clef_répartition[[#This Row],[Année]])))</f>
        <v>43</v>
      </c>
      <c r="G13591" t="str">
        <f>Clef_répartition[[#This Row],[Code_Nom]]&amp;"_"&amp;Clef_répartition[[#This Row],[Nombre]]&amp;"_"&amp;Clef_répartition[[#This Row],[Année]]</f>
        <v>ARAS JUNOVA_Association de communes RAS Jura-Nord vaudois_31_2023</v>
      </c>
      <c r="H13591" s="18">
        <v>5561</v>
      </c>
      <c r="I13591" s="68" t="s">
        <v>132</v>
      </c>
      <c r="J13591" s="18">
        <v>2023</v>
      </c>
      <c r="K13591" s="65">
        <v>4.0743296661155748E-3</v>
      </c>
    </row>
    <row r="13592" spans="1:11" x14ac:dyDescent="0.25">
      <c r="A13592" s="66"/>
      <c r="B13592" t="s">
        <v>533</v>
      </c>
      <c r="C13592" t="s">
        <v>534</v>
      </c>
      <c r="D13592" t="str">
        <f>Clef_répartition[[#This Row],[Code association]]&amp;"_"&amp;Clef_répartition[[#This Row],[Nom association]]</f>
        <v>ARAS JUNOVA_Association de communes RAS Jura-Nord vaudois</v>
      </c>
      <c r="E13592">
        <f>COUNTIFS(D$2:D13592,Clef_répartition[[#This Row],[Code_Nom]],J$2:J13592,Clef_répartition[[#This Row],[Année]])</f>
        <v>32</v>
      </c>
      <c r="F13592">
        <f>IF(Clef_répartition[[#This Row],[Code_Nom]]=D13591,F13591-1,(COUNTIFS(Clef_répartition[Code_Nom],Clef_répartition[[#This Row],[Code_Nom]],Clef_répartition[Année],Clef_répartition[[#This Row],[Année]])))</f>
        <v>42</v>
      </c>
      <c r="G13592" t="str">
        <f>Clef_répartition[[#This Row],[Code_Nom]]&amp;"_"&amp;Clef_répartition[[#This Row],[Nombre]]&amp;"_"&amp;Clef_répartition[[#This Row],[Année]]</f>
        <v>ARAS JUNOVA_Association de communes RAS Jura-Nord vaudois_32_2023</v>
      </c>
      <c r="H13592" s="63">
        <v>5754</v>
      </c>
      <c r="I13592" s="67" t="s">
        <v>142</v>
      </c>
      <c r="J13592" s="63">
        <v>2023</v>
      </c>
      <c r="K13592" s="64">
        <v>8.7054579320799061E-3</v>
      </c>
    </row>
    <row r="13593" spans="1:11" x14ac:dyDescent="0.25">
      <c r="A13593" s="66"/>
      <c r="B13593" t="s">
        <v>533</v>
      </c>
      <c r="C13593" t="s">
        <v>534</v>
      </c>
      <c r="D13593" t="str">
        <f>Clef_répartition[[#This Row],[Code association]]&amp;"_"&amp;Clef_répartition[[#This Row],[Nom association]]</f>
        <v>ARAS JUNOVA_Association de communes RAS Jura-Nord vaudois</v>
      </c>
      <c r="E13593">
        <f>COUNTIFS(D$2:D13593,Clef_répartition[[#This Row],[Code_Nom]],J$2:J13593,Clef_répartition[[#This Row],[Année]])</f>
        <v>33</v>
      </c>
      <c r="F13593">
        <f>IF(Clef_répartition[[#This Row],[Code_Nom]]=D13592,F13592-1,(COUNTIFS(Clef_répartition[Code_Nom],Clef_répartition[[#This Row],[Code_Nom]],Clef_répartition[Année],Clef_répartition[[#This Row],[Année]])))</f>
        <v>41</v>
      </c>
      <c r="G13593" t="str">
        <f>Clef_répartition[[#This Row],[Code_Nom]]&amp;"_"&amp;Clef_répartition[[#This Row],[Nombre]]&amp;"_"&amp;Clef_répartition[[#This Row],[Année]]</f>
        <v>ARAS JUNOVA_Association de communes RAS Jura-Nord vaudois_33_2023</v>
      </c>
      <c r="H13593" s="63">
        <v>5758</v>
      </c>
      <c r="I13593" s="67" t="s">
        <v>147</v>
      </c>
      <c r="J13593" s="63">
        <v>2023</v>
      </c>
      <c r="K13593" s="64">
        <v>5.1154704982692319E-3</v>
      </c>
    </row>
    <row r="13594" spans="1:11" x14ac:dyDescent="0.25">
      <c r="A13594" s="66"/>
      <c r="B13594" t="s">
        <v>533</v>
      </c>
      <c r="C13594" t="s">
        <v>534</v>
      </c>
      <c r="D13594" t="str">
        <f>Clef_répartition[[#This Row],[Code association]]&amp;"_"&amp;Clef_répartition[[#This Row],[Nom association]]</f>
        <v>ARAS JUNOVA_Association de communes RAS Jura-Nord vaudois</v>
      </c>
      <c r="E13594">
        <f>COUNTIFS(D$2:D13594,Clef_répartition[[#This Row],[Code_Nom]],J$2:J13594,Clef_répartition[[#This Row],[Année]])</f>
        <v>34</v>
      </c>
      <c r="F13594">
        <f>IF(Clef_répartition[[#This Row],[Code_Nom]]=D13593,F13593-1,(COUNTIFS(Clef_répartition[Code_Nom],Clef_répartition[[#This Row],[Code_Nom]],Clef_répartition[Année],Clef_répartition[[#This Row],[Année]])))</f>
        <v>40</v>
      </c>
      <c r="G13594" t="str">
        <f>Clef_répartition[[#This Row],[Code_Nom]]&amp;"_"&amp;Clef_répartition[[#This Row],[Nombre]]&amp;"_"&amp;Clef_répartition[[#This Row],[Année]]</f>
        <v>ARAS JUNOVA_Association de communes RAS Jura-Nord vaudois_34_2023</v>
      </c>
      <c r="H13594" s="18">
        <v>5871</v>
      </c>
      <c r="I13594" s="68" t="s">
        <v>143</v>
      </c>
      <c r="J13594" s="18">
        <v>2023</v>
      </c>
      <c r="K13594" s="65">
        <v>3.2356476832424715E-2</v>
      </c>
    </row>
    <row r="13595" spans="1:11" x14ac:dyDescent="0.25">
      <c r="A13595" s="66"/>
      <c r="B13595" t="s">
        <v>533</v>
      </c>
      <c r="C13595" t="s">
        <v>534</v>
      </c>
      <c r="D13595" t="str">
        <f>Clef_répartition[[#This Row],[Code association]]&amp;"_"&amp;Clef_répartition[[#This Row],[Nom association]]</f>
        <v>ARAS JUNOVA_Association de communes RAS Jura-Nord vaudois</v>
      </c>
      <c r="E13595">
        <f>COUNTIFS(D$2:D13595,Clef_répartition[[#This Row],[Code_Nom]],J$2:J13595,Clef_répartition[[#This Row],[Année]])</f>
        <v>35</v>
      </c>
      <c r="F13595">
        <f>IF(Clef_répartition[[#This Row],[Code_Nom]]=D13594,F13594-1,(COUNTIFS(Clef_répartition[Code_Nom],Clef_répartition[[#This Row],[Code_Nom]],Clef_répartition[Année],Clef_répartition[[#This Row],[Année]])))</f>
        <v>39</v>
      </c>
      <c r="G13595" t="str">
        <f>Clef_répartition[[#This Row],[Code_Nom]]&amp;"_"&amp;Clef_répartition[[#This Row],[Nombre]]&amp;"_"&amp;Clef_répartition[[#This Row],[Année]]</f>
        <v>ARAS JUNOVA_Association de communes RAS Jura-Nord vaudois_35_2023</v>
      </c>
      <c r="H13595" s="18">
        <v>5741</v>
      </c>
      <c r="I13595" s="68" t="s">
        <v>144</v>
      </c>
      <c r="J13595" s="18">
        <v>2023</v>
      </c>
      <c r="K13595" s="65">
        <v>4.1012739700969844E-3</v>
      </c>
    </row>
    <row r="13596" spans="1:11" x14ac:dyDescent="0.25">
      <c r="A13596" s="66"/>
      <c r="B13596" t="s">
        <v>533</v>
      </c>
      <c r="C13596" t="s">
        <v>534</v>
      </c>
      <c r="D13596" t="str">
        <f>Clef_répartition[[#This Row],[Code association]]&amp;"_"&amp;Clef_répartition[[#This Row],[Nom association]]</f>
        <v>ARAS JUNOVA_Association de communes RAS Jura-Nord vaudois</v>
      </c>
      <c r="E13596">
        <f>COUNTIFS(D$2:D13596,Clef_répartition[[#This Row],[Code_Nom]],J$2:J13596,Clef_répartition[[#This Row],[Année]])</f>
        <v>36</v>
      </c>
      <c r="F13596">
        <f>IF(Clef_répartition[[#This Row],[Code_Nom]]=D13595,F13595-1,(COUNTIFS(Clef_répartition[Code_Nom],Clef_répartition[[#This Row],[Code_Nom]],Clef_répartition[Année],Clef_répartition[[#This Row],[Année]])))</f>
        <v>38</v>
      </c>
      <c r="G13596" t="str">
        <f>Clef_répartition[[#This Row],[Code_Nom]]&amp;"_"&amp;Clef_répartition[[#This Row],[Nombre]]&amp;"_"&amp;Clef_répartition[[#This Row],[Année]]</f>
        <v>ARAS JUNOVA_Association de communes RAS Jura-Nord vaudois_36_2023</v>
      </c>
      <c r="H13596" s="63">
        <v>5872</v>
      </c>
      <c r="I13596" s="67" t="s">
        <v>154</v>
      </c>
      <c r="J13596" s="63">
        <v>2023</v>
      </c>
      <c r="K13596" s="64">
        <v>0.10136127274414374</v>
      </c>
    </row>
    <row r="13597" spans="1:11" x14ac:dyDescent="0.25">
      <c r="A13597" s="66"/>
      <c r="B13597" t="s">
        <v>533</v>
      </c>
      <c r="C13597" t="s">
        <v>534</v>
      </c>
      <c r="D13597" t="str">
        <f>Clef_répartition[[#This Row],[Code association]]&amp;"_"&amp;Clef_répartition[[#This Row],[Nom association]]</f>
        <v>ARAS JUNOVA_Association de communes RAS Jura-Nord vaudois</v>
      </c>
      <c r="E13597">
        <f>COUNTIFS(D$2:D13597,Clef_répartition[[#This Row],[Code_Nom]],J$2:J13597,Clef_répartition[[#This Row],[Année]])</f>
        <v>37</v>
      </c>
      <c r="F13597">
        <f>IF(Clef_répartition[[#This Row],[Code_Nom]]=D13596,F13596-1,(COUNTIFS(Clef_répartition[Code_Nom],Clef_répartition[[#This Row],[Code_Nom]],Clef_répartition[Année],Clef_répartition[[#This Row],[Année]])))</f>
        <v>37</v>
      </c>
      <c r="G13597" t="str">
        <f>Clef_répartition[[#This Row],[Code_Nom]]&amp;"_"&amp;Clef_répartition[[#This Row],[Nombre]]&amp;"_"&amp;Clef_répartition[[#This Row],[Année]]</f>
        <v>ARAS JUNOVA_Association de communes RAS Jura-Nord vaudois_37_2023</v>
      </c>
      <c r="H13597" s="18">
        <v>5873</v>
      </c>
      <c r="I13597" s="68" t="s">
        <v>155</v>
      </c>
      <c r="J13597" s="18">
        <v>2023</v>
      </c>
      <c r="K13597" s="65">
        <v>1.783985511139639E-2</v>
      </c>
    </row>
    <row r="13598" spans="1:11" x14ac:dyDescent="0.25">
      <c r="A13598" s="66"/>
      <c r="B13598" t="s">
        <v>533</v>
      </c>
      <c r="C13598" t="s">
        <v>534</v>
      </c>
      <c r="D13598" t="str">
        <f>Clef_répartition[[#This Row],[Code association]]&amp;"_"&amp;Clef_répartition[[#This Row],[Nom association]]</f>
        <v>ARAS JUNOVA_Association de communes RAS Jura-Nord vaudois</v>
      </c>
      <c r="E13598">
        <f>COUNTIFS(D$2:D13598,Clef_répartition[[#This Row],[Code_Nom]],J$2:J13598,Clef_répartition[[#This Row],[Année]])</f>
        <v>38</v>
      </c>
      <c r="F13598">
        <f>IF(Clef_répartition[[#This Row],[Code_Nom]]=D13597,F13597-1,(COUNTIFS(Clef_répartition[Code_Nom],Clef_répartition[[#This Row],[Code_Nom]],Clef_répartition[Année],Clef_répartition[[#This Row],[Année]])))</f>
        <v>36</v>
      </c>
      <c r="G13598" t="str">
        <f>Clef_répartition[[#This Row],[Code_Nom]]&amp;"_"&amp;Clef_répartition[[#This Row],[Nombre]]&amp;"_"&amp;Clef_répartition[[#This Row],[Année]]</f>
        <v>ARAS JUNOVA_Association de communes RAS Jura-Nord vaudois_38_2023</v>
      </c>
      <c r="H13598" s="63">
        <v>5750</v>
      </c>
      <c r="I13598" s="67" t="s">
        <v>158</v>
      </c>
      <c r="J13598" s="63">
        <v>2023</v>
      </c>
      <c r="K13598" s="64">
        <v>5.224489063877508E-3</v>
      </c>
    </row>
    <row r="13599" spans="1:11" x14ac:dyDescent="0.25">
      <c r="A13599" s="66"/>
      <c r="B13599" t="s">
        <v>533</v>
      </c>
      <c r="C13599" t="s">
        <v>534</v>
      </c>
      <c r="D13599" t="str">
        <f>Clef_répartition[[#This Row],[Code association]]&amp;"_"&amp;Clef_répartition[[#This Row],[Nom association]]</f>
        <v>ARAS JUNOVA_Association de communes RAS Jura-Nord vaudois</v>
      </c>
      <c r="E13599">
        <f>COUNTIFS(D$2:D13599,Clef_répartition[[#This Row],[Code_Nom]],J$2:J13599,Clef_répartition[[#This Row],[Année]])</f>
        <v>39</v>
      </c>
      <c r="F13599">
        <f>IF(Clef_répartition[[#This Row],[Code_Nom]]=D13598,F13598-1,(COUNTIFS(Clef_répartition[Code_Nom],Clef_répartition[[#This Row],[Code_Nom]],Clef_répartition[Année],Clef_répartition[[#This Row],[Année]])))</f>
        <v>35</v>
      </c>
      <c r="G13599" t="str">
        <f>Clef_répartition[[#This Row],[Code_Nom]]&amp;"_"&amp;Clef_répartition[[#This Row],[Nombre]]&amp;"_"&amp;Clef_répartition[[#This Row],[Année]]</f>
        <v>ARAS JUNOVA_Association de communes RAS Jura-Nord vaudois_39_2023</v>
      </c>
      <c r="H13599" s="18">
        <v>5755</v>
      </c>
      <c r="I13599" s="68" t="s">
        <v>160</v>
      </c>
      <c r="J13599" s="18">
        <v>2023</v>
      </c>
      <c r="K13599" s="65">
        <v>9.8411168591785881E-3</v>
      </c>
    </row>
    <row r="13600" spans="1:11" x14ac:dyDescent="0.25">
      <c r="A13600" s="66"/>
      <c r="B13600" t="s">
        <v>533</v>
      </c>
      <c r="C13600" t="s">
        <v>534</v>
      </c>
      <c r="D13600" t="str">
        <f>Clef_répartition[[#This Row],[Code association]]&amp;"_"&amp;Clef_répartition[[#This Row],[Nom association]]</f>
        <v>ARAS JUNOVA_Association de communes RAS Jura-Nord vaudois</v>
      </c>
      <c r="E13600">
        <f>COUNTIFS(D$2:D13600,Clef_répartition[[#This Row],[Code_Nom]],J$2:J13600,Clef_répartition[[#This Row],[Année]])</f>
        <v>40</v>
      </c>
      <c r="F13600">
        <f>IF(Clef_répartition[[#This Row],[Code_Nom]]=D13599,F13599-1,(COUNTIFS(Clef_répartition[Code_Nom],Clef_répartition[[#This Row],[Code_Nom]],Clef_répartition[Année],Clef_répartition[[#This Row],[Année]])))</f>
        <v>34</v>
      </c>
      <c r="G13600" t="str">
        <f>Clef_répartition[[#This Row],[Code_Nom]]&amp;"_"&amp;Clef_répartition[[#This Row],[Nombre]]&amp;"_"&amp;Clef_répartition[[#This Row],[Année]]</f>
        <v>ARAS JUNOVA_Association de communes RAS Jura-Nord vaudois_40_2023</v>
      </c>
      <c r="H13600" s="63">
        <v>5919</v>
      </c>
      <c r="I13600" s="67" t="s">
        <v>172</v>
      </c>
      <c r="J13600" s="63">
        <v>2023</v>
      </c>
      <c r="K13600" s="64">
        <v>8.5071384971434859E-4</v>
      </c>
    </row>
    <row r="13601" spans="1:11" x14ac:dyDescent="0.25">
      <c r="A13601" s="66"/>
      <c r="B13601" t="s">
        <v>533</v>
      </c>
      <c r="C13601" t="s">
        <v>534</v>
      </c>
      <c r="D13601" t="str">
        <f>Clef_répartition[[#This Row],[Code association]]&amp;"_"&amp;Clef_répartition[[#This Row],[Nom association]]</f>
        <v>ARAS JUNOVA_Association de communes RAS Jura-Nord vaudois</v>
      </c>
      <c r="E13601">
        <f>COUNTIFS(D$2:D13601,Clef_répartition[[#This Row],[Code_Nom]],J$2:J13601,Clef_répartition[[#This Row],[Année]])</f>
        <v>41</v>
      </c>
      <c r="F13601">
        <f>IF(Clef_répartition[[#This Row],[Code_Nom]]=D13600,F13600-1,(COUNTIFS(Clef_répartition[Code_Nom],Clef_répartition[[#This Row],[Code_Nom]],Clef_répartition[Année],Clef_répartition[[#This Row],[Année]])))</f>
        <v>33</v>
      </c>
      <c r="G13601" t="str">
        <f>Clef_répartition[[#This Row],[Code_Nom]]&amp;"_"&amp;Clef_répartition[[#This Row],[Nombre]]&amp;"_"&amp;Clef_répartition[[#This Row],[Année]]</f>
        <v>ARAS JUNOVA_Association de communes RAS Jura-Nord vaudois_41_2023</v>
      </c>
      <c r="H13601" s="63">
        <v>5562</v>
      </c>
      <c r="I13601" s="67" t="s">
        <v>173</v>
      </c>
      <c r="J13601" s="63">
        <v>2023</v>
      </c>
      <c r="K13601" s="64">
        <v>1.9324741947176761E-4</v>
      </c>
    </row>
    <row r="13602" spans="1:11" x14ac:dyDescent="0.25">
      <c r="A13602" s="66"/>
      <c r="B13602" t="s">
        <v>533</v>
      </c>
      <c r="C13602" t="s">
        <v>534</v>
      </c>
      <c r="D13602" t="str">
        <f>Clef_répartition[[#This Row],[Code association]]&amp;"_"&amp;Clef_répartition[[#This Row],[Nom association]]</f>
        <v>ARAS JUNOVA_Association de communes RAS Jura-Nord vaudois</v>
      </c>
      <c r="E13602">
        <f>COUNTIFS(D$2:D13602,Clef_répartition[[#This Row],[Code_Nom]],J$2:J13602,Clef_répartition[[#This Row],[Année]])</f>
        <v>42</v>
      </c>
      <c r="F13602">
        <f>IF(Clef_répartition[[#This Row],[Code_Nom]]=D13601,F13601-1,(COUNTIFS(Clef_répartition[Code_Nom],Clef_répartition[[#This Row],[Code_Nom]],Clef_répartition[Année],Clef_répartition[[#This Row],[Année]])))</f>
        <v>32</v>
      </c>
      <c r="G13602" t="str">
        <f>Clef_répartition[[#This Row],[Code_Nom]]&amp;"_"&amp;Clef_répartition[[#This Row],[Nombre]]&amp;"_"&amp;Clef_répartition[[#This Row],[Année]]</f>
        <v>ARAS JUNOVA_Association de communes RAS Jura-Nord vaudois_42_2023</v>
      </c>
      <c r="H13602" s="18">
        <v>5921</v>
      </c>
      <c r="I13602" s="68" t="s">
        <v>180</v>
      </c>
      <c r="J13602" s="18">
        <v>2023</v>
      </c>
      <c r="K13602" s="65">
        <v>3.2864463094658822E-4</v>
      </c>
    </row>
    <row r="13603" spans="1:11" x14ac:dyDescent="0.25">
      <c r="A13603" s="66"/>
      <c r="B13603" t="s">
        <v>533</v>
      </c>
      <c r="C13603" t="s">
        <v>534</v>
      </c>
      <c r="D13603" t="str">
        <f>Clef_répartition[[#This Row],[Code association]]&amp;"_"&amp;Clef_répartition[[#This Row],[Nom association]]</f>
        <v>ARAS JUNOVA_Association de communes RAS Jura-Nord vaudois</v>
      </c>
      <c r="E13603">
        <f>COUNTIFS(D$2:D13603,Clef_répartition[[#This Row],[Code_Nom]],J$2:J13603,Clef_répartition[[#This Row],[Année]])</f>
        <v>43</v>
      </c>
      <c r="F13603">
        <f>IF(Clef_répartition[[#This Row],[Code_Nom]]=D13602,F13602-1,(COUNTIFS(Clef_répartition[Code_Nom],Clef_répartition[[#This Row],[Code_Nom]],Clef_répartition[Année],Clef_répartition[[#This Row],[Année]])))</f>
        <v>31</v>
      </c>
      <c r="G13603" t="str">
        <f>Clef_répartition[[#This Row],[Code_Nom]]&amp;"_"&amp;Clef_répartition[[#This Row],[Nombre]]&amp;"_"&amp;Clef_répartition[[#This Row],[Année]]</f>
        <v>ARAS JUNOVA_Association de communes RAS Jura-Nord vaudois_43_2023</v>
      </c>
      <c r="H13603" s="63">
        <v>5922</v>
      </c>
      <c r="I13603" s="67" t="s">
        <v>183</v>
      </c>
      <c r="J13603" s="63">
        <v>2023</v>
      </c>
      <c r="K13603" s="64">
        <v>9.4856393531800049E-4</v>
      </c>
    </row>
    <row r="13604" spans="1:11" x14ac:dyDescent="0.25">
      <c r="A13604" s="66"/>
      <c r="B13604" t="s">
        <v>533</v>
      </c>
      <c r="C13604" t="s">
        <v>534</v>
      </c>
      <c r="D13604" t="str">
        <f>Clef_répartition[[#This Row],[Code association]]&amp;"_"&amp;Clef_répartition[[#This Row],[Nom association]]</f>
        <v>ARAS JUNOVA_Association de communes RAS Jura-Nord vaudois</v>
      </c>
      <c r="E13604">
        <f>COUNTIFS(D$2:D13604,Clef_répartition[[#This Row],[Code_Nom]],J$2:J13604,Clef_répartition[[#This Row],[Année]])</f>
        <v>44</v>
      </c>
      <c r="F13604">
        <f>IF(Clef_répartition[[#This Row],[Code_Nom]]=D13603,F13603-1,(COUNTIFS(Clef_répartition[Code_Nom],Clef_répartition[[#This Row],[Code_Nom]],Clef_répartition[Année],Clef_répartition[[#This Row],[Année]])))</f>
        <v>30</v>
      </c>
      <c r="G13604" t="str">
        <f>Clef_répartition[[#This Row],[Code_Nom]]&amp;"_"&amp;Clef_répartition[[#This Row],[Nombre]]&amp;"_"&amp;Clef_répartition[[#This Row],[Année]]</f>
        <v>ARAS JUNOVA_Association de communes RAS Jura-Nord vaudois_44_2023</v>
      </c>
      <c r="H13604" s="63">
        <v>5756</v>
      </c>
      <c r="I13604" s="67" t="s">
        <v>185</v>
      </c>
      <c r="J13604" s="63">
        <v>2023</v>
      </c>
      <c r="K13604" s="64">
        <v>1.391063935842126E-2</v>
      </c>
    </row>
    <row r="13605" spans="1:11" x14ac:dyDescent="0.25">
      <c r="A13605" s="66"/>
      <c r="B13605" t="s">
        <v>533</v>
      </c>
      <c r="C13605" t="s">
        <v>534</v>
      </c>
      <c r="D13605" t="str">
        <f>Clef_répartition[[#This Row],[Code association]]&amp;"_"&amp;Clef_répartition[[#This Row],[Nom association]]</f>
        <v>ARAS JUNOVA_Association de communes RAS Jura-Nord vaudois</v>
      </c>
      <c r="E13605">
        <f>COUNTIFS(D$2:D13605,Clef_répartition[[#This Row],[Code_Nom]],J$2:J13605,Clef_répartition[[#This Row],[Année]])</f>
        <v>45</v>
      </c>
      <c r="F13605">
        <f>IF(Clef_répartition[[#This Row],[Code_Nom]]=D13604,F13604-1,(COUNTIFS(Clef_répartition[Code_Nom],Clef_répartition[[#This Row],[Code_Nom]],Clef_répartition[Année],Clef_répartition[[#This Row],[Année]])))</f>
        <v>29</v>
      </c>
      <c r="G13605" t="str">
        <f>Clef_répartition[[#This Row],[Code_Nom]]&amp;"_"&amp;Clef_répartition[[#This Row],[Nombre]]&amp;"_"&amp;Clef_répartition[[#This Row],[Année]]</f>
        <v>ARAS JUNOVA_Association de communes RAS Jura-Nord vaudois_45_2023</v>
      </c>
      <c r="H13605" s="18">
        <v>5563</v>
      </c>
      <c r="I13605" s="68" t="s">
        <v>193</v>
      </c>
      <c r="J13605" s="18">
        <v>2023</v>
      </c>
      <c r="K13605" s="65">
        <v>2.0803871148162195E-4</v>
      </c>
    </row>
    <row r="13606" spans="1:11" x14ac:dyDescent="0.25">
      <c r="A13606" s="66"/>
      <c r="B13606" t="s">
        <v>533</v>
      </c>
      <c r="C13606" t="s">
        <v>534</v>
      </c>
      <c r="D13606" t="str">
        <f>Clef_répartition[[#This Row],[Code association]]&amp;"_"&amp;Clef_répartition[[#This Row],[Nom association]]</f>
        <v>ARAS JUNOVA_Association de communes RAS Jura-Nord vaudois</v>
      </c>
      <c r="E13606">
        <f>COUNTIFS(D$2:D13606,Clef_répartition[[#This Row],[Code_Nom]],J$2:J13606,Clef_répartition[[#This Row],[Année]])</f>
        <v>46</v>
      </c>
      <c r="F13606">
        <f>IF(Clef_répartition[[#This Row],[Code_Nom]]=D13605,F13605-1,(COUNTIFS(Clef_répartition[Code_Nom],Clef_répartition[[#This Row],[Code_Nom]],Clef_répartition[Année],Clef_répartition[[#This Row],[Année]])))</f>
        <v>28</v>
      </c>
      <c r="G13606" t="str">
        <f>Clef_répartition[[#This Row],[Code_Nom]]&amp;"_"&amp;Clef_répartition[[#This Row],[Nombre]]&amp;"_"&amp;Clef_répartition[[#This Row],[Année]]</f>
        <v>ARAS JUNOVA_Association de communes RAS Jura-Nord vaudois_46_2023</v>
      </c>
      <c r="H13606" s="63">
        <v>5564</v>
      </c>
      <c r="I13606" s="67" t="s">
        <v>194</v>
      </c>
      <c r="J13606" s="63">
        <v>2023</v>
      </c>
      <c r="K13606" s="64">
        <v>1.4887354344220451E-4</v>
      </c>
    </row>
    <row r="13607" spans="1:11" x14ac:dyDescent="0.25">
      <c r="A13607" s="66"/>
      <c r="B13607" t="s">
        <v>533</v>
      </c>
      <c r="C13607" t="s">
        <v>534</v>
      </c>
      <c r="D13607" t="str">
        <f>Clef_répartition[[#This Row],[Code association]]&amp;"_"&amp;Clef_répartition[[#This Row],[Nom association]]</f>
        <v>ARAS JUNOVA_Association de communes RAS Jura-Nord vaudois</v>
      </c>
      <c r="E13607">
        <f>COUNTIFS(D$2:D13607,Clef_répartition[[#This Row],[Code_Nom]],J$2:J13607,Clef_répartition[[#This Row],[Année]])</f>
        <v>47</v>
      </c>
      <c r="F13607">
        <f>IF(Clef_répartition[[#This Row],[Code_Nom]]=D13606,F13606-1,(COUNTIFS(Clef_répartition[Code_Nom],Clef_répartition[[#This Row],[Code_Nom]],Clef_répartition[Année],Clef_répartition[[#This Row],[Année]])))</f>
        <v>27</v>
      </c>
      <c r="G13607" t="str">
        <f>Clef_répartition[[#This Row],[Code_Nom]]&amp;"_"&amp;Clef_répartition[[#This Row],[Nombre]]&amp;"_"&amp;Clef_répartition[[#This Row],[Année]]</f>
        <v>ARAS JUNOVA_Association de communes RAS Jura-Nord vaudois_47_2023</v>
      </c>
      <c r="H13607" s="18">
        <v>5565</v>
      </c>
      <c r="I13607" s="68" t="s">
        <v>199</v>
      </c>
      <c r="J13607" s="18">
        <v>2023</v>
      </c>
      <c r="K13607" s="65">
        <v>6.0057684558929511E-4</v>
      </c>
    </row>
    <row r="13608" spans="1:11" x14ac:dyDescent="0.25">
      <c r="A13608" s="66"/>
      <c r="B13608" t="s">
        <v>533</v>
      </c>
      <c r="C13608" t="s">
        <v>534</v>
      </c>
      <c r="D13608" t="str">
        <f>Clef_répartition[[#This Row],[Code association]]&amp;"_"&amp;Clef_répartition[[#This Row],[Nom association]]</f>
        <v>ARAS JUNOVA_Association de communes RAS Jura-Nord vaudois</v>
      </c>
      <c r="E13608">
        <f>COUNTIFS(D$2:D13608,Clef_répartition[[#This Row],[Code_Nom]],J$2:J13608,Clef_répartition[[#This Row],[Année]])</f>
        <v>48</v>
      </c>
      <c r="F13608">
        <f>IF(Clef_répartition[[#This Row],[Code_Nom]]=D13607,F13607-1,(COUNTIFS(Clef_répartition[Code_Nom],Clef_répartition[[#This Row],[Code_Nom]],Clef_répartition[Année],Clef_répartition[[#This Row],[Année]])))</f>
        <v>26</v>
      </c>
      <c r="G13608" t="str">
        <f>Clef_répartition[[#This Row],[Code_Nom]]&amp;"_"&amp;Clef_répartition[[#This Row],[Nombre]]&amp;"_"&amp;Clef_répartition[[#This Row],[Année]]</f>
        <v>ARAS JUNOVA_Association de communes RAS Jura-Nord vaudois_48_2023</v>
      </c>
      <c r="H13608" s="18">
        <v>5757</v>
      </c>
      <c r="I13608" s="68" t="s">
        <v>201</v>
      </c>
      <c r="J13608" s="18">
        <v>2023</v>
      </c>
      <c r="K13608" s="65">
        <v>0.31045223047247067</v>
      </c>
    </row>
    <row r="13609" spans="1:11" x14ac:dyDescent="0.25">
      <c r="A13609" s="66"/>
      <c r="B13609" t="s">
        <v>533</v>
      </c>
      <c r="C13609" t="s">
        <v>534</v>
      </c>
      <c r="D13609" t="str">
        <f>Clef_répartition[[#This Row],[Code association]]&amp;"_"&amp;Clef_répartition[[#This Row],[Nom association]]</f>
        <v>ARAS JUNOVA_Association de communes RAS Jura-Nord vaudois</v>
      </c>
      <c r="E13609">
        <f>COUNTIFS(D$2:D13609,Clef_répartition[[#This Row],[Code_Nom]],J$2:J13609,Clef_répartition[[#This Row],[Année]])</f>
        <v>49</v>
      </c>
      <c r="F13609">
        <f>IF(Clef_répartition[[#This Row],[Code_Nom]]=D13608,F13608-1,(COUNTIFS(Clef_répartition[Code_Nom],Clef_répartition[[#This Row],[Code_Nom]],Clef_répartition[Année],Clef_répartition[[#This Row],[Année]])))</f>
        <v>25</v>
      </c>
      <c r="G13609" t="str">
        <f>Clef_répartition[[#This Row],[Code_Nom]]&amp;"_"&amp;Clef_répartition[[#This Row],[Nombre]]&amp;"_"&amp;Clef_répartition[[#This Row],[Année]]</f>
        <v>ARAS JUNOVA_Association de communes RAS Jura-Nord vaudois_49_2023</v>
      </c>
      <c r="H13609" s="18">
        <v>5924</v>
      </c>
      <c r="I13609" s="68" t="s">
        <v>202</v>
      </c>
      <c r="J13609" s="18">
        <v>2023</v>
      </c>
      <c r="K13609" s="65">
        <v>4.9931338490644616E-4</v>
      </c>
    </row>
    <row r="13610" spans="1:11" x14ac:dyDescent="0.25">
      <c r="A13610" s="66"/>
      <c r="B13610" t="s">
        <v>533</v>
      </c>
      <c r="C13610" t="s">
        <v>534</v>
      </c>
      <c r="D13610" t="str">
        <f>Clef_répartition[[#This Row],[Code association]]&amp;"_"&amp;Clef_répartition[[#This Row],[Nom association]]</f>
        <v>ARAS JUNOVA_Association de communes RAS Jura-Nord vaudois</v>
      </c>
      <c r="E13610">
        <f>COUNTIFS(D$2:D13610,Clef_répartition[[#This Row],[Code_Nom]],J$2:J13610,Clef_répartition[[#This Row],[Année]])</f>
        <v>50</v>
      </c>
      <c r="F13610">
        <f>IF(Clef_répartition[[#This Row],[Code_Nom]]=D13609,F13609-1,(COUNTIFS(Clef_répartition[Code_Nom],Clef_répartition[[#This Row],[Code_Nom]],Clef_répartition[Année],Clef_répartition[[#This Row],[Année]])))</f>
        <v>24</v>
      </c>
      <c r="G13610" t="str">
        <f>Clef_répartition[[#This Row],[Code_Nom]]&amp;"_"&amp;Clef_répartition[[#This Row],[Nombre]]&amp;"_"&amp;Clef_répartition[[#This Row],[Année]]</f>
        <v>ARAS JUNOVA_Association de communes RAS Jura-Nord vaudois_50_2023</v>
      </c>
      <c r="H13610" s="63">
        <v>5925</v>
      </c>
      <c r="I13610" s="67" t="s">
        <v>207</v>
      </c>
      <c r="J13610" s="63">
        <v>2023</v>
      </c>
      <c r="K13610" s="64">
        <v>1.6990693657905427E-4</v>
      </c>
    </row>
    <row r="13611" spans="1:11" x14ac:dyDescent="0.25">
      <c r="A13611" s="66"/>
      <c r="B13611" t="s">
        <v>533</v>
      </c>
      <c r="C13611" t="s">
        <v>534</v>
      </c>
      <c r="D13611" t="str">
        <f>Clef_répartition[[#This Row],[Code association]]&amp;"_"&amp;Clef_répartition[[#This Row],[Nom association]]</f>
        <v>ARAS JUNOVA_Association de communes RAS Jura-Nord vaudois</v>
      </c>
      <c r="E13611">
        <f>COUNTIFS(D$2:D13611,Clef_répartition[[#This Row],[Code_Nom]],J$2:J13611,Clef_répartition[[#This Row],[Année]])</f>
        <v>51</v>
      </c>
      <c r="F13611">
        <f>IF(Clef_répartition[[#This Row],[Code_Nom]]=D13610,F13610-1,(COUNTIFS(Clef_répartition[Code_Nom],Clef_répartition[[#This Row],[Code_Nom]],Clef_répartition[Année],Clef_répartition[[#This Row],[Année]])))</f>
        <v>23</v>
      </c>
      <c r="G13611" t="str">
        <f>Clef_répartition[[#This Row],[Code_Nom]]&amp;"_"&amp;Clef_répartition[[#This Row],[Nombre]]&amp;"_"&amp;Clef_répartition[[#This Row],[Année]]</f>
        <v>ARAS JUNOVA_Association de communes RAS Jura-Nord vaudois_51_2023</v>
      </c>
      <c r="H13611" s="18">
        <v>5926</v>
      </c>
      <c r="I13611" s="68" t="s">
        <v>218</v>
      </c>
      <c r="J13611" s="18">
        <v>2023</v>
      </c>
      <c r="K13611" s="65">
        <v>1.0600675212384409E-3</v>
      </c>
    </row>
    <row r="13612" spans="1:11" x14ac:dyDescent="0.25">
      <c r="A13612" s="66"/>
      <c r="B13612" t="s">
        <v>533</v>
      </c>
      <c r="C13612" t="s">
        <v>534</v>
      </c>
      <c r="D13612" t="str">
        <f>Clef_répartition[[#This Row],[Code association]]&amp;"_"&amp;Clef_répartition[[#This Row],[Nom association]]</f>
        <v>ARAS JUNOVA_Association de communes RAS Jura-Nord vaudois</v>
      </c>
      <c r="E13612">
        <f>COUNTIFS(D$2:D13612,Clef_répartition[[#This Row],[Code_Nom]],J$2:J13612,Clef_répartition[[#This Row],[Année]])</f>
        <v>52</v>
      </c>
      <c r="F13612">
        <f>IF(Clef_répartition[[#This Row],[Code_Nom]]=D13611,F13611-1,(COUNTIFS(Clef_répartition[Code_Nom],Clef_répartition[[#This Row],[Code_Nom]],Clef_répartition[Année],Clef_répartition[[#This Row],[Année]])))</f>
        <v>22</v>
      </c>
      <c r="G13612" t="str">
        <f>Clef_répartition[[#This Row],[Code_Nom]]&amp;"_"&amp;Clef_répartition[[#This Row],[Nombre]]&amp;"_"&amp;Clef_répartition[[#This Row],[Année]]</f>
        <v>ARAS JUNOVA_Association de communes RAS Jura-Nord vaudois_52_2023</v>
      </c>
      <c r="H13612" s="18">
        <v>5759</v>
      </c>
      <c r="I13612" s="68" t="s">
        <v>220</v>
      </c>
      <c r="J13612" s="18">
        <v>2023</v>
      </c>
      <c r="K13612" s="65">
        <v>8.4351939645635615E-3</v>
      </c>
    </row>
    <row r="13613" spans="1:11" x14ac:dyDescent="0.25">
      <c r="A13613" s="66"/>
      <c r="B13613" t="s">
        <v>533</v>
      </c>
      <c r="C13613" t="s">
        <v>534</v>
      </c>
      <c r="D13613" t="str">
        <f>Clef_répartition[[#This Row],[Code association]]&amp;"_"&amp;Clef_répartition[[#This Row],[Nom association]]</f>
        <v>ARAS JUNOVA_Association de communes RAS Jura-Nord vaudois</v>
      </c>
      <c r="E13613">
        <f>COUNTIFS(D$2:D13613,Clef_répartition[[#This Row],[Code_Nom]],J$2:J13613,Clef_répartition[[#This Row],[Année]])</f>
        <v>53</v>
      </c>
      <c r="F13613">
        <f>IF(Clef_répartition[[#This Row],[Code_Nom]]=D13612,F13612-1,(COUNTIFS(Clef_répartition[Code_Nom],Clef_répartition[[#This Row],[Code_Nom]],Clef_répartition[Année],Clef_répartition[[#This Row],[Année]])))</f>
        <v>21</v>
      </c>
      <c r="G13613" t="str">
        <f>Clef_répartition[[#This Row],[Code_Nom]]&amp;"_"&amp;Clef_répartition[[#This Row],[Nombre]]&amp;"_"&amp;Clef_répartition[[#This Row],[Année]]</f>
        <v>ARAS JUNOVA_Association de communes RAS Jura-Nord vaudois_53_2023</v>
      </c>
      <c r="H13613" s="63">
        <v>5566</v>
      </c>
      <c r="I13613" s="67" t="s">
        <v>224</v>
      </c>
      <c r="J13613" s="63">
        <v>2023</v>
      </c>
      <c r="K13613" s="64">
        <v>4.947622181341834E-4</v>
      </c>
    </row>
    <row r="13614" spans="1:11" x14ac:dyDescent="0.25">
      <c r="A13614" s="66"/>
      <c r="B13614" t="s">
        <v>533</v>
      </c>
      <c r="C13614" t="s">
        <v>534</v>
      </c>
      <c r="D13614" t="str">
        <f>Clef_répartition[[#This Row],[Code association]]&amp;"_"&amp;Clef_répartition[[#This Row],[Nom association]]</f>
        <v>ARAS JUNOVA_Association de communes RAS Jura-Nord vaudois</v>
      </c>
      <c r="E13614">
        <f>COUNTIFS(D$2:D13614,Clef_répartition[[#This Row],[Code_Nom]],J$2:J13614,Clef_répartition[[#This Row],[Année]])</f>
        <v>54</v>
      </c>
      <c r="F13614">
        <f>IF(Clef_répartition[[#This Row],[Code_Nom]]=D13613,F13613-1,(COUNTIFS(Clef_répartition[Code_Nom],Clef_répartition[[#This Row],[Code_Nom]],Clef_répartition[Année],Clef_répartition[[#This Row],[Année]])))</f>
        <v>20</v>
      </c>
      <c r="G13614" t="str">
        <f>Clef_répartition[[#This Row],[Code_Nom]]&amp;"_"&amp;Clef_répartition[[#This Row],[Nombre]]&amp;"_"&amp;Clef_répartition[[#This Row],[Année]]</f>
        <v>ARAS JUNOVA_Association de communes RAS Jura-Nord vaudois_54_2023</v>
      </c>
      <c r="H13614" s="63">
        <v>5760</v>
      </c>
      <c r="I13614" s="67" t="s">
        <v>227</v>
      </c>
      <c r="J13614" s="63">
        <v>2023</v>
      </c>
      <c r="K13614" s="64">
        <v>1.5433997220674676E-2</v>
      </c>
    </row>
    <row r="13615" spans="1:11" x14ac:dyDescent="0.25">
      <c r="A13615" s="66"/>
      <c r="B13615" t="s">
        <v>533</v>
      </c>
      <c r="C13615" t="s">
        <v>534</v>
      </c>
      <c r="D13615" t="str">
        <f>Clef_répartition[[#This Row],[Code association]]&amp;"_"&amp;Clef_répartition[[#This Row],[Nom association]]</f>
        <v>ARAS JUNOVA_Association de communes RAS Jura-Nord vaudois</v>
      </c>
      <c r="E13615">
        <f>COUNTIFS(D$2:D13615,Clef_répartition[[#This Row],[Code_Nom]],J$2:J13615,Clef_répartition[[#This Row],[Année]])</f>
        <v>55</v>
      </c>
      <c r="F13615">
        <f>IF(Clef_répartition[[#This Row],[Code_Nom]]=D13614,F13614-1,(COUNTIFS(Clef_répartition[Code_Nom],Clef_répartition[[#This Row],[Code_Nom]],Clef_répartition[Année],Clef_répartition[[#This Row],[Année]])))</f>
        <v>19</v>
      </c>
      <c r="G13615" t="str">
        <f>Clef_répartition[[#This Row],[Code_Nom]]&amp;"_"&amp;Clef_répartition[[#This Row],[Nombre]]&amp;"_"&amp;Clef_répartition[[#This Row],[Année]]</f>
        <v>ARAS JUNOVA_Association de communes RAS Jura-Nord vaudois_55_2023</v>
      </c>
      <c r="H13615" s="18">
        <v>5761</v>
      </c>
      <c r="I13615" s="68" t="s">
        <v>233</v>
      </c>
      <c r="J13615" s="18">
        <v>2023</v>
      </c>
      <c r="K13615" s="65">
        <v>1.9682297246892296E-2</v>
      </c>
    </row>
    <row r="13616" spans="1:11" x14ac:dyDescent="0.25">
      <c r="A13616" s="66"/>
      <c r="B13616" t="s">
        <v>533</v>
      </c>
      <c r="C13616" t="s">
        <v>534</v>
      </c>
      <c r="D13616" t="str">
        <f>Clef_répartition[[#This Row],[Code association]]&amp;"_"&amp;Clef_répartition[[#This Row],[Nom association]]</f>
        <v>ARAS JUNOVA_Association de communes RAS Jura-Nord vaudois</v>
      </c>
      <c r="E13616">
        <f>COUNTIFS(D$2:D13616,Clef_répartition[[#This Row],[Code_Nom]],J$2:J13616,Clef_répartition[[#This Row],[Année]])</f>
        <v>56</v>
      </c>
      <c r="F13616">
        <f>IF(Clef_répartition[[#This Row],[Code_Nom]]=D13615,F13615-1,(COUNTIFS(Clef_répartition[Code_Nom],Clef_répartition[[#This Row],[Code_Nom]],Clef_répartition[Année],Clef_répartition[[#This Row],[Année]])))</f>
        <v>18</v>
      </c>
      <c r="G13616" t="str">
        <f>Clef_répartition[[#This Row],[Code_Nom]]&amp;"_"&amp;Clef_répartition[[#This Row],[Nombre]]&amp;"_"&amp;Clef_répartition[[#This Row],[Année]]</f>
        <v>ARAS JUNOVA_Association de communes RAS Jura-Nord vaudois_56_2023</v>
      </c>
      <c r="H13616" s="63">
        <v>5928</v>
      </c>
      <c r="I13616" s="67" t="s">
        <v>240</v>
      </c>
      <c r="J13616" s="63">
        <v>2023</v>
      </c>
      <c r="K13616" s="64">
        <v>2.60377129362645E-4</v>
      </c>
    </row>
    <row r="13617" spans="1:11" x14ac:dyDescent="0.25">
      <c r="A13617" s="66"/>
      <c r="B13617" t="s">
        <v>533</v>
      </c>
      <c r="C13617" t="s">
        <v>534</v>
      </c>
      <c r="D13617" t="str">
        <f>Clef_répartition[[#This Row],[Code association]]&amp;"_"&amp;Clef_répartition[[#This Row],[Nom association]]</f>
        <v>ARAS JUNOVA_Association de communes RAS Jura-Nord vaudois</v>
      </c>
      <c r="E13617">
        <f>COUNTIFS(D$2:D13617,Clef_répartition[[#This Row],[Code_Nom]],J$2:J13617,Clef_répartition[[#This Row],[Année]])</f>
        <v>57</v>
      </c>
      <c r="F13617">
        <f>IF(Clef_répartition[[#This Row],[Code_Nom]]=D13616,F13616-1,(COUNTIFS(Clef_répartition[Code_Nom],Clef_répartition[[#This Row],[Code_Nom]],Clef_répartition[Année],Clef_répartition[[#This Row],[Année]])))</f>
        <v>17</v>
      </c>
      <c r="G13617" t="str">
        <f>Clef_répartition[[#This Row],[Code_Nom]]&amp;"_"&amp;Clef_répartition[[#This Row],[Nombre]]&amp;"_"&amp;Clef_répartition[[#This Row],[Année]]</f>
        <v>ARAS JUNOVA_Association de communes RAS Jura-Nord vaudois_57_2023</v>
      </c>
      <c r="H13617" s="18">
        <v>5568</v>
      </c>
      <c r="I13617" s="68" t="s">
        <v>249</v>
      </c>
      <c r="J13617" s="18">
        <v>2023</v>
      </c>
      <c r="K13617" s="65">
        <v>1.8341987767115028E-2</v>
      </c>
    </row>
    <row r="13618" spans="1:11" x14ac:dyDescent="0.25">
      <c r="A13618" s="66"/>
      <c r="B13618" t="s">
        <v>533</v>
      </c>
      <c r="C13618" t="s">
        <v>534</v>
      </c>
      <c r="D13618" t="str">
        <f>Clef_répartition[[#This Row],[Code association]]&amp;"_"&amp;Clef_répartition[[#This Row],[Nom association]]</f>
        <v>ARAS JUNOVA_Association de communes RAS Jura-Nord vaudois</v>
      </c>
      <c r="E13618">
        <f>COUNTIFS(D$2:D13618,Clef_répartition[[#This Row],[Code_Nom]],J$2:J13618,Clef_répartition[[#This Row],[Année]])</f>
        <v>58</v>
      </c>
      <c r="F13618">
        <f>IF(Clef_répartition[[#This Row],[Code_Nom]]=D13617,F13617-1,(COUNTIFS(Clef_répartition[Code_Nom],Clef_répartition[[#This Row],[Code_Nom]],Clef_répartition[Année],Clef_répartition[[#This Row],[Année]])))</f>
        <v>16</v>
      </c>
      <c r="G13618" t="str">
        <f>Clef_répartition[[#This Row],[Code_Nom]]&amp;"_"&amp;Clef_répartition[[#This Row],[Nombre]]&amp;"_"&amp;Clef_répartition[[#This Row],[Année]]</f>
        <v>ARAS JUNOVA_Association de communes RAS Jura-Nord vaudois_58_2023</v>
      </c>
      <c r="H13618" s="63">
        <v>5762</v>
      </c>
      <c r="I13618" s="67" t="s">
        <v>253</v>
      </c>
      <c r="J13618" s="63">
        <v>2023</v>
      </c>
      <c r="K13618" s="64">
        <v>3.6556298816396529E-3</v>
      </c>
    </row>
    <row r="13619" spans="1:11" x14ac:dyDescent="0.25">
      <c r="A13619" s="66"/>
      <c r="B13619" t="s">
        <v>533</v>
      </c>
      <c r="C13619" t="s">
        <v>534</v>
      </c>
      <c r="D13619" t="str">
        <f>Clef_répartition[[#This Row],[Code association]]&amp;"_"&amp;Clef_répartition[[#This Row],[Nom association]]</f>
        <v>ARAS JUNOVA_Association de communes RAS Jura-Nord vaudois</v>
      </c>
      <c r="E13619">
        <f>COUNTIFS(D$2:D13619,Clef_répartition[[#This Row],[Code_Nom]],J$2:J13619,Clef_répartition[[#This Row],[Année]])</f>
        <v>59</v>
      </c>
      <c r="F13619">
        <f>IF(Clef_répartition[[#This Row],[Code_Nom]]=D13618,F13618-1,(COUNTIFS(Clef_répartition[Code_Nom],Clef_répartition[[#This Row],[Code_Nom]],Clef_répartition[Année],Clef_répartition[[#This Row],[Année]])))</f>
        <v>15</v>
      </c>
      <c r="G13619" t="str">
        <f>Clef_répartition[[#This Row],[Code_Nom]]&amp;"_"&amp;Clef_répartition[[#This Row],[Nombre]]&amp;"_"&amp;Clef_répartition[[#This Row],[Année]]</f>
        <v>ARAS JUNOVA_Association de communes RAS Jura-Nord vaudois_59_2023</v>
      </c>
      <c r="H13619" s="18">
        <v>5929</v>
      </c>
      <c r="I13619" s="68" t="s">
        <v>257</v>
      </c>
      <c r="J13619" s="18">
        <v>2023</v>
      </c>
      <c r="K13619" s="65">
        <v>8.3592255770449436E-4</v>
      </c>
    </row>
    <row r="13620" spans="1:11" x14ac:dyDescent="0.25">
      <c r="A13620" s="66"/>
      <c r="B13620" t="s">
        <v>533</v>
      </c>
      <c r="C13620" t="s">
        <v>534</v>
      </c>
      <c r="D13620" t="str">
        <f>Clef_répartition[[#This Row],[Code association]]&amp;"_"&amp;Clef_répartition[[#This Row],[Nom association]]</f>
        <v>ARAS JUNOVA_Association de communes RAS Jura-Nord vaudois</v>
      </c>
      <c r="E13620">
        <f>COUNTIFS(D$2:D13620,Clef_répartition[[#This Row],[Code_Nom]],J$2:J13620,Clef_répartition[[#This Row],[Année]])</f>
        <v>60</v>
      </c>
      <c r="F13620">
        <f>IF(Clef_répartition[[#This Row],[Code_Nom]]=D13619,F13619-1,(COUNTIFS(Clef_répartition[Code_Nom],Clef_répartition[[#This Row],[Code_Nom]],Clef_répartition[Année],Clef_répartition[[#This Row],[Année]])))</f>
        <v>14</v>
      </c>
      <c r="G13620" t="str">
        <f>Clef_répartition[[#This Row],[Code_Nom]]&amp;"_"&amp;Clef_répartition[[#This Row],[Nombre]]&amp;"_"&amp;Clef_répartition[[#This Row],[Année]]</f>
        <v>ARAS JUNOVA_Association de communes RAS Jura-Nord vaudois_60_2023</v>
      </c>
      <c r="H13620" s="63">
        <v>5930</v>
      </c>
      <c r="I13620" s="67" t="s">
        <v>259</v>
      </c>
      <c r="J13620" s="63">
        <v>2023</v>
      </c>
      <c r="K13620" s="64">
        <v>2.8654633830315658E-4</v>
      </c>
    </row>
    <row r="13621" spans="1:11" x14ac:dyDescent="0.25">
      <c r="A13621" s="66"/>
      <c r="B13621" t="s">
        <v>533</v>
      </c>
      <c r="C13621" t="s">
        <v>534</v>
      </c>
      <c r="D13621" t="str">
        <f>Clef_répartition[[#This Row],[Code association]]&amp;"_"&amp;Clef_répartition[[#This Row],[Nom association]]</f>
        <v>ARAS JUNOVA_Association de communes RAS Jura-Nord vaudois</v>
      </c>
      <c r="E13621">
        <f>COUNTIFS(D$2:D13621,Clef_répartition[[#This Row],[Code_Nom]],J$2:J13621,Clef_répartition[[#This Row],[Année]])</f>
        <v>61</v>
      </c>
      <c r="F13621">
        <f>IF(Clef_répartition[[#This Row],[Code_Nom]]=D13620,F13620-1,(COUNTIFS(Clef_répartition[Code_Nom],Clef_répartition[[#This Row],[Code_Nom]],Clef_répartition[Année],Clef_répartition[[#This Row],[Année]])))</f>
        <v>13</v>
      </c>
      <c r="G13621" t="str">
        <f>Clef_répartition[[#This Row],[Code_Nom]]&amp;"_"&amp;Clef_répartition[[#This Row],[Nombre]]&amp;"_"&amp;Clef_répartition[[#This Row],[Année]]</f>
        <v>ARAS JUNOVA_Association de communes RAS Jura-Nord vaudois_61_2023</v>
      </c>
      <c r="H13621" s="63">
        <v>5571</v>
      </c>
      <c r="I13621" s="67" t="s">
        <v>263</v>
      </c>
      <c r="J13621" s="63">
        <v>2023</v>
      </c>
      <c r="K13621" s="64">
        <v>1.058929729545375E-3</v>
      </c>
    </row>
    <row r="13622" spans="1:11" x14ac:dyDescent="0.25">
      <c r="A13622" s="66"/>
      <c r="B13622" t="s">
        <v>533</v>
      </c>
      <c r="C13622" t="s">
        <v>534</v>
      </c>
      <c r="D13622" t="str">
        <f>Clef_répartition[[#This Row],[Code association]]&amp;"_"&amp;Clef_répartition[[#This Row],[Nom association]]</f>
        <v>ARAS JUNOVA_Association de communes RAS Jura-Nord vaudois</v>
      </c>
      <c r="E13622">
        <f>COUNTIFS(D$2:D13622,Clef_répartition[[#This Row],[Code_Nom]],J$2:J13622,Clef_répartition[[#This Row],[Année]])</f>
        <v>62</v>
      </c>
      <c r="F13622">
        <f>IF(Clef_répartition[[#This Row],[Code_Nom]]=D13621,F13621-1,(COUNTIFS(Clef_répartition[Code_Nom],Clef_répartition[[#This Row],[Code_Nom]],Clef_répartition[Année],Clef_répartition[[#This Row],[Année]])))</f>
        <v>12</v>
      </c>
      <c r="G13622" t="str">
        <f>Clef_répartition[[#This Row],[Code_Nom]]&amp;"_"&amp;Clef_répartition[[#This Row],[Nombre]]&amp;"_"&amp;Clef_répartition[[#This Row],[Année]]</f>
        <v>ARAS JUNOVA_Association de communes RAS Jura-Nord vaudois_62_2023</v>
      </c>
      <c r="H13622" s="18">
        <v>5931</v>
      </c>
      <c r="I13622" s="68" t="s">
        <v>267</v>
      </c>
      <c r="J13622" s="18">
        <v>2023</v>
      </c>
      <c r="K13622" s="65">
        <v>6.6411601205157065E-4</v>
      </c>
    </row>
    <row r="13623" spans="1:11" x14ac:dyDescent="0.25">
      <c r="A13623" s="66"/>
      <c r="B13623" t="s">
        <v>533</v>
      </c>
      <c r="C13623" t="s">
        <v>534</v>
      </c>
      <c r="D13623" t="str">
        <f>Clef_répartition[[#This Row],[Code association]]&amp;"_"&amp;Clef_répartition[[#This Row],[Nom association]]</f>
        <v>ARAS JUNOVA_Association de communes RAS Jura-Nord vaudois</v>
      </c>
      <c r="E13623">
        <f>COUNTIFS(D$2:D13623,Clef_répartition[[#This Row],[Code_Nom]],J$2:J13623,Clef_répartition[[#This Row],[Année]])</f>
        <v>63</v>
      </c>
      <c r="F13623">
        <f>IF(Clef_répartition[[#This Row],[Code_Nom]]=D13622,F13622-1,(COUNTIFS(Clef_répartition[Code_Nom],Clef_répartition[[#This Row],[Code_Nom]],Clef_répartition[Année],Clef_répartition[[#This Row],[Année]])))</f>
        <v>11</v>
      </c>
      <c r="G13623" t="str">
        <f>Clef_répartition[[#This Row],[Code_Nom]]&amp;"_"&amp;Clef_répartition[[#This Row],[Nombre]]&amp;"_"&amp;Clef_répartition[[#This Row],[Année]]</f>
        <v>ARAS JUNOVA_Association de communes RAS Jura-Nord vaudois_63_2023</v>
      </c>
      <c r="H13623" s="63">
        <v>5932</v>
      </c>
      <c r="I13623" s="67" t="s">
        <v>269</v>
      </c>
      <c r="J13623" s="63">
        <v>2023</v>
      </c>
      <c r="K13623" s="64">
        <v>1.8125668126540528E-4</v>
      </c>
    </row>
    <row r="13624" spans="1:11" x14ac:dyDescent="0.25">
      <c r="A13624" s="66"/>
      <c r="B13624" t="s">
        <v>533</v>
      </c>
      <c r="C13624" t="s">
        <v>534</v>
      </c>
      <c r="D13624" t="str">
        <f>Clef_répartition[[#This Row],[Code association]]&amp;"_"&amp;Clef_répartition[[#This Row],[Nom association]]</f>
        <v>ARAS JUNOVA_Association de communes RAS Jura-Nord vaudois</v>
      </c>
      <c r="E13624">
        <f>COUNTIFS(D$2:D13624,Clef_répartition[[#This Row],[Code_Nom]],J$2:J13624,Clef_répartition[[#This Row],[Année]])</f>
        <v>64</v>
      </c>
      <c r="F13624">
        <f>IF(Clef_répartition[[#This Row],[Code_Nom]]=D13623,F13623-1,(COUNTIFS(Clef_répartition[Code_Nom],Clef_répartition[[#This Row],[Code_Nom]],Clef_répartition[Année],Clef_répartition[[#This Row],[Année]])))</f>
        <v>10</v>
      </c>
      <c r="G13624" t="str">
        <f>Clef_répartition[[#This Row],[Code_Nom]]&amp;"_"&amp;Clef_répartition[[#This Row],[Nombre]]&amp;"_"&amp;Clef_répartition[[#This Row],[Année]]</f>
        <v>ARAS JUNOVA_Association de communes RAS Jura-Nord vaudois_64_2023</v>
      </c>
      <c r="H13624" s="18">
        <v>5933</v>
      </c>
      <c r="I13624" s="68" t="s">
        <v>271</v>
      </c>
      <c r="J13624" s="18">
        <v>2023</v>
      </c>
      <c r="K13624" s="65">
        <v>8.7233189188259724E-4</v>
      </c>
    </row>
    <row r="13625" spans="1:11" x14ac:dyDescent="0.25">
      <c r="A13625" s="66"/>
      <c r="B13625" t="s">
        <v>533</v>
      </c>
      <c r="C13625" t="s">
        <v>534</v>
      </c>
      <c r="D13625" t="str">
        <f>Clef_répartition[[#This Row],[Code association]]&amp;"_"&amp;Clef_répartition[[#This Row],[Nom association]]</f>
        <v>ARAS JUNOVA_Association de communes RAS Jura-Nord vaudois</v>
      </c>
      <c r="E13625">
        <f>COUNTIFS(D$2:D13625,Clef_répartition[[#This Row],[Code_Nom]],J$2:J13625,Clef_répartition[[#This Row],[Année]])</f>
        <v>65</v>
      </c>
      <c r="F13625">
        <f>IF(Clef_répartition[[#This Row],[Code_Nom]]=D13624,F13624-1,(COUNTIFS(Clef_répartition[Code_Nom],Clef_répartition[[#This Row],[Code_Nom]],Clef_répartition[Année],Clef_répartition[[#This Row],[Année]])))</f>
        <v>9</v>
      </c>
      <c r="G13625" t="str">
        <f>Clef_répartition[[#This Row],[Code_Nom]]&amp;"_"&amp;Clef_répartition[[#This Row],[Nombre]]&amp;"_"&amp;Clef_répartition[[#This Row],[Année]]</f>
        <v>ARAS JUNOVA_Association de communes RAS Jura-Nord vaudois_65_2023</v>
      </c>
      <c r="H13625" s="18">
        <v>5763</v>
      </c>
      <c r="I13625" s="68" t="s">
        <v>272</v>
      </c>
      <c r="J13625" s="18">
        <v>2023</v>
      </c>
      <c r="K13625" s="65">
        <v>2.0445757679425643E-2</v>
      </c>
    </row>
    <row r="13626" spans="1:11" x14ac:dyDescent="0.25">
      <c r="A13626" s="66"/>
      <c r="B13626" t="s">
        <v>533</v>
      </c>
      <c r="C13626" t="s">
        <v>534</v>
      </c>
      <c r="D13626" t="str">
        <f>Clef_répartition[[#This Row],[Code association]]&amp;"_"&amp;Clef_répartition[[#This Row],[Nom association]]</f>
        <v>ARAS JUNOVA_Association de communes RAS Jura-Nord vaudois</v>
      </c>
      <c r="E13626">
        <f>COUNTIFS(D$2:D13626,Clef_répartition[[#This Row],[Code_Nom]],J$2:J13626,Clef_répartition[[#This Row],[Année]])</f>
        <v>66</v>
      </c>
      <c r="F13626">
        <f>IF(Clef_répartition[[#This Row],[Code_Nom]]=D13625,F13625-1,(COUNTIFS(Clef_répartition[Code_Nom],Clef_répartition[[#This Row],[Code_Nom]],Clef_répartition[Année],Clef_répartition[[#This Row],[Année]])))</f>
        <v>8</v>
      </c>
      <c r="G13626" t="str">
        <f>Clef_répartition[[#This Row],[Code_Nom]]&amp;"_"&amp;Clef_répartition[[#This Row],[Nombre]]&amp;"_"&amp;Clef_répartition[[#This Row],[Année]]</f>
        <v>ARAS JUNOVA_Association de communes RAS Jura-Nord vaudois_66_2023</v>
      </c>
      <c r="H13626" s="63">
        <v>5934</v>
      </c>
      <c r="I13626" s="67" t="s">
        <v>273</v>
      </c>
      <c r="J13626" s="63">
        <v>2023</v>
      </c>
      <c r="K13626" s="64">
        <v>1.8819263635150863E-4</v>
      </c>
    </row>
    <row r="13627" spans="1:11" x14ac:dyDescent="0.25">
      <c r="A13627" s="66"/>
      <c r="B13627" t="s">
        <v>533</v>
      </c>
      <c r="C13627" t="s">
        <v>534</v>
      </c>
      <c r="D13627" t="str">
        <f>Clef_répartition[[#This Row],[Code association]]&amp;"_"&amp;Clef_répartition[[#This Row],[Nom association]]</f>
        <v>ARAS JUNOVA_Association de communes RAS Jura-Nord vaudois</v>
      </c>
      <c r="E13627">
        <f>COUNTIFS(D$2:D13627,Clef_répartition[[#This Row],[Code_Nom]],J$2:J13627,Clef_répartition[[#This Row],[Année]])</f>
        <v>67</v>
      </c>
      <c r="F13627">
        <f>IF(Clef_répartition[[#This Row],[Code_Nom]]=D13626,F13626-1,(COUNTIFS(Clef_répartition[Code_Nom],Clef_répartition[[#This Row],[Code_Nom]],Clef_répartition[Année],Clef_répartition[[#This Row],[Année]])))</f>
        <v>7</v>
      </c>
      <c r="G13627" t="str">
        <f>Clef_répartition[[#This Row],[Code_Nom]]&amp;"_"&amp;Clef_répartition[[#This Row],[Nombre]]&amp;"_"&amp;Clef_répartition[[#This Row],[Année]]</f>
        <v>ARAS JUNOVA_Association de communes RAS Jura-Nord vaudois_67_2023</v>
      </c>
      <c r="H13627" s="63">
        <v>5764</v>
      </c>
      <c r="I13627" s="67" t="s">
        <v>274</v>
      </c>
      <c r="J13627" s="63">
        <v>2023</v>
      </c>
      <c r="K13627" s="64">
        <v>7.7178610740949061E-2</v>
      </c>
    </row>
    <row r="13628" spans="1:11" x14ac:dyDescent="0.25">
      <c r="A13628" s="66"/>
      <c r="B13628" t="s">
        <v>533</v>
      </c>
      <c r="C13628" t="s">
        <v>534</v>
      </c>
      <c r="D13628" t="str">
        <f>Clef_répartition[[#This Row],[Code association]]&amp;"_"&amp;Clef_répartition[[#This Row],[Nom association]]</f>
        <v>ARAS JUNOVA_Association de communes RAS Jura-Nord vaudois</v>
      </c>
      <c r="E13628">
        <f>COUNTIFS(D$2:D13628,Clef_répartition[[#This Row],[Code_Nom]],J$2:J13628,Clef_répartition[[#This Row],[Année]])</f>
        <v>68</v>
      </c>
      <c r="F13628">
        <f>IF(Clef_répartition[[#This Row],[Code_Nom]]=D13627,F13627-1,(COUNTIFS(Clef_répartition[Code_Nom],Clef_répartition[[#This Row],[Code_Nom]],Clef_répartition[Année],Clef_répartition[[#This Row],[Année]])))</f>
        <v>6</v>
      </c>
      <c r="G13628" t="str">
        <f>Clef_répartition[[#This Row],[Code_Nom]]&amp;"_"&amp;Clef_répartition[[#This Row],[Nombre]]&amp;"_"&amp;Clef_répartition[[#This Row],[Année]]</f>
        <v>ARAS JUNOVA_Association de communes RAS Jura-Nord vaudois_68_2023</v>
      </c>
      <c r="H13628" s="18">
        <v>5765</v>
      </c>
      <c r="I13628" s="68" t="s">
        <v>275</v>
      </c>
      <c r="J13628" s="18">
        <v>2023</v>
      </c>
      <c r="K13628" s="65">
        <v>8.2681602573739278E-3</v>
      </c>
    </row>
    <row r="13629" spans="1:11" x14ac:dyDescent="0.25">
      <c r="A13629" s="66"/>
      <c r="B13629" t="s">
        <v>533</v>
      </c>
      <c r="C13629" t="s">
        <v>534</v>
      </c>
      <c r="D13629" t="str">
        <f>Clef_répartition[[#This Row],[Code association]]&amp;"_"&amp;Clef_répartition[[#This Row],[Nom association]]</f>
        <v>ARAS JUNOVA_Association de communes RAS Jura-Nord vaudois</v>
      </c>
      <c r="E13629">
        <f>COUNTIFS(D$2:D13629,Clef_répartition[[#This Row],[Code_Nom]],J$2:J13629,Clef_répartition[[#This Row],[Année]])</f>
        <v>69</v>
      </c>
      <c r="F13629">
        <f>IF(Clef_répartition[[#This Row],[Code_Nom]]=D13628,F13628-1,(COUNTIFS(Clef_répartition[Code_Nom],Clef_répartition[[#This Row],[Code_Nom]],Clef_répartition[Année],Clef_répartition[[#This Row],[Année]])))</f>
        <v>5</v>
      </c>
      <c r="G13629" t="str">
        <f>Clef_répartition[[#This Row],[Code_Nom]]&amp;"_"&amp;Clef_répartition[[#This Row],[Nombre]]&amp;"_"&amp;Clef_répartition[[#This Row],[Année]]</f>
        <v>ARAS JUNOVA_Association de communes RAS Jura-Nord vaudois_69_2023</v>
      </c>
      <c r="H13629" s="18">
        <v>5935</v>
      </c>
      <c r="I13629" s="68" t="s">
        <v>280</v>
      </c>
      <c r="J13629" s="18">
        <v>2023</v>
      </c>
      <c r="K13629" s="65">
        <v>1.4090900159074453E-4</v>
      </c>
    </row>
    <row r="13630" spans="1:11" x14ac:dyDescent="0.25">
      <c r="A13630" s="66"/>
      <c r="B13630" t="s">
        <v>533</v>
      </c>
      <c r="C13630" t="s">
        <v>534</v>
      </c>
      <c r="D13630" t="str">
        <f>Clef_répartition[[#This Row],[Code association]]&amp;"_"&amp;Clef_répartition[[#This Row],[Nom association]]</f>
        <v>ARAS JUNOVA_Association de communes RAS Jura-Nord vaudois</v>
      </c>
      <c r="E13630">
        <f>COUNTIFS(D$2:D13630,Clef_répartition[[#This Row],[Code_Nom]],J$2:J13630,Clef_répartition[[#This Row],[Année]])</f>
        <v>70</v>
      </c>
      <c r="F13630">
        <f>IF(Clef_répartition[[#This Row],[Code_Nom]]=D13629,F13629-1,(COUNTIFS(Clef_répartition[Code_Nom],Clef_répartition[[#This Row],[Code_Nom]],Clef_répartition[Année],Clef_répartition[[#This Row],[Année]])))</f>
        <v>4</v>
      </c>
      <c r="G13630" t="str">
        <f>Clef_répartition[[#This Row],[Code_Nom]]&amp;"_"&amp;Clef_répartition[[#This Row],[Nombre]]&amp;"_"&amp;Clef_répartition[[#This Row],[Année]]</f>
        <v>ARAS JUNOVA_Association de communes RAS Jura-Nord vaudois_70_2023</v>
      </c>
      <c r="H13630" s="63">
        <v>5937</v>
      </c>
      <c r="I13630" s="67" t="s">
        <v>292</v>
      </c>
      <c r="J13630" s="63">
        <v>2023</v>
      </c>
      <c r="K13630" s="64">
        <v>1.9210962777870184E-4</v>
      </c>
    </row>
    <row r="13631" spans="1:11" x14ac:dyDescent="0.25">
      <c r="A13631" s="66"/>
      <c r="B13631" t="s">
        <v>533</v>
      </c>
      <c r="C13631" t="s">
        <v>534</v>
      </c>
      <c r="D13631" t="str">
        <f>Clef_répartition[[#This Row],[Code association]]&amp;"_"&amp;Clef_répartition[[#This Row],[Nom association]]</f>
        <v>ARAS JUNOVA_Association de communes RAS Jura-Nord vaudois</v>
      </c>
      <c r="E13631">
        <f>COUNTIFS(D$2:D13631,Clef_répartition[[#This Row],[Code_Nom]],J$2:J13631,Clef_répartition[[#This Row],[Année]])</f>
        <v>71</v>
      </c>
      <c r="F13631">
        <f>IF(Clef_répartition[[#This Row],[Code_Nom]]=D13630,F13630-1,(COUNTIFS(Clef_répartition[Code_Nom],Clef_répartition[[#This Row],[Code_Nom]],Clef_répartition[Année],Clef_répartition[[#This Row],[Année]])))</f>
        <v>3</v>
      </c>
      <c r="G13631" t="str">
        <f>Clef_répartition[[#This Row],[Code_Nom]]&amp;"_"&amp;Clef_répartition[[#This Row],[Nombre]]&amp;"_"&amp;Clef_répartition[[#This Row],[Année]]</f>
        <v>ARAS JUNOVA_Association de communes RAS Jura-Nord vaudois_71_2023</v>
      </c>
      <c r="H13631" s="63">
        <v>5766</v>
      </c>
      <c r="I13631" s="67" t="s">
        <v>293</v>
      </c>
      <c r="J13631" s="63">
        <v>2023</v>
      </c>
      <c r="K13631" s="64">
        <v>1.7473243474828049E-3</v>
      </c>
    </row>
    <row r="13632" spans="1:11" x14ac:dyDescent="0.25">
      <c r="A13632" s="66"/>
      <c r="B13632" t="s">
        <v>533</v>
      </c>
      <c r="C13632" t="s">
        <v>534</v>
      </c>
      <c r="D13632" t="str">
        <f>Clef_répartition[[#This Row],[Code association]]&amp;"_"&amp;Clef_répartition[[#This Row],[Nom association]]</f>
        <v>ARAS JUNOVA_Association de communes RAS Jura-Nord vaudois</v>
      </c>
      <c r="E13632">
        <f>COUNTIFS(D$2:D13632,Clef_répartition[[#This Row],[Code_Nom]],J$2:J13632,Clef_répartition[[#This Row],[Année]])</f>
        <v>72</v>
      </c>
      <c r="F13632">
        <f>IF(Clef_répartition[[#This Row],[Code_Nom]]=D13631,F13631-1,(COUNTIFS(Clef_répartition[Code_Nom],Clef_répartition[[#This Row],[Code_Nom]],Clef_répartition[Année],Clef_répartition[[#This Row],[Année]])))</f>
        <v>2</v>
      </c>
      <c r="G13632" t="str">
        <f>Clef_répartition[[#This Row],[Code_Nom]]&amp;"_"&amp;Clef_répartition[[#This Row],[Nombre]]&amp;"_"&amp;Clef_répartition[[#This Row],[Année]]</f>
        <v>ARAS JUNOVA_Association de communes RAS Jura-Nord vaudois_72_2023</v>
      </c>
      <c r="H13632" s="18">
        <v>5938</v>
      </c>
      <c r="I13632" s="68" t="s">
        <v>298</v>
      </c>
      <c r="J13632" s="18">
        <v>2023</v>
      </c>
      <c r="K13632" s="65">
        <v>3.6167732363446399E-2</v>
      </c>
    </row>
    <row r="13633" spans="1:11" x14ac:dyDescent="0.25">
      <c r="A13633" s="66"/>
      <c r="B13633" t="s">
        <v>533</v>
      </c>
      <c r="C13633" t="s">
        <v>534</v>
      </c>
      <c r="D13633" t="str">
        <f>Clef_répartition[[#This Row],[Code association]]&amp;"_"&amp;Clef_répartition[[#This Row],[Nom association]]</f>
        <v>ARAS JUNOVA_Association de communes RAS Jura-Nord vaudois</v>
      </c>
      <c r="E13633">
        <f>COUNTIFS(D$2:D13633,Clef_répartition[[#This Row],[Code_Nom]],J$2:J13633,Clef_répartition[[#This Row],[Année]])</f>
        <v>73</v>
      </c>
      <c r="F13633">
        <f>IF(Clef_répartition[[#This Row],[Code_Nom]]=D13632,F13632-1,(COUNTIFS(Clef_répartition[Code_Nom],Clef_répartition[[#This Row],[Code_Nom]],Clef_répartition[Année],Clef_répartition[[#This Row],[Année]])))</f>
        <v>1</v>
      </c>
      <c r="G13633" t="str">
        <f>Clef_répartition[[#This Row],[Code_Nom]]&amp;"_"&amp;Clef_répartition[[#This Row],[Nombre]]&amp;"_"&amp;Clef_répartition[[#This Row],[Année]]</f>
        <v>ARAS JUNOVA_Association de communes RAS Jura-Nord vaudois_73_2023</v>
      </c>
      <c r="H13633" s="63">
        <v>5939</v>
      </c>
      <c r="I13633" s="67" t="s">
        <v>299</v>
      </c>
      <c r="J13633" s="63">
        <v>2023</v>
      </c>
      <c r="K13633" s="64">
        <v>4.3073997948446414E-3</v>
      </c>
    </row>
    <row r="13634" spans="1:11" x14ac:dyDescent="0.25">
      <c r="A13634" s="66"/>
      <c r="B13634" t="s">
        <v>467</v>
      </c>
      <c r="C13634" t="s">
        <v>468</v>
      </c>
      <c r="D13634" t="str">
        <f>Clef_répartition[[#This Row],[Code association]]&amp;"_"&amp;Clef_répartition[[#This Row],[Nom association]]</f>
        <v>ARAS Nyon-Rolle_Association régionale pour l'action sociale Nyon-Rolle</v>
      </c>
      <c r="E13634">
        <f>COUNTIFS(D$2:D13634,Clef_répartition[[#This Row],[Code_Nom]],J$2:J13634,Clef_répartition[[#This Row],[Année]])</f>
        <v>1</v>
      </c>
      <c r="F13634">
        <f>IF(Clef_répartition[[#This Row],[Code_Nom]]=D13633,F13633-1,(COUNTIFS(Clef_répartition[Code_Nom],Clef_répartition[[#This Row],[Code_Nom]],Clef_répartition[Année],Clef_répartition[[#This Row],[Année]])))</f>
        <v>47</v>
      </c>
      <c r="G13634" t="str">
        <f>Clef_répartition[[#This Row],[Code_Nom]]&amp;"_"&amp;Clef_répartition[[#This Row],[Nombre]]&amp;"_"&amp;Clef_répartition[[#This Row],[Année]]</f>
        <v>ARAS Nyon-Rolle_Association régionale pour l'action sociale Nyon-Rolle_1_2023</v>
      </c>
      <c r="H13634" s="63">
        <v>5701</v>
      </c>
      <c r="I13634" s="67" t="s">
        <v>5</v>
      </c>
      <c r="J13634" s="63">
        <v>2023</v>
      </c>
      <c r="K13634" s="64">
        <v>2.2794187482192041E-3</v>
      </c>
    </row>
    <row r="13635" spans="1:11" x14ac:dyDescent="0.25">
      <c r="A13635" s="66"/>
      <c r="B13635" t="s">
        <v>467</v>
      </c>
      <c r="C13635" t="s">
        <v>468</v>
      </c>
      <c r="D13635" t="str">
        <f>Clef_répartition[[#This Row],[Code association]]&amp;"_"&amp;Clef_répartition[[#This Row],[Nom association]]</f>
        <v>ARAS Nyon-Rolle_Association régionale pour l'action sociale Nyon-Rolle</v>
      </c>
      <c r="E13635">
        <f>COUNTIFS(D$2:D13635,Clef_répartition[[#This Row],[Code_Nom]],J$2:J13635,Clef_répartition[[#This Row],[Année]])</f>
        <v>2</v>
      </c>
      <c r="F13635">
        <f>IF(Clef_répartition[[#This Row],[Code_Nom]]=D13634,F13634-1,(COUNTIFS(Clef_répartition[Code_Nom],Clef_répartition[[#This Row],[Code_Nom]],Clef_répartition[Année],Clef_répartition[[#This Row],[Année]])))</f>
        <v>46</v>
      </c>
      <c r="G13635" t="str">
        <f>Clef_répartition[[#This Row],[Code_Nom]]&amp;"_"&amp;Clef_répartition[[#This Row],[Nombre]]&amp;"_"&amp;Clef_répartition[[#This Row],[Année]]</f>
        <v>ARAS Nyon-Rolle_Association régionale pour l'action sociale Nyon-Rolle_2_2023</v>
      </c>
      <c r="H13635" s="18">
        <v>5702</v>
      </c>
      <c r="I13635" s="68" t="s">
        <v>7</v>
      </c>
      <c r="J13635" s="18">
        <v>2023</v>
      </c>
      <c r="K13635" s="65">
        <v>2.8055845759331371E-2</v>
      </c>
    </row>
    <row r="13636" spans="1:11" x14ac:dyDescent="0.25">
      <c r="A13636" s="66"/>
      <c r="B13636" t="s">
        <v>467</v>
      </c>
      <c r="C13636" t="s">
        <v>468</v>
      </c>
      <c r="D13636" t="str">
        <f>Clef_répartition[[#This Row],[Code association]]&amp;"_"&amp;Clef_répartition[[#This Row],[Nom association]]</f>
        <v>ARAS Nyon-Rolle_Association régionale pour l'action sociale Nyon-Rolle</v>
      </c>
      <c r="E13636">
        <f>COUNTIFS(D$2:D13636,Clef_répartition[[#This Row],[Code_Nom]],J$2:J13636,Clef_répartition[[#This Row],[Année]])</f>
        <v>3</v>
      </c>
      <c r="F13636">
        <f>IF(Clef_répartition[[#This Row],[Code_Nom]]=D13635,F13635-1,(COUNTIFS(Clef_répartition[Code_Nom],Clef_répartition[[#This Row],[Code_Nom]],Clef_répartition[Année],Clef_répartition[[#This Row],[Année]])))</f>
        <v>45</v>
      </c>
      <c r="G13636" t="str">
        <f>Clef_répartition[[#This Row],[Code_Nom]]&amp;"_"&amp;Clef_répartition[[#This Row],[Nombre]]&amp;"_"&amp;Clef_répartition[[#This Row],[Année]]</f>
        <v>ARAS Nyon-Rolle_Association régionale pour l'action sociale Nyon-Rolle_3_2023</v>
      </c>
      <c r="H13636" s="63">
        <v>5703</v>
      </c>
      <c r="I13636" s="67" t="s">
        <v>13</v>
      </c>
      <c r="J13636" s="63">
        <v>2023</v>
      </c>
      <c r="K13636" s="64">
        <v>1.4037420457783265E-2</v>
      </c>
    </row>
    <row r="13637" spans="1:11" x14ac:dyDescent="0.25">
      <c r="A13637" s="66"/>
      <c r="B13637" t="s">
        <v>467</v>
      </c>
      <c r="C13637" t="s">
        <v>468</v>
      </c>
      <c r="D13637" t="str">
        <f>Clef_répartition[[#This Row],[Code association]]&amp;"_"&amp;Clef_répartition[[#This Row],[Nom association]]</f>
        <v>ARAS Nyon-Rolle_Association régionale pour l'action sociale Nyon-Rolle</v>
      </c>
      <c r="E13637">
        <f>COUNTIFS(D$2:D13637,Clef_répartition[[#This Row],[Code_Nom]],J$2:J13637,Clef_répartition[[#This Row],[Année]])</f>
        <v>4</v>
      </c>
      <c r="F13637">
        <f>IF(Clef_répartition[[#This Row],[Code_Nom]]=D13636,F13636-1,(COUNTIFS(Clef_répartition[Code_Nom],Clef_répartition[[#This Row],[Code_Nom]],Clef_répartition[Année],Clef_répartition[[#This Row],[Année]])))</f>
        <v>44</v>
      </c>
      <c r="G13637" t="str">
        <f>Clef_répartition[[#This Row],[Code_Nom]]&amp;"_"&amp;Clef_répartition[[#This Row],[Nombre]]&amp;"_"&amp;Clef_répartition[[#This Row],[Année]]</f>
        <v>ARAS Nyon-Rolle_Association régionale pour l'action sociale Nyon-Rolle_4_2023</v>
      </c>
      <c r="H13637" s="18">
        <v>5704</v>
      </c>
      <c r="I13637" s="68" t="s">
        <v>16</v>
      </c>
      <c r="J13637" s="18">
        <v>2023</v>
      </c>
      <c r="K13637" s="65">
        <v>1.8406306391870072E-2</v>
      </c>
    </row>
    <row r="13638" spans="1:11" x14ac:dyDescent="0.25">
      <c r="A13638" s="66"/>
      <c r="B13638" t="s">
        <v>467</v>
      </c>
      <c r="C13638" t="s">
        <v>468</v>
      </c>
      <c r="D13638" t="str">
        <f>Clef_répartition[[#This Row],[Code association]]&amp;"_"&amp;Clef_répartition[[#This Row],[Nom association]]</f>
        <v>ARAS Nyon-Rolle_Association régionale pour l'action sociale Nyon-Rolle</v>
      </c>
      <c r="E13638">
        <f>COUNTIFS(D$2:D13638,Clef_répartition[[#This Row],[Code_Nom]],J$2:J13638,Clef_répartition[[#This Row],[Année]])</f>
        <v>5</v>
      </c>
      <c r="F13638">
        <f>IF(Clef_répartition[[#This Row],[Code_Nom]]=D13637,F13637-1,(COUNTIFS(Clef_répartition[Code_Nom],Clef_répartition[[#This Row],[Code_Nom]],Clef_répartition[Année],Clef_répartition[[#This Row],[Année]])))</f>
        <v>43</v>
      </c>
      <c r="G13638" t="str">
        <f>Clef_répartition[[#This Row],[Code_Nom]]&amp;"_"&amp;Clef_répartition[[#This Row],[Nombre]]&amp;"_"&amp;Clef_répartition[[#This Row],[Année]]</f>
        <v>ARAS Nyon-Rolle_Association régionale pour l'action sociale Nyon-Rolle_5_2023</v>
      </c>
      <c r="H13638" s="63">
        <v>5705</v>
      </c>
      <c r="I13638" s="67" t="s">
        <v>27</v>
      </c>
      <c r="J13638" s="63">
        <v>2023</v>
      </c>
      <c r="K13638" s="64">
        <v>8.7662646025263562E-3</v>
      </c>
    </row>
    <row r="13639" spans="1:11" x14ac:dyDescent="0.25">
      <c r="A13639" s="66"/>
      <c r="B13639" t="s">
        <v>467</v>
      </c>
      <c r="C13639" t="s">
        <v>468</v>
      </c>
      <c r="D13639" t="str">
        <f>Clef_répartition[[#This Row],[Code association]]&amp;"_"&amp;Clef_répartition[[#This Row],[Nom association]]</f>
        <v>ARAS Nyon-Rolle_Association régionale pour l'action sociale Nyon-Rolle</v>
      </c>
      <c r="E13639">
        <f>COUNTIFS(D$2:D13639,Clef_répartition[[#This Row],[Code_Nom]],J$2:J13639,Clef_répartition[[#This Row],[Année]])</f>
        <v>6</v>
      </c>
      <c r="F13639">
        <f>IF(Clef_répartition[[#This Row],[Code_Nom]]=D13638,F13638-1,(COUNTIFS(Clef_répartition[Code_Nom],Clef_répartition[[#This Row],[Code_Nom]],Clef_répartition[Année],Clef_répartition[[#This Row],[Année]])))</f>
        <v>42</v>
      </c>
      <c r="G13639" t="str">
        <f>Clef_répartition[[#This Row],[Code_Nom]]&amp;"_"&amp;Clef_répartition[[#This Row],[Nombre]]&amp;"_"&amp;Clef_répartition[[#This Row],[Année]]</f>
        <v>ARAS Nyon-Rolle_Association régionale pour l'action sociale Nyon-Rolle_6_2023</v>
      </c>
      <c r="H13639" s="18">
        <v>5706</v>
      </c>
      <c r="I13639" s="68" t="s">
        <v>29</v>
      </c>
      <c r="J13639" s="18">
        <v>2023</v>
      </c>
      <c r="K13639" s="65">
        <v>1.0741760850983001E-2</v>
      </c>
    </row>
    <row r="13640" spans="1:11" x14ac:dyDescent="0.25">
      <c r="A13640" s="66"/>
      <c r="B13640" t="s">
        <v>467</v>
      </c>
      <c r="C13640" t="s">
        <v>468</v>
      </c>
      <c r="D13640" t="str">
        <f>Clef_répartition[[#This Row],[Code association]]&amp;"_"&amp;Clef_répartition[[#This Row],[Nom association]]</f>
        <v>ARAS Nyon-Rolle_Association régionale pour l'action sociale Nyon-Rolle</v>
      </c>
      <c r="E13640">
        <f>COUNTIFS(D$2:D13640,Clef_répartition[[#This Row],[Code_Nom]],J$2:J13640,Clef_répartition[[#This Row],[Année]])</f>
        <v>7</v>
      </c>
      <c r="F13640">
        <f>IF(Clef_répartition[[#This Row],[Code_Nom]]=D13639,F13639-1,(COUNTIFS(Clef_répartition[Code_Nom],Clef_répartition[[#This Row],[Code_Nom]],Clef_répartition[Année],Clef_répartition[[#This Row],[Année]])))</f>
        <v>41</v>
      </c>
      <c r="G13640" t="str">
        <f>Clef_répartition[[#This Row],[Code_Nom]]&amp;"_"&amp;Clef_répartition[[#This Row],[Nombre]]&amp;"_"&amp;Clef_répartition[[#This Row],[Année]]</f>
        <v>ARAS Nyon-Rolle_Association régionale pour l'action sociale Nyon-Rolle_7_2023</v>
      </c>
      <c r="H13640" s="63">
        <v>5852</v>
      </c>
      <c r="I13640" s="67" t="s">
        <v>41</v>
      </c>
      <c r="J13640" s="63">
        <v>2023</v>
      </c>
      <c r="K13640" s="64">
        <v>4.7772817931427489E-3</v>
      </c>
    </row>
    <row r="13641" spans="1:11" x14ac:dyDescent="0.25">
      <c r="A13641" s="66"/>
      <c r="B13641" t="s">
        <v>467</v>
      </c>
      <c r="C13641" t="s">
        <v>468</v>
      </c>
      <c r="D13641" t="str">
        <f>Clef_répartition[[#This Row],[Code association]]&amp;"_"&amp;Clef_répartition[[#This Row],[Nom association]]</f>
        <v>ARAS Nyon-Rolle_Association régionale pour l'action sociale Nyon-Rolle</v>
      </c>
      <c r="E13641">
        <f>COUNTIFS(D$2:D13641,Clef_répartition[[#This Row],[Code_Nom]],J$2:J13641,Clef_répartition[[#This Row],[Année]])</f>
        <v>8</v>
      </c>
      <c r="F13641">
        <f>IF(Clef_répartition[[#This Row],[Code_Nom]]=D13640,F13640-1,(COUNTIFS(Clef_répartition[Code_Nom],Clef_répartition[[#This Row],[Code_Nom]],Clef_répartition[Année],Clef_répartition[[#This Row],[Année]])))</f>
        <v>40</v>
      </c>
      <c r="G13641" t="str">
        <f>Clef_répartition[[#This Row],[Code_Nom]]&amp;"_"&amp;Clef_répartition[[#This Row],[Nombre]]&amp;"_"&amp;Clef_répartition[[#This Row],[Année]]</f>
        <v>ARAS Nyon-Rolle_Association régionale pour l'action sociale Nyon-Rolle_8_2023</v>
      </c>
      <c r="H13641" s="18">
        <v>5853</v>
      </c>
      <c r="I13641" s="68" t="s">
        <v>42</v>
      </c>
      <c r="J13641" s="18">
        <v>2023</v>
      </c>
      <c r="K13641" s="65">
        <v>7.2751448380662925E-3</v>
      </c>
    </row>
    <row r="13642" spans="1:11" x14ac:dyDescent="0.25">
      <c r="A13642" s="66"/>
      <c r="B13642" t="s">
        <v>467</v>
      </c>
      <c r="C13642" t="s">
        <v>468</v>
      </c>
      <c r="D13642" t="str">
        <f>Clef_répartition[[#This Row],[Code association]]&amp;"_"&amp;Clef_répartition[[#This Row],[Nom association]]</f>
        <v>ARAS Nyon-Rolle_Association régionale pour l'action sociale Nyon-Rolle</v>
      </c>
      <c r="E13642">
        <f>COUNTIFS(D$2:D13642,Clef_répartition[[#This Row],[Code_Nom]],J$2:J13642,Clef_répartition[[#This Row],[Année]])</f>
        <v>9</v>
      </c>
      <c r="F13642">
        <f>IF(Clef_répartition[[#This Row],[Code_Nom]]=D13641,F13641-1,(COUNTIFS(Clef_répartition[Code_Nom],Clef_répartition[[#This Row],[Code_Nom]],Clef_répartition[Année],Clef_répartition[[#This Row],[Année]])))</f>
        <v>39</v>
      </c>
      <c r="G13642" t="str">
        <f>Clef_répartition[[#This Row],[Code_Nom]]&amp;"_"&amp;Clef_répartition[[#This Row],[Nombre]]&amp;"_"&amp;Clef_répartition[[#This Row],[Année]]</f>
        <v>ARAS Nyon-Rolle_Association régionale pour l'action sociale Nyon-Rolle_9_2023</v>
      </c>
      <c r="H13642" s="63">
        <v>5854</v>
      </c>
      <c r="I13642" s="67" t="s">
        <v>43</v>
      </c>
      <c r="J13642" s="63">
        <v>2023</v>
      </c>
      <c r="K13642" s="64">
        <v>3.9319973406781268E-3</v>
      </c>
    </row>
    <row r="13643" spans="1:11" x14ac:dyDescent="0.25">
      <c r="A13643" s="66"/>
      <c r="B13643" t="s">
        <v>467</v>
      </c>
      <c r="C13643" t="s">
        <v>468</v>
      </c>
      <c r="D13643" t="str">
        <f>Clef_répartition[[#This Row],[Code association]]&amp;"_"&amp;Clef_répartition[[#This Row],[Nom association]]</f>
        <v>ARAS Nyon-Rolle_Association régionale pour l'action sociale Nyon-Rolle</v>
      </c>
      <c r="E13643">
        <f>COUNTIFS(D$2:D13643,Clef_répartition[[#This Row],[Code_Nom]],J$2:J13643,Clef_répartition[[#This Row],[Année]])</f>
        <v>10</v>
      </c>
      <c r="F13643">
        <f>IF(Clef_répartition[[#This Row],[Code_Nom]]=D13642,F13642-1,(COUNTIFS(Clef_répartition[Code_Nom],Clef_répartition[[#This Row],[Code_Nom]],Clef_répartition[Année],Clef_répartition[[#This Row],[Année]])))</f>
        <v>38</v>
      </c>
      <c r="G13643" t="str">
        <f>Clef_répartition[[#This Row],[Code_Nom]]&amp;"_"&amp;Clef_répartition[[#This Row],[Nombre]]&amp;"_"&amp;Clef_répartition[[#This Row],[Année]]</f>
        <v>ARAS Nyon-Rolle_Association régionale pour l'action sociale Nyon-Rolle_10_2023</v>
      </c>
      <c r="H13643" s="63">
        <v>5707</v>
      </c>
      <c r="I13643" s="67" t="s">
        <v>52</v>
      </c>
      <c r="J13643" s="63">
        <v>2023</v>
      </c>
      <c r="K13643" s="64">
        <v>1.2479817646500142E-2</v>
      </c>
    </row>
    <row r="13644" spans="1:11" x14ac:dyDescent="0.25">
      <c r="A13644" s="66"/>
      <c r="B13644" t="s">
        <v>467</v>
      </c>
      <c r="C13644" t="s">
        <v>468</v>
      </c>
      <c r="D13644" t="str">
        <f>Clef_répartition[[#This Row],[Code association]]&amp;"_"&amp;Clef_répartition[[#This Row],[Nom association]]</f>
        <v>ARAS Nyon-Rolle_Association régionale pour l'action sociale Nyon-Rolle</v>
      </c>
      <c r="E13644">
        <f>COUNTIFS(D$2:D13644,Clef_répartition[[#This Row],[Code_Nom]],J$2:J13644,Clef_répartition[[#This Row],[Année]])</f>
        <v>11</v>
      </c>
      <c r="F13644">
        <f>IF(Clef_répartition[[#This Row],[Code_Nom]]=D13643,F13643-1,(COUNTIFS(Clef_répartition[Code_Nom],Clef_répartition[[#This Row],[Code_Nom]],Clef_répartition[Année],Clef_répartition[[#This Row],[Année]])))</f>
        <v>37</v>
      </c>
      <c r="G13644" t="str">
        <f>Clef_répartition[[#This Row],[Code_Nom]]&amp;"_"&amp;Clef_répartition[[#This Row],[Nombre]]&amp;"_"&amp;Clef_répartition[[#This Row],[Année]]</f>
        <v>ARAS Nyon-Rolle_Association régionale pour l'action sociale Nyon-Rolle_11_2023</v>
      </c>
      <c r="H13644" s="18">
        <v>5708</v>
      </c>
      <c r="I13644" s="68" t="s">
        <v>53</v>
      </c>
      <c r="J13644" s="18">
        <v>2023</v>
      </c>
      <c r="K13644" s="65">
        <v>9.6780321018140377E-3</v>
      </c>
    </row>
    <row r="13645" spans="1:11" x14ac:dyDescent="0.25">
      <c r="A13645" s="66"/>
      <c r="B13645" t="s">
        <v>467</v>
      </c>
      <c r="C13645" t="s">
        <v>468</v>
      </c>
      <c r="D13645" t="str">
        <f>Clef_répartition[[#This Row],[Code association]]&amp;"_"&amp;Clef_répartition[[#This Row],[Nom association]]</f>
        <v>ARAS Nyon-Rolle_Association régionale pour l'action sociale Nyon-Rolle</v>
      </c>
      <c r="E13645">
        <f>COUNTIFS(D$2:D13645,Clef_répartition[[#This Row],[Code_Nom]],J$2:J13645,Clef_répartition[[#This Row],[Année]])</f>
        <v>12</v>
      </c>
      <c r="F13645">
        <f>IF(Clef_répartition[[#This Row],[Code_Nom]]=D13644,F13644-1,(COUNTIFS(Clef_répartition[Code_Nom],Clef_répartition[[#This Row],[Code_Nom]],Clef_répartition[Année],Clef_répartition[[#This Row],[Année]])))</f>
        <v>36</v>
      </c>
      <c r="G13645" t="str">
        <f>Clef_répartition[[#This Row],[Code_Nom]]&amp;"_"&amp;Clef_répartition[[#This Row],[Nombre]]&amp;"_"&amp;Clef_répartition[[#This Row],[Année]]</f>
        <v>ARAS Nyon-Rolle_Association régionale pour l'action sociale Nyon-Rolle_12_2023</v>
      </c>
      <c r="H13645" s="63">
        <v>5709</v>
      </c>
      <c r="I13645" s="67" t="s">
        <v>62</v>
      </c>
      <c r="J13645" s="63">
        <v>2023</v>
      </c>
      <c r="K13645" s="64">
        <v>1.1881470225092601E-2</v>
      </c>
    </row>
    <row r="13646" spans="1:11" x14ac:dyDescent="0.25">
      <c r="A13646" s="66"/>
      <c r="B13646" t="s">
        <v>467</v>
      </c>
      <c r="C13646" t="s">
        <v>468</v>
      </c>
      <c r="D13646" t="str">
        <f>Clef_répartition[[#This Row],[Code association]]&amp;"_"&amp;Clef_répartition[[#This Row],[Nom association]]</f>
        <v>ARAS Nyon-Rolle_Association régionale pour l'action sociale Nyon-Rolle</v>
      </c>
      <c r="E13646">
        <f>COUNTIFS(D$2:D13646,Clef_répartition[[#This Row],[Code_Nom]],J$2:J13646,Clef_répartition[[#This Row],[Année]])</f>
        <v>13</v>
      </c>
      <c r="F13646">
        <f>IF(Clef_répartition[[#This Row],[Code_Nom]]=D13645,F13645-1,(COUNTIFS(Clef_répartition[Code_Nom],Clef_répartition[[#This Row],[Code_Nom]],Clef_répartition[Année],Clef_répartition[[#This Row],[Année]])))</f>
        <v>35</v>
      </c>
      <c r="G13646" t="str">
        <f>Clef_répartition[[#This Row],[Code_Nom]]&amp;"_"&amp;Clef_répartition[[#This Row],[Nombre]]&amp;"_"&amp;Clef_répartition[[#This Row],[Année]]</f>
        <v>ARAS Nyon-Rolle_Association régionale pour l'action sociale Nyon-Rolle_13_2023</v>
      </c>
      <c r="H13646" s="18">
        <v>5710</v>
      </c>
      <c r="I13646" s="68" t="s">
        <v>69</v>
      </c>
      <c r="J13646" s="18">
        <v>2023</v>
      </c>
      <c r="K13646" s="65">
        <v>4.7392914806724286E-3</v>
      </c>
    </row>
    <row r="13647" spans="1:11" x14ac:dyDescent="0.25">
      <c r="A13647" s="66"/>
      <c r="B13647" t="s">
        <v>467</v>
      </c>
      <c r="C13647" t="s">
        <v>468</v>
      </c>
      <c r="D13647" t="str">
        <f>Clef_répartition[[#This Row],[Code association]]&amp;"_"&amp;Clef_répartition[[#This Row],[Nom association]]</f>
        <v>ARAS Nyon-Rolle_Association régionale pour l'action sociale Nyon-Rolle</v>
      </c>
      <c r="E13647">
        <f>COUNTIFS(D$2:D13647,Clef_répartition[[#This Row],[Code_Nom]],J$2:J13647,Clef_répartition[[#This Row],[Année]])</f>
        <v>14</v>
      </c>
      <c r="F13647">
        <f>IF(Clef_répartition[[#This Row],[Code_Nom]]=D13646,F13646-1,(COUNTIFS(Clef_répartition[Code_Nom],Clef_répartition[[#This Row],[Code_Nom]],Clef_répartition[Année],Clef_répartition[[#This Row],[Année]])))</f>
        <v>34</v>
      </c>
      <c r="G13647" t="str">
        <f>Clef_répartition[[#This Row],[Code_Nom]]&amp;"_"&amp;Clef_répartition[[#This Row],[Nombre]]&amp;"_"&amp;Clef_répartition[[#This Row],[Année]]</f>
        <v>ARAS Nyon-Rolle_Association régionale pour l'action sociale Nyon-Rolle_14_2023</v>
      </c>
      <c r="H13647" s="63">
        <v>5711</v>
      </c>
      <c r="I13647" s="67" t="s">
        <v>70</v>
      </c>
      <c r="J13647" s="63">
        <v>2023</v>
      </c>
      <c r="K13647" s="64">
        <v>2.8331275524741191E-2</v>
      </c>
    </row>
    <row r="13648" spans="1:11" x14ac:dyDescent="0.25">
      <c r="A13648" s="66"/>
      <c r="B13648" t="s">
        <v>467</v>
      </c>
      <c r="C13648" t="s">
        <v>468</v>
      </c>
      <c r="D13648" t="str">
        <f>Clef_répartition[[#This Row],[Code association]]&amp;"_"&amp;Clef_répartition[[#This Row],[Nom association]]</f>
        <v>ARAS Nyon-Rolle_Association régionale pour l'action sociale Nyon-Rolle</v>
      </c>
      <c r="E13648">
        <f>COUNTIFS(D$2:D13648,Clef_répartition[[#This Row],[Code_Nom]],J$2:J13648,Clef_répartition[[#This Row],[Année]])</f>
        <v>15</v>
      </c>
      <c r="F13648">
        <f>IF(Clef_répartition[[#This Row],[Code_Nom]]=D13647,F13647-1,(COUNTIFS(Clef_répartition[Code_Nom],Clef_répartition[[#This Row],[Code_Nom]],Clef_répartition[Année],Clef_répartition[[#This Row],[Année]])))</f>
        <v>33</v>
      </c>
      <c r="G13648" t="str">
        <f>Clef_répartition[[#This Row],[Code_Nom]]&amp;"_"&amp;Clef_répartition[[#This Row],[Nombre]]&amp;"_"&amp;Clef_répartition[[#This Row],[Année]]</f>
        <v>ARAS Nyon-Rolle_Association régionale pour l'action sociale Nyon-Rolle_15_2023</v>
      </c>
      <c r="H13648" s="18">
        <v>5712</v>
      </c>
      <c r="I13648" s="68" t="s">
        <v>72</v>
      </c>
      <c r="J13648" s="18">
        <v>2023</v>
      </c>
      <c r="K13648" s="65">
        <v>3.0240288726374773E-2</v>
      </c>
    </row>
    <row r="13649" spans="1:11" x14ac:dyDescent="0.25">
      <c r="A13649" s="66"/>
      <c r="B13649" t="s">
        <v>467</v>
      </c>
      <c r="C13649" t="s">
        <v>468</v>
      </c>
      <c r="D13649" t="str">
        <f>Clef_répartition[[#This Row],[Code association]]&amp;"_"&amp;Clef_répartition[[#This Row],[Nom association]]</f>
        <v>ARAS Nyon-Rolle_Association régionale pour l'action sociale Nyon-Rolle</v>
      </c>
      <c r="E13649">
        <f>COUNTIFS(D$2:D13649,Clef_répartition[[#This Row],[Code_Nom]],J$2:J13649,Clef_répartition[[#This Row],[Année]])</f>
        <v>16</v>
      </c>
      <c r="F13649">
        <f>IF(Clef_répartition[[#This Row],[Code_Nom]]=D13648,F13648-1,(COUNTIFS(Clef_répartition[Code_Nom],Clef_répartition[[#This Row],[Code_Nom]],Clef_répartition[Année],Clef_répartition[[#This Row],[Année]])))</f>
        <v>32</v>
      </c>
      <c r="G13649" t="str">
        <f>Clef_répartition[[#This Row],[Code_Nom]]&amp;"_"&amp;Clef_répartition[[#This Row],[Nombre]]&amp;"_"&amp;Clef_répartition[[#This Row],[Année]]</f>
        <v>ARAS Nyon-Rolle_Association régionale pour l'action sociale Nyon-Rolle_16_2023</v>
      </c>
      <c r="H13649" s="63">
        <v>5713</v>
      </c>
      <c r="I13649" s="67" t="s">
        <v>80</v>
      </c>
      <c r="J13649" s="63">
        <v>2023</v>
      </c>
      <c r="K13649" s="64">
        <v>2.23857916231361E-2</v>
      </c>
    </row>
    <row r="13650" spans="1:11" x14ac:dyDescent="0.25">
      <c r="A13650" s="66"/>
      <c r="B13650" t="s">
        <v>467</v>
      </c>
      <c r="C13650" t="s">
        <v>468</v>
      </c>
      <c r="D13650" t="str">
        <f>Clef_répartition[[#This Row],[Code association]]&amp;"_"&amp;Clef_répartition[[#This Row],[Nom association]]</f>
        <v>ARAS Nyon-Rolle_Association régionale pour l'action sociale Nyon-Rolle</v>
      </c>
      <c r="E13650">
        <f>COUNTIFS(D$2:D13650,Clef_répartition[[#This Row],[Code_Nom]],J$2:J13650,Clef_répartition[[#This Row],[Année]])</f>
        <v>17</v>
      </c>
      <c r="F13650">
        <f>IF(Clef_répartition[[#This Row],[Code_Nom]]=D13649,F13649-1,(COUNTIFS(Clef_répartition[Code_Nom],Clef_répartition[[#This Row],[Code_Nom]],Clef_répartition[Année],Clef_répartition[[#This Row],[Année]])))</f>
        <v>31</v>
      </c>
      <c r="G13650" t="str">
        <f>Clef_répartition[[#This Row],[Code_Nom]]&amp;"_"&amp;Clef_répartition[[#This Row],[Nombre]]&amp;"_"&amp;Clef_répartition[[#This Row],[Année]]</f>
        <v>ARAS Nyon-Rolle_Association régionale pour l'action sociale Nyon-Rolle_17_2023</v>
      </c>
      <c r="H13650" s="18">
        <v>5714</v>
      </c>
      <c r="I13650" s="68" t="s">
        <v>81</v>
      </c>
      <c r="J13650" s="18">
        <v>2023</v>
      </c>
      <c r="K13650" s="65">
        <v>1.1710513818976162E-2</v>
      </c>
    </row>
    <row r="13651" spans="1:11" x14ac:dyDescent="0.25">
      <c r="A13651" s="66"/>
      <c r="B13651" t="s">
        <v>467</v>
      </c>
      <c r="C13651" t="s">
        <v>468</v>
      </c>
      <c r="D13651" t="str">
        <f>Clef_répartition[[#This Row],[Code association]]&amp;"_"&amp;Clef_répartition[[#This Row],[Nom association]]</f>
        <v>ARAS Nyon-Rolle_Association régionale pour l'action sociale Nyon-Rolle</v>
      </c>
      <c r="E13651">
        <f>COUNTIFS(D$2:D13651,Clef_répartition[[#This Row],[Code_Nom]],J$2:J13651,Clef_répartition[[#This Row],[Année]])</f>
        <v>18</v>
      </c>
      <c r="F13651">
        <f>IF(Clef_répartition[[#This Row],[Code_Nom]]=D13650,F13650-1,(COUNTIFS(Clef_répartition[Code_Nom],Clef_répartition[[#This Row],[Code_Nom]],Clef_répartition[Année],Clef_répartition[[#This Row],[Année]])))</f>
        <v>30</v>
      </c>
      <c r="G13651" t="str">
        <f>Clef_répartition[[#This Row],[Code_Nom]]&amp;"_"&amp;Clef_répartition[[#This Row],[Nombre]]&amp;"_"&amp;Clef_répartition[[#This Row],[Année]]</f>
        <v>ARAS Nyon-Rolle_Association régionale pour l'action sociale Nyon-Rolle_18_2023</v>
      </c>
      <c r="H13651" s="63">
        <v>5715</v>
      </c>
      <c r="I13651" s="67" t="s">
        <v>97</v>
      </c>
      <c r="J13651" s="63">
        <v>2023</v>
      </c>
      <c r="K13651" s="64">
        <v>1.05992971792193E-2</v>
      </c>
    </row>
    <row r="13652" spans="1:11" x14ac:dyDescent="0.25">
      <c r="A13652" s="66"/>
      <c r="B13652" t="s">
        <v>467</v>
      </c>
      <c r="C13652" t="s">
        <v>468</v>
      </c>
      <c r="D13652" t="str">
        <f>Clef_répartition[[#This Row],[Code association]]&amp;"_"&amp;Clef_répartition[[#This Row],[Nom association]]</f>
        <v>ARAS Nyon-Rolle_Association régionale pour l'action sociale Nyon-Rolle</v>
      </c>
      <c r="E13652">
        <f>COUNTIFS(D$2:D13652,Clef_répartition[[#This Row],[Code_Nom]],J$2:J13652,Clef_répartition[[#This Row],[Année]])</f>
        <v>19</v>
      </c>
      <c r="F13652">
        <f>IF(Clef_répartition[[#This Row],[Code_Nom]]=D13651,F13651-1,(COUNTIFS(Clef_répartition[Code_Nom],Clef_répartition[[#This Row],[Code_Nom]],Clef_répartition[Année],Clef_répartition[[#This Row],[Année]])))</f>
        <v>29</v>
      </c>
      <c r="G13652" t="str">
        <f>Clef_répartition[[#This Row],[Code_Nom]]&amp;"_"&amp;Clef_répartition[[#This Row],[Nombre]]&amp;"_"&amp;Clef_répartition[[#This Row],[Année]]</f>
        <v>ARAS Nyon-Rolle_Association régionale pour l'action sociale Nyon-Rolle_19_2023</v>
      </c>
      <c r="H13652" s="18">
        <v>5855</v>
      </c>
      <c r="I13652" s="68" t="s">
        <v>98</v>
      </c>
      <c r="J13652" s="18">
        <v>2023</v>
      </c>
      <c r="K13652" s="65">
        <v>5.9929717921929906E-3</v>
      </c>
    </row>
    <row r="13653" spans="1:11" x14ac:dyDescent="0.25">
      <c r="A13653" s="66"/>
      <c r="B13653" t="s">
        <v>467</v>
      </c>
      <c r="C13653" t="s">
        <v>468</v>
      </c>
      <c r="D13653" t="str">
        <f>Clef_répartition[[#This Row],[Code association]]&amp;"_"&amp;Clef_répartition[[#This Row],[Nom association]]</f>
        <v>ARAS Nyon-Rolle_Association régionale pour l'action sociale Nyon-Rolle</v>
      </c>
      <c r="E13653">
        <f>COUNTIFS(D$2:D13653,Clef_répartition[[#This Row],[Code_Nom]],J$2:J13653,Clef_répartition[[#This Row],[Année]])</f>
        <v>20</v>
      </c>
      <c r="F13653">
        <f>IF(Clef_répartition[[#This Row],[Code_Nom]]=D13652,F13652-1,(COUNTIFS(Clef_répartition[Code_Nom],Clef_répartition[[#This Row],[Code_Nom]],Clef_répartition[Année],Clef_répartition[[#This Row],[Année]])))</f>
        <v>28</v>
      </c>
      <c r="G13653" t="str">
        <f>Clef_répartition[[#This Row],[Code_Nom]]&amp;"_"&amp;Clef_répartition[[#This Row],[Nombre]]&amp;"_"&amp;Clef_répartition[[#This Row],[Année]]</f>
        <v>ARAS Nyon-Rolle_Association régionale pour l'action sociale Nyon-Rolle_20_2023</v>
      </c>
      <c r="H13653" s="63">
        <v>5856</v>
      </c>
      <c r="I13653" s="67" t="s">
        <v>106</v>
      </c>
      <c r="J13653" s="63">
        <v>2023</v>
      </c>
      <c r="K13653" s="64">
        <v>7.1136860100674331E-3</v>
      </c>
    </row>
    <row r="13654" spans="1:11" x14ac:dyDescent="0.25">
      <c r="A13654" s="66"/>
      <c r="B13654" t="s">
        <v>467</v>
      </c>
      <c r="C13654" t="s">
        <v>468</v>
      </c>
      <c r="D13654" t="str">
        <f>Clef_répartition[[#This Row],[Code association]]&amp;"_"&amp;Clef_répartition[[#This Row],[Nom association]]</f>
        <v>ARAS Nyon-Rolle_Association régionale pour l'action sociale Nyon-Rolle</v>
      </c>
      <c r="E13654">
        <f>COUNTIFS(D$2:D13654,Clef_répartition[[#This Row],[Code_Nom]],J$2:J13654,Clef_répartition[[#This Row],[Année]])</f>
        <v>21</v>
      </c>
      <c r="F13654">
        <f>IF(Clef_répartition[[#This Row],[Code_Nom]]=D13653,F13653-1,(COUNTIFS(Clef_répartition[Code_Nom],Clef_répartition[[#This Row],[Code_Nom]],Clef_répartition[Année],Clef_répartition[[#This Row],[Année]])))</f>
        <v>27</v>
      </c>
      <c r="G13654" t="str">
        <f>Clef_répartition[[#This Row],[Code_Nom]]&amp;"_"&amp;Clef_répartition[[#This Row],[Nombre]]&amp;"_"&amp;Clef_répartition[[#This Row],[Année]]</f>
        <v>ARAS Nyon-Rolle_Association régionale pour l'action sociale Nyon-Rolle_21_2023</v>
      </c>
      <c r="H13654" s="18">
        <v>5716</v>
      </c>
      <c r="I13654" s="68" t="s">
        <v>110</v>
      </c>
      <c r="J13654" s="18">
        <v>2023</v>
      </c>
      <c r="K13654" s="65">
        <v>1.679171811188147E-2</v>
      </c>
    </row>
    <row r="13655" spans="1:11" x14ac:dyDescent="0.25">
      <c r="A13655" s="66"/>
      <c r="B13655" t="s">
        <v>467</v>
      </c>
      <c r="C13655" t="s">
        <v>468</v>
      </c>
      <c r="D13655" t="str">
        <f>Clef_répartition[[#This Row],[Code association]]&amp;"_"&amp;Clef_répartition[[#This Row],[Nom association]]</f>
        <v>ARAS Nyon-Rolle_Association régionale pour l'action sociale Nyon-Rolle</v>
      </c>
      <c r="E13655">
        <f>COUNTIFS(D$2:D13655,Clef_répartition[[#This Row],[Code_Nom]],J$2:J13655,Clef_répartition[[#This Row],[Année]])</f>
        <v>22</v>
      </c>
      <c r="F13655">
        <f>IF(Clef_répartition[[#This Row],[Code_Nom]]=D13654,F13654-1,(COUNTIFS(Clef_répartition[Code_Nom],Clef_répartition[[#This Row],[Code_Nom]],Clef_répartition[Année],Clef_répartition[[#This Row],[Année]])))</f>
        <v>26</v>
      </c>
      <c r="G13655" t="str">
        <f>Clef_répartition[[#This Row],[Code_Nom]]&amp;"_"&amp;Clef_répartition[[#This Row],[Nombre]]&amp;"_"&amp;Clef_répartition[[#This Row],[Année]]</f>
        <v>ARAS Nyon-Rolle_Association régionale pour l'action sociale Nyon-Rolle_22_2023</v>
      </c>
      <c r="H13655" s="63">
        <v>5717</v>
      </c>
      <c r="I13655" s="67" t="s">
        <v>118</v>
      </c>
      <c r="J13655" s="63">
        <v>2023</v>
      </c>
      <c r="K13655" s="64">
        <v>3.5739386456453602E-2</v>
      </c>
    </row>
    <row r="13656" spans="1:11" x14ac:dyDescent="0.25">
      <c r="A13656" s="66"/>
      <c r="B13656" t="s">
        <v>467</v>
      </c>
      <c r="C13656" t="s">
        <v>468</v>
      </c>
      <c r="D13656" t="str">
        <f>Clef_répartition[[#This Row],[Code association]]&amp;"_"&amp;Clef_répartition[[#This Row],[Nom association]]</f>
        <v>ARAS Nyon-Rolle_Association régionale pour l'action sociale Nyon-Rolle</v>
      </c>
      <c r="E13656">
        <f>COUNTIFS(D$2:D13656,Clef_répartition[[#This Row],[Code_Nom]],J$2:J13656,Clef_répartition[[#This Row],[Année]])</f>
        <v>23</v>
      </c>
      <c r="F13656">
        <f>IF(Clef_répartition[[#This Row],[Code_Nom]]=D13655,F13655-1,(COUNTIFS(Clef_répartition[Code_Nom],Clef_répartition[[#This Row],[Code_Nom]],Clef_répartition[Année],Clef_répartition[[#This Row],[Année]])))</f>
        <v>25</v>
      </c>
      <c r="G13656" t="str">
        <f>Clef_répartition[[#This Row],[Code_Nom]]&amp;"_"&amp;Clef_répartition[[#This Row],[Nombre]]&amp;"_"&amp;Clef_répartition[[#This Row],[Année]]</f>
        <v>ARAS Nyon-Rolle_Association régionale pour l'action sociale Nyon-Rolle_23_2023</v>
      </c>
      <c r="H13656" s="18">
        <v>5718</v>
      </c>
      <c r="I13656" s="68" t="s">
        <v>120</v>
      </c>
      <c r="J13656" s="18">
        <v>2023</v>
      </c>
      <c r="K13656" s="65">
        <v>1.9242093266217116E-2</v>
      </c>
    </row>
    <row r="13657" spans="1:11" x14ac:dyDescent="0.25">
      <c r="A13657" s="66"/>
      <c r="B13657" t="s">
        <v>467</v>
      </c>
      <c r="C13657" t="s">
        <v>468</v>
      </c>
      <c r="D13657" t="str">
        <f>Clef_répartition[[#This Row],[Code association]]&amp;"_"&amp;Clef_répartition[[#This Row],[Nom association]]</f>
        <v>ARAS Nyon-Rolle_Association régionale pour l'action sociale Nyon-Rolle</v>
      </c>
      <c r="E13657">
        <f>COUNTIFS(D$2:D13657,Clef_répartition[[#This Row],[Code_Nom]],J$2:J13657,Clef_répartition[[#This Row],[Année]])</f>
        <v>24</v>
      </c>
      <c r="F13657">
        <f>IF(Clef_répartition[[#This Row],[Code_Nom]]=D13656,F13656-1,(COUNTIFS(Clef_répartition[Code_Nom],Clef_répartition[[#This Row],[Code_Nom]],Clef_répartition[Année],Clef_répartition[[#This Row],[Année]])))</f>
        <v>24</v>
      </c>
      <c r="G13657" t="str">
        <f>Clef_répartition[[#This Row],[Code_Nom]]&amp;"_"&amp;Clef_répartition[[#This Row],[Nombre]]&amp;"_"&amp;Clef_répartition[[#This Row],[Année]]</f>
        <v>ARAS Nyon-Rolle_Association régionale pour l'action sociale Nyon-Rolle_24_2023</v>
      </c>
      <c r="H13657" s="18">
        <v>5857</v>
      </c>
      <c r="I13657" s="68" t="s">
        <v>122</v>
      </c>
      <c r="J13657" s="18">
        <v>2023</v>
      </c>
      <c r="K13657" s="65">
        <v>1.3733497958020703E-2</v>
      </c>
    </row>
    <row r="13658" spans="1:11" x14ac:dyDescent="0.25">
      <c r="A13658" s="66"/>
      <c r="B13658" t="s">
        <v>467</v>
      </c>
      <c r="C13658" t="s">
        <v>468</v>
      </c>
      <c r="D13658" t="str">
        <f>Clef_répartition[[#This Row],[Code association]]&amp;"_"&amp;Clef_répartition[[#This Row],[Nom association]]</f>
        <v>ARAS Nyon-Rolle_Association régionale pour l'action sociale Nyon-Rolle</v>
      </c>
      <c r="E13658">
        <f>COUNTIFS(D$2:D13658,Clef_répartition[[#This Row],[Code_Nom]],J$2:J13658,Clef_répartition[[#This Row],[Année]])</f>
        <v>25</v>
      </c>
      <c r="F13658">
        <f>IF(Clef_répartition[[#This Row],[Code_Nom]]=D13657,F13657-1,(COUNTIFS(Clef_répartition[Code_Nom],Clef_répartition[[#This Row],[Code_Nom]],Clef_répartition[Année],Clef_répartition[[#This Row],[Année]])))</f>
        <v>23</v>
      </c>
      <c r="G13658" t="str">
        <f>Clef_répartition[[#This Row],[Code_Nom]]&amp;"_"&amp;Clef_répartition[[#This Row],[Nombre]]&amp;"_"&amp;Clef_répartition[[#This Row],[Année]]</f>
        <v>ARAS Nyon-Rolle_Association régionale pour l'action sociale Nyon-Rolle_25_2023</v>
      </c>
      <c r="H13658" s="63">
        <v>5719</v>
      </c>
      <c r="I13658" s="67" t="s">
        <v>124</v>
      </c>
      <c r="J13658" s="63">
        <v>2023</v>
      </c>
      <c r="K13658" s="64">
        <v>1.2061924209326622E-2</v>
      </c>
    </row>
    <row r="13659" spans="1:11" x14ac:dyDescent="0.25">
      <c r="A13659" s="66"/>
      <c r="B13659" t="s">
        <v>467</v>
      </c>
      <c r="C13659" t="s">
        <v>468</v>
      </c>
      <c r="D13659" t="str">
        <f>Clef_répartition[[#This Row],[Code association]]&amp;"_"&amp;Clef_répartition[[#This Row],[Nom association]]</f>
        <v>ARAS Nyon-Rolle_Association régionale pour l'action sociale Nyon-Rolle</v>
      </c>
      <c r="E13659">
        <f>COUNTIFS(D$2:D13659,Clef_répartition[[#This Row],[Code_Nom]],J$2:J13659,Clef_répartition[[#This Row],[Année]])</f>
        <v>26</v>
      </c>
      <c r="F13659">
        <f>IF(Clef_répartition[[#This Row],[Code_Nom]]=D13658,F13658-1,(COUNTIFS(Clef_répartition[Code_Nom],Clef_répartition[[#This Row],[Code_Nom]],Clef_répartition[Année],Clef_répartition[[#This Row],[Année]])))</f>
        <v>22</v>
      </c>
      <c r="G13659" t="str">
        <f>Clef_répartition[[#This Row],[Code_Nom]]&amp;"_"&amp;Clef_répartition[[#This Row],[Nombre]]&amp;"_"&amp;Clef_répartition[[#This Row],[Année]]</f>
        <v>ARAS Nyon-Rolle_Association régionale pour l'action sociale Nyon-Rolle_26_2023</v>
      </c>
      <c r="H13659" s="18">
        <v>5720</v>
      </c>
      <c r="I13659" s="68" t="s">
        <v>125</v>
      </c>
      <c r="J13659" s="18">
        <v>2023</v>
      </c>
      <c r="K13659" s="65">
        <v>9.7255199924019368E-3</v>
      </c>
    </row>
    <row r="13660" spans="1:11" x14ac:dyDescent="0.25">
      <c r="A13660" s="66"/>
      <c r="B13660" t="s">
        <v>467</v>
      </c>
      <c r="C13660" t="s">
        <v>468</v>
      </c>
      <c r="D13660" t="str">
        <f>Clef_répartition[[#This Row],[Code association]]&amp;"_"&amp;Clef_répartition[[#This Row],[Nom association]]</f>
        <v>ARAS Nyon-Rolle_Association régionale pour l'action sociale Nyon-Rolle</v>
      </c>
      <c r="E13660">
        <f>COUNTIFS(D$2:D13660,Clef_répartition[[#This Row],[Code_Nom]],J$2:J13660,Clef_répartition[[#This Row],[Année]])</f>
        <v>27</v>
      </c>
      <c r="F13660">
        <f>IF(Clef_répartition[[#This Row],[Code_Nom]]=D13659,F13659-1,(COUNTIFS(Clef_répartition[Code_Nom],Clef_répartition[[#This Row],[Code_Nom]],Clef_répartition[Année],Clef_répartition[[#This Row],[Année]])))</f>
        <v>21</v>
      </c>
      <c r="G13660" t="str">
        <f>Clef_répartition[[#This Row],[Code_Nom]]&amp;"_"&amp;Clef_répartition[[#This Row],[Nombre]]&amp;"_"&amp;Clef_répartition[[#This Row],[Année]]</f>
        <v>ARAS Nyon-Rolle_Association régionale pour l'action sociale Nyon-Rolle_27_2023</v>
      </c>
      <c r="H13660" s="63">
        <v>5721</v>
      </c>
      <c r="I13660" s="67" t="s">
        <v>126</v>
      </c>
      <c r="J13660" s="63">
        <v>2023</v>
      </c>
      <c r="K13660" s="64">
        <v>0.12998385411720012</v>
      </c>
    </row>
    <row r="13661" spans="1:11" x14ac:dyDescent="0.25">
      <c r="A13661" s="66"/>
      <c r="B13661" t="s">
        <v>467</v>
      </c>
      <c r="C13661" t="s">
        <v>468</v>
      </c>
      <c r="D13661" t="str">
        <f>Clef_répartition[[#This Row],[Code association]]&amp;"_"&amp;Clef_répartition[[#This Row],[Nom association]]</f>
        <v>ARAS Nyon-Rolle_Association régionale pour l'action sociale Nyon-Rolle</v>
      </c>
      <c r="E13661">
        <f>COUNTIFS(D$2:D13661,Clef_répartition[[#This Row],[Code_Nom]],J$2:J13661,Clef_répartition[[#This Row],[Année]])</f>
        <v>28</v>
      </c>
      <c r="F13661">
        <f>IF(Clef_répartition[[#This Row],[Code_Nom]]=D13660,F13660-1,(COUNTIFS(Clef_répartition[Code_Nom],Clef_répartition[[#This Row],[Code_Nom]],Clef_répartition[Année],Clef_répartition[[#This Row],[Année]])))</f>
        <v>20</v>
      </c>
      <c r="G13661" t="str">
        <f>Clef_répartition[[#This Row],[Code_Nom]]&amp;"_"&amp;Clef_répartition[[#This Row],[Nombre]]&amp;"_"&amp;Clef_répartition[[#This Row],[Année]]</f>
        <v>ARAS Nyon-Rolle_Association régionale pour l'action sociale Nyon-Rolle_28_2023</v>
      </c>
      <c r="H13661" s="18">
        <v>5722</v>
      </c>
      <c r="I13661" s="68" t="s">
        <v>133</v>
      </c>
      <c r="J13661" s="18">
        <v>2023</v>
      </c>
      <c r="K13661" s="65">
        <v>3.7990312470320073E-3</v>
      </c>
    </row>
    <row r="13662" spans="1:11" x14ac:dyDescent="0.25">
      <c r="A13662" s="66"/>
      <c r="B13662" t="s">
        <v>467</v>
      </c>
      <c r="C13662" t="s">
        <v>468</v>
      </c>
      <c r="D13662" t="str">
        <f>Clef_répartition[[#This Row],[Code association]]&amp;"_"&amp;Clef_répartition[[#This Row],[Nom association]]</f>
        <v>ARAS Nyon-Rolle_Association régionale pour l'action sociale Nyon-Rolle</v>
      </c>
      <c r="E13662">
        <f>COUNTIFS(D$2:D13662,Clef_répartition[[#This Row],[Code_Nom]],J$2:J13662,Clef_répartition[[#This Row],[Année]])</f>
        <v>29</v>
      </c>
      <c r="F13662">
        <f>IF(Clef_répartition[[#This Row],[Code_Nom]]=D13661,F13661-1,(COUNTIFS(Clef_répartition[Code_Nom],Clef_répartition[[#This Row],[Code_Nom]],Clef_répartition[Année],Clef_répartition[[#This Row],[Année]])))</f>
        <v>19</v>
      </c>
      <c r="G13662" t="str">
        <f>Clef_répartition[[#This Row],[Code_Nom]]&amp;"_"&amp;Clef_répartition[[#This Row],[Nombre]]&amp;"_"&amp;Clef_répartition[[#This Row],[Année]]</f>
        <v>ARAS Nyon-Rolle_Association régionale pour l'action sociale Nyon-Rolle_29_2023</v>
      </c>
      <c r="H13662" s="18">
        <v>5726</v>
      </c>
      <c r="I13662" s="68" t="s">
        <v>148</v>
      </c>
      <c r="J13662" s="18">
        <v>2023</v>
      </c>
      <c r="K13662" s="65">
        <v>1.136860100674328E-2</v>
      </c>
    </row>
    <row r="13663" spans="1:11" x14ac:dyDescent="0.25">
      <c r="A13663" s="66"/>
      <c r="B13663" t="s">
        <v>467</v>
      </c>
      <c r="C13663" t="s">
        <v>468</v>
      </c>
      <c r="D13663" t="str">
        <f>Clef_répartition[[#This Row],[Code association]]&amp;"_"&amp;Clef_répartition[[#This Row],[Nom association]]</f>
        <v>ARAS Nyon-Rolle_Association régionale pour l'action sociale Nyon-Rolle</v>
      </c>
      <c r="E13663">
        <f>COUNTIFS(D$2:D13663,Clef_répartition[[#This Row],[Code_Nom]],J$2:J13663,Clef_répartition[[#This Row],[Année]])</f>
        <v>30</v>
      </c>
      <c r="F13663">
        <f>IF(Clef_répartition[[#This Row],[Code_Nom]]=D13662,F13662-1,(COUNTIFS(Clef_répartition[Code_Nom],Clef_répartition[[#This Row],[Code_Nom]],Clef_répartition[Année],Clef_répartition[[#This Row],[Année]])))</f>
        <v>18</v>
      </c>
      <c r="G13663" t="str">
        <f>Clef_répartition[[#This Row],[Code_Nom]]&amp;"_"&amp;Clef_répartition[[#This Row],[Nombre]]&amp;"_"&amp;Clef_répartition[[#This Row],[Année]]</f>
        <v>ARAS Nyon-Rolle_Association régionale pour l'action sociale Nyon-Rolle_30_2023</v>
      </c>
      <c r="H13663" s="63">
        <v>5731</v>
      </c>
      <c r="I13663" s="67" t="s">
        <v>157</v>
      </c>
      <c r="J13663" s="63">
        <v>2023</v>
      </c>
      <c r="K13663" s="64">
        <v>1.3401082723905404E-2</v>
      </c>
    </row>
    <row r="13664" spans="1:11" x14ac:dyDescent="0.25">
      <c r="A13664" s="66"/>
      <c r="B13664" t="s">
        <v>467</v>
      </c>
      <c r="C13664" t="s">
        <v>468</v>
      </c>
      <c r="D13664" t="str">
        <f>Clef_répartition[[#This Row],[Code association]]&amp;"_"&amp;Clef_répartition[[#This Row],[Nom association]]</f>
        <v>ARAS Nyon-Rolle_Association régionale pour l'action sociale Nyon-Rolle</v>
      </c>
      <c r="E13664">
        <f>COUNTIFS(D$2:D13664,Clef_répartition[[#This Row],[Code_Nom]],J$2:J13664,Clef_répartition[[#This Row],[Année]])</f>
        <v>31</v>
      </c>
      <c r="F13664">
        <f>IF(Clef_répartition[[#This Row],[Code_Nom]]=D13663,F13663-1,(COUNTIFS(Clef_répartition[Code_Nom],Clef_répartition[[#This Row],[Code_Nom]],Clef_répartition[Année],Clef_répartition[[#This Row],[Année]])))</f>
        <v>17</v>
      </c>
      <c r="G13664" t="str">
        <f>Clef_répartition[[#This Row],[Code_Nom]]&amp;"_"&amp;Clef_répartition[[#This Row],[Nombre]]&amp;"_"&amp;Clef_répartition[[#This Row],[Année]]</f>
        <v>ARAS Nyon-Rolle_Association régionale pour l'action sociale Nyon-Rolle_31_2023</v>
      </c>
      <c r="H13664" s="18">
        <v>5429</v>
      </c>
      <c r="I13664" s="68" t="s">
        <v>162</v>
      </c>
      <c r="J13664" s="18">
        <v>2023</v>
      </c>
      <c r="K13664" s="65">
        <v>5.1381897616107897E-3</v>
      </c>
    </row>
    <row r="13665" spans="1:11" x14ac:dyDescent="0.25">
      <c r="A13665" s="66"/>
      <c r="B13665" t="s">
        <v>467</v>
      </c>
      <c r="C13665" t="s">
        <v>468</v>
      </c>
      <c r="D13665" t="str">
        <f>Clef_répartition[[#This Row],[Code association]]&amp;"_"&amp;Clef_répartition[[#This Row],[Nom association]]</f>
        <v>ARAS Nyon-Rolle_Association régionale pour l'action sociale Nyon-Rolle</v>
      </c>
      <c r="E13665">
        <f>COUNTIFS(D$2:D13665,Clef_répartition[[#This Row],[Code_Nom]],J$2:J13665,Clef_répartition[[#This Row],[Année]])</f>
        <v>32</v>
      </c>
      <c r="F13665">
        <f>IF(Clef_répartition[[#This Row],[Code_Nom]]=D13664,F13664-1,(COUNTIFS(Clef_répartition[Code_Nom],Clef_répartition[[#This Row],[Code_Nom]],Clef_répartition[Année],Clef_répartition[[#This Row],[Année]])))</f>
        <v>16</v>
      </c>
      <c r="G13665" t="str">
        <f>Clef_répartition[[#This Row],[Code_Nom]]&amp;"_"&amp;Clef_répartition[[#This Row],[Nombre]]&amp;"_"&amp;Clef_répartition[[#This Row],[Année]]</f>
        <v>ARAS Nyon-Rolle_Association régionale pour l'action sociale Nyon-Rolle_32_2023</v>
      </c>
      <c r="H13665" s="63">
        <v>5858</v>
      </c>
      <c r="I13665" s="67" t="s">
        <v>165</v>
      </c>
      <c r="J13665" s="63">
        <v>2023</v>
      </c>
      <c r="K13665" s="64">
        <v>5.8695032766644508E-3</v>
      </c>
    </row>
    <row r="13666" spans="1:11" x14ac:dyDescent="0.25">
      <c r="A13666" s="66"/>
      <c r="B13666" t="s">
        <v>467</v>
      </c>
      <c r="C13666" t="s">
        <v>468</v>
      </c>
      <c r="D13666" t="str">
        <f>Clef_répartition[[#This Row],[Code association]]&amp;"_"&amp;Clef_répartition[[#This Row],[Nom association]]</f>
        <v>ARAS Nyon-Rolle_Association régionale pour l'action sociale Nyon-Rolle</v>
      </c>
      <c r="E13666">
        <f>COUNTIFS(D$2:D13666,Clef_répartition[[#This Row],[Code_Nom]],J$2:J13666,Clef_répartition[[#This Row],[Année]])</f>
        <v>33</v>
      </c>
      <c r="F13666">
        <f>IF(Clef_répartition[[#This Row],[Code_Nom]]=D13665,F13665-1,(COUNTIFS(Clef_répartition[Code_Nom],Clef_répartition[[#This Row],[Code_Nom]],Clef_répartition[Année],Clef_répartition[[#This Row],[Année]])))</f>
        <v>15</v>
      </c>
      <c r="G13666" t="str">
        <f>Clef_répartition[[#This Row],[Code_Nom]]&amp;"_"&amp;Clef_répartition[[#This Row],[Nombre]]&amp;"_"&amp;Clef_répartition[[#This Row],[Année]]</f>
        <v>ARAS Nyon-Rolle_Association régionale pour l'action sociale Nyon-Rolle_33_2023</v>
      </c>
      <c r="H13666" s="63">
        <v>5430</v>
      </c>
      <c r="I13666" s="67" t="s">
        <v>171</v>
      </c>
      <c r="J13666" s="63">
        <v>2023</v>
      </c>
      <c r="K13666" s="64">
        <v>4.7392914806724286E-3</v>
      </c>
    </row>
    <row r="13667" spans="1:11" x14ac:dyDescent="0.25">
      <c r="A13667" s="66"/>
      <c r="B13667" t="s">
        <v>467</v>
      </c>
      <c r="C13667" t="s">
        <v>468</v>
      </c>
      <c r="D13667" t="str">
        <f>Clef_répartition[[#This Row],[Code association]]&amp;"_"&amp;Clef_répartition[[#This Row],[Nom association]]</f>
        <v>ARAS Nyon-Rolle_Association régionale pour l'action sociale Nyon-Rolle</v>
      </c>
      <c r="E13667">
        <f>COUNTIFS(D$2:D13667,Clef_répartition[[#This Row],[Code_Nom]],J$2:J13667,Clef_répartition[[#This Row],[Année]])</f>
        <v>34</v>
      </c>
      <c r="F13667">
        <f>IF(Clef_répartition[[#This Row],[Code_Nom]]=D13666,F13666-1,(COUNTIFS(Clef_répartition[Code_Nom],Clef_répartition[[#This Row],[Code_Nom]],Clef_répartition[Année],Clef_répartition[[#This Row],[Année]])))</f>
        <v>14</v>
      </c>
      <c r="G13667" t="str">
        <f>Clef_répartition[[#This Row],[Code_Nom]]&amp;"_"&amp;Clef_répartition[[#This Row],[Nombre]]&amp;"_"&amp;Clef_répartition[[#This Row],[Année]]</f>
        <v>ARAS Nyon-Rolle_Association régionale pour l'action sociale Nyon-Rolle_34_2023</v>
      </c>
      <c r="H13667" s="63">
        <v>5723</v>
      </c>
      <c r="I13667" s="67" t="s">
        <v>176</v>
      </c>
      <c r="J13667" s="63">
        <v>2023</v>
      </c>
      <c r="K13667" s="64">
        <v>2.114160888973312E-2</v>
      </c>
    </row>
    <row r="13668" spans="1:11" x14ac:dyDescent="0.25">
      <c r="A13668" s="66"/>
      <c r="B13668" t="s">
        <v>467</v>
      </c>
      <c r="C13668" t="s">
        <v>468</v>
      </c>
      <c r="D13668" t="str">
        <f>Clef_répartition[[#This Row],[Code association]]&amp;"_"&amp;Clef_répartition[[#This Row],[Nom association]]</f>
        <v>ARAS Nyon-Rolle_Association régionale pour l'action sociale Nyon-Rolle</v>
      </c>
      <c r="E13668">
        <f>COUNTIFS(D$2:D13668,Clef_répartition[[#This Row],[Code_Nom]],J$2:J13668,Clef_répartition[[#This Row],[Année]])</f>
        <v>35</v>
      </c>
      <c r="F13668">
        <f>IF(Clef_répartition[[#This Row],[Code_Nom]]=D13667,F13667-1,(COUNTIFS(Clef_répartition[Code_Nom],Clef_répartition[[#This Row],[Code_Nom]],Clef_répartition[Année],Clef_répartition[[#This Row],[Année]])))</f>
        <v>13</v>
      </c>
      <c r="G13668" t="str">
        <f>Clef_répartition[[#This Row],[Code_Nom]]&amp;"_"&amp;Clef_répartition[[#This Row],[Nombre]]&amp;"_"&amp;Clef_répartition[[#This Row],[Année]]</f>
        <v>ARAS Nyon-Rolle_Association régionale pour l'action sociale Nyon-Rolle_35_2023</v>
      </c>
      <c r="H13668" s="18">
        <v>5859</v>
      </c>
      <c r="I13668" s="68" t="s">
        <v>182</v>
      </c>
      <c r="J13668" s="18">
        <v>2023</v>
      </c>
      <c r="K13668" s="65">
        <v>2.6203818026403269E-2</v>
      </c>
    </row>
    <row r="13669" spans="1:11" x14ac:dyDescent="0.25">
      <c r="A13669" s="66"/>
      <c r="B13669" t="s">
        <v>467</v>
      </c>
      <c r="C13669" t="s">
        <v>468</v>
      </c>
      <c r="D13669" t="str">
        <f>Clef_répartition[[#This Row],[Code association]]&amp;"_"&amp;Clef_répartition[[#This Row],[Nom association]]</f>
        <v>ARAS Nyon-Rolle_Association régionale pour l'action sociale Nyon-Rolle</v>
      </c>
      <c r="E13669">
        <f>COUNTIFS(D$2:D13669,Clef_répartition[[#This Row],[Code_Nom]],J$2:J13669,Clef_répartition[[#This Row],[Année]])</f>
        <v>36</v>
      </c>
      <c r="F13669">
        <f>IF(Clef_répartition[[#This Row],[Code_Nom]]=D13668,F13668-1,(COUNTIFS(Clef_répartition[Code_Nom],Clef_répartition[[#This Row],[Code_Nom]],Clef_répartition[Année],Clef_répartition[[#This Row],[Année]])))</f>
        <v>12</v>
      </c>
      <c r="G13669" t="str">
        <f>Clef_répartition[[#This Row],[Code_Nom]]&amp;"_"&amp;Clef_répartition[[#This Row],[Nombre]]&amp;"_"&amp;Clef_répartition[[#This Row],[Année]]</f>
        <v>ARAS Nyon-Rolle_Association régionale pour l'action sociale Nyon-Rolle_36_2023</v>
      </c>
      <c r="H13669" s="18">
        <v>5724</v>
      </c>
      <c r="I13669" s="68" t="s">
        <v>196</v>
      </c>
      <c r="J13669" s="18">
        <v>2023</v>
      </c>
      <c r="K13669" s="65">
        <v>0.21332510209896477</v>
      </c>
    </row>
    <row r="13670" spans="1:11" x14ac:dyDescent="0.25">
      <c r="A13670" s="66"/>
      <c r="B13670" t="s">
        <v>467</v>
      </c>
      <c r="C13670" t="s">
        <v>468</v>
      </c>
      <c r="D13670" t="str">
        <f>Clef_répartition[[#This Row],[Code association]]&amp;"_"&amp;Clef_répartition[[#This Row],[Nom association]]</f>
        <v>ARAS Nyon-Rolle_Association régionale pour l'action sociale Nyon-Rolle</v>
      </c>
      <c r="E13670">
        <f>COUNTIFS(D$2:D13670,Clef_répartition[[#This Row],[Code_Nom]],J$2:J13670,Clef_répartition[[#This Row],[Année]])</f>
        <v>37</v>
      </c>
      <c r="F13670">
        <f>IF(Clef_répartition[[#This Row],[Code_Nom]]=D13669,F13669-1,(COUNTIFS(Clef_répartition[Code_Nom],Clef_répartition[[#This Row],[Code_Nom]],Clef_répartition[Année],Clef_répartition[[#This Row],[Année]])))</f>
        <v>11</v>
      </c>
      <c r="G13670" t="str">
        <f>Clef_répartition[[#This Row],[Code_Nom]]&amp;"_"&amp;Clef_répartition[[#This Row],[Nombre]]&amp;"_"&amp;Clef_répartition[[#This Row],[Année]]</f>
        <v>ARAS Nyon-Rolle_Association régionale pour l'action sociale Nyon-Rolle_37_2023</v>
      </c>
      <c r="H13670" s="63">
        <v>5860</v>
      </c>
      <c r="I13670" s="67" t="s">
        <v>215</v>
      </c>
      <c r="J13670" s="63">
        <v>2023</v>
      </c>
      <c r="K13670" s="64">
        <v>1.4645265457308388E-2</v>
      </c>
    </row>
    <row r="13671" spans="1:11" x14ac:dyDescent="0.25">
      <c r="A13671" s="66"/>
      <c r="B13671" t="s">
        <v>467</v>
      </c>
      <c r="C13671" t="s">
        <v>468</v>
      </c>
      <c r="D13671" t="str">
        <f>Clef_répartition[[#This Row],[Code association]]&amp;"_"&amp;Clef_répartition[[#This Row],[Nom association]]</f>
        <v>ARAS Nyon-Rolle_Association régionale pour l'action sociale Nyon-Rolle</v>
      </c>
      <c r="E13671">
        <f>COUNTIFS(D$2:D13671,Clef_répartition[[#This Row],[Code_Nom]],J$2:J13671,Clef_répartition[[#This Row],[Année]])</f>
        <v>38</v>
      </c>
      <c r="F13671">
        <f>IF(Clef_répartition[[#This Row],[Code_Nom]]=D13670,F13670-1,(COUNTIFS(Clef_répartition[Code_Nom],Clef_répartition[[#This Row],[Code_Nom]],Clef_répartition[Année],Clef_répartition[[#This Row],[Année]])))</f>
        <v>10</v>
      </c>
      <c r="G13671" t="str">
        <f>Clef_répartition[[#This Row],[Code_Nom]]&amp;"_"&amp;Clef_répartition[[#This Row],[Nombre]]&amp;"_"&amp;Clef_répartition[[#This Row],[Année]]</f>
        <v>ARAS Nyon-Rolle_Association régionale pour l'action sociale Nyon-Rolle_38_2023</v>
      </c>
      <c r="H13671" s="63">
        <v>5725</v>
      </c>
      <c r="I13671" s="67" t="s">
        <v>219</v>
      </c>
      <c r="J13671" s="63">
        <v>2023</v>
      </c>
      <c r="K13671" s="64">
        <v>4.062114160888973E-2</v>
      </c>
    </row>
    <row r="13672" spans="1:11" x14ac:dyDescent="0.25">
      <c r="A13672" s="66"/>
      <c r="B13672" t="s">
        <v>467</v>
      </c>
      <c r="C13672" t="s">
        <v>468</v>
      </c>
      <c r="D13672" t="str">
        <f>Clef_répartition[[#This Row],[Code association]]&amp;"_"&amp;Clef_répartition[[#This Row],[Nom association]]</f>
        <v>ARAS Nyon-Rolle_Association régionale pour l'action sociale Nyon-Rolle</v>
      </c>
      <c r="E13672">
        <f>COUNTIFS(D$2:D13672,Clef_répartition[[#This Row],[Code_Nom]],J$2:J13672,Clef_répartition[[#This Row],[Année]])</f>
        <v>39</v>
      </c>
      <c r="F13672">
        <f>IF(Clef_répartition[[#This Row],[Code_Nom]]=D13671,F13671-1,(COUNTIFS(Clef_répartition[Code_Nom],Clef_répartition[[#This Row],[Code_Nom]],Clef_répartition[Année],Clef_répartition[[#This Row],[Année]])))</f>
        <v>9</v>
      </c>
      <c r="G13672" t="str">
        <f>Clef_répartition[[#This Row],[Code_Nom]]&amp;"_"&amp;Clef_répartition[[#This Row],[Nombre]]&amp;"_"&amp;Clef_répartition[[#This Row],[Année]]</f>
        <v>ARAS Nyon-Rolle_Association régionale pour l'action sociale Nyon-Rolle_39_2023</v>
      </c>
      <c r="H13672" s="18">
        <v>5861</v>
      </c>
      <c r="I13672" s="68" t="s">
        <v>232</v>
      </c>
      <c r="J13672" s="18">
        <v>2023</v>
      </c>
      <c r="K13672" s="65">
        <v>6.0034191281223288E-2</v>
      </c>
    </row>
    <row r="13673" spans="1:11" x14ac:dyDescent="0.25">
      <c r="A13673" s="66"/>
      <c r="B13673" t="s">
        <v>467</v>
      </c>
      <c r="C13673" t="s">
        <v>468</v>
      </c>
      <c r="D13673" t="str">
        <f>Clef_répartition[[#This Row],[Code association]]&amp;"_"&amp;Clef_répartition[[#This Row],[Nom association]]</f>
        <v>ARAS Nyon-Rolle_Association régionale pour l'action sociale Nyon-Rolle</v>
      </c>
      <c r="E13673">
        <f>COUNTIFS(D$2:D13673,Clef_répartition[[#This Row],[Code_Nom]],J$2:J13673,Clef_répartition[[#This Row],[Année]])</f>
        <v>40</v>
      </c>
      <c r="F13673">
        <f>IF(Clef_répartition[[#This Row],[Code_Nom]]=D13672,F13672-1,(COUNTIFS(Clef_répartition[Code_Nom],Clef_répartition[[#This Row],[Code_Nom]],Clef_répartition[Année],Clef_répartition[[#This Row],[Année]])))</f>
        <v>8</v>
      </c>
      <c r="G13673" t="str">
        <f>Clef_répartition[[#This Row],[Code_Nom]]&amp;"_"&amp;Clef_répartition[[#This Row],[Nombre]]&amp;"_"&amp;Clef_répartition[[#This Row],[Année]]</f>
        <v>ARAS Nyon-Rolle_Association régionale pour l'action sociale Nyon-Rolle_40_2023</v>
      </c>
      <c r="H13673" s="63">
        <v>5727</v>
      </c>
      <c r="I13673" s="67" t="s">
        <v>243</v>
      </c>
      <c r="J13673" s="63">
        <v>2023</v>
      </c>
      <c r="K13673" s="64">
        <v>2.6460252635577927E-2</v>
      </c>
    </row>
    <row r="13674" spans="1:11" x14ac:dyDescent="0.25">
      <c r="A13674" s="66"/>
      <c r="B13674" t="s">
        <v>467</v>
      </c>
      <c r="C13674" t="s">
        <v>468</v>
      </c>
      <c r="D13674" t="str">
        <f>Clef_répartition[[#This Row],[Code association]]&amp;"_"&amp;Clef_répartition[[#This Row],[Nom association]]</f>
        <v>ARAS Nyon-Rolle_Association régionale pour l'action sociale Nyon-Rolle</v>
      </c>
      <c r="E13674">
        <f>COUNTIFS(D$2:D13674,Clef_répartition[[#This Row],[Code_Nom]],J$2:J13674,Clef_répartition[[#This Row],[Année]])</f>
        <v>41</v>
      </c>
      <c r="F13674">
        <f>IF(Clef_répartition[[#This Row],[Code_Nom]]=D13673,F13673-1,(COUNTIFS(Clef_répartition[Code_Nom],Clef_répartition[[#This Row],[Code_Nom]],Clef_répartition[Année],Clef_répartition[[#This Row],[Année]])))</f>
        <v>7</v>
      </c>
      <c r="G13674" t="str">
        <f>Clef_répartition[[#This Row],[Code_Nom]]&amp;"_"&amp;Clef_répartition[[#This Row],[Nombre]]&amp;"_"&amp;Clef_répartition[[#This Row],[Année]]</f>
        <v>ARAS Nyon-Rolle_Association régionale pour l'action sociale Nyon-Rolle_41_2023</v>
      </c>
      <c r="H13674" s="18">
        <v>5434</v>
      </c>
      <c r="I13674" s="68" t="s">
        <v>244</v>
      </c>
      <c r="J13674" s="18">
        <v>2023</v>
      </c>
      <c r="K13674" s="65">
        <v>1.0152911007693038E-2</v>
      </c>
    </row>
    <row r="13675" spans="1:11" x14ac:dyDescent="0.25">
      <c r="A13675" s="66"/>
      <c r="B13675" t="s">
        <v>467</v>
      </c>
      <c r="C13675" t="s">
        <v>468</v>
      </c>
      <c r="D13675" t="str">
        <f>Clef_répartition[[#This Row],[Code association]]&amp;"_"&amp;Clef_répartition[[#This Row],[Nom association]]</f>
        <v>ARAS Nyon-Rolle_Association régionale pour l'action sociale Nyon-Rolle</v>
      </c>
      <c r="E13675">
        <f>COUNTIFS(D$2:D13675,Clef_répartition[[#This Row],[Code_Nom]],J$2:J13675,Clef_répartition[[#This Row],[Année]])</f>
        <v>42</v>
      </c>
      <c r="F13675">
        <f>IF(Clef_répartition[[#This Row],[Code_Nom]]=D13674,F13674-1,(COUNTIFS(Clef_répartition[Code_Nom],Clef_répartition[[#This Row],[Code_Nom]],Clef_répartition[Année],Clef_répartition[[#This Row],[Année]])))</f>
        <v>6</v>
      </c>
      <c r="G13675" t="str">
        <f>Clef_répartition[[#This Row],[Code_Nom]]&amp;"_"&amp;Clef_répartition[[#This Row],[Nombre]]&amp;"_"&amp;Clef_répartition[[#This Row],[Année]]</f>
        <v>ARAS Nyon-Rolle_Association régionale pour l'action sociale Nyon-Rolle_42_2023</v>
      </c>
      <c r="H13675" s="18">
        <v>5728</v>
      </c>
      <c r="I13675" s="68" t="s">
        <v>255</v>
      </c>
      <c r="J13675" s="18">
        <v>2023</v>
      </c>
      <c r="K13675" s="65">
        <v>5.5370880425491499E-3</v>
      </c>
    </row>
    <row r="13676" spans="1:11" x14ac:dyDescent="0.25">
      <c r="A13676" s="66"/>
      <c r="B13676" t="s">
        <v>467</v>
      </c>
      <c r="C13676" t="s">
        <v>468</v>
      </c>
      <c r="D13676" t="str">
        <f>Clef_répartition[[#This Row],[Code association]]&amp;"_"&amp;Clef_répartition[[#This Row],[Nom association]]</f>
        <v>ARAS Nyon-Rolle_Association régionale pour l'action sociale Nyon-Rolle</v>
      </c>
      <c r="E13676">
        <f>COUNTIFS(D$2:D13676,Clef_répartition[[#This Row],[Code_Nom]],J$2:J13676,Clef_répartition[[#This Row],[Année]])</f>
        <v>43</v>
      </c>
      <c r="F13676">
        <f>IF(Clef_répartition[[#This Row],[Code_Nom]]=D13675,F13675-1,(COUNTIFS(Clef_répartition[Code_Nom],Clef_répartition[[#This Row],[Code_Nom]],Clef_répartition[Année],Clef_répartition[[#This Row],[Année]])))</f>
        <v>5</v>
      </c>
      <c r="G13676" t="str">
        <f>Clef_répartition[[#This Row],[Code_Nom]]&amp;"_"&amp;Clef_répartition[[#This Row],[Nombre]]&amp;"_"&amp;Clef_répartition[[#This Row],[Année]]</f>
        <v>ARAS Nyon-Rolle_Association régionale pour l'action sociale Nyon-Rolle_43_2023</v>
      </c>
      <c r="H13676" s="63">
        <v>5729</v>
      </c>
      <c r="I13676" s="67" t="s">
        <v>261</v>
      </c>
      <c r="J13676" s="63">
        <v>2023</v>
      </c>
      <c r="K13676" s="64">
        <v>1.6335834362237629E-2</v>
      </c>
    </row>
    <row r="13677" spans="1:11" x14ac:dyDescent="0.25">
      <c r="A13677" s="66"/>
      <c r="B13677" t="s">
        <v>467</v>
      </c>
      <c r="C13677" t="s">
        <v>468</v>
      </c>
      <c r="D13677" t="str">
        <f>Clef_répartition[[#This Row],[Code association]]&amp;"_"&amp;Clef_répartition[[#This Row],[Nom association]]</f>
        <v>ARAS Nyon-Rolle_Association régionale pour l'action sociale Nyon-Rolle</v>
      </c>
      <c r="E13677">
        <f>COUNTIFS(D$2:D13677,Clef_répartition[[#This Row],[Code_Nom]],J$2:J13677,Clef_répartition[[#This Row],[Année]])</f>
        <v>44</v>
      </c>
      <c r="F13677">
        <f>IF(Clef_répartition[[#This Row],[Code_Nom]]=D13676,F13676-1,(COUNTIFS(Clef_répartition[Code_Nom],Clef_répartition[[#This Row],[Code_Nom]],Clef_répartition[Année],Clef_répartition[[#This Row],[Année]])))</f>
        <v>4</v>
      </c>
      <c r="G13677" t="str">
        <f>Clef_répartition[[#This Row],[Code_Nom]]&amp;"_"&amp;Clef_répartition[[#This Row],[Nombre]]&amp;"_"&amp;Clef_répartition[[#This Row],[Année]]</f>
        <v>ARAS Nyon-Rolle_Association régionale pour l'action sociale Nyon-Rolle_44_2023</v>
      </c>
      <c r="H13677" s="63">
        <v>5862</v>
      </c>
      <c r="I13677" s="67" t="s">
        <v>262</v>
      </c>
      <c r="J13677" s="63">
        <v>2023</v>
      </c>
      <c r="K13677" s="64">
        <v>2.3648969512774245E-3</v>
      </c>
    </row>
    <row r="13678" spans="1:11" x14ac:dyDescent="0.25">
      <c r="A13678" s="66"/>
      <c r="B13678" t="s">
        <v>467</v>
      </c>
      <c r="C13678" t="s">
        <v>468</v>
      </c>
      <c r="D13678" t="str">
        <f>Clef_répartition[[#This Row],[Code association]]&amp;"_"&amp;Clef_répartition[[#This Row],[Nom association]]</f>
        <v>ARAS Nyon-Rolle_Association régionale pour l'action sociale Nyon-Rolle</v>
      </c>
      <c r="E13678">
        <f>COUNTIFS(D$2:D13678,Clef_répartition[[#This Row],[Code_Nom]],J$2:J13678,Clef_répartition[[#This Row],[Année]])</f>
        <v>45</v>
      </c>
      <c r="F13678">
        <f>IF(Clef_répartition[[#This Row],[Code_Nom]]=D13677,F13677-1,(COUNTIFS(Clef_répartition[Code_Nom],Clef_répartition[[#This Row],[Code_Nom]],Clef_répartition[Année],Clef_répartition[[#This Row],[Année]])))</f>
        <v>3</v>
      </c>
      <c r="G13678" t="str">
        <f>Clef_répartition[[#This Row],[Code_Nom]]&amp;"_"&amp;Clef_répartition[[#This Row],[Nombre]]&amp;"_"&amp;Clef_répartition[[#This Row],[Année]]</f>
        <v>ARAS Nyon-Rolle_Association régionale pour l'action sociale Nyon-Rolle_45_2023</v>
      </c>
      <c r="H13678" s="18">
        <v>5730</v>
      </c>
      <c r="I13678" s="68" t="s">
        <v>265</v>
      </c>
      <c r="J13678" s="18">
        <v>2023</v>
      </c>
      <c r="K13678" s="65">
        <v>1.3553043973786684E-2</v>
      </c>
    </row>
    <row r="13679" spans="1:11" x14ac:dyDescent="0.25">
      <c r="A13679" s="66"/>
      <c r="B13679" t="s">
        <v>467</v>
      </c>
      <c r="C13679" t="s">
        <v>468</v>
      </c>
      <c r="D13679" t="str">
        <f>Clef_répartition[[#This Row],[Code association]]&amp;"_"&amp;Clef_répartition[[#This Row],[Nom association]]</f>
        <v>ARAS Nyon-Rolle_Association régionale pour l'action sociale Nyon-Rolle</v>
      </c>
      <c r="E13679">
        <f>COUNTIFS(D$2:D13679,Clef_répartition[[#This Row],[Code_Nom]],J$2:J13679,Clef_répartition[[#This Row],[Année]])</f>
        <v>46</v>
      </c>
      <c r="F13679">
        <f>IF(Clef_répartition[[#This Row],[Code_Nom]]=D13678,F13678-1,(COUNTIFS(Clef_répartition[Code_Nom],Clef_répartition[[#This Row],[Code_Nom]],Clef_répartition[Année],Clef_répartition[[#This Row],[Année]])))</f>
        <v>2</v>
      </c>
      <c r="G13679" t="str">
        <f>Clef_répartition[[#This Row],[Code_Nom]]&amp;"_"&amp;Clef_répartition[[#This Row],[Nombre]]&amp;"_"&amp;Clef_répartition[[#This Row],[Année]]</f>
        <v>ARAS Nyon-Rolle_Association régionale pour l'action sociale Nyon-Rolle_46_2023</v>
      </c>
      <c r="H13679" s="18">
        <v>5732</v>
      </c>
      <c r="I13679" s="68" t="s">
        <v>279</v>
      </c>
      <c r="J13679" s="18">
        <v>2023</v>
      </c>
      <c r="K13679" s="65">
        <v>1.101719061639282E-2</v>
      </c>
    </row>
    <row r="13680" spans="1:11" x14ac:dyDescent="0.25">
      <c r="A13680" s="66"/>
      <c r="B13680" t="s">
        <v>467</v>
      </c>
      <c r="C13680" t="s">
        <v>468</v>
      </c>
      <c r="D13680" t="str">
        <f>Clef_répartition[[#This Row],[Code association]]&amp;"_"&amp;Clef_répartition[[#This Row],[Nom association]]</f>
        <v>ARAS Nyon-Rolle_Association régionale pour l'action sociale Nyon-Rolle</v>
      </c>
      <c r="E13680">
        <f>COUNTIFS(D$2:D13680,Clef_répartition[[#This Row],[Code_Nom]],J$2:J13680,Clef_répartition[[#This Row],[Année]])</f>
        <v>47</v>
      </c>
      <c r="F13680">
        <f>IF(Clef_répartition[[#This Row],[Code_Nom]]=D13679,F13679-1,(COUNTIFS(Clef_répartition[Code_Nom],Clef_répartition[[#This Row],[Code_Nom]],Clef_répartition[Année],Clef_répartition[[#This Row],[Année]])))</f>
        <v>1</v>
      </c>
      <c r="G13680" t="str">
        <f>Clef_répartition[[#This Row],[Code_Nom]]&amp;"_"&amp;Clef_répartition[[#This Row],[Nombre]]&amp;"_"&amp;Clef_répartition[[#This Row],[Année]]</f>
        <v>ARAS Nyon-Rolle_Association régionale pour l'action sociale Nyon-Rolle_47_2023</v>
      </c>
      <c r="H13680" s="18">
        <v>5863</v>
      </c>
      <c r="I13680" s="68" t="s">
        <v>287</v>
      </c>
      <c r="J13680" s="18">
        <v>2023</v>
      </c>
      <c r="K13680" s="65">
        <v>3.5900845284452467E-3</v>
      </c>
    </row>
    <row r="13681" spans="1:11" x14ac:dyDescent="0.25">
      <c r="A13681" s="66"/>
      <c r="B13681" t="s">
        <v>540</v>
      </c>
      <c r="C13681" t="s">
        <v>541</v>
      </c>
      <c r="D13681" t="str">
        <f>Clef_répartition[[#This Row],[Code association]]&amp;"_"&amp;Clef_répartition[[#This Row],[Nom association]]</f>
        <v>ARAS Riviera PdE_Association Régionale d’Action Sociale Riviera Pays-d'Enhaut</v>
      </c>
      <c r="E13681">
        <f>COUNTIFS(D$2:D13681,Clef_répartition[[#This Row],[Code_Nom]],J$2:J13681,Clef_répartition[[#This Row],[Année]])</f>
        <v>1</v>
      </c>
      <c r="F13681">
        <f>IF(Clef_répartition[[#This Row],[Code_Nom]]=D13680,F13680-1,(COUNTIFS(Clef_répartition[Code_Nom],Clef_répartition[[#This Row],[Code_Nom]],Clef_répartition[Année],Clef_répartition[[#This Row],[Année]])))</f>
        <v>13</v>
      </c>
      <c r="G13681" t="str">
        <f>Clef_répartition[[#This Row],[Code_Nom]]&amp;"_"&amp;Clef_répartition[[#This Row],[Nombre]]&amp;"_"&amp;Clef_répartition[[#This Row],[Année]]</f>
        <v>ARAS Riviera PdE_Association Régionale d’Action Sociale Riviera Pays-d'Enhaut_1_2023</v>
      </c>
      <c r="H13681" s="63">
        <v>5892</v>
      </c>
      <c r="I13681" s="67" t="s">
        <v>25</v>
      </c>
      <c r="J13681" s="63">
        <v>2023</v>
      </c>
      <c r="K13681" s="64">
        <v>0.13738282380708514</v>
      </c>
    </row>
    <row r="13682" spans="1:11" x14ac:dyDescent="0.25">
      <c r="A13682" s="66"/>
      <c r="B13682" t="s">
        <v>540</v>
      </c>
      <c r="C13682" t="s">
        <v>541</v>
      </c>
      <c r="D13682" t="str">
        <f>Clef_répartition[[#This Row],[Code association]]&amp;"_"&amp;Clef_répartition[[#This Row],[Nom association]]</f>
        <v>ARAS Riviera PdE_Association Régionale d’Action Sociale Riviera Pays-d'Enhaut</v>
      </c>
      <c r="E13682">
        <f>COUNTIFS(D$2:D13682,Clef_répartition[[#This Row],[Code_Nom]],J$2:J13682,Clef_répartition[[#This Row],[Année]])</f>
        <v>2</v>
      </c>
      <c r="F13682">
        <f>IF(Clef_répartition[[#This Row],[Code_Nom]]=D13681,F13681-1,(COUNTIFS(Clef_répartition[Code_Nom],Clef_répartition[[#This Row],[Code_Nom]],Clef_répartition[Année],Clef_répartition[[#This Row],[Année]])))</f>
        <v>12</v>
      </c>
      <c r="G13682" t="str">
        <f>Clef_répartition[[#This Row],[Code_Nom]]&amp;"_"&amp;Clef_répartition[[#This Row],[Nombre]]&amp;"_"&amp;Clef_répartition[[#This Row],[Année]]</f>
        <v>ARAS Riviera PdE_Association Régionale d’Action Sociale Riviera Pays-d'Enhaut_2_2023</v>
      </c>
      <c r="H13682" s="63">
        <v>5882</v>
      </c>
      <c r="I13682" s="67" t="s">
        <v>50</v>
      </c>
      <c r="J13682" s="63">
        <v>2023</v>
      </c>
      <c r="K13682" s="64">
        <v>3.6104740486740443E-2</v>
      </c>
    </row>
    <row r="13683" spans="1:11" x14ac:dyDescent="0.25">
      <c r="A13683" s="66"/>
      <c r="B13683" t="s">
        <v>540</v>
      </c>
      <c r="C13683" t="s">
        <v>541</v>
      </c>
      <c r="D13683" t="str">
        <f>Clef_répartition[[#This Row],[Code association]]&amp;"_"&amp;Clef_répartition[[#This Row],[Nom association]]</f>
        <v>ARAS Riviera PdE_Association Régionale d’Action Sociale Riviera Pays-d'Enhaut</v>
      </c>
      <c r="E13683">
        <f>COUNTIFS(D$2:D13683,Clef_répartition[[#This Row],[Code_Nom]],J$2:J13683,Clef_répartition[[#This Row],[Année]])</f>
        <v>3</v>
      </c>
      <c r="F13683">
        <f>IF(Clef_répartition[[#This Row],[Code_Nom]]=D13682,F13682-1,(COUNTIFS(Clef_répartition[Code_Nom],Clef_répartition[[#This Row],[Code_Nom]],Clef_répartition[Année],Clef_répartition[[#This Row],[Année]])))</f>
        <v>11</v>
      </c>
      <c r="G13683" t="str">
        <f>Clef_répartition[[#This Row],[Code_Nom]]&amp;"_"&amp;Clef_répartition[[#This Row],[Nombre]]&amp;"_"&amp;Clef_répartition[[#This Row],[Année]]</f>
        <v>ARAS Riviera PdE_Association Régionale d’Action Sociale Riviera Pays-d'Enhaut_3_2023</v>
      </c>
      <c r="H13683" s="63">
        <v>5601</v>
      </c>
      <c r="I13683" s="67" t="s">
        <v>66</v>
      </c>
      <c r="J13683" s="63">
        <v>2023</v>
      </c>
      <c r="K13683" s="64">
        <v>2.4826879828995119E-2</v>
      </c>
    </row>
    <row r="13684" spans="1:11" x14ac:dyDescent="0.25">
      <c r="A13684" s="66"/>
      <c r="B13684" t="s">
        <v>540</v>
      </c>
      <c r="C13684" t="s">
        <v>541</v>
      </c>
      <c r="D13684" t="str">
        <f>Clef_répartition[[#This Row],[Code association]]&amp;"_"&amp;Clef_répartition[[#This Row],[Nom association]]</f>
        <v>ARAS Riviera PdE_Association Régionale d’Action Sociale Riviera Pays-d'Enhaut</v>
      </c>
      <c r="E13684">
        <f>COUNTIFS(D$2:D13684,Clef_répartition[[#This Row],[Code_Nom]],J$2:J13684,Clef_répartition[[#This Row],[Année]])</f>
        <v>4</v>
      </c>
      <c r="F13684">
        <f>IF(Clef_répartition[[#This Row],[Code_Nom]]=D13683,F13683-1,(COUNTIFS(Clef_répartition[Code_Nom],Clef_répartition[[#This Row],[Code_Nom]],Clef_répartition[Année],Clef_répartition[[#This Row],[Année]])))</f>
        <v>10</v>
      </c>
      <c r="G13684" t="str">
        <f>Clef_répartition[[#This Row],[Code_Nom]]&amp;"_"&amp;Clef_répartition[[#This Row],[Nombre]]&amp;"_"&amp;Clef_répartition[[#This Row],[Année]]</f>
        <v>ARAS Riviera PdE_Association Régionale d’Action Sociale Riviera Pays-d'Enhaut_4_2023</v>
      </c>
      <c r="H13684" s="18">
        <v>5883</v>
      </c>
      <c r="I13684" s="68" t="s">
        <v>77</v>
      </c>
      <c r="J13684" s="18">
        <v>2023</v>
      </c>
      <c r="K13684" s="65">
        <v>2.6040390995524479E-2</v>
      </c>
    </row>
    <row r="13685" spans="1:11" x14ac:dyDescent="0.25">
      <c r="A13685" s="66"/>
      <c r="B13685" t="s">
        <v>540</v>
      </c>
      <c r="C13685" t="s">
        <v>541</v>
      </c>
      <c r="D13685" t="str">
        <f>Clef_répartition[[#This Row],[Code association]]&amp;"_"&amp;Clef_répartition[[#This Row],[Nom association]]</f>
        <v>ARAS Riviera PdE_Association Régionale d’Action Sociale Riviera Pays-d'Enhaut</v>
      </c>
      <c r="E13685">
        <f>COUNTIFS(D$2:D13685,Clef_répartition[[#This Row],[Code_Nom]],J$2:J13685,Clef_répartition[[#This Row],[Année]])</f>
        <v>5</v>
      </c>
      <c r="F13685">
        <f>IF(Clef_répartition[[#This Row],[Code_Nom]]=D13684,F13684-1,(COUNTIFS(Clef_répartition[Code_Nom],Clef_répartition[[#This Row],[Code_Nom]],Clef_répartition[Année],Clef_répartition[[#This Row],[Année]])))</f>
        <v>9</v>
      </c>
      <c r="G13685" t="str">
        <f>Clef_répartition[[#This Row],[Code_Nom]]&amp;"_"&amp;Clef_répartition[[#This Row],[Nombre]]&amp;"_"&amp;Clef_répartition[[#This Row],[Année]]</f>
        <v>ARAS Riviera PdE_Association Régionale d’Action Sociale Riviera Pays-d'Enhaut_5_2023</v>
      </c>
      <c r="H13685" s="63">
        <v>5884</v>
      </c>
      <c r="I13685" s="67" t="s">
        <v>78</v>
      </c>
      <c r="J13685" s="63">
        <v>2023</v>
      </c>
      <c r="K13685" s="64">
        <v>3.817550266081806E-2</v>
      </c>
    </row>
    <row r="13686" spans="1:11" x14ac:dyDescent="0.25">
      <c r="A13686" s="66"/>
      <c r="B13686" t="s">
        <v>540</v>
      </c>
      <c r="C13686" t="s">
        <v>541</v>
      </c>
      <c r="D13686" t="str">
        <f>Clef_répartition[[#This Row],[Code association]]&amp;"_"&amp;Clef_répartition[[#This Row],[Nom association]]</f>
        <v>ARAS Riviera PdE_Association Régionale d’Action Sociale Riviera Pays-d'Enhaut</v>
      </c>
      <c r="E13686">
        <f>COUNTIFS(D$2:D13686,Clef_répartition[[#This Row],[Code_Nom]],J$2:J13686,Clef_répartition[[#This Row],[Année]])</f>
        <v>6</v>
      </c>
      <c r="F13686">
        <f>IF(Clef_répartition[[#This Row],[Code_Nom]]=D13685,F13685-1,(COUNTIFS(Clef_répartition[Code_Nom],Clef_répartition[[#This Row],[Code_Nom]],Clef_répartition[Année],Clef_répartition[[#This Row],[Année]])))</f>
        <v>8</v>
      </c>
      <c r="G13686" t="str">
        <f>Clef_répartition[[#This Row],[Code_Nom]]&amp;"_"&amp;Clef_répartition[[#This Row],[Nombre]]&amp;"_"&amp;Clef_répartition[[#This Row],[Année]]</f>
        <v>ARAS Riviera PdE_Association Régionale d’Action Sociale Riviera Pays-d'Enhaut_6_2023</v>
      </c>
      <c r="H13686" s="18">
        <v>5885</v>
      </c>
      <c r="I13686" s="68" t="s">
        <v>138</v>
      </c>
      <c r="J13686" s="18">
        <v>2023</v>
      </c>
      <c r="K13686" s="65">
        <v>2.1353343278929439E-2</v>
      </c>
    </row>
    <row r="13687" spans="1:11" x14ac:dyDescent="0.25">
      <c r="A13687" s="66"/>
      <c r="B13687" t="s">
        <v>540</v>
      </c>
      <c r="C13687" t="s">
        <v>541</v>
      </c>
      <c r="D13687" t="str">
        <f>Clef_répartition[[#This Row],[Code association]]&amp;"_"&amp;Clef_répartition[[#This Row],[Nom association]]</f>
        <v>ARAS Riviera PdE_Association Régionale d’Action Sociale Riviera Pays-d'Enhaut</v>
      </c>
      <c r="E13687">
        <f>COUNTIFS(D$2:D13687,Clef_répartition[[#This Row],[Code_Nom]],J$2:J13687,Clef_répartition[[#This Row],[Année]])</f>
        <v>7</v>
      </c>
      <c r="F13687">
        <f>IF(Clef_répartition[[#This Row],[Code_Nom]]=D13686,F13686-1,(COUNTIFS(Clef_répartition[Code_Nom],Clef_répartition[[#This Row],[Code_Nom]],Clef_répartition[Année],Clef_répartition[[#This Row],[Année]])))</f>
        <v>7</v>
      </c>
      <c r="G13687" t="str">
        <f>Clef_répartition[[#This Row],[Code_Nom]]&amp;"_"&amp;Clef_répartition[[#This Row],[Nombre]]&amp;"_"&amp;Clef_répartition[[#This Row],[Année]]</f>
        <v>ARAS Riviera PdE_Association Régionale d’Action Sociale Riviera Pays-d'Enhaut_7_2023</v>
      </c>
      <c r="H13687" s="18">
        <v>5889</v>
      </c>
      <c r="I13687" s="68" t="s">
        <v>150</v>
      </c>
      <c r="J13687" s="18">
        <v>2023</v>
      </c>
      <c r="K13687" s="65">
        <v>0.14033310324864731</v>
      </c>
    </row>
    <row r="13688" spans="1:11" x14ac:dyDescent="0.25">
      <c r="A13688" s="66"/>
      <c r="B13688" t="s">
        <v>540</v>
      </c>
      <c r="C13688" t="s">
        <v>541</v>
      </c>
      <c r="D13688" t="str">
        <f>Clef_répartition[[#This Row],[Code association]]&amp;"_"&amp;Clef_répartition[[#This Row],[Nom association]]</f>
        <v>ARAS Riviera PdE_Association Régionale d’Action Sociale Riviera Pays-d'Enhaut</v>
      </c>
      <c r="E13688">
        <f>COUNTIFS(D$2:D13688,Clef_répartition[[#This Row],[Code_Nom]],J$2:J13688,Clef_répartition[[#This Row],[Année]])</f>
        <v>8</v>
      </c>
      <c r="F13688">
        <f>IF(Clef_répartition[[#This Row],[Code_Nom]]=D13687,F13687-1,(COUNTIFS(Clef_répartition[Code_Nom],Clef_répartition[[#This Row],[Code_Nom]],Clef_répartition[Année],Clef_répartition[[#This Row],[Année]])))</f>
        <v>6</v>
      </c>
      <c r="G13688" t="str">
        <f>Clef_répartition[[#This Row],[Code_Nom]]&amp;"_"&amp;Clef_répartition[[#This Row],[Nombre]]&amp;"_"&amp;Clef_répartition[[#This Row],[Année]]</f>
        <v>ARAS Riviera PdE_Association Régionale d’Action Sociale Riviera Pays-d'Enhaut_8_2023</v>
      </c>
      <c r="H13688" s="63">
        <v>5886</v>
      </c>
      <c r="I13688" s="67" t="s">
        <v>188</v>
      </c>
      <c r="J13688" s="63">
        <v>2023</v>
      </c>
      <c r="K13688" s="64">
        <v>0.29877980895548972</v>
      </c>
    </row>
    <row r="13689" spans="1:11" x14ac:dyDescent="0.25">
      <c r="A13689" s="66"/>
      <c r="B13689" t="s">
        <v>540</v>
      </c>
      <c r="C13689" t="s">
        <v>541</v>
      </c>
      <c r="D13689" t="str">
        <f>Clef_répartition[[#This Row],[Code association]]&amp;"_"&amp;Clef_répartition[[#This Row],[Nom association]]</f>
        <v>ARAS Riviera PdE_Association Régionale d’Action Sociale Riviera Pays-d'Enhaut</v>
      </c>
      <c r="E13689">
        <f>COUNTIFS(D$2:D13689,Clef_répartition[[#This Row],[Code_Nom]],J$2:J13689,Clef_répartition[[#This Row],[Année]])</f>
        <v>9</v>
      </c>
      <c r="F13689">
        <f>IF(Clef_répartition[[#This Row],[Code_Nom]]=D13688,F13688-1,(COUNTIFS(Clef_répartition[Code_Nom],Clef_répartition[[#This Row],[Code_Nom]],Clef_répartition[Année],Clef_répartition[[#This Row],[Année]])))</f>
        <v>5</v>
      </c>
      <c r="G13689" t="str">
        <f>Clef_répartition[[#This Row],[Code_Nom]]&amp;"_"&amp;Clef_répartition[[#This Row],[Nombre]]&amp;"_"&amp;Clef_répartition[[#This Row],[Année]]</f>
        <v>ARAS Riviera PdE_Association Régionale d’Action Sociale Riviera Pays-d'Enhaut_9_2023</v>
      </c>
      <c r="H13689" s="18">
        <v>5607</v>
      </c>
      <c r="I13689" s="68" t="s">
        <v>225</v>
      </c>
      <c r="J13689" s="18">
        <v>2023</v>
      </c>
      <c r="K13689" s="65">
        <v>3.3532987464095658E-2</v>
      </c>
    </row>
    <row r="13690" spans="1:11" x14ac:dyDescent="0.25">
      <c r="A13690" s="66"/>
      <c r="B13690" t="s">
        <v>540</v>
      </c>
      <c r="C13690" t="s">
        <v>541</v>
      </c>
      <c r="D13690" t="str">
        <f>Clef_répartition[[#This Row],[Code association]]&amp;"_"&amp;Clef_répartition[[#This Row],[Nom association]]</f>
        <v>ARAS Riviera PdE_Association Régionale d’Action Sociale Riviera Pays-d'Enhaut</v>
      </c>
      <c r="E13690">
        <f>COUNTIFS(D$2:D13690,Clef_répartition[[#This Row],[Code_Nom]],J$2:J13690,Clef_répartition[[#This Row],[Année]])</f>
        <v>10</v>
      </c>
      <c r="F13690">
        <f>IF(Clef_répartition[[#This Row],[Code_Nom]]=D13689,F13689-1,(COUNTIFS(Clef_répartition[Code_Nom],Clef_répartition[[#This Row],[Code_Nom]],Clef_répartition[Année],Clef_répartition[[#This Row],[Année]])))</f>
        <v>4</v>
      </c>
      <c r="G13690" t="str">
        <f>Clef_répartition[[#This Row],[Code_Nom]]&amp;"_"&amp;Clef_répartition[[#This Row],[Nombre]]&amp;"_"&amp;Clef_répartition[[#This Row],[Année]]</f>
        <v>ARAS Riviera PdE_Association Régionale d’Action Sociale Riviera Pays-d'Enhaut_10_2023</v>
      </c>
      <c r="H13690" s="63">
        <v>5609</v>
      </c>
      <c r="I13690" s="67" t="s">
        <v>230</v>
      </c>
      <c r="J13690" s="63">
        <v>2023</v>
      </c>
      <c r="K13690" s="64">
        <v>3.629400369619915E-3</v>
      </c>
    </row>
    <row r="13691" spans="1:11" x14ac:dyDescent="0.25">
      <c r="A13691" s="66"/>
      <c r="B13691" t="s">
        <v>540</v>
      </c>
      <c r="C13691" t="s">
        <v>541</v>
      </c>
      <c r="D13691" t="str">
        <f>Clef_répartition[[#This Row],[Code association]]&amp;"_"&amp;Clef_répartition[[#This Row],[Nom association]]</f>
        <v>ARAS Riviera PdE_Association Régionale d’Action Sociale Riviera Pays-d'Enhaut</v>
      </c>
      <c r="E13691">
        <f>COUNTIFS(D$2:D13691,Clef_répartition[[#This Row],[Code_Nom]],J$2:J13691,Clef_répartition[[#This Row],[Année]])</f>
        <v>11</v>
      </c>
      <c r="F13691">
        <f>IF(Clef_répartition[[#This Row],[Code_Nom]]=D13690,F13690-1,(COUNTIFS(Clef_répartition[Code_Nom],Clef_répartition[[#This Row],[Code_Nom]],Clef_répartition[Année],Clef_répartition[[#This Row],[Année]])))</f>
        <v>3</v>
      </c>
      <c r="G13691" t="str">
        <f>Clef_répartition[[#This Row],[Code_Nom]]&amp;"_"&amp;Clef_répartition[[#This Row],[Nombre]]&amp;"_"&amp;Clef_répartition[[#This Row],[Année]]</f>
        <v>ARAS Riviera PdE_Association Régionale d’Action Sociale Riviera Pays-d'Enhaut_11_2023</v>
      </c>
      <c r="H13691" s="18">
        <v>5610</v>
      </c>
      <c r="I13691" s="68" t="s">
        <v>256</v>
      </c>
      <c r="J13691" s="18">
        <v>2023</v>
      </c>
      <c r="K13691" s="65">
        <v>4.3530538175502662E-3</v>
      </c>
    </row>
    <row r="13692" spans="1:11" x14ac:dyDescent="0.25">
      <c r="A13692" s="66"/>
      <c r="B13692" t="s">
        <v>540</v>
      </c>
      <c r="C13692" t="s">
        <v>541</v>
      </c>
      <c r="D13692" t="str">
        <f>Clef_répartition[[#This Row],[Code association]]&amp;"_"&amp;Clef_répartition[[#This Row],[Nom association]]</f>
        <v>ARAS Riviera PdE_Association Régionale d’Action Sociale Riviera Pays-d'Enhaut</v>
      </c>
      <c r="E13692">
        <f>COUNTIFS(D$2:D13692,Clef_répartition[[#This Row],[Code_Nom]],J$2:J13692,Clef_répartition[[#This Row],[Année]])</f>
        <v>12</v>
      </c>
      <c r="F13692">
        <f>IF(Clef_répartition[[#This Row],[Code_Nom]]=D13691,F13691-1,(COUNTIFS(Clef_répartition[Code_Nom],Clef_répartition[[#This Row],[Code_Nom]],Clef_répartition[Année],Clef_répartition[[#This Row],[Année]])))</f>
        <v>2</v>
      </c>
      <c r="G13692" t="str">
        <f>Clef_répartition[[#This Row],[Code_Nom]]&amp;"_"&amp;Clef_répartition[[#This Row],[Nombre]]&amp;"_"&amp;Clef_répartition[[#This Row],[Année]]</f>
        <v>ARAS Riviera PdE_Association Régionale d’Action Sociale Riviera Pays-d'Enhaut_12_2023</v>
      </c>
      <c r="H13692" s="63">
        <v>5890</v>
      </c>
      <c r="I13692" s="67" t="s">
        <v>277</v>
      </c>
      <c r="J13692" s="63">
        <v>2023</v>
      </c>
      <c r="K13692" s="64">
        <v>0.22438823450824968</v>
      </c>
    </row>
    <row r="13693" spans="1:11" x14ac:dyDescent="0.25">
      <c r="A13693" s="66"/>
      <c r="B13693" t="s">
        <v>540</v>
      </c>
      <c r="C13693" t="s">
        <v>541</v>
      </c>
      <c r="D13693" t="str">
        <f>Clef_répartition[[#This Row],[Code association]]&amp;"_"&amp;Clef_répartition[[#This Row],[Nom association]]</f>
        <v>ARAS Riviera PdE_Association Régionale d’Action Sociale Riviera Pays-d'Enhaut</v>
      </c>
      <c r="E13693">
        <f>COUNTIFS(D$2:D13693,Clef_répartition[[#This Row],[Code_Nom]],J$2:J13693,Clef_répartition[[#This Row],[Année]])</f>
        <v>13</v>
      </c>
      <c r="F13693">
        <f>IF(Clef_répartition[[#This Row],[Code_Nom]]=D13692,F13692-1,(COUNTIFS(Clef_répartition[Code_Nom],Clef_répartition[[#This Row],[Code_Nom]],Clef_répartition[Année],Clef_répartition[[#This Row],[Année]])))</f>
        <v>1</v>
      </c>
      <c r="G13693" t="str">
        <f>Clef_répartition[[#This Row],[Code_Nom]]&amp;"_"&amp;Clef_répartition[[#This Row],[Nombre]]&amp;"_"&amp;Clef_répartition[[#This Row],[Année]]</f>
        <v>ARAS Riviera PdE_Association Régionale d’Action Sociale Riviera Pays-d'Enhaut_13_2023</v>
      </c>
      <c r="H13693" s="18">
        <v>5891</v>
      </c>
      <c r="I13693" s="68" t="s">
        <v>278</v>
      </c>
      <c r="J13693" s="18">
        <v>2023</v>
      </c>
      <c r="K13693" s="65">
        <v>1.1099730578254773E-2</v>
      </c>
    </row>
    <row r="13694" spans="1:11" x14ac:dyDescent="0.25">
      <c r="A13694" s="66"/>
      <c r="B13694" t="s">
        <v>513</v>
      </c>
      <c r="C13694" t="s">
        <v>514</v>
      </c>
      <c r="D13694" t="str">
        <f>Clef_répartition[[#This Row],[Code association]]&amp;"_"&amp;Clef_répartition[[#This Row],[Nom association]]</f>
        <v>ARASAPE_Association régionale d'action sociale pour le district d'Aigle et le Pays d'Enhaut</v>
      </c>
      <c r="E13694">
        <f>COUNTIFS(D$2:D13694,Clef_répartition[[#This Row],[Code_Nom]],J$2:J13694,Clef_répartition[[#This Row],[Année]])</f>
        <v>1</v>
      </c>
      <c r="F13694">
        <f>IF(Clef_répartition[[#This Row],[Code_Nom]]=D13693,F13693-1,(COUNTIFS(Clef_répartition[Code_Nom],Clef_répartition[[#This Row],[Code_Nom]],Clef_répartition[Année],Clef_répartition[[#This Row],[Année]])))</f>
        <v>18</v>
      </c>
      <c r="G13694" t="str">
        <f>Clef_répartition[[#This Row],[Code_Nom]]&amp;"_"&amp;Clef_répartition[[#This Row],[Nombre]]&amp;"_"&amp;Clef_répartition[[#This Row],[Année]]</f>
        <v>ARASAPE_Association régionale d'action sociale pour le district d'Aigle et le Pays d'Enhaut_1_2023</v>
      </c>
      <c r="H13694" s="18">
        <v>5401</v>
      </c>
      <c r="I13694" s="68" t="s">
        <v>3</v>
      </c>
      <c r="J13694" s="18">
        <v>2023</v>
      </c>
      <c r="K13694" s="65">
        <v>0.25030000000000002</v>
      </c>
    </row>
    <row r="13695" spans="1:11" x14ac:dyDescent="0.25">
      <c r="A13695" s="66"/>
      <c r="B13695" t="s">
        <v>513</v>
      </c>
      <c r="C13695" t="s">
        <v>514</v>
      </c>
      <c r="D13695" t="str">
        <f>Clef_répartition[[#This Row],[Code association]]&amp;"_"&amp;Clef_répartition[[#This Row],[Nom association]]</f>
        <v>ARASAPE_Association régionale d'action sociale pour le district d'Aigle et le Pays d'Enhaut</v>
      </c>
      <c r="E13695">
        <f>COUNTIFS(D$2:D13695,Clef_répartition[[#This Row],[Code_Nom]],J$2:J13695,Clef_répartition[[#This Row],[Année]])</f>
        <v>2</v>
      </c>
      <c r="F13695">
        <f>IF(Clef_répartition[[#This Row],[Code_Nom]]=D13694,F13694-1,(COUNTIFS(Clef_répartition[Code_Nom],Clef_répartition[[#This Row],[Code_Nom]],Clef_répartition[Année],Clef_répartition[[#This Row],[Année]])))</f>
        <v>17</v>
      </c>
      <c r="G13695" t="str">
        <f>Clef_répartition[[#This Row],[Code_Nom]]&amp;"_"&amp;Clef_répartition[[#This Row],[Nombre]]&amp;"_"&amp;Clef_répartition[[#This Row],[Année]]</f>
        <v>ARASAPE_Association régionale d'action sociale pour le district d'Aigle et le Pays d'Enhaut_2_2023</v>
      </c>
      <c r="H13695" s="63">
        <v>5402</v>
      </c>
      <c r="I13695" s="67" t="s">
        <v>22</v>
      </c>
      <c r="J13695" s="63">
        <v>2023</v>
      </c>
      <c r="K13695" s="64">
        <v>0.2142</v>
      </c>
    </row>
    <row r="13696" spans="1:11" x14ac:dyDescent="0.25">
      <c r="A13696" s="66"/>
      <c r="B13696" t="s">
        <v>513</v>
      </c>
      <c r="C13696" t="s">
        <v>514</v>
      </c>
      <c r="D13696" t="str">
        <f>Clef_répartition[[#This Row],[Code association]]&amp;"_"&amp;Clef_répartition[[#This Row],[Nom association]]</f>
        <v>ARASAPE_Association régionale d'action sociale pour le district d'Aigle et le Pays d'Enhaut</v>
      </c>
      <c r="E13696">
        <f>COUNTIFS(D$2:D13696,Clef_répartition[[#This Row],[Code_Nom]],J$2:J13696,Clef_répartition[[#This Row],[Année]])</f>
        <v>3</v>
      </c>
      <c r="F13696">
        <f>IF(Clef_répartition[[#This Row],[Code_Nom]]=D13695,F13695-1,(COUNTIFS(Clef_répartition[Code_Nom],Clef_répartition[[#This Row],[Code_Nom]],Clef_répartition[Année],Clef_répartition[[#This Row],[Année]])))</f>
        <v>16</v>
      </c>
      <c r="G13696" t="str">
        <f>Clef_répartition[[#This Row],[Code_Nom]]&amp;"_"&amp;Clef_répartition[[#This Row],[Nombre]]&amp;"_"&amp;Clef_répartition[[#This Row],[Année]]</f>
        <v>ARASAPE_Association régionale d'action sociale pour le district d'Aigle et le Pays d'Enhaut_3_2023</v>
      </c>
      <c r="H13696" s="63">
        <v>5841</v>
      </c>
      <c r="I13696" s="67" t="s">
        <v>51</v>
      </c>
      <c r="J13696" s="63">
        <v>2023</v>
      </c>
      <c r="K13696" s="64">
        <v>3.7499999999999999E-2</v>
      </c>
    </row>
    <row r="13697" spans="1:11" x14ac:dyDescent="0.25">
      <c r="A13697" s="66"/>
      <c r="B13697" t="s">
        <v>513</v>
      </c>
      <c r="C13697" t="s">
        <v>514</v>
      </c>
      <c r="D13697" t="str">
        <f>Clef_répartition[[#This Row],[Code association]]&amp;"_"&amp;Clef_répartition[[#This Row],[Nom association]]</f>
        <v>ARASAPE_Association régionale d'action sociale pour le district d'Aigle et le Pays d'Enhaut</v>
      </c>
      <c r="E13697">
        <f>COUNTIFS(D$2:D13697,Clef_répartition[[#This Row],[Code_Nom]],J$2:J13697,Clef_répartition[[#This Row],[Année]])</f>
        <v>4</v>
      </c>
      <c r="F13697">
        <f>IF(Clef_répartition[[#This Row],[Code_Nom]]=D13696,F13696-1,(COUNTIFS(Clef_répartition[Code_Nom],Clef_répartition[[#This Row],[Code_Nom]],Clef_répartition[Année],Clef_répartition[[#This Row],[Année]])))</f>
        <v>15</v>
      </c>
      <c r="G13697" t="str">
        <f>Clef_répartition[[#This Row],[Code_Nom]]&amp;"_"&amp;Clef_répartition[[#This Row],[Nombre]]&amp;"_"&amp;Clef_répartition[[#This Row],[Année]]</f>
        <v>ARASAPE_Association régionale d'action sociale pour le district d'Aigle et le Pays d'Enhaut_4_2023</v>
      </c>
      <c r="H13697" s="18">
        <v>5403</v>
      </c>
      <c r="I13697" s="68" t="s">
        <v>63</v>
      </c>
      <c r="J13697" s="18">
        <v>2023</v>
      </c>
      <c r="K13697" s="65">
        <v>1.1900000000000001E-2</v>
      </c>
    </row>
    <row r="13698" spans="1:11" x14ac:dyDescent="0.25">
      <c r="A13698" s="66"/>
      <c r="B13698" t="s">
        <v>513</v>
      </c>
      <c r="C13698" t="s">
        <v>514</v>
      </c>
      <c r="D13698" t="str">
        <f>Clef_répartition[[#This Row],[Code association]]&amp;"_"&amp;Clef_répartition[[#This Row],[Nom association]]</f>
        <v>ARASAPE_Association régionale d'action sociale pour le district d'Aigle et le Pays d'Enhaut</v>
      </c>
      <c r="E13698">
        <f>COUNTIFS(D$2:D13698,Clef_répartition[[#This Row],[Code_Nom]],J$2:J13698,Clef_répartition[[#This Row],[Année]])</f>
        <v>5</v>
      </c>
      <c r="F13698">
        <f>IF(Clef_répartition[[#This Row],[Code_Nom]]=D13697,F13697-1,(COUNTIFS(Clef_répartition[Code_Nom],Clef_répartition[[#This Row],[Code_Nom]],Clef_répartition[Année],Clef_répartition[[#This Row],[Année]])))</f>
        <v>14</v>
      </c>
      <c r="G13698" t="str">
        <f>Clef_répartition[[#This Row],[Code_Nom]]&amp;"_"&amp;Clef_répartition[[#This Row],[Nombre]]&amp;"_"&amp;Clef_répartition[[#This Row],[Année]]</f>
        <v>ARASAPE_Association régionale d'action sociale pour le district d'Aigle et le Pays d'Enhaut_5_2023</v>
      </c>
      <c r="H13698" s="63">
        <v>5404</v>
      </c>
      <c r="I13698" s="67" t="s">
        <v>73</v>
      </c>
      <c r="J13698" s="63">
        <v>2023</v>
      </c>
      <c r="K13698" s="64">
        <v>6.1999999999999998E-3</v>
      </c>
    </row>
    <row r="13699" spans="1:11" x14ac:dyDescent="0.25">
      <c r="A13699" s="66"/>
      <c r="B13699" t="s">
        <v>513</v>
      </c>
      <c r="C13699" t="s">
        <v>514</v>
      </c>
      <c r="D13699" t="str">
        <f>Clef_répartition[[#This Row],[Code association]]&amp;"_"&amp;Clef_répartition[[#This Row],[Nom association]]</f>
        <v>ARASAPE_Association régionale d'action sociale pour le district d'Aigle et le Pays d'Enhaut</v>
      </c>
      <c r="E13699">
        <f>COUNTIFS(D$2:D13699,Clef_répartition[[#This Row],[Code_Nom]],J$2:J13699,Clef_répartition[[#This Row],[Année]])</f>
        <v>6</v>
      </c>
      <c r="F13699">
        <f>IF(Clef_répartition[[#This Row],[Code_Nom]]=D13698,F13698-1,(COUNTIFS(Clef_répartition[Code_Nom],Clef_répartition[[#This Row],[Code_Nom]],Clef_répartition[Année],Clef_répartition[[#This Row],[Année]])))</f>
        <v>13</v>
      </c>
      <c r="G13699" t="str">
        <f>Clef_répartition[[#This Row],[Code_Nom]]&amp;"_"&amp;Clef_répartition[[#This Row],[Nombre]]&amp;"_"&amp;Clef_répartition[[#This Row],[Année]]</f>
        <v>ARASAPE_Association régionale d'action sociale pour le district d'Aigle et le Pays d'Enhaut_6_2023</v>
      </c>
      <c r="H13699" s="18">
        <v>5405</v>
      </c>
      <c r="I13699" s="68" t="s">
        <v>134</v>
      </c>
      <c r="J13699" s="18">
        <v>2023</v>
      </c>
      <c r="K13699" s="65">
        <v>1.8700000000000001E-2</v>
      </c>
    </row>
    <row r="13700" spans="1:11" x14ac:dyDescent="0.25">
      <c r="A13700" s="66"/>
      <c r="B13700" t="s">
        <v>513</v>
      </c>
      <c r="C13700" t="s">
        <v>514</v>
      </c>
      <c r="D13700" t="str">
        <f>Clef_répartition[[#This Row],[Code association]]&amp;"_"&amp;Clef_répartition[[#This Row],[Nom association]]</f>
        <v>ARASAPE_Association régionale d'action sociale pour le district d'Aigle et le Pays d'Enhaut</v>
      </c>
      <c r="E13700">
        <f>COUNTIFS(D$2:D13700,Clef_répartition[[#This Row],[Code_Nom]],J$2:J13700,Clef_répartition[[#This Row],[Année]])</f>
        <v>7</v>
      </c>
      <c r="F13700">
        <f>IF(Clef_répartition[[#This Row],[Code_Nom]]=D13699,F13699-1,(COUNTIFS(Clef_répartition[Code_Nom],Clef_répartition[[#This Row],[Code_Nom]],Clef_répartition[Année],Clef_répartition[[#This Row],[Année]])))</f>
        <v>12</v>
      </c>
      <c r="G13700" t="str">
        <f>Clef_répartition[[#This Row],[Code_Nom]]&amp;"_"&amp;Clef_répartition[[#This Row],[Nombre]]&amp;"_"&amp;Clef_répartition[[#This Row],[Année]]</f>
        <v>ARASAPE_Association régionale d'action sociale pour le district d'Aigle et le Pays d'Enhaut_7_2023</v>
      </c>
      <c r="H13700" s="63">
        <v>5406</v>
      </c>
      <c r="I13700" s="67" t="s">
        <v>152</v>
      </c>
      <c r="J13700" s="63">
        <v>2023</v>
      </c>
      <c r="K13700" s="64">
        <v>1.9099999999999999E-2</v>
      </c>
    </row>
    <row r="13701" spans="1:11" x14ac:dyDescent="0.25">
      <c r="A13701" s="66"/>
      <c r="B13701" t="s">
        <v>513</v>
      </c>
      <c r="C13701" t="s">
        <v>514</v>
      </c>
      <c r="D13701" t="str">
        <f>Clef_répartition[[#This Row],[Code association]]&amp;"_"&amp;Clef_répartition[[#This Row],[Nom association]]</f>
        <v>ARASAPE_Association régionale d'action sociale pour le district d'Aigle et le Pays d'Enhaut</v>
      </c>
      <c r="E13701">
        <f>COUNTIFS(D$2:D13701,Clef_répartition[[#This Row],[Code_Nom]],J$2:J13701,Clef_répartition[[#This Row],[Année]])</f>
        <v>8</v>
      </c>
      <c r="F13701">
        <f>IF(Clef_répartition[[#This Row],[Code_Nom]]=D13700,F13700-1,(COUNTIFS(Clef_répartition[Code_Nom],Clef_répartition[[#This Row],[Code_Nom]],Clef_répartition[Année],Clef_répartition[[#This Row],[Année]])))</f>
        <v>11</v>
      </c>
      <c r="G13701" t="str">
        <f>Clef_répartition[[#This Row],[Code_Nom]]&amp;"_"&amp;Clef_répartition[[#This Row],[Nombre]]&amp;"_"&amp;Clef_répartition[[#This Row],[Année]]</f>
        <v>ARASAPE_Association régionale d'action sociale pour le district d'Aigle et le Pays d'Enhaut_8_2023</v>
      </c>
      <c r="H13701" s="18">
        <v>5407</v>
      </c>
      <c r="I13701" s="68" t="s">
        <v>159</v>
      </c>
      <c r="J13701" s="18">
        <v>2023</v>
      </c>
      <c r="K13701" s="65">
        <v>5.5599999999999997E-2</v>
      </c>
    </row>
    <row r="13702" spans="1:11" x14ac:dyDescent="0.25">
      <c r="A13702" s="66"/>
      <c r="B13702" t="s">
        <v>513</v>
      </c>
      <c r="C13702" t="s">
        <v>514</v>
      </c>
      <c r="D13702" t="str">
        <f>Clef_répartition[[#This Row],[Code association]]&amp;"_"&amp;Clef_répartition[[#This Row],[Nom association]]</f>
        <v>ARASAPE_Association régionale d'action sociale pour le district d'Aigle et le Pays d'Enhaut</v>
      </c>
      <c r="E13702">
        <f>COUNTIFS(D$2:D13702,Clef_répartition[[#This Row],[Code_Nom]],J$2:J13702,Clef_répartition[[#This Row],[Année]])</f>
        <v>9</v>
      </c>
      <c r="F13702">
        <f>IF(Clef_répartition[[#This Row],[Code_Nom]]=D13701,F13701-1,(COUNTIFS(Clef_répartition[Code_Nom],Clef_répartition[[#This Row],[Code_Nom]],Clef_répartition[Année],Clef_répartition[[#This Row],[Année]])))</f>
        <v>10</v>
      </c>
      <c r="G13702" t="str">
        <f>Clef_répartition[[#This Row],[Code_Nom]]&amp;"_"&amp;Clef_répartition[[#This Row],[Nombre]]&amp;"_"&amp;Clef_répartition[[#This Row],[Année]]</f>
        <v>ARASAPE_Association régionale d'action sociale pour le district d'Aigle et le Pays d'Enhaut_9_2023</v>
      </c>
      <c r="H13702" s="63">
        <v>5408</v>
      </c>
      <c r="I13702" s="67" t="s">
        <v>195</v>
      </c>
      <c r="J13702" s="63">
        <v>2023</v>
      </c>
      <c r="K13702" s="64">
        <v>1.6199999999999999E-2</v>
      </c>
    </row>
    <row r="13703" spans="1:11" x14ac:dyDescent="0.25">
      <c r="A13703" s="66"/>
      <c r="B13703" t="s">
        <v>513</v>
      </c>
      <c r="C13703" t="s">
        <v>514</v>
      </c>
      <c r="D13703" t="str">
        <f>Clef_répartition[[#This Row],[Code association]]&amp;"_"&amp;Clef_répartition[[#This Row],[Nom association]]</f>
        <v>ARASAPE_Association régionale d'action sociale pour le district d'Aigle et le Pays d'Enhaut</v>
      </c>
      <c r="E13703">
        <f>COUNTIFS(D$2:D13703,Clef_répartition[[#This Row],[Code_Nom]],J$2:J13703,Clef_répartition[[#This Row],[Année]])</f>
        <v>10</v>
      </c>
      <c r="F13703">
        <f>IF(Clef_répartition[[#This Row],[Code_Nom]]=D13702,F13702-1,(COUNTIFS(Clef_répartition[Code_Nom],Clef_répartition[[#This Row],[Code_Nom]],Clef_répartition[Année],Clef_répartition[[#This Row],[Année]])))</f>
        <v>9</v>
      </c>
      <c r="G13703" t="str">
        <f>Clef_répartition[[#This Row],[Code_Nom]]&amp;"_"&amp;Clef_répartition[[#This Row],[Nombre]]&amp;"_"&amp;Clef_répartition[[#This Row],[Année]]</f>
        <v>ARASAPE_Association régionale d'action sociale pour le district d'Aigle et le Pays d'Enhaut_10_2023</v>
      </c>
      <c r="H13703" s="18">
        <v>5409</v>
      </c>
      <c r="I13703" s="68" t="s">
        <v>198</v>
      </c>
      <c r="J13703" s="18">
        <v>2023</v>
      </c>
      <c r="K13703" s="65">
        <v>0.1016</v>
      </c>
    </row>
    <row r="13704" spans="1:11" x14ac:dyDescent="0.25">
      <c r="A13704" s="66"/>
      <c r="B13704" t="s">
        <v>513</v>
      </c>
      <c r="C13704" t="s">
        <v>514</v>
      </c>
      <c r="D13704" t="str">
        <f>Clef_répartition[[#This Row],[Code association]]&amp;"_"&amp;Clef_répartition[[#This Row],[Nom association]]</f>
        <v>ARASAPE_Association régionale d'action sociale pour le district d'Aigle et le Pays d'Enhaut</v>
      </c>
      <c r="E13704">
        <f>COUNTIFS(D$2:D13704,Clef_répartition[[#This Row],[Code_Nom]],J$2:J13704,Clef_répartition[[#This Row],[Année]])</f>
        <v>11</v>
      </c>
      <c r="F13704">
        <f>IF(Clef_répartition[[#This Row],[Code_Nom]]=D13703,F13703-1,(COUNTIFS(Clef_répartition[Code_Nom],Clef_répartition[[#This Row],[Code_Nom]],Clef_répartition[Année],Clef_répartition[[#This Row],[Année]])))</f>
        <v>8</v>
      </c>
      <c r="G13704" t="str">
        <f>Clef_répartition[[#This Row],[Code_Nom]]&amp;"_"&amp;Clef_répartition[[#This Row],[Nombre]]&amp;"_"&amp;Clef_répartition[[#This Row],[Année]]</f>
        <v>ARASAPE_Association régionale d'action sociale pour le district d'Aigle et le Pays d'Enhaut_11_2023</v>
      </c>
      <c r="H13704" s="63">
        <v>5410</v>
      </c>
      <c r="I13704" s="67" t="s">
        <v>515</v>
      </c>
      <c r="J13704" s="63">
        <v>2023</v>
      </c>
      <c r="K13704" s="64">
        <v>2.0199999999999999E-2</v>
      </c>
    </row>
    <row r="13705" spans="1:11" x14ac:dyDescent="0.25">
      <c r="A13705" s="66"/>
      <c r="B13705" t="s">
        <v>513</v>
      </c>
      <c r="C13705" t="s">
        <v>514</v>
      </c>
      <c r="D13705" t="str">
        <f>Clef_répartition[[#This Row],[Code association]]&amp;"_"&amp;Clef_répartition[[#This Row],[Nom association]]</f>
        <v>ARASAPE_Association régionale d'action sociale pour le district d'Aigle et le Pays d'Enhaut</v>
      </c>
      <c r="E13705">
        <f>COUNTIFS(D$2:D13705,Clef_répartition[[#This Row],[Code_Nom]],J$2:J13705,Clef_répartition[[#This Row],[Année]])</f>
        <v>12</v>
      </c>
      <c r="F13705">
        <f>IF(Clef_répartition[[#This Row],[Code_Nom]]=D13704,F13704-1,(COUNTIFS(Clef_répartition[Code_Nom],Clef_répartition[[#This Row],[Code_Nom]],Clef_répartition[Année],Clef_répartition[[#This Row],[Année]])))</f>
        <v>7</v>
      </c>
      <c r="G13705" t="str">
        <f>Clef_répartition[[#This Row],[Code_Nom]]&amp;"_"&amp;Clef_répartition[[#This Row],[Nombre]]&amp;"_"&amp;Clef_répartition[[#This Row],[Année]]</f>
        <v>ARASAPE_Association régionale d'action sociale pour le district d'Aigle et le Pays d'Enhaut_12_2023</v>
      </c>
      <c r="H13705" s="18">
        <v>5411</v>
      </c>
      <c r="I13705" s="68" t="s">
        <v>516</v>
      </c>
      <c r="J13705" s="18">
        <v>2023</v>
      </c>
      <c r="K13705" s="65">
        <v>1.6299999999999999E-2</v>
      </c>
    </row>
    <row r="13706" spans="1:11" x14ac:dyDescent="0.25">
      <c r="A13706" s="66"/>
      <c r="B13706" t="s">
        <v>513</v>
      </c>
      <c r="C13706" t="s">
        <v>514</v>
      </c>
      <c r="D13706" t="str">
        <f>Clef_répartition[[#This Row],[Code association]]&amp;"_"&amp;Clef_répartition[[#This Row],[Nom association]]</f>
        <v>ARASAPE_Association régionale d'action sociale pour le district d'Aigle et le Pays d'Enhaut</v>
      </c>
      <c r="E13706">
        <f>COUNTIFS(D$2:D13706,Clef_répartition[[#This Row],[Code_Nom]],J$2:J13706,Clef_répartition[[#This Row],[Année]])</f>
        <v>13</v>
      </c>
      <c r="F13706">
        <f>IF(Clef_répartition[[#This Row],[Code_Nom]]=D13705,F13705-1,(COUNTIFS(Clef_répartition[Code_Nom],Clef_répartition[[#This Row],[Code_Nom]],Clef_répartition[Année],Clef_répartition[[#This Row],[Année]])))</f>
        <v>6</v>
      </c>
      <c r="G13706" t="str">
        <f>Clef_répartition[[#This Row],[Code_Nom]]&amp;"_"&amp;Clef_répartition[[#This Row],[Nombre]]&amp;"_"&amp;Clef_répartition[[#This Row],[Année]]</f>
        <v>ARASAPE_Association régionale d'action sociale pour le district d'Aigle et le Pays d'Enhaut_13_2023</v>
      </c>
      <c r="H13706" s="63">
        <v>5412</v>
      </c>
      <c r="I13706" s="67" t="s">
        <v>229</v>
      </c>
      <c r="J13706" s="63">
        <v>2023</v>
      </c>
      <c r="K13706" s="64">
        <v>2.1899999999999999E-2</v>
      </c>
    </row>
    <row r="13707" spans="1:11" x14ac:dyDescent="0.25">
      <c r="A13707" s="66"/>
      <c r="B13707" t="s">
        <v>513</v>
      </c>
      <c r="C13707" t="s">
        <v>514</v>
      </c>
      <c r="D13707" t="str">
        <f>Clef_répartition[[#This Row],[Code association]]&amp;"_"&amp;Clef_répartition[[#This Row],[Nom association]]</f>
        <v>ARASAPE_Association régionale d'action sociale pour le district d'Aigle et le Pays d'Enhaut</v>
      </c>
      <c r="E13707">
        <f>COUNTIFS(D$2:D13707,Clef_répartition[[#This Row],[Code_Nom]],J$2:J13707,Clef_répartition[[#This Row],[Année]])</f>
        <v>14</v>
      </c>
      <c r="F13707">
        <f>IF(Clef_répartition[[#This Row],[Code_Nom]]=D13706,F13706-1,(COUNTIFS(Clef_répartition[Code_Nom],Clef_répartition[[#This Row],[Code_Nom]],Clef_répartition[Année],Clef_répartition[[#This Row],[Année]])))</f>
        <v>5</v>
      </c>
      <c r="G13707" t="str">
        <f>Clef_répartition[[#This Row],[Code_Nom]]&amp;"_"&amp;Clef_répartition[[#This Row],[Nombre]]&amp;"_"&amp;Clef_répartition[[#This Row],[Année]]</f>
        <v>ARASAPE_Association régionale d'action sociale pour le district d'Aigle et le Pays d'Enhaut_14_2023</v>
      </c>
      <c r="H13707" s="18">
        <v>5413</v>
      </c>
      <c r="I13707" s="68" t="s">
        <v>231</v>
      </c>
      <c r="J13707" s="18">
        <v>2023</v>
      </c>
      <c r="K13707" s="65">
        <v>4.2999999999999997E-2</v>
      </c>
    </row>
    <row r="13708" spans="1:11" x14ac:dyDescent="0.25">
      <c r="A13708" s="66"/>
      <c r="B13708" t="s">
        <v>513</v>
      </c>
      <c r="C13708" t="s">
        <v>514</v>
      </c>
      <c r="D13708" t="str">
        <f>Clef_répartition[[#This Row],[Code association]]&amp;"_"&amp;Clef_répartition[[#This Row],[Nom association]]</f>
        <v>ARASAPE_Association régionale d'action sociale pour le district d'Aigle et le Pays d'Enhaut</v>
      </c>
      <c r="E13708">
        <f>COUNTIFS(D$2:D13708,Clef_répartition[[#This Row],[Code_Nom]],J$2:J13708,Clef_répartition[[#This Row],[Année]])</f>
        <v>15</v>
      </c>
      <c r="F13708">
        <f>IF(Clef_répartition[[#This Row],[Code_Nom]]=D13707,F13707-1,(COUNTIFS(Clef_répartition[Code_Nom],Clef_répartition[[#This Row],[Code_Nom]],Clef_répartition[Année],Clef_répartition[[#This Row],[Année]])))</f>
        <v>4</v>
      </c>
      <c r="G13708" t="str">
        <f>Clef_répartition[[#This Row],[Code_Nom]]&amp;"_"&amp;Clef_répartition[[#This Row],[Nombre]]&amp;"_"&amp;Clef_répartition[[#This Row],[Année]]</f>
        <v>ARASAPE_Association régionale d'action sociale pour le district d'Aigle et le Pays d'Enhaut_15_2023</v>
      </c>
      <c r="H13708" s="18">
        <v>5842</v>
      </c>
      <c r="I13708" s="68" t="s">
        <v>238</v>
      </c>
      <c r="J13708" s="18">
        <v>2023</v>
      </c>
      <c r="K13708" s="65">
        <v>6.1000000000000004E-3</v>
      </c>
    </row>
    <row r="13709" spans="1:11" x14ac:dyDescent="0.25">
      <c r="A13709" s="66"/>
      <c r="B13709" t="s">
        <v>513</v>
      </c>
      <c r="C13709" t="s">
        <v>514</v>
      </c>
      <c r="D13709" t="str">
        <f>Clef_répartition[[#This Row],[Code association]]&amp;"_"&amp;Clef_répartition[[#This Row],[Nom association]]</f>
        <v>ARASAPE_Association régionale d'action sociale pour le district d'Aigle et le Pays d'Enhaut</v>
      </c>
      <c r="E13709">
        <f>COUNTIFS(D$2:D13709,Clef_répartition[[#This Row],[Code_Nom]],J$2:J13709,Clef_répartition[[#This Row],[Année]])</f>
        <v>16</v>
      </c>
      <c r="F13709">
        <f>IF(Clef_répartition[[#This Row],[Code_Nom]]=D13708,F13708-1,(COUNTIFS(Clef_répartition[Code_Nom],Clef_répartition[[#This Row],[Code_Nom]],Clef_répartition[Année],Clef_répartition[[#This Row],[Année]])))</f>
        <v>3</v>
      </c>
      <c r="G13709" t="str">
        <f>Clef_répartition[[#This Row],[Code_Nom]]&amp;"_"&amp;Clef_répartition[[#This Row],[Nombre]]&amp;"_"&amp;Clef_répartition[[#This Row],[Année]]</f>
        <v>ARASAPE_Association régionale d'action sociale pour le district d'Aigle et le Pays d'Enhaut_16_2023</v>
      </c>
      <c r="H13709" s="63">
        <v>5843</v>
      </c>
      <c r="I13709" s="67" t="s">
        <v>239</v>
      </c>
      <c r="J13709" s="63">
        <v>2023</v>
      </c>
      <c r="K13709" s="64">
        <v>9.1999999999999998E-3</v>
      </c>
    </row>
    <row r="13710" spans="1:11" x14ac:dyDescent="0.25">
      <c r="A13710" s="66"/>
      <c r="B13710" t="s">
        <v>513</v>
      </c>
      <c r="C13710" t="s">
        <v>514</v>
      </c>
      <c r="D13710" t="str">
        <f>Clef_répartition[[#This Row],[Code association]]&amp;"_"&amp;Clef_répartition[[#This Row],[Nom association]]</f>
        <v>ARASAPE_Association régionale d'action sociale pour le district d'Aigle et le Pays d'Enhaut</v>
      </c>
      <c r="E13710">
        <f>COUNTIFS(D$2:D13710,Clef_répartition[[#This Row],[Code_Nom]],J$2:J13710,Clef_répartition[[#This Row],[Année]])</f>
        <v>17</v>
      </c>
      <c r="F13710">
        <f>IF(Clef_répartition[[#This Row],[Code_Nom]]=D13709,F13709-1,(COUNTIFS(Clef_répartition[Code_Nom],Clef_répartition[[#This Row],[Code_Nom]],Clef_répartition[Année],Clef_répartition[[#This Row],[Année]])))</f>
        <v>2</v>
      </c>
      <c r="G13710" t="str">
        <f>Clef_répartition[[#This Row],[Code_Nom]]&amp;"_"&amp;Clef_répartition[[#This Row],[Nombre]]&amp;"_"&amp;Clef_répartition[[#This Row],[Année]]</f>
        <v>ARASAPE_Association régionale d'action sociale pour le district d'Aigle et le Pays d'Enhaut_17_2023</v>
      </c>
      <c r="H13710" s="63">
        <v>5414</v>
      </c>
      <c r="I13710" s="67" t="s">
        <v>286</v>
      </c>
      <c r="J13710" s="63">
        <v>2023</v>
      </c>
      <c r="K13710" s="64">
        <v>0.1343</v>
      </c>
    </row>
    <row r="13711" spans="1:11" x14ac:dyDescent="0.25">
      <c r="A13711" s="66"/>
      <c r="B13711" t="s">
        <v>513</v>
      </c>
      <c r="C13711" t="s">
        <v>514</v>
      </c>
      <c r="D13711" t="str">
        <f>Clef_répartition[[#This Row],[Code association]]&amp;"_"&amp;Clef_répartition[[#This Row],[Nom association]]</f>
        <v>ARASAPE_Association régionale d'action sociale pour le district d'Aigle et le Pays d'Enhaut</v>
      </c>
      <c r="E13711">
        <f>COUNTIFS(D$2:D13711,Clef_répartition[[#This Row],[Code_Nom]],J$2:J13711,Clef_répartition[[#This Row],[Année]])</f>
        <v>18</v>
      </c>
      <c r="F13711">
        <f>IF(Clef_répartition[[#This Row],[Code_Nom]]=D13710,F13710-1,(COUNTIFS(Clef_répartition[Code_Nom],Clef_répartition[[#This Row],[Code_Nom]],Clef_répartition[Année],Clef_répartition[[#This Row],[Année]])))</f>
        <v>1</v>
      </c>
      <c r="G13711" t="str">
        <f>Clef_répartition[[#This Row],[Code_Nom]]&amp;"_"&amp;Clef_répartition[[#This Row],[Nombre]]&amp;"_"&amp;Clef_répartition[[#This Row],[Année]]</f>
        <v>ARASAPE_Association régionale d'action sociale pour le district d'Aigle et le Pays d'Enhaut_18_2023</v>
      </c>
      <c r="H13711" s="18">
        <v>5415</v>
      </c>
      <c r="I13711" s="68" t="s">
        <v>300</v>
      </c>
      <c r="J13711" s="18">
        <v>2023</v>
      </c>
      <c r="K13711" s="65">
        <v>1.77E-2</v>
      </c>
    </row>
    <row r="13712" spans="1:11" x14ac:dyDescent="0.25">
      <c r="A13712" s="66"/>
      <c r="B13712" t="s">
        <v>650</v>
      </c>
      <c r="C13712" t="s">
        <v>651</v>
      </c>
      <c r="D13712" t="str">
        <f>Clef_répartition[[#This Row],[Code association]]&amp;"_"&amp;Clef_répartition[[#This Row],[Nom association]]</f>
        <v>ARASMAC_Association régionale pour l'action sociale Morges-Aubonne-Cossonay</v>
      </c>
      <c r="E13712">
        <f>COUNTIFS(D$2:D13712,Clef_répartition[[#This Row],[Code_Nom]],J$2:J13712,Clef_répartition[[#This Row],[Année]])</f>
        <v>1</v>
      </c>
      <c r="F13712">
        <f>IF(Clef_répartition[[#This Row],[Code_Nom]]=D13711,F13711-1,(COUNTIFS(Clef_répartition[Code_Nom],Clef_répartition[[#This Row],[Code_Nom]],Clef_répartition[Année],Clef_répartition[[#This Row],[Année]])))</f>
        <v>56</v>
      </c>
      <c r="G13712" t="str">
        <f>Clef_répartition[[#This Row],[Code_Nom]]&amp;"_"&amp;Clef_répartition[[#This Row],[Nombre]]&amp;"_"&amp;Clef_répartition[[#This Row],[Année]]</f>
        <v>ARASMAC_Association régionale pour l'action sociale Morges-Aubonne-Cossonay_1_2023</v>
      </c>
      <c r="H13712" s="18">
        <v>5621</v>
      </c>
      <c r="I13712" s="68" t="s">
        <v>1</v>
      </c>
      <c r="J13712" s="18">
        <v>2023</v>
      </c>
      <c r="K13712" s="65">
        <v>6.5357259970374388E-3</v>
      </c>
    </row>
    <row r="13713" spans="1:11" x14ac:dyDescent="0.25">
      <c r="A13713" s="66"/>
      <c r="B13713" t="s">
        <v>650</v>
      </c>
      <c r="C13713" t="s">
        <v>651</v>
      </c>
      <c r="D13713" t="str">
        <f>Clef_répartition[[#This Row],[Code association]]&amp;"_"&amp;Clef_répartition[[#This Row],[Nom association]]</f>
        <v>ARASMAC_Association régionale pour l'action sociale Morges-Aubonne-Cossonay</v>
      </c>
      <c r="E13713">
        <f>COUNTIFS(D$2:D13713,Clef_répartition[[#This Row],[Code_Nom]],J$2:J13713,Clef_répartition[[#This Row],[Année]])</f>
        <v>2</v>
      </c>
      <c r="F13713">
        <f>IF(Clef_répartition[[#This Row],[Code_Nom]]=D13712,F13712-1,(COUNTIFS(Clef_répartition[Code_Nom],Clef_répartition[[#This Row],[Code_Nom]],Clef_répartition[Année],Clef_répartition[[#This Row],[Année]])))</f>
        <v>55</v>
      </c>
      <c r="G13713" t="str">
        <f>Clef_répartition[[#This Row],[Code_Nom]]&amp;"_"&amp;Clef_répartition[[#This Row],[Nombre]]&amp;"_"&amp;Clef_répartition[[#This Row],[Année]]</f>
        <v>ARASMAC_Association régionale pour l'action sociale Morges-Aubonne-Cossonay_2_2023</v>
      </c>
      <c r="H13713" s="63">
        <v>5851</v>
      </c>
      <c r="I13713" s="67" t="s">
        <v>4</v>
      </c>
      <c r="J13713" s="63">
        <v>2023</v>
      </c>
      <c r="K13713" s="64">
        <v>4.8735257867182288E-3</v>
      </c>
    </row>
    <row r="13714" spans="1:11" x14ac:dyDescent="0.25">
      <c r="A13714" s="66"/>
      <c r="B13714" t="s">
        <v>650</v>
      </c>
      <c r="C13714" t="s">
        <v>651</v>
      </c>
      <c r="D13714" t="str">
        <f>Clef_répartition[[#This Row],[Code association]]&amp;"_"&amp;Clef_répartition[[#This Row],[Nom association]]</f>
        <v>ARASMAC_Association régionale pour l'action sociale Morges-Aubonne-Cossonay</v>
      </c>
      <c r="E13714">
        <f>COUNTIFS(D$2:D13714,Clef_répartition[[#This Row],[Code_Nom]],J$2:J13714,Clef_répartition[[#This Row],[Année]])</f>
        <v>3</v>
      </c>
      <c r="F13714">
        <f>IF(Clef_répartition[[#This Row],[Code_Nom]]=D13713,F13713-1,(COUNTIFS(Clef_répartition[Code_Nom],Clef_répartition[[#This Row],[Code_Nom]],Clef_répartition[Année],Clef_répartition[[#This Row],[Année]])))</f>
        <v>54</v>
      </c>
      <c r="G13714" t="str">
        <f>Clef_répartition[[#This Row],[Code_Nom]]&amp;"_"&amp;Clef_répartition[[#This Row],[Nombre]]&amp;"_"&amp;Clef_répartition[[#This Row],[Année]]</f>
        <v>ARASMAC_Association régionale pour l'action sociale Morges-Aubonne-Cossonay_3_2023</v>
      </c>
      <c r="H13714" s="18">
        <v>5422</v>
      </c>
      <c r="I13714" s="68" t="s">
        <v>9</v>
      </c>
      <c r="J13714" s="18">
        <v>2023</v>
      </c>
      <c r="K13714" s="65">
        <v>4.3432047672354326E-2</v>
      </c>
    </row>
    <row r="13715" spans="1:11" x14ac:dyDescent="0.25">
      <c r="A13715" s="66"/>
      <c r="B13715" t="s">
        <v>650</v>
      </c>
      <c r="C13715" t="s">
        <v>651</v>
      </c>
      <c r="D13715" t="str">
        <f>Clef_répartition[[#This Row],[Code association]]&amp;"_"&amp;Clef_répartition[[#This Row],[Nom association]]</f>
        <v>ARASMAC_Association régionale pour l'action sociale Morges-Aubonne-Cossonay</v>
      </c>
      <c r="E13715">
        <f>COUNTIFS(D$2:D13715,Clef_répartition[[#This Row],[Code_Nom]],J$2:J13715,Clef_répartition[[#This Row],[Année]])</f>
        <v>4</v>
      </c>
      <c r="F13715">
        <f>IF(Clef_répartition[[#This Row],[Code_Nom]]=D13714,F13714-1,(COUNTIFS(Clef_répartition[Code_Nom],Clef_répartition[[#This Row],[Code_Nom]],Clef_répartition[Année],Clef_répartition[[#This Row],[Année]])))</f>
        <v>53</v>
      </c>
      <c r="G13715" t="str">
        <f>Clef_répartition[[#This Row],[Code_Nom]]&amp;"_"&amp;Clef_répartition[[#This Row],[Nombre]]&amp;"_"&amp;Clef_répartition[[#This Row],[Année]]</f>
        <v>ARASMAC_Association régionale pour l'action sociale Morges-Aubonne-Cossonay_4_2023</v>
      </c>
      <c r="H13715" s="63">
        <v>5423</v>
      </c>
      <c r="I13715" s="67" t="s">
        <v>12</v>
      </c>
      <c r="J13715" s="63">
        <v>2023</v>
      </c>
      <c r="K13715" s="64">
        <v>6.5131110281895586E-3</v>
      </c>
    </row>
    <row r="13716" spans="1:11" x14ac:dyDescent="0.25">
      <c r="A13716" s="66"/>
      <c r="B13716" t="s">
        <v>650</v>
      </c>
      <c r="C13716" t="s">
        <v>651</v>
      </c>
      <c r="D13716" t="str">
        <f>Clef_répartition[[#This Row],[Code association]]&amp;"_"&amp;Clef_répartition[[#This Row],[Nom association]]</f>
        <v>ARASMAC_Association régionale pour l'action sociale Morges-Aubonne-Cossonay</v>
      </c>
      <c r="E13716">
        <f>COUNTIFS(D$2:D13716,Clef_répartition[[#This Row],[Code_Nom]],J$2:J13716,Clef_répartition[[#This Row],[Année]])</f>
        <v>5</v>
      </c>
      <c r="F13716">
        <f>IF(Clef_répartition[[#This Row],[Code_Nom]]=D13715,F13715-1,(COUNTIFS(Clef_répartition[Code_Nom],Clef_répartition[[#This Row],[Code_Nom]],Clef_répartition[Année],Clef_répartition[[#This Row],[Année]])))</f>
        <v>52</v>
      </c>
      <c r="G13716" t="str">
        <f>Clef_répartition[[#This Row],[Code_Nom]]&amp;"_"&amp;Clef_répartition[[#This Row],[Nombre]]&amp;"_"&amp;Clef_répartition[[#This Row],[Année]]</f>
        <v>ARASMAC_Association régionale pour l'action sociale Morges-Aubonne-Cossonay_5_2023</v>
      </c>
      <c r="H13716" s="18">
        <v>5424</v>
      </c>
      <c r="I13716" s="68" t="s">
        <v>20</v>
      </c>
      <c r="J13716" s="18">
        <v>2023</v>
      </c>
      <c r="K13716" s="65">
        <v>3.4374752648778225E-3</v>
      </c>
    </row>
    <row r="13717" spans="1:11" x14ac:dyDescent="0.25">
      <c r="A13717" s="66"/>
      <c r="B13717" t="s">
        <v>650</v>
      </c>
      <c r="C13717" t="s">
        <v>651</v>
      </c>
      <c r="D13717" t="str">
        <f>Clef_répartition[[#This Row],[Code association]]&amp;"_"&amp;Clef_répartition[[#This Row],[Nom association]]</f>
        <v>ARASMAC_Association régionale pour l'action sociale Morges-Aubonne-Cossonay</v>
      </c>
      <c r="E13717">
        <f>COUNTIFS(D$2:D13717,Clef_répartition[[#This Row],[Code_Nom]],J$2:J13717,Clef_répartition[[#This Row],[Année]])</f>
        <v>6</v>
      </c>
      <c r="F13717">
        <f>IF(Clef_répartition[[#This Row],[Code_Nom]]=D13716,F13716-1,(COUNTIFS(Clef_répartition[Code_Nom],Clef_répartition[[#This Row],[Code_Nom]],Clef_répartition[Année],Clef_répartition[[#This Row],[Année]])))</f>
        <v>51</v>
      </c>
      <c r="G13717" t="str">
        <f>Clef_répartition[[#This Row],[Code_Nom]]&amp;"_"&amp;Clef_répartition[[#This Row],[Nombre]]&amp;"_"&amp;Clef_répartition[[#This Row],[Année]]</f>
        <v>ARASMAC_Association régionale pour l'action sociale Morges-Aubonne-Cossonay_6_2023</v>
      </c>
      <c r="H13717" s="63">
        <v>5425</v>
      </c>
      <c r="I13717" s="67" t="s">
        <v>23</v>
      </c>
      <c r="J13717" s="63">
        <v>2023</v>
      </c>
      <c r="K13717" s="64">
        <v>1.9414950755905335E-2</v>
      </c>
    </row>
    <row r="13718" spans="1:11" x14ac:dyDescent="0.25">
      <c r="A13718" s="66"/>
      <c r="B13718" t="s">
        <v>650</v>
      </c>
      <c r="C13718" t="s">
        <v>651</v>
      </c>
      <c r="D13718" t="str">
        <f>Clef_répartition[[#This Row],[Code association]]&amp;"_"&amp;Clef_répartition[[#This Row],[Nom association]]</f>
        <v>ARASMAC_Association régionale pour l'action sociale Morges-Aubonne-Cossonay</v>
      </c>
      <c r="E13718">
        <f>COUNTIFS(D$2:D13718,Clef_répartition[[#This Row],[Code_Nom]],J$2:J13718,Clef_répartition[[#This Row],[Année]])</f>
        <v>7</v>
      </c>
      <c r="F13718">
        <f>IF(Clef_répartition[[#This Row],[Code_Nom]]=D13717,F13717-1,(COUNTIFS(Clef_répartition[Code_Nom],Clef_répartition[[#This Row],[Code_Nom]],Clef_répartition[Année],Clef_répartition[[#This Row],[Année]])))</f>
        <v>50</v>
      </c>
      <c r="G13718" t="str">
        <f>Clef_répartition[[#This Row],[Code_Nom]]&amp;"_"&amp;Clef_répartition[[#This Row],[Nombre]]&amp;"_"&amp;Clef_répartition[[#This Row],[Année]]</f>
        <v>ARASMAC_Association régionale pour l'action sociale Morges-Aubonne-Cossonay_7_2023</v>
      </c>
      <c r="H13718" s="18">
        <v>5426</v>
      </c>
      <c r="I13718" s="68" t="s">
        <v>31</v>
      </c>
      <c r="J13718" s="18">
        <v>2023</v>
      </c>
      <c r="K13718" s="65">
        <v>5.7894320250573856E-3</v>
      </c>
    </row>
    <row r="13719" spans="1:11" x14ac:dyDescent="0.25">
      <c r="A13719" s="66"/>
      <c r="B13719" t="s">
        <v>650</v>
      </c>
      <c r="C13719" t="s">
        <v>651</v>
      </c>
      <c r="D13719" t="str">
        <f>Clef_répartition[[#This Row],[Code association]]&amp;"_"&amp;Clef_répartition[[#This Row],[Nom association]]</f>
        <v>ARASMAC_Association régionale pour l'action sociale Morges-Aubonne-Cossonay</v>
      </c>
      <c r="E13719">
        <f>COUNTIFS(D$2:D13719,Clef_répartition[[#This Row],[Code_Nom]],J$2:J13719,Clef_répartition[[#This Row],[Année]])</f>
        <v>8</v>
      </c>
      <c r="F13719">
        <f>IF(Clef_répartition[[#This Row],[Code_Nom]]=D13718,F13718-1,(COUNTIFS(Clef_répartition[Code_Nom],Clef_répartition[[#This Row],[Code_Nom]],Clef_répartition[Année],Clef_répartition[[#This Row],[Année]])))</f>
        <v>49</v>
      </c>
      <c r="G13719" t="str">
        <f>Clef_répartition[[#This Row],[Code_Nom]]&amp;"_"&amp;Clef_répartition[[#This Row],[Nombre]]&amp;"_"&amp;Clef_répartition[[#This Row],[Année]]</f>
        <v>ARASMAC_Association régionale pour l'action sociale Morges-Aubonne-Cossonay_8_2023</v>
      </c>
      <c r="H13719" s="63">
        <v>5622</v>
      </c>
      <c r="I13719" s="67" t="s">
        <v>36</v>
      </c>
      <c r="J13719" s="63">
        <v>2023</v>
      </c>
      <c r="K13719" s="64">
        <v>6.9427954362992865E-3</v>
      </c>
    </row>
    <row r="13720" spans="1:11" x14ac:dyDescent="0.25">
      <c r="A13720" s="66"/>
      <c r="B13720" t="s">
        <v>650</v>
      </c>
      <c r="C13720" t="s">
        <v>651</v>
      </c>
      <c r="D13720" t="str">
        <f>Clef_répartition[[#This Row],[Code association]]&amp;"_"&amp;Clef_répartition[[#This Row],[Nom association]]</f>
        <v>ARASMAC_Association régionale pour l'action sociale Morges-Aubonne-Cossonay</v>
      </c>
      <c r="E13720">
        <f>COUNTIFS(D$2:D13720,Clef_répartition[[#This Row],[Code_Nom]],J$2:J13720,Clef_répartition[[#This Row],[Année]])</f>
        <v>9</v>
      </c>
      <c r="F13720">
        <f>IF(Clef_répartition[[#This Row],[Code_Nom]]=D13719,F13719-1,(COUNTIFS(Clef_répartition[Code_Nom],Clef_répartition[[#This Row],[Code_Nom]],Clef_répartition[Année],Clef_répartition[[#This Row],[Année]])))</f>
        <v>48</v>
      </c>
      <c r="G13720" t="str">
        <f>Clef_répartition[[#This Row],[Code_Nom]]&amp;"_"&amp;Clef_répartition[[#This Row],[Nombre]]&amp;"_"&amp;Clef_répartition[[#This Row],[Année]]</f>
        <v>ARASMAC_Association régionale pour l'action sociale Morges-Aubonne-Cossonay_9_2023</v>
      </c>
      <c r="H13720" s="18">
        <v>5623</v>
      </c>
      <c r="I13720" s="68" t="s">
        <v>39</v>
      </c>
      <c r="J13720" s="18">
        <v>2023</v>
      </c>
      <c r="K13720" s="65">
        <v>7.7682417992469216E-3</v>
      </c>
    </row>
    <row r="13721" spans="1:11" x14ac:dyDescent="0.25">
      <c r="A13721" s="66"/>
      <c r="B13721" t="s">
        <v>650</v>
      </c>
      <c r="C13721" t="s">
        <v>651</v>
      </c>
      <c r="D13721" t="str">
        <f>Clef_répartition[[#This Row],[Code association]]&amp;"_"&amp;Clef_répartition[[#This Row],[Nom association]]</f>
        <v>ARASMAC_Association régionale pour l'action sociale Morges-Aubonne-Cossonay</v>
      </c>
      <c r="E13721">
        <f>COUNTIFS(D$2:D13721,Clef_répartition[[#This Row],[Code_Nom]],J$2:J13721,Clef_répartition[[#This Row],[Année]])</f>
        <v>10</v>
      </c>
      <c r="F13721">
        <f>IF(Clef_répartition[[#This Row],[Code_Nom]]=D13720,F13720-1,(COUNTIFS(Clef_répartition[Code_Nom],Clef_répartition[[#This Row],[Code_Nom]],Clef_répartition[Année],Clef_répartition[[#This Row],[Année]])))</f>
        <v>47</v>
      </c>
      <c r="G13721" t="str">
        <f>Clef_répartition[[#This Row],[Code_Nom]]&amp;"_"&amp;Clef_répartition[[#This Row],[Nombre]]&amp;"_"&amp;Clef_répartition[[#This Row],[Année]]</f>
        <v>ARASMAC_Association régionale pour l'action sociale Morges-Aubonne-Cossonay_10_2023</v>
      </c>
      <c r="H13721" s="18">
        <v>5475</v>
      </c>
      <c r="I13721" s="68" t="s">
        <v>55</v>
      </c>
      <c r="J13721" s="18">
        <v>2023</v>
      </c>
      <c r="K13721" s="65">
        <v>1.7865825389825525E-3</v>
      </c>
    </row>
    <row r="13722" spans="1:11" x14ac:dyDescent="0.25">
      <c r="A13722" s="66"/>
      <c r="B13722" t="s">
        <v>650</v>
      </c>
      <c r="C13722" t="s">
        <v>651</v>
      </c>
      <c r="D13722" t="str">
        <f>Clef_répartition[[#This Row],[Code association]]&amp;"_"&amp;Clef_répartition[[#This Row],[Nom association]]</f>
        <v>ARASMAC_Association régionale pour l'action sociale Morges-Aubonne-Cossonay</v>
      </c>
      <c r="E13722">
        <f>COUNTIFS(D$2:D13722,Clef_répartition[[#This Row],[Code_Nom]],J$2:J13722,Clef_répartition[[#This Row],[Année]])</f>
        <v>11</v>
      </c>
      <c r="F13722">
        <f>IF(Clef_répartition[[#This Row],[Code_Nom]]=D13721,F13721-1,(COUNTIFS(Clef_répartition[Code_Nom],Clef_répartition[[#This Row],[Code_Nom]],Clef_répartition[Année],Clef_répartition[[#This Row],[Année]])))</f>
        <v>46</v>
      </c>
      <c r="G13722" t="str">
        <f>Clef_répartition[[#This Row],[Code_Nom]]&amp;"_"&amp;Clef_répartition[[#This Row],[Nombre]]&amp;"_"&amp;Clef_répartition[[#This Row],[Année]]</f>
        <v>ARASMAC_Association régionale pour l'action sociale Morges-Aubonne-Cossonay_11_2023</v>
      </c>
      <c r="H13722" s="63">
        <v>5476</v>
      </c>
      <c r="I13722" s="67" t="s">
        <v>64</v>
      </c>
      <c r="J13722" s="63">
        <v>2023</v>
      </c>
      <c r="K13722" s="64">
        <v>3.8106222508678496E-3</v>
      </c>
    </row>
    <row r="13723" spans="1:11" x14ac:dyDescent="0.25">
      <c r="A13723" s="66"/>
      <c r="B13723" t="s">
        <v>650</v>
      </c>
      <c r="C13723" t="s">
        <v>651</v>
      </c>
      <c r="D13723" t="str">
        <f>Clef_répartition[[#This Row],[Code association]]&amp;"_"&amp;Clef_répartition[[#This Row],[Nom association]]</f>
        <v>ARASMAC_Association régionale pour l'action sociale Morges-Aubonne-Cossonay</v>
      </c>
      <c r="E13723">
        <f>COUNTIFS(D$2:D13723,Clef_répartition[[#This Row],[Code_Nom]],J$2:J13723,Clef_répartition[[#This Row],[Année]])</f>
        <v>12</v>
      </c>
      <c r="F13723">
        <f>IF(Clef_répartition[[#This Row],[Code_Nom]]=D13722,F13722-1,(COUNTIFS(Clef_répartition[Code_Nom],Clef_répartition[[#This Row],[Code_Nom]],Clef_répartition[Année],Clef_répartition[[#This Row],[Année]])))</f>
        <v>45</v>
      </c>
      <c r="G13723" t="str">
        <f>Clef_répartition[[#This Row],[Code_Nom]]&amp;"_"&amp;Clef_répartition[[#This Row],[Nombre]]&amp;"_"&amp;Clef_répartition[[#This Row],[Année]]</f>
        <v>ARASMAC_Association régionale pour l'action sociale Morges-Aubonne-Cossonay_12_2023</v>
      </c>
      <c r="H13723" s="63">
        <v>5628</v>
      </c>
      <c r="I13723" s="67" t="s">
        <v>67</v>
      </c>
      <c r="J13723" s="63">
        <v>2023</v>
      </c>
      <c r="K13723" s="64">
        <v>4.7717584269027667E-3</v>
      </c>
    </row>
    <row r="13724" spans="1:11" x14ac:dyDescent="0.25">
      <c r="A13724" s="66"/>
      <c r="B13724" t="s">
        <v>650</v>
      </c>
      <c r="C13724" t="s">
        <v>651</v>
      </c>
      <c r="D13724" t="str">
        <f>Clef_répartition[[#This Row],[Code association]]&amp;"_"&amp;Clef_répartition[[#This Row],[Nom association]]</f>
        <v>ARASMAC_Association régionale pour l'action sociale Morges-Aubonne-Cossonay</v>
      </c>
      <c r="E13724">
        <f>COUNTIFS(D$2:D13724,Clef_répartition[[#This Row],[Code_Nom]],J$2:J13724,Clef_répartition[[#This Row],[Année]])</f>
        <v>13</v>
      </c>
      <c r="F13724">
        <f>IF(Clef_répartition[[#This Row],[Code_Nom]]=D13723,F13723-1,(COUNTIFS(Clef_répartition[Code_Nom],Clef_répartition[[#This Row],[Code_Nom]],Clef_répartition[Année],Clef_répartition[[#This Row],[Année]])))</f>
        <v>44</v>
      </c>
      <c r="G13724" t="str">
        <f>Clef_répartition[[#This Row],[Code_Nom]]&amp;"_"&amp;Clef_répartition[[#This Row],[Nombre]]&amp;"_"&amp;Clef_répartition[[#This Row],[Année]]</f>
        <v>ARASMAC_Association régionale pour l'action sociale Morges-Aubonne-Cossonay_13_2023</v>
      </c>
      <c r="H13724" s="18">
        <v>5629</v>
      </c>
      <c r="I13724" s="68" t="s">
        <v>68</v>
      </c>
      <c r="J13724" s="18">
        <v>2023</v>
      </c>
      <c r="K13724" s="65">
        <v>2.4763390888429054E-3</v>
      </c>
    </row>
    <row r="13725" spans="1:11" x14ac:dyDescent="0.25">
      <c r="A13725" s="66"/>
      <c r="B13725" t="s">
        <v>650</v>
      </c>
      <c r="C13725" t="s">
        <v>651</v>
      </c>
      <c r="D13725" t="str">
        <f>Clef_répartition[[#This Row],[Code association]]&amp;"_"&amp;Clef_répartition[[#This Row],[Nom association]]</f>
        <v>ARASMAC_Association régionale pour l'action sociale Morges-Aubonne-Cossonay</v>
      </c>
      <c r="E13725">
        <f>COUNTIFS(D$2:D13725,Clef_répartition[[#This Row],[Code_Nom]],J$2:J13725,Clef_répartition[[#This Row],[Année]])</f>
        <v>14</v>
      </c>
      <c r="F13725">
        <f>IF(Clef_répartition[[#This Row],[Code_Nom]]=D13724,F13724-1,(COUNTIFS(Clef_répartition[Code_Nom],Clef_répartition[[#This Row],[Code_Nom]],Clef_répartition[Année],Clef_répartition[[#This Row],[Année]])))</f>
        <v>43</v>
      </c>
      <c r="G13725" t="str">
        <f>Clef_répartition[[#This Row],[Code_Nom]]&amp;"_"&amp;Clef_répartition[[#This Row],[Nombre]]&amp;"_"&amp;Clef_répartition[[#This Row],[Année]]</f>
        <v>ARASMAC_Association régionale pour l'action sociale Morges-Aubonne-Cossonay_14_2023</v>
      </c>
      <c r="H13725" s="18">
        <v>5477</v>
      </c>
      <c r="I13725" s="68" t="s">
        <v>79</v>
      </c>
      <c r="J13725" s="18">
        <v>2023</v>
      </c>
      <c r="K13725" s="65">
        <v>5.395931567104266E-2</v>
      </c>
    </row>
    <row r="13726" spans="1:11" x14ac:dyDescent="0.25">
      <c r="A13726" s="66"/>
      <c r="B13726" t="s">
        <v>650</v>
      </c>
      <c r="C13726" t="s">
        <v>651</v>
      </c>
      <c r="D13726" t="str">
        <f>Clef_répartition[[#This Row],[Code association]]&amp;"_"&amp;Clef_répartition[[#This Row],[Nom association]]</f>
        <v>ARASMAC_Association régionale pour l'action sociale Morges-Aubonne-Cossonay</v>
      </c>
      <c r="E13726">
        <f>COUNTIFS(D$2:D13726,Clef_répartition[[#This Row],[Code_Nom]],J$2:J13726,Clef_répartition[[#This Row],[Année]])</f>
        <v>15</v>
      </c>
      <c r="F13726">
        <f>IF(Clef_répartition[[#This Row],[Code_Nom]]=D13725,F13725-1,(COUNTIFS(Clef_répartition[Code_Nom],Clef_répartition[[#This Row],[Code_Nom]],Clef_répartition[Année],Clef_répartition[[#This Row],[Année]])))</f>
        <v>42</v>
      </c>
      <c r="G13726" t="str">
        <f>Clef_répartition[[#This Row],[Code_Nom]]&amp;"_"&amp;Clef_répartition[[#This Row],[Nombre]]&amp;"_"&amp;Clef_répartition[[#This Row],[Année]]</f>
        <v>ARASMAC_Association régionale pour l'action sociale Morges-Aubonne-Cossonay_15_2023</v>
      </c>
      <c r="H13726" s="63">
        <v>5479</v>
      </c>
      <c r="I13726" s="67" t="s">
        <v>85</v>
      </c>
      <c r="J13726" s="63">
        <v>2023</v>
      </c>
      <c r="K13726" s="64">
        <v>6.1173490733516522E-3</v>
      </c>
    </row>
    <row r="13727" spans="1:11" x14ac:dyDescent="0.25">
      <c r="A13727" s="66"/>
      <c r="B13727" t="s">
        <v>650</v>
      </c>
      <c r="C13727" t="s">
        <v>651</v>
      </c>
      <c r="D13727" t="str">
        <f>Clef_répartition[[#This Row],[Code association]]&amp;"_"&amp;Clef_répartition[[#This Row],[Nom association]]</f>
        <v>ARASMAC_Association régionale pour l'action sociale Morges-Aubonne-Cossonay</v>
      </c>
      <c r="E13727">
        <f>COUNTIFS(D$2:D13727,Clef_répartition[[#This Row],[Code_Nom]],J$2:J13727,Clef_répartition[[#This Row],[Année]])</f>
        <v>16</v>
      </c>
      <c r="F13727">
        <f>IF(Clef_répartition[[#This Row],[Code_Nom]]=D13726,F13726-1,(COUNTIFS(Clef_répartition[Code_Nom],Clef_répartition[[#This Row],[Code_Nom]],Clef_répartition[Année],Clef_répartition[[#This Row],[Année]])))</f>
        <v>41</v>
      </c>
      <c r="G13727" t="str">
        <f>Clef_répartition[[#This Row],[Code_Nom]]&amp;"_"&amp;Clef_répartition[[#This Row],[Nombre]]&amp;"_"&amp;Clef_répartition[[#This Row],[Année]]</f>
        <v>ARASMAC_Association régionale pour l'action sociale Morges-Aubonne-Cossonay_16_2023</v>
      </c>
      <c r="H13727" s="63">
        <v>5631</v>
      </c>
      <c r="I13727" s="67" t="s">
        <v>92</v>
      </c>
      <c r="J13727" s="63">
        <v>2023</v>
      </c>
      <c r="K13727" s="64">
        <v>8.3901534425636325E-3</v>
      </c>
    </row>
    <row r="13728" spans="1:11" x14ac:dyDescent="0.25">
      <c r="A13728" s="66"/>
      <c r="B13728" t="s">
        <v>650</v>
      </c>
      <c r="C13728" t="s">
        <v>651</v>
      </c>
      <c r="D13728" t="str">
        <f>Clef_répartition[[#This Row],[Code association]]&amp;"_"&amp;Clef_répartition[[#This Row],[Nom association]]</f>
        <v>ARASMAC_Association régionale pour l'action sociale Morges-Aubonne-Cossonay</v>
      </c>
      <c r="E13728">
        <f>COUNTIFS(D$2:D13728,Clef_répartition[[#This Row],[Code_Nom]],J$2:J13728,Clef_répartition[[#This Row],[Année]])</f>
        <v>17</v>
      </c>
      <c r="F13728">
        <f>IF(Clef_répartition[[#This Row],[Code_Nom]]=D13727,F13727-1,(COUNTIFS(Clef_répartition[Code_Nom],Clef_répartition[[#This Row],[Code_Nom]],Clef_répartition[Année],Clef_répartition[[#This Row],[Année]])))</f>
        <v>40</v>
      </c>
      <c r="G13728" t="str">
        <f>Clef_répartition[[#This Row],[Code_Nom]]&amp;"_"&amp;Clef_répartition[[#This Row],[Nombre]]&amp;"_"&amp;Clef_répartition[[#This Row],[Année]]</f>
        <v>ARASMAC_Association régionale pour l'action sociale Morges-Aubonne-Cossonay_17_2023</v>
      </c>
      <c r="H13728" s="18">
        <v>5632</v>
      </c>
      <c r="I13728" s="68" t="s">
        <v>93</v>
      </c>
      <c r="J13728" s="18">
        <v>2023</v>
      </c>
      <c r="K13728" s="65">
        <v>2.0590929135995115E-2</v>
      </c>
    </row>
    <row r="13729" spans="1:11" x14ac:dyDescent="0.25">
      <c r="A13729" s="66"/>
      <c r="B13729" t="s">
        <v>650</v>
      </c>
      <c r="C13729" t="s">
        <v>651</v>
      </c>
      <c r="D13729" t="str">
        <f>Clef_répartition[[#This Row],[Code association]]&amp;"_"&amp;Clef_répartition[[#This Row],[Nom association]]</f>
        <v>ARASMAC_Association régionale pour l'action sociale Morges-Aubonne-Cossonay</v>
      </c>
      <c r="E13729">
        <f>COUNTIFS(D$2:D13729,Clef_répartition[[#This Row],[Code_Nom]],J$2:J13729,Clef_répartition[[#This Row],[Année]])</f>
        <v>18</v>
      </c>
      <c r="F13729">
        <f>IF(Clef_répartition[[#This Row],[Code_Nom]]=D13728,F13728-1,(COUNTIFS(Clef_répartition[Code_Nom],Clef_répartition[[#This Row],[Code_Nom]],Clef_répartition[Année],Clef_répartition[[#This Row],[Année]])))</f>
        <v>39</v>
      </c>
      <c r="G13729" t="str">
        <f>Clef_répartition[[#This Row],[Code_Nom]]&amp;"_"&amp;Clef_répartition[[#This Row],[Nombre]]&amp;"_"&amp;Clef_répartition[[#This Row],[Année]]</f>
        <v>ARASMAC_Association régionale pour l'action sociale Morges-Aubonne-Cossonay_18_2023</v>
      </c>
      <c r="H13729" s="18">
        <v>5481</v>
      </c>
      <c r="I13729" s="68" t="s">
        <v>94</v>
      </c>
      <c r="J13729" s="18">
        <v>2023</v>
      </c>
      <c r="K13729" s="65">
        <v>2.6798738084738288E-3</v>
      </c>
    </row>
    <row r="13730" spans="1:11" x14ac:dyDescent="0.25">
      <c r="A13730" s="66"/>
      <c r="B13730" t="s">
        <v>650</v>
      </c>
      <c r="C13730" t="s">
        <v>651</v>
      </c>
      <c r="D13730" t="str">
        <f>Clef_répartition[[#This Row],[Code association]]&amp;"_"&amp;Clef_répartition[[#This Row],[Nom association]]</f>
        <v>ARASMAC_Association régionale pour l'action sociale Morges-Aubonne-Cossonay</v>
      </c>
      <c r="E13730">
        <f>COUNTIFS(D$2:D13730,Clef_répartition[[#This Row],[Code_Nom]],J$2:J13730,Clef_répartition[[#This Row],[Année]])</f>
        <v>19</v>
      </c>
      <c r="F13730">
        <f>IF(Clef_répartition[[#This Row],[Code_Nom]]=D13729,F13729-1,(COUNTIFS(Clef_répartition[Code_Nom],Clef_répartition[[#This Row],[Code_Nom]],Clef_répartition[Année],Clef_répartition[[#This Row],[Année]])))</f>
        <v>38</v>
      </c>
      <c r="G13730" t="str">
        <f>Clef_répartition[[#This Row],[Code_Nom]]&amp;"_"&amp;Clef_répartition[[#This Row],[Nombre]]&amp;"_"&amp;Clef_répartition[[#This Row],[Année]]</f>
        <v>ARASMAC_Association régionale pour l'action sociale Morges-Aubonne-Cossonay_19_2023</v>
      </c>
      <c r="H13730" s="63">
        <v>5633</v>
      </c>
      <c r="I13730" s="67" t="s">
        <v>100</v>
      </c>
      <c r="J13730" s="63">
        <v>2023</v>
      </c>
      <c r="K13730" s="64">
        <v>3.2904779673666E-2</v>
      </c>
    </row>
    <row r="13731" spans="1:11" x14ac:dyDescent="0.25">
      <c r="A13731" s="66"/>
      <c r="B13731" t="s">
        <v>650</v>
      </c>
      <c r="C13731" t="s">
        <v>651</v>
      </c>
      <c r="D13731" t="str">
        <f>Clef_répartition[[#This Row],[Code association]]&amp;"_"&amp;Clef_répartition[[#This Row],[Nom association]]</f>
        <v>ARASMAC_Association régionale pour l'action sociale Morges-Aubonne-Cossonay</v>
      </c>
      <c r="E13731">
        <f>COUNTIFS(D$2:D13731,Clef_répartition[[#This Row],[Code_Nom]],J$2:J13731,Clef_répartition[[#This Row],[Année]])</f>
        <v>20</v>
      </c>
      <c r="F13731">
        <f>IF(Clef_répartition[[#This Row],[Code_Nom]]=D13730,F13730-1,(COUNTIFS(Clef_répartition[Code_Nom],Clef_répartition[[#This Row],[Code_Nom]],Clef_répartition[Année],Clef_répartition[[#This Row],[Année]])))</f>
        <v>37</v>
      </c>
      <c r="G13731" t="str">
        <f>Clef_répartition[[#This Row],[Code_Nom]]&amp;"_"&amp;Clef_répartition[[#This Row],[Nombre]]&amp;"_"&amp;Clef_répartition[[#This Row],[Année]]</f>
        <v>ARASMAC_Association régionale pour l'action sociale Morges-Aubonne-Cossonay_20_2023</v>
      </c>
      <c r="H13731" s="18">
        <v>5634</v>
      </c>
      <c r="I13731" s="68" t="s">
        <v>101</v>
      </c>
      <c r="J13731" s="18">
        <v>2023</v>
      </c>
      <c r="K13731" s="65">
        <v>3.5969107952553793E-2</v>
      </c>
    </row>
    <row r="13732" spans="1:11" x14ac:dyDescent="0.25">
      <c r="A13732" s="66"/>
      <c r="B13732" t="s">
        <v>650</v>
      </c>
      <c r="C13732" t="s">
        <v>651</v>
      </c>
      <c r="D13732" t="str">
        <f>Clef_répartition[[#This Row],[Code association]]&amp;"_"&amp;Clef_répartition[[#This Row],[Nom association]]</f>
        <v>ARASMAC_Association régionale pour l'action sociale Morges-Aubonne-Cossonay</v>
      </c>
      <c r="E13732">
        <f>COUNTIFS(D$2:D13732,Clef_répartition[[#This Row],[Code_Nom]],J$2:J13732,Clef_répartition[[#This Row],[Année]])</f>
        <v>21</v>
      </c>
      <c r="F13732">
        <f>IF(Clef_répartition[[#This Row],[Code_Nom]]=D13731,F13731-1,(COUNTIFS(Clef_répartition[Code_Nom],Clef_répartition[[#This Row],[Code_Nom]],Clef_répartition[Année],Clef_répartition[[#This Row],[Année]])))</f>
        <v>36</v>
      </c>
      <c r="G13732" t="str">
        <f>Clef_répartition[[#This Row],[Code_Nom]]&amp;"_"&amp;Clef_répartition[[#This Row],[Nombre]]&amp;"_"&amp;Clef_répartition[[#This Row],[Année]]</f>
        <v>ARASMAC_Association régionale pour l'action sociale Morges-Aubonne-Cossonay_21_2023</v>
      </c>
      <c r="H13732" s="63">
        <v>5482</v>
      </c>
      <c r="I13732" s="67" t="s">
        <v>102</v>
      </c>
      <c r="J13732" s="63">
        <v>2023</v>
      </c>
      <c r="K13732" s="64">
        <v>1.3365446589097324E-2</v>
      </c>
    </row>
    <row r="13733" spans="1:11" x14ac:dyDescent="0.25">
      <c r="A13733" s="66"/>
      <c r="B13733" t="s">
        <v>650</v>
      </c>
      <c r="C13733" t="s">
        <v>651</v>
      </c>
      <c r="D13733" t="str">
        <f>Clef_répartition[[#This Row],[Code association]]&amp;"_"&amp;Clef_répartition[[#This Row],[Nom association]]</f>
        <v>ARASMAC_Association régionale pour l'action sociale Morges-Aubonne-Cossonay</v>
      </c>
      <c r="E13733">
        <f>COUNTIFS(D$2:D13733,Clef_répartition[[#This Row],[Code_Nom]],J$2:J13733,Clef_répartition[[#This Row],[Année]])</f>
        <v>22</v>
      </c>
      <c r="F13733">
        <f>IF(Clef_répartition[[#This Row],[Code_Nom]]=D13732,F13732-1,(COUNTIFS(Clef_répartition[Code_Nom],Clef_répartition[[#This Row],[Code_Nom]],Clef_répartition[Année],Clef_répartition[[#This Row],[Année]])))</f>
        <v>35</v>
      </c>
      <c r="G13733" t="str">
        <f>Clef_répartition[[#This Row],[Code_Nom]]&amp;"_"&amp;Clef_répartition[[#This Row],[Nombre]]&amp;"_"&amp;Clef_répartition[[#This Row],[Année]]</f>
        <v>ARASMAC_Association régionale pour l'action sociale Morges-Aubonne-Cossonay_22_2023</v>
      </c>
      <c r="H13733" s="63">
        <v>5636</v>
      </c>
      <c r="I13733" s="67" t="s">
        <v>109</v>
      </c>
      <c r="J13733" s="63">
        <v>2023</v>
      </c>
      <c r="K13733" s="64">
        <v>3.3017854517905405E-2</v>
      </c>
    </row>
    <row r="13734" spans="1:11" x14ac:dyDescent="0.25">
      <c r="A13734" s="66"/>
      <c r="B13734" t="s">
        <v>650</v>
      </c>
      <c r="C13734" t="s">
        <v>651</v>
      </c>
      <c r="D13734" t="str">
        <f>Clef_répartition[[#This Row],[Code association]]&amp;"_"&amp;Clef_répartition[[#This Row],[Nom association]]</f>
        <v>ARASMAC_Association régionale pour l'action sociale Morges-Aubonne-Cossonay</v>
      </c>
      <c r="E13734">
        <f>COUNTIFS(D$2:D13734,Clef_répartition[[#This Row],[Code_Nom]],J$2:J13734,Clef_répartition[[#This Row],[Année]])</f>
        <v>23</v>
      </c>
      <c r="F13734">
        <f>IF(Clef_répartition[[#This Row],[Code_Nom]]=D13733,F13733-1,(COUNTIFS(Clef_répartition[Code_Nom],Clef_répartition[[#This Row],[Code_Nom]],Clef_répartition[Année],Clef_répartition[[#This Row],[Année]])))</f>
        <v>34</v>
      </c>
      <c r="G13734" t="str">
        <f>Clef_répartition[[#This Row],[Code_Nom]]&amp;"_"&amp;Clef_répartition[[#This Row],[Nombre]]&amp;"_"&amp;Clef_répartition[[#This Row],[Année]]</f>
        <v>ARASMAC_Association régionale pour l'action sociale Morges-Aubonne-Cossonay_23_2023</v>
      </c>
      <c r="H13734" s="63">
        <v>5427</v>
      </c>
      <c r="I13734" s="67" t="s">
        <v>112</v>
      </c>
      <c r="J13734" s="63">
        <v>2023</v>
      </c>
      <c r="K13734" s="64">
        <v>1.0131506043850423E-2</v>
      </c>
    </row>
    <row r="13735" spans="1:11" x14ac:dyDescent="0.25">
      <c r="A13735" s="66"/>
      <c r="B13735" t="s">
        <v>650</v>
      </c>
      <c r="C13735" t="s">
        <v>651</v>
      </c>
      <c r="D13735" t="str">
        <f>Clef_répartition[[#This Row],[Code association]]&amp;"_"&amp;Clef_répartition[[#This Row],[Nom association]]</f>
        <v>ARASMAC_Association régionale pour l'action sociale Morges-Aubonne-Cossonay</v>
      </c>
      <c r="E13735">
        <f>COUNTIFS(D$2:D13735,Clef_répartition[[#This Row],[Code_Nom]],J$2:J13735,Clef_répartition[[#This Row],[Année]])</f>
        <v>24</v>
      </c>
      <c r="F13735">
        <f>IF(Clef_répartition[[#This Row],[Code_Nom]]=D13734,F13734-1,(COUNTIFS(Clef_répartition[Code_Nom],Clef_répartition[[#This Row],[Code_Nom]],Clef_répartition[Année],Clef_répartition[[#This Row],[Année]])))</f>
        <v>33</v>
      </c>
      <c r="G13735" t="str">
        <f>Clef_répartition[[#This Row],[Code_Nom]]&amp;"_"&amp;Clef_répartition[[#This Row],[Nombre]]&amp;"_"&amp;Clef_répartition[[#This Row],[Année]]</f>
        <v>ARASMAC_Association régionale pour l'action sociale Morges-Aubonne-Cossonay_24_2023</v>
      </c>
      <c r="H13735" s="18">
        <v>5483</v>
      </c>
      <c r="I13735" s="68" t="s">
        <v>113</v>
      </c>
      <c r="J13735" s="18">
        <v>2023</v>
      </c>
      <c r="K13735" s="65">
        <v>3.6070875312369257E-3</v>
      </c>
    </row>
    <row r="13736" spans="1:11" x14ac:dyDescent="0.25">
      <c r="A13736" s="66"/>
      <c r="B13736" t="s">
        <v>650</v>
      </c>
      <c r="C13736" t="s">
        <v>651</v>
      </c>
      <c r="D13736" t="str">
        <f>Clef_répartition[[#This Row],[Code association]]&amp;"_"&amp;Clef_répartition[[#This Row],[Nom association]]</f>
        <v>ARASMAC_Association régionale pour l'action sociale Morges-Aubonne-Cossonay</v>
      </c>
      <c r="E13736">
        <f>COUNTIFS(D$2:D13736,Clef_répartition[[#This Row],[Code_Nom]],J$2:J13736,Clef_répartition[[#This Row],[Année]])</f>
        <v>25</v>
      </c>
      <c r="F13736">
        <f>IF(Clef_répartition[[#This Row],[Code_Nom]]=D13735,F13735-1,(COUNTIFS(Clef_répartition[Code_Nom],Clef_répartition[[#This Row],[Code_Nom]],Clef_répartition[Année],Clef_répartition[[#This Row],[Année]])))</f>
        <v>32</v>
      </c>
      <c r="G13736" t="str">
        <f>Clef_répartition[[#This Row],[Code_Nom]]&amp;"_"&amp;Clef_répartition[[#This Row],[Nombre]]&amp;"_"&amp;Clef_répartition[[#This Row],[Année]]</f>
        <v>ARASMAC_Association régionale pour l'action sociale Morges-Aubonne-Cossonay_25_2023</v>
      </c>
      <c r="H13736" s="18">
        <v>5428</v>
      </c>
      <c r="I13736" s="68" t="s">
        <v>123</v>
      </c>
      <c r="J13736" s="18">
        <v>2023</v>
      </c>
      <c r="K13736" s="65">
        <v>2.7872949105012607E-2</v>
      </c>
    </row>
    <row r="13737" spans="1:11" x14ac:dyDescent="0.25">
      <c r="A13737" s="66"/>
      <c r="B13737" t="s">
        <v>650</v>
      </c>
      <c r="C13737" t="s">
        <v>651</v>
      </c>
      <c r="D13737" t="str">
        <f>Clef_répartition[[#This Row],[Code association]]&amp;"_"&amp;Clef_répartition[[#This Row],[Nom association]]</f>
        <v>ARASMAC_Association régionale pour l'action sociale Morges-Aubonne-Cossonay</v>
      </c>
      <c r="E13737">
        <f>COUNTIFS(D$2:D13737,Clef_répartition[[#This Row],[Code_Nom]],J$2:J13737,Clef_répartition[[#This Row],[Année]])</f>
        <v>26</v>
      </c>
      <c r="F13737">
        <f>IF(Clef_répartition[[#This Row],[Code_Nom]]=D13736,F13736-1,(COUNTIFS(Clef_répartition[Code_Nom],Clef_répartition[[#This Row],[Code_Nom]],Clef_répartition[Année],Clef_répartition[[#This Row],[Année]])))</f>
        <v>31</v>
      </c>
      <c r="G13737" t="str">
        <f>Clef_répartition[[#This Row],[Code_Nom]]&amp;"_"&amp;Clef_répartition[[#This Row],[Nombre]]&amp;"_"&amp;Clef_répartition[[#This Row],[Année]]</f>
        <v>ARASMAC_Association régionale pour l'action sociale Morges-Aubonne-Cossonay_26_2023</v>
      </c>
      <c r="H13737" s="63">
        <v>5484</v>
      </c>
      <c r="I13737" s="67" t="s">
        <v>127</v>
      </c>
      <c r="J13737" s="63">
        <v>2023</v>
      </c>
      <c r="K13737" s="64">
        <v>1.2031163427072378E-2</v>
      </c>
    </row>
    <row r="13738" spans="1:11" x14ac:dyDescent="0.25">
      <c r="A13738" s="66"/>
      <c r="B13738" t="s">
        <v>650</v>
      </c>
      <c r="C13738" t="s">
        <v>651</v>
      </c>
      <c r="D13738" t="str">
        <f>Clef_répartition[[#This Row],[Code association]]&amp;"_"&amp;Clef_répartition[[#This Row],[Nom association]]</f>
        <v>ARASMAC_Association régionale pour l'action sociale Morges-Aubonne-Cossonay</v>
      </c>
      <c r="E13738">
        <f>COUNTIFS(D$2:D13738,Clef_répartition[[#This Row],[Code_Nom]],J$2:J13738,Clef_répartition[[#This Row],[Année]])</f>
        <v>27</v>
      </c>
      <c r="F13738">
        <f>IF(Clef_répartition[[#This Row],[Code_Nom]]=D13737,F13737-1,(COUNTIFS(Clef_répartition[Code_Nom],Clef_répartition[[#This Row],[Code_Nom]],Clef_répartition[Année],Clef_répartition[[#This Row],[Année]])))</f>
        <v>30</v>
      </c>
      <c r="G13738" t="str">
        <f>Clef_répartition[[#This Row],[Code_Nom]]&amp;"_"&amp;Clef_répartition[[#This Row],[Nombre]]&amp;"_"&amp;Clef_répartition[[#This Row],[Année]]</f>
        <v>ARASMAC_Association régionale pour l'action sociale Morges-Aubonne-Cossonay_27_2023</v>
      </c>
      <c r="H13738" s="18">
        <v>5485</v>
      </c>
      <c r="I13738" s="68" t="s">
        <v>129</v>
      </c>
      <c r="J13738" s="18">
        <v>2023</v>
      </c>
      <c r="K13738" s="65">
        <v>6.1851939798952928E-3</v>
      </c>
    </row>
    <row r="13739" spans="1:11" x14ac:dyDescent="0.25">
      <c r="A13739" s="66"/>
      <c r="B13739" t="s">
        <v>650</v>
      </c>
      <c r="C13739" t="s">
        <v>651</v>
      </c>
      <c r="D13739" t="str">
        <f>Clef_répartition[[#This Row],[Code association]]&amp;"_"&amp;Clef_répartition[[#This Row],[Nom association]]</f>
        <v>ARASMAC_Association régionale pour l'action sociale Morges-Aubonne-Cossonay</v>
      </c>
      <c r="E13739">
        <f>COUNTIFS(D$2:D13739,Clef_répartition[[#This Row],[Code_Nom]],J$2:J13739,Clef_répartition[[#This Row],[Année]])</f>
        <v>28</v>
      </c>
      <c r="F13739">
        <f>IF(Clef_répartition[[#This Row],[Code_Nom]]=D13738,F13738-1,(COUNTIFS(Clef_répartition[Code_Nom],Clef_répartition[[#This Row],[Code_Nom]],Clef_répartition[Année],Clef_répartition[[#This Row],[Année]])))</f>
        <v>29</v>
      </c>
      <c r="G13739" t="str">
        <f>Clef_répartition[[#This Row],[Code_Nom]]&amp;"_"&amp;Clef_répartition[[#This Row],[Nombre]]&amp;"_"&amp;Clef_répartition[[#This Row],[Année]]</f>
        <v>ARASMAC_Association régionale pour l'action sociale Morges-Aubonne-Cossonay_28_2023</v>
      </c>
      <c r="H13739" s="18">
        <v>5656</v>
      </c>
      <c r="I13739" s="68" t="s">
        <v>135</v>
      </c>
      <c r="J13739" s="18">
        <v>2023</v>
      </c>
      <c r="K13739" s="65">
        <v>4.9108404853172312E-2</v>
      </c>
    </row>
    <row r="13740" spans="1:11" x14ac:dyDescent="0.25">
      <c r="A13740" s="66"/>
      <c r="B13740" t="s">
        <v>650</v>
      </c>
      <c r="C13740" t="s">
        <v>651</v>
      </c>
      <c r="D13740" t="str">
        <f>Clef_répartition[[#This Row],[Code association]]&amp;"_"&amp;Clef_répartition[[#This Row],[Nom association]]</f>
        <v>ARASMAC_Association régionale pour l'action sociale Morges-Aubonne-Cossonay</v>
      </c>
      <c r="E13740">
        <f>COUNTIFS(D$2:D13740,Clef_répartition[[#This Row],[Code_Nom]],J$2:J13740,Clef_répartition[[#This Row],[Année]])</f>
        <v>29</v>
      </c>
      <c r="F13740">
        <f>IF(Clef_répartition[[#This Row],[Code_Nom]]=D13739,F13739-1,(COUNTIFS(Clef_répartition[Code_Nom],Clef_répartition[[#This Row],[Code_Nom]],Clef_répartition[Année],Clef_répartition[[#This Row],[Année]])))</f>
        <v>28</v>
      </c>
      <c r="G13740" t="str">
        <f>Clef_répartition[[#This Row],[Code_Nom]]&amp;"_"&amp;Clef_répartition[[#This Row],[Nombre]]&amp;"_"&amp;Clef_répartition[[#This Row],[Année]]</f>
        <v>ARASMAC_Association régionale pour l'action sociale Morges-Aubonne-Cossonay_29_2023</v>
      </c>
      <c r="H13740" s="63">
        <v>5474</v>
      </c>
      <c r="I13740" s="67" t="s">
        <v>146</v>
      </c>
      <c r="J13740" s="63">
        <v>2023</v>
      </c>
      <c r="K13740" s="64">
        <v>4.896140755566109E-3</v>
      </c>
    </row>
    <row r="13741" spans="1:11" x14ac:dyDescent="0.25">
      <c r="A13741" s="66"/>
      <c r="B13741" t="s">
        <v>650</v>
      </c>
      <c r="C13741" t="s">
        <v>651</v>
      </c>
      <c r="D13741" t="str">
        <f>Clef_répartition[[#This Row],[Code association]]&amp;"_"&amp;Clef_répartition[[#This Row],[Nom association]]</f>
        <v>ARASMAC_Association régionale pour l'action sociale Morges-Aubonne-Cossonay</v>
      </c>
      <c r="E13741">
        <f>COUNTIFS(D$2:D13741,Clef_répartition[[#This Row],[Code_Nom]],J$2:J13741,Clef_répartition[[#This Row],[Année]])</f>
        <v>30</v>
      </c>
      <c r="F13741">
        <f>IF(Clef_répartition[[#This Row],[Code_Nom]]=D13740,F13740-1,(COUNTIFS(Clef_répartition[Code_Nom],Clef_répartition[[#This Row],[Code_Nom]],Clef_répartition[Année],Clef_répartition[[#This Row],[Année]])))</f>
        <v>27</v>
      </c>
      <c r="G13741" t="str">
        <f>Clef_répartition[[#This Row],[Code_Nom]]&amp;"_"&amp;Clef_répartition[[#This Row],[Nombre]]&amp;"_"&amp;Clef_répartition[[#This Row],[Année]]</f>
        <v>ARASMAC_Association régionale pour l'action sociale Morges-Aubonne-Cossonay_30_2023</v>
      </c>
      <c r="H13741" s="18">
        <v>5498</v>
      </c>
      <c r="I13741" s="68" t="s">
        <v>149</v>
      </c>
      <c r="J13741" s="18">
        <v>2023</v>
      </c>
      <c r="K13741" s="65">
        <v>2.9388152017820593E-2</v>
      </c>
    </row>
    <row r="13742" spans="1:11" x14ac:dyDescent="0.25">
      <c r="A13742" s="66"/>
      <c r="B13742" t="s">
        <v>650</v>
      </c>
      <c r="C13742" t="s">
        <v>651</v>
      </c>
      <c r="D13742" t="str">
        <f>Clef_répartition[[#This Row],[Code association]]&amp;"_"&amp;Clef_répartition[[#This Row],[Nom association]]</f>
        <v>ARASMAC_Association régionale pour l'action sociale Morges-Aubonne-Cossonay</v>
      </c>
      <c r="E13742">
        <f>COUNTIFS(D$2:D13742,Clef_répartition[[#This Row],[Code_Nom]],J$2:J13742,Clef_répartition[[#This Row],[Année]])</f>
        <v>31</v>
      </c>
      <c r="F13742">
        <f>IF(Clef_répartition[[#This Row],[Code_Nom]]=D13741,F13741-1,(COUNTIFS(Clef_répartition[Code_Nom],Clef_répartition[[#This Row],[Code_Nom]],Clef_répartition[Année],Clef_répartition[[#This Row],[Année]])))</f>
        <v>26</v>
      </c>
      <c r="G13742" t="str">
        <f>Clef_répartition[[#This Row],[Code_Nom]]&amp;"_"&amp;Clef_répartition[[#This Row],[Nombre]]&amp;"_"&amp;Clef_répartition[[#This Row],[Année]]</f>
        <v>ARASMAC_Association régionale pour l'action sociale Morges-Aubonne-Cossonay_31_2023</v>
      </c>
      <c r="H13742" s="18">
        <v>5637</v>
      </c>
      <c r="I13742" s="68" t="s">
        <v>153</v>
      </c>
      <c r="J13742" s="18">
        <v>2023</v>
      </c>
      <c r="K13742" s="65">
        <v>1.1895473613985096E-2</v>
      </c>
    </row>
    <row r="13743" spans="1:11" x14ac:dyDescent="0.25">
      <c r="A13743" s="66"/>
      <c r="B13743" t="s">
        <v>650</v>
      </c>
      <c r="C13743" t="s">
        <v>651</v>
      </c>
      <c r="D13743" t="str">
        <f>Clef_répartition[[#This Row],[Code association]]&amp;"_"&amp;Clef_répartition[[#This Row],[Nom association]]</f>
        <v>ARASMAC_Association régionale pour l'action sociale Morges-Aubonne-Cossonay</v>
      </c>
      <c r="E13743">
        <f>COUNTIFS(D$2:D13743,Clef_répartition[[#This Row],[Code_Nom]],J$2:J13743,Clef_répartition[[#This Row],[Année]])</f>
        <v>32</v>
      </c>
      <c r="F13743">
        <f>IF(Clef_répartition[[#This Row],[Code_Nom]]=D13742,F13742-1,(COUNTIFS(Clef_répartition[Code_Nom],Clef_répartition[[#This Row],[Code_Nom]],Clef_répartition[Année],Clef_répartition[[#This Row],[Année]])))</f>
        <v>25</v>
      </c>
      <c r="G13743" t="str">
        <f>Clef_répartition[[#This Row],[Code_Nom]]&amp;"_"&amp;Clef_répartition[[#This Row],[Nombre]]&amp;"_"&amp;Clef_répartition[[#This Row],[Année]]</f>
        <v>ARASMAC_Association régionale pour l'action sociale Morges-Aubonne-Cossonay_32_2023</v>
      </c>
      <c r="H13743" s="63">
        <v>5486</v>
      </c>
      <c r="I13743" s="67" t="s">
        <v>145</v>
      </c>
      <c r="J13743" s="63">
        <v>2023</v>
      </c>
      <c r="K13743" s="64">
        <v>1.2302543053246946E-2</v>
      </c>
    </row>
    <row r="13744" spans="1:11" x14ac:dyDescent="0.25">
      <c r="A13744" s="66"/>
      <c r="B13744" t="s">
        <v>650</v>
      </c>
      <c r="C13744" t="s">
        <v>651</v>
      </c>
      <c r="D13744" t="str">
        <f>Clef_répartition[[#This Row],[Code association]]&amp;"_"&amp;Clef_répartition[[#This Row],[Nom association]]</f>
        <v>ARASMAC_Association régionale pour l'action sociale Morges-Aubonne-Cossonay</v>
      </c>
      <c r="E13744">
        <f>COUNTIFS(D$2:D13744,Clef_répartition[[#This Row],[Code_Nom]],J$2:J13744,Clef_répartition[[#This Row],[Année]])</f>
        <v>33</v>
      </c>
      <c r="F13744">
        <f>IF(Clef_répartition[[#This Row],[Code_Nom]]=D13743,F13743-1,(COUNTIFS(Clef_répartition[Code_Nom],Clef_répartition[[#This Row],[Code_Nom]],Clef_répartition[Année],Clef_répartition[[#This Row],[Année]])))</f>
        <v>24</v>
      </c>
      <c r="G13744" t="str">
        <f>Clef_répartition[[#This Row],[Code_Nom]]&amp;"_"&amp;Clef_répartition[[#This Row],[Nombre]]&amp;"_"&amp;Clef_répartition[[#This Row],[Année]]</f>
        <v>ARASMAC_Association régionale pour l'action sociale Morges-Aubonne-Cossonay_33_2023</v>
      </c>
      <c r="H13744" s="63">
        <v>5638</v>
      </c>
      <c r="I13744" s="67" t="s">
        <v>161</v>
      </c>
      <c r="J13744" s="63">
        <v>2023</v>
      </c>
      <c r="K13744" s="64">
        <v>3.0451055553670975E-2</v>
      </c>
    </row>
    <row r="13745" spans="1:11" x14ac:dyDescent="0.25">
      <c r="A13745" s="66"/>
      <c r="B13745" t="s">
        <v>650</v>
      </c>
      <c r="C13745" t="s">
        <v>651</v>
      </c>
      <c r="D13745" t="str">
        <f>Clef_répartition[[#This Row],[Code association]]&amp;"_"&amp;Clef_répartition[[#This Row],[Nom association]]</f>
        <v>ARASMAC_Association régionale pour l'action sociale Morges-Aubonne-Cossonay</v>
      </c>
      <c r="E13745">
        <f>COUNTIFS(D$2:D13745,Clef_répartition[[#This Row],[Code_Nom]],J$2:J13745,Clef_répartition[[#This Row],[Année]])</f>
        <v>34</v>
      </c>
      <c r="F13745">
        <f>IF(Clef_répartition[[#This Row],[Code_Nom]]=D13744,F13744-1,(COUNTIFS(Clef_répartition[Code_Nom],Clef_répartition[[#This Row],[Code_Nom]],Clef_répartition[Année],Clef_répartition[[#This Row],[Année]])))</f>
        <v>23</v>
      </c>
      <c r="G13745" t="str">
        <f>Clef_répartition[[#This Row],[Code_Nom]]&amp;"_"&amp;Clef_répartition[[#This Row],[Nombre]]&amp;"_"&amp;Clef_répartition[[#This Row],[Année]]</f>
        <v>ARASMAC_Association régionale pour l'action sociale Morges-Aubonne-Cossonay_34_2023</v>
      </c>
      <c r="H13745" s="18">
        <v>5639</v>
      </c>
      <c r="I13745" s="68" t="s">
        <v>166</v>
      </c>
      <c r="J13745" s="18">
        <v>2023</v>
      </c>
      <c r="K13745" s="65">
        <v>9.4191345251421928E-3</v>
      </c>
    </row>
    <row r="13746" spans="1:11" x14ac:dyDescent="0.25">
      <c r="A13746" s="66"/>
      <c r="B13746" t="s">
        <v>650</v>
      </c>
      <c r="C13746" t="s">
        <v>651</v>
      </c>
      <c r="D13746" t="str">
        <f>Clef_répartition[[#This Row],[Code association]]&amp;"_"&amp;Clef_répartition[[#This Row],[Nom association]]</f>
        <v>ARASMAC_Association régionale pour l'action sociale Morges-Aubonne-Cossonay</v>
      </c>
      <c r="E13746">
        <f>COUNTIFS(D$2:D13746,Clef_répartition[[#This Row],[Code_Nom]],J$2:J13746,Clef_répartition[[#This Row],[Année]])</f>
        <v>35</v>
      </c>
      <c r="F13746">
        <f>IF(Clef_répartition[[#This Row],[Code_Nom]]=D13745,F13745-1,(COUNTIFS(Clef_répartition[Code_Nom],Clef_répartition[[#This Row],[Code_Nom]],Clef_répartition[Année],Clef_répartition[[#This Row],[Année]])))</f>
        <v>22</v>
      </c>
      <c r="G13746" t="str">
        <f>Clef_répartition[[#This Row],[Code_Nom]]&amp;"_"&amp;Clef_répartition[[#This Row],[Nombre]]&amp;"_"&amp;Clef_répartition[[#This Row],[Année]]</f>
        <v>ARASMAC_Association régionale pour l'action sociale Morges-Aubonne-Cossonay_35_2023</v>
      </c>
      <c r="H13746" s="63">
        <v>5640</v>
      </c>
      <c r="I13746" s="67" t="s">
        <v>168</v>
      </c>
      <c r="J13746" s="63">
        <v>2023</v>
      </c>
      <c r="K13746" s="64">
        <v>8.2770785983242307E-3</v>
      </c>
    </row>
    <row r="13747" spans="1:11" x14ac:dyDescent="0.25">
      <c r="A13747" s="66"/>
      <c r="B13747" t="s">
        <v>650</v>
      </c>
      <c r="C13747" t="s">
        <v>651</v>
      </c>
      <c r="D13747" t="str">
        <f>Clef_répartition[[#This Row],[Code association]]&amp;"_"&amp;Clef_répartition[[#This Row],[Nom association]]</f>
        <v>ARASMAC_Association régionale pour l'action sociale Morges-Aubonne-Cossonay</v>
      </c>
      <c r="E13747">
        <f>COUNTIFS(D$2:D13747,Clef_répartition[[#This Row],[Code_Nom]],J$2:J13747,Clef_répartition[[#This Row],[Année]])</f>
        <v>36</v>
      </c>
      <c r="F13747">
        <f>IF(Clef_répartition[[#This Row],[Code_Nom]]=D13746,F13746-1,(COUNTIFS(Clef_répartition[Code_Nom],Clef_répartition[[#This Row],[Code_Nom]],Clef_répartition[Année],Clef_répartition[[#This Row],[Année]])))</f>
        <v>21</v>
      </c>
      <c r="G13747" t="str">
        <f>Clef_répartition[[#This Row],[Code_Nom]]&amp;"_"&amp;Clef_répartition[[#This Row],[Nombre]]&amp;"_"&amp;Clef_répartition[[#This Row],[Année]]</f>
        <v>ARASMAC_Association régionale pour l'action sociale Morges-Aubonne-Cossonay_36_2023</v>
      </c>
      <c r="H13747" s="18">
        <v>5488</v>
      </c>
      <c r="I13747" s="68" t="s">
        <v>174</v>
      </c>
      <c r="J13747" s="18">
        <v>2023</v>
      </c>
      <c r="K13747" s="65">
        <v>7.236790031321732E-4</v>
      </c>
    </row>
    <row r="13748" spans="1:11" x14ac:dyDescent="0.25">
      <c r="A13748" s="66"/>
      <c r="B13748" t="s">
        <v>650</v>
      </c>
      <c r="C13748" t="s">
        <v>651</v>
      </c>
      <c r="D13748" t="str">
        <f>Clef_répartition[[#This Row],[Code association]]&amp;"_"&amp;Clef_répartition[[#This Row],[Nom association]]</f>
        <v>ARASMAC_Association régionale pour l'action sociale Morges-Aubonne-Cossonay</v>
      </c>
      <c r="E13748">
        <f>COUNTIFS(D$2:D13748,Clef_répartition[[#This Row],[Code_Nom]],J$2:J13748,Clef_répartition[[#This Row],[Année]])</f>
        <v>37</v>
      </c>
      <c r="F13748">
        <f>IF(Clef_répartition[[#This Row],[Code_Nom]]=D13747,F13747-1,(COUNTIFS(Clef_répartition[Code_Nom],Clef_répartition[[#This Row],[Code_Nom]],Clef_répartition[Année],Clef_répartition[[#This Row],[Année]])))</f>
        <v>20</v>
      </c>
      <c r="G13748" t="str">
        <f>Clef_répartition[[#This Row],[Code_Nom]]&amp;"_"&amp;Clef_répartition[[#This Row],[Nombre]]&amp;"_"&amp;Clef_répartition[[#This Row],[Année]]</f>
        <v>ARASMAC_Association régionale pour l'action sociale Morges-Aubonne-Cossonay_37_2023</v>
      </c>
      <c r="H13748" s="63">
        <v>5490</v>
      </c>
      <c r="I13748" s="67" t="s">
        <v>178</v>
      </c>
      <c r="J13748" s="63">
        <v>2023</v>
      </c>
      <c r="K13748" s="64">
        <v>3.3583228739102414E-3</v>
      </c>
    </row>
    <row r="13749" spans="1:11" x14ac:dyDescent="0.25">
      <c r="A13749" s="66"/>
      <c r="B13749" t="s">
        <v>650</v>
      </c>
      <c r="C13749" t="s">
        <v>651</v>
      </c>
      <c r="D13749" t="str">
        <f>Clef_répartition[[#This Row],[Code association]]&amp;"_"&amp;Clef_répartition[[#This Row],[Nom association]]</f>
        <v>ARASMAC_Association régionale pour l'action sociale Morges-Aubonne-Cossonay</v>
      </c>
      <c r="E13749">
        <f>COUNTIFS(D$2:D13749,Clef_répartition[[#This Row],[Code_Nom]],J$2:J13749,Clef_répartition[[#This Row],[Année]])</f>
        <v>38</v>
      </c>
      <c r="F13749">
        <f>IF(Clef_répartition[[#This Row],[Code_Nom]]=D13748,F13748-1,(COUNTIFS(Clef_répartition[Code_Nom],Clef_répartition[[#This Row],[Code_Nom]],Clef_répartition[Année],Clef_répartition[[#This Row],[Année]])))</f>
        <v>19</v>
      </c>
      <c r="G13749" t="str">
        <f>Clef_répartition[[#This Row],[Code_Nom]]&amp;"_"&amp;Clef_répartition[[#This Row],[Nombre]]&amp;"_"&amp;Clef_répartition[[#This Row],[Année]]</f>
        <v>ARASMAC_Association régionale pour l'action sociale Morges-Aubonne-Cossonay_38_2023</v>
      </c>
      <c r="H13749" s="63">
        <v>5431</v>
      </c>
      <c r="I13749" s="67" t="s">
        <v>179</v>
      </c>
      <c r="J13749" s="63">
        <v>2023</v>
      </c>
      <c r="K13749" s="64">
        <v>3.641009984508746E-3</v>
      </c>
    </row>
    <row r="13750" spans="1:11" x14ac:dyDescent="0.25">
      <c r="A13750" s="66"/>
      <c r="B13750" t="s">
        <v>650</v>
      </c>
      <c r="C13750" t="s">
        <v>651</v>
      </c>
      <c r="D13750" t="str">
        <f>Clef_répartition[[#This Row],[Code association]]&amp;"_"&amp;Clef_répartition[[#This Row],[Nom association]]</f>
        <v>ARASMAC_Association régionale pour l'action sociale Morges-Aubonne-Cossonay</v>
      </c>
      <c r="E13750">
        <f>COUNTIFS(D$2:D13750,Clef_répartition[[#This Row],[Code_Nom]],J$2:J13750,Clef_répartition[[#This Row],[Année]])</f>
        <v>39</v>
      </c>
      <c r="F13750">
        <f>IF(Clef_répartition[[#This Row],[Code_Nom]]=D13749,F13749-1,(COUNTIFS(Clef_répartition[Code_Nom],Clef_répartition[[#This Row],[Code_Nom]],Clef_répartition[Année],Clef_répartition[[#This Row],[Année]])))</f>
        <v>18</v>
      </c>
      <c r="G13750" t="str">
        <f>Clef_répartition[[#This Row],[Code_Nom]]&amp;"_"&amp;Clef_répartition[[#This Row],[Nombre]]&amp;"_"&amp;Clef_répartition[[#This Row],[Année]]</f>
        <v>ARASMAC_Association régionale pour l'action sociale Morges-Aubonne-Cossonay_39_2023</v>
      </c>
      <c r="H13750" s="18">
        <v>5491</v>
      </c>
      <c r="I13750" s="68" t="s">
        <v>181</v>
      </c>
      <c r="J13750" s="18">
        <v>2023</v>
      </c>
      <c r="K13750" s="65">
        <v>5.6198197586982829E-3</v>
      </c>
    </row>
    <row r="13751" spans="1:11" x14ac:dyDescent="0.25">
      <c r="A13751" s="66"/>
      <c r="B13751" t="s">
        <v>650</v>
      </c>
      <c r="C13751" t="s">
        <v>651</v>
      </c>
      <c r="D13751" t="str">
        <f>Clef_répartition[[#This Row],[Code association]]&amp;"_"&amp;Clef_répartition[[#This Row],[Nom association]]</f>
        <v>ARASMAC_Association régionale pour l'action sociale Morges-Aubonne-Cossonay</v>
      </c>
      <c r="E13751">
        <f>COUNTIFS(D$2:D13751,Clef_répartition[[#This Row],[Code_Nom]],J$2:J13751,Clef_répartition[[#This Row],[Année]])</f>
        <v>40</v>
      </c>
      <c r="F13751">
        <f>IF(Clef_répartition[[#This Row],[Code_Nom]]=D13750,F13750-1,(COUNTIFS(Clef_répartition[Code_Nom],Clef_répartition[[#This Row],[Code_Nom]],Clef_répartition[Année],Clef_répartition[[#This Row],[Année]])))</f>
        <v>17</v>
      </c>
      <c r="G13751" t="str">
        <f>Clef_répartition[[#This Row],[Code_Nom]]&amp;"_"&amp;Clef_répartition[[#This Row],[Nombre]]&amp;"_"&amp;Clef_répartition[[#This Row],[Année]]</f>
        <v>ARASMAC_Association régionale pour l'action sociale Morges-Aubonne-Cossonay_40_2023</v>
      </c>
      <c r="H13751" s="63">
        <v>5492</v>
      </c>
      <c r="I13751" s="67" t="s">
        <v>189</v>
      </c>
      <c r="J13751" s="63">
        <v>2023</v>
      </c>
      <c r="K13751" s="64">
        <v>1.0877800015830478E-2</v>
      </c>
    </row>
    <row r="13752" spans="1:11" x14ac:dyDescent="0.25">
      <c r="A13752" s="66"/>
      <c r="B13752" t="s">
        <v>650</v>
      </c>
      <c r="C13752" t="s">
        <v>651</v>
      </c>
      <c r="D13752" t="str">
        <f>Clef_répartition[[#This Row],[Code association]]&amp;"_"&amp;Clef_répartition[[#This Row],[Nom association]]</f>
        <v>ARASMAC_Association régionale pour l'action sociale Morges-Aubonne-Cossonay</v>
      </c>
      <c r="E13752">
        <f>COUNTIFS(D$2:D13752,Clef_répartition[[#This Row],[Code_Nom]],J$2:J13752,Clef_répartition[[#This Row],[Année]])</f>
        <v>41</v>
      </c>
      <c r="F13752">
        <f>IF(Clef_répartition[[#This Row],[Code_Nom]]=D13751,F13751-1,(COUNTIFS(Clef_répartition[Code_Nom],Clef_répartition[[#This Row],[Code_Nom]],Clef_répartition[Année],Clef_répartition[[#This Row],[Année]])))</f>
        <v>16</v>
      </c>
      <c r="G13752" t="str">
        <f>Clef_répartition[[#This Row],[Code_Nom]]&amp;"_"&amp;Clef_répartition[[#This Row],[Nombre]]&amp;"_"&amp;Clef_répartition[[#This Row],[Année]]</f>
        <v>ARASMAC_Association régionale pour l'action sociale Morges-Aubonne-Cossonay_41_2023</v>
      </c>
      <c r="H13752" s="18">
        <v>5642</v>
      </c>
      <c r="I13752" s="68" t="s">
        <v>190</v>
      </c>
      <c r="J13752" s="18">
        <v>2023</v>
      </c>
      <c r="K13752" s="65">
        <v>0.20076438594705837</v>
      </c>
    </row>
    <row r="13753" spans="1:11" x14ac:dyDescent="0.25">
      <c r="A13753" s="66"/>
      <c r="B13753" t="s">
        <v>650</v>
      </c>
      <c r="C13753" t="s">
        <v>651</v>
      </c>
      <c r="D13753" t="str">
        <f>Clef_répartition[[#This Row],[Code association]]&amp;"_"&amp;Clef_répartition[[#This Row],[Nom association]]</f>
        <v>ARASMAC_Association régionale pour l'action sociale Morges-Aubonne-Cossonay</v>
      </c>
      <c r="E13753">
        <f>COUNTIFS(D$2:D13753,Clef_répartition[[#This Row],[Code_Nom]],J$2:J13753,Clef_répartition[[#This Row],[Année]])</f>
        <v>42</v>
      </c>
      <c r="F13753">
        <f>IF(Clef_répartition[[#This Row],[Code_Nom]]=D13752,F13752-1,(COUNTIFS(Clef_répartition[Code_Nom],Clef_répartition[[#This Row],[Code_Nom]],Clef_répartition[Année],Clef_répartition[[#This Row],[Année]])))</f>
        <v>15</v>
      </c>
      <c r="G13753" t="str">
        <f>Clef_répartition[[#This Row],[Code_Nom]]&amp;"_"&amp;Clef_répartition[[#This Row],[Nombre]]&amp;"_"&amp;Clef_répartition[[#This Row],[Année]]</f>
        <v>ARASMAC_Association régionale pour l'action sociale Morges-Aubonne-Cossonay_42_2023</v>
      </c>
      <c r="H13753" s="18">
        <v>5493</v>
      </c>
      <c r="I13753" s="68" t="s">
        <v>205</v>
      </c>
      <c r="J13753" s="18">
        <v>2023</v>
      </c>
      <c r="K13753" s="65">
        <v>5.6537422119701036E-3</v>
      </c>
    </row>
    <row r="13754" spans="1:11" x14ac:dyDescent="0.25">
      <c r="A13754" s="66"/>
      <c r="B13754" t="s">
        <v>650</v>
      </c>
      <c r="C13754" t="s">
        <v>651</v>
      </c>
      <c r="D13754" t="str">
        <f>Clef_répartition[[#This Row],[Code association]]&amp;"_"&amp;Clef_répartition[[#This Row],[Nom association]]</f>
        <v>ARASMAC_Association régionale pour l'action sociale Morges-Aubonne-Cossonay</v>
      </c>
      <c r="E13754">
        <f>COUNTIFS(D$2:D13754,Clef_répartition[[#This Row],[Code_Nom]],J$2:J13754,Clef_répartition[[#This Row],[Année]])</f>
        <v>43</v>
      </c>
      <c r="F13754">
        <f>IF(Clef_répartition[[#This Row],[Code_Nom]]=D13753,F13753-1,(COUNTIFS(Clef_répartition[Code_Nom],Clef_répartition[[#This Row],[Code_Nom]],Clef_répartition[Année],Clef_répartition[[#This Row],[Année]])))</f>
        <v>14</v>
      </c>
      <c r="G13754" t="str">
        <f>Clef_répartition[[#This Row],[Code_Nom]]&amp;"_"&amp;Clef_répartition[[#This Row],[Nombre]]&amp;"_"&amp;Clef_répartition[[#This Row],[Année]]</f>
        <v>ARASMAC_Association régionale pour l'action sociale Morges-Aubonne-Cossonay_43_2023</v>
      </c>
      <c r="H13754" s="63">
        <v>5497</v>
      </c>
      <c r="I13754" s="67" t="s">
        <v>217</v>
      </c>
      <c r="J13754" s="63">
        <v>2023</v>
      </c>
      <c r="K13754" s="64">
        <v>1.0470730576568632E-2</v>
      </c>
    </row>
    <row r="13755" spans="1:11" x14ac:dyDescent="0.25">
      <c r="A13755" s="66"/>
      <c r="B13755" t="s">
        <v>650</v>
      </c>
      <c r="C13755" t="s">
        <v>651</v>
      </c>
      <c r="D13755" t="str">
        <f>Clef_répartition[[#This Row],[Code association]]&amp;"_"&amp;Clef_répartition[[#This Row],[Nom association]]</f>
        <v>ARASMAC_Association régionale pour l'action sociale Morges-Aubonne-Cossonay</v>
      </c>
      <c r="E13755">
        <f>COUNTIFS(D$2:D13755,Clef_répartition[[#This Row],[Code_Nom]],J$2:J13755,Clef_répartition[[#This Row],[Année]])</f>
        <v>44</v>
      </c>
      <c r="F13755">
        <f>IF(Clef_répartition[[#This Row],[Code_Nom]]=D13754,F13754-1,(COUNTIFS(Clef_répartition[Code_Nom],Clef_répartition[[#This Row],[Code_Nom]],Clef_répartition[Année],Clef_répartition[[#This Row],[Année]])))</f>
        <v>13</v>
      </c>
      <c r="G13755" t="str">
        <f>Clef_répartition[[#This Row],[Code_Nom]]&amp;"_"&amp;Clef_répartition[[#This Row],[Nombre]]&amp;"_"&amp;Clef_répartition[[#This Row],[Année]]</f>
        <v>ARASMAC_Association régionale pour l'action sociale Morges-Aubonne-Cossonay_44_2023</v>
      </c>
      <c r="H13755" s="63">
        <v>5643</v>
      </c>
      <c r="I13755" s="67" t="s">
        <v>221</v>
      </c>
      <c r="J13755" s="63">
        <v>2023</v>
      </c>
      <c r="K13755" s="64">
        <v>5.9058991146239699E-2</v>
      </c>
    </row>
    <row r="13756" spans="1:11" x14ac:dyDescent="0.25">
      <c r="A13756" s="66"/>
      <c r="B13756" t="s">
        <v>650</v>
      </c>
      <c r="C13756" t="s">
        <v>651</v>
      </c>
      <c r="D13756" t="str">
        <f>Clef_répartition[[#This Row],[Code association]]&amp;"_"&amp;Clef_répartition[[#This Row],[Nom association]]</f>
        <v>ARASMAC_Association régionale pour l'action sociale Morges-Aubonne-Cossonay</v>
      </c>
      <c r="E13756">
        <f>COUNTIFS(D$2:D13756,Clef_répartition[[#This Row],[Code_Nom]],J$2:J13756,Clef_répartition[[#This Row],[Année]])</f>
        <v>45</v>
      </c>
      <c r="F13756">
        <f>IF(Clef_répartition[[#This Row],[Code_Nom]]=D13755,F13755-1,(COUNTIFS(Clef_répartition[Code_Nom],Clef_répartition[[#This Row],[Code_Nom]],Clef_répartition[Année],Clef_répartition[[#This Row],[Année]])))</f>
        <v>12</v>
      </c>
      <c r="G13756" t="str">
        <f>Clef_répartition[[#This Row],[Code_Nom]]&amp;"_"&amp;Clef_répartition[[#This Row],[Nombre]]&amp;"_"&amp;Clef_répartition[[#This Row],[Année]]</f>
        <v>ARASMAC_Association régionale pour l'action sociale Morges-Aubonne-Cossonay_45_2023</v>
      </c>
      <c r="H13756" s="18">
        <v>5645</v>
      </c>
      <c r="I13756" s="68" t="s">
        <v>235</v>
      </c>
      <c r="J13756" s="18">
        <v>2023</v>
      </c>
      <c r="K13756" s="65">
        <v>5.2240578038603757E-3</v>
      </c>
    </row>
    <row r="13757" spans="1:11" x14ac:dyDescent="0.25">
      <c r="A13757" s="66"/>
      <c r="B13757" t="s">
        <v>650</v>
      </c>
      <c r="C13757" t="s">
        <v>651</v>
      </c>
      <c r="D13757" t="str">
        <f>Clef_répartition[[#This Row],[Code association]]&amp;"_"&amp;Clef_répartition[[#This Row],[Nom association]]</f>
        <v>ARASMAC_Association régionale pour l'action sociale Morges-Aubonne-Cossonay</v>
      </c>
      <c r="E13757">
        <f>COUNTIFS(D$2:D13757,Clef_répartition[[#This Row],[Code_Nom]],J$2:J13757,Clef_répartition[[#This Row],[Année]])</f>
        <v>46</v>
      </c>
      <c r="F13757">
        <f>IF(Clef_répartition[[#This Row],[Code_Nom]]=D13756,F13756-1,(COUNTIFS(Clef_répartition[Code_Nom],Clef_répartition[[#This Row],[Code_Nom]],Clef_répartition[Année],Clef_répartition[[#This Row],[Année]])))</f>
        <v>11</v>
      </c>
      <c r="G13757" t="str">
        <f>Clef_répartition[[#This Row],[Code_Nom]]&amp;"_"&amp;Clef_répartition[[#This Row],[Nombre]]&amp;"_"&amp;Clef_répartition[[#This Row],[Année]]</f>
        <v>ARASMAC_Association régionale pour l'action sociale Morges-Aubonne-Cossonay_46_2023</v>
      </c>
      <c r="H13757" s="18">
        <v>5435</v>
      </c>
      <c r="I13757" s="68" t="s">
        <v>245</v>
      </c>
      <c r="J13757" s="18">
        <v>2023</v>
      </c>
      <c r="K13757" s="65">
        <v>7.8813166434863243E-3</v>
      </c>
    </row>
    <row r="13758" spans="1:11" x14ac:dyDescent="0.25">
      <c r="A13758" s="66"/>
      <c r="B13758" t="s">
        <v>650</v>
      </c>
      <c r="C13758" t="s">
        <v>651</v>
      </c>
      <c r="D13758" t="str">
        <f>Clef_répartition[[#This Row],[Code association]]&amp;"_"&amp;Clef_répartition[[#This Row],[Nom association]]</f>
        <v>ARASMAC_Association régionale pour l'action sociale Morges-Aubonne-Cossonay</v>
      </c>
      <c r="E13758">
        <f>COUNTIFS(D$2:D13758,Clef_répartition[[#This Row],[Code_Nom]],J$2:J13758,Clef_répartition[[#This Row],[Année]])</f>
        <v>47</v>
      </c>
      <c r="F13758">
        <f>IF(Clef_répartition[[#This Row],[Code_Nom]]=D13757,F13757-1,(COUNTIFS(Clef_répartition[Code_Nom],Clef_répartition[[#This Row],[Code_Nom]],Clef_répartition[Année],Clef_répartition[[#This Row],[Année]])))</f>
        <v>10</v>
      </c>
      <c r="G13758" t="str">
        <f>Clef_répartition[[#This Row],[Code_Nom]]&amp;"_"&amp;Clef_répartition[[#This Row],[Nombre]]&amp;"_"&amp;Clef_répartition[[#This Row],[Année]]</f>
        <v>ARASMAC_Association régionale pour l'action sociale Morges-Aubonne-Cossonay_47_2023</v>
      </c>
      <c r="H13758" s="63">
        <v>5436</v>
      </c>
      <c r="I13758" s="67" t="s">
        <v>246</v>
      </c>
      <c r="J13758" s="63">
        <v>2023</v>
      </c>
      <c r="K13758" s="64">
        <v>5.0883679907730928E-3</v>
      </c>
    </row>
    <row r="13759" spans="1:11" x14ac:dyDescent="0.25">
      <c r="A13759" s="66"/>
      <c r="B13759" t="s">
        <v>650</v>
      </c>
      <c r="C13759" t="s">
        <v>651</v>
      </c>
      <c r="D13759" t="str">
        <f>Clef_répartition[[#This Row],[Code association]]&amp;"_"&amp;Clef_répartition[[#This Row],[Nom association]]</f>
        <v>ARASMAC_Association régionale pour l'action sociale Morges-Aubonne-Cossonay</v>
      </c>
      <c r="E13759">
        <f>COUNTIFS(D$2:D13759,Clef_répartition[[#This Row],[Code_Nom]],J$2:J13759,Clef_répartition[[#This Row],[Année]])</f>
        <v>48</v>
      </c>
      <c r="F13759">
        <f>IF(Clef_répartition[[#This Row],[Code_Nom]]=D13758,F13758-1,(COUNTIFS(Clef_répartition[Code_Nom],Clef_répartition[[#This Row],[Code_Nom]],Clef_répartition[Année],Clef_répartition[[#This Row],[Année]])))</f>
        <v>9</v>
      </c>
      <c r="G13759" t="str">
        <f>Clef_répartition[[#This Row],[Code_Nom]]&amp;"_"&amp;Clef_répartition[[#This Row],[Nombre]]&amp;"_"&amp;Clef_répartition[[#This Row],[Année]]</f>
        <v>ARASMAC_Association régionale pour l'action sociale Morges-Aubonne-Cossonay_48_2023</v>
      </c>
      <c r="H13759" s="63">
        <v>5646</v>
      </c>
      <c r="I13759" s="67" t="s">
        <v>247</v>
      </c>
      <c r="J13759" s="63">
        <v>2023</v>
      </c>
      <c r="K13759" s="64">
        <v>6.6793310492214791E-2</v>
      </c>
    </row>
    <row r="13760" spans="1:11" x14ac:dyDescent="0.25">
      <c r="A13760" s="66"/>
      <c r="B13760" t="s">
        <v>650</v>
      </c>
      <c r="C13760" t="s">
        <v>651</v>
      </c>
      <c r="D13760" t="str">
        <f>Clef_répartition[[#This Row],[Code association]]&amp;"_"&amp;Clef_répartition[[#This Row],[Nom association]]</f>
        <v>ARASMAC_Association régionale pour l'action sociale Morges-Aubonne-Cossonay</v>
      </c>
      <c r="E13760">
        <f>COUNTIFS(D$2:D13760,Clef_répartition[[#This Row],[Code_Nom]],J$2:J13760,Clef_répartition[[#This Row],[Année]])</f>
        <v>49</v>
      </c>
      <c r="F13760">
        <f>IF(Clef_répartition[[#This Row],[Code_Nom]]=D13759,F13759-1,(COUNTIFS(Clef_répartition[Code_Nom],Clef_répartition[[#This Row],[Code_Nom]],Clef_répartition[Année],Clef_répartition[[#This Row],[Année]])))</f>
        <v>8</v>
      </c>
      <c r="G13760" t="str">
        <f>Clef_répartition[[#This Row],[Code_Nom]]&amp;"_"&amp;Clef_répartition[[#This Row],[Nombre]]&amp;"_"&amp;Clef_répartition[[#This Row],[Année]]</f>
        <v>ARASMAC_Association régionale pour l'action sociale Morges-Aubonne-Cossonay_49_2023</v>
      </c>
      <c r="H13760" s="18">
        <v>5437</v>
      </c>
      <c r="I13760" s="68" t="s">
        <v>250</v>
      </c>
      <c r="J13760" s="18">
        <v>2023</v>
      </c>
      <c r="K13760" s="65">
        <v>5.0770605063491523E-3</v>
      </c>
    </row>
    <row r="13761" spans="1:11" x14ac:dyDescent="0.25">
      <c r="A13761" s="66"/>
      <c r="B13761" t="s">
        <v>650</v>
      </c>
      <c r="C13761" t="s">
        <v>651</v>
      </c>
      <c r="D13761" t="str">
        <f>Clef_répartition[[#This Row],[Code association]]&amp;"_"&amp;Clef_répartition[[#This Row],[Nom association]]</f>
        <v>ARASMAC_Association régionale pour l'action sociale Morges-Aubonne-Cossonay</v>
      </c>
      <c r="E13761">
        <f>COUNTIFS(D$2:D13761,Clef_répartition[[#This Row],[Code_Nom]],J$2:J13761,Clef_répartition[[#This Row],[Année]])</f>
        <v>50</v>
      </c>
      <c r="F13761">
        <f>IF(Clef_répartition[[#This Row],[Code_Nom]]=D13760,F13760-1,(COUNTIFS(Clef_répartition[Code_Nom],Clef_répartition[[#This Row],[Code_Nom]],Clef_répartition[Année],Clef_répartition[[#This Row],[Année]])))</f>
        <v>7</v>
      </c>
      <c r="G13761" t="str">
        <f>Clef_répartition[[#This Row],[Code_Nom]]&amp;"_"&amp;Clef_répartition[[#This Row],[Nombre]]&amp;"_"&amp;Clef_répartition[[#This Row],[Année]]</f>
        <v>ARASMAC_Association régionale pour l'action sociale Morges-Aubonne-Cossonay_50_2023</v>
      </c>
      <c r="H13761" s="63">
        <v>5499</v>
      </c>
      <c r="I13761" s="67" t="s">
        <v>252</v>
      </c>
      <c r="J13761" s="63">
        <v>2023</v>
      </c>
      <c r="K13761" s="64">
        <v>5.5519748521546406E-3</v>
      </c>
    </row>
    <row r="13762" spans="1:11" x14ac:dyDescent="0.25">
      <c r="A13762" s="66"/>
      <c r="B13762" t="s">
        <v>650</v>
      </c>
      <c r="C13762" t="s">
        <v>651</v>
      </c>
      <c r="D13762" t="str">
        <f>Clef_répartition[[#This Row],[Code association]]&amp;"_"&amp;Clef_répartition[[#This Row],[Nom association]]</f>
        <v>ARASMAC_Association régionale pour l'action sociale Morges-Aubonne-Cossonay</v>
      </c>
      <c r="E13762">
        <f>COUNTIFS(D$2:D13762,Clef_répartition[[#This Row],[Code_Nom]],J$2:J13762,Clef_répartition[[#This Row],[Année]])</f>
        <v>51</v>
      </c>
      <c r="F13762">
        <f>IF(Clef_répartition[[#This Row],[Code_Nom]]=D13761,F13761-1,(COUNTIFS(Clef_répartition[Code_Nom],Clef_répartition[[#This Row],[Code_Nom]],Clef_répartition[Année],Clef_répartition[[#This Row],[Année]])))</f>
        <v>6</v>
      </c>
      <c r="G13762" t="str">
        <f>Clef_répartition[[#This Row],[Code_Nom]]&amp;"_"&amp;Clef_répartition[[#This Row],[Nombre]]&amp;"_"&amp;Clef_répartition[[#This Row],[Année]]</f>
        <v>ARASMAC_Association régionale pour l'action sociale Morges-Aubonne-Cossonay_51_2023</v>
      </c>
      <c r="H13762" s="18">
        <v>5649</v>
      </c>
      <c r="I13762" s="68" t="s">
        <v>264</v>
      </c>
      <c r="J13762" s="18">
        <v>2023</v>
      </c>
      <c r="K13762" s="65">
        <v>2.1732985062813077E-2</v>
      </c>
    </row>
    <row r="13763" spans="1:11" x14ac:dyDescent="0.25">
      <c r="A13763" s="66"/>
      <c r="B13763" t="s">
        <v>650</v>
      </c>
      <c r="C13763" t="s">
        <v>651</v>
      </c>
      <c r="D13763" t="str">
        <f>Clef_répartition[[#This Row],[Code association]]&amp;"_"&amp;Clef_répartition[[#This Row],[Nom association]]</f>
        <v>ARASMAC_Association régionale pour l'action sociale Morges-Aubonne-Cossonay</v>
      </c>
      <c r="E13763">
        <f>COUNTIFS(D$2:D13763,Clef_répartition[[#This Row],[Code_Nom]],J$2:J13763,Clef_répartition[[#This Row],[Année]])</f>
        <v>52</v>
      </c>
      <c r="F13763">
        <f>IF(Clef_répartition[[#This Row],[Code_Nom]]=D13762,F13762-1,(COUNTIFS(Clef_répartition[Code_Nom],Clef_répartition[[#This Row],[Code_Nom]],Clef_répartition[Année],Clef_répartition[[#This Row],[Année]])))</f>
        <v>5</v>
      </c>
      <c r="G13763" t="str">
        <f>Clef_répartition[[#This Row],[Code_Nom]]&amp;"_"&amp;Clef_répartition[[#This Row],[Nombre]]&amp;"_"&amp;Clef_répartition[[#This Row],[Année]]</f>
        <v>ARASMAC_Association régionale pour l'action sociale Morges-Aubonne-Cossonay_52_2023</v>
      </c>
      <c r="H13763" s="63">
        <v>5650</v>
      </c>
      <c r="I13763" s="67" t="s">
        <v>276</v>
      </c>
      <c r="J13763" s="63">
        <v>2023</v>
      </c>
      <c r="K13763" s="64">
        <v>2.0353471963092378E-3</v>
      </c>
    </row>
    <row r="13764" spans="1:11" x14ac:dyDescent="0.25">
      <c r="A13764" s="66"/>
      <c r="B13764" t="s">
        <v>650</v>
      </c>
      <c r="C13764" t="s">
        <v>651</v>
      </c>
      <c r="D13764" t="str">
        <f>Clef_répartition[[#This Row],[Code association]]&amp;"_"&amp;Clef_répartition[[#This Row],[Nom association]]</f>
        <v>ARASMAC_Association régionale pour l'action sociale Morges-Aubonne-Cossonay</v>
      </c>
      <c r="E13764">
        <f>COUNTIFS(D$2:D13764,Clef_répartition[[#This Row],[Code_Nom]],J$2:J13764,Clef_répartition[[#This Row],[Année]])</f>
        <v>53</v>
      </c>
      <c r="F13764">
        <f>IF(Clef_répartition[[#This Row],[Code_Nom]]=D13763,F13763-1,(COUNTIFS(Clef_répartition[Code_Nom],Clef_répartition[[#This Row],[Code_Nom]],Clef_répartition[Année],Clef_répartition[[#This Row],[Année]])))</f>
        <v>4</v>
      </c>
      <c r="G13764" t="str">
        <f>Clef_répartition[[#This Row],[Code_Nom]]&amp;"_"&amp;Clef_répartition[[#This Row],[Nombre]]&amp;"_"&amp;Clef_répartition[[#This Row],[Année]]</f>
        <v>ARASMAC_Association régionale pour l'action sociale Morges-Aubonne-Cossonay_53_2023</v>
      </c>
      <c r="H13764" s="18">
        <v>5652</v>
      </c>
      <c r="I13764" s="68" t="s">
        <v>284</v>
      </c>
      <c r="J13764" s="18">
        <v>2023</v>
      </c>
      <c r="K13764" s="65">
        <v>6.8862580141795856E-3</v>
      </c>
    </row>
    <row r="13765" spans="1:11" x14ac:dyDescent="0.25">
      <c r="A13765" s="66"/>
      <c r="B13765" t="s">
        <v>650</v>
      </c>
      <c r="C13765" t="s">
        <v>651</v>
      </c>
      <c r="D13765" t="str">
        <f>Clef_répartition[[#This Row],[Code association]]&amp;"_"&amp;Clef_répartition[[#This Row],[Nom association]]</f>
        <v>ARASMAC_Association régionale pour l'action sociale Morges-Aubonne-Cossonay</v>
      </c>
      <c r="E13765">
        <f>COUNTIFS(D$2:D13765,Clef_répartition[[#This Row],[Code_Nom]],J$2:J13765,Clef_répartition[[#This Row],[Année]])</f>
        <v>54</v>
      </c>
      <c r="F13765">
        <f>IF(Clef_répartition[[#This Row],[Code_Nom]]=D13764,F13764-1,(COUNTIFS(Clef_répartition[Code_Nom],Clef_répartition[[#This Row],[Code_Nom]],Clef_répartition[Année],Clef_répartition[[#This Row],[Année]])))</f>
        <v>3</v>
      </c>
      <c r="G13765" t="str">
        <f>Clef_répartition[[#This Row],[Code_Nom]]&amp;"_"&amp;Clef_répartition[[#This Row],[Nombre]]&amp;"_"&amp;Clef_répartition[[#This Row],[Année]]</f>
        <v>ARASMAC_Association régionale pour l'action sociale Morges-Aubonne-Cossonay_54_2023</v>
      </c>
      <c r="H13765" s="63">
        <v>5653</v>
      </c>
      <c r="I13765" s="67" t="s">
        <v>291</v>
      </c>
      <c r="J13765" s="63">
        <v>2023</v>
      </c>
      <c r="K13765" s="64">
        <v>9.9732012619152613E-3</v>
      </c>
    </row>
    <row r="13766" spans="1:11" x14ac:dyDescent="0.25">
      <c r="A13766" s="66"/>
      <c r="B13766" t="s">
        <v>650</v>
      </c>
      <c r="C13766" t="s">
        <v>651</v>
      </c>
      <c r="D13766" t="str">
        <f>Clef_répartition[[#This Row],[Code association]]&amp;"_"&amp;Clef_répartition[[#This Row],[Nom association]]</f>
        <v>ARASMAC_Association régionale pour l'action sociale Morges-Aubonne-Cossonay</v>
      </c>
      <c r="E13766">
        <f>COUNTIFS(D$2:D13766,Clef_répartition[[#This Row],[Code_Nom]],J$2:J13766,Clef_répartition[[#This Row],[Année]])</f>
        <v>55</v>
      </c>
      <c r="F13766">
        <f>IF(Clef_répartition[[#This Row],[Code_Nom]]=D13765,F13765-1,(COUNTIFS(Clef_répartition[Code_Nom],Clef_répartition[[#This Row],[Code_Nom]],Clef_répartition[Année],Clef_répartition[[#This Row],[Année]])))</f>
        <v>2</v>
      </c>
      <c r="G13766" t="str">
        <f>Clef_répartition[[#This Row],[Code_Nom]]&amp;"_"&amp;Clef_répartition[[#This Row],[Nombre]]&amp;"_"&amp;Clef_répartition[[#This Row],[Année]]</f>
        <v>ARASMAC_Association régionale pour l'action sociale Morges-Aubonne-Cossonay_55_2023</v>
      </c>
      <c r="H13766" s="18">
        <v>5654</v>
      </c>
      <c r="I13766" s="68" t="s">
        <v>295</v>
      </c>
      <c r="J13766" s="18">
        <v>2023</v>
      </c>
      <c r="K13766" s="65">
        <v>6.4565736060698577E-3</v>
      </c>
    </row>
    <row r="13767" spans="1:11" x14ac:dyDescent="0.25">
      <c r="A13767" s="66"/>
      <c r="B13767" t="s">
        <v>650</v>
      </c>
      <c r="C13767" t="s">
        <v>651</v>
      </c>
      <c r="D13767" t="str">
        <f>Clef_répartition[[#This Row],[Code association]]&amp;"_"&amp;Clef_répartition[[#This Row],[Nom association]]</f>
        <v>ARASMAC_Association régionale pour l'action sociale Morges-Aubonne-Cossonay</v>
      </c>
      <c r="E13767">
        <f>COUNTIFS(D$2:D13767,Clef_répartition[[#This Row],[Code_Nom]],J$2:J13767,Clef_répartition[[#This Row],[Année]])</f>
        <v>56</v>
      </c>
      <c r="F13767">
        <f>IF(Clef_répartition[[#This Row],[Code_Nom]]=D13766,F13766-1,(COUNTIFS(Clef_répartition[Code_Nom],Clef_répartition[[#This Row],[Code_Nom]],Clef_répartition[Année],Clef_répartition[[#This Row],[Année]])))</f>
        <v>1</v>
      </c>
      <c r="G13767" t="str">
        <f>Clef_répartition[[#This Row],[Code_Nom]]&amp;"_"&amp;Clef_répartition[[#This Row],[Nombre]]&amp;"_"&amp;Clef_répartition[[#This Row],[Année]]</f>
        <v>ARASMAC_Association régionale pour l'action sociale Morges-Aubonne-Cossonay_56_2023</v>
      </c>
      <c r="H13767" s="63">
        <v>5655</v>
      </c>
      <c r="I13767" s="67" t="s">
        <v>297</v>
      </c>
      <c r="J13767" s="63">
        <v>2023</v>
      </c>
      <c r="K13767" s="64">
        <v>1.7017764058030013E-2</v>
      </c>
    </row>
    <row r="13768" spans="1:11" x14ac:dyDescent="0.25">
      <c r="A13768" s="66"/>
      <c r="B13768" t="s">
        <v>629</v>
      </c>
      <c r="C13768" t="s">
        <v>754</v>
      </c>
      <c r="D13768" t="str">
        <f>Clef_répartition[[#This Row],[Code association]]&amp;"_"&amp;Clef_répartition[[#This Row],[Nom association]]</f>
        <v>ARASOL_Association régionale pour l’action sociale dans l’ouest lausannois</v>
      </c>
      <c r="E13768">
        <f>COUNTIFS(D$2:D13768,Clef_répartition[[#This Row],[Code_Nom]],J$2:J13768,Clef_répartition[[#This Row],[Année]])</f>
        <v>1</v>
      </c>
      <c r="F13768">
        <f>IF(Clef_répartition[[#This Row],[Code_Nom]]=D13767,F13767-1,(COUNTIFS(Clef_répartition[Code_Nom],Clef_répartition[[#This Row],[Code_Nom]],Clef_répartition[Année],Clef_répartition[[#This Row],[Année]])))</f>
        <v>7</v>
      </c>
      <c r="G13768" t="str">
        <f>Clef_répartition[[#This Row],[Code_Nom]]&amp;"_"&amp;Clef_répartition[[#This Row],[Nombre]]&amp;"_"&amp;Clef_répartition[[#This Row],[Année]]</f>
        <v>ARASOL_Association régionale pour l’action sociale dans l’ouest lausannois_1_2023</v>
      </c>
      <c r="H13768" s="18">
        <v>5624</v>
      </c>
      <c r="I13768" s="68" t="s">
        <v>44</v>
      </c>
      <c r="J13768" s="18">
        <v>2023</v>
      </c>
      <c r="K13768" s="65">
        <v>0.15162608904837771</v>
      </c>
    </row>
    <row r="13769" spans="1:11" x14ac:dyDescent="0.25">
      <c r="A13769" s="66"/>
      <c r="B13769" t="s">
        <v>629</v>
      </c>
      <c r="C13769" t="s">
        <v>754</v>
      </c>
      <c r="D13769" t="str">
        <f>Clef_répartition[[#This Row],[Code association]]&amp;"_"&amp;Clef_répartition[[#This Row],[Nom association]]</f>
        <v>ARASOL_Association régionale pour l’action sociale dans l’ouest lausannois</v>
      </c>
      <c r="E13769">
        <f>COUNTIFS(D$2:D13769,Clef_répartition[[#This Row],[Code_Nom]],J$2:J13769,Clef_répartition[[#This Row],[Année]])</f>
        <v>2</v>
      </c>
      <c r="F13769">
        <f>IF(Clef_répartition[[#This Row],[Code_Nom]]=D13768,F13768-1,(COUNTIFS(Clef_répartition[Code_Nom],Clef_répartition[[#This Row],[Code_Nom]],Clef_répartition[Année],Clef_répartition[[#This Row],[Année]])))</f>
        <v>6</v>
      </c>
      <c r="G13769" t="str">
        <f>Clef_répartition[[#This Row],[Code_Nom]]&amp;"_"&amp;Clef_répartition[[#This Row],[Nombre]]&amp;"_"&amp;Clef_répartition[[#This Row],[Année]]</f>
        <v>ARASOL_Association régionale pour l’action sociale dans l’ouest lausannois_2_2023</v>
      </c>
      <c r="H13769" s="63">
        <v>5627</v>
      </c>
      <c r="I13769" s="67" t="s">
        <v>56</v>
      </c>
      <c r="J13769" s="63">
        <v>2023</v>
      </c>
      <c r="K13769" s="64">
        <v>0.12730361004943952</v>
      </c>
    </row>
    <row r="13770" spans="1:11" x14ac:dyDescent="0.25">
      <c r="A13770" s="66"/>
      <c r="B13770" t="s">
        <v>629</v>
      </c>
      <c r="C13770" t="s">
        <v>754</v>
      </c>
      <c r="D13770" t="str">
        <f>Clef_répartition[[#This Row],[Code association]]&amp;"_"&amp;Clef_répartition[[#This Row],[Nom association]]</f>
        <v>ARASOL_Association régionale pour l’action sociale dans l’ouest lausannois</v>
      </c>
      <c r="E13770">
        <f>COUNTIFS(D$2:D13770,Clef_répartition[[#This Row],[Code_Nom]],J$2:J13770,Clef_répartition[[#This Row],[Année]])</f>
        <v>3</v>
      </c>
      <c r="F13770">
        <f>IF(Clef_répartition[[#This Row],[Code_Nom]]=D13769,F13769-1,(COUNTIFS(Clef_répartition[Code_Nom],Clef_répartition[[#This Row],[Code_Nom]],Clef_répartition[Année],Clef_répartition[[#This Row],[Année]])))</f>
        <v>5</v>
      </c>
      <c r="G13770" t="str">
        <f>Clef_répartition[[#This Row],[Code_Nom]]&amp;"_"&amp;Clef_répartition[[#This Row],[Nombre]]&amp;"_"&amp;Clef_répartition[[#This Row],[Année]]</f>
        <v>ARASOL_Association régionale pour l’action sociale dans l’ouest lausannois_3_2023</v>
      </c>
      <c r="H13770" s="18">
        <v>5583</v>
      </c>
      <c r="I13770" s="68" t="s">
        <v>82</v>
      </c>
      <c r="J13770" s="18">
        <v>2023</v>
      </c>
      <c r="K13770" s="65">
        <v>0.13366496022946742</v>
      </c>
    </row>
    <row r="13771" spans="1:11" x14ac:dyDescent="0.25">
      <c r="A13771" s="66"/>
      <c r="B13771" t="s">
        <v>629</v>
      </c>
      <c r="C13771" t="s">
        <v>754</v>
      </c>
      <c r="D13771" t="str">
        <f>Clef_répartition[[#This Row],[Code association]]&amp;"_"&amp;Clef_répartition[[#This Row],[Nom association]]</f>
        <v>ARASOL_Association régionale pour l’action sociale dans l’ouest lausannois</v>
      </c>
      <c r="E13771">
        <f>COUNTIFS(D$2:D13771,Clef_répartition[[#This Row],[Code_Nom]],J$2:J13771,Clef_répartition[[#This Row],[Année]])</f>
        <v>4</v>
      </c>
      <c r="F13771">
        <f>IF(Clef_répartition[[#This Row],[Code_Nom]]=D13770,F13770-1,(COUNTIFS(Clef_répartition[Code_Nom],Clef_répartition[[#This Row],[Code_Nom]],Clef_répartition[Année],Clef_répartition[[#This Row],[Année]])))</f>
        <v>4</v>
      </c>
      <c r="G13771" t="str">
        <f>Clef_répartition[[#This Row],[Code_Nom]]&amp;"_"&amp;Clef_répartition[[#This Row],[Nombre]]&amp;"_"&amp;Clef_répartition[[#This Row],[Année]]</f>
        <v>ARASOL_Association régionale pour l’action sociale dans l’ouest lausannois_4_2023</v>
      </c>
      <c r="H13771" s="18">
        <v>5635</v>
      </c>
      <c r="I13771" s="68" t="s">
        <v>103</v>
      </c>
      <c r="J13771" s="18">
        <v>2023</v>
      </c>
      <c r="K13771" s="65">
        <v>0.19156074306227192</v>
      </c>
    </row>
    <row r="13772" spans="1:11" x14ac:dyDescent="0.25">
      <c r="A13772" s="66"/>
      <c r="B13772" t="s">
        <v>629</v>
      </c>
      <c r="C13772" t="s">
        <v>754</v>
      </c>
      <c r="D13772" t="str">
        <f>Clef_répartition[[#This Row],[Code association]]&amp;"_"&amp;Clef_répartition[[#This Row],[Nom association]]</f>
        <v>ARASOL_Association régionale pour l’action sociale dans l’ouest lausannois</v>
      </c>
      <c r="E13772">
        <f>COUNTIFS(D$2:D13772,Clef_répartition[[#This Row],[Code_Nom]],J$2:J13772,Clef_répartition[[#This Row],[Année]])</f>
        <v>5</v>
      </c>
      <c r="F13772">
        <f>IF(Clef_répartition[[#This Row],[Code_Nom]]=D13771,F13771-1,(COUNTIFS(Clef_répartition[Code_Nom],Clef_répartition[[#This Row],[Code_Nom]],Clef_répartition[Année],Clef_répartition[[#This Row],[Année]])))</f>
        <v>3</v>
      </c>
      <c r="G13772" t="str">
        <f>Clef_répartition[[#This Row],[Code_Nom]]&amp;"_"&amp;Clef_répartition[[#This Row],[Nombre]]&amp;"_"&amp;Clef_répartition[[#This Row],[Année]]</f>
        <v>ARASOL_Association régionale pour l’action sociale dans l’ouest lausannois_5_2023</v>
      </c>
      <c r="H13772" s="63">
        <v>5591</v>
      </c>
      <c r="I13772" s="67" t="s">
        <v>228</v>
      </c>
      <c r="J13772" s="63">
        <v>2023</v>
      </c>
      <c r="K13772" s="64">
        <v>0.30809650132181066</v>
      </c>
    </row>
    <row r="13773" spans="1:11" x14ac:dyDescent="0.25">
      <c r="A13773" s="66"/>
      <c r="B13773" t="s">
        <v>629</v>
      </c>
      <c r="C13773" t="s">
        <v>754</v>
      </c>
      <c r="D13773" t="str">
        <f>Clef_répartition[[#This Row],[Code association]]&amp;"_"&amp;Clef_répartition[[#This Row],[Nom association]]</f>
        <v>ARASOL_Association régionale pour l’action sociale dans l’ouest lausannois</v>
      </c>
      <c r="E13773">
        <f>COUNTIFS(D$2:D13773,Clef_répartition[[#This Row],[Code_Nom]],J$2:J13773,Clef_répartition[[#This Row],[Année]])</f>
        <v>6</v>
      </c>
      <c r="F13773">
        <f>IF(Clef_répartition[[#This Row],[Code_Nom]]=D13772,F13772-1,(COUNTIFS(Clef_répartition[Code_Nom],Clef_répartition[[#This Row],[Code_Nom]],Clef_répartition[Année],Clef_répartition[[#This Row],[Année]])))</f>
        <v>2</v>
      </c>
      <c r="G13773" t="str">
        <f>Clef_répartition[[#This Row],[Code_Nom]]&amp;"_"&amp;Clef_répartition[[#This Row],[Nombre]]&amp;"_"&amp;Clef_répartition[[#This Row],[Année]]</f>
        <v>ARASOL_Association régionale pour l’action sociale dans l’ouest lausannois_6_2023</v>
      </c>
      <c r="H13773" s="63">
        <v>5648</v>
      </c>
      <c r="I13773" s="67" t="s">
        <v>248</v>
      </c>
      <c r="J13773" s="63">
        <v>2023</v>
      </c>
      <c r="K13773" s="64">
        <v>7.347846642057039E-2</v>
      </c>
    </row>
    <row r="13774" spans="1:11" x14ac:dyDescent="0.25">
      <c r="A13774" s="66"/>
      <c r="B13774" t="s">
        <v>629</v>
      </c>
      <c r="C13774" t="s">
        <v>754</v>
      </c>
      <c r="D13774" t="str">
        <f>Clef_répartition[[#This Row],[Code association]]&amp;"_"&amp;Clef_répartition[[#This Row],[Nom association]]</f>
        <v>ARASOL_Association régionale pour l’action sociale dans l’ouest lausannois</v>
      </c>
      <c r="E13774">
        <f>COUNTIFS(D$2:D13774,Clef_répartition[[#This Row],[Code_Nom]],J$2:J13774,Clef_répartition[[#This Row],[Année]])</f>
        <v>7</v>
      </c>
      <c r="F13774">
        <f>IF(Clef_répartition[[#This Row],[Code_Nom]]=D13773,F13773-1,(COUNTIFS(Clef_répartition[Code_Nom],Clef_répartition[[#This Row],[Code_Nom]],Clef_répartition[Année],Clef_répartition[[#This Row],[Année]])))</f>
        <v>1</v>
      </c>
      <c r="G13774" t="str">
        <f>Clef_répartition[[#This Row],[Code_Nom]]&amp;"_"&amp;Clef_répartition[[#This Row],[Nombre]]&amp;"_"&amp;Clef_répartition[[#This Row],[Année]]</f>
        <v>ARASOL_Association régionale pour l’action sociale dans l’ouest lausannois_7_2023</v>
      </c>
      <c r="H13774" s="18">
        <v>5651</v>
      </c>
      <c r="I13774" s="68" t="s">
        <v>283</v>
      </c>
      <c r="J13774" s="18">
        <v>2023</v>
      </c>
      <c r="K13774" s="65">
        <v>1.4269629868062315E-2</v>
      </c>
    </row>
    <row r="13775" spans="1:11" x14ac:dyDescent="0.25">
      <c r="A13775" s="66"/>
      <c r="B13775" t="s">
        <v>525</v>
      </c>
      <c r="C13775" t="s">
        <v>526</v>
      </c>
      <c r="D13775" t="str">
        <f>Clef_répartition[[#This Row],[Code association]]&amp;"_"&amp;Clef_répartition[[#This Row],[Nom association]]</f>
        <v>ARASPE_Association régionale de l'Action sociale Prilly-Echallens</v>
      </c>
      <c r="E13775">
        <f>COUNTIFS(D$2:D13775,Clef_répartition[[#This Row],[Code_Nom]],J$2:J13775,Clef_répartition[[#This Row],[Année]])</f>
        <v>1</v>
      </c>
      <c r="F13775">
        <f>IF(Clef_répartition[[#This Row],[Code_Nom]]=D13774,F13774-1,(COUNTIFS(Clef_répartition[Code_Nom],Clef_répartition[[#This Row],[Code_Nom]],Clef_répartition[Année],Clef_répartition[[#This Row],[Année]])))</f>
        <v>41</v>
      </c>
      <c r="G13775" t="str">
        <f>Clef_répartition[[#This Row],[Code_Nom]]&amp;"_"&amp;Clef_répartition[[#This Row],[Nombre]]&amp;"_"&amp;Clef_répartition[[#This Row],[Année]]</f>
        <v>ARASPE_Association régionale de l'Action sociale Prilly-Echallens_1_2023</v>
      </c>
      <c r="H13775" s="63">
        <v>5511</v>
      </c>
      <c r="I13775" s="67" t="s">
        <v>8</v>
      </c>
      <c r="J13775" s="63">
        <v>2023</v>
      </c>
      <c r="K13775" s="64">
        <v>2.12E-2</v>
      </c>
    </row>
    <row r="13776" spans="1:11" x14ac:dyDescent="0.25">
      <c r="A13776" s="66"/>
      <c r="B13776" t="s">
        <v>525</v>
      </c>
      <c r="C13776" t="s">
        <v>526</v>
      </c>
      <c r="D13776" t="str">
        <f>Clef_répartition[[#This Row],[Code association]]&amp;"_"&amp;Clef_répartition[[#This Row],[Nom association]]</f>
        <v>ARASPE_Association régionale de l'Action sociale Prilly-Echallens</v>
      </c>
      <c r="E13776">
        <f>COUNTIFS(D$2:D13776,Clef_répartition[[#This Row],[Code_Nom]],J$2:J13776,Clef_répartition[[#This Row],[Année]])</f>
        <v>2</v>
      </c>
      <c r="F13776">
        <f>IF(Clef_répartition[[#This Row],[Code_Nom]]=D13775,F13775-1,(COUNTIFS(Clef_répartition[Code_Nom],Clef_répartition[[#This Row],[Code_Nom]],Clef_répartition[Année],Clef_répartition[[#This Row],[Année]])))</f>
        <v>40</v>
      </c>
      <c r="G13776" t="str">
        <f>Clef_répartition[[#This Row],[Code_Nom]]&amp;"_"&amp;Clef_répartition[[#This Row],[Nombre]]&amp;"_"&amp;Clef_répartition[[#This Row],[Année]]</f>
        <v>ARASPE_Association régionale de l'Action sociale Prilly-Echallens_2_2023</v>
      </c>
      <c r="H13776" s="18">
        <v>5512</v>
      </c>
      <c r="I13776" s="68" t="s">
        <v>19</v>
      </c>
      <c r="J13776" s="18">
        <v>2023</v>
      </c>
      <c r="K13776" s="65">
        <v>1.7299999999999999E-2</v>
      </c>
    </row>
    <row r="13777" spans="1:11" x14ac:dyDescent="0.25">
      <c r="A13777" s="66"/>
      <c r="B13777" t="s">
        <v>525</v>
      </c>
      <c r="C13777" t="s">
        <v>526</v>
      </c>
      <c r="D13777" t="str">
        <f>Clef_répartition[[#This Row],[Code association]]&amp;"_"&amp;Clef_répartition[[#This Row],[Nom association]]</f>
        <v>ARASPE_Association régionale de l'Action sociale Prilly-Echallens</v>
      </c>
      <c r="E13777">
        <f>COUNTIFS(D$2:D13777,Clef_répartition[[#This Row],[Code_Nom]],J$2:J13777,Clef_répartition[[#This Row],[Année]])</f>
        <v>3</v>
      </c>
      <c r="F13777">
        <f>IF(Clef_répartition[[#This Row],[Code_Nom]]=D13776,F13776-1,(COUNTIFS(Clef_répartition[Code_Nom],Clef_répartition[[#This Row],[Code_Nom]],Clef_répartition[Année],Clef_répartition[[#This Row],[Année]])))</f>
        <v>39</v>
      </c>
      <c r="G13777" t="str">
        <f>Clef_répartition[[#This Row],[Code_Nom]]&amp;"_"&amp;Clef_répartition[[#This Row],[Nombre]]&amp;"_"&amp;Clef_répartition[[#This Row],[Année]]</f>
        <v>ARASPE_Association régionale de l'Action sociale Prilly-Echallens_3_2023</v>
      </c>
      <c r="H13777" s="63">
        <v>5471</v>
      </c>
      <c r="I13777" s="67" t="s">
        <v>21</v>
      </c>
      <c r="J13777" s="63">
        <v>2023</v>
      </c>
      <c r="K13777" s="64">
        <v>8.3000000000000001E-3</v>
      </c>
    </row>
    <row r="13778" spans="1:11" x14ac:dyDescent="0.25">
      <c r="A13778" s="66"/>
      <c r="B13778" t="s">
        <v>525</v>
      </c>
      <c r="C13778" t="s">
        <v>526</v>
      </c>
      <c r="D13778" t="str">
        <f>Clef_répartition[[#This Row],[Code association]]&amp;"_"&amp;Clef_répartition[[#This Row],[Nom association]]</f>
        <v>ARASPE_Association régionale de l'Action sociale Prilly-Echallens</v>
      </c>
      <c r="E13778">
        <f>COUNTIFS(D$2:D13778,Clef_répartition[[#This Row],[Code_Nom]],J$2:J13778,Clef_répartition[[#This Row],[Année]])</f>
        <v>4</v>
      </c>
      <c r="F13778">
        <f>IF(Clef_répartition[[#This Row],[Code_Nom]]=D13777,F13777-1,(COUNTIFS(Clef_répartition[Code_Nom],Clef_répartition[[#This Row],[Code_Nom]],Clef_répartition[Année],Clef_répartition[[#This Row],[Année]])))</f>
        <v>38</v>
      </c>
      <c r="G13778" t="str">
        <f>Clef_répartition[[#This Row],[Code_Nom]]&amp;"_"&amp;Clef_répartition[[#This Row],[Nombre]]&amp;"_"&amp;Clef_répartition[[#This Row],[Année]]</f>
        <v>ARASPE_Association régionale de l'Action sociale Prilly-Echallens_4_2023</v>
      </c>
      <c r="H13778" s="63">
        <v>5514</v>
      </c>
      <c r="I13778" s="67" t="s">
        <v>30</v>
      </c>
      <c r="J13778" s="63">
        <v>2023</v>
      </c>
      <c r="K13778" s="64">
        <v>1.7299999999999999E-2</v>
      </c>
    </row>
    <row r="13779" spans="1:11" x14ac:dyDescent="0.25">
      <c r="A13779" s="66"/>
      <c r="B13779" t="s">
        <v>525</v>
      </c>
      <c r="C13779" t="s">
        <v>526</v>
      </c>
      <c r="D13779" t="str">
        <f>Clef_répartition[[#This Row],[Code association]]&amp;"_"&amp;Clef_répartition[[#This Row],[Nom association]]</f>
        <v>ARASPE_Association régionale de l'Action sociale Prilly-Echallens</v>
      </c>
      <c r="E13779">
        <f>COUNTIFS(D$2:D13779,Clef_répartition[[#This Row],[Code_Nom]],J$2:J13779,Clef_répartition[[#This Row],[Année]])</f>
        <v>5</v>
      </c>
      <c r="F13779">
        <f>IF(Clef_répartition[[#This Row],[Code_Nom]]=D13778,F13778-1,(COUNTIFS(Clef_répartition[Code_Nom],Clef_répartition[[#This Row],[Code_Nom]],Clef_répartition[Année],Clef_répartition[[#This Row],[Année]])))</f>
        <v>37</v>
      </c>
      <c r="G13779" t="str">
        <f>Clef_répartition[[#This Row],[Code_Nom]]&amp;"_"&amp;Clef_répartition[[#This Row],[Nombre]]&amp;"_"&amp;Clef_répartition[[#This Row],[Année]]</f>
        <v>ARASPE_Association régionale de l'Action sociale Prilly-Echallens_5_2023</v>
      </c>
      <c r="H13779" s="63">
        <v>5661</v>
      </c>
      <c r="I13779" s="67" t="s">
        <v>32</v>
      </c>
      <c r="J13779" s="63">
        <v>2023</v>
      </c>
      <c r="K13779" s="64">
        <v>4.8999999999999998E-3</v>
      </c>
    </row>
    <row r="13780" spans="1:11" x14ac:dyDescent="0.25">
      <c r="A13780" s="66"/>
      <c r="B13780" t="s">
        <v>525</v>
      </c>
      <c r="C13780" t="s">
        <v>526</v>
      </c>
      <c r="D13780" t="str">
        <f>Clef_répartition[[#This Row],[Code association]]&amp;"_"&amp;Clef_répartition[[#This Row],[Nom association]]</f>
        <v>ARASPE_Association régionale de l'Action sociale Prilly-Echallens</v>
      </c>
      <c r="E13780">
        <f>COUNTIFS(D$2:D13780,Clef_répartition[[#This Row],[Code_Nom]],J$2:J13780,Clef_répartition[[#This Row],[Année]])</f>
        <v>6</v>
      </c>
      <c r="F13780">
        <f>IF(Clef_répartition[[#This Row],[Code_Nom]]=D13779,F13779-1,(COUNTIFS(Clef_répartition[Code_Nom],Clef_répartition[[#This Row],[Code_Nom]],Clef_répartition[Année],Clef_répartition[[#This Row],[Année]])))</f>
        <v>36</v>
      </c>
      <c r="G13780" t="str">
        <f>Clef_répartition[[#This Row],[Code_Nom]]&amp;"_"&amp;Clef_répartition[[#This Row],[Nombre]]&amp;"_"&amp;Clef_répartition[[#This Row],[Année]]</f>
        <v>ARASPE_Association régionale de l'Action sociale Prilly-Echallens_6_2023</v>
      </c>
      <c r="H13780" s="18">
        <v>5472</v>
      </c>
      <c r="I13780" s="68" t="s">
        <v>34</v>
      </c>
      <c r="J13780" s="18">
        <v>2023</v>
      </c>
      <c r="K13780" s="65">
        <v>6.4999999999999997E-3</v>
      </c>
    </row>
    <row r="13781" spans="1:11" x14ac:dyDescent="0.25">
      <c r="A13781" s="66"/>
      <c r="B13781" t="s">
        <v>525</v>
      </c>
      <c r="C13781" t="s">
        <v>526</v>
      </c>
      <c r="D13781" t="str">
        <f>Clef_répartition[[#This Row],[Code association]]&amp;"_"&amp;Clef_répartition[[#This Row],[Nom association]]</f>
        <v>ARASPE_Association régionale de l'Action sociale Prilly-Echallens</v>
      </c>
      <c r="E13781">
        <f>COUNTIFS(D$2:D13781,Clef_répartition[[#This Row],[Code_Nom]],J$2:J13781,Clef_répartition[[#This Row],[Année]])</f>
        <v>7</v>
      </c>
      <c r="F13781">
        <f>IF(Clef_répartition[[#This Row],[Code_Nom]]=D13780,F13780-1,(COUNTIFS(Clef_répartition[Code_Nom],Clef_répartition[[#This Row],[Code_Nom]],Clef_répartition[Année],Clef_répartition[[#This Row],[Année]])))</f>
        <v>35</v>
      </c>
      <c r="G13781" t="str">
        <f>Clef_répartition[[#This Row],[Code_Nom]]&amp;"_"&amp;Clef_répartition[[#This Row],[Nombre]]&amp;"_"&amp;Clef_répartition[[#This Row],[Année]]</f>
        <v>ARASPE_Association régionale de l'Action sociale Prilly-Echallens_7_2023</v>
      </c>
      <c r="H13781" s="63">
        <v>5473</v>
      </c>
      <c r="I13781" s="67" t="s">
        <v>35</v>
      </c>
      <c r="J13781" s="63">
        <v>2023</v>
      </c>
      <c r="K13781" s="64">
        <v>1.2800000000000001E-2</v>
      </c>
    </row>
    <row r="13782" spans="1:11" x14ac:dyDescent="0.25">
      <c r="A13782" s="66"/>
      <c r="B13782" t="s">
        <v>525</v>
      </c>
      <c r="C13782" t="s">
        <v>526</v>
      </c>
      <c r="D13782" t="str">
        <f>Clef_répartition[[#This Row],[Code association]]&amp;"_"&amp;Clef_répartition[[#This Row],[Nom association]]</f>
        <v>ARASPE_Association régionale de l'Action sociale Prilly-Echallens</v>
      </c>
      <c r="E13782">
        <f>COUNTIFS(D$2:D13782,Clef_répartition[[#This Row],[Code_Nom]],J$2:J13782,Clef_répartition[[#This Row],[Année]])</f>
        <v>8</v>
      </c>
      <c r="F13782">
        <f>IF(Clef_répartition[[#This Row],[Code_Nom]]=D13781,F13781-1,(COUNTIFS(Clef_répartition[Code_Nom],Clef_répartition[[#This Row],[Code_Nom]],Clef_répartition[Année],Clef_répartition[[#This Row],[Année]])))</f>
        <v>34</v>
      </c>
      <c r="G13782" t="str">
        <f>Clef_répartition[[#This Row],[Code_Nom]]&amp;"_"&amp;Clef_répartition[[#This Row],[Nombre]]&amp;"_"&amp;Clef_répartition[[#This Row],[Année]]</f>
        <v>ARASPE_Association régionale de l'Action sociale Prilly-Echallens_8_2023</v>
      </c>
      <c r="H13782" s="18">
        <v>5515</v>
      </c>
      <c r="I13782" s="68" t="s">
        <v>37</v>
      </c>
      <c r="J13782" s="18">
        <v>2023</v>
      </c>
      <c r="K13782" s="65">
        <v>1.12E-2</v>
      </c>
    </row>
    <row r="13783" spans="1:11" x14ac:dyDescent="0.25">
      <c r="A13783" s="66"/>
      <c r="B13783" t="s">
        <v>525</v>
      </c>
      <c r="C13783" t="s">
        <v>526</v>
      </c>
      <c r="D13783" t="str">
        <f>Clef_répartition[[#This Row],[Code association]]&amp;"_"&amp;Clef_répartition[[#This Row],[Nom association]]</f>
        <v>ARASPE_Association régionale de l'Action sociale Prilly-Echallens</v>
      </c>
      <c r="E13783">
        <f>COUNTIFS(D$2:D13783,Clef_répartition[[#This Row],[Code_Nom]],J$2:J13783,Clef_répartition[[#This Row],[Année]])</f>
        <v>9</v>
      </c>
      <c r="F13783">
        <f>IF(Clef_répartition[[#This Row],[Code_Nom]]=D13782,F13782-1,(COUNTIFS(Clef_répartition[Code_Nom],Clef_répartition[[#This Row],[Code_Nom]],Clef_répartition[Année],Clef_répartition[[#This Row],[Année]])))</f>
        <v>33</v>
      </c>
      <c r="G13783" t="str">
        <f>Clef_répartition[[#This Row],[Code_Nom]]&amp;"_"&amp;Clef_répartition[[#This Row],[Nombre]]&amp;"_"&amp;Clef_répartition[[#This Row],[Année]]</f>
        <v>ARASPE_Association régionale de l'Action sociale Prilly-Echallens_9_2023</v>
      </c>
      <c r="H13783" s="18">
        <v>5582</v>
      </c>
      <c r="I13783" s="68" t="s">
        <v>61</v>
      </c>
      <c r="J13783" s="18">
        <v>2023</v>
      </c>
      <c r="K13783" s="65">
        <v>5.7599999999999998E-2</v>
      </c>
    </row>
    <row r="13784" spans="1:11" x14ac:dyDescent="0.25">
      <c r="A13784" s="66"/>
      <c r="B13784" t="s">
        <v>525</v>
      </c>
      <c r="C13784" t="s">
        <v>526</v>
      </c>
      <c r="D13784" t="str">
        <f>Clef_répartition[[#This Row],[Code association]]&amp;"_"&amp;Clef_répartition[[#This Row],[Nom association]]</f>
        <v>ARASPE_Association régionale de l'Action sociale Prilly-Echallens</v>
      </c>
      <c r="E13784">
        <f>COUNTIFS(D$2:D13784,Clef_répartition[[#This Row],[Code_Nom]],J$2:J13784,Clef_répartition[[#This Row],[Année]])</f>
        <v>10</v>
      </c>
      <c r="F13784">
        <f>IF(Clef_répartition[[#This Row],[Code_Nom]]=D13783,F13783-1,(COUNTIFS(Clef_répartition[Code_Nom],Clef_répartition[[#This Row],[Code_Nom]],Clef_répartition[Année],Clef_répartition[[#This Row],[Année]])))</f>
        <v>32</v>
      </c>
      <c r="G13784" t="str">
        <f>Clef_répartition[[#This Row],[Code_Nom]]&amp;"_"&amp;Clef_répartition[[#This Row],[Nombre]]&amp;"_"&amp;Clef_répartition[[#This Row],[Année]]</f>
        <v>ARASPE_Association régionale de l'Action sociale Prilly-Echallens_10_2023</v>
      </c>
      <c r="H13784" s="63">
        <v>5516</v>
      </c>
      <c r="I13784" s="67" t="s">
        <v>88</v>
      </c>
      <c r="J13784" s="63">
        <v>2023</v>
      </c>
      <c r="K13784" s="64">
        <v>3.4299999999999997E-2</v>
      </c>
    </row>
    <row r="13785" spans="1:11" x14ac:dyDescent="0.25">
      <c r="A13785" s="66"/>
      <c r="B13785" t="s">
        <v>525</v>
      </c>
      <c r="C13785" t="s">
        <v>526</v>
      </c>
      <c r="D13785" t="str">
        <f>Clef_répartition[[#This Row],[Code association]]&amp;"_"&amp;Clef_répartition[[#This Row],[Nom association]]</f>
        <v>ARASPE_Association régionale de l'Action sociale Prilly-Echallens</v>
      </c>
      <c r="E13785">
        <f>COUNTIFS(D$2:D13785,Clef_répartition[[#This Row],[Code_Nom]],J$2:J13785,Clef_répartition[[#This Row],[Année]])</f>
        <v>11</v>
      </c>
      <c r="F13785">
        <f>IF(Clef_répartition[[#This Row],[Code_Nom]]=D13784,F13784-1,(COUNTIFS(Clef_répartition[Code_Nom],Clef_répartition[[#This Row],[Code_Nom]],Clef_répartition[Année],Clef_répartition[[#This Row],[Année]])))</f>
        <v>31</v>
      </c>
      <c r="G13785" t="str">
        <f>Clef_répartition[[#This Row],[Code_Nom]]&amp;"_"&amp;Clef_répartition[[#This Row],[Nombre]]&amp;"_"&amp;Clef_répartition[[#This Row],[Année]]</f>
        <v>ARASPE_Association régionale de l'Action sociale Prilly-Echallens_11_2023</v>
      </c>
      <c r="H13785" s="18">
        <v>5480</v>
      </c>
      <c r="I13785" s="68" t="s">
        <v>90</v>
      </c>
      <c r="J13785" s="18">
        <v>2023</v>
      </c>
      <c r="K13785" s="65">
        <v>1.35E-2</v>
      </c>
    </row>
    <row r="13786" spans="1:11" x14ac:dyDescent="0.25">
      <c r="A13786" s="66"/>
      <c r="B13786" t="s">
        <v>525</v>
      </c>
      <c r="C13786" t="s">
        <v>526</v>
      </c>
      <c r="D13786" t="str">
        <f>Clef_répartition[[#This Row],[Code association]]&amp;"_"&amp;Clef_répartition[[#This Row],[Nom association]]</f>
        <v>ARASPE_Association régionale de l'Action sociale Prilly-Echallens</v>
      </c>
      <c r="E13786">
        <f>COUNTIFS(D$2:D13786,Clef_répartition[[#This Row],[Code_Nom]],J$2:J13786,Clef_répartition[[#This Row],[Année]])</f>
        <v>12</v>
      </c>
      <c r="F13786">
        <f>IF(Clef_répartition[[#This Row],[Code_Nom]]=D13785,F13785-1,(COUNTIFS(Clef_répartition[Code_Nom],Clef_répartition[[#This Row],[Code_Nom]],Clef_répartition[Année],Clef_répartition[[#This Row],[Année]])))</f>
        <v>30</v>
      </c>
      <c r="G13786" t="str">
        <f>Clef_répartition[[#This Row],[Code_Nom]]&amp;"_"&amp;Clef_répartition[[#This Row],[Nombre]]&amp;"_"&amp;Clef_répartition[[#This Row],[Année]]</f>
        <v>ARASPE_Association régionale de l'Action sociale Prilly-Echallens_12_2023</v>
      </c>
      <c r="H13786" s="18">
        <v>5518</v>
      </c>
      <c r="I13786" s="68" t="s">
        <v>99</v>
      </c>
      <c r="J13786" s="18">
        <v>2023</v>
      </c>
      <c r="K13786" s="65">
        <v>7.3999999999999996E-2</v>
      </c>
    </row>
    <row r="13787" spans="1:11" x14ac:dyDescent="0.25">
      <c r="A13787" s="66"/>
      <c r="B13787" t="s">
        <v>525</v>
      </c>
      <c r="C13787" t="s">
        <v>526</v>
      </c>
      <c r="D13787" t="str">
        <f>Clef_répartition[[#This Row],[Code association]]&amp;"_"&amp;Clef_répartition[[#This Row],[Nom association]]</f>
        <v>ARASPE_Association régionale de l'Action sociale Prilly-Echallens</v>
      </c>
      <c r="E13787">
        <f>COUNTIFS(D$2:D13787,Clef_répartition[[#This Row],[Code_Nom]],J$2:J13787,Clef_répartition[[#This Row],[Année]])</f>
        <v>13</v>
      </c>
      <c r="F13787">
        <f>IF(Clef_répartition[[#This Row],[Code_Nom]]=D13786,F13786-1,(COUNTIFS(Clef_répartition[Code_Nom],Clef_répartition[[#This Row],[Code_Nom]],Clef_répartition[Année],Clef_répartition[[#This Row],[Année]])))</f>
        <v>29</v>
      </c>
      <c r="G13787" t="str">
        <f>Clef_répartition[[#This Row],[Code_Nom]]&amp;"_"&amp;Clef_répartition[[#This Row],[Nombre]]&amp;"_"&amp;Clef_répartition[[#This Row],[Année]]</f>
        <v>ARASPE_Association régionale de l'Action sociale Prilly-Echallens_13_2023</v>
      </c>
      <c r="H13787" s="63">
        <v>5520</v>
      </c>
      <c r="I13787" s="67" t="s">
        <v>107</v>
      </c>
      <c r="J13787" s="63">
        <v>2023</v>
      </c>
      <c r="K13787" s="64">
        <v>1.38E-2</v>
      </c>
    </row>
    <row r="13788" spans="1:11" x14ac:dyDescent="0.25">
      <c r="A13788" s="66"/>
      <c r="B13788" t="s">
        <v>525</v>
      </c>
      <c r="C13788" t="s">
        <v>526</v>
      </c>
      <c r="D13788" t="str">
        <f>Clef_répartition[[#This Row],[Code association]]&amp;"_"&amp;Clef_répartition[[#This Row],[Nom association]]</f>
        <v>ARASPE_Association régionale de l'Action sociale Prilly-Echallens</v>
      </c>
      <c r="E13788">
        <f>COUNTIFS(D$2:D13788,Clef_répartition[[#This Row],[Code_Nom]],J$2:J13788,Clef_répartition[[#This Row],[Année]])</f>
        <v>14</v>
      </c>
      <c r="F13788">
        <f>IF(Clef_répartition[[#This Row],[Code_Nom]]=D13787,F13787-1,(COUNTIFS(Clef_répartition[Code_Nom],Clef_répartition[[#This Row],[Code_Nom]],Clef_répartition[Année],Clef_répartition[[#This Row],[Année]])))</f>
        <v>28</v>
      </c>
      <c r="G13788" t="str">
        <f>Clef_répartition[[#This Row],[Code_Nom]]&amp;"_"&amp;Clef_répartition[[#This Row],[Nombre]]&amp;"_"&amp;Clef_répartition[[#This Row],[Année]]</f>
        <v>ARASPE_Association régionale de l'Action sociale Prilly-Echallens_14_2023</v>
      </c>
      <c r="H13788" s="18">
        <v>5521</v>
      </c>
      <c r="I13788" s="68" t="s">
        <v>108</v>
      </c>
      <c r="J13788" s="18">
        <v>2023</v>
      </c>
      <c r="K13788" s="65">
        <v>1.47E-2</v>
      </c>
    </row>
    <row r="13789" spans="1:11" x14ac:dyDescent="0.25">
      <c r="A13789" s="66"/>
      <c r="B13789" t="s">
        <v>525</v>
      </c>
      <c r="C13789" t="s">
        <v>526</v>
      </c>
      <c r="D13789" t="str">
        <f>Clef_répartition[[#This Row],[Code association]]&amp;"_"&amp;Clef_répartition[[#This Row],[Nom association]]</f>
        <v>ARASPE_Association régionale de l'Action sociale Prilly-Echallens</v>
      </c>
      <c r="E13789">
        <f>COUNTIFS(D$2:D13789,Clef_répartition[[#This Row],[Code_Nom]],J$2:J13789,Clef_répartition[[#This Row],[Année]])</f>
        <v>15</v>
      </c>
      <c r="F13789">
        <f>IF(Clef_répartition[[#This Row],[Code_Nom]]=D13788,F13788-1,(COUNTIFS(Clef_répartition[Code_Nom],Clef_répartition[[#This Row],[Code_Nom]],Clef_répartition[Année],Clef_répartition[[#This Row],[Année]])))</f>
        <v>27</v>
      </c>
      <c r="G13789" t="str">
        <f>Clef_répartition[[#This Row],[Code_Nom]]&amp;"_"&amp;Clef_répartition[[#This Row],[Nombre]]&amp;"_"&amp;Clef_répartition[[#This Row],[Année]]</f>
        <v>ARASPE_Association régionale de l'Action sociale Prilly-Echallens_15_2023</v>
      </c>
      <c r="H13789" s="63">
        <v>5522</v>
      </c>
      <c r="I13789" s="67" t="s">
        <v>114</v>
      </c>
      <c r="J13789" s="63">
        <v>2023</v>
      </c>
      <c r="K13789" s="64">
        <v>9.4000000000000004E-3</v>
      </c>
    </row>
    <row r="13790" spans="1:11" x14ac:dyDescent="0.25">
      <c r="A13790" s="66"/>
      <c r="B13790" t="s">
        <v>525</v>
      </c>
      <c r="C13790" t="s">
        <v>526</v>
      </c>
      <c r="D13790" t="str">
        <f>Clef_répartition[[#This Row],[Code association]]&amp;"_"&amp;Clef_répartition[[#This Row],[Nom association]]</f>
        <v>ARASPE_Association régionale de l'Action sociale Prilly-Echallens</v>
      </c>
      <c r="E13790">
        <f>COUNTIFS(D$2:D13790,Clef_répartition[[#This Row],[Code_Nom]],J$2:J13790,Clef_répartition[[#This Row],[Année]])</f>
        <v>16</v>
      </c>
      <c r="F13790">
        <f>IF(Clef_répartition[[#This Row],[Code_Nom]]=D13789,F13789-1,(COUNTIFS(Clef_répartition[Code_Nom],Clef_répartition[[#This Row],[Code_Nom]],Clef_répartition[Année],Clef_répartition[[#This Row],[Année]])))</f>
        <v>26</v>
      </c>
      <c r="G13790" t="str">
        <f>Clef_répartition[[#This Row],[Code_Nom]]&amp;"_"&amp;Clef_répartition[[#This Row],[Nombre]]&amp;"_"&amp;Clef_répartition[[#This Row],[Année]]</f>
        <v>ARASPE_Association régionale de l'Action sociale Prilly-Echallens_16_2023</v>
      </c>
      <c r="H13790" s="18">
        <v>5523</v>
      </c>
      <c r="I13790" s="68" t="s">
        <v>119</v>
      </c>
      <c r="J13790" s="18">
        <v>2023</v>
      </c>
      <c r="K13790" s="65">
        <v>3.4599999999999999E-2</v>
      </c>
    </row>
    <row r="13791" spans="1:11" x14ac:dyDescent="0.25">
      <c r="A13791" s="66"/>
      <c r="B13791" t="s">
        <v>525</v>
      </c>
      <c r="C13791" t="s">
        <v>526</v>
      </c>
      <c r="D13791" t="str">
        <f>Clef_répartition[[#This Row],[Code association]]&amp;"_"&amp;Clef_répartition[[#This Row],[Nom association]]</f>
        <v>ARASPE_Association régionale de l'Action sociale Prilly-Echallens</v>
      </c>
      <c r="E13791">
        <f>COUNTIFS(D$2:D13791,Clef_répartition[[#This Row],[Code_Nom]],J$2:J13791,Clef_répartition[[#This Row],[Année]])</f>
        <v>17</v>
      </c>
      <c r="F13791">
        <f>IF(Clef_répartition[[#This Row],[Code_Nom]]=D13790,F13790-1,(COUNTIFS(Clef_répartition[Code_Nom],Clef_répartition[[#This Row],[Code_Nom]],Clef_répartition[Année],Clef_répartition[[#This Row],[Année]])))</f>
        <v>25</v>
      </c>
      <c r="G13791" t="str">
        <f>Clef_répartition[[#This Row],[Code_Nom]]&amp;"_"&amp;Clef_répartition[[#This Row],[Nombre]]&amp;"_"&amp;Clef_répartition[[#This Row],[Année]]</f>
        <v>ARASPE_Association régionale de l'Action sociale Prilly-Echallens_17_2023</v>
      </c>
      <c r="H13791" s="63">
        <v>5541</v>
      </c>
      <c r="I13791" s="67" t="s">
        <v>128</v>
      </c>
      <c r="J13791" s="63">
        <v>2023</v>
      </c>
      <c r="K13791" s="64">
        <v>1.4999999999999999E-2</v>
      </c>
    </row>
    <row r="13792" spans="1:11" x14ac:dyDescent="0.25">
      <c r="A13792" s="66"/>
      <c r="B13792" t="s">
        <v>525</v>
      </c>
      <c r="C13792" t="s">
        <v>526</v>
      </c>
      <c r="D13792" t="str">
        <f>Clef_répartition[[#This Row],[Code association]]&amp;"_"&amp;Clef_répartition[[#This Row],[Nom association]]</f>
        <v>ARASPE_Association régionale de l'Action sociale Prilly-Echallens</v>
      </c>
      <c r="E13792">
        <f>COUNTIFS(D$2:D13792,Clef_répartition[[#This Row],[Code_Nom]],J$2:J13792,Clef_répartition[[#This Row],[Année]])</f>
        <v>18</v>
      </c>
      <c r="F13792">
        <f>IF(Clef_répartition[[#This Row],[Code_Nom]]=D13791,F13791-1,(COUNTIFS(Clef_répartition[Code_Nom],Clef_répartition[[#This Row],[Code_Nom]],Clef_répartition[Année],Clef_répartition[[#This Row],[Année]])))</f>
        <v>24</v>
      </c>
      <c r="G13792" t="str">
        <f>Clef_répartition[[#This Row],[Code_Nom]]&amp;"_"&amp;Clef_répartition[[#This Row],[Nombre]]&amp;"_"&amp;Clef_répartition[[#This Row],[Année]]</f>
        <v>ARASPE_Association régionale de l'Action sociale Prilly-Echallens_18_2023</v>
      </c>
      <c r="H13792" s="18">
        <v>5804</v>
      </c>
      <c r="I13792" s="68" t="s">
        <v>139</v>
      </c>
      <c r="J13792" s="18">
        <v>2023</v>
      </c>
      <c r="K13792" s="65">
        <v>1.9900000000000001E-2</v>
      </c>
    </row>
    <row r="13793" spans="1:11" x14ac:dyDescent="0.25">
      <c r="A13793" s="66"/>
      <c r="B13793" t="s">
        <v>525</v>
      </c>
      <c r="C13793" t="s">
        <v>526</v>
      </c>
      <c r="D13793" t="str">
        <f>Clef_répartition[[#This Row],[Code association]]&amp;"_"&amp;Clef_répartition[[#This Row],[Nom association]]</f>
        <v>ARASPE_Association régionale de l'Action sociale Prilly-Echallens</v>
      </c>
      <c r="E13793">
        <f>COUNTIFS(D$2:D13793,Clef_répartition[[#This Row],[Code_Nom]],J$2:J13793,Clef_répartition[[#This Row],[Année]])</f>
        <v>19</v>
      </c>
      <c r="F13793">
        <f>IF(Clef_répartition[[#This Row],[Code_Nom]]=D13792,F13792-1,(COUNTIFS(Clef_répartition[Code_Nom],Clef_répartition[[#This Row],[Code_Nom]],Clef_répartition[Année],Clef_répartition[[#This Row],[Année]])))</f>
        <v>23</v>
      </c>
      <c r="G13793" t="str">
        <f>Clef_répartition[[#This Row],[Code_Nom]]&amp;"_"&amp;Clef_répartition[[#This Row],[Nombre]]&amp;"_"&amp;Clef_répartition[[#This Row],[Année]]</f>
        <v>ARASPE_Association régionale de l'Action sociale Prilly-Echallens_19_2023</v>
      </c>
      <c r="H13793" s="63">
        <v>5585</v>
      </c>
      <c r="I13793" s="67" t="s">
        <v>141</v>
      </c>
      <c r="J13793" s="63">
        <v>2023</v>
      </c>
      <c r="K13793" s="64">
        <v>1.8700000000000001E-2</v>
      </c>
    </row>
    <row r="13794" spans="1:11" x14ac:dyDescent="0.25">
      <c r="A13794" s="66"/>
      <c r="B13794" t="s">
        <v>525</v>
      </c>
      <c r="C13794" t="s">
        <v>526</v>
      </c>
      <c r="D13794" t="str">
        <f>Clef_répartition[[#This Row],[Code association]]&amp;"_"&amp;Clef_répartition[[#This Row],[Nom association]]</f>
        <v>ARASPE_Association régionale de l'Action sociale Prilly-Echallens</v>
      </c>
      <c r="E13794">
        <f>COUNTIFS(D$2:D13794,Clef_répartition[[#This Row],[Code_Nom]],J$2:J13794,Clef_répartition[[#This Row],[Année]])</f>
        <v>20</v>
      </c>
      <c r="F13794">
        <f>IF(Clef_répartition[[#This Row],[Code_Nom]]=D13793,F13793-1,(COUNTIFS(Clef_répartition[Code_Nom],Clef_répartition[[#This Row],[Code_Nom]],Clef_répartition[Année],Clef_répartition[[#This Row],[Année]])))</f>
        <v>22</v>
      </c>
      <c r="G13794" t="str">
        <f>Clef_répartition[[#This Row],[Code_Nom]]&amp;"_"&amp;Clef_répartition[[#This Row],[Nombre]]&amp;"_"&amp;Clef_répartition[[#This Row],[Année]]</f>
        <v>ARASPE_Association régionale de l'Action sociale Prilly-Echallens_20_2023</v>
      </c>
      <c r="H13794" s="18">
        <v>5587</v>
      </c>
      <c r="I13794" s="68" t="s">
        <v>156</v>
      </c>
      <c r="J13794" s="18">
        <v>2023</v>
      </c>
      <c r="K13794" s="65">
        <v>0.1183</v>
      </c>
    </row>
    <row r="13795" spans="1:11" x14ac:dyDescent="0.25">
      <c r="A13795" s="66"/>
      <c r="B13795" t="s">
        <v>525</v>
      </c>
      <c r="C13795" t="s">
        <v>526</v>
      </c>
      <c r="D13795" t="str">
        <f>Clef_répartition[[#This Row],[Code association]]&amp;"_"&amp;Clef_répartition[[#This Row],[Nom association]]</f>
        <v>ARASPE_Association régionale de l'Action sociale Prilly-Echallens</v>
      </c>
      <c r="E13795">
        <f>COUNTIFS(D$2:D13795,Clef_répartition[[#This Row],[Code_Nom]],J$2:J13795,Clef_répartition[[#This Row],[Année]])</f>
        <v>21</v>
      </c>
      <c r="F13795">
        <f>IF(Clef_répartition[[#This Row],[Code_Nom]]=D13794,F13794-1,(COUNTIFS(Clef_répartition[Code_Nom],Clef_répartition[[#This Row],[Code_Nom]],Clef_répartition[Année],Clef_répartition[[#This Row],[Année]])))</f>
        <v>21</v>
      </c>
      <c r="G13795" t="str">
        <f>Clef_répartition[[#This Row],[Code_Nom]]&amp;"_"&amp;Clef_répartition[[#This Row],[Nombre]]&amp;"_"&amp;Clef_répartition[[#This Row],[Année]]</f>
        <v>ARASPE_Association régionale de l'Action sociale Prilly-Echallens_21_2023</v>
      </c>
      <c r="H13795" s="63">
        <v>5487</v>
      </c>
      <c r="I13795" s="67" t="s">
        <v>167</v>
      </c>
      <c r="J13795" s="63">
        <v>2023</v>
      </c>
      <c r="K13795" s="64">
        <v>6.1000000000000004E-3</v>
      </c>
    </row>
    <row r="13796" spans="1:11" x14ac:dyDescent="0.25">
      <c r="A13796" s="66"/>
      <c r="B13796" t="s">
        <v>525</v>
      </c>
      <c r="C13796" t="s">
        <v>526</v>
      </c>
      <c r="D13796" t="str">
        <f>Clef_répartition[[#This Row],[Code association]]&amp;"_"&amp;Clef_répartition[[#This Row],[Nom association]]</f>
        <v>ARASPE_Association régionale de l'Action sociale Prilly-Echallens</v>
      </c>
      <c r="E13796">
        <f>COUNTIFS(D$2:D13796,Clef_répartition[[#This Row],[Code_Nom]],J$2:J13796,Clef_répartition[[#This Row],[Année]])</f>
        <v>22</v>
      </c>
      <c r="F13796">
        <f>IF(Clef_répartition[[#This Row],[Code_Nom]]=D13795,F13795-1,(COUNTIFS(Clef_répartition[Code_Nom],Clef_répartition[[#This Row],[Code_Nom]],Clef_répartition[Année],Clef_répartition[[#This Row],[Année]])))</f>
        <v>20</v>
      </c>
      <c r="G13796" t="str">
        <f>Clef_répartition[[#This Row],[Code_Nom]]&amp;"_"&amp;Clef_répartition[[#This Row],[Nombre]]&amp;"_"&amp;Clef_répartition[[#This Row],[Année]]</f>
        <v>ARASPE_Association régionale de l'Action sociale Prilly-Echallens_22_2023</v>
      </c>
      <c r="H13796" s="18">
        <v>5489</v>
      </c>
      <c r="I13796" s="68" t="s">
        <v>175</v>
      </c>
      <c r="J13796" s="18">
        <v>2023</v>
      </c>
      <c r="K13796" s="65">
        <v>1.04E-2</v>
      </c>
    </row>
    <row r="13797" spans="1:11" x14ac:dyDescent="0.25">
      <c r="A13797" s="66"/>
      <c r="B13797" t="s">
        <v>525</v>
      </c>
      <c r="C13797" t="s">
        <v>526</v>
      </c>
      <c r="D13797" t="str">
        <f>Clef_répartition[[#This Row],[Code association]]&amp;"_"&amp;Clef_répartition[[#This Row],[Nom association]]</f>
        <v>ARASPE_Association régionale de l'Action sociale Prilly-Echallens</v>
      </c>
      <c r="E13797">
        <f>COUNTIFS(D$2:D13797,Clef_répartition[[#This Row],[Code_Nom]],J$2:J13797,Clef_répartition[[#This Row],[Année]])</f>
        <v>23</v>
      </c>
      <c r="F13797">
        <f>IF(Clef_répartition[[#This Row],[Code_Nom]]=D13796,F13796-1,(COUNTIFS(Clef_répartition[Code_Nom],Clef_répartition[[#This Row],[Code_Nom]],Clef_répartition[Année],Clef_répartition[[#This Row],[Année]])))</f>
        <v>19</v>
      </c>
      <c r="G13797" t="str">
        <f>Clef_répartition[[#This Row],[Code_Nom]]&amp;"_"&amp;Clef_répartition[[#This Row],[Nombre]]&amp;"_"&amp;Clef_répartition[[#This Row],[Année]]</f>
        <v>ARASPE_Association régionale de l'Action sociale Prilly-Echallens_23_2023</v>
      </c>
      <c r="H13797" s="63">
        <v>5693</v>
      </c>
      <c r="I13797" s="67" t="s">
        <v>184</v>
      </c>
      <c r="J13797" s="63">
        <v>2023</v>
      </c>
      <c r="K13797" s="64">
        <v>3.5900000000000001E-2</v>
      </c>
    </row>
    <row r="13798" spans="1:11" x14ac:dyDescent="0.25">
      <c r="A13798" s="66"/>
      <c r="B13798" t="s">
        <v>525</v>
      </c>
      <c r="C13798" t="s">
        <v>526</v>
      </c>
      <c r="D13798" t="str">
        <f>Clef_répartition[[#This Row],[Code association]]&amp;"_"&amp;Clef_répartition[[#This Row],[Nom association]]</f>
        <v>ARASPE_Association régionale de l'Action sociale Prilly-Echallens</v>
      </c>
      <c r="E13798">
        <f>COUNTIFS(D$2:D13798,Clef_répartition[[#This Row],[Code_Nom]],J$2:J13798,Clef_répartition[[#This Row],[Année]])</f>
        <v>24</v>
      </c>
      <c r="F13798">
        <f>IF(Clef_répartition[[#This Row],[Code_Nom]]=D13797,F13797-1,(COUNTIFS(Clef_répartition[Code_Nom],Clef_répartition[[#This Row],[Code_Nom]],Clef_répartition[Année],Clef_répartition[[#This Row],[Année]])))</f>
        <v>18</v>
      </c>
      <c r="G13798" t="str">
        <f>Clef_répartition[[#This Row],[Code_Nom]]&amp;"_"&amp;Clef_répartition[[#This Row],[Nombre]]&amp;"_"&amp;Clef_répartition[[#This Row],[Année]]</f>
        <v>ARASPE_Association régionale de l'Action sociale Prilly-Echallens_24_2023</v>
      </c>
      <c r="H13798" s="18">
        <v>5540</v>
      </c>
      <c r="I13798" s="68" t="s">
        <v>186</v>
      </c>
      <c r="J13798" s="18">
        <v>2023</v>
      </c>
      <c r="K13798" s="65">
        <v>2.41E-2</v>
      </c>
    </row>
    <row r="13799" spans="1:11" x14ac:dyDescent="0.25">
      <c r="A13799" s="66"/>
      <c r="B13799" t="s">
        <v>525</v>
      </c>
      <c r="C13799" t="s">
        <v>526</v>
      </c>
      <c r="D13799" t="str">
        <f>Clef_répartition[[#This Row],[Code association]]&amp;"_"&amp;Clef_répartition[[#This Row],[Nom association]]</f>
        <v>ARASPE_Association régionale de l'Action sociale Prilly-Echallens</v>
      </c>
      <c r="E13799">
        <f>COUNTIFS(D$2:D13799,Clef_répartition[[#This Row],[Code_Nom]],J$2:J13799,Clef_répartition[[#This Row],[Année]])</f>
        <v>25</v>
      </c>
      <c r="F13799">
        <f>IF(Clef_répartition[[#This Row],[Code_Nom]]=D13798,F13798-1,(COUNTIFS(Clef_répartition[Code_Nom],Clef_répartition[[#This Row],[Code_Nom]],Clef_répartition[Année],Clef_répartition[[#This Row],[Année]])))</f>
        <v>17</v>
      </c>
      <c r="G13799" t="str">
        <f>Clef_répartition[[#This Row],[Code_Nom]]&amp;"_"&amp;Clef_répartition[[#This Row],[Nombre]]&amp;"_"&amp;Clef_répartition[[#This Row],[Année]]</f>
        <v>ARASPE_Association régionale de l'Action sociale Prilly-Echallens_25_2023</v>
      </c>
      <c r="H13799" s="63">
        <v>5527</v>
      </c>
      <c r="I13799" s="67" t="s">
        <v>191</v>
      </c>
      <c r="J13799" s="63">
        <v>2023</v>
      </c>
      <c r="K13799" s="64">
        <v>1.49E-2</v>
      </c>
    </row>
    <row r="13800" spans="1:11" x14ac:dyDescent="0.25">
      <c r="A13800" s="66"/>
      <c r="B13800" t="s">
        <v>525</v>
      </c>
      <c r="C13800" t="s">
        <v>526</v>
      </c>
      <c r="D13800" t="str">
        <f>Clef_répartition[[#This Row],[Code association]]&amp;"_"&amp;Clef_répartition[[#This Row],[Nom association]]</f>
        <v>ARASPE_Association régionale de l'Action sociale Prilly-Echallens</v>
      </c>
      <c r="E13800">
        <f>COUNTIFS(D$2:D13800,Clef_répartition[[#This Row],[Code_Nom]],J$2:J13800,Clef_répartition[[#This Row],[Année]])</f>
        <v>26</v>
      </c>
      <c r="F13800">
        <f>IF(Clef_répartition[[#This Row],[Code_Nom]]=D13799,F13799-1,(COUNTIFS(Clef_répartition[Code_Nom],Clef_répartition[[#This Row],[Code_Nom]],Clef_répartition[Année],Clef_répartition[[#This Row],[Année]])))</f>
        <v>16</v>
      </c>
      <c r="G13800" t="str">
        <f>Clef_répartition[[#This Row],[Code_Nom]]&amp;"_"&amp;Clef_répartition[[#This Row],[Nombre]]&amp;"_"&amp;Clef_répartition[[#This Row],[Année]]</f>
        <v>ARASPE_Association régionale de l'Action sociale Prilly-Echallens_26_2023</v>
      </c>
      <c r="H13800" s="18">
        <v>5680</v>
      </c>
      <c r="I13800" s="68" t="s">
        <v>197</v>
      </c>
      <c r="J13800" s="18">
        <v>2023</v>
      </c>
      <c r="K13800" s="65">
        <v>4.1000000000000003E-3</v>
      </c>
    </row>
    <row r="13801" spans="1:11" x14ac:dyDescent="0.25">
      <c r="A13801" s="66"/>
      <c r="B13801" t="s">
        <v>525</v>
      </c>
      <c r="C13801" t="s">
        <v>526</v>
      </c>
      <c r="D13801" t="str">
        <f>Clef_répartition[[#This Row],[Code association]]&amp;"_"&amp;Clef_répartition[[#This Row],[Nom association]]</f>
        <v>ARASPE_Association régionale de l'Action sociale Prilly-Echallens</v>
      </c>
      <c r="E13801">
        <f>COUNTIFS(D$2:D13801,Clef_répartition[[#This Row],[Code_Nom]],J$2:J13801,Clef_répartition[[#This Row],[Année]])</f>
        <v>27</v>
      </c>
      <c r="F13801">
        <f>IF(Clef_répartition[[#This Row],[Code_Nom]]=D13800,F13800-1,(COUNTIFS(Clef_répartition[Code_Nom],Clef_répartition[[#This Row],[Code_Nom]],Clef_répartition[Année],Clef_répartition[[#This Row],[Année]])))</f>
        <v>15</v>
      </c>
      <c r="G13801" t="str">
        <f>Clef_répartition[[#This Row],[Code_Nom]]&amp;"_"&amp;Clef_répartition[[#This Row],[Nombre]]&amp;"_"&amp;Clef_répartition[[#This Row],[Année]]</f>
        <v>ARASPE_Association régionale de l'Action sociale Prilly-Echallens_27_2023</v>
      </c>
      <c r="H13801" s="63">
        <v>5923</v>
      </c>
      <c r="I13801" s="67" t="s">
        <v>200</v>
      </c>
      <c r="J13801" s="63">
        <v>2023</v>
      </c>
      <c r="K13801" s="64">
        <v>2.5999999999999999E-3</v>
      </c>
    </row>
    <row r="13802" spans="1:11" x14ac:dyDescent="0.25">
      <c r="A13802" s="66"/>
      <c r="B13802" t="s">
        <v>525</v>
      </c>
      <c r="C13802" t="s">
        <v>526</v>
      </c>
      <c r="D13802" t="str">
        <f>Clef_répartition[[#This Row],[Code association]]&amp;"_"&amp;Clef_répartition[[#This Row],[Nom association]]</f>
        <v>ARASPE_Association régionale de l'Action sociale Prilly-Echallens</v>
      </c>
      <c r="E13802">
        <f>COUNTIFS(D$2:D13802,Clef_répartition[[#This Row],[Code_Nom]],J$2:J13802,Clef_répartition[[#This Row],[Année]])</f>
        <v>28</v>
      </c>
      <c r="F13802">
        <f>IF(Clef_répartition[[#This Row],[Code_Nom]]=D13801,F13801-1,(COUNTIFS(Clef_répartition[Code_Nom],Clef_répartition[[#This Row],[Code_Nom]],Clef_répartition[Année],Clef_répartition[[#This Row],[Année]])))</f>
        <v>14</v>
      </c>
      <c r="G13802" t="str">
        <f>Clef_répartition[[#This Row],[Code_Nom]]&amp;"_"&amp;Clef_répartition[[#This Row],[Nombre]]&amp;"_"&amp;Clef_répartition[[#This Row],[Année]]</f>
        <v>ARASPE_Association régionale de l'Action sociale Prilly-Echallens_28_2023</v>
      </c>
      <c r="H13802" s="18">
        <v>5529</v>
      </c>
      <c r="I13802" s="68" t="s">
        <v>208</v>
      </c>
      <c r="J13802" s="18">
        <v>2023</v>
      </c>
      <c r="K13802" s="65">
        <v>7.7000000000000002E-3</v>
      </c>
    </row>
    <row r="13803" spans="1:11" x14ac:dyDescent="0.25">
      <c r="A13803" s="66"/>
      <c r="B13803" t="s">
        <v>525</v>
      </c>
      <c r="C13803" t="s">
        <v>526</v>
      </c>
      <c r="D13803" t="str">
        <f>Clef_répartition[[#This Row],[Code association]]&amp;"_"&amp;Clef_répartition[[#This Row],[Nom association]]</f>
        <v>ARASPE_Association régionale de l'Action sociale Prilly-Echallens</v>
      </c>
      <c r="E13803">
        <f>COUNTIFS(D$2:D13803,Clef_répartition[[#This Row],[Code_Nom]],J$2:J13803,Clef_répartition[[#This Row],[Année]])</f>
        <v>29</v>
      </c>
      <c r="F13803">
        <f>IF(Clef_répartition[[#This Row],[Code_Nom]]=D13802,F13802-1,(COUNTIFS(Clef_répartition[Code_Nom],Clef_répartition[[#This Row],[Code_Nom]],Clef_répartition[Année],Clef_répartition[[#This Row],[Année]])))</f>
        <v>13</v>
      </c>
      <c r="G13803" t="str">
        <f>Clef_répartition[[#This Row],[Code_Nom]]&amp;"_"&amp;Clef_répartition[[#This Row],[Nombre]]&amp;"_"&amp;Clef_répartition[[#This Row],[Année]]</f>
        <v>ARASPE_Association régionale de l'Action sociale Prilly-Echallens_29_2023</v>
      </c>
      <c r="H13803" s="63">
        <v>5530</v>
      </c>
      <c r="I13803" s="67" t="s">
        <v>209</v>
      </c>
      <c r="J13803" s="63">
        <v>2023</v>
      </c>
      <c r="K13803" s="64">
        <v>7.1999999999999998E-3</v>
      </c>
    </row>
    <row r="13804" spans="1:11" x14ac:dyDescent="0.25">
      <c r="A13804" s="66"/>
      <c r="B13804" t="s">
        <v>525</v>
      </c>
      <c r="C13804" t="s">
        <v>526</v>
      </c>
      <c r="D13804" t="str">
        <f>Clef_répartition[[#This Row],[Code association]]&amp;"_"&amp;Clef_répartition[[#This Row],[Nom association]]</f>
        <v>ARASPE_Association régionale de l'Action sociale Prilly-Echallens</v>
      </c>
      <c r="E13804">
        <f>COUNTIFS(D$2:D13804,Clef_répartition[[#This Row],[Code_Nom]],J$2:J13804,Clef_répartition[[#This Row],[Année]])</f>
        <v>30</v>
      </c>
      <c r="F13804">
        <f>IF(Clef_répartition[[#This Row],[Code_Nom]]=D13803,F13803-1,(COUNTIFS(Clef_répartition[Code_Nom],Clef_répartition[[#This Row],[Code_Nom]],Clef_répartition[Année],Clef_répartition[[#This Row],[Année]])))</f>
        <v>12</v>
      </c>
      <c r="G13804" t="str">
        <f>Clef_répartition[[#This Row],[Code_Nom]]&amp;"_"&amp;Clef_répartition[[#This Row],[Nombre]]&amp;"_"&amp;Clef_répartition[[#This Row],[Année]]</f>
        <v>ARASPE_Association régionale de l'Action sociale Prilly-Echallens_30_2023</v>
      </c>
      <c r="H13804" s="63">
        <v>5495</v>
      </c>
      <c r="I13804" s="67" t="s">
        <v>212</v>
      </c>
      <c r="J13804" s="63">
        <v>2023</v>
      </c>
      <c r="K13804" s="64">
        <v>4.0899999999999999E-2</v>
      </c>
    </row>
    <row r="13805" spans="1:11" x14ac:dyDescent="0.25">
      <c r="A13805" s="66"/>
      <c r="B13805" t="s">
        <v>525</v>
      </c>
      <c r="C13805" t="s">
        <v>526</v>
      </c>
      <c r="D13805" t="str">
        <f>Clef_répartition[[#This Row],[Code association]]&amp;"_"&amp;Clef_répartition[[#This Row],[Nom association]]</f>
        <v>ARASPE_Association régionale de l'Action sociale Prilly-Echallens</v>
      </c>
      <c r="E13805">
        <f>COUNTIFS(D$2:D13805,Clef_répartition[[#This Row],[Code_Nom]],J$2:J13805,Clef_répartition[[#This Row],[Année]])</f>
        <v>31</v>
      </c>
      <c r="F13805">
        <f>IF(Clef_répartition[[#This Row],[Code_Nom]]=D13804,F13804-1,(COUNTIFS(Clef_répartition[Code_Nom],Clef_répartition[[#This Row],[Code_Nom]],Clef_répartition[Année],Clef_répartition[[#This Row],[Année]])))</f>
        <v>11</v>
      </c>
      <c r="G13805" t="str">
        <f>Clef_répartition[[#This Row],[Code_Nom]]&amp;"_"&amp;Clef_répartition[[#This Row],[Nombre]]&amp;"_"&amp;Clef_répartition[[#This Row],[Année]]</f>
        <v>ARASPE_Association régionale de l'Action sociale Prilly-Echallens_31_2023</v>
      </c>
      <c r="H13805" s="18">
        <v>5496</v>
      </c>
      <c r="I13805" s="68" t="s">
        <v>213</v>
      </c>
      <c r="J13805" s="18">
        <v>2023</v>
      </c>
      <c r="K13805" s="65">
        <v>2.4500000000000001E-2</v>
      </c>
    </row>
    <row r="13806" spans="1:11" x14ac:dyDescent="0.25">
      <c r="A13806" s="66"/>
      <c r="B13806" t="s">
        <v>525</v>
      </c>
      <c r="C13806" t="s">
        <v>526</v>
      </c>
      <c r="D13806" t="str">
        <f>Clef_répartition[[#This Row],[Code association]]&amp;"_"&amp;Clef_répartition[[#This Row],[Nom association]]</f>
        <v>ARASPE_Association régionale de l'Action sociale Prilly-Echallens</v>
      </c>
      <c r="E13806">
        <f>COUNTIFS(D$2:D13806,Clef_répartition[[#This Row],[Code_Nom]],J$2:J13806,Clef_répartition[[#This Row],[Année]])</f>
        <v>32</v>
      </c>
      <c r="F13806">
        <f>IF(Clef_répartition[[#This Row],[Code_Nom]]=D13805,F13805-1,(COUNTIFS(Clef_répartition[Code_Nom],Clef_répartition[[#This Row],[Code_Nom]],Clef_répartition[Année],Clef_répartition[[#This Row],[Année]])))</f>
        <v>10</v>
      </c>
      <c r="G13806" t="str">
        <f>Clef_répartition[[#This Row],[Code_Nom]]&amp;"_"&amp;Clef_répartition[[#This Row],[Nombre]]&amp;"_"&amp;Clef_répartition[[#This Row],[Année]]</f>
        <v>ARASPE_Association régionale de l'Action sociale Prilly-Echallens_32_2023</v>
      </c>
      <c r="H13806" s="18">
        <v>5531</v>
      </c>
      <c r="I13806" s="68" t="s">
        <v>214</v>
      </c>
      <c r="J13806" s="18">
        <v>2023</v>
      </c>
      <c r="K13806" s="65">
        <v>5.4999999999999997E-3</v>
      </c>
    </row>
    <row r="13807" spans="1:11" x14ac:dyDescent="0.25">
      <c r="A13807" s="66"/>
      <c r="B13807" t="s">
        <v>525</v>
      </c>
      <c r="C13807" t="s">
        <v>526</v>
      </c>
      <c r="D13807" t="str">
        <f>Clef_répartition[[#This Row],[Code association]]&amp;"_"&amp;Clef_répartition[[#This Row],[Nom association]]</f>
        <v>ARASPE_Association régionale de l'Action sociale Prilly-Echallens</v>
      </c>
      <c r="E13807">
        <f>COUNTIFS(D$2:D13807,Clef_répartition[[#This Row],[Code_Nom]],J$2:J13807,Clef_répartition[[#This Row],[Année]])</f>
        <v>33</v>
      </c>
      <c r="F13807">
        <f>IF(Clef_répartition[[#This Row],[Code_Nom]]=D13806,F13806-1,(COUNTIFS(Clef_répartition[Code_Nom],Clef_répartition[[#This Row],[Code_Nom]],Clef_répartition[Année],Clef_répartition[[#This Row],[Année]])))</f>
        <v>9</v>
      </c>
      <c r="G13807" t="str">
        <f>Clef_répartition[[#This Row],[Code_Nom]]&amp;"_"&amp;Clef_répartition[[#This Row],[Nombre]]&amp;"_"&amp;Clef_répartition[[#This Row],[Année]]</f>
        <v>ARASPE_Association régionale de l'Action sociale Prilly-Echallens_33_2023</v>
      </c>
      <c r="H13807" s="63">
        <v>5533</v>
      </c>
      <c r="I13807" s="67" t="s">
        <v>216</v>
      </c>
      <c r="J13807" s="63">
        <v>2023</v>
      </c>
      <c r="K13807" s="64">
        <v>1.0800000000000001E-2</v>
      </c>
    </row>
    <row r="13808" spans="1:11" x14ac:dyDescent="0.25">
      <c r="A13808" s="66"/>
      <c r="B13808" t="s">
        <v>525</v>
      </c>
      <c r="C13808" t="s">
        <v>526</v>
      </c>
      <c r="D13808" t="str">
        <f>Clef_répartition[[#This Row],[Code association]]&amp;"_"&amp;Clef_répartition[[#This Row],[Nom association]]</f>
        <v>ARASPE_Association régionale de l'Action sociale Prilly-Echallens</v>
      </c>
      <c r="E13808">
        <f>COUNTIFS(D$2:D13808,Clef_répartition[[#This Row],[Code_Nom]],J$2:J13808,Clef_répartition[[#This Row],[Année]])</f>
        <v>34</v>
      </c>
      <c r="F13808">
        <f>IF(Clef_répartition[[#This Row],[Code_Nom]]=D13807,F13807-1,(COUNTIFS(Clef_répartition[Code_Nom],Clef_répartition[[#This Row],[Code_Nom]],Clef_répartition[Année],Clef_répartition[[#This Row],[Année]])))</f>
        <v>8</v>
      </c>
      <c r="G13808" t="str">
        <f>Clef_répartition[[#This Row],[Code_Nom]]&amp;"_"&amp;Clef_répartition[[#This Row],[Nombre]]&amp;"_"&amp;Clef_répartition[[#This Row],[Année]]</f>
        <v>ARASPE_Association régionale de l'Action sociale Prilly-Echallens_34_2023</v>
      </c>
      <c r="H13808" s="63">
        <v>5589</v>
      </c>
      <c r="I13808" s="67" t="s">
        <v>223</v>
      </c>
      <c r="J13808" s="63">
        <v>2023</v>
      </c>
      <c r="K13808" s="64">
        <v>0.15679999999999999</v>
      </c>
    </row>
    <row r="13809" spans="1:11" x14ac:dyDescent="0.25">
      <c r="A13809" s="66"/>
      <c r="B13809" t="s">
        <v>525</v>
      </c>
      <c r="C13809" t="s">
        <v>526</v>
      </c>
      <c r="D13809" t="str">
        <f>Clef_répartition[[#This Row],[Code association]]&amp;"_"&amp;Clef_répartition[[#This Row],[Nom association]]</f>
        <v>ARASPE_Association régionale de l'Action sociale Prilly-Echallens</v>
      </c>
      <c r="E13809">
        <f>COUNTIFS(D$2:D13809,Clef_répartition[[#This Row],[Code_Nom]],J$2:J13809,Clef_répartition[[#This Row],[Année]])</f>
        <v>35</v>
      </c>
      <c r="F13809">
        <f>IF(Clef_répartition[[#This Row],[Code_Nom]]=D13808,F13808-1,(COUNTIFS(Clef_répartition[Code_Nom],Clef_répartition[[#This Row],[Code_Nom]],Clef_répartition[Année],Clef_répartition[[#This Row],[Année]])))</f>
        <v>7</v>
      </c>
      <c r="G13809" t="str">
        <f>Clef_répartition[[#This Row],[Code_Nom]]&amp;"_"&amp;Clef_répartition[[#This Row],[Nombre]]&amp;"_"&amp;Clef_répartition[[#This Row],[Année]]</f>
        <v>ARASPE_Association régionale de l'Action sociale Prilly-Echallens_35_2023</v>
      </c>
      <c r="H13809" s="18">
        <v>5592</v>
      </c>
      <c r="I13809" s="68" t="s">
        <v>234</v>
      </c>
      <c r="J13809" s="18">
        <v>2023</v>
      </c>
      <c r="K13809" s="65">
        <v>4.8300000000000003E-2</v>
      </c>
    </row>
    <row r="13810" spans="1:11" x14ac:dyDescent="0.25">
      <c r="A13810" s="66"/>
      <c r="B13810" t="s">
        <v>525</v>
      </c>
      <c r="C13810" t="s">
        <v>526</v>
      </c>
      <c r="D13810" t="str">
        <f>Clef_répartition[[#This Row],[Code association]]&amp;"_"&amp;Clef_répartition[[#This Row],[Nom association]]</f>
        <v>ARASPE_Association régionale de l'Action sociale Prilly-Echallens</v>
      </c>
      <c r="E13810">
        <f>COUNTIFS(D$2:D13810,Clef_répartition[[#This Row],[Code_Nom]],J$2:J13810,Clef_répartition[[#This Row],[Année]])</f>
        <v>36</v>
      </c>
      <c r="F13810">
        <f>IF(Clef_répartition[[#This Row],[Code_Nom]]=D13809,F13809-1,(COUNTIFS(Clef_répartition[Code_Nom],Clef_répartition[[#This Row],[Code_Nom]],Clef_répartition[Année],Clef_répartition[[#This Row],[Année]])))</f>
        <v>6</v>
      </c>
      <c r="G13810" t="str">
        <f>Clef_répartition[[#This Row],[Code_Nom]]&amp;"_"&amp;Clef_répartition[[#This Row],[Nombre]]&amp;"_"&amp;Clef_répartition[[#This Row],[Année]]</f>
        <v>ARASPE_Association régionale de l'Action sociale Prilly-Echallens_36_2023</v>
      </c>
      <c r="H13810" s="18">
        <v>5534</v>
      </c>
      <c r="I13810" s="68" t="s">
        <v>241</v>
      </c>
      <c r="J13810" s="18">
        <v>2023</v>
      </c>
      <c r="K13810" s="65">
        <v>3.8999999999999998E-3</v>
      </c>
    </row>
    <row r="13811" spans="1:11" x14ac:dyDescent="0.25">
      <c r="A13811" s="66"/>
      <c r="B13811" t="s">
        <v>525</v>
      </c>
      <c r="C13811" t="s">
        <v>526</v>
      </c>
      <c r="D13811" t="str">
        <f>Clef_répartition[[#This Row],[Code association]]&amp;"_"&amp;Clef_répartition[[#This Row],[Nom association]]</f>
        <v>ARASPE_Association régionale de l'Action sociale Prilly-Echallens</v>
      </c>
      <c r="E13811">
        <f>COUNTIFS(D$2:D13811,Clef_répartition[[#This Row],[Code_Nom]],J$2:J13811,Clef_répartition[[#This Row],[Année]])</f>
        <v>37</v>
      </c>
      <c r="F13811">
        <f>IF(Clef_répartition[[#This Row],[Code_Nom]]=D13810,F13810-1,(COUNTIFS(Clef_répartition[Code_Nom],Clef_répartition[[#This Row],[Code_Nom]],Clef_répartition[Année],Clef_répartition[[#This Row],[Année]])))</f>
        <v>5</v>
      </c>
      <c r="G13811" t="str">
        <f>Clef_répartition[[#This Row],[Code_Nom]]&amp;"_"&amp;Clef_répartition[[#This Row],[Nombre]]&amp;"_"&amp;Clef_répartition[[#This Row],[Année]]</f>
        <v>ARASPE_Association régionale de l'Action sociale Prilly-Echallens_37_2023</v>
      </c>
      <c r="H13811" s="63">
        <v>5535</v>
      </c>
      <c r="I13811" s="67" t="s">
        <v>242</v>
      </c>
      <c r="J13811" s="63">
        <v>2023</v>
      </c>
      <c r="K13811" s="64">
        <v>1.04E-2</v>
      </c>
    </row>
    <row r="13812" spans="1:11" x14ac:dyDescent="0.25">
      <c r="A13812" s="66"/>
      <c r="B13812" t="s">
        <v>525</v>
      </c>
      <c r="C13812" t="s">
        <v>526</v>
      </c>
      <c r="D13812" t="str">
        <f>Clef_répartition[[#This Row],[Code association]]&amp;"_"&amp;Clef_répartition[[#This Row],[Nom association]]</f>
        <v>ARASPE_Association régionale de l'Action sociale Prilly-Echallens</v>
      </c>
      <c r="E13812">
        <f>COUNTIFS(D$2:D13812,Clef_répartition[[#This Row],[Code_Nom]],J$2:J13812,Clef_répartition[[#This Row],[Année]])</f>
        <v>38</v>
      </c>
      <c r="F13812">
        <f>IF(Clef_répartition[[#This Row],[Code_Nom]]=D13811,F13811-1,(COUNTIFS(Clef_répartition[Code_Nom],Clef_répartition[[#This Row],[Code_Nom]],Clef_répartition[Année],Clef_répartition[[#This Row],[Année]])))</f>
        <v>4</v>
      </c>
      <c r="G13812" t="str">
        <f>Clef_répartition[[#This Row],[Code_Nom]]&amp;"_"&amp;Clef_répartition[[#This Row],[Nombre]]&amp;"_"&amp;Clef_répartition[[#This Row],[Année]]</f>
        <v>ARASPE_Association régionale de l'Action sociale Prilly-Echallens_38_2023</v>
      </c>
      <c r="H13812" s="63">
        <v>5501</v>
      </c>
      <c r="I13812" s="67" t="s">
        <v>258</v>
      </c>
      <c r="J13812" s="63">
        <v>2023</v>
      </c>
      <c r="K13812" s="64">
        <v>1.49E-2</v>
      </c>
    </row>
    <row r="13813" spans="1:11" x14ac:dyDescent="0.25">
      <c r="A13813" s="66"/>
      <c r="B13813" t="s">
        <v>525</v>
      </c>
      <c r="C13813" t="s">
        <v>526</v>
      </c>
      <c r="D13813" t="str">
        <f>Clef_répartition[[#This Row],[Code association]]&amp;"_"&amp;Clef_répartition[[#This Row],[Nom association]]</f>
        <v>ARASPE_Association régionale de l'Action sociale Prilly-Echallens</v>
      </c>
      <c r="E13813">
        <f>COUNTIFS(D$2:D13813,Clef_répartition[[#This Row],[Code_Nom]],J$2:J13813,Clef_répartition[[#This Row],[Année]])</f>
        <v>39</v>
      </c>
      <c r="F13813">
        <f>IF(Clef_répartition[[#This Row],[Code_Nom]]=D13812,F13812-1,(COUNTIFS(Clef_répartition[Code_Nom],Clef_répartition[[#This Row],[Code_Nom]],Clef_répartition[Année],Clef_répartition[[#This Row],[Année]])))</f>
        <v>3</v>
      </c>
      <c r="G13813" t="str">
        <f>Clef_répartition[[#This Row],[Code_Nom]]&amp;"_"&amp;Clef_répartition[[#This Row],[Nombre]]&amp;"_"&amp;Clef_répartition[[#This Row],[Année]]</f>
        <v>ARASPE_Association régionale de l'Action sociale Prilly-Echallens_39_2023</v>
      </c>
      <c r="H13813" s="18">
        <v>5537</v>
      </c>
      <c r="I13813" s="68" t="s">
        <v>282</v>
      </c>
      <c r="J13813" s="18">
        <v>2023</v>
      </c>
      <c r="K13813" s="65">
        <v>1.66E-2</v>
      </c>
    </row>
    <row r="13814" spans="1:11" x14ac:dyDescent="0.25">
      <c r="A13814" s="66"/>
      <c r="B13814" t="s">
        <v>525</v>
      </c>
      <c r="C13814" t="s">
        <v>526</v>
      </c>
      <c r="D13814" t="str">
        <f>Clef_répartition[[#This Row],[Code association]]&amp;"_"&amp;Clef_répartition[[#This Row],[Nom association]]</f>
        <v>ARASPE_Association régionale de l'Action sociale Prilly-Echallens</v>
      </c>
      <c r="E13814">
        <f>COUNTIFS(D$2:D13814,Clef_répartition[[#This Row],[Code_Nom]],J$2:J13814,Clef_répartition[[#This Row],[Année]])</f>
        <v>40</v>
      </c>
      <c r="F13814">
        <f>IF(Clef_répartition[[#This Row],[Code_Nom]]=D13813,F13813-1,(COUNTIFS(Clef_répartition[Code_Nom],Clef_répartition[[#This Row],[Code_Nom]],Clef_répartition[Année],Clef_répartition[[#This Row],[Année]])))</f>
        <v>2</v>
      </c>
      <c r="G13814" t="str">
        <f>Clef_répartition[[#This Row],[Code_Nom]]&amp;"_"&amp;Clef_répartition[[#This Row],[Nombre]]&amp;"_"&amp;Clef_répartition[[#This Row],[Année]]</f>
        <v>ARASPE_Association régionale de l'Action sociale Prilly-Echallens_40_2023</v>
      </c>
      <c r="H13814" s="63">
        <v>5539</v>
      </c>
      <c r="I13814" s="67" t="s">
        <v>288</v>
      </c>
      <c r="J13814" s="63">
        <v>2023</v>
      </c>
      <c r="K13814" s="64">
        <v>1.41E-2</v>
      </c>
    </row>
    <row r="13815" spans="1:11" x14ac:dyDescent="0.25">
      <c r="A13815" s="66"/>
      <c r="B13815" t="s">
        <v>525</v>
      </c>
      <c r="C13815" t="s">
        <v>526</v>
      </c>
      <c r="D13815" t="str">
        <f>Clef_répartition[[#This Row],[Code association]]&amp;"_"&amp;Clef_répartition[[#This Row],[Nom association]]</f>
        <v>ARASPE_Association régionale de l'Action sociale Prilly-Echallens</v>
      </c>
      <c r="E13815">
        <f>COUNTIFS(D$2:D13815,Clef_répartition[[#This Row],[Code_Nom]],J$2:J13815,Clef_répartition[[#This Row],[Année]])</f>
        <v>41</v>
      </c>
      <c r="F13815">
        <f>IF(Clef_répartition[[#This Row],[Code_Nom]]=D13814,F13814-1,(COUNTIFS(Clef_répartition[Code_Nom],Clef_répartition[[#This Row],[Code_Nom]],Clef_répartition[Année],Clef_répartition[[#This Row],[Année]])))</f>
        <v>1</v>
      </c>
      <c r="G13815" t="str">
        <f>Clef_répartition[[#This Row],[Code_Nom]]&amp;"_"&amp;Clef_répartition[[#This Row],[Nombre]]&amp;"_"&amp;Clef_répartition[[#This Row],[Année]]</f>
        <v>ARASPE_Association régionale de l'Action sociale Prilly-Echallens_41_2023</v>
      </c>
      <c r="H13815" s="18">
        <v>5503</v>
      </c>
      <c r="I13815" s="68" t="s">
        <v>290</v>
      </c>
      <c r="J13815" s="18">
        <v>2023</v>
      </c>
      <c r="K13815" s="65">
        <v>1.7000000000000001E-2</v>
      </c>
    </row>
    <row r="13816" spans="1:11" x14ac:dyDescent="0.25">
      <c r="A13816" s="66"/>
      <c r="B13816" t="s">
        <v>656</v>
      </c>
      <c r="C13816" t="s">
        <v>657</v>
      </c>
      <c r="D13816" t="str">
        <f>Clef_répartition[[#This Row],[Code association]]&amp;"_"&amp;Clef_répartition[[#This Row],[Nom association]]</f>
        <v>ARCC_Association intercommunale pour l'épuration des eaux de la Région des côtes de Chalamont</v>
      </c>
      <c r="E13816">
        <f>COUNTIFS(D$2:D13816,Clef_répartition[[#This Row],[Code_Nom]],J$2:J13816,Clef_répartition[[#This Row],[Année]])</f>
        <v>1</v>
      </c>
      <c r="F13816">
        <f>IF(Clef_répartition[[#This Row],[Code_Nom]]=D13815,F13815-1,(COUNTIFS(Clef_répartition[Code_Nom],Clef_répartition[[#This Row],[Code_Nom]],Clef_répartition[Année],Clef_répartition[[#This Row],[Année]])))</f>
        <v>4</v>
      </c>
      <c r="G13816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Chalamont_1_2023</v>
      </c>
      <c r="H13816" s="63">
        <v>5902</v>
      </c>
      <c r="I13816" s="67" t="s">
        <v>18</v>
      </c>
      <c r="J13816" s="63">
        <v>2023</v>
      </c>
      <c r="K13816" s="64">
        <v>0</v>
      </c>
    </row>
    <row r="13817" spans="1:11" x14ac:dyDescent="0.25">
      <c r="A13817" s="66"/>
      <c r="B13817" t="s">
        <v>656</v>
      </c>
      <c r="C13817" t="s">
        <v>657</v>
      </c>
      <c r="D13817" t="str">
        <f>Clef_répartition[[#This Row],[Code association]]&amp;"_"&amp;Clef_répartition[[#This Row],[Nom association]]</f>
        <v>ARCC_Association intercommunale pour l'épuration des eaux de la Région des côtes de Chalamont</v>
      </c>
      <c r="E13817">
        <f>COUNTIFS(D$2:D13817,Clef_répartition[[#This Row],[Code_Nom]],J$2:J13817,Clef_répartition[[#This Row],[Année]])</f>
        <v>2</v>
      </c>
      <c r="F13817">
        <f>IF(Clef_répartition[[#This Row],[Code_Nom]]=D13816,F13816-1,(COUNTIFS(Clef_répartition[Code_Nom],Clef_répartition[[#This Row],[Code_Nom]],Clef_répartition[Année],Clef_répartition[[#This Row],[Année]])))</f>
        <v>3</v>
      </c>
      <c r="G13817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Chalamont_2_2023</v>
      </c>
      <c r="H13817" s="18">
        <v>5749</v>
      </c>
      <c r="I13817" s="68" t="s">
        <v>58</v>
      </c>
      <c r="J13817" s="18">
        <v>2023</v>
      </c>
      <c r="K13817" s="65">
        <v>0</v>
      </c>
    </row>
    <row r="13818" spans="1:11" x14ac:dyDescent="0.25">
      <c r="A13818" s="66"/>
      <c r="B13818" t="s">
        <v>656</v>
      </c>
      <c r="C13818" t="s">
        <v>657</v>
      </c>
      <c r="D13818" t="str">
        <f>Clef_répartition[[#This Row],[Code association]]&amp;"_"&amp;Clef_répartition[[#This Row],[Nom association]]</f>
        <v>ARCC_Association intercommunale pour l'épuration des eaux de la Région des côtes de Chalamont</v>
      </c>
      <c r="E13818">
        <f>COUNTIFS(D$2:D13818,Clef_répartition[[#This Row],[Code_Nom]],J$2:J13818,Clef_répartition[[#This Row],[Année]])</f>
        <v>3</v>
      </c>
      <c r="F13818">
        <f>IF(Clef_répartition[[#This Row],[Code_Nom]]=D13817,F13817-1,(COUNTIFS(Clef_répartition[Code_Nom],Clef_répartition[[#This Row],[Code_Nom]],Clef_répartition[Année],Clef_répartition[[#This Row],[Année]])))</f>
        <v>2</v>
      </c>
      <c r="G13818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Chalamont_3_2023</v>
      </c>
      <c r="H13818" s="18">
        <v>5914</v>
      </c>
      <c r="I13818" s="68" t="s">
        <v>105</v>
      </c>
      <c r="J13818" s="18">
        <v>2023</v>
      </c>
      <c r="K13818" s="65">
        <v>0</v>
      </c>
    </row>
    <row r="13819" spans="1:11" x14ac:dyDescent="0.25">
      <c r="A13819" s="66"/>
      <c r="B13819" t="s">
        <v>656</v>
      </c>
      <c r="C13819" t="s">
        <v>657</v>
      </c>
      <c r="D13819" t="str">
        <f>Clef_répartition[[#This Row],[Code association]]&amp;"_"&amp;Clef_répartition[[#This Row],[Nom association]]</f>
        <v>ARCC_Association intercommunale pour l'épuration des eaux de la Région des côtes de Chalamont</v>
      </c>
      <c r="E13819">
        <f>COUNTIFS(D$2:D13819,Clef_répartition[[#This Row],[Code_Nom]],J$2:J13819,Clef_répartition[[#This Row],[Année]])</f>
        <v>4</v>
      </c>
      <c r="F13819">
        <f>IF(Clef_répartition[[#This Row],[Code_Nom]]=D13818,F13818-1,(COUNTIFS(Clef_répartition[Code_Nom],Clef_répartition[[#This Row],[Code_Nom]],Clef_répartition[Année],Clef_répartition[[#This Row],[Année]])))</f>
        <v>1</v>
      </c>
      <c r="G13819" t="str">
        <f>Clef_répartition[[#This Row],[Code_Nom]]&amp;"_"&amp;Clef_répartition[[#This Row],[Nombre]]&amp;"_"&amp;Clef_répartition[[#This Row],[Année]]</f>
        <v>ARCC_Association intercommunale pour l'épuration des eaux de la Région des côtes de Chalamont_4_2023</v>
      </c>
      <c r="H13819" s="63">
        <v>5929</v>
      </c>
      <c r="I13819" s="67" t="s">
        <v>257</v>
      </c>
      <c r="J13819" s="63">
        <v>2023</v>
      </c>
      <c r="K13819" s="64">
        <v>0</v>
      </c>
    </row>
    <row r="13820" spans="1:11" x14ac:dyDescent="0.25">
      <c r="A13820" s="66"/>
      <c r="B13820" t="s">
        <v>761</v>
      </c>
      <c r="C13820" t="s">
        <v>637</v>
      </c>
      <c r="D13820" t="str">
        <f>Clef_répartition[[#This Row],[Code association]]&amp;"_"&amp;Clef_répartition[[#This Row],[Nom association]]</f>
        <v>ARPEJE_Association Régionale Pour l’Enfance et la Jeunesse</v>
      </c>
      <c r="E13820">
        <f>COUNTIFS(D$2:D13820,Clef_répartition[[#This Row],[Code_Nom]],J$2:J13820,Clef_répartition[[#This Row],[Année]])</f>
        <v>1</v>
      </c>
      <c r="F13820">
        <f>IF(Clef_répartition[[#This Row],[Code_Nom]]=D13819,F13819-1,(COUNTIFS(Clef_répartition[Code_Nom],Clef_répartition[[#This Row],[Code_Nom]],Clef_répartition[Année],Clef_répartition[[#This Row],[Année]])))</f>
        <v>4</v>
      </c>
      <c r="G13820" t="str">
        <f>Clef_répartition[[#This Row],[Code_Nom]]&amp;"_"&amp;Clef_répartition[[#This Row],[Nombre]]&amp;"_"&amp;Clef_répartition[[#This Row],[Année]]</f>
        <v>ARPEJE_Association Régionale Pour l’Enfance et la Jeunesse_1_2023</v>
      </c>
      <c r="H13820" s="18">
        <v>5451</v>
      </c>
      <c r="I13820" s="68" t="s">
        <v>10</v>
      </c>
      <c r="J13820" s="18">
        <v>2023</v>
      </c>
      <c r="K13820" s="65">
        <v>0.45619999999999999</v>
      </c>
    </row>
    <row r="13821" spans="1:11" x14ac:dyDescent="0.25">
      <c r="A13821" s="66"/>
      <c r="B13821" t="s">
        <v>761</v>
      </c>
      <c r="C13821" t="s">
        <v>637</v>
      </c>
      <c r="D13821" t="str">
        <f>Clef_répartition[[#This Row],[Code association]]&amp;"_"&amp;Clef_répartition[[#This Row],[Nom association]]</f>
        <v>ARPEJE_Association Régionale Pour l’Enfance et la Jeunesse</v>
      </c>
      <c r="E13821">
        <f>COUNTIFS(D$2:D13821,Clef_répartition[[#This Row],[Code_Nom]],J$2:J13821,Clef_répartition[[#This Row],[Année]])</f>
        <v>2</v>
      </c>
      <c r="F13821">
        <f>IF(Clef_répartition[[#This Row],[Code_Nom]]=D13820,F13820-1,(COUNTIFS(Clef_répartition[Code_Nom],Clef_répartition[[#This Row],[Code_Nom]],Clef_répartition[Année],Clef_répartition[[#This Row],[Année]])))</f>
        <v>3</v>
      </c>
      <c r="G13821" t="str">
        <f>Clef_répartition[[#This Row],[Code_Nom]]&amp;"_"&amp;Clef_répartition[[#This Row],[Nombre]]&amp;"_"&amp;Clef_répartition[[#This Row],[Année]]</f>
        <v>ARPEJE_Association Régionale Pour l’Enfance et la Jeunesse_2_2023</v>
      </c>
      <c r="H13821" s="63">
        <v>5456</v>
      </c>
      <c r="I13821" s="67" t="s">
        <v>87</v>
      </c>
      <c r="J13821" s="63">
        <v>2023</v>
      </c>
      <c r="K13821" s="64">
        <v>0.16339999999999999</v>
      </c>
    </row>
    <row r="13822" spans="1:11" x14ac:dyDescent="0.25">
      <c r="A13822" s="66"/>
      <c r="B13822" t="s">
        <v>761</v>
      </c>
      <c r="C13822" t="s">
        <v>637</v>
      </c>
      <c r="D13822" t="str">
        <f>Clef_répartition[[#This Row],[Code association]]&amp;"_"&amp;Clef_répartition[[#This Row],[Nom association]]</f>
        <v>ARPEJE_Association Régionale Pour l’Enfance et la Jeunesse</v>
      </c>
      <c r="E13822">
        <f>COUNTIFS(D$2:D13822,Clef_répartition[[#This Row],[Code_Nom]],J$2:J13822,Clef_répartition[[#This Row],[Année]])</f>
        <v>3</v>
      </c>
      <c r="F13822">
        <f>IF(Clef_répartition[[#This Row],[Code_Nom]]=D13821,F13821-1,(COUNTIFS(Clef_répartition[Code_Nom],Clef_répartition[[#This Row],[Code_Nom]],Clef_répartition[Année],Clef_répartition[[#This Row],[Année]])))</f>
        <v>2</v>
      </c>
      <c r="G13822" t="str">
        <f>Clef_répartition[[#This Row],[Code_Nom]]&amp;"_"&amp;Clef_répartition[[#This Row],[Nombre]]&amp;"_"&amp;Clef_répartition[[#This Row],[Année]]</f>
        <v>ARPEJE_Association Régionale Pour l’Enfance et la Jeunesse_3_2023</v>
      </c>
      <c r="H13822" s="18">
        <v>5458</v>
      </c>
      <c r="I13822" s="68" t="s">
        <v>111</v>
      </c>
      <c r="J13822" s="18">
        <v>2023</v>
      </c>
      <c r="K13822" s="65">
        <v>7.3200000000000001E-2</v>
      </c>
    </row>
    <row r="13823" spans="1:11" x14ac:dyDescent="0.25">
      <c r="A13823" s="66"/>
      <c r="B13823" t="s">
        <v>761</v>
      </c>
      <c r="C13823" t="s">
        <v>637</v>
      </c>
      <c r="D13823" t="str">
        <f>Clef_répartition[[#This Row],[Code association]]&amp;"_"&amp;Clef_répartition[[#This Row],[Nom association]]</f>
        <v>ARPEJE_Association Régionale Pour l’Enfance et la Jeunesse</v>
      </c>
      <c r="E13823">
        <f>COUNTIFS(D$2:D13823,Clef_répartition[[#This Row],[Code_Nom]],J$2:J13823,Clef_répartition[[#This Row],[Année]])</f>
        <v>4</v>
      </c>
      <c r="F13823">
        <f>IF(Clef_répartition[[#This Row],[Code_Nom]]=D13822,F13822-1,(COUNTIFS(Clef_répartition[Code_Nom],Clef_répartition[[#This Row],[Code_Nom]],Clef_répartition[Année],Clef_répartition[[#This Row],[Année]])))</f>
        <v>1</v>
      </c>
      <c r="G13823" t="str">
        <f>Clef_répartition[[#This Row],[Code_Nom]]&amp;"_"&amp;Clef_répartition[[#This Row],[Nombre]]&amp;"_"&amp;Clef_répartition[[#This Row],[Année]]</f>
        <v>ARPEJE_Association Régionale Pour l’Enfance et la Jeunesse_4_2023</v>
      </c>
      <c r="H13823" s="63">
        <v>5464</v>
      </c>
      <c r="I13823" s="67" t="s">
        <v>296</v>
      </c>
      <c r="J13823" s="63">
        <v>2023</v>
      </c>
      <c r="K13823" s="64">
        <v>0.30719999999999997</v>
      </c>
    </row>
    <row r="13824" spans="1:11" x14ac:dyDescent="0.25">
      <c r="A13824" s="66"/>
      <c r="B13824" t="s">
        <v>487</v>
      </c>
      <c r="C13824" t="s">
        <v>488</v>
      </c>
      <c r="D13824" t="str">
        <f>Clef_répartition[[#This Row],[Code association]]&amp;"_"&amp;Clef_répartition[[#This Row],[Nom association]]</f>
        <v>ASAICE_Association scolaire et d'accueil de jour des enfants intercommunale Chavornay et environs</v>
      </c>
      <c r="E13824">
        <f>COUNTIFS(D$2:D13824,Clef_répartition[[#This Row],[Code_Nom]],J$2:J13824,Clef_répartition[[#This Row],[Année]])</f>
        <v>1</v>
      </c>
      <c r="F13824">
        <f>IF(Clef_répartition[[#This Row],[Code_Nom]]=D13823,F13823-1,(COUNTIFS(Clef_répartition[Code_Nom],Clef_répartition[[#This Row],[Code_Nom]],Clef_répartition[Année],Clef_répartition[[#This Row],[Année]])))</f>
        <v>5</v>
      </c>
      <c r="G13824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environs_1_2023</v>
      </c>
      <c r="H13824" s="18">
        <v>5746</v>
      </c>
      <c r="I13824" s="68" t="s">
        <v>15</v>
      </c>
      <c r="J13824" s="18">
        <v>2023</v>
      </c>
      <c r="K13824" s="65">
        <v>0.13</v>
      </c>
    </row>
    <row r="13825" spans="1:11" x14ac:dyDescent="0.25">
      <c r="A13825" s="66"/>
      <c r="B13825" t="s">
        <v>487</v>
      </c>
      <c r="C13825" t="s">
        <v>488</v>
      </c>
      <c r="D13825" t="str">
        <f>Clef_répartition[[#This Row],[Code association]]&amp;"_"&amp;Clef_répartition[[#This Row],[Nom association]]</f>
        <v>ASAICE_Association scolaire et d'accueil de jour des enfants intercommunale Chavornay et environs</v>
      </c>
      <c r="E13825">
        <f>COUNTIFS(D$2:D13825,Clef_répartition[[#This Row],[Code_Nom]],J$2:J13825,Clef_répartition[[#This Row],[Année]])</f>
        <v>2</v>
      </c>
      <c r="F13825">
        <f>IF(Clef_répartition[[#This Row],[Code_Nom]]=D13824,F13824-1,(COUNTIFS(Clef_répartition[Code_Nom],Clef_répartition[[#This Row],[Code_Nom]],Clef_répartition[Année],Clef_répartition[[#This Row],[Année]])))</f>
        <v>4</v>
      </c>
      <c r="G13825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environs_2_2023</v>
      </c>
      <c r="H13825" s="18">
        <v>5902</v>
      </c>
      <c r="I13825" s="68" t="s">
        <v>18</v>
      </c>
      <c r="J13825" s="18">
        <v>2023</v>
      </c>
      <c r="K13825" s="65">
        <v>5.7000000000000002E-2</v>
      </c>
    </row>
    <row r="13826" spans="1:11" x14ac:dyDescent="0.25">
      <c r="A13826" s="66"/>
      <c r="B13826" t="s">
        <v>487</v>
      </c>
      <c r="C13826" t="s">
        <v>488</v>
      </c>
      <c r="D13826" t="str">
        <f>Clef_répartition[[#This Row],[Code association]]&amp;"_"&amp;Clef_répartition[[#This Row],[Nom association]]</f>
        <v>ASAICE_Association scolaire et d'accueil de jour des enfants intercommunale Chavornay et environs</v>
      </c>
      <c r="E13826">
        <f>COUNTIFS(D$2:D13826,Clef_répartition[[#This Row],[Code_Nom]],J$2:J13826,Clef_répartition[[#This Row],[Année]])</f>
        <v>3</v>
      </c>
      <c r="F13826">
        <f>IF(Clef_répartition[[#This Row],[Code_Nom]]=D13825,F13825-1,(COUNTIFS(Clef_répartition[Code_Nom],Clef_répartition[[#This Row],[Code_Nom]],Clef_répartition[Année],Clef_répartition[[#This Row],[Année]])))</f>
        <v>3</v>
      </c>
      <c r="G13826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environs_3_2023</v>
      </c>
      <c r="H13826" s="63">
        <v>5749</v>
      </c>
      <c r="I13826" s="67" t="s">
        <v>58</v>
      </c>
      <c r="J13826" s="63">
        <v>2023</v>
      </c>
      <c r="K13826" s="64">
        <v>0.67900000000000005</v>
      </c>
    </row>
    <row r="13827" spans="1:11" x14ac:dyDescent="0.25">
      <c r="A13827" s="66"/>
      <c r="B13827" t="s">
        <v>487</v>
      </c>
      <c r="C13827" t="s">
        <v>488</v>
      </c>
      <c r="D13827" t="str">
        <f>Clef_répartition[[#This Row],[Code association]]&amp;"_"&amp;Clef_répartition[[#This Row],[Nom association]]</f>
        <v>ASAICE_Association scolaire et d'accueil de jour des enfants intercommunale Chavornay et environs</v>
      </c>
      <c r="E13827">
        <f>COUNTIFS(D$2:D13827,Clef_répartition[[#This Row],[Code_Nom]],J$2:J13827,Clef_répartition[[#This Row],[Année]])</f>
        <v>4</v>
      </c>
      <c r="F13827">
        <f>IF(Clef_répartition[[#This Row],[Code_Nom]]=D13826,F13826-1,(COUNTIFS(Clef_répartition[Code_Nom],Clef_répartition[[#This Row],[Code_Nom]],Clef_répartition[Année],Clef_répartition[[#This Row],[Année]])))</f>
        <v>2</v>
      </c>
      <c r="G13827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environs_4_2023</v>
      </c>
      <c r="H13827" s="63">
        <v>5914</v>
      </c>
      <c r="I13827" s="67" t="s">
        <v>105</v>
      </c>
      <c r="J13827" s="63">
        <v>2023</v>
      </c>
      <c r="K13827" s="64">
        <v>4.5999999999999999E-2</v>
      </c>
    </row>
    <row r="13828" spans="1:11" x14ac:dyDescent="0.25">
      <c r="A13828" s="66"/>
      <c r="B13828" t="s">
        <v>487</v>
      </c>
      <c r="C13828" t="s">
        <v>488</v>
      </c>
      <c r="D13828" t="str">
        <f>Clef_répartition[[#This Row],[Code association]]&amp;"_"&amp;Clef_répartition[[#This Row],[Nom association]]</f>
        <v>ASAICE_Association scolaire et d'accueil de jour des enfants intercommunale Chavornay et environs</v>
      </c>
      <c r="E13828">
        <f>COUNTIFS(D$2:D13828,Clef_répartition[[#This Row],[Code_Nom]],J$2:J13828,Clef_répartition[[#This Row],[Année]])</f>
        <v>5</v>
      </c>
      <c r="F13828">
        <f>IF(Clef_répartition[[#This Row],[Code_Nom]]=D13827,F13827-1,(COUNTIFS(Clef_répartition[Code_Nom],Clef_répartition[[#This Row],[Code_Nom]],Clef_répartition[Année],Clef_répartition[[#This Row],[Année]])))</f>
        <v>1</v>
      </c>
      <c r="G13828" t="str">
        <f>Clef_répartition[[#This Row],[Code_Nom]]&amp;"_"&amp;Clef_répartition[[#This Row],[Nombre]]&amp;"_"&amp;Clef_répartition[[#This Row],[Année]]</f>
        <v>ASAICE_Association scolaire et d'accueil de jour des enfants intercommunale Chavornay et environs_5_2023</v>
      </c>
      <c r="H13828" s="18">
        <v>5929</v>
      </c>
      <c r="I13828" s="68" t="s">
        <v>257</v>
      </c>
      <c r="J13828" s="18">
        <v>2023</v>
      </c>
      <c r="K13828" s="65">
        <v>8.7999999999999995E-2</v>
      </c>
    </row>
    <row r="13829" spans="1:11" x14ac:dyDescent="0.25">
      <c r="A13829" s="66"/>
      <c r="B13829" t="s">
        <v>519</v>
      </c>
      <c r="C13829" t="s">
        <v>520</v>
      </c>
      <c r="D13829" t="str">
        <f>Clef_répartition[[#This Row],[Code association]]&amp;"_"&amp;Clef_répartition[[#This Row],[Nom association]]</f>
        <v>ASCL_Association Scolaire Centre Lavaux</v>
      </c>
      <c r="E13829">
        <f>COUNTIFS(D$2:D13829,Clef_répartition[[#This Row],[Code_Nom]],J$2:J13829,Clef_répartition[[#This Row],[Année]])</f>
        <v>1</v>
      </c>
      <c r="F13829">
        <f>IF(Clef_répartition[[#This Row],[Code_Nom]]=D13828,F13828-1,(COUNTIFS(Clef_répartition[Code_Nom],Clef_répartition[[#This Row],[Code_Nom]],Clef_répartition[Année],Clef_répartition[[#This Row],[Année]])))</f>
        <v>5</v>
      </c>
      <c r="G13829" t="str">
        <f>Clef_répartition[[#This Row],[Code_Nom]]&amp;"_"&amp;Clef_répartition[[#This Row],[Nombre]]&amp;"_"&amp;Clef_répartition[[#This Row],[Année]]</f>
        <v>ASCL_Association Scolaire Centre Lavaux_1_2023</v>
      </c>
      <c r="H13829" s="63">
        <v>5613</v>
      </c>
      <c r="I13829" s="67" t="s">
        <v>33</v>
      </c>
      <c r="J13829" s="63">
        <v>2023</v>
      </c>
      <c r="K13829" s="64">
        <v>0.45619999999999999</v>
      </c>
    </row>
    <row r="13830" spans="1:11" x14ac:dyDescent="0.25">
      <c r="A13830" s="66"/>
      <c r="B13830" t="s">
        <v>519</v>
      </c>
      <c r="C13830" t="s">
        <v>520</v>
      </c>
      <c r="D13830" t="str">
        <f>Clef_répartition[[#This Row],[Code association]]&amp;"_"&amp;Clef_répartition[[#This Row],[Nom association]]</f>
        <v>ASCL_Association Scolaire Centre Lavaux</v>
      </c>
      <c r="E13830">
        <f>COUNTIFS(D$2:D13830,Clef_répartition[[#This Row],[Code_Nom]],J$2:J13830,Clef_répartition[[#This Row],[Année]])</f>
        <v>2</v>
      </c>
      <c r="F13830">
        <f>IF(Clef_répartition[[#This Row],[Code_Nom]]=D13829,F13829-1,(COUNTIFS(Clef_répartition[Code_Nom],Clef_répartition[[#This Row],[Code_Nom]],Clef_répartition[Année],Clef_répartition[[#This Row],[Année]])))</f>
        <v>4</v>
      </c>
      <c r="G13830" t="str">
        <f>Clef_répartition[[#This Row],[Code_Nom]]&amp;"_"&amp;Clef_répartition[[#This Row],[Nombre]]&amp;"_"&amp;Clef_répartition[[#This Row],[Année]]</f>
        <v>ASCL_Association Scolaire Centre Lavaux_2_2023</v>
      </c>
      <c r="H13830" s="63">
        <v>5601</v>
      </c>
      <c r="I13830" s="67" t="s">
        <v>66</v>
      </c>
      <c r="J13830" s="63">
        <v>2023</v>
      </c>
      <c r="K13830" s="64">
        <v>0.2097</v>
      </c>
    </row>
    <row r="13831" spans="1:11" x14ac:dyDescent="0.25">
      <c r="A13831" s="66"/>
      <c r="B13831" t="s">
        <v>519</v>
      </c>
      <c r="C13831" t="s">
        <v>520</v>
      </c>
      <c r="D13831" t="str">
        <f>Clef_répartition[[#This Row],[Code association]]&amp;"_"&amp;Clef_répartition[[#This Row],[Nom association]]</f>
        <v>ASCL_Association Scolaire Centre Lavaux</v>
      </c>
      <c r="E13831">
        <f>COUNTIFS(D$2:D13831,Clef_répartition[[#This Row],[Code_Nom]],J$2:J13831,Clef_répartition[[#This Row],[Année]])</f>
        <v>3</v>
      </c>
      <c r="F13831">
        <f>IF(Clef_répartition[[#This Row],[Code_Nom]]=D13830,F13830-1,(COUNTIFS(Clef_répartition[Code_Nom],Clef_répartition[[#This Row],[Code_Nom]],Clef_répartition[Année],Clef_répartition[[#This Row],[Année]])))</f>
        <v>3</v>
      </c>
      <c r="G13831" t="str">
        <f>Clef_répartition[[#This Row],[Code_Nom]]&amp;"_"&amp;Clef_répartition[[#This Row],[Nombre]]&amp;"_"&amp;Clef_répartition[[#This Row],[Année]]</f>
        <v>ASCL_Association Scolaire Centre Lavaux_3_2023</v>
      </c>
      <c r="H13831" s="18">
        <v>5607</v>
      </c>
      <c r="I13831" s="68" t="s">
        <v>225</v>
      </c>
      <c r="J13831" s="18">
        <v>2023</v>
      </c>
      <c r="K13831" s="65">
        <v>0.27700000000000002</v>
      </c>
    </row>
    <row r="13832" spans="1:11" x14ac:dyDescent="0.25">
      <c r="A13832" s="66"/>
      <c r="B13832" t="s">
        <v>519</v>
      </c>
      <c r="C13832" t="s">
        <v>520</v>
      </c>
      <c r="D13832" t="str">
        <f>Clef_répartition[[#This Row],[Code association]]&amp;"_"&amp;Clef_répartition[[#This Row],[Nom association]]</f>
        <v>ASCL_Association Scolaire Centre Lavaux</v>
      </c>
      <c r="E13832">
        <f>COUNTIFS(D$2:D13832,Clef_répartition[[#This Row],[Code_Nom]],J$2:J13832,Clef_répartition[[#This Row],[Année]])</f>
        <v>4</v>
      </c>
      <c r="F13832">
        <f>IF(Clef_répartition[[#This Row],[Code_Nom]]=D13831,F13831-1,(COUNTIFS(Clef_répartition[Code_Nom],Clef_répartition[[#This Row],[Code_Nom]],Clef_répartition[Année],Clef_répartition[[#This Row],[Année]])))</f>
        <v>2</v>
      </c>
      <c r="G13832" t="str">
        <f>Clef_répartition[[#This Row],[Code_Nom]]&amp;"_"&amp;Clef_répartition[[#This Row],[Nombre]]&amp;"_"&amp;Clef_répartition[[#This Row],[Année]]</f>
        <v>ASCL_Association Scolaire Centre Lavaux_4_2023</v>
      </c>
      <c r="H13832" s="63">
        <v>5609</v>
      </c>
      <c r="I13832" s="67" t="s">
        <v>230</v>
      </c>
      <c r="J13832" s="63">
        <v>2023</v>
      </c>
      <c r="K13832" s="64">
        <v>2.46E-2</v>
      </c>
    </row>
    <row r="13833" spans="1:11" x14ac:dyDescent="0.25">
      <c r="A13833" s="66"/>
      <c r="B13833" t="s">
        <v>519</v>
      </c>
      <c r="C13833" t="s">
        <v>520</v>
      </c>
      <c r="D13833" t="str">
        <f>Clef_répartition[[#This Row],[Code association]]&amp;"_"&amp;Clef_répartition[[#This Row],[Nom association]]</f>
        <v>ASCL_Association Scolaire Centre Lavaux</v>
      </c>
      <c r="E13833">
        <f>COUNTIFS(D$2:D13833,Clef_répartition[[#This Row],[Code_Nom]],J$2:J13833,Clef_répartition[[#This Row],[Année]])</f>
        <v>5</v>
      </c>
      <c r="F13833">
        <f>IF(Clef_répartition[[#This Row],[Code_Nom]]=D13832,F13832-1,(COUNTIFS(Clef_répartition[Code_Nom],Clef_répartition[[#This Row],[Code_Nom]],Clef_répartition[Année],Clef_répartition[[#This Row],[Année]])))</f>
        <v>1</v>
      </c>
      <c r="G13833" t="str">
        <f>Clef_répartition[[#This Row],[Code_Nom]]&amp;"_"&amp;Clef_répartition[[#This Row],[Nombre]]&amp;"_"&amp;Clef_répartition[[#This Row],[Année]]</f>
        <v>ASCL_Association Scolaire Centre Lavaux_5_2023</v>
      </c>
      <c r="H13833" s="18">
        <v>5610</v>
      </c>
      <c r="I13833" s="68" t="s">
        <v>256</v>
      </c>
      <c r="J13833" s="18">
        <v>2023</v>
      </c>
      <c r="K13833" s="65">
        <v>3.2500000000000001E-2</v>
      </c>
    </row>
    <row r="13834" spans="1:11" x14ac:dyDescent="0.25">
      <c r="A13834" s="66"/>
      <c r="B13834" t="s">
        <v>544</v>
      </c>
      <c r="C13834" t="s">
        <v>545</v>
      </c>
      <c r="D13834" t="str">
        <f>Clef_répartition[[#This Row],[Code association]]&amp;"_"&amp;Clef_répartition[[#This Row],[Nom association]]</f>
        <v>ASCOVABANO_Association scolaire intercommunale de Vallorbe, Ballaigues, Vallon du Nozon</v>
      </c>
      <c r="E13834">
        <f>COUNTIFS(D$2:D13834,Clef_répartition[[#This Row],[Code_Nom]],J$2:J13834,Clef_répartition[[#This Row],[Année]])</f>
        <v>1</v>
      </c>
      <c r="F13834">
        <f>IF(Clef_répartition[[#This Row],[Code_Nom]]=D13833,F13833-1,(COUNTIFS(Clef_répartition[Code_Nom],Clef_répartition[[#This Row],[Code_Nom]],Clef_répartition[Année],Clef_répartition[[#This Row],[Année]])))</f>
        <v>10</v>
      </c>
      <c r="G13834" t="str">
        <f>Clef_répartition[[#This Row],[Code_Nom]]&amp;"_"&amp;Clef_répartition[[#This Row],[Nombre]]&amp;"_"&amp;Clef_répartition[[#This Row],[Année]]</f>
        <v>ASCOVABANO_Association scolaire intercommunale de Vallorbe, Ballaigues, Vallon du Nozon_1_2023</v>
      </c>
      <c r="H13834" s="18">
        <v>5744</v>
      </c>
      <c r="I13834" s="68" t="s">
        <v>11</v>
      </c>
      <c r="J13834" s="18">
        <v>2023</v>
      </c>
      <c r="K13834" s="65">
        <v>0.15</v>
      </c>
    </row>
    <row r="13835" spans="1:11" x14ac:dyDescent="0.25">
      <c r="A13835" s="66"/>
      <c r="B13835" t="s">
        <v>544</v>
      </c>
      <c r="C13835" t="s">
        <v>545</v>
      </c>
      <c r="D13835" t="str">
        <f>Clef_répartition[[#This Row],[Code association]]&amp;"_"&amp;Clef_répartition[[#This Row],[Nom association]]</f>
        <v>ASCOVABANO_Association scolaire intercommunale de Vallorbe, Ballaigues, Vallon du Nozon</v>
      </c>
      <c r="E13835">
        <f>COUNTIFS(D$2:D13835,Clef_répartition[[#This Row],[Code_Nom]],J$2:J13835,Clef_répartition[[#This Row],[Année]])</f>
        <v>2</v>
      </c>
      <c r="F13835">
        <f>IF(Clef_répartition[[#This Row],[Code_Nom]]=D13834,F13834-1,(COUNTIFS(Clef_répartition[Code_Nom],Clef_répartition[[#This Row],[Code_Nom]],Clef_répartition[Année],Clef_répartition[[#This Row],[Année]])))</f>
        <v>9</v>
      </c>
      <c r="G13835" t="str">
        <f>Clef_répartition[[#This Row],[Code_Nom]]&amp;"_"&amp;Clef_répartition[[#This Row],[Nombre]]&amp;"_"&amp;Clef_répartition[[#This Row],[Année]]</f>
        <v>ASCOVABANO_Association scolaire intercommunale de Vallorbe, Ballaigues, Vallon du Nozon_2_2023</v>
      </c>
      <c r="H13835" s="63">
        <v>5747</v>
      </c>
      <c r="I13835" s="67" t="s">
        <v>26</v>
      </c>
      <c r="J13835" s="63">
        <v>2023</v>
      </c>
      <c r="K13835" s="64">
        <v>0.03</v>
      </c>
    </row>
    <row r="13836" spans="1:11" x14ac:dyDescent="0.25">
      <c r="A13836" s="66"/>
      <c r="B13836" t="s">
        <v>544</v>
      </c>
      <c r="C13836" t="s">
        <v>545</v>
      </c>
      <c r="D13836" t="str">
        <f>Clef_répartition[[#This Row],[Code association]]&amp;"_"&amp;Clef_répartition[[#This Row],[Nom association]]</f>
        <v>ASCOVABANO_Association scolaire intercommunale de Vallorbe, Ballaigues, Vallon du Nozon</v>
      </c>
      <c r="E13836">
        <f>COUNTIFS(D$2:D13836,Clef_répartition[[#This Row],[Code_Nom]],J$2:J13836,Clef_répartition[[#This Row],[Année]])</f>
        <v>3</v>
      </c>
      <c r="F13836">
        <f>IF(Clef_répartition[[#This Row],[Code_Nom]]=D13835,F13835-1,(COUNTIFS(Clef_répartition[Code_Nom],Clef_répartition[[#This Row],[Code_Nom]],Clef_répartition[Année],Clef_répartition[[#This Row],[Année]])))</f>
        <v>8</v>
      </c>
      <c r="G13836" t="str">
        <f>Clef_répartition[[#This Row],[Code_Nom]]&amp;"_"&amp;Clef_répartition[[#This Row],[Nombre]]&amp;"_"&amp;Clef_répartition[[#This Row],[Année]]</f>
        <v>ASCOVABANO_Association scolaire intercommunale de Vallorbe, Ballaigues, Vallon du Nozon_3_2023</v>
      </c>
      <c r="H13836" s="18">
        <v>5748</v>
      </c>
      <c r="I13836" s="68" t="s">
        <v>38</v>
      </c>
      <c r="J13836" s="18">
        <v>2023</v>
      </c>
      <c r="K13836" s="65">
        <v>0.04</v>
      </c>
    </row>
    <row r="13837" spans="1:11" x14ac:dyDescent="0.25">
      <c r="A13837" s="66"/>
      <c r="B13837" t="s">
        <v>544</v>
      </c>
      <c r="C13837" t="s">
        <v>545</v>
      </c>
      <c r="D13837" t="str">
        <f>Clef_répartition[[#This Row],[Code association]]&amp;"_"&amp;Clef_répartition[[#This Row],[Nom association]]</f>
        <v>ASCOVABANO_Association scolaire intercommunale de Vallorbe, Ballaigues, Vallon du Nozon</v>
      </c>
      <c r="E13837">
        <f>COUNTIFS(D$2:D13837,Clef_répartition[[#This Row],[Code_Nom]],J$2:J13837,Clef_répartition[[#This Row],[Année]])</f>
        <v>4</v>
      </c>
      <c r="F13837">
        <f>IF(Clef_répartition[[#This Row],[Code_Nom]]=D13836,F13836-1,(COUNTIFS(Clef_répartition[Code_Nom],Clef_répartition[[#This Row],[Code_Nom]],Clef_répartition[Année],Clef_répartition[[#This Row],[Année]])))</f>
        <v>7</v>
      </c>
      <c r="G13837" t="str">
        <f>Clef_répartition[[#This Row],[Code_Nom]]&amp;"_"&amp;Clef_répartition[[#This Row],[Nombre]]&amp;"_"&amp;Clef_répartition[[#This Row],[Année]]</f>
        <v>ASCOVABANO_Association scolaire intercommunale de Vallorbe, Ballaigues, Vallon du Nozon_4_2023</v>
      </c>
      <c r="H13837" s="63">
        <v>5752</v>
      </c>
      <c r="I13837" s="67" t="s">
        <v>84</v>
      </c>
      <c r="J13837" s="63">
        <v>2023</v>
      </c>
      <c r="K13837" s="64">
        <v>0.04</v>
      </c>
    </row>
    <row r="13838" spans="1:11" x14ac:dyDescent="0.25">
      <c r="A13838" s="66"/>
      <c r="B13838" t="s">
        <v>544</v>
      </c>
      <c r="C13838" t="s">
        <v>545</v>
      </c>
      <c r="D13838" t="str">
        <f>Clef_répartition[[#This Row],[Code association]]&amp;"_"&amp;Clef_répartition[[#This Row],[Nom association]]</f>
        <v>ASCOVABANO_Association scolaire intercommunale de Vallorbe, Ballaigues, Vallon du Nozon</v>
      </c>
      <c r="E13838">
        <f>COUNTIFS(D$2:D13838,Clef_répartition[[#This Row],[Code_Nom]],J$2:J13838,Clef_répartition[[#This Row],[Année]])</f>
        <v>5</v>
      </c>
      <c r="F13838">
        <f>IF(Clef_répartition[[#This Row],[Code_Nom]]=D13837,F13837-1,(COUNTIFS(Clef_répartition[Code_Nom],Clef_répartition[[#This Row],[Code_Nom]],Clef_répartition[Année],Clef_répartition[[#This Row],[Année]])))</f>
        <v>6</v>
      </c>
      <c r="G13838" t="str">
        <f>Clef_répartition[[#This Row],[Code_Nom]]&amp;"_"&amp;Clef_répartition[[#This Row],[Nombre]]&amp;"_"&amp;Clef_répartition[[#This Row],[Année]]</f>
        <v>ASCOVABANO_Association scolaire intercommunale de Vallorbe, Ballaigues, Vallon du Nozon_5_2023</v>
      </c>
      <c r="H13838" s="18">
        <v>5754</v>
      </c>
      <c r="I13838" s="68" t="s">
        <v>142</v>
      </c>
      <c r="J13838" s="18">
        <v>2023</v>
      </c>
      <c r="K13838" s="65">
        <v>0.04</v>
      </c>
    </row>
    <row r="13839" spans="1:11" x14ac:dyDescent="0.25">
      <c r="A13839" s="66"/>
      <c r="B13839" t="s">
        <v>544</v>
      </c>
      <c r="C13839" t="s">
        <v>545</v>
      </c>
      <c r="D13839" t="str">
        <f>Clef_répartition[[#This Row],[Code association]]&amp;"_"&amp;Clef_répartition[[#This Row],[Nom association]]</f>
        <v>ASCOVABANO_Association scolaire intercommunale de Vallorbe, Ballaigues, Vallon du Nozon</v>
      </c>
      <c r="E13839">
        <f>COUNTIFS(D$2:D13839,Clef_répartition[[#This Row],[Code_Nom]],J$2:J13839,Clef_répartition[[#This Row],[Année]])</f>
        <v>6</v>
      </c>
      <c r="F13839">
        <f>IF(Clef_répartition[[#This Row],[Code_Nom]]=D13838,F13838-1,(COUNTIFS(Clef_répartition[Code_Nom],Clef_répartition[[#This Row],[Code_Nom]],Clef_répartition[Année],Clef_répartition[[#This Row],[Année]])))</f>
        <v>5</v>
      </c>
      <c r="G13839" t="str">
        <f>Clef_répartition[[#This Row],[Code_Nom]]&amp;"_"&amp;Clef_répartition[[#This Row],[Nombre]]&amp;"_"&amp;Clef_répartition[[#This Row],[Année]]</f>
        <v>ASCOVABANO_Association scolaire intercommunale de Vallorbe, Ballaigues, Vallon du Nozon_6_2023</v>
      </c>
      <c r="H13839" s="63">
        <v>5758</v>
      </c>
      <c r="I13839" s="67" t="s">
        <v>147</v>
      </c>
      <c r="J13839" s="63">
        <v>2023</v>
      </c>
      <c r="K13839" s="64">
        <v>0.02</v>
      </c>
    </row>
    <row r="13840" spans="1:11" x14ac:dyDescent="0.25">
      <c r="A13840" s="66"/>
      <c r="B13840" t="s">
        <v>544</v>
      </c>
      <c r="C13840" t="s">
        <v>545</v>
      </c>
      <c r="D13840" t="str">
        <f>Clef_répartition[[#This Row],[Code association]]&amp;"_"&amp;Clef_répartition[[#This Row],[Nom association]]</f>
        <v>ASCOVABANO_Association scolaire intercommunale de Vallorbe, Ballaigues, Vallon du Nozon</v>
      </c>
      <c r="E13840">
        <f>COUNTIFS(D$2:D13840,Clef_répartition[[#This Row],[Code_Nom]],J$2:J13840,Clef_répartition[[#This Row],[Année]])</f>
        <v>7</v>
      </c>
      <c r="F13840">
        <f>IF(Clef_répartition[[#This Row],[Code_Nom]]=D13839,F13839-1,(COUNTIFS(Clef_répartition[Code_Nom],Clef_répartition[[#This Row],[Code_Nom]],Clef_répartition[Année],Clef_répartition[[#This Row],[Année]])))</f>
        <v>4</v>
      </c>
      <c r="G13840" t="str">
        <f>Clef_répartition[[#This Row],[Code_Nom]]&amp;"_"&amp;Clef_répartition[[#This Row],[Nombre]]&amp;"_"&amp;Clef_répartition[[#This Row],[Année]]</f>
        <v>ASCOVABANO_Association scolaire intercommunale de Vallorbe, Ballaigues, Vallon du Nozon_7_2023</v>
      </c>
      <c r="H13840" s="18">
        <v>5759</v>
      </c>
      <c r="I13840" s="68" t="s">
        <v>220</v>
      </c>
      <c r="J13840" s="18">
        <v>2023</v>
      </c>
      <c r="K13840" s="65">
        <v>0.03</v>
      </c>
    </row>
    <row r="13841" spans="1:11" x14ac:dyDescent="0.25">
      <c r="A13841" s="66"/>
      <c r="B13841" t="s">
        <v>544</v>
      </c>
      <c r="C13841" t="s">
        <v>545</v>
      </c>
      <c r="D13841" t="str">
        <f>Clef_répartition[[#This Row],[Code association]]&amp;"_"&amp;Clef_répartition[[#This Row],[Nom association]]</f>
        <v>ASCOVABANO_Association scolaire intercommunale de Vallorbe, Ballaigues, Vallon du Nozon</v>
      </c>
      <c r="E13841">
        <f>COUNTIFS(D$2:D13841,Clef_répartition[[#This Row],[Code_Nom]],J$2:J13841,Clef_répartition[[#This Row],[Année]])</f>
        <v>8</v>
      </c>
      <c r="F13841">
        <f>IF(Clef_répartition[[#This Row],[Code_Nom]]=D13840,F13840-1,(COUNTIFS(Clef_répartition[Code_Nom],Clef_répartition[[#This Row],[Code_Nom]],Clef_répartition[Année],Clef_répartition[[#This Row],[Année]])))</f>
        <v>3</v>
      </c>
      <c r="G13841" t="str">
        <f>Clef_répartition[[#This Row],[Code_Nom]]&amp;"_"&amp;Clef_répartition[[#This Row],[Nombre]]&amp;"_"&amp;Clef_répartition[[#This Row],[Année]]</f>
        <v>ASCOVABANO_Association scolaire intercommunale de Vallorbe, Ballaigues, Vallon du Nozon_8_2023</v>
      </c>
      <c r="H13841" s="63">
        <v>5761</v>
      </c>
      <c r="I13841" s="67" t="s">
        <v>233</v>
      </c>
      <c r="J13841" s="63">
        <v>2023</v>
      </c>
      <c r="K13841" s="64">
        <v>7.0000000000000007E-2</v>
      </c>
    </row>
    <row r="13842" spans="1:11" x14ac:dyDescent="0.25">
      <c r="A13842" s="66"/>
      <c r="B13842" t="s">
        <v>544</v>
      </c>
      <c r="C13842" t="s">
        <v>545</v>
      </c>
      <c r="D13842" t="str">
        <f>Clef_répartition[[#This Row],[Code association]]&amp;"_"&amp;Clef_répartition[[#This Row],[Nom association]]</f>
        <v>ASCOVABANO_Association scolaire intercommunale de Vallorbe, Ballaigues, Vallon du Nozon</v>
      </c>
      <c r="E13842">
        <f>COUNTIFS(D$2:D13842,Clef_répartition[[#This Row],[Code_Nom]],J$2:J13842,Clef_répartition[[#This Row],[Année]])</f>
        <v>9</v>
      </c>
      <c r="F13842">
        <f>IF(Clef_répartition[[#This Row],[Code_Nom]]=D13841,F13841-1,(COUNTIFS(Clef_répartition[Code_Nom],Clef_répartition[[#This Row],[Code_Nom]],Clef_répartition[Année],Clef_répartition[[#This Row],[Année]])))</f>
        <v>2</v>
      </c>
      <c r="G13842" t="str">
        <f>Clef_répartition[[#This Row],[Code_Nom]]&amp;"_"&amp;Clef_répartition[[#This Row],[Nombre]]&amp;"_"&amp;Clef_répartition[[#This Row],[Année]]</f>
        <v>ASCOVABANO_Association scolaire intercommunale de Vallorbe, Ballaigues, Vallon du Nozon_9_2023</v>
      </c>
      <c r="H13842" s="18">
        <v>5764</v>
      </c>
      <c r="I13842" s="68" t="s">
        <v>274</v>
      </c>
      <c r="J13842" s="18">
        <v>2023</v>
      </c>
      <c r="K13842" s="65">
        <v>0.52</v>
      </c>
    </row>
    <row r="13843" spans="1:11" x14ac:dyDescent="0.25">
      <c r="A13843" s="66"/>
      <c r="B13843" t="s">
        <v>544</v>
      </c>
      <c r="C13843" t="s">
        <v>545</v>
      </c>
      <c r="D13843" t="str">
        <f>Clef_répartition[[#This Row],[Code association]]&amp;"_"&amp;Clef_répartition[[#This Row],[Nom association]]</f>
        <v>ASCOVABANO_Association scolaire intercommunale de Vallorbe, Ballaigues, Vallon du Nozon</v>
      </c>
      <c r="E13843">
        <f>COUNTIFS(D$2:D13843,Clef_répartition[[#This Row],[Code_Nom]],J$2:J13843,Clef_répartition[[#This Row],[Année]])</f>
        <v>10</v>
      </c>
      <c r="F13843">
        <f>IF(Clef_répartition[[#This Row],[Code_Nom]]=D13842,F13842-1,(COUNTIFS(Clef_répartition[Code_Nom],Clef_répartition[[#This Row],[Code_Nom]],Clef_répartition[Année],Clef_répartition[[#This Row],[Année]])))</f>
        <v>1</v>
      </c>
      <c r="G13843" t="str">
        <f>Clef_répartition[[#This Row],[Code_Nom]]&amp;"_"&amp;Clef_répartition[[#This Row],[Nombre]]&amp;"_"&amp;Clef_répartition[[#This Row],[Année]]</f>
        <v>ASCOVABANO_Association scolaire intercommunale de Vallorbe, Ballaigues, Vallon du Nozon_10_2023</v>
      </c>
      <c r="H13843" s="63">
        <v>5765</v>
      </c>
      <c r="I13843" s="67" t="s">
        <v>275</v>
      </c>
      <c r="J13843" s="63">
        <v>2023</v>
      </c>
      <c r="K13843" s="64">
        <v>0.06</v>
      </c>
    </row>
    <row r="13844" spans="1:11" x14ac:dyDescent="0.25">
      <c r="A13844" s="66"/>
      <c r="B13844" t="s">
        <v>505</v>
      </c>
      <c r="C13844" t="s">
        <v>506</v>
      </c>
      <c r="D13844" t="str">
        <f>Clef_répartition[[#This Row],[Code association]]&amp;"_"&amp;Clef_répartition[[#This Row],[Nom association]]</f>
        <v>ASEL_Association "Sécurité Est lausannois"</v>
      </c>
      <c r="E13844">
        <f>COUNTIFS(D$2:D13844,Clef_répartition[[#This Row],[Code_Nom]],J$2:J13844,Clef_répartition[[#This Row],[Année]])</f>
        <v>1</v>
      </c>
      <c r="F13844">
        <f>IF(Clef_répartition[[#This Row],[Code_Nom]]=D13843,F13843-1,(COUNTIFS(Clef_répartition[Code_Nom],Clef_répartition[[#This Row],[Code_Nom]],Clef_répartition[Année],Clef_répartition[[#This Row],[Année]])))</f>
        <v>4</v>
      </c>
      <c r="G13844" t="str">
        <f>Clef_répartition[[#This Row],[Code_Nom]]&amp;"_"&amp;Clef_répartition[[#This Row],[Nombre]]&amp;"_"&amp;Clef_répartition[[#This Row],[Année]]</f>
        <v>ASEL_Association "Sécurité Est lausannois"_1_2023</v>
      </c>
      <c r="H13844" s="18">
        <v>5581</v>
      </c>
      <c r="I13844" s="68" t="s">
        <v>17</v>
      </c>
      <c r="J13844" s="18">
        <v>2023</v>
      </c>
      <c r="K13844" s="65">
        <v>6.5000000000000002E-2</v>
      </c>
    </row>
    <row r="13845" spans="1:11" x14ac:dyDescent="0.25">
      <c r="A13845" s="66"/>
      <c r="B13845" t="s">
        <v>505</v>
      </c>
      <c r="C13845" t="s">
        <v>506</v>
      </c>
      <c r="D13845" t="str">
        <f>Clef_répartition[[#This Row],[Code association]]&amp;"_"&amp;Clef_répartition[[#This Row],[Nom association]]</f>
        <v>ASEL_Association "Sécurité Est lausannois"</v>
      </c>
      <c r="E13845">
        <f>COUNTIFS(D$2:D13845,Clef_répartition[[#This Row],[Code_Nom]],J$2:J13845,Clef_répartition[[#This Row],[Année]])</f>
        <v>2</v>
      </c>
      <c r="F13845">
        <f>IF(Clef_répartition[[#This Row],[Code_Nom]]=D13844,F13844-1,(COUNTIFS(Clef_répartition[Code_Nom],Clef_répartition[[#This Row],[Code_Nom]],Clef_répartition[Année],Clef_répartition[[#This Row],[Année]])))</f>
        <v>3</v>
      </c>
      <c r="G13845" t="str">
        <f>Clef_répartition[[#This Row],[Code_Nom]]&amp;"_"&amp;Clef_répartition[[#This Row],[Nombre]]&amp;"_"&amp;Clef_répartition[[#This Row],[Année]]</f>
        <v>ASEL_Association "Sécurité Est lausannois"_2_2023</v>
      </c>
      <c r="H13845" s="63">
        <v>5588</v>
      </c>
      <c r="I13845" s="67" t="s">
        <v>210</v>
      </c>
      <c r="J13845" s="63">
        <v>2023</v>
      </c>
      <c r="K13845" s="64">
        <v>2.9000000000000001E-2</v>
      </c>
    </row>
    <row r="13846" spans="1:11" x14ac:dyDescent="0.25">
      <c r="A13846" s="66"/>
      <c r="B13846" t="s">
        <v>505</v>
      </c>
      <c r="C13846" t="s">
        <v>506</v>
      </c>
      <c r="D13846" t="str">
        <f>Clef_répartition[[#This Row],[Code association]]&amp;"_"&amp;Clef_répartition[[#This Row],[Nom association]]</f>
        <v>ASEL_Association "Sécurité Est lausannois"</v>
      </c>
      <c r="E13846">
        <f>COUNTIFS(D$2:D13846,Clef_répartition[[#This Row],[Code_Nom]],J$2:J13846,Clef_répartition[[#This Row],[Année]])</f>
        <v>3</v>
      </c>
      <c r="F13846">
        <f>IF(Clef_répartition[[#This Row],[Code_Nom]]=D13845,F13845-1,(COUNTIFS(Clef_répartition[Code_Nom],Clef_répartition[[#This Row],[Code_Nom]],Clef_répartition[Année],Clef_répartition[[#This Row],[Année]])))</f>
        <v>2</v>
      </c>
      <c r="G13846" t="str">
        <f>Clef_répartition[[#This Row],[Code_Nom]]&amp;"_"&amp;Clef_répartition[[#This Row],[Nombre]]&amp;"_"&amp;Clef_répartition[[#This Row],[Année]]</f>
        <v>ASEL_Association "Sécurité Est lausannois"_3_2023</v>
      </c>
      <c r="H13846" s="18">
        <v>5590</v>
      </c>
      <c r="I13846" s="68" t="s">
        <v>226</v>
      </c>
      <c r="J13846" s="18">
        <v>2023</v>
      </c>
      <c r="K13846" s="65">
        <v>0.85299999999999998</v>
      </c>
    </row>
    <row r="13847" spans="1:11" x14ac:dyDescent="0.25">
      <c r="A13847" s="66"/>
      <c r="B13847" t="s">
        <v>505</v>
      </c>
      <c r="C13847" t="s">
        <v>506</v>
      </c>
      <c r="D13847" t="str">
        <f>Clef_répartition[[#This Row],[Code association]]&amp;"_"&amp;Clef_répartition[[#This Row],[Nom association]]</f>
        <v>ASEL_Association "Sécurité Est lausannois"</v>
      </c>
      <c r="E13847">
        <f>COUNTIFS(D$2:D13847,Clef_répartition[[#This Row],[Code_Nom]],J$2:J13847,Clef_répartition[[#This Row],[Année]])</f>
        <v>4</v>
      </c>
      <c r="F13847">
        <f>IF(Clef_répartition[[#This Row],[Code_Nom]]=D13846,F13846-1,(COUNTIFS(Clef_répartition[Code_Nom],Clef_répartition[[#This Row],[Code_Nom]],Clef_répartition[Année],Clef_répartition[[#This Row],[Année]])))</f>
        <v>1</v>
      </c>
      <c r="G13847" t="str">
        <f>Clef_répartition[[#This Row],[Code_Nom]]&amp;"_"&amp;Clef_répartition[[#This Row],[Nombre]]&amp;"_"&amp;Clef_répartition[[#This Row],[Année]]</f>
        <v>ASEL_Association "Sécurité Est lausannois"_4_2023</v>
      </c>
      <c r="H13847" s="63">
        <v>5611</v>
      </c>
      <c r="I13847" s="67" t="s">
        <v>251</v>
      </c>
      <c r="J13847" s="63">
        <v>2023</v>
      </c>
      <c r="K13847" s="64">
        <v>5.2999999999999999E-2</v>
      </c>
    </row>
    <row r="13848" spans="1:11" x14ac:dyDescent="0.25">
      <c r="A13848" s="66"/>
      <c r="B13848" t="s">
        <v>569</v>
      </c>
      <c r="C13848" t="s">
        <v>570</v>
      </c>
      <c r="D13848" t="str">
        <f>Clef_répartition[[#This Row],[Code association]]&amp;"_"&amp;Clef_répartition[[#This Row],[Nom association]]</f>
        <v>ASET_Association intercommunale STEP Echallens Talent</v>
      </c>
      <c r="E13848">
        <f>COUNTIFS(D$2:D13848,Clef_répartition[[#This Row],[Code_Nom]],J$2:J13848,Clef_répartition[[#This Row],[Année]])</f>
        <v>1</v>
      </c>
      <c r="F13848">
        <f>IF(Clef_répartition[[#This Row],[Code_Nom]]=D13847,F13847-1,(COUNTIFS(Clef_répartition[Code_Nom],Clef_répartition[[#This Row],[Code_Nom]],Clef_répartition[Année],Clef_répartition[[#This Row],[Année]])))</f>
        <v>9</v>
      </c>
      <c r="G13848" t="str">
        <f>Clef_répartition[[#This Row],[Code_Nom]]&amp;"_"&amp;Clef_répartition[[#This Row],[Nombre]]&amp;"_"&amp;Clef_répartition[[#This Row],[Année]]</f>
        <v>ASET_Association intercommunale STEP Echallens Talent_1_2023</v>
      </c>
      <c r="H13848" s="18">
        <v>5514</v>
      </c>
      <c r="I13848" s="68" t="s">
        <v>30</v>
      </c>
      <c r="J13848" s="18">
        <v>2023</v>
      </c>
      <c r="K13848" s="65">
        <v>0</v>
      </c>
    </row>
    <row r="13849" spans="1:11" x14ac:dyDescent="0.25">
      <c r="A13849" s="66"/>
      <c r="B13849" t="s">
        <v>569</v>
      </c>
      <c r="C13849" t="s">
        <v>570</v>
      </c>
      <c r="D13849" t="str">
        <f>Clef_répartition[[#This Row],[Code association]]&amp;"_"&amp;Clef_répartition[[#This Row],[Nom association]]</f>
        <v>ASET_Association intercommunale STEP Echallens Talent</v>
      </c>
      <c r="E13849">
        <f>COUNTIFS(D$2:D13849,Clef_répartition[[#This Row],[Code_Nom]],J$2:J13849,Clef_répartition[[#This Row],[Année]])</f>
        <v>2</v>
      </c>
      <c r="F13849">
        <f>IF(Clef_répartition[[#This Row],[Code_Nom]]=D13848,F13848-1,(COUNTIFS(Clef_répartition[Code_Nom],Clef_répartition[[#This Row],[Code_Nom]],Clef_répartition[Année],Clef_répartition[[#This Row],[Année]])))</f>
        <v>8</v>
      </c>
      <c r="G13849" t="str">
        <f>Clef_répartition[[#This Row],[Code_Nom]]&amp;"_"&amp;Clef_répartition[[#This Row],[Nombre]]&amp;"_"&amp;Clef_répartition[[#This Row],[Année]]</f>
        <v>ASET_Association intercommunale STEP Echallens Talent_2_2023</v>
      </c>
      <c r="H13849" s="63">
        <v>5516</v>
      </c>
      <c r="I13849" s="67" t="s">
        <v>88</v>
      </c>
      <c r="J13849" s="63">
        <v>2023</v>
      </c>
      <c r="K13849" s="64">
        <v>0</v>
      </c>
    </row>
    <row r="13850" spans="1:11" x14ac:dyDescent="0.25">
      <c r="A13850" s="66"/>
      <c r="B13850" t="s">
        <v>569</v>
      </c>
      <c r="C13850" t="s">
        <v>570</v>
      </c>
      <c r="D13850" t="str">
        <f>Clef_répartition[[#This Row],[Code association]]&amp;"_"&amp;Clef_répartition[[#This Row],[Nom association]]</f>
        <v>ASET_Association intercommunale STEP Echallens Talent</v>
      </c>
      <c r="E13850">
        <f>COUNTIFS(D$2:D13850,Clef_répartition[[#This Row],[Code_Nom]],J$2:J13850,Clef_répartition[[#This Row],[Année]])</f>
        <v>3</v>
      </c>
      <c r="F13850">
        <f>IF(Clef_répartition[[#This Row],[Code_Nom]]=D13849,F13849-1,(COUNTIFS(Clef_répartition[Code_Nom],Clef_répartition[[#This Row],[Code_Nom]],Clef_répartition[Année],Clef_répartition[[#This Row],[Année]])))</f>
        <v>7</v>
      </c>
      <c r="G13850" t="str">
        <f>Clef_répartition[[#This Row],[Code_Nom]]&amp;"_"&amp;Clef_répartition[[#This Row],[Nombre]]&amp;"_"&amp;Clef_répartition[[#This Row],[Année]]</f>
        <v>ASET_Association intercommunale STEP Echallens Talent_3_2023</v>
      </c>
      <c r="H13850" s="18">
        <v>5518</v>
      </c>
      <c r="I13850" s="68" t="s">
        <v>99</v>
      </c>
      <c r="J13850" s="18">
        <v>2023</v>
      </c>
      <c r="K13850" s="65">
        <v>0</v>
      </c>
    </row>
    <row r="13851" spans="1:11" x14ac:dyDescent="0.25">
      <c r="A13851" s="66"/>
      <c r="B13851" t="s">
        <v>569</v>
      </c>
      <c r="C13851" t="s">
        <v>570</v>
      </c>
      <c r="D13851" t="str">
        <f>Clef_répartition[[#This Row],[Code association]]&amp;"_"&amp;Clef_répartition[[#This Row],[Nom association]]</f>
        <v>ASET_Association intercommunale STEP Echallens Talent</v>
      </c>
      <c r="E13851">
        <f>COUNTIFS(D$2:D13851,Clef_répartition[[#This Row],[Code_Nom]],J$2:J13851,Clef_répartition[[#This Row],[Année]])</f>
        <v>4</v>
      </c>
      <c r="F13851">
        <f>IF(Clef_répartition[[#This Row],[Code_Nom]]=D13850,F13850-1,(COUNTIFS(Clef_répartition[Code_Nom],Clef_répartition[[#This Row],[Code_Nom]],Clef_répartition[Année],Clef_répartition[[#This Row],[Année]])))</f>
        <v>6</v>
      </c>
      <c r="G13851" t="str">
        <f>Clef_répartition[[#This Row],[Code_Nom]]&amp;"_"&amp;Clef_répartition[[#This Row],[Nombre]]&amp;"_"&amp;Clef_répartition[[#This Row],[Année]]</f>
        <v>ASET_Association intercommunale STEP Echallens Talent_4_2023</v>
      </c>
      <c r="H13851" s="63">
        <v>5522</v>
      </c>
      <c r="I13851" s="67" t="s">
        <v>114</v>
      </c>
      <c r="J13851" s="63">
        <v>2023</v>
      </c>
      <c r="K13851" s="64">
        <v>0</v>
      </c>
    </row>
    <row r="13852" spans="1:11" x14ac:dyDescent="0.25">
      <c r="A13852" s="66"/>
      <c r="B13852" t="s">
        <v>569</v>
      </c>
      <c r="C13852" t="s">
        <v>570</v>
      </c>
      <c r="D13852" t="str">
        <f>Clef_répartition[[#This Row],[Code association]]&amp;"_"&amp;Clef_répartition[[#This Row],[Nom association]]</f>
        <v>ASET_Association intercommunale STEP Echallens Talent</v>
      </c>
      <c r="E13852">
        <f>COUNTIFS(D$2:D13852,Clef_répartition[[#This Row],[Code_Nom]],J$2:J13852,Clef_répartition[[#This Row],[Année]])</f>
        <v>5</v>
      </c>
      <c r="F13852">
        <f>IF(Clef_répartition[[#This Row],[Code_Nom]]=D13851,F13851-1,(COUNTIFS(Clef_répartition[Code_Nom],Clef_répartition[[#This Row],[Code_Nom]],Clef_répartition[Année],Clef_répartition[[#This Row],[Année]])))</f>
        <v>5</v>
      </c>
      <c r="G13852" t="str">
        <f>Clef_répartition[[#This Row],[Code_Nom]]&amp;"_"&amp;Clef_répartition[[#This Row],[Nombre]]&amp;"_"&amp;Clef_répartition[[#This Row],[Année]]</f>
        <v>ASET_Association intercommunale STEP Echallens Talent_5_2023</v>
      </c>
      <c r="H13852" s="18">
        <v>5541</v>
      </c>
      <c r="I13852" s="68" t="s">
        <v>128</v>
      </c>
      <c r="J13852" s="18">
        <v>2023</v>
      </c>
      <c r="K13852" s="65">
        <v>0</v>
      </c>
    </row>
    <row r="13853" spans="1:11" x14ac:dyDescent="0.25">
      <c r="A13853" s="66"/>
      <c r="B13853" t="s">
        <v>569</v>
      </c>
      <c r="C13853" t="s">
        <v>570</v>
      </c>
      <c r="D13853" t="str">
        <f>Clef_répartition[[#This Row],[Code association]]&amp;"_"&amp;Clef_répartition[[#This Row],[Nom association]]</f>
        <v>ASET_Association intercommunale STEP Echallens Talent</v>
      </c>
      <c r="E13853">
        <f>COUNTIFS(D$2:D13853,Clef_répartition[[#This Row],[Code_Nom]],J$2:J13853,Clef_répartition[[#This Row],[Année]])</f>
        <v>6</v>
      </c>
      <c r="F13853">
        <f>IF(Clef_répartition[[#This Row],[Code_Nom]]=D13852,F13852-1,(COUNTIFS(Clef_répartition[Code_Nom],Clef_répartition[[#This Row],[Code_Nom]],Clef_répartition[Année],Clef_répartition[[#This Row],[Année]])))</f>
        <v>4</v>
      </c>
      <c r="G13853" t="str">
        <f>Clef_répartition[[#This Row],[Code_Nom]]&amp;"_"&amp;Clef_répartition[[#This Row],[Nombre]]&amp;"_"&amp;Clef_répartition[[#This Row],[Année]]</f>
        <v>ASET_Association intercommunale STEP Echallens Talent_6_2023</v>
      </c>
      <c r="H13853" s="63">
        <v>5540</v>
      </c>
      <c r="I13853" s="67" t="s">
        <v>186</v>
      </c>
      <c r="J13853" s="63">
        <v>2023</v>
      </c>
      <c r="K13853" s="64">
        <v>0</v>
      </c>
    </row>
    <row r="13854" spans="1:11" x14ac:dyDescent="0.25">
      <c r="A13854" s="66"/>
      <c r="B13854" t="s">
        <v>569</v>
      </c>
      <c r="C13854" t="s">
        <v>570</v>
      </c>
      <c r="D13854" t="str">
        <f>Clef_répartition[[#This Row],[Code association]]&amp;"_"&amp;Clef_répartition[[#This Row],[Nom association]]</f>
        <v>ASET_Association intercommunale STEP Echallens Talent</v>
      </c>
      <c r="E13854">
        <f>COUNTIFS(D$2:D13854,Clef_répartition[[#This Row],[Code_Nom]],J$2:J13854,Clef_répartition[[#This Row],[Année]])</f>
        <v>7</v>
      </c>
      <c r="F13854">
        <f>IF(Clef_répartition[[#This Row],[Code_Nom]]=D13853,F13853-1,(COUNTIFS(Clef_répartition[Code_Nom],Clef_répartition[[#This Row],[Code_Nom]],Clef_répartition[Année],Clef_répartition[[#This Row],[Année]])))</f>
        <v>3</v>
      </c>
      <c r="G13854" t="str">
        <f>Clef_répartition[[#This Row],[Code_Nom]]&amp;"_"&amp;Clef_répartition[[#This Row],[Nombre]]&amp;"_"&amp;Clef_répartition[[#This Row],[Année]]</f>
        <v>ASET_Association intercommunale STEP Echallens Talent_7_2023</v>
      </c>
      <c r="H13854" s="18">
        <v>5527</v>
      </c>
      <c r="I13854" s="68" t="s">
        <v>191</v>
      </c>
      <c r="J13854" s="18">
        <v>2023</v>
      </c>
      <c r="K13854" s="65">
        <v>0</v>
      </c>
    </row>
    <row r="13855" spans="1:11" x14ac:dyDescent="0.25">
      <c r="A13855" s="66"/>
      <c r="B13855" t="s">
        <v>569</v>
      </c>
      <c r="C13855" t="s">
        <v>570</v>
      </c>
      <c r="D13855" t="str">
        <f>Clef_répartition[[#This Row],[Code association]]&amp;"_"&amp;Clef_répartition[[#This Row],[Nom association]]</f>
        <v>ASET_Association intercommunale STEP Echallens Talent</v>
      </c>
      <c r="E13855">
        <f>COUNTIFS(D$2:D13855,Clef_répartition[[#This Row],[Code_Nom]],J$2:J13855,Clef_répartition[[#This Row],[Année]])</f>
        <v>8</v>
      </c>
      <c r="F13855">
        <f>IF(Clef_répartition[[#This Row],[Code_Nom]]=D13854,F13854-1,(COUNTIFS(Clef_répartition[Code_Nom],Clef_répartition[[#This Row],[Code_Nom]],Clef_répartition[Année],Clef_répartition[[#This Row],[Année]])))</f>
        <v>2</v>
      </c>
      <c r="G13855" t="str">
        <f>Clef_répartition[[#This Row],[Code_Nom]]&amp;"_"&amp;Clef_répartition[[#This Row],[Nombre]]&amp;"_"&amp;Clef_répartition[[#This Row],[Année]]</f>
        <v>ASET_Association intercommunale STEP Echallens Talent_8_2023</v>
      </c>
      <c r="H13855" s="63">
        <v>5529</v>
      </c>
      <c r="I13855" s="67" t="s">
        <v>208</v>
      </c>
      <c r="J13855" s="63">
        <v>2023</v>
      </c>
      <c r="K13855" s="64">
        <v>0</v>
      </c>
    </row>
    <row r="13856" spans="1:11" x14ac:dyDescent="0.25">
      <c r="A13856" s="66"/>
      <c r="B13856" t="s">
        <v>569</v>
      </c>
      <c r="C13856" t="s">
        <v>570</v>
      </c>
      <c r="D13856" t="str">
        <f>Clef_répartition[[#This Row],[Code association]]&amp;"_"&amp;Clef_répartition[[#This Row],[Nom association]]</f>
        <v>ASET_Association intercommunale STEP Echallens Talent</v>
      </c>
      <c r="E13856">
        <f>COUNTIFS(D$2:D13856,Clef_répartition[[#This Row],[Code_Nom]],J$2:J13856,Clef_répartition[[#This Row],[Année]])</f>
        <v>9</v>
      </c>
      <c r="F13856">
        <f>IF(Clef_répartition[[#This Row],[Code_Nom]]=D13855,F13855-1,(COUNTIFS(Clef_répartition[Code_Nom],Clef_répartition[[#This Row],[Code_Nom]],Clef_répartition[Année],Clef_répartition[[#This Row],[Année]])))</f>
        <v>1</v>
      </c>
      <c r="G13856" t="str">
        <f>Clef_répartition[[#This Row],[Code_Nom]]&amp;"_"&amp;Clef_répartition[[#This Row],[Nombre]]&amp;"_"&amp;Clef_répartition[[#This Row],[Année]]</f>
        <v>ASET_Association intercommunale STEP Echallens Talent_9_2023</v>
      </c>
      <c r="H13856" s="18">
        <v>5537</v>
      </c>
      <c r="I13856" s="68" t="s">
        <v>282</v>
      </c>
      <c r="J13856" s="18">
        <v>2023</v>
      </c>
      <c r="K13856" s="65">
        <v>0</v>
      </c>
    </row>
    <row r="13857" spans="1:11" x14ac:dyDescent="0.25">
      <c r="A13857" s="66"/>
      <c r="B13857" t="s">
        <v>542</v>
      </c>
      <c r="C13857" t="s">
        <v>543</v>
      </c>
      <c r="D13857" t="str">
        <f>Clef_répartition[[#This Row],[Code association]]&amp;"_"&amp;Clef_répartition[[#This Row],[Nom association]]</f>
        <v>ASI7_Association scolaire de la Sarraz et environs</v>
      </c>
      <c r="E13857">
        <f>COUNTIFS(D$2:D13857,Clef_répartition[[#This Row],[Code_Nom]],J$2:J13857,Clef_répartition[[#This Row],[Année]])</f>
        <v>1</v>
      </c>
      <c r="F13857">
        <f>IF(Clef_répartition[[#This Row],[Code_Nom]]=D13856,F13856-1,(COUNTIFS(Clef_répartition[Code_Nom],Clef_répartition[[#This Row],[Code_Nom]],Clef_répartition[Année],Clef_répartition[[#This Row],[Année]])))</f>
        <v>7</v>
      </c>
      <c r="G13857" t="str">
        <f>Clef_répartition[[#This Row],[Code_Nom]]&amp;"_"&amp;Clef_répartition[[#This Row],[Nombre]]&amp;"_"&amp;Clef_répartition[[#This Row],[Année]]</f>
        <v>ASI7_Association scolaire de la Sarraz et environs_1_2023</v>
      </c>
      <c r="H13857" s="63">
        <v>5476</v>
      </c>
      <c r="I13857" s="67" t="s">
        <v>64</v>
      </c>
      <c r="J13857" s="63">
        <v>2023</v>
      </c>
      <c r="K13857" s="64">
        <v>5.4699999999999999E-2</v>
      </c>
    </row>
    <row r="13858" spans="1:11" x14ac:dyDescent="0.25">
      <c r="A13858" s="66"/>
      <c r="B13858" t="s">
        <v>542</v>
      </c>
      <c r="C13858" t="s">
        <v>543</v>
      </c>
      <c r="D13858" t="str">
        <f>Clef_répartition[[#This Row],[Code association]]&amp;"_"&amp;Clef_répartition[[#This Row],[Nom association]]</f>
        <v>ASI7_Association scolaire de la Sarraz et environs</v>
      </c>
      <c r="E13858">
        <f>COUNTIFS(D$2:D13858,Clef_répartition[[#This Row],[Code_Nom]],J$2:J13858,Clef_répartition[[#This Row],[Année]])</f>
        <v>2</v>
      </c>
      <c r="F13858">
        <f>IF(Clef_répartition[[#This Row],[Code_Nom]]=D13857,F13857-1,(COUNTIFS(Clef_répartition[Code_Nom],Clef_répartition[[#This Row],[Code_Nom]],Clef_répartition[Année],Clef_répartition[[#This Row],[Année]])))</f>
        <v>6</v>
      </c>
      <c r="G13858" t="str">
        <f>Clef_répartition[[#This Row],[Code_Nom]]&amp;"_"&amp;Clef_répartition[[#This Row],[Nombre]]&amp;"_"&amp;Clef_répartition[[#This Row],[Année]]</f>
        <v>ASI7_Association scolaire de la Sarraz et environs_2_2023</v>
      </c>
      <c r="H13858" s="18">
        <v>5482</v>
      </c>
      <c r="I13858" s="68" t="s">
        <v>102</v>
      </c>
      <c r="J13858" s="18">
        <v>2023</v>
      </c>
      <c r="K13858" s="65">
        <v>0.19189999999999999</v>
      </c>
    </row>
    <row r="13859" spans="1:11" x14ac:dyDescent="0.25">
      <c r="A13859" s="66"/>
      <c r="B13859" t="s">
        <v>542</v>
      </c>
      <c r="C13859" t="s">
        <v>543</v>
      </c>
      <c r="D13859" t="str">
        <f>Clef_répartition[[#This Row],[Code association]]&amp;"_"&amp;Clef_répartition[[#This Row],[Nom association]]</f>
        <v>ASI7_Association scolaire de la Sarraz et environs</v>
      </c>
      <c r="E13859">
        <f>COUNTIFS(D$2:D13859,Clef_répartition[[#This Row],[Code_Nom]],J$2:J13859,Clef_répartition[[#This Row],[Année]])</f>
        <v>3</v>
      </c>
      <c r="F13859">
        <f>IF(Clef_répartition[[#This Row],[Code_Nom]]=D13858,F13858-1,(COUNTIFS(Clef_répartition[Code_Nom],Clef_répartition[[#This Row],[Code_Nom]],Clef_répartition[Année],Clef_répartition[[#This Row],[Année]])))</f>
        <v>5</v>
      </c>
      <c r="G13859" t="str">
        <f>Clef_répartition[[#This Row],[Code_Nom]]&amp;"_"&amp;Clef_répartition[[#This Row],[Nombre]]&amp;"_"&amp;Clef_répartition[[#This Row],[Année]]</f>
        <v>ASI7_Association scolaire de la Sarraz et environs_3_2023</v>
      </c>
      <c r="H13859" s="63">
        <v>5483</v>
      </c>
      <c r="I13859" s="67" t="s">
        <v>113</v>
      </c>
      <c r="J13859" s="63">
        <v>2023</v>
      </c>
      <c r="K13859" s="64">
        <v>5.1799999999999999E-2</v>
      </c>
    </row>
    <row r="13860" spans="1:11" x14ac:dyDescent="0.25">
      <c r="A13860" s="66"/>
      <c r="B13860" t="s">
        <v>542</v>
      </c>
      <c r="C13860" t="s">
        <v>543</v>
      </c>
      <c r="D13860" t="str">
        <f>Clef_répartition[[#This Row],[Code association]]&amp;"_"&amp;Clef_répartition[[#This Row],[Nom association]]</f>
        <v>ASI7_Association scolaire de la Sarraz et environs</v>
      </c>
      <c r="E13860">
        <f>COUNTIFS(D$2:D13860,Clef_répartition[[#This Row],[Code_Nom]],J$2:J13860,Clef_répartition[[#This Row],[Année]])</f>
        <v>4</v>
      </c>
      <c r="F13860">
        <f>IF(Clef_répartition[[#This Row],[Code_Nom]]=D13859,F13859-1,(COUNTIFS(Clef_répartition[Code_Nom],Clef_répartition[[#This Row],[Code_Nom]],Clef_répartition[Année],Clef_répartition[[#This Row],[Année]])))</f>
        <v>4</v>
      </c>
      <c r="G13860" t="str">
        <f>Clef_répartition[[#This Row],[Code_Nom]]&amp;"_"&amp;Clef_répartition[[#This Row],[Nombre]]&amp;"_"&amp;Clef_répartition[[#This Row],[Année]]</f>
        <v>ASI7_Association scolaire de la Sarraz et environs_4_2023</v>
      </c>
      <c r="H13860" s="63">
        <v>5498</v>
      </c>
      <c r="I13860" s="67" t="s">
        <v>149</v>
      </c>
      <c r="J13860" s="63">
        <v>2023</v>
      </c>
      <c r="K13860" s="64">
        <v>0.4219</v>
      </c>
    </row>
    <row r="13861" spans="1:11" x14ac:dyDescent="0.25">
      <c r="A13861" s="66"/>
      <c r="B13861" t="s">
        <v>542</v>
      </c>
      <c r="C13861" t="s">
        <v>543</v>
      </c>
      <c r="D13861" t="str">
        <f>Clef_répartition[[#This Row],[Code association]]&amp;"_"&amp;Clef_répartition[[#This Row],[Nom association]]</f>
        <v>ASI7_Association scolaire de la Sarraz et environs</v>
      </c>
      <c r="E13861">
        <f>COUNTIFS(D$2:D13861,Clef_répartition[[#This Row],[Code_Nom]],J$2:J13861,Clef_répartition[[#This Row],[Année]])</f>
        <v>5</v>
      </c>
      <c r="F13861">
        <f>IF(Clef_répartition[[#This Row],[Code_Nom]]=D13860,F13860-1,(COUNTIFS(Clef_répartition[Code_Nom],Clef_répartition[[#This Row],[Code_Nom]],Clef_répartition[Année],Clef_répartition[[#This Row],[Année]])))</f>
        <v>3</v>
      </c>
      <c r="G13861" t="str">
        <f>Clef_répartition[[#This Row],[Code_Nom]]&amp;"_"&amp;Clef_répartition[[#This Row],[Nombre]]&amp;"_"&amp;Clef_répartition[[#This Row],[Année]]</f>
        <v>ASI7_Association scolaire de la Sarraz et environs_5_2023</v>
      </c>
      <c r="H13861" s="18">
        <v>5490</v>
      </c>
      <c r="I13861" s="68" t="s">
        <v>178</v>
      </c>
      <c r="J13861" s="18">
        <v>2023</v>
      </c>
      <c r="K13861" s="65">
        <v>4.82E-2</v>
      </c>
    </row>
    <row r="13862" spans="1:11" x14ac:dyDescent="0.25">
      <c r="A13862" s="66"/>
      <c r="B13862" t="s">
        <v>542</v>
      </c>
      <c r="C13862" t="s">
        <v>543</v>
      </c>
      <c r="D13862" t="str">
        <f>Clef_répartition[[#This Row],[Code association]]&amp;"_"&amp;Clef_répartition[[#This Row],[Nom association]]</f>
        <v>ASI7_Association scolaire de la Sarraz et environs</v>
      </c>
      <c r="E13862">
        <f>COUNTIFS(D$2:D13862,Clef_répartition[[#This Row],[Code_Nom]],J$2:J13862,Clef_répartition[[#This Row],[Année]])</f>
        <v>6</v>
      </c>
      <c r="F13862">
        <f>IF(Clef_répartition[[#This Row],[Code_Nom]]=D13861,F13861-1,(COUNTIFS(Clef_répartition[Code_Nom],Clef_répartition[[#This Row],[Code_Nom]],Clef_répartition[Année],Clef_répartition[[#This Row],[Année]])))</f>
        <v>2</v>
      </c>
      <c r="G13862" t="str">
        <f>Clef_répartition[[#This Row],[Code_Nom]]&amp;"_"&amp;Clef_répartition[[#This Row],[Nombre]]&amp;"_"&amp;Clef_répartition[[#This Row],[Année]]</f>
        <v>ASI7_Association scolaire de la Sarraz et environs_6_2023</v>
      </c>
      <c r="H13862" s="63">
        <v>5493</v>
      </c>
      <c r="I13862" s="67" t="s">
        <v>205</v>
      </c>
      <c r="J13862" s="63">
        <v>2023</v>
      </c>
      <c r="K13862" s="64">
        <v>8.1199999999999994E-2</v>
      </c>
    </row>
    <row r="13863" spans="1:11" x14ac:dyDescent="0.25">
      <c r="A13863" s="66"/>
      <c r="B13863" t="s">
        <v>542</v>
      </c>
      <c r="C13863" t="s">
        <v>543</v>
      </c>
      <c r="D13863" t="str">
        <f>Clef_répartition[[#This Row],[Code association]]&amp;"_"&amp;Clef_répartition[[#This Row],[Nom association]]</f>
        <v>ASI7_Association scolaire de la Sarraz et environs</v>
      </c>
      <c r="E13863">
        <f>COUNTIFS(D$2:D13863,Clef_répartition[[#This Row],[Code_Nom]],J$2:J13863,Clef_répartition[[#This Row],[Année]])</f>
        <v>7</v>
      </c>
      <c r="F13863">
        <f>IF(Clef_répartition[[#This Row],[Code_Nom]]=D13862,F13862-1,(COUNTIFS(Clef_répartition[Code_Nom],Clef_répartition[[#This Row],[Code_Nom]],Clef_répartition[Année],Clef_répartition[[#This Row],[Année]])))</f>
        <v>1</v>
      </c>
      <c r="G13863" t="str">
        <f>Clef_répartition[[#This Row],[Code_Nom]]&amp;"_"&amp;Clef_répartition[[#This Row],[Nombre]]&amp;"_"&amp;Clef_répartition[[#This Row],[Année]]</f>
        <v>ASI7_Association scolaire de la Sarraz et environs_7_2023</v>
      </c>
      <c r="H13863" s="18">
        <v>5497</v>
      </c>
      <c r="I13863" s="68" t="s">
        <v>217</v>
      </c>
      <c r="J13863" s="18">
        <v>2023</v>
      </c>
      <c r="K13863" s="65">
        <v>0.15029999999999999</v>
      </c>
    </row>
    <row r="13864" spans="1:11" x14ac:dyDescent="0.25">
      <c r="A13864" s="66"/>
      <c r="B13864" t="s">
        <v>503</v>
      </c>
      <c r="C13864" t="s">
        <v>504</v>
      </c>
      <c r="D13864" t="str">
        <f>Clef_répartition[[#This Row],[Code association]]&amp;"_"&amp;Clef_répartition[[#This Row],[Nom association]]</f>
        <v>ASIABE_Association scolaire intercommunale Apples-Bière et environs</v>
      </c>
      <c r="E13864">
        <f>COUNTIFS(D$2:D13864,Clef_répartition[[#This Row],[Code_Nom]],J$2:J13864,Clef_répartition[[#This Row],[Année]])</f>
        <v>1</v>
      </c>
      <c r="F13864">
        <f>IF(Clef_répartition[[#This Row],[Code_Nom]]=D13863,F13863-1,(COUNTIFS(Clef_répartition[Code_Nom],Clef_répartition[[#This Row],[Code_Nom]],Clef_répartition[Année],Clef_répartition[[#This Row],[Année]])))</f>
        <v>8</v>
      </c>
      <c r="G13864" t="str">
        <f>Clef_répartition[[#This Row],[Code_Nom]]&amp;"_"&amp;Clef_répartition[[#This Row],[Nombre]]&amp;"_"&amp;Clef_répartition[[#This Row],[Année]]</f>
        <v>ASIABE_Association scolaire intercommunale Apples-Bière et environs_1_2023</v>
      </c>
      <c r="H13864" s="18">
        <v>5423</v>
      </c>
      <c r="I13864" s="68" t="s">
        <v>12</v>
      </c>
      <c r="J13864" s="18">
        <v>2023</v>
      </c>
      <c r="K13864" s="65">
        <v>6.2700000000000006E-2</v>
      </c>
    </row>
    <row r="13865" spans="1:11" x14ac:dyDescent="0.25">
      <c r="A13865" s="66"/>
      <c r="B13865" t="s">
        <v>503</v>
      </c>
      <c r="C13865" t="s">
        <v>504</v>
      </c>
      <c r="D13865" t="str">
        <f>Clef_répartition[[#This Row],[Code association]]&amp;"_"&amp;Clef_répartition[[#This Row],[Nom association]]</f>
        <v>ASIABE_Association scolaire intercommunale Apples-Bière et environs</v>
      </c>
      <c r="E13865">
        <f>COUNTIFS(D$2:D13865,Clef_répartition[[#This Row],[Code_Nom]],J$2:J13865,Clef_répartition[[#This Row],[Année]])</f>
        <v>2</v>
      </c>
      <c r="F13865">
        <f>IF(Clef_répartition[[#This Row],[Code_Nom]]=D13864,F13864-1,(COUNTIFS(Clef_répartition[Code_Nom],Clef_répartition[[#This Row],[Code_Nom]],Clef_répartition[Année],Clef_répartition[[#This Row],[Année]])))</f>
        <v>7</v>
      </c>
      <c r="G13865" t="str">
        <f>Clef_répartition[[#This Row],[Code_Nom]]&amp;"_"&amp;Clef_répartition[[#This Row],[Nombre]]&amp;"_"&amp;Clef_répartition[[#This Row],[Année]]</f>
        <v>ASIABE_Association scolaire intercommunale Apples-Bière et environs_2_2023</v>
      </c>
      <c r="H13865" s="63">
        <v>5424</v>
      </c>
      <c r="I13865" s="67" t="s">
        <v>20</v>
      </c>
      <c r="J13865" s="63">
        <v>2023</v>
      </c>
      <c r="K13865" s="64">
        <v>3.5000000000000003E-2</v>
      </c>
    </row>
    <row r="13866" spans="1:11" x14ac:dyDescent="0.25">
      <c r="A13866" s="66"/>
      <c r="B13866" t="s">
        <v>503</v>
      </c>
      <c r="C13866" t="s">
        <v>504</v>
      </c>
      <c r="D13866" t="str">
        <f>Clef_répartition[[#This Row],[Code association]]&amp;"_"&amp;Clef_répartition[[#This Row],[Nom association]]</f>
        <v>ASIABE_Association scolaire intercommunale Apples-Bière et environs</v>
      </c>
      <c r="E13866">
        <f>COUNTIFS(D$2:D13866,Clef_répartition[[#This Row],[Code_Nom]],J$2:J13866,Clef_répartition[[#This Row],[Année]])</f>
        <v>3</v>
      </c>
      <c r="F13866">
        <f>IF(Clef_répartition[[#This Row],[Code_Nom]]=D13865,F13865-1,(COUNTIFS(Clef_répartition[Code_Nom],Clef_répartition[[#This Row],[Code_Nom]],Clef_répartition[Année],Clef_répartition[[#This Row],[Année]])))</f>
        <v>6</v>
      </c>
      <c r="G13866" t="str">
        <f>Clef_répartition[[#This Row],[Code_Nom]]&amp;"_"&amp;Clef_répartition[[#This Row],[Nombre]]&amp;"_"&amp;Clef_répartition[[#This Row],[Année]]</f>
        <v>ASIABE_Association scolaire intercommunale Apples-Bière et environs_3_2023</v>
      </c>
      <c r="H13866" s="18">
        <v>5425</v>
      </c>
      <c r="I13866" s="68" t="s">
        <v>23</v>
      </c>
      <c r="J13866" s="18">
        <v>2023</v>
      </c>
      <c r="K13866" s="65">
        <v>0.19639999999999999</v>
      </c>
    </row>
    <row r="13867" spans="1:11" x14ac:dyDescent="0.25">
      <c r="A13867" s="66"/>
      <c r="B13867" t="s">
        <v>503</v>
      </c>
      <c r="C13867" t="s">
        <v>504</v>
      </c>
      <c r="D13867" t="str">
        <f>Clef_répartition[[#This Row],[Code association]]&amp;"_"&amp;Clef_répartition[[#This Row],[Nom association]]</f>
        <v>ASIABE_Association scolaire intercommunale Apples-Bière et environs</v>
      </c>
      <c r="E13867">
        <f>COUNTIFS(D$2:D13867,Clef_répartition[[#This Row],[Code_Nom]],J$2:J13867,Clef_répartition[[#This Row],[Année]])</f>
        <v>4</v>
      </c>
      <c r="F13867">
        <f>IF(Clef_répartition[[#This Row],[Code_Nom]]=D13866,F13866-1,(COUNTIFS(Clef_répartition[Code_Nom],Clef_répartition[[#This Row],[Code_Nom]],Clef_répartition[Année],Clef_répartition[[#This Row],[Année]])))</f>
        <v>5</v>
      </c>
      <c r="G13867" t="str">
        <f>Clef_répartition[[#This Row],[Code_Nom]]&amp;"_"&amp;Clef_répartition[[#This Row],[Nombre]]&amp;"_"&amp;Clef_répartition[[#This Row],[Année]]</f>
        <v>ASIABE_Association scolaire intercommunale Apples-Bière et environs_4_2023</v>
      </c>
      <c r="H13867" s="63">
        <v>5629</v>
      </c>
      <c r="I13867" s="67" t="s">
        <v>68</v>
      </c>
      <c r="J13867" s="63">
        <v>2023</v>
      </c>
      <c r="K13867" s="64">
        <v>2.8000000000000001E-2</v>
      </c>
    </row>
    <row r="13868" spans="1:11" x14ac:dyDescent="0.25">
      <c r="A13868" s="66"/>
      <c r="B13868" t="s">
        <v>503</v>
      </c>
      <c r="C13868" t="s">
        <v>504</v>
      </c>
      <c r="D13868" t="str">
        <f>Clef_répartition[[#This Row],[Code association]]&amp;"_"&amp;Clef_répartition[[#This Row],[Nom association]]</f>
        <v>ASIABE_Association scolaire intercommunale Apples-Bière et environs</v>
      </c>
      <c r="E13868">
        <f>COUNTIFS(D$2:D13868,Clef_répartition[[#This Row],[Code_Nom]],J$2:J13868,Clef_répartition[[#This Row],[Année]])</f>
        <v>5</v>
      </c>
      <c r="F13868">
        <f>IF(Clef_répartition[[#This Row],[Code_Nom]]=D13867,F13867-1,(COUNTIFS(Clef_répartition[Code_Nom],Clef_répartition[[#This Row],[Code_Nom]],Clef_répartition[Année],Clef_répartition[[#This Row],[Année]])))</f>
        <v>4</v>
      </c>
      <c r="G13868" t="str">
        <f>Clef_répartition[[#This Row],[Code_Nom]]&amp;"_"&amp;Clef_répartition[[#This Row],[Nombre]]&amp;"_"&amp;Clef_répartition[[#This Row],[Année]]</f>
        <v>ASIABE_Association scolaire intercommunale Apples-Bière et environs_5_2023</v>
      </c>
      <c r="H13868" s="63">
        <v>5656</v>
      </c>
      <c r="I13868" s="67" t="s">
        <v>135</v>
      </c>
      <c r="J13868" s="63">
        <v>2023</v>
      </c>
      <c r="K13868" s="64">
        <v>0.53559999999999997</v>
      </c>
    </row>
    <row r="13869" spans="1:11" x14ac:dyDescent="0.25">
      <c r="A13869" s="66"/>
      <c r="B13869" t="s">
        <v>503</v>
      </c>
      <c r="C13869" t="s">
        <v>504</v>
      </c>
      <c r="D13869" t="str">
        <f>Clef_répartition[[#This Row],[Code association]]&amp;"_"&amp;Clef_répartition[[#This Row],[Nom association]]</f>
        <v>ASIABE_Association scolaire intercommunale Apples-Bière et environs</v>
      </c>
      <c r="E13869">
        <f>COUNTIFS(D$2:D13869,Clef_répartition[[#This Row],[Code_Nom]],J$2:J13869,Clef_répartition[[#This Row],[Année]])</f>
        <v>6</v>
      </c>
      <c r="F13869">
        <f>IF(Clef_répartition[[#This Row],[Code_Nom]]=D13868,F13868-1,(COUNTIFS(Clef_répartition[Code_Nom],Clef_répartition[[#This Row],[Code_Nom]],Clef_répartition[Année],Clef_répartition[[#This Row],[Année]])))</f>
        <v>3</v>
      </c>
      <c r="G13869" t="str">
        <f>Clef_répartition[[#This Row],[Code_Nom]]&amp;"_"&amp;Clef_répartition[[#This Row],[Nombre]]&amp;"_"&amp;Clef_répartition[[#This Row],[Année]]</f>
        <v>ASIABE_Association scolaire intercommunale Apples-Bière et environs_6_2023</v>
      </c>
      <c r="H13869" s="63">
        <v>5431</v>
      </c>
      <c r="I13869" s="67" t="s">
        <v>179</v>
      </c>
      <c r="J13869" s="63">
        <v>2023</v>
      </c>
      <c r="K13869" s="64">
        <v>3.0599999999999999E-2</v>
      </c>
    </row>
    <row r="13870" spans="1:11" x14ac:dyDescent="0.25">
      <c r="A13870" s="66"/>
      <c r="B13870" t="s">
        <v>503</v>
      </c>
      <c r="C13870" t="s">
        <v>504</v>
      </c>
      <c r="D13870" t="str">
        <f>Clef_répartition[[#This Row],[Code association]]&amp;"_"&amp;Clef_répartition[[#This Row],[Nom association]]</f>
        <v>ASIABE_Association scolaire intercommunale Apples-Bière et environs</v>
      </c>
      <c r="E13870">
        <f>COUNTIFS(D$2:D13870,Clef_répartition[[#This Row],[Code_Nom]],J$2:J13870,Clef_répartition[[#This Row],[Année]])</f>
        <v>7</v>
      </c>
      <c r="F13870">
        <f>IF(Clef_répartition[[#This Row],[Code_Nom]]=D13869,F13869-1,(COUNTIFS(Clef_répartition[Code_Nom],Clef_répartition[[#This Row],[Code_Nom]],Clef_répartition[Année],Clef_répartition[[#This Row],[Année]])))</f>
        <v>2</v>
      </c>
      <c r="G13870" t="str">
        <f>Clef_répartition[[#This Row],[Code_Nom]]&amp;"_"&amp;Clef_répartition[[#This Row],[Nombre]]&amp;"_"&amp;Clef_répartition[[#This Row],[Année]]</f>
        <v>ASIABE_Association scolaire intercommunale Apples-Bière et environs_7_2023</v>
      </c>
      <c r="H13870" s="18">
        <v>5492</v>
      </c>
      <c r="I13870" s="68" t="s">
        <v>189</v>
      </c>
      <c r="J13870" s="18">
        <v>2023</v>
      </c>
      <c r="K13870" s="65">
        <v>9.4299999999999995E-2</v>
      </c>
    </row>
    <row r="13871" spans="1:11" x14ac:dyDescent="0.25">
      <c r="A13871" s="66"/>
      <c r="B13871" t="s">
        <v>503</v>
      </c>
      <c r="C13871" t="s">
        <v>504</v>
      </c>
      <c r="D13871" t="str">
        <f>Clef_répartition[[#This Row],[Code association]]&amp;"_"&amp;Clef_répartition[[#This Row],[Nom association]]</f>
        <v>ASIABE_Association scolaire intercommunale Apples-Bière et environs</v>
      </c>
      <c r="E13871">
        <f>COUNTIFS(D$2:D13871,Clef_répartition[[#This Row],[Code_Nom]],J$2:J13871,Clef_répartition[[#This Row],[Année]])</f>
        <v>8</v>
      </c>
      <c r="F13871">
        <f>IF(Clef_répartition[[#This Row],[Code_Nom]]=D13870,F13870-1,(COUNTIFS(Clef_répartition[Code_Nom],Clef_répartition[[#This Row],[Code_Nom]],Clef_répartition[Année],Clef_répartition[[#This Row],[Année]])))</f>
        <v>1</v>
      </c>
      <c r="G13871" t="str">
        <f>Clef_répartition[[#This Row],[Code_Nom]]&amp;"_"&amp;Clef_répartition[[#This Row],[Nombre]]&amp;"_"&amp;Clef_répartition[[#This Row],[Année]]</f>
        <v>ASIABE_Association scolaire intercommunale Apples-Bière et environs_8_2023</v>
      </c>
      <c r="H13871" s="18">
        <v>5650</v>
      </c>
      <c r="I13871" s="68" t="s">
        <v>276</v>
      </c>
      <c r="J13871" s="18">
        <v>2023</v>
      </c>
      <c r="K13871" s="65">
        <v>1.7399999999999999E-2</v>
      </c>
    </row>
    <row r="13872" spans="1:11" x14ac:dyDescent="0.25">
      <c r="A13872" s="66"/>
      <c r="B13872" t="s">
        <v>658</v>
      </c>
      <c r="C13872" t="s">
        <v>659</v>
      </c>
      <c r="D13872" t="str">
        <f>Clef_répartition[[#This Row],[Code association]]&amp;"_"&amp;Clef_répartition[[#This Row],[Nom association]]</f>
        <v>ASICC_Association scolaire intercommunale de Corsier</v>
      </c>
      <c r="E13872">
        <f>COUNTIFS(D$2:D13872,Clef_répartition[[#This Row],[Code_Nom]],J$2:J13872,Clef_répartition[[#This Row],[Année]])</f>
        <v>1</v>
      </c>
      <c r="F13872">
        <f>IF(Clef_répartition[[#This Row],[Code_Nom]]=D13871,F13871-1,(COUNTIFS(Clef_répartition[Code_Nom],Clef_répartition[[#This Row],[Code_Nom]],Clef_répartition[Année],Clef_répartition[[#This Row],[Année]])))</f>
        <v>4</v>
      </c>
      <c r="G13872" t="str">
        <f>Clef_répartition[[#This Row],[Code_Nom]]&amp;"_"&amp;Clef_répartition[[#This Row],[Nombre]]&amp;"_"&amp;Clef_répartition[[#This Row],[Année]]</f>
        <v>ASICC_Association scolaire intercommunale de Corsier_1_2023</v>
      </c>
      <c r="H13872" s="18">
        <v>5882</v>
      </c>
      <c r="I13872" s="68" t="s">
        <v>50</v>
      </c>
      <c r="J13872" s="18">
        <v>2023</v>
      </c>
      <c r="K13872" s="65">
        <v>0.27</v>
      </c>
    </row>
    <row r="13873" spans="1:11" x14ac:dyDescent="0.25">
      <c r="A13873" s="66"/>
      <c r="B13873" t="s">
        <v>658</v>
      </c>
      <c r="C13873" t="s">
        <v>659</v>
      </c>
      <c r="D13873" t="str">
        <f>Clef_répartition[[#This Row],[Code association]]&amp;"_"&amp;Clef_répartition[[#This Row],[Nom association]]</f>
        <v>ASICC_Association scolaire intercommunale de Corsier</v>
      </c>
      <c r="E13873">
        <f>COUNTIFS(D$2:D13873,Clef_répartition[[#This Row],[Code_Nom]],J$2:J13873,Clef_répartition[[#This Row],[Année]])</f>
        <v>2</v>
      </c>
      <c r="F13873">
        <f>IF(Clef_répartition[[#This Row],[Code_Nom]]=D13872,F13872-1,(COUNTIFS(Clef_répartition[Code_Nom],Clef_répartition[[#This Row],[Code_Nom]],Clef_répartition[Année],Clef_répartition[[#This Row],[Année]])))</f>
        <v>3</v>
      </c>
      <c r="G13873" t="str">
        <f>Clef_répartition[[#This Row],[Code_Nom]]&amp;"_"&amp;Clef_répartition[[#This Row],[Nombre]]&amp;"_"&amp;Clef_répartition[[#This Row],[Année]]</f>
        <v>ASICC_Association scolaire intercommunale de Corsier_2_2023</v>
      </c>
      <c r="H13873" s="63">
        <v>5883</v>
      </c>
      <c r="I13873" s="67" t="s">
        <v>77</v>
      </c>
      <c r="J13873" s="63">
        <v>2023</v>
      </c>
      <c r="K13873" s="64">
        <v>0.21</v>
      </c>
    </row>
    <row r="13874" spans="1:11" x14ac:dyDescent="0.25">
      <c r="A13874" s="66"/>
      <c r="B13874" t="s">
        <v>658</v>
      </c>
      <c r="C13874" t="s">
        <v>659</v>
      </c>
      <c r="D13874" t="str">
        <f>Clef_répartition[[#This Row],[Code association]]&amp;"_"&amp;Clef_répartition[[#This Row],[Nom association]]</f>
        <v>ASICC_Association scolaire intercommunale de Corsier</v>
      </c>
      <c r="E13874">
        <f>COUNTIFS(D$2:D13874,Clef_répartition[[#This Row],[Code_Nom]],J$2:J13874,Clef_répartition[[#This Row],[Année]])</f>
        <v>3</v>
      </c>
      <c r="F13874">
        <f>IF(Clef_répartition[[#This Row],[Code_Nom]]=D13873,F13873-1,(COUNTIFS(Clef_répartition[Code_Nom],Clef_répartition[[#This Row],[Code_Nom]],Clef_répartition[Année],Clef_répartition[[#This Row],[Année]])))</f>
        <v>2</v>
      </c>
      <c r="G13874" t="str">
        <f>Clef_répartition[[#This Row],[Code_Nom]]&amp;"_"&amp;Clef_répartition[[#This Row],[Nombre]]&amp;"_"&amp;Clef_répartition[[#This Row],[Année]]</f>
        <v>ASICC_Association scolaire intercommunale de Corsier_3_2023</v>
      </c>
      <c r="H13874" s="18">
        <v>5884</v>
      </c>
      <c r="I13874" s="68" t="s">
        <v>78</v>
      </c>
      <c r="J13874" s="18">
        <v>2023</v>
      </c>
      <c r="K13874" s="65">
        <v>0.32</v>
      </c>
    </row>
    <row r="13875" spans="1:11" x14ac:dyDescent="0.25">
      <c r="A13875" s="66"/>
      <c r="B13875" t="s">
        <v>658</v>
      </c>
      <c r="C13875" t="s">
        <v>659</v>
      </c>
      <c r="D13875" t="str">
        <f>Clef_répartition[[#This Row],[Code association]]&amp;"_"&amp;Clef_répartition[[#This Row],[Nom association]]</f>
        <v>ASICC_Association scolaire intercommunale de Corsier</v>
      </c>
      <c r="E13875">
        <f>COUNTIFS(D$2:D13875,Clef_répartition[[#This Row],[Code_Nom]],J$2:J13875,Clef_répartition[[#This Row],[Année]])</f>
        <v>4</v>
      </c>
      <c r="F13875">
        <f>IF(Clef_répartition[[#This Row],[Code_Nom]]=D13874,F13874-1,(COUNTIFS(Clef_répartition[Code_Nom],Clef_répartition[[#This Row],[Code_Nom]],Clef_répartition[Année],Clef_répartition[[#This Row],[Année]])))</f>
        <v>1</v>
      </c>
      <c r="G13875" t="str">
        <f>Clef_répartition[[#This Row],[Code_Nom]]&amp;"_"&amp;Clef_répartition[[#This Row],[Nombre]]&amp;"_"&amp;Clef_répartition[[#This Row],[Année]]</f>
        <v>ASICC_Association scolaire intercommunale de Corsier_4_2023</v>
      </c>
      <c r="H13875" s="63">
        <v>5885</v>
      </c>
      <c r="I13875" s="67" t="s">
        <v>138</v>
      </c>
      <c r="J13875" s="63">
        <v>2023</v>
      </c>
      <c r="K13875" s="64">
        <v>0.2</v>
      </c>
    </row>
    <row r="13876" spans="1:11" x14ac:dyDescent="0.25">
      <c r="A13876" s="66"/>
      <c r="B13876" t="s">
        <v>598</v>
      </c>
      <c r="C13876" t="s">
        <v>599</v>
      </c>
      <c r="D13876" t="str">
        <f>Clef_répartition[[#This Row],[Code association]]&amp;"_"&amp;Clef_répartition[[#This Row],[Nom association]]</f>
        <v>ASICE_Association scolaire intercommunale de l'établissement de Cugy et environs</v>
      </c>
      <c r="E13876">
        <f>COUNTIFS(D$2:D13876,Clef_répartition[[#This Row],[Code_Nom]],J$2:J13876,Clef_répartition[[#This Row],[Année]])</f>
        <v>1</v>
      </c>
      <c r="F13876">
        <f>IF(Clef_répartition[[#This Row],[Code_Nom]]=D13875,F13875-1,(COUNTIFS(Clef_répartition[Code_Nom],Clef_répartition[[#This Row],[Code_Nom]],Clef_répartition[Année],Clef_répartition[[#This Row],[Année]])))</f>
        <v>4</v>
      </c>
      <c r="G13876" t="str">
        <f>Clef_répartition[[#This Row],[Code_Nom]]&amp;"_"&amp;Clef_répartition[[#This Row],[Nombre]]&amp;"_"&amp;Clef_répartition[[#This Row],[Année]]</f>
        <v>ASICE_Association scolaire intercommunale de l'établissement de Cugy et environs_1_2023</v>
      </c>
      <c r="H13876" s="18">
        <v>5515</v>
      </c>
      <c r="I13876" s="68" t="s">
        <v>37</v>
      </c>
      <c r="J13876" s="18">
        <v>2023</v>
      </c>
      <c r="K13876" s="65">
        <v>0.12039999999999999</v>
      </c>
    </row>
    <row r="13877" spans="1:11" x14ac:dyDescent="0.25">
      <c r="A13877" s="66"/>
      <c r="B13877" t="s">
        <v>598</v>
      </c>
      <c r="C13877" t="s">
        <v>599</v>
      </c>
      <c r="D13877" t="str">
        <f>Clef_répartition[[#This Row],[Code association]]&amp;"_"&amp;Clef_répartition[[#This Row],[Nom association]]</f>
        <v>ASICE_Association scolaire intercommunale de l'établissement de Cugy et environs</v>
      </c>
      <c r="E13877">
        <f>COUNTIFS(D$2:D13877,Clef_répartition[[#This Row],[Code_Nom]],J$2:J13877,Clef_répartition[[#This Row],[Année]])</f>
        <v>2</v>
      </c>
      <c r="F13877">
        <f>IF(Clef_répartition[[#This Row],[Code_Nom]]=D13876,F13876-1,(COUNTIFS(Clef_répartition[Code_Nom],Clef_répartition[[#This Row],[Code_Nom]],Clef_répartition[Année],Clef_répartition[[#This Row],[Année]])))</f>
        <v>3</v>
      </c>
      <c r="G13877" t="str">
        <f>Clef_répartition[[#This Row],[Code_Nom]]&amp;"_"&amp;Clef_répartition[[#This Row],[Nombre]]&amp;"_"&amp;Clef_répartition[[#This Row],[Année]]</f>
        <v>ASICE_Association scolaire intercommunale de l'établissement de Cugy et environs_2_2023</v>
      </c>
      <c r="H13877" s="63">
        <v>5516</v>
      </c>
      <c r="I13877" s="67" t="s">
        <v>88</v>
      </c>
      <c r="J13877" s="63">
        <v>2023</v>
      </c>
      <c r="K13877" s="64">
        <v>0.35449999999999998</v>
      </c>
    </row>
    <row r="13878" spans="1:11" x14ac:dyDescent="0.25">
      <c r="A13878" s="66"/>
      <c r="B13878" t="s">
        <v>598</v>
      </c>
      <c r="C13878" t="s">
        <v>599</v>
      </c>
      <c r="D13878" t="str">
        <f>Clef_répartition[[#This Row],[Code association]]&amp;"_"&amp;Clef_répartition[[#This Row],[Nom association]]</f>
        <v>ASICE_Association scolaire intercommunale de l'établissement de Cugy et environs</v>
      </c>
      <c r="E13878">
        <f>COUNTIFS(D$2:D13878,Clef_répartition[[#This Row],[Code_Nom]],J$2:J13878,Clef_répartition[[#This Row],[Année]])</f>
        <v>3</v>
      </c>
      <c r="F13878">
        <f>IF(Clef_répartition[[#This Row],[Code_Nom]]=D13877,F13877-1,(COUNTIFS(Clef_répartition[Code_Nom],Clef_répartition[[#This Row],[Code_Nom]],Clef_répartition[Année],Clef_répartition[[#This Row],[Année]])))</f>
        <v>2</v>
      </c>
      <c r="G13878" t="str">
        <f>Clef_répartition[[#This Row],[Code_Nom]]&amp;"_"&amp;Clef_répartition[[#This Row],[Nombre]]&amp;"_"&amp;Clef_répartition[[#This Row],[Année]]</f>
        <v>ASICE_Association scolaire intercommunale de l'établissement de Cugy et environs_3_2023</v>
      </c>
      <c r="H13878" s="18">
        <v>5523</v>
      </c>
      <c r="I13878" s="68" t="s">
        <v>119</v>
      </c>
      <c r="J13878" s="18">
        <v>2023</v>
      </c>
      <c r="K13878" s="65">
        <v>0.37230000000000002</v>
      </c>
    </row>
    <row r="13879" spans="1:11" x14ac:dyDescent="0.25">
      <c r="A13879" s="66"/>
      <c r="B13879" t="s">
        <v>598</v>
      </c>
      <c r="C13879" t="s">
        <v>599</v>
      </c>
      <c r="D13879" t="str">
        <f>Clef_répartition[[#This Row],[Code association]]&amp;"_"&amp;Clef_répartition[[#This Row],[Nom association]]</f>
        <v>ASICE_Association scolaire intercommunale de l'établissement de Cugy et environs</v>
      </c>
      <c r="E13879">
        <f>COUNTIFS(D$2:D13879,Clef_répartition[[#This Row],[Code_Nom]],J$2:J13879,Clef_répartition[[#This Row],[Année]])</f>
        <v>4</v>
      </c>
      <c r="F13879">
        <f>IF(Clef_répartition[[#This Row],[Code_Nom]]=D13878,F13878-1,(COUNTIFS(Clef_répartition[Code_Nom],Clef_répartition[[#This Row],[Code_Nom]],Clef_répartition[Année],Clef_répartition[[#This Row],[Année]])))</f>
        <v>1</v>
      </c>
      <c r="G13879" t="str">
        <f>Clef_répartition[[#This Row],[Code_Nom]]&amp;"_"&amp;Clef_répartition[[#This Row],[Nombre]]&amp;"_"&amp;Clef_répartition[[#This Row],[Année]]</f>
        <v>ASICE_Association scolaire intercommunale de l'établissement de Cugy et environs_4_2023</v>
      </c>
      <c r="H13879" s="63">
        <v>5527</v>
      </c>
      <c r="I13879" s="67" t="s">
        <v>191</v>
      </c>
      <c r="J13879" s="63">
        <v>2023</v>
      </c>
      <c r="K13879" s="64">
        <v>0.15279999999999999</v>
      </c>
    </row>
    <row r="13880" spans="1:11" x14ac:dyDescent="0.25">
      <c r="A13880" s="66"/>
      <c r="B13880" t="s">
        <v>625</v>
      </c>
      <c r="C13880" t="s">
        <v>626</v>
      </c>
      <c r="D13880" t="str">
        <f>Clef_répartition[[#This Row],[Code association]]&amp;"_"&amp;Clef_répartition[[#This Row],[Nom association]]</f>
        <v>ASICOPE_Association scolaire intercommunale de Cossonay, Penthalaz et environs</v>
      </c>
      <c r="E13880">
        <f>COUNTIFS(D$2:D13880,Clef_répartition[[#This Row],[Code_Nom]],J$2:J13880,Clef_répartition[[#This Row],[Année]])</f>
        <v>1</v>
      </c>
      <c r="F13880">
        <f>IF(Clef_répartition[[#This Row],[Code_Nom]]=D13879,F13879-1,(COUNTIFS(Clef_répartition[Code_Nom],Clef_répartition[[#This Row],[Code_Nom]],Clef_répartition[Année],Clef_répartition[[#This Row],[Année]])))</f>
        <v>18</v>
      </c>
      <c r="G13880" t="str">
        <f>Clef_répartition[[#This Row],[Code_Nom]]&amp;"_"&amp;Clef_répartition[[#This Row],[Nombre]]&amp;"_"&amp;Clef_répartition[[#This Row],[Année]]</f>
        <v>ASICOPE_Association scolaire intercommunale de Cossonay, Penthalaz et environs_1_2023</v>
      </c>
      <c r="H13880" s="63">
        <v>5475</v>
      </c>
      <c r="I13880" s="67" t="s">
        <v>55</v>
      </c>
      <c r="J13880" s="63">
        <v>2023</v>
      </c>
      <c r="K13880" s="64">
        <v>9.2999999999999992E-3</v>
      </c>
    </row>
    <row r="13881" spans="1:11" x14ac:dyDescent="0.25">
      <c r="A13881" s="66"/>
      <c r="B13881" t="s">
        <v>625</v>
      </c>
      <c r="C13881" t="s">
        <v>626</v>
      </c>
      <c r="D13881" t="str">
        <f>Clef_répartition[[#This Row],[Code association]]&amp;"_"&amp;Clef_répartition[[#This Row],[Nom association]]</f>
        <v>ASICOPE_Association scolaire intercommunale de Cossonay, Penthalaz et environs</v>
      </c>
      <c r="E13881">
        <f>COUNTIFS(D$2:D13881,Clef_répartition[[#This Row],[Code_Nom]],J$2:J13881,Clef_répartition[[#This Row],[Année]])</f>
        <v>2</v>
      </c>
      <c r="F13881">
        <f>IF(Clef_répartition[[#This Row],[Code_Nom]]=D13880,F13880-1,(COUNTIFS(Clef_répartition[Code_Nom],Clef_répartition[[#This Row],[Code_Nom]],Clef_répartition[Année],Clef_répartition[[#This Row],[Année]])))</f>
        <v>17</v>
      </c>
      <c r="G13881" t="str">
        <f>Clef_répartition[[#This Row],[Code_Nom]]&amp;"_"&amp;Clef_répartition[[#This Row],[Nombre]]&amp;"_"&amp;Clef_répartition[[#This Row],[Année]]</f>
        <v>ASICOPE_Association scolaire intercommunale de Cossonay, Penthalaz et environs_2_2023</v>
      </c>
      <c r="H13881" s="18">
        <v>5477</v>
      </c>
      <c r="I13881" s="68" t="s">
        <v>79</v>
      </c>
      <c r="J13881" s="18">
        <v>2023</v>
      </c>
      <c r="K13881" s="65">
        <v>0.22789999999999999</v>
      </c>
    </row>
    <row r="13882" spans="1:11" x14ac:dyDescent="0.25">
      <c r="A13882" s="66"/>
      <c r="B13882" t="s">
        <v>625</v>
      </c>
      <c r="C13882" t="s">
        <v>626</v>
      </c>
      <c r="D13882" t="str">
        <f>Clef_répartition[[#This Row],[Code association]]&amp;"_"&amp;Clef_répartition[[#This Row],[Nom association]]</f>
        <v>ASICOPE_Association scolaire intercommunale de Cossonay, Penthalaz et environs</v>
      </c>
      <c r="E13882">
        <f>COUNTIFS(D$2:D13882,Clef_répartition[[#This Row],[Code_Nom]],J$2:J13882,Clef_répartition[[#This Row],[Année]])</f>
        <v>3</v>
      </c>
      <c r="F13882">
        <f>IF(Clef_répartition[[#This Row],[Code_Nom]]=D13881,F13881-1,(COUNTIFS(Clef_répartition[Code_Nom],Clef_répartition[[#This Row],[Code_Nom]],Clef_répartition[Année],Clef_répartition[[#This Row],[Année]])))</f>
        <v>16</v>
      </c>
      <c r="G13882" t="str">
        <f>Clef_répartition[[#This Row],[Code_Nom]]&amp;"_"&amp;Clef_répartition[[#This Row],[Nombre]]&amp;"_"&amp;Clef_répartition[[#This Row],[Année]]</f>
        <v>ASICOPE_Association scolaire intercommunale de Cossonay, Penthalaz et environs_3_2023</v>
      </c>
      <c r="H13882" s="63">
        <v>5479</v>
      </c>
      <c r="I13882" s="67" t="s">
        <v>85</v>
      </c>
      <c r="J13882" s="63">
        <v>2023</v>
      </c>
      <c r="K13882" s="64">
        <v>2.7699999999999999E-2</v>
      </c>
    </row>
    <row r="13883" spans="1:11" x14ac:dyDescent="0.25">
      <c r="A13883" s="66"/>
      <c r="B13883" t="s">
        <v>625</v>
      </c>
      <c r="C13883" t="s">
        <v>626</v>
      </c>
      <c r="D13883" t="str">
        <f>Clef_répartition[[#This Row],[Code association]]&amp;"_"&amp;Clef_répartition[[#This Row],[Nom association]]</f>
        <v>ASICOPE_Association scolaire intercommunale de Cossonay, Penthalaz et environs</v>
      </c>
      <c r="E13883">
        <f>COUNTIFS(D$2:D13883,Clef_répartition[[#This Row],[Code_Nom]],J$2:J13883,Clef_répartition[[#This Row],[Année]])</f>
        <v>4</v>
      </c>
      <c r="F13883">
        <f>IF(Clef_répartition[[#This Row],[Code_Nom]]=D13882,F13882-1,(COUNTIFS(Clef_répartition[Code_Nom],Clef_répartition[[#This Row],[Code_Nom]],Clef_répartition[Année],Clef_répartition[[#This Row],[Année]])))</f>
        <v>15</v>
      </c>
      <c r="G13883" t="str">
        <f>Clef_répartition[[#This Row],[Code_Nom]]&amp;"_"&amp;Clef_répartition[[#This Row],[Nombre]]&amp;"_"&amp;Clef_répartition[[#This Row],[Année]]</f>
        <v>ASICOPE_Association scolaire intercommunale de Cossonay, Penthalaz et environs_4_2023</v>
      </c>
      <c r="H13883" s="18">
        <v>5480</v>
      </c>
      <c r="I13883" s="68" t="s">
        <v>90</v>
      </c>
      <c r="J13883" s="18">
        <v>2023</v>
      </c>
      <c r="K13883" s="65">
        <v>6.6400000000000001E-2</v>
      </c>
    </row>
    <row r="13884" spans="1:11" x14ac:dyDescent="0.25">
      <c r="A13884" s="66"/>
      <c r="B13884" t="s">
        <v>625</v>
      </c>
      <c r="C13884" t="s">
        <v>626</v>
      </c>
      <c r="D13884" t="str">
        <f>Clef_répartition[[#This Row],[Code association]]&amp;"_"&amp;Clef_répartition[[#This Row],[Nom association]]</f>
        <v>ASICOPE_Association scolaire intercommunale de Cossonay, Penthalaz et environs</v>
      </c>
      <c r="E13884">
        <f>COUNTIFS(D$2:D13884,Clef_répartition[[#This Row],[Code_Nom]],J$2:J13884,Clef_répartition[[#This Row],[Année]])</f>
        <v>5</v>
      </c>
      <c r="F13884">
        <f>IF(Clef_répartition[[#This Row],[Code_Nom]]=D13883,F13883-1,(COUNTIFS(Clef_répartition[Code_Nom],Clef_répartition[[#This Row],[Code_Nom]],Clef_répartition[Année],Clef_répartition[[#This Row],[Année]])))</f>
        <v>14</v>
      </c>
      <c r="G13884" t="str">
        <f>Clef_répartition[[#This Row],[Code_Nom]]&amp;"_"&amp;Clef_répartition[[#This Row],[Nombre]]&amp;"_"&amp;Clef_répartition[[#This Row],[Année]]</f>
        <v>ASICOPE_Association scolaire intercommunale de Cossonay, Penthalaz et environs_5_2023</v>
      </c>
      <c r="H13884" s="63">
        <v>5481</v>
      </c>
      <c r="I13884" s="67" t="s">
        <v>94</v>
      </c>
      <c r="J13884" s="63">
        <v>2023</v>
      </c>
      <c r="K13884" s="64">
        <v>1.35E-2</v>
      </c>
    </row>
    <row r="13885" spans="1:11" x14ac:dyDescent="0.25">
      <c r="A13885" s="66"/>
      <c r="B13885" t="s">
        <v>625</v>
      </c>
      <c r="C13885" t="s">
        <v>626</v>
      </c>
      <c r="D13885" t="str">
        <f>Clef_répartition[[#This Row],[Code association]]&amp;"_"&amp;Clef_répartition[[#This Row],[Nom association]]</f>
        <v>ASICOPE_Association scolaire intercommunale de Cossonay, Penthalaz et environs</v>
      </c>
      <c r="E13885">
        <f>COUNTIFS(D$2:D13885,Clef_répartition[[#This Row],[Code_Nom]],J$2:J13885,Clef_répartition[[#This Row],[Année]])</f>
        <v>6</v>
      </c>
      <c r="F13885">
        <f>IF(Clef_répartition[[#This Row],[Code_Nom]]=D13884,F13884-1,(COUNTIFS(Clef_répartition[Code_Nom],Clef_répartition[[#This Row],[Code_Nom]],Clef_répartition[Année],Clef_répartition[[#This Row],[Année]])))</f>
        <v>13</v>
      </c>
      <c r="G13885" t="str">
        <f>Clef_répartition[[#This Row],[Code_Nom]]&amp;"_"&amp;Clef_répartition[[#This Row],[Nombre]]&amp;"_"&amp;Clef_répartition[[#This Row],[Année]]</f>
        <v>ASICOPE_Association scolaire intercommunale de Cossonay, Penthalaz et environs_6_2023</v>
      </c>
      <c r="H13885" s="18">
        <v>5484</v>
      </c>
      <c r="I13885" s="68" t="s">
        <v>127</v>
      </c>
      <c r="J13885" s="18">
        <v>2023</v>
      </c>
      <c r="K13885" s="65">
        <v>5.0599999999999999E-2</v>
      </c>
    </row>
    <row r="13886" spans="1:11" x14ac:dyDescent="0.25">
      <c r="A13886" s="66"/>
      <c r="B13886" t="s">
        <v>625</v>
      </c>
      <c r="C13886" t="s">
        <v>626</v>
      </c>
      <c r="D13886" t="str">
        <f>Clef_répartition[[#This Row],[Code association]]&amp;"_"&amp;Clef_répartition[[#This Row],[Nom association]]</f>
        <v>ASICOPE_Association scolaire intercommunale de Cossonay, Penthalaz et environs</v>
      </c>
      <c r="E13886">
        <f>COUNTIFS(D$2:D13886,Clef_répartition[[#This Row],[Code_Nom]],J$2:J13886,Clef_répartition[[#This Row],[Année]])</f>
        <v>7</v>
      </c>
      <c r="F13886">
        <f>IF(Clef_répartition[[#This Row],[Code_Nom]]=D13885,F13885-1,(COUNTIFS(Clef_répartition[Code_Nom],Clef_répartition[[#This Row],[Code_Nom]],Clef_répartition[Année],Clef_répartition[[#This Row],[Année]])))</f>
        <v>12</v>
      </c>
      <c r="G13886" t="str">
        <f>Clef_répartition[[#This Row],[Code_Nom]]&amp;"_"&amp;Clef_répartition[[#This Row],[Nombre]]&amp;"_"&amp;Clef_répartition[[#This Row],[Année]]</f>
        <v>ASICOPE_Association scolaire intercommunale de Cossonay, Penthalaz et environs_7_2023</v>
      </c>
      <c r="H13886" s="63">
        <v>5485</v>
      </c>
      <c r="I13886" s="67" t="s">
        <v>129</v>
      </c>
      <c r="J13886" s="63">
        <v>2023</v>
      </c>
      <c r="K13886" s="64">
        <v>2.7799999999999998E-2</v>
      </c>
    </row>
    <row r="13887" spans="1:11" x14ac:dyDescent="0.25">
      <c r="A13887" s="66"/>
      <c r="B13887" t="s">
        <v>625</v>
      </c>
      <c r="C13887" t="s">
        <v>626</v>
      </c>
      <c r="D13887" t="str">
        <f>Clef_répartition[[#This Row],[Code association]]&amp;"_"&amp;Clef_répartition[[#This Row],[Nom association]]</f>
        <v>ASICOPE_Association scolaire intercommunale de Cossonay, Penthalaz et environs</v>
      </c>
      <c r="E13887">
        <f>COUNTIFS(D$2:D13887,Clef_répartition[[#This Row],[Code_Nom]],J$2:J13887,Clef_répartition[[#This Row],[Année]])</f>
        <v>8</v>
      </c>
      <c r="F13887">
        <f>IF(Clef_répartition[[#This Row],[Code_Nom]]=D13886,F13886-1,(COUNTIFS(Clef_répartition[Code_Nom],Clef_répartition[[#This Row],[Code_Nom]],Clef_répartition[Année],Clef_répartition[[#This Row],[Année]])))</f>
        <v>11</v>
      </c>
      <c r="G13887" t="str">
        <f>Clef_répartition[[#This Row],[Code_Nom]]&amp;"_"&amp;Clef_répartition[[#This Row],[Nombre]]&amp;"_"&amp;Clef_répartition[[#This Row],[Année]]</f>
        <v>ASICOPE_Association scolaire intercommunale de Cossonay, Penthalaz et environs_8_2023</v>
      </c>
      <c r="H13887" s="18">
        <v>5474</v>
      </c>
      <c r="I13887" s="68" t="s">
        <v>146</v>
      </c>
      <c r="J13887" s="18">
        <v>2023</v>
      </c>
      <c r="K13887" s="65">
        <v>2.8000000000000001E-2</v>
      </c>
    </row>
    <row r="13888" spans="1:11" x14ac:dyDescent="0.25">
      <c r="A13888" s="66"/>
      <c r="B13888" t="s">
        <v>625</v>
      </c>
      <c r="C13888" t="s">
        <v>626</v>
      </c>
      <c r="D13888" t="str">
        <f>Clef_répartition[[#This Row],[Code association]]&amp;"_"&amp;Clef_répartition[[#This Row],[Nom association]]</f>
        <v>ASICOPE_Association scolaire intercommunale de Cossonay, Penthalaz et environs</v>
      </c>
      <c r="E13888">
        <f>COUNTIFS(D$2:D13888,Clef_répartition[[#This Row],[Code_Nom]],J$2:J13888,Clef_répartition[[#This Row],[Année]])</f>
        <v>9</v>
      </c>
      <c r="F13888">
        <f>IF(Clef_répartition[[#This Row],[Code_Nom]]=D13887,F13887-1,(COUNTIFS(Clef_répartition[Code_Nom],Clef_répartition[[#This Row],[Code_Nom]],Clef_répartition[Année],Clef_répartition[[#This Row],[Année]])))</f>
        <v>10</v>
      </c>
      <c r="G13888" t="str">
        <f>Clef_répartition[[#This Row],[Code_Nom]]&amp;"_"&amp;Clef_répartition[[#This Row],[Nombre]]&amp;"_"&amp;Clef_répartition[[#This Row],[Année]]</f>
        <v>ASICOPE_Association scolaire intercommunale de Cossonay, Penthalaz et environs_9_2023</v>
      </c>
      <c r="H13888" s="18">
        <v>5486</v>
      </c>
      <c r="I13888" s="68" t="s">
        <v>145</v>
      </c>
      <c r="J13888" s="18">
        <v>2023</v>
      </c>
      <c r="K13888" s="65">
        <v>5.6300000000000003E-2</v>
      </c>
    </row>
    <row r="13889" spans="1:11" x14ac:dyDescent="0.25">
      <c r="A13889" s="66"/>
      <c r="B13889" t="s">
        <v>625</v>
      </c>
      <c r="C13889" t="s">
        <v>626</v>
      </c>
      <c r="D13889" t="str">
        <f>Clef_répartition[[#This Row],[Code association]]&amp;"_"&amp;Clef_répartition[[#This Row],[Nom association]]</f>
        <v>ASICOPE_Association scolaire intercommunale de Cossonay, Penthalaz et environs</v>
      </c>
      <c r="E13889">
        <f>COUNTIFS(D$2:D13889,Clef_répartition[[#This Row],[Code_Nom]],J$2:J13889,Clef_répartition[[#This Row],[Année]])</f>
        <v>10</v>
      </c>
      <c r="F13889">
        <f>IF(Clef_répartition[[#This Row],[Code_Nom]]=D13888,F13888-1,(COUNTIFS(Clef_répartition[Code_Nom],Clef_répartition[[#This Row],[Code_Nom]],Clef_répartition[Année],Clef_répartition[[#This Row],[Année]])))</f>
        <v>9</v>
      </c>
      <c r="G13889" t="str">
        <f>Clef_répartition[[#This Row],[Code_Nom]]&amp;"_"&amp;Clef_répartition[[#This Row],[Nombre]]&amp;"_"&amp;Clef_répartition[[#This Row],[Année]]</f>
        <v>ASICOPE_Association scolaire intercommunale de Cossonay, Penthalaz et environs_10_2023</v>
      </c>
      <c r="H13889" s="63">
        <v>5487</v>
      </c>
      <c r="I13889" s="67" t="s">
        <v>167</v>
      </c>
      <c r="J13889" s="63">
        <v>2023</v>
      </c>
      <c r="K13889" s="64">
        <v>2.12E-2</v>
      </c>
    </row>
    <row r="13890" spans="1:11" x14ac:dyDescent="0.25">
      <c r="A13890" s="66"/>
      <c r="B13890" t="s">
        <v>625</v>
      </c>
      <c r="C13890" t="s">
        <v>626</v>
      </c>
      <c r="D13890" t="str">
        <f>Clef_répartition[[#This Row],[Code association]]&amp;"_"&amp;Clef_répartition[[#This Row],[Nom association]]</f>
        <v>ASICOPE_Association scolaire intercommunale de Cossonay, Penthalaz et environs</v>
      </c>
      <c r="E13890">
        <f>COUNTIFS(D$2:D13890,Clef_répartition[[#This Row],[Code_Nom]],J$2:J13890,Clef_répartition[[#This Row],[Année]])</f>
        <v>11</v>
      </c>
      <c r="F13890">
        <f>IF(Clef_répartition[[#This Row],[Code_Nom]]=D13889,F13889-1,(COUNTIFS(Clef_répartition[Code_Nom],Clef_répartition[[#This Row],[Code_Nom]],Clef_répartition[Année],Clef_répartition[[#This Row],[Année]])))</f>
        <v>8</v>
      </c>
      <c r="G13890" t="str">
        <f>Clef_répartition[[#This Row],[Code_Nom]]&amp;"_"&amp;Clef_répartition[[#This Row],[Nombre]]&amp;"_"&amp;Clef_répartition[[#This Row],[Année]]</f>
        <v>ASICOPE_Association scolaire intercommunale de Cossonay, Penthalaz et environs_11_2023</v>
      </c>
      <c r="H13890" s="18">
        <v>5488</v>
      </c>
      <c r="I13890" s="68" t="s">
        <v>174</v>
      </c>
      <c r="J13890" s="18">
        <v>2023</v>
      </c>
      <c r="K13890" s="65">
        <v>3.3999999999999998E-3</v>
      </c>
    </row>
    <row r="13891" spans="1:11" x14ac:dyDescent="0.25">
      <c r="A13891" s="66"/>
      <c r="B13891" t="s">
        <v>625</v>
      </c>
      <c r="C13891" t="s">
        <v>626</v>
      </c>
      <c r="D13891" t="str">
        <f>Clef_répartition[[#This Row],[Code association]]&amp;"_"&amp;Clef_répartition[[#This Row],[Nom association]]</f>
        <v>ASICOPE_Association scolaire intercommunale de Cossonay, Penthalaz et environs</v>
      </c>
      <c r="E13891">
        <f>COUNTIFS(D$2:D13891,Clef_répartition[[#This Row],[Code_Nom]],J$2:J13891,Clef_répartition[[#This Row],[Année]])</f>
        <v>12</v>
      </c>
      <c r="F13891">
        <f>IF(Clef_répartition[[#This Row],[Code_Nom]]=D13890,F13890-1,(COUNTIFS(Clef_répartition[Code_Nom],Clef_répartition[[#This Row],[Code_Nom]],Clef_répartition[Année],Clef_répartition[[#This Row],[Année]])))</f>
        <v>7</v>
      </c>
      <c r="G13891" t="str">
        <f>Clef_répartition[[#This Row],[Code_Nom]]&amp;"_"&amp;Clef_répartition[[#This Row],[Nombre]]&amp;"_"&amp;Clef_répartition[[#This Row],[Année]]</f>
        <v>ASICOPE_Association scolaire intercommunale de Cossonay, Penthalaz et environs_12_2023</v>
      </c>
      <c r="H13891" s="63">
        <v>5489</v>
      </c>
      <c r="I13891" s="67" t="s">
        <v>175</v>
      </c>
      <c r="J13891" s="63">
        <v>2023</v>
      </c>
      <c r="K13891" s="64">
        <v>4.3099999999999999E-2</v>
      </c>
    </row>
    <row r="13892" spans="1:11" x14ac:dyDescent="0.25">
      <c r="A13892" s="66"/>
      <c r="B13892" t="s">
        <v>625</v>
      </c>
      <c r="C13892" t="s">
        <v>626</v>
      </c>
      <c r="D13892" t="str">
        <f>Clef_répartition[[#This Row],[Code association]]&amp;"_"&amp;Clef_répartition[[#This Row],[Nom association]]</f>
        <v>ASICOPE_Association scolaire intercommunale de Cossonay, Penthalaz et environs</v>
      </c>
      <c r="E13892">
        <f>COUNTIFS(D$2:D13892,Clef_répartition[[#This Row],[Code_Nom]],J$2:J13892,Clef_répartition[[#This Row],[Année]])</f>
        <v>13</v>
      </c>
      <c r="F13892">
        <f>IF(Clef_répartition[[#This Row],[Code_Nom]]=D13891,F13891-1,(COUNTIFS(Clef_répartition[Code_Nom],Clef_répartition[[#This Row],[Code_Nom]],Clef_répartition[Année],Clef_répartition[[#This Row],[Année]])))</f>
        <v>6</v>
      </c>
      <c r="G13892" t="str">
        <f>Clef_répartition[[#This Row],[Code_Nom]]&amp;"_"&amp;Clef_répartition[[#This Row],[Nombre]]&amp;"_"&amp;Clef_répartition[[#This Row],[Année]]</f>
        <v>ASICOPE_Association scolaire intercommunale de Cossonay, Penthalaz et environs_13_2023</v>
      </c>
      <c r="H13892" s="18">
        <v>5491</v>
      </c>
      <c r="I13892" s="68" t="s">
        <v>181</v>
      </c>
      <c r="J13892" s="18">
        <v>2023</v>
      </c>
      <c r="K13892" s="65">
        <v>2.5700000000000001E-2</v>
      </c>
    </row>
    <row r="13893" spans="1:11" x14ac:dyDescent="0.25">
      <c r="A13893" s="66"/>
      <c r="B13893" t="s">
        <v>625</v>
      </c>
      <c r="C13893" t="s">
        <v>626</v>
      </c>
      <c r="D13893" t="str">
        <f>Clef_répartition[[#This Row],[Code association]]&amp;"_"&amp;Clef_répartition[[#This Row],[Nom association]]</f>
        <v>ASICOPE_Association scolaire intercommunale de Cossonay, Penthalaz et environs</v>
      </c>
      <c r="E13893">
        <f>COUNTIFS(D$2:D13893,Clef_répartition[[#This Row],[Code_Nom]],J$2:J13893,Clef_répartition[[#This Row],[Année]])</f>
        <v>14</v>
      </c>
      <c r="F13893">
        <f>IF(Clef_répartition[[#This Row],[Code_Nom]]=D13892,F13892-1,(COUNTIFS(Clef_répartition[Code_Nom],Clef_répartition[[#This Row],[Code_Nom]],Clef_répartition[Année],Clef_répartition[[#This Row],[Année]])))</f>
        <v>5</v>
      </c>
      <c r="G13893" t="str">
        <f>Clef_répartition[[#This Row],[Code_Nom]]&amp;"_"&amp;Clef_répartition[[#This Row],[Nombre]]&amp;"_"&amp;Clef_répartition[[#This Row],[Année]]</f>
        <v>ASICOPE_Association scolaire intercommunale de Cossonay, Penthalaz et environs_14_2023</v>
      </c>
      <c r="H13893" s="63">
        <v>5495</v>
      </c>
      <c r="I13893" s="67" t="s">
        <v>212</v>
      </c>
      <c r="J13893" s="63">
        <v>2023</v>
      </c>
      <c r="K13893" s="64">
        <v>0.17660000000000001</v>
      </c>
    </row>
    <row r="13894" spans="1:11" x14ac:dyDescent="0.25">
      <c r="A13894" s="66"/>
      <c r="B13894" t="s">
        <v>625</v>
      </c>
      <c r="C13894" t="s">
        <v>626</v>
      </c>
      <c r="D13894" t="str">
        <f>Clef_répartition[[#This Row],[Code association]]&amp;"_"&amp;Clef_répartition[[#This Row],[Nom association]]</f>
        <v>ASICOPE_Association scolaire intercommunale de Cossonay, Penthalaz et environs</v>
      </c>
      <c r="E13894">
        <f>COUNTIFS(D$2:D13894,Clef_répartition[[#This Row],[Code_Nom]],J$2:J13894,Clef_répartition[[#This Row],[Année]])</f>
        <v>15</v>
      </c>
      <c r="F13894">
        <f>IF(Clef_répartition[[#This Row],[Code_Nom]]=D13893,F13893-1,(COUNTIFS(Clef_répartition[Code_Nom],Clef_répartition[[#This Row],[Code_Nom]],Clef_répartition[Année],Clef_répartition[[#This Row],[Année]])))</f>
        <v>4</v>
      </c>
      <c r="G13894" t="str">
        <f>Clef_répartition[[#This Row],[Code_Nom]]&amp;"_"&amp;Clef_répartition[[#This Row],[Nombre]]&amp;"_"&amp;Clef_répartition[[#This Row],[Année]]</f>
        <v>ASICOPE_Association scolaire intercommunale de Cossonay, Penthalaz et environs_15_2023</v>
      </c>
      <c r="H13894" s="18">
        <v>5496</v>
      </c>
      <c r="I13894" s="68" t="s">
        <v>213</v>
      </c>
      <c r="J13894" s="18">
        <v>2023</v>
      </c>
      <c r="K13894" s="65">
        <v>0.1245</v>
      </c>
    </row>
    <row r="13895" spans="1:11" x14ac:dyDescent="0.25">
      <c r="A13895" s="66"/>
      <c r="B13895" t="s">
        <v>625</v>
      </c>
      <c r="C13895" t="s">
        <v>626</v>
      </c>
      <c r="D13895" t="str">
        <f>Clef_répartition[[#This Row],[Code association]]&amp;"_"&amp;Clef_répartition[[#This Row],[Nom association]]</f>
        <v>ASICOPE_Association scolaire intercommunale de Cossonay, Penthalaz et environs</v>
      </c>
      <c r="E13895">
        <f>COUNTIFS(D$2:D13895,Clef_répartition[[#This Row],[Code_Nom]],J$2:J13895,Clef_répartition[[#This Row],[Année]])</f>
        <v>16</v>
      </c>
      <c r="F13895">
        <f>IF(Clef_répartition[[#This Row],[Code_Nom]]=D13894,F13894-1,(COUNTIFS(Clef_répartition[Code_Nom],Clef_répartition[[#This Row],[Code_Nom]],Clef_répartition[Année],Clef_répartition[[#This Row],[Année]])))</f>
        <v>3</v>
      </c>
      <c r="G13895" t="str">
        <f>Clef_répartition[[#This Row],[Code_Nom]]&amp;"_"&amp;Clef_répartition[[#This Row],[Nombre]]&amp;"_"&amp;Clef_répartition[[#This Row],[Année]]</f>
        <v>ASICOPE_Association scolaire intercommunale de Cossonay, Penthalaz et environs_16_2023</v>
      </c>
      <c r="H13895" s="63">
        <v>5499</v>
      </c>
      <c r="I13895" s="67" t="s">
        <v>252</v>
      </c>
      <c r="J13895" s="63">
        <v>2023</v>
      </c>
      <c r="K13895" s="64">
        <v>2.5600000000000001E-2</v>
      </c>
    </row>
    <row r="13896" spans="1:11" x14ac:dyDescent="0.25">
      <c r="A13896" s="66"/>
      <c r="B13896" t="s">
        <v>625</v>
      </c>
      <c r="C13896" t="s">
        <v>626</v>
      </c>
      <c r="D13896" t="str">
        <f>Clef_répartition[[#This Row],[Code association]]&amp;"_"&amp;Clef_répartition[[#This Row],[Nom association]]</f>
        <v>ASICOPE_Association scolaire intercommunale de Cossonay, Penthalaz et environs</v>
      </c>
      <c r="E13896">
        <f>COUNTIFS(D$2:D13896,Clef_répartition[[#This Row],[Code_Nom]],J$2:J13896,Clef_répartition[[#This Row],[Année]])</f>
        <v>17</v>
      </c>
      <c r="F13896">
        <f>IF(Clef_répartition[[#This Row],[Code_Nom]]=D13895,F13895-1,(COUNTIFS(Clef_répartition[Code_Nom],Clef_répartition[[#This Row],[Code_Nom]],Clef_répartition[Année],Clef_répartition[[#This Row],[Année]])))</f>
        <v>2</v>
      </c>
      <c r="G13896" t="str">
        <f>Clef_répartition[[#This Row],[Code_Nom]]&amp;"_"&amp;Clef_répartition[[#This Row],[Nombre]]&amp;"_"&amp;Clef_répartition[[#This Row],[Année]]</f>
        <v>ASICOPE_Association scolaire intercommunale de Cossonay, Penthalaz et environs_17_2023</v>
      </c>
      <c r="H13896" s="18">
        <v>5503</v>
      </c>
      <c r="I13896" s="68" t="s">
        <v>290</v>
      </c>
      <c r="J13896" s="18">
        <v>2023</v>
      </c>
      <c r="K13896" s="65">
        <v>7.2400000000000006E-2</v>
      </c>
    </row>
    <row r="13897" spans="1:11" x14ac:dyDescent="0.25">
      <c r="A13897" s="66"/>
      <c r="B13897" t="s">
        <v>625</v>
      </c>
      <c r="C13897" t="s">
        <v>626</v>
      </c>
      <c r="D13897" t="str">
        <f>Clef_répartition[[#This Row],[Code association]]&amp;"_"&amp;Clef_répartition[[#This Row],[Nom association]]</f>
        <v>ASICOPE_Association scolaire intercommunale de Cossonay, Penthalaz et environs</v>
      </c>
      <c r="E13897">
        <f>COUNTIFS(D$2:D13897,Clef_répartition[[#This Row],[Code_Nom]],J$2:J13897,Clef_répartition[[#This Row],[Année]])</f>
        <v>18</v>
      </c>
      <c r="F13897">
        <f>IF(Clef_répartition[[#This Row],[Code_Nom]]=D13896,F13896-1,(COUNTIFS(Clef_répartition[Code_Nom],Clef_répartition[[#This Row],[Code_Nom]],Clef_répartition[Année],Clef_répartition[[#This Row],[Année]])))</f>
        <v>1</v>
      </c>
      <c r="G13897" t="str">
        <f>Clef_répartition[[#This Row],[Code_Nom]]&amp;"_"&amp;Clef_répartition[[#This Row],[Nombre]]&amp;"_"&amp;Clef_répartition[[#This Row],[Année]]</f>
        <v>ASICOPE_Association scolaire intercommunale de Cossonay, Penthalaz et environs_18_2023</v>
      </c>
      <c r="H13897" s="63">
        <v>5654</v>
      </c>
      <c r="I13897" s="67" t="s">
        <v>295</v>
      </c>
      <c r="J13897" s="63">
        <v>2023</v>
      </c>
      <c r="K13897" s="64">
        <v>0</v>
      </c>
    </row>
    <row r="13898" spans="1:11" x14ac:dyDescent="0.25">
      <c r="A13898" s="66"/>
      <c r="B13898" t="s">
        <v>454</v>
      </c>
      <c r="C13898" t="s">
        <v>455</v>
      </c>
      <c r="D13898" t="str">
        <f>Clef_répartition[[#This Row],[Code association]]&amp;"_"&amp;Clef_répartition[[#This Row],[Nom association]]</f>
        <v xml:space="preserve">ASICOVV_Association Scolaire intercommunale de Cossonay, Veyron et Venoge </v>
      </c>
      <c r="E13898">
        <f>COUNTIFS(D$2:D13898,Clef_répartition[[#This Row],[Code_Nom]],J$2:J13898,Clef_répartition[[#This Row],[Année]])</f>
        <v>1</v>
      </c>
      <c r="F13898">
        <f>IF(Clef_répartition[[#This Row],[Code_Nom]]=D13897,F13897-1,(COUNTIFS(Clef_répartition[Code_Nom],Clef_répartition[[#This Row],[Code_Nom]],Clef_répartition[Année],Clef_répartition[[#This Row],[Année]])))</f>
        <v>11</v>
      </c>
      <c r="G13898" t="str">
        <f>Clef_répartition[[#This Row],[Code_Nom]]&amp;"_"&amp;Clef_répartition[[#This Row],[Nombre]]&amp;"_"&amp;Clef_répartition[[#This Row],[Année]]</f>
        <v>ASICOVV_Association Scolaire intercommunale de Cossonay, Veyron et Venoge _1_2023</v>
      </c>
      <c r="H13898" s="63">
        <v>5475</v>
      </c>
      <c r="I13898" s="67" t="s">
        <v>55</v>
      </c>
      <c r="J13898" s="63">
        <v>2023</v>
      </c>
      <c r="K13898" s="64">
        <v>2.0211530454980385E-2</v>
      </c>
    </row>
    <row r="13899" spans="1:11" x14ac:dyDescent="0.25">
      <c r="A13899" s="66"/>
      <c r="B13899" t="s">
        <v>454</v>
      </c>
      <c r="C13899" t="s">
        <v>455</v>
      </c>
      <c r="D13899" t="str">
        <f>Clef_répartition[[#This Row],[Code association]]&amp;"_"&amp;Clef_répartition[[#This Row],[Nom association]]</f>
        <v xml:space="preserve">ASICOVV_Association Scolaire intercommunale de Cossonay, Veyron et Venoge </v>
      </c>
      <c r="E13899">
        <f>COUNTIFS(D$2:D13899,Clef_répartition[[#This Row],[Code_Nom]],J$2:J13899,Clef_répartition[[#This Row],[Année]])</f>
        <v>2</v>
      </c>
      <c r="F13899">
        <f>IF(Clef_répartition[[#This Row],[Code_Nom]]=D13898,F13898-1,(COUNTIFS(Clef_répartition[Code_Nom],Clef_répartition[[#This Row],[Code_Nom]],Clef_répartition[Année],Clef_répartition[[#This Row],[Année]])))</f>
        <v>10</v>
      </c>
      <c r="G13899" t="str">
        <f>Clef_répartition[[#This Row],[Code_Nom]]&amp;"_"&amp;Clef_répartition[[#This Row],[Nombre]]&amp;"_"&amp;Clef_répartition[[#This Row],[Année]]</f>
        <v>ASICOVV_Association Scolaire intercommunale de Cossonay, Veyron et Venoge _2_2023</v>
      </c>
      <c r="H13899" s="18">
        <v>5477</v>
      </c>
      <c r="I13899" s="68" t="s">
        <v>79</v>
      </c>
      <c r="J13899" s="18">
        <v>2023</v>
      </c>
      <c r="K13899" s="65">
        <v>0.45316845255051486</v>
      </c>
    </row>
    <row r="13900" spans="1:11" x14ac:dyDescent="0.25">
      <c r="A13900" s="66"/>
      <c r="B13900" t="s">
        <v>454</v>
      </c>
      <c r="C13900" t="s">
        <v>455</v>
      </c>
      <c r="D13900" t="str">
        <f>Clef_répartition[[#This Row],[Code association]]&amp;"_"&amp;Clef_répartition[[#This Row],[Nom association]]</f>
        <v xml:space="preserve">ASICOVV_Association Scolaire intercommunale de Cossonay, Veyron et Venoge </v>
      </c>
      <c r="E13900">
        <f>COUNTIFS(D$2:D13900,Clef_répartition[[#This Row],[Code_Nom]],J$2:J13900,Clef_répartition[[#This Row],[Année]])</f>
        <v>3</v>
      </c>
      <c r="F13900">
        <f>IF(Clef_répartition[[#This Row],[Code_Nom]]=D13899,F13899-1,(COUNTIFS(Clef_répartition[Code_Nom],Clef_répartition[[#This Row],[Code_Nom]],Clef_répartition[Année],Clef_répartition[[#This Row],[Année]])))</f>
        <v>9</v>
      </c>
      <c r="G13900" t="str">
        <f>Clef_répartition[[#This Row],[Code_Nom]]&amp;"_"&amp;Clef_répartition[[#This Row],[Nombre]]&amp;"_"&amp;Clef_répartition[[#This Row],[Année]]</f>
        <v>ASICOVV_Association Scolaire intercommunale de Cossonay, Veyron et Venoge _3_2023</v>
      </c>
      <c r="H13900" s="63">
        <v>5479</v>
      </c>
      <c r="I13900" s="67" t="s">
        <v>85</v>
      </c>
      <c r="J13900" s="63">
        <v>2023</v>
      </c>
      <c r="K13900" s="64">
        <v>5.9560626313239398E-2</v>
      </c>
    </row>
    <row r="13901" spans="1:11" x14ac:dyDescent="0.25">
      <c r="A13901" s="66"/>
      <c r="B13901" t="s">
        <v>454</v>
      </c>
      <c r="C13901" t="s">
        <v>455</v>
      </c>
      <c r="D13901" t="str">
        <f>Clef_répartition[[#This Row],[Code association]]&amp;"_"&amp;Clef_répartition[[#This Row],[Nom association]]</f>
        <v xml:space="preserve">ASICOVV_Association Scolaire intercommunale de Cossonay, Veyron et Venoge </v>
      </c>
      <c r="E13901">
        <f>COUNTIFS(D$2:D13901,Clef_répartition[[#This Row],[Code_Nom]],J$2:J13901,Clef_répartition[[#This Row],[Année]])</f>
        <v>4</v>
      </c>
      <c r="F13901">
        <f>IF(Clef_répartition[[#This Row],[Code_Nom]]=D13900,F13900-1,(COUNTIFS(Clef_répartition[Code_Nom],Clef_répartition[[#This Row],[Code_Nom]],Clef_répartition[Année],Clef_répartition[[#This Row],[Année]])))</f>
        <v>8</v>
      </c>
      <c r="G13901" t="str">
        <f>Clef_répartition[[#This Row],[Code_Nom]]&amp;"_"&amp;Clef_répartition[[#This Row],[Nombre]]&amp;"_"&amp;Clef_répartition[[#This Row],[Année]]</f>
        <v>ASICOVV_Association Scolaire intercommunale de Cossonay, Veyron et Venoge _4_2023</v>
      </c>
      <c r="H13901" s="18">
        <v>5481</v>
      </c>
      <c r="I13901" s="68" t="s">
        <v>94</v>
      </c>
      <c r="J13901" s="18">
        <v>2023</v>
      </c>
      <c r="K13901" s="65">
        <v>2.6763910294336061E-2</v>
      </c>
    </row>
    <row r="13902" spans="1:11" x14ac:dyDescent="0.25">
      <c r="A13902" s="66"/>
      <c r="B13902" t="s">
        <v>454</v>
      </c>
      <c r="C13902" t="s">
        <v>455</v>
      </c>
      <c r="D13902" t="str">
        <f>Clef_répartition[[#This Row],[Code association]]&amp;"_"&amp;Clef_répartition[[#This Row],[Nom association]]</f>
        <v xml:space="preserve">ASICOVV_Association Scolaire intercommunale de Cossonay, Veyron et Venoge </v>
      </c>
      <c r="E13902">
        <f>COUNTIFS(D$2:D13902,Clef_répartition[[#This Row],[Code_Nom]],J$2:J13902,Clef_répartition[[#This Row],[Année]])</f>
        <v>5</v>
      </c>
      <c r="F13902">
        <f>IF(Clef_répartition[[#This Row],[Code_Nom]]=D13901,F13901-1,(COUNTIFS(Clef_répartition[Code_Nom],Clef_répartition[[#This Row],[Code_Nom]],Clef_répartition[Année],Clef_répartition[[#This Row],[Année]])))</f>
        <v>7</v>
      </c>
      <c r="G13902" t="str">
        <f>Clef_répartition[[#This Row],[Code_Nom]]&amp;"_"&amp;Clef_répartition[[#This Row],[Nombre]]&amp;"_"&amp;Clef_répartition[[#This Row],[Année]]</f>
        <v>ASICOVV_Association Scolaire intercommunale de Cossonay, Veyron et Venoge _5_2023</v>
      </c>
      <c r="H13902" s="63">
        <v>5484</v>
      </c>
      <c r="I13902" s="67" t="s">
        <v>127</v>
      </c>
      <c r="J13902" s="63">
        <v>2023</v>
      </c>
      <c r="K13902" s="64">
        <v>0.12303242346994676</v>
      </c>
    </row>
    <row r="13903" spans="1:11" x14ac:dyDescent="0.25">
      <c r="A13903" s="66"/>
      <c r="B13903" t="s">
        <v>454</v>
      </c>
      <c r="C13903" t="s">
        <v>455</v>
      </c>
      <c r="D13903" t="str">
        <f>Clef_répartition[[#This Row],[Code association]]&amp;"_"&amp;Clef_répartition[[#This Row],[Nom association]]</f>
        <v xml:space="preserve">ASICOVV_Association Scolaire intercommunale de Cossonay, Veyron et Venoge </v>
      </c>
      <c r="E13903">
        <f>COUNTIFS(D$2:D13903,Clef_répartition[[#This Row],[Code_Nom]],J$2:J13903,Clef_répartition[[#This Row],[Année]])</f>
        <v>6</v>
      </c>
      <c r="F13903">
        <f>IF(Clef_répartition[[#This Row],[Code_Nom]]=D13902,F13902-1,(COUNTIFS(Clef_répartition[Code_Nom],Clef_répartition[[#This Row],[Code_Nom]],Clef_répartition[Année],Clef_répartition[[#This Row],[Année]])))</f>
        <v>6</v>
      </c>
      <c r="G13903" t="str">
        <f>Clef_répartition[[#This Row],[Code_Nom]]&amp;"_"&amp;Clef_répartition[[#This Row],[Nombre]]&amp;"_"&amp;Clef_répartition[[#This Row],[Année]]</f>
        <v>ASICOVV_Association Scolaire intercommunale de Cossonay, Veyron et Venoge _6_2023</v>
      </c>
      <c r="H13903" s="18">
        <v>5485</v>
      </c>
      <c r="I13903" s="68" t="s">
        <v>129</v>
      </c>
      <c r="J13903" s="18">
        <v>2023</v>
      </c>
      <c r="K13903" s="65">
        <v>5.7744551654286005E-2</v>
      </c>
    </row>
    <row r="13904" spans="1:11" x14ac:dyDescent="0.25">
      <c r="A13904" s="66"/>
      <c r="B13904" t="s">
        <v>454</v>
      </c>
      <c r="C13904" t="s">
        <v>455</v>
      </c>
      <c r="D13904" t="str">
        <f>Clef_répartition[[#This Row],[Code association]]&amp;"_"&amp;Clef_répartition[[#This Row],[Nom association]]</f>
        <v xml:space="preserve">ASICOVV_Association Scolaire intercommunale de Cossonay, Veyron et Venoge </v>
      </c>
      <c r="E13904">
        <f>COUNTIFS(D$2:D13904,Clef_répartition[[#This Row],[Code_Nom]],J$2:J13904,Clef_répartition[[#This Row],[Année]])</f>
        <v>7</v>
      </c>
      <c r="F13904">
        <f>IF(Clef_répartition[[#This Row],[Code_Nom]]=D13903,F13903-1,(COUNTIFS(Clef_répartition[Code_Nom],Clef_répartition[[#This Row],[Code_Nom]],Clef_répartition[Année],Clef_répartition[[#This Row],[Année]])))</f>
        <v>5</v>
      </c>
      <c r="G13904" t="str">
        <f>Clef_répartition[[#This Row],[Code_Nom]]&amp;"_"&amp;Clef_répartition[[#This Row],[Nombre]]&amp;"_"&amp;Clef_répartition[[#This Row],[Année]]</f>
        <v>ASICOVV_Association Scolaire intercommunale de Cossonay, Veyron et Venoge _7_2023</v>
      </c>
      <c r="H13904" s="18">
        <v>5474</v>
      </c>
      <c r="I13904" s="68" t="s">
        <v>146</v>
      </c>
      <c r="J13904" s="18">
        <v>2023</v>
      </c>
      <c r="K13904" s="65">
        <v>4.5565481190394455E-2</v>
      </c>
    </row>
    <row r="13905" spans="1:11" x14ac:dyDescent="0.25">
      <c r="A13905" s="66"/>
      <c r="B13905" t="s">
        <v>454</v>
      </c>
      <c r="C13905" t="s">
        <v>455</v>
      </c>
      <c r="D13905" t="str">
        <f>Clef_répartition[[#This Row],[Code association]]&amp;"_"&amp;Clef_répartition[[#This Row],[Nom association]]</f>
        <v xml:space="preserve">ASICOVV_Association Scolaire intercommunale de Cossonay, Veyron et Venoge </v>
      </c>
      <c r="E13905">
        <f>COUNTIFS(D$2:D13905,Clef_répartition[[#This Row],[Code_Nom]],J$2:J13905,Clef_répartition[[#This Row],[Année]])</f>
        <v>8</v>
      </c>
      <c r="F13905">
        <f>IF(Clef_répartition[[#This Row],[Code_Nom]]=D13904,F13904-1,(COUNTIFS(Clef_répartition[Code_Nom],Clef_répartition[[#This Row],[Code_Nom]],Clef_répartition[Année],Clef_répartition[[#This Row],[Année]])))</f>
        <v>4</v>
      </c>
      <c r="G13905" t="str">
        <f>Clef_répartition[[#This Row],[Code_Nom]]&amp;"_"&amp;Clef_répartition[[#This Row],[Nombre]]&amp;"_"&amp;Clef_répartition[[#This Row],[Année]]</f>
        <v>ASICOVV_Association Scolaire intercommunale de Cossonay, Veyron et Venoge _8_2023</v>
      </c>
      <c r="H13905" s="63">
        <v>5486</v>
      </c>
      <c r="I13905" s="67" t="s">
        <v>145</v>
      </c>
      <c r="J13905" s="63">
        <v>2023</v>
      </c>
      <c r="K13905" s="64">
        <v>0.1020454274312733</v>
      </c>
    </row>
    <row r="13906" spans="1:11" x14ac:dyDescent="0.25">
      <c r="A13906" s="66"/>
      <c r="B13906" t="s">
        <v>454</v>
      </c>
      <c r="C13906" t="s">
        <v>455</v>
      </c>
      <c r="D13906" t="str">
        <f>Clef_répartition[[#This Row],[Code association]]&amp;"_"&amp;Clef_répartition[[#This Row],[Nom association]]</f>
        <v xml:space="preserve">ASICOVV_Association Scolaire intercommunale de Cossonay, Veyron et Venoge </v>
      </c>
      <c r="E13906">
        <f>COUNTIFS(D$2:D13906,Clef_répartition[[#This Row],[Code_Nom]],J$2:J13906,Clef_répartition[[#This Row],[Année]])</f>
        <v>9</v>
      </c>
      <c r="F13906">
        <f>IF(Clef_répartition[[#This Row],[Code_Nom]]=D13905,F13905-1,(COUNTIFS(Clef_répartition[Code_Nom],Clef_répartition[[#This Row],[Code_Nom]],Clef_répartition[Année],Clef_répartition[[#This Row],[Année]])))</f>
        <v>3</v>
      </c>
      <c r="G13906" t="str">
        <f>Clef_répartition[[#This Row],[Code_Nom]]&amp;"_"&amp;Clef_répartition[[#This Row],[Nombre]]&amp;"_"&amp;Clef_répartition[[#This Row],[Année]]</f>
        <v>ASICOVV_Association Scolaire intercommunale de Cossonay, Veyron et Venoge _9_2023</v>
      </c>
      <c r="H13906" s="18">
        <v>5488</v>
      </c>
      <c r="I13906" s="68" t="s">
        <v>174</v>
      </c>
      <c r="J13906" s="18">
        <v>2023</v>
      </c>
      <c r="K13906" s="65">
        <v>5.7618188502657521E-3</v>
      </c>
    </row>
    <row r="13907" spans="1:11" x14ac:dyDescent="0.25">
      <c r="A13907" s="66"/>
      <c r="B13907" t="s">
        <v>454</v>
      </c>
      <c r="C13907" t="s">
        <v>455</v>
      </c>
      <c r="D13907" t="str">
        <f>Clef_répartition[[#This Row],[Code association]]&amp;"_"&amp;Clef_répartition[[#This Row],[Nom association]]</f>
        <v xml:space="preserve">ASICOVV_Association Scolaire intercommunale de Cossonay, Veyron et Venoge </v>
      </c>
      <c r="E13907">
        <f>COUNTIFS(D$2:D13907,Clef_répartition[[#This Row],[Code_Nom]],J$2:J13907,Clef_répartition[[#This Row],[Année]])</f>
        <v>10</v>
      </c>
      <c r="F13907">
        <f>IF(Clef_répartition[[#This Row],[Code_Nom]]=D13906,F13906-1,(COUNTIFS(Clef_répartition[Code_Nom],Clef_répartition[[#This Row],[Code_Nom]],Clef_répartition[Année],Clef_répartition[[#This Row],[Année]])))</f>
        <v>2</v>
      </c>
      <c r="G13907" t="str">
        <f>Clef_répartition[[#This Row],[Code_Nom]]&amp;"_"&amp;Clef_répartition[[#This Row],[Nombre]]&amp;"_"&amp;Clef_répartition[[#This Row],[Année]]</f>
        <v>ASICOVV_Association Scolaire intercommunale de Cossonay, Veyron et Venoge _10_2023</v>
      </c>
      <c r="H13907" s="63">
        <v>5491</v>
      </c>
      <c r="I13907" s="67" t="s">
        <v>181</v>
      </c>
      <c r="J13907" s="63">
        <v>2023</v>
      </c>
      <c r="K13907" s="64">
        <v>4.976395168496376E-2</v>
      </c>
    </row>
    <row r="13908" spans="1:11" x14ac:dyDescent="0.25">
      <c r="A13908" s="66"/>
      <c r="B13908" t="s">
        <v>454</v>
      </c>
      <c r="C13908" t="s">
        <v>455</v>
      </c>
      <c r="D13908" t="str">
        <f>Clef_répartition[[#This Row],[Code association]]&amp;"_"&amp;Clef_répartition[[#This Row],[Nom association]]</f>
        <v xml:space="preserve">ASICOVV_Association Scolaire intercommunale de Cossonay, Veyron et Venoge </v>
      </c>
      <c r="E13908">
        <f>COUNTIFS(D$2:D13908,Clef_répartition[[#This Row],[Code_Nom]],J$2:J13908,Clef_répartition[[#This Row],[Année]])</f>
        <v>11</v>
      </c>
      <c r="F13908">
        <f>IF(Clef_répartition[[#This Row],[Code_Nom]]=D13907,F13907-1,(COUNTIFS(Clef_répartition[Code_Nom],Clef_répartition[[#This Row],[Code_Nom]],Clef_répartition[Année],Clef_répartition[[#This Row],[Année]])))</f>
        <v>1</v>
      </c>
      <c r="G13908" t="str">
        <f>Clef_répartition[[#This Row],[Code_Nom]]&amp;"_"&amp;Clef_répartition[[#This Row],[Nombre]]&amp;"_"&amp;Clef_répartition[[#This Row],[Année]]</f>
        <v>ASICOVV_Association Scolaire intercommunale de Cossonay, Veyron et Venoge _11_2023</v>
      </c>
      <c r="H13908" s="18">
        <v>5499</v>
      </c>
      <c r="I13908" s="68" t="s">
        <v>252</v>
      </c>
      <c r="J13908" s="18">
        <v>2023</v>
      </c>
      <c r="K13908" s="65">
        <v>5.638182610579931E-2</v>
      </c>
    </row>
    <row r="13909" spans="1:11" x14ac:dyDescent="0.25">
      <c r="A13909" s="66"/>
      <c r="B13909" t="s">
        <v>583</v>
      </c>
      <c r="C13909" t="s">
        <v>584</v>
      </c>
      <c r="D13909" t="str">
        <f>Clef_répartition[[#This Row],[Code association]]&amp;"_"&amp;Clef_répartition[[#This Row],[Nom association]]</f>
        <v>ASIGE_Association intercommunale du groupement et de l'arrondissement scolaires de Grandson</v>
      </c>
      <c r="E13909">
        <f>COUNTIFS(D$2:D13909,Clef_répartition[[#This Row],[Code_Nom]],J$2:J13909,Clef_répartition[[#This Row],[Année]])</f>
        <v>1</v>
      </c>
      <c r="F13909">
        <f>IF(Clef_répartition[[#This Row],[Code_Nom]]=D13908,F13908-1,(COUNTIFS(Clef_répartition[Code_Nom],Clef_répartition[[#This Row],[Code_Nom]],Clef_répartition[Année],Clef_répartition[[#This Row],[Année]])))</f>
        <v>18</v>
      </c>
      <c r="G13909" t="str">
        <f>Clef_répartition[[#This Row],[Code_Nom]]&amp;"_"&amp;Clef_répartition[[#This Row],[Nombre]]&amp;"_"&amp;Clef_répartition[[#This Row],[Année]]</f>
        <v>ASIGE_Association intercommunale du groupement et de l'arrondissement scolaires de Grandson_1_2023</v>
      </c>
      <c r="H13909" s="63">
        <v>5551</v>
      </c>
      <c r="I13909" s="67" t="s">
        <v>28</v>
      </c>
      <c r="J13909" s="63">
        <v>2023</v>
      </c>
      <c r="K13909" s="64">
        <v>0.04</v>
      </c>
    </row>
    <row r="13910" spans="1:11" x14ac:dyDescent="0.25">
      <c r="A13910" s="66"/>
      <c r="B13910" t="s">
        <v>583</v>
      </c>
      <c r="C13910" t="s">
        <v>584</v>
      </c>
      <c r="D13910" t="str">
        <f>Clef_répartition[[#This Row],[Code association]]&amp;"_"&amp;Clef_répartition[[#This Row],[Nom association]]</f>
        <v>ASIGE_Association intercommunale du groupement et de l'arrondissement scolaires de Grandson</v>
      </c>
      <c r="E13910">
        <f>COUNTIFS(D$2:D13910,Clef_répartition[[#This Row],[Code_Nom]],J$2:J13910,Clef_répartition[[#This Row],[Année]])</f>
        <v>2</v>
      </c>
      <c r="F13910">
        <f>IF(Clef_répartition[[#This Row],[Code_Nom]]=D13909,F13909-1,(COUNTIFS(Clef_répartition[Code_Nom],Clef_répartition[[#This Row],[Code_Nom]],Clef_répartition[Année],Clef_répartition[[#This Row],[Année]])))</f>
        <v>17</v>
      </c>
      <c r="G13910" t="str">
        <f>Clef_répartition[[#This Row],[Code_Nom]]&amp;"_"&amp;Clef_répartition[[#This Row],[Nombre]]&amp;"_"&amp;Clef_répartition[[#This Row],[Année]]</f>
        <v>ASIGE_Association intercommunale du groupement et de l'arrondissement scolaires de Grandson_2_2023</v>
      </c>
      <c r="H13910" s="18">
        <v>5553</v>
      </c>
      <c r="I13910" s="68" t="s">
        <v>47</v>
      </c>
      <c r="J13910" s="18">
        <v>2023</v>
      </c>
      <c r="K13910" s="65">
        <v>0.1</v>
      </c>
    </row>
    <row r="13911" spans="1:11" x14ac:dyDescent="0.25">
      <c r="A13911" s="66"/>
      <c r="B13911" t="s">
        <v>583</v>
      </c>
      <c r="C13911" t="s">
        <v>584</v>
      </c>
      <c r="D13911" t="str">
        <f>Clef_répartition[[#This Row],[Code association]]&amp;"_"&amp;Clef_répartition[[#This Row],[Nom association]]</f>
        <v>ASIGE_Association intercommunale du groupement et de l'arrondissement scolaires de Grandson</v>
      </c>
      <c r="E13911">
        <f>COUNTIFS(D$2:D13911,Clef_répartition[[#This Row],[Code_Nom]],J$2:J13911,Clef_répartition[[#This Row],[Année]])</f>
        <v>3</v>
      </c>
      <c r="F13911">
        <f>IF(Clef_répartition[[#This Row],[Code_Nom]]=D13910,F13910-1,(COUNTIFS(Clef_répartition[Code_Nom],Clef_répartition[[#This Row],[Code_Nom]],Clef_répartition[Année],Clef_répartition[[#This Row],[Année]])))</f>
        <v>16</v>
      </c>
      <c r="G13911" t="str">
        <f>Clef_répartition[[#This Row],[Code_Nom]]&amp;"_"&amp;Clef_répartition[[#This Row],[Nombre]]&amp;"_"&amp;Clef_répartition[[#This Row],[Année]]</f>
        <v>ASIGE_Association intercommunale du groupement et de l'arrondissement scolaires de Grandson_3_2023</v>
      </c>
      <c r="H13911" s="63">
        <v>5554</v>
      </c>
      <c r="I13911" s="67" t="s">
        <v>71</v>
      </c>
      <c r="J13911" s="63">
        <v>2023</v>
      </c>
      <c r="K13911" s="64">
        <v>0.09</v>
      </c>
    </row>
    <row r="13912" spans="1:11" x14ac:dyDescent="0.25">
      <c r="A13912" s="66"/>
      <c r="B13912" t="s">
        <v>583</v>
      </c>
      <c r="C13912" t="s">
        <v>584</v>
      </c>
      <c r="D13912" t="str">
        <f>Clef_répartition[[#This Row],[Code association]]&amp;"_"&amp;Clef_répartition[[#This Row],[Nom association]]</f>
        <v>ASIGE_Association intercommunale du groupement et de l'arrondissement scolaires de Grandson</v>
      </c>
      <c r="E13912">
        <f>COUNTIFS(D$2:D13912,Clef_répartition[[#This Row],[Code_Nom]],J$2:J13912,Clef_répartition[[#This Row],[Année]])</f>
        <v>4</v>
      </c>
      <c r="F13912">
        <f>IF(Clef_répartition[[#This Row],[Code_Nom]]=D13911,F13911-1,(COUNTIFS(Clef_répartition[Code_Nom],Clef_répartition[[#This Row],[Code_Nom]],Clef_répartition[Année],Clef_répartition[[#This Row],[Année]])))</f>
        <v>15</v>
      </c>
      <c r="G13912" t="str">
        <f>Clef_répartition[[#This Row],[Code_Nom]]&amp;"_"&amp;Clef_répartition[[#This Row],[Nombre]]&amp;"_"&amp;Clef_répartition[[#This Row],[Année]]</f>
        <v>ASIGE_Association intercommunale du groupement et de l'arrondissement scolaires de Grandson_4_2023</v>
      </c>
      <c r="H13912" s="18">
        <v>5555</v>
      </c>
      <c r="I13912" s="68" t="s">
        <v>75</v>
      </c>
      <c r="J13912" s="18">
        <v>2023</v>
      </c>
      <c r="K13912" s="65">
        <v>0.03</v>
      </c>
    </row>
    <row r="13913" spans="1:11" x14ac:dyDescent="0.25">
      <c r="A13913" s="66"/>
      <c r="B13913" t="s">
        <v>583</v>
      </c>
      <c r="C13913" t="s">
        <v>584</v>
      </c>
      <c r="D13913" t="str">
        <f>Clef_répartition[[#This Row],[Code association]]&amp;"_"&amp;Clef_répartition[[#This Row],[Nom association]]</f>
        <v>ASIGE_Association intercommunale du groupement et de l'arrondissement scolaires de Grandson</v>
      </c>
      <c r="E13913">
        <f>COUNTIFS(D$2:D13913,Clef_répartition[[#This Row],[Code_Nom]],J$2:J13913,Clef_répartition[[#This Row],[Année]])</f>
        <v>5</v>
      </c>
      <c r="F13913">
        <f>IF(Clef_répartition[[#This Row],[Code_Nom]]=D13912,F13912-1,(COUNTIFS(Clef_répartition[Code_Nom],Clef_répartition[[#This Row],[Code_Nom]],Clef_répartition[Année],Clef_répartition[[#This Row],[Année]])))</f>
        <v>14</v>
      </c>
      <c r="G13913" t="str">
        <f>Clef_répartition[[#This Row],[Code_Nom]]&amp;"_"&amp;Clef_répartition[[#This Row],[Nombre]]&amp;"_"&amp;Clef_répartition[[#This Row],[Année]]</f>
        <v>ASIGE_Association intercommunale du groupement et de l'arrondissement scolaires de Grandson_5_2023</v>
      </c>
      <c r="H13913" s="63">
        <v>5556</v>
      </c>
      <c r="I13913" s="67" t="s">
        <v>115</v>
      </c>
      <c r="J13913" s="63">
        <v>2023</v>
      </c>
      <c r="K13913" s="64">
        <v>0.04</v>
      </c>
    </row>
    <row r="13914" spans="1:11" x14ac:dyDescent="0.25">
      <c r="A13914" s="66"/>
      <c r="B13914" t="s">
        <v>583</v>
      </c>
      <c r="C13914" t="s">
        <v>584</v>
      </c>
      <c r="D13914" t="str">
        <f>Clef_répartition[[#This Row],[Code association]]&amp;"_"&amp;Clef_répartition[[#This Row],[Nom association]]</f>
        <v>ASIGE_Association intercommunale du groupement et de l'arrondissement scolaires de Grandson</v>
      </c>
      <c r="E13914">
        <f>COUNTIFS(D$2:D13914,Clef_répartition[[#This Row],[Code_Nom]],J$2:J13914,Clef_répartition[[#This Row],[Année]])</f>
        <v>6</v>
      </c>
      <c r="F13914">
        <f>IF(Clef_répartition[[#This Row],[Code_Nom]]=D13913,F13913-1,(COUNTIFS(Clef_répartition[Code_Nom],Clef_répartition[[#This Row],[Code_Nom]],Clef_répartition[Année],Clef_répartition[[#This Row],[Année]])))</f>
        <v>13</v>
      </c>
      <c r="G13914" t="str">
        <f>Clef_répartition[[#This Row],[Code_Nom]]&amp;"_"&amp;Clef_répartition[[#This Row],[Nombre]]&amp;"_"&amp;Clef_répartition[[#This Row],[Année]]</f>
        <v>ASIGE_Association intercommunale du groupement et de l'arrondissement scolaires de Grandson_6_2023</v>
      </c>
      <c r="H13914" s="18">
        <v>5557</v>
      </c>
      <c r="I13914" s="68" t="s">
        <v>116</v>
      </c>
      <c r="J13914" s="18">
        <v>2023</v>
      </c>
      <c r="K13914" s="65">
        <v>0.02</v>
      </c>
    </row>
    <row r="13915" spans="1:11" x14ac:dyDescent="0.25">
      <c r="A13915" s="66"/>
      <c r="B13915" t="s">
        <v>583</v>
      </c>
      <c r="C13915" t="s">
        <v>584</v>
      </c>
      <c r="D13915" t="str">
        <f>Clef_répartition[[#This Row],[Code association]]&amp;"_"&amp;Clef_répartition[[#This Row],[Nom association]]</f>
        <v>ASIGE_Association intercommunale du groupement et de l'arrondissement scolaires de Grandson</v>
      </c>
      <c r="E13915">
        <f>COUNTIFS(D$2:D13915,Clef_répartition[[#This Row],[Code_Nom]],J$2:J13915,Clef_répartition[[#This Row],[Année]])</f>
        <v>7</v>
      </c>
      <c r="F13915">
        <f>IF(Clef_répartition[[#This Row],[Code_Nom]]=D13914,F13914-1,(COUNTIFS(Clef_répartition[Code_Nom],Clef_répartition[[#This Row],[Code_Nom]],Clef_répartition[Année],Clef_répartition[[#This Row],[Année]])))</f>
        <v>12</v>
      </c>
      <c r="G13915" t="str">
        <f>Clef_répartition[[#This Row],[Code_Nom]]&amp;"_"&amp;Clef_répartition[[#This Row],[Nombre]]&amp;"_"&amp;Clef_répartition[[#This Row],[Année]]</f>
        <v>ASIGE_Association intercommunale du groupement et de l'arrondissement scolaires de Grandson_7_2023</v>
      </c>
      <c r="H13915" s="63">
        <v>5559</v>
      </c>
      <c r="I13915" s="67" t="s">
        <v>121</v>
      </c>
      <c r="J13915" s="63">
        <v>2023</v>
      </c>
      <c r="K13915" s="64">
        <v>0.04</v>
      </c>
    </row>
    <row r="13916" spans="1:11" x14ac:dyDescent="0.25">
      <c r="A13916" s="66"/>
      <c r="B13916" t="s">
        <v>583</v>
      </c>
      <c r="C13916" t="s">
        <v>584</v>
      </c>
      <c r="D13916" t="str">
        <f>Clef_répartition[[#This Row],[Code association]]&amp;"_"&amp;Clef_répartition[[#This Row],[Nom association]]</f>
        <v>ASIGE_Association intercommunale du groupement et de l'arrondissement scolaires de Grandson</v>
      </c>
      <c r="E13916">
        <f>COUNTIFS(D$2:D13916,Clef_répartition[[#This Row],[Code_Nom]],J$2:J13916,Clef_répartition[[#This Row],[Année]])</f>
        <v>8</v>
      </c>
      <c r="F13916">
        <f>IF(Clef_répartition[[#This Row],[Code_Nom]]=D13915,F13915-1,(COUNTIFS(Clef_répartition[Code_Nom],Clef_répartition[[#This Row],[Code_Nom]],Clef_répartition[Année],Clef_répartition[[#This Row],[Année]])))</f>
        <v>11</v>
      </c>
      <c r="G13916" t="str">
        <f>Clef_répartition[[#This Row],[Code_Nom]]&amp;"_"&amp;Clef_répartition[[#This Row],[Nombre]]&amp;"_"&amp;Clef_répartition[[#This Row],[Année]]</f>
        <v>ASIGE_Association intercommunale du groupement et de l'arrondissement scolaires de Grandson_8_2023</v>
      </c>
      <c r="H13916" s="18">
        <v>5560</v>
      </c>
      <c r="I13916" s="68" t="s">
        <v>131</v>
      </c>
      <c r="J13916" s="18">
        <v>2023</v>
      </c>
      <c r="K13916" s="65">
        <v>0.02</v>
      </c>
    </row>
    <row r="13917" spans="1:11" x14ac:dyDescent="0.25">
      <c r="A13917" s="66"/>
      <c r="B13917" t="s">
        <v>583</v>
      </c>
      <c r="C13917" t="s">
        <v>584</v>
      </c>
      <c r="D13917" t="str">
        <f>Clef_répartition[[#This Row],[Code association]]&amp;"_"&amp;Clef_répartition[[#This Row],[Nom association]]</f>
        <v>ASIGE_Association intercommunale du groupement et de l'arrondissement scolaires de Grandson</v>
      </c>
      <c r="E13917">
        <f>COUNTIFS(D$2:D13917,Clef_répartition[[#This Row],[Code_Nom]],J$2:J13917,Clef_répartition[[#This Row],[Année]])</f>
        <v>9</v>
      </c>
      <c r="F13917">
        <f>IF(Clef_répartition[[#This Row],[Code_Nom]]=D13916,F13916-1,(COUNTIFS(Clef_répartition[Code_Nom],Clef_répartition[[#This Row],[Code_Nom]],Clef_répartition[Année],Clef_répartition[[#This Row],[Année]])))</f>
        <v>10</v>
      </c>
      <c r="G13917" t="str">
        <f>Clef_répartition[[#This Row],[Code_Nom]]&amp;"_"&amp;Clef_répartition[[#This Row],[Nombre]]&amp;"_"&amp;Clef_répartition[[#This Row],[Année]]</f>
        <v>ASIGE_Association intercommunale du groupement et de l'arrondissement scolaires de Grandson_9_2023</v>
      </c>
      <c r="H13917" s="63">
        <v>5561</v>
      </c>
      <c r="I13917" s="67" t="s">
        <v>132</v>
      </c>
      <c r="J13917" s="63">
        <v>2023</v>
      </c>
      <c r="K13917" s="64">
        <v>0.27</v>
      </c>
    </row>
    <row r="13918" spans="1:11" x14ac:dyDescent="0.25">
      <c r="A13918" s="66"/>
      <c r="B13918" t="s">
        <v>583</v>
      </c>
      <c r="C13918" t="s">
        <v>584</v>
      </c>
      <c r="D13918" t="str">
        <f>Clef_répartition[[#This Row],[Code association]]&amp;"_"&amp;Clef_répartition[[#This Row],[Nom association]]</f>
        <v>ASIGE_Association intercommunale du groupement et de l'arrondissement scolaires de Grandson</v>
      </c>
      <c r="E13918">
        <f>COUNTIFS(D$2:D13918,Clef_répartition[[#This Row],[Code_Nom]],J$2:J13918,Clef_répartition[[#This Row],[Année]])</f>
        <v>10</v>
      </c>
      <c r="F13918">
        <f>IF(Clef_répartition[[#This Row],[Code_Nom]]=D13917,F13917-1,(COUNTIFS(Clef_répartition[Code_Nom],Clef_répartition[[#This Row],[Code_Nom]],Clef_répartition[Année],Clef_répartition[[#This Row],[Année]])))</f>
        <v>9</v>
      </c>
      <c r="G13918" t="str">
        <f>Clef_répartition[[#This Row],[Code_Nom]]&amp;"_"&amp;Clef_répartition[[#This Row],[Nombre]]&amp;"_"&amp;Clef_répartition[[#This Row],[Année]]</f>
        <v>ASIGE_Association intercommunale du groupement et de l'arrondissement scolaires de Grandson_10_2023</v>
      </c>
      <c r="H13918" s="63">
        <v>5922</v>
      </c>
      <c r="I13918" s="67" t="s">
        <v>183</v>
      </c>
      <c r="J13918" s="63">
        <v>2023</v>
      </c>
      <c r="K13918" s="64">
        <v>7.0000000000000007E-2</v>
      </c>
    </row>
    <row r="13919" spans="1:11" x14ac:dyDescent="0.25">
      <c r="A13919" s="66"/>
      <c r="B13919" t="s">
        <v>583</v>
      </c>
      <c r="C13919" t="s">
        <v>584</v>
      </c>
      <c r="D13919" t="str">
        <f>Clef_répartition[[#This Row],[Code association]]&amp;"_"&amp;Clef_répartition[[#This Row],[Nom association]]</f>
        <v>ASIGE_Association intercommunale du groupement et de l'arrondissement scolaires de Grandson</v>
      </c>
      <c r="E13919">
        <f>COUNTIFS(D$2:D13919,Clef_répartition[[#This Row],[Code_Nom]],J$2:J13919,Clef_répartition[[#This Row],[Année]])</f>
        <v>11</v>
      </c>
      <c r="F13919">
        <f>IF(Clef_répartition[[#This Row],[Code_Nom]]=D13918,F13918-1,(COUNTIFS(Clef_répartition[Code_Nom],Clef_répartition[[#This Row],[Code_Nom]],Clef_répartition[Année],Clef_répartition[[#This Row],[Année]])))</f>
        <v>8</v>
      </c>
      <c r="G13919" t="str">
        <f>Clef_répartition[[#This Row],[Code_Nom]]&amp;"_"&amp;Clef_répartition[[#This Row],[Nombre]]&amp;"_"&amp;Clef_répartition[[#This Row],[Année]]</f>
        <v>ASIGE_Association intercommunale du groupement et de l'arrondissement scolaires de Grandson_11_2023</v>
      </c>
      <c r="H13919" s="18">
        <v>5563</v>
      </c>
      <c r="I13919" s="68" t="s">
        <v>193</v>
      </c>
      <c r="J13919" s="18">
        <v>2023</v>
      </c>
      <c r="K13919" s="65">
        <v>0.01</v>
      </c>
    </row>
    <row r="13920" spans="1:11" x14ac:dyDescent="0.25">
      <c r="A13920" s="66"/>
      <c r="B13920" t="s">
        <v>583</v>
      </c>
      <c r="C13920" t="s">
        <v>584</v>
      </c>
      <c r="D13920" t="str">
        <f>Clef_répartition[[#This Row],[Code association]]&amp;"_"&amp;Clef_répartition[[#This Row],[Nom association]]</f>
        <v>ASIGE_Association intercommunale du groupement et de l'arrondissement scolaires de Grandson</v>
      </c>
      <c r="E13920">
        <f>COUNTIFS(D$2:D13920,Clef_répartition[[#This Row],[Code_Nom]],J$2:J13920,Clef_répartition[[#This Row],[Année]])</f>
        <v>12</v>
      </c>
      <c r="F13920">
        <f>IF(Clef_répartition[[#This Row],[Code_Nom]]=D13919,F13919-1,(COUNTIFS(Clef_répartition[Code_Nom],Clef_répartition[[#This Row],[Code_Nom]],Clef_répartition[Année],Clef_répartition[[#This Row],[Année]])))</f>
        <v>7</v>
      </c>
      <c r="G13920" t="str">
        <f>Clef_répartition[[#This Row],[Code_Nom]]&amp;"_"&amp;Clef_répartition[[#This Row],[Nombre]]&amp;"_"&amp;Clef_répartition[[#This Row],[Année]]</f>
        <v>ASIGE_Association intercommunale du groupement et de l'arrondissement scolaires de Grandson_12_2023</v>
      </c>
      <c r="H13920" s="63">
        <v>5564</v>
      </c>
      <c r="I13920" s="67" t="s">
        <v>194</v>
      </c>
      <c r="J13920" s="63">
        <v>2023</v>
      </c>
      <c r="K13920" s="64">
        <v>0.01</v>
      </c>
    </row>
    <row r="13921" spans="1:11" x14ac:dyDescent="0.25">
      <c r="A13921" s="66"/>
      <c r="B13921" t="s">
        <v>583</v>
      </c>
      <c r="C13921" t="s">
        <v>584</v>
      </c>
      <c r="D13921" t="str">
        <f>Clef_répartition[[#This Row],[Code association]]&amp;"_"&amp;Clef_répartition[[#This Row],[Nom association]]</f>
        <v>ASIGE_Association intercommunale du groupement et de l'arrondissement scolaires de Grandson</v>
      </c>
      <c r="E13921">
        <f>COUNTIFS(D$2:D13921,Clef_répartition[[#This Row],[Code_Nom]],J$2:J13921,Clef_répartition[[#This Row],[Année]])</f>
        <v>13</v>
      </c>
      <c r="F13921">
        <f>IF(Clef_répartition[[#This Row],[Code_Nom]]=D13920,F13920-1,(COUNTIFS(Clef_répartition[Code_Nom],Clef_répartition[[#This Row],[Code_Nom]],Clef_répartition[Année],Clef_répartition[[#This Row],[Année]])))</f>
        <v>6</v>
      </c>
      <c r="G13921" t="str">
        <f>Clef_répartition[[#This Row],[Code_Nom]]&amp;"_"&amp;Clef_répartition[[#This Row],[Nombre]]&amp;"_"&amp;Clef_répartition[[#This Row],[Année]]</f>
        <v>ASIGE_Association intercommunale du groupement et de l'arrondissement scolaires de Grandson_13_2023</v>
      </c>
      <c r="H13921" s="18">
        <v>5565</v>
      </c>
      <c r="I13921" s="68" t="s">
        <v>199</v>
      </c>
      <c r="J13921" s="18">
        <v>2023</v>
      </c>
      <c r="K13921" s="65">
        <v>0.04</v>
      </c>
    </row>
    <row r="13922" spans="1:11" x14ac:dyDescent="0.25">
      <c r="A13922" s="66"/>
      <c r="B13922" t="s">
        <v>583</v>
      </c>
      <c r="C13922" t="s">
        <v>584</v>
      </c>
      <c r="D13922" t="str">
        <f>Clef_répartition[[#This Row],[Code association]]&amp;"_"&amp;Clef_répartition[[#This Row],[Nom association]]</f>
        <v>ASIGE_Association intercommunale du groupement et de l'arrondissement scolaires de Grandson</v>
      </c>
      <c r="E13922">
        <f>COUNTIFS(D$2:D13922,Clef_répartition[[#This Row],[Code_Nom]],J$2:J13922,Clef_répartition[[#This Row],[Année]])</f>
        <v>14</v>
      </c>
      <c r="F13922">
        <f>IF(Clef_répartition[[#This Row],[Code_Nom]]=D13921,F13921-1,(COUNTIFS(Clef_répartition[Code_Nom],Clef_répartition[[#This Row],[Code_Nom]],Clef_répartition[Année],Clef_répartition[[#This Row],[Année]])))</f>
        <v>5</v>
      </c>
      <c r="G13922" t="str">
        <f>Clef_répartition[[#This Row],[Code_Nom]]&amp;"_"&amp;Clef_répartition[[#This Row],[Nombre]]&amp;"_"&amp;Clef_répartition[[#This Row],[Année]]</f>
        <v>ASIGE_Association intercommunale du groupement et de l'arrondissement scolaires de Grandson_14_2023</v>
      </c>
      <c r="H13922" s="18">
        <v>5924</v>
      </c>
      <c r="I13922" s="68" t="s">
        <v>202</v>
      </c>
      <c r="J13922" s="18">
        <v>2023</v>
      </c>
      <c r="K13922" s="65">
        <v>0.04</v>
      </c>
    </row>
    <row r="13923" spans="1:11" x14ac:dyDescent="0.25">
      <c r="A13923" s="66"/>
      <c r="B13923" t="s">
        <v>583</v>
      </c>
      <c r="C13923" t="s">
        <v>584</v>
      </c>
      <c r="D13923" t="str">
        <f>Clef_répartition[[#This Row],[Code association]]&amp;"_"&amp;Clef_répartition[[#This Row],[Nom association]]</f>
        <v>ASIGE_Association intercommunale du groupement et de l'arrondissement scolaires de Grandson</v>
      </c>
      <c r="E13923">
        <f>COUNTIFS(D$2:D13923,Clef_répartition[[#This Row],[Code_Nom]],J$2:J13923,Clef_répartition[[#This Row],[Année]])</f>
        <v>15</v>
      </c>
      <c r="F13923">
        <f>IF(Clef_répartition[[#This Row],[Code_Nom]]=D13922,F13922-1,(COUNTIFS(Clef_répartition[Code_Nom],Clef_répartition[[#This Row],[Code_Nom]],Clef_répartition[Année],Clef_répartition[[#This Row],[Année]])))</f>
        <v>4</v>
      </c>
      <c r="G13923" t="str">
        <f>Clef_répartition[[#This Row],[Code_Nom]]&amp;"_"&amp;Clef_répartition[[#This Row],[Nombre]]&amp;"_"&amp;Clef_répartition[[#This Row],[Année]]</f>
        <v>ASIGE_Association intercommunale du groupement et de l'arrondissement scolaires de Grandson_15_2023</v>
      </c>
      <c r="H13923" s="63">
        <v>5566</v>
      </c>
      <c r="I13923" s="67" t="s">
        <v>224</v>
      </c>
      <c r="J13923" s="63">
        <v>2023</v>
      </c>
      <c r="K13923" s="64">
        <v>0.03</v>
      </c>
    </row>
    <row r="13924" spans="1:11" x14ac:dyDescent="0.25">
      <c r="A13924" s="66"/>
      <c r="B13924" t="s">
        <v>583</v>
      </c>
      <c r="C13924" t="s">
        <v>584</v>
      </c>
      <c r="D13924" t="str">
        <f>Clef_répartition[[#This Row],[Code association]]&amp;"_"&amp;Clef_répartition[[#This Row],[Nom association]]</f>
        <v>ASIGE_Association intercommunale du groupement et de l'arrondissement scolaires de Grandson</v>
      </c>
      <c r="E13924">
        <f>COUNTIFS(D$2:D13924,Clef_répartition[[#This Row],[Code_Nom]],J$2:J13924,Clef_répartition[[#This Row],[Année]])</f>
        <v>16</v>
      </c>
      <c r="F13924">
        <f>IF(Clef_répartition[[#This Row],[Code_Nom]]=D13923,F13923-1,(COUNTIFS(Clef_répartition[Code_Nom],Clef_répartition[[#This Row],[Code_Nom]],Clef_répartition[Année],Clef_répartition[[#This Row],[Année]])))</f>
        <v>3</v>
      </c>
      <c r="G13924" t="str">
        <f>Clef_répartition[[#This Row],[Code_Nom]]&amp;"_"&amp;Clef_répartition[[#This Row],[Nombre]]&amp;"_"&amp;Clef_répartition[[#This Row],[Année]]</f>
        <v>ASIGE_Association intercommunale du groupement et de l'arrondissement scolaires de Grandson_16_2023</v>
      </c>
      <c r="H13924" s="18">
        <v>5571</v>
      </c>
      <c r="I13924" s="68" t="s">
        <v>263</v>
      </c>
      <c r="J13924" s="18">
        <v>2023</v>
      </c>
      <c r="K13924" s="65">
        <v>0.08</v>
      </c>
    </row>
    <row r="13925" spans="1:11" x14ac:dyDescent="0.25">
      <c r="A13925" s="66"/>
      <c r="B13925" t="s">
        <v>583</v>
      </c>
      <c r="C13925" t="s">
        <v>584</v>
      </c>
      <c r="D13925" t="str">
        <f>Clef_répartition[[#This Row],[Code association]]&amp;"_"&amp;Clef_répartition[[#This Row],[Nom association]]</f>
        <v>ASIGE_Association intercommunale du groupement et de l'arrondissement scolaires de Grandson</v>
      </c>
      <c r="E13925">
        <f>COUNTIFS(D$2:D13925,Clef_répartition[[#This Row],[Code_Nom]],J$2:J13925,Clef_répartition[[#This Row],[Année]])</f>
        <v>17</v>
      </c>
      <c r="F13925">
        <f>IF(Clef_répartition[[#This Row],[Code_Nom]]=D13924,F13924-1,(COUNTIFS(Clef_répartition[Code_Nom],Clef_répartition[[#This Row],[Code_Nom]],Clef_répartition[Année],Clef_répartition[[#This Row],[Année]])))</f>
        <v>2</v>
      </c>
      <c r="G13925" t="str">
        <f>Clef_répartition[[#This Row],[Code_Nom]]&amp;"_"&amp;Clef_répartition[[#This Row],[Nombre]]&amp;"_"&amp;Clef_répartition[[#This Row],[Année]]</f>
        <v>ASIGE_Association intercommunale du groupement et de l'arrondissement scolaires de Grandson_17_2023</v>
      </c>
      <c r="H13925" s="63">
        <v>5933</v>
      </c>
      <c r="I13925" s="67" t="s">
        <v>271</v>
      </c>
      <c r="J13925" s="63">
        <v>2023</v>
      </c>
      <c r="K13925" s="64">
        <v>0.06</v>
      </c>
    </row>
    <row r="13926" spans="1:11" x14ac:dyDescent="0.25">
      <c r="A13926" s="66"/>
      <c r="B13926" t="s">
        <v>583</v>
      </c>
      <c r="C13926" t="s">
        <v>584</v>
      </c>
      <c r="D13926" t="str">
        <f>Clef_répartition[[#This Row],[Code association]]&amp;"_"&amp;Clef_répartition[[#This Row],[Nom association]]</f>
        <v>ASIGE_Association intercommunale du groupement et de l'arrondissement scolaires de Grandson</v>
      </c>
      <c r="E13926">
        <f>COUNTIFS(D$2:D13926,Clef_répartition[[#This Row],[Code_Nom]],J$2:J13926,Clef_répartition[[#This Row],[Année]])</f>
        <v>18</v>
      </c>
      <c r="F13926">
        <f>IF(Clef_répartition[[#This Row],[Code_Nom]]=D13925,F13925-1,(COUNTIFS(Clef_répartition[Code_Nom],Clef_répartition[[#This Row],[Code_Nom]],Clef_répartition[Année],Clef_répartition[[#This Row],[Année]])))</f>
        <v>1</v>
      </c>
      <c r="G13926" t="str">
        <f>Clef_répartition[[#This Row],[Code_Nom]]&amp;"_"&amp;Clef_répartition[[#This Row],[Nombre]]&amp;"_"&amp;Clef_répartition[[#This Row],[Année]]</f>
        <v>ASIGE_Association intercommunale du groupement et de l'arrondissement scolaires de Grandson_18_2023</v>
      </c>
      <c r="H13926" s="18">
        <v>5937</v>
      </c>
      <c r="I13926" s="68" t="s">
        <v>292</v>
      </c>
      <c r="J13926" s="18">
        <v>2023</v>
      </c>
      <c r="K13926" s="65">
        <v>0.01</v>
      </c>
    </row>
    <row r="13927" spans="1:11" x14ac:dyDescent="0.25">
      <c r="A13927" s="66"/>
      <c r="B13927" t="s">
        <v>610</v>
      </c>
      <c r="C13927" t="s">
        <v>611</v>
      </c>
      <c r="D13927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27">
        <f>COUNTIFS(D$2:D13927,Clef_répartition[[#This Row],[Code_Nom]],J$2:J13927,Clef_répartition[[#This Row],[Année]])</f>
        <v>1</v>
      </c>
      <c r="F13927">
        <f>IF(Clef_répartition[[#This Row],[Code_Nom]]=D13926,F13926-1,(COUNTIFS(Clef_répartition[Code_Nom],Clef_répartition[[#This Row],[Code_Nom]],Clef_répartition[Année],Clef_répartition[[#This Row],[Année]])))</f>
        <v>7</v>
      </c>
      <c r="G13927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Prilly_1_2023</v>
      </c>
      <c r="H13927" s="63">
        <v>5472</v>
      </c>
      <c r="I13927" s="67" t="s">
        <v>34</v>
      </c>
      <c r="J13927" s="63">
        <v>2023</v>
      </c>
      <c r="K13927" s="64">
        <v>0</v>
      </c>
    </row>
    <row r="13928" spans="1:11" x14ac:dyDescent="0.25">
      <c r="A13928" s="66"/>
      <c r="B13928" t="s">
        <v>610</v>
      </c>
      <c r="C13928" t="s">
        <v>611</v>
      </c>
      <c r="D13928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28">
        <f>COUNTIFS(D$2:D13928,Clef_répartition[[#This Row],[Code_Nom]],J$2:J13928,Clef_répartition[[#This Row],[Année]])</f>
        <v>2</v>
      </c>
      <c r="F13928">
        <f>IF(Clef_répartition[[#This Row],[Code_Nom]]=D13927,F13927-1,(COUNTIFS(Clef_répartition[Code_Nom],Clef_répartition[[#This Row],[Code_Nom]],Clef_répartition[Année],Clef_répartition[[#This Row],[Année]])))</f>
        <v>6</v>
      </c>
      <c r="G13928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Prilly_2_2023</v>
      </c>
      <c r="H13928" s="18">
        <v>5473</v>
      </c>
      <c r="I13928" s="68" t="s">
        <v>35</v>
      </c>
      <c r="J13928" s="18">
        <v>2023</v>
      </c>
      <c r="K13928" s="65">
        <v>0</v>
      </c>
    </row>
    <row r="13929" spans="1:11" x14ac:dyDescent="0.25">
      <c r="A13929" s="66"/>
      <c r="B13929" t="s">
        <v>610</v>
      </c>
      <c r="C13929" t="s">
        <v>611</v>
      </c>
      <c r="D13929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29">
        <f>COUNTIFS(D$2:D13929,Clef_répartition[[#This Row],[Code_Nom]],J$2:J13929,Clef_répartition[[#This Row],[Année]])</f>
        <v>3</v>
      </c>
      <c r="F13929">
        <f>IF(Clef_répartition[[#This Row],[Code_Nom]]=D13928,F13928-1,(COUNTIFS(Clef_répartition[Code_Nom],Clef_répartition[[#This Row],[Code_Nom]],Clef_répartition[Année],Clef_répartition[[#This Row],[Année]])))</f>
        <v>5</v>
      </c>
      <c r="G13929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Prilly_3_2023</v>
      </c>
      <c r="H13929" s="18">
        <v>5582</v>
      </c>
      <c r="I13929" s="68" t="s">
        <v>61</v>
      </c>
      <c r="J13929" s="18">
        <v>2023</v>
      </c>
      <c r="K13929" s="65">
        <v>0</v>
      </c>
    </row>
    <row r="13930" spans="1:11" x14ac:dyDescent="0.25">
      <c r="A13930" s="66"/>
      <c r="B13930" t="s">
        <v>610</v>
      </c>
      <c r="C13930" t="s">
        <v>611</v>
      </c>
      <c r="D13930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30">
        <f>COUNTIFS(D$2:D13930,Clef_répartition[[#This Row],[Code_Nom]],J$2:J13930,Clef_répartition[[#This Row],[Année]])</f>
        <v>4</v>
      </c>
      <c r="F13930">
        <f>IF(Clef_répartition[[#This Row],[Code_Nom]]=D13929,F13929-1,(COUNTIFS(Clef_répartition[Code_Nom],Clef_répartition[[#This Row],[Code_Nom]],Clef_répartition[Année],Clef_répartition[[#This Row],[Année]])))</f>
        <v>4</v>
      </c>
      <c r="G13930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Prilly_4_2023</v>
      </c>
      <c r="H13930" s="63">
        <v>5585</v>
      </c>
      <c r="I13930" s="67" t="s">
        <v>141</v>
      </c>
      <c r="J13930" s="63">
        <v>2023</v>
      </c>
      <c r="K13930" s="64">
        <v>9.1399999999999995E-2</v>
      </c>
    </row>
    <row r="13931" spans="1:11" x14ac:dyDescent="0.25">
      <c r="A13931" s="66"/>
      <c r="B13931" t="s">
        <v>610</v>
      </c>
      <c r="C13931" t="s">
        <v>611</v>
      </c>
      <c r="D13931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31">
        <f>COUNTIFS(D$2:D13931,Clef_répartition[[#This Row],[Code_Nom]],J$2:J13931,Clef_répartition[[#This Row],[Année]])</f>
        <v>5</v>
      </c>
      <c r="F13931">
        <f>IF(Clef_répartition[[#This Row],[Code_Nom]]=D13930,F13930-1,(COUNTIFS(Clef_répartition[Code_Nom],Clef_répartition[[#This Row],[Code_Nom]],Clef_répartition[Année],Clef_répartition[[#This Row],[Année]])))</f>
        <v>3</v>
      </c>
      <c r="G13931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Prilly_5_2023</v>
      </c>
      <c r="H13931" s="18">
        <v>5589</v>
      </c>
      <c r="I13931" s="68" t="s">
        <v>223</v>
      </c>
      <c r="J13931" s="18">
        <v>2023</v>
      </c>
      <c r="K13931" s="65">
        <v>0.65790000000000004</v>
      </c>
    </row>
    <row r="13932" spans="1:11" x14ac:dyDescent="0.25">
      <c r="A13932" s="66"/>
      <c r="B13932" t="s">
        <v>610</v>
      </c>
      <c r="C13932" t="s">
        <v>611</v>
      </c>
      <c r="D13932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32">
        <f>COUNTIFS(D$2:D13932,Clef_répartition[[#This Row],[Code_Nom]],J$2:J13932,Clef_répartition[[#This Row],[Année]])</f>
        <v>6</v>
      </c>
      <c r="F13932">
        <f>IF(Clef_répartition[[#This Row],[Code_Nom]]=D13931,F13931-1,(COUNTIFS(Clef_répartition[Code_Nom],Clef_répartition[[#This Row],[Code_Nom]],Clef_répartition[Année],Clef_répartition[[#This Row],[Année]])))</f>
        <v>2</v>
      </c>
      <c r="G13932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Prilly_6_2023</v>
      </c>
      <c r="H13932" s="63">
        <v>5592</v>
      </c>
      <c r="I13932" s="67" t="s">
        <v>234</v>
      </c>
      <c r="J13932" s="63">
        <v>2023</v>
      </c>
      <c r="K13932" s="64">
        <v>0.25069999999999998</v>
      </c>
    </row>
    <row r="13933" spans="1:11" x14ac:dyDescent="0.25">
      <c r="A13933" s="66"/>
      <c r="B13933" t="s">
        <v>610</v>
      </c>
      <c r="C13933" t="s">
        <v>611</v>
      </c>
      <c r="D13933" t="str">
        <f>Clef_répartition[[#This Row],[Code association]]&amp;"_"&amp;Clef_répartition[[#This Row],[Nom association]]</f>
        <v>ASIGOS_Association intercommunale pour la construction, la gestion des bâtiments et l'organisation de l'environnement scolaire de l'arrondissement scolaire de Prilly</v>
      </c>
      <c r="E13933">
        <f>COUNTIFS(D$2:D13933,Clef_répartition[[#This Row],[Code_Nom]],J$2:J13933,Clef_répartition[[#This Row],[Année]])</f>
        <v>7</v>
      </c>
      <c r="F13933">
        <f>IF(Clef_répartition[[#This Row],[Code_Nom]]=D13932,F13932-1,(COUNTIFS(Clef_répartition[Code_Nom],Clef_répartition[[#This Row],[Code_Nom]],Clef_répartition[Année],Clef_répartition[[#This Row],[Année]])))</f>
        <v>1</v>
      </c>
      <c r="G13933" t="str">
        <f>Clef_répartition[[#This Row],[Code_Nom]]&amp;"_"&amp;Clef_répartition[[#This Row],[Nombre]]&amp;"_"&amp;Clef_répartition[[#This Row],[Année]]</f>
        <v>ASIGOS_Association intercommunale pour la construction, la gestion des bâtiments et l'organisation de l'environnement scolaire de l'arrondissement scolaire de Prilly_7_2023</v>
      </c>
      <c r="H13933" s="63">
        <v>5501</v>
      </c>
      <c r="I13933" s="67" t="s">
        <v>258</v>
      </c>
      <c r="J13933" s="63">
        <v>2023</v>
      </c>
      <c r="K13933" s="64">
        <v>0</v>
      </c>
    </row>
    <row r="13934" spans="1:11" x14ac:dyDescent="0.25">
      <c r="A13934" s="66"/>
      <c r="B13934" t="s">
        <v>740</v>
      </c>
      <c r="C13934" t="s">
        <v>741</v>
      </c>
      <c r="D13934" t="str">
        <f>Clef_répartition[[#This Row],[Code association]]&amp;"_"&amp;Clef_répartition[[#This Row],[Nom association]]</f>
        <v>ASIJ_Association scolaire intercommunale du Jorat</v>
      </c>
      <c r="E13934">
        <f>COUNTIFS(D$2:D13934,Clef_répartition[[#This Row],[Code_Nom]],J$2:J13934,Clef_répartition[[#This Row],[Année]])</f>
        <v>1</v>
      </c>
      <c r="F13934">
        <f>IF(Clef_répartition[[#This Row],[Code_Nom]]=D13933,F13933-1,(COUNTIFS(Clef_répartition[Code_Nom],Clef_répartition[[#This Row],[Code_Nom]],Clef_répartition[Année],Clef_répartition[[#This Row],[Année]])))</f>
        <v>10</v>
      </c>
      <c r="G13934" t="str">
        <f>Clef_répartition[[#This Row],[Code_Nom]]&amp;"_"&amp;Clef_répartition[[#This Row],[Nombre]]&amp;"_"&amp;Clef_répartition[[#This Row],[Année]]</f>
        <v>ASIJ_Association scolaire intercommunale du Jorat_1_2023</v>
      </c>
      <c r="H13934" s="18">
        <v>5785</v>
      </c>
      <c r="I13934" s="68" t="s">
        <v>74</v>
      </c>
      <c r="J13934" s="18">
        <v>2023</v>
      </c>
      <c r="K13934" s="65">
        <v>3.4500000000000003E-2</v>
      </c>
    </row>
    <row r="13935" spans="1:11" x14ac:dyDescent="0.25">
      <c r="A13935" s="66"/>
      <c r="B13935" t="s">
        <v>740</v>
      </c>
      <c r="C13935" t="s">
        <v>741</v>
      </c>
      <c r="D13935" t="str">
        <f>Clef_répartition[[#This Row],[Code association]]&amp;"_"&amp;Clef_répartition[[#This Row],[Nom association]]</f>
        <v>ASIJ_Association scolaire intercommunale du Jorat</v>
      </c>
      <c r="E13935">
        <f>COUNTIFS(D$2:D13935,Clef_répartition[[#This Row],[Code_Nom]],J$2:J13935,Clef_répartition[[#This Row],[Année]])</f>
        <v>2</v>
      </c>
      <c r="F13935">
        <f>IF(Clef_répartition[[#This Row],[Code_Nom]]=D13934,F13934-1,(COUNTIFS(Clef_répartition[Code_Nom],Clef_répartition[[#This Row],[Code_Nom]],Clef_répartition[Année],Clef_répartition[[#This Row],[Année]])))</f>
        <v>9</v>
      </c>
      <c r="G13935" t="str">
        <f>Clef_répartition[[#This Row],[Code_Nom]]&amp;"_"&amp;Clef_répartition[[#This Row],[Nombre]]&amp;"_"&amp;Clef_répartition[[#This Row],[Année]]</f>
        <v>ASIJ_Association scolaire intercommunale du Jorat_2_2023</v>
      </c>
      <c r="H13935" s="18">
        <v>5604</v>
      </c>
      <c r="I13935" s="68" t="s">
        <v>117</v>
      </c>
      <c r="J13935" s="18">
        <v>2023</v>
      </c>
      <c r="K13935" s="65">
        <v>0.1489</v>
      </c>
    </row>
    <row r="13936" spans="1:11" x14ac:dyDescent="0.25">
      <c r="A13936" s="66"/>
      <c r="B13936" t="s">
        <v>740</v>
      </c>
      <c r="C13936" t="s">
        <v>741</v>
      </c>
      <c r="D13936" t="str">
        <f>Clef_répartition[[#This Row],[Code association]]&amp;"_"&amp;Clef_répartition[[#This Row],[Nom association]]</f>
        <v>ASIJ_Association scolaire intercommunale du Jorat</v>
      </c>
      <c r="E13936">
        <f>COUNTIFS(D$2:D13936,Clef_répartition[[#This Row],[Code_Nom]],J$2:J13936,Clef_répartition[[#This Row],[Année]])</f>
        <v>3</v>
      </c>
      <c r="F13936">
        <f>IF(Clef_répartition[[#This Row],[Code_Nom]]=D13935,F13935-1,(COUNTIFS(Clef_répartition[Code_Nom],Clef_répartition[[#This Row],[Code_Nom]],Clef_répartition[Année],Clef_répartition[[#This Row],[Année]])))</f>
        <v>8</v>
      </c>
      <c r="G13936" t="str">
        <f>Clef_répartition[[#This Row],[Code_Nom]]&amp;"_"&amp;Clef_répartition[[#This Row],[Nombre]]&amp;"_"&amp;Clef_répartition[[#This Row],[Année]]</f>
        <v>ASIJ_Association scolaire intercommunale du Jorat_3_2023</v>
      </c>
      <c r="H13936" s="63">
        <v>5806</v>
      </c>
      <c r="I13936" s="67" t="s">
        <v>140</v>
      </c>
      <c r="J13936" s="63">
        <v>2023</v>
      </c>
      <c r="K13936" s="64">
        <v>0.2319</v>
      </c>
    </row>
    <row r="13937" spans="1:11" x14ac:dyDescent="0.25">
      <c r="A13937" s="66"/>
      <c r="B13937" t="s">
        <v>740</v>
      </c>
      <c r="C13937" t="s">
        <v>741</v>
      </c>
      <c r="D13937" t="str">
        <f>Clef_répartition[[#This Row],[Code association]]&amp;"_"&amp;Clef_répartition[[#This Row],[Nom association]]</f>
        <v>ASIJ_Association scolaire intercommunale du Jorat</v>
      </c>
      <c r="E13937">
        <f>COUNTIFS(D$2:D13937,Clef_répartition[[#This Row],[Code_Nom]],J$2:J13937,Clef_répartition[[#This Row],[Année]])</f>
        <v>4</v>
      </c>
      <c r="F13937">
        <f>IF(Clef_répartition[[#This Row],[Code_Nom]]=D13936,F13936-1,(COUNTIFS(Clef_répartition[Code_Nom],Clef_répartition[[#This Row],[Code_Nom]],Clef_répartition[Année],Clef_répartition[[#This Row],[Année]])))</f>
        <v>7</v>
      </c>
      <c r="G13937" t="str">
        <f>Clef_répartition[[#This Row],[Code_Nom]]&amp;"_"&amp;Clef_répartition[[#This Row],[Nombre]]&amp;"_"&amp;Clef_répartition[[#This Row],[Année]]</f>
        <v>ASIJ_Association scolaire intercommunale du Jorat_4_2023</v>
      </c>
      <c r="H13937" s="63">
        <v>5792</v>
      </c>
      <c r="I13937" s="67" t="s">
        <v>187</v>
      </c>
      <c r="J13937" s="63">
        <v>2023</v>
      </c>
      <c r="K13937" s="64">
        <v>4.2799999999999998E-2</v>
      </c>
    </row>
    <row r="13938" spans="1:11" x14ac:dyDescent="0.25">
      <c r="A13938" s="66"/>
      <c r="B13938" t="s">
        <v>740</v>
      </c>
      <c r="C13938" t="s">
        <v>741</v>
      </c>
      <c r="D13938" t="str">
        <f>Clef_répartition[[#This Row],[Code association]]&amp;"_"&amp;Clef_répartition[[#This Row],[Nom association]]</f>
        <v>ASIJ_Association scolaire intercommunale du Jorat</v>
      </c>
      <c r="E13938">
        <f>COUNTIFS(D$2:D13938,Clef_répartition[[#This Row],[Code_Nom]],J$2:J13938,Clef_répartition[[#This Row],[Année]])</f>
        <v>5</v>
      </c>
      <c r="F13938">
        <f>IF(Clef_répartition[[#This Row],[Code_Nom]]=D13937,F13937-1,(COUNTIFS(Clef_répartition[Code_Nom],Clef_répartition[[#This Row],[Code_Nom]],Clef_répartition[Année],Clef_répartition[[#This Row],[Année]])))</f>
        <v>6</v>
      </c>
      <c r="G13938" t="str">
        <f>Clef_répartition[[#This Row],[Code_Nom]]&amp;"_"&amp;Clef_répartition[[#This Row],[Nombre]]&amp;"_"&amp;Clef_répartition[[#This Row],[Année]]</f>
        <v>ASIJ_Association scolaire intercommunale du Jorat_5_2023</v>
      </c>
      <c r="H13938" s="18">
        <v>5798</v>
      </c>
      <c r="I13938" s="68" t="s">
        <v>236</v>
      </c>
      <c r="J13938" s="18">
        <v>2023</v>
      </c>
      <c r="K13938" s="65">
        <v>3.8899999999999997E-2</v>
      </c>
    </row>
    <row r="13939" spans="1:11" x14ac:dyDescent="0.25">
      <c r="A13939" s="66"/>
      <c r="B13939" t="s">
        <v>740</v>
      </c>
      <c r="C13939" t="s">
        <v>741</v>
      </c>
      <c r="D13939" t="str">
        <f>Clef_répartition[[#This Row],[Code association]]&amp;"_"&amp;Clef_répartition[[#This Row],[Nom association]]</f>
        <v>ASIJ_Association scolaire intercommunale du Jorat</v>
      </c>
      <c r="E13939">
        <f>COUNTIFS(D$2:D13939,Clef_répartition[[#This Row],[Code_Nom]],J$2:J13939,Clef_répartition[[#This Row],[Année]])</f>
        <v>6</v>
      </c>
      <c r="F13939">
        <f>IF(Clef_répartition[[#This Row],[Code_Nom]]=D13938,F13938-1,(COUNTIFS(Clef_répartition[Code_Nom],Clef_répartition[[#This Row],[Code_Nom]],Clef_répartition[Année],Clef_répartition[[#This Row],[Année]])))</f>
        <v>5</v>
      </c>
      <c r="G13939" t="str">
        <f>Clef_répartition[[#This Row],[Code_Nom]]&amp;"_"&amp;Clef_répartition[[#This Row],[Nombre]]&amp;"_"&amp;Clef_répartition[[#This Row],[Année]]</f>
        <v>ASIJ_Association scolaire intercommunale du Jorat_6_2023</v>
      </c>
      <c r="H13939" s="63">
        <v>5611</v>
      </c>
      <c r="I13939" s="67" t="s">
        <v>251</v>
      </c>
      <c r="J13939" s="63">
        <v>2023</v>
      </c>
      <c r="K13939" s="64">
        <v>0.23780000000000001</v>
      </c>
    </row>
    <row r="13940" spans="1:11" x14ac:dyDescent="0.25">
      <c r="A13940" s="66"/>
      <c r="B13940" t="s">
        <v>740</v>
      </c>
      <c r="C13940" t="s">
        <v>741</v>
      </c>
      <c r="D13940" t="str">
        <f>Clef_répartition[[#This Row],[Code association]]&amp;"_"&amp;Clef_répartition[[#This Row],[Nom association]]</f>
        <v>ASIJ_Association scolaire intercommunale du Jorat</v>
      </c>
      <c r="E13940">
        <f>COUNTIFS(D$2:D13940,Clef_répartition[[#This Row],[Code_Nom]],J$2:J13940,Clef_répartition[[#This Row],[Année]])</f>
        <v>7</v>
      </c>
      <c r="F13940">
        <f>IF(Clef_répartition[[#This Row],[Code_Nom]]=D13939,F13939-1,(COUNTIFS(Clef_répartition[Code_Nom],Clef_répartition[[#This Row],[Code_Nom]],Clef_répartition[Année],Clef_répartition[[#This Row],[Année]])))</f>
        <v>4</v>
      </c>
      <c r="G13940" t="str">
        <f>Clef_répartition[[#This Row],[Code_Nom]]&amp;"_"&amp;Clef_répartition[[#This Row],[Nombre]]&amp;"_"&amp;Clef_répartition[[#This Row],[Année]]</f>
        <v>ASIJ_Association scolaire intercommunale du Jorat_7_2023</v>
      </c>
      <c r="H13940" s="63">
        <v>5799</v>
      </c>
      <c r="I13940" s="67" t="s">
        <v>254</v>
      </c>
      <c r="J13940" s="63">
        <v>2023</v>
      </c>
      <c r="K13940" s="64">
        <v>0.15809999999999999</v>
      </c>
    </row>
    <row r="13941" spans="1:11" x14ac:dyDescent="0.25">
      <c r="A13941" s="66"/>
      <c r="B13941" t="s">
        <v>740</v>
      </c>
      <c r="C13941" t="s">
        <v>741</v>
      </c>
      <c r="D13941" t="str">
        <f>Clef_répartition[[#This Row],[Code association]]&amp;"_"&amp;Clef_répartition[[#This Row],[Nom association]]</f>
        <v>ASIJ_Association scolaire intercommunale du Jorat</v>
      </c>
      <c r="E13941">
        <f>COUNTIFS(D$2:D13941,Clef_répartition[[#This Row],[Code_Nom]],J$2:J13941,Clef_répartition[[#This Row],[Année]])</f>
        <v>8</v>
      </c>
      <c r="F13941">
        <f>IF(Clef_répartition[[#This Row],[Code_Nom]]=D13940,F13940-1,(COUNTIFS(Clef_répartition[Code_Nom],Clef_répartition[[#This Row],[Code_Nom]],Clef_répartition[Année],Clef_répartition[[#This Row],[Année]])))</f>
        <v>3</v>
      </c>
      <c r="G13941" t="str">
        <f>Clef_répartition[[#This Row],[Code_Nom]]&amp;"_"&amp;Clef_répartition[[#This Row],[Nombre]]&amp;"_"&amp;Clef_répartition[[#This Row],[Année]]</f>
        <v>ASIJ_Association scolaire intercommunale du Jorat_8_2023</v>
      </c>
      <c r="H13941" s="18">
        <v>5688</v>
      </c>
      <c r="I13941" s="68" t="s">
        <v>260</v>
      </c>
      <c r="J13941" s="18">
        <v>2023</v>
      </c>
      <c r="K13941" s="65">
        <v>1.18E-2</v>
      </c>
    </row>
    <row r="13942" spans="1:11" x14ac:dyDescent="0.25">
      <c r="A13942" s="66"/>
      <c r="B13942" t="s">
        <v>740</v>
      </c>
      <c r="C13942" t="s">
        <v>741</v>
      </c>
      <c r="D13942" t="str">
        <f>Clef_répartition[[#This Row],[Code association]]&amp;"_"&amp;Clef_répartition[[#This Row],[Nom association]]</f>
        <v>ASIJ_Association scolaire intercommunale du Jorat</v>
      </c>
      <c r="E13942">
        <f>COUNTIFS(D$2:D13942,Clef_répartition[[#This Row],[Code_Nom]],J$2:J13942,Clef_répartition[[#This Row],[Année]])</f>
        <v>9</v>
      </c>
      <c r="F13942">
        <f>IF(Clef_répartition[[#This Row],[Code_Nom]]=D13941,F13941-1,(COUNTIFS(Clef_répartition[Code_Nom],Clef_répartition[[#This Row],[Code_Nom]],Clef_répartition[Année],Clef_répartition[[#This Row],[Année]])))</f>
        <v>2</v>
      </c>
      <c r="G13942" t="str">
        <f>Clef_répartition[[#This Row],[Code_Nom]]&amp;"_"&amp;Clef_répartition[[#This Row],[Nombre]]&amp;"_"&amp;Clef_répartition[[#This Row],[Année]]</f>
        <v>ASIJ_Association scolaire intercommunale du Jorat_9_2023</v>
      </c>
      <c r="H13942" s="63">
        <v>5692</v>
      </c>
      <c r="I13942" s="67" t="s">
        <v>289</v>
      </c>
      <c r="J13942" s="63">
        <v>2023</v>
      </c>
      <c r="K13942" s="64">
        <v>4.8000000000000001E-2</v>
      </c>
    </row>
    <row r="13943" spans="1:11" x14ac:dyDescent="0.25">
      <c r="A13943" s="66"/>
      <c r="B13943" t="s">
        <v>740</v>
      </c>
      <c r="C13943" t="s">
        <v>741</v>
      </c>
      <c r="D13943" t="str">
        <f>Clef_répartition[[#This Row],[Code association]]&amp;"_"&amp;Clef_répartition[[#This Row],[Nom association]]</f>
        <v>ASIJ_Association scolaire intercommunale du Jorat</v>
      </c>
      <c r="E13943">
        <f>COUNTIFS(D$2:D13943,Clef_répartition[[#This Row],[Code_Nom]],J$2:J13943,Clef_répartition[[#This Row],[Année]])</f>
        <v>10</v>
      </c>
      <c r="F13943">
        <f>IF(Clef_répartition[[#This Row],[Code_Nom]]=D13942,F13942-1,(COUNTIFS(Clef_répartition[Code_Nom],Clef_répartition[[#This Row],[Code_Nom]],Clef_répartition[Année],Clef_répartition[[#This Row],[Année]])))</f>
        <v>1</v>
      </c>
      <c r="G13943" t="str">
        <f>Clef_répartition[[#This Row],[Code_Nom]]&amp;"_"&amp;Clef_répartition[[#This Row],[Nombre]]&amp;"_"&amp;Clef_répartition[[#This Row],[Année]]</f>
        <v>ASIJ_Association scolaire intercommunale du Jorat_10_2023</v>
      </c>
      <c r="H13943" s="18">
        <v>5803</v>
      </c>
      <c r="I13943" s="68" t="s">
        <v>294</v>
      </c>
      <c r="J13943" s="18">
        <v>2023</v>
      </c>
      <c r="K13943" s="65">
        <v>4.7300000000000002E-2</v>
      </c>
    </row>
    <row r="13944" spans="1:11" x14ac:dyDescent="0.25">
      <c r="A13944" s="66"/>
      <c r="B13944" t="s">
        <v>511</v>
      </c>
      <c r="C13944" t="s">
        <v>512</v>
      </c>
      <c r="D13944" t="str">
        <f>Clef_répartition[[#This Row],[Code association]]&amp;"_"&amp;Clef_répartition[[#This Row],[Nom association]]</f>
        <v>ASIME_Association scolaire intercommunale de Morges et environs</v>
      </c>
      <c r="E13944">
        <f>COUNTIFS(D$2:D13944,Clef_répartition[[#This Row],[Code_Nom]],J$2:J13944,Clef_répartition[[#This Row],[Année]])</f>
        <v>1</v>
      </c>
      <c r="F13944">
        <f>IF(Clef_répartition[[#This Row],[Code_Nom]]=D13943,F13943-1,(COUNTIFS(Clef_répartition[Code_Nom],Clef_répartition[[#This Row],[Code_Nom]],Clef_répartition[Année],Clef_répartition[[#This Row],[Année]])))</f>
        <v>10</v>
      </c>
      <c r="G13944" t="str">
        <f>Clef_répartition[[#This Row],[Code_Nom]]&amp;"_"&amp;Clef_répartition[[#This Row],[Nombre]]&amp;"_"&amp;Clef_répartition[[#This Row],[Année]]</f>
        <v>ASIME_Association scolaire intercommunale de Morges et environs_1_2023</v>
      </c>
      <c r="H13944" s="18">
        <v>5621</v>
      </c>
      <c r="I13944" s="68" t="s">
        <v>1</v>
      </c>
      <c r="J13944" s="18">
        <v>2023</v>
      </c>
      <c r="K13944" s="65">
        <v>2.3300000000000001E-2</v>
      </c>
    </row>
    <row r="13945" spans="1:11" x14ac:dyDescent="0.25">
      <c r="A13945" s="66"/>
      <c r="B13945" t="s">
        <v>511</v>
      </c>
      <c r="C13945" t="s">
        <v>512</v>
      </c>
      <c r="D13945" t="str">
        <f>Clef_répartition[[#This Row],[Code association]]&amp;"_"&amp;Clef_répartition[[#This Row],[Nom association]]</f>
        <v>ASIME_Association scolaire intercommunale de Morges et environs</v>
      </c>
      <c r="E13945">
        <f>COUNTIFS(D$2:D13945,Clef_répartition[[#This Row],[Code_Nom]],J$2:J13945,Clef_répartition[[#This Row],[Année]])</f>
        <v>2</v>
      </c>
      <c r="F13945">
        <f>IF(Clef_répartition[[#This Row],[Code_Nom]]=D13944,F13944-1,(COUNTIFS(Clef_répartition[Code_Nom],Clef_répartition[[#This Row],[Code_Nom]],Clef_répartition[Année],Clef_répartition[[#This Row],[Année]])))</f>
        <v>9</v>
      </c>
      <c r="G13945" t="str">
        <f>Clef_répartition[[#This Row],[Code_Nom]]&amp;"_"&amp;Clef_répartition[[#This Row],[Nombre]]&amp;"_"&amp;Clef_répartition[[#This Row],[Année]]</f>
        <v>ASIME_Association scolaire intercommunale de Morges et environs_2_2023</v>
      </c>
      <c r="H13945" s="63">
        <v>5622</v>
      </c>
      <c r="I13945" s="67" t="s">
        <v>36</v>
      </c>
      <c r="J13945" s="63">
        <v>2023</v>
      </c>
      <c r="K13945" s="64">
        <v>2.5999999999999999E-2</v>
      </c>
    </row>
    <row r="13946" spans="1:11" x14ac:dyDescent="0.25">
      <c r="A13946" s="66"/>
      <c r="B13946" t="s">
        <v>511</v>
      </c>
      <c r="C13946" t="s">
        <v>512</v>
      </c>
      <c r="D13946" t="str">
        <f>Clef_répartition[[#This Row],[Code association]]&amp;"_"&amp;Clef_répartition[[#This Row],[Nom association]]</f>
        <v>ASIME_Association scolaire intercommunale de Morges et environs</v>
      </c>
      <c r="E13946">
        <f>COUNTIFS(D$2:D13946,Clef_répartition[[#This Row],[Code_Nom]],J$2:J13946,Clef_répartition[[#This Row],[Année]])</f>
        <v>3</v>
      </c>
      <c r="F13946">
        <f>IF(Clef_répartition[[#This Row],[Code_Nom]]=D13945,F13945-1,(COUNTIFS(Clef_répartition[Code_Nom],Clef_répartition[[#This Row],[Code_Nom]],Clef_répartition[Année],Clef_répartition[[#This Row],[Année]])))</f>
        <v>8</v>
      </c>
      <c r="G13946" t="str">
        <f>Clef_répartition[[#This Row],[Code_Nom]]&amp;"_"&amp;Clef_répartition[[#This Row],[Nombre]]&amp;"_"&amp;Clef_répartition[[#This Row],[Année]]</f>
        <v>ASIME_Association scolaire intercommunale de Morges et environs_3_2023</v>
      </c>
      <c r="H13946" s="18">
        <v>5628</v>
      </c>
      <c r="I13946" s="68" t="s">
        <v>67</v>
      </c>
      <c r="J13946" s="18">
        <v>2023</v>
      </c>
      <c r="K13946" s="65">
        <v>1.66E-2</v>
      </c>
    </row>
    <row r="13947" spans="1:11" x14ac:dyDescent="0.25">
      <c r="A13947" s="66"/>
      <c r="B13947" t="s">
        <v>511</v>
      </c>
      <c r="C13947" t="s">
        <v>512</v>
      </c>
      <c r="D13947" t="str">
        <f>Clef_répartition[[#This Row],[Code association]]&amp;"_"&amp;Clef_répartition[[#This Row],[Nom association]]</f>
        <v>ASIME_Association scolaire intercommunale de Morges et environs</v>
      </c>
      <c r="E13947">
        <f>COUNTIFS(D$2:D13947,Clef_répartition[[#This Row],[Code_Nom]],J$2:J13947,Clef_répartition[[#This Row],[Année]])</f>
        <v>4</v>
      </c>
      <c r="F13947">
        <f>IF(Clef_répartition[[#This Row],[Code_Nom]]=D13946,F13946-1,(COUNTIFS(Clef_répartition[Code_Nom],Clef_répartition[[#This Row],[Code_Nom]],Clef_répartition[Année],Clef_répartition[[#This Row],[Année]])))</f>
        <v>7</v>
      </c>
      <c r="G13947" t="str">
        <f>Clef_répartition[[#This Row],[Code_Nom]]&amp;"_"&amp;Clef_répartition[[#This Row],[Nombre]]&amp;"_"&amp;Clef_répartition[[#This Row],[Année]]</f>
        <v>ASIME_Association scolaire intercommunale de Morges et environs_4_2023</v>
      </c>
      <c r="H13947" s="63">
        <v>5634</v>
      </c>
      <c r="I13947" s="67" t="s">
        <v>101</v>
      </c>
      <c r="J13947" s="63">
        <v>2023</v>
      </c>
      <c r="K13947" s="64">
        <v>0.13009999999999999</v>
      </c>
    </row>
    <row r="13948" spans="1:11" x14ac:dyDescent="0.25">
      <c r="A13948" s="66"/>
      <c r="B13948" t="s">
        <v>511</v>
      </c>
      <c r="C13948" t="s">
        <v>512</v>
      </c>
      <c r="D13948" t="str">
        <f>Clef_répartition[[#This Row],[Code association]]&amp;"_"&amp;Clef_répartition[[#This Row],[Nom association]]</f>
        <v>ASIME_Association scolaire intercommunale de Morges et environs</v>
      </c>
      <c r="E13948">
        <f>COUNTIFS(D$2:D13948,Clef_répartition[[#This Row],[Code_Nom]],J$2:J13948,Clef_répartition[[#This Row],[Année]])</f>
        <v>5</v>
      </c>
      <c r="F13948">
        <f>IF(Clef_répartition[[#This Row],[Code_Nom]]=D13947,F13947-1,(COUNTIFS(Clef_répartition[Code_Nom],Clef_répartition[[#This Row],[Code_Nom]],Clef_répartition[Année],Clef_répartition[[#This Row],[Année]])))</f>
        <v>6</v>
      </c>
      <c r="G13948" t="str">
        <f>Clef_répartition[[#This Row],[Code_Nom]]&amp;"_"&amp;Clef_répartition[[#This Row],[Nombre]]&amp;"_"&amp;Clef_répartition[[#This Row],[Année]]</f>
        <v>ASIME_Association scolaire intercommunale de Morges et environs_5_2023</v>
      </c>
      <c r="H13948" s="18">
        <v>5639</v>
      </c>
      <c r="I13948" s="68" t="s">
        <v>166</v>
      </c>
      <c r="J13948" s="18">
        <v>2023</v>
      </c>
      <c r="K13948" s="65">
        <v>3.5799999999999998E-2</v>
      </c>
    </row>
    <row r="13949" spans="1:11" x14ac:dyDescent="0.25">
      <c r="A13949" s="66"/>
      <c r="B13949" t="s">
        <v>511</v>
      </c>
      <c r="C13949" t="s">
        <v>512</v>
      </c>
      <c r="D13949" t="str">
        <f>Clef_répartition[[#This Row],[Code association]]&amp;"_"&amp;Clef_répartition[[#This Row],[Nom association]]</f>
        <v>ASIME_Association scolaire intercommunale de Morges et environs</v>
      </c>
      <c r="E13949">
        <f>COUNTIFS(D$2:D13949,Clef_répartition[[#This Row],[Code_Nom]],J$2:J13949,Clef_répartition[[#This Row],[Année]])</f>
        <v>6</v>
      </c>
      <c r="F13949">
        <f>IF(Clef_répartition[[#This Row],[Code_Nom]]=D13948,F13948-1,(COUNTIFS(Clef_répartition[Code_Nom],Clef_répartition[[#This Row],[Code_Nom]],Clef_répartition[Année],Clef_répartition[[#This Row],[Année]])))</f>
        <v>5</v>
      </c>
      <c r="G13949" t="str">
        <f>Clef_répartition[[#This Row],[Code_Nom]]&amp;"_"&amp;Clef_répartition[[#This Row],[Nombre]]&amp;"_"&amp;Clef_répartition[[#This Row],[Année]]</f>
        <v>ASIME_Association scolaire intercommunale de Morges et environs_6_2023</v>
      </c>
      <c r="H13949" s="63">
        <v>5642</v>
      </c>
      <c r="I13949" s="67" t="s">
        <v>190</v>
      </c>
      <c r="J13949" s="63">
        <v>2023</v>
      </c>
      <c r="K13949" s="64">
        <v>0.62280000000000002</v>
      </c>
    </row>
    <row r="13950" spans="1:11" x14ac:dyDescent="0.25">
      <c r="A13950" s="66"/>
      <c r="B13950" t="s">
        <v>511</v>
      </c>
      <c r="C13950" t="s">
        <v>512</v>
      </c>
      <c r="D13950" t="str">
        <f>Clef_répartition[[#This Row],[Code association]]&amp;"_"&amp;Clef_répartition[[#This Row],[Nom association]]</f>
        <v>ASIME_Association scolaire intercommunale de Morges et environs</v>
      </c>
      <c r="E13950">
        <f>COUNTIFS(D$2:D13950,Clef_répartition[[#This Row],[Code_Nom]],J$2:J13950,Clef_répartition[[#This Row],[Année]])</f>
        <v>7</v>
      </c>
      <c r="F13950">
        <f>IF(Clef_répartition[[#This Row],[Code_Nom]]=D13949,F13949-1,(COUNTIFS(Clef_répartition[Code_Nom],Clef_répartition[[#This Row],[Code_Nom]],Clef_répartition[Année],Clef_répartition[[#This Row],[Année]])))</f>
        <v>4</v>
      </c>
      <c r="G13950" t="str">
        <f>Clef_répartition[[#This Row],[Code_Nom]]&amp;"_"&amp;Clef_répartition[[#This Row],[Nombre]]&amp;"_"&amp;Clef_répartition[[#This Row],[Année]]</f>
        <v>ASIME_Association scolaire intercommunale de Morges et environs_7_2023</v>
      </c>
      <c r="H13950" s="18">
        <v>5645</v>
      </c>
      <c r="I13950" s="68" t="s">
        <v>235</v>
      </c>
      <c r="J13950" s="18">
        <v>2023</v>
      </c>
      <c r="K13950" s="65">
        <v>1.43E-2</v>
      </c>
    </row>
    <row r="13951" spans="1:11" x14ac:dyDescent="0.25">
      <c r="A13951" s="66"/>
      <c r="B13951" t="s">
        <v>511</v>
      </c>
      <c r="C13951" t="s">
        <v>512</v>
      </c>
      <c r="D13951" t="str">
        <f>Clef_répartition[[#This Row],[Code association]]&amp;"_"&amp;Clef_répartition[[#This Row],[Nom association]]</f>
        <v>ASIME_Association scolaire intercommunale de Morges et environs</v>
      </c>
      <c r="E13951">
        <f>COUNTIFS(D$2:D13951,Clef_répartition[[#This Row],[Code_Nom]],J$2:J13951,Clef_répartition[[#This Row],[Année]])</f>
        <v>8</v>
      </c>
      <c r="F13951">
        <f>IF(Clef_répartition[[#This Row],[Code_Nom]]=D13950,F13950-1,(COUNTIFS(Clef_répartition[Code_Nom],Clef_répartition[[#This Row],[Code_Nom]],Clef_répartition[Année],Clef_répartition[[#This Row],[Année]])))</f>
        <v>3</v>
      </c>
      <c r="G13951" t="str">
        <f>Clef_répartition[[#This Row],[Code_Nom]]&amp;"_"&amp;Clef_répartition[[#This Row],[Nombre]]&amp;"_"&amp;Clef_répartition[[#This Row],[Année]]</f>
        <v>ASIME_Association scolaire intercommunale de Morges et environs_8_2023</v>
      </c>
      <c r="H13951" s="63">
        <v>5649</v>
      </c>
      <c r="I13951" s="67" t="s">
        <v>264</v>
      </c>
      <c r="J13951" s="63">
        <v>2023</v>
      </c>
      <c r="K13951" s="64">
        <v>7.4700000000000003E-2</v>
      </c>
    </row>
    <row r="13952" spans="1:11" x14ac:dyDescent="0.25">
      <c r="A13952" s="66"/>
      <c r="B13952" t="s">
        <v>511</v>
      </c>
      <c r="C13952" t="s">
        <v>512</v>
      </c>
      <c r="D13952" t="str">
        <f>Clef_répartition[[#This Row],[Code association]]&amp;"_"&amp;Clef_répartition[[#This Row],[Nom association]]</f>
        <v>ASIME_Association scolaire intercommunale de Morges et environs</v>
      </c>
      <c r="E13952">
        <f>COUNTIFS(D$2:D13952,Clef_répartition[[#This Row],[Code_Nom]],J$2:J13952,Clef_répartition[[#This Row],[Année]])</f>
        <v>9</v>
      </c>
      <c r="F13952">
        <f>IF(Clef_répartition[[#This Row],[Code_Nom]]=D13951,F13951-1,(COUNTIFS(Clef_répartition[Code_Nom],Clef_répartition[[#This Row],[Code_Nom]],Clef_répartition[Année],Clef_répartition[[#This Row],[Année]])))</f>
        <v>2</v>
      </c>
      <c r="G13952" t="str">
        <f>Clef_répartition[[#This Row],[Code_Nom]]&amp;"_"&amp;Clef_répartition[[#This Row],[Nombre]]&amp;"_"&amp;Clef_répartition[[#This Row],[Année]]</f>
        <v>ASIME_Association scolaire intercommunale de Morges et environs_9_2023</v>
      </c>
      <c r="H13952" s="18">
        <v>5653</v>
      </c>
      <c r="I13952" s="68" t="s">
        <v>291</v>
      </c>
      <c r="J13952" s="18">
        <v>2023</v>
      </c>
      <c r="K13952" s="65">
        <v>3.4700000000000002E-2</v>
      </c>
    </row>
    <row r="13953" spans="1:11" x14ac:dyDescent="0.25">
      <c r="A13953" s="66"/>
      <c r="B13953" t="s">
        <v>511</v>
      </c>
      <c r="C13953" t="s">
        <v>512</v>
      </c>
      <c r="D13953" t="str">
        <f>Clef_répartition[[#This Row],[Code association]]&amp;"_"&amp;Clef_répartition[[#This Row],[Nom association]]</f>
        <v>ASIME_Association scolaire intercommunale de Morges et environs</v>
      </c>
      <c r="E13953">
        <f>COUNTIFS(D$2:D13953,Clef_répartition[[#This Row],[Code_Nom]],J$2:J13953,Clef_répartition[[#This Row],[Année]])</f>
        <v>10</v>
      </c>
      <c r="F13953">
        <f>IF(Clef_répartition[[#This Row],[Code_Nom]]=D13952,F13952-1,(COUNTIFS(Clef_répartition[Code_Nom],Clef_répartition[[#This Row],[Code_Nom]],Clef_répartition[Année],Clef_répartition[[#This Row],[Année]])))</f>
        <v>1</v>
      </c>
      <c r="G13953" t="str">
        <f>Clef_répartition[[#This Row],[Code_Nom]]&amp;"_"&amp;Clef_répartition[[#This Row],[Nombre]]&amp;"_"&amp;Clef_répartition[[#This Row],[Année]]</f>
        <v>ASIME_Association scolaire intercommunale de Morges et environs_10_2023</v>
      </c>
      <c r="H13953" s="63">
        <v>5654</v>
      </c>
      <c r="I13953" s="67" t="s">
        <v>295</v>
      </c>
      <c r="J13953" s="63">
        <v>2023</v>
      </c>
      <c r="K13953" s="64">
        <v>2.1700000000000001E-2</v>
      </c>
    </row>
    <row r="13954" spans="1:11" x14ac:dyDescent="0.25">
      <c r="A13954" s="66"/>
      <c r="B13954" t="s">
        <v>753</v>
      </c>
      <c r="C13954" t="s">
        <v>458</v>
      </c>
      <c r="D13954" t="str">
        <f>Clef_répartition[[#This Row],[Code association]]&amp;"_"&amp;Clef_répartition[[#This Row],[Nom association]]</f>
        <v>ASIOR_Association Scolaire Intercommunale d'Orbe et région</v>
      </c>
      <c r="E13954">
        <f>COUNTIFS(D$2:D13954,Clef_répartition[[#This Row],[Code_Nom]],J$2:J13954,Clef_répartition[[#This Row],[Année]])</f>
        <v>1</v>
      </c>
      <c r="F13954">
        <f>IF(Clef_répartition[[#This Row],[Code_Nom]]=D13953,F13953-1,(COUNTIFS(Clef_répartition[Code_Nom],Clef_répartition[[#This Row],[Code_Nom]],Clef_répartition[Année],Clef_répartition[[#This Row],[Année]])))</f>
        <v>10</v>
      </c>
      <c r="G13954" t="str">
        <f>Clef_répartition[[#This Row],[Code_Nom]]&amp;"_"&amp;Clef_répartition[[#This Row],[Nombre]]&amp;"_"&amp;Clef_répartition[[#This Row],[Année]]</f>
        <v>ASIOR_Association Scolaire Intercommunale d'Orbe et région_1_2023</v>
      </c>
      <c r="H13954" s="63">
        <v>5742</v>
      </c>
      <c r="I13954" s="67" t="s">
        <v>2</v>
      </c>
      <c r="J13954" s="63">
        <v>2023</v>
      </c>
      <c r="K13954" s="64">
        <v>3.6129249990296805E-2</v>
      </c>
    </row>
    <row r="13955" spans="1:11" x14ac:dyDescent="0.25">
      <c r="A13955" s="66"/>
      <c r="B13955" t="s">
        <v>753</v>
      </c>
      <c r="C13955" t="s">
        <v>458</v>
      </c>
      <c r="D13955" t="str">
        <f>Clef_répartition[[#This Row],[Code association]]&amp;"_"&amp;Clef_répartition[[#This Row],[Nom association]]</f>
        <v>ASIOR_Association Scolaire Intercommunale d'Orbe et région</v>
      </c>
      <c r="E13955">
        <f>COUNTIFS(D$2:D13955,Clef_répartition[[#This Row],[Code_Nom]],J$2:J13955,Clef_répartition[[#This Row],[Année]])</f>
        <v>2</v>
      </c>
      <c r="F13955">
        <f>IF(Clef_répartition[[#This Row],[Code_Nom]]=D13954,F13954-1,(COUNTIFS(Clef_répartition[Code_Nom],Clef_répartition[[#This Row],[Code_Nom]],Clef_répartition[Année],Clef_répartition[[#This Row],[Année]])))</f>
        <v>9</v>
      </c>
      <c r="G13955" t="str">
        <f>Clef_répartition[[#This Row],[Code_Nom]]&amp;"_"&amp;Clef_répartition[[#This Row],[Nombre]]&amp;"_"&amp;Clef_répartition[[#This Row],[Année]]</f>
        <v>ASIOR_Association Scolaire Intercommunale d'Orbe et région_2_2023</v>
      </c>
      <c r="H13955" s="18">
        <v>5743</v>
      </c>
      <c r="I13955" s="68" t="s">
        <v>6</v>
      </c>
      <c r="J13955" s="18">
        <v>2023</v>
      </c>
      <c r="K13955" s="65">
        <v>5.5198823916415035E-2</v>
      </c>
    </row>
    <row r="13956" spans="1:11" x14ac:dyDescent="0.25">
      <c r="A13956" s="66"/>
      <c r="B13956" t="s">
        <v>753</v>
      </c>
      <c r="C13956" t="s">
        <v>458</v>
      </c>
      <c r="D13956" t="str">
        <f>Clef_répartition[[#This Row],[Code association]]&amp;"_"&amp;Clef_répartition[[#This Row],[Nom association]]</f>
        <v>ASIOR_Association Scolaire Intercommunale d'Orbe et région</v>
      </c>
      <c r="E13956">
        <f>COUNTIFS(D$2:D13956,Clef_répartition[[#This Row],[Code_Nom]],J$2:J13956,Clef_répartition[[#This Row],[Année]])</f>
        <v>3</v>
      </c>
      <c r="F13956">
        <f>IF(Clef_répartition[[#This Row],[Code_Nom]]=D13955,F13955-1,(COUNTIFS(Clef_répartition[Code_Nom],Clef_répartition[[#This Row],[Code_Nom]],Clef_répartition[Année],Clef_répartition[[#This Row],[Année]])))</f>
        <v>8</v>
      </c>
      <c r="G13956" t="str">
        <f>Clef_répartition[[#This Row],[Code_Nom]]&amp;"_"&amp;Clef_répartition[[#This Row],[Nombre]]&amp;"_"&amp;Clef_répartition[[#This Row],[Année]]</f>
        <v>ASIOR_Association Scolaire Intercommunale d'Orbe et région_3_2023</v>
      </c>
      <c r="H13956" s="18">
        <v>5741</v>
      </c>
      <c r="I13956" s="68" t="s">
        <v>144</v>
      </c>
      <c r="J13956" s="18">
        <v>2023</v>
      </c>
      <c r="K13956" s="65">
        <v>2.0638728097282288E-2</v>
      </c>
    </row>
    <row r="13957" spans="1:11" x14ac:dyDescent="0.25">
      <c r="A13957" s="66"/>
      <c r="B13957" t="s">
        <v>753</v>
      </c>
      <c r="C13957" t="s">
        <v>458</v>
      </c>
      <c r="D13957" t="str">
        <f>Clef_répartition[[#This Row],[Code association]]&amp;"_"&amp;Clef_répartition[[#This Row],[Nom association]]</f>
        <v>ASIOR_Association Scolaire Intercommunale d'Orbe et région</v>
      </c>
      <c r="E13957">
        <f>COUNTIFS(D$2:D13957,Clef_répartition[[#This Row],[Code_Nom]],J$2:J13957,Clef_répartition[[#This Row],[Année]])</f>
        <v>4</v>
      </c>
      <c r="F13957">
        <f>IF(Clef_répartition[[#This Row],[Code_Nom]]=D13956,F13956-1,(COUNTIFS(Clef_répartition[Code_Nom],Clef_répartition[[#This Row],[Code_Nom]],Clef_répartition[Année],Clef_répartition[[#This Row],[Année]])))</f>
        <v>7</v>
      </c>
      <c r="G13957" t="str">
        <f>Clef_répartition[[#This Row],[Code_Nom]]&amp;"_"&amp;Clef_répartition[[#This Row],[Nombre]]&amp;"_"&amp;Clef_répartition[[#This Row],[Année]]</f>
        <v>ASIOR_Association Scolaire Intercommunale d'Orbe et région_4_2023</v>
      </c>
      <c r="H13957" s="63">
        <v>5750</v>
      </c>
      <c r="I13957" s="67" t="s">
        <v>158</v>
      </c>
      <c r="J13957" s="63">
        <v>2023</v>
      </c>
      <c r="K13957" s="64">
        <v>1.4347678228145809E-2</v>
      </c>
    </row>
    <row r="13958" spans="1:11" x14ac:dyDescent="0.25">
      <c r="A13958" s="66"/>
      <c r="B13958" t="s">
        <v>753</v>
      </c>
      <c r="C13958" t="s">
        <v>458</v>
      </c>
      <c r="D13958" t="str">
        <f>Clef_répartition[[#This Row],[Code association]]&amp;"_"&amp;Clef_répartition[[#This Row],[Nom association]]</f>
        <v>ASIOR_Association Scolaire Intercommunale d'Orbe et région</v>
      </c>
      <c r="E13958">
        <f>COUNTIFS(D$2:D13958,Clef_répartition[[#This Row],[Code_Nom]],J$2:J13958,Clef_répartition[[#This Row],[Année]])</f>
        <v>5</v>
      </c>
      <c r="F13958">
        <f>IF(Clef_répartition[[#This Row],[Code_Nom]]=D13957,F13957-1,(COUNTIFS(Clef_répartition[Code_Nom],Clef_répartition[[#This Row],[Code_Nom]],Clef_répartition[Année],Clef_répartition[[#This Row],[Année]])))</f>
        <v>6</v>
      </c>
      <c r="G13958" t="str">
        <f>Clef_répartition[[#This Row],[Code_Nom]]&amp;"_"&amp;Clef_répartition[[#This Row],[Nombre]]&amp;"_"&amp;Clef_répartition[[#This Row],[Année]]</f>
        <v>ASIOR_Association Scolaire Intercommunale d'Orbe et région_5_2023</v>
      </c>
      <c r="H13958" s="18">
        <v>5755</v>
      </c>
      <c r="I13958" s="68" t="s">
        <v>160</v>
      </c>
      <c r="J13958" s="18">
        <v>2023</v>
      </c>
      <c r="K13958" s="65">
        <v>3.822130609758019E-2</v>
      </c>
    </row>
    <row r="13959" spans="1:11" x14ac:dyDescent="0.25">
      <c r="A13959" s="66"/>
      <c r="B13959" t="s">
        <v>753</v>
      </c>
      <c r="C13959" t="s">
        <v>458</v>
      </c>
      <c r="D13959" t="str">
        <f>Clef_répartition[[#This Row],[Code association]]&amp;"_"&amp;Clef_répartition[[#This Row],[Nom association]]</f>
        <v>ASIOR_Association Scolaire Intercommunale d'Orbe et région</v>
      </c>
      <c r="E13959">
        <f>COUNTIFS(D$2:D13959,Clef_répartition[[#This Row],[Code_Nom]],J$2:J13959,Clef_répartition[[#This Row],[Année]])</f>
        <v>6</v>
      </c>
      <c r="F13959">
        <f>IF(Clef_répartition[[#This Row],[Code_Nom]]=D13958,F13958-1,(COUNTIFS(Clef_répartition[Code_Nom],Clef_répartition[[#This Row],[Code_Nom]],Clef_répartition[Année],Clef_répartition[[#This Row],[Année]])))</f>
        <v>5</v>
      </c>
      <c r="G13959" t="str">
        <f>Clef_répartition[[#This Row],[Code_Nom]]&amp;"_"&amp;Clef_répartition[[#This Row],[Nombre]]&amp;"_"&amp;Clef_répartition[[#This Row],[Année]]</f>
        <v>ASIOR_Association Scolaire Intercommunale d'Orbe et région_6_2023</v>
      </c>
      <c r="H13959" s="63">
        <v>5756</v>
      </c>
      <c r="I13959" s="67" t="s">
        <v>185</v>
      </c>
      <c r="J13959" s="63">
        <v>2023</v>
      </c>
      <c r="K13959" s="64">
        <v>4.4740781133907698E-2</v>
      </c>
    </row>
    <row r="13960" spans="1:11" x14ac:dyDescent="0.25">
      <c r="A13960" s="66"/>
      <c r="B13960" t="s">
        <v>753</v>
      </c>
      <c r="C13960" t="s">
        <v>458</v>
      </c>
      <c r="D13960" t="str">
        <f>Clef_répartition[[#This Row],[Code association]]&amp;"_"&amp;Clef_répartition[[#This Row],[Nom association]]</f>
        <v>ASIOR_Association Scolaire Intercommunale d'Orbe et région</v>
      </c>
      <c r="E13960">
        <f>COUNTIFS(D$2:D13960,Clef_répartition[[#This Row],[Code_Nom]],J$2:J13960,Clef_répartition[[#This Row],[Année]])</f>
        <v>7</v>
      </c>
      <c r="F13960">
        <f>IF(Clef_répartition[[#This Row],[Code_Nom]]=D13959,F13959-1,(COUNTIFS(Clef_répartition[Code_Nom],Clef_répartition[[#This Row],[Code_Nom]],Clef_répartition[Année],Clef_répartition[[#This Row],[Année]])))</f>
        <v>4</v>
      </c>
      <c r="G13960" t="str">
        <f>Clef_répartition[[#This Row],[Code_Nom]]&amp;"_"&amp;Clef_répartition[[#This Row],[Nombre]]&amp;"_"&amp;Clef_répartition[[#This Row],[Année]]</f>
        <v>ASIOR_Association Scolaire Intercommunale d'Orbe et région_7_2023</v>
      </c>
      <c r="H13960" s="18">
        <v>5757</v>
      </c>
      <c r="I13960" s="68" t="s">
        <v>201</v>
      </c>
      <c r="J13960" s="18">
        <v>2023</v>
      </c>
      <c r="K13960" s="65">
        <v>0.68259025181828881</v>
      </c>
    </row>
    <row r="13961" spans="1:11" x14ac:dyDescent="0.25">
      <c r="A13961" s="66"/>
      <c r="B13961" t="s">
        <v>753</v>
      </c>
      <c r="C13961" t="s">
        <v>458</v>
      </c>
      <c r="D13961" t="str">
        <f>Clef_répartition[[#This Row],[Code association]]&amp;"_"&amp;Clef_répartition[[#This Row],[Nom association]]</f>
        <v>ASIOR_Association Scolaire Intercommunale d'Orbe et région</v>
      </c>
      <c r="E13961">
        <f>COUNTIFS(D$2:D13961,Clef_répartition[[#This Row],[Code_Nom]],J$2:J13961,Clef_répartition[[#This Row],[Année]])</f>
        <v>8</v>
      </c>
      <c r="F13961">
        <f>IF(Clef_répartition[[#This Row],[Code_Nom]]=D13960,F13960-1,(COUNTIFS(Clef_répartition[Code_Nom],Clef_répartition[[#This Row],[Code_Nom]],Clef_répartition[Année],Clef_répartition[[#This Row],[Année]])))</f>
        <v>3</v>
      </c>
      <c r="G13961" t="str">
        <f>Clef_répartition[[#This Row],[Code_Nom]]&amp;"_"&amp;Clef_répartition[[#This Row],[Nombre]]&amp;"_"&amp;Clef_répartition[[#This Row],[Année]]</f>
        <v>ASIOR_Association Scolaire Intercommunale d'Orbe et région_8_2023</v>
      </c>
      <c r="H13961" s="63">
        <v>5760</v>
      </c>
      <c r="I13961" s="67" t="s">
        <v>227</v>
      </c>
      <c r="J13961" s="63">
        <v>2023</v>
      </c>
      <c r="K13961" s="64">
        <v>3.9325240371010539E-2</v>
      </c>
    </row>
    <row r="13962" spans="1:11" x14ac:dyDescent="0.25">
      <c r="A13962" s="66"/>
      <c r="B13962" t="s">
        <v>753</v>
      </c>
      <c r="C13962" t="s">
        <v>458</v>
      </c>
      <c r="D13962" t="str">
        <f>Clef_répartition[[#This Row],[Code association]]&amp;"_"&amp;Clef_répartition[[#This Row],[Nom association]]</f>
        <v>ASIOR_Association Scolaire Intercommunale d'Orbe et région</v>
      </c>
      <c r="E13962">
        <f>COUNTIFS(D$2:D13962,Clef_répartition[[#This Row],[Code_Nom]],J$2:J13962,Clef_répartition[[#This Row],[Année]])</f>
        <v>9</v>
      </c>
      <c r="F13962">
        <f>IF(Clef_répartition[[#This Row],[Code_Nom]]=D13961,F13961-1,(COUNTIFS(Clef_répartition[Code_Nom],Clef_répartition[[#This Row],[Code_Nom]],Clef_répartition[Année],Clef_répartition[[#This Row],[Année]])))</f>
        <v>2</v>
      </c>
      <c r="G13962" t="str">
        <f>Clef_répartition[[#This Row],[Code_Nom]]&amp;"_"&amp;Clef_répartition[[#This Row],[Nombre]]&amp;"_"&amp;Clef_répartition[[#This Row],[Année]]</f>
        <v>ASIOR_Association Scolaire Intercommunale d'Orbe et région_9_2023</v>
      </c>
      <c r="H13962" s="18">
        <v>5762</v>
      </c>
      <c r="I13962" s="68" t="s">
        <v>253</v>
      </c>
      <c r="J13962" s="18">
        <v>2023</v>
      </c>
      <c r="K13962" s="65">
        <v>1.2408373812453709E-2</v>
      </c>
    </row>
    <row r="13963" spans="1:11" x14ac:dyDescent="0.25">
      <c r="A13963" s="66"/>
      <c r="B13963" t="s">
        <v>753</v>
      </c>
      <c r="C13963" t="s">
        <v>458</v>
      </c>
      <c r="D13963" t="str">
        <f>Clef_répartition[[#This Row],[Code association]]&amp;"_"&amp;Clef_répartition[[#This Row],[Nom association]]</f>
        <v>ASIOR_Association Scolaire Intercommunale d'Orbe et région</v>
      </c>
      <c r="E13963">
        <f>COUNTIFS(D$2:D13963,Clef_répartition[[#This Row],[Code_Nom]],J$2:J13963,Clef_répartition[[#This Row],[Année]])</f>
        <v>10</v>
      </c>
      <c r="F13963">
        <f>IF(Clef_répartition[[#This Row],[Code_Nom]]=D13962,F13962-1,(COUNTIFS(Clef_répartition[Code_Nom],Clef_répartition[[#This Row],[Code_Nom]],Clef_répartition[Année],Clef_répartition[[#This Row],[Année]])))</f>
        <v>1</v>
      </c>
      <c r="G13963" t="str">
        <f>Clef_répartition[[#This Row],[Code_Nom]]&amp;"_"&amp;Clef_répartition[[#This Row],[Nombre]]&amp;"_"&amp;Clef_répartition[[#This Row],[Année]]</f>
        <v>ASIOR_Association Scolaire Intercommunale d'Orbe et région_10_2023</v>
      </c>
      <c r="H13963" s="63">
        <v>5763</v>
      </c>
      <c r="I13963" s="67" t="s">
        <v>272</v>
      </c>
      <c r="J13963" s="63">
        <v>2023</v>
      </c>
      <c r="K13963" s="64">
        <v>5.6399566534619153E-2</v>
      </c>
    </row>
    <row r="13964" spans="1:11" x14ac:dyDescent="0.25">
      <c r="A13964" s="66"/>
      <c r="B13964" t="s">
        <v>664</v>
      </c>
      <c r="C13964" t="s">
        <v>665</v>
      </c>
      <c r="D13964" t="str">
        <f>Clef_répartition[[#This Row],[Code association]]&amp;"_"&amp;Clef_répartition[[#This Row],[Nom association]]</f>
        <v>ASIPE Payerne_Association scolaire intercommunale de Payerne et environs</v>
      </c>
      <c r="E13964">
        <f>COUNTIFS(D$2:D13964,Clef_répartition[[#This Row],[Code_Nom]],J$2:J13964,Clef_répartition[[#This Row],[Année]])</f>
        <v>1</v>
      </c>
      <c r="F13964">
        <f>IF(Clef_répartition[[#This Row],[Code_Nom]]=D13963,F13963-1,(COUNTIFS(Clef_répartition[Code_Nom],Clef_répartition[[#This Row],[Code_Nom]],Clef_répartition[Année],Clef_répartition[[#This Row],[Année]])))</f>
        <v>6</v>
      </c>
      <c r="G13964" t="str">
        <f>Clef_répartition[[#This Row],[Code_Nom]]&amp;"_"&amp;Clef_répartition[[#This Row],[Nombre]]&amp;"_"&amp;Clef_répartition[[#This Row],[Année]]</f>
        <v>ASIPE Payerne_Association scolaire intercommunale de Payerne et environs_1_2023</v>
      </c>
      <c r="H13964" s="18">
        <v>5813</v>
      </c>
      <c r="I13964" s="68" t="s">
        <v>65</v>
      </c>
      <c r="J13964" s="18">
        <v>2023</v>
      </c>
      <c r="K13964" s="65">
        <v>3.2199999999999999E-2</v>
      </c>
    </row>
    <row r="13965" spans="1:11" x14ac:dyDescent="0.25">
      <c r="A13965" s="66"/>
      <c r="B13965" t="s">
        <v>664</v>
      </c>
      <c r="C13965" t="s">
        <v>665</v>
      </c>
      <c r="D13965" t="str">
        <f>Clef_répartition[[#This Row],[Code association]]&amp;"_"&amp;Clef_répartition[[#This Row],[Nom association]]</f>
        <v>ASIPE Payerne_Association scolaire intercommunale de Payerne et environs</v>
      </c>
      <c r="E13965">
        <f>COUNTIFS(D$2:D13965,Clef_répartition[[#This Row],[Code_Nom]],J$2:J13965,Clef_répartition[[#This Row],[Année]])</f>
        <v>2</v>
      </c>
      <c r="F13965">
        <f>IF(Clef_répartition[[#This Row],[Code_Nom]]=D13964,F13964-1,(COUNTIFS(Clef_répartition[Code_Nom],Clef_répartition[[#This Row],[Code_Nom]],Clef_répartition[Année],Clef_répartition[[#This Row],[Année]])))</f>
        <v>5</v>
      </c>
      <c r="G13965" t="str">
        <f>Clef_répartition[[#This Row],[Code_Nom]]&amp;"_"&amp;Clef_répartition[[#This Row],[Nombre]]&amp;"_"&amp;Clef_répartition[[#This Row],[Année]]</f>
        <v>ASIPE Payerne_Association scolaire intercommunale de Payerne et environs_2_2023</v>
      </c>
      <c r="H13965" s="63">
        <v>5816</v>
      </c>
      <c r="I13965" s="67" t="s">
        <v>76</v>
      </c>
      <c r="J13965" s="63">
        <v>2023</v>
      </c>
      <c r="K13965" s="64">
        <v>0.18240000000000001</v>
      </c>
    </row>
    <row r="13966" spans="1:11" x14ac:dyDescent="0.25">
      <c r="A13966" s="66"/>
      <c r="B13966" t="s">
        <v>664</v>
      </c>
      <c r="C13966" t="s">
        <v>665</v>
      </c>
      <c r="D13966" t="str">
        <f>Clef_répartition[[#This Row],[Code association]]&amp;"_"&amp;Clef_répartition[[#This Row],[Nom association]]</f>
        <v>ASIPE Payerne_Association scolaire intercommunale de Payerne et environs</v>
      </c>
      <c r="E13966">
        <f>COUNTIFS(D$2:D13966,Clef_répartition[[#This Row],[Code_Nom]],J$2:J13966,Clef_répartition[[#This Row],[Année]])</f>
        <v>3</v>
      </c>
      <c r="F13966">
        <f>IF(Clef_répartition[[#This Row],[Code_Nom]]=D13965,F13965-1,(COUNTIFS(Clef_répartition[Code_Nom],Clef_répartition[[#This Row],[Code_Nom]],Clef_répartition[Année],Clef_répartition[[#This Row],[Année]])))</f>
        <v>4</v>
      </c>
      <c r="G13966" t="str">
        <f>Clef_répartition[[#This Row],[Code_Nom]]&amp;"_"&amp;Clef_répartition[[#This Row],[Nombre]]&amp;"_"&amp;Clef_répartition[[#This Row],[Année]]</f>
        <v>ASIPE Payerne_Association scolaire intercommunale de Payerne et environs_3_2023</v>
      </c>
      <c r="H13966" s="18">
        <v>5817</v>
      </c>
      <c r="I13966" s="68" t="s">
        <v>130</v>
      </c>
      <c r="J13966" s="18">
        <v>2023</v>
      </c>
      <c r="K13966" s="65">
        <v>6.2600000000000003E-2</v>
      </c>
    </row>
    <row r="13967" spans="1:11" x14ac:dyDescent="0.25">
      <c r="A13967" s="66"/>
      <c r="B13967" t="s">
        <v>664</v>
      </c>
      <c r="C13967" t="s">
        <v>665</v>
      </c>
      <c r="D13967" t="str">
        <f>Clef_répartition[[#This Row],[Code association]]&amp;"_"&amp;Clef_répartition[[#This Row],[Nom association]]</f>
        <v>ASIPE Payerne_Association scolaire intercommunale de Payerne et environs</v>
      </c>
      <c r="E13967">
        <f>COUNTIFS(D$2:D13967,Clef_répartition[[#This Row],[Code_Nom]],J$2:J13967,Clef_répartition[[#This Row],[Année]])</f>
        <v>4</v>
      </c>
      <c r="F13967">
        <f>IF(Clef_répartition[[#This Row],[Code_Nom]]=D13966,F13966-1,(COUNTIFS(Clef_répartition[Code_Nom],Clef_répartition[[#This Row],[Code_Nom]],Clef_répartition[Année],Clef_répartition[[#This Row],[Année]])))</f>
        <v>3</v>
      </c>
      <c r="G13967" t="str">
        <f>Clef_répartition[[#This Row],[Code_Nom]]&amp;"_"&amp;Clef_répartition[[#This Row],[Nombre]]&amp;"_"&amp;Clef_répartition[[#This Row],[Année]]</f>
        <v>ASIPE Payerne_Association scolaire intercommunale de Payerne et environs_4_2023</v>
      </c>
      <c r="H13967" s="63">
        <v>5821</v>
      </c>
      <c r="I13967" s="67" t="s">
        <v>177</v>
      </c>
      <c r="J13967" s="63">
        <v>2023</v>
      </c>
      <c r="K13967" s="64">
        <v>2.5399999999999999E-2</v>
      </c>
    </row>
    <row r="13968" spans="1:11" x14ac:dyDescent="0.25">
      <c r="A13968" s="66"/>
      <c r="B13968" t="s">
        <v>664</v>
      </c>
      <c r="C13968" t="s">
        <v>665</v>
      </c>
      <c r="D13968" t="str">
        <f>Clef_répartition[[#This Row],[Code association]]&amp;"_"&amp;Clef_répartition[[#This Row],[Nom association]]</f>
        <v>ASIPE Payerne_Association scolaire intercommunale de Payerne et environs</v>
      </c>
      <c r="E13968">
        <f>COUNTIFS(D$2:D13968,Clef_répartition[[#This Row],[Code_Nom]],J$2:J13968,Clef_répartition[[#This Row],[Année]])</f>
        <v>5</v>
      </c>
      <c r="F13968">
        <f>IF(Clef_répartition[[#This Row],[Code_Nom]]=D13967,F13967-1,(COUNTIFS(Clef_répartition[Code_Nom],Clef_répartition[[#This Row],[Code_Nom]],Clef_répartition[Année],Clef_répartition[[#This Row],[Année]])))</f>
        <v>2</v>
      </c>
      <c r="G13968" t="str">
        <f>Clef_répartition[[#This Row],[Code_Nom]]&amp;"_"&amp;Clef_répartition[[#This Row],[Nombre]]&amp;"_"&amp;Clef_répartition[[#This Row],[Année]]</f>
        <v>ASIPE Payerne_Association scolaire intercommunale de Payerne et environs_5_2023</v>
      </c>
      <c r="H13968" s="18">
        <v>5822</v>
      </c>
      <c r="I13968" s="68" t="s">
        <v>211</v>
      </c>
      <c r="J13968" s="18">
        <v>2023</v>
      </c>
      <c r="K13968" s="65">
        <v>0.67769999999999997</v>
      </c>
    </row>
    <row r="13969" spans="1:11" x14ac:dyDescent="0.25">
      <c r="A13969" s="66"/>
      <c r="B13969" t="s">
        <v>664</v>
      </c>
      <c r="C13969" t="s">
        <v>665</v>
      </c>
      <c r="D13969" t="str">
        <f>Clef_répartition[[#This Row],[Code association]]&amp;"_"&amp;Clef_répartition[[#This Row],[Nom association]]</f>
        <v>ASIPE Payerne_Association scolaire intercommunale de Payerne et environs</v>
      </c>
      <c r="E13969">
        <f>COUNTIFS(D$2:D13969,Clef_répartition[[#This Row],[Code_Nom]],J$2:J13969,Clef_répartition[[#This Row],[Année]])</f>
        <v>6</v>
      </c>
      <c r="F13969">
        <f>IF(Clef_répartition[[#This Row],[Code_Nom]]=D13968,F13968-1,(COUNTIFS(Clef_répartition[Code_Nom],Clef_répartition[[#This Row],[Code_Nom]],Clef_répartition[Année],Clef_répartition[[#This Row],[Année]])))</f>
        <v>1</v>
      </c>
      <c r="G13969" t="str">
        <f>Clef_répartition[[#This Row],[Code_Nom]]&amp;"_"&amp;Clef_répartition[[#This Row],[Nombre]]&amp;"_"&amp;Clef_répartition[[#This Row],[Année]]</f>
        <v>ASIPE Payerne_Association scolaire intercommunale de Payerne et environs_6_2023</v>
      </c>
      <c r="H13969" s="63">
        <v>5827</v>
      </c>
      <c r="I13969" s="67" t="s">
        <v>266</v>
      </c>
      <c r="J13969" s="63">
        <v>2023</v>
      </c>
      <c r="K13969" s="64">
        <v>1.9699999999999999E-2</v>
      </c>
    </row>
    <row r="13970" spans="1:11" x14ac:dyDescent="0.25">
      <c r="A13970" s="66"/>
      <c r="B13970" t="s">
        <v>497</v>
      </c>
      <c r="C13970" t="s">
        <v>498</v>
      </c>
      <c r="D13970" t="str">
        <f>Clef_répartition[[#This Row],[Code association]]&amp;"_"&amp;Clef_répartition[[#This Row],[Nom association]]</f>
        <v>ASIPE PdE_Association scolaire intercommunale du Pays-d'Enhaut</v>
      </c>
      <c r="E13970">
        <f>COUNTIFS(D$2:D13970,Clef_répartition[[#This Row],[Code_Nom]],J$2:J13970,Clef_répartition[[#This Row],[Année]])</f>
        <v>1</v>
      </c>
      <c r="F13970">
        <f>IF(Clef_répartition[[#This Row],[Code_Nom]]=D13969,F13969-1,(COUNTIFS(Clef_répartition[Code_Nom],Clef_répartition[[#This Row],[Code_Nom]],Clef_répartition[Année],Clef_répartition[[#This Row],[Année]])))</f>
        <v>3</v>
      </c>
      <c r="G13970" t="str">
        <f>Clef_répartition[[#This Row],[Code_Nom]]&amp;"_"&amp;Clef_répartition[[#This Row],[Nombre]]&amp;"_"&amp;Clef_répartition[[#This Row],[Année]]</f>
        <v>ASIPE PdE_Association scolaire intercommunale du Pays-d'Enhaut_1_2023</v>
      </c>
      <c r="H13970" s="18">
        <v>5841</v>
      </c>
      <c r="I13970" s="68" t="s">
        <v>51</v>
      </c>
      <c r="J13970" s="18">
        <v>2023</v>
      </c>
      <c r="K13970" s="65">
        <v>0.7319</v>
      </c>
    </row>
    <row r="13971" spans="1:11" x14ac:dyDescent="0.25">
      <c r="A13971" s="66"/>
      <c r="B13971" t="s">
        <v>497</v>
      </c>
      <c r="C13971" t="s">
        <v>498</v>
      </c>
      <c r="D13971" t="str">
        <f>Clef_répartition[[#This Row],[Code association]]&amp;"_"&amp;Clef_répartition[[#This Row],[Nom association]]</f>
        <v>ASIPE PdE_Association scolaire intercommunale du Pays-d'Enhaut</v>
      </c>
      <c r="E13971">
        <f>COUNTIFS(D$2:D13971,Clef_répartition[[#This Row],[Code_Nom]],J$2:J13971,Clef_répartition[[#This Row],[Année]])</f>
        <v>2</v>
      </c>
      <c r="F13971">
        <f>IF(Clef_répartition[[#This Row],[Code_Nom]]=D13970,F13970-1,(COUNTIFS(Clef_répartition[Code_Nom],Clef_répartition[[#This Row],[Code_Nom]],Clef_répartition[Année],Clef_répartition[[#This Row],[Année]])))</f>
        <v>2</v>
      </c>
      <c r="G13971" t="str">
        <f>Clef_répartition[[#This Row],[Code_Nom]]&amp;"_"&amp;Clef_répartition[[#This Row],[Nombre]]&amp;"_"&amp;Clef_répartition[[#This Row],[Année]]</f>
        <v>ASIPE PdE_Association scolaire intercommunale du Pays-d'Enhaut_2_2023</v>
      </c>
      <c r="H13971" s="63">
        <v>5842</v>
      </c>
      <c r="I13971" s="67" t="s">
        <v>238</v>
      </c>
      <c r="J13971" s="63">
        <v>2023</v>
      </c>
      <c r="K13971" s="64">
        <v>0.1147</v>
      </c>
    </row>
    <row r="13972" spans="1:11" x14ac:dyDescent="0.25">
      <c r="A13972" s="66"/>
      <c r="B13972" t="s">
        <v>497</v>
      </c>
      <c r="C13972" t="s">
        <v>498</v>
      </c>
      <c r="D13972" t="str">
        <f>Clef_répartition[[#This Row],[Code association]]&amp;"_"&amp;Clef_répartition[[#This Row],[Nom association]]</f>
        <v>ASIPE PdE_Association scolaire intercommunale du Pays-d'Enhaut</v>
      </c>
      <c r="E13972">
        <f>COUNTIFS(D$2:D13972,Clef_répartition[[#This Row],[Code_Nom]],J$2:J13972,Clef_répartition[[#This Row],[Année]])</f>
        <v>3</v>
      </c>
      <c r="F13972">
        <f>IF(Clef_répartition[[#This Row],[Code_Nom]]=D13971,F13971-1,(COUNTIFS(Clef_répartition[Code_Nom],Clef_répartition[[#This Row],[Code_Nom]],Clef_répartition[Année],Clef_répartition[[#This Row],[Année]])))</f>
        <v>1</v>
      </c>
      <c r="G13972" t="str">
        <f>Clef_répartition[[#This Row],[Code_Nom]]&amp;"_"&amp;Clef_répartition[[#This Row],[Nombre]]&amp;"_"&amp;Clef_répartition[[#This Row],[Année]]</f>
        <v>ASIPE PdE_Association scolaire intercommunale du Pays-d'Enhaut_3_2023</v>
      </c>
      <c r="H13972" s="18">
        <v>5843</v>
      </c>
      <c r="I13972" s="68" t="s">
        <v>239</v>
      </c>
      <c r="J13972" s="18">
        <v>2023</v>
      </c>
      <c r="K13972" s="65">
        <v>0.15340000000000001</v>
      </c>
    </row>
    <row r="13973" spans="1:11" x14ac:dyDescent="0.25">
      <c r="A13973" s="66"/>
      <c r="B13973" t="s">
        <v>602</v>
      </c>
      <c r="C13973" t="s">
        <v>603</v>
      </c>
      <c r="D13973" t="str">
        <f>Clef_répartition[[#This Row],[Code association]]&amp;"_"&amp;Clef_répartition[[#This Row],[Nom association]]</f>
        <v>ASIRE_Association scolaire intercommunale de la région d'Echallens</v>
      </c>
      <c r="E13973">
        <f>COUNTIFS(D$2:D13973,Clef_répartition[[#This Row],[Code_Nom]],J$2:J13973,Clef_répartition[[#This Row],[Année]])</f>
        <v>1</v>
      </c>
      <c r="F13973">
        <f>IF(Clef_répartition[[#This Row],[Code_Nom]]=D13972,F13972-1,(COUNTIFS(Clef_répartition[Code_Nom],Clef_répartition[[#This Row],[Code_Nom]],Clef_répartition[Année],Clef_répartition[[#This Row],[Année]])))</f>
        <v>26</v>
      </c>
      <c r="G13973" t="str">
        <f>Clef_répartition[[#This Row],[Code_Nom]]&amp;"_"&amp;Clef_répartition[[#This Row],[Nombre]]&amp;"_"&amp;Clef_répartition[[#This Row],[Année]]</f>
        <v>ASIRE_Association scolaire intercommunale de la région d'Echallens_1_2023</v>
      </c>
      <c r="H13973" s="18">
        <v>5511</v>
      </c>
      <c r="I13973" s="68" t="s">
        <v>8</v>
      </c>
      <c r="J13973" s="18">
        <v>2023</v>
      </c>
      <c r="K13973" s="65">
        <v>5.6500000000000002E-2</v>
      </c>
    </row>
    <row r="13974" spans="1:11" x14ac:dyDescent="0.25">
      <c r="A13974" s="66"/>
      <c r="B13974" t="s">
        <v>602</v>
      </c>
      <c r="C13974" t="s">
        <v>603</v>
      </c>
      <c r="D13974" t="str">
        <f>Clef_répartition[[#This Row],[Code association]]&amp;"_"&amp;Clef_répartition[[#This Row],[Nom association]]</f>
        <v>ASIRE_Association scolaire intercommunale de la région d'Echallens</v>
      </c>
      <c r="E13974">
        <f>COUNTIFS(D$2:D13974,Clef_répartition[[#This Row],[Code_Nom]],J$2:J13974,Clef_répartition[[#This Row],[Année]])</f>
        <v>2</v>
      </c>
      <c r="F13974">
        <f>IF(Clef_répartition[[#This Row],[Code_Nom]]=D13973,F13973-1,(COUNTIFS(Clef_répartition[Code_Nom],Clef_répartition[[#This Row],[Code_Nom]],Clef_répartition[Année],Clef_répartition[[#This Row],[Année]])))</f>
        <v>25</v>
      </c>
      <c r="G13974" t="str">
        <f>Clef_répartition[[#This Row],[Code_Nom]]&amp;"_"&amp;Clef_répartition[[#This Row],[Nombre]]&amp;"_"&amp;Clef_répartition[[#This Row],[Année]]</f>
        <v>ASIRE_Association scolaire intercommunale de la région d'Echallens_2_2023</v>
      </c>
      <c r="H13974" s="63">
        <v>5512</v>
      </c>
      <c r="I13974" s="67" t="s">
        <v>19</v>
      </c>
      <c r="J13974" s="63">
        <v>2023</v>
      </c>
      <c r="K13974" s="64">
        <v>4.5999999999999999E-2</v>
      </c>
    </row>
    <row r="13975" spans="1:11" x14ac:dyDescent="0.25">
      <c r="A13975" s="66"/>
      <c r="B13975" t="s">
        <v>602</v>
      </c>
      <c r="C13975" t="s">
        <v>603</v>
      </c>
      <c r="D13975" t="str">
        <f>Clef_répartition[[#This Row],[Code association]]&amp;"_"&amp;Clef_répartition[[#This Row],[Nom association]]</f>
        <v>ASIRE_Association scolaire intercommunale de la région d'Echallens</v>
      </c>
      <c r="E13975">
        <f>COUNTIFS(D$2:D13975,Clef_répartition[[#This Row],[Code_Nom]],J$2:J13975,Clef_répartition[[#This Row],[Année]])</f>
        <v>3</v>
      </c>
      <c r="F13975">
        <f>IF(Clef_répartition[[#This Row],[Code_Nom]]=D13974,F13974-1,(COUNTIFS(Clef_répartition[Code_Nom],Clef_répartition[[#This Row],[Code_Nom]],Clef_répartition[Année],Clef_répartition[[#This Row],[Année]])))</f>
        <v>24</v>
      </c>
      <c r="G13975" t="str">
        <f>Clef_répartition[[#This Row],[Code_Nom]]&amp;"_"&amp;Clef_répartition[[#This Row],[Nombre]]&amp;"_"&amp;Clef_répartition[[#This Row],[Année]]</f>
        <v>ASIRE_Association scolaire intercommunale de la région d'Echallens_3_2023</v>
      </c>
      <c r="H13975" s="63">
        <v>5471</v>
      </c>
      <c r="I13975" s="67" t="s">
        <v>21</v>
      </c>
      <c r="J13975" s="63">
        <v>2023</v>
      </c>
      <c r="K13975" s="64">
        <v>2.1999999999999999E-2</v>
      </c>
    </row>
    <row r="13976" spans="1:11" x14ac:dyDescent="0.25">
      <c r="A13976" s="66"/>
      <c r="B13976" t="s">
        <v>602</v>
      </c>
      <c r="C13976" t="s">
        <v>603</v>
      </c>
      <c r="D13976" t="str">
        <f>Clef_répartition[[#This Row],[Code association]]&amp;"_"&amp;Clef_répartition[[#This Row],[Nom association]]</f>
        <v>ASIRE_Association scolaire intercommunale de la région d'Echallens</v>
      </c>
      <c r="E13976">
        <f>COUNTIFS(D$2:D13976,Clef_répartition[[#This Row],[Code_Nom]],J$2:J13976,Clef_répartition[[#This Row],[Année]])</f>
        <v>4</v>
      </c>
      <c r="F13976">
        <f>IF(Clef_répartition[[#This Row],[Code_Nom]]=D13975,F13975-1,(COUNTIFS(Clef_répartition[Code_Nom],Clef_répartition[[#This Row],[Code_Nom]],Clef_répartition[Année],Clef_répartition[[#This Row],[Année]])))</f>
        <v>23</v>
      </c>
      <c r="G13976" t="str">
        <f>Clef_répartition[[#This Row],[Code_Nom]]&amp;"_"&amp;Clef_répartition[[#This Row],[Nombre]]&amp;"_"&amp;Clef_répartition[[#This Row],[Année]]</f>
        <v>ASIRE_Association scolaire intercommunale de la région d'Echallens_4_2023</v>
      </c>
      <c r="H13976" s="63">
        <v>5903</v>
      </c>
      <c r="I13976" s="67" t="s">
        <v>24</v>
      </c>
      <c r="J13976" s="63">
        <v>2023</v>
      </c>
      <c r="K13976" s="64">
        <v>8.3999999999999995E-3</v>
      </c>
    </row>
    <row r="13977" spans="1:11" x14ac:dyDescent="0.25">
      <c r="A13977" s="66"/>
      <c r="B13977" t="s">
        <v>602</v>
      </c>
      <c r="C13977" t="s">
        <v>603</v>
      </c>
      <c r="D13977" t="str">
        <f>Clef_répartition[[#This Row],[Code association]]&amp;"_"&amp;Clef_répartition[[#This Row],[Nom association]]</f>
        <v>ASIRE_Association scolaire intercommunale de la région d'Echallens</v>
      </c>
      <c r="E13977">
        <f>COUNTIFS(D$2:D13977,Clef_répartition[[#This Row],[Code_Nom]],J$2:J13977,Clef_répartition[[#This Row],[Année]])</f>
        <v>5</v>
      </c>
      <c r="F13977">
        <f>IF(Clef_répartition[[#This Row],[Code_Nom]]=D13976,F13976-1,(COUNTIFS(Clef_répartition[Code_Nom],Clef_répartition[[#This Row],[Code_Nom]],Clef_répartition[Année],Clef_répartition[[#This Row],[Année]])))</f>
        <v>22</v>
      </c>
      <c r="G13977" t="str">
        <f>Clef_répartition[[#This Row],[Code_Nom]]&amp;"_"&amp;Clef_répartition[[#This Row],[Nombre]]&amp;"_"&amp;Clef_répartition[[#This Row],[Année]]</f>
        <v>ASIRE_Association scolaire intercommunale de la région d'Echallens_5_2023</v>
      </c>
      <c r="H13977" s="18">
        <v>5514</v>
      </c>
      <c r="I13977" s="68" t="s">
        <v>30</v>
      </c>
      <c r="J13977" s="18">
        <v>2023</v>
      </c>
      <c r="K13977" s="65">
        <v>4.5900000000000003E-2</v>
      </c>
    </row>
    <row r="13978" spans="1:11" x14ac:dyDescent="0.25">
      <c r="A13978" s="66"/>
      <c r="B13978" t="s">
        <v>602</v>
      </c>
      <c r="C13978" t="s">
        <v>603</v>
      </c>
      <c r="D13978" t="str">
        <f>Clef_répartition[[#This Row],[Code association]]&amp;"_"&amp;Clef_répartition[[#This Row],[Nom association]]</f>
        <v>ASIRE_Association scolaire intercommunale de la région d'Echallens</v>
      </c>
      <c r="E13978">
        <f>COUNTIFS(D$2:D13978,Clef_répartition[[#This Row],[Code_Nom]],J$2:J13978,Clef_répartition[[#This Row],[Année]])</f>
        <v>6</v>
      </c>
      <c r="F13978">
        <f>IF(Clef_répartition[[#This Row],[Code_Nom]]=D13977,F13977-1,(COUNTIFS(Clef_répartition[Code_Nom],Clef_répartition[[#This Row],[Code_Nom]],Clef_répartition[Année],Clef_répartition[[#This Row],[Année]])))</f>
        <v>21</v>
      </c>
      <c r="G13978" t="str">
        <f>Clef_répartition[[#This Row],[Code_Nom]]&amp;"_"&amp;Clef_répartition[[#This Row],[Nombre]]&amp;"_"&amp;Clef_répartition[[#This Row],[Année]]</f>
        <v>ASIRE_Association scolaire intercommunale de la région d'Echallens_6_2023</v>
      </c>
      <c r="H13978" s="63">
        <v>5661</v>
      </c>
      <c r="I13978" s="67" t="s">
        <v>32</v>
      </c>
      <c r="J13978" s="63">
        <v>2023</v>
      </c>
      <c r="K13978" s="64">
        <v>1.2999999999999999E-2</v>
      </c>
    </row>
    <row r="13979" spans="1:11" x14ac:dyDescent="0.25">
      <c r="A13979" s="66"/>
      <c r="B13979" t="s">
        <v>602</v>
      </c>
      <c r="C13979" t="s">
        <v>603</v>
      </c>
      <c r="D13979" t="str">
        <f>Clef_répartition[[#This Row],[Code association]]&amp;"_"&amp;Clef_répartition[[#This Row],[Nom association]]</f>
        <v>ASIRE_Association scolaire intercommunale de la région d'Echallens</v>
      </c>
      <c r="E13979">
        <f>COUNTIFS(D$2:D13979,Clef_répartition[[#This Row],[Code_Nom]],J$2:J13979,Clef_répartition[[#This Row],[Année]])</f>
        <v>7</v>
      </c>
      <c r="F13979">
        <f>IF(Clef_répartition[[#This Row],[Code_Nom]]=D13978,F13978-1,(COUNTIFS(Clef_répartition[Code_Nom],Clef_répartition[[#This Row],[Code_Nom]],Clef_répartition[Année],Clef_répartition[[#This Row],[Année]])))</f>
        <v>20</v>
      </c>
      <c r="G13979" t="str">
        <f>Clef_répartition[[#This Row],[Code_Nom]]&amp;"_"&amp;Clef_répartition[[#This Row],[Nombre]]&amp;"_"&amp;Clef_répartition[[#This Row],[Année]]</f>
        <v>ASIRE_Association scolaire intercommunale de la région d'Echallens_7_2023</v>
      </c>
      <c r="H13979" s="18">
        <v>5913</v>
      </c>
      <c r="I13979" s="68" t="s">
        <v>96</v>
      </c>
      <c r="J13979" s="18">
        <v>2023</v>
      </c>
      <c r="K13979" s="65">
        <v>3.0599999999999999E-2</v>
      </c>
    </row>
    <row r="13980" spans="1:11" x14ac:dyDescent="0.25">
      <c r="A13980" s="66"/>
      <c r="B13980" t="s">
        <v>602</v>
      </c>
      <c r="C13980" t="s">
        <v>603</v>
      </c>
      <c r="D13980" t="str">
        <f>Clef_répartition[[#This Row],[Code association]]&amp;"_"&amp;Clef_répartition[[#This Row],[Nom association]]</f>
        <v>ASIRE_Association scolaire intercommunale de la région d'Echallens</v>
      </c>
      <c r="E13980">
        <f>COUNTIFS(D$2:D13980,Clef_répartition[[#This Row],[Code_Nom]],J$2:J13980,Clef_répartition[[#This Row],[Année]])</f>
        <v>8</v>
      </c>
      <c r="F13980">
        <f>IF(Clef_répartition[[#This Row],[Code_Nom]]=D13979,F13979-1,(COUNTIFS(Clef_répartition[Code_Nom],Clef_répartition[[#This Row],[Code_Nom]],Clef_répartition[Année],Clef_répartition[[#This Row],[Année]])))</f>
        <v>19</v>
      </c>
      <c r="G13980" t="str">
        <f>Clef_répartition[[#This Row],[Code_Nom]]&amp;"_"&amp;Clef_répartition[[#This Row],[Nombre]]&amp;"_"&amp;Clef_répartition[[#This Row],[Année]]</f>
        <v>ASIRE_Association scolaire intercommunale de la région d'Echallens_8_2023</v>
      </c>
      <c r="H13980" s="63">
        <v>5518</v>
      </c>
      <c r="I13980" s="67" t="s">
        <v>99</v>
      </c>
      <c r="J13980" s="63">
        <v>2023</v>
      </c>
      <c r="K13980" s="64">
        <v>0.1968</v>
      </c>
    </row>
    <row r="13981" spans="1:11" x14ac:dyDescent="0.25">
      <c r="A13981" s="66"/>
      <c r="B13981" t="s">
        <v>602</v>
      </c>
      <c r="C13981" t="s">
        <v>603</v>
      </c>
      <c r="D13981" t="str">
        <f>Clef_répartition[[#This Row],[Code association]]&amp;"_"&amp;Clef_répartition[[#This Row],[Nom association]]</f>
        <v>ASIRE_Association scolaire intercommunale de la région d'Echallens</v>
      </c>
      <c r="E13981">
        <f>COUNTIFS(D$2:D13981,Clef_répartition[[#This Row],[Code_Nom]],J$2:J13981,Clef_répartition[[#This Row],[Année]])</f>
        <v>9</v>
      </c>
      <c r="F13981">
        <f>IF(Clef_répartition[[#This Row],[Code_Nom]]=D13980,F13980-1,(COUNTIFS(Clef_répartition[Code_Nom],Clef_répartition[[#This Row],[Code_Nom]],Clef_répartition[Année],Clef_répartition[[#This Row],[Année]])))</f>
        <v>18</v>
      </c>
      <c r="G13981" t="str">
        <f>Clef_répartition[[#This Row],[Code_Nom]]&amp;"_"&amp;Clef_répartition[[#This Row],[Nombre]]&amp;"_"&amp;Clef_répartition[[#This Row],[Année]]</f>
        <v>ASIRE_Association scolaire intercommunale de la région d'Echallens_9_2023</v>
      </c>
      <c r="H13981" s="18">
        <v>5520</v>
      </c>
      <c r="I13981" s="68" t="s">
        <v>107</v>
      </c>
      <c r="J13981" s="18">
        <v>2023</v>
      </c>
      <c r="K13981" s="65">
        <v>3.6600000000000001E-2</v>
      </c>
    </row>
    <row r="13982" spans="1:11" x14ac:dyDescent="0.25">
      <c r="A13982" s="66"/>
      <c r="B13982" t="s">
        <v>602</v>
      </c>
      <c r="C13982" t="s">
        <v>603</v>
      </c>
      <c r="D13982" t="str">
        <f>Clef_répartition[[#This Row],[Code association]]&amp;"_"&amp;Clef_répartition[[#This Row],[Nom association]]</f>
        <v>ASIRE_Association scolaire intercommunale de la région d'Echallens</v>
      </c>
      <c r="E13982">
        <f>COUNTIFS(D$2:D13982,Clef_répartition[[#This Row],[Code_Nom]],J$2:J13982,Clef_répartition[[#This Row],[Année]])</f>
        <v>10</v>
      </c>
      <c r="F13982">
        <f>IF(Clef_répartition[[#This Row],[Code_Nom]]=D13981,F13981-1,(COUNTIFS(Clef_répartition[Code_Nom],Clef_répartition[[#This Row],[Code_Nom]],Clef_répartition[Année],Clef_répartition[[#This Row],[Année]])))</f>
        <v>17</v>
      </c>
      <c r="G13982" t="str">
        <f>Clef_répartition[[#This Row],[Code_Nom]]&amp;"_"&amp;Clef_répartition[[#This Row],[Nombre]]&amp;"_"&amp;Clef_répartition[[#This Row],[Année]]</f>
        <v>ASIRE_Association scolaire intercommunale de la région d'Echallens_10_2023</v>
      </c>
      <c r="H13982" s="63">
        <v>5521</v>
      </c>
      <c r="I13982" s="67" t="s">
        <v>108</v>
      </c>
      <c r="J13982" s="63">
        <v>2023</v>
      </c>
      <c r="K13982" s="64">
        <v>3.9100000000000003E-2</v>
      </c>
    </row>
    <row r="13983" spans="1:11" x14ac:dyDescent="0.25">
      <c r="A13983" s="66"/>
      <c r="B13983" t="s">
        <v>602</v>
      </c>
      <c r="C13983" t="s">
        <v>603</v>
      </c>
      <c r="D13983" t="str">
        <f>Clef_répartition[[#This Row],[Code association]]&amp;"_"&amp;Clef_répartition[[#This Row],[Nom association]]</f>
        <v>ASIRE_Association scolaire intercommunale de la région d'Echallens</v>
      </c>
      <c r="E13983">
        <f>COUNTIFS(D$2:D13983,Clef_répartition[[#This Row],[Code_Nom]],J$2:J13983,Clef_répartition[[#This Row],[Année]])</f>
        <v>11</v>
      </c>
      <c r="F13983">
        <f>IF(Clef_répartition[[#This Row],[Code_Nom]]=D13982,F13982-1,(COUNTIFS(Clef_répartition[Code_Nom],Clef_répartition[[#This Row],[Code_Nom]],Clef_répartition[Année],Clef_répartition[[#This Row],[Année]])))</f>
        <v>16</v>
      </c>
      <c r="G13983" t="str">
        <f>Clef_répartition[[#This Row],[Code_Nom]]&amp;"_"&amp;Clef_répartition[[#This Row],[Nombre]]&amp;"_"&amp;Clef_répartition[[#This Row],[Année]]</f>
        <v>ASIRE_Association scolaire intercommunale de la région d'Echallens_11_2023</v>
      </c>
      <c r="H13983" s="18">
        <v>5522</v>
      </c>
      <c r="I13983" s="68" t="s">
        <v>114</v>
      </c>
      <c r="J13983" s="18">
        <v>2023</v>
      </c>
      <c r="K13983" s="65">
        <v>2.4899999999999999E-2</v>
      </c>
    </row>
    <row r="13984" spans="1:11" x14ac:dyDescent="0.25">
      <c r="A13984" s="66"/>
      <c r="B13984" t="s">
        <v>602</v>
      </c>
      <c r="C13984" t="s">
        <v>603</v>
      </c>
      <c r="D13984" t="str">
        <f>Clef_répartition[[#This Row],[Code association]]&amp;"_"&amp;Clef_répartition[[#This Row],[Nom association]]</f>
        <v>ASIRE_Association scolaire intercommunale de la région d'Echallens</v>
      </c>
      <c r="E13984">
        <f>COUNTIFS(D$2:D13984,Clef_répartition[[#This Row],[Code_Nom]],J$2:J13984,Clef_répartition[[#This Row],[Année]])</f>
        <v>12</v>
      </c>
      <c r="F13984">
        <f>IF(Clef_répartition[[#This Row],[Code_Nom]]=D13983,F13983-1,(COUNTIFS(Clef_répartition[Code_Nom],Clef_répartition[[#This Row],[Code_Nom]],Clef_répartition[Année],Clef_répartition[[#This Row],[Année]])))</f>
        <v>15</v>
      </c>
      <c r="G13984" t="str">
        <f>Clef_répartition[[#This Row],[Code_Nom]]&amp;"_"&amp;Clef_répartition[[#This Row],[Nombre]]&amp;"_"&amp;Clef_répartition[[#This Row],[Année]]</f>
        <v>ASIRE_Association scolaire intercommunale de la région d'Echallens_12_2023</v>
      </c>
      <c r="H13984" s="18">
        <v>5541</v>
      </c>
      <c r="I13984" s="68" t="s">
        <v>128</v>
      </c>
      <c r="J13984" s="18">
        <v>2023</v>
      </c>
      <c r="K13984" s="65">
        <v>3.9800000000000002E-2</v>
      </c>
    </row>
    <row r="13985" spans="1:11" x14ac:dyDescent="0.25">
      <c r="A13985" s="66"/>
      <c r="B13985" t="s">
        <v>602</v>
      </c>
      <c r="C13985" t="s">
        <v>603</v>
      </c>
      <c r="D13985" t="str">
        <f>Clef_répartition[[#This Row],[Code association]]&amp;"_"&amp;Clef_répartition[[#This Row],[Nom association]]</f>
        <v>ASIRE_Association scolaire intercommunale de la région d'Echallens</v>
      </c>
      <c r="E13985">
        <f>COUNTIFS(D$2:D13985,Clef_répartition[[#This Row],[Code_Nom]],J$2:J13985,Clef_répartition[[#This Row],[Année]])</f>
        <v>13</v>
      </c>
      <c r="F13985">
        <f>IF(Clef_répartition[[#This Row],[Code_Nom]]=D13984,F13984-1,(COUNTIFS(Clef_répartition[Code_Nom],Clef_répartition[[#This Row],[Code_Nom]],Clef_répartition[Année],Clef_répartition[[#This Row],[Année]])))</f>
        <v>14</v>
      </c>
      <c r="G13985" t="str">
        <f>Clef_répartition[[#This Row],[Code_Nom]]&amp;"_"&amp;Clef_répartition[[#This Row],[Nombre]]&amp;"_"&amp;Clef_répartition[[#This Row],[Année]]</f>
        <v>ASIRE_Association scolaire intercommunale de la région d'Echallens_13_2023</v>
      </c>
      <c r="H13985" s="18">
        <v>5804</v>
      </c>
      <c r="I13985" s="68" t="s">
        <v>139</v>
      </c>
      <c r="J13985" s="18">
        <v>2023</v>
      </c>
      <c r="K13985" s="65">
        <v>5.2999999999999999E-2</v>
      </c>
    </row>
    <row r="13986" spans="1:11" x14ac:dyDescent="0.25">
      <c r="A13986" s="66"/>
      <c r="B13986" t="s">
        <v>602</v>
      </c>
      <c r="C13986" t="s">
        <v>603</v>
      </c>
      <c r="D13986" t="str">
        <f>Clef_répartition[[#This Row],[Code association]]&amp;"_"&amp;Clef_répartition[[#This Row],[Nom association]]</f>
        <v>ASIRE_Association scolaire intercommunale de la région d'Echallens</v>
      </c>
      <c r="E13986">
        <f>COUNTIFS(D$2:D13986,Clef_répartition[[#This Row],[Code_Nom]],J$2:J13986,Clef_répartition[[#This Row],[Année]])</f>
        <v>14</v>
      </c>
      <c r="F13986">
        <f>IF(Clef_répartition[[#This Row],[Code_Nom]]=D13985,F13985-1,(COUNTIFS(Clef_répartition[Code_Nom],Clef_répartition[[#This Row],[Code_Nom]],Clef_répartition[Année],Clef_répartition[[#This Row],[Année]])))</f>
        <v>13</v>
      </c>
      <c r="G13986" t="str">
        <f>Clef_répartition[[#This Row],[Code_Nom]]&amp;"_"&amp;Clef_répartition[[#This Row],[Nombre]]&amp;"_"&amp;Clef_répartition[[#This Row],[Année]]</f>
        <v>ASIRE_Association scolaire intercommunale de la région d'Echallens_14_2023</v>
      </c>
      <c r="H13986" s="63">
        <v>5693</v>
      </c>
      <c r="I13986" s="67" t="s">
        <v>184</v>
      </c>
      <c r="J13986" s="63">
        <v>2023</v>
      </c>
      <c r="K13986" s="64">
        <v>9.5500000000000002E-2</v>
      </c>
    </row>
    <row r="13987" spans="1:11" x14ac:dyDescent="0.25">
      <c r="A13987" s="66"/>
      <c r="B13987" t="s">
        <v>602</v>
      </c>
      <c r="C13987" t="s">
        <v>603</v>
      </c>
      <c r="D13987" t="str">
        <f>Clef_répartition[[#This Row],[Code association]]&amp;"_"&amp;Clef_répartition[[#This Row],[Nom association]]</f>
        <v>ASIRE_Association scolaire intercommunale de la région d'Echallens</v>
      </c>
      <c r="E13987">
        <f>COUNTIFS(D$2:D13987,Clef_répartition[[#This Row],[Code_Nom]],J$2:J13987,Clef_répartition[[#This Row],[Année]])</f>
        <v>15</v>
      </c>
      <c r="F13987">
        <f>IF(Clef_répartition[[#This Row],[Code_Nom]]=D13986,F13986-1,(COUNTIFS(Clef_répartition[Code_Nom],Clef_répartition[[#This Row],[Code_Nom]],Clef_répartition[Année],Clef_répartition[[#This Row],[Année]])))</f>
        <v>12</v>
      </c>
      <c r="G13987" t="str">
        <f>Clef_répartition[[#This Row],[Code_Nom]]&amp;"_"&amp;Clef_répartition[[#This Row],[Nombre]]&amp;"_"&amp;Clef_répartition[[#This Row],[Année]]</f>
        <v>ASIRE_Association scolaire intercommunale de la région d'Echallens_15_2023</v>
      </c>
      <c r="H13987" s="63">
        <v>5540</v>
      </c>
      <c r="I13987" s="67" t="s">
        <v>186</v>
      </c>
      <c r="J13987" s="63">
        <v>2023</v>
      </c>
      <c r="K13987" s="64">
        <v>6.4199999999999993E-2</v>
      </c>
    </row>
    <row r="13988" spans="1:11" x14ac:dyDescent="0.25">
      <c r="A13988" s="66"/>
      <c r="B13988" t="s">
        <v>602</v>
      </c>
      <c r="C13988" t="s">
        <v>603</v>
      </c>
      <c r="D13988" t="str">
        <f>Clef_répartition[[#This Row],[Code association]]&amp;"_"&amp;Clef_répartition[[#This Row],[Nom association]]</f>
        <v>ASIRE_Association scolaire intercommunale de la région d'Echallens</v>
      </c>
      <c r="E13988">
        <f>COUNTIFS(D$2:D13988,Clef_répartition[[#This Row],[Code_Nom]],J$2:J13988,Clef_répartition[[#This Row],[Année]])</f>
        <v>16</v>
      </c>
      <c r="F13988">
        <f>IF(Clef_répartition[[#This Row],[Code_Nom]]=D13987,F13987-1,(COUNTIFS(Clef_répartition[Code_Nom],Clef_répartition[[#This Row],[Code_Nom]],Clef_répartition[Année],Clef_répartition[[#This Row],[Année]])))</f>
        <v>11</v>
      </c>
      <c r="G13988" t="str">
        <f>Clef_répartition[[#This Row],[Code_Nom]]&amp;"_"&amp;Clef_répartition[[#This Row],[Nombre]]&amp;"_"&amp;Clef_répartition[[#This Row],[Année]]</f>
        <v>ASIRE_Association scolaire intercommunale de la région d'Echallens_16_2023</v>
      </c>
      <c r="H13988" s="18">
        <v>5680</v>
      </c>
      <c r="I13988" s="68" t="s">
        <v>197</v>
      </c>
      <c r="J13988" s="18">
        <v>2023</v>
      </c>
      <c r="K13988" s="65">
        <v>1.0999999999999999E-2</v>
      </c>
    </row>
    <row r="13989" spans="1:11" x14ac:dyDescent="0.25">
      <c r="A13989" s="66"/>
      <c r="B13989" t="s">
        <v>602</v>
      </c>
      <c r="C13989" t="s">
        <v>603</v>
      </c>
      <c r="D13989" t="str">
        <f>Clef_répartition[[#This Row],[Code association]]&amp;"_"&amp;Clef_répartition[[#This Row],[Nom association]]</f>
        <v>ASIRE_Association scolaire intercommunale de la région d'Echallens</v>
      </c>
      <c r="E13989">
        <f>COUNTIFS(D$2:D13989,Clef_répartition[[#This Row],[Code_Nom]],J$2:J13989,Clef_répartition[[#This Row],[Année]])</f>
        <v>17</v>
      </c>
      <c r="F13989">
        <f>IF(Clef_répartition[[#This Row],[Code_Nom]]=D13988,F13988-1,(COUNTIFS(Clef_répartition[Code_Nom],Clef_répartition[[#This Row],[Code_Nom]],Clef_répartition[Année],Clef_répartition[[#This Row],[Année]])))</f>
        <v>10</v>
      </c>
      <c r="G13989" t="str">
        <f>Clef_répartition[[#This Row],[Code_Nom]]&amp;"_"&amp;Clef_répartition[[#This Row],[Nombre]]&amp;"_"&amp;Clef_répartition[[#This Row],[Année]]</f>
        <v>ASIRE_Association scolaire intercommunale de la région d'Echallens_17_2023</v>
      </c>
      <c r="H13989" s="63">
        <v>5923</v>
      </c>
      <c r="I13989" s="67" t="s">
        <v>200</v>
      </c>
      <c r="J13989" s="63">
        <v>2023</v>
      </c>
      <c r="K13989" s="64">
        <v>6.7999999999999996E-3</v>
      </c>
    </row>
    <row r="13990" spans="1:11" x14ac:dyDescent="0.25">
      <c r="A13990" s="66"/>
      <c r="B13990" t="s">
        <v>602</v>
      </c>
      <c r="C13990" t="s">
        <v>603</v>
      </c>
      <c r="D13990" t="str">
        <f>Clef_répartition[[#This Row],[Code association]]&amp;"_"&amp;Clef_répartition[[#This Row],[Nom association]]</f>
        <v>ASIRE_Association scolaire intercommunale de la région d'Echallens</v>
      </c>
      <c r="E13990">
        <f>COUNTIFS(D$2:D13990,Clef_répartition[[#This Row],[Code_Nom]],J$2:J13990,Clef_répartition[[#This Row],[Année]])</f>
        <v>18</v>
      </c>
      <c r="F13990">
        <f>IF(Clef_répartition[[#This Row],[Code_Nom]]=D13989,F13989-1,(COUNTIFS(Clef_répartition[Code_Nom],Clef_répartition[[#This Row],[Code_Nom]],Clef_répartition[Année],Clef_répartition[[#This Row],[Année]])))</f>
        <v>9</v>
      </c>
      <c r="G13990" t="str">
        <f>Clef_répartition[[#This Row],[Code_Nom]]&amp;"_"&amp;Clef_répartition[[#This Row],[Nombre]]&amp;"_"&amp;Clef_répartition[[#This Row],[Année]]</f>
        <v>ASIRE_Association scolaire intercommunale de la région d'Echallens_18_2023</v>
      </c>
      <c r="H13990" s="18">
        <v>5925</v>
      </c>
      <c r="I13990" s="68" t="s">
        <v>207</v>
      </c>
      <c r="J13990" s="18">
        <v>2023</v>
      </c>
      <c r="K13990" s="65">
        <v>7.1999999999999998E-3</v>
      </c>
    </row>
    <row r="13991" spans="1:11" x14ac:dyDescent="0.25">
      <c r="A13991" s="66"/>
      <c r="B13991" t="s">
        <v>602</v>
      </c>
      <c r="C13991" t="s">
        <v>603</v>
      </c>
      <c r="D13991" t="str">
        <f>Clef_répartition[[#This Row],[Code association]]&amp;"_"&amp;Clef_répartition[[#This Row],[Nom association]]</f>
        <v>ASIRE_Association scolaire intercommunale de la région d'Echallens</v>
      </c>
      <c r="E13991">
        <f>COUNTIFS(D$2:D13991,Clef_répartition[[#This Row],[Code_Nom]],J$2:J13991,Clef_répartition[[#This Row],[Année]])</f>
        <v>19</v>
      </c>
      <c r="F13991">
        <f>IF(Clef_répartition[[#This Row],[Code_Nom]]=D13990,F13990-1,(COUNTIFS(Clef_répartition[Code_Nom],Clef_répartition[[#This Row],[Code_Nom]],Clef_répartition[Année],Clef_répartition[[#This Row],[Année]])))</f>
        <v>8</v>
      </c>
      <c r="G13991" t="str">
        <f>Clef_répartition[[#This Row],[Code_Nom]]&amp;"_"&amp;Clef_répartition[[#This Row],[Nombre]]&amp;"_"&amp;Clef_répartition[[#This Row],[Année]]</f>
        <v>ASIRE_Association scolaire intercommunale de la région d'Echallens_19_2023</v>
      </c>
      <c r="H13991" s="63">
        <v>5529</v>
      </c>
      <c r="I13991" s="67" t="s">
        <v>208</v>
      </c>
      <c r="J13991" s="63">
        <v>2023</v>
      </c>
      <c r="K13991" s="64">
        <v>2.0500000000000001E-2</v>
      </c>
    </row>
    <row r="13992" spans="1:11" x14ac:dyDescent="0.25">
      <c r="A13992" s="66"/>
      <c r="B13992" t="s">
        <v>602</v>
      </c>
      <c r="C13992" t="s">
        <v>603</v>
      </c>
      <c r="D13992" t="str">
        <f>Clef_répartition[[#This Row],[Code association]]&amp;"_"&amp;Clef_répartition[[#This Row],[Nom association]]</f>
        <v>ASIRE_Association scolaire intercommunale de la région d'Echallens</v>
      </c>
      <c r="E13992">
        <f>COUNTIFS(D$2:D13992,Clef_répartition[[#This Row],[Code_Nom]],J$2:J13992,Clef_répartition[[#This Row],[Année]])</f>
        <v>20</v>
      </c>
      <c r="F13992">
        <f>IF(Clef_répartition[[#This Row],[Code_Nom]]=D13991,F13991-1,(COUNTIFS(Clef_répartition[Code_Nom],Clef_répartition[[#This Row],[Code_Nom]],Clef_répartition[Année],Clef_répartition[[#This Row],[Année]])))</f>
        <v>7</v>
      </c>
      <c r="G13992" t="str">
        <f>Clef_répartition[[#This Row],[Code_Nom]]&amp;"_"&amp;Clef_répartition[[#This Row],[Nombre]]&amp;"_"&amp;Clef_répartition[[#This Row],[Année]]</f>
        <v>ASIRE_Association scolaire intercommunale de la région d'Echallens_20_2023</v>
      </c>
      <c r="H13992" s="18">
        <v>5530</v>
      </c>
      <c r="I13992" s="68" t="s">
        <v>209</v>
      </c>
      <c r="J13992" s="18">
        <v>2023</v>
      </c>
      <c r="K13992" s="65">
        <v>1.9199999999999998E-2</v>
      </c>
    </row>
    <row r="13993" spans="1:11" x14ac:dyDescent="0.25">
      <c r="A13993" s="66"/>
      <c r="B13993" t="s">
        <v>602</v>
      </c>
      <c r="C13993" t="s">
        <v>603</v>
      </c>
      <c r="D13993" t="str">
        <f>Clef_répartition[[#This Row],[Code association]]&amp;"_"&amp;Clef_répartition[[#This Row],[Nom association]]</f>
        <v>ASIRE_Association scolaire intercommunale de la région d'Echallens</v>
      </c>
      <c r="E13993">
        <f>COUNTIFS(D$2:D13993,Clef_répartition[[#This Row],[Code_Nom]],J$2:J13993,Clef_répartition[[#This Row],[Année]])</f>
        <v>21</v>
      </c>
      <c r="F13993">
        <f>IF(Clef_répartition[[#This Row],[Code_Nom]]=D13992,F13992-1,(COUNTIFS(Clef_répartition[Code_Nom],Clef_répartition[[#This Row],[Code_Nom]],Clef_répartition[Année],Clef_répartition[[#This Row],[Année]])))</f>
        <v>6</v>
      </c>
      <c r="G13993" t="str">
        <f>Clef_répartition[[#This Row],[Code_Nom]]&amp;"_"&amp;Clef_répartition[[#This Row],[Nombre]]&amp;"_"&amp;Clef_répartition[[#This Row],[Année]]</f>
        <v>ASIRE_Association scolaire intercommunale de la région d'Echallens_21_2023</v>
      </c>
      <c r="H13993" s="63">
        <v>5531</v>
      </c>
      <c r="I13993" s="67" t="s">
        <v>214</v>
      </c>
      <c r="J13993" s="63">
        <v>2023</v>
      </c>
      <c r="K13993" s="64">
        <v>1.47E-2</v>
      </c>
    </row>
    <row r="13994" spans="1:11" x14ac:dyDescent="0.25">
      <c r="A13994" s="66"/>
      <c r="B13994" t="s">
        <v>602</v>
      </c>
      <c r="C13994" t="s">
        <v>603</v>
      </c>
      <c r="D13994" t="str">
        <f>Clef_répartition[[#This Row],[Code association]]&amp;"_"&amp;Clef_répartition[[#This Row],[Nom association]]</f>
        <v>ASIRE_Association scolaire intercommunale de la région d'Echallens</v>
      </c>
      <c r="E13994">
        <f>COUNTIFS(D$2:D13994,Clef_répartition[[#This Row],[Code_Nom]],J$2:J13994,Clef_répartition[[#This Row],[Année]])</f>
        <v>22</v>
      </c>
      <c r="F13994">
        <f>IF(Clef_répartition[[#This Row],[Code_Nom]]=D13993,F13993-1,(COUNTIFS(Clef_répartition[Code_Nom],Clef_répartition[[#This Row],[Code_Nom]],Clef_répartition[Année],Clef_répartition[[#This Row],[Année]])))</f>
        <v>5</v>
      </c>
      <c r="G13994" t="str">
        <f>Clef_répartition[[#This Row],[Code_Nom]]&amp;"_"&amp;Clef_répartition[[#This Row],[Nombre]]&amp;"_"&amp;Clef_répartition[[#This Row],[Année]]</f>
        <v>ASIRE_Association scolaire intercommunale de la région d'Echallens_22_2023</v>
      </c>
      <c r="H13994" s="18">
        <v>5533</v>
      </c>
      <c r="I13994" s="68" t="s">
        <v>216</v>
      </c>
      <c r="J13994" s="18">
        <v>2023</v>
      </c>
      <c r="K13994" s="65">
        <v>2.87E-2</v>
      </c>
    </row>
    <row r="13995" spans="1:11" x14ac:dyDescent="0.25">
      <c r="A13995" s="66"/>
      <c r="B13995" t="s">
        <v>602</v>
      </c>
      <c r="C13995" t="s">
        <v>603</v>
      </c>
      <c r="D13995" t="str">
        <f>Clef_répartition[[#This Row],[Code association]]&amp;"_"&amp;Clef_répartition[[#This Row],[Nom association]]</f>
        <v>ASIRE_Association scolaire intercommunale de la région d'Echallens</v>
      </c>
      <c r="E13995">
        <f>COUNTIFS(D$2:D13995,Clef_répartition[[#This Row],[Code_Nom]],J$2:J13995,Clef_répartition[[#This Row],[Année]])</f>
        <v>23</v>
      </c>
      <c r="F13995">
        <f>IF(Clef_répartition[[#This Row],[Code_Nom]]=D13994,F13994-1,(COUNTIFS(Clef_répartition[Code_Nom],Clef_répartition[[#This Row],[Code_Nom]],Clef_répartition[Année],Clef_répartition[[#This Row],[Année]])))</f>
        <v>4</v>
      </c>
      <c r="G13995" t="str">
        <f>Clef_répartition[[#This Row],[Code_Nom]]&amp;"_"&amp;Clef_répartition[[#This Row],[Nombre]]&amp;"_"&amp;Clef_répartition[[#This Row],[Année]]</f>
        <v>ASIRE_Association scolaire intercommunale de la région d'Echallens_23_2023</v>
      </c>
      <c r="H13995" s="63">
        <v>5534</v>
      </c>
      <c r="I13995" s="67" t="s">
        <v>241</v>
      </c>
      <c r="J13995" s="63">
        <v>2023</v>
      </c>
      <c r="K13995" s="64">
        <v>1.03E-2</v>
      </c>
    </row>
    <row r="13996" spans="1:11" x14ac:dyDescent="0.25">
      <c r="A13996" s="66"/>
      <c r="B13996" t="s">
        <v>602</v>
      </c>
      <c r="C13996" t="s">
        <v>603</v>
      </c>
      <c r="D13996" t="str">
        <f>Clef_répartition[[#This Row],[Code association]]&amp;"_"&amp;Clef_répartition[[#This Row],[Nom association]]</f>
        <v>ASIRE_Association scolaire intercommunale de la région d'Echallens</v>
      </c>
      <c r="E13996">
        <f>COUNTIFS(D$2:D13996,Clef_répartition[[#This Row],[Code_Nom]],J$2:J13996,Clef_répartition[[#This Row],[Année]])</f>
        <v>24</v>
      </c>
      <c r="F13996">
        <f>IF(Clef_répartition[[#This Row],[Code_Nom]]=D13995,F13995-1,(COUNTIFS(Clef_répartition[Code_Nom],Clef_répartition[[#This Row],[Code_Nom]],Clef_répartition[Année],Clef_répartition[[#This Row],[Année]])))</f>
        <v>3</v>
      </c>
      <c r="G13996" t="str">
        <f>Clef_répartition[[#This Row],[Code_Nom]]&amp;"_"&amp;Clef_répartition[[#This Row],[Nombre]]&amp;"_"&amp;Clef_répartition[[#This Row],[Année]]</f>
        <v>ASIRE_Association scolaire intercommunale de la région d'Echallens_24_2023</v>
      </c>
      <c r="H13996" s="18">
        <v>5535</v>
      </c>
      <c r="I13996" s="68" t="s">
        <v>242</v>
      </c>
      <c r="J13996" s="18">
        <v>2023</v>
      </c>
      <c r="K13996" s="65">
        <v>2.76E-2</v>
      </c>
    </row>
    <row r="13997" spans="1:11" x14ac:dyDescent="0.25">
      <c r="A13997" s="66"/>
      <c r="B13997" t="s">
        <v>602</v>
      </c>
      <c r="C13997" t="s">
        <v>603</v>
      </c>
      <c r="D13997" t="str">
        <f>Clef_répartition[[#This Row],[Code association]]&amp;"_"&amp;Clef_répartition[[#This Row],[Nom association]]</f>
        <v>ASIRE_Association scolaire intercommunale de la région d'Echallens</v>
      </c>
      <c r="E13997">
        <f>COUNTIFS(D$2:D13997,Clef_répartition[[#This Row],[Code_Nom]],J$2:J13997,Clef_répartition[[#This Row],[Année]])</f>
        <v>25</v>
      </c>
      <c r="F13997">
        <f>IF(Clef_répartition[[#This Row],[Code_Nom]]=D13996,F13996-1,(COUNTIFS(Clef_répartition[Code_Nom],Clef_répartition[[#This Row],[Code_Nom]],Clef_répartition[Année],Clef_répartition[[#This Row],[Année]])))</f>
        <v>2</v>
      </c>
      <c r="G13997" t="str">
        <f>Clef_répartition[[#This Row],[Code_Nom]]&amp;"_"&amp;Clef_répartition[[#This Row],[Nombre]]&amp;"_"&amp;Clef_répartition[[#This Row],[Année]]</f>
        <v>ASIRE_Association scolaire intercommunale de la région d'Echallens_25_2023</v>
      </c>
      <c r="H13997" s="63">
        <v>5537</v>
      </c>
      <c r="I13997" s="67" t="s">
        <v>282</v>
      </c>
      <c r="J13997" s="63">
        <v>2023</v>
      </c>
      <c r="K13997" s="64">
        <v>4.4299999999999999E-2</v>
      </c>
    </row>
    <row r="13998" spans="1:11" x14ac:dyDescent="0.25">
      <c r="A13998" s="66"/>
      <c r="B13998" t="s">
        <v>602</v>
      </c>
      <c r="C13998" t="s">
        <v>603</v>
      </c>
      <c r="D13998" t="str">
        <f>Clef_répartition[[#This Row],[Code association]]&amp;"_"&amp;Clef_répartition[[#This Row],[Nom association]]</f>
        <v>ASIRE_Association scolaire intercommunale de la région d'Echallens</v>
      </c>
      <c r="E13998">
        <f>COUNTIFS(D$2:D13998,Clef_répartition[[#This Row],[Code_Nom]],J$2:J13998,Clef_répartition[[#This Row],[Année]])</f>
        <v>26</v>
      </c>
      <c r="F13998">
        <f>IF(Clef_répartition[[#This Row],[Code_Nom]]=D13997,F13997-1,(COUNTIFS(Clef_répartition[Code_Nom],Clef_répartition[[#This Row],[Code_Nom]],Clef_répartition[Année],Clef_répartition[[#This Row],[Année]])))</f>
        <v>1</v>
      </c>
      <c r="G13998" t="str">
        <f>Clef_répartition[[#This Row],[Code_Nom]]&amp;"_"&amp;Clef_répartition[[#This Row],[Nombre]]&amp;"_"&amp;Clef_répartition[[#This Row],[Année]]</f>
        <v>ASIRE_Association scolaire intercommunale de la région d'Echallens_26_2023</v>
      </c>
      <c r="H13998" s="18">
        <v>5539</v>
      </c>
      <c r="I13998" s="68" t="s">
        <v>288</v>
      </c>
      <c r="J13998" s="18">
        <v>2023</v>
      </c>
      <c r="K13998" s="65">
        <v>3.7400000000000003E-2</v>
      </c>
    </row>
    <row r="13999" spans="1:11" x14ac:dyDescent="0.25">
      <c r="A13999" s="66"/>
      <c r="B13999" t="s">
        <v>714</v>
      </c>
      <c r="C13999" t="s">
        <v>715</v>
      </c>
      <c r="D13999" t="str">
        <f>Clef_répartition[[#This Row],[Code association]]&amp;"_"&amp;Clef_répartition[[#This Row],[Nom association]]</f>
        <v>ASISE_Association scolaire intercommunale de Saint-Prex et environs</v>
      </c>
      <c r="E13999">
        <f>COUNTIFS(D$2:D13999,Clef_répartition[[#This Row],[Code_Nom]],J$2:J13999,Clef_répartition[[#This Row],[Année]])</f>
        <v>1</v>
      </c>
      <c r="F13999">
        <f>IF(Clef_répartition[[#This Row],[Code_Nom]]=D13998,F13998-1,(COUNTIFS(Clef_répartition[Code_Nom],Clef_répartition[[#This Row],[Code_Nom]],Clef_répartition[Année],Clef_répartition[[#This Row],[Année]])))</f>
        <v>5</v>
      </c>
      <c r="G13999" t="str">
        <f>Clef_répartition[[#This Row],[Code_Nom]]&amp;"_"&amp;Clef_répartition[[#This Row],[Nombre]]&amp;"_"&amp;Clef_répartition[[#This Row],[Année]]</f>
        <v>ASISE_Association scolaire intercommunale de Saint-Prex et environs_1_2023</v>
      </c>
      <c r="H13999" s="63">
        <v>5631</v>
      </c>
      <c r="I13999" s="67" t="s">
        <v>92</v>
      </c>
      <c r="J13999" s="63">
        <v>2023</v>
      </c>
      <c r="K13999" s="64">
        <v>7.8200000000000006E-2</v>
      </c>
    </row>
    <row r="14000" spans="1:11" x14ac:dyDescent="0.25">
      <c r="A14000" s="66"/>
      <c r="B14000" t="s">
        <v>714</v>
      </c>
      <c r="C14000" t="s">
        <v>715</v>
      </c>
      <c r="D14000" t="str">
        <f>Clef_répartition[[#This Row],[Code association]]&amp;"_"&amp;Clef_répartition[[#This Row],[Nom association]]</f>
        <v>ASISE_Association scolaire intercommunale de Saint-Prex et environs</v>
      </c>
      <c r="E14000">
        <f>COUNTIFS(D$2:D14000,Clef_répartition[[#This Row],[Code_Nom]],J$2:J14000,Clef_répartition[[#This Row],[Année]])</f>
        <v>2</v>
      </c>
      <c r="F14000">
        <f>IF(Clef_répartition[[#This Row],[Code_Nom]]=D13999,F13999-1,(COUNTIFS(Clef_répartition[Code_Nom],Clef_répartition[[#This Row],[Code_Nom]],Clef_répartition[Année],Clef_répartition[[#This Row],[Année]])))</f>
        <v>4</v>
      </c>
      <c r="G14000" t="str">
        <f>Clef_répartition[[#This Row],[Code_Nom]]&amp;"_"&amp;Clef_répartition[[#This Row],[Nombre]]&amp;"_"&amp;Clef_répartition[[#This Row],[Année]]</f>
        <v>ASISE_Association scolaire intercommunale de Saint-Prex et environs_2_2023</v>
      </c>
      <c r="H14000" s="18">
        <v>5640</v>
      </c>
      <c r="I14000" s="68" t="s">
        <v>168</v>
      </c>
      <c r="J14000" s="18">
        <v>2023</v>
      </c>
      <c r="K14000" s="65">
        <v>9.4299999999999995E-2</v>
      </c>
    </row>
    <row r="14001" spans="1:11" x14ac:dyDescent="0.25">
      <c r="A14001" s="66"/>
      <c r="B14001" t="s">
        <v>714</v>
      </c>
      <c r="C14001" t="s">
        <v>715</v>
      </c>
      <c r="D14001" t="str">
        <f>Clef_répartition[[#This Row],[Code association]]&amp;"_"&amp;Clef_répartition[[#This Row],[Nom association]]</f>
        <v>ASISE_Association scolaire intercommunale de Saint-Prex et environs</v>
      </c>
      <c r="E14001">
        <f>COUNTIFS(D$2:D14001,Clef_répartition[[#This Row],[Code_Nom]],J$2:J14001,Clef_répartition[[#This Row],[Année]])</f>
        <v>3</v>
      </c>
      <c r="F14001">
        <f>IF(Clef_répartition[[#This Row],[Code_Nom]]=D14000,F14000-1,(COUNTIFS(Clef_répartition[Code_Nom],Clef_répartition[[#This Row],[Code_Nom]],Clef_répartition[Année],Clef_répartition[[#This Row],[Année]])))</f>
        <v>3</v>
      </c>
      <c r="G14001" t="str">
        <f>Clef_répartition[[#This Row],[Code_Nom]]&amp;"_"&amp;Clef_répartition[[#This Row],[Nombre]]&amp;"_"&amp;Clef_répartition[[#This Row],[Année]]</f>
        <v>ASISE_Association scolaire intercommunale de Saint-Prex et environs_3_2023</v>
      </c>
      <c r="H14001" s="63">
        <v>5646</v>
      </c>
      <c r="I14001" s="67" t="s">
        <v>247</v>
      </c>
      <c r="J14001" s="63">
        <v>2023</v>
      </c>
      <c r="K14001" s="64">
        <v>0.56969999999999998</v>
      </c>
    </row>
    <row r="14002" spans="1:11" x14ac:dyDescent="0.25">
      <c r="A14002" s="66"/>
      <c r="B14002" t="s">
        <v>714</v>
      </c>
      <c r="C14002" t="s">
        <v>715</v>
      </c>
      <c r="D14002" t="str">
        <f>Clef_répartition[[#This Row],[Code association]]&amp;"_"&amp;Clef_répartition[[#This Row],[Nom association]]</f>
        <v>ASISE_Association scolaire intercommunale de Saint-Prex et environs</v>
      </c>
      <c r="E14002">
        <f>COUNTIFS(D$2:D14002,Clef_répartition[[#This Row],[Code_Nom]],J$2:J14002,Clef_répartition[[#This Row],[Année]])</f>
        <v>4</v>
      </c>
      <c r="F14002">
        <f>IF(Clef_répartition[[#This Row],[Code_Nom]]=D14001,F14001-1,(COUNTIFS(Clef_répartition[Code_Nom],Clef_répartition[[#This Row],[Code_Nom]],Clef_répartition[Année],Clef_répartition[[#This Row],[Année]])))</f>
        <v>2</v>
      </c>
      <c r="G14002" t="str">
        <f>Clef_répartition[[#This Row],[Code_Nom]]&amp;"_"&amp;Clef_répartition[[#This Row],[Nombre]]&amp;"_"&amp;Clef_répartition[[#This Row],[Année]]</f>
        <v>ASISE_Association scolaire intercommunale de Saint-Prex et environs_4_2023</v>
      </c>
      <c r="H14002" s="18">
        <v>5652</v>
      </c>
      <c r="I14002" s="68" t="s">
        <v>284</v>
      </c>
      <c r="J14002" s="18">
        <v>2023</v>
      </c>
      <c r="K14002" s="65">
        <v>7.0199999999999999E-2</v>
      </c>
    </row>
    <row r="14003" spans="1:11" x14ac:dyDescent="0.25">
      <c r="A14003" s="66"/>
      <c r="B14003" t="s">
        <v>714</v>
      </c>
      <c r="C14003" t="s">
        <v>715</v>
      </c>
      <c r="D14003" t="str">
        <f>Clef_répartition[[#This Row],[Code association]]&amp;"_"&amp;Clef_répartition[[#This Row],[Nom association]]</f>
        <v>ASISE_Association scolaire intercommunale de Saint-Prex et environs</v>
      </c>
      <c r="E14003">
        <f>COUNTIFS(D$2:D14003,Clef_répartition[[#This Row],[Code_Nom]],J$2:J14003,Clef_répartition[[#This Row],[Année]])</f>
        <v>5</v>
      </c>
      <c r="F14003">
        <f>IF(Clef_répartition[[#This Row],[Code_Nom]]=D14002,F14002-1,(COUNTIFS(Clef_répartition[Code_Nom],Clef_répartition[[#This Row],[Code_Nom]],Clef_répartition[Année],Clef_répartition[[#This Row],[Année]])))</f>
        <v>1</v>
      </c>
      <c r="G14003" t="str">
        <f>Clef_répartition[[#This Row],[Code_Nom]]&amp;"_"&amp;Clef_répartition[[#This Row],[Nombre]]&amp;"_"&amp;Clef_répartition[[#This Row],[Année]]</f>
        <v>ASISE_Association scolaire intercommunale de Saint-Prex et environs_5_2023</v>
      </c>
      <c r="H14003" s="63">
        <v>5655</v>
      </c>
      <c r="I14003" s="67" t="s">
        <v>297</v>
      </c>
      <c r="J14003" s="63">
        <v>2023</v>
      </c>
      <c r="K14003" s="64">
        <v>0.18759999999999999</v>
      </c>
    </row>
    <row r="14004" spans="1:11" x14ac:dyDescent="0.25">
      <c r="A14004" s="66"/>
      <c r="B14004" t="s">
        <v>517</v>
      </c>
      <c r="C14004" t="s">
        <v>518</v>
      </c>
      <c r="D14004" t="str">
        <f>Clef_répartition[[#This Row],[Code association]]&amp;"_"&amp;Clef_répartition[[#This Row],[Nom association]]</f>
        <v>ASIVenoge_Association scolaire intercommunale de la Venoge</v>
      </c>
      <c r="E14004">
        <f>COUNTIFS(D$2:D14004,Clef_répartition[[#This Row],[Code_Nom]],J$2:J14004,Clef_répartition[[#This Row],[Année]])</f>
        <v>1</v>
      </c>
      <c r="F14004">
        <f>IF(Clef_répartition[[#This Row],[Code_Nom]]=D14003,F14003-1,(COUNTIFS(Clef_répartition[Code_Nom],Clef_répartition[[#This Row],[Code_Nom]],Clef_répartition[Année],Clef_répartition[[#This Row],[Année]])))</f>
        <v>6</v>
      </c>
      <c r="G14004" t="str">
        <f>Clef_répartition[[#This Row],[Code_Nom]]&amp;"_"&amp;Clef_répartition[[#This Row],[Nombre]]&amp;"_"&amp;Clef_répartition[[#This Row],[Année]]</f>
        <v>ASIVenoge_Association scolaire intercommunale de la Venoge_1_2023</v>
      </c>
      <c r="H14004" s="18">
        <v>5480</v>
      </c>
      <c r="I14004" s="68" t="s">
        <v>90</v>
      </c>
      <c r="J14004" s="18">
        <v>2023</v>
      </c>
      <c r="K14004" s="65">
        <v>0.1351</v>
      </c>
    </row>
    <row r="14005" spans="1:11" x14ac:dyDescent="0.25">
      <c r="A14005" s="66"/>
      <c r="B14005" t="s">
        <v>517</v>
      </c>
      <c r="C14005" t="s">
        <v>518</v>
      </c>
      <c r="D14005" t="str">
        <f>Clef_répartition[[#This Row],[Code association]]&amp;"_"&amp;Clef_répartition[[#This Row],[Nom association]]</f>
        <v>ASIVenoge_Association scolaire intercommunale de la Venoge</v>
      </c>
      <c r="E14005">
        <f>COUNTIFS(D$2:D14005,Clef_répartition[[#This Row],[Code_Nom]],J$2:J14005,Clef_répartition[[#This Row],[Année]])</f>
        <v>2</v>
      </c>
      <c r="F14005">
        <f>IF(Clef_répartition[[#This Row],[Code_Nom]]=D14004,F14004-1,(COUNTIFS(Clef_répartition[Code_Nom],Clef_répartition[[#This Row],[Code_Nom]],Clef_répartition[Année],Clef_répartition[[#This Row],[Année]])))</f>
        <v>5</v>
      </c>
      <c r="G14005" t="str">
        <f>Clef_répartition[[#This Row],[Code_Nom]]&amp;"_"&amp;Clef_répartition[[#This Row],[Nombre]]&amp;"_"&amp;Clef_répartition[[#This Row],[Année]]</f>
        <v>ASIVenoge_Association scolaire intercommunale de la Venoge_2_2023</v>
      </c>
      <c r="H14005" s="63">
        <v>5487</v>
      </c>
      <c r="I14005" s="67" t="s">
        <v>167</v>
      </c>
      <c r="J14005" s="63">
        <v>2023</v>
      </c>
      <c r="K14005" s="64">
        <v>0.05</v>
      </c>
    </row>
    <row r="14006" spans="1:11" x14ac:dyDescent="0.25">
      <c r="A14006" s="66"/>
      <c r="B14006" t="s">
        <v>517</v>
      </c>
      <c r="C14006" t="s">
        <v>518</v>
      </c>
      <c r="D14006" t="str">
        <f>Clef_répartition[[#This Row],[Code association]]&amp;"_"&amp;Clef_répartition[[#This Row],[Nom association]]</f>
        <v>ASIVenoge_Association scolaire intercommunale de la Venoge</v>
      </c>
      <c r="E14006">
        <f>COUNTIFS(D$2:D14006,Clef_répartition[[#This Row],[Code_Nom]],J$2:J14006,Clef_répartition[[#This Row],[Année]])</f>
        <v>3</v>
      </c>
      <c r="F14006">
        <f>IF(Clef_répartition[[#This Row],[Code_Nom]]=D14005,F14005-1,(COUNTIFS(Clef_répartition[Code_Nom],Clef_répartition[[#This Row],[Code_Nom]],Clef_répartition[Année],Clef_répartition[[#This Row],[Année]])))</f>
        <v>4</v>
      </c>
      <c r="G14006" t="str">
        <f>Clef_répartition[[#This Row],[Code_Nom]]&amp;"_"&amp;Clef_répartition[[#This Row],[Nombre]]&amp;"_"&amp;Clef_répartition[[#This Row],[Année]]</f>
        <v>ASIVenoge_Association scolaire intercommunale de la Venoge_3_2023</v>
      </c>
      <c r="H14006" s="18">
        <v>5489</v>
      </c>
      <c r="I14006" s="68" t="s">
        <v>175</v>
      </c>
      <c r="J14006" s="18">
        <v>2023</v>
      </c>
      <c r="K14006" s="65">
        <v>8.1699999999999995E-2</v>
      </c>
    </row>
    <row r="14007" spans="1:11" x14ac:dyDescent="0.25">
      <c r="A14007" s="66"/>
      <c r="B14007" t="s">
        <v>517</v>
      </c>
      <c r="C14007" t="s">
        <v>518</v>
      </c>
      <c r="D14007" t="str">
        <f>Clef_répartition[[#This Row],[Code association]]&amp;"_"&amp;Clef_répartition[[#This Row],[Nom association]]</f>
        <v>ASIVenoge_Association scolaire intercommunale de la Venoge</v>
      </c>
      <c r="E14007">
        <f>COUNTIFS(D$2:D14007,Clef_répartition[[#This Row],[Code_Nom]],J$2:J14007,Clef_répartition[[#This Row],[Année]])</f>
        <v>4</v>
      </c>
      <c r="F14007">
        <f>IF(Clef_répartition[[#This Row],[Code_Nom]]=D14006,F14006-1,(COUNTIFS(Clef_répartition[Code_Nom],Clef_répartition[[#This Row],[Code_Nom]],Clef_répartition[Année],Clef_répartition[[#This Row],[Année]])))</f>
        <v>3</v>
      </c>
      <c r="G14007" t="str">
        <f>Clef_répartition[[#This Row],[Code_Nom]]&amp;"_"&amp;Clef_répartition[[#This Row],[Nombre]]&amp;"_"&amp;Clef_répartition[[#This Row],[Année]]</f>
        <v>ASIVenoge_Association scolaire intercommunale de la Venoge_4_2023</v>
      </c>
      <c r="H14007" s="63">
        <v>5495</v>
      </c>
      <c r="I14007" s="67" t="s">
        <v>212</v>
      </c>
      <c r="J14007" s="63">
        <v>2023</v>
      </c>
      <c r="K14007" s="64">
        <v>0.36980000000000002</v>
      </c>
    </row>
    <row r="14008" spans="1:11" x14ac:dyDescent="0.25">
      <c r="A14008" s="66"/>
      <c r="B14008" t="s">
        <v>517</v>
      </c>
      <c r="C14008" t="s">
        <v>518</v>
      </c>
      <c r="D14008" t="str">
        <f>Clef_répartition[[#This Row],[Code association]]&amp;"_"&amp;Clef_répartition[[#This Row],[Nom association]]</f>
        <v>ASIVenoge_Association scolaire intercommunale de la Venoge</v>
      </c>
      <c r="E14008">
        <f>COUNTIFS(D$2:D14008,Clef_répartition[[#This Row],[Code_Nom]],J$2:J14008,Clef_répartition[[#This Row],[Année]])</f>
        <v>5</v>
      </c>
      <c r="F14008">
        <f>IF(Clef_répartition[[#This Row],[Code_Nom]]=D14007,F14007-1,(COUNTIFS(Clef_répartition[Code_Nom],Clef_répartition[[#This Row],[Code_Nom]],Clef_répartition[Année],Clef_répartition[[#This Row],[Année]])))</f>
        <v>2</v>
      </c>
      <c r="G14008" t="str">
        <f>Clef_répartition[[#This Row],[Code_Nom]]&amp;"_"&amp;Clef_répartition[[#This Row],[Nombre]]&amp;"_"&amp;Clef_répartition[[#This Row],[Année]]</f>
        <v>ASIVenoge_Association scolaire intercommunale de la Venoge_5_2023</v>
      </c>
      <c r="H14008" s="18">
        <v>5496</v>
      </c>
      <c r="I14008" s="68" t="s">
        <v>213</v>
      </c>
      <c r="J14008" s="18">
        <v>2023</v>
      </c>
      <c r="K14008" s="65">
        <v>0.22020000000000001</v>
      </c>
    </row>
    <row r="14009" spans="1:11" x14ac:dyDescent="0.25">
      <c r="A14009" s="66"/>
      <c r="B14009" t="s">
        <v>517</v>
      </c>
      <c r="C14009" t="s">
        <v>518</v>
      </c>
      <c r="D14009" t="str">
        <f>Clef_répartition[[#This Row],[Code association]]&amp;"_"&amp;Clef_répartition[[#This Row],[Nom association]]</f>
        <v>ASIVenoge_Association scolaire intercommunale de la Venoge</v>
      </c>
      <c r="E14009">
        <f>COUNTIFS(D$2:D14009,Clef_répartition[[#This Row],[Code_Nom]],J$2:J14009,Clef_répartition[[#This Row],[Année]])</f>
        <v>6</v>
      </c>
      <c r="F14009">
        <f>IF(Clef_répartition[[#This Row],[Code_Nom]]=D14008,F14008-1,(COUNTIFS(Clef_répartition[Code_Nom],Clef_répartition[[#This Row],[Code_Nom]],Clef_répartition[Année],Clef_répartition[[#This Row],[Année]])))</f>
        <v>1</v>
      </c>
      <c r="G14009" t="str">
        <f>Clef_répartition[[#This Row],[Code_Nom]]&amp;"_"&amp;Clef_répartition[[#This Row],[Nombre]]&amp;"_"&amp;Clef_répartition[[#This Row],[Année]]</f>
        <v>ASIVenoge_Association scolaire intercommunale de la Venoge_6_2023</v>
      </c>
      <c r="H14009" s="63">
        <v>5503</v>
      </c>
      <c r="I14009" s="67" t="s">
        <v>290</v>
      </c>
      <c r="J14009" s="63">
        <v>2023</v>
      </c>
      <c r="K14009" s="64">
        <v>0.14319999999999999</v>
      </c>
    </row>
    <row r="14010" spans="1:11" x14ac:dyDescent="0.25">
      <c r="A14010" s="66"/>
      <c r="B14010" t="s">
        <v>587</v>
      </c>
      <c r="C14010" t="s">
        <v>588</v>
      </c>
      <c r="D14010" t="str">
        <f>Clef_répartition[[#This Row],[Code association]]&amp;"_"&amp;Clef_répartition[[#This Row],[Nom association]]</f>
        <v>ASIVJ_Association intercommunale scolaire de la Vallée de Joux</v>
      </c>
      <c r="E14010">
        <f>COUNTIFS(D$2:D14010,Clef_répartition[[#This Row],[Code_Nom]],J$2:J14010,Clef_répartition[[#This Row],[Année]])</f>
        <v>1</v>
      </c>
      <c r="F14010">
        <f>IF(Clef_répartition[[#This Row],[Code_Nom]]=D14009,F14009-1,(COUNTIFS(Clef_répartition[Code_Nom],Clef_répartition[[#This Row],[Code_Nom]],Clef_répartition[Année],Clef_répartition[[#This Row],[Année]])))</f>
        <v>3</v>
      </c>
      <c r="G14010" t="str">
        <f>Clef_répartition[[#This Row],[Code_Nom]]&amp;"_"&amp;Clef_répartition[[#This Row],[Nombre]]&amp;"_"&amp;Clef_répartition[[#This Row],[Année]]</f>
        <v>ASIVJ_Association intercommunale scolaire de la Vallée de Joux_1_2023</v>
      </c>
      <c r="H14010" s="18">
        <v>5871</v>
      </c>
      <c r="I14010" s="68" t="s">
        <v>143</v>
      </c>
      <c r="J14010" s="18">
        <v>2023</v>
      </c>
      <c r="K14010" s="65">
        <v>0.21435999999999999</v>
      </c>
    </row>
    <row r="14011" spans="1:11" x14ac:dyDescent="0.25">
      <c r="A14011" s="66"/>
      <c r="B14011" t="s">
        <v>587</v>
      </c>
      <c r="C14011" t="s">
        <v>588</v>
      </c>
      <c r="D14011" t="str">
        <f>Clef_répartition[[#This Row],[Code association]]&amp;"_"&amp;Clef_répartition[[#This Row],[Nom association]]</f>
        <v>ASIVJ_Association intercommunale scolaire de la Vallée de Joux</v>
      </c>
      <c r="E14011">
        <f>COUNTIFS(D$2:D14011,Clef_répartition[[#This Row],[Code_Nom]],J$2:J14011,Clef_répartition[[#This Row],[Année]])</f>
        <v>2</v>
      </c>
      <c r="F14011">
        <f>IF(Clef_répartition[[#This Row],[Code_Nom]]=D14010,F14010-1,(COUNTIFS(Clef_répartition[Code_Nom],Clef_répartition[[#This Row],[Code_Nom]],Clef_répartition[Année],Clef_répartition[[#This Row],[Année]])))</f>
        <v>2</v>
      </c>
      <c r="G14011" t="str">
        <f>Clef_répartition[[#This Row],[Code_Nom]]&amp;"_"&amp;Clef_répartition[[#This Row],[Nombre]]&amp;"_"&amp;Clef_répartition[[#This Row],[Année]]</f>
        <v>ASIVJ_Association intercommunale scolaire de la Vallée de Joux_2_2023</v>
      </c>
      <c r="H14011" s="63">
        <v>5872</v>
      </c>
      <c r="I14011" s="67" t="s">
        <v>154</v>
      </c>
      <c r="J14011" s="63">
        <v>2023</v>
      </c>
      <c r="K14011" s="64">
        <v>0.66164999999999996</v>
      </c>
    </row>
    <row r="14012" spans="1:11" x14ac:dyDescent="0.25">
      <c r="A14012" s="66"/>
      <c r="B14012" t="s">
        <v>587</v>
      </c>
      <c r="C14012" t="s">
        <v>588</v>
      </c>
      <c r="D14012" t="str">
        <f>Clef_répartition[[#This Row],[Code association]]&amp;"_"&amp;Clef_répartition[[#This Row],[Nom association]]</f>
        <v>ASIVJ_Association intercommunale scolaire de la Vallée de Joux</v>
      </c>
      <c r="E14012">
        <f>COUNTIFS(D$2:D14012,Clef_répartition[[#This Row],[Code_Nom]],J$2:J14012,Clef_répartition[[#This Row],[Année]])</f>
        <v>3</v>
      </c>
      <c r="F14012">
        <f>IF(Clef_répartition[[#This Row],[Code_Nom]]=D14011,F14011-1,(COUNTIFS(Clef_répartition[Code_Nom],Clef_répartition[[#This Row],[Code_Nom]],Clef_répartition[Année],Clef_répartition[[#This Row],[Année]])))</f>
        <v>1</v>
      </c>
      <c r="G14012" t="str">
        <f>Clef_répartition[[#This Row],[Code_Nom]]&amp;"_"&amp;Clef_répartition[[#This Row],[Nombre]]&amp;"_"&amp;Clef_répartition[[#This Row],[Année]]</f>
        <v>ASIVJ_Association intercommunale scolaire de la Vallée de Joux_3_2023</v>
      </c>
      <c r="H14012" s="18">
        <v>5873</v>
      </c>
      <c r="I14012" s="68" t="s">
        <v>155</v>
      </c>
      <c r="J14012" s="18">
        <v>2023</v>
      </c>
      <c r="K14012" s="65">
        <v>0.12399</v>
      </c>
    </row>
    <row r="14013" spans="1:11" x14ac:dyDescent="0.25">
      <c r="A14013" s="66"/>
      <c r="B14013" t="s">
        <v>446</v>
      </c>
      <c r="C14013" t="s">
        <v>447</v>
      </c>
      <c r="D14013" t="str">
        <f>Clef_répartition[[#This Row],[Code association]]&amp;"_"&amp;Clef_répartition[[#This Row],[Nom association]]</f>
        <v>ASIYE_Association Scolaire Intercommunale Yvonand et Environs</v>
      </c>
      <c r="E14013">
        <f>COUNTIFS(D$2:D14013,Clef_répartition[[#This Row],[Code_Nom]],J$2:J14013,Clef_répartition[[#This Row],[Année]])</f>
        <v>1</v>
      </c>
      <c r="F14013">
        <f>IF(Clef_répartition[[#This Row],[Code_Nom]]=D14012,F14012-1,(COUNTIFS(Clef_répartition[Code_Nom],Clef_répartition[[#This Row],[Code_Nom]],Clef_répartition[Année],Clef_répartition[[#This Row],[Année]])))</f>
        <v>10</v>
      </c>
      <c r="G14013" t="str">
        <f>Clef_répartition[[#This Row],[Code_Nom]]&amp;"_"&amp;Clef_répartition[[#This Row],[Nombre]]&amp;"_"&amp;Clef_répartition[[#This Row],[Année]]</f>
        <v>ASIYE_Association Scolaire Intercommunale Yvonand et Environs_1_2023</v>
      </c>
      <c r="H14013" s="63">
        <v>5907</v>
      </c>
      <c r="I14013" s="67" t="s">
        <v>54</v>
      </c>
      <c r="J14013" s="63">
        <v>2023</v>
      </c>
      <c r="K14013" s="64">
        <v>4.8305000000000001E-2</v>
      </c>
    </row>
    <row r="14014" spans="1:11" x14ac:dyDescent="0.25">
      <c r="A14014" s="66"/>
      <c r="B14014" t="s">
        <v>446</v>
      </c>
      <c r="C14014" t="s">
        <v>447</v>
      </c>
      <c r="D14014" t="str">
        <f>Clef_répartition[[#This Row],[Code association]]&amp;"_"&amp;Clef_répartition[[#This Row],[Nom association]]</f>
        <v>ASIYE_Association Scolaire Intercommunale Yvonand et Environs</v>
      </c>
      <c r="E14014">
        <f>COUNTIFS(D$2:D14014,Clef_répartition[[#This Row],[Code_Nom]],J$2:J14014,Clef_répartition[[#This Row],[Année]])</f>
        <v>2</v>
      </c>
      <c r="F14014">
        <f>IF(Clef_répartition[[#This Row],[Code_Nom]]=D14013,F14013-1,(COUNTIFS(Clef_répartition[Code_Nom],Clef_répartition[[#This Row],[Code_Nom]],Clef_répartition[Année],Clef_répartition[[#This Row],[Année]])))</f>
        <v>9</v>
      </c>
      <c r="G14014" t="str">
        <f>Clef_répartition[[#This Row],[Code_Nom]]&amp;"_"&amp;Clef_répartition[[#This Row],[Nombre]]&amp;"_"&amp;Clef_répartition[[#This Row],[Année]]</f>
        <v>ASIYE_Association Scolaire Intercommunale Yvonand et Environs_2_2023</v>
      </c>
      <c r="H14014" s="18">
        <v>5908</v>
      </c>
      <c r="I14014" s="68" t="s">
        <v>59</v>
      </c>
      <c r="J14014" s="18">
        <v>2023</v>
      </c>
      <c r="K14014" s="65">
        <v>3.0733E-2</v>
      </c>
    </row>
    <row r="14015" spans="1:11" x14ac:dyDescent="0.25">
      <c r="A14015" s="66"/>
      <c r="B14015" t="s">
        <v>446</v>
      </c>
      <c r="C14015" t="s">
        <v>447</v>
      </c>
      <c r="D14015" t="str">
        <f>Clef_répartition[[#This Row],[Code association]]&amp;"_"&amp;Clef_répartition[[#This Row],[Nom association]]</f>
        <v>ASIYE_Association Scolaire Intercommunale Yvonand et Environs</v>
      </c>
      <c r="E14015">
        <f>COUNTIFS(D$2:D14015,Clef_répartition[[#This Row],[Code_Nom]],J$2:J14015,Clef_répartition[[#This Row],[Année]])</f>
        <v>3</v>
      </c>
      <c r="F14015">
        <f>IF(Clef_répartition[[#This Row],[Code_Nom]]=D14014,F14014-1,(COUNTIFS(Clef_répartition[Code_Nom],Clef_répartition[[#This Row],[Code_Nom]],Clef_répartition[Année],Clef_répartition[[#This Row],[Année]])))</f>
        <v>8</v>
      </c>
      <c r="G14015" t="str">
        <f>Clef_répartition[[#This Row],[Code_Nom]]&amp;"_"&amp;Clef_répartition[[#This Row],[Nombre]]&amp;"_"&amp;Clef_répartition[[#This Row],[Année]]</f>
        <v>ASIYE_Association Scolaire Intercommunale Yvonand et Environs_3_2023</v>
      </c>
      <c r="H14015" s="63">
        <v>5910</v>
      </c>
      <c r="I14015" s="67" t="s">
        <v>83</v>
      </c>
      <c r="J14015" s="63">
        <v>2023</v>
      </c>
      <c r="K14015" s="64">
        <v>6.9634000000000001E-2</v>
      </c>
    </row>
    <row r="14016" spans="1:11" x14ac:dyDescent="0.25">
      <c r="A14016" s="66"/>
      <c r="B14016" t="s">
        <v>446</v>
      </c>
      <c r="C14016" t="s">
        <v>447</v>
      </c>
      <c r="D14016" t="str">
        <f>Clef_répartition[[#This Row],[Code association]]&amp;"_"&amp;Clef_répartition[[#This Row],[Nom association]]</f>
        <v>ASIYE_Association Scolaire Intercommunale Yvonand et Environs</v>
      </c>
      <c r="E14016">
        <f>COUNTIFS(D$2:D14016,Clef_répartition[[#This Row],[Code_Nom]],J$2:J14016,Clef_répartition[[#This Row],[Année]])</f>
        <v>4</v>
      </c>
      <c r="F14016">
        <f>IF(Clef_répartition[[#This Row],[Code_Nom]]=D14015,F14015-1,(COUNTIFS(Clef_répartition[Code_Nom],Clef_répartition[[#This Row],[Code_Nom]],Clef_répartition[Année],Clef_répartition[[#This Row],[Année]])))</f>
        <v>7</v>
      </c>
      <c r="G14016" t="str">
        <f>Clef_répartition[[#This Row],[Code_Nom]]&amp;"_"&amp;Clef_répartition[[#This Row],[Nombre]]&amp;"_"&amp;Clef_répartition[[#This Row],[Année]]</f>
        <v>ASIYE_Association Scolaire Intercommunale Yvonand et Environs_4_2023</v>
      </c>
      <c r="H14016" s="18">
        <v>5911</v>
      </c>
      <c r="I14016" s="68" t="s">
        <v>86</v>
      </c>
      <c r="J14016" s="18">
        <v>2023</v>
      </c>
      <c r="K14016" s="65">
        <v>3.3552999999999999E-2</v>
      </c>
    </row>
    <row r="14017" spans="1:11" x14ac:dyDescent="0.25">
      <c r="A14017" s="66"/>
      <c r="B14017" t="s">
        <v>446</v>
      </c>
      <c r="C14017" t="s">
        <v>447</v>
      </c>
      <c r="D14017" t="str">
        <f>Clef_répartition[[#This Row],[Code association]]&amp;"_"&amp;Clef_répartition[[#This Row],[Nom association]]</f>
        <v>ASIYE_Association Scolaire Intercommunale Yvonand et Environs</v>
      </c>
      <c r="E14017">
        <f>COUNTIFS(D$2:D14017,Clef_répartition[[#This Row],[Code_Nom]],J$2:J14017,Clef_répartition[[#This Row],[Année]])</f>
        <v>5</v>
      </c>
      <c r="F14017">
        <f>IF(Clef_répartition[[#This Row],[Code_Nom]]=D14016,F14016-1,(COUNTIFS(Clef_répartition[Code_Nom],Clef_répartition[[#This Row],[Code_Nom]],Clef_répartition[Année],Clef_répartition[[#This Row],[Année]])))</f>
        <v>6</v>
      </c>
      <c r="G14017" t="str">
        <f>Clef_répartition[[#This Row],[Code_Nom]]&amp;"_"&amp;Clef_répartition[[#This Row],[Nombre]]&amp;"_"&amp;Clef_répartition[[#This Row],[Année]]</f>
        <v>ASIYE_Association Scolaire Intercommunale Yvonand et Environs_5_2023</v>
      </c>
      <c r="H14017" s="63">
        <v>5912</v>
      </c>
      <c r="I14017" s="67" t="s">
        <v>91</v>
      </c>
      <c r="J14017" s="63">
        <v>2023</v>
      </c>
      <c r="K14017" s="64">
        <v>2.4003E-2</v>
      </c>
    </row>
    <row r="14018" spans="1:11" x14ac:dyDescent="0.25">
      <c r="A14018" s="66"/>
      <c r="B14018" t="s">
        <v>446</v>
      </c>
      <c r="C14018" t="s">
        <v>447</v>
      </c>
      <c r="D14018" t="str">
        <f>Clef_répartition[[#This Row],[Code association]]&amp;"_"&amp;Clef_répartition[[#This Row],[Nom association]]</f>
        <v>ASIYE_Association Scolaire Intercommunale Yvonand et Environs</v>
      </c>
      <c r="E14018">
        <f>COUNTIFS(D$2:D14018,Clef_répartition[[#This Row],[Code_Nom]],J$2:J14018,Clef_répartition[[#This Row],[Année]])</f>
        <v>6</v>
      </c>
      <c r="F14018">
        <f>IF(Clef_répartition[[#This Row],[Code_Nom]]=D14017,F14017-1,(COUNTIFS(Clef_répartition[Code_Nom],Clef_répartition[[#This Row],[Code_Nom]],Clef_répartition[Année],Clef_répartition[[#This Row],[Année]])))</f>
        <v>5</v>
      </c>
      <c r="G14018" t="str">
        <f>Clef_répartition[[#This Row],[Code_Nom]]&amp;"_"&amp;Clef_répartition[[#This Row],[Nombre]]&amp;"_"&amp;Clef_répartition[[#This Row],[Année]]</f>
        <v>ASIYE_Association Scolaire Intercommunale Yvonand et Environs_6_2023</v>
      </c>
      <c r="H14018" s="18">
        <v>5921</v>
      </c>
      <c r="I14018" s="68" t="s">
        <v>180</v>
      </c>
      <c r="J14018" s="18">
        <v>2023</v>
      </c>
      <c r="K14018" s="65">
        <v>4.3950000000000003E-2</v>
      </c>
    </row>
    <row r="14019" spans="1:11" x14ac:dyDescent="0.25">
      <c r="A14019" s="66"/>
      <c r="B14019" t="s">
        <v>446</v>
      </c>
      <c r="C14019" t="s">
        <v>447</v>
      </c>
      <c r="D14019" t="str">
        <f>Clef_répartition[[#This Row],[Code association]]&amp;"_"&amp;Clef_répartition[[#This Row],[Nom association]]</f>
        <v>ASIYE_Association Scolaire Intercommunale Yvonand et Environs</v>
      </c>
      <c r="E14019">
        <f>COUNTIFS(D$2:D14019,Clef_répartition[[#This Row],[Code_Nom]],J$2:J14019,Clef_répartition[[#This Row],[Année]])</f>
        <v>7</v>
      </c>
      <c r="F14019">
        <f>IF(Clef_répartition[[#This Row],[Code_Nom]]=D14018,F14018-1,(COUNTIFS(Clef_répartition[Code_Nom],Clef_répartition[[#This Row],[Code_Nom]],Clef_répartition[Année],Clef_répartition[[#This Row],[Année]])))</f>
        <v>4</v>
      </c>
      <c r="G14019" t="str">
        <f>Clef_répartition[[#This Row],[Code_Nom]]&amp;"_"&amp;Clef_répartition[[#This Row],[Nombre]]&amp;"_"&amp;Clef_répartition[[#This Row],[Année]]</f>
        <v>ASIYE_Association Scolaire Intercommunale Yvonand et Environs_7_2023</v>
      </c>
      <c r="H14019" s="63">
        <v>5926</v>
      </c>
      <c r="I14019" s="67" t="s">
        <v>218</v>
      </c>
      <c r="J14019" s="63">
        <v>2023</v>
      </c>
      <c r="K14019" s="64">
        <v>0.13816600000000001</v>
      </c>
    </row>
    <row r="14020" spans="1:11" x14ac:dyDescent="0.25">
      <c r="A14020" s="66"/>
      <c r="B14020" t="s">
        <v>446</v>
      </c>
      <c r="C14020" t="s">
        <v>447</v>
      </c>
      <c r="D14020" t="str">
        <f>Clef_répartition[[#This Row],[Code association]]&amp;"_"&amp;Clef_répartition[[#This Row],[Nom association]]</f>
        <v>ASIYE_Association Scolaire Intercommunale Yvonand et Environs</v>
      </c>
      <c r="E14020">
        <f>COUNTIFS(D$2:D14020,Clef_répartition[[#This Row],[Code_Nom]],J$2:J14020,Clef_répartition[[#This Row],[Année]])</f>
        <v>8</v>
      </c>
      <c r="F14020">
        <f>IF(Clef_répartition[[#This Row],[Code_Nom]]=D14019,F14019-1,(COUNTIFS(Clef_répartition[Code_Nom],Clef_répartition[[#This Row],[Code_Nom]],Clef_répartition[Année],Clef_répartition[[#This Row],[Année]])))</f>
        <v>3</v>
      </c>
      <c r="G14020" t="str">
        <f>Clef_répartition[[#This Row],[Code_Nom]]&amp;"_"&amp;Clef_répartition[[#This Row],[Nombre]]&amp;"_"&amp;Clef_répartition[[#This Row],[Année]]</f>
        <v>ASIYE_Association Scolaire Intercommunale Yvonand et Environs_8_2023</v>
      </c>
      <c r="H14020" s="18">
        <v>5928</v>
      </c>
      <c r="I14020" s="68" t="s">
        <v>240</v>
      </c>
      <c r="J14020" s="18">
        <v>2023</v>
      </c>
      <c r="K14020" s="65">
        <v>3.8041999999999999E-2</v>
      </c>
    </row>
    <row r="14021" spans="1:11" x14ac:dyDescent="0.25">
      <c r="A14021" s="66"/>
      <c r="B14021" t="s">
        <v>446</v>
      </c>
      <c r="C14021" t="s">
        <v>447</v>
      </c>
      <c r="D14021" t="str">
        <f>Clef_répartition[[#This Row],[Code association]]&amp;"_"&amp;Clef_répartition[[#This Row],[Nom association]]</f>
        <v>ASIYE_Association Scolaire Intercommunale Yvonand et Environs</v>
      </c>
      <c r="E14021">
        <f>COUNTIFS(D$2:D14021,Clef_répartition[[#This Row],[Code_Nom]],J$2:J14021,Clef_répartition[[#This Row],[Année]])</f>
        <v>9</v>
      </c>
      <c r="F14021">
        <f>IF(Clef_répartition[[#This Row],[Code_Nom]]=D14020,F14020-1,(COUNTIFS(Clef_répartition[Code_Nom],Clef_répartition[[#This Row],[Code_Nom]],Clef_répartition[Année],Clef_répartition[[#This Row],[Année]])))</f>
        <v>2</v>
      </c>
      <c r="G14021" t="str">
        <f>Clef_répartition[[#This Row],[Code_Nom]]&amp;"_"&amp;Clef_répartition[[#This Row],[Nombre]]&amp;"_"&amp;Clef_répartition[[#This Row],[Année]]</f>
        <v>ASIYE_Association Scolaire Intercommunale Yvonand et Environs_9_2023</v>
      </c>
      <c r="H14021" s="63">
        <v>5935</v>
      </c>
      <c r="I14021" s="67" t="s">
        <v>280</v>
      </c>
      <c r="J14021" s="63">
        <v>2023</v>
      </c>
      <c r="K14021" s="64">
        <v>1.566E-2</v>
      </c>
    </row>
    <row r="14022" spans="1:11" x14ac:dyDescent="0.25">
      <c r="A14022" s="66"/>
      <c r="B14022" t="s">
        <v>446</v>
      </c>
      <c r="C14022" t="s">
        <v>447</v>
      </c>
      <c r="D14022" t="str">
        <f>Clef_répartition[[#This Row],[Code association]]&amp;"_"&amp;Clef_répartition[[#This Row],[Nom association]]</f>
        <v>ASIYE_Association Scolaire Intercommunale Yvonand et Environs</v>
      </c>
      <c r="E14022">
        <f>COUNTIFS(D$2:D14022,Clef_répartition[[#This Row],[Code_Nom]],J$2:J14022,Clef_répartition[[#This Row],[Année]])</f>
        <v>10</v>
      </c>
      <c r="F14022">
        <f>IF(Clef_répartition[[#This Row],[Code_Nom]]=D14021,F14021-1,(COUNTIFS(Clef_répartition[Code_Nom],Clef_répartition[[#This Row],[Code_Nom]],Clef_répartition[Année],Clef_répartition[[#This Row],[Année]])))</f>
        <v>1</v>
      </c>
      <c r="G14022" t="str">
        <f>Clef_répartition[[#This Row],[Code_Nom]]&amp;"_"&amp;Clef_répartition[[#This Row],[Nombre]]&amp;"_"&amp;Clef_répartition[[#This Row],[Année]]</f>
        <v>ASIYE_Association Scolaire Intercommunale Yvonand et Environs_10_2023</v>
      </c>
      <c r="H14022" s="18">
        <v>5939</v>
      </c>
      <c r="I14022" s="68" t="s">
        <v>299</v>
      </c>
      <c r="J14022" s="18">
        <v>2023</v>
      </c>
      <c r="K14022" s="65">
        <v>0.55795399999999995</v>
      </c>
    </row>
    <row r="14023" spans="1:11" x14ac:dyDescent="0.25">
      <c r="A14023" s="66"/>
      <c r="B14023" t="s">
        <v>485</v>
      </c>
      <c r="C14023" t="s">
        <v>486</v>
      </c>
      <c r="D14023" t="str">
        <f>Clef_répartition[[#This Row],[Code association]]&amp;"_"&amp;Clef_répartition[[#This Row],[Nom association]]</f>
        <v>ASPIC_Association intercommunale de la piscine des Chavannes</v>
      </c>
      <c r="E14023">
        <f>COUNTIFS(D$2:D14023,Clef_répartition[[#This Row],[Code_Nom]],J$2:J14023,Clef_répartition[[#This Row],[Année]])</f>
        <v>1</v>
      </c>
      <c r="F14023">
        <f>IF(Clef_répartition[[#This Row],[Code_Nom]]=D14022,F14022-1,(COUNTIFS(Clef_répartition[Code_Nom],Clef_répartition[[#This Row],[Code_Nom]],Clef_répartition[Année],Clef_répartition[[#This Row],[Année]])))</f>
        <v>17</v>
      </c>
      <c r="G14023" t="str">
        <f>Clef_répartition[[#This Row],[Code_Nom]]&amp;"_"&amp;Clef_répartition[[#This Row],[Nombre]]&amp;"_"&amp;Clef_répartition[[#This Row],[Année]]</f>
        <v>ASPIC_Association intercommunale de la piscine des Chavannes_1_2023</v>
      </c>
      <c r="H14023" s="18">
        <v>5475</v>
      </c>
      <c r="I14023" s="68" t="s">
        <v>55</v>
      </c>
      <c r="J14023" s="18">
        <v>2023</v>
      </c>
      <c r="K14023" s="65">
        <v>8.8999999999999999E-3</v>
      </c>
    </row>
    <row r="14024" spans="1:11" x14ac:dyDescent="0.25">
      <c r="A14024" s="66"/>
      <c r="B14024" t="s">
        <v>485</v>
      </c>
      <c r="C14024" t="s">
        <v>486</v>
      </c>
      <c r="D14024" t="str">
        <f>Clef_répartition[[#This Row],[Code association]]&amp;"_"&amp;Clef_répartition[[#This Row],[Nom association]]</f>
        <v>ASPIC_Association intercommunale de la piscine des Chavannes</v>
      </c>
      <c r="E14024">
        <f>COUNTIFS(D$2:D14024,Clef_répartition[[#This Row],[Code_Nom]],J$2:J14024,Clef_répartition[[#This Row],[Année]])</f>
        <v>2</v>
      </c>
      <c r="F14024">
        <f>IF(Clef_répartition[[#This Row],[Code_Nom]]=D14023,F14023-1,(COUNTIFS(Clef_répartition[Code_Nom],Clef_répartition[[#This Row],[Code_Nom]],Clef_répartition[Année],Clef_répartition[[#This Row],[Année]])))</f>
        <v>16</v>
      </c>
      <c r="G14024" t="str">
        <f>Clef_répartition[[#This Row],[Code_Nom]]&amp;"_"&amp;Clef_répartition[[#This Row],[Nombre]]&amp;"_"&amp;Clef_répartition[[#This Row],[Année]]</f>
        <v>ASPIC_Association intercommunale de la piscine des Chavannes_2_2023</v>
      </c>
      <c r="H14024" s="63">
        <v>5477</v>
      </c>
      <c r="I14024" s="67" t="s">
        <v>79</v>
      </c>
      <c r="J14024" s="63">
        <v>2023</v>
      </c>
      <c r="K14024" s="64">
        <v>0.24049999999999999</v>
      </c>
    </row>
    <row r="14025" spans="1:11" x14ac:dyDescent="0.25">
      <c r="A14025" s="66"/>
      <c r="B14025" t="s">
        <v>485</v>
      </c>
      <c r="C14025" t="s">
        <v>486</v>
      </c>
      <c r="D14025" t="str">
        <f>Clef_répartition[[#This Row],[Code association]]&amp;"_"&amp;Clef_répartition[[#This Row],[Nom association]]</f>
        <v>ASPIC_Association intercommunale de la piscine des Chavannes</v>
      </c>
      <c r="E14025">
        <f>COUNTIFS(D$2:D14025,Clef_répartition[[#This Row],[Code_Nom]],J$2:J14025,Clef_répartition[[#This Row],[Année]])</f>
        <v>3</v>
      </c>
      <c r="F14025">
        <f>IF(Clef_répartition[[#This Row],[Code_Nom]]=D14024,F14024-1,(COUNTIFS(Clef_répartition[Code_Nom],Clef_répartition[[#This Row],[Code_Nom]],Clef_répartition[Année],Clef_répartition[[#This Row],[Année]])))</f>
        <v>15</v>
      </c>
      <c r="G14025" t="str">
        <f>Clef_répartition[[#This Row],[Code_Nom]]&amp;"_"&amp;Clef_répartition[[#This Row],[Nombre]]&amp;"_"&amp;Clef_répartition[[#This Row],[Année]]</f>
        <v>ASPIC_Association intercommunale de la piscine des Chavannes_3_2023</v>
      </c>
      <c r="H14025" s="18">
        <v>5479</v>
      </c>
      <c r="I14025" s="68" t="s">
        <v>85</v>
      </c>
      <c r="J14025" s="18">
        <v>2023</v>
      </c>
      <c r="K14025" s="65">
        <v>2.9899999999999999E-2</v>
      </c>
    </row>
    <row r="14026" spans="1:11" x14ac:dyDescent="0.25">
      <c r="A14026" s="66"/>
      <c r="B14026" t="s">
        <v>485</v>
      </c>
      <c r="C14026" t="s">
        <v>486</v>
      </c>
      <c r="D14026" t="str">
        <f>Clef_répartition[[#This Row],[Code association]]&amp;"_"&amp;Clef_répartition[[#This Row],[Nom association]]</f>
        <v>ASPIC_Association intercommunale de la piscine des Chavannes</v>
      </c>
      <c r="E14026">
        <f>COUNTIFS(D$2:D14026,Clef_répartition[[#This Row],[Code_Nom]],J$2:J14026,Clef_répartition[[#This Row],[Année]])</f>
        <v>4</v>
      </c>
      <c r="F14026">
        <f>IF(Clef_répartition[[#This Row],[Code_Nom]]=D14025,F14025-1,(COUNTIFS(Clef_répartition[Code_Nom],Clef_répartition[[#This Row],[Code_Nom]],Clef_répartition[Année],Clef_répartition[[#This Row],[Année]])))</f>
        <v>14</v>
      </c>
      <c r="G14026" t="str">
        <f>Clef_répartition[[#This Row],[Code_Nom]]&amp;"_"&amp;Clef_répartition[[#This Row],[Nombre]]&amp;"_"&amp;Clef_répartition[[#This Row],[Année]]</f>
        <v>ASPIC_Association intercommunale de la piscine des Chavannes_4_2023</v>
      </c>
      <c r="H14026" s="63">
        <v>5480</v>
      </c>
      <c r="I14026" s="67" t="s">
        <v>90</v>
      </c>
      <c r="J14026" s="63">
        <v>2023</v>
      </c>
      <c r="K14026" s="64">
        <v>5.79E-2</v>
      </c>
    </row>
    <row r="14027" spans="1:11" x14ac:dyDescent="0.25">
      <c r="A14027" s="66"/>
      <c r="B14027" t="s">
        <v>485</v>
      </c>
      <c r="C14027" t="s">
        <v>486</v>
      </c>
      <c r="D14027" t="str">
        <f>Clef_répartition[[#This Row],[Code association]]&amp;"_"&amp;Clef_répartition[[#This Row],[Nom association]]</f>
        <v>ASPIC_Association intercommunale de la piscine des Chavannes</v>
      </c>
      <c r="E14027">
        <f>COUNTIFS(D$2:D14027,Clef_répartition[[#This Row],[Code_Nom]],J$2:J14027,Clef_répartition[[#This Row],[Année]])</f>
        <v>5</v>
      </c>
      <c r="F14027">
        <f>IF(Clef_répartition[[#This Row],[Code_Nom]]=D14026,F14026-1,(COUNTIFS(Clef_répartition[Code_Nom],Clef_répartition[[#This Row],[Code_Nom]],Clef_répartition[Année],Clef_répartition[[#This Row],[Année]])))</f>
        <v>13</v>
      </c>
      <c r="G14027" t="str">
        <f>Clef_répartition[[#This Row],[Code_Nom]]&amp;"_"&amp;Clef_répartition[[#This Row],[Nombre]]&amp;"_"&amp;Clef_répartition[[#This Row],[Année]]</f>
        <v>ASPIC_Association intercommunale de la piscine des Chavannes_5_2023</v>
      </c>
      <c r="H14027" s="18">
        <v>5481</v>
      </c>
      <c r="I14027" s="68" t="s">
        <v>94</v>
      </c>
      <c r="J14027" s="18">
        <v>2023</v>
      </c>
      <c r="K14027" s="65">
        <v>1.2699999999999999E-2</v>
      </c>
    </row>
    <row r="14028" spans="1:11" x14ac:dyDescent="0.25">
      <c r="A14028" s="66"/>
      <c r="B14028" t="s">
        <v>485</v>
      </c>
      <c r="C14028" t="s">
        <v>486</v>
      </c>
      <c r="D14028" t="str">
        <f>Clef_répartition[[#This Row],[Code association]]&amp;"_"&amp;Clef_répartition[[#This Row],[Nom association]]</f>
        <v>ASPIC_Association intercommunale de la piscine des Chavannes</v>
      </c>
      <c r="E14028">
        <f>COUNTIFS(D$2:D14028,Clef_répartition[[#This Row],[Code_Nom]],J$2:J14028,Clef_répartition[[#This Row],[Année]])</f>
        <v>6</v>
      </c>
      <c r="F14028">
        <f>IF(Clef_répartition[[#This Row],[Code_Nom]]=D14027,F14027-1,(COUNTIFS(Clef_répartition[Code_Nom],Clef_répartition[[#This Row],[Code_Nom]],Clef_répartition[Année],Clef_répartition[[#This Row],[Année]])))</f>
        <v>12</v>
      </c>
      <c r="G14028" t="str">
        <f>Clef_répartition[[#This Row],[Code_Nom]]&amp;"_"&amp;Clef_répartition[[#This Row],[Nombre]]&amp;"_"&amp;Clef_répartition[[#This Row],[Année]]</f>
        <v>ASPIC_Association intercommunale de la piscine des Chavannes_6_2023</v>
      </c>
      <c r="H14028" s="63">
        <v>5484</v>
      </c>
      <c r="I14028" s="67" t="s">
        <v>127</v>
      </c>
      <c r="J14028" s="63">
        <v>2023</v>
      </c>
      <c r="K14028" s="64">
        <v>5.6599999999999998E-2</v>
      </c>
    </row>
    <row r="14029" spans="1:11" x14ac:dyDescent="0.25">
      <c r="A14029" s="66"/>
      <c r="B14029" t="s">
        <v>485</v>
      </c>
      <c r="C14029" t="s">
        <v>486</v>
      </c>
      <c r="D14029" t="str">
        <f>Clef_répartition[[#This Row],[Code association]]&amp;"_"&amp;Clef_répartition[[#This Row],[Nom association]]</f>
        <v>ASPIC_Association intercommunale de la piscine des Chavannes</v>
      </c>
      <c r="E14029">
        <f>COUNTIFS(D$2:D14029,Clef_répartition[[#This Row],[Code_Nom]],J$2:J14029,Clef_répartition[[#This Row],[Année]])</f>
        <v>7</v>
      </c>
      <c r="F14029">
        <f>IF(Clef_répartition[[#This Row],[Code_Nom]]=D14028,F14028-1,(COUNTIFS(Clef_répartition[Code_Nom],Clef_répartition[[#This Row],[Code_Nom]],Clef_répartition[Année],Clef_répartition[[#This Row],[Année]])))</f>
        <v>11</v>
      </c>
      <c r="G14029" t="str">
        <f>Clef_répartition[[#This Row],[Code_Nom]]&amp;"_"&amp;Clef_répartition[[#This Row],[Nombre]]&amp;"_"&amp;Clef_répartition[[#This Row],[Année]]</f>
        <v>ASPIC_Association intercommunale de la piscine des Chavannes_7_2023</v>
      </c>
      <c r="H14029" s="18">
        <v>5485</v>
      </c>
      <c r="I14029" s="68" t="s">
        <v>129</v>
      </c>
      <c r="J14029" s="18">
        <v>2023</v>
      </c>
      <c r="K14029" s="65">
        <v>2.6800000000000001E-2</v>
      </c>
    </row>
    <row r="14030" spans="1:11" x14ac:dyDescent="0.25">
      <c r="A14030" s="66"/>
      <c r="B14030" t="s">
        <v>485</v>
      </c>
      <c r="C14030" t="s">
        <v>486</v>
      </c>
      <c r="D14030" t="str">
        <f>Clef_répartition[[#This Row],[Code association]]&amp;"_"&amp;Clef_répartition[[#This Row],[Nom association]]</f>
        <v>ASPIC_Association intercommunale de la piscine des Chavannes</v>
      </c>
      <c r="E14030">
        <f>COUNTIFS(D$2:D14030,Clef_répartition[[#This Row],[Code_Nom]],J$2:J14030,Clef_répartition[[#This Row],[Année]])</f>
        <v>8</v>
      </c>
      <c r="F14030">
        <f>IF(Clef_répartition[[#This Row],[Code_Nom]]=D14029,F14029-1,(COUNTIFS(Clef_répartition[Code_Nom],Clef_répartition[[#This Row],[Code_Nom]],Clef_répartition[Année],Clef_répartition[[#This Row],[Année]])))</f>
        <v>10</v>
      </c>
      <c r="G14030" t="str">
        <f>Clef_répartition[[#This Row],[Code_Nom]]&amp;"_"&amp;Clef_répartition[[#This Row],[Nombre]]&amp;"_"&amp;Clef_répartition[[#This Row],[Année]]</f>
        <v>ASPIC_Association intercommunale de la piscine des Chavannes_8_2023</v>
      </c>
      <c r="H14030" s="63">
        <v>5474</v>
      </c>
      <c r="I14030" s="67" t="s">
        <v>146</v>
      </c>
      <c r="J14030" s="63">
        <v>2023</v>
      </c>
      <c r="K14030" s="64">
        <v>2.2599999999999999E-2</v>
      </c>
    </row>
    <row r="14031" spans="1:11" x14ac:dyDescent="0.25">
      <c r="A14031" s="66"/>
      <c r="B14031" t="s">
        <v>485</v>
      </c>
      <c r="C14031" t="s">
        <v>486</v>
      </c>
      <c r="D14031" t="str">
        <f>Clef_répartition[[#This Row],[Code association]]&amp;"_"&amp;Clef_répartition[[#This Row],[Nom association]]</f>
        <v>ASPIC_Association intercommunale de la piscine des Chavannes</v>
      </c>
      <c r="E14031">
        <f>COUNTIFS(D$2:D14031,Clef_répartition[[#This Row],[Code_Nom]],J$2:J14031,Clef_répartition[[#This Row],[Année]])</f>
        <v>9</v>
      </c>
      <c r="F14031">
        <f>IF(Clef_répartition[[#This Row],[Code_Nom]]=D14030,F14030-1,(COUNTIFS(Clef_répartition[Code_Nom],Clef_répartition[[#This Row],[Code_Nom]],Clef_répartition[Année],Clef_répartition[[#This Row],[Année]])))</f>
        <v>9</v>
      </c>
      <c r="G14031" t="str">
        <f>Clef_répartition[[#This Row],[Code_Nom]]&amp;"_"&amp;Clef_répartition[[#This Row],[Nombre]]&amp;"_"&amp;Clef_répartition[[#This Row],[Année]]</f>
        <v>ASPIC_Association intercommunale de la piscine des Chavannes_9_2023</v>
      </c>
      <c r="H14031" s="63">
        <v>5486</v>
      </c>
      <c r="I14031" s="67" t="s">
        <v>145</v>
      </c>
      <c r="J14031" s="63">
        <v>2023</v>
      </c>
      <c r="K14031" s="64">
        <v>0.06</v>
      </c>
    </row>
    <row r="14032" spans="1:11" x14ac:dyDescent="0.25">
      <c r="A14032" s="66"/>
      <c r="B14032" t="s">
        <v>485</v>
      </c>
      <c r="C14032" t="s">
        <v>486</v>
      </c>
      <c r="D14032" t="str">
        <f>Clef_répartition[[#This Row],[Code association]]&amp;"_"&amp;Clef_répartition[[#This Row],[Nom association]]</f>
        <v>ASPIC_Association intercommunale de la piscine des Chavannes</v>
      </c>
      <c r="E14032">
        <f>COUNTIFS(D$2:D14032,Clef_répartition[[#This Row],[Code_Nom]],J$2:J14032,Clef_répartition[[#This Row],[Année]])</f>
        <v>10</v>
      </c>
      <c r="F14032">
        <f>IF(Clef_répartition[[#This Row],[Code_Nom]]=D14031,F14031-1,(COUNTIFS(Clef_répartition[Code_Nom],Clef_répartition[[#This Row],[Code_Nom]],Clef_répartition[Année],Clef_répartition[[#This Row],[Année]])))</f>
        <v>8</v>
      </c>
      <c r="G14032" t="str">
        <f>Clef_répartition[[#This Row],[Code_Nom]]&amp;"_"&amp;Clef_répartition[[#This Row],[Nombre]]&amp;"_"&amp;Clef_répartition[[#This Row],[Année]]</f>
        <v>ASPIC_Association intercommunale de la piscine des Chavannes_10_2023</v>
      </c>
      <c r="H14032" s="18">
        <v>5487</v>
      </c>
      <c r="I14032" s="68" t="s">
        <v>167</v>
      </c>
      <c r="J14032" s="18">
        <v>2023</v>
      </c>
      <c r="K14032" s="65">
        <v>2.64E-2</v>
      </c>
    </row>
    <row r="14033" spans="1:11" x14ac:dyDescent="0.25">
      <c r="A14033" s="66"/>
      <c r="B14033" t="s">
        <v>485</v>
      </c>
      <c r="C14033" t="s">
        <v>486</v>
      </c>
      <c r="D14033" t="str">
        <f>Clef_répartition[[#This Row],[Code association]]&amp;"_"&amp;Clef_répartition[[#This Row],[Nom association]]</f>
        <v>ASPIC_Association intercommunale de la piscine des Chavannes</v>
      </c>
      <c r="E14033">
        <f>COUNTIFS(D$2:D14033,Clef_répartition[[#This Row],[Code_Nom]],J$2:J14033,Clef_répartition[[#This Row],[Année]])</f>
        <v>11</v>
      </c>
      <c r="F14033">
        <f>IF(Clef_répartition[[#This Row],[Code_Nom]]=D14032,F14032-1,(COUNTIFS(Clef_répartition[Code_Nom],Clef_répartition[[#This Row],[Code_Nom]],Clef_répartition[Année],Clef_répartition[[#This Row],[Année]])))</f>
        <v>7</v>
      </c>
      <c r="G14033" t="str">
        <f>Clef_répartition[[#This Row],[Code_Nom]]&amp;"_"&amp;Clef_répartition[[#This Row],[Nombre]]&amp;"_"&amp;Clef_répartition[[#This Row],[Année]]</f>
        <v>ASPIC_Association intercommunale de la piscine des Chavannes_11_2023</v>
      </c>
      <c r="H14033" s="63">
        <v>5488</v>
      </c>
      <c r="I14033" s="67" t="s">
        <v>174</v>
      </c>
      <c r="J14033" s="63">
        <v>2023</v>
      </c>
      <c r="K14033" s="64">
        <v>3.5999999999999999E-3</v>
      </c>
    </row>
    <row r="14034" spans="1:11" x14ac:dyDescent="0.25">
      <c r="A14034" s="66"/>
      <c r="B14034" t="s">
        <v>485</v>
      </c>
      <c r="C14034" t="s">
        <v>486</v>
      </c>
      <c r="D14034" t="str">
        <f>Clef_répartition[[#This Row],[Code association]]&amp;"_"&amp;Clef_répartition[[#This Row],[Nom association]]</f>
        <v>ASPIC_Association intercommunale de la piscine des Chavannes</v>
      </c>
      <c r="E14034">
        <f>COUNTIFS(D$2:D14034,Clef_répartition[[#This Row],[Code_Nom]],J$2:J14034,Clef_répartition[[#This Row],[Année]])</f>
        <v>12</v>
      </c>
      <c r="F14034">
        <f>IF(Clef_répartition[[#This Row],[Code_Nom]]=D14033,F14033-1,(COUNTIFS(Clef_répartition[Code_Nom],Clef_répartition[[#This Row],[Code_Nom]],Clef_répartition[Année],Clef_répartition[[#This Row],[Année]])))</f>
        <v>6</v>
      </c>
      <c r="G14034" t="str">
        <f>Clef_répartition[[#This Row],[Code_Nom]]&amp;"_"&amp;Clef_répartition[[#This Row],[Nombre]]&amp;"_"&amp;Clef_répartition[[#This Row],[Année]]</f>
        <v>ASPIC_Association intercommunale de la piscine des Chavannes_12_2023</v>
      </c>
      <c r="H14034" s="18">
        <v>5489</v>
      </c>
      <c r="I14034" s="68" t="s">
        <v>175</v>
      </c>
      <c r="J14034" s="18">
        <v>2023</v>
      </c>
      <c r="K14034" s="65">
        <v>4.48E-2</v>
      </c>
    </row>
    <row r="14035" spans="1:11" x14ac:dyDescent="0.25">
      <c r="A14035" s="66"/>
      <c r="B14035" t="s">
        <v>485</v>
      </c>
      <c r="C14035" t="s">
        <v>486</v>
      </c>
      <c r="D14035" t="str">
        <f>Clef_répartition[[#This Row],[Code association]]&amp;"_"&amp;Clef_répartition[[#This Row],[Nom association]]</f>
        <v>ASPIC_Association intercommunale de la piscine des Chavannes</v>
      </c>
      <c r="E14035">
        <f>COUNTIFS(D$2:D14035,Clef_répartition[[#This Row],[Code_Nom]],J$2:J14035,Clef_répartition[[#This Row],[Année]])</f>
        <v>13</v>
      </c>
      <c r="F14035">
        <f>IF(Clef_répartition[[#This Row],[Code_Nom]]=D14034,F14034-1,(COUNTIFS(Clef_répartition[Code_Nom],Clef_répartition[[#This Row],[Code_Nom]],Clef_répartition[Année],Clef_répartition[[#This Row],[Année]])))</f>
        <v>5</v>
      </c>
      <c r="G14035" t="str">
        <f>Clef_répartition[[#This Row],[Code_Nom]]&amp;"_"&amp;Clef_répartition[[#This Row],[Nombre]]&amp;"_"&amp;Clef_répartition[[#This Row],[Année]]</f>
        <v>ASPIC_Association intercommunale de la piscine des Chavannes_13_2023</v>
      </c>
      <c r="H14035" s="63">
        <v>5491</v>
      </c>
      <c r="I14035" s="67" t="s">
        <v>181</v>
      </c>
      <c r="J14035" s="63">
        <v>2023</v>
      </c>
      <c r="K14035" s="64">
        <v>2.75E-2</v>
      </c>
    </row>
    <row r="14036" spans="1:11" x14ac:dyDescent="0.25">
      <c r="A14036" s="66"/>
      <c r="B14036" t="s">
        <v>485</v>
      </c>
      <c r="C14036" t="s">
        <v>486</v>
      </c>
      <c r="D14036" t="str">
        <f>Clef_répartition[[#This Row],[Code association]]&amp;"_"&amp;Clef_répartition[[#This Row],[Nom association]]</f>
        <v>ASPIC_Association intercommunale de la piscine des Chavannes</v>
      </c>
      <c r="E14036">
        <f>COUNTIFS(D$2:D14036,Clef_répartition[[#This Row],[Code_Nom]],J$2:J14036,Clef_répartition[[#This Row],[Année]])</f>
        <v>14</v>
      </c>
      <c r="F14036">
        <f>IF(Clef_répartition[[#This Row],[Code_Nom]]=D14035,F14035-1,(COUNTIFS(Clef_répartition[Code_Nom],Clef_répartition[[#This Row],[Code_Nom]],Clef_répartition[Année],Clef_répartition[[#This Row],[Année]])))</f>
        <v>4</v>
      </c>
      <c r="G14036" t="str">
        <f>Clef_répartition[[#This Row],[Code_Nom]]&amp;"_"&amp;Clef_répartition[[#This Row],[Nombre]]&amp;"_"&amp;Clef_répartition[[#This Row],[Année]]</f>
        <v>ASPIC_Association intercommunale de la piscine des Chavannes_14_2023</v>
      </c>
      <c r="H14036" s="18">
        <v>5495</v>
      </c>
      <c r="I14036" s="68" t="s">
        <v>212</v>
      </c>
      <c r="J14036" s="18">
        <v>2023</v>
      </c>
      <c r="K14036" s="65">
        <v>0.17610000000000001</v>
      </c>
    </row>
    <row r="14037" spans="1:11" x14ac:dyDescent="0.25">
      <c r="A14037" s="66"/>
      <c r="B14037" t="s">
        <v>485</v>
      </c>
      <c r="C14037" t="s">
        <v>486</v>
      </c>
      <c r="D14037" t="str">
        <f>Clef_répartition[[#This Row],[Code association]]&amp;"_"&amp;Clef_répartition[[#This Row],[Nom association]]</f>
        <v>ASPIC_Association intercommunale de la piscine des Chavannes</v>
      </c>
      <c r="E14037">
        <f>COUNTIFS(D$2:D14037,Clef_répartition[[#This Row],[Code_Nom]],J$2:J14037,Clef_répartition[[#This Row],[Année]])</f>
        <v>15</v>
      </c>
      <c r="F14037">
        <f>IF(Clef_répartition[[#This Row],[Code_Nom]]=D14036,F14036-1,(COUNTIFS(Clef_répartition[Code_Nom],Clef_répartition[[#This Row],[Code_Nom]],Clef_répartition[Année],Clef_répartition[[#This Row],[Année]])))</f>
        <v>3</v>
      </c>
      <c r="G14037" t="str">
        <f>Clef_répartition[[#This Row],[Code_Nom]]&amp;"_"&amp;Clef_répartition[[#This Row],[Nombre]]&amp;"_"&amp;Clef_répartition[[#This Row],[Année]]</f>
        <v>ASPIC_Association intercommunale de la piscine des Chavannes_15_2023</v>
      </c>
      <c r="H14037" s="63">
        <v>5496</v>
      </c>
      <c r="I14037" s="67" t="s">
        <v>213</v>
      </c>
      <c r="J14037" s="63">
        <v>2023</v>
      </c>
      <c r="K14037" s="64">
        <v>0.10539999999999999</v>
      </c>
    </row>
    <row r="14038" spans="1:11" x14ac:dyDescent="0.25">
      <c r="A14038" s="66"/>
      <c r="B14038" t="s">
        <v>485</v>
      </c>
      <c r="C14038" t="s">
        <v>486</v>
      </c>
      <c r="D14038" t="str">
        <f>Clef_répartition[[#This Row],[Code association]]&amp;"_"&amp;Clef_répartition[[#This Row],[Nom association]]</f>
        <v>ASPIC_Association intercommunale de la piscine des Chavannes</v>
      </c>
      <c r="E14038">
        <f>COUNTIFS(D$2:D14038,Clef_répartition[[#This Row],[Code_Nom]],J$2:J14038,Clef_répartition[[#This Row],[Année]])</f>
        <v>16</v>
      </c>
      <c r="F14038">
        <f>IF(Clef_répartition[[#This Row],[Code_Nom]]=D14037,F14037-1,(COUNTIFS(Clef_répartition[Code_Nom],Clef_répartition[[#This Row],[Code_Nom]],Clef_répartition[Année],Clef_répartition[[#This Row],[Année]])))</f>
        <v>2</v>
      </c>
      <c r="G14038" t="str">
        <f>Clef_répartition[[#This Row],[Code_Nom]]&amp;"_"&amp;Clef_répartition[[#This Row],[Nombre]]&amp;"_"&amp;Clef_répartition[[#This Row],[Année]]</f>
        <v>ASPIC_Association intercommunale de la piscine des Chavannes_16_2023</v>
      </c>
      <c r="H14038" s="18">
        <v>5499</v>
      </c>
      <c r="I14038" s="68" t="s">
        <v>252</v>
      </c>
      <c r="J14038" s="18">
        <v>2023</v>
      </c>
      <c r="K14038" s="65">
        <v>2.7199999999999998E-2</v>
      </c>
    </row>
    <row r="14039" spans="1:11" x14ac:dyDescent="0.25">
      <c r="A14039" s="66"/>
      <c r="B14039" t="s">
        <v>485</v>
      </c>
      <c r="C14039" t="s">
        <v>486</v>
      </c>
      <c r="D14039" t="str">
        <f>Clef_répartition[[#This Row],[Code association]]&amp;"_"&amp;Clef_répartition[[#This Row],[Nom association]]</f>
        <v>ASPIC_Association intercommunale de la piscine des Chavannes</v>
      </c>
      <c r="E14039">
        <f>COUNTIFS(D$2:D14039,Clef_répartition[[#This Row],[Code_Nom]],J$2:J14039,Clef_répartition[[#This Row],[Année]])</f>
        <v>17</v>
      </c>
      <c r="F14039">
        <f>IF(Clef_répartition[[#This Row],[Code_Nom]]=D14038,F14038-1,(COUNTIFS(Clef_répartition[Code_Nom],Clef_répartition[[#This Row],[Code_Nom]],Clef_répartition[Année],Clef_répartition[[#This Row],[Année]])))</f>
        <v>1</v>
      </c>
      <c r="G14039" t="str">
        <f>Clef_répartition[[#This Row],[Code_Nom]]&amp;"_"&amp;Clef_répartition[[#This Row],[Nombre]]&amp;"_"&amp;Clef_répartition[[#This Row],[Année]]</f>
        <v>ASPIC_Association intercommunale de la piscine des Chavannes_17_2023</v>
      </c>
      <c r="H14039" s="63">
        <v>5503</v>
      </c>
      <c r="I14039" s="67" t="s">
        <v>290</v>
      </c>
      <c r="J14039" s="63">
        <v>2023</v>
      </c>
      <c r="K14039" s="64">
        <v>7.3099999999999998E-2</v>
      </c>
    </row>
    <row r="14040" spans="1:11" x14ac:dyDescent="0.25">
      <c r="A14040" s="66"/>
      <c r="B14040" t="s">
        <v>491</v>
      </c>
      <c r="C14040" t="s">
        <v>492</v>
      </c>
      <c r="D14040" t="str">
        <f>Clef_répartition[[#This Row],[Code association]]&amp;"_"&amp;Clef_répartition[[#This Row],[Nom association]]</f>
        <v xml:space="preserve">ASPIHL_Association scolaire et parascolaire intercommunale du Haut-Lac </v>
      </c>
      <c r="E14040">
        <f>COUNTIFS(D$2:D14040,Clef_répartition[[#This Row],[Code_Nom]],J$2:J14040,Clef_répartition[[#This Row],[Année]])</f>
        <v>1</v>
      </c>
      <c r="F14040">
        <f>IF(Clef_répartition[[#This Row],[Code_Nom]]=D14039,F14039-1,(COUNTIFS(Clef_répartition[Code_Nom],Clef_répartition[[#This Row],[Code_Nom]],Clef_répartition[Année],Clef_répartition[[#This Row],[Année]])))</f>
        <v>5</v>
      </c>
      <c r="G14040" t="str">
        <f>Clef_répartition[[#This Row],[Code_Nom]]&amp;"_"&amp;Clef_répartition[[#This Row],[Nombre]]&amp;"_"&amp;Clef_répartition[[#This Row],[Année]]</f>
        <v>ASPIHL_Association scolaire et parascolaire intercommunale du Haut-Lac _1_2023</v>
      </c>
      <c r="H14040" s="18">
        <v>5403</v>
      </c>
      <c r="I14040" s="68" t="s">
        <v>63</v>
      </c>
      <c r="J14040" s="18">
        <v>2023</v>
      </c>
      <c r="K14040" s="65">
        <v>4.7199999999999999E-2</v>
      </c>
    </row>
    <row r="14041" spans="1:11" x14ac:dyDescent="0.25">
      <c r="A14041" s="66"/>
      <c r="B14041" t="s">
        <v>491</v>
      </c>
      <c r="C14041" t="s">
        <v>492</v>
      </c>
      <c r="D14041" t="str">
        <f>Clef_répartition[[#This Row],[Code association]]&amp;"_"&amp;Clef_répartition[[#This Row],[Nom association]]</f>
        <v xml:space="preserve">ASPIHL_Association scolaire et parascolaire intercommunale du Haut-Lac </v>
      </c>
      <c r="E14041">
        <f>COUNTIFS(D$2:D14041,Clef_répartition[[#This Row],[Code_Nom]],J$2:J14041,Clef_répartition[[#This Row],[Année]])</f>
        <v>2</v>
      </c>
      <c r="F14041">
        <f>IF(Clef_répartition[[#This Row],[Code_Nom]]=D14040,F14040-1,(COUNTIFS(Clef_répartition[Code_Nom],Clef_répartition[[#This Row],[Code_Nom]],Clef_répartition[Année],Clef_répartition[[#This Row],[Année]])))</f>
        <v>4</v>
      </c>
      <c r="G14041" t="str">
        <f>Clef_répartition[[#This Row],[Code_Nom]]&amp;"_"&amp;Clef_répartition[[#This Row],[Nombre]]&amp;"_"&amp;Clef_répartition[[#This Row],[Année]]</f>
        <v>ASPIHL_Association scolaire et parascolaire intercommunale du Haut-Lac _2_2023</v>
      </c>
      <c r="H14041" s="63">
        <v>5408</v>
      </c>
      <c r="I14041" s="67" t="s">
        <v>195</v>
      </c>
      <c r="J14041" s="63">
        <v>2023</v>
      </c>
      <c r="K14041" s="64">
        <v>0.11210000000000001</v>
      </c>
    </row>
    <row r="14042" spans="1:11" x14ac:dyDescent="0.25">
      <c r="A14042" s="66"/>
      <c r="B14042" t="s">
        <v>491</v>
      </c>
      <c r="C14042" t="s">
        <v>492</v>
      </c>
      <c r="D14042" t="str">
        <f>Clef_répartition[[#This Row],[Code association]]&amp;"_"&amp;Clef_répartition[[#This Row],[Nom association]]</f>
        <v xml:space="preserve">ASPIHL_Association scolaire et parascolaire intercommunale du Haut-Lac </v>
      </c>
      <c r="E14042">
        <f>COUNTIFS(D$2:D14042,Clef_répartition[[#This Row],[Code_Nom]],J$2:J14042,Clef_répartition[[#This Row],[Année]])</f>
        <v>3</v>
      </c>
      <c r="F14042">
        <f>IF(Clef_répartition[[#This Row],[Code_Nom]]=D14041,F14041-1,(COUNTIFS(Clef_répartition[Code_Nom],Clef_répartition[[#This Row],[Code_Nom]],Clef_répartition[Année],Clef_répartition[[#This Row],[Année]])))</f>
        <v>3</v>
      </c>
      <c r="G14042" t="str">
        <f>Clef_répartition[[#This Row],[Code_Nom]]&amp;"_"&amp;Clef_répartition[[#This Row],[Nombre]]&amp;"_"&amp;Clef_répartition[[#This Row],[Année]]</f>
        <v>ASPIHL_Association scolaire et parascolaire intercommunale du Haut-Lac _3_2023</v>
      </c>
      <c r="H14042" s="18">
        <v>5412</v>
      </c>
      <c r="I14042" s="68" t="s">
        <v>229</v>
      </c>
      <c r="J14042" s="18">
        <v>2023</v>
      </c>
      <c r="K14042" s="65">
        <v>8.5800000000000001E-2</v>
      </c>
    </row>
    <row r="14043" spans="1:11" x14ac:dyDescent="0.25">
      <c r="A14043" s="66"/>
      <c r="B14043" t="s">
        <v>491</v>
      </c>
      <c r="C14043" t="s">
        <v>492</v>
      </c>
      <c r="D14043" t="str">
        <f>Clef_répartition[[#This Row],[Code association]]&amp;"_"&amp;Clef_répartition[[#This Row],[Nom association]]</f>
        <v xml:space="preserve">ASPIHL_Association scolaire et parascolaire intercommunale du Haut-Lac </v>
      </c>
      <c r="E14043">
        <f>COUNTIFS(D$2:D14043,Clef_répartition[[#This Row],[Code_Nom]],J$2:J14043,Clef_répartition[[#This Row],[Année]])</f>
        <v>4</v>
      </c>
      <c r="F14043">
        <f>IF(Clef_répartition[[#This Row],[Code_Nom]]=D14042,F14042-1,(COUNTIFS(Clef_répartition[Code_Nom],Clef_répartition[[#This Row],[Code_Nom]],Clef_répartition[Année],Clef_répartition[[#This Row],[Année]])))</f>
        <v>2</v>
      </c>
      <c r="G14043" t="str">
        <f>Clef_répartition[[#This Row],[Code_Nom]]&amp;"_"&amp;Clef_répartition[[#This Row],[Nombre]]&amp;"_"&amp;Clef_répartition[[#This Row],[Année]]</f>
        <v>ASPIHL_Association scolaire et parascolaire intercommunale du Haut-Lac _4_2023</v>
      </c>
      <c r="H14043" s="63">
        <v>5413</v>
      </c>
      <c r="I14043" s="67" t="s">
        <v>231</v>
      </c>
      <c r="J14043" s="63">
        <v>2023</v>
      </c>
      <c r="K14043" s="64">
        <v>0.20219999999999999</v>
      </c>
    </row>
    <row r="14044" spans="1:11" x14ac:dyDescent="0.25">
      <c r="A14044" s="66"/>
      <c r="B14044" t="s">
        <v>491</v>
      </c>
      <c r="C14044" t="s">
        <v>492</v>
      </c>
      <c r="D14044" t="str">
        <f>Clef_répartition[[#This Row],[Code association]]&amp;"_"&amp;Clef_répartition[[#This Row],[Nom association]]</f>
        <v xml:space="preserve">ASPIHL_Association scolaire et parascolaire intercommunale du Haut-Lac </v>
      </c>
      <c r="E14044">
        <f>COUNTIFS(D$2:D14044,Clef_répartition[[#This Row],[Code_Nom]],J$2:J14044,Clef_répartition[[#This Row],[Année]])</f>
        <v>5</v>
      </c>
      <c r="F14044">
        <f>IF(Clef_répartition[[#This Row],[Code_Nom]]=D14043,F14043-1,(COUNTIFS(Clef_répartition[Code_Nom],Clef_répartition[[#This Row],[Code_Nom]],Clef_répartition[Année],Clef_répartition[[#This Row],[Année]])))</f>
        <v>1</v>
      </c>
      <c r="G14044" t="str">
        <f>Clef_répartition[[#This Row],[Code_Nom]]&amp;"_"&amp;Clef_répartition[[#This Row],[Nombre]]&amp;"_"&amp;Clef_répartition[[#This Row],[Année]]</f>
        <v>ASPIHL_Association scolaire et parascolaire intercommunale du Haut-Lac _5_2023</v>
      </c>
      <c r="H14044" s="18">
        <v>5414</v>
      </c>
      <c r="I14044" s="68" t="s">
        <v>286</v>
      </c>
      <c r="J14044" s="18">
        <v>2023</v>
      </c>
      <c r="K14044" s="65">
        <v>0.55269999999999997</v>
      </c>
    </row>
    <row r="14045" spans="1:11" x14ac:dyDescent="0.25">
      <c r="A14045" s="66"/>
      <c r="B14045" t="s">
        <v>549</v>
      </c>
      <c r="C14045" t="s">
        <v>550</v>
      </c>
      <c r="D14045" t="str">
        <f>Clef_répartition[[#This Row],[Code association]]&amp;"_"&amp;Clef_répartition[[#This Row],[Nom association]]</f>
        <v>ASR_Association de communes Sécurité Riviera</v>
      </c>
      <c r="E14045">
        <f>COUNTIFS(D$2:D14045,Clef_répartition[[#This Row],[Code_Nom]],J$2:J14045,Clef_répartition[[#This Row],[Année]])</f>
        <v>1</v>
      </c>
      <c r="F14045">
        <f>IF(Clef_répartition[[#This Row],[Code_Nom]]=D14044,F14044-1,(COUNTIFS(Clef_répartition[Code_Nom],Clef_répartition[[#This Row],[Code_Nom]],Clef_répartition[Année],Clef_répartition[[#This Row],[Année]])))</f>
        <v>12</v>
      </c>
      <c r="G14045" t="str">
        <f>Clef_répartition[[#This Row],[Code_Nom]]&amp;"_"&amp;Clef_répartition[[#This Row],[Nombre]]&amp;"_"&amp;Clef_répartition[[#This Row],[Année]]</f>
        <v>ASR_Association de communes Sécurité Riviera_1_2023</v>
      </c>
      <c r="H14045" s="18">
        <v>5892</v>
      </c>
      <c r="I14045" s="68" t="s">
        <v>25</v>
      </c>
      <c r="J14045" s="18">
        <v>2023</v>
      </c>
      <c r="K14045" s="65">
        <v>0.15680373898849154</v>
      </c>
    </row>
    <row r="14046" spans="1:11" x14ac:dyDescent="0.25">
      <c r="A14046" s="66"/>
      <c r="B14046" t="s">
        <v>549</v>
      </c>
      <c r="C14046" t="s">
        <v>550</v>
      </c>
      <c r="D14046" t="str">
        <f>Clef_répartition[[#This Row],[Code association]]&amp;"_"&amp;Clef_répartition[[#This Row],[Nom association]]</f>
        <v>ASR_Association de communes Sécurité Riviera</v>
      </c>
      <c r="E14046">
        <f>COUNTIFS(D$2:D14046,Clef_répartition[[#This Row],[Code_Nom]],J$2:J14046,Clef_répartition[[#This Row],[Année]])</f>
        <v>2</v>
      </c>
      <c r="F14046">
        <f>IF(Clef_répartition[[#This Row],[Code_Nom]]=D14045,F14045-1,(COUNTIFS(Clef_répartition[Code_Nom],Clef_répartition[[#This Row],[Code_Nom]],Clef_répartition[Année],Clef_répartition[[#This Row],[Année]])))</f>
        <v>11</v>
      </c>
      <c r="G14046" t="str">
        <f>Clef_répartition[[#This Row],[Code_Nom]]&amp;"_"&amp;Clef_répartition[[#This Row],[Nombre]]&amp;"_"&amp;Clef_répartition[[#This Row],[Année]]</f>
        <v>ASR_Association de communes Sécurité Riviera_2_2023</v>
      </c>
      <c r="H14046" s="18">
        <v>5882</v>
      </c>
      <c r="I14046" s="68" t="s">
        <v>50</v>
      </c>
      <c r="J14046" s="18">
        <v>2023</v>
      </c>
      <c r="K14046" s="65">
        <v>2.3933751827628892E-2</v>
      </c>
    </row>
    <row r="14047" spans="1:11" x14ac:dyDescent="0.25">
      <c r="A14047" s="66"/>
      <c r="B14047" t="s">
        <v>549</v>
      </c>
      <c r="C14047" t="s">
        <v>550</v>
      </c>
      <c r="D14047" t="str">
        <f>Clef_répartition[[#This Row],[Code association]]&amp;"_"&amp;Clef_répartition[[#This Row],[Nom association]]</f>
        <v>ASR_Association de communes Sécurité Riviera</v>
      </c>
      <c r="E14047">
        <f>COUNTIFS(D$2:D14047,Clef_répartition[[#This Row],[Code_Nom]],J$2:J14047,Clef_répartition[[#This Row],[Année]])</f>
        <v>3</v>
      </c>
      <c r="F14047">
        <f>IF(Clef_répartition[[#This Row],[Code_Nom]]=D14046,F14046-1,(COUNTIFS(Clef_répartition[Code_Nom],Clef_répartition[[#This Row],[Code_Nom]],Clef_répartition[Année],Clef_répartition[[#This Row],[Année]])))</f>
        <v>10</v>
      </c>
      <c r="G14047" t="str">
        <f>Clef_répartition[[#This Row],[Code_Nom]]&amp;"_"&amp;Clef_répartition[[#This Row],[Nombre]]&amp;"_"&amp;Clef_répartition[[#This Row],[Année]]</f>
        <v>ASR_Association de communes Sécurité Riviera_3_2023</v>
      </c>
      <c r="H14047" s="63">
        <v>5841</v>
      </c>
      <c r="I14047" s="67" t="s">
        <v>51</v>
      </c>
      <c r="J14047" s="63">
        <v>2023</v>
      </c>
      <c r="K14047" s="64">
        <v>3.118257438680837E-3</v>
      </c>
    </row>
    <row r="14048" spans="1:11" x14ac:dyDescent="0.25">
      <c r="A14048" s="66"/>
      <c r="B14048" t="s">
        <v>549</v>
      </c>
      <c r="C14048" t="s">
        <v>550</v>
      </c>
      <c r="D14048" t="str">
        <f>Clef_répartition[[#This Row],[Code association]]&amp;"_"&amp;Clef_répartition[[#This Row],[Nom association]]</f>
        <v>ASR_Association de communes Sécurité Riviera</v>
      </c>
      <c r="E14048">
        <f>COUNTIFS(D$2:D14048,Clef_répartition[[#This Row],[Code_Nom]],J$2:J14048,Clef_répartition[[#This Row],[Année]])</f>
        <v>4</v>
      </c>
      <c r="F14048">
        <f>IF(Clef_répartition[[#This Row],[Code_Nom]]=D14047,F14047-1,(COUNTIFS(Clef_répartition[Code_Nom],Clef_répartition[[#This Row],[Code_Nom]],Clef_répartition[Année],Clef_répartition[[#This Row],[Année]])))</f>
        <v>9</v>
      </c>
      <c r="G14048" t="str">
        <f>Clef_répartition[[#This Row],[Code_Nom]]&amp;"_"&amp;Clef_répartition[[#This Row],[Nombre]]&amp;"_"&amp;Clef_répartition[[#This Row],[Année]]</f>
        <v>ASR_Association de communes Sécurité Riviera_4_2023</v>
      </c>
      <c r="H14048" s="63">
        <v>5883</v>
      </c>
      <c r="I14048" s="67" t="s">
        <v>77</v>
      </c>
      <c r="J14048" s="63">
        <v>2023</v>
      </c>
      <c r="K14048" s="64">
        <v>1.7297984168652841E-2</v>
      </c>
    </row>
    <row r="14049" spans="1:11" x14ac:dyDescent="0.25">
      <c r="A14049" s="66"/>
      <c r="B14049" t="s">
        <v>549</v>
      </c>
      <c r="C14049" t="s">
        <v>550</v>
      </c>
      <c r="D14049" t="str">
        <f>Clef_répartition[[#This Row],[Code association]]&amp;"_"&amp;Clef_répartition[[#This Row],[Nom association]]</f>
        <v>ASR_Association de communes Sécurité Riviera</v>
      </c>
      <c r="E14049">
        <f>COUNTIFS(D$2:D14049,Clef_répartition[[#This Row],[Code_Nom]],J$2:J14049,Clef_répartition[[#This Row],[Année]])</f>
        <v>5</v>
      </c>
      <c r="F14049">
        <f>IF(Clef_répartition[[#This Row],[Code_Nom]]=D14048,F14048-1,(COUNTIFS(Clef_répartition[Code_Nom],Clef_répartition[[#This Row],[Code_Nom]],Clef_répartition[Année],Clef_répartition[[#This Row],[Année]])))</f>
        <v>8</v>
      </c>
      <c r="G14049" t="str">
        <f>Clef_répartition[[#This Row],[Code_Nom]]&amp;"_"&amp;Clef_répartition[[#This Row],[Nombre]]&amp;"_"&amp;Clef_répartition[[#This Row],[Année]]</f>
        <v>ASR_Association de communes Sécurité Riviera_5_2023</v>
      </c>
      <c r="H14049" s="18">
        <v>5884</v>
      </c>
      <c r="I14049" s="68" t="s">
        <v>78</v>
      </c>
      <c r="J14049" s="18">
        <v>2023</v>
      </c>
      <c r="K14049" s="65">
        <v>2.5238411231766563E-2</v>
      </c>
    </row>
    <row r="14050" spans="1:11" x14ac:dyDescent="0.25">
      <c r="A14050" s="66"/>
      <c r="B14050" t="s">
        <v>549</v>
      </c>
      <c r="C14050" t="s">
        <v>550</v>
      </c>
      <c r="D14050" t="str">
        <f>Clef_répartition[[#This Row],[Code association]]&amp;"_"&amp;Clef_répartition[[#This Row],[Nom association]]</f>
        <v>ASR_Association de communes Sécurité Riviera</v>
      </c>
      <c r="E14050">
        <f>COUNTIFS(D$2:D14050,Clef_répartition[[#This Row],[Code_Nom]],J$2:J14050,Clef_répartition[[#This Row],[Année]])</f>
        <v>6</v>
      </c>
      <c r="F14050">
        <f>IF(Clef_répartition[[#This Row],[Code_Nom]]=D14049,F14049-1,(COUNTIFS(Clef_répartition[Code_Nom],Clef_répartition[[#This Row],[Code_Nom]],Clef_répartition[Année],Clef_répartition[[#This Row],[Année]])))</f>
        <v>7</v>
      </c>
      <c r="G14050" t="str">
        <f>Clef_répartition[[#This Row],[Code_Nom]]&amp;"_"&amp;Clef_répartition[[#This Row],[Nombre]]&amp;"_"&amp;Clef_répartition[[#This Row],[Année]]</f>
        <v>ASR_Association de communes Sécurité Riviera_6_2023</v>
      </c>
      <c r="H14050" s="63">
        <v>5885</v>
      </c>
      <c r="I14050" s="67" t="s">
        <v>138</v>
      </c>
      <c r="J14050" s="63">
        <v>2023</v>
      </c>
      <c r="K14050" s="64">
        <v>1.3811394381733217E-2</v>
      </c>
    </row>
    <row r="14051" spans="1:11" x14ac:dyDescent="0.25">
      <c r="A14051" s="66"/>
      <c r="B14051" t="s">
        <v>549</v>
      </c>
      <c r="C14051" t="s">
        <v>550</v>
      </c>
      <c r="D14051" t="str">
        <f>Clef_répartition[[#This Row],[Code association]]&amp;"_"&amp;Clef_répartition[[#This Row],[Nom association]]</f>
        <v>ASR_Association de communes Sécurité Riviera</v>
      </c>
      <c r="E14051">
        <f>COUNTIFS(D$2:D14051,Clef_répartition[[#This Row],[Code_Nom]],J$2:J14051,Clef_répartition[[#This Row],[Année]])</f>
        <v>7</v>
      </c>
      <c r="F14051">
        <f>IF(Clef_répartition[[#This Row],[Code_Nom]]=D14050,F14050-1,(COUNTIFS(Clef_répartition[Code_Nom],Clef_répartition[[#This Row],[Code_Nom]],Clef_répartition[Année],Clef_répartition[[#This Row],[Année]])))</f>
        <v>6</v>
      </c>
      <c r="G14051" t="str">
        <f>Clef_répartition[[#This Row],[Code_Nom]]&amp;"_"&amp;Clef_répartition[[#This Row],[Nombre]]&amp;"_"&amp;Clef_répartition[[#This Row],[Année]]</f>
        <v>ASR_Association de communes Sécurité Riviera_7_2023</v>
      </c>
      <c r="H14051" s="63">
        <v>5889</v>
      </c>
      <c r="I14051" s="67" t="s">
        <v>150</v>
      </c>
      <c r="J14051" s="63">
        <v>2023</v>
      </c>
      <c r="K14051" s="64">
        <v>0.16038656796645176</v>
      </c>
    </row>
    <row r="14052" spans="1:11" x14ac:dyDescent="0.25">
      <c r="A14052" s="66"/>
      <c r="B14052" t="s">
        <v>549</v>
      </c>
      <c r="C14052" t="s">
        <v>550</v>
      </c>
      <c r="D14052" t="str">
        <f>Clef_répartition[[#This Row],[Code association]]&amp;"_"&amp;Clef_répartition[[#This Row],[Nom association]]</f>
        <v>ASR_Association de communes Sécurité Riviera</v>
      </c>
      <c r="E14052">
        <f>COUNTIFS(D$2:D14052,Clef_répartition[[#This Row],[Code_Nom]],J$2:J14052,Clef_répartition[[#This Row],[Année]])</f>
        <v>8</v>
      </c>
      <c r="F14052">
        <f>IF(Clef_répartition[[#This Row],[Code_Nom]]=D14051,F14051-1,(COUNTIFS(Clef_répartition[Code_Nom],Clef_répartition[[#This Row],[Code_Nom]],Clef_répartition[Année],Clef_répartition[[#This Row],[Année]])))</f>
        <v>5</v>
      </c>
      <c r="G14052" t="str">
        <f>Clef_répartition[[#This Row],[Code_Nom]]&amp;"_"&amp;Clef_répartition[[#This Row],[Nombre]]&amp;"_"&amp;Clef_répartition[[#This Row],[Année]]</f>
        <v>ASR_Association de communes Sécurité Riviera_8_2023</v>
      </c>
      <c r="H14052" s="18">
        <v>5886</v>
      </c>
      <c r="I14052" s="68" t="s">
        <v>188</v>
      </c>
      <c r="J14052" s="18">
        <v>2023</v>
      </c>
      <c r="K14052" s="65">
        <v>0.33734210315588942</v>
      </c>
    </row>
    <row r="14053" spans="1:11" x14ac:dyDescent="0.25">
      <c r="A14053" s="66"/>
      <c r="B14053" t="s">
        <v>549</v>
      </c>
      <c r="C14053" t="s">
        <v>550</v>
      </c>
      <c r="D14053" t="str">
        <f>Clef_répartition[[#This Row],[Code association]]&amp;"_"&amp;Clef_répartition[[#This Row],[Nom association]]</f>
        <v>ASR_Association de communes Sécurité Riviera</v>
      </c>
      <c r="E14053">
        <f>COUNTIFS(D$2:D14053,Clef_répartition[[#This Row],[Code_Nom]],J$2:J14053,Clef_répartition[[#This Row],[Année]])</f>
        <v>9</v>
      </c>
      <c r="F14053">
        <f>IF(Clef_répartition[[#This Row],[Code_Nom]]=D14052,F14052-1,(COUNTIFS(Clef_répartition[Code_Nom],Clef_répartition[[#This Row],[Code_Nom]],Clef_répartition[Année],Clef_répartition[[#This Row],[Année]])))</f>
        <v>4</v>
      </c>
      <c r="G14053" t="str">
        <f>Clef_répartition[[#This Row],[Code_Nom]]&amp;"_"&amp;Clef_répartition[[#This Row],[Nombre]]&amp;"_"&amp;Clef_répartition[[#This Row],[Année]]</f>
        <v>ASR_Association de communes Sécurité Riviera_9_2023</v>
      </c>
      <c r="H14053" s="18">
        <v>5842</v>
      </c>
      <c r="I14053" s="68" t="s">
        <v>238</v>
      </c>
      <c r="J14053" s="18">
        <v>2023</v>
      </c>
      <c r="K14053" s="65">
        <v>4.6668987451108936E-4</v>
      </c>
    </row>
    <row r="14054" spans="1:11" x14ac:dyDescent="0.25">
      <c r="A14054" s="66"/>
      <c r="B14054" t="s">
        <v>549</v>
      </c>
      <c r="C14054" t="s">
        <v>550</v>
      </c>
      <c r="D14054" t="str">
        <f>Clef_répartition[[#This Row],[Code association]]&amp;"_"&amp;Clef_répartition[[#This Row],[Nom association]]</f>
        <v>ASR_Association de communes Sécurité Riviera</v>
      </c>
      <c r="E14054">
        <f>COUNTIFS(D$2:D14054,Clef_répartition[[#This Row],[Code_Nom]],J$2:J14054,Clef_répartition[[#This Row],[Année]])</f>
        <v>10</v>
      </c>
      <c r="F14054">
        <f>IF(Clef_répartition[[#This Row],[Code_Nom]]=D14053,F14053-1,(COUNTIFS(Clef_répartition[Code_Nom],Clef_répartition[[#This Row],[Code_Nom]],Clef_répartition[Année],Clef_répartition[[#This Row],[Année]])))</f>
        <v>3</v>
      </c>
      <c r="G14054" t="str">
        <f>Clef_répartition[[#This Row],[Code_Nom]]&amp;"_"&amp;Clef_répartition[[#This Row],[Nombre]]&amp;"_"&amp;Clef_répartition[[#This Row],[Année]]</f>
        <v>ASR_Association de communes Sécurité Riviera_10_2023</v>
      </c>
      <c r="H14054" s="63">
        <v>5843</v>
      </c>
      <c r="I14054" s="67" t="s">
        <v>239</v>
      </c>
      <c r="J14054" s="63">
        <v>2023</v>
      </c>
      <c r="K14054" s="64">
        <v>7.2188358866322069E-4</v>
      </c>
    </row>
    <row r="14055" spans="1:11" x14ac:dyDescent="0.25">
      <c r="A14055" s="66"/>
      <c r="B14055" t="s">
        <v>549</v>
      </c>
      <c r="C14055" t="s">
        <v>550</v>
      </c>
      <c r="D14055" t="str">
        <f>Clef_répartition[[#This Row],[Code association]]&amp;"_"&amp;Clef_répartition[[#This Row],[Nom association]]</f>
        <v>ASR_Association de communes Sécurité Riviera</v>
      </c>
      <c r="E14055">
        <f>COUNTIFS(D$2:D14055,Clef_répartition[[#This Row],[Code_Nom]],J$2:J14055,Clef_répartition[[#This Row],[Année]])</f>
        <v>11</v>
      </c>
      <c r="F14055">
        <f>IF(Clef_répartition[[#This Row],[Code_Nom]]=D14054,F14054-1,(COUNTIFS(Clef_répartition[Code_Nom],Clef_répartition[[#This Row],[Code_Nom]],Clef_répartition[Année],Clef_répartition[[#This Row],[Année]])))</f>
        <v>2</v>
      </c>
      <c r="G14055" t="str">
        <f>Clef_répartition[[#This Row],[Code_Nom]]&amp;"_"&amp;Clef_répartition[[#This Row],[Nombre]]&amp;"_"&amp;Clef_répartition[[#This Row],[Année]]</f>
        <v>ASR_Association de communes Sécurité Riviera_11_2023</v>
      </c>
      <c r="H14055" s="18">
        <v>5890</v>
      </c>
      <c r="I14055" s="68" t="s">
        <v>277</v>
      </c>
      <c r="J14055" s="18">
        <v>2023</v>
      </c>
      <c r="K14055" s="65">
        <v>0.25536387188400467</v>
      </c>
    </row>
    <row r="14056" spans="1:11" x14ac:dyDescent="0.25">
      <c r="A14056" s="66"/>
      <c r="B14056" t="s">
        <v>549</v>
      </c>
      <c r="C14056" t="s">
        <v>550</v>
      </c>
      <c r="D14056" t="str">
        <f>Clef_répartition[[#This Row],[Code association]]&amp;"_"&amp;Clef_répartition[[#This Row],[Nom association]]</f>
        <v>ASR_Association de communes Sécurité Riviera</v>
      </c>
      <c r="E14056">
        <f>COUNTIFS(D$2:D14056,Clef_répartition[[#This Row],[Code_Nom]],J$2:J14056,Clef_répartition[[#This Row],[Année]])</f>
        <v>12</v>
      </c>
      <c r="F14056">
        <f>IF(Clef_répartition[[#This Row],[Code_Nom]]=D14055,F14055-1,(COUNTIFS(Clef_répartition[Code_Nom],Clef_répartition[[#This Row],[Code_Nom]],Clef_répartition[Année],Clef_répartition[[#This Row],[Année]])))</f>
        <v>1</v>
      </c>
      <c r="G14056" t="str">
        <f>Clef_répartition[[#This Row],[Code_Nom]]&amp;"_"&amp;Clef_répartition[[#This Row],[Nombre]]&amp;"_"&amp;Clef_répartition[[#This Row],[Année]]</f>
        <v>ASR_Association de communes Sécurité Riviera_12_2023</v>
      </c>
      <c r="H14056" s="63">
        <v>5891</v>
      </c>
      <c r="I14056" s="67" t="s">
        <v>278</v>
      </c>
      <c r="J14056" s="63">
        <v>2023</v>
      </c>
      <c r="K14056" s="64">
        <v>5.5153454935257737E-3</v>
      </c>
    </row>
    <row r="14057" spans="1:11" x14ac:dyDescent="0.25">
      <c r="A14057" s="66"/>
      <c r="B14057" t="s">
        <v>477</v>
      </c>
      <c r="C14057" t="s">
        <v>478</v>
      </c>
      <c r="D14057" t="str">
        <f>Clef_répartition[[#This Row],[Code association]]&amp;"_"&amp;Clef_répartition[[#This Row],[Nom association]]</f>
        <v>ASSAGIE_Association scolaire Aubonne Gimel et Etoy</v>
      </c>
      <c r="E14057">
        <f>COUNTIFS(D$2:D14057,Clef_répartition[[#This Row],[Code_Nom]],J$2:J14057,Clef_répartition[[#This Row],[Année]])</f>
        <v>1</v>
      </c>
      <c r="F14057">
        <f>IF(Clef_répartition[[#This Row],[Code_Nom]]=D14056,F14056-1,(COUNTIFS(Clef_répartition[Code_Nom],Clef_répartition[[#This Row],[Code_Nom]],Clef_répartition[Année],Clef_répartition[[#This Row],[Année]])))</f>
        <v>12</v>
      </c>
      <c r="G14057" t="str">
        <f>Clef_répartition[[#This Row],[Code_Nom]]&amp;"_"&amp;Clef_répartition[[#This Row],[Nombre]]&amp;"_"&amp;Clef_répartition[[#This Row],[Année]]</f>
        <v>ASSAGIE_Association scolaire Aubonne Gimel et Etoy_1_2023</v>
      </c>
      <c r="H14057" s="63">
        <v>5851</v>
      </c>
      <c r="I14057" s="67" t="s">
        <v>4</v>
      </c>
      <c r="J14057" s="63">
        <v>2023</v>
      </c>
      <c r="K14057" s="64">
        <v>2.4E-2</v>
      </c>
    </row>
    <row r="14058" spans="1:11" x14ac:dyDescent="0.25">
      <c r="A14058" s="66"/>
      <c r="B14058" t="s">
        <v>477</v>
      </c>
      <c r="C14058" t="s">
        <v>478</v>
      </c>
      <c r="D14058" t="str">
        <f>Clef_répartition[[#This Row],[Code association]]&amp;"_"&amp;Clef_répartition[[#This Row],[Nom association]]</f>
        <v>ASSAGIE_Association scolaire Aubonne Gimel et Etoy</v>
      </c>
      <c r="E14058">
        <f>COUNTIFS(D$2:D14058,Clef_répartition[[#This Row],[Code_Nom]],J$2:J14058,Clef_répartition[[#This Row],[Année]])</f>
        <v>2</v>
      </c>
      <c r="F14058">
        <f>IF(Clef_répartition[[#This Row],[Code_Nom]]=D14057,F14057-1,(COUNTIFS(Clef_répartition[Code_Nom],Clef_répartition[[#This Row],[Code_Nom]],Clef_répartition[Année],Clef_répartition[[#This Row],[Année]])))</f>
        <v>11</v>
      </c>
      <c r="G14058" t="str">
        <f>Clef_répartition[[#This Row],[Code_Nom]]&amp;"_"&amp;Clef_répartition[[#This Row],[Nombre]]&amp;"_"&amp;Clef_répartition[[#This Row],[Année]]</f>
        <v>ASSAGIE_Association scolaire Aubonne Gimel et Etoy_2_2023</v>
      </c>
      <c r="H14058" s="63">
        <v>5422</v>
      </c>
      <c r="I14058" s="67" t="s">
        <v>9</v>
      </c>
      <c r="J14058" s="63">
        <v>2023</v>
      </c>
      <c r="K14058" s="64">
        <v>0.2596</v>
      </c>
    </row>
    <row r="14059" spans="1:11" x14ac:dyDescent="0.25">
      <c r="A14059" s="66"/>
      <c r="B14059" t="s">
        <v>477</v>
      </c>
      <c r="C14059" t="s">
        <v>478</v>
      </c>
      <c r="D14059" t="str">
        <f>Clef_répartition[[#This Row],[Code association]]&amp;"_"&amp;Clef_répartition[[#This Row],[Nom association]]</f>
        <v>ASSAGIE_Association scolaire Aubonne Gimel et Etoy</v>
      </c>
      <c r="E14059">
        <f>COUNTIFS(D$2:D14059,Clef_répartition[[#This Row],[Code_Nom]],J$2:J14059,Clef_répartition[[#This Row],[Année]])</f>
        <v>3</v>
      </c>
      <c r="F14059">
        <f>IF(Clef_répartition[[#This Row],[Code_Nom]]=D14058,F14058-1,(COUNTIFS(Clef_répartition[Code_Nom],Clef_répartition[[#This Row],[Code_Nom]],Clef_répartition[Année],Clef_répartition[[#This Row],[Année]])))</f>
        <v>10</v>
      </c>
      <c r="G14059" t="str">
        <f>Clef_répartition[[#This Row],[Code_Nom]]&amp;"_"&amp;Clef_répartition[[#This Row],[Nombre]]&amp;"_"&amp;Clef_répartition[[#This Row],[Année]]</f>
        <v>ASSAGIE_Association scolaire Aubonne Gimel et Etoy_3_2023</v>
      </c>
      <c r="H14059" s="18">
        <v>5426</v>
      </c>
      <c r="I14059" s="68" t="s">
        <v>31</v>
      </c>
      <c r="J14059" s="18">
        <v>2023</v>
      </c>
      <c r="K14059" s="65">
        <v>2.87E-2</v>
      </c>
    </row>
    <row r="14060" spans="1:11" x14ac:dyDescent="0.25">
      <c r="A14060" s="66"/>
      <c r="B14060" t="s">
        <v>477</v>
      </c>
      <c r="C14060" t="s">
        <v>478</v>
      </c>
      <c r="D14060" t="str">
        <f>Clef_répartition[[#This Row],[Code association]]&amp;"_"&amp;Clef_répartition[[#This Row],[Nom association]]</f>
        <v>ASSAGIE_Association scolaire Aubonne Gimel et Etoy</v>
      </c>
      <c r="E14060">
        <f>COUNTIFS(D$2:D14060,Clef_répartition[[#This Row],[Code_Nom]],J$2:J14060,Clef_répartition[[#This Row],[Année]])</f>
        <v>4</v>
      </c>
      <c r="F14060">
        <f>IF(Clef_répartition[[#This Row],[Code_Nom]]=D14059,F14059-1,(COUNTIFS(Clef_répartition[Code_Nom],Clef_répartition[[#This Row],[Code_Nom]],Clef_répartition[Année],Clef_répartition[[#This Row],[Année]])))</f>
        <v>9</v>
      </c>
      <c r="G14060" t="str">
        <f>Clef_répartition[[#This Row],[Code_Nom]]&amp;"_"&amp;Clef_répartition[[#This Row],[Nombre]]&amp;"_"&amp;Clef_répartition[[#This Row],[Année]]</f>
        <v>ASSAGIE_Association scolaire Aubonne Gimel et Etoy_4_2023</v>
      </c>
      <c r="H14060" s="18">
        <v>5623</v>
      </c>
      <c r="I14060" s="68" t="s">
        <v>39</v>
      </c>
      <c r="J14060" s="18">
        <v>2023</v>
      </c>
      <c r="K14060" s="65">
        <v>4.3700000000000003E-2</v>
      </c>
    </row>
    <row r="14061" spans="1:11" x14ac:dyDescent="0.25">
      <c r="A14061" s="66"/>
      <c r="B14061" t="s">
        <v>477</v>
      </c>
      <c r="C14061" t="s">
        <v>478</v>
      </c>
      <c r="D14061" t="str">
        <f>Clef_répartition[[#This Row],[Code association]]&amp;"_"&amp;Clef_répartition[[#This Row],[Nom association]]</f>
        <v>ASSAGIE_Association scolaire Aubonne Gimel et Etoy</v>
      </c>
      <c r="E14061">
        <f>COUNTIFS(D$2:D14061,Clef_répartition[[#This Row],[Code_Nom]],J$2:J14061,Clef_répartition[[#This Row],[Année]])</f>
        <v>5</v>
      </c>
      <c r="F14061">
        <f>IF(Clef_répartition[[#This Row],[Code_Nom]]=D14060,F14060-1,(COUNTIFS(Clef_répartition[Code_Nom],Clef_répartition[[#This Row],[Code_Nom]],Clef_répartition[Année],Clef_répartition[[#This Row],[Année]])))</f>
        <v>8</v>
      </c>
      <c r="G14061" t="str">
        <f>Clef_répartition[[#This Row],[Code_Nom]]&amp;"_"&amp;Clef_répartition[[#This Row],[Nombre]]&amp;"_"&amp;Clef_répartition[[#This Row],[Année]]</f>
        <v>ASSAGIE_Association scolaire Aubonne Gimel et Etoy_5_2023</v>
      </c>
      <c r="H14061" s="18">
        <v>5856</v>
      </c>
      <c r="I14061" s="68" t="s">
        <v>106</v>
      </c>
      <c r="J14061" s="18">
        <v>2023</v>
      </c>
      <c r="K14061" s="65">
        <v>3.1399999999999997E-2</v>
      </c>
    </row>
    <row r="14062" spans="1:11" x14ac:dyDescent="0.25">
      <c r="A14062" s="66"/>
      <c r="B14062" t="s">
        <v>477</v>
      </c>
      <c r="C14062" t="s">
        <v>478</v>
      </c>
      <c r="D14062" t="str">
        <f>Clef_répartition[[#This Row],[Code association]]&amp;"_"&amp;Clef_répartition[[#This Row],[Nom association]]</f>
        <v>ASSAGIE_Association scolaire Aubonne Gimel et Etoy</v>
      </c>
      <c r="E14062">
        <f>COUNTIFS(D$2:D14062,Clef_répartition[[#This Row],[Code_Nom]],J$2:J14062,Clef_répartition[[#This Row],[Année]])</f>
        <v>6</v>
      </c>
      <c r="F14062">
        <f>IF(Clef_répartition[[#This Row],[Code_Nom]]=D14061,F14061-1,(COUNTIFS(Clef_répartition[Code_Nom],Clef_répartition[[#This Row],[Code_Nom]],Clef_répartition[Année],Clef_répartition[[#This Row],[Année]])))</f>
        <v>7</v>
      </c>
      <c r="G14062" t="str">
        <f>Clef_répartition[[#This Row],[Code_Nom]]&amp;"_"&amp;Clef_répartition[[#This Row],[Nombre]]&amp;"_"&amp;Clef_répartition[[#This Row],[Année]]</f>
        <v>ASSAGIE_Association scolaire Aubonne Gimel et Etoy_6_2023</v>
      </c>
      <c r="H14062" s="63">
        <v>5636</v>
      </c>
      <c r="I14062" s="67" t="s">
        <v>109</v>
      </c>
      <c r="J14062" s="63">
        <v>2023</v>
      </c>
      <c r="K14062" s="64">
        <v>0.19</v>
      </c>
    </row>
    <row r="14063" spans="1:11" x14ac:dyDescent="0.25">
      <c r="A14063" s="66"/>
      <c r="B14063" t="s">
        <v>477</v>
      </c>
      <c r="C14063" t="s">
        <v>478</v>
      </c>
      <c r="D14063" t="str">
        <f>Clef_répartition[[#This Row],[Code association]]&amp;"_"&amp;Clef_répartition[[#This Row],[Nom association]]</f>
        <v>ASSAGIE_Association scolaire Aubonne Gimel et Etoy</v>
      </c>
      <c r="E14063">
        <f>COUNTIFS(D$2:D14063,Clef_répartition[[#This Row],[Code_Nom]],J$2:J14063,Clef_répartition[[#This Row],[Année]])</f>
        <v>7</v>
      </c>
      <c r="F14063">
        <f>IF(Clef_répartition[[#This Row],[Code_Nom]]=D14062,F14062-1,(COUNTIFS(Clef_répartition[Code_Nom],Clef_répartition[[#This Row],[Code_Nom]],Clef_répartition[Année],Clef_répartition[[#This Row],[Année]])))</f>
        <v>6</v>
      </c>
      <c r="G14063" t="str">
        <f>Clef_répartition[[#This Row],[Code_Nom]]&amp;"_"&amp;Clef_répartition[[#This Row],[Nombre]]&amp;"_"&amp;Clef_répartition[[#This Row],[Année]]</f>
        <v>ASSAGIE_Association scolaire Aubonne Gimel et Etoy_7_2023</v>
      </c>
      <c r="H14063" s="63">
        <v>5427</v>
      </c>
      <c r="I14063" s="67" t="s">
        <v>112</v>
      </c>
      <c r="J14063" s="63">
        <v>2023</v>
      </c>
      <c r="K14063" s="64">
        <v>5.8099999999999999E-2</v>
      </c>
    </row>
    <row r="14064" spans="1:11" x14ac:dyDescent="0.25">
      <c r="A14064" s="66"/>
      <c r="B14064" t="s">
        <v>477</v>
      </c>
      <c r="C14064" t="s">
        <v>478</v>
      </c>
      <c r="D14064" t="str">
        <f>Clef_répartition[[#This Row],[Code association]]&amp;"_"&amp;Clef_répartition[[#This Row],[Nom association]]</f>
        <v>ASSAGIE_Association scolaire Aubonne Gimel et Etoy</v>
      </c>
      <c r="E14064">
        <f>COUNTIFS(D$2:D14064,Clef_répartition[[#This Row],[Code_Nom]],J$2:J14064,Clef_répartition[[#This Row],[Année]])</f>
        <v>8</v>
      </c>
      <c r="F14064">
        <f>IF(Clef_répartition[[#This Row],[Code_Nom]]=D14063,F14063-1,(COUNTIFS(Clef_répartition[Code_Nom],Clef_répartition[[#This Row],[Code_Nom]],Clef_répartition[Année],Clef_répartition[[#This Row],[Année]])))</f>
        <v>5</v>
      </c>
      <c r="G14064" t="str">
        <f>Clef_répartition[[#This Row],[Code_Nom]]&amp;"_"&amp;Clef_répartition[[#This Row],[Nombre]]&amp;"_"&amp;Clef_répartition[[#This Row],[Année]]</f>
        <v>ASSAGIE_Association scolaire Aubonne Gimel et Etoy_8_2023</v>
      </c>
      <c r="H14064" s="18">
        <v>5428</v>
      </c>
      <c r="I14064" s="68" t="s">
        <v>123</v>
      </c>
      <c r="J14064" s="18">
        <v>2023</v>
      </c>
      <c r="K14064" s="65">
        <v>0.18229999999999999</v>
      </c>
    </row>
    <row r="14065" spans="1:11" x14ac:dyDescent="0.25">
      <c r="A14065" s="66"/>
      <c r="B14065" t="s">
        <v>477</v>
      </c>
      <c r="C14065" t="s">
        <v>478</v>
      </c>
      <c r="D14065" t="str">
        <f>Clef_répartition[[#This Row],[Code association]]&amp;"_"&amp;Clef_répartition[[#This Row],[Nom association]]</f>
        <v>ASSAGIE_Association scolaire Aubonne Gimel et Etoy</v>
      </c>
      <c r="E14065">
        <f>COUNTIFS(D$2:D14065,Clef_répartition[[#This Row],[Code_Nom]],J$2:J14065,Clef_répartition[[#This Row],[Année]])</f>
        <v>9</v>
      </c>
      <c r="F14065">
        <f>IF(Clef_répartition[[#This Row],[Code_Nom]]=D14064,F14064-1,(COUNTIFS(Clef_répartition[Code_Nom],Clef_répartition[[#This Row],[Code_Nom]],Clef_répartition[Année],Clef_répartition[[#This Row],[Année]])))</f>
        <v>4</v>
      </c>
      <c r="G14065" t="str">
        <f>Clef_répartition[[#This Row],[Code_Nom]]&amp;"_"&amp;Clef_répartition[[#This Row],[Nombre]]&amp;"_"&amp;Clef_répartition[[#This Row],[Année]]</f>
        <v>ASSAGIE_Association scolaire Aubonne Gimel et Etoy_9_2023</v>
      </c>
      <c r="H14065" s="18">
        <v>5637</v>
      </c>
      <c r="I14065" s="68" t="s">
        <v>153</v>
      </c>
      <c r="J14065" s="18">
        <v>2023</v>
      </c>
      <c r="K14065" s="65">
        <v>7.6399999999999996E-2</v>
      </c>
    </row>
    <row r="14066" spans="1:11" x14ac:dyDescent="0.25">
      <c r="A14066" s="66"/>
      <c r="B14066" t="s">
        <v>477</v>
      </c>
      <c r="C14066" t="s">
        <v>478</v>
      </c>
      <c r="D14066" t="str">
        <f>Clef_répartition[[#This Row],[Code association]]&amp;"_"&amp;Clef_répartition[[#This Row],[Nom association]]</f>
        <v>ASSAGIE_Association scolaire Aubonne Gimel et Etoy</v>
      </c>
      <c r="E14066">
        <f>COUNTIFS(D$2:D14066,Clef_répartition[[#This Row],[Code_Nom]],J$2:J14066,Clef_répartition[[#This Row],[Année]])</f>
        <v>10</v>
      </c>
      <c r="F14066">
        <f>IF(Clef_répartition[[#This Row],[Code_Nom]]=D14065,F14065-1,(COUNTIFS(Clef_répartition[Code_Nom],Clef_répartition[[#This Row],[Code_Nom]],Clef_répartition[Année],Clef_répartition[[#This Row],[Année]])))</f>
        <v>3</v>
      </c>
      <c r="G14066" t="str">
        <f>Clef_répartition[[#This Row],[Code_Nom]]&amp;"_"&amp;Clef_répartition[[#This Row],[Nombre]]&amp;"_"&amp;Clef_répartition[[#This Row],[Année]]</f>
        <v>ASSAGIE_Association scolaire Aubonne Gimel et Etoy_10_2023</v>
      </c>
      <c r="H14066" s="63">
        <v>5435</v>
      </c>
      <c r="I14066" s="67" t="s">
        <v>245</v>
      </c>
      <c r="J14066" s="63">
        <v>2023</v>
      </c>
      <c r="K14066" s="64">
        <v>4.6699999999999998E-2</v>
      </c>
    </row>
    <row r="14067" spans="1:11" x14ac:dyDescent="0.25">
      <c r="A14067" s="66"/>
      <c r="B14067" t="s">
        <v>477</v>
      </c>
      <c r="C14067" t="s">
        <v>478</v>
      </c>
      <c r="D14067" t="str">
        <f>Clef_répartition[[#This Row],[Code association]]&amp;"_"&amp;Clef_répartition[[#This Row],[Nom association]]</f>
        <v>ASSAGIE_Association scolaire Aubonne Gimel et Etoy</v>
      </c>
      <c r="E14067">
        <f>COUNTIFS(D$2:D14067,Clef_répartition[[#This Row],[Code_Nom]],J$2:J14067,Clef_répartition[[#This Row],[Année]])</f>
        <v>11</v>
      </c>
      <c r="F14067">
        <f>IF(Clef_répartition[[#This Row],[Code_Nom]]=D14066,F14066-1,(COUNTIFS(Clef_répartition[Code_Nom],Clef_répartition[[#This Row],[Code_Nom]],Clef_répartition[Année],Clef_répartition[[#This Row],[Année]])))</f>
        <v>2</v>
      </c>
      <c r="G14067" t="str">
        <f>Clef_répartition[[#This Row],[Code_Nom]]&amp;"_"&amp;Clef_répartition[[#This Row],[Nombre]]&amp;"_"&amp;Clef_répartition[[#This Row],[Année]]</f>
        <v>ASSAGIE_Association scolaire Aubonne Gimel et Etoy_11_2023</v>
      </c>
      <c r="H14067" s="18">
        <v>5436</v>
      </c>
      <c r="I14067" s="68" t="s">
        <v>246</v>
      </c>
      <c r="J14067" s="18">
        <v>2023</v>
      </c>
      <c r="K14067" s="65">
        <v>2.5000000000000001E-2</v>
      </c>
    </row>
    <row r="14068" spans="1:11" x14ac:dyDescent="0.25">
      <c r="A14068" s="66"/>
      <c r="B14068" t="s">
        <v>477</v>
      </c>
      <c r="C14068" t="s">
        <v>478</v>
      </c>
      <c r="D14068" t="str">
        <f>Clef_répartition[[#This Row],[Code association]]&amp;"_"&amp;Clef_répartition[[#This Row],[Nom association]]</f>
        <v>ASSAGIE_Association scolaire Aubonne Gimel et Etoy</v>
      </c>
      <c r="E14068">
        <f>COUNTIFS(D$2:D14068,Clef_répartition[[#This Row],[Code_Nom]],J$2:J14068,Clef_répartition[[#This Row],[Année]])</f>
        <v>12</v>
      </c>
      <c r="F14068">
        <f>IF(Clef_répartition[[#This Row],[Code_Nom]]=D14067,F14067-1,(COUNTIFS(Clef_répartition[Code_Nom],Clef_répartition[[#This Row],[Code_Nom]],Clef_répartition[Année],Clef_répartition[[#This Row],[Année]])))</f>
        <v>1</v>
      </c>
      <c r="G14068" t="str">
        <f>Clef_répartition[[#This Row],[Code_Nom]]&amp;"_"&amp;Clef_répartition[[#This Row],[Nombre]]&amp;"_"&amp;Clef_répartition[[#This Row],[Année]]</f>
        <v>ASSAGIE_Association scolaire Aubonne Gimel et Etoy_12_2023</v>
      </c>
      <c r="H14068" s="63">
        <v>5437</v>
      </c>
      <c r="I14068" s="67" t="s">
        <v>250</v>
      </c>
      <c r="J14068" s="63">
        <v>2023</v>
      </c>
      <c r="K14068" s="64">
        <v>3.4099999999999998E-2</v>
      </c>
    </row>
    <row r="14069" spans="1:11" x14ac:dyDescent="0.25">
      <c r="A14069" s="66"/>
      <c r="B14069" t="s">
        <v>527</v>
      </c>
      <c r="C14069" t="s">
        <v>528</v>
      </c>
      <c r="D14069" t="str">
        <f>Clef_répartition[[#This Row],[Code association]]&amp;"_"&amp;Clef_répartition[[#This Row],[Nom association]]</f>
        <v>AVM_Association intercommunale pour l'alimentation en eau du Vallon de la Morges</v>
      </c>
      <c r="E14069">
        <f>COUNTIFS(D$2:D14069,Clef_répartition[[#This Row],[Code_Nom]],J$2:J14069,Clef_répartition[[#This Row],[Année]])</f>
        <v>1</v>
      </c>
      <c r="F14069">
        <f>IF(Clef_répartition[[#This Row],[Code_Nom]]=D14068,F14068-1,(COUNTIFS(Clef_répartition[Code_Nom],Clef_répartition[[#This Row],[Code_Nom]],Clef_répartition[Année],Clef_répartition[[#This Row],[Année]])))</f>
        <v>5</v>
      </c>
      <c r="G14069" t="str">
        <f>Clef_répartition[[#This Row],[Code_Nom]]&amp;"_"&amp;Clef_répartition[[#This Row],[Nombre]]&amp;"_"&amp;Clef_répartition[[#This Row],[Année]]</f>
        <v>AVM_Association intercommunale pour l'alimentation en eau du Vallon de la Morges_1_2023</v>
      </c>
      <c r="H14069" s="63">
        <v>5628</v>
      </c>
      <c r="I14069" s="67" t="s">
        <v>67</v>
      </c>
      <c r="J14069" s="63">
        <v>2023</v>
      </c>
      <c r="K14069" s="64">
        <v>0</v>
      </c>
    </row>
    <row r="14070" spans="1:11" x14ac:dyDescent="0.25">
      <c r="A14070" s="66"/>
      <c r="B14070" t="s">
        <v>527</v>
      </c>
      <c r="C14070" t="s">
        <v>528</v>
      </c>
      <c r="D14070" t="str">
        <f>Clef_répartition[[#This Row],[Code association]]&amp;"_"&amp;Clef_répartition[[#This Row],[Nom association]]</f>
        <v>AVM_Association intercommunale pour l'alimentation en eau du Vallon de la Morges</v>
      </c>
      <c r="E14070">
        <f>COUNTIFS(D$2:D14070,Clef_répartition[[#This Row],[Code_Nom]],J$2:J14070,Clef_répartition[[#This Row],[Année]])</f>
        <v>2</v>
      </c>
      <c r="F14070">
        <f>IF(Clef_répartition[[#This Row],[Code_Nom]]=D14069,F14069-1,(COUNTIFS(Clef_répartition[Code_Nom],Clef_répartition[[#This Row],[Code_Nom]],Clef_répartition[Année],Clef_répartition[[#This Row],[Année]])))</f>
        <v>4</v>
      </c>
      <c r="G14070" t="str">
        <f>Clef_répartition[[#This Row],[Code_Nom]]&amp;"_"&amp;Clef_répartition[[#This Row],[Nombre]]&amp;"_"&amp;Clef_répartition[[#This Row],[Année]]</f>
        <v>AVM_Association intercommunale pour l'alimentation en eau du Vallon de la Morges_2_2023</v>
      </c>
      <c r="H14070" s="18">
        <v>5634</v>
      </c>
      <c r="I14070" s="68" t="s">
        <v>101</v>
      </c>
      <c r="J14070" s="18">
        <v>2023</v>
      </c>
      <c r="K14070" s="65">
        <v>0</v>
      </c>
    </row>
    <row r="14071" spans="1:11" x14ac:dyDescent="0.25">
      <c r="A14071" s="66"/>
      <c r="B14071" t="s">
        <v>527</v>
      </c>
      <c r="C14071" t="s">
        <v>528</v>
      </c>
      <c r="D14071" t="str">
        <f>Clef_répartition[[#This Row],[Code association]]&amp;"_"&amp;Clef_répartition[[#This Row],[Nom association]]</f>
        <v>AVM_Association intercommunale pour l'alimentation en eau du Vallon de la Morges</v>
      </c>
      <c r="E14071">
        <f>COUNTIFS(D$2:D14071,Clef_répartition[[#This Row],[Code_Nom]],J$2:J14071,Clef_répartition[[#This Row],[Année]])</f>
        <v>3</v>
      </c>
      <c r="F14071">
        <f>IF(Clef_répartition[[#This Row],[Code_Nom]]=D14070,F14070-1,(COUNTIFS(Clef_répartition[Code_Nom],Clef_répartition[[#This Row],[Code_Nom]],Clef_répartition[Année],Clef_répartition[[#This Row],[Année]])))</f>
        <v>3</v>
      </c>
      <c r="G14071" t="str">
        <f>Clef_répartition[[#This Row],[Code_Nom]]&amp;"_"&amp;Clef_répartition[[#This Row],[Nombre]]&amp;"_"&amp;Clef_répartition[[#This Row],[Année]]</f>
        <v>AVM_Association intercommunale pour l'alimentation en eau du Vallon de la Morges_3_2023</v>
      </c>
      <c r="H14071" s="63">
        <v>5656</v>
      </c>
      <c r="I14071" s="67" t="s">
        <v>135</v>
      </c>
      <c r="J14071" s="63">
        <v>2023</v>
      </c>
      <c r="K14071" s="64">
        <v>0</v>
      </c>
    </row>
    <row r="14072" spans="1:11" x14ac:dyDescent="0.25">
      <c r="A14072" s="66"/>
      <c r="B14072" t="s">
        <v>527</v>
      </c>
      <c r="C14072" t="s">
        <v>528</v>
      </c>
      <c r="D14072" t="str">
        <f>Clef_répartition[[#This Row],[Code association]]&amp;"_"&amp;Clef_répartition[[#This Row],[Nom association]]</f>
        <v>AVM_Association intercommunale pour l'alimentation en eau du Vallon de la Morges</v>
      </c>
      <c r="E14072">
        <f>COUNTIFS(D$2:D14072,Clef_répartition[[#This Row],[Code_Nom]],J$2:J14072,Clef_répartition[[#This Row],[Année]])</f>
        <v>4</v>
      </c>
      <c r="F14072">
        <f>IF(Clef_répartition[[#This Row],[Code_Nom]]=D14071,F14071-1,(COUNTIFS(Clef_répartition[Code_Nom],Clef_répartition[[#This Row],[Code_Nom]],Clef_répartition[Année],Clef_répartition[[#This Row],[Année]])))</f>
        <v>2</v>
      </c>
      <c r="G14072" t="str">
        <f>Clef_répartition[[#This Row],[Code_Nom]]&amp;"_"&amp;Clef_répartition[[#This Row],[Nombre]]&amp;"_"&amp;Clef_répartition[[#This Row],[Année]]</f>
        <v>AVM_Association intercommunale pour l'alimentation en eau du Vallon de la Morges_4_2023</v>
      </c>
      <c r="H14072" s="63">
        <v>5650</v>
      </c>
      <c r="I14072" s="67" t="s">
        <v>276</v>
      </c>
      <c r="J14072" s="63">
        <v>2023</v>
      </c>
      <c r="K14072" s="64">
        <v>0</v>
      </c>
    </row>
    <row r="14073" spans="1:11" x14ac:dyDescent="0.25">
      <c r="A14073" s="66"/>
      <c r="B14073" t="s">
        <v>527</v>
      </c>
      <c r="C14073" t="s">
        <v>528</v>
      </c>
      <c r="D14073" t="str">
        <f>Clef_répartition[[#This Row],[Code association]]&amp;"_"&amp;Clef_répartition[[#This Row],[Nom association]]</f>
        <v>AVM_Association intercommunale pour l'alimentation en eau du Vallon de la Morges</v>
      </c>
      <c r="E14073">
        <f>COUNTIFS(D$2:D14073,Clef_répartition[[#This Row],[Code_Nom]],J$2:J14073,Clef_répartition[[#This Row],[Année]])</f>
        <v>5</v>
      </c>
      <c r="F14073">
        <f>IF(Clef_répartition[[#This Row],[Code_Nom]]=D14072,F14072-1,(COUNTIFS(Clef_répartition[Code_Nom],Clef_répartition[[#This Row],[Code_Nom]],Clef_répartition[Année],Clef_répartition[[#This Row],[Année]])))</f>
        <v>1</v>
      </c>
      <c r="G14073" t="str">
        <f>Clef_répartition[[#This Row],[Code_Nom]]&amp;"_"&amp;Clef_répartition[[#This Row],[Nombre]]&amp;"_"&amp;Clef_répartition[[#This Row],[Année]]</f>
        <v>AVM_Association intercommunale pour l'alimentation en eau du Vallon de la Morges_5_2023</v>
      </c>
      <c r="H14073" s="18">
        <v>5653</v>
      </c>
      <c r="I14073" s="68" t="s">
        <v>291</v>
      </c>
      <c r="J14073" s="18">
        <v>2023</v>
      </c>
      <c r="K14073" s="65">
        <v>0</v>
      </c>
    </row>
    <row r="14074" spans="1:11" x14ac:dyDescent="0.25">
      <c r="A14074" s="76"/>
      <c r="B14074" t="s">
        <v>616</v>
      </c>
      <c r="C14074" t="s">
        <v>617</v>
      </c>
      <c r="D14074" t="str">
        <f>Clef_répartition[[#This Row],[Code association]]&amp;"_"&amp;Clef_répartition[[#This Row],[Nom association]]</f>
        <v>CCSPA Moudon_Centre de collecte de sous-produits animaux Moudon</v>
      </c>
      <c r="E14074">
        <f>COUNTIFS(D$2:D14074,Clef_répartition[[#This Row],[Code_Nom]],J$2:J14074,Clef_répartition[[#This Row],[Année]])</f>
        <v>1</v>
      </c>
      <c r="F14074">
        <f>IF(Clef_répartition[[#This Row],[Code_Nom]]=D14073,F14073-1,(COUNTIFS(Clef_répartition[Code_Nom],Clef_répartition[[#This Row],[Code_Nom]],Clef_répartition[Année],Clef_répartition[[#This Row],[Année]])))</f>
        <v>25</v>
      </c>
      <c r="G14074" t="str">
        <f>Clef_répartition[[#This Row],[Code_Nom]]&amp;"_"&amp;Clef_répartition[[#This Row],[Nombre]]&amp;"_"&amp;Clef_répartition[[#This Row],[Année]]</f>
        <v>CCSPA Moudon_Centre de collecte de sous-produits animaux Moudon_1_2023</v>
      </c>
      <c r="H14074" s="18">
        <v>5661</v>
      </c>
      <c r="I14074" s="68" t="s">
        <v>32</v>
      </c>
      <c r="J14074" s="18">
        <v>2023</v>
      </c>
      <c r="K14074" s="19">
        <v>1.14E-2</v>
      </c>
    </row>
    <row r="14075" spans="1:11" x14ac:dyDescent="0.25">
      <c r="A14075" s="76"/>
      <c r="B14075" t="s">
        <v>616</v>
      </c>
      <c r="C14075" t="s">
        <v>617</v>
      </c>
      <c r="D14075" t="str">
        <f>Clef_répartition[[#This Row],[Code association]]&amp;"_"&amp;Clef_répartition[[#This Row],[Nom association]]</f>
        <v>CCSPA Moudon_Centre de collecte de sous-produits animaux Moudon</v>
      </c>
      <c r="E14075">
        <f>COUNTIFS(D$2:D14075,Clef_répartition[[#This Row],[Code_Nom]],J$2:J14075,Clef_répartition[[#This Row],[Année]])</f>
        <v>2</v>
      </c>
      <c r="F14075">
        <f>IF(Clef_répartition[[#This Row],[Code_Nom]]=D14074,F14074-1,(COUNTIFS(Clef_répartition[Code_Nom],Clef_répartition[[#This Row],[Code_Nom]],Clef_répartition[Année],Clef_répartition[[#This Row],[Année]])))</f>
        <v>24</v>
      </c>
      <c r="G14075" t="str">
        <f>Clef_répartition[[#This Row],[Code_Nom]]&amp;"_"&amp;Clef_répartition[[#This Row],[Nombre]]&amp;"_"&amp;Clef_répartition[[#This Row],[Année]]</f>
        <v>CCSPA Moudon_Centre de collecte de sous-produits animaux Moudon_2_2023</v>
      </c>
      <c r="H14075" s="18">
        <v>5663</v>
      </c>
      <c r="I14075" s="68" t="s">
        <v>45</v>
      </c>
      <c r="J14075" s="18">
        <v>2023</v>
      </c>
      <c r="K14075" s="19">
        <v>7.4999999999999997E-3</v>
      </c>
    </row>
    <row r="14076" spans="1:11" x14ac:dyDescent="0.25">
      <c r="A14076" s="76"/>
      <c r="B14076" t="s">
        <v>616</v>
      </c>
      <c r="C14076" t="s">
        <v>617</v>
      </c>
      <c r="D14076" t="str">
        <f>Clef_répartition[[#This Row],[Code association]]&amp;"_"&amp;Clef_répartition[[#This Row],[Nom association]]</f>
        <v>CCSPA Moudon_Centre de collecte de sous-produits animaux Moudon</v>
      </c>
      <c r="E14076">
        <f>COUNTIFS(D$2:D14076,Clef_répartition[[#This Row],[Code_Nom]],J$2:J14076,Clef_répartition[[#This Row],[Année]])</f>
        <v>3</v>
      </c>
      <c r="F14076">
        <f>IF(Clef_répartition[[#This Row],[Code_Nom]]=D14075,F14075-1,(COUNTIFS(Clef_répartition[Code_Nom],Clef_répartition[[#This Row],[Code_Nom]],Clef_répartition[Année],Clef_répartition[[#This Row],[Année]])))</f>
        <v>23</v>
      </c>
      <c r="G14076" t="str">
        <f>Clef_répartition[[#This Row],[Code_Nom]]&amp;"_"&amp;Clef_répartition[[#This Row],[Nombre]]&amp;"_"&amp;Clef_répartition[[#This Row],[Année]]</f>
        <v>CCSPA Moudon_Centre de collecte de sous-produits animaux Moudon_3_2023</v>
      </c>
      <c r="H14076" s="18">
        <v>5665</v>
      </c>
      <c r="I14076" s="68" t="s">
        <v>57</v>
      </c>
      <c r="J14076" s="18">
        <v>2023</v>
      </c>
      <c r="K14076" s="19">
        <v>7.1000000000000004E-3</v>
      </c>
    </row>
    <row r="14077" spans="1:11" x14ac:dyDescent="0.25">
      <c r="A14077" s="76"/>
      <c r="B14077" t="s">
        <v>616</v>
      </c>
      <c r="C14077" t="s">
        <v>617</v>
      </c>
      <c r="D14077" t="str">
        <f>Clef_répartition[[#This Row],[Code association]]&amp;"_"&amp;Clef_répartition[[#This Row],[Nom association]]</f>
        <v>CCSPA Moudon_Centre de collecte de sous-produits animaux Moudon</v>
      </c>
      <c r="E14077">
        <f>COUNTIFS(D$2:D14077,Clef_répartition[[#This Row],[Code_Nom]],J$2:J14077,Clef_répartition[[#This Row],[Année]])</f>
        <v>4</v>
      </c>
      <c r="F14077">
        <f>IF(Clef_répartition[[#This Row],[Code_Nom]]=D14076,F14076-1,(COUNTIFS(Clef_répartition[Code_Nom],Clef_répartition[[#This Row],[Code_Nom]],Clef_répartition[Année],Clef_répartition[[#This Row],[Année]])))</f>
        <v>22</v>
      </c>
      <c r="G14077" t="str">
        <f>Clef_répartition[[#This Row],[Code_Nom]]&amp;"_"&amp;Clef_répartition[[#This Row],[Nombre]]&amp;"_"&amp;Clef_répartition[[#This Row],[Année]]</f>
        <v>CCSPA Moudon_Centre de collecte de sous-produits animaux Moudon_4_2023</v>
      </c>
      <c r="H14077" s="18">
        <v>5785</v>
      </c>
      <c r="I14077" s="68" t="s">
        <v>74</v>
      </c>
      <c r="J14077" s="18">
        <v>2023</v>
      </c>
      <c r="K14077" s="19">
        <v>1.4999999999999999E-2</v>
      </c>
    </row>
    <row r="14078" spans="1:11" x14ac:dyDescent="0.25">
      <c r="A14078" s="76"/>
      <c r="B14078" t="s">
        <v>616</v>
      </c>
      <c r="C14078" t="s">
        <v>617</v>
      </c>
      <c r="D14078" t="str">
        <f>Clef_répartition[[#This Row],[Code association]]&amp;"_"&amp;Clef_répartition[[#This Row],[Nom association]]</f>
        <v>CCSPA Moudon_Centre de collecte de sous-produits animaux Moudon</v>
      </c>
      <c r="E14078">
        <f>COUNTIFS(D$2:D14078,Clef_répartition[[#This Row],[Code_Nom]],J$2:J14078,Clef_répartition[[#This Row],[Année]])</f>
        <v>5</v>
      </c>
      <c r="F14078">
        <f>IF(Clef_répartition[[#This Row],[Code_Nom]]=D14077,F14077-1,(COUNTIFS(Clef_répartition[Code_Nom],Clef_répartition[[#This Row],[Code_Nom]],Clef_répartition[Année],Clef_répartition[[#This Row],[Année]])))</f>
        <v>21</v>
      </c>
      <c r="G14078" t="str">
        <f>Clef_répartition[[#This Row],[Code_Nom]]&amp;"_"&amp;Clef_répartition[[#This Row],[Nombre]]&amp;"_"&amp;Clef_répartition[[#This Row],[Année]]</f>
        <v>CCSPA Moudon_Centre de collecte de sous-produits animaux Moudon_5_2023</v>
      </c>
      <c r="H14078" s="18">
        <v>5669</v>
      </c>
      <c r="I14078" s="68" t="s">
        <v>89</v>
      </c>
      <c r="J14078" s="18">
        <v>2023</v>
      </c>
      <c r="K14078" s="19">
        <v>9.2999999999999992E-3</v>
      </c>
    </row>
    <row r="14079" spans="1:11" x14ac:dyDescent="0.25">
      <c r="A14079" s="76"/>
      <c r="B14079" t="s">
        <v>616</v>
      </c>
      <c r="C14079" t="s">
        <v>617</v>
      </c>
      <c r="D14079" t="str">
        <f>Clef_répartition[[#This Row],[Code association]]&amp;"_"&amp;Clef_répartition[[#This Row],[Nom association]]</f>
        <v>CCSPA Moudon_Centre de collecte de sous-produits animaux Moudon</v>
      </c>
      <c r="E14079">
        <f>COUNTIFS(D$2:D14079,Clef_répartition[[#This Row],[Code_Nom]],J$2:J14079,Clef_répartition[[#This Row],[Année]])</f>
        <v>6</v>
      </c>
      <c r="F14079">
        <f>IF(Clef_répartition[[#This Row],[Code_Nom]]=D14078,F14078-1,(COUNTIFS(Clef_répartition[Code_Nom],Clef_répartition[[#This Row],[Code_Nom]],Clef_répartition[Année],Clef_répartition[[#This Row],[Année]])))</f>
        <v>20</v>
      </c>
      <c r="G14079" t="str">
        <f>Clef_répartition[[#This Row],[Code_Nom]]&amp;"_"&amp;Clef_répartition[[#This Row],[Nombre]]&amp;"_"&amp;Clef_répartition[[#This Row],[Année]]</f>
        <v>CCSPA Moudon_Centre de collecte de sous-produits animaux Moudon_6_2023</v>
      </c>
      <c r="H14079" s="18">
        <v>5671</v>
      </c>
      <c r="I14079" s="68" t="s">
        <v>95</v>
      </c>
      <c r="J14079" s="18">
        <v>2023</v>
      </c>
      <c r="K14079" s="19">
        <v>7.6E-3</v>
      </c>
    </row>
    <row r="14080" spans="1:11" x14ac:dyDescent="0.25">
      <c r="A14080" s="76"/>
      <c r="B14080" t="s">
        <v>616</v>
      </c>
      <c r="C14080" t="s">
        <v>617</v>
      </c>
      <c r="D14080" t="str">
        <f>Clef_répartition[[#This Row],[Code association]]&amp;"_"&amp;Clef_répartition[[#This Row],[Nom association]]</f>
        <v>CCSPA Moudon_Centre de collecte de sous-produits animaux Moudon</v>
      </c>
      <c r="E14080">
        <f>COUNTIFS(D$2:D14080,Clef_répartition[[#This Row],[Code_Nom]],J$2:J14080,Clef_répartition[[#This Row],[Année]])</f>
        <v>7</v>
      </c>
      <c r="F14080">
        <f>IF(Clef_répartition[[#This Row],[Code_Nom]]=D14079,F14079-1,(COUNTIFS(Clef_répartition[Code_Nom],Clef_répartition[[#This Row],[Code_Nom]],Clef_répartition[Année],Clef_répartition[[#This Row],[Année]])))</f>
        <v>19</v>
      </c>
      <c r="G14080" t="str">
        <f>Clef_répartition[[#This Row],[Code_Nom]]&amp;"_"&amp;Clef_répartition[[#This Row],[Nombre]]&amp;"_"&amp;Clef_répartition[[#This Row],[Année]]</f>
        <v>CCSPA Moudon_Centre de collecte de sous-produits animaux Moudon_7_2023</v>
      </c>
      <c r="H14080" s="18">
        <v>5673</v>
      </c>
      <c r="I14080" s="68" t="s">
        <v>137</v>
      </c>
      <c r="J14080" s="18">
        <v>2023</v>
      </c>
      <c r="K14080" s="19">
        <v>1.1299999999999999E-2</v>
      </c>
    </row>
    <row r="14081" spans="1:11" x14ac:dyDescent="0.25">
      <c r="A14081" s="76"/>
      <c r="B14081" t="s">
        <v>616</v>
      </c>
      <c r="C14081" t="s">
        <v>617</v>
      </c>
      <c r="D14081" t="str">
        <f>Clef_répartition[[#This Row],[Code association]]&amp;"_"&amp;Clef_répartition[[#This Row],[Nom association]]</f>
        <v>CCSPA Moudon_Centre de collecte de sous-produits animaux Moudon</v>
      </c>
      <c r="E14081">
        <f>COUNTIFS(D$2:D14081,Clef_répartition[[#This Row],[Code_Nom]],J$2:J14081,Clef_répartition[[#This Row],[Année]])</f>
        <v>8</v>
      </c>
      <c r="F14081">
        <f>IF(Clef_répartition[[#This Row],[Code_Nom]]=D14080,F14080-1,(COUNTIFS(Clef_répartition[Code_Nom],Clef_répartition[[#This Row],[Code_Nom]],Clef_répartition[Année],Clef_répartition[[#This Row],[Année]])))</f>
        <v>18</v>
      </c>
      <c r="G14081" t="str">
        <f>Clef_répartition[[#This Row],[Code_Nom]]&amp;"_"&amp;Clef_répartition[[#This Row],[Nombre]]&amp;"_"&amp;Clef_répartition[[#This Row],[Année]]</f>
        <v>CCSPA Moudon_Centre de collecte de sous-produits animaux Moudon_8_2023</v>
      </c>
      <c r="H14081" s="18">
        <v>5804</v>
      </c>
      <c r="I14081" s="68" t="s">
        <v>139</v>
      </c>
      <c r="J14081" s="18">
        <v>2023</v>
      </c>
      <c r="K14081" s="19">
        <v>4.6800000000000001E-2</v>
      </c>
    </row>
    <row r="14082" spans="1:11" x14ac:dyDescent="0.25">
      <c r="A14082" s="76"/>
      <c r="B14082" t="s">
        <v>616</v>
      </c>
      <c r="C14082" t="s">
        <v>617</v>
      </c>
      <c r="D14082" t="str">
        <f>Clef_répartition[[#This Row],[Code association]]&amp;"_"&amp;Clef_répartition[[#This Row],[Nom association]]</f>
        <v>CCSPA Moudon_Centre de collecte de sous-produits animaux Moudon</v>
      </c>
      <c r="E14082">
        <f>COUNTIFS(D$2:D14082,Clef_répartition[[#This Row],[Code_Nom]],J$2:J14082,Clef_répartition[[#This Row],[Année]])</f>
        <v>9</v>
      </c>
      <c r="F14082">
        <f>IF(Clef_répartition[[#This Row],[Code_Nom]]=D14081,F14081-1,(COUNTIFS(Clef_répartition[Code_Nom],Clef_répartition[[#This Row],[Code_Nom]],Clef_répartition[Année],Clef_répartition[[#This Row],[Année]])))</f>
        <v>17</v>
      </c>
      <c r="G14082" t="str">
        <f>Clef_répartition[[#This Row],[Code_Nom]]&amp;"_"&amp;Clef_répartition[[#This Row],[Nombre]]&amp;"_"&amp;Clef_répartition[[#This Row],[Année]]</f>
        <v>CCSPA Moudon_Centre de collecte de sous-produits animaux Moudon_9_2023</v>
      </c>
      <c r="H14082" s="18">
        <v>5806</v>
      </c>
      <c r="I14082" s="68" t="s">
        <v>140</v>
      </c>
      <c r="J14082" s="18">
        <v>2023</v>
      </c>
      <c r="K14082" s="19">
        <v>9.5399999999999999E-2</v>
      </c>
    </row>
    <row r="14083" spans="1:11" x14ac:dyDescent="0.25">
      <c r="A14083" s="76"/>
      <c r="B14083" t="s">
        <v>616</v>
      </c>
      <c r="C14083" t="s">
        <v>617</v>
      </c>
      <c r="D14083" t="str">
        <f>Clef_répartition[[#This Row],[Code association]]&amp;"_"&amp;Clef_répartition[[#This Row],[Nom association]]</f>
        <v>CCSPA Moudon_Centre de collecte de sous-produits animaux Moudon</v>
      </c>
      <c r="E14083">
        <f>COUNTIFS(D$2:D14083,Clef_répartition[[#This Row],[Code_Nom]],J$2:J14083,Clef_répartition[[#This Row],[Année]])</f>
        <v>10</v>
      </c>
      <c r="F14083">
        <f>IF(Clef_répartition[[#This Row],[Code_Nom]]=D14082,F14082-1,(COUNTIFS(Clef_répartition[Code_Nom],Clef_répartition[[#This Row],[Code_Nom]],Clef_répartition[Année],Clef_répartition[[#This Row],[Année]])))</f>
        <v>16</v>
      </c>
      <c r="G14083" t="str">
        <f>Clef_répartition[[#This Row],[Code_Nom]]&amp;"_"&amp;Clef_répartition[[#This Row],[Nombre]]&amp;"_"&amp;Clef_répartition[[#This Row],[Année]]</f>
        <v>CCSPA Moudon_Centre de collecte de sous-produits animaux Moudon_10_2023</v>
      </c>
      <c r="H14083" s="18">
        <v>5674</v>
      </c>
      <c r="I14083" s="68" t="s">
        <v>163</v>
      </c>
      <c r="J14083" s="18">
        <v>2023</v>
      </c>
      <c r="K14083" s="19">
        <v>4.3E-3</v>
      </c>
    </row>
    <row r="14084" spans="1:11" x14ac:dyDescent="0.25">
      <c r="A14084" s="76"/>
      <c r="B14084" t="s">
        <v>616</v>
      </c>
      <c r="C14084" t="s">
        <v>617</v>
      </c>
      <c r="D14084" t="str">
        <f>Clef_répartition[[#This Row],[Code association]]&amp;"_"&amp;Clef_répartition[[#This Row],[Nom association]]</f>
        <v>CCSPA Moudon_Centre de collecte de sous-produits animaux Moudon</v>
      </c>
      <c r="E14084">
        <f>COUNTIFS(D$2:D14084,Clef_répartition[[#This Row],[Code_Nom]],J$2:J14084,Clef_répartition[[#This Row],[Année]])</f>
        <v>11</v>
      </c>
      <c r="F14084">
        <f>IF(Clef_répartition[[#This Row],[Code_Nom]]=D14083,F14083-1,(COUNTIFS(Clef_répartition[Code_Nom],Clef_répartition[[#This Row],[Code_Nom]],Clef_répartition[Année],Clef_répartition[[#This Row],[Année]])))</f>
        <v>15</v>
      </c>
      <c r="G14084" t="str">
        <f>Clef_répartition[[#This Row],[Code_Nom]]&amp;"_"&amp;Clef_répartition[[#This Row],[Nombre]]&amp;"_"&amp;Clef_répartition[[#This Row],[Année]]</f>
        <v>CCSPA Moudon_Centre de collecte de sous-produits animaux Moudon_11_2023</v>
      </c>
      <c r="H14084" s="18">
        <v>5675</v>
      </c>
      <c r="I14084" s="68" t="s">
        <v>164</v>
      </c>
      <c r="J14084" s="18">
        <v>2023</v>
      </c>
      <c r="K14084" s="19">
        <v>0.1381</v>
      </c>
    </row>
    <row r="14085" spans="1:11" x14ac:dyDescent="0.25">
      <c r="A14085" s="76"/>
      <c r="B14085" t="s">
        <v>616</v>
      </c>
      <c r="C14085" t="s">
        <v>617</v>
      </c>
      <c r="D14085" t="str">
        <f>Clef_répartition[[#This Row],[Code association]]&amp;"_"&amp;Clef_répartition[[#This Row],[Nom association]]</f>
        <v>CCSPA Moudon_Centre de collecte de sous-produits animaux Moudon</v>
      </c>
      <c r="E14085">
        <f>COUNTIFS(D$2:D14085,Clef_répartition[[#This Row],[Code_Nom]],J$2:J14085,Clef_répartition[[#This Row],[Année]])</f>
        <v>12</v>
      </c>
      <c r="F14085">
        <f>IF(Clef_répartition[[#This Row],[Code_Nom]]=D14084,F14084-1,(COUNTIFS(Clef_répartition[Code_Nom],Clef_répartition[[#This Row],[Code_Nom]],Clef_répartition[Année],Clef_répartition[[#This Row],[Année]])))</f>
        <v>14</v>
      </c>
      <c r="G14085" t="str">
        <f>Clef_répartition[[#This Row],[Code_Nom]]&amp;"_"&amp;Clef_répartition[[#This Row],[Nombre]]&amp;"_"&amp;Clef_répartition[[#This Row],[Année]]</f>
        <v>CCSPA Moudon_Centre de collecte de sous-produits animaux Moudon_12_2023</v>
      </c>
      <c r="H14085" s="18">
        <v>5790</v>
      </c>
      <c r="I14085" s="68" t="s">
        <v>170</v>
      </c>
      <c r="J14085" s="18">
        <v>2023</v>
      </c>
      <c r="K14085" s="19">
        <v>1.7000000000000001E-2</v>
      </c>
    </row>
    <row r="14086" spans="1:11" x14ac:dyDescent="0.25">
      <c r="A14086" s="76"/>
      <c r="B14086" t="s">
        <v>616</v>
      </c>
      <c r="C14086" t="s">
        <v>617</v>
      </c>
      <c r="D14086" t="str">
        <f>Clef_répartition[[#This Row],[Code association]]&amp;"_"&amp;Clef_répartition[[#This Row],[Nom association]]</f>
        <v>CCSPA Moudon_Centre de collecte de sous-produits animaux Moudon</v>
      </c>
      <c r="E14086">
        <f>COUNTIFS(D$2:D14086,Clef_répartition[[#This Row],[Code_Nom]],J$2:J14086,Clef_répartition[[#This Row],[Année]])</f>
        <v>13</v>
      </c>
      <c r="F14086">
        <f>IF(Clef_répartition[[#This Row],[Code_Nom]]=D14085,F14085-1,(COUNTIFS(Clef_répartition[Code_Nom],Clef_répartition[[#This Row],[Code_Nom]],Clef_répartition[Année],Clef_répartition[[#This Row],[Année]])))</f>
        <v>13</v>
      </c>
      <c r="G14086" t="str">
        <f>Clef_répartition[[#This Row],[Code_Nom]]&amp;"_"&amp;Clef_répartition[[#This Row],[Nombre]]&amp;"_"&amp;Clef_répartition[[#This Row],[Année]]</f>
        <v>CCSPA Moudon_Centre de collecte de sous-produits animaux Moudon_13_2023</v>
      </c>
      <c r="H14086" s="18">
        <v>5693</v>
      </c>
      <c r="I14086" s="68" t="s">
        <v>184</v>
      </c>
      <c r="J14086" s="18">
        <v>2023</v>
      </c>
      <c r="K14086" s="19">
        <v>8.5099999999999995E-2</v>
      </c>
    </row>
    <row r="14087" spans="1:11" x14ac:dyDescent="0.25">
      <c r="A14087" s="76"/>
      <c r="B14087" t="s">
        <v>616</v>
      </c>
      <c r="C14087" t="s">
        <v>617</v>
      </c>
      <c r="D14087" t="str">
        <f>Clef_répartition[[#This Row],[Code association]]&amp;"_"&amp;Clef_répartition[[#This Row],[Nom association]]</f>
        <v>CCSPA Moudon_Centre de collecte de sous-produits animaux Moudon</v>
      </c>
      <c r="E14087">
        <f>COUNTIFS(D$2:D14087,Clef_répartition[[#This Row],[Code_Nom]],J$2:J14087,Clef_répartition[[#This Row],[Année]])</f>
        <v>14</v>
      </c>
      <c r="F14087">
        <f>IF(Clef_répartition[[#This Row],[Code_Nom]]=D14086,F14086-1,(COUNTIFS(Clef_répartition[Code_Nom],Clef_répartition[[#This Row],[Code_Nom]],Clef_répartition[Année],Clef_répartition[[#This Row],[Année]])))</f>
        <v>12</v>
      </c>
      <c r="G14087" t="str">
        <f>Clef_répartition[[#This Row],[Code_Nom]]&amp;"_"&amp;Clef_répartition[[#This Row],[Nombre]]&amp;"_"&amp;Clef_répartition[[#This Row],[Année]]</f>
        <v>CCSPA Moudon_Centre de collecte de sous-produits animaux Moudon_14_2023</v>
      </c>
      <c r="H14087" s="18">
        <v>5792</v>
      </c>
      <c r="I14087" s="68" t="s">
        <v>187</v>
      </c>
      <c r="J14087" s="18">
        <v>2023</v>
      </c>
      <c r="K14087" s="19">
        <v>1.9E-2</v>
      </c>
    </row>
    <row r="14088" spans="1:11" x14ac:dyDescent="0.25">
      <c r="A14088" s="76"/>
      <c r="B14088" t="s">
        <v>616</v>
      </c>
      <c r="C14088" t="s">
        <v>617</v>
      </c>
      <c r="D14088" t="str">
        <f>Clef_répartition[[#This Row],[Code association]]&amp;"_"&amp;Clef_répartition[[#This Row],[Nom association]]</f>
        <v>CCSPA Moudon_Centre de collecte de sous-produits animaux Moudon</v>
      </c>
      <c r="E14088">
        <f>COUNTIFS(D$2:D14088,Clef_répartition[[#This Row],[Code_Nom]],J$2:J14088,Clef_répartition[[#This Row],[Année]])</f>
        <v>15</v>
      </c>
      <c r="F14088">
        <f>IF(Clef_répartition[[#This Row],[Code_Nom]]=D14087,F14087-1,(COUNTIFS(Clef_répartition[Code_Nom],Clef_répartition[[#This Row],[Code_Nom]],Clef_répartition[Année],Clef_répartition[[#This Row],[Année]])))</f>
        <v>11</v>
      </c>
      <c r="G14088" t="str">
        <f>Clef_répartition[[#This Row],[Code_Nom]]&amp;"_"&amp;Clef_répartition[[#This Row],[Nombre]]&amp;"_"&amp;Clef_répartition[[#This Row],[Année]]</f>
        <v>CCSPA Moudon_Centre de collecte de sous-produits animaux Moudon_15_2023</v>
      </c>
      <c r="H14088" s="18">
        <v>5678</v>
      </c>
      <c r="I14088" s="68" t="s">
        <v>192</v>
      </c>
      <c r="J14088" s="18">
        <v>2023</v>
      </c>
      <c r="K14088" s="19">
        <v>0.1915</v>
      </c>
    </row>
    <row r="14089" spans="1:11" x14ac:dyDescent="0.25">
      <c r="A14089" s="76"/>
      <c r="B14089" t="s">
        <v>616</v>
      </c>
      <c r="C14089" t="s">
        <v>617</v>
      </c>
      <c r="D14089" t="str">
        <f>Clef_répartition[[#This Row],[Code association]]&amp;"_"&amp;Clef_répartition[[#This Row],[Nom association]]</f>
        <v>CCSPA Moudon_Centre de collecte de sous-produits animaux Moudon</v>
      </c>
      <c r="E14089">
        <f>COUNTIFS(D$2:D14089,Clef_répartition[[#This Row],[Code_Nom]],J$2:J14089,Clef_répartition[[#This Row],[Année]])</f>
        <v>16</v>
      </c>
      <c r="F14089">
        <f>IF(Clef_répartition[[#This Row],[Code_Nom]]=D14088,F14088-1,(COUNTIFS(Clef_répartition[Code_Nom],Clef_répartition[[#This Row],[Code_Nom]],Clef_répartition[Année],Clef_répartition[[#This Row],[Année]])))</f>
        <v>10</v>
      </c>
      <c r="G14089" t="str">
        <f>Clef_répartition[[#This Row],[Code_Nom]]&amp;"_"&amp;Clef_répartition[[#This Row],[Nombre]]&amp;"_"&amp;Clef_répartition[[#This Row],[Année]]</f>
        <v>CCSPA Moudon_Centre de collecte de sous-produits animaux Moudon_16_2023</v>
      </c>
      <c r="H14089" s="18">
        <v>5680</v>
      </c>
      <c r="I14089" s="68" t="s">
        <v>197</v>
      </c>
      <c r="J14089" s="18">
        <v>2023</v>
      </c>
      <c r="K14089" s="19">
        <v>0.01</v>
      </c>
    </row>
    <row r="14090" spans="1:11" x14ac:dyDescent="0.25">
      <c r="A14090" s="76"/>
      <c r="B14090" t="s">
        <v>616</v>
      </c>
      <c r="C14090" t="s">
        <v>617</v>
      </c>
      <c r="D14090" t="str">
        <f>Clef_répartition[[#This Row],[Code association]]&amp;"_"&amp;Clef_répartition[[#This Row],[Nom association]]</f>
        <v>CCSPA Moudon_Centre de collecte de sous-produits animaux Moudon</v>
      </c>
      <c r="E14090">
        <f>COUNTIFS(D$2:D14090,Clef_répartition[[#This Row],[Code_Nom]],J$2:J14090,Clef_répartition[[#This Row],[Année]])</f>
        <v>17</v>
      </c>
      <c r="F14090">
        <f>IF(Clef_répartition[[#This Row],[Code_Nom]]=D14089,F14089-1,(COUNTIFS(Clef_répartition[Code_Nom],Clef_répartition[[#This Row],[Code_Nom]],Clef_répartition[Année],Clef_répartition[[#This Row],[Année]])))</f>
        <v>9</v>
      </c>
      <c r="G14090" t="str">
        <f>Clef_répartition[[#This Row],[Code_Nom]]&amp;"_"&amp;Clef_répartition[[#This Row],[Nombre]]&amp;"_"&amp;Clef_répartition[[#This Row],[Année]]</f>
        <v>CCSPA Moudon_Centre de collecte de sous-produits animaux Moudon_17_2023</v>
      </c>
      <c r="H14090" s="18">
        <v>5805</v>
      </c>
      <c r="I14090" s="68" t="s">
        <v>206</v>
      </c>
      <c r="J14090" s="18">
        <v>2023</v>
      </c>
      <c r="K14090" s="19">
        <v>0.18540000000000001</v>
      </c>
    </row>
    <row r="14091" spans="1:11" x14ac:dyDescent="0.25">
      <c r="A14091" s="76"/>
      <c r="B14091" t="s">
        <v>616</v>
      </c>
      <c r="C14091" t="s">
        <v>617</v>
      </c>
      <c r="D14091" t="str">
        <f>Clef_répartition[[#This Row],[Code association]]&amp;"_"&amp;Clef_répartition[[#This Row],[Nom association]]</f>
        <v>CCSPA Moudon_Centre de collecte de sous-produits animaux Moudon</v>
      </c>
      <c r="E14091">
        <f>COUNTIFS(D$2:D14091,Clef_répartition[[#This Row],[Code_Nom]],J$2:J14091,Clef_répartition[[#This Row],[Année]])</f>
        <v>18</v>
      </c>
      <c r="F14091">
        <f>IF(Clef_répartition[[#This Row],[Code_Nom]]=D14090,F14090-1,(COUNTIFS(Clef_répartition[Code_Nom],Clef_répartition[[#This Row],[Code_Nom]],Clef_répartition[Année],Clef_répartition[[#This Row],[Année]])))</f>
        <v>8</v>
      </c>
      <c r="G14091" t="str">
        <f>Clef_répartition[[#This Row],[Code_Nom]]&amp;"_"&amp;Clef_répartition[[#This Row],[Nombre]]&amp;"_"&amp;Clef_répartition[[#This Row],[Année]]</f>
        <v>CCSPA Moudon_Centre de collecte de sous-produits animaux Moudon_18_2023</v>
      </c>
      <c r="H14091" s="18">
        <v>5683</v>
      </c>
      <c r="I14091" s="68" t="s">
        <v>222</v>
      </c>
      <c r="J14091" s="18">
        <v>2023</v>
      </c>
      <c r="K14091" s="19">
        <v>6.7999999999999996E-3</v>
      </c>
    </row>
    <row r="14092" spans="1:11" x14ac:dyDescent="0.25">
      <c r="A14092" s="76"/>
      <c r="B14092" t="s">
        <v>616</v>
      </c>
      <c r="C14092" t="s">
        <v>617</v>
      </c>
      <c r="D14092" t="str">
        <f>Clef_répartition[[#This Row],[Code association]]&amp;"_"&amp;Clef_répartition[[#This Row],[Nom association]]</f>
        <v>CCSPA Moudon_Centre de collecte de sous-produits animaux Moudon</v>
      </c>
      <c r="E14092">
        <f>COUNTIFS(D$2:D14092,Clef_répartition[[#This Row],[Code_Nom]],J$2:J14092,Clef_répartition[[#This Row],[Année]])</f>
        <v>19</v>
      </c>
      <c r="F14092">
        <f>IF(Clef_répartition[[#This Row],[Code_Nom]]=D14091,F14091-1,(COUNTIFS(Clef_répartition[Code_Nom],Clef_répartition[[#This Row],[Code_Nom]],Clef_répartition[Année],Clef_répartition[[#This Row],[Année]])))</f>
        <v>7</v>
      </c>
      <c r="G14092" t="str">
        <f>Clef_répartition[[#This Row],[Code_Nom]]&amp;"_"&amp;Clef_répartition[[#This Row],[Nombre]]&amp;"_"&amp;Clef_répartition[[#This Row],[Année]]</f>
        <v>CCSPA Moudon_Centre de collecte de sous-produits animaux Moudon_19_2023</v>
      </c>
      <c r="H14092" s="18">
        <v>5798</v>
      </c>
      <c r="I14092" s="68" t="s">
        <v>236</v>
      </c>
      <c r="J14092" s="18">
        <v>2023</v>
      </c>
      <c r="K14092" s="19">
        <v>1.6E-2</v>
      </c>
    </row>
    <row r="14093" spans="1:11" x14ac:dyDescent="0.25">
      <c r="A14093" s="76"/>
      <c r="B14093" t="s">
        <v>616</v>
      </c>
      <c r="C14093" t="s">
        <v>617</v>
      </c>
      <c r="D14093" t="str">
        <f>Clef_répartition[[#This Row],[Code association]]&amp;"_"&amp;Clef_répartition[[#This Row],[Nom association]]</f>
        <v>CCSPA Moudon_Centre de collecte de sous-produits animaux Moudon</v>
      </c>
      <c r="E14093">
        <f>COUNTIFS(D$2:D14093,Clef_répartition[[#This Row],[Code_Nom]],J$2:J14093,Clef_répartition[[#This Row],[Année]])</f>
        <v>20</v>
      </c>
      <c r="F14093">
        <f>IF(Clef_répartition[[#This Row],[Code_Nom]]=D14092,F14092-1,(COUNTIFS(Clef_répartition[Code_Nom],Clef_répartition[[#This Row],[Code_Nom]],Clef_répartition[Année],Clef_répartition[[#This Row],[Année]])))</f>
        <v>6</v>
      </c>
      <c r="G14093" t="str">
        <f>Clef_répartition[[#This Row],[Code_Nom]]&amp;"_"&amp;Clef_répartition[[#This Row],[Nombre]]&amp;"_"&amp;Clef_répartition[[#This Row],[Année]]</f>
        <v>CCSPA Moudon_Centre de collecte de sous-produits animaux Moudon_20_2023</v>
      </c>
      <c r="H14093" s="18">
        <v>5684</v>
      </c>
      <c r="I14093" s="68" t="s">
        <v>237</v>
      </c>
      <c r="J14093" s="18">
        <v>2023</v>
      </c>
      <c r="K14093" s="19">
        <v>2.5999999999999999E-3</v>
      </c>
    </row>
    <row r="14094" spans="1:11" x14ac:dyDescent="0.25">
      <c r="A14094" s="76"/>
      <c r="B14094" t="s">
        <v>616</v>
      </c>
      <c r="C14094" t="s">
        <v>617</v>
      </c>
      <c r="D14094" t="str">
        <f>Clef_répartition[[#This Row],[Code association]]&amp;"_"&amp;Clef_répartition[[#This Row],[Nom association]]</f>
        <v>CCSPA Moudon_Centre de collecte de sous-produits animaux Moudon</v>
      </c>
      <c r="E14094">
        <f>COUNTIFS(D$2:D14094,Clef_répartition[[#This Row],[Code_Nom]],J$2:J14094,Clef_répartition[[#This Row],[Année]])</f>
        <v>21</v>
      </c>
      <c r="F14094">
        <f>IF(Clef_répartition[[#This Row],[Code_Nom]]=D14093,F14093-1,(COUNTIFS(Clef_répartition[Code_Nom],Clef_répartition[[#This Row],[Code_Nom]],Clef_répartition[Année],Clef_répartition[[#This Row],[Année]])))</f>
        <v>5</v>
      </c>
      <c r="G14094" t="str">
        <f>Clef_répartition[[#This Row],[Code_Nom]]&amp;"_"&amp;Clef_répartition[[#This Row],[Nombre]]&amp;"_"&amp;Clef_répartition[[#This Row],[Année]]</f>
        <v>CCSPA Moudon_Centre de collecte de sous-produits animaux Moudon_21_2023</v>
      </c>
      <c r="H14094" s="18">
        <v>5799</v>
      </c>
      <c r="I14094" s="68" t="s">
        <v>254</v>
      </c>
      <c r="J14094" s="18">
        <v>2023</v>
      </c>
      <c r="K14094" s="19">
        <v>6.5199999999999994E-2</v>
      </c>
    </row>
    <row r="14095" spans="1:11" x14ac:dyDescent="0.25">
      <c r="A14095" s="76"/>
      <c r="B14095" t="s">
        <v>616</v>
      </c>
      <c r="C14095" t="s">
        <v>617</v>
      </c>
      <c r="D14095" t="str">
        <f>Clef_répartition[[#This Row],[Code association]]&amp;"_"&amp;Clef_répartition[[#This Row],[Nom association]]</f>
        <v>CCSPA Moudon_Centre de collecte de sous-produits animaux Moudon</v>
      </c>
      <c r="E14095">
        <f>COUNTIFS(D$2:D14095,Clef_répartition[[#This Row],[Code_Nom]],J$2:J14095,Clef_répartition[[#This Row],[Année]])</f>
        <v>22</v>
      </c>
      <c r="F14095">
        <f>IF(Clef_répartition[[#This Row],[Code_Nom]]=D14094,F14094-1,(COUNTIFS(Clef_répartition[Code_Nom],Clef_répartition[[#This Row],[Code_Nom]],Clef_répartition[Année],Clef_répartition[[#This Row],[Année]])))</f>
        <v>4</v>
      </c>
      <c r="G14095" t="str">
        <f>Clef_répartition[[#This Row],[Code_Nom]]&amp;"_"&amp;Clef_répartition[[#This Row],[Nombre]]&amp;"_"&amp;Clef_répartition[[#This Row],[Année]]</f>
        <v>CCSPA Moudon_Centre de collecte de sous-produits animaux Moudon_22_2023</v>
      </c>
      <c r="H14095" s="18">
        <v>5688</v>
      </c>
      <c r="I14095" s="68" t="s">
        <v>260</v>
      </c>
      <c r="J14095" s="18">
        <v>2023</v>
      </c>
      <c r="K14095" s="19">
        <v>5.0000000000000001E-3</v>
      </c>
    </row>
    <row r="14096" spans="1:11" x14ac:dyDescent="0.25">
      <c r="A14096" s="76"/>
      <c r="B14096" t="s">
        <v>616</v>
      </c>
      <c r="C14096" t="s">
        <v>617</v>
      </c>
      <c r="D14096" t="str">
        <f>Clef_répartition[[#This Row],[Code association]]&amp;"_"&amp;Clef_répartition[[#This Row],[Nom association]]</f>
        <v>CCSPA Moudon_Centre de collecte de sous-produits animaux Moudon</v>
      </c>
      <c r="E14096">
        <f>COUNTIFS(D$2:D14096,Clef_répartition[[#This Row],[Code_Nom]],J$2:J14096,Clef_répartition[[#This Row],[Année]])</f>
        <v>23</v>
      </c>
      <c r="F14096">
        <f>IF(Clef_répartition[[#This Row],[Code_Nom]]=D14095,F14095-1,(COUNTIFS(Clef_répartition[Code_Nom],Clef_répartition[[#This Row],[Code_Nom]],Clef_répartition[Année],Clef_répartition[[#This Row],[Année]])))</f>
        <v>3</v>
      </c>
      <c r="G14096" t="str">
        <f>Clef_répartition[[#This Row],[Code_Nom]]&amp;"_"&amp;Clef_répartition[[#This Row],[Nombre]]&amp;"_"&amp;Clef_répartition[[#This Row],[Année]]</f>
        <v>CCSPA Moudon_Centre de collecte de sous-produits animaux Moudon_23_2023</v>
      </c>
      <c r="H14096" s="18">
        <v>5690</v>
      </c>
      <c r="I14096" s="68" t="s">
        <v>281</v>
      </c>
      <c r="J14096" s="18">
        <v>2023</v>
      </c>
      <c r="K14096" s="19">
        <v>4.1000000000000003E-3</v>
      </c>
    </row>
    <row r="14097" spans="1:11" x14ac:dyDescent="0.25">
      <c r="A14097" s="76"/>
      <c r="B14097" t="s">
        <v>616</v>
      </c>
      <c r="C14097" t="s">
        <v>617</v>
      </c>
      <c r="D14097" t="str">
        <f>Clef_répartition[[#This Row],[Code association]]&amp;"_"&amp;Clef_répartition[[#This Row],[Nom association]]</f>
        <v>CCSPA Moudon_Centre de collecte de sous-produits animaux Moudon</v>
      </c>
      <c r="E14097">
        <f>COUNTIFS(D$2:D14097,Clef_répartition[[#This Row],[Code_Nom]],J$2:J14097,Clef_répartition[[#This Row],[Année]])</f>
        <v>24</v>
      </c>
      <c r="F14097">
        <f>IF(Clef_répartition[[#This Row],[Code_Nom]]=D14096,F14096-1,(COUNTIFS(Clef_répartition[Code_Nom],Clef_répartition[[#This Row],[Code_Nom]],Clef_répartition[Année],Clef_répartition[[#This Row],[Année]])))</f>
        <v>2</v>
      </c>
      <c r="G14097" t="str">
        <f>Clef_répartition[[#This Row],[Code_Nom]]&amp;"_"&amp;Clef_répartition[[#This Row],[Nombre]]&amp;"_"&amp;Clef_répartition[[#This Row],[Année]]</f>
        <v>CCSPA Moudon_Centre de collecte de sous-produits animaux Moudon_24_2023</v>
      </c>
      <c r="H14097" s="18">
        <v>5692</v>
      </c>
      <c r="I14097" s="68" t="s">
        <v>289</v>
      </c>
      <c r="J14097" s="18">
        <v>2023</v>
      </c>
      <c r="K14097" s="19">
        <v>1.9099999999999999E-2</v>
      </c>
    </row>
    <row r="14098" spans="1:11" x14ac:dyDescent="0.25">
      <c r="A14098" s="76"/>
      <c r="B14098" t="s">
        <v>616</v>
      </c>
      <c r="C14098" t="s">
        <v>617</v>
      </c>
      <c r="D14098" t="str">
        <f>Clef_répartition[[#This Row],[Code association]]&amp;"_"&amp;Clef_répartition[[#This Row],[Nom association]]</f>
        <v>CCSPA Moudon_Centre de collecte de sous-produits animaux Moudon</v>
      </c>
      <c r="E14098">
        <f>COUNTIFS(D$2:D14098,Clef_répartition[[#This Row],[Code_Nom]],J$2:J14098,Clef_répartition[[#This Row],[Année]])</f>
        <v>25</v>
      </c>
      <c r="F14098">
        <f>IF(Clef_répartition[[#This Row],[Code_Nom]]=D14097,F14097-1,(COUNTIFS(Clef_répartition[Code_Nom],Clef_répartition[[#This Row],[Code_Nom]],Clef_répartition[Année],Clef_répartition[[#This Row],[Année]])))</f>
        <v>1</v>
      </c>
      <c r="G14098" t="str">
        <f>Clef_répartition[[#This Row],[Code_Nom]]&amp;"_"&amp;Clef_répartition[[#This Row],[Nombre]]&amp;"_"&amp;Clef_répartition[[#This Row],[Année]]</f>
        <v>CCSPA Moudon_Centre de collecte de sous-produits animaux Moudon_25_2023</v>
      </c>
      <c r="H14098" s="18">
        <v>5803</v>
      </c>
      <c r="I14098" s="68" t="s">
        <v>294</v>
      </c>
      <c r="J14098" s="18">
        <v>2023</v>
      </c>
      <c r="K14098" s="19">
        <v>1.9400000000000001E-2</v>
      </c>
    </row>
    <row r="14099" spans="1:11" x14ac:dyDescent="0.25">
      <c r="A14099" s="66"/>
      <c r="B14099" t="s">
        <v>718</v>
      </c>
      <c r="C14099" t="s">
        <v>719</v>
      </c>
      <c r="D1409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099">
        <f>COUNTIFS(D$2:D14099,Clef_répartition[[#This Row],[Code_Nom]],J$2:J14099,Clef_répartition[[#This Row],[Année]])</f>
        <v>1</v>
      </c>
      <c r="F14099">
        <f>IF(Clef_répartition[[#This Row],[Code_Nom]]=D14098,F14098-1,(COUNTIFS(Clef_répartition[Code_Nom],Clef_répartition[[#This Row],[Code_Nom]],Clef_répartition[Année],Clef_répartition[[#This Row],[Année]])))</f>
        <v>15</v>
      </c>
      <c r="G1409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carnés_1_2023</v>
      </c>
      <c r="H14099" s="63">
        <v>5451</v>
      </c>
      <c r="I14099" s="67" t="s">
        <v>10</v>
      </c>
      <c r="J14099" s="63">
        <v>2023</v>
      </c>
      <c r="K14099" s="64">
        <v>3.9100000000000003E-2</v>
      </c>
    </row>
    <row r="14100" spans="1:11" x14ac:dyDescent="0.25">
      <c r="A14100" s="66"/>
      <c r="B14100" t="s">
        <v>718</v>
      </c>
      <c r="C14100" t="s">
        <v>719</v>
      </c>
      <c r="D1410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0">
        <f>COUNTIFS(D$2:D14100,Clef_répartition[[#This Row],[Code_Nom]],J$2:J14100,Clef_répartition[[#This Row],[Année]])</f>
        <v>2</v>
      </c>
      <c r="F14100">
        <f>IF(Clef_répartition[[#This Row],[Code_Nom]]=D14099,F14099-1,(COUNTIFS(Clef_répartition[Code_Nom],Clef_répartition[[#This Row],[Code_Nom]],Clef_répartition[Année],Clef_répartition[[#This Row],[Année]])))</f>
        <v>14</v>
      </c>
      <c r="G1410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carnés_2_2023</v>
      </c>
      <c r="H14100" s="63">
        <v>5812</v>
      </c>
      <c r="I14100" s="67" t="s">
        <v>48</v>
      </c>
      <c r="J14100" s="63">
        <v>2023</v>
      </c>
      <c r="K14100" s="64">
        <v>6.7999999999999996E-3</v>
      </c>
    </row>
    <row r="14101" spans="1:11" x14ac:dyDescent="0.25">
      <c r="A14101" s="66"/>
      <c r="B14101" t="s">
        <v>718</v>
      </c>
      <c r="C14101" t="s">
        <v>719</v>
      </c>
      <c r="D1410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1">
        <f>COUNTIFS(D$2:D14101,Clef_répartition[[#This Row],[Code_Nom]],J$2:J14101,Clef_répartition[[#This Row],[Année]])</f>
        <v>3</v>
      </c>
      <c r="F14101">
        <f>IF(Clef_répartition[[#This Row],[Code_Nom]]=D14100,F14100-1,(COUNTIFS(Clef_répartition[Code_Nom],Clef_répartition[[#This Row],[Code_Nom]],Clef_répartition[Année],Clef_répartition[[#This Row],[Année]])))</f>
        <v>13</v>
      </c>
      <c r="G1410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carnés_3_2023</v>
      </c>
      <c r="H14101" s="18">
        <v>5813</v>
      </c>
      <c r="I14101" s="68" t="s">
        <v>65</v>
      </c>
      <c r="J14101" s="18">
        <v>2023</v>
      </c>
      <c r="K14101" s="65">
        <v>3.8999999999999998E-3</v>
      </c>
    </row>
    <row r="14102" spans="1:11" x14ac:dyDescent="0.25">
      <c r="A14102" s="66"/>
      <c r="B14102" t="s">
        <v>718</v>
      </c>
      <c r="C14102" t="s">
        <v>719</v>
      </c>
      <c r="D1410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2">
        <f>COUNTIFS(D$2:D14102,Clef_répartition[[#This Row],[Code_Nom]],J$2:J14102,Clef_répartition[[#This Row],[Année]])</f>
        <v>4</v>
      </c>
      <c r="F14102">
        <f>IF(Clef_répartition[[#This Row],[Code_Nom]]=D14101,F14101-1,(COUNTIFS(Clef_répartition[Code_Nom],Clef_répartition[[#This Row],[Code_Nom]],Clef_répartition[Année],Clef_répartition[[#This Row],[Année]])))</f>
        <v>12</v>
      </c>
      <c r="G1410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carnés_4_2023</v>
      </c>
      <c r="H14102" s="63">
        <v>5816</v>
      </c>
      <c r="I14102" s="67" t="s">
        <v>76</v>
      </c>
      <c r="J14102" s="63">
        <v>2023</v>
      </c>
      <c r="K14102" s="64">
        <v>0.19550000000000001</v>
      </c>
    </row>
    <row r="14103" spans="1:11" x14ac:dyDescent="0.25">
      <c r="A14103" s="66"/>
      <c r="B14103" t="s">
        <v>718</v>
      </c>
      <c r="C14103" t="s">
        <v>719</v>
      </c>
      <c r="D1410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3">
        <f>COUNTIFS(D$2:D14103,Clef_répartition[[#This Row],[Code_Nom]],J$2:J14103,Clef_répartition[[#This Row],[Année]])</f>
        <v>5</v>
      </c>
      <c r="F14103">
        <f>IF(Clef_répartition[[#This Row],[Code_Nom]]=D14102,F14102-1,(COUNTIFS(Clef_répartition[Code_Nom],Clef_répartition[[#This Row],[Code_Nom]],Clef_répartition[Année],Clef_répartition[[#This Row],[Année]])))</f>
        <v>11</v>
      </c>
      <c r="G1410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carnés_5_2023</v>
      </c>
      <c r="H14103" s="18">
        <v>5456</v>
      </c>
      <c r="I14103" s="68" t="s">
        <v>87</v>
      </c>
      <c r="J14103" s="18">
        <v>2023</v>
      </c>
      <c r="K14103" s="65">
        <v>5.1999999999999998E-2</v>
      </c>
    </row>
    <row r="14104" spans="1:11" x14ac:dyDescent="0.25">
      <c r="A14104" s="66"/>
      <c r="B14104" t="s">
        <v>718</v>
      </c>
      <c r="C14104" t="s">
        <v>719</v>
      </c>
      <c r="D14104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4">
        <f>COUNTIFS(D$2:D14104,Clef_répartition[[#This Row],[Code_Nom]],J$2:J14104,Clef_répartition[[#This Row],[Année]])</f>
        <v>6</v>
      </c>
      <c r="F14104">
        <f>IF(Clef_répartition[[#This Row],[Code_Nom]]=D14103,F14103-1,(COUNTIFS(Clef_répartition[Code_Nom],Clef_répartition[[#This Row],[Code_Nom]],Clef_répartition[Année],Clef_répartition[[#This Row],[Année]])))</f>
        <v>10</v>
      </c>
      <c r="G14104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carnés_6_2023</v>
      </c>
      <c r="H14104" s="63">
        <v>5458</v>
      </c>
      <c r="I14104" s="67" t="s">
        <v>111</v>
      </c>
      <c r="J14104" s="63">
        <v>2023</v>
      </c>
      <c r="K14104" s="64">
        <v>1.03E-2</v>
      </c>
    </row>
    <row r="14105" spans="1:11" x14ac:dyDescent="0.25">
      <c r="A14105" s="66"/>
      <c r="B14105" t="s">
        <v>718</v>
      </c>
      <c r="C14105" t="s">
        <v>719</v>
      </c>
      <c r="D14105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5">
        <f>COUNTIFS(D$2:D14105,Clef_répartition[[#This Row],[Code_Nom]],J$2:J14105,Clef_répartition[[#This Row],[Année]])</f>
        <v>7</v>
      </c>
      <c r="F14105">
        <f>IF(Clef_répartition[[#This Row],[Code_Nom]]=D14104,F14104-1,(COUNTIFS(Clef_répartition[Code_Nom],Clef_répartition[[#This Row],[Code_Nom]],Clef_répartition[Année],Clef_répartition[[#This Row],[Année]])))</f>
        <v>9</v>
      </c>
      <c r="G14105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carnés_7_2023</v>
      </c>
      <c r="H14105" s="18">
        <v>5817</v>
      </c>
      <c r="I14105" s="68" t="s">
        <v>130</v>
      </c>
      <c r="J14105" s="18">
        <v>2023</v>
      </c>
      <c r="K14105" s="65">
        <v>7.7899999999999997E-2</v>
      </c>
    </row>
    <row r="14106" spans="1:11" x14ac:dyDescent="0.25">
      <c r="A14106" s="66"/>
      <c r="B14106" t="s">
        <v>718</v>
      </c>
      <c r="C14106" t="s">
        <v>719</v>
      </c>
      <c r="D14106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6">
        <f>COUNTIFS(D$2:D14106,Clef_répartition[[#This Row],[Code_Nom]],J$2:J14106,Clef_répartition[[#This Row],[Année]])</f>
        <v>8</v>
      </c>
      <c r="F14106">
        <f>IF(Clef_répartition[[#This Row],[Code_Nom]]=D14105,F14105-1,(COUNTIFS(Clef_répartition[Code_Nom],Clef_répartition[[#This Row],[Code_Nom]],Clef_répartition[Année],Clef_répartition[[#This Row],[Année]])))</f>
        <v>8</v>
      </c>
      <c r="G14106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carnés_8_2023</v>
      </c>
      <c r="H14106" s="63">
        <v>5819</v>
      </c>
      <c r="I14106" s="67" t="s">
        <v>136</v>
      </c>
      <c r="J14106" s="63">
        <v>2023</v>
      </c>
      <c r="K14106" s="64">
        <v>3.8999999999999998E-3</v>
      </c>
    </row>
    <row r="14107" spans="1:11" x14ac:dyDescent="0.25">
      <c r="A14107" s="66"/>
      <c r="B14107" t="s">
        <v>718</v>
      </c>
      <c r="C14107" t="s">
        <v>719</v>
      </c>
      <c r="D14107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7">
        <f>COUNTIFS(D$2:D14107,Clef_répartition[[#This Row],[Code_Nom]],J$2:J14107,Clef_répartition[[#This Row],[Année]])</f>
        <v>9</v>
      </c>
      <c r="F14107">
        <f>IF(Clef_répartition[[#This Row],[Code_Nom]]=D14106,F14106-1,(COUNTIFS(Clef_répartition[Code_Nom],Clef_répartition[[#This Row],[Code_Nom]],Clef_répartition[Année],Clef_répartition[[#This Row],[Année]])))</f>
        <v>7</v>
      </c>
      <c r="G14107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carnés_9_2023</v>
      </c>
      <c r="H14107" s="18">
        <v>5821</v>
      </c>
      <c r="I14107" s="68" t="s">
        <v>177</v>
      </c>
      <c r="J14107" s="18">
        <v>2023</v>
      </c>
      <c r="K14107" s="65">
        <v>1.8499999999999999E-2</v>
      </c>
    </row>
    <row r="14108" spans="1:11" x14ac:dyDescent="0.25">
      <c r="A14108" s="66"/>
      <c r="B14108" t="s">
        <v>718</v>
      </c>
      <c r="C14108" t="s">
        <v>719</v>
      </c>
      <c r="D14108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8">
        <f>COUNTIFS(D$2:D14108,Clef_répartition[[#This Row],[Code_Nom]],J$2:J14108,Clef_répartition[[#This Row],[Année]])</f>
        <v>10</v>
      </c>
      <c r="F14108">
        <f>IF(Clef_répartition[[#This Row],[Code_Nom]]=D14107,F14107-1,(COUNTIFS(Clef_répartition[Code_Nom],Clef_répartition[[#This Row],[Code_Nom]],Clef_répartition[Année],Clef_répartition[[#This Row],[Année]])))</f>
        <v>6</v>
      </c>
      <c r="G14108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carnés_10_2023</v>
      </c>
      <c r="H14108" s="63">
        <v>5822</v>
      </c>
      <c r="I14108" s="67" t="s">
        <v>211</v>
      </c>
      <c r="J14108" s="63">
        <v>2023</v>
      </c>
      <c r="K14108" s="64">
        <v>0.24590000000000001</v>
      </c>
    </row>
    <row r="14109" spans="1:11" x14ac:dyDescent="0.25">
      <c r="A14109" s="66"/>
      <c r="B14109" t="s">
        <v>718</v>
      </c>
      <c r="C14109" t="s">
        <v>719</v>
      </c>
      <c r="D14109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09">
        <f>COUNTIFS(D$2:D14109,Clef_répartition[[#This Row],[Code_Nom]],J$2:J14109,Clef_répartition[[#This Row],[Année]])</f>
        <v>11</v>
      </c>
      <c r="F14109">
        <f>IF(Clef_répartition[[#This Row],[Code_Nom]]=D14108,F14108-1,(COUNTIFS(Clef_répartition[Code_Nom],Clef_répartition[[#This Row],[Code_Nom]],Clef_répartition[Année],Clef_répartition[[#This Row],[Année]])))</f>
        <v>5</v>
      </c>
      <c r="G14109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carnés_11_2023</v>
      </c>
      <c r="H14109" s="18">
        <v>5827</v>
      </c>
      <c r="I14109" s="68" t="s">
        <v>266</v>
      </c>
      <c r="J14109" s="18">
        <v>2023</v>
      </c>
      <c r="K14109" s="65">
        <v>3.2000000000000001E-2</v>
      </c>
    </row>
    <row r="14110" spans="1:11" x14ac:dyDescent="0.25">
      <c r="A14110" s="66"/>
      <c r="B14110" t="s">
        <v>718</v>
      </c>
      <c r="C14110" t="s">
        <v>719</v>
      </c>
      <c r="D14110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10">
        <f>COUNTIFS(D$2:D14110,Clef_répartition[[#This Row],[Code_Nom]],J$2:J14110,Clef_répartition[[#This Row],[Année]])</f>
        <v>12</v>
      </c>
      <c r="F14110">
        <f>IF(Clef_répartition[[#This Row],[Code_Nom]]=D14109,F14109-1,(COUNTIFS(Clef_répartition[Code_Nom],Clef_répartition[[#This Row],[Code_Nom]],Clef_répartition[Année],Clef_répartition[[#This Row],[Année]])))</f>
        <v>4</v>
      </c>
      <c r="G14110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carnés_12_2023</v>
      </c>
      <c r="H14110" s="63">
        <v>5828</v>
      </c>
      <c r="I14110" s="67" t="s">
        <v>268</v>
      </c>
      <c r="J14110" s="63">
        <v>2023</v>
      </c>
      <c r="K14110" s="64">
        <v>4.1999999999999997E-3</v>
      </c>
    </row>
    <row r="14111" spans="1:11" x14ac:dyDescent="0.25">
      <c r="A14111" s="66"/>
      <c r="B14111" t="s">
        <v>718</v>
      </c>
      <c r="C14111" t="s">
        <v>719</v>
      </c>
      <c r="D14111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11">
        <f>COUNTIFS(D$2:D14111,Clef_répartition[[#This Row],[Code_Nom]],J$2:J14111,Clef_répartition[[#This Row],[Année]])</f>
        <v>13</v>
      </c>
      <c r="F14111">
        <f>IF(Clef_répartition[[#This Row],[Code_Nom]]=D14110,F14110-1,(COUNTIFS(Clef_répartition[Code_Nom],Clef_répartition[[#This Row],[Code_Nom]],Clef_répartition[Année],Clef_répartition[[#This Row],[Année]])))</f>
        <v>3</v>
      </c>
      <c r="G14111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carnés_13_2023</v>
      </c>
      <c r="H14111" s="63">
        <v>5831</v>
      </c>
      <c r="I14111" s="67" t="s">
        <v>270</v>
      </c>
      <c r="J14111" s="63">
        <v>2023</v>
      </c>
      <c r="K14111" s="64">
        <v>0.1207</v>
      </c>
    </row>
    <row r="14112" spans="1:11" x14ac:dyDescent="0.25">
      <c r="A14112" s="66"/>
      <c r="B14112" t="s">
        <v>718</v>
      </c>
      <c r="C14112" t="s">
        <v>719</v>
      </c>
      <c r="D14112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12">
        <f>COUNTIFS(D$2:D14112,Clef_répartition[[#This Row],[Code_Nom]],J$2:J14112,Clef_répartition[[#This Row],[Année]])</f>
        <v>14</v>
      </c>
      <c r="F14112">
        <f>IF(Clef_répartition[[#This Row],[Code_Nom]]=D14111,F14111-1,(COUNTIFS(Clef_répartition[Code_Nom],Clef_répartition[[#This Row],[Code_Nom]],Clef_répartition[Année],Clef_répartition[[#This Row],[Année]])))</f>
        <v>2</v>
      </c>
      <c r="G14112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carnés_14_2023</v>
      </c>
      <c r="H14112" s="18">
        <v>5830</v>
      </c>
      <c r="I14112" s="68" t="s">
        <v>285</v>
      </c>
      <c r="J14112" s="18">
        <v>2023</v>
      </c>
      <c r="K14112" s="65">
        <v>1.47E-2</v>
      </c>
    </row>
    <row r="14113" spans="1:11" x14ac:dyDescent="0.25">
      <c r="A14113" s="66"/>
      <c r="B14113" t="s">
        <v>718</v>
      </c>
      <c r="C14113" t="s">
        <v>719</v>
      </c>
      <c r="D14113" t="str">
        <f>Clef_répartition[[#This Row],[Code association]]&amp;"_"&amp;Clef_répartition[[#This Row],[Nom association]]</f>
        <v>CCSPA Payerne_Association intercommunale des districts de Payerne et d'Avenches pour l'élimination des déchets carnés</v>
      </c>
      <c r="E14113">
        <f>COUNTIFS(D$2:D14113,Clef_répartition[[#This Row],[Code_Nom]],J$2:J14113,Clef_répartition[[#This Row],[Année]])</f>
        <v>15</v>
      </c>
      <c r="F14113">
        <f>IF(Clef_répartition[[#This Row],[Code_Nom]]=D14112,F14112-1,(COUNTIFS(Clef_répartition[Code_Nom],Clef_répartition[[#This Row],[Code_Nom]],Clef_répartition[Année],Clef_répartition[[#This Row],[Année]])))</f>
        <v>1</v>
      </c>
      <c r="G14113" t="str">
        <f>Clef_répartition[[#This Row],[Code_Nom]]&amp;"_"&amp;Clef_répartition[[#This Row],[Nombre]]&amp;"_"&amp;Clef_répartition[[#This Row],[Année]]</f>
        <v>CCSPA Payerne_Association intercommunale des districts de Payerne et d'Avenches pour l'élimination des déchets carnés_15_2023</v>
      </c>
      <c r="H14113" s="18">
        <v>5464</v>
      </c>
      <c r="I14113" s="68" t="s">
        <v>296</v>
      </c>
      <c r="J14113" s="18">
        <v>2023</v>
      </c>
      <c r="K14113" s="65">
        <v>0.17460000000000001</v>
      </c>
    </row>
    <row r="14114" spans="1:11" x14ac:dyDescent="0.25">
      <c r="A14114" s="66"/>
      <c r="B14114" t="s">
        <v>591</v>
      </c>
      <c r="C14114" t="s">
        <v>592</v>
      </c>
      <c r="D1411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14">
        <f>COUNTIFS(D$2:D14114,Clef_répartition[[#This Row],[Code_Nom]],J$2:J14114,Clef_répartition[[#This Row],[Année]])</f>
        <v>1</v>
      </c>
      <c r="F14114">
        <f>IF(Clef_répartition[[#This Row],[Code_Nom]]=D14113,F14113-1,(COUNTIFS(Clef_répartition[Code_Nom],Clef_répartition[[#This Row],[Code_Nom]],Clef_répartition[Année],Clef_répartition[[#This Row],[Année]])))</f>
        <v>50</v>
      </c>
      <c r="G1411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région_1_2023</v>
      </c>
      <c r="H14114" s="18">
        <v>5902</v>
      </c>
      <c r="I14114" s="68" t="s">
        <v>18</v>
      </c>
      <c r="J14114" s="18">
        <v>2023</v>
      </c>
      <c r="K14114" s="65">
        <v>7.0000000000000001E-3</v>
      </c>
    </row>
    <row r="14115" spans="1:11" x14ac:dyDescent="0.25">
      <c r="A14115" s="66"/>
      <c r="B14115" t="s">
        <v>591</v>
      </c>
      <c r="C14115" t="s">
        <v>592</v>
      </c>
      <c r="D1411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15">
        <f>COUNTIFS(D$2:D14115,Clef_répartition[[#This Row],[Code_Nom]],J$2:J14115,Clef_répartition[[#This Row],[Année]])</f>
        <v>2</v>
      </c>
      <c r="F14115">
        <f>IF(Clef_répartition[[#This Row],[Code_Nom]]=D14114,F14114-1,(COUNTIFS(Clef_répartition[Code_Nom],Clef_répartition[[#This Row],[Code_Nom]],Clef_répartition[Année],Clef_répartition[[#This Row],[Année]])))</f>
        <v>49</v>
      </c>
      <c r="G1411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région_2_2023</v>
      </c>
      <c r="H14115" s="63">
        <v>5903</v>
      </c>
      <c r="I14115" s="67" t="s">
        <v>24</v>
      </c>
      <c r="J14115" s="63">
        <v>2023</v>
      </c>
      <c r="K14115" s="64">
        <v>4.0000000000000001E-3</v>
      </c>
    </row>
    <row r="14116" spans="1:11" x14ac:dyDescent="0.25">
      <c r="A14116" s="66"/>
      <c r="B14116" t="s">
        <v>591</v>
      </c>
      <c r="C14116" t="s">
        <v>592</v>
      </c>
      <c r="D1411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16">
        <f>COUNTIFS(D$2:D14116,Clef_répartition[[#This Row],[Code_Nom]],J$2:J14116,Clef_répartition[[#This Row],[Année]])</f>
        <v>3</v>
      </c>
      <c r="F14116">
        <f>IF(Clef_répartition[[#This Row],[Code_Nom]]=D14115,F14115-1,(COUNTIFS(Clef_répartition[Code_Nom],Clef_répartition[[#This Row],[Code_Nom]],Clef_répartition[Année],Clef_répartition[[#This Row],[Année]])))</f>
        <v>48</v>
      </c>
      <c r="G1411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région_3_2023</v>
      </c>
      <c r="H14116" s="63">
        <v>5551</v>
      </c>
      <c r="I14116" s="67" t="s">
        <v>28</v>
      </c>
      <c r="J14116" s="63">
        <v>2023</v>
      </c>
      <c r="K14116" s="64">
        <v>8.3000000000000001E-3</v>
      </c>
    </row>
    <row r="14117" spans="1:11" x14ac:dyDescent="0.25">
      <c r="A14117" s="66"/>
      <c r="B14117" t="s">
        <v>591</v>
      </c>
      <c r="C14117" t="s">
        <v>592</v>
      </c>
      <c r="D1411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17">
        <f>COUNTIFS(D$2:D14117,Clef_répartition[[#This Row],[Code_Nom]],J$2:J14117,Clef_répartition[[#This Row],[Année]])</f>
        <v>4</v>
      </c>
      <c r="F14117">
        <f>IF(Clef_répartition[[#This Row],[Code_Nom]]=D14116,F14116-1,(COUNTIFS(Clef_répartition[Code_Nom],Clef_répartition[[#This Row],[Code_Nom]],Clef_répartition[Année],Clef_répartition[[#This Row],[Année]])))</f>
        <v>47</v>
      </c>
      <c r="G1411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région_4_2023</v>
      </c>
      <c r="H14117" s="18">
        <v>5552</v>
      </c>
      <c r="I14117" s="68" t="s">
        <v>40</v>
      </c>
      <c r="J14117" s="18">
        <v>2023</v>
      </c>
      <c r="K14117" s="65">
        <v>1.06E-2</v>
      </c>
    </row>
    <row r="14118" spans="1:11" x14ac:dyDescent="0.25">
      <c r="A14118" s="66"/>
      <c r="B14118" t="s">
        <v>591</v>
      </c>
      <c r="C14118" t="s">
        <v>592</v>
      </c>
      <c r="D1411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18">
        <f>COUNTIFS(D$2:D14118,Clef_répartition[[#This Row],[Code_Nom]],J$2:J14118,Clef_répartition[[#This Row],[Année]])</f>
        <v>5</v>
      </c>
      <c r="F14118">
        <f>IF(Clef_répartition[[#This Row],[Code_Nom]]=D14117,F14117-1,(COUNTIFS(Clef_répartition[Code_Nom],Clef_répartition[[#This Row],[Code_Nom]],Clef_répartition[Année],Clef_répartition[[#This Row],[Année]])))</f>
        <v>46</v>
      </c>
      <c r="G1411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région_5_2023</v>
      </c>
      <c r="H14118" s="18">
        <v>5904</v>
      </c>
      <c r="I14118" s="68" t="s">
        <v>46</v>
      </c>
      <c r="J14118" s="18">
        <v>2023</v>
      </c>
      <c r="K14118" s="65">
        <v>8.8000000000000005E-3</v>
      </c>
    </row>
    <row r="14119" spans="1:11" x14ac:dyDescent="0.25">
      <c r="A14119" s="66"/>
      <c r="B14119" t="s">
        <v>591</v>
      </c>
      <c r="C14119" t="s">
        <v>592</v>
      </c>
      <c r="D1411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19">
        <f>COUNTIFS(D$2:D14119,Clef_répartition[[#This Row],[Code_Nom]],J$2:J14119,Clef_répartition[[#This Row],[Année]])</f>
        <v>6</v>
      </c>
      <c r="F14119">
        <f>IF(Clef_répartition[[#This Row],[Code_Nom]]=D14118,F14118-1,(COUNTIFS(Clef_répartition[Code_Nom],Clef_répartition[[#This Row],[Code_Nom]],Clef_répartition[Année],Clef_répartition[[#This Row],[Année]])))</f>
        <v>45</v>
      </c>
      <c r="G1411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région_6_2023</v>
      </c>
      <c r="H14119" s="63">
        <v>5553</v>
      </c>
      <c r="I14119" s="67" t="s">
        <v>47</v>
      </c>
      <c r="J14119" s="63">
        <v>2023</v>
      </c>
      <c r="K14119" s="64">
        <v>1.6899999999999998E-2</v>
      </c>
    </row>
    <row r="14120" spans="1:11" x14ac:dyDescent="0.25">
      <c r="A14120" s="66"/>
      <c r="B14120" t="s">
        <v>591</v>
      </c>
      <c r="C14120" t="s">
        <v>592</v>
      </c>
      <c r="D1412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0">
        <f>COUNTIFS(D$2:D14120,Clef_répartition[[#This Row],[Code_Nom]],J$2:J14120,Clef_répartition[[#This Row],[Année]])</f>
        <v>7</v>
      </c>
      <c r="F14120">
        <f>IF(Clef_répartition[[#This Row],[Code_Nom]]=D14119,F14119-1,(COUNTIFS(Clef_répartition[Code_Nom],Clef_répartition[[#This Row],[Code_Nom]],Clef_répartition[Année],Clef_répartition[[#This Row],[Année]])))</f>
        <v>44</v>
      </c>
      <c r="G1412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région_7_2023</v>
      </c>
      <c r="H14120" s="63">
        <v>5905</v>
      </c>
      <c r="I14120" s="67" t="s">
        <v>49</v>
      </c>
      <c r="J14120" s="63">
        <v>2023</v>
      </c>
      <c r="K14120" s="64">
        <v>1.15E-2</v>
      </c>
    </row>
    <row r="14121" spans="1:11" x14ac:dyDescent="0.25">
      <c r="A14121" s="66"/>
      <c r="B14121" t="s">
        <v>591</v>
      </c>
      <c r="C14121" t="s">
        <v>592</v>
      </c>
      <c r="D1412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1">
        <f>COUNTIFS(D$2:D14121,Clef_répartition[[#This Row],[Code_Nom]],J$2:J14121,Clef_répartition[[#This Row],[Année]])</f>
        <v>8</v>
      </c>
      <c r="F14121">
        <f>IF(Clef_répartition[[#This Row],[Code_Nom]]=D14120,F14120-1,(COUNTIFS(Clef_répartition[Code_Nom],Clef_répartition[[#This Row],[Code_Nom]],Clef_répartition[Année],Clef_répartition[[#This Row],[Année]])))</f>
        <v>43</v>
      </c>
      <c r="G1412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région_8_2023</v>
      </c>
      <c r="H14121" s="18">
        <v>5907</v>
      </c>
      <c r="I14121" s="68" t="s">
        <v>54</v>
      </c>
      <c r="J14121" s="18">
        <v>2023</v>
      </c>
      <c r="K14121" s="65">
        <v>5.0000000000000001E-3</v>
      </c>
    </row>
    <row r="14122" spans="1:11" x14ac:dyDescent="0.25">
      <c r="A14122" s="66"/>
      <c r="B14122" t="s">
        <v>591</v>
      </c>
      <c r="C14122" t="s">
        <v>592</v>
      </c>
      <c r="D1412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2">
        <f>COUNTIFS(D$2:D14122,Clef_répartition[[#This Row],[Code_Nom]],J$2:J14122,Clef_répartition[[#This Row],[Année]])</f>
        <v>9</v>
      </c>
      <c r="F14122">
        <f>IF(Clef_répartition[[#This Row],[Code_Nom]]=D14121,F14121-1,(COUNTIFS(Clef_répartition[Code_Nom],Clef_répartition[[#This Row],[Code_Nom]],Clef_répartition[Année],Clef_répartition[[#This Row],[Année]])))</f>
        <v>42</v>
      </c>
      <c r="G1412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région_9_2023</v>
      </c>
      <c r="H14122" s="63">
        <v>5908</v>
      </c>
      <c r="I14122" s="67" t="s">
        <v>59</v>
      </c>
      <c r="J14122" s="63">
        <v>2023</v>
      </c>
      <c r="K14122" s="64">
        <v>2.8E-3</v>
      </c>
    </row>
    <row r="14123" spans="1:11" x14ac:dyDescent="0.25">
      <c r="A14123" s="66"/>
      <c r="B14123" t="s">
        <v>591</v>
      </c>
      <c r="C14123" t="s">
        <v>592</v>
      </c>
      <c r="D1412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3">
        <f>COUNTIFS(D$2:D14123,Clef_répartition[[#This Row],[Code_Nom]],J$2:J14123,Clef_répartition[[#This Row],[Année]])</f>
        <v>10</v>
      </c>
      <c r="F14123">
        <f>IF(Clef_répartition[[#This Row],[Code_Nom]]=D14122,F14122-1,(COUNTIFS(Clef_répartition[Code_Nom],Clef_répartition[[#This Row],[Code_Nom]],Clef_répartition[Année],Clef_répartition[[#This Row],[Année]])))</f>
        <v>41</v>
      </c>
      <c r="G1412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région_10_2023</v>
      </c>
      <c r="H14123" s="18">
        <v>5909</v>
      </c>
      <c r="I14123" s="68" t="s">
        <v>60</v>
      </c>
      <c r="J14123" s="18">
        <v>2023</v>
      </c>
      <c r="K14123" s="65">
        <v>1.17E-2</v>
      </c>
    </row>
    <row r="14124" spans="1:11" x14ac:dyDescent="0.25">
      <c r="A14124" s="66"/>
      <c r="B14124" t="s">
        <v>591</v>
      </c>
      <c r="C14124" t="s">
        <v>592</v>
      </c>
      <c r="D1412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4">
        <f>COUNTIFS(D$2:D14124,Clef_répartition[[#This Row],[Code_Nom]],J$2:J14124,Clef_répartition[[#This Row],[Année]])</f>
        <v>11</v>
      </c>
      <c r="F14124">
        <f>IF(Clef_répartition[[#This Row],[Code_Nom]]=D14123,F14123-1,(COUNTIFS(Clef_répartition[Code_Nom],Clef_répartition[[#This Row],[Code_Nom]],Clef_répartition[Année],Clef_répartition[[#This Row],[Année]])))</f>
        <v>40</v>
      </c>
      <c r="G1412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région_11_2023</v>
      </c>
      <c r="H14124" s="18">
        <v>5554</v>
      </c>
      <c r="I14124" s="68" t="s">
        <v>71</v>
      </c>
      <c r="J14124" s="18">
        <v>2023</v>
      </c>
      <c r="K14124" s="65">
        <v>1.61E-2</v>
      </c>
    </row>
    <row r="14125" spans="1:11" x14ac:dyDescent="0.25">
      <c r="A14125" s="66"/>
      <c r="B14125" t="s">
        <v>591</v>
      </c>
      <c r="C14125" t="s">
        <v>592</v>
      </c>
      <c r="D1412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5">
        <f>COUNTIFS(D$2:D14125,Clef_répartition[[#This Row],[Code_Nom]],J$2:J14125,Clef_répartition[[#This Row],[Année]])</f>
        <v>12</v>
      </c>
      <c r="F14125">
        <f>IF(Clef_répartition[[#This Row],[Code_Nom]]=D14124,F14124-1,(COUNTIFS(Clef_répartition[Code_Nom],Clef_répartition[[#This Row],[Code_Nom]],Clef_répartition[Année],Clef_répartition[[#This Row],[Année]])))</f>
        <v>39</v>
      </c>
      <c r="G1412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région_12_2023</v>
      </c>
      <c r="H14125" s="63">
        <v>5555</v>
      </c>
      <c r="I14125" s="67" t="s">
        <v>75</v>
      </c>
      <c r="J14125" s="63">
        <v>2023</v>
      </c>
      <c r="K14125" s="64">
        <v>6.7000000000000002E-3</v>
      </c>
    </row>
    <row r="14126" spans="1:11" x14ac:dyDescent="0.25">
      <c r="A14126" s="66"/>
      <c r="B14126" t="s">
        <v>591</v>
      </c>
      <c r="C14126" t="s">
        <v>592</v>
      </c>
      <c r="D1412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6">
        <f>COUNTIFS(D$2:D14126,Clef_répartition[[#This Row],[Code_Nom]],J$2:J14126,Clef_répartition[[#This Row],[Année]])</f>
        <v>13</v>
      </c>
      <c r="F14126">
        <f>IF(Clef_répartition[[#This Row],[Code_Nom]]=D14125,F14125-1,(COUNTIFS(Clef_répartition[Code_Nom],Clef_répartition[[#This Row],[Code_Nom]],Clef_répartition[Année],Clef_répartition[[#This Row],[Année]])))</f>
        <v>38</v>
      </c>
      <c r="G1412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région_13_2023</v>
      </c>
      <c r="H14126" s="63">
        <v>5910</v>
      </c>
      <c r="I14126" s="67" t="s">
        <v>83</v>
      </c>
      <c r="J14126" s="63">
        <v>2023</v>
      </c>
      <c r="K14126" s="64">
        <v>6.7000000000000002E-3</v>
      </c>
    </row>
    <row r="14127" spans="1:11" x14ac:dyDescent="0.25">
      <c r="A14127" s="66"/>
      <c r="B14127" t="s">
        <v>591</v>
      </c>
      <c r="C14127" t="s">
        <v>592</v>
      </c>
      <c r="D1412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7">
        <f>COUNTIFS(D$2:D14127,Clef_répartition[[#This Row],[Code_Nom]],J$2:J14127,Clef_répartition[[#This Row],[Année]])</f>
        <v>14</v>
      </c>
      <c r="F14127">
        <f>IF(Clef_répartition[[#This Row],[Code_Nom]]=D14126,F14126-1,(COUNTIFS(Clef_répartition[Code_Nom],Clef_répartition[[#This Row],[Code_Nom]],Clef_répartition[Année],Clef_répartition[[#This Row],[Année]])))</f>
        <v>37</v>
      </c>
      <c r="G1412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région_14_2023</v>
      </c>
      <c r="H14127" s="18">
        <v>5911</v>
      </c>
      <c r="I14127" s="68" t="s">
        <v>86</v>
      </c>
      <c r="J14127" s="18">
        <v>2023</v>
      </c>
      <c r="K14127" s="65">
        <v>3.8E-3</v>
      </c>
    </row>
    <row r="14128" spans="1:11" x14ac:dyDescent="0.25">
      <c r="A14128" s="66"/>
      <c r="B14128" t="s">
        <v>591</v>
      </c>
      <c r="C14128" t="s">
        <v>592</v>
      </c>
      <c r="D1412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8">
        <f>COUNTIFS(D$2:D14128,Clef_répartition[[#This Row],[Code_Nom]],J$2:J14128,Clef_répartition[[#This Row],[Année]])</f>
        <v>15</v>
      </c>
      <c r="F14128">
        <f>IF(Clef_répartition[[#This Row],[Code_Nom]]=D14127,F14127-1,(COUNTIFS(Clef_répartition[Code_Nom],Clef_répartition[[#This Row],[Code_Nom]],Clef_répartition[Année],Clef_répartition[[#This Row],[Année]])))</f>
        <v>36</v>
      </c>
      <c r="G1412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région_15_2023</v>
      </c>
      <c r="H14128" s="63">
        <v>5912</v>
      </c>
      <c r="I14128" s="67" t="s">
        <v>91</v>
      </c>
      <c r="J14128" s="63">
        <v>2023</v>
      </c>
      <c r="K14128" s="64">
        <v>2.5000000000000001E-3</v>
      </c>
    </row>
    <row r="14129" spans="1:11" x14ac:dyDescent="0.25">
      <c r="A14129" s="66"/>
      <c r="B14129" t="s">
        <v>591</v>
      </c>
      <c r="C14129" t="s">
        <v>592</v>
      </c>
      <c r="D1412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29">
        <f>COUNTIFS(D$2:D14129,Clef_répartition[[#This Row],[Code_Nom]],J$2:J14129,Clef_répartition[[#This Row],[Année]])</f>
        <v>16</v>
      </c>
      <c r="F14129">
        <f>IF(Clef_répartition[[#This Row],[Code_Nom]]=D14128,F14128-1,(COUNTIFS(Clef_répartition[Code_Nom],Clef_répartition[[#This Row],[Code_Nom]],Clef_répartition[Année],Clef_répartition[[#This Row],[Année]])))</f>
        <v>35</v>
      </c>
      <c r="G1412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région_16_2023</v>
      </c>
      <c r="H14129" s="18">
        <v>5913</v>
      </c>
      <c r="I14129" s="68" t="s">
        <v>96</v>
      </c>
      <c r="J14129" s="18">
        <v>2023</v>
      </c>
      <c r="K14129" s="65">
        <v>1.4500000000000001E-2</v>
      </c>
    </row>
    <row r="14130" spans="1:11" x14ac:dyDescent="0.25">
      <c r="A14130" s="66"/>
      <c r="B14130" t="s">
        <v>591</v>
      </c>
      <c r="C14130" t="s">
        <v>592</v>
      </c>
      <c r="D1413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0">
        <f>COUNTIFS(D$2:D14130,Clef_répartition[[#This Row],[Code_Nom]],J$2:J14130,Clef_répartition[[#This Row],[Année]])</f>
        <v>17</v>
      </c>
      <c r="F14130">
        <f>IF(Clef_répartition[[#This Row],[Code_Nom]]=D14129,F14129-1,(COUNTIFS(Clef_répartition[Code_Nom],Clef_répartition[[#This Row],[Code_Nom]],Clef_répartition[Année],Clef_répartition[[#This Row],[Année]])))</f>
        <v>34</v>
      </c>
      <c r="G1413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région_17_2023</v>
      </c>
      <c r="H14130" s="63">
        <v>5914</v>
      </c>
      <c r="I14130" s="67" t="s">
        <v>105</v>
      </c>
      <c r="J14130" s="63">
        <v>2023</v>
      </c>
      <c r="K14130" s="64">
        <v>6.1000000000000004E-3</v>
      </c>
    </row>
    <row r="14131" spans="1:11" x14ac:dyDescent="0.25">
      <c r="A14131" s="66"/>
      <c r="B14131" t="s">
        <v>591</v>
      </c>
      <c r="C14131" t="s">
        <v>592</v>
      </c>
      <c r="D1413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1">
        <f>COUNTIFS(D$2:D14131,Clef_répartition[[#This Row],[Code_Nom]],J$2:J14131,Clef_répartition[[#This Row],[Année]])</f>
        <v>18</v>
      </c>
      <c r="F14131">
        <f>IF(Clef_répartition[[#This Row],[Code_Nom]]=D14130,F14130-1,(COUNTIFS(Clef_répartition[Code_Nom],Clef_répartition[[#This Row],[Code_Nom]],Clef_répartition[Année],Clef_répartition[[#This Row],[Année]])))</f>
        <v>33</v>
      </c>
      <c r="G1413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région_18_2023</v>
      </c>
      <c r="H14131" s="18">
        <v>5520</v>
      </c>
      <c r="I14131" s="68" t="s">
        <v>107</v>
      </c>
      <c r="J14131" s="18">
        <v>2023</v>
      </c>
      <c r="K14131" s="65">
        <v>1.7399999999999999E-2</v>
      </c>
    </row>
    <row r="14132" spans="1:11" x14ac:dyDescent="0.25">
      <c r="A14132" s="66"/>
      <c r="B14132" t="s">
        <v>591</v>
      </c>
      <c r="C14132" t="s">
        <v>592</v>
      </c>
      <c r="D1413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2">
        <f>COUNTIFS(D$2:D14132,Clef_répartition[[#This Row],[Code_Nom]],J$2:J14132,Clef_répartition[[#This Row],[Année]])</f>
        <v>19</v>
      </c>
      <c r="F14132">
        <f>IF(Clef_répartition[[#This Row],[Code_Nom]]=D14131,F14131-1,(COUNTIFS(Clef_répartition[Code_Nom],Clef_répartition[[#This Row],[Code_Nom]],Clef_répartition[Année],Clef_répartition[[#This Row],[Année]])))</f>
        <v>32</v>
      </c>
      <c r="G1413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région_19_2023</v>
      </c>
      <c r="H14132" s="18">
        <v>5556</v>
      </c>
      <c r="I14132" s="68" t="s">
        <v>115</v>
      </c>
      <c r="J14132" s="18">
        <v>2023</v>
      </c>
      <c r="K14132" s="65">
        <v>6.8999999999999999E-3</v>
      </c>
    </row>
    <row r="14133" spans="1:11" x14ac:dyDescent="0.25">
      <c r="A14133" s="66"/>
      <c r="B14133" t="s">
        <v>591</v>
      </c>
      <c r="C14133" t="s">
        <v>592</v>
      </c>
      <c r="D1413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3">
        <f>COUNTIFS(D$2:D14133,Clef_répartition[[#This Row],[Code_Nom]],J$2:J14133,Clef_répartition[[#This Row],[Année]])</f>
        <v>20</v>
      </c>
      <c r="F14133">
        <f>IF(Clef_répartition[[#This Row],[Code_Nom]]=D14132,F14132-1,(COUNTIFS(Clef_répartition[Code_Nom],Clef_répartition[[#This Row],[Code_Nom]],Clef_répartition[Année],Clef_répartition[[#This Row],[Année]])))</f>
        <v>31</v>
      </c>
      <c r="G1413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région_20_2023</v>
      </c>
      <c r="H14133" s="63">
        <v>5557</v>
      </c>
      <c r="I14133" s="67" t="s">
        <v>116</v>
      </c>
      <c r="J14133" s="63">
        <v>2023</v>
      </c>
      <c r="K14133" s="64">
        <v>3.0999999999999999E-3</v>
      </c>
    </row>
    <row r="14134" spans="1:11" x14ac:dyDescent="0.25">
      <c r="A14134" s="66"/>
      <c r="B14134" t="s">
        <v>591</v>
      </c>
      <c r="C14134" t="s">
        <v>592</v>
      </c>
      <c r="D1413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4">
        <f>COUNTIFS(D$2:D14134,Clef_répartition[[#This Row],[Code_Nom]],J$2:J14134,Clef_répartition[[#This Row],[Année]])</f>
        <v>21</v>
      </c>
      <c r="F14134">
        <f>IF(Clef_répartition[[#This Row],[Code_Nom]]=D14133,F14133-1,(COUNTIFS(Clef_répartition[Code_Nom],Clef_répartition[[#This Row],[Code_Nom]],Clef_répartition[Année],Clef_répartition[[#This Row],[Année]])))</f>
        <v>30</v>
      </c>
      <c r="G1413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région_21_2023</v>
      </c>
      <c r="H14134" s="18">
        <v>5559</v>
      </c>
      <c r="I14134" s="68" t="s">
        <v>121</v>
      </c>
      <c r="J14134" s="18">
        <v>2023</v>
      </c>
      <c r="K14134" s="65">
        <v>7.1999999999999998E-3</v>
      </c>
    </row>
    <row r="14135" spans="1:11" x14ac:dyDescent="0.25">
      <c r="A14135" s="66"/>
      <c r="B14135" t="s">
        <v>591</v>
      </c>
      <c r="C14135" t="s">
        <v>592</v>
      </c>
      <c r="D1413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5">
        <f>COUNTIFS(D$2:D14135,Clef_répartition[[#This Row],[Code_Nom]],J$2:J14135,Clef_répartition[[#This Row],[Année]])</f>
        <v>22</v>
      </c>
      <c r="F14135">
        <f>IF(Clef_répartition[[#This Row],[Code_Nom]]=D14134,F14134-1,(COUNTIFS(Clef_répartition[Code_Nom],Clef_répartition[[#This Row],[Code_Nom]],Clef_répartition[Année],Clef_répartition[[#This Row],[Année]])))</f>
        <v>29</v>
      </c>
      <c r="G1413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région_22_2023</v>
      </c>
      <c r="H14135" s="63">
        <v>5560</v>
      </c>
      <c r="I14135" s="67" t="s">
        <v>131</v>
      </c>
      <c r="J14135" s="63">
        <v>2023</v>
      </c>
      <c r="K14135" s="64">
        <v>3.7000000000000002E-3</v>
      </c>
    </row>
    <row r="14136" spans="1:11" x14ac:dyDescent="0.25">
      <c r="A14136" s="66"/>
      <c r="B14136" t="s">
        <v>591</v>
      </c>
      <c r="C14136" t="s">
        <v>592</v>
      </c>
      <c r="D1413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6">
        <f>COUNTIFS(D$2:D14136,Clef_répartition[[#This Row],[Code_Nom]],J$2:J14136,Clef_répartition[[#This Row],[Année]])</f>
        <v>23</v>
      </c>
      <c r="F14136">
        <f>IF(Clef_répartition[[#This Row],[Code_Nom]]=D14135,F14135-1,(COUNTIFS(Clef_répartition[Code_Nom],Clef_répartition[[#This Row],[Code_Nom]],Clef_répartition[Année],Clef_répartition[[#This Row],[Année]])))</f>
        <v>28</v>
      </c>
      <c r="G1413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région_23_2023</v>
      </c>
      <c r="H14136" s="18">
        <v>5561</v>
      </c>
      <c r="I14136" s="68" t="s">
        <v>132</v>
      </c>
      <c r="J14136" s="18">
        <v>2023</v>
      </c>
      <c r="K14136" s="65">
        <v>5.3400000000000003E-2</v>
      </c>
    </row>
    <row r="14137" spans="1:11" x14ac:dyDescent="0.25">
      <c r="A14137" s="66"/>
      <c r="B14137" t="s">
        <v>591</v>
      </c>
      <c r="C14137" t="s">
        <v>592</v>
      </c>
      <c r="D1413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7">
        <f>COUNTIFS(D$2:D14137,Clef_répartition[[#This Row],[Code_Nom]],J$2:J14137,Clef_répartition[[#This Row],[Année]])</f>
        <v>24</v>
      </c>
      <c r="F14137">
        <f>IF(Clef_répartition[[#This Row],[Code_Nom]]=D14136,F14136-1,(COUNTIFS(Clef_répartition[Code_Nom],Clef_répartition[[#This Row],[Code_Nom]],Clef_répartition[Année],Clef_répartition[[#This Row],[Année]])))</f>
        <v>27</v>
      </c>
      <c r="G1413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région_24_2023</v>
      </c>
      <c r="H14137" s="18">
        <v>5755</v>
      </c>
      <c r="I14137" s="68" t="s">
        <v>160</v>
      </c>
      <c r="J14137" s="18">
        <v>2023</v>
      </c>
      <c r="K14137" s="65">
        <v>7.3000000000000001E-3</v>
      </c>
    </row>
    <row r="14138" spans="1:11" x14ac:dyDescent="0.25">
      <c r="A14138" s="66"/>
      <c r="B14138" t="s">
        <v>591</v>
      </c>
      <c r="C14138" t="s">
        <v>592</v>
      </c>
      <c r="D1413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8">
        <f>COUNTIFS(D$2:D14138,Clef_répartition[[#This Row],[Code_Nom]],J$2:J14138,Clef_répartition[[#This Row],[Année]])</f>
        <v>25</v>
      </c>
      <c r="F14138">
        <f>IF(Clef_répartition[[#This Row],[Code_Nom]]=D14137,F14137-1,(COUNTIFS(Clef_répartition[Code_Nom],Clef_répartition[[#This Row],[Code_Nom]],Clef_répartition[Année],Clef_répartition[[#This Row],[Année]])))</f>
        <v>26</v>
      </c>
      <c r="G1413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région_25_2023</v>
      </c>
      <c r="H14138" s="18">
        <v>5919</v>
      </c>
      <c r="I14138" s="68" t="s">
        <v>172</v>
      </c>
      <c r="J14138" s="18">
        <v>2023</v>
      </c>
      <c r="K14138" s="65">
        <v>1.12E-2</v>
      </c>
    </row>
    <row r="14139" spans="1:11" x14ac:dyDescent="0.25">
      <c r="A14139" s="66"/>
      <c r="B14139" t="s">
        <v>591</v>
      </c>
      <c r="C14139" t="s">
        <v>592</v>
      </c>
      <c r="D1413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39">
        <f>COUNTIFS(D$2:D14139,Clef_répartition[[#This Row],[Code_Nom]],J$2:J14139,Clef_répartition[[#This Row],[Année]])</f>
        <v>26</v>
      </c>
      <c r="F14139">
        <f>IF(Clef_répartition[[#This Row],[Code_Nom]]=D14138,F14138-1,(COUNTIFS(Clef_répartition[Code_Nom],Clef_répartition[[#This Row],[Code_Nom]],Clef_répartition[Année],Clef_répartition[[#This Row],[Année]])))</f>
        <v>25</v>
      </c>
      <c r="G1413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région_26_2023</v>
      </c>
      <c r="H14139" s="63">
        <v>5562</v>
      </c>
      <c r="I14139" s="67" t="s">
        <v>173</v>
      </c>
      <c r="J14139" s="63">
        <v>2023</v>
      </c>
      <c r="K14139" s="64">
        <v>2.0999999999999999E-3</v>
      </c>
    </row>
    <row r="14140" spans="1:11" x14ac:dyDescent="0.25">
      <c r="A14140" s="66"/>
      <c r="B14140" t="s">
        <v>591</v>
      </c>
      <c r="C14140" t="s">
        <v>592</v>
      </c>
      <c r="D1414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0">
        <f>COUNTIFS(D$2:D14140,Clef_répartition[[#This Row],[Code_Nom]],J$2:J14140,Clef_répartition[[#This Row],[Année]])</f>
        <v>27</v>
      </c>
      <c r="F14140">
        <f>IF(Clef_répartition[[#This Row],[Code_Nom]]=D14139,F14139-1,(COUNTIFS(Clef_répartition[Code_Nom],Clef_répartition[[#This Row],[Code_Nom]],Clef_répartition[Année],Clef_répartition[[#This Row],[Année]])))</f>
        <v>24</v>
      </c>
      <c r="G1414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région_27_2023</v>
      </c>
      <c r="H14140" s="63">
        <v>5921</v>
      </c>
      <c r="I14140" s="67" t="s">
        <v>180</v>
      </c>
      <c r="J14140" s="63">
        <v>2023</v>
      </c>
      <c r="K14140" s="64">
        <v>4.4000000000000003E-3</v>
      </c>
    </row>
    <row r="14141" spans="1:11" x14ac:dyDescent="0.25">
      <c r="A14141" s="66"/>
      <c r="B14141" t="s">
        <v>591</v>
      </c>
      <c r="C14141" t="s">
        <v>592</v>
      </c>
      <c r="D1414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1">
        <f>COUNTIFS(D$2:D14141,Clef_répartition[[#This Row],[Code_Nom]],J$2:J14141,Clef_répartition[[#This Row],[Année]])</f>
        <v>28</v>
      </c>
      <c r="F14141">
        <f>IF(Clef_répartition[[#This Row],[Code_Nom]]=D14140,F14140-1,(COUNTIFS(Clef_répartition[Code_Nom],Clef_répartition[[#This Row],[Code_Nom]],Clef_répartition[Année],Clef_répartition[[#This Row],[Année]])))</f>
        <v>23</v>
      </c>
      <c r="G1414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région_28_2023</v>
      </c>
      <c r="H14141" s="18">
        <v>5922</v>
      </c>
      <c r="I14141" s="68" t="s">
        <v>183</v>
      </c>
      <c r="J14141" s="18">
        <v>2023</v>
      </c>
      <c r="K14141" s="65">
        <v>1.23E-2</v>
      </c>
    </row>
    <row r="14142" spans="1:11" x14ac:dyDescent="0.25">
      <c r="A14142" s="66"/>
      <c r="B14142" t="s">
        <v>591</v>
      </c>
      <c r="C14142" t="s">
        <v>592</v>
      </c>
      <c r="D1414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2">
        <f>COUNTIFS(D$2:D14142,Clef_répartition[[#This Row],[Code_Nom]],J$2:J14142,Clef_répartition[[#This Row],[Année]])</f>
        <v>29</v>
      </c>
      <c r="F14142">
        <f>IF(Clef_répartition[[#This Row],[Code_Nom]]=D14141,F14141-1,(COUNTIFS(Clef_répartition[Code_Nom],Clef_répartition[[#This Row],[Code_Nom]],Clef_répartition[Année],Clef_répartition[[#This Row],[Année]])))</f>
        <v>22</v>
      </c>
      <c r="G1414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région_29_2023</v>
      </c>
      <c r="H14142" s="18">
        <v>5563</v>
      </c>
      <c r="I14142" s="68" t="s">
        <v>193</v>
      </c>
      <c r="J14142" s="18">
        <v>2023</v>
      </c>
      <c r="K14142" s="65">
        <v>2.3E-3</v>
      </c>
    </row>
    <row r="14143" spans="1:11" x14ac:dyDescent="0.25">
      <c r="A14143" s="66"/>
      <c r="B14143" t="s">
        <v>591</v>
      </c>
      <c r="C14143" t="s">
        <v>592</v>
      </c>
      <c r="D1414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3">
        <f>COUNTIFS(D$2:D14143,Clef_répartition[[#This Row],[Code_Nom]],J$2:J14143,Clef_répartition[[#This Row],[Année]])</f>
        <v>30</v>
      </c>
      <c r="F14143">
        <f>IF(Clef_répartition[[#This Row],[Code_Nom]]=D14142,F14142-1,(COUNTIFS(Clef_répartition[Code_Nom],Clef_répartition[[#This Row],[Code_Nom]],Clef_répartition[Année],Clef_répartition[[#This Row],[Année]])))</f>
        <v>21</v>
      </c>
      <c r="G1414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région_30_2023</v>
      </c>
      <c r="H14143" s="63">
        <v>5564</v>
      </c>
      <c r="I14143" s="67" t="s">
        <v>194</v>
      </c>
      <c r="J14143" s="63">
        <v>2023</v>
      </c>
      <c r="K14143" s="64">
        <v>1.6000000000000001E-3</v>
      </c>
    </row>
    <row r="14144" spans="1:11" x14ac:dyDescent="0.25">
      <c r="A14144" s="66"/>
      <c r="B14144" t="s">
        <v>591</v>
      </c>
      <c r="C14144" t="s">
        <v>592</v>
      </c>
      <c r="D1414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4">
        <f>COUNTIFS(D$2:D14144,Clef_répartition[[#This Row],[Code_Nom]],J$2:J14144,Clef_répartition[[#This Row],[Année]])</f>
        <v>31</v>
      </c>
      <c r="F14144">
        <f>IF(Clef_répartition[[#This Row],[Code_Nom]]=D14143,F14143-1,(COUNTIFS(Clef_répartition[Code_Nom],Clef_répartition[[#This Row],[Code_Nom]],Clef_répartition[Année],Clef_répartition[[#This Row],[Année]])))</f>
        <v>20</v>
      </c>
      <c r="G1414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région_31_2023</v>
      </c>
      <c r="H14144" s="18">
        <v>5565</v>
      </c>
      <c r="I14144" s="68" t="s">
        <v>199</v>
      </c>
      <c r="J14144" s="18">
        <v>2023</v>
      </c>
      <c r="K14144" s="65">
        <v>7.9000000000000008E-3</v>
      </c>
    </row>
    <row r="14145" spans="1:11" x14ac:dyDescent="0.25">
      <c r="A14145" s="66"/>
      <c r="B14145" t="s">
        <v>591</v>
      </c>
      <c r="C14145" t="s">
        <v>592</v>
      </c>
      <c r="D1414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5">
        <f>COUNTIFS(D$2:D14145,Clef_répartition[[#This Row],[Code_Nom]],J$2:J14145,Clef_répartition[[#This Row],[Année]])</f>
        <v>32</v>
      </c>
      <c r="F14145">
        <f>IF(Clef_répartition[[#This Row],[Code_Nom]]=D14144,F14144-1,(COUNTIFS(Clef_répartition[Code_Nom],Clef_répartition[[#This Row],[Code_Nom]],Clef_répartition[Année],Clef_répartition[[#This Row],[Année]])))</f>
        <v>19</v>
      </c>
      <c r="G1414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région_32_2023</v>
      </c>
      <c r="H14145" s="63">
        <v>5923</v>
      </c>
      <c r="I14145" s="67" t="s">
        <v>200</v>
      </c>
      <c r="J14145" s="63">
        <v>2023</v>
      </c>
      <c r="K14145" s="64">
        <v>3.2000000000000002E-3</v>
      </c>
    </row>
    <row r="14146" spans="1:11" x14ac:dyDescent="0.25">
      <c r="A14146" s="66"/>
      <c r="B14146" t="s">
        <v>591</v>
      </c>
      <c r="C14146" t="s">
        <v>592</v>
      </c>
      <c r="D1414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6">
        <f>COUNTIFS(D$2:D14146,Clef_répartition[[#This Row],[Code_Nom]],J$2:J14146,Clef_répartition[[#This Row],[Année]])</f>
        <v>33</v>
      </c>
      <c r="F14146">
        <f>IF(Clef_répartition[[#This Row],[Code_Nom]]=D14145,F14145-1,(COUNTIFS(Clef_répartition[Code_Nom],Clef_répartition[[#This Row],[Code_Nom]],Clef_répartition[Année],Clef_répartition[[#This Row],[Année]])))</f>
        <v>18</v>
      </c>
      <c r="G1414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région_33_2023</v>
      </c>
      <c r="H14146" s="18">
        <v>5924</v>
      </c>
      <c r="I14146" s="68" t="s">
        <v>202</v>
      </c>
      <c r="J14146" s="18">
        <v>2023</v>
      </c>
      <c r="K14146" s="65">
        <v>6.6E-3</v>
      </c>
    </row>
    <row r="14147" spans="1:11" x14ac:dyDescent="0.25">
      <c r="A14147" s="66"/>
      <c r="B14147" t="s">
        <v>591</v>
      </c>
      <c r="C14147" t="s">
        <v>592</v>
      </c>
      <c r="D1414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7">
        <f>COUNTIFS(D$2:D14147,Clef_répartition[[#This Row],[Code_Nom]],J$2:J14147,Clef_répartition[[#This Row],[Année]])</f>
        <v>34</v>
      </c>
      <c r="F14147">
        <f>IF(Clef_répartition[[#This Row],[Code_Nom]]=D14146,F14146-1,(COUNTIFS(Clef_répartition[Code_Nom],Clef_répartition[[#This Row],[Code_Nom]],Clef_répartition[Année],Clef_répartition[[#This Row],[Année]])))</f>
        <v>17</v>
      </c>
      <c r="G1414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région_34_2023</v>
      </c>
      <c r="H14147" s="63">
        <v>5925</v>
      </c>
      <c r="I14147" s="67" t="s">
        <v>207</v>
      </c>
      <c r="J14147" s="63">
        <v>2023</v>
      </c>
      <c r="K14147" s="64">
        <v>3.3999999999999998E-3</v>
      </c>
    </row>
    <row r="14148" spans="1:11" x14ac:dyDescent="0.25">
      <c r="A14148" s="66"/>
      <c r="B14148" t="s">
        <v>591</v>
      </c>
      <c r="C14148" t="s">
        <v>592</v>
      </c>
      <c r="D1414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8">
        <f>COUNTIFS(D$2:D14148,Clef_répartition[[#This Row],[Code_Nom]],J$2:J14148,Clef_répartition[[#This Row],[Année]])</f>
        <v>35</v>
      </c>
      <c r="F14148">
        <f>IF(Clef_répartition[[#This Row],[Code_Nom]]=D14147,F14147-1,(COUNTIFS(Clef_répartition[Code_Nom],Clef_répartition[[#This Row],[Code_Nom]],Clef_répartition[Année],Clef_répartition[[#This Row],[Année]])))</f>
        <v>16</v>
      </c>
      <c r="G1414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région_35_2023</v>
      </c>
      <c r="H14148" s="18">
        <v>5926</v>
      </c>
      <c r="I14148" s="68" t="s">
        <v>218</v>
      </c>
      <c r="J14148" s="18">
        <v>2023</v>
      </c>
      <c r="K14148" s="65">
        <v>1.38E-2</v>
      </c>
    </row>
    <row r="14149" spans="1:11" x14ac:dyDescent="0.25">
      <c r="A14149" s="66"/>
      <c r="B14149" t="s">
        <v>591</v>
      </c>
      <c r="C14149" t="s">
        <v>592</v>
      </c>
      <c r="D1414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49">
        <f>COUNTIFS(D$2:D14149,Clef_répartition[[#This Row],[Code_Nom]],J$2:J14149,Clef_répartition[[#This Row],[Année]])</f>
        <v>36</v>
      </c>
      <c r="F14149">
        <f>IF(Clef_répartition[[#This Row],[Code_Nom]]=D14148,F14148-1,(COUNTIFS(Clef_répartition[Code_Nom],Clef_répartition[[#This Row],[Code_Nom]],Clef_répartition[Année],Clef_répartition[[#This Row],[Année]])))</f>
        <v>15</v>
      </c>
      <c r="G1414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région_36_2023</v>
      </c>
      <c r="H14149" s="63">
        <v>5566</v>
      </c>
      <c r="I14149" s="67" t="s">
        <v>224</v>
      </c>
      <c r="J14149" s="63">
        <v>2023</v>
      </c>
      <c r="K14149" s="64">
        <v>6.4999999999999997E-3</v>
      </c>
    </row>
    <row r="14150" spans="1:11" x14ac:dyDescent="0.25">
      <c r="A14150" s="66"/>
      <c r="B14150" t="s">
        <v>591</v>
      </c>
      <c r="C14150" t="s">
        <v>592</v>
      </c>
      <c r="D1415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0">
        <f>COUNTIFS(D$2:D14150,Clef_répartition[[#This Row],[Code_Nom]],J$2:J14150,Clef_répartition[[#This Row],[Année]])</f>
        <v>37</v>
      </c>
      <c r="F14150">
        <f>IF(Clef_répartition[[#This Row],[Code_Nom]]=D14149,F14149-1,(COUNTIFS(Clef_répartition[Code_Nom],Clef_répartition[[#This Row],[Code_Nom]],Clef_répartition[Année],Clef_répartition[[#This Row],[Année]])))</f>
        <v>14</v>
      </c>
      <c r="G1415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région_37_2023</v>
      </c>
      <c r="H14150" s="63">
        <v>5928</v>
      </c>
      <c r="I14150" s="67" t="s">
        <v>240</v>
      </c>
      <c r="J14150" s="63">
        <v>2023</v>
      </c>
      <c r="K14150" s="64">
        <v>3.0999999999999999E-3</v>
      </c>
    </row>
    <row r="14151" spans="1:11" x14ac:dyDescent="0.25">
      <c r="A14151" s="66"/>
      <c r="B14151" t="s">
        <v>591</v>
      </c>
      <c r="C14151" t="s">
        <v>592</v>
      </c>
      <c r="D1415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1">
        <f>COUNTIFS(D$2:D14151,Clef_répartition[[#This Row],[Code_Nom]],J$2:J14151,Clef_répartition[[#This Row],[Année]])</f>
        <v>38</v>
      </c>
      <c r="F14151">
        <f>IF(Clef_répartition[[#This Row],[Code_Nom]]=D14150,F14150-1,(COUNTIFS(Clef_répartition[Code_Nom],Clef_répartition[[#This Row],[Code_Nom]],Clef_répartition[Année],Clef_répartition[[#This Row],[Année]])))</f>
        <v>13</v>
      </c>
      <c r="G1415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région_38_2023</v>
      </c>
      <c r="H14151" s="18">
        <v>5568</v>
      </c>
      <c r="I14151" s="68" t="s">
        <v>249</v>
      </c>
      <c r="J14151" s="18">
        <v>2023</v>
      </c>
      <c r="K14151" s="65">
        <v>7.9699999999999993E-2</v>
      </c>
    </row>
    <row r="14152" spans="1:11" x14ac:dyDescent="0.25">
      <c r="A14152" s="66"/>
      <c r="B14152" t="s">
        <v>591</v>
      </c>
      <c r="C14152" t="s">
        <v>592</v>
      </c>
      <c r="D1415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2">
        <f>COUNTIFS(D$2:D14152,Clef_répartition[[#This Row],[Code_Nom]],J$2:J14152,Clef_répartition[[#This Row],[Année]])</f>
        <v>39</v>
      </c>
      <c r="F14152">
        <f>IF(Clef_répartition[[#This Row],[Code_Nom]]=D14151,F14151-1,(COUNTIFS(Clef_répartition[Code_Nom],Clef_répartition[[#This Row],[Code_Nom]],Clef_répartition[Année],Clef_répartition[[#This Row],[Année]])))</f>
        <v>12</v>
      </c>
      <c r="G1415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région_39_2023</v>
      </c>
      <c r="H14152" s="18">
        <v>5929</v>
      </c>
      <c r="I14152" s="68" t="s">
        <v>257</v>
      </c>
      <c r="J14152" s="18">
        <v>2023</v>
      </c>
      <c r="K14152" s="65">
        <v>1.0500000000000001E-2</v>
      </c>
    </row>
    <row r="14153" spans="1:11" x14ac:dyDescent="0.25">
      <c r="A14153" s="66"/>
      <c r="B14153" t="s">
        <v>591</v>
      </c>
      <c r="C14153" t="s">
        <v>592</v>
      </c>
      <c r="D1415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3">
        <f>COUNTIFS(D$2:D14153,Clef_répartition[[#This Row],[Code_Nom]],J$2:J14153,Clef_répartition[[#This Row],[Année]])</f>
        <v>40</v>
      </c>
      <c r="F14153">
        <f>IF(Clef_répartition[[#This Row],[Code_Nom]]=D14152,F14152-1,(COUNTIFS(Clef_répartition[Code_Nom],Clef_répartition[[#This Row],[Code_Nom]],Clef_répartition[Année],Clef_répartition[[#This Row],[Année]])))</f>
        <v>11</v>
      </c>
      <c r="G1415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région_40_2023</v>
      </c>
      <c r="H14153" s="63">
        <v>5930</v>
      </c>
      <c r="I14153" s="67" t="s">
        <v>259</v>
      </c>
      <c r="J14153" s="63">
        <v>2023</v>
      </c>
      <c r="K14153" s="64">
        <v>3.3999999999999998E-3</v>
      </c>
    </row>
    <row r="14154" spans="1:11" x14ac:dyDescent="0.25">
      <c r="A14154" s="66"/>
      <c r="B14154" t="s">
        <v>591</v>
      </c>
      <c r="C14154" t="s">
        <v>592</v>
      </c>
      <c r="D14154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4">
        <f>COUNTIFS(D$2:D14154,Clef_répartition[[#This Row],[Code_Nom]],J$2:J14154,Clef_répartition[[#This Row],[Année]])</f>
        <v>41</v>
      </c>
      <c r="F14154">
        <f>IF(Clef_répartition[[#This Row],[Code_Nom]]=D14153,F14153-1,(COUNTIFS(Clef_répartition[Code_Nom],Clef_répartition[[#This Row],[Code_Nom]],Clef_répartition[Année],Clef_répartition[[#This Row],[Année]])))</f>
        <v>10</v>
      </c>
      <c r="G14154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région_41_2023</v>
      </c>
      <c r="H14154" s="63">
        <v>5571</v>
      </c>
      <c r="I14154" s="67" t="s">
        <v>263</v>
      </c>
      <c r="J14154" s="63">
        <v>2023</v>
      </c>
      <c r="K14154" s="64">
        <v>1.3599999999999999E-2</v>
      </c>
    </row>
    <row r="14155" spans="1:11" x14ac:dyDescent="0.25">
      <c r="A14155" s="66"/>
      <c r="B14155" t="s">
        <v>591</v>
      </c>
      <c r="C14155" t="s">
        <v>592</v>
      </c>
      <c r="D14155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5">
        <f>COUNTIFS(D$2:D14155,Clef_répartition[[#This Row],[Code_Nom]],J$2:J14155,Clef_répartition[[#This Row],[Année]])</f>
        <v>42</v>
      </c>
      <c r="F14155">
        <f>IF(Clef_répartition[[#This Row],[Code_Nom]]=D14154,F14154-1,(COUNTIFS(Clef_répartition[Code_Nom],Clef_répartition[[#This Row],[Code_Nom]],Clef_répartition[Année],Clef_répartition[[#This Row],[Année]])))</f>
        <v>9</v>
      </c>
      <c r="G14155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région_42_2023</v>
      </c>
      <c r="H14155" s="18">
        <v>5931</v>
      </c>
      <c r="I14155" s="68" t="s">
        <v>267</v>
      </c>
      <c r="J14155" s="18">
        <v>2023</v>
      </c>
      <c r="K14155" s="65">
        <v>8.2000000000000007E-3</v>
      </c>
    </row>
    <row r="14156" spans="1:11" x14ac:dyDescent="0.25">
      <c r="A14156" s="66"/>
      <c r="B14156" t="s">
        <v>591</v>
      </c>
      <c r="C14156" t="s">
        <v>592</v>
      </c>
      <c r="D14156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6">
        <f>COUNTIFS(D$2:D14156,Clef_répartition[[#This Row],[Code_Nom]],J$2:J14156,Clef_répartition[[#This Row],[Année]])</f>
        <v>43</v>
      </c>
      <c r="F14156">
        <f>IF(Clef_répartition[[#This Row],[Code_Nom]]=D14155,F14155-1,(COUNTIFS(Clef_répartition[Code_Nom],Clef_répartition[[#This Row],[Code_Nom]],Clef_répartition[Année],Clef_répartition[[#This Row],[Année]])))</f>
        <v>8</v>
      </c>
      <c r="G14156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région_43_2023</v>
      </c>
      <c r="H14156" s="63">
        <v>5932</v>
      </c>
      <c r="I14156" s="67" t="s">
        <v>269</v>
      </c>
      <c r="J14156" s="63">
        <v>2023</v>
      </c>
      <c r="K14156" s="64">
        <v>3.7000000000000002E-3</v>
      </c>
    </row>
    <row r="14157" spans="1:11" x14ac:dyDescent="0.25">
      <c r="A14157" s="66"/>
      <c r="B14157" t="s">
        <v>591</v>
      </c>
      <c r="C14157" t="s">
        <v>592</v>
      </c>
      <c r="D14157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7">
        <f>COUNTIFS(D$2:D14157,Clef_répartition[[#This Row],[Code_Nom]],J$2:J14157,Clef_répartition[[#This Row],[Année]])</f>
        <v>44</v>
      </c>
      <c r="F14157">
        <f>IF(Clef_répartition[[#This Row],[Code_Nom]]=D14156,F14156-1,(COUNTIFS(Clef_répartition[Code_Nom],Clef_répartition[[#This Row],[Code_Nom]],Clef_répartition[Année],Clef_répartition[[#This Row],[Année]])))</f>
        <v>7</v>
      </c>
      <c r="G14157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région_44_2023</v>
      </c>
      <c r="H14157" s="18">
        <v>5933</v>
      </c>
      <c r="I14157" s="68" t="s">
        <v>271</v>
      </c>
      <c r="J14157" s="18">
        <v>2023</v>
      </c>
      <c r="K14157" s="65">
        <v>1.11E-2</v>
      </c>
    </row>
    <row r="14158" spans="1:11" x14ac:dyDescent="0.25">
      <c r="A14158" s="66"/>
      <c r="B14158" t="s">
        <v>591</v>
      </c>
      <c r="C14158" t="s">
        <v>592</v>
      </c>
      <c r="D14158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8">
        <f>COUNTIFS(D$2:D14158,Clef_répartition[[#This Row],[Code_Nom]],J$2:J14158,Clef_répartition[[#This Row],[Année]])</f>
        <v>45</v>
      </c>
      <c r="F14158">
        <f>IF(Clef_répartition[[#This Row],[Code_Nom]]=D14157,F14157-1,(COUNTIFS(Clef_répartition[Code_Nom],Clef_répartition[[#This Row],[Code_Nom]],Clef_répartition[Année],Clef_répartition[[#This Row],[Année]])))</f>
        <v>6</v>
      </c>
      <c r="G14158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région_45_2023</v>
      </c>
      <c r="H14158" s="63">
        <v>5934</v>
      </c>
      <c r="I14158" s="67" t="s">
        <v>273</v>
      </c>
      <c r="J14158" s="63">
        <v>2023</v>
      </c>
      <c r="K14158" s="64">
        <v>3.7000000000000002E-3</v>
      </c>
    </row>
    <row r="14159" spans="1:11" x14ac:dyDescent="0.25">
      <c r="A14159" s="66"/>
      <c r="B14159" t="s">
        <v>591</v>
      </c>
      <c r="C14159" t="s">
        <v>592</v>
      </c>
      <c r="D14159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59">
        <f>COUNTIFS(D$2:D14159,Clef_répartition[[#This Row],[Code_Nom]],J$2:J14159,Clef_répartition[[#This Row],[Année]])</f>
        <v>46</v>
      </c>
      <c r="F14159">
        <f>IF(Clef_répartition[[#This Row],[Code_Nom]]=D14158,F14158-1,(COUNTIFS(Clef_répartition[Code_Nom],Clef_répartition[[#This Row],[Code_Nom]],Clef_répartition[Année],Clef_répartition[[#This Row],[Année]])))</f>
        <v>5</v>
      </c>
      <c r="G14159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région_46_2023</v>
      </c>
      <c r="H14159" s="18">
        <v>5935</v>
      </c>
      <c r="I14159" s="68" t="s">
        <v>280</v>
      </c>
      <c r="J14159" s="18">
        <v>2023</v>
      </c>
      <c r="K14159" s="65">
        <v>1.6000000000000001E-3</v>
      </c>
    </row>
    <row r="14160" spans="1:11" x14ac:dyDescent="0.25">
      <c r="A14160" s="66"/>
      <c r="B14160" t="s">
        <v>591</v>
      </c>
      <c r="C14160" t="s">
        <v>592</v>
      </c>
      <c r="D14160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60">
        <f>COUNTIFS(D$2:D14160,Clef_répartition[[#This Row],[Code_Nom]],J$2:J14160,Clef_répartition[[#This Row],[Année]])</f>
        <v>47</v>
      </c>
      <c r="F14160">
        <f>IF(Clef_répartition[[#This Row],[Code_Nom]]=D14159,F14159-1,(COUNTIFS(Clef_répartition[Code_Nom],Clef_répartition[[#This Row],[Code_Nom]],Clef_répartition[Année],Clef_répartition[[#This Row],[Année]])))</f>
        <v>4</v>
      </c>
      <c r="G14160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région_47_2023</v>
      </c>
      <c r="H14160" s="63">
        <v>5937</v>
      </c>
      <c r="I14160" s="67" t="s">
        <v>593</v>
      </c>
      <c r="J14160" s="63">
        <v>2023</v>
      </c>
      <c r="K14160" s="64">
        <v>2.3999999999999998E-3</v>
      </c>
    </row>
    <row r="14161" spans="1:11" x14ac:dyDescent="0.25">
      <c r="A14161" s="66"/>
      <c r="B14161" t="s">
        <v>591</v>
      </c>
      <c r="C14161" t="s">
        <v>592</v>
      </c>
      <c r="D14161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61">
        <f>COUNTIFS(D$2:D14161,Clef_répartition[[#This Row],[Code_Nom]],J$2:J14161,Clef_répartition[[#This Row],[Année]])</f>
        <v>48</v>
      </c>
      <c r="F14161">
        <f>IF(Clef_répartition[[#This Row],[Code_Nom]]=D14160,F14160-1,(COUNTIFS(Clef_répartition[Code_Nom],Clef_répartition[[#This Row],[Code_Nom]],Clef_répartition[Année],Clef_répartition[[#This Row],[Année]])))</f>
        <v>3</v>
      </c>
      <c r="G14161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région_48_2023</v>
      </c>
      <c r="H14161" s="63">
        <v>5766</v>
      </c>
      <c r="I14161" s="67" t="s">
        <v>293</v>
      </c>
      <c r="J14161" s="63">
        <v>2023</v>
      </c>
      <c r="K14161" s="64">
        <v>9.1999999999999998E-3</v>
      </c>
    </row>
    <row r="14162" spans="1:11" x14ac:dyDescent="0.25">
      <c r="A14162" s="66"/>
      <c r="B14162" t="s">
        <v>591</v>
      </c>
      <c r="C14162" t="s">
        <v>592</v>
      </c>
      <c r="D14162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62">
        <f>COUNTIFS(D$2:D14162,Clef_répartition[[#This Row],[Code_Nom]],J$2:J14162,Clef_répartition[[#This Row],[Année]])</f>
        <v>49</v>
      </c>
      <c r="F14162">
        <f>IF(Clef_répartition[[#This Row],[Code_Nom]]=D14161,F14161-1,(COUNTIFS(Clef_répartition[Code_Nom],Clef_répartition[[#This Row],[Code_Nom]],Clef_répartition[Année],Clef_répartition[[#This Row],[Année]])))</f>
        <v>2</v>
      </c>
      <c r="G14162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région_49_2023</v>
      </c>
      <c r="H14162" s="18">
        <v>5938</v>
      </c>
      <c r="I14162" s="68" t="s">
        <v>298</v>
      </c>
      <c r="J14162" s="18">
        <v>2023</v>
      </c>
      <c r="K14162" s="65">
        <v>0.47670000000000001</v>
      </c>
    </row>
    <row r="14163" spans="1:11" x14ac:dyDescent="0.25">
      <c r="A14163" s="66"/>
      <c r="B14163" t="s">
        <v>591</v>
      </c>
      <c r="C14163" t="s">
        <v>592</v>
      </c>
      <c r="D14163" t="str">
        <f>Clef_répartition[[#This Row],[Code association]]&amp;"_"&amp;Clef_répartition[[#This Row],[Nom association]]</f>
        <v>CCSPA Yverdon_Association intercommunale Centre de collecte de sous-produits animaux Yverdon-les-Bains et région</v>
      </c>
      <c r="E14163">
        <f>COUNTIFS(D$2:D14163,Clef_répartition[[#This Row],[Code_Nom]],J$2:J14163,Clef_répartition[[#This Row],[Année]])</f>
        <v>50</v>
      </c>
      <c r="F14163">
        <f>IF(Clef_répartition[[#This Row],[Code_Nom]]=D14162,F14162-1,(COUNTIFS(Clef_répartition[Code_Nom],Clef_répartition[[#This Row],[Code_Nom]],Clef_répartition[Année],Clef_répartition[[#This Row],[Année]])))</f>
        <v>1</v>
      </c>
      <c r="G14163" t="str">
        <f>Clef_répartition[[#This Row],[Code_Nom]]&amp;"_"&amp;Clef_répartition[[#This Row],[Nombre]]&amp;"_"&amp;Clef_répartition[[#This Row],[Année]]</f>
        <v>CCSPA Yverdon_Association intercommunale Centre de collecte de sous-produits animaux Yverdon-les-Bains et région_50_2023</v>
      </c>
      <c r="H14163" s="63">
        <v>5939</v>
      </c>
      <c r="I14163" s="67" t="s">
        <v>299</v>
      </c>
      <c r="J14163" s="63">
        <v>2023</v>
      </c>
      <c r="K14163" s="64">
        <v>5.5800000000000002E-2</v>
      </c>
    </row>
    <row r="14164" spans="1:11" x14ac:dyDescent="0.25">
      <c r="A14164" s="66"/>
      <c r="B14164" t="s">
        <v>529</v>
      </c>
      <c r="C14164" t="s">
        <v>530</v>
      </c>
      <c r="D14164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4164">
        <f>COUNTIFS(D$2:D14164,Clef_répartition[[#This Row],[Code_Nom]],J$2:J14164,Clef_répartition[[#This Row],[Année]])</f>
        <v>1</v>
      </c>
      <c r="F14164">
        <f>IF(Clef_répartition[[#This Row],[Code_Nom]]=D14163,F14163-1,(COUNTIFS(Clef_répartition[Code_Nom],Clef_répartition[[#This Row],[Code_Nom]],Clef_répartition[Année],Clef_répartition[[#This Row],[Année]])))</f>
        <v>3</v>
      </c>
      <c r="G14164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Corrençon-Neyruz-Oulens-Villars-le-Comte_1_2023</v>
      </c>
      <c r="H14164" s="18">
        <v>5675</v>
      </c>
      <c r="I14164" s="68" t="s">
        <v>164</v>
      </c>
      <c r="J14164" s="18">
        <v>2023</v>
      </c>
      <c r="K14164" s="65">
        <v>0</v>
      </c>
    </row>
    <row r="14165" spans="1:11" x14ac:dyDescent="0.25">
      <c r="A14165" s="66"/>
      <c r="B14165" t="s">
        <v>529</v>
      </c>
      <c r="C14165" t="s">
        <v>530</v>
      </c>
      <c r="D14165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4165">
        <f>COUNTIFS(D$2:D14165,Clef_répartition[[#This Row],[Code_Nom]],J$2:J14165,Clef_répartition[[#This Row],[Année]])</f>
        <v>2</v>
      </c>
      <c r="F14165">
        <f>IF(Clef_répartition[[#This Row],[Code_Nom]]=D14164,F14164-1,(COUNTIFS(Clef_répartition[Code_Nom],Clef_répartition[[#This Row],[Code_Nom]],Clef_répartition[Année],Clef_répartition[[#This Row],[Année]])))</f>
        <v>2</v>
      </c>
      <c r="G14165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Corrençon-Neyruz-Oulens-Villars-le-Comte_2_2023</v>
      </c>
      <c r="H14165" s="18">
        <v>5693</v>
      </c>
      <c r="I14165" s="68" t="s">
        <v>184</v>
      </c>
      <c r="J14165" s="18">
        <v>2023</v>
      </c>
      <c r="K14165" s="65">
        <v>0</v>
      </c>
    </row>
    <row r="14166" spans="1:11" x14ac:dyDescent="0.25">
      <c r="A14166" s="66"/>
      <c r="B14166" t="s">
        <v>529</v>
      </c>
      <c r="C14166" t="s">
        <v>530</v>
      </c>
      <c r="D14166" t="str">
        <f>Clef_répartition[[#This Row],[Code association]]&amp;"_"&amp;Clef_répartition[[#This Row],[Nom association]]</f>
        <v>CNOV_Association intercommunale pour l'épuration des eaux de Corrençon-Neyruz-Oulens-Villars-le-Comte</v>
      </c>
      <c r="E14166">
        <f>COUNTIFS(D$2:D14166,Clef_répartition[[#This Row],[Code_Nom]],J$2:J14166,Clef_répartition[[#This Row],[Année]])</f>
        <v>3</v>
      </c>
      <c r="F14166">
        <f>IF(Clef_répartition[[#This Row],[Code_Nom]]=D14165,F14165-1,(COUNTIFS(Clef_répartition[Code_Nom],Clef_répartition[[#This Row],[Code_Nom]],Clef_répartition[Année],Clef_répartition[[#This Row],[Année]])))</f>
        <v>1</v>
      </c>
      <c r="G14166" t="str">
        <f>Clef_répartition[[#This Row],[Code_Nom]]&amp;"_"&amp;Clef_répartition[[#This Row],[Nombre]]&amp;"_"&amp;Clef_répartition[[#This Row],[Année]]</f>
        <v>CNOV_Association intercommunale pour l'épuration des eaux de Corrençon-Neyruz-Oulens-Villars-le-Comte_3_2023</v>
      </c>
      <c r="H14166" s="63">
        <v>5690</v>
      </c>
      <c r="I14166" s="67" t="s">
        <v>281</v>
      </c>
      <c r="J14166" s="63">
        <v>2023</v>
      </c>
      <c r="K14166" s="64">
        <v>0</v>
      </c>
    </row>
    <row r="14167" spans="1:11" x14ac:dyDescent="0.25">
      <c r="A14167" s="66"/>
      <c r="B14167" t="s">
        <v>638</v>
      </c>
      <c r="C14167" t="s">
        <v>639</v>
      </c>
      <c r="D14167" t="str">
        <f>Clef_répartition[[#This Row],[Code association]]&amp;"_"&amp;Clef_répartition[[#This Row],[Nom association]]</f>
        <v>CREB_Connexion des Réseaux d'Eau communaux de la rive droite de la Broye</v>
      </c>
      <c r="E14167">
        <f>COUNTIFS(D$2:D14167,Clef_répartition[[#This Row],[Code_Nom]],J$2:J14167,Clef_répartition[[#This Row],[Année]])</f>
        <v>1</v>
      </c>
      <c r="F14167">
        <f>IF(Clef_répartition[[#This Row],[Code_Nom]]=D14166,F14166-1,(COUNTIFS(Clef_répartition[Code_Nom],Clef_répartition[[#This Row],[Code_Nom]],Clef_répartition[Année],Clef_répartition[[#This Row],[Année]])))</f>
        <v>3</v>
      </c>
      <c r="G14167" t="str">
        <f>Clef_répartition[[#This Row],[Code_Nom]]&amp;"_"&amp;Clef_répartition[[#This Row],[Nombre]]&amp;"_"&amp;Clef_répartition[[#This Row],[Année]]</f>
        <v>CREB_Connexion des Réseaux d'Eau communaux de la rive droite de la Broye_1_2023</v>
      </c>
      <c r="H14167" s="18">
        <v>5819</v>
      </c>
      <c r="I14167" s="68" t="s">
        <v>136</v>
      </c>
      <c r="J14167" s="18">
        <v>2023</v>
      </c>
      <c r="K14167" s="65">
        <v>0</v>
      </c>
    </row>
    <row r="14168" spans="1:11" x14ac:dyDescent="0.25">
      <c r="A14168" s="66"/>
      <c r="B14168" t="s">
        <v>638</v>
      </c>
      <c r="C14168" t="s">
        <v>639</v>
      </c>
      <c r="D14168" t="str">
        <f>Clef_répartition[[#This Row],[Code association]]&amp;"_"&amp;Clef_répartition[[#This Row],[Nom association]]</f>
        <v>CREB_Connexion des Réseaux d'Eau communaux de la rive droite de la Broye</v>
      </c>
      <c r="E14168">
        <f>COUNTIFS(D$2:D14168,Clef_répartition[[#This Row],[Code_Nom]],J$2:J14168,Clef_répartition[[#This Row],[Année]])</f>
        <v>2</v>
      </c>
      <c r="F14168">
        <f>IF(Clef_répartition[[#This Row],[Code_Nom]]=D14167,F14167-1,(COUNTIFS(Clef_répartition[Code_Nom],Clef_répartition[[#This Row],[Code_Nom]],Clef_répartition[Année],Clef_répartition[[#This Row],[Année]])))</f>
        <v>2</v>
      </c>
      <c r="G14168" t="str">
        <f>Clef_répartition[[#This Row],[Code_Nom]]&amp;"_"&amp;Clef_répartition[[#This Row],[Nombre]]&amp;"_"&amp;Clef_répartition[[#This Row],[Année]]</f>
        <v>CREB_Connexion des Réseaux d'Eau communaux de la rive droite de la Broye_2_2023</v>
      </c>
      <c r="H14168" s="63">
        <v>5764</v>
      </c>
      <c r="I14168" s="67" t="s">
        <v>274</v>
      </c>
      <c r="J14168" s="63">
        <v>2023</v>
      </c>
      <c r="K14168" s="64">
        <v>0</v>
      </c>
    </row>
    <row r="14169" spans="1:11" x14ac:dyDescent="0.25">
      <c r="A14169" s="66"/>
      <c r="B14169" t="s">
        <v>638</v>
      </c>
      <c r="C14169" t="s">
        <v>639</v>
      </c>
      <c r="D14169" t="str">
        <f>Clef_répartition[[#This Row],[Code association]]&amp;"_"&amp;Clef_répartition[[#This Row],[Nom association]]</f>
        <v>CREB_Connexion des Réseaux d'Eau communaux de la rive droite de la Broye</v>
      </c>
      <c r="E14169">
        <f>COUNTIFS(D$2:D14169,Clef_répartition[[#This Row],[Code_Nom]],J$2:J14169,Clef_répartition[[#This Row],[Année]])</f>
        <v>3</v>
      </c>
      <c r="F14169">
        <f>IF(Clef_répartition[[#This Row],[Code_Nom]]=D14168,F14168-1,(COUNTIFS(Clef_répartition[Code_Nom],Clef_répartition[[#This Row],[Code_Nom]],Clef_répartition[Année],Clef_répartition[[#This Row],[Année]])))</f>
        <v>1</v>
      </c>
      <c r="G14169" t="str">
        <f>Clef_répartition[[#This Row],[Code_Nom]]&amp;"_"&amp;Clef_répartition[[#This Row],[Nombre]]&amp;"_"&amp;Clef_répartition[[#This Row],[Année]]</f>
        <v>CREB_Connexion des Réseaux d'Eau communaux de la rive droite de la Broye_3_2023</v>
      </c>
      <c r="H14169" s="63">
        <v>5830</v>
      </c>
      <c r="I14169" s="67" t="s">
        <v>285</v>
      </c>
      <c r="J14169" s="63">
        <v>2023</v>
      </c>
      <c r="K14169" s="64">
        <v>0</v>
      </c>
    </row>
    <row r="14170" spans="1:11" x14ac:dyDescent="0.25">
      <c r="A14170" s="66"/>
      <c r="B14170" t="s">
        <v>772</v>
      </c>
      <c r="C14170" t="s">
        <v>773</v>
      </c>
      <c r="D14170" t="str">
        <f>Clef_répartition[[#This Row],[Code association]]&amp;"_"&amp;Clef_répartition[[#This Row],[Nom association]]</f>
        <v>EHVV_Eaux usées de la région Haute Venoge-Veyron</v>
      </c>
      <c r="E14170">
        <f>COUNTIFS(D$2:D14170,Clef_répartition[[#This Row],[Code_Nom]],J$2:J14170,Clef_répartition[[#This Row],[Année]])</f>
        <v>1</v>
      </c>
      <c r="F14170">
        <f>IF(Clef_répartition[[#This Row],[Code_Nom]]=D14169,F14169-1,(COUNTIFS(Clef_répartition[Code_Nom],Clef_répartition[[#This Row],[Code_Nom]],Clef_répartition[Année],Clef_répartition[[#This Row],[Année]])))</f>
        <v>15</v>
      </c>
      <c r="G14170" t="str">
        <f>Clef_répartition[[#This Row],[Code_Nom]]&amp;"_"&amp;Clef_répartition[[#This Row],[Nombre]]&amp;"_"&amp;Clef_répartition[[#This Row],[Année]]</f>
        <v>EHVV_Eaux usées de la région Haute Venoge-Veyron_1_2023</v>
      </c>
      <c r="H14170" s="63">
        <v>5475</v>
      </c>
      <c r="I14170" s="67" t="s">
        <v>55</v>
      </c>
      <c r="J14170" s="63">
        <v>2023</v>
      </c>
      <c r="K14170" s="64">
        <v>0</v>
      </c>
    </row>
    <row r="14171" spans="1:11" x14ac:dyDescent="0.25">
      <c r="A14171" s="66"/>
      <c r="B14171" t="s">
        <v>772</v>
      </c>
      <c r="C14171" t="s">
        <v>773</v>
      </c>
      <c r="D14171" t="str">
        <f>Clef_répartition[[#This Row],[Code association]]&amp;"_"&amp;Clef_répartition[[#This Row],[Nom association]]</f>
        <v>EHVV_Eaux usées de la région Haute Venoge-Veyron</v>
      </c>
      <c r="E14171">
        <f>COUNTIFS(D$2:D14171,Clef_répartition[[#This Row],[Code_Nom]],J$2:J14171,Clef_répartition[[#This Row],[Année]])</f>
        <v>2</v>
      </c>
      <c r="F14171">
        <f>IF(Clef_répartition[[#This Row],[Code_Nom]]=D14170,F14170-1,(COUNTIFS(Clef_répartition[Code_Nom],Clef_répartition[[#This Row],[Code_Nom]],Clef_répartition[Année],Clef_répartition[[#This Row],[Année]])))</f>
        <v>14</v>
      </c>
      <c r="G14171" t="str">
        <f>Clef_répartition[[#This Row],[Code_Nom]]&amp;"_"&amp;Clef_répartition[[#This Row],[Nombre]]&amp;"_"&amp;Clef_répartition[[#This Row],[Année]]</f>
        <v>EHVV_Eaux usées de la région Haute Venoge-Veyron_2_2023</v>
      </c>
      <c r="H14171" s="18">
        <v>5476</v>
      </c>
      <c r="I14171" s="68" t="s">
        <v>64</v>
      </c>
      <c r="J14171" s="18">
        <v>2023</v>
      </c>
      <c r="K14171" s="65">
        <v>0</v>
      </c>
    </row>
    <row r="14172" spans="1:11" x14ac:dyDescent="0.25">
      <c r="A14172" s="66"/>
      <c r="B14172" t="s">
        <v>772</v>
      </c>
      <c r="C14172" t="s">
        <v>773</v>
      </c>
      <c r="D14172" t="str">
        <f>Clef_répartition[[#This Row],[Code association]]&amp;"_"&amp;Clef_répartition[[#This Row],[Nom association]]</f>
        <v>EHVV_Eaux usées de la région Haute Venoge-Veyron</v>
      </c>
      <c r="E14172">
        <f>COUNTIFS(D$2:D14172,Clef_répartition[[#This Row],[Code_Nom]],J$2:J14172,Clef_répartition[[#This Row],[Année]])</f>
        <v>3</v>
      </c>
      <c r="F14172">
        <f>IF(Clef_répartition[[#This Row],[Code_Nom]]=D14171,F14171-1,(COUNTIFS(Clef_répartition[Code_Nom],Clef_répartition[[#This Row],[Code_Nom]],Clef_répartition[Année],Clef_répartition[[#This Row],[Année]])))</f>
        <v>13</v>
      </c>
      <c r="G14172" t="str">
        <f>Clef_répartition[[#This Row],[Code_Nom]]&amp;"_"&amp;Clef_répartition[[#This Row],[Nombre]]&amp;"_"&amp;Clef_répartition[[#This Row],[Année]]</f>
        <v>EHVV_Eaux usées de la région Haute Venoge-Veyron_3_2023</v>
      </c>
      <c r="H14172" s="63">
        <v>5479</v>
      </c>
      <c r="I14172" s="67" t="s">
        <v>85</v>
      </c>
      <c r="J14172" s="63">
        <v>2023</v>
      </c>
      <c r="K14172" s="64">
        <v>0</v>
      </c>
    </row>
    <row r="14173" spans="1:11" x14ac:dyDescent="0.25">
      <c r="A14173" s="66"/>
      <c r="B14173" t="s">
        <v>772</v>
      </c>
      <c r="C14173" t="s">
        <v>773</v>
      </c>
      <c r="D14173" t="str">
        <f>Clef_répartition[[#This Row],[Code association]]&amp;"_"&amp;Clef_répartition[[#This Row],[Nom association]]</f>
        <v>EHVV_Eaux usées de la région Haute Venoge-Veyron</v>
      </c>
      <c r="E14173">
        <f>COUNTIFS(D$2:D14173,Clef_répartition[[#This Row],[Code_Nom]],J$2:J14173,Clef_répartition[[#This Row],[Année]])</f>
        <v>4</v>
      </c>
      <c r="F14173">
        <f>IF(Clef_répartition[[#This Row],[Code_Nom]]=D14172,F14172-1,(COUNTIFS(Clef_répartition[Code_Nom],Clef_répartition[[#This Row],[Code_Nom]],Clef_répartition[Année],Clef_répartition[[#This Row],[Année]])))</f>
        <v>12</v>
      </c>
      <c r="G14173" t="str">
        <f>Clef_répartition[[#This Row],[Code_Nom]]&amp;"_"&amp;Clef_répartition[[#This Row],[Nombre]]&amp;"_"&amp;Clef_répartition[[#This Row],[Année]]</f>
        <v>EHVV_Eaux usées de la région Haute Venoge-Veyron_4_2023</v>
      </c>
      <c r="H14173" s="18">
        <v>5481</v>
      </c>
      <c r="I14173" s="68" t="s">
        <v>94</v>
      </c>
      <c r="J14173" s="18">
        <v>2023</v>
      </c>
      <c r="K14173" s="65">
        <v>0</v>
      </c>
    </row>
    <row r="14174" spans="1:11" x14ac:dyDescent="0.25">
      <c r="A14174" s="66"/>
      <c r="B14174" t="s">
        <v>772</v>
      </c>
      <c r="C14174" t="s">
        <v>773</v>
      </c>
      <c r="D14174" t="str">
        <f>Clef_répartition[[#This Row],[Code association]]&amp;"_"&amp;Clef_répartition[[#This Row],[Nom association]]</f>
        <v>EHVV_Eaux usées de la région Haute Venoge-Veyron</v>
      </c>
      <c r="E14174">
        <f>COUNTIFS(D$2:D14174,Clef_répartition[[#This Row],[Code_Nom]],J$2:J14174,Clef_répartition[[#This Row],[Année]])</f>
        <v>5</v>
      </c>
      <c r="F14174">
        <f>IF(Clef_répartition[[#This Row],[Code_Nom]]=D14173,F14173-1,(COUNTIFS(Clef_répartition[Code_Nom],Clef_répartition[[#This Row],[Code_Nom]],Clef_répartition[Année],Clef_répartition[[#This Row],[Année]])))</f>
        <v>11</v>
      </c>
      <c r="G14174" t="str">
        <f>Clef_répartition[[#This Row],[Code_Nom]]&amp;"_"&amp;Clef_répartition[[#This Row],[Nombre]]&amp;"_"&amp;Clef_répartition[[#This Row],[Année]]</f>
        <v>EHVV_Eaux usées de la région Haute Venoge-Veyron_5_2023</v>
      </c>
      <c r="H14174" s="63">
        <v>5482</v>
      </c>
      <c r="I14174" s="67" t="s">
        <v>102</v>
      </c>
      <c r="J14174" s="63">
        <v>2023</v>
      </c>
      <c r="K14174" s="64">
        <v>0</v>
      </c>
    </row>
    <row r="14175" spans="1:11" x14ac:dyDescent="0.25">
      <c r="A14175" s="66"/>
      <c r="B14175" t="s">
        <v>772</v>
      </c>
      <c r="C14175" t="s">
        <v>773</v>
      </c>
      <c r="D14175" t="str">
        <f>Clef_répartition[[#This Row],[Code association]]&amp;"_"&amp;Clef_répartition[[#This Row],[Nom association]]</f>
        <v>EHVV_Eaux usées de la région Haute Venoge-Veyron</v>
      </c>
      <c r="E14175">
        <f>COUNTIFS(D$2:D14175,Clef_répartition[[#This Row],[Code_Nom]],J$2:J14175,Clef_répartition[[#This Row],[Année]])</f>
        <v>6</v>
      </c>
      <c r="F14175">
        <f>IF(Clef_répartition[[#This Row],[Code_Nom]]=D14174,F14174-1,(COUNTIFS(Clef_répartition[Code_Nom],Clef_répartition[[#This Row],[Code_Nom]],Clef_répartition[Année],Clef_répartition[[#This Row],[Année]])))</f>
        <v>10</v>
      </c>
      <c r="G14175" t="str">
        <f>Clef_répartition[[#This Row],[Code_Nom]]&amp;"_"&amp;Clef_répartition[[#This Row],[Nombre]]&amp;"_"&amp;Clef_répartition[[#This Row],[Année]]</f>
        <v>EHVV_Eaux usées de la région Haute Venoge-Veyron_6_2023</v>
      </c>
      <c r="H14175" s="18">
        <v>5483</v>
      </c>
      <c r="I14175" s="68" t="s">
        <v>113</v>
      </c>
      <c r="J14175" s="18">
        <v>2023</v>
      </c>
      <c r="K14175" s="65">
        <v>0</v>
      </c>
    </row>
    <row r="14176" spans="1:11" x14ac:dyDescent="0.25">
      <c r="A14176" s="66"/>
      <c r="B14176" t="s">
        <v>772</v>
      </c>
      <c r="C14176" t="s">
        <v>773</v>
      </c>
      <c r="D14176" t="str">
        <f>Clef_répartition[[#This Row],[Code association]]&amp;"_"&amp;Clef_répartition[[#This Row],[Nom association]]</f>
        <v>EHVV_Eaux usées de la région Haute Venoge-Veyron</v>
      </c>
      <c r="E14176">
        <f>COUNTIFS(D$2:D14176,Clef_répartition[[#This Row],[Code_Nom]],J$2:J14176,Clef_répartition[[#This Row],[Année]])</f>
        <v>7</v>
      </c>
      <c r="F14176">
        <f>IF(Clef_répartition[[#This Row],[Code_Nom]]=D14175,F14175-1,(COUNTIFS(Clef_répartition[Code_Nom],Clef_répartition[[#This Row],[Code_Nom]],Clef_répartition[Année],Clef_répartition[[#This Row],[Année]])))</f>
        <v>9</v>
      </c>
      <c r="G14176" t="str">
        <f>Clef_répartition[[#This Row],[Code_Nom]]&amp;"_"&amp;Clef_répartition[[#This Row],[Nombre]]&amp;"_"&amp;Clef_répartition[[#This Row],[Année]]</f>
        <v>EHVV_Eaux usées de la région Haute Venoge-Veyron_7_2023</v>
      </c>
      <c r="H14176" s="18">
        <v>5474</v>
      </c>
      <c r="I14176" s="68" t="s">
        <v>146</v>
      </c>
      <c r="J14176" s="18">
        <v>2023</v>
      </c>
      <c r="K14176" s="65">
        <v>0</v>
      </c>
    </row>
    <row r="14177" spans="1:11" x14ac:dyDescent="0.25">
      <c r="A14177" s="66"/>
      <c r="B14177" t="s">
        <v>772</v>
      </c>
      <c r="C14177" t="s">
        <v>773</v>
      </c>
      <c r="D14177" t="str">
        <f>Clef_répartition[[#This Row],[Code association]]&amp;"_"&amp;Clef_répartition[[#This Row],[Nom association]]</f>
        <v>EHVV_Eaux usées de la région Haute Venoge-Veyron</v>
      </c>
      <c r="E14177">
        <f>COUNTIFS(D$2:D14177,Clef_répartition[[#This Row],[Code_Nom]],J$2:J14177,Clef_répartition[[#This Row],[Année]])</f>
        <v>8</v>
      </c>
      <c r="F14177">
        <f>IF(Clef_répartition[[#This Row],[Code_Nom]]=D14176,F14176-1,(COUNTIFS(Clef_répartition[Code_Nom],Clef_répartition[[#This Row],[Code_Nom]],Clef_répartition[Année],Clef_répartition[[#This Row],[Année]])))</f>
        <v>8</v>
      </c>
      <c r="G14177" t="str">
        <f>Clef_répartition[[#This Row],[Code_Nom]]&amp;"_"&amp;Clef_répartition[[#This Row],[Nombre]]&amp;"_"&amp;Clef_répartition[[#This Row],[Année]]</f>
        <v>EHVV_Eaux usées de la région Haute Venoge-Veyron_8_2023</v>
      </c>
      <c r="H14177" s="18">
        <v>5758</v>
      </c>
      <c r="I14177" s="68" t="s">
        <v>147</v>
      </c>
      <c r="J14177" s="18">
        <v>2023</v>
      </c>
      <c r="K14177" s="65">
        <v>0</v>
      </c>
    </row>
    <row r="14178" spans="1:11" x14ac:dyDescent="0.25">
      <c r="A14178" s="66"/>
      <c r="B14178" t="s">
        <v>772</v>
      </c>
      <c r="C14178" t="s">
        <v>773</v>
      </c>
      <c r="D14178" t="str">
        <f>Clef_répartition[[#This Row],[Code association]]&amp;"_"&amp;Clef_répartition[[#This Row],[Nom association]]</f>
        <v>EHVV_Eaux usées de la région Haute Venoge-Veyron</v>
      </c>
      <c r="E14178">
        <f>COUNTIFS(D$2:D14178,Clef_répartition[[#This Row],[Code_Nom]],J$2:J14178,Clef_répartition[[#This Row],[Année]])</f>
        <v>9</v>
      </c>
      <c r="F14178">
        <f>IF(Clef_répartition[[#This Row],[Code_Nom]]=D14177,F14177-1,(COUNTIFS(Clef_répartition[Code_Nom],Clef_répartition[[#This Row],[Code_Nom]],Clef_répartition[Année],Clef_répartition[[#This Row],[Année]])))</f>
        <v>7</v>
      </c>
      <c r="G14178" t="str">
        <f>Clef_répartition[[#This Row],[Code_Nom]]&amp;"_"&amp;Clef_répartition[[#This Row],[Nombre]]&amp;"_"&amp;Clef_répartition[[#This Row],[Année]]</f>
        <v>EHVV_Eaux usées de la région Haute Venoge-Veyron_9_2023</v>
      </c>
      <c r="H14178" s="63">
        <v>5498</v>
      </c>
      <c r="I14178" s="67" t="s">
        <v>149</v>
      </c>
      <c r="J14178" s="63">
        <v>2023</v>
      </c>
      <c r="K14178" s="64">
        <v>0</v>
      </c>
    </row>
    <row r="14179" spans="1:11" x14ac:dyDescent="0.25">
      <c r="A14179" s="66"/>
      <c r="B14179" t="s">
        <v>772</v>
      </c>
      <c r="C14179" t="s">
        <v>773</v>
      </c>
      <c r="D14179" t="str">
        <f>Clef_répartition[[#This Row],[Code association]]&amp;"_"&amp;Clef_répartition[[#This Row],[Nom association]]</f>
        <v>EHVV_Eaux usées de la région Haute Venoge-Veyron</v>
      </c>
      <c r="E14179">
        <f>COUNTIFS(D$2:D14179,Clef_répartition[[#This Row],[Code_Nom]],J$2:J14179,Clef_répartition[[#This Row],[Année]])</f>
        <v>10</v>
      </c>
      <c r="F14179">
        <f>IF(Clef_répartition[[#This Row],[Code_Nom]]=D14178,F14178-1,(COUNTIFS(Clef_répartition[Code_Nom],Clef_répartition[[#This Row],[Code_Nom]],Clef_répartition[Année],Clef_répartition[[#This Row],[Année]])))</f>
        <v>6</v>
      </c>
      <c r="G14179" t="str">
        <f>Clef_répartition[[#This Row],[Code_Nom]]&amp;"_"&amp;Clef_répartition[[#This Row],[Nombre]]&amp;"_"&amp;Clef_répartition[[#This Row],[Année]]</f>
        <v>EHVV_Eaux usées de la région Haute Venoge-Veyron_10_2023</v>
      </c>
      <c r="H14179" s="63">
        <v>5486</v>
      </c>
      <c r="I14179" s="67" t="s">
        <v>145</v>
      </c>
      <c r="J14179" s="63">
        <v>2023</v>
      </c>
      <c r="K14179" s="64">
        <v>0</v>
      </c>
    </row>
    <row r="14180" spans="1:11" x14ac:dyDescent="0.25">
      <c r="A14180" s="66"/>
      <c r="B14180" t="s">
        <v>772</v>
      </c>
      <c r="C14180" t="s">
        <v>773</v>
      </c>
      <c r="D14180" t="str">
        <f>Clef_répartition[[#This Row],[Code association]]&amp;"_"&amp;Clef_répartition[[#This Row],[Nom association]]</f>
        <v>EHVV_Eaux usées de la région Haute Venoge-Veyron</v>
      </c>
      <c r="E14180">
        <f>COUNTIFS(D$2:D14180,Clef_répartition[[#This Row],[Code_Nom]],J$2:J14180,Clef_répartition[[#This Row],[Année]])</f>
        <v>11</v>
      </c>
      <c r="F14180">
        <f>IF(Clef_répartition[[#This Row],[Code_Nom]]=D14179,F14179-1,(COUNTIFS(Clef_répartition[Code_Nom],Clef_répartition[[#This Row],[Code_Nom]],Clef_répartition[Année],Clef_répartition[[#This Row],[Année]])))</f>
        <v>5</v>
      </c>
      <c r="G14180" t="str">
        <f>Clef_répartition[[#This Row],[Code_Nom]]&amp;"_"&amp;Clef_répartition[[#This Row],[Nombre]]&amp;"_"&amp;Clef_répartition[[#This Row],[Année]]</f>
        <v>EHVV_Eaux usées de la région Haute Venoge-Veyron_11_2023</v>
      </c>
      <c r="H14180" s="18">
        <v>5488</v>
      </c>
      <c r="I14180" s="68" t="s">
        <v>174</v>
      </c>
      <c r="J14180" s="18">
        <v>2023</v>
      </c>
      <c r="K14180" s="65">
        <v>0</v>
      </c>
    </row>
    <row r="14181" spans="1:11" x14ac:dyDescent="0.25">
      <c r="A14181" s="66"/>
      <c r="B14181" t="s">
        <v>772</v>
      </c>
      <c r="C14181" t="s">
        <v>773</v>
      </c>
      <c r="D14181" t="str">
        <f>Clef_répartition[[#This Row],[Code association]]&amp;"_"&amp;Clef_répartition[[#This Row],[Nom association]]</f>
        <v>EHVV_Eaux usées de la région Haute Venoge-Veyron</v>
      </c>
      <c r="E14181">
        <f>COUNTIFS(D$2:D14181,Clef_répartition[[#This Row],[Code_Nom]],J$2:J14181,Clef_répartition[[#This Row],[Année]])</f>
        <v>12</v>
      </c>
      <c r="F14181">
        <f>IF(Clef_répartition[[#This Row],[Code_Nom]]=D14180,F14180-1,(COUNTIFS(Clef_répartition[Code_Nom],Clef_répartition[[#This Row],[Code_Nom]],Clef_répartition[Année],Clef_répartition[[#This Row],[Année]])))</f>
        <v>4</v>
      </c>
      <c r="G14181" t="str">
        <f>Clef_répartition[[#This Row],[Code_Nom]]&amp;"_"&amp;Clef_répartition[[#This Row],[Nombre]]&amp;"_"&amp;Clef_répartition[[#This Row],[Année]]</f>
        <v>EHVV_Eaux usées de la région Haute Venoge-Veyron_12_2023</v>
      </c>
      <c r="H14181" s="63">
        <v>5490</v>
      </c>
      <c r="I14181" s="67" t="s">
        <v>178</v>
      </c>
      <c r="J14181" s="63">
        <v>2023</v>
      </c>
      <c r="K14181" s="64">
        <v>0</v>
      </c>
    </row>
    <row r="14182" spans="1:11" x14ac:dyDescent="0.25">
      <c r="A14182" s="66"/>
      <c r="B14182" t="s">
        <v>772</v>
      </c>
      <c r="C14182" t="s">
        <v>773</v>
      </c>
      <c r="D14182" t="str">
        <f>Clef_répartition[[#This Row],[Code association]]&amp;"_"&amp;Clef_répartition[[#This Row],[Nom association]]</f>
        <v>EHVV_Eaux usées de la région Haute Venoge-Veyron</v>
      </c>
      <c r="E14182">
        <f>COUNTIFS(D$2:D14182,Clef_répartition[[#This Row],[Code_Nom]],J$2:J14182,Clef_répartition[[#This Row],[Année]])</f>
        <v>13</v>
      </c>
      <c r="F14182">
        <f>IF(Clef_répartition[[#This Row],[Code_Nom]]=D14181,F14181-1,(COUNTIFS(Clef_répartition[Code_Nom],Clef_répartition[[#This Row],[Code_Nom]],Clef_répartition[Année],Clef_répartition[[#This Row],[Année]])))</f>
        <v>3</v>
      </c>
      <c r="G14182" t="str">
        <f>Clef_répartition[[#This Row],[Code_Nom]]&amp;"_"&amp;Clef_répartition[[#This Row],[Nombre]]&amp;"_"&amp;Clef_répartition[[#This Row],[Année]]</f>
        <v>EHVV_Eaux usées de la région Haute Venoge-Veyron_13_2023</v>
      </c>
      <c r="H14182" s="18">
        <v>5491</v>
      </c>
      <c r="I14182" s="68" t="s">
        <v>181</v>
      </c>
      <c r="J14182" s="18">
        <v>2023</v>
      </c>
      <c r="K14182" s="65">
        <v>0</v>
      </c>
    </row>
    <row r="14183" spans="1:11" x14ac:dyDescent="0.25">
      <c r="A14183" s="66"/>
      <c r="B14183" t="s">
        <v>772</v>
      </c>
      <c r="C14183" t="s">
        <v>773</v>
      </c>
      <c r="D14183" t="str">
        <f>Clef_répartition[[#This Row],[Code association]]&amp;"_"&amp;Clef_répartition[[#This Row],[Nom association]]</f>
        <v>EHVV_Eaux usées de la région Haute Venoge-Veyron</v>
      </c>
      <c r="E14183">
        <f>COUNTIFS(D$2:D14183,Clef_répartition[[#This Row],[Code_Nom]],J$2:J14183,Clef_répartition[[#This Row],[Année]])</f>
        <v>14</v>
      </c>
      <c r="F14183">
        <f>IF(Clef_répartition[[#This Row],[Code_Nom]]=D14182,F14182-1,(COUNTIFS(Clef_répartition[Code_Nom],Clef_répartition[[#This Row],[Code_Nom]],Clef_répartition[Année],Clef_répartition[[#This Row],[Année]])))</f>
        <v>2</v>
      </c>
      <c r="G14183" t="str">
        <f>Clef_répartition[[#This Row],[Code_Nom]]&amp;"_"&amp;Clef_répartition[[#This Row],[Nombre]]&amp;"_"&amp;Clef_répartition[[#This Row],[Année]]</f>
        <v>EHVV_Eaux usées de la région Haute Venoge-Veyron_14_2023</v>
      </c>
      <c r="H14183" s="63">
        <v>5493</v>
      </c>
      <c r="I14183" s="67" t="s">
        <v>205</v>
      </c>
      <c r="J14183" s="63">
        <v>2023</v>
      </c>
      <c r="K14183" s="64">
        <v>0</v>
      </c>
    </row>
    <row r="14184" spans="1:11" x14ac:dyDescent="0.25">
      <c r="A14184" s="66"/>
      <c r="B14184" t="s">
        <v>772</v>
      </c>
      <c r="C14184" t="s">
        <v>773</v>
      </c>
      <c r="D14184" t="str">
        <f>Clef_répartition[[#This Row],[Code association]]&amp;"_"&amp;Clef_répartition[[#This Row],[Nom association]]</f>
        <v>EHVV_Eaux usées de la région Haute Venoge-Veyron</v>
      </c>
      <c r="E14184">
        <f>COUNTIFS(D$2:D14184,Clef_répartition[[#This Row],[Code_Nom]],J$2:J14184,Clef_répartition[[#This Row],[Année]])</f>
        <v>15</v>
      </c>
      <c r="F14184">
        <f>IF(Clef_répartition[[#This Row],[Code_Nom]]=D14183,F14183-1,(COUNTIFS(Clef_répartition[Code_Nom],Clef_répartition[[#This Row],[Code_Nom]],Clef_répartition[Année],Clef_répartition[[#This Row],[Année]])))</f>
        <v>1</v>
      </c>
      <c r="G14184" t="str">
        <f>Clef_répartition[[#This Row],[Code_Nom]]&amp;"_"&amp;Clef_répartition[[#This Row],[Nombre]]&amp;"_"&amp;Clef_répartition[[#This Row],[Année]]</f>
        <v>EHVV_Eaux usées de la région Haute Venoge-Veyron_15_2023</v>
      </c>
      <c r="H14184" s="18">
        <v>5497</v>
      </c>
      <c r="I14184" s="68" t="s">
        <v>217</v>
      </c>
      <c r="J14184" s="18">
        <v>2023</v>
      </c>
      <c r="K14184" s="65">
        <v>0</v>
      </c>
    </row>
    <row r="14185" spans="1:11" x14ac:dyDescent="0.25">
      <c r="A14185" s="66"/>
      <c r="B14185" t="s">
        <v>604</v>
      </c>
      <c r="C14185" t="s">
        <v>605</v>
      </c>
      <c r="D14185" t="str">
        <f>Clef_répartition[[#This Row],[Code association]]&amp;"_"&amp;Clef_répartition[[#This Row],[Nom association]]</f>
        <v>EMB_Epuration Moyenne Broye</v>
      </c>
      <c r="E14185">
        <f>COUNTIFS(D$2:D14185,Clef_répartition[[#This Row],[Code_Nom]],J$2:J14185,Clef_répartition[[#This Row],[Année]])</f>
        <v>1</v>
      </c>
      <c r="F14185">
        <f>IF(Clef_répartition[[#This Row],[Code_Nom]]=D14184,F14184-1,(COUNTIFS(Clef_répartition[Code_Nom],Clef_répartition[[#This Row],[Code_Nom]],Clef_répartition[Année],Clef_répartition[[#This Row],[Année]])))</f>
        <v>22</v>
      </c>
      <c r="G14185" t="str">
        <f>Clef_répartition[[#This Row],[Code_Nom]]&amp;"_"&amp;Clef_répartition[[#This Row],[Nombre]]&amp;"_"&amp;Clef_répartition[[#This Row],[Année]]</f>
        <v>EMB_Epuration Moyenne Broye_1_2023</v>
      </c>
      <c r="H14185" s="63">
        <v>5663</v>
      </c>
      <c r="I14185" s="67" t="s">
        <v>45</v>
      </c>
      <c r="J14185" s="63">
        <v>2023</v>
      </c>
      <c r="K14185" s="64">
        <v>0</v>
      </c>
    </row>
    <row r="14186" spans="1:11" x14ac:dyDescent="0.25">
      <c r="A14186" s="66"/>
      <c r="B14186" t="s">
        <v>604</v>
      </c>
      <c r="C14186" t="s">
        <v>605</v>
      </c>
      <c r="D14186" t="str">
        <f>Clef_répartition[[#This Row],[Code association]]&amp;"_"&amp;Clef_répartition[[#This Row],[Nom association]]</f>
        <v>EMB_Epuration Moyenne Broye</v>
      </c>
      <c r="E14186">
        <f>COUNTIFS(D$2:D14186,Clef_répartition[[#This Row],[Code_Nom]],J$2:J14186,Clef_répartition[[#This Row],[Année]])</f>
        <v>2</v>
      </c>
      <c r="F14186">
        <f>IF(Clef_répartition[[#This Row],[Code_Nom]]=D14185,F14185-1,(COUNTIFS(Clef_répartition[Code_Nom],Clef_répartition[[#This Row],[Code_Nom]],Clef_répartition[Année],Clef_répartition[[#This Row],[Année]])))</f>
        <v>21</v>
      </c>
      <c r="G14186" t="str">
        <f>Clef_répartition[[#This Row],[Code_Nom]]&amp;"_"&amp;Clef_répartition[[#This Row],[Nombre]]&amp;"_"&amp;Clef_répartition[[#This Row],[Année]]</f>
        <v>EMB_Epuration Moyenne Broye_2_2023</v>
      </c>
      <c r="H14186" s="18">
        <v>5665</v>
      </c>
      <c r="I14186" s="68" t="s">
        <v>57</v>
      </c>
      <c r="J14186" s="18">
        <v>2023</v>
      </c>
      <c r="K14186" s="65">
        <v>0</v>
      </c>
    </row>
    <row r="14187" spans="1:11" x14ac:dyDescent="0.25">
      <c r="A14187" s="66"/>
      <c r="B14187" t="s">
        <v>604</v>
      </c>
      <c r="C14187" t="s">
        <v>605</v>
      </c>
      <c r="D14187" t="str">
        <f>Clef_répartition[[#This Row],[Code association]]&amp;"_"&amp;Clef_répartition[[#This Row],[Nom association]]</f>
        <v>EMB_Epuration Moyenne Broye</v>
      </c>
      <c r="E14187">
        <f>COUNTIFS(D$2:D14187,Clef_répartition[[#This Row],[Code_Nom]],J$2:J14187,Clef_répartition[[#This Row],[Année]])</f>
        <v>3</v>
      </c>
      <c r="F14187">
        <f>IF(Clef_répartition[[#This Row],[Code_Nom]]=D14186,F14186-1,(COUNTIFS(Clef_répartition[Code_Nom],Clef_répartition[[#This Row],[Code_Nom]],Clef_répartition[Année],Clef_répartition[[#This Row],[Année]])))</f>
        <v>20</v>
      </c>
      <c r="G14187" t="str">
        <f>Clef_répartition[[#This Row],[Code_Nom]]&amp;"_"&amp;Clef_répartition[[#This Row],[Nombre]]&amp;"_"&amp;Clef_répartition[[#This Row],[Année]]</f>
        <v>EMB_Epuration Moyenne Broye_3_2023</v>
      </c>
      <c r="H14187" s="63">
        <v>5785</v>
      </c>
      <c r="I14187" s="67" t="s">
        <v>74</v>
      </c>
      <c r="J14187" s="63">
        <v>2023</v>
      </c>
      <c r="K14187" s="64">
        <v>0</v>
      </c>
    </row>
    <row r="14188" spans="1:11" x14ac:dyDescent="0.25">
      <c r="A14188" s="66"/>
      <c r="B14188" t="s">
        <v>604</v>
      </c>
      <c r="C14188" t="s">
        <v>605</v>
      </c>
      <c r="D14188" t="str">
        <f>Clef_répartition[[#This Row],[Code association]]&amp;"_"&amp;Clef_répartition[[#This Row],[Nom association]]</f>
        <v>EMB_Epuration Moyenne Broye</v>
      </c>
      <c r="E14188">
        <f>COUNTIFS(D$2:D14188,Clef_répartition[[#This Row],[Code_Nom]],J$2:J14188,Clef_répartition[[#This Row],[Année]])</f>
        <v>4</v>
      </c>
      <c r="F14188">
        <f>IF(Clef_répartition[[#This Row],[Code_Nom]]=D14187,F14187-1,(COUNTIFS(Clef_répartition[Code_Nom],Clef_répartition[[#This Row],[Code_Nom]],Clef_répartition[Année],Clef_répartition[[#This Row],[Année]])))</f>
        <v>19</v>
      </c>
      <c r="G14188" t="str">
        <f>Clef_répartition[[#This Row],[Code_Nom]]&amp;"_"&amp;Clef_répartition[[#This Row],[Nombre]]&amp;"_"&amp;Clef_répartition[[#This Row],[Année]]</f>
        <v>EMB_Epuration Moyenne Broye_4_2023</v>
      </c>
      <c r="H14188" s="63">
        <v>5669</v>
      </c>
      <c r="I14188" s="67" t="s">
        <v>89</v>
      </c>
      <c r="J14188" s="63">
        <v>2023</v>
      </c>
      <c r="K14188" s="64">
        <v>0</v>
      </c>
    </row>
    <row r="14189" spans="1:11" x14ac:dyDescent="0.25">
      <c r="A14189" s="66"/>
      <c r="B14189" t="s">
        <v>604</v>
      </c>
      <c r="C14189" t="s">
        <v>605</v>
      </c>
      <c r="D14189" t="str">
        <f>Clef_répartition[[#This Row],[Code association]]&amp;"_"&amp;Clef_répartition[[#This Row],[Nom association]]</f>
        <v>EMB_Epuration Moyenne Broye</v>
      </c>
      <c r="E14189">
        <f>COUNTIFS(D$2:D14189,Clef_répartition[[#This Row],[Code_Nom]],J$2:J14189,Clef_répartition[[#This Row],[Année]])</f>
        <v>5</v>
      </c>
      <c r="F14189">
        <f>IF(Clef_répartition[[#This Row],[Code_Nom]]=D14188,F14188-1,(COUNTIFS(Clef_répartition[Code_Nom],Clef_répartition[[#This Row],[Code_Nom]],Clef_répartition[Année],Clef_répartition[[#This Row],[Année]])))</f>
        <v>18</v>
      </c>
      <c r="G14189" t="str">
        <f>Clef_répartition[[#This Row],[Code_Nom]]&amp;"_"&amp;Clef_répartition[[#This Row],[Nombre]]&amp;"_"&amp;Clef_répartition[[#This Row],[Année]]</f>
        <v>EMB_Epuration Moyenne Broye_5_2023</v>
      </c>
      <c r="H14189" s="18">
        <v>5671</v>
      </c>
      <c r="I14189" s="68" t="s">
        <v>95</v>
      </c>
      <c r="J14189" s="18">
        <v>2023</v>
      </c>
      <c r="K14189" s="65">
        <v>0</v>
      </c>
    </row>
    <row r="14190" spans="1:11" x14ac:dyDescent="0.25">
      <c r="A14190" s="66"/>
      <c r="B14190" t="s">
        <v>604</v>
      </c>
      <c r="C14190" t="s">
        <v>605</v>
      </c>
      <c r="D14190" t="str">
        <f>Clef_répartition[[#This Row],[Code association]]&amp;"_"&amp;Clef_répartition[[#This Row],[Nom association]]</f>
        <v>EMB_Epuration Moyenne Broye</v>
      </c>
      <c r="E14190">
        <f>COUNTIFS(D$2:D14190,Clef_répartition[[#This Row],[Code_Nom]],J$2:J14190,Clef_répartition[[#This Row],[Année]])</f>
        <v>6</v>
      </c>
      <c r="F14190">
        <f>IF(Clef_répartition[[#This Row],[Code_Nom]]=D14189,F14189-1,(COUNTIFS(Clef_répartition[Code_Nom],Clef_répartition[[#This Row],[Code_Nom]],Clef_répartition[Année],Clef_répartition[[#This Row],[Année]])))</f>
        <v>17</v>
      </c>
      <c r="G14190" t="str">
        <f>Clef_répartition[[#This Row],[Code_Nom]]&amp;"_"&amp;Clef_répartition[[#This Row],[Nombre]]&amp;"_"&amp;Clef_répartition[[#This Row],[Année]]</f>
        <v>EMB_Epuration Moyenne Broye_6_2023</v>
      </c>
      <c r="H14190" s="63">
        <v>5673</v>
      </c>
      <c r="I14190" s="67" t="s">
        <v>137</v>
      </c>
      <c r="J14190" s="63">
        <v>2023</v>
      </c>
      <c r="K14190" s="64">
        <v>0</v>
      </c>
    </row>
    <row r="14191" spans="1:11" x14ac:dyDescent="0.25">
      <c r="A14191" s="66"/>
      <c r="B14191" t="s">
        <v>604</v>
      </c>
      <c r="C14191" t="s">
        <v>605</v>
      </c>
      <c r="D14191" t="str">
        <f>Clef_répartition[[#This Row],[Code association]]&amp;"_"&amp;Clef_répartition[[#This Row],[Nom association]]</f>
        <v>EMB_Epuration Moyenne Broye</v>
      </c>
      <c r="E14191">
        <f>COUNTIFS(D$2:D14191,Clef_répartition[[#This Row],[Code_Nom]],J$2:J14191,Clef_répartition[[#This Row],[Année]])</f>
        <v>7</v>
      </c>
      <c r="F14191">
        <f>IF(Clef_répartition[[#This Row],[Code_Nom]]=D14190,F14190-1,(COUNTIFS(Clef_répartition[Code_Nom],Clef_répartition[[#This Row],[Code_Nom]],Clef_répartition[Année],Clef_répartition[[#This Row],[Année]])))</f>
        <v>16</v>
      </c>
      <c r="G14191" t="str">
        <f>Clef_répartition[[#This Row],[Code_Nom]]&amp;"_"&amp;Clef_répartition[[#This Row],[Nombre]]&amp;"_"&amp;Clef_répartition[[#This Row],[Année]]</f>
        <v>EMB_Epuration Moyenne Broye_7_2023</v>
      </c>
      <c r="H14191" s="63">
        <v>5806</v>
      </c>
      <c r="I14191" s="67" t="s">
        <v>140</v>
      </c>
      <c r="J14191" s="63">
        <v>2023</v>
      </c>
      <c r="K14191" s="64">
        <v>0</v>
      </c>
    </row>
    <row r="14192" spans="1:11" x14ac:dyDescent="0.25">
      <c r="A14192" s="66"/>
      <c r="B14192" t="s">
        <v>604</v>
      </c>
      <c r="C14192" t="s">
        <v>605</v>
      </c>
      <c r="D14192" t="str">
        <f>Clef_répartition[[#This Row],[Code association]]&amp;"_"&amp;Clef_répartition[[#This Row],[Nom association]]</f>
        <v>EMB_Epuration Moyenne Broye</v>
      </c>
      <c r="E14192">
        <f>COUNTIFS(D$2:D14192,Clef_répartition[[#This Row],[Code_Nom]],J$2:J14192,Clef_répartition[[#This Row],[Année]])</f>
        <v>8</v>
      </c>
      <c r="F14192">
        <f>IF(Clef_répartition[[#This Row],[Code_Nom]]=D14191,F14191-1,(COUNTIFS(Clef_répartition[Code_Nom],Clef_répartition[[#This Row],[Code_Nom]],Clef_répartition[Année],Clef_répartition[[#This Row],[Année]])))</f>
        <v>15</v>
      </c>
      <c r="G14192" t="str">
        <f>Clef_répartition[[#This Row],[Code_Nom]]&amp;"_"&amp;Clef_répartition[[#This Row],[Nombre]]&amp;"_"&amp;Clef_répartition[[#This Row],[Année]]</f>
        <v>EMB_Epuration Moyenne Broye_8_2023</v>
      </c>
      <c r="H14192" s="18">
        <v>5674</v>
      </c>
      <c r="I14192" s="68" t="s">
        <v>163</v>
      </c>
      <c r="J14192" s="18">
        <v>2023</v>
      </c>
      <c r="K14192" s="65">
        <v>0</v>
      </c>
    </row>
    <row r="14193" spans="1:11" x14ac:dyDescent="0.25">
      <c r="A14193" s="66"/>
      <c r="B14193" t="s">
        <v>604</v>
      </c>
      <c r="C14193" t="s">
        <v>605</v>
      </c>
      <c r="D14193" t="str">
        <f>Clef_répartition[[#This Row],[Code association]]&amp;"_"&amp;Clef_répartition[[#This Row],[Nom association]]</f>
        <v>EMB_Epuration Moyenne Broye</v>
      </c>
      <c r="E14193">
        <f>COUNTIFS(D$2:D14193,Clef_répartition[[#This Row],[Code_Nom]],J$2:J14193,Clef_répartition[[#This Row],[Année]])</f>
        <v>9</v>
      </c>
      <c r="F14193">
        <f>IF(Clef_répartition[[#This Row],[Code_Nom]]=D14192,F14192-1,(COUNTIFS(Clef_répartition[Code_Nom],Clef_répartition[[#This Row],[Code_Nom]],Clef_répartition[Année],Clef_répartition[[#This Row],[Année]])))</f>
        <v>14</v>
      </c>
      <c r="G14193" t="str">
        <f>Clef_répartition[[#This Row],[Code_Nom]]&amp;"_"&amp;Clef_répartition[[#This Row],[Nombre]]&amp;"_"&amp;Clef_répartition[[#This Row],[Année]]</f>
        <v>EMB_Epuration Moyenne Broye_9_2023</v>
      </c>
      <c r="H14193" s="63">
        <v>5675</v>
      </c>
      <c r="I14193" s="67" t="s">
        <v>164</v>
      </c>
      <c r="J14193" s="63">
        <v>2023</v>
      </c>
      <c r="K14193" s="64">
        <v>0</v>
      </c>
    </row>
    <row r="14194" spans="1:11" x14ac:dyDescent="0.25">
      <c r="A14194" s="66"/>
      <c r="B14194" t="s">
        <v>604</v>
      </c>
      <c r="C14194" t="s">
        <v>605</v>
      </c>
      <c r="D14194" t="str">
        <f>Clef_répartition[[#This Row],[Code association]]&amp;"_"&amp;Clef_répartition[[#This Row],[Nom association]]</f>
        <v>EMB_Epuration Moyenne Broye</v>
      </c>
      <c r="E14194">
        <f>COUNTIFS(D$2:D14194,Clef_répartition[[#This Row],[Code_Nom]],J$2:J14194,Clef_répartition[[#This Row],[Année]])</f>
        <v>10</v>
      </c>
      <c r="F14194">
        <f>IF(Clef_répartition[[#This Row],[Code_Nom]]=D14193,F14193-1,(COUNTIFS(Clef_répartition[Code_Nom],Clef_répartition[[#This Row],[Code_Nom]],Clef_répartition[Année],Clef_répartition[[#This Row],[Année]])))</f>
        <v>13</v>
      </c>
      <c r="G14194" t="str">
        <f>Clef_répartition[[#This Row],[Code_Nom]]&amp;"_"&amp;Clef_répartition[[#This Row],[Nombre]]&amp;"_"&amp;Clef_répartition[[#This Row],[Année]]</f>
        <v>EMB_Epuration Moyenne Broye_10_2023</v>
      </c>
      <c r="H14194" s="18">
        <v>5693</v>
      </c>
      <c r="I14194" s="68" t="s">
        <v>184</v>
      </c>
      <c r="J14194" s="18">
        <v>2023</v>
      </c>
      <c r="K14194" s="65">
        <v>0</v>
      </c>
    </row>
    <row r="14195" spans="1:11" x14ac:dyDescent="0.25">
      <c r="A14195" s="66"/>
      <c r="B14195" t="s">
        <v>604</v>
      </c>
      <c r="C14195" t="s">
        <v>605</v>
      </c>
      <c r="D14195" t="str">
        <f>Clef_répartition[[#This Row],[Code association]]&amp;"_"&amp;Clef_répartition[[#This Row],[Nom association]]</f>
        <v>EMB_Epuration Moyenne Broye</v>
      </c>
      <c r="E14195">
        <f>COUNTIFS(D$2:D14195,Clef_répartition[[#This Row],[Code_Nom]],J$2:J14195,Clef_répartition[[#This Row],[Année]])</f>
        <v>11</v>
      </c>
      <c r="F14195">
        <f>IF(Clef_répartition[[#This Row],[Code_Nom]]=D14194,F14194-1,(COUNTIFS(Clef_répartition[Code_Nom],Clef_répartition[[#This Row],[Code_Nom]],Clef_répartition[Année],Clef_répartition[[#This Row],[Année]])))</f>
        <v>12</v>
      </c>
      <c r="G14195" t="str">
        <f>Clef_répartition[[#This Row],[Code_Nom]]&amp;"_"&amp;Clef_répartition[[#This Row],[Nombre]]&amp;"_"&amp;Clef_répartition[[#This Row],[Année]]</f>
        <v>EMB_Epuration Moyenne Broye_11_2023</v>
      </c>
      <c r="H14195" s="18">
        <v>5792</v>
      </c>
      <c r="I14195" s="68" t="s">
        <v>187</v>
      </c>
      <c r="J14195" s="18">
        <v>2023</v>
      </c>
      <c r="K14195" s="65">
        <v>0</v>
      </c>
    </row>
    <row r="14196" spans="1:11" x14ac:dyDescent="0.25">
      <c r="A14196" s="66"/>
      <c r="B14196" t="s">
        <v>604</v>
      </c>
      <c r="C14196" t="s">
        <v>605</v>
      </c>
      <c r="D14196" t="str">
        <f>Clef_répartition[[#This Row],[Code association]]&amp;"_"&amp;Clef_répartition[[#This Row],[Nom association]]</f>
        <v>EMB_Epuration Moyenne Broye</v>
      </c>
      <c r="E14196">
        <f>COUNTIFS(D$2:D14196,Clef_répartition[[#This Row],[Code_Nom]],J$2:J14196,Clef_répartition[[#This Row],[Année]])</f>
        <v>12</v>
      </c>
      <c r="F14196">
        <f>IF(Clef_répartition[[#This Row],[Code_Nom]]=D14195,F14195-1,(COUNTIFS(Clef_répartition[Code_Nom],Clef_répartition[[#This Row],[Code_Nom]],Clef_répartition[Année],Clef_répartition[[#This Row],[Année]])))</f>
        <v>11</v>
      </c>
      <c r="G14196" t="str">
        <f>Clef_répartition[[#This Row],[Code_Nom]]&amp;"_"&amp;Clef_répartition[[#This Row],[Nombre]]&amp;"_"&amp;Clef_répartition[[#This Row],[Année]]</f>
        <v>EMB_Epuration Moyenne Broye_12_2023</v>
      </c>
      <c r="H14196" s="18">
        <v>5678</v>
      </c>
      <c r="I14196" s="68" t="s">
        <v>192</v>
      </c>
      <c r="J14196" s="18">
        <v>2023</v>
      </c>
      <c r="K14196" s="65">
        <v>0</v>
      </c>
    </row>
    <row r="14197" spans="1:11" x14ac:dyDescent="0.25">
      <c r="A14197" s="66"/>
      <c r="B14197" t="s">
        <v>604</v>
      </c>
      <c r="C14197" t="s">
        <v>605</v>
      </c>
      <c r="D14197" t="str">
        <f>Clef_répartition[[#This Row],[Code association]]&amp;"_"&amp;Clef_répartition[[#This Row],[Nom association]]</f>
        <v>EMB_Epuration Moyenne Broye</v>
      </c>
      <c r="E14197">
        <f>COUNTIFS(D$2:D14197,Clef_répartition[[#This Row],[Code_Nom]],J$2:J14197,Clef_répartition[[#This Row],[Année]])</f>
        <v>13</v>
      </c>
      <c r="F14197">
        <f>IF(Clef_répartition[[#This Row],[Code_Nom]]=D14196,F14196-1,(COUNTIFS(Clef_répartition[Code_Nom],Clef_répartition[[#This Row],[Code_Nom]],Clef_répartition[Année],Clef_répartition[[#This Row],[Année]])))</f>
        <v>10</v>
      </c>
      <c r="G14197" t="str">
        <f>Clef_répartition[[#This Row],[Code_Nom]]&amp;"_"&amp;Clef_répartition[[#This Row],[Nombre]]&amp;"_"&amp;Clef_répartition[[#This Row],[Année]]</f>
        <v>EMB_Epuration Moyenne Broye_13_2023</v>
      </c>
      <c r="H14197" s="63">
        <v>5683</v>
      </c>
      <c r="I14197" s="67" t="s">
        <v>222</v>
      </c>
      <c r="J14197" s="63">
        <v>2023</v>
      </c>
      <c r="K14197" s="64">
        <v>0</v>
      </c>
    </row>
    <row r="14198" spans="1:11" x14ac:dyDescent="0.25">
      <c r="A14198" s="66"/>
      <c r="B14198" t="s">
        <v>604</v>
      </c>
      <c r="C14198" t="s">
        <v>605</v>
      </c>
      <c r="D14198" t="str">
        <f>Clef_répartition[[#This Row],[Code association]]&amp;"_"&amp;Clef_répartition[[#This Row],[Nom association]]</f>
        <v>EMB_Epuration Moyenne Broye</v>
      </c>
      <c r="E14198">
        <f>COUNTIFS(D$2:D14198,Clef_répartition[[#This Row],[Code_Nom]],J$2:J14198,Clef_répartition[[#This Row],[Année]])</f>
        <v>14</v>
      </c>
      <c r="F14198">
        <f>IF(Clef_répartition[[#This Row],[Code_Nom]]=D14197,F14197-1,(COUNTIFS(Clef_répartition[Code_Nom],Clef_répartition[[#This Row],[Code_Nom]],Clef_répartition[Année],Clef_répartition[[#This Row],[Année]])))</f>
        <v>9</v>
      </c>
      <c r="G14198" t="str">
        <f>Clef_répartition[[#This Row],[Code_Nom]]&amp;"_"&amp;Clef_répartition[[#This Row],[Nombre]]&amp;"_"&amp;Clef_répartition[[#This Row],[Année]]</f>
        <v>EMB_Epuration Moyenne Broye_14_2023</v>
      </c>
      <c r="H14198" s="63">
        <v>5798</v>
      </c>
      <c r="I14198" s="67" t="s">
        <v>236</v>
      </c>
      <c r="J14198" s="63">
        <v>2023</v>
      </c>
      <c r="K14198" s="64">
        <v>0</v>
      </c>
    </row>
    <row r="14199" spans="1:11" x14ac:dyDescent="0.25">
      <c r="A14199" s="66"/>
      <c r="B14199" t="s">
        <v>604</v>
      </c>
      <c r="C14199" t="s">
        <v>605</v>
      </c>
      <c r="D14199" t="str">
        <f>Clef_répartition[[#This Row],[Code association]]&amp;"_"&amp;Clef_répartition[[#This Row],[Nom association]]</f>
        <v>EMB_Epuration Moyenne Broye</v>
      </c>
      <c r="E14199">
        <f>COUNTIFS(D$2:D14199,Clef_répartition[[#This Row],[Code_Nom]],J$2:J14199,Clef_répartition[[#This Row],[Année]])</f>
        <v>15</v>
      </c>
      <c r="F14199">
        <f>IF(Clef_répartition[[#This Row],[Code_Nom]]=D14198,F14198-1,(COUNTIFS(Clef_répartition[Code_Nom],Clef_répartition[[#This Row],[Code_Nom]],Clef_répartition[Année],Clef_répartition[[#This Row],[Année]])))</f>
        <v>8</v>
      </c>
      <c r="G14199" t="str">
        <f>Clef_répartition[[#This Row],[Code_Nom]]&amp;"_"&amp;Clef_répartition[[#This Row],[Nombre]]&amp;"_"&amp;Clef_répartition[[#This Row],[Année]]</f>
        <v>EMB_Epuration Moyenne Broye_15_2023</v>
      </c>
      <c r="H14199" s="18">
        <v>5684</v>
      </c>
      <c r="I14199" s="68" t="s">
        <v>237</v>
      </c>
      <c r="J14199" s="18">
        <v>2023</v>
      </c>
      <c r="K14199" s="65">
        <v>0</v>
      </c>
    </row>
    <row r="14200" spans="1:11" x14ac:dyDescent="0.25">
      <c r="A14200" s="66"/>
      <c r="B14200" t="s">
        <v>604</v>
      </c>
      <c r="C14200" t="s">
        <v>605</v>
      </c>
      <c r="D14200" t="str">
        <f>Clef_répartition[[#This Row],[Code association]]&amp;"_"&amp;Clef_répartition[[#This Row],[Nom association]]</f>
        <v>EMB_Epuration Moyenne Broye</v>
      </c>
      <c r="E14200">
        <f>COUNTIFS(D$2:D14200,Clef_répartition[[#This Row],[Code_Nom]],J$2:J14200,Clef_répartition[[#This Row],[Année]])</f>
        <v>16</v>
      </c>
      <c r="F14200">
        <f>IF(Clef_répartition[[#This Row],[Code_Nom]]=D14199,F14199-1,(COUNTIFS(Clef_répartition[Code_Nom],Clef_répartition[[#This Row],[Code_Nom]],Clef_répartition[Année],Clef_répartition[[#This Row],[Année]])))</f>
        <v>7</v>
      </c>
      <c r="G14200" t="str">
        <f>Clef_répartition[[#This Row],[Code_Nom]]&amp;"_"&amp;Clef_répartition[[#This Row],[Nombre]]&amp;"_"&amp;Clef_répartition[[#This Row],[Année]]</f>
        <v>EMB_Epuration Moyenne Broye_16_2023</v>
      </c>
      <c r="H14200" s="63">
        <v>5688</v>
      </c>
      <c r="I14200" s="67" t="s">
        <v>260</v>
      </c>
      <c r="J14200" s="63">
        <v>2023</v>
      </c>
      <c r="K14200" s="64">
        <v>0</v>
      </c>
    </row>
    <row r="14201" spans="1:11" x14ac:dyDescent="0.25">
      <c r="A14201" s="66"/>
      <c r="B14201" t="s">
        <v>604</v>
      </c>
      <c r="C14201" t="s">
        <v>605</v>
      </c>
      <c r="D14201" t="str">
        <f>Clef_répartition[[#This Row],[Code association]]&amp;"_"&amp;Clef_répartition[[#This Row],[Nom association]]</f>
        <v>EMB_Epuration Moyenne Broye</v>
      </c>
      <c r="E14201">
        <f>COUNTIFS(D$2:D14201,Clef_répartition[[#This Row],[Code_Nom]],J$2:J14201,Clef_répartition[[#This Row],[Année]])</f>
        <v>17</v>
      </c>
      <c r="F14201">
        <f>IF(Clef_répartition[[#This Row],[Code_Nom]]=D14200,F14200-1,(COUNTIFS(Clef_répartition[Code_Nom],Clef_répartition[[#This Row],[Code_Nom]],Clef_répartition[Année],Clef_répartition[[#This Row],[Année]])))</f>
        <v>6</v>
      </c>
      <c r="G14201" t="str">
        <f>Clef_répartition[[#This Row],[Code_Nom]]&amp;"_"&amp;Clef_répartition[[#This Row],[Nombre]]&amp;"_"&amp;Clef_répartition[[#This Row],[Année]]</f>
        <v>EMB_Epuration Moyenne Broye_17_2023</v>
      </c>
      <c r="H14201" s="18">
        <v>5827</v>
      </c>
      <c r="I14201" s="68" t="s">
        <v>266</v>
      </c>
      <c r="J14201" s="18">
        <v>2023</v>
      </c>
      <c r="K14201" s="65">
        <v>0</v>
      </c>
    </row>
    <row r="14202" spans="1:11" x14ac:dyDescent="0.25">
      <c r="A14202" s="66"/>
      <c r="B14202" t="s">
        <v>604</v>
      </c>
      <c r="C14202" t="s">
        <v>605</v>
      </c>
      <c r="D14202" t="str">
        <f>Clef_répartition[[#This Row],[Code association]]&amp;"_"&amp;Clef_répartition[[#This Row],[Nom association]]</f>
        <v>EMB_Epuration Moyenne Broye</v>
      </c>
      <c r="E14202">
        <f>COUNTIFS(D$2:D14202,Clef_répartition[[#This Row],[Code_Nom]],J$2:J14202,Clef_répartition[[#This Row],[Année]])</f>
        <v>18</v>
      </c>
      <c r="F14202">
        <f>IF(Clef_répartition[[#This Row],[Code_Nom]]=D14201,F14201-1,(COUNTIFS(Clef_répartition[Code_Nom],Clef_répartition[[#This Row],[Code_Nom]],Clef_répartition[Année],Clef_répartition[[#This Row],[Année]])))</f>
        <v>5</v>
      </c>
      <c r="G14202" t="str">
        <f>Clef_répartition[[#This Row],[Code_Nom]]&amp;"_"&amp;Clef_répartition[[#This Row],[Nombre]]&amp;"_"&amp;Clef_répartition[[#This Row],[Année]]</f>
        <v>EMB_Epuration Moyenne Broye_18_2023</v>
      </c>
      <c r="H14202" s="18">
        <v>5831</v>
      </c>
      <c r="I14202" s="68" t="s">
        <v>270</v>
      </c>
      <c r="J14202" s="18">
        <v>2023</v>
      </c>
      <c r="K14202" s="65">
        <v>0</v>
      </c>
    </row>
    <row r="14203" spans="1:11" x14ac:dyDescent="0.25">
      <c r="A14203" s="66"/>
      <c r="B14203" t="s">
        <v>604</v>
      </c>
      <c r="C14203" t="s">
        <v>605</v>
      </c>
      <c r="D14203" t="str">
        <f>Clef_répartition[[#This Row],[Code association]]&amp;"_"&amp;Clef_répartition[[#This Row],[Nom association]]</f>
        <v>EMB_Epuration Moyenne Broye</v>
      </c>
      <c r="E14203">
        <f>COUNTIFS(D$2:D14203,Clef_répartition[[#This Row],[Code_Nom]],J$2:J14203,Clef_répartition[[#This Row],[Année]])</f>
        <v>19</v>
      </c>
      <c r="F14203">
        <f>IF(Clef_répartition[[#This Row],[Code_Nom]]=D14202,F14202-1,(COUNTIFS(Clef_répartition[Code_Nom],Clef_répartition[[#This Row],[Code_Nom]],Clef_répartition[Année],Clef_répartition[[#This Row],[Année]])))</f>
        <v>4</v>
      </c>
      <c r="G14203" t="str">
        <f>Clef_répartition[[#This Row],[Code_Nom]]&amp;"_"&amp;Clef_répartition[[#This Row],[Nombre]]&amp;"_"&amp;Clef_répartition[[#This Row],[Année]]</f>
        <v>EMB_Epuration Moyenne Broye_19_2023</v>
      </c>
      <c r="H14203" s="18">
        <v>5690</v>
      </c>
      <c r="I14203" s="68" t="s">
        <v>281</v>
      </c>
      <c r="J14203" s="18">
        <v>2023</v>
      </c>
      <c r="K14203" s="65">
        <v>0</v>
      </c>
    </row>
    <row r="14204" spans="1:11" x14ac:dyDescent="0.25">
      <c r="A14204" s="66"/>
      <c r="B14204" t="s">
        <v>604</v>
      </c>
      <c r="C14204" t="s">
        <v>605</v>
      </c>
      <c r="D14204" t="str">
        <f>Clef_répartition[[#This Row],[Code association]]&amp;"_"&amp;Clef_répartition[[#This Row],[Nom association]]</f>
        <v>EMB_Epuration Moyenne Broye</v>
      </c>
      <c r="E14204">
        <f>COUNTIFS(D$2:D14204,Clef_répartition[[#This Row],[Code_Nom]],J$2:J14204,Clef_répartition[[#This Row],[Année]])</f>
        <v>20</v>
      </c>
      <c r="F14204">
        <f>IF(Clef_répartition[[#This Row],[Code_Nom]]=D14203,F14203-1,(COUNTIFS(Clef_répartition[Code_Nom],Clef_répartition[[#This Row],[Code_Nom]],Clef_répartition[Année],Clef_répartition[[#This Row],[Année]])))</f>
        <v>3</v>
      </c>
      <c r="G14204" t="str">
        <f>Clef_répartition[[#This Row],[Code_Nom]]&amp;"_"&amp;Clef_répartition[[#This Row],[Nombre]]&amp;"_"&amp;Clef_répartition[[#This Row],[Année]]</f>
        <v>EMB_Epuration Moyenne Broye_20_2023</v>
      </c>
      <c r="H14204" s="63">
        <v>5830</v>
      </c>
      <c r="I14204" s="67" t="s">
        <v>285</v>
      </c>
      <c r="J14204" s="63">
        <v>2023</v>
      </c>
      <c r="K14204" s="64">
        <v>0</v>
      </c>
    </row>
    <row r="14205" spans="1:11" x14ac:dyDescent="0.25">
      <c r="A14205" s="66"/>
      <c r="B14205" t="s">
        <v>604</v>
      </c>
      <c r="C14205" t="s">
        <v>605</v>
      </c>
      <c r="D14205" t="str">
        <f>Clef_répartition[[#This Row],[Code association]]&amp;"_"&amp;Clef_répartition[[#This Row],[Nom association]]</f>
        <v>EMB_Epuration Moyenne Broye</v>
      </c>
      <c r="E14205">
        <f>COUNTIFS(D$2:D14205,Clef_répartition[[#This Row],[Code_Nom]],J$2:J14205,Clef_répartition[[#This Row],[Année]])</f>
        <v>21</v>
      </c>
      <c r="F14205">
        <f>IF(Clef_répartition[[#This Row],[Code_Nom]]=D14204,F14204-1,(COUNTIFS(Clef_répartition[Code_Nom],Clef_répartition[[#This Row],[Code_Nom]],Clef_répartition[Année],Clef_répartition[[#This Row],[Année]])))</f>
        <v>2</v>
      </c>
      <c r="G14205" t="str">
        <f>Clef_répartition[[#This Row],[Code_Nom]]&amp;"_"&amp;Clef_répartition[[#This Row],[Nombre]]&amp;"_"&amp;Clef_répartition[[#This Row],[Année]]</f>
        <v>EMB_Epuration Moyenne Broye_21_2023</v>
      </c>
      <c r="H14205" s="63">
        <v>5692</v>
      </c>
      <c r="I14205" s="67" t="s">
        <v>289</v>
      </c>
      <c r="J14205" s="63">
        <v>2023</v>
      </c>
      <c r="K14205" s="64">
        <v>0</v>
      </c>
    </row>
    <row r="14206" spans="1:11" x14ac:dyDescent="0.25">
      <c r="A14206" s="66"/>
      <c r="B14206" t="s">
        <v>604</v>
      </c>
      <c r="C14206" t="s">
        <v>605</v>
      </c>
      <c r="D14206" t="str">
        <f>Clef_répartition[[#This Row],[Code association]]&amp;"_"&amp;Clef_répartition[[#This Row],[Nom association]]</f>
        <v>EMB_Epuration Moyenne Broye</v>
      </c>
      <c r="E14206">
        <f>COUNTIFS(D$2:D14206,Clef_répartition[[#This Row],[Code_Nom]],J$2:J14206,Clef_répartition[[#This Row],[Année]])</f>
        <v>22</v>
      </c>
      <c r="F14206">
        <f>IF(Clef_répartition[[#This Row],[Code_Nom]]=D14205,F14205-1,(COUNTIFS(Clef_répartition[Code_Nom],Clef_répartition[[#This Row],[Code_Nom]],Clef_répartition[Année],Clef_répartition[[#This Row],[Année]])))</f>
        <v>1</v>
      </c>
      <c r="G14206" t="str">
        <f>Clef_répartition[[#This Row],[Code_Nom]]&amp;"_"&amp;Clef_répartition[[#This Row],[Nombre]]&amp;"_"&amp;Clef_répartition[[#This Row],[Année]]</f>
        <v>EMB_Epuration Moyenne Broye_22_2023</v>
      </c>
      <c r="H14206" s="18">
        <v>5803</v>
      </c>
      <c r="I14206" s="68" t="s">
        <v>294</v>
      </c>
      <c r="J14206" s="18">
        <v>2023</v>
      </c>
      <c r="K14206" s="65">
        <v>0</v>
      </c>
    </row>
    <row r="14207" spans="1:11" x14ac:dyDescent="0.25">
      <c r="A14207" s="66"/>
      <c r="B14207" t="s">
        <v>469</v>
      </c>
      <c r="C14207" t="s">
        <v>470</v>
      </c>
      <c r="D14207" t="str">
        <f>Clef_répartition[[#This Row],[Code association]]&amp;"_"&amp;Clef_répartition[[#This Row],[Nom association]]</f>
        <v>ENJEU_Enfance et Jeunesse - Association intercommunale de Rolle et environs</v>
      </c>
      <c r="E14207">
        <f>COUNTIFS(D$2:D14207,Clef_répartition[[#This Row],[Code_Nom]],J$2:J14207,Clef_répartition[[#This Row],[Année]])</f>
        <v>1</v>
      </c>
      <c r="F14207">
        <f>IF(Clef_répartition[[#This Row],[Code_Nom]]=D14206,F14206-1,(COUNTIFS(Clef_répartition[Code_Nom],Clef_répartition[[#This Row],[Code_Nom]],Clef_répartition[Année],Clef_répartition[[#This Row],[Année]])))</f>
        <v>12</v>
      </c>
      <c r="G14207" t="str">
        <f>Clef_répartition[[#This Row],[Code_Nom]]&amp;"_"&amp;Clef_répartition[[#This Row],[Nombre]]&amp;"_"&amp;Clef_répartition[[#This Row],[Année]]</f>
        <v>ENJEU_Enfance et Jeunesse - Association intercommunale de Rolle et environs_1_2023</v>
      </c>
      <c r="H14207" s="18">
        <v>5852</v>
      </c>
      <c r="I14207" s="68" t="s">
        <v>41</v>
      </c>
      <c r="J14207" s="18">
        <v>2023</v>
      </c>
      <c r="K14207" s="65">
        <v>3.2800000000000003E-2</v>
      </c>
    </row>
    <row r="14208" spans="1:11" x14ac:dyDescent="0.25">
      <c r="A14208" s="66"/>
      <c r="B14208" t="s">
        <v>469</v>
      </c>
      <c r="C14208" t="s">
        <v>470</v>
      </c>
      <c r="D14208" t="str">
        <f>Clef_répartition[[#This Row],[Code association]]&amp;"_"&amp;Clef_répartition[[#This Row],[Nom association]]</f>
        <v>ENJEU_Enfance et Jeunesse - Association intercommunale de Rolle et environs</v>
      </c>
      <c r="E14208">
        <f>COUNTIFS(D$2:D14208,Clef_répartition[[#This Row],[Code_Nom]],J$2:J14208,Clef_répartition[[#This Row],[Année]])</f>
        <v>2</v>
      </c>
      <c r="F14208">
        <f>IF(Clef_répartition[[#This Row],[Code_Nom]]=D14207,F14207-1,(COUNTIFS(Clef_répartition[Code_Nom],Clef_répartition[[#This Row],[Code_Nom]],Clef_répartition[Année],Clef_répartition[[#This Row],[Année]])))</f>
        <v>11</v>
      </c>
      <c r="G14208" t="str">
        <f>Clef_répartition[[#This Row],[Code_Nom]]&amp;"_"&amp;Clef_répartition[[#This Row],[Nombre]]&amp;"_"&amp;Clef_répartition[[#This Row],[Année]]</f>
        <v>ENJEU_Enfance et Jeunesse - Association intercommunale de Rolle et environs_2_2023</v>
      </c>
      <c r="H14208" s="63">
        <v>5853</v>
      </c>
      <c r="I14208" s="67" t="s">
        <v>42</v>
      </c>
      <c r="J14208" s="63">
        <v>2023</v>
      </c>
      <c r="K14208" s="64">
        <v>5.0200000000000002E-2</v>
      </c>
    </row>
    <row r="14209" spans="1:11" x14ac:dyDescent="0.25">
      <c r="A14209" s="66"/>
      <c r="B14209" t="s">
        <v>469</v>
      </c>
      <c r="C14209" t="s">
        <v>470</v>
      </c>
      <c r="D14209" t="str">
        <f>Clef_répartition[[#This Row],[Code association]]&amp;"_"&amp;Clef_répartition[[#This Row],[Nom association]]</f>
        <v>ENJEU_Enfance et Jeunesse - Association intercommunale de Rolle et environs</v>
      </c>
      <c r="E14209">
        <f>COUNTIFS(D$2:D14209,Clef_répartition[[#This Row],[Code_Nom]],J$2:J14209,Clef_répartition[[#This Row],[Année]])</f>
        <v>3</v>
      </c>
      <c r="F14209">
        <f>IF(Clef_répartition[[#This Row],[Code_Nom]]=D14208,F14208-1,(COUNTIFS(Clef_répartition[Code_Nom],Clef_répartition[[#This Row],[Code_Nom]],Clef_répartition[Année],Clef_répartition[[#This Row],[Année]])))</f>
        <v>10</v>
      </c>
      <c r="G14209" t="str">
        <f>Clef_répartition[[#This Row],[Code_Nom]]&amp;"_"&amp;Clef_répartition[[#This Row],[Nombre]]&amp;"_"&amp;Clef_répartition[[#This Row],[Année]]</f>
        <v>ENJEU_Enfance et Jeunesse - Association intercommunale de Rolle et environs_3_2023</v>
      </c>
      <c r="H14209" s="18">
        <v>5855</v>
      </c>
      <c r="I14209" s="68" t="s">
        <v>98</v>
      </c>
      <c r="J14209" s="18">
        <v>2023</v>
      </c>
      <c r="K14209" s="65">
        <v>3.9800000000000002E-2</v>
      </c>
    </row>
    <row r="14210" spans="1:11" x14ac:dyDescent="0.25">
      <c r="A14210" s="66"/>
      <c r="B14210" t="s">
        <v>469</v>
      </c>
      <c r="C14210" t="s">
        <v>470</v>
      </c>
      <c r="D14210" t="str">
        <f>Clef_répartition[[#This Row],[Code association]]&amp;"_"&amp;Clef_répartition[[#This Row],[Nom association]]</f>
        <v>ENJEU_Enfance et Jeunesse - Association intercommunale de Rolle et environs</v>
      </c>
      <c r="E14210">
        <f>COUNTIFS(D$2:D14210,Clef_répartition[[#This Row],[Code_Nom]],J$2:J14210,Clef_répartition[[#This Row],[Année]])</f>
        <v>4</v>
      </c>
      <c r="F14210">
        <f>IF(Clef_répartition[[#This Row],[Code_Nom]]=D14209,F14209-1,(COUNTIFS(Clef_répartition[Code_Nom],Clef_répartition[[#This Row],[Code_Nom]],Clef_répartition[Année],Clef_répartition[[#This Row],[Année]])))</f>
        <v>9</v>
      </c>
      <c r="G14210" t="str">
        <f>Clef_répartition[[#This Row],[Code_Nom]]&amp;"_"&amp;Clef_répartition[[#This Row],[Nombre]]&amp;"_"&amp;Clef_répartition[[#This Row],[Année]]</f>
        <v>ENJEU_Enfance et Jeunesse - Association intercommunale de Rolle et environs_4_2023</v>
      </c>
      <c r="H14210" s="63">
        <v>5856</v>
      </c>
      <c r="I14210" s="67" t="s">
        <v>106</v>
      </c>
      <c r="J14210" s="63">
        <v>2023</v>
      </c>
      <c r="K14210" s="64">
        <v>2.1999999999999999E-2</v>
      </c>
    </row>
    <row r="14211" spans="1:11" x14ac:dyDescent="0.25">
      <c r="A14211" s="66"/>
      <c r="B14211" t="s">
        <v>469</v>
      </c>
      <c r="C14211" t="s">
        <v>470</v>
      </c>
      <c r="D14211" t="str">
        <f>Clef_répartition[[#This Row],[Code association]]&amp;"_"&amp;Clef_répartition[[#This Row],[Nom association]]</f>
        <v>ENJEU_Enfance et Jeunesse - Association intercommunale de Rolle et environs</v>
      </c>
      <c r="E14211">
        <f>COUNTIFS(D$2:D14211,Clef_répartition[[#This Row],[Code_Nom]],J$2:J14211,Clef_répartition[[#This Row],[Année]])</f>
        <v>5</v>
      </c>
      <c r="F14211">
        <f>IF(Clef_répartition[[#This Row],[Code_Nom]]=D14210,F14210-1,(COUNTIFS(Clef_répartition[Code_Nom],Clef_répartition[[#This Row],[Code_Nom]],Clef_répartition[Année],Clef_répartition[[#This Row],[Année]])))</f>
        <v>8</v>
      </c>
      <c r="G14211" t="str">
        <f>Clef_répartition[[#This Row],[Code_Nom]]&amp;"_"&amp;Clef_répartition[[#This Row],[Nombre]]&amp;"_"&amp;Clef_répartition[[#This Row],[Année]]</f>
        <v>ENJEU_Enfance et Jeunesse - Association intercommunale de Rolle et environs_5_2023</v>
      </c>
      <c r="H14211" s="18">
        <v>5857</v>
      </c>
      <c r="I14211" s="68" t="s">
        <v>122</v>
      </c>
      <c r="J14211" s="18">
        <v>2023</v>
      </c>
      <c r="K14211" s="65">
        <v>9.2999999999999999E-2</v>
      </c>
    </row>
    <row r="14212" spans="1:11" x14ac:dyDescent="0.25">
      <c r="A14212" s="66"/>
      <c r="B14212" t="s">
        <v>469</v>
      </c>
      <c r="C14212" t="s">
        <v>470</v>
      </c>
      <c r="D14212" t="str">
        <f>Clef_répartition[[#This Row],[Code association]]&amp;"_"&amp;Clef_répartition[[#This Row],[Nom association]]</f>
        <v>ENJEU_Enfance et Jeunesse - Association intercommunale de Rolle et environs</v>
      </c>
      <c r="E14212">
        <f>COUNTIFS(D$2:D14212,Clef_répartition[[#This Row],[Code_Nom]],J$2:J14212,Clef_répartition[[#This Row],[Année]])</f>
        <v>6</v>
      </c>
      <c r="F14212">
        <f>IF(Clef_répartition[[#This Row],[Code_Nom]]=D14211,F14211-1,(COUNTIFS(Clef_répartition[Code_Nom],Clef_répartition[[#This Row],[Code_Nom]],Clef_répartition[Année],Clef_répartition[[#This Row],[Année]])))</f>
        <v>7</v>
      </c>
      <c r="G14212" t="str">
        <f>Clef_répartition[[#This Row],[Code_Nom]]&amp;"_"&amp;Clef_répartition[[#This Row],[Nombre]]&amp;"_"&amp;Clef_répartition[[#This Row],[Année]]</f>
        <v>ENJEU_Enfance et Jeunesse - Association intercommunale de Rolle et environs_6_2023</v>
      </c>
      <c r="H14212" s="63">
        <v>5858</v>
      </c>
      <c r="I14212" s="67" t="s">
        <v>165</v>
      </c>
      <c r="J14212" s="63">
        <v>2023</v>
      </c>
      <c r="K14212" s="64">
        <v>3.9600000000000003E-2</v>
      </c>
    </row>
    <row r="14213" spans="1:11" x14ac:dyDescent="0.25">
      <c r="A14213" s="66"/>
      <c r="B14213" t="s">
        <v>469</v>
      </c>
      <c r="C14213" t="s">
        <v>470</v>
      </c>
      <c r="D14213" t="str">
        <f>Clef_répartition[[#This Row],[Code association]]&amp;"_"&amp;Clef_répartition[[#This Row],[Nom association]]</f>
        <v>ENJEU_Enfance et Jeunesse - Association intercommunale de Rolle et environs</v>
      </c>
      <c r="E14213">
        <f>COUNTIFS(D$2:D14213,Clef_répartition[[#This Row],[Code_Nom]],J$2:J14213,Clef_répartition[[#This Row],[Année]])</f>
        <v>7</v>
      </c>
      <c r="F14213">
        <f>IF(Clef_répartition[[#This Row],[Code_Nom]]=D14212,F14212-1,(COUNTIFS(Clef_répartition[Code_Nom],Clef_répartition[[#This Row],[Code_Nom]],Clef_répartition[Année],Clef_répartition[[#This Row],[Année]])))</f>
        <v>6</v>
      </c>
      <c r="G14213" t="str">
        <f>Clef_répartition[[#This Row],[Code_Nom]]&amp;"_"&amp;Clef_répartition[[#This Row],[Nombre]]&amp;"_"&amp;Clef_répartition[[#This Row],[Année]]</f>
        <v>ENJEU_Enfance et Jeunesse - Association intercommunale de Rolle et environs_7_2023</v>
      </c>
      <c r="H14213" s="18">
        <v>5859</v>
      </c>
      <c r="I14213" s="68" t="s">
        <v>182</v>
      </c>
      <c r="J14213" s="18">
        <v>2023</v>
      </c>
      <c r="K14213" s="65">
        <v>0.1754</v>
      </c>
    </row>
    <row r="14214" spans="1:11" x14ac:dyDescent="0.25">
      <c r="A14214" s="66"/>
      <c r="B14214" t="s">
        <v>469</v>
      </c>
      <c r="C14214" t="s">
        <v>470</v>
      </c>
      <c r="D14214" t="str">
        <f>Clef_répartition[[#This Row],[Code association]]&amp;"_"&amp;Clef_répartition[[#This Row],[Nom association]]</f>
        <v>ENJEU_Enfance et Jeunesse - Association intercommunale de Rolle et environs</v>
      </c>
      <c r="E14214">
        <f>COUNTIFS(D$2:D14214,Clef_répartition[[#This Row],[Code_Nom]],J$2:J14214,Clef_répartition[[#This Row],[Année]])</f>
        <v>8</v>
      </c>
      <c r="F14214">
        <f>IF(Clef_répartition[[#This Row],[Code_Nom]]=D14213,F14213-1,(COUNTIFS(Clef_répartition[Code_Nom],Clef_répartition[[#This Row],[Code_Nom]],Clef_répartition[Année],Clef_répartition[[#This Row],[Année]])))</f>
        <v>5</v>
      </c>
      <c r="G14214" t="str">
        <f>Clef_répartition[[#This Row],[Code_Nom]]&amp;"_"&amp;Clef_répartition[[#This Row],[Nombre]]&amp;"_"&amp;Clef_répartition[[#This Row],[Année]]</f>
        <v>ENJEU_Enfance et Jeunesse - Association intercommunale de Rolle et environs_8_2023</v>
      </c>
      <c r="H14214" s="63">
        <v>5860</v>
      </c>
      <c r="I14214" s="67" t="s">
        <v>215</v>
      </c>
      <c r="J14214" s="63">
        <v>2023</v>
      </c>
      <c r="K14214" s="64">
        <v>0.1008</v>
      </c>
    </row>
    <row r="14215" spans="1:11" x14ac:dyDescent="0.25">
      <c r="A14215" s="66"/>
      <c r="B14215" t="s">
        <v>469</v>
      </c>
      <c r="C14215" t="s">
        <v>470</v>
      </c>
      <c r="D14215" t="str">
        <f>Clef_répartition[[#This Row],[Code association]]&amp;"_"&amp;Clef_répartition[[#This Row],[Nom association]]</f>
        <v>ENJEU_Enfance et Jeunesse - Association intercommunale de Rolle et environs</v>
      </c>
      <c r="E14215">
        <f>COUNTIFS(D$2:D14215,Clef_répartition[[#This Row],[Code_Nom]],J$2:J14215,Clef_répartition[[#This Row],[Année]])</f>
        <v>9</v>
      </c>
      <c r="F14215">
        <f>IF(Clef_répartition[[#This Row],[Code_Nom]]=D14214,F14214-1,(COUNTIFS(Clef_répartition[Code_Nom],Clef_répartition[[#This Row],[Code_Nom]],Clef_répartition[Année],Clef_répartition[[#This Row],[Année]])))</f>
        <v>4</v>
      </c>
      <c r="G14215" t="str">
        <f>Clef_répartition[[#This Row],[Code_Nom]]&amp;"_"&amp;Clef_répartition[[#This Row],[Nombre]]&amp;"_"&amp;Clef_répartition[[#This Row],[Année]]</f>
        <v>ENJEU_Enfance et Jeunesse - Association intercommunale de Rolle et environs_9_2023</v>
      </c>
      <c r="H14215" s="18">
        <v>5861</v>
      </c>
      <c r="I14215" s="68" t="s">
        <v>232</v>
      </c>
      <c r="J14215" s="18">
        <v>2023</v>
      </c>
      <c r="K14215" s="65">
        <v>0.40660000000000002</v>
      </c>
    </row>
    <row r="14216" spans="1:11" x14ac:dyDescent="0.25">
      <c r="A14216" s="66"/>
      <c r="B14216" t="s">
        <v>469</v>
      </c>
      <c r="C14216" t="s">
        <v>470</v>
      </c>
      <c r="D14216" t="str">
        <f>Clef_répartition[[#This Row],[Code association]]&amp;"_"&amp;Clef_répartition[[#This Row],[Nom association]]</f>
        <v>ENJEU_Enfance et Jeunesse - Association intercommunale de Rolle et environs</v>
      </c>
      <c r="E14216">
        <f>COUNTIFS(D$2:D14216,Clef_répartition[[#This Row],[Code_Nom]],J$2:J14216,Clef_répartition[[#This Row],[Année]])</f>
        <v>10</v>
      </c>
      <c r="F14216">
        <f>IF(Clef_répartition[[#This Row],[Code_Nom]]=D14215,F14215-1,(COUNTIFS(Clef_répartition[Code_Nom],Clef_répartition[[#This Row],[Code_Nom]],Clef_répartition[Année],Clef_répartition[[#This Row],[Année]])))</f>
        <v>3</v>
      </c>
      <c r="G14216" t="str">
        <f>Clef_répartition[[#This Row],[Code_Nom]]&amp;"_"&amp;Clef_répartition[[#This Row],[Nombre]]&amp;"_"&amp;Clef_répartition[[#This Row],[Année]]</f>
        <v>ENJEU_Enfance et Jeunesse - Association intercommunale de Rolle et environs_10_2023</v>
      </c>
      <c r="H14216" s="63">
        <v>5436</v>
      </c>
      <c r="I14216" s="67" t="s">
        <v>246</v>
      </c>
      <c r="J14216" s="63">
        <v>2023</v>
      </c>
      <c r="K14216" s="64">
        <v>0</v>
      </c>
    </row>
    <row r="14217" spans="1:11" x14ac:dyDescent="0.25">
      <c r="A14217" s="66"/>
      <c r="B14217" t="s">
        <v>469</v>
      </c>
      <c r="C14217" t="s">
        <v>470</v>
      </c>
      <c r="D14217" t="str">
        <f>Clef_répartition[[#This Row],[Code association]]&amp;"_"&amp;Clef_répartition[[#This Row],[Nom association]]</f>
        <v>ENJEU_Enfance et Jeunesse - Association intercommunale de Rolle et environs</v>
      </c>
      <c r="E14217">
        <f>COUNTIFS(D$2:D14217,Clef_répartition[[#This Row],[Code_Nom]],J$2:J14217,Clef_répartition[[#This Row],[Année]])</f>
        <v>11</v>
      </c>
      <c r="F14217">
        <f>IF(Clef_répartition[[#This Row],[Code_Nom]]=D14216,F14216-1,(COUNTIFS(Clef_répartition[Code_Nom],Clef_répartition[[#This Row],[Code_Nom]],Clef_répartition[Année],Clef_répartition[[#This Row],[Année]])))</f>
        <v>2</v>
      </c>
      <c r="G14217" t="str">
        <f>Clef_répartition[[#This Row],[Code_Nom]]&amp;"_"&amp;Clef_répartition[[#This Row],[Nombre]]&amp;"_"&amp;Clef_répartition[[#This Row],[Année]]</f>
        <v>ENJEU_Enfance et Jeunesse - Association intercommunale de Rolle et environs_11_2023</v>
      </c>
      <c r="H14217" s="63">
        <v>5862</v>
      </c>
      <c r="I14217" s="67" t="s">
        <v>262</v>
      </c>
      <c r="J14217" s="63">
        <v>2023</v>
      </c>
      <c r="K14217" s="64">
        <v>1.5800000000000002E-2</v>
      </c>
    </row>
    <row r="14218" spans="1:11" x14ac:dyDescent="0.25">
      <c r="A14218" s="66"/>
      <c r="B14218" t="s">
        <v>469</v>
      </c>
      <c r="C14218" t="s">
        <v>470</v>
      </c>
      <c r="D14218" t="str">
        <f>Clef_répartition[[#This Row],[Code association]]&amp;"_"&amp;Clef_répartition[[#This Row],[Nom association]]</f>
        <v>ENJEU_Enfance et Jeunesse - Association intercommunale de Rolle et environs</v>
      </c>
      <c r="E14218">
        <f>COUNTIFS(D$2:D14218,Clef_répartition[[#This Row],[Code_Nom]],J$2:J14218,Clef_répartition[[#This Row],[Année]])</f>
        <v>12</v>
      </c>
      <c r="F14218">
        <f>IF(Clef_répartition[[#This Row],[Code_Nom]]=D14217,F14217-1,(COUNTIFS(Clef_répartition[Code_Nom],Clef_répartition[[#This Row],[Code_Nom]],Clef_répartition[Année],Clef_répartition[[#This Row],[Année]])))</f>
        <v>1</v>
      </c>
      <c r="G14218" t="str">
        <f>Clef_répartition[[#This Row],[Code_Nom]]&amp;"_"&amp;Clef_répartition[[#This Row],[Nombre]]&amp;"_"&amp;Clef_répartition[[#This Row],[Année]]</f>
        <v>ENJEU_Enfance et Jeunesse - Association intercommunale de Rolle et environs_12_2023</v>
      </c>
      <c r="H14218" s="18">
        <v>5863</v>
      </c>
      <c r="I14218" s="68" t="s">
        <v>287</v>
      </c>
      <c r="J14218" s="18">
        <v>2023</v>
      </c>
      <c r="K14218" s="65">
        <v>2.4E-2</v>
      </c>
    </row>
    <row r="14219" spans="1:11" x14ac:dyDescent="0.25">
      <c r="A14219" s="66"/>
      <c r="B14219" t="s">
        <v>436</v>
      </c>
      <c r="C14219" t="s">
        <v>437</v>
      </c>
      <c r="D14219" t="str">
        <f>Clef_répartition[[#This Row],[Code association]]&amp;"_"&amp;Clef_répartition[[#This Row],[Nom association]]</f>
        <v>EPARSE_Association intercommunale pour l'épuration des eaux - zone Payerne</v>
      </c>
      <c r="E14219">
        <f>COUNTIFS(D$2:D14219,Clef_répartition[[#This Row],[Code_Nom]],J$2:J14219,Clef_répartition[[#This Row],[Année]])</f>
        <v>1</v>
      </c>
      <c r="F14219">
        <f>IF(Clef_répartition[[#This Row],[Code_Nom]]=D14218,F14218-1,(COUNTIFS(Clef_répartition[Code_Nom],Clef_répartition[[#This Row],[Code_Nom]],Clef_répartition[Année],Clef_répartition[[#This Row],[Année]])))</f>
        <v>7</v>
      </c>
      <c r="G14219" t="str">
        <f>Clef_répartition[[#This Row],[Code_Nom]]&amp;"_"&amp;Clef_répartition[[#This Row],[Nombre]]&amp;"_"&amp;Clef_répartition[[#This Row],[Année]]</f>
        <v>EPARSE_Association intercommunale pour l'épuration des eaux - zone Payerne_1_2023</v>
      </c>
      <c r="H14219" s="63">
        <v>5812</v>
      </c>
      <c r="I14219" s="67" t="s">
        <v>48</v>
      </c>
      <c r="J14219" s="63">
        <v>2023</v>
      </c>
      <c r="K14219" s="64">
        <v>0</v>
      </c>
    </row>
    <row r="14220" spans="1:11" x14ac:dyDescent="0.25">
      <c r="A14220" s="66"/>
      <c r="B14220" t="s">
        <v>436</v>
      </c>
      <c r="C14220" t="s">
        <v>437</v>
      </c>
      <c r="D14220" t="str">
        <f>Clef_répartition[[#This Row],[Code association]]&amp;"_"&amp;Clef_répartition[[#This Row],[Nom association]]</f>
        <v>EPARSE_Association intercommunale pour l'épuration des eaux - zone Payerne</v>
      </c>
      <c r="E14220">
        <f>COUNTIFS(D$2:D14220,Clef_répartition[[#This Row],[Code_Nom]],J$2:J14220,Clef_répartition[[#This Row],[Année]])</f>
        <v>2</v>
      </c>
      <c r="F14220">
        <f>IF(Clef_répartition[[#This Row],[Code_Nom]]=D14219,F14219-1,(COUNTIFS(Clef_répartition[Code_Nom],Clef_répartition[[#This Row],[Code_Nom]],Clef_répartition[Année],Clef_répartition[[#This Row],[Année]])))</f>
        <v>6</v>
      </c>
      <c r="G14220" t="str">
        <f>Clef_répartition[[#This Row],[Code_Nom]]&amp;"_"&amp;Clef_répartition[[#This Row],[Nombre]]&amp;"_"&amp;Clef_répartition[[#This Row],[Année]]</f>
        <v>EPARSE_Association intercommunale pour l'épuration des eaux - zone Payerne_2_2023</v>
      </c>
      <c r="H14220" s="18">
        <v>5813</v>
      </c>
      <c r="I14220" s="68" t="s">
        <v>65</v>
      </c>
      <c r="J14220" s="18">
        <v>2023</v>
      </c>
      <c r="K14220" s="65">
        <v>0</v>
      </c>
    </row>
    <row r="14221" spans="1:11" x14ac:dyDescent="0.25">
      <c r="A14221" s="66"/>
      <c r="B14221" t="s">
        <v>436</v>
      </c>
      <c r="C14221" t="s">
        <v>437</v>
      </c>
      <c r="D14221" t="str">
        <f>Clef_répartition[[#This Row],[Code association]]&amp;"_"&amp;Clef_répartition[[#This Row],[Nom association]]</f>
        <v>EPARSE_Association intercommunale pour l'épuration des eaux - zone Payerne</v>
      </c>
      <c r="E14221">
        <f>COUNTIFS(D$2:D14221,Clef_répartition[[#This Row],[Code_Nom]],J$2:J14221,Clef_répartition[[#This Row],[Année]])</f>
        <v>3</v>
      </c>
      <c r="F14221">
        <f>IF(Clef_répartition[[#This Row],[Code_Nom]]=D14220,F14220-1,(COUNTIFS(Clef_répartition[Code_Nom],Clef_répartition[[#This Row],[Code_Nom]],Clef_répartition[Année],Clef_répartition[[#This Row],[Année]])))</f>
        <v>5</v>
      </c>
      <c r="G14221" t="str">
        <f>Clef_répartition[[#This Row],[Code_Nom]]&amp;"_"&amp;Clef_répartition[[#This Row],[Nombre]]&amp;"_"&amp;Clef_répartition[[#This Row],[Année]]</f>
        <v>EPARSE_Association intercommunale pour l'épuration des eaux - zone Payerne_3_2023</v>
      </c>
      <c r="H14221" s="63">
        <v>5816</v>
      </c>
      <c r="I14221" s="67" t="s">
        <v>76</v>
      </c>
      <c r="J14221" s="63">
        <v>2023</v>
      </c>
      <c r="K14221" s="64">
        <v>0</v>
      </c>
    </row>
    <row r="14222" spans="1:11" x14ac:dyDescent="0.25">
      <c r="A14222" s="66"/>
      <c r="B14222" t="s">
        <v>436</v>
      </c>
      <c r="C14222" t="s">
        <v>437</v>
      </c>
      <c r="D14222" t="str">
        <f>Clef_répartition[[#This Row],[Code association]]&amp;"_"&amp;Clef_répartition[[#This Row],[Nom association]]</f>
        <v>EPARSE_Association intercommunale pour l'épuration des eaux - zone Payerne</v>
      </c>
      <c r="E14222">
        <f>COUNTIFS(D$2:D14222,Clef_répartition[[#This Row],[Code_Nom]],J$2:J14222,Clef_répartition[[#This Row],[Année]])</f>
        <v>4</v>
      </c>
      <c r="F14222">
        <f>IF(Clef_répartition[[#This Row],[Code_Nom]]=D14221,F14221-1,(COUNTIFS(Clef_répartition[Code_Nom],Clef_répartition[[#This Row],[Code_Nom]],Clef_répartition[Année],Clef_répartition[[#This Row],[Année]])))</f>
        <v>4</v>
      </c>
      <c r="G14222" t="str">
        <f>Clef_répartition[[#This Row],[Code_Nom]]&amp;"_"&amp;Clef_répartition[[#This Row],[Nombre]]&amp;"_"&amp;Clef_répartition[[#This Row],[Année]]</f>
        <v>EPARSE_Association intercommunale pour l'épuration des eaux - zone Payerne_4_2023</v>
      </c>
      <c r="H14222" s="18">
        <v>5817</v>
      </c>
      <c r="I14222" s="68" t="s">
        <v>130</v>
      </c>
      <c r="J14222" s="18">
        <v>2023</v>
      </c>
      <c r="K14222" s="65">
        <v>0</v>
      </c>
    </row>
    <row r="14223" spans="1:11" x14ac:dyDescent="0.25">
      <c r="A14223" s="66"/>
      <c r="B14223" t="s">
        <v>436</v>
      </c>
      <c r="C14223" t="s">
        <v>437</v>
      </c>
      <c r="D14223" t="str">
        <f>Clef_répartition[[#This Row],[Code association]]&amp;"_"&amp;Clef_répartition[[#This Row],[Nom association]]</f>
        <v>EPARSE_Association intercommunale pour l'épuration des eaux - zone Payerne</v>
      </c>
      <c r="E14223">
        <f>COUNTIFS(D$2:D14223,Clef_répartition[[#This Row],[Code_Nom]],J$2:J14223,Clef_répartition[[#This Row],[Année]])</f>
        <v>5</v>
      </c>
      <c r="F14223">
        <f>IF(Clef_répartition[[#This Row],[Code_Nom]]=D14222,F14222-1,(COUNTIFS(Clef_répartition[Code_Nom],Clef_répartition[[#This Row],[Code_Nom]],Clef_répartition[Année],Clef_répartition[[#This Row],[Année]])))</f>
        <v>3</v>
      </c>
      <c r="G14223" t="str">
        <f>Clef_répartition[[#This Row],[Code_Nom]]&amp;"_"&amp;Clef_répartition[[#This Row],[Nombre]]&amp;"_"&amp;Clef_répartition[[#This Row],[Année]]</f>
        <v>EPARSE_Association intercommunale pour l'épuration des eaux - zone Payerne_5_2023</v>
      </c>
      <c r="H14223" s="63">
        <v>5821</v>
      </c>
      <c r="I14223" s="67" t="s">
        <v>177</v>
      </c>
      <c r="J14223" s="63">
        <v>2023</v>
      </c>
      <c r="K14223" s="64">
        <v>0</v>
      </c>
    </row>
    <row r="14224" spans="1:11" x14ac:dyDescent="0.25">
      <c r="A14224" s="66"/>
      <c r="B14224" t="s">
        <v>436</v>
      </c>
      <c r="C14224" t="s">
        <v>437</v>
      </c>
      <c r="D14224" t="str">
        <f>Clef_répartition[[#This Row],[Code association]]&amp;"_"&amp;Clef_répartition[[#This Row],[Nom association]]</f>
        <v>EPARSE_Association intercommunale pour l'épuration des eaux - zone Payerne</v>
      </c>
      <c r="E14224">
        <f>COUNTIFS(D$2:D14224,Clef_répartition[[#This Row],[Code_Nom]],J$2:J14224,Clef_répartition[[#This Row],[Année]])</f>
        <v>6</v>
      </c>
      <c r="F14224">
        <f>IF(Clef_répartition[[#This Row],[Code_Nom]]=D14223,F14223-1,(COUNTIFS(Clef_répartition[Code_Nom],Clef_répartition[[#This Row],[Code_Nom]],Clef_répartition[Année],Clef_répartition[[#This Row],[Année]])))</f>
        <v>2</v>
      </c>
      <c r="G14224" t="str">
        <f>Clef_répartition[[#This Row],[Code_Nom]]&amp;"_"&amp;Clef_répartition[[#This Row],[Nombre]]&amp;"_"&amp;Clef_répartition[[#This Row],[Année]]</f>
        <v>EPARSE_Association intercommunale pour l'épuration des eaux - zone Payerne_6_2023</v>
      </c>
      <c r="H14224" s="18">
        <v>5822</v>
      </c>
      <c r="I14224" s="68" t="s">
        <v>211</v>
      </c>
      <c r="J14224" s="18">
        <v>2023</v>
      </c>
      <c r="K14224" s="65">
        <v>0</v>
      </c>
    </row>
    <row r="14225" spans="1:11" x14ac:dyDescent="0.25">
      <c r="A14225" s="66"/>
      <c r="B14225" t="s">
        <v>436</v>
      </c>
      <c r="C14225" t="s">
        <v>437</v>
      </c>
      <c r="D14225" t="str">
        <f>Clef_répartition[[#This Row],[Code association]]&amp;"_"&amp;Clef_répartition[[#This Row],[Nom association]]</f>
        <v>EPARSE_Association intercommunale pour l'épuration des eaux - zone Payerne</v>
      </c>
      <c r="E14225">
        <f>COUNTIFS(D$2:D14225,Clef_répartition[[#This Row],[Code_Nom]],J$2:J14225,Clef_répartition[[#This Row],[Année]])</f>
        <v>7</v>
      </c>
      <c r="F14225">
        <f>IF(Clef_répartition[[#This Row],[Code_Nom]]=D14224,F14224-1,(COUNTIFS(Clef_répartition[Code_Nom],Clef_répartition[[#This Row],[Code_Nom]],Clef_répartition[Année],Clef_répartition[[#This Row],[Année]])))</f>
        <v>1</v>
      </c>
      <c r="G14225" t="str">
        <f>Clef_répartition[[#This Row],[Code_Nom]]&amp;"_"&amp;Clef_répartition[[#This Row],[Nombre]]&amp;"_"&amp;Clef_répartition[[#This Row],[Année]]</f>
        <v>EPARSE_Association intercommunale pour l'épuration des eaux - zone Payerne_7_2023</v>
      </c>
      <c r="H14225" s="63">
        <v>5828</v>
      </c>
      <c r="I14225" s="67" t="s">
        <v>268</v>
      </c>
      <c r="J14225" s="63">
        <v>2023</v>
      </c>
      <c r="K14225" s="64">
        <v>0</v>
      </c>
    </row>
    <row r="14226" spans="1:11" x14ac:dyDescent="0.25">
      <c r="A14226" s="66"/>
      <c r="B14226" t="s">
        <v>666</v>
      </c>
      <c r="C14226" t="s">
        <v>667</v>
      </c>
      <c r="D14226" t="str">
        <f>Clef_répartition[[#This Row],[Code association]]&amp;"_"&amp;Clef_répartition[[#This Row],[Nom association]]</f>
        <v xml:space="preserve">EPOC_Association de communes police du Chablais vaudois </v>
      </c>
      <c r="E14226">
        <f>COUNTIFS(D$2:D14226,Clef_répartition[[#This Row],[Code_Nom]],J$2:J14226,Clef_répartition[[#This Row],[Année]])</f>
        <v>1</v>
      </c>
      <c r="F14226">
        <f>IF(Clef_répartition[[#This Row],[Code_Nom]]=D14225,F14225-1,(COUNTIFS(Clef_répartition[Code_Nom],Clef_répartition[[#This Row],[Code_Nom]],Clef_répartition[Année],Clef_répartition[[#This Row],[Année]])))</f>
        <v>3</v>
      </c>
      <c r="G14226" t="str">
        <f>Clef_répartition[[#This Row],[Code_Nom]]&amp;"_"&amp;Clef_répartition[[#This Row],[Nombre]]&amp;"_"&amp;Clef_répartition[[#This Row],[Année]]</f>
        <v>EPOC_Association de communes police du Chablais vaudois _1_2023</v>
      </c>
      <c r="H14226" s="18">
        <v>5401</v>
      </c>
      <c r="I14226" s="68" t="s">
        <v>3</v>
      </c>
      <c r="J14226" s="18">
        <v>2023</v>
      </c>
      <c r="K14226" s="65">
        <v>0.4</v>
      </c>
    </row>
    <row r="14227" spans="1:11" x14ac:dyDescent="0.25">
      <c r="A14227" s="66"/>
      <c r="B14227" t="s">
        <v>666</v>
      </c>
      <c r="C14227" t="s">
        <v>667</v>
      </c>
      <c r="D14227" t="str">
        <f>Clef_répartition[[#This Row],[Code association]]&amp;"_"&amp;Clef_répartition[[#This Row],[Nom association]]</f>
        <v xml:space="preserve">EPOC_Association de communes police du Chablais vaudois </v>
      </c>
      <c r="E14227">
        <f>COUNTIFS(D$2:D14227,Clef_répartition[[#This Row],[Code_Nom]],J$2:J14227,Clef_répartition[[#This Row],[Année]])</f>
        <v>2</v>
      </c>
      <c r="F14227">
        <f>IF(Clef_répartition[[#This Row],[Code_Nom]]=D14226,F14226-1,(COUNTIFS(Clef_répartition[Code_Nom],Clef_répartition[[#This Row],[Code_Nom]],Clef_répartition[Année],Clef_répartition[[#This Row],[Année]])))</f>
        <v>2</v>
      </c>
      <c r="G14227" t="str">
        <f>Clef_répartition[[#This Row],[Code_Nom]]&amp;"_"&amp;Clef_répartition[[#This Row],[Nombre]]&amp;"_"&amp;Clef_répartition[[#This Row],[Année]]</f>
        <v>EPOC_Association de communes police du Chablais vaudois _2_2023</v>
      </c>
      <c r="H14227" s="63">
        <v>5402</v>
      </c>
      <c r="I14227" s="67" t="s">
        <v>22</v>
      </c>
      <c r="J14227" s="63">
        <v>2023</v>
      </c>
      <c r="K14227" s="64">
        <v>0.3</v>
      </c>
    </row>
    <row r="14228" spans="1:11" x14ac:dyDescent="0.25">
      <c r="A14228" s="66"/>
      <c r="B14228" t="s">
        <v>666</v>
      </c>
      <c r="C14228" t="s">
        <v>667</v>
      </c>
      <c r="D14228" t="str">
        <f>Clef_répartition[[#This Row],[Code association]]&amp;"_"&amp;Clef_répartition[[#This Row],[Nom association]]</f>
        <v xml:space="preserve">EPOC_Association de communes police du Chablais vaudois </v>
      </c>
      <c r="E14228">
        <f>COUNTIFS(D$2:D14228,Clef_répartition[[#This Row],[Code_Nom]],J$2:J14228,Clef_répartition[[#This Row],[Année]])</f>
        <v>3</v>
      </c>
      <c r="F14228">
        <f>IF(Clef_répartition[[#This Row],[Code_Nom]]=D14227,F14227-1,(COUNTIFS(Clef_répartition[Code_Nom],Clef_répartition[[#This Row],[Code_Nom]],Clef_répartition[Année],Clef_répartition[[#This Row],[Année]])))</f>
        <v>1</v>
      </c>
      <c r="G14228" t="str">
        <f>Clef_répartition[[#This Row],[Code_Nom]]&amp;"_"&amp;Clef_répartition[[#This Row],[Nombre]]&amp;"_"&amp;Clef_répartition[[#This Row],[Année]]</f>
        <v>EPOC_Association de communes police du Chablais vaudois _3_2023</v>
      </c>
      <c r="H14228" s="18">
        <v>5409</v>
      </c>
      <c r="I14228" s="68" t="s">
        <v>198</v>
      </c>
      <c r="J14228" s="18">
        <v>2023</v>
      </c>
      <c r="K14228" s="65">
        <v>0.3</v>
      </c>
    </row>
    <row r="14229" spans="1:11" x14ac:dyDescent="0.25">
      <c r="A14229" s="66"/>
      <c r="B14229" t="s">
        <v>489</v>
      </c>
      <c r="C14229" t="s">
        <v>490</v>
      </c>
      <c r="D14229" t="str">
        <f>Clef_répartition[[#This Row],[Code association]]&amp;"_"&amp;Clef_répartition[[#This Row],[Nom association]]</f>
        <v>EPUDEHL_Epuration et distribution d'eau du Haut-Lac</v>
      </c>
      <c r="E14229">
        <f>COUNTIFS(D$2:D14229,Clef_répartition[[#This Row],[Code_Nom]],J$2:J14229,Clef_répartition[[#This Row],[Année]])</f>
        <v>1</v>
      </c>
      <c r="F14229">
        <f>IF(Clef_répartition[[#This Row],[Code_Nom]]=D14228,F14228-1,(COUNTIFS(Clef_répartition[Code_Nom],Clef_répartition[[#This Row],[Code_Nom]],Clef_répartition[Année],Clef_répartition[[#This Row],[Année]])))</f>
        <v>5</v>
      </c>
      <c r="G14229" t="str">
        <f>Clef_répartition[[#This Row],[Code_Nom]]&amp;"_"&amp;Clef_répartition[[#This Row],[Nombre]]&amp;"_"&amp;Clef_répartition[[#This Row],[Année]]</f>
        <v>EPUDEHL_Epuration et distribution d'eau du Haut-Lac_1_2023</v>
      </c>
      <c r="H14229" s="63">
        <v>5403</v>
      </c>
      <c r="I14229" s="67" t="s">
        <v>63</v>
      </c>
      <c r="J14229" s="63">
        <v>2023</v>
      </c>
      <c r="K14229" s="64">
        <v>0</v>
      </c>
    </row>
    <row r="14230" spans="1:11" x14ac:dyDescent="0.25">
      <c r="A14230" s="66"/>
      <c r="B14230" t="s">
        <v>489</v>
      </c>
      <c r="C14230" t="s">
        <v>490</v>
      </c>
      <c r="D14230" t="str">
        <f>Clef_répartition[[#This Row],[Code association]]&amp;"_"&amp;Clef_répartition[[#This Row],[Nom association]]</f>
        <v>EPUDEHL_Epuration et distribution d'eau du Haut-Lac</v>
      </c>
      <c r="E14230">
        <f>COUNTIFS(D$2:D14230,Clef_répartition[[#This Row],[Code_Nom]],J$2:J14230,Clef_répartition[[#This Row],[Année]])</f>
        <v>2</v>
      </c>
      <c r="F14230">
        <f>IF(Clef_répartition[[#This Row],[Code_Nom]]=D14229,F14229-1,(COUNTIFS(Clef_répartition[Code_Nom],Clef_répartition[[#This Row],[Code_Nom]],Clef_répartition[Année],Clef_répartition[[#This Row],[Année]])))</f>
        <v>4</v>
      </c>
      <c r="G14230" t="str">
        <f>Clef_répartition[[#This Row],[Code_Nom]]&amp;"_"&amp;Clef_répartition[[#This Row],[Nombre]]&amp;"_"&amp;Clef_répartition[[#This Row],[Année]]</f>
        <v>EPUDEHL_Epuration et distribution d'eau du Haut-Lac_2_2023</v>
      </c>
      <c r="H14230" s="18">
        <v>5408</v>
      </c>
      <c r="I14230" s="68" t="s">
        <v>195</v>
      </c>
      <c r="J14230" s="18">
        <v>2023</v>
      </c>
      <c r="K14230" s="65">
        <v>0</v>
      </c>
    </row>
    <row r="14231" spans="1:11" x14ac:dyDescent="0.25">
      <c r="A14231" s="66"/>
      <c r="B14231" t="s">
        <v>489</v>
      </c>
      <c r="C14231" t="s">
        <v>490</v>
      </c>
      <c r="D14231" t="str">
        <f>Clef_répartition[[#This Row],[Code association]]&amp;"_"&amp;Clef_répartition[[#This Row],[Nom association]]</f>
        <v>EPUDEHL_Epuration et distribution d'eau du Haut-Lac</v>
      </c>
      <c r="E14231">
        <f>COUNTIFS(D$2:D14231,Clef_répartition[[#This Row],[Code_Nom]],J$2:J14231,Clef_répartition[[#This Row],[Année]])</f>
        <v>3</v>
      </c>
      <c r="F14231">
        <f>IF(Clef_répartition[[#This Row],[Code_Nom]]=D14230,F14230-1,(COUNTIFS(Clef_répartition[Code_Nom],Clef_répartition[[#This Row],[Code_Nom]],Clef_répartition[Année],Clef_répartition[[#This Row],[Année]])))</f>
        <v>3</v>
      </c>
      <c r="G14231" t="str">
        <f>Clef_répartition[[#This Row],[Code_Nom]]&amp;"_"&amp;Clef_répartition[[#This Row],[Nombre]]&amp;"_"&amp;Clef_répartition[[#This Row],[Année]]</f>
        <v>EPUDEHL_Epuration et distribution d'eau du Haut-Lac_3_2023</v>
      </c>
      <c r="H14231" s="63">
        <v>5412</v>
      </c>
      <c r="I14231" s="67" t="s">
        <v>229</v>
      </c>
      <c r="J14231" s="63">
        <v>2023</v>
      </c>
      <c r="K14231" s="64">
        <v>0</v>
      </c>
    </row>
    <row r="14232" spans="1:11" x14ac:dyDescent="0.25">
      <c r="A14232" s="66"/>
      <c r="B14232" t="s">
        <v>489</v>
      </c>
      <c r="C14232" t="s">
        <v>490</v>
      </c>
      <c r="D14232" t="str">
        <f>Clef_répartition[[#This Row],[Code association]]&amp;"_"&amp;Clef_répartition[[#This Row],[Nom association]]</f>
        <v>EPUDEHL_Epuration et distribution d'eau du Haut-Lac</v>
      </c>
      <c r="E14232">
        <f>COUNTIFS(D$2:D14232,Clef_répartition[[#This Row],[Code_Nom]],J$2:J14232,Clef_répartition[[#This Row],[Année]])</f>
        <v>4</v>
      </c>
      <c r="F14232">
        <f>IF(Clef_répartition[[#This Row],[Code_Nom]]=D14231,F14231-1,(COUNTIFS(Clef_répartition[Code_Nom],Clef_répartition[[#This Row],[Code_Nom]],Clef_répartition[Année],Clef_répartition[[#This Row],[Année]])))</f>
        <v>2</v>
      </c>
      <c r="G14232" t="str">
        <f>Clef_répartition[[#This Row],[Code_Nom]]&amp;"_"&amp;Clef_répartition[[#This Row],[Nombre]]&amp;"_"&amp;Clef_répartition[[#This Row],[Année]]</f>
        <v>EPUDEHL_Epuration et distribution d'eau du Haut-Lac_4_2023</v>
      </c>
      <c r="H14232" s="18">
        <v>5413</v>
      </c>
      <c r="I14232" s="68" t="s">
        <v>231</v>
      </c>
      <c r="J14232" s="18">
        <v>2023</v>
      </c>
      <c r="K14232" s="65">
        <v>0</v>
      </c>
    </row>
    <row r="14233" spans="1:11" x14ac:dyDescent="0.25">
      <c r="A14233" s="66"/>
      <c r="B14233" t="s">
        <v>489</v>
      </c>
      <c r="C14233" t="s">
        <v>490</v>
      </c>
      <c r="D14233" t="str">
        <f>Clef_répartition[[#This Row],[Code association]]&amp;"_"&amp;Clef_répartition[[#This Row],[Nom association]]</f>
        <v>EPUDEHL_Epuration et distribution d'eau du Haut-Lac</v>
      </c>
      <c r="E14233">
        <f>COUNTIFS(D$2:D14233,Clef_répartition[[#This Row],[Code_Nom]],J$2:J14233,Clef_répartition[[#This Row],[Année]])</f>
        <v>5</v>
      </c>
      <c r="F14233">
        <f>IF(Clef_répartition[[#This Row],[Code_Nom]]=D14232,F14232-1,(COUNTIFS(Clef_répartition[Code_Nom],Clef_répartition[[#This Row],[Code_Nom]],Clef_répartition[Année],Clef_répartition[[#This Row],[Année]])))</f>
        <v>1</v>
      </c>
      <c r="G14233" t="str">
        <f>Clef_répartition[[#This Row],[Code_Nom]]&amp;"_"&amp;Clef_répartition[[#This Row],[Nombre]]&amp;"_"&amp;Clef_répartition[[#This Row],[Année]]</f>
        <v>EPUDEHL_Epuration et distribution d'eau du Haut-Lac_5_2023</v>
      </c>
      <c r="H14233" s="63">
        <v>5414</v>
      </c>
      <c r="I14233" s="67" t="s">
        <v>286</v>
      </c>
      <c r="J14233" s="63">
        <v>2023</v>
      </c>
      <c r="K14233" s="64">
        <v>0</v>
      </c>
    </row>
    <row r="14234" spans="1:11" x14ac:dyDescent="0.25">
      <c r="A14234" s="66"/>
      <c r="B14234" t="s">
        <v>640</v>
      </c>
      <c r="C14234" t="s">
        <v>641</v>
      </c>
      <c r="D14234" t="str">
        <f>Clef_répartition[[#This Row],[Code association]]&amp;"_"&amp;Clef_répartition[[#This Row],[Nom association]]</f>
        <v>ERM_Association intercommunale pour l'épuration des eaux usées de la région morgienne</v>
      </c>
      <c r="E14234">
        <f>COUNTIFS(D$2:D14234,Clef_répartition[[#This Row],[Code_Nom]],J$2:J14234,Clef_répartition[[#This Row],[Année]])</f>
        <v>1</v>
      </c>
      <c r="F14234">
        <f>IF(Clef_répartition[[#This Row],[Code_Nom]]=D14233,F14233-1,(COUNTIFS(Clef_répartition[Code_Nom],Clef_répartition[[#This Row],[Code_Nom]],Clef_répartition[Année],Clef_répartition[[#This Row],[Année]])))</f>
        <v>15</v>
      </c>
      <c r="G14234" t="str">
        <f>Clef_répartition[[#This Row],[Code_Nom]]&amp;"_"&amp;Clef_répartition[[#This Row],[Nombre]]&amp;"_"&amp;Clef_répartition[[#This Row],[Année]]</f>
        <v>ERM_Association intercommunale pour l'épuration des eaux usées de la région morgienne_1_2023</v>
      </c>
      <c r="H14234" s="18">
        <v>5628</v>
      </c>
      <c r="I14234" s="68" t="s">
        <v>67</v>
      </c>
      <c r="J14234" s="18">
        <v>2023</v>
      </c>
      <c r="K14234" s="65">
        <v>0</v>
      </c>
    </row>
    <row r="14235" spans="1:11" x14ac:dyDescent="0.25">
      <c r="A14235" s="66"/>
      <c r="B14235" t="s">
        <v>640</v>
      </c>
      <c r="C14235" t="s">
        <v>641</v>
      </c>
      <c r="D14235" t="str">
        <f>Clef_répartition[[#This Row],[Code association]]&amp;"_"&amp;Clef_répartition[[#This Row],[Nom association]]</f>
        <v>ERM_Association intercommunale pour l'épuration des eaux usées de la région morgienne</v>
      </c>
      <c r="E14235">
        <f>COUNTIFS(D$2:D14235,Clef_répartition[[#This Row],[Code_Nom]],J$2:J14235,Clef_répartition[[#This Row],[Année]])</f>
        <v>2</v>
      </c>
      <c r="F14235">
        <f>IF(Clef_répartition[[#This Row],[Code_Nom]]=D14234,F14234-1,(COUNTIFS(Clef_répartition[Code_Nom],Clef_répartition[[#This Row],[Code_Nom]],Clef_répartition[Année],Clef_répartition[[#This Row],[Année]])))</f>
        <v>14</v>
      </c>
      <c r="G14235" t="str">
        <f>Clef_répartition[[#This Row],[Code_Nom]]&amp;"_"&amp;Clef_répartition[[#This Row],[Nombre]]&amp;"_"&amp;Clef_répartition[[#This Row],[Année]]</f>
        <v>ERM_Association intercommunale pour l'épuration des eaux usées de la région morgienne_2_2023</v>
      </c>
      <c r="H14235" s="63">
        <v>5629</v>
      </c>
      <c r="I14235" s="67" t="s">
        <v>68</v>
      </c>
      <c r="J14235" s="63">
        <v>2023</v>
      </c>
      <c r="K14235" s="64">
        <v>0</v>
      </c>
    </row>
    <row r="14236" spans="1:11" x14ac:dyDescent="0.25">
      <c r="A14236" s="66"/>
      <c r="B14236" t="s">
        <v>640</v>
      </c>
      <c r="C14236" t="s">
        <v>641</v>
      </c>
      <c r="D14236" t="str">
        <f>Clef_répartition[[#This Row],[Code association]]&amp;"_"&amp;Clef_répartition[[#This Row],[Nom association]]</f>
        <v>ERM_Association intercommunale pour l'épuration des eaux usées de la région morgienne</v>
      </c>
      <c r="E14236">
        <f>COUNTIFS(D$2:D14236,Clef_répartition[[#This Row],[Code_Nom]],J$2:J14236,Clef_répartition[[#This Row],[Année]])</f>
        <v>3</v>
      </c>
      <c r="F14236">
        <f>IF(Clef_répartition[[#This Row],[Code_Nom]]=D14235,F14235-1,(COUNTIFS(Clef_répartition[Code_Nom],Clef_répartition[[#This Row],[Code_Nom]],Clef_répartition[Année],Clef_répartition[[#This Row],[Année]])))</f>
        <v>13</v>
      </c>
      <c r="G14236" t="str">
        <f>Clef_répartition[[#This Row],[Code_Nom]]&amp;"_"&amp;Clef_répartition[[#This Row],[Nombre]]&amp;"_"&amp;Clef_répartition[[#This Row],[Année]]</f>
        <v>ERM_Association intercommunale pour l'épuration des eaux usées de la région morgienne_3_2023</v>
      </c>
      <c r="H14236" s="18">
        <v>5631</v>
      </c>
      <c r="I14236" s="68" t="s">
        <v>92</v>
      </c>
      <c r="J14236" s="18">
        <v>2023</v>
      </c>
      <c r="K14236" s="65">
        <v>0</v>
      </c>
    </row>
    <row r="14237" spans="1:11" x14ac:dyDescent="0.25">
      <c r="A14237" s="66"/>
      <c r="B14237" t="s">
        <v>640</v>
      </c>
      <c r="C14237" t="s">
        <v>641</v>
      </c>
      <c r="D14237" t="str">
        <f>Clef_répartition[[#This Row],[Code association]]&amp;"_"&amp;Clef_répartition[[#This Row],[Nom association]]</f>
        <v>ERM_Association intercommunale pour l'épuration des eaux usées de la région morgienne</v>
      </c>
      <c r="E14237">
        <f>COUNTIFS(D$2:D14237,Clef_répartition[[#This Row],[Code_Nom]],J$2:J14237,Clef_répartition[[#This Row],[Année]])</f>
        <v>4</v>
      </c>
      <c r="F14237">
        <f>IF(Clef_répartition[[#This Row],[Code_Nom]]=D14236,F14236-1,(COUNTIFS(Clef_répartition[Code_Nom],Clef_répartition[[#This Row],[Code_Nom]],Clef_répartition[Année],Clef_répartition[[#This Row],[Année]])))</f>
        <v>12</v>
      </c>
      <c r="G14237" t="str">
        <f>Clef_répartition[[#This Row],[Code_Nom]]&amp;"_"&amp;Clef_répartition[[#This Row],[Nombre]]&amp;"_"&amp;Clef_répartition[[#This Row],[Année]]</f>
        <v>ERM_Association intercommunale pour l'épuration des eaux usées de la région morgienne_4_2023</v>
      </c>
      <c r="H14237" s="63">
        <v>5632</v>
      </c>
      <c r="I14237" s="67" t="s">
        <v>93</v>
      </c>
      <c r="J14237" s="63">
        <v>2023</v>
      </c>
      <c r="K14237" s="64">
        <v>0</v>
      </c>
    </row>
    <row r="14238" spans="1:11" x14ac:dyDescent="0.25">
      <c r="A14238" s="66"/>
      <c r="B14238" t="s">
        <v>640</v>
      </c>
      <c r="C14238" t="s">
        <v>641</v>
      </c>
      <c r="D14238" t="str">
        <f>Clef_répartition[[#This Row],[Code association]]&amp;"_"&amp;Clef_répartition[[#This Row],[Nom association]]</f>
        <v>ERM_Association intercommunale pour l'épuration des eaux usées de la région morgienne</v>
      </c>
      <c r="E14238">
        <f>COUNTIFS(D$2:D14238,Clef_répartition[[#This Row],[Code_Nom]],J$2:J14238,Clef_répartition[[#This Row],[Année]])</f>
        <v>5</v>
      </c>
      <c r="F14238">
        <f>IF(Clef_répartition[[#This Row],[Code_Nom]]=D14237,F14237-1,(COUNTIFS(Clef_répartition[Code_Nom],Clef_répartition[[#This Row],[Code_Nom]],Clef_répartition[Année],Clef_répartition[[#This Row],[Année]])))</f>
        <v>11</v>
      </c>
      <c r="G14238" t="str">
        <f>Clef_répartition[[#This Row],[Code_Nom]]&amp;"_"&amp;Clef_répartition[[#This Row],[Nombre]]&amp;"_"&amp;Clef_répartition[[#This Row],[Année]]</f>
        <v>ERM_Association intercommunale pour l'épuration des eaux usées de la région morgienne_5_2023</v>
      </c>
      <c r="H14238" s="18">
        <v>5633</v>
      </c>
      <c r="I14238" s="68" t="s">
        <v>100</v>
      </c>
      <c r="J14238" s="18">
        <v>2023</v>
      </c>
      <c r="K14238" s="65">
        <v>0</v>
      </c>
    </row>
    <row r="14239" spans="1:11" x14ac:dyDescent="0.25">
      <c r="A14239" s="66"/>
      <c r="B14239" t="s">
        <v>640</v>
      </c>
      <c r="C14239" t="s">
        <v>641</v>
      </c>
      <c r="D14239" t="str">
        <f>Clef_répartition[[#This Row],[Code association]]&amp;"_"&amp;Clef_répartition[[#This Row],[Nom association]]</f>
        <v>ERM_Association intercommunale pour l'épuration des eaux usées de la région morgienne</v>
      </c>
      <c r="E14239">
        <f>COUNTIFS(D$2:D14239,Clef_répartition[[#This Row],[Code_Nom]],J$2:J14239,Clef_répartition[[#This Row],[Année]])</f>
        <v>6</v>
      </c>
      <c r="F14239">
        <f>IF(Clef_répartition[[#This Row],[Code_Nom]]=D14238,F14238-1,(COUNTIFS(Clef_répartition[Code_Nom],Clef_répartition[[#This Row],[Code_Nom]],Clef_répartition[Année],Clef_répartition[[#This Row],[Année]])))</f>
        <v>10</v>
      </c>
      <c r="G14239" t="str">
        <f>Clef_répartition[[#This Row],[Code_Nom]]&amp;"_"&amp;Clef_répartition[[#This Row],[Nombre]]&amp;"_"&amp;Clef_répartition[[#This Row],[Année]]</f>
        <v>ERM_Association intercommunale pour l'épuration des eaux usées de la région morgienne_6_2023</v>
      </c>
      <c r="H14239" s="63">
        <v>5634</v>
      </c>
      <c r="I14239" s="67" t="s">
        <v>101</v>
      </c>
      <c r="J14239" s="63">
        <v>2023</v>
      </c>
      <c r="K14239" s="64">
        <v>0</v>
      </c>
    </row>
    <row r="14240" spans="1:11" x14ac:dyDescent="0.25">
      <c r="A14240" s="66"/>
      <c r="B14240" t="s">
        <v>640</v>
      </c>
      <c r="C14240" t="s">
        <v>641</v>
      </c>
      <c r="D14240" t="str">
        <f>Clef_répartition[[#This Row],[Code association]]&amp;"_"&amp;Clef_répartition[[#This Row],[Nom association]]</f>
        <v>ERM_Association intercommunale pour l'épuration des eaux usées de la région morgienne</v>
      </c>
      <c r="E14240">
        <f>COUNTIFS(D$2:D14240,Clef_répartition[[#This Row],[Code_Nom]],J$2:J14240,Clef_répartition[[#This Row],[Année]])</f>
        <v>7</v>
      </c>
      <c r="F14240">
        <f>IF(Clef_répartition[[#This Row],[Code_Nom]]=D14239,F14239-1,(COUNTIFS(Clef_répartition[Code_Nom],Clef_répartition[[#This Row],[Code_Nom]],Clef_répartition[Année],Clef_répartition[[#This Row],[Année]])))</f>
        <v>9</v>
      </c>
      <c r="G14240" t="str">
        <f>Clef_répartition[[#This Row],[Code_Nom]]&amp;"_"&amp;Clef_répartition[[#This Row],[Nombre]]&amp;"_"&amp;Clef_répartition[[#This Row],[Année]]</f>
        <v>ERM_Association intercommunale pour l'épuration des eaux usées de la région morgienne_7_2023</v>
      </c>
      <c r="H14240" s="18">
        <v>5635</v>
      </c>
      <c r="I14240" s="68" t="s">
        <v>103</v>
      </c>
      <c r="J14240" s="18">
        <v>2023</v>
      </c>
      <c r="K14240" s="65">
        <v>0</v>
      </c>
    </row>
    <row r="14241" spans="1:11" x14ac:dyDescent="0.25">
      <c r="A14241" s="66"/>
      <c r="B14241" t="s">
        <v>640</v>
      </c>
      <c r="C14241" t="s">
        <v>641</v>
      </c>
      <c r="D14241" t="str">
        <f>Clef_répartition[[#This Row],[Code association]]&amp;"_"&amp;Clef_répartition[[#This Row],[Nom association]]</f>
        <v>ERM_Association intercommunale pour l'épuration des eaux usées de la région morgienne</v>
      </c>
      <c r="E14241">
        <f>COUNTIFS(D$2:D14241,Clef_répartition[[#This Row],[Code_Nom]],J$2:J14241,Clef_répartition[[#This Row],[Année]])</f>
        <v>8</v>
      </c>
      <c r="F14241">
        <f>IF(Clef_répartition[[#This Row],[Code_Nom]]=D14240,F14240-1,(COUNTIFS(Clef_répartition[Code_Nom],Clef_répartition[[#This Row],[Code_Nom]],Clef_répartition[Année],Clef_répartition[[#This Row],[Année]])))</f>
        <v>8</v>
      </c>
      <c r="G14241" t="str">
        <f>Clef_répartition[[#This Row],[Code_Nom]]&amp;"_"&amp;Clef_répartition[[#This Row],[Nombre]]&amp;"_"&amp;Clef_répartition[[#This Row],[Année]]</f>
        <v>ERM_Association intercommunale pour l'épuration des eaux usées de la région morgienne_8_2023</v>
      </c>
      <c r="H14241" s="18">
        <v>5656</v>
      </c>
      <c r="I14241" s="68" t="s">
        <v>135</v>
      </c>
      <c r="J14241" s="18">
        <v>2023</v>
      </c>
      <c r="K14241" s="65">
        <v>0</v>
      </c>
    </row>
    <row r="14242" spans="1:11" x14ac:dyDescent="0.25">
      <c r="A14242" s="66"/>
      <c r="B14242" t="s">
        <v>640</v>
      </c>
      <c r="C14242" t="s">
        <v>641</v>
      </c>
      <c r="D14242" t="str">
        <f>Clef_répartition[[#This Row],[Code association]]&amp;"_"&amp;Clef_répartition[[#This Row],[Nom association]]</f>
        <v>ERM_Association intercommunale pour l'épuration des eaux usées de la région morgienne</v>
      </c>
      <c r="E14242">
        <f>COUNTIFS(D$2:D14242,Clef_répartition[[#This Row],[Code_Nom]],J$2:J14242,Clef_répartition[[#This Row],[Année]])</f>
        <v>9</v>
      </c>
      <c r="F14242">
        <f>IF(Clef_répartition[[#This Row],[Code_Nom]]=D14241,F14241-1,(COUNTIFS(Clef_répartition[Code_Nom],Clef_répartition[[#This Row],[Code_Nom]],Clef_répartition[Année],Clef_répartition[[#This Row],[Année]])))</f>
        <v>7</v>
      </c>
      <c r="G14242" t="str">
        <f>Clef_répartition[[#This Row],[Code_Nom]]&amp;"_"&amp;Clef_répartition[[#This Row],[Nombre]]&amp;"_"&amp;Clef_répartition[[#This Row],[Année]]</f>
        <v>ERM_Association intercommunale pour l'épuration des eaux usées de la région morgienne_9_2023</v>
      </c>
      <c r="H14242" s="63">
        <v>5638</v>
      </c>
      <c r="I14242" s="67" t="s">
        <v>161</v>
      </c>
      <c r="J14242" s="63">
        <v>2023</v>
      </c>
      <c r="K14242" s="64">
        <v>0</v>
      </c>
    </row>
    <row r="14243" spans="1:11" x14ac:dyDescent="0.25">
      <c r="A14243" s="66"/>
      <c r="B14243" t="s">
        <v>640</v>
      </c>
      <c r="C14243" t="s">
        <v>641</v>
      </c>
      <c r="D14243" t="str">
        <f>Clef_répartition[[#This Row],[Code association]]&amp;"_"&amp;Clef_répartition[[#This Row],[Nom association]]</f>
        <v>ERM_Association intercommunale pour l'épuration des eaux usées de la région morgienne</v>
      </c>
      <c r="E14243">
        <f>COUNTIFS(D$2:D14243,Clef_répartition[[#This Row],[Code_Nom]],J$2:J14243,Clef_répartition[[#This Row],[Année]])</f>
        <v>10</v>
      </c>
      <c r="F14243">
        <f>IF(Clef_répartition[[#This Row],[Code_Nom]]=D14242,F14242-1,(COUNTIFS(Clef_répartition[Code_Nom],Clef_répartition[[#This Row],[Code_Nom]],Clef_répartition[Année],Clef_répartition[[#This Row],[Année]])))</f>
        <v>6</v>
      </c>
      <c r="G14243" t="str">
        <f>Clef_répartition[[#This Row],[Code_Nom]]&amp;"_"&amp;Clef_répartition[[#This Row],[Nombre]]&amp;"_"&amp;Clef_répartition[[#This Row],[Année]]</f>
        <v>ERM_Association intercommunale pour l'épuration des eaux usées de la région morgienne_10_2023</v>
      </c>
      <c r="H14243" s="18">
        <v>5642</v>
      </c>
      <c r="I14243" s="68" t="s">
        <v>190</v>
      </c>
      <c r="J14243" s="18">
        <v>2023</v>
      </c>
      <c r="K14243" s="65">
        <v>0</v>
      </c>
    </row>
    <row r="14244" spans="1:11" x14ac:dyDescent="0.25">
      <c r="A14244" s="66"/>
      <c r="B14244" t="s">
        <v>640</v>
      </c>
      <c r="C14244" t="s">
        <v>641</v>
      </c>
      <c r="D14244" t="str">
        <f>Clef_répartition[[#This Row],[Code association]]&amp;"_"&amp;Clef_répartition[[#This Row],[Nom association]]</f>
        <v>ERM_Association intercommunale pour l'épuration des eaux usées de la région morgienne</v>
      </c>
      <c r="E14244">
        <f>COUNTIFS(D$2:D14244,Clef_répartition[[#This Row],[Code_Nom]],J$2:J14244,Clef_répartition[[#This Row],[Année]])</f>
        <v>11</v>
      </c>
      <c r="F14244">
        <f>IF(Clef_répartition[[#This Row],[Code_Nom]]=D14243,F14243-1,(COUNTIFS(Clef_répartition[Code_Nom],Clef_répartition[[#This Row],[Code_Nom]],Clef_répartition[Année],Clef_répartition[[#This Row],[Année]])))</f>
        <v>5</v>
      </c>
      <c r="G14244" t="str">
        <f>Clef_répartition[[#This Row],[Code_Nom]]&amp;"_"&amp;Clef_répartition[[#This Row],[Nombre]]&amp;"_"&amp;Clef_répartition[[#This Row],[Année]]</f>
        <v>ERM_Association intercommunale pour l'épuration des eaux usées de la région morgienne_11_2023</v>
      </c>
      <c r="H14244" s="63">
        <v>5643</v>
      </c>
      <c r="I14244" s="67" t="s">
        <v>221</v>
      </c>
      <c r="J14244" s="63">
        <v>2023</v>
      </c>
      <c r="K14244" s="64">
        <v>0</v>
      </c>
    </row>
    <row r="14245" spans="1:11" x14ac:dyDescent="0.25">
      <c r="A14245" s="66"/>
      <c r="B14245" t="s">
        <v>640</v>
      </c>
      <c r="C14245" t="s">
        <v>641</v>
      </c>
      <c r="D14245" t="str">
        <f>Clef_répartition[[#This Row],[Code association]]&amp;"_"&amp;Clef_répartition[[#This Row],[Nom association]]</f>
        <v>ERM_Association intercommunale pour l'épuration des eaux usées de la région morgienne</v>
      </c>
      <c r="E14245">
        <f>COUNTIFS(D$2:D14245,Clef_répartition[[#This Row],[Code_Nom]],J$2:J14245,Clef_répartition[[#This Row],[Année]])</f>
        <v>12</v>
      </c>
      <c r="F14245">
        <f>IF(Clef_répartition[[#This Row],[Code_Nom]]=D14244,F14244-1,(COUNTIFS(Clef_répartition[Code_Nom],Clef_répartition[[#This Row],[Code_Nom]],Clef_répartition[Année],Clef_répartition[[#This Row],[Année]])))</f>
        <v>4</v>
      </c>
      <c r="G14245" t="str">
        <f>Clef_répartition[[#This Row],[Code_Nom]]&amp;"_"&amp;Clef_répartition[[#This Row],[Nombre]]&amp;"_"&amp;Clef_répartition[[#This Row],[Année]]</f>
        <v>ERM_Association intercommunale pour l'épuration des eaux usées de la région morgienne_12_2023</v>
      </c>
      <c r="H14245" s="18">
        <v>5649</v>
      </c>
      <c r="I14245" s="68" t="s">
        <v>264</v>
      </c>
      <c r="J14245" s="18">
        <v>2023</v>
      </c>
      <c r="K14245" s="65">
        <v>0</v>
      </c>
    </row>
    <row r="14246" spans="1:11" x14ac:dyDescent="0.25">
      <c r="A14246" s="66"/>
      <c r="B14246" t="s">
        <v>640</v>
      </c>
      <c r="C14246" t="s">
        <v>641</v>
      </c>
      <c r="D14246" t="str">
        <f>Clef_répartition[[#This Row],[Code association]]&amp;"_"&amp;Clef_répartition[[#This Row],[Nom association]]</f>
        <v>ERM_Association intercommunale pour l'épuration des eaux usées de la région morgienne</v>
      </c>
      <c r="E14246">
        <f>COUNTIFS(D$2:D14246,Clef_répartition[[#This Row],[Code_Nom]],J$2:J14246,Clef_répartition[[#This Row],[Année]])</f>
        <v>13</v>
      </c>
      <c r="F14246">
        <f>IF(Clef_répartition[[#This Row],[Code_Nom]]=D14245,F14245-1,(COUNTIFS(Clef_répartition[Code_Nom],Clef_répartition[[#This Row],[Code_Nom]],Clef_répartition[Année],Clef_répartition[[#This Row],[Année]])))</f>
        <v>3</v>
      </c>
      <c r="G14246" t="str">
        <f>Clef_répartition[[#This Row],[Code_Nom]]&amp;"_"&amp;Clef_répartition[[#This Row],[Nombre]]&amp;"_"&amp;Clef_répartition[[#This Row],[Année]]</f>
        <v>ERM_Association intercommunale pour l'épuration des eaux usées de la région morgienne_13_2023</v>
      </c>
      <c r="H14246" s="63">
        <v>5650</v>
      </c>
      <c r="I14246" s="67" t="s">
        <v>276</v>
      </c>
      <c r="J14246" s="63">
        <v>2023</v>
      </c>
      <c r="K14246" s="64">
        <v>0</v>
      </c>
    </row>
    <row r="14247" spans="1:11" x14ac:dyDescent="0.25">
      <c r="A14247" s="66"/>
      <c r="B14247" t="s">
        <v>640</v>
      </c>
      <c r="C14247" t="s">
        <v>641</v>
      </c>
      <c r="D14247" t="str">
        <f>Clef_répartition[[#This Row],[Code association]]&amp;"_"&amp;Clef_répartition[[#This Row],[Nom association]]</f>
        <v>ERM_Association intercommunale pour l'épuration des eaux usées de la région morgienne</v>
      </c>
      <c r="E14247">
        <f>COUNTIFS(D$2:D14247,Clef_répartition[[#This Row],[Code_Nom]],J$2:J14247,Clef_répartition[[#This Row],[Année]])</f>
        <v>14</v>
      </c>
      <c r="F14247">
        <f>IF(Clef_répartition[[#This Row],[Code_Nom]]=D14246,F14246-1,(COUNTIFS(Clef_répartition[Code_Nom],Clef_répartition[[#This Row],[Code_Nom]],Clef_répartition[Année],Clef_répartition[[#This Row],[Année]])))</f>
        <v>2</v>
      </c>
      <c r="G14247" t="str">
        <f>Clef_répartition[[#This Row],[Code_Nom]]&amp;"_"&amp;Clef_répartition[[#This Row],[Nombre]]&amp;"_"&amp;Clef_répartition[[#This Row],[Année]]</f>
        <v>ERM_Association intercommunale pour l'épuration des eaux usées de la région morgienne_14_2023</v>
      </c>
      <c r="H14247" s="18">
        <v>5653</v>
      </c>
      <c r="I14247" s="68" t="s">
        <v>291</v>
      </c>
      <c r="J14247" s="18">
        <v>2023</v>
      </c>
      <c r="K14247" s="65">
        <v>0</v>
      </c>
    </row>
    <row r="14248" spans="1:11" x14ac:dyDescent="0.25">
      <c r="A14248" s="66"/>
      <c r="B14248" t="s">
        <v>640</v>
      </c>
      <c r="C14248" t="s">
        <v>641</v>
      </c>
      <c r="D14248" t="str">
        <f>Clef_répartition[[#This Row],[Code association]]&amp;"_"&amp;Clef_répartition[[#This Row],[Nom association]]</f>
        <v>ERM_Association intercommunale pour l'épuration des eaux usées de la région morgienne</v>
      </c>
      <c r="E14248">
        <f>COUNTIFS(D$2:D14248,Clef_répartition[[#This Row],[Code_Nom]],J$2:J14248,Clef_répartition[[#This Row],[Année]])</f>
        <v>15</v>
      </c>
      <c r="F14248">
        <f>IF(Clef_répartition[[#This Row],[Code_Nom]]=D14247,F14247-1,(COUNTIFS(Clef_répartition[Code_Nom],Clef_répartition[[#This Row],[Code_Nom]],Clef_répartition[Année],Clef_répartition[[#This Row],[Année]])))</f>
        <v>1</v>
      </c>
      <c r="G14248" t="str">
        <f>Clef_répartition[[#This Row],[Code_Nom]]&amp;"_"&amp;Clef_répartition[[#This Row],[Nombre]]&amp;"_"&amp;Clef_répartition[[#This Row],[Année]]</f>
        <v>ERM_Association intercommunale pour l'épuration des eaux usées de la région morgienne_15_2023</v>
      </c>
      <c r="H14248" s="63">
        <v>5655</v>
      </c>
      <c r="I14248" s="67" t="s">
        <v>297</v>
      </c>
      <c r="J14248" s="63">
        <v>2023</v>
      </c>
      <c r="K14248" s="64">
        <v>0</v>
      </c>
    </row>
    <row r="14249" spans="1:11" x14ac:dyDescent="0.25">
      <c r="A14249" s="66"/>
      <c r="B14249" t="s">
        <v>699</v>
      </c>
      <c r="C14249" t="s">
        <v>700</v>
      </c>
      <c r="D1424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49">
        <f>COUNTIFS(D$2:D14249,Clef_répartition[[#This Row],[Code_Nom]],J$2:J14249,Clef_répartition[[#This Row],[Année]])</f>
        <v>1</v>
      </c>
      <c r="F14249">
        <f>IF(Clef_répartition[[#This Row],[Code_Nom]]=D14248,F14248-1,(COUNTIFS(Clef_répartition[Code_Nom],Clef_répartition[[#This Row],[Code_Nom]],Clef_répartition[Année],Clef_répartition[[#This Row],[Année]])))</f>
        <v>15</v>
      </c>
      <c r="G1424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d'Aigle_1_2023</v>
      </c>
      <c r="H14249" s="63">
        <v>5401</v>
      </c>
      <c r="I14249" s="67" t="s">
        <v>3</v>
      </c>
      <c r="J14249" s="63">
        <v>2023</v>
      </c>
      <c r="K14249" s="64">
        <v>0.2293</v>
      </c>
    </row>
    <row r="14250" spans="1:11" x14ac:dyDescent="0.25">
      <c r="A14250" s="66"/>
      <c r="B14250" t="s">
        <v>699</v>
      </c>
      <c r="C14250" t="s">
        <v>700</v>
      </c>
      <c r="D1425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0">
        <f>COUNTIFS(D$2:D14250,Clef_répartition[[#This Row],[Code_Nom]],J$2:J14250,Clef_répartition[[#This Row],[Année]])</f>
        <v>2</v>
      </c>
      <c r="F14250">
        <f>IF(Clef_répartition[[#This Row],[Code_Nom]]=D14249,F14249-1,(COUNTIFS(Clef_répartition[Code_Nom],Clef_répartition[[#This Row],[Code_Nom]],Clef_répartition[Année],Clef_répartition[[#This Row],[Année]])))</f>
        <v>14</v>
      </c>
      <c r="G1425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d'Aigle_2_2023</v>
      </c>
      <c r="H14250" s="18">
        <v>5402</v>
      </c>
      <c r="I14250" s="68" t="s">
        <v>22</v>
      </c>
      <c r="J14250" s="18">
        <v>2023</v>
      </c>
      <c r="K14250" s="65">
        <v>0.17080000000000001</v>
      </c>
    </row>
    <row r="14251" spans="1:11" x14ac:dyDescent="0.25">
      <c r="A14251" s="66"/>
      <c r="B14251" t="s">
        <v>699</v>
      </c>
      <c r="C14251" t="s">
        <v>700</v>
      </c>
      <c r="D1425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1">
        <f>COUNTIFS(D$2:D14251,Clef_répartition[[#This Row],[Code_Nom]],J$2:J14251,Clef_répartition[[#This Row],[Année]])</f>
        <v>3</v>
      </c>
      <c r="F14251">
        <f>IF(Clef_répartition[[#This Row],[Code_Nom]]=D14250,F14250-1,(COUNTIFS(Clef_répartition[Code_Nom],Clef_répartition[[#This Row],[Code_Nom]],Clef_répartition[Année],Clef_répartition[[#This Row],[Année]])))</f>
        <v>13</v>
      </c>
      <c r="G1425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d'Aigle_3_2023</v>
      </c>
      <c r="H14251" s="63">
        <v>5403</v>
      </c>
      <c r="I14251" s="67" t="s">
        <v>63</v>
      </c>
      <c r="J14251" s="63">
        <v>2023</v>
      </c>
      <c r="K14251" s="64">
        <v>1.0500000000000001E-2</v>
      </c>
    </row>
    <row r="14252" spans="1:11" x14ac:dyDescent="0.25">
      <c r="A14252" s="66"/>
      <c r="B14252" t="s">
        <v>699</v>
      </c>
      <c r="C14252" t="s">
        <v>700</v>
      </c>
      <c r="D1425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2">
        <f>COUNTIFS(D$2:D14252,Clef_répartition[[#This Row],[Code_Nom]],J$2:J14252,Clef_répartition[[#This Row],[Année]])</f>
        <v>4</v>
      </c>
      <c r="F14252">
        <f>IF(Clef_répartition[[#This Row],[Code_Nom]]=D14251,F14251-1,(COUNTIFS(Clef_répartition[Code_Nom],Clef_répartition[[#This Row],[Code_Nom]],Clef_répartition[Année],Clef_répartition[[#This Row],[Année]])))</f>
        <v>12</v>
      </c>
      <c r="G1425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d'Aigle_4_2023</v>
      </c>
      <c r="H14252" s="18">
        <v>5404</v>
      </c>
      <c r="I14252" s="68" t="s">
        <v>73</v>
      </c>
      <c r="J14252" s="18">
        <v>2023</v>
      </c>
      <c r="K14252" s="65">
        <v>9.2999999999999992E-3</v>
      </c>
    </row>
    <row r="14253" spans="1:11" x14ac:dyDescent="0.25">
      <c r="A14253" s="66"/>
      <c r="B14253" t="s">
        <v>699</v>
      </c>
      <c r="C14253" t="s">
        <v>700</v>
      </c>
      <c r="D1425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3">
        <f>COUNTIFS(D$2:D14253,Clef_répartition[[#This Row],[Code_Nom]],J$2:J14253,Clef_répartition[[#This Row],[Année]])</f>
        <v>5</v>
      </c>
      <c r="F14253">
        <f>IF(Clef_répartition[[#This Row],[Code_Nom]]=D14252,F14252-1,(COUNTIFS(Clef_répartition[Code_Nom],Clef_répartition[[#This Row],[Code_Nom]],Clef_répartition[Année],Clef_répartition[[#This Row],[Année]])))</f>
        <v>11</v>
      </c>
      <c r="G1425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d'Aigle_5_2023</v>
      </c>
      <c r="H14253" s="63">
        <v>5405</v>
      </c>
      <c r="I14253" s="67" t="s">
        <v>134</v>
      </c>
      <c r="J14253" s="63">
        <v>2023</v>
      </c>
      <c r="K14253" s="64">
        <v>2.93E-2</v>
      </c>
    </row>
    <row r="14254" spans="1:11" x14ac:dyDescent="0.25">
      <c r="A14254" s="66"/>
      <c r="B14254" t="s">
        <v>699</v>
      </c>
      <c r="C14254" t="s">
        <v>700</v>
      </c>
      <c r="D14254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4">
        <f>COUNTIFS(D$2:D14254,Clef_répartition[[#This Row],[Code_Nom]],J$2:J14254,Clef_répartition[[#This Row],[Année]])</f>
        <v>6</v>
      </c>
      <c r="F14254">
        <f>IF(Clef_répartition[[#This Row],[Code_Nom]]=D14253,F14253-1,(COUNTIFS(Clef_répartition[Code_Nom],Clef_répartition[[#This Row],[Code_Nom]],Clef_répartition[Année],Clef_répartition[[#This Row],[Année]])))</f>
        <v>10</v>
      </c>
      <c r="G14254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d'Aigle_6_2023</v>
      </c>
      <c r="H14254" s="18">
        <v>5406</v>
      </c>
      <c r="I14254" s="68" t="s">
        <v>152</v>
      </c>
      <c r="J14254" s="18">
        <v>2023</v>
      </c>
      <c r="K14254" s="65">
        <v>2.0500000000000001E-2</v>
      </c>
    </row>
    <row r="14255" spans="1:11" x14ac:dyDescent="0.25">
      <c r="A14255" s="66"/>
      <c r="B14255" t="s">
        <v>699</v>
      </c>
      <c r="C14255" t="s">
        <v>700</v>
      </c>
      <c r="D14255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5">
        <f>COUNTIFS(D$2:D14255,Clef_répartition[[#This Row],[Code_Nom]],J$2:J14255,Clef_répartition[[#This Row],[Année]])</f>
        <v>7</v>
      </c>
      <c r="F14255">
        <f>IF(Clef_répartition[[#This Row],[Code_Nom]]=D14254,F14254-1,(COUNTIFS(Clef_répartition[Code_Nom],Clef_répartition[[#This Row],[Code_Nom]],Clef_répartition[Année],Clef_répartition[[#This Row],[Année]])))</f>
        <v>9</v>
      </c>
      <c r="G14255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d'Aigle_7_2023</v>
      </c>
      <c r="H14255" s="63">
        <v>5407</v>
      </c>
      <c r="I14255" s="67" t="s">
        <v>159</v>
      </c>
      <c r="J14255" s="63">
        <v>2023</v>
      </c>
      <c r="K14255" s="64">
        <v>7.6999999999999999E-2</v>
      </c>
    </row>
    <row r="14256" spans="1:11" x14ac:dyDescent="0.25">
      <c r="A14256" s="66"/>
      <c r="B14256" t="s">
        <v>699</v>
      </c>
      <c r="C14256" t="s">
        <v>700</v>
      </c>
      <c r="D14256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6">
        <f>COUNTIFS(D$2:D14256,Clef_répartition[[#This Row],[Code_Nom]],J$2:J14256,Clef_répartition[[#This Row],[Année]])</f>
        <v>8</v>
      </c>
      <c r="F14256">
        <f>IF(Clef_répartition[[#This Row],[Code_Nom]]=D14255,F14255-1,(COUNTIFS(Clef_répartition[Code_Nom],Clef_répartition[[#This Row],[Code_Nom]],Clef_répartition[Année],Clef_répartition[[#This Row],[Année]])))</f>
        <v>8</v>
      </c>
      <c r="G14256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d'Aigle_8_2023</v>
      </c>
      <c r="H14256" s="18">
        <v>5408</v>
      </c>
      <c r="I14256" s="68" t="s">
        <v>195</v>
      </c>
      <c r="J14256" s="18">
        <v>2023</v>
      </c>
      <c r="K14256" s="65">
        <v>2.4799999999999999E-2</v>
      </c>
    </row>
    <row r="14257" spans="1:11" x14ac:dyDescent="0.25">
      <c r="A14257" s="66"/>
      <c r="B14257" t="s">
        <v>699</v>
      </c>
      <c r="C14257" t="s">
        <v>700</v>
      </c>
      <c r="D14257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7">
        <f>COUNTIFS(D$2:D14257,Clef_répartition[[#This Row],[Code_Nom]],J$2:J14257,Clef_répartition[[#This Row],[Année]])</f>
        <v>9</v>
      </c>
      <c r="F14257">
        <f>IF(Clef_répartition[[#This Row],[Code_Nom]]=D14256,F14256-1,(COUNTIFS(Clef_répartition[Code_Nom],Clef_répartition[[#This Row],[Code_Nom]],Clef_répartition[Année],Clef_répartition[[#This Row],[Année]])))</f>
        <v>7</v>
      </c>
      <c r="G14257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d'Aigle_9_2023</v>
      </c>
      <c r="H14257" s="63">
        <v>5409</v>
      </c>
      <c r="I14257" s="67" t="s">
        <v>198</v>
      </c>
      <c r="J14257" s="63">
        <v>2023</v>
      </c>
      <c r="K14257" s="64">
        <v>0.16739999999999999</v>
      </c>
    </row>
    <row r="14258" spans="1:11" x14ac:dyDescent="0.25">
      <c r="A14258" s="66"/>
      <c r="B14258" t="s">
        <v>699</v>
      </c>
      <c r="C14258" t="s">
        <v>700</v>
      </c>
      <c r="D14258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8">
        <f>COUNTIFS(D$2:D14258,Clef_répartition[[#This Row],[Code_Nom]],J$2:J14258,Clef_répartition[[#This Row],[Année]])</f>
        <v>10</v>
      </c>
      <c r="F14258">
        <f>IF(Clef_répartition[[#This Row],[Code_Nom]]=D14257,F14257-1,(COUNTIFS(Clef_répartition[Code_Nom],Clef_répartition[[#This Row],[Code_Nom]],Clef_répartition[Année],Clef_répartition[[#This Row],[Année]])))</f>
        <v>6</v>
      </c>
      <c r="G14258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d'Aigle_10_2023</v>
      </c>
      <c r="H14258" s="18">
        <v>5410</v>
      </c>
      <c r="I14258" s="68" t="s">
        <v>203</v>
      </c>
      <c r="J14258" s="18">
        <v>2023</v>
      </c>
      <c r="K14258" s="65">
        <v>2.46E-2</v>
      </c>
    </row>
    <row r="14259" spans="1:11" x14ac:dyDescent="0.25">
      <c r="A14259" s="66"/>
      <c r="B14259" t="s">
        <v>699</v>
      </c>
      <c r="C14259" t="s">
        <v>700</v>
      </c>
      <c r="D14259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59">
        <f>COUNTIFS(D$2:D14259,Clef_répartition[[#This Row],[Code_Nom]],J$2:J14259,Clef_répartition[[#This Row],[Année]])</f>
        <v>11</v>
      </c>
      <c r="F14259">
        <f>IF(Clef_répartition[[#This Row],[Code_Nom]]=D14258,F14258-1,(COUNTIFS(Clef_répartition[Code_Nom],Clef_répartition[[#This Row],[Code_Nom]],Clef_répartition[Année],Clef_répartition[[#This Row],[Année]])))</f>
        <v>5</v>
      </c>
      <c r="G14259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d'Aigle_11_2023</v>
      </c>
      <c r="H14259" s="63">
        <v>5411</v>
      </c>
      <c r="I14259" s="67" t="s">
        <v>204</v>
      </c>
      <c r="J14259" s="63">
        <v>2023</v>
      </c>
      <c r="K14259" s="64">
        <v>3.0700000000000002E-2</v>
      </c>
    </row>
    <row r="14260" spans="1:11" x14ac:dyDescent="0.25">
      <c r="A14260" s="66"/>
      <c r="B14260" t="s">
        <v>699</v>
      </c>
      <c r="C14260" t="s">
        <v>700</v>
      </c>
      <c r="D14260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60">
        <f>COUNTIFS(D$2:D14260,Clef_répartition[[#This Row],[Code_Nom]],J$2:J14260,Clef_répartition[[#This Row],[Année]])</f>
        <v>12</v>
      </c>
      <c r="F14260">
        <f>IF(Clef_répartition[[#This Row],[Code_Nom]]=D14259,F14259-1,(COUNTIFS(Clef_répartition[Code_Nom],Clef_répartition[[#This Row],[Code_Nom]],Clef_répartition[Année],Clef_répartition[[#This Row],[Année]])))</f>
        <v>4</v>
      </c>
      <c r="G14260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d'Aigle_12_2023</v>
      </c>
      <c r="H14260" s="18">
        <v>5412</v>
      </c>
      <c r="I14260" s="68" t="s">
        <v>229</v>
      </c>
      <c r="J14260" s="18">
        <v>2023</v>
      </c>
      <c r="K14260" s="65">
        <v>1.8700000000000001E-2</v>
      </c>
    </row>
    <row r="14261" spans="1:11" x14ac:dyDescent="0.25">
      <c r="A14261" s="66"/>
      <c r="B14261" t="s">
        <v>699</v>
      </c>
      <c r="C14261" t="s">
        <v>700</v>
      </c>
      <c r="D14261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61">
        <f>COUNTIFS(D$2:D14261,Clef_répartition[[#This Row],[Code_Nom]],J$2:J14261,Clef_répartition[[#This Row],[Année]])</f>
        <v>13</v>
      </c>
      <c r="F14261">
        <f>IF(Clef_répartition[[#This Row],[Code_Nom]]=D14260,F14260-1,(COUNTIFS(Clef_répartition[Code_Nom],Clef_répartition[[#This Row],[Code_Nom]],Clef_répartition[Année],Clef_répartition[[#This Row],[Année]])))</f>
        <v>3</v>
      </c>
      <c r="G14261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d'Aigle_13_2023</v>
      </c>
      <c r="H14261" s="63">
        <v>5413</v>
      </c>
      <c r="I14261" s="67" t="s">
        <v>231</v>
      </c>
      <c r="J14261" s="63">
        <v>2023</v>
      </c>
      <c r="K14261" s="64">
        <v>3.9699999999999999E-2</v>
      </c>
    </row>
    <row r="14262" spans="1:11" x14ac:dyDescent="0.25">
      <c r="A14262" s="66"/>
      <c r="B14262" t="s">
        <v>699</v>
      </c>
      <c r="C14262" t="s">
        <v>700</v>
      </c>
      <c r="D14262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62">
        <f>COUNTIFS(D$2:D14262,Clef_répartition[[#This Row],[Code_Nom]],J$2:J14262,Clef_répartition[[#This Row],[Année]])</f>
        <v>14</v>
      </c>
      <c r="F14262">
        <f>IF(Clef_répartition[[#This Row],[Code_Nom]]=D14261,F14261-1,(COUNTIFS(Clef_répartition[Code_Nom],Clef_répartition[[#This Row],[Code_Nom]],Clef_répartition[Année],Clef_répartition[[#This Row],[Année]])))</f>
        <v>2</v>
      </c>
      <c r="G14262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d'Aigle_14_2023</v>
      </c>
      <c r="H14262" s="18">
        <v>5414</v>
      </c>
      <c r="I14262" s="68" t="s">
        <v>286</v>
      </c>
      <c r="J14262" s="18">
        <v>2023</v>
      </c>
      <c r="K14262" s="65">
        <v>0.12540000000000001</v>
      </c>
    </row>
    <row r="14263" spans="1:11" x14ac:dyDescent="0.25">
      <c r="A14263" s="66"/>
      <c r="B14263" t="s">
        <v>699</v>
      </c>
      <c r="C14263" t="s">
        <v>700</v>
      </c>
      <c r="D14263" t="str">
        <f>Clef_répartition[[#This Row],[Code association]]&amp;"_"&amp;Clef_répartition[[#This Row],[Nom association]]</f>
        <v>ORPC Aigle_Association intercommunale de l'Organisation régionale de protection civile du district d'Aigle</v>
      </c>
      <c r="E14263">
        <f>COUNTIFS(D$2:D14263,Clef_répartition[[#This Row],[Code_Nom]],J$2:J14263,Clef_répartition[[#This Row],[Année]])</f>
        <v>15</v>
      </c>
      <c r="F14263">
        <f>IF(Clef_répartition[[#This Row],[Code_Nom]]=D14262,F14262-1,(COUNTIFS(Clef_répartition[Code_Nom],Clef_répartition[[#This Row],[Code_Nom]],Clef_répartition[Année],Clef_répartition[[#This Row],[Année]])))</f>
        <v>1</v>
      </c>
      <c r="G14263" t="str">
        <f>Clef_répartition[[#This Row],[Code_Nom]]&amp;"_"&amp;Clef_répartition[[#This Row],[Nombre]]&amp;"_"&amp;Clef_répartition[[#This Row],[Année]]</f>
        <v>ORPC Aigle_Association intercommunale de l'Organisation régionale de protection civile du district d'Aigle_15_2023</v>
      </c>
      <c r="H14263" s="63">
        <v>5415</v>
      </c>
      <c r="I14263" s="67" t="s">
        <v>300</v>
      </c>
      <c r="J14263" s="63">
        <v>2023</v>
      </c>
      <c r="K14263" s="64">
        <v>2.1999999999999999E-2</v>
      </c>
    </row>
    <row r="14264" spans="1:11" x14ac:dyDescent="0.25">
      <c r="A14264" s="66"/>
      <c r="B14264" t="s">
        <v>652</v>
      </c>
      <c r="C14264" t="s">
        <v>653</v>
      </c>
      <c r="D14264" t="str">
        <f>Clef_répartition[[#This Row],[Code association]]&amp;"_"&amp;Clef_répartition[[#This Row],[Nom association]]</f>
        <v>ORPC Broye-Vully_Organisation régionale de protection civile Broye-Vully</v>
      </c>
      <c r="E14264">
        <f>COUNTIFS(D$2:D14264,Clef_répartition[[#This Row],[Code_Nom]],J$2:J14264,Clef_répartition[[#This Row],[Année]])</f>
        <v>1</v>
      </c>
      <c r="F14264">
        <f>IF(Clef_répartition[[#This Row],[Code_Nom]]=D14263,F14263-1,(COUNTIFS(Clef_répartition[Code_Nom],Clef_répartition[[#This Row],[Code_Nom]],Clef_répartition[Année],Clef_répartition[[#This Row],[Année]])))</f>
        <v>31</v>
      </c>
      <c r="G14264" t="str">
        <f>Clef_répartition[[#This Row],[Code_Nom]]&amp;"_"&amp;Clef_répartition[[#This Row],[Nombre]]&amp;"_"&amp;Clef_répartition[[#This Row],[Année]]</f>
        <v>ORPC Broye-Vully_Organisation régionale de protection civile Broye-Vully_1_2023</v>
      </c>
      <c r="H14264" s="18">
        <v>5451</v>
      </c>
      <c r="I14264" s="68" t="s">
        <v>10</v>
      </c>
      <c r="J14264" s="18">
        <v>2023</v>
      </c>
      <c r="K14264" s="65">
        <v>0.1021</v>
      </c>
    </row>
    <row r="14265" spans="1:11" x14ac:dyDescent="0.25">
      <c r="A14265" s="66"/>
      <c r="B14265" t="s">
        <v>652</v>
      </c>
      <c r="C14265" t="s">
        <v>653</v>
      </c>
      <c r="D14265" t="str">
        <f>Clef_répartition[[#This Row],[Code association]]&amp;"_"&amp;Clef_répartition[[#This Row],[Nom association]]</f>
        <v>ORPC Broye-Vully_Organisation régionale de protection civile Broye-Vully</v>
      </c>
      <c r="E14265">
        <f>COUNTIFS(D$2:D14265,Clef_répartition[[#This Row],[Code_Nom]],J$2:J14265,Clef_répartition[[#This Row],[Année]])</f>
        <v>2</v>
      </c>
      <c r="F14265">
        <f>IF(Clef_répartition[[#This Row],[Code_Nom]]=D14264,F14264-1,(COUNTIFS(Clef_répartition[Code_Nom],Clef_répartition[[#This Row],[Code_Nom]],Clef_répartition[Année],Clef_répartition[[#This Row],[Année]])))</f>
        <v>30</v>
      </c>
      <c r="G14265" t="str">
        <f>Clef_répartition[[#This Row],[Code_Nom]]&amp;"_"&amp;Clef_répartition[[#This Row],[Nombre]]&amp;"_"&amp;Clef_répartition[[#This Row],[Année]]</f>
        <v>ORPC Broye-Vully_Organisation régionale de protection civile Broye-Vully_2_2023</v>
      </c>
      <c r="H14265" s="18">
        <v>5663</v>
      </c>
      <c r="I14265" s="68" t="s">
        <v>45</v>
      </c>
      <c r="J14265" s="18">
        <v>2023</v>
      </c>
      <c r="K14265" s="65">
        <v>5.3E-3</v>
      </c>
    </row>
    <row r="14266" spans="1:11" x14ac:dyDescent="0.25">
      <c r="A14266" s="66"/>
      <c r="B14266" t="s">
        <v>652</v>
      </c>
      <c r="C14266" t="s">
        <v>653</v>
      </c>
      <c r="D14266" t="str">
        <f>Clef_répartition[[#This Row],[Code association]]&amp;"_"&amp;Clef_répartition[[#This Row],[Nom association]]</f>
        <v>ORPC Broye-Vully_Organisation régionale de protection civile Broye-Vully</v>
      </c>
      <c r="E14266">
        <f>COUNTIFS(D$2:D14266,Clef_répartition[[#This Row],[Code_Nom]],J$2:J14266,Clef_répartition[[#This Row],[Année]])</f>
        <v>3</v>
      </c>
      <c r="F14266">
        <f>IF(Clef_répartition[[#This Row],[Code_Nom]]=D14265,F14265-1,(COUNTIFS(Clef_répartition[Code_Nom],Clef_répartition[[#This Row],[Code_Nom]],Clef_répartition[Année],Clef_répartition[[#This Row],[Année]])))</f>
        <v>29</v>
      </c>
      <c r="G14266" t="str">
        <f>Clef_répartition[[#This Row],[Code_Nom]]&amp;"_"&amp;Clef_répartition[[#This Row],[Nombre]]&amp;"_"&amp;Clef_répartition[[#This Row],[Année]]</f>
        <v>ORPC Broye-Vully_Organisation régionale de protection civile Broye-Vully_3_2023</v>
      </c>
      <c r="H14266" s="18">
        <v>5812</v>
      </c>
      <c r="I14266" s="68" t="s">
        <v>48</v>
      </c>
      <c r="J14266" s="18">
        <v>2023</v>
      </c>
      <c r="K14266" s="65">
        <v>3.7000000000000002E-3</v>
      </c>
    </row>
    <row r="14267" spans="1:11" x14ac:dyDescent="0.25">
      <c r="A14267" s="66"/>
      <c r="B14267" t="s">
        <v>652</v>
      </c>
      <c r="C14267" t="s">
        <v>653</v>
      </c>
      <c r="D14267" t="str">
        <f>Clef_répartition[[#This Row],[Code association]]&amp;"_"&amp;Clef_répartition[[#This Row],[Nom association]]</f>
        <v>ORPC Broye-Vully_Organisation régionale de protection civile Broye-Vully</v>
      </c>
      <c r="E14267">
        <f>COUNTIFS(D$2:D14267,Clef_répartition[[#This Row],[Code_Nom]],J$2:J14267,Clef_répartition[[#This Row],[Année]])</f>
        <v>4</v>
      </c>
      <c r="F14267">
        <f>IF(Clef_répartition[[#This Row],[Code_Nom]]=D14266,F14266-1,(COUNTIFS(Clef_répartition[Code_Nom],Clef_répartition[[#This Row],[Code_Nom]],Clef_répartition[Année],Clef_répartition[[#This Row],[Année]])))</f>
        <v>28</v>
      </c>
      <c r="G14267" t="str">
        <f>Clef_répartition[[#This Row],[Code_Nom]]&amp;"_"&amp;Clef_répartition[[#This Row],[Nombre]]&amp;"_"&amp;Clef_répartition[[#This Row],[Année]]</f>
        <v>ORPC Broye-Vully_Organisation régionale de protection civile Broye-Vully_4_2023</v>
      </c>
      <c r="H14267" s="63">
        <v>5665</v>
      </c>
      <c r="I14267" s="67" t="s">
        <v>57</v>
      </c>
      <c r="J14267" s="63">
        <v>2023</v>
      </c>
      <c r="K14267" s="64">
        <v>4.7000000000000002E-3</v>
      </c>
    </row>
    <row r="14268" spans="1:11" x14ac:dyDescent="0.25">
      <c r="A14268" s="66"/>
      <c r="B14268" t="s">
        <v>652</v>
      </c>
      <c r="C14268" t="s">
        <v>653</v>
      </c>
      <c r="D14268" t="str">
        <f>Clef_répartition[[#This Row],[Code association]]&amp;"_"&amp;Clef_répartition[[#This Row],[Nom association]]</f>
        <v>ORPC Broye-Vully_Organisation régionale de protection civile Broye-Vully</v>
      </c>
      <c r="E14268">
        <f>COUNTIFS(D$2:D14268,Clef_répartition[[#This Row],[Code_Nom]],J$2:J14268,Clef_répartition[[#This Row],[Année]])</f>
        <v>5</v>
      </c>
      <c r="F14268">
        <f>IF(Clef_répartition[[#This Row],[Code_Nom]]=D14267,F14267-1,(COUNTIFS(Clef_répartition[Code_Nom],Clef_répartition[[#This Row],[Code_Nom]],Clef_répartition[Année],Clef_répartition[[#This Row],[Année]])))</f>
        <v>27</v>
      </c>
      <c r="G14268" t="str">
        <f>Clef_répartition[[#This Row],[Code_Nom]]&amp;"_"&amp;Clef_répartition[[#This Row],[Nombre]]&amp;"_"&amp;Clef_répartition[[#This Row],[Année]]</f>
        <v>ORPC Broye-Vully_Organisation régionale de protection civile Broye-Vully_5_2023</v>
      </c>
      <c r="H14268" s="63">
        <v>5813</v>
      </c>
      <c r="I14268" s="67" t="s">
        <v>65</v>
      </c>
      <c r="J14268" s="63">
        <v>2023</v>
      </c>
      <c r="K14268" s="64">
        <v>1.1299999999999999E-2</v>
      </c>
    </row>
    <row r="14269" spans="1:11" x14ac:dyDescent="0.25">
      <c r="A14269" s="66"/>
      <c r="B14269" t="s">
        <v>652</v>
      </c>
      <c r="C14269" t="s">
        <v>653</v>
      </c>
      <c r="D14269" t="str">
        <f>Clef_répartition[[#This Row],[Code association]]&amp;"_"&amp;Clef_répartition[[#This Row],[Nom association]]</f>
        <v>ORPC Broye-Vully_Organisation régionale de protection civile Broye-Vully</v>
      </c>
      <c r="E14269">
        <f>COUNTIFS(D$2:D14269,Clef_répartition[[#This Row],[Code_Nom]],J$2:J14269,Clef_répartition[[#This Row],[Année]])</f>
        <v>6</v>
      </c>
      <c r="F14269">
        <f>IF(Clef_répartition[[#This Row],[Code_Nom]]=D14268,F14268-1,(COUNTIFS(Clef_répartition[Code_Nom],Clef_répartition[[#This Row],[Code_Nom]],Clef_répartition[Année],Clef_répartition[[#This Row],[Année]])))</f>
        <v>26</v>
      </c>
      <c r="G14269" t="str">
        <f>Clef_répartition[[#This Row],[Code_Nom]]&amp;"_"&amp;Clef_répartition[[#This Row],[Nombre]]&amp;"_"&amp;Clef_répartition[[#This Row],[Année]]</f>
        <v>ORPC Broye-Vully_Organisation régionale de protection civile Broye-Vully_6_2023</v>
      </c>
      <c r="H14269" s="63">
        <v>5785</v>
      </c>
      <c r="I14269" s="67" t="s">
        <v>74</v>
      </c>
      <c r="J14269" s="63">
        <v>2023</v>
      </c>
      <c r="K14269" s="64">
        <v>1.0500000000000001E-2</v>
      </c>
    </row>
    <row r="14270" spans="1:11" x14ac:dyDescent="0.25">
      <c r="A14270" s="66"/>
      <c r="B14270" t="s">
        <v>652</v>
      </c>
      <c r="C14270" t="s">
        <v>653</v>
      </c>
      <c r="D14270" t="str">
        <f>Clef_répartition[[#This Row],[Code association]]&amp;"_"&amp;Clef_répartition[[#This Row],[Nom association]]</f>
        <v>ORPC Broye-Vully_Organisation régionale de protection civile Broye-Vully</v>
      </c>
      <c r="E14270">
        <f>COUNTIFS(D$2:D14270,Clef_répartition[[#This Row],[Code_Nom]],J$2:J14270,Clef_répartition[[#This Row],[Année]])</f>
        <v>7</v>
      </c>
      <c r="F14270">
        <f>IF(Clef_répartition[[#This Row],[Code_Nom]]=D14269,F14269-1,(COUNTIFS(Clef_répartition[Code_Nom],Clef_répartition[[#This Row],[Code_Nom]],Clef_répartition[Année],Clef_répartition[[#This Row],[Année]])))</f>
        <v>25</v>
      </c>
      <c r="G14270" t="str">
        <f>Clef_répartition[[#This Row],[Code_Nom]]&amp;"_"&amp;Clef_répartition[[#This Row],[Nombre]]&amp;"_"&amp;Clef_répartition[[#This Row],[Année]]</f>
        <v>ORPC Broye-Vully_Organisation régionale de protection civile Broye-Vully_7_2023</v>
      </c>
      <c r="H14270" s="18">
        <v>5816</v>
      </c>
      <c r="I14270" s="68" t="s">
        <v>76</v>
      </c>
      <c r="J14270" s="18">
        <v>2023</v>
      </c>
      <c r="K14270" s="65">
        <v>6.2E-2</v>
      </c>
    </row>
    <row r="14271" spans="1:11" x14ac:dyDescent="0.25">
      <c r="A14271" s="66"/>
      <c r="B14271" t="s">
        <v>652</v>
      </c>
      <c r="C14271" t="s">
        <v>653</v>
      </c>
      <c r="D14271" t="str">
        <f>Clef_répartition[[#This Row],[Code association]]&amp;"_"&amp;Clef_répartition[[#This Row],[Nom association]]</f>
        <v>ORPC Broye-Vully_Organisation régionale de protection civile Broye-Vully</v>
      </c>
      <c r="E14271">
        <f>COUNTIFS(D$2:D14271,Clef_répartition[[#This Row],[Code_Nom]],J$2:J14271,Clef_répartition[[#This Row],[Année]])</f>
        <v>8</v>
      </c>
      <c r="F14271">
        <f>IF(Clef_répartition[[#This Row],[Code_Nom]]=D14270,F14270-1,(COUNTIFS(Clef_répartition[Code_Nom],Clef_répartition[[#This Row],[Code_Nom]],Clef_répartition[Année],Clef_répartition[[#This Row],[Année]])))</f>
        <v>24</v>
      </c>
      <c r="G14271" t="str">
        <f>Clef_répartition[[#This Row],[Code_Nom]]&amp;"_"&amp;Clef_répartition[[#This Row],[Nombre]]&amp;"_"&amp;Clef_répartition[[#This Row],[Année]]</f>
        <v>ORPC Broye-Vully_Organisation régionale de protection civile Broye-Vully_8_2023</v>
      </c>
      <c r="H14271" s="63">
        <v>5456</v>
      </c>
      <c r="I14271" s="67" t="s">
        <v>87</v>
      </c>
      <c r="J14271" s="63">
        <v>2023</v>
      </c>
      <c r="K14271" s="64">
        <v>4.0800000000000003E-2</v>
      </c>
    </row>
    <row r="14272" spans="1:11" x14ac:dyDescent="0.25">
      <c r="A14272" s="66"/>
      <c r="B14272" t="s">
        <v>652</v>
      </c>
      <c r="C14272" t="s">
        <v>653</v>
      </c>
      <c r="D14272" t="str">
        <f>Clef_répartition[[#This Row],[Code association]]&amp;"_"&amp;Clef_répartition[[#This Row],[Nom association]]</f>
        <v>ORPC Broye-Vully_Organisation régionale de protection civile Broye-Vully</v>
      </c>
      <c r="E14272">
        <f>COUNTIFS(D$2:D14272,Clef_répartition[[#This Row],[Code_Nom]],J$2:J14272,Clef_répartition[[#This Row],[Année]])</f>
        <v>9</v>
      </c>
      <c r="F14272">
        <f>IF(Clef_répartition[[#This Row],[Code_Nom]]=D14271,F14271-1,(COUNTIFS(Clef_répartition[Code_Nom],Clef_répartition[[#This Row],[Code_Nom]],Clef_répartition[Année],Clef_répartition[[#This Row],[Année]])))</f>
        <v>23</v>
      </c>
      <c r="G14272" t="str">
        <f>Clef_répartition[[#This Row],[Code_Nom]]&amp;"_"&amp;Clef_répartition[[#This Row],[Nombre]]&amp;"_"&amp;Clef_répartition[[#This Row],[Année]]</f>
        <v>ORPC Broye-Vully_Organisation régionale de protection civile Broye-Vully_9_2023</v>
      </c>
      <c r="H14272" s="18">
        <v>5669</v>
      </c>
      <c r="I14272" s="68" t="s">
        <v>89</v>
      </c>
      <c r="J14272" s="18">
        <v>2023</v>
      </c>
      <c r="K14272" s="65">
        <v>6.4000000000000003E-3</v>
      </c>
    </row>
    <row r="14273" spans="1:11" x14ac:dyDescent="0.25">
      <c r="A14273" s="66"/>
      <c r="B14273" t="s">
        <v>652</v>
      </c>
      <c r="C14273" t="s">
        <v>653</v>
      </c>
      <c r="D14273" t="str">
        <f>Clef_répartition[[#This Row],[Code association]]&amp;"_"&amp;Clef_répartition[[#This Row],[Nom association]]</f>
        <v>ORPC Broye-Vully_Organisation régionale de protection civile Broye-Vully</v>
      </c>
      <c r="E14273">
        <f>COUNTIFS(D$2:D14273,Clef_répartition[[#This Row],[Code_Nom]],J$2:J14273,Clef_répartition[[#This Row],[Année]])</f>
        <v>10</v>
      </c>
      <c r="F14273">
        <f>IF(Clef_répartition[[#This Row],[Code_Nom]]=D14272,F14272-1,(COUNTIFS(Clef_répartition[Code_Nom],Clef_répartition[[#This Row],[Code_Nom]],Clef_répartition[Année],Clef_répartition[[#This Row],[Année]])))</f>
        <v>22</v>
      </c>
      <c r="G14273" t="str">
        <f>Clef_répartition[[#This Row],[Code_Nom]]&amp;"_"&amp;Clef_répartition[[#This Row],[Nombre]]&amp;"_"&amp;Clef_répartition[[#This Row],[Année]]</f>
        <v>ORPC Broye-Vully_Organisation régionale de protection civile Broye-Vully_10_2023</v>
      </c>
      <c r="H14273" s="63">
        <v>5671</v>
      </c>
      <c r="I14273" s="67" t="s">
        <v>95</v>
      </c>
      <c r="J14273" s="63">
        <v>2023</v>
      </c>
      <c r="K14273" s="64">
        <v>5.4000000000000003E-3</v>
      </c>
    </row>
    <row r="14274" spans="1:11" x14ac:dyDescent="0.25">
      <c r="A14274" s="66"/>
      <c r="B14274" t="s">
        <v>652</v>
      </c>
      <c r="C14274" t="s">
        <v>653</v>
      </c>
      <c r="D14274" t="str">
        <f>Clef_répartition[[#This Row],[Code association]]&amp;"_"&amp;Clef_répartition[[#This Row],[Nom association]]</f>
        <v>ORPC Broye-Vully_Organisation régionale de protection civile Broye-Vully</v>
      </c>
      <c r="E14274">
        <f>COUNTIFS(D$2:D14274,Clef_répartition[[#This Row],[Code_Nom]],J$2:J14274,Clef_répartition[[#This Row],[Année]])</f>
        <v>11</v>
      </c>
      <c r="F14274">
        <f>IF(Clef_répartition[[#This Row],[Code_Nom]]=D14273,F14273-1,(COUNTIFS(Clef_répartition[Code_Nom],Clef_répartition[[#This Row],[Code_Nom]],Clef_répartition[Année],Clef_répartition[[#This Row],[Année]])))</f>
        <v>21</v>
      </c>
      <c r="G14274" t="str">
        <f>Clef_répartition[[#This Row],[Code_Nom]]&amp;"_"&amp;Clef_répartition[[#This Row],[Nombre]]&amp;"_"&amp;Clef_répartition[[#This Row],[Année]]</f>
        <v>ORPC Broye-Vully_Organisation régionale de protection civile Broye-Vully_11_2023</v>
      </c>
      <c r="H14274" s="18">
        <v>5458</v>
      </c>
      <c r="I14274" s="68" t="s">
        <v>111</v>
      </c>
      <c r="J14274" s="18">
        <v>2023</v>
      </c>
      <c r="K14274" s="65">
        <v>1.9699999999999999E-2</v>
      </c>
    </row>
    <row r="14275" spans="1:11" x14ac:dyDescent="0.25">
      <c r="A14275" s="66"/>
      <c r="B14275" t="s">
        <v>652</v>
      </c>
      <c r="C14275" t="s">
        <v>653</v>
      </c>
      <c r="D14275" t="str">
        <f>Clef_répartition[[#This Row],[Code association]]&amp;"_"&amp;Clef_répartition[[#This Row],[Nom association]]</f>
        <v>ORPC Broye-Vully_Organisation régionale de protection civile Broye-Vully</v>
      </c>
      <c r="E14275">
        <f>COUNTIFS(D$2:D14275,Clef_répartition[[#This Row],[Code_Nom]],J$2:J14275,Clef_répartition[[#This Row],[Année]])</f>
        <v>12</v>
      </c>
      <c r="F14275">
        <f>IF(Clef_répartition[[#This Row],[Code_Nom]]=D14274,F14274-1,(COUNTIFS(Clef_répartition[Code_Nom],Clef_répartition[[#This Row],[Code_Nom]],Clef_répartition[Année],Clef_répartition[[#This Row],[Année]])))</f>
        <v>20</v>
      </c>
      <c r="G14275" t="str">
        <f>Clef_répartition[[#This Row],[Code_Nom]]&amp;"_"&amp;Clef_répartition[[#This Row],[Nombre]]&amp;"_"&amp;Clef_répartition[[#This Row],[Année]]</f>
        <v>ORPC Broye-Vully_Organisation régionale de protection civile Broye-Vully_12_2023</v>
      </c>
      <c r="H14275" s="63">
        <v>5817</v>
      </c>
      <c r="I14275" s="67" t="s">
        <v>130</v>
      </c>
      <c r="J14275" s="63">
        <v>2023</v>
      </c>
      <c r="K14275" s="64">
        <v>2.18E-2</v>
      </c>
    </row>
    <row r="14276" spans="1:11" x14ac:dyDescent="0.25">
      <c r="A14276" s="66"/>
      <c r="B14276" t="s">
        <v>652</v>
      </c>
      <c r="C14276" t="s">
        <v>653</v>
      </c>
      <c r="D14276" t="str">
        <f>Clef_répartition[[#This Row],[Code association]]&amp;"_"&amp;Clef_répartition[[#This Row],[Nom association]]</f>
        <v>ORPC Broye-Vully_Organisation régionale de protection civile Broye-Vully</v>
      </c>
      <c r="E14276">
        <f>COUNTIFS(D$2:D14276,Clef_répartition[[#This Row],[Code_Nom]],J$2:J14276,Clef_répartition[[#This Row],[Année]])</f>
        <v>13</v>
      </c>
      <c r="F14276">
        <f>IF(Clef_répartition[[#This Row],[Code_Nom]]=D14275,F14275-1,(COUNTIFS(Clef_répartition[Code_Nom],Clef_répartition[[#This Row],[Code_Nom]],Clef_répartition[Année],Clef_répartition[[#This Row],[Année]])))</f>
        <v>19</v>
      </c>
      <c r="G14276" t="str">
        <f>Clef_répartition[[#This Row],[Code_Nom]]&amp;"_"&amp;Clef_répartition[[#This Row],[Nombre]]&amp;"_"&amp;Clef_répartition[[#This Row],[Année]]</f>
        <v>ORPC Broye-Vully_Organisation régionale de protection civile Broye-Vully_13_2023</v>
      </c>
      <c r="H14276" s="18">
        <v>5819</v>
      </c>
      <c r="I14276" s="68" t="s">
        <v>136</v>
      </c>
      <c r="J14276" s="18">
        <v>2023</v>
      </c>
      <c r="K14276" s="65">
        <v>8.9999999999999993E-3</v>
      </c>
    </row>
    <row r="14277" spans="1:11" x14ac:dyDescent="0.25">
      <c r="A14277" s="66"/>
      <c r="B14277" t="s">
        <v>652</v>
      </c>
      <c r="C14277" t="s">
        <v>653</v>
      </c>
      <c r="D14277" t="str">
        <f>Clef_répartition[[#This Row],[Code association]]&amp;"_"&amp;Clef_répartition[[#This Row],[Nom association]]</f>
        <v>ORPC Broye-Vully_Organisation régionale de protection civile Broye-Vully</v>
      </c>
      <c r="E14277">
        <f>COUNTIFS(D$2:D14277,Clef_répartition[[#This Row],[Code_Nom]],J$2:J14277,Clef_répartition[[#This Row],[Année]])</f>
        <v>14</v>
      </c>
      <c r="F14277">
        <f>IF(Clef_répartition[[#This Row],[Code_Nom]]=D14276,F14276-1,(COUNTIFS(Clef_répartition[Code_Nom],Clef_répartition[[#This Row],[Code_Nom]],Clef_répartition[Année],Clef_répartition[[#This Row],[Année]])))</f>
        <v>18</v>
      </c>
      <c r="G14277" t="str">
        <f>Clef_répartition[[#This Row],[Code_Nom]]&amp;"_"&amp;Clef_répartition[[#This Row],[Nombre]]&amp;"_"&amp;Clef_répartition[[#This Row],[Année]]</f>
        <v>ORPC Broye-Vully_Organisation régionale de protection civile Broye-Vully_14_2023</v>
      </c>
      <c r="H14277" s="18">
        <v>5673</v>
      </c>
      <c r="I14277" s="68" t="s">
        <v>137</v>
      </c>
      <c r="J14277" s="18">
        <v>2023</v>
      </c>
      <c r="K14277" s="65">
        <v>8.0999999999999996E-3</v>
      </c>
    </row>
    <row r="14278" spans="1:11" x14ac:dyDescent="0.25">
      <c r="A14278" s="66"/>
      <c r="B14278" t="s">
        <v>652</v>
      </c>
      <c r="C14278" t="s">
        <v>653</v>
      </c>
      <c r="D14278" t="str">
        <f>Clef_répartition[[#This Row],[Code association]]&amp;"_"&amp;Clef_répartition[[#This Row],[Nom association]]</f>
        <v>ORPC Broye-Vully_Organisation régionale de protection civile Broye-Vully</v>
      </c>
      <c r="E14278">
        <f>COUNTIFS(D$2:D14278,Clef_répartition[[#This Row],[Code_Nom]],J$2:J14278,Clef_répartition[[#This Row],[Année]])</f>
        <v>15</v>
      </c>
      <c r="F14278">
        <f>IF(Clef_répartition[[#This Row],[Code_Nom]]=D14277,F14277-1,(COUNTIFS(Clef_répartition[Code_Nom],Clef_répartition[[#This Row],[Code_Nom]],Clef_répartition[Année],Clef_répartition[[#This Row],[Année]])))</f>
        <v>17</v>
      </c>
      <c r="G14278" t="str">
        <f>Clef_répartition[[#This Row],[Code_Nom]]&amp;"_"&amp;Clef_répartition[[#This Row],[Nombre]]&amp;"_"&amp;Clef_répartition[[#This Row],[Année]]</f>
        <v>ORPC Broye-Vully_Organisation régionale de protection civile Broye-Vully_15_2023</v>
      </c>
      <c r="H14278" s="63">
        <v>5674</v>
      </c>
      <c r="I14278" s="67" t="s">
        <v>163</v>
      </c>
      <c r="J14278" s="63">
        <v>2023</v>
      </c>
      <c r="K14278" s="64">
        <v>3.0999999999999999E-3</v>
      </c>
    </row>
    <row r="14279" spans="1:11" x14ac:dyDescent="0.25">
      <c r="A14279" s="66"/>
      <c r="B14279" t="s">
        <v>652</v>
      </c>
      <c r="C14279" t="s">
        <v>653</v>
      </c>
      <c r="D14279" t="str">
        <f>Clef_répartition[[#This Row],[Code association]]&amp;"_"&amp;Clef_répartition[[#This Row],[Nom association]]</f>
        <v>ORPC Broye-Vully_Organisation régionale de protection civile Broye-Vully</v>
      </c>
      <c r="E14279">
        <f>COUNTIFS(D$2:D14279,Clef_répartition[[#This Row],[Code_Nom]],J$2:J14279,Clef_répartition[[#This Row],[Année]])</f>
        <v>16</v>
      </c>
      <c r="F14279">
        <f>IF(Clef_répartition[[#This Row],[Code_Nom]]=D14278,F14278-1,(COUNTIFS(Clef_répartition[Code_Nom],Clef_répartition[[#This Row],[Code_Nom]],Clef_répartition[Année],Clef_répartition[[#This Row],[Année]])))</f>
        <v>16</v>
      </c>
      <c r="G14279" t="str">
        <f>Clef_répartition[[#This Row],[Code_Nom]]&amp;"_"&amp;Clef_répartition[[#This Row],[Nombre]]&amp;"_"&amp;Clef_répartition[[#This Row],[Année]]</f>
        <v>ORPC Broye-Vully_Organisation régionale de protection civile Broye-Vully_16_2023</v>
      </c>
      <c r="H14279" s="18">
        <v>5675</v>
      </c>
      <c r="I14279" s="68" t="s">
        <v>164</v>
      </c>
      <c r="J14279" s="18">
        <v>2023</v>
      </c>
      <c r="K14279" s="65">
        <v>9.6299999999999997E-2</v>
      </c>
    </row>
    <row r="14280" spans="1:11" x14ac:dyDescent="0.25">
      <c r="A14280" s="66"/>
      <c r="B14280" t="s">
        <v>652</v>
      </c>
      <c r="C14280" t="s">
        <v>653</v>
      </c>
      <c r="D14280" t="str">
        <f>Clef_répartition[[#This Row],[Code association]]&amp;"_"&amp;Clef_répartition[[#This Row],[Nom association]]</f>
        <v>ORPC Broye-Vully_Organisation régionale de protection civile Broye-Vully</v>
      </c>
      <c r="E14280">
        <f>COUNTIFS(D$2:D14280,Clef_répartition[[#This Row],[Code_Nom]],J$2:J14280,Clef_répartition[[#This Row],[Année]])</f>
        <v>17</v>
      </c>
      <c r="F14280">
        <f>IF(Clef_répartition[[#This Row],[Code_Nom]]=D14279,F14279-1,(COUNTIFS(Clef_répartition[Code_Nom],Clef_répartition[[#This Row],[Code_Nom]],Clef_répartition[Année],Clef_répartition[[#This Row],[Année]])))</f>
        <v>15</v>
      </c>
      <c r="G14280" t="str">
        <f>Clef_répartition[[#This Row],[Code_Nom]]&amp;"_"&amp;Clef_répartition[[#This Row],[Nombre]]&amp;"_"&amp;Clef_répartition[[#This Row],[Année]]</f>
        <v>ORPC Broye-Vully_Organisation régionale de protection civile Broye-Vully_17_2023</v>
      </c>
      <c r="H14280" s="63">
        <v>5821</v>
      </c>
      <c r="I14280" s="67" t="s">
        <v>177</v>
      </c>
      <c r="J14280" s="63">
        <v>2023</v>
      </c>
      <c r="K14280" s="64">
        <v>8.3999999999999995E-3</v>
      </c>
    </row>
    <row r="14281" spans="1:11" x14ac:dyDescent="0.25">
      <c r="A14281" s="66"/>
      <c r="B14281" t="s">
        <v>652</v>
      </c>
      <c r="C14281" t="s">
        <v>653</v>
      </c>
      <c r="D14281" t="str">
        <f>Clef_répartition[[#This Row],[Code association]]&amp;"_"&amp;Clef_répartition[[#This Row],[Nom association]]</f>
        <v>ORPC Broye-Vully_Organisation régionale de protection civile Broye-Vully</v>
      </c>
      <c r="E14281">
        <f>COUNTIFS(D$2:D14281,Clef_répartition[[#This Row],[Code_Nom]],J$2:J14281,Clef_répartition[[#This Row],[Année]])</f>
        <v>18</v>
      </c>
      <c r="F14281">
        <f>IF(Clef_répartition[[#This Row],[Code_Nom]]=D14280,F14280-1,(COUNTIFS(Clef_répartition[Code_Nom],Clef_répartition[[#This Row],[Code_Nom]],Clef_répartition[Année],Clef_répartition[[#This Row],[Année]])))</f>
        <v>14</v>
      </c>
      <c r="G14281" t="str">
        <f>Clef_répartition[[#This Row],[Code_Nom]]&amp;"_"&amp;Clef_répartition[[#This Row],[Nombre]]&amp;"_"&amp;Clef_répartition[[#This Row],[Année]]</f>
        <v>ORPC Broye-Vully_Organisation régionale de protection civile Broye-Vully_18_2023</v>
      </c>
      <c r="H14281" s="63">
        <v>5678</v>
      </c>
      <c r="I14281" s="67" t="s">
        <v>192</v>
      </c>
      <c r="J14281" s="63">
        <v>2023</v>
      </c>
      <c r="K14281" s="64">
        <v>0.13350000000000001</v>
      </c>
    </row>
    <row r="14282" spans="1:11" x14ac:dyDescent="0.25">
      <c r="A14282" s="66"/>
      <c r="B14282" t="s">
        <v>652</v>
      </c>
      <c r="C14282" t="s">
        <v>653</v>
      </c>
      <c r="D14282" t="str">
        <f>Clef_répartition[[#This Row],[Code association]]&amp;"_"&amp;Clef_répartition[[#This Row],[Nom association]]</f>
        <v>ORPC Broye-Vully_Organisation régionale de protection civile Broye-Vully</v>
      </c>
      <c r="E14282">
        <f>COUNTIFS(D$2:D14282,Clef_répartition[[#This Row],[Code_Nom]],J$2:J14282,Clef_répartition[[#This Row],[Année]])</f>
        <v>19</v>
      </c>
      <c r="F14282">
        <f>IF(Clef_répartition[[#This Row],[Code_Nom]]=D14281,F14281-1,(COUNTIFS(Clef_répartition[Code_Nom],Clef_répartition[[#This Row],[Code_Nom]],Clef_répartition[Année],Clef_répartition[[#This Row],[Année]])))</f>
        <v>13</v>
      </c>
      <c r="G14282" t="str">
        <f>Clef_répartition[[#This Row],[Code_Nom]]&amp;"_"&amp;Clef_répartition[[#This Row],[Nombre]]&amp;"_"&amp;Clef_répartition[[#This Row],[Année]]</f>
        <v>ORPC Broye-Vully_Organisation régionale de protection civile Broye-Vully_19_2023</v>
      </c>
      <c r="H14282" s="18">
        <v>5822</v>
      </c>
      <c r="I14282" s="68" t="s">
        <v>211</v>
      </c>
      <c r="J14282" s="18">
        <v>2023</v>
      </c>
      <c r="K14282" s="65">
        <v>0.2258</v>
      </c>
    </row>
    <row r="14283" spans="1:11" x14ac:dyDescent="0.25">
      <c r="A14283" s="66"/>
      <c r="B14283" t="s">
        <v>652</v>
      </c>
      <c r="C14283" t="s">
        <v>653</v>
      </c>
      <c r="D14283" t="str">
        <f>Clef_répartition[[#This Row],[Code association]]&amp;"_"&amp;Clef_répartition[[#This Row],[Nom association]]</f>
        <v>ORPC Broye-Vully_Organisation régionale de protection civile Broye-Vully</v>
      </c>
      <c r="E14283">
        <f>COUNTIFS(D$2:D14283,Clef_répartition[[#This Row],[Code_Nom]],J$2:J14283,Clef_répartition[[#This Row],[Année]])</f>
        <v>20</v>
      </c>
      <c r="F14283">
        <f>IF(Clef_répartition[[#This Row],[Code_Nom]]=D14282,F14282-1,(COUNTIFS(Clef_répartition[Code_Nom],Clef_répartition[[#This Row],[Code_Nom]],Clef_répartition[Année],Clef_répartition[[#This Row],[Année]])))</f>
        <v>12</v>
      </c>
      <c r="G14283" t="str">
        <f>Clef_répartition[[#This Row],[Code_Nom]]&amp;"_"&amp;Clef_répartition[[#This Row],[Nombre]]&amp;"_"&amp;Clef_répartition[[#This Row],[Année]]</f>
        <v>ORPC Broye-Vully_Organisation régionale de protection civile Broye-Vully_20_2023</v>
      </c>
      <c r="H14283" s="18">
        <v>5683</v>
      </c>
      <c r="I14283" s="68" t="s">
        <v>222</v>
      </c>
      <c r="J14283" s="18">
        <v>2023</v>
      </c>
      <c r="K14283" s="65">
        <v>4.7999999999999996E-3</v>
      </c>
    </row>
    <row r="14284" spans="1:11" x14ac:dyDescent="0.25">
      <c r="A14284" s="66"/>
      <c r="B14284" t="s">
        <v>652</v>
      </c>
      <c r="C14284" t="s">
        <v>653</v>
      </c>
      <c r="D14284" t="str">
        <f>Clef_répartition[[#This Row],[Code association]]&amp;"_"&amp;Clef_répartition[[#This Row],[Nom association]]</f>
        <v>ORPC Broye-Vully_Organisation régionale de protection civile Broye-Vully</v>
      </c>
      <c r="E14284">
        <f>COUNTIFS(D$2:D14284,Clef_répartition[[#This Row],[Code_Nom]],J$2:J14284,Clef_répartition[[#This Row],[Année]])</f>
        <v>21</v>
      </c>
      <c r="F14284">
        <f>IF(Clef_répartition[[#This Row],[Code_Nom]]=D14283,F14283-1,(COUNTIFS(Clef_répartition[Code_Nom],Clef_répartition[[#This Row],[Code_Nom]],Clef_répartition[Année],Clef_répartition[[#This Row],[Année]])))</f>
        <v>11</v>
      </c>
      <c r="G14284" t="str">
        <f>Clef_répartition[[#This Row],[Code_Nom]]&amp;"_"&amp;Clef_répartition[[#This Row],[Nombre]]&amp;"_"&amp;Clef_répartition[[#This Row],[Année]]</f>
        <v>ORPC Broye-Vully_Organisation régionale de protection civile Broye-Vully_21_2023</v>
      </c>
      <c r="H14284" s="18">
        <v>5798</v>
      </c>
      <c r="I14284" s="68" t="s">
        <v>236</v>
      </c>
      <c r="J14284" s="18">
        <v>2023</v>
      </c>
      <c r="K14284" s="65">
        <v>1.15E-2</v>
      </c>
    </row>
    <row r="14285" spans="1:11" x14ac:dyDescent="0.25">
      <c r="A14285" s="66"/>
      <c r="B14285" t="s">
        <v>652</v>
      </c>
      <c r="C14285" t="s">
        <v>653</v>
      </c>
      <c r="D14285" t="str">
        <f>Clef_répartition[[#This Row],[Code association]]&amp;"_"&amp;Clef_répartition[[#This Row],[Nom association]]</f>
        <v>ORPC Broye-Vully_Organisation régionale de protection civile Broye-Vully</v>
      </c>
      <c r="E14285">
        <f>COUNTIFS(D$2:D14285,Clef_répartition[[#This Row],[Code_Nom]],J$2:J14285,Clef_répartition[[#This Row],[Année]])</f>
        <v>22</v>
      </c>
      <c r="F14285">
        <f>IF(Clef_répartition[[#This Row],[Code_Nom]]=D14284,F14284-1,(COUNTIFS(Clef_répartition[Code_Nom],Clef_répartition[[#This Row],[Code_Nom]],Clef_répartition[Année],Clef_répartition[[#This Row],[Année]])))</f>
        <v>10</v>
      </c>
      <c r="G14285" t="str">
        <f>Clef_répartition[[#This Row],[Code_Nom]]&amp;"_"&amp;Clef_répartition[[#This Row],[Nombre]]&amp;"_"&amp;Clef_répartition[[#This Row],[Année]]</f>
        <v>ORPC Broye-Vully_Organisation régionale de protection civile Broye-Vully_22_2023</v>
      </c>
      <c r="H14285" s="63">
        <v>5684</v>
      </c>
      <c r="I14285" s="67" t="s">
        <v>237</v>
      </c>
      <c r="J14285" s="63">
        <v>2023</v>
      </c>
      <c r="K14285" s="64">
        <v>2E-3</v>
      </c>
    </row>
    <row r="14286" spans="1:11" x14ac:dyDescent="0.25">
      <c r="A14286" s="66"/>
      <c r="B14286" t="s">
        <v>652</v>
      </c>
      <c r="C14286" t="s">
        <v>653</v>
      </c>
      <c r="D14286" t="str">
        <f>Clef_répartition[[#This Row],[Code association]]&amp;"_"&amp;Clef_répartition[[#This Row],[Nom association]]</f>
        <v>ORPC Broye-Vully_Organisation régionale de protection civile Broye-Vully</v>
      </c>
      <c r="E14286">
        <f>COUNTIFS(D$2:D14286,Clef_répartition[[#This Row],[Code_Nom]],J$2:J14286,Clef_répartition[[#This Row],[Année]])</f>
        <v>23</v>
      </c>
      <c r="F14286">
        <f>IF(Clef_répartition[[#This Row],[Code_Nom]]=D14285,F14285-1,(COUNTIFS(Clef_répartition[Code_Nom],Clef_répartition[[#This Row],[Code_Nom]],Clef_répartition[Année],Clef_répartition[[#This Row],[Année]])))</f>
        <v>9</v>
      </c>
      <c r="G14286" t="str">
        <f>Clef_répartition[[#This Row],[Code_Nom]]&amp;"_"&amp;Clef_répartition[[#This Row],[Nombre]]&amp;"_"&amp;Clef_répartition[[#This Row],[Année]]</f>
        <v>ORPC Broye-Vully_Organisation régionale de protection civile Broye-Vully_23_2023</v>
      </c>
      <c r="H14286" s="18">
        <v>5688</v>
      </c>
      <c r="I14286" s="68" t="s">
        <v>260</v>
      </c>
      <c r="J14286" s="18">
        <v>2023</v>
      </c>
      <c r="K14286" s="65">
        <v>3.5999999999999999E-3</v>
      </c>
    </row>
    <row r="14287" spans="1:11" x14ac:dyDescent="0.25">
      <c r="A14287" s="66"/>
      <c r="B14287" t="s">
        <v>652</v>
      </c>
      <c r="C14287" t="s">
        <v>653</v>
      </c>
      <c r="D14287" t="str">
        <f>Clef_répartition[[#This Row],[Code association]]&amp;"_"&amp;Clef_répartition[[#This Row],[Nom association]]</f>
        <v>ORPC Broye-Vully_Organisation régionale de protection civile Broye-Vully</v>
      </c>
      <c r="E14287">
        <f>COUNTIFS(D$2:D14287,Clef_répartition[[#This Row],[Code_Nom]],J$2:J14287,Clef_répartition[[#This Row],[Année]])</f>
        <v>24</v>
      </c>
      <c r="F14287">
        <f>IF(Clef_répartition[[#This Row],[Code_Nom]]=D14286,F14286-1,(COUNTIFS(Clef_répartition[Code_Nom],Clef_répartition[[#This Row],[Code_Nom]],Clef_répartition[Année],Clef_répartition[[#This Row],[Année]])))</f>
        <v>8</v>
      </c>
      <c r="G14287" t="str">
        <f>Clef_répartition[[#This Row],[Code_Nom]]&amp;"_"&amp;Clef_répartition[[#This Row],[Nombre]]&amp;"_"&amp;Clef_répartition[[#This Row],[Année]]</f>
        <v>ORPC Broye-Vully_Organisation régionale de protection civile Broye-Vully_24_2023</v>
      </c>
      <c r="H14287" s="63">
        <v>5827</v>
      </c>
      <c r="I14287" s="67" t="s">
        <v>266</v>
      </c>
      <c r="J14287" s="63">
        <v>2023</v>
      </c>
      <c r="K14287" s="64">
        <v>6.6E-3</v>
      </c>
    </row>
    <row r="14288" spans="1:11" x14ac:dyDescent="0.25">
      <c r="A14288" s="66"/>
      <c r="B14288" t="s">
        <v>652</v>
      </c>
      <c r="C14288" t="s">
        <v>653</v>
      </c>
      <c r="D14288" t="str">
        <f>Clef_répartition[[#This Row],[Code association]]&amp;"_"&amp;Clef_répartition[[#This Row],[Nom association]]</f>
        <v>ORPC Broye-Vully_Organisation régionale de protection civile Broye-Vully</v>
      </c>
      <c r="E14288">
        <f>COUNTIFS(D$2:D14288,Clef_répartition[[#This Row],[Code_Nom]],J$2:J14288,Clef_répartition[[#This Row],[Année]])</f>
        <v>25</v>
      </c>
      <c r="F14288">
        <f>IF(Clef_répartition[[#This Row],[Code_Nom]]=D14287,F14287-1,(COUNTIFS(Clef_répartition[Code_Nom],Clef_répartition[[#This Row],[Code_Nom]],Clef_répartition[Année],Clef_répartition[[#This Row],[Année]])))</f>
        <v>7</v>
      </c>
      <c r="G14288" t="str">
        <f>Clef_répartition[[#This Row],[Code_Nom]]&amp;"_"&amp;Clef_répartition[[#This Row],[Nombre]]&amp;"_"&amp;Clef_répartition[[#This Row],[Année]]</f>
        <v>ORPC Broye-Vully_Organisation régionale de protection civile Broye-Vully_25_2023</v>
      </c>
      <c r="H14288" s="18">
        <v>5828</v>
      </c>
      <c r="I14288" s="68" t="s">
        <v>268</v>
      </c>
      <c r="J14288" s="18">
        <v>2023</v>
      </c>
      <c r="K14288" s="65">
        <v>2.3E-3</v>
      </c>
    </row>
    <row r="14289" spans="1:11" x14ac:dyDescent="0.25">
      <c r="A14289" s="66"/>
      <c r="B14289" t="s">
        <v>652</v>
      </c>
      <c r="C14289" t="s">
        <v>653</v>
      </c>
      <c r="D14289" t="str">
        <f>Clef_répartition[[#This Row],[Code association]]&amp;"_"&amp;Clef_répartition[[#This Row],[Nom association]]</f>
        <v>ORPC Broye-Vully_Organisation régionale de protection civile Broye-Vully</v>
      </c>
      <c r="E14289">
        <f>COUNTIFS(D$2:D14289,Clef_répartition[[#This Row],[Code_Nom]],J$2:J14289,Clef_répartition[[#This Row],[Année]])</f>
        <v>26</v>
      </c>
      <c r="F14289">
        <f>IF(Clef_répartition[[#This Row],[Code_Nom]]=D14288,F14288-1,(COUNTIFS(Clef_répartition[Code_Nom],Clef_répartition[[#This Row],[Code_Nom]],Clef_répartition[Année],Clef_répartition[[#This Row],[Année]])))</f>
        <v>6</v>
      </c>
      <c r="G14289" t="str">
        <f>Clef_répartition[[#This Row],[Code_Nom]]&amp;"_"&amp;Clef_répartition[[#This Row],[Nombre]]&amp;"_"&amp;Clef_répartition[[#This Row],[Année]]</f>
        <v>ORPC Broye-Vully_Organisation régionale de protection civile Broye-Vully_26_2023</v>
      </c>
      <c r="H14289" s="18">
        <v>5831</v>
      </c>
      <c r="I14289" s="68" t="s">
        <v>270</v>
      </c>
      <c r="J14289" s="18">
        <v>2023</v>
      </c>
      <c r="K14289" s="65">
        <v>7.3099999999999998E-2</v>
      </c>
    </row>
    <row r="14290" spans="1:11" x14ac:dyDescent="0.25">
      <c r="A14290" s="66"/>
      <c r="B14290" t="s">
        <v>652</v>
      </c>
      <c r="C14290" t="s">
        <v>653</v>
      </c>
      <c r="D14290" t="str">
        <f>Clef_répartition[[#This Row],[Code association]]&amp;"_"&amp;Clef_répartition[[#This Row],[Nom association]]</f>
        <v>ORPC Broye-Vully_Organisation régionale de protection civile Broye-Vully</v>
      </c>
      <c r="E14290">
        <f>COUNTIFS(D$2:D14290,Clef_répartition[[#This Row],[Code_Nom]],J$2:J14290,Clef_répartition[[#This Row],[Année]])</f>
        <v>27</v>
      </c>
      <c r="F14290">
        <f>IF(Clef_répartition[[#This Row],[Code_Nom]]=D14289,F14289-1,(COUNTIFS(Clef_répartition[Code_Nom],Clef_répartition[[#This Row],[Code_Nom]],Clef_répartition[Année],Clef_répartition[[#This Row],[Année]])))</f>
        <v>5</v>
      </c>
      <c r="G14290" t="str">
        <f>Clef_répartition[[#This Row],[Code_Nom]]&amp;"_"&amp;Clef_répartition[[#This Row],[Nombre]]&amp;"_"&amp;Clef_répartition[[#This Row],[Année]]</f>
        <v>ORPC Broye-Vully_Organisation régionale de protection civile Broye-Vully_27_2023</v>
      </c>
      <c r="H14290" s="63">
        <v>5690</v>
      </c>
      <c r="I14290" s="67" t="s">
        <v>281</v>
      </c>
      <c r="J14290" s="63">
        <v>2023</v>
      </c>
      <c r="K14290" s="64">
        <v>3.0000000000000001E-3</v>
      </c>
    </row>
    <row r="14291" spans="1:11" x14ac:dyDescent="0.25">
      <c r="A14291" s="66"/>
      <c r="B14291" t="s">
        <v>652</v>
      </c>
      <c r="C14291" t="s">
        <v>653</v>
      </c>
      <c r="D14291" t="str">
        <f>Clef_répartition[[#This Row],[Code association]]&amp;"_"&amp;Clef_répartition[[#This Row],[Nom association]]</f>
        <v>ORPC Broye-Vully_Organisation régionale de protection civile Broye-Vully</v>
      </c>
      <c r="E14291">
        <f>COUNTIFS(D$2:D14291,Clef_répartition[[#This Row],[Code_Nom]],J$2:J14291,Clef_répartition[[#This Row],[Année]])</f>
        <v>28</v>
      </c>
      <c r="F14291">
        <f>IF(Clef_répartition[[#This Row],[Code_Nom]]=D14290,F14290-1,(COUNTIFS(Clef_répartition[Code_Nom],Clef_répartition[[#This Row],[Code_Nom]],Clef_répartition[Année],Clef_répartition[[#This Row],[Année]])))</f>
        <v>4</v>
      </c>
      <c r="G14291" t="str">
        <f>Clef_répartition[[#This Row],[Code_Nom]]&amp;"_"&amp;Clef_répartition[[#This Row],[Nombre]]&amp;"_"&amp;Clef_répartition[[#This Row],[Année]]</f>
        <v>ORPC Broye-Vully_Organisation régionale de protection civile Broye-Vully_28_2023</v>
      </c>
      <c r="H14291" s="63">
        <v>5830</v>
      </c>
      <c r="I14291" s="67" t="s">
        <v>285</v>
      </c>
      <c r="J14291" s="63">
        <v>2023</v>
      </c>
      <c r="K14291" s="64">
        <v>1.06E-2</v>
      </c>
    </row>
    <row r="14292" spans="1:11" x14ac:dyDescent="0.25">
      <c r="A14292" s="66"/>
      <c r="B14292" t="s">
        <v>652</v>
      </c>
      <c r="C14292" t="s">
        <v>653</v>
      </c>
      <c r="D14292" t="str">
        <f>Clef_répartition[[#This Row],[Code association]]&amp;"_"&amp;Clef_répartition[[#This Row],[Nom association]]</f>
        <v>ORPC Broye-Vully_Organisation régionale de protection civile Broye-Vully</v>
      </c>
      <c r="E14292">
        <f>COUNTIFS(D$2:D14292,Clef_répartition[[#This Row],[Code_Nom]],J$2:J14292,Clef_répartition[[#This Row],[Année]])</f>
        <v>29</v>
      </c>
      <c r="F14292">
        <f>IF(Clef_répartition[[#This Row],[Code_Nom]]=D14291,F14291-1,(COUNTIFS(Clef_répartition[Code_Nom],Clef_répartition[[#This Row],[Code_Nom]],Clef_répartition[Année],Clef_répartition[[#This Row],[Année]])))</f>
        <v>3</v>
      </c>
      <c r="G14292" t="str">
        <f>Clef_répartition[[#This Row],[Code_Nom]]&amp;"_"&amp;Clef_répartition[[#This Row],[Nombre]]&amp;"_"&amp;Clef_répartition[[#This Row],[Année]]</f>
        <v>ORPC Broye-Vully_Organisation régionale de protection civile Broye-Vully_29_2023</v>
      </c>
      <c r="H14292" s="18">
        <v>5692</v>
      </c>
      <c r="I14292" s="68" t="s">
        <v>289</v>
      </c>
      <c r="J14292" s="18">
        <v>2023</v>
      </c>
      <c r="K14292" s="65">
        <v>1.3899999999999999E-2</v>
      </c>
    </row>
    <row r="14293" spans="1:11" x14ac:dyDescent="0.25">
      <c r="A14293" s="66"/>
      <c r="B14293" t="s">
        <v>652</v>
      </c>
      <c r="C14293" t="s">
        <v>653</v>
      </c>
      <c r="D14293" t="str">
        <f>Clef_répartition[[#This Row],[Code association]]&amp;"_"&amp;Clef_répartition[[#This Row],[Nom association]]</f>
        <v>ORPC Broye-Vully_Organisation régionale de protection civile Broye-Vully</v>
      </c>
      <c r="E14293">
        <f>COUNTIFS(D$2:D14293,Clef_répartition[[#This Row],[Code_Nom]],J$2:J14293,Clef_répartition[[#This Row],[Année]])</f>
        <v>30</v>
      </c>
      <c r="F14293">
        <f>IF(Clef_répartition[[#This Row],[Code_Nom]]=D14292,F14292-1,(COUNTIFS(Clef_répartition[Code_Nom],Clef_répartition[[#This Row],[Code_Nom]],Clef_répartition[Année],Clef_répartition[[#This Row],[Année]])))</f>
        <v>2</v>
      </c>
      <c r="G14293" t="str">
        <f>Clef_répartition[[#This Row],[Code_Nom]]&amp;"_"&amp;Clef_répartition[[#This Row],[Nombre]]&amp;"_"&amp;Clef_répartition[[#This Row],[Année]]</f>
        <v>ORPC Broye-Vully_Organisation régionale de protection civile Broye-Vully_30_2023</v>
      </c>
      <c r="H14293" s="63">
        <v>5803</v>
      </c>
      <c r="I14293" s="67" t="s">
        <v>294</v>
      </c>
      <c r="J14293" s="63">
        <v>2023</v>
      </c>
      <c r="K14293" s="64">
        <v>1.37E-2</v>
      </c>
    </row>
    <row r="14294" spans="1:11" x14ac:dyDescent="0.25">
      <c r="A14294" s="66"/>
      <c r="B14294" t="s">
        <v>652</v>
      </c>
      <c r="C14294" t="s">
        <v>653</v>
      </c>
      <c r="D14294" t="str">
        <f>Clef_répartition[[#This Row],[Code association]]&amp;"_"&amp;Clef_répartition[[#This Row],[Nom association]]</f>
        <v>ORPC Broye-Vully_Organisation régionale de protection civile Broye-Vully</v>
      </c>
      <c r="E14294">
        <f>COUNTIFS(D$2:D14294,Clef_répartition[[#This Row],[Code_Nom]],J$2:J14294,Clef_répartition[[#This Row],[Année]])</f>
        <v>31</v>
      </c>
      <c r="F14294">
        <f>IF(Clef_répartition[[#This Row],[Code_Nom]]=D14293,F14293-1,(COUNTIFS(Clef_répartition[Code_Nom],Clef_répartition[[#This Row],[Code_Nom]],Clef_répartition[Année],Clef_répartition[[#This Row],[Année]])))</f>
        <v>1</v>
      </c>
      <c r="G14294" t="str">
        <f>Clef_répartition[[#This Row],[Code_Nom]]&amp;"_"&amp;Clef_répartition[[#This Row],[Nombre]]&amp;"_"&amp;Clef_répartition[[#This Row],[Année]]</f>
        <v>ORPC Broye-Vully_Organisation régionale de protection civile Broye-Vully_31_2023</v>
      </c>
      <c r="H14294" s="63">
        <v>5464</v>
      </c>
      <c r="I14294" s="67" t="s">
        <v>296</v>
      </c>
      <c r="J14294" s="63">
        <v>2023</v>
      </c>
      <c r="K14294" s="64">
        <v>7.6999999999999999E-2</v>
      </c>
    </row>
    <row r="14295" spans="1:11" x14ac:dyDescent="0.25">
      <c r="A14295" s="66"/>
      <c r="B14295" t="s">
        <v>571</v>
      </c>
      <c r="C14295" t="s">
        <v>572</v>
      </c>
      <c r="D14295" t="str">
        <f>Clef_répartition[[#This Row],[Code association]]&amp;"_"&amp;Clef_répartition[[#This Row],[Nom association]]</f>
        <v>ORPC Gros-de-Vaud_Organisation régionale de protection civile de Gros-de-Vaud</v>
      </c>
      <c r="E14295">
        <f>COUNTIFS(D$2:D14295,Clef_répartition[[#This Row],[Code_Nom]],J$2:J14295,Clef_répartition[[#This Row],[Année]])</f>
        <v>1</v>
      </c>
      <c r="F14295">
        <f>IF(Clef_répartition[[#This Row],[Code_Nom]]=D14294,F14294-1,(COUNTIFS(Clef_répartition[Code_Nom],Clef_répartition[[#This Row],[Code_Nom]],Clef_répartition[Année],Clef_répartition[[#This Row],[Année]])))</f>
        <v>36</v>
      </c>
      <c r="G14295" t="str">
        <f>Clef_répartition[[#This Row],[Code_Nom]]&amp;"_"&amp;Clef_répartition[[#This Row],[Nombre]]&amp;"_"&amp;Clef_répartition[[#This Row],[Année]]</f>
        <v>ORPC Gros-de-Vaud_Organisation régionale de protection civile de Gros-de-Vaud_1_2023</v>
      </c>
      <c r="H14295" s="63">
        <v>5511</v>
      </c>
      <c r="I14295" s="67" t="s">
        <v>8</v>
      </c>
      <c r="J14295" s="63">
        <v>2023</v>
      </c>
      <c r="K14295" s="64">
        <v>3.5400000000000001E-2</v>
      </c>
    </row>
    <row r="14296" spans="1:11" x14ac:dyDescent="0.25">
      <c r="A14296" s="66"/>
      <c r="B14296" t="s">
        <v>571</v>
      </c>
      <c r="C14296" t="s">
        <v>572</v>
      </c>
      <c r="D14296" t="str">
        <f>Clef_répartition[[#This Row],[Code association]]&amp;"_"&amp;Clef_répartition[[#This Row],[Nom association]]</f>
        <v>ORPC Gros-de-Vaud_Organisation régionale de protection civile de Gros-de-Vaud</v>
      </c>
      <c r="E14296">
        <f>COUNTIFS(D$2:D14296,Clef_répartition[[#This Row],[Code_Nom]],J$2:J14296,Clef_répartition[[#This Row],[Année]])</f>
        <v>2</v>
      </c>
      <c r="F14296">
        <f>IF(Clef_répartition[[#This Row],[Code_Nom]]=D14295,F14295-1,(COUNTIFS(Clef_répartition[Code_Nom],Clef_répartition[[#This Row],[Code_Nom]],Clef_répartition[Année],Clef_répartition[[#This Row],[Année]])))</f>
        <v>35</v>
      </c>
      <c r="G14296" t="str">
        <f>Clef_répartition[[#This Row],[Code_Nom]]&amp;"_"&amp;Clef_répartition[[#This Row],[Nombre]]&amp;"_"&amp;Clef_répartition[[#This Row],[Année]]</f>
        <v>ORPC Gros-de-Vaud_Organisation régionale de protection civile de Gros-de-Vaud_2_2023</v>
      </c>
      <c r="H14296" s="18">
        <v>5512</v>
      </c>
      <c r="I14296" s="68" t="s">
        <v>19</v>
      </c>
      <c r="J14296" s="18">
        <v>2023</v>
      </c>
      <c r="K14296" s="65">
        <v>2.8799999999999999E-2</v>
      </c>
    </row>
    <row r="14297" spans="1:11" x14ac:dyDescent="0.25">
      <c r="A14297" s="66"/>
      <c r="B14297" t="s">
        <v>571</v>
      </c>
      <c r="C14297" t="s">
        <v>572</v>
      </c>
      <c r="D14297" t="str">
        <f>Clef_répartition[[#This Row],[Code association]]&amp;"_"&amp;Clef_répartition[[#This Row],[Nom association]]</f>
        <v>ORPC Gros-de-Vaud_Organisation régionale de protection civile de Gros-de-Vaud</v>
      </c>
      <c r="E14297">
        <f>COUNTIFS(D$2:D14297,Clef_répartition[[#This Row],[Code_Nom]],J$2:J14297,Clef_répartition[[#This Row],[Année]])</f>
        <v>3</v>
      </c>
      <c r="F14297">
        <f>IF(Clef_répartition[[#This Row],[Code_Nom]]=D14296,F14296-1,(COUNTIFS(Clef_répartition[Code_Nom],Clef_répartition[[#This Row],[Code_Nom]],Clef_répartition[Année],Clef_répartition[[#This Row],[Année]])))</f>
        <v>34</v>
      </c>
      <c r="G14297" t="str">
        <f>Clef_répartition[[#This Row],[Code_Nom]]&amp;"_"&amp;Clef_répartition[[#This Row],[Nombre]]&amp;"_"&amp;Clef_répartition[[#This Row],[Année]]</f>
        <v>ORPC Gros-de-Vaud_Organisation régionale de protection civile de Gros-de-Vaud_3_2023</v>
      </c>
      <c r="H14297" s="63">
        <v>5471</v>
      </c>
      <c r="I14297" s="67" t="s">
        <v>21</v>
      </c>
      <c r="J14297" s="63">
        <v>2023</v>
      </c>
      <c r="K14297" s="64">
        <v>1.38E-2</v>
      </c>
    </row>
    <row r="14298" spans="1:11" x14ac:dyDescent="0.25">
      <c r="A14298" s="66"/>
      <c r="B14298" t="s">
        <v>571</v>
      </c>
      <c r="C14298" t="s">
        <v>572</v>
      </c>
      <c r="D14298" t="str">
        <f>Clef_répartition[[#This Row],[Code association]]&amp;"_"&amp;Clef_répartition[[#This Row],[Nom association]]</f>
        <v>ORPC Gros-de-Vaud_Organisation régionale de protection civile de Gros-de-Vaud</v>
      </c>
      <c r="E14298">
        <f>COUNTIFS(D$2:D14298,Clef_répartition[[#This Row],[Code_Nom]],J$2:J14298,Clef_répartition[[#This Row],[Année]])</f>
        <v>4</v>
      </c>
      <c r="F14298">
        <f>IF(Clef_répartition[[#This Row],[Code_Nom]]=D14297,F14297-1,(COUNTIFS(Clef_répartition[Code_Nom],Clef_répartition[[#This Row],[Code_Nom]],Clef_répartition[Année],Clef_répartition[[#This Row],[Année]])))</f>
        <v>33</v>
      </c>
      <c r="G14298" t="str">
        <f>Clef_répartition[[#This Row],[Code_Nom]]&amp;"_"&amp;Clef_répartition[[#This Row],[Nombre]]&amp;"_"&amp;Clef_répartition[[#This Row],[Année]]</f>
        <v>ORPC Gros-de-Vaud_Organisation régionale de protection civile de Gros-de-Vaud_4_2023</v>
      </c>
      <c r="H14298" s="63">
        <v>5514</v>
      </c>
      <c r="I14298" s="67" t="s">
        <v>30</v>
      </c>
      <c r="J14298" s="63">
        <v>2023</v>
      </c>
      <c r="K14298" s="64">
        <v>2.8799999999999999E-2</v>
      </c>
    </row>
    <row r="14299" spans="1:11" x14ac:dyDescent="0.25">
      <c r="A14299" s="66"/>
      <c r="B14299" t="s">
        <v>571</v>
      </c>
      <c r="C14299" t="s">
        <v>572</v>
      </c>
      <c r="D14299" t="str">
        <f>Clef_répartition[[#This Row],[Code association]]&amp;"_"&amp;Clef_répartition[[#This Row],[Nom association]]</f>
        <v>ORPC Gros-de-Vaud_Organisation régionale de protection civile de Gros-de-Vaud</v>
      </c>
      <c r="E14299">
        <f>COUNTIFS(D$2:D14299,Clef_répartition[[#This Row],[Code_Nom]],J$2:J14299,Clef_répartition[[#This Row],[Année]])</f>
        <v>5</v>
      </c>
      <c r="F14299">
        <f>IF(Clef_répartition[[#This Row],[Code_Nom]]=D14298,F14298-1,(COUNTIFS(Clef_répartition[Code_Nom],Clef_répartition[[#This Row],[Code_Nom]],Clef_répartition[Année],Clef_répartition[[#This Row],[Année]])))</f>
        <v>32</v>
      </c>
      <c r="G14299" t="str">
        <f>Clef_répartition[[#This Row],[Code_Nom]]&amp;"_"&amp;Clef_répartition[[#This Row],[Nombre]]&amp;"_"&amp;Clef_répartition[[#This Row],[Année]]</f>
        <v>ORPC Gros-de-Vaud_Organisation régionale de protection civile de Gros-de-Vaud_5_2023</v>
      </c>
      <c r="H14299" s="18">
        <v>5661</v>
      </c>
      <c r="I14299" s="68" t="s">
        <v>32</v>
      </c>
      <c r="J14299" s="18">
        <v>2023</v>
      </c>
      <c r="K14299" s="65">
        <v>8.0999999999999996E-3</v>
      </c>
    </row>
    <row r="14300" spans="1:11" x14ac:dyDescent="0.25">
      <c r="A14300" s="66"/>
      <c r="B14300" t="s">
        <v>571</v>
      </c>
      <c r="C14300" t="s">
        <v>572</v>
      </c>
      <c r="D14300" t="str">
        <f>Clef_répartition[[#This Row],[Code association]]&amp;"_"&amp;Clef_répartition[[#This Row],[Nom association]]</f>
        <v>ORPC Gros-de-Vaud_Organisation régionale de protection civile de Gros-de-Vaud</v>
      </c>
      <c r="E14300">
        <f>COUNTIFS(D$2:D14300,Clef_répartition[[#This Row],[Code_Nom]],J$2:J14300,Clef_répartition[[#This Row],[Année]])</f>
        <v>6</v>
      </c>
      <c r="F14300">
        <f>IF(Clef_répartition[[#This Row],[Code_Nom]]=D14299,F14299-1,(COUNTIFS(Clef_répartition[Code_Nom],Clef_répartition[[#This Row],[Code_Nom]],Clef_répartition[Année],Clef_répartition[[#This Row],[Année]])))</f>
        <v>31</v>
      </c>
      <c r="G14300" t="str">
        <f>Clef_répartition[[#This Row],[Code_Nom]]&amp;"_"&amp;Clef_répartition[[#This Row],[Nombre]]&amp;"_"&amp;Clef_répartition[[#This Row],[Année]]</f>
        <v>ORPC Gros-de-Vaud_Organisation régionale de protection civile de Gros-de-Vaud_6_2023</v>
      </c>
      <c r="H14300" s="18">
        <v>5472</v>
      </c>
      <c r="I14300" s="68" t="s">
        <v>34</v>
      </c>
      <c r="J14300" s="18">
        <v>2023</v>
      </c>
      <c r="K14300" s="65">
        <v>1.09E-2</v>
      </c>
    </row>
    <row r="14301" spans="1:11" x14ac:dyDescent="0.25">
      <c r="A14301" s="66"/>
      <c r="B14301" t="s">
        <v>571</v>
      </c>
      <c r="C14301" t="s">
        <v>572</v>
      </c>
      <c r="D14301" t="str">
        <f>Clef_répartition[[#This Row],[Code association]]&amp;"_"&amp;Clef_répartition[[#This Row],[Nom association]]</f>
        <v>ORPC Gros-de-Vaud_Organisation régionale de protection civile de Gros-de-Vaud</v>
      </c>
      <c r="E14301">
        <f>COUNTIFS(D$2:D14301,Clef_répartition[[#This Row],[Code_Nom]],J$2:J14301,Clef_répartition[[#This Row],[Année]])</f>
        <v>7</v>
      </c>
      <c r="F14301">
        <f>IF(Clef_répartition[[#This Row],[Code_Nom]]=D14300,F14300-1,(COUNTIFS(Clef_répartition[Code_Nom],Clef_répartition[[#This Row],[Code_Nom]],Clef_répartition[Année],Clef_répartition[[#This Row],[Année]])))</f>
        <v>30</v>
      </c>
      <c r="G14301" t="str">
        <f>Clef_répartition[[#This Row],[Code_Nom]]&amp;"_"&amp;Clef_répartition[[#This Row],[Nombre]]&amp;"_"&amp;Clef_répartition[[#This Row],[Année]]</f>
        <v>ORPC Gros-de-Vaud_Organisation régionale de protection civile de Gros-de-Vaud_7_2023</v>
      </c>
      <c r="H14301" s="63">
        <v>5473</v>
      </c>
      <c r="I14301" s="67" t="s">
        <v>35</v>
      </c>
      <c r="J14301" s="63">
        <v>2023</v>
      </c>
      <c r="K14301" s="64">
        <v>2.1399999999999999E-2</v>
      </c>
    </row>
    <row r="14302" spans="1:11" x14ac:dyDescent="0.25">
      <c r="A14302" s="66"/>
      <c r="B14302" t="s">
        <v>571</v>
      </c>
      <c r="C14302" t="s">
        <v>572</v>
      </c>
      <c r="D14302" t="str">
        <f>Clef_répartition[[#This Row],[Code association]]&amp;"_"&amp;Clef_répartition[[#This Row],[Nom association]]</f>
        <v>ORPC Gros-de-Vaud_Organisation régionale de protection civile de Gros-de-Vaud</v>
      </c>
      <c r="E14302">
        <f>COUNTIFS(D$2:D14302,Clef_répartition[[#This Row],[Code_Nom]],J$2:J14302,Clef_répartition[[#This Row],[Année]])</f>
        <v>8</v>
      </c>
      <c r="F14302">
        <f>IF(Clef_répartition[[#This Row],[Code_Nom]]=D14301,F14301-1,(COUNTIFS(Clef_répartition[Code_Nom],Clef_répartition[[#This Row],[Code_Nom]],Clef_répartition[Année],Clef_répartition[[#This Row],[Année]])))</f>
        <v>29</v>
      </c>
      <c r="G14302" t="str">
        <f>Clef_répartition[[#This Row],[Code_Nom]]&amp;"_"&amp;Clef_répartition[[#This Row],[Nombre]]&amp;"_"&amp;Clef_répartition[[#This Row],[Année]]</f>
        <v>ORPC Gros-de-Vaud_Organisation régionale de protection civile de Gros-de-Vaud_8_2023</v>
      </c>
      <c r="H14302" s="18">
        <v>5515</v>
      </c>
      <c r="I14302" s="68" t="s">
        <v>37</v>
      </c>
      <c r="J14302" s="18">
        <v>2023</v>
      </c>
      <c r="K14302" s="65">
        <v>1.8599999999999998E-2</v>
      </c>
    </row>
    <row r="14303" spans="1:11" x14ac:dyDescent="0.25">
      <c r="A14303" s="66"/>
      <c r="B14303" t="s">
        <v>571</v>
      </c>
      <c r="C14303" t="s">
        <v>572</v>
      </c>
      <c r="D14303" t="str">
        <f>Clef_répartition[[#This Row],[Code association]]&amp;"_"&amp;Clef_répartition[[#This Row],[Nom association]]</f>
        <v>ORPC Gros-de-Vaud_Organisation régionale de protection civile de Gros-de-Vaud</v>
      </c>
      <c r="E14303">
        <f>COUNTIFS(D$2:D14303,Clef_répartition[[#This Row],[Code_Nom]],J$2:J14303,Clef_répartition[[#This Row],[Année]])</f>
        <v>9</v>
      </c>
      <c r="F14303">
        <f>IF(Clef_répartition[[#This Row],[Code_Nom]]=D14302,F14302-1,(COUNTIFS(Clef_répartition[Code_Nom],Clef_répartition[[#This Row],[Code_Nom]],Clef_répartition[Année],Clef_répartition[[#This Row],[Année]])))</f>
        <v>28</v>
      </c>
      <c r="G14303" t="str">
        <f>Clef_répartition[[#This Row],[Code_Nom]]&amp;"_"&amp;Clef_répartition[[#This Row],[Nombre]]&amp;"_"&amp;Clef_répartition[[#This Row],[Année]]</f>
        <v>ORPC Gros-de-Vaud_Organisation régionale de protection civile de Gros-de-Vaud_9_2023</v>
      </c>
      <c r="H14303" s="63">
        <v>5516</v>
      </c>
      <c r="I14303" s="67" t="s">
        <v>88</v>
      </c>
      <c r="J14303" s="63">
        <v>2023</v>
      </c>
      <c r="K14303" s="64">
        <v>5.7200000000000001E-2</v>
      </c>
    </row>
    <row r="14304" spans="1:11" x14ac:dyDescent="0.25">
      <c r="A14304" s="66"/>
      <c r="B14304" t="s">
        <v>571</v>
      </c>
      <c r="C14304" t="s">
        <v>572</v>
      </c>
      <c r="D14304" t="str">
        <f>Clef_répartition[[#This Row],[Code association]]&amp;"_"&amp;Clef_répartition[[#This Row],[Nom association]]</f>
        <v>ORPC Gros-de-Vaud_Organisation régionale de protection civile de Gros-de-Vaud</v>
      </c>
      <c r="E14304">
        <f>COUNTIFS(D$2:D14304,Clef_répartition[[#This Row],[Code_Nom]],J$2:J14304,Clef_répartition[[#This Row],[Année]])</f>
        <v>10</v>
      </c>
      <c r="F14304">
        <f>IF(Clef_répartition[[#This Row],[Code_Nom]]=D14303,F14303-1,(COUNTIFS(Clef_répartition[Code_Nom],Clef_répartition[[#This Row],[Code_Nom]],Clef_répartition[Année],Clef_répartition[[#This Row],[Année]])))</f>
        <v>27</v>
      </c>
      <c r="G14304" t="str">
        <f>Clef_répartition[[#This Row],[Code_Nom]]&amp;"_"&amp;Clef_répartition[[#This Row],[Nombre]]&amp;"_"&amp;Clef_répartition[[#This Row],[Année]]</f>
        <v>ORPC Gros-de-Vaud_Organisation régionale de protection civile de Gros-de-Vaud_10_2023</v>
      </c>
      <c r="H14304" s="18">
        <v>5480</v>
      </c>
      <c r="I14304" s="68" t="s">
        <v>90</v>
      </c>
      <c r="J14304" s="18">
        <v>2023</v>
      </c>
      <c r="K14304" s="65">
        <v>2.24E-2</v>
      </c>
    </row>
    <row r="14305" spans="1:11" x14ac:dyDescent="0.25">
      <c r="A14305" s="66"/>
      <c r="B14305" t="s">
        <v>571</v>
      </c>
      <c r="C14305" t="s">
        <v>572</v>
      </c>
      <c r="D14305" t="str">
        <f>Clef_répartition[[#This Row],[Code association]]&amp;"_"&amp;Clef_répartition[[#This Row],[Nom association]]</f>
        <v>ORPC Gros-de-Vaud_Organisation régionale de protection civile de Gros-de-Vaud</v>
      </c>
      <c r="E14305">
        <f>COUNTIFS(D$2:D14305,Clef_répartition[[#This Row],[Code_Nom]],J$2:J14305,Clef_répartition[[#This Row],[Année]])</f>
        <v>11</v>
      </c>
      <c r="F14305">
        <f>IF(Clef_répartition[[#This Row],[Code_Nom]]=D14304,F14304-1,(COUNTIFS(Clef_répartition[Code_Nom],Clef_répartition[[#This Row],[Code_Nom]],Clef_répartition[Année],Clef_répartition[[#This Row],[Année]])))</f>
        <v>26</v>
      </c>
      <c r="G14305" t="str">
        <f>Clef_répartition[[#This Row],[Code_Nom]]&amp;"_"&amp;Clef_répartition[[#This Row],[Nombre]]&amp;"_"&amp;Clef_répartition[[#This Row],[Année]]</f>
        <v>ORPC Gros-de-Vaud_Organisation régionale de protection civile de Gros-de-Vaud_11_2023</v>
      </c>
      <c r="H14305" s="18">
        <v>5518</v>
      </c>
      <c r="I14305" s="68" t="s">
        <v>99</v>
      </c>
      <c r="J14305" s="18">
        <v>2023</v>
      </c>
      <c r="K14305" s="65">
        <v>0.1231</v>
      </c>
    </row>
    <row r="14306" spans="1:11" x14ac:dyDescent="0.25">
      <c r="A14306" s="66"/>
      <c r="B14306" t="s">
        <v>571</v>
      </c>
      <c r="C14306" t="s">
        <v>572</v>
      </c>
      <c r="D14306" t="str">
        <f>Clef_répartition[[#This Row],[Code association]]&amp;"_"&amp;Clef_répartition[[#This Row],[Nom association]]</f>
        <v>ORPC Gros-de-Vaud_Organisation régionale de protection civile de Gros-de-Vaud</v>
      </c>
      <c r="E14306">
        <f>COUNTIFS(D$2:D14306,Clef_répartition[[#This Row],[Code_Nom]],J$2:J14306,Clef_répartition[[#This Row],[Année]])</f>
        <v>12</v>
      </c>
      <c r="F14306">
        <f>IF(Clef_répartition[[#This Row],[Code_Nom]]=D14305,F14305-1,(COUNTIFS(Clef_répartition[Code_Nom],Clef_répartition[[#This Row],[Code_Nom]],Clef_répartition[Année],Clef_répartition[[#This Row],[Année]])))</f>
        <v>25</v>
      </c>
      <c r="G14306" t="str">
        <f>Clef_répartition[[#This Row],[Code_Nom]]&amp;"_"&amp;Clef_répartition[[#This Row],[Nombre]]&amp;"_"&amp;Clef_répartition[[#This Row],[Année]]</f>
        <v>ORPC Gros-de-Vaud_Organisation régionale de protection civile de Gros-de-Vaud_12_2023</v>
      </c>
      <c r="H14306" s="63">
        <v>5520</v>
      </c>
      <c r="I14306" s="67" t="s">
        <v>107</v>
      </c>
      <c r="J14306" s="63">
        <v>2023</v>
      </c>
      <c r="K14306" s="64">
        <v>2.29E-2</v>
      </c>
    </row>
    <row r="14307" spans="1:11" x14ac:dyDescent="0.25">
      <c r="A14307" s="66"/>
      <c r="B14307" t="s">
        <v>571</v>
      </c>
      <c r="C14307" t="s">
        <v>572</v>
      </c>
      <c r="D14307" t="str">
        <f>Clef_répartition[[#This Row],[Code association]]&amp;"_"&amp;Clef_répartition[[#This Row],[Nom association]]</f>
        <v>ORPC Gros-de-Vaud_Organisation régionale de protection civile de Gros-de-Vaud</v>
      </c>
      <c r="E14307">
        <f>COUNTIFS(D$2:D14307,Clef_répartition[[#This Row],[Code_Nom]],J$2:J14307,Clef_répartition[[#This Row],[Année]])</f>
        <v>13</v>
      </c>
      <c r="F14307">
        <f>IF(Clef_répartition[[#This Row],[Code_Nom]]=D14306,F14306-1,(COUNTIFS(Clef_répartition[Code_Nom],Clef_répartition[[#This Row],[Code_Nom]],Clef_répartition[Année],Clef_répartition[[#This Row],[Année]])))</f>
        <v>24</v>
      </c>
      <c r="G14307" t="str">
        <f>Clef_répartition[[#This Row],[Code_Nom]]&amp;"_"&amp;Clef_répartition[[#This Row],[Nombre]]&amp;"_"&amp;Clef_répartition[[#This Row],[Année]]</f>
        <v>ORPC Gros-de-Vaud_Organisation régionale de protection civile de Gros-de-Vaud_13_2023</v>
      </c>
      <c r="H14307" s="18">
        <v>5521</v>
      </c>
      <c r="I14307" s="68" t="s">
        <v>108</v>
      </c>
      <c r="J14307" s="18">
        <v>2023</v>
      </c>
      <c r="K14307" s="65">
        <v>2.4500000000000001E-2</v>
      </c>
    </row>
    <row r="14308" spans="1:11" x14ac:dyDescent="0.25">
      <c r="A14308" s="66"/>
      <c r="B14308" t="s">
        <v>571</v>
      </c>
      <c r="C14308" t="s">
        <v>572</v>
      </c>
      <c r="D14308" t="str">
        <f>Clef_répartition[[#This Row],[Code association]]&amp;"_"&amp;Clef_répartition[[#This Row],[Nom association]]</f>
        <v>ORPC Gros-de-Vaud_Organisation régionale de protection civile de Gros-de-Vaud</v>
      </c>
      <c r="E14308">
        <f>COUNTIFS(D$2:D14308,Clef_répartition[[#This Row],[Code_Nom]],J$2:J14308,Clef_répartition[[#This Row],[Année]])</f>
        <v>14</v>
      </c>
      <c r="F14308">
        <f>IF(Clef_répartition[[#This Row],[Code_Nom]]=D14307,F14307-1,(COUNTIFS(Clef_répartition[Code_Nom],Clef_répartition[[#This Row],[Code_Nom]],Clef_répartition[Année],Clef_répartition[[#This Row],[Année]])))</f>
        <v>23</v>
      </c>
      <c r="G14308" t="str">
        <f>Clef_répartition[[#This Row],[Code_Nom]]&amp;"_"&amp;Clef_répartition[[#This Row],[Nombre]]&amp;"_"&amp;Clef_répartition[[#This Row],[Année]]</f>
        <v>ORPC Gros-de-Vaud_Organisation régionale de protection civile de Gros-de-Vaud_14_2023</v>
      </c>
      <c r="H14308" s="63">
        <v>5522</v>
      </c>
      <c r="I14308" s="67" t="s">
        <v>114</v>
      </c>
      <c r="J14308" s="63">
        <v>2023</v>
      </c>
      <c r="K14308" s="64">
        <v>1.5599999999999999E-2</v>
      </c>
    </row>
    <row r="14309" spans="1:11" x14ac:dyDescent="0.25">
      <c r="A14309" s="66"/>
      <c r="B14309" t="s">
        <v>571</v>
      </c>
      <c r="C14309" t="s">
        <v>572</v>
      </c>
      <c r="D14309" t="str">
        <f>Clef_répartition[[#This Row],[Code association]]&amp;"_"&amp;Clef_répartition[[#This Row],[Nom association]]</f>
        <v>ORPC Gros-de-Vaud_Organisation régionale de protection civile de Gros-de-Vaud</v>
      </c>
      <c r="E14309">
        <f>COUNTIFS(D$2:D14309,Clef_répartition[[#This Row],[Code_Nom]],J$2:J14309,Clef_répartition[[#This Row],[Année]])</f>
        <v>15</v>
      </c>
      <c r="F14309">
        <f>IF(Clef_répartition[[#This Row],[Code_Nom]]=D14308,F14308-1,(COUNTIFS(Clef_répartition[Code_Nom],Clef_répartition[[#This Row],[Code_Nom]],Clef_répartition[Année],Clef_répartition[[#This Row],[Année]])))</f>
        <v>22</v>
      </c>
      <c r="G14309" t="str">
        <f>Clef_répartition[[#This Row],[Code_Nom]]&amp;"_"&amp;Clef_répartition[[#This Row],[Nombre]]&amp;"_"&amp;Clef_répartition[[#This Row],[Année]]</f>
        <v>ORPC Gros-de-Vaud_Organisation régionale de protection civile de Gros-de-Vaud_15_2023</v>
      </c>
      <c r="H14309" s="18">
        <v>5523</v>
      </c>
      <c r="I14309" s="68" t="s">
        <v>119</v>
      </c>
      <c r="J14309" s="18">
        <v>2023</v>
      </c>
      <c r="K14309" s="65">
        <v>5.7700000000000001E-2</v>
      </c>
    </row>
    <row r="14310" spans="1:11" x14ac:dyDescent="0.25">
      <c r="A14310" s="66"/>
      <c r="B14310" t="s">
        <v>571</v>
      </c>
      <c r="C14310" t="s">
        <v>572</v>
      </c>
      <c r="D14310" t="str">
        <f>Clef_répartition[[#This Row],[Code association]]&amp;"_"&amp;Clef_répartition[[#This Row],[Nom association]]</f>
        <v>ORPC Gros-de-Vaud_Organisation régionale de protection civile de Gros-de-Vaud</v>
      </c>
      <c r="E14310">
        <f>COUNTIFS(D$2:D14310,Clef_répartition[[#This Row],[Code_Nom]],J$2:J14310,Clef_répartition[[#This Row],[Année]])</f>
        <v>16</v>
      </c>
      <c r="F14310">
        <f>IF(Clef_répartition[[#This Row],[Code_Nom]]=D14309,F14309-1,(COUNTIFS(Clef_répartition[Code_Nom],Clef_répartition[[#This Row],[Code_Nom]],Clef_répartition[Année],Clef_répartition[[#This Row],[Année]])))</f>
        <v>21</v>
      </c>
      <c r="G14310" t="str">
        <f>Clef_répartition[[#This Row],[Code_Nom]]&amp;"_"&amp;Clef_répartition[[#This Row],[Nombre]]&amp;"_"&amp;Clef_répartition[[#This Row],[Année]]</f>
        <v>ORPC Gros-de-Vaud_Organisation régionale de protection civile de Gros-de-Vaud_16_2023</v>
      </c>
      <c r="H14310" s="63">
        <v>5541</v>
      </c>
      <c r="I14310" s="67" t="s">
        <v>128</v>
      </c>
      <c r="J14310" s="63">
        <v>2023</v>
      </c>
      <c r="K14310" s="64">
        <v>2.4899999999999999E-2</v>
      </c>
    </row>
    <row r="14311" spans="1:11" x14ac:dyDescent="0.25">
      <c r="A14311" s="66"/>
      <c r="B14311" t="s">
        <v>571</v>
      </c>
      <c r="C14311" t="s">
        <v>572</v>
      </c>
      <c r="D14311" t="str">
        <f>Clef_répartition[[#This Row],[Code association]]&amp;"_"&amp;Clef_répartition[[#This Row],[Nom association]]</f>
        <v>ORPC Gros-de-Vaud_Organisation régionale de protection civile de Gros-de-Vaud</v>
      </c>
      <c r="E14311">
        <f>COUNTIFS(D$2:D14311,Clef_répartition[[#This Row],[Code_Nom]],J$2:J14311,Clef_répartition[[#This Row],[Année]])</f>
        <v>17</v>
      </c>
      <c r="F14311">
        <f>IF(Clef_répartition[[#This Row],[Code_Nom]]=D14310,F14310-1,(COUNTIFS(Clef_répartition[Code_Nom],Clef_répartition[[#This Row],[Code_Nom]],Clef_répartition[Année],Clef_répartition[[#This Row],[Année]])))</f>
        <v>20</v>
      </c>
      <c r="G14311" t="str">
        <f>Clef_répartition[[#This Row],[Code_Nom]]&amp;"_"&amp;Clef_répartition[[#This Row],[Nombre]]&amp;"_"&amp;Clef_répartition[[#This Row],[Année]]</f>
        <v>ORPC Gros-de-Vaud_Organisation régionale de protection civile de Gros-de-Vaud_17_2023</v>
      </c>
      <c r="H14311" s="63">
        <v>5804</v>
      </c>
      <c r="I14311" s="67" t="s">
        <v>139</v>
      </c>
      <c r="J14311" s="63">
        <v>2023</v>
      </c>
      <c r="K14311" s="64">
        <v>3.32E-2</v>
      </c>
    </row>
    <row r="14312" spans="1:11" x14ac:dyDescent="0.25">
      <c r="A14312" s="66"/>
      <c r="B14312" t="s">
        <v>571</v>
      </c>
      <c r="C14312" t="s">
        <v>572</v>
      </c>
      <c r="D14312" t="str">
        <f>Clef_répartition[[#This Row],[Code association]]&amp;"_"&amp;Clef_répartition[[#This Row],[Nom association]]</f>
        <v>ORPC Gros-de-Vaud_Organisation régionale de protection civile de Gros-de-Vaud</v>
      </c>
      <c r="E14312">
        <f>COUNTIFS(D$2:D14312,Clef_répartition[[#This Row],[Code_Nom]],J$2:J14312,Clef_répartition[[#This Row],[Année]])</f>
        <v>18</v>
      </c>
      <c r="F14312">
        <f>IF(Clef_répartition[[#This Row],[Code_Nom]]=D14311,F14311-1,(COUNTIFS(Clef_répartition[Code_Nom],Clef_répartition[[#This Row],[Code_Nom]],Clef_répartition[Année],Clef_répartition[[#This Row],[Année]])))</f>
        <v>19</v>
      </c>
      <c r="G14312" t="str">
        <f>Clef_répartition[[#This Row],[Code_Nom]]&amp;"_"&amp;Clef_répartition[[#This Row],[Nombre]]&amp;"_"&amp;Clef_répartition[[#This Row],[Année]]</f>
        <v>ORPC Gros-de-Vaud_Organisation régionale de protection civile de Gros-de-Vaud_18_2023</v>
      </c>
      <c r="H14312" s="63">
        <v>5487</v>
      </c>
      <c r="I14312" s="67" t="s">
        <v>167</v>
      </c>
      <c r="J14312" s="63">
        <v>2023</v>
      </c>
      <c r="K14312" s="64">
        <v>1.0200000000000001E-2</v>
      </c>
    </row>
    <row r="14313" spans="1:11" x14ac:dyDescent="0.25">
      <c r="A14313" s="66"/>
      <c r="B14313" t="s">
        <v>571</v>
      </c>
      <c r="C14313" t="s">
        <v>572</v>
      </c>
      <c r="D14313" t="str">
        <f>Clef_répartition[[#This Row],[Code association]]&amp;"_"&amp;Clef_répartition[[#This Row],[Nom association]]</f>
        <v>ORPC Gros-de-Vaud_Organisation régionale de protection civile de Gros-de-Vaud</v>
      </c>
      <c r="E14313">
        <f>COUNTIFS(D$2:D14313,Clef_répartition[[#This Row],[Code_Nom]],J$2:J14313,Clef_répartition[[#This Row],[Année]])</f>
        <v>19</v>
      </c>
      <c r="F14313">
        <f>IF(Clef_répartition[[#This Row],[Code_Nom]]=D14312,F14312-1,(COUNTIFS(Clef_répartition[Code_Nom],Clef_répartition[[#This Row],[Code_Nom]],Clef_répartition[Année],Clef_répartition[[#This Row],[Année]])))</f>
        <v>18</v>
      </c>
      <c r="G14313" t="str">
        <f>Clef_répartition[[#This Row],[Code_Nom]]&amp;"_"&amp;Clef_répartition[[#This Row],[Nombre]]&amp;"_"&amp;Clef_répartition[[#This Row],[Année]]</f>
        <v>ORPC Gros-de-Vaud_Organisation régionale de protection civile de Gros-de-Vaud_19_2023</v>
      </c>
      <c r="H14313" s="18">
        <v>5489</v>
      </c>
      <c r="I14313" s="68" t="s">
        <v>175</v>
      </c>
      <c r="J14313" s="18">
        <v>2023</v>
      </c>
      <c r="K14313" s="65">
        <v>1.7299999999999999E-2</v>
      </c>
    </row>
    <row r="14314" spans="1:11" x14ac:dyDescent="0.25">
      <c r="A14314" s="66"/>
      <c r="B14314" t="s">
        <v>571</v>
      </c>
      <c r="C14314" t="s">
        <v>572</v>
      </c>
      <c r="D14314" t="str">
        <f>Clef_répartition[[#This Row],[Code association]]&amp;"_"&amp;Clef_répartition[[#This Row],[Nom association]]</f>
        <v>ORPC Gros-de-Vaud_Organisation régionale de protection civile de Gros-de-Vaud</v>
      </c>
      <c r="E14314">
        <f>COUNTIFS(D$2:D14314,Clef_répartition[[#This Row],[Code_Nom]],J$2:J14314,Clef_répartition[[#This Row],[Année]])</f>
        <v>20</v>
      </c>
      <c r="F14314">
        <f>IF(Clef_répartition[[#This Row],[Code_Nom]]=D14313,F14313-1,(COUNTIFS(Clef_répartition[Code_Nom],Clef_répartition[[#This Row],[Code_Nom]],Clef_répartition[Année],Clef_répartition[[#This Row],[Année]])))</f>
        <v>17</v>
      </c>
      <c r="G14314" t="str">
        <f>Clef_répartition[[#This Row],[Code_Nom]]&amp;"_"&amp;Clef_répartition[[#This Row],[Nombre]]&amp;"_"&amp;Clef_répartition[[#This Row],[Année]]</f>
        <v>ORPC Gros-de-Vaud_Organisation régionale de protection civile de Gros-de-Vaud_20_2023</v>
      </c>
      <c r="H14314" s="18">
        <v>5693</v>
      </c>
      <c r="I14314" s="68" t="s">
        <v>184</v>
      </c>
      <c r="J14314" s="18">
        <v>2023</v>
      </c>
      <c r="K14314" s="65">
        <v>5.9799999999999999E-2</v>
      </c>
    </row>
    <row r="14315" spans="1:11" x14ac:dyDescent="0.25">
      <c r="A14315" s="66"/>
      <c r="B14315" t="s">
        <v>571</v>
      </c>
      <c r="C14315" t="s">
        <v>572</v>
      </c>
      <c r="D14315" t="str">
        <f>Clef_répartition[[#This Row],[Code association]]&amp;"_"&amp;Clef_répartition[[#This Row],[Nom association]]</f>
        <v>ORPC Gros-de-Vaud_Organisation régionale de protection civile de Gros-de-Vaud</v>
      </c>
      <c r="E14315">
        <f>COUNTIFS(D$2:D14315,Clef_répartition[[#This Row],[Code_Nom]],J$2:J14315,Clef_répartition[[#This Row],[Année]])</f>
        <v>21</v>
      </c>
      <c r="F14315">
        <f>IF(Clef_répartition[[#This Row],[Code_Nom]]=D14314,F14314-1,(COUNTIFS(Clef_répartition[Code_Nom],Clef_répartition[[#This Row],[Code_Nom]],Clef_répartition[Année],Clef_répartition[[#This Row],[Année]])))</f>
        <v>16</v>
      </c>
      <c r="G14315" t="str">
        <f>Clef_répartition[[#This Row],[Code_Nom]]&amp;"_"&amp;Clef_répartition[[#This Row],[Nombre]]&amp;"_"&amp;Clef_répartition[[#This Row],[Année]]</f>
        <v>ORPC Gros-de-Vaud_Organisation régionale de protection civile de Gros-de-Vaud_21_2023</v>
      </c>
      <c r="H14315" s="18">
        <v>5540</v>
      </c>
      <c r="I14315" s="68" t="s">
        <v>186</v>
      </c>
      <c r="J14315" s="18">
        <v>2023</v>
      </c>
      <c r="K14315" s="65">
        <v>4.02E-2</v>
      </c>
    </row>
    <row r="14316" spans="1:11" x14ac:dyDescent="0.25">
      <c r="A14316" s="66"/>
      <c r="B14316" t="s">
        <v>571</v>
      </c>
      <c r="C14316" t="s">
        <v>572</v>
      </c>
      <c r="D14316" t="str">
        <f>Clef_répartition[[#This Row],[Code association]]&amp;"_"&amp;Clef_répartition[[#This Row],[Nom association]]</f>
        <v>ORPC Gros-de-Vaud_Organisation régionale de protection civile de Gros-de-Vaud</v>
      </c>
      <c r="E14316">
        <f>COUNTIFS(D$2:D14316,Clef_répartition[[#This Row],[Code_Nom]],J$2:J14316,Clef_répartition[[#This Row],[Année]])</f>
        <v>22</v>
      </c>
      <c r="F14316">
        <f>IF(Clef_répartition[[#This Row],[Code_Nom]]=D14315,F14315-1,(COUNTIFS(Clef_répartition[Code_Nom],Clef_répartition[[#This Row],[Code_Nom]],Clef_répartition[Année],Clef_répartition[[#This Row],[Année]])))</f>
        <v>15</v>
      </c>
      <c r="G14316" t="str">
        <f>Clef_répartition[[#This Row],[Code_Nom]]&amp;"_"&amp;Clef_répartition[[#This Row],[Nombre]]&amp;"_"&amp;Clef_répartition[[#This Row],[Année]]</f>
        <v>ORPC Gros-de-Vaud_Organisation régionale de protection civile de Gros-de-Vaud_22_2023</v>
      </c>
      <c r="H14316" s="63">
        <v>5527</v>
      </c>
      <c r="I14316" s="67" t="s">
        <v>191</v>
      </c>
      <c r="J14316" s="63">
        <v>2023</v>
      </c>
      <c r="K14316" s="64">
        <v>2.4899999999999999E-2</v>
      </c>
    </row>
    <row r="14317" spans="1:11" x14ac:dyDescent="0.25">
      <c r="A14317" s="66"/>
      <c r="B14317" t="s">
        <v>571</v>
      </c>
      <c r="C14317" t="s">
        <v>572</v>
      </c>
      <c r="D14317" t="str">
        <f>Clef_répartition[[#This Row],[Code association]]&amp;"_"&amp;Clef_répartition[[#This Row],[Nom association]]</f>
        <v>ORPC Gros-de-Vaud_Organisation régionale de protection civile de Gros-de-Vaud</v>
      </c>
      <c r="E14317">
        <f>COUNTIFS(D$2:D14317,Clef_répartition[[#This Row],[Code_Nom]],J$2:J14317,Clef_répartition[[#This Row],[Année]])</f>
        <v>23</v>
      </c>
      <c r="F14317">
        <f>IF(Clef_répartition[[#This Row],[Code_Nom]]=D14316,F14316-1,(COUNTIFS(Clef_répartition[Code_Nom],Clef_répartition[[#This Row],[Code_Nom]],Clef_répartition[Année],Clef_répartition[[#This Row],[Année]])))</f>
        <v>14</v>
      </c>
      <c r="G14317" t="str">
        <f>Clef_répartition[[#This Row],[Code_Nom]]&amp;"_"&amp;Clef_répartition[[#This Row],[Nombre]]&amp;"_"&amp;Clef_répartition[[#This Row],[Année]]</f>
        <v>ORPC Gros-de-Vaud_Organisation régionale de protection civile de Gros-de-Vaud_23_2023</v>
      </c>
      <c r="H14317" s="63">
        <v>5680</v>
      </c>
      <c r="I14317" s="67" t="s">
        <v>197</v>
      </c>
      <c r="J14317" s="63">
        <v>2023</v>
      </c>
      <c r="K14317" s="64">
        <v>6.8999999999999999E-3</v>
      </c>
    </row>
    <row r="14318" spans="1:11" x14ac:dyDescent="0.25">
      <c r="A14318" s="66"/>
      <c r="B14318" t="s">
        <v>571</v>
      </c>
      <c r="C14318" t="s">
        <v>572</v>
      </c>
      <c r="D14318" t="str">
        <f>Clef_répartition[[#This Row],[Code association]]&amp;"_"&amp;Clef_répartition[[#This Row],[Nom association]]</f>
        <v>ORPC Gros-de-Vaud_Organisation régionale de protection civile de Gros-de-Vaud</v>
      </c>
      <c r="E14318">
        <f>COUNTIFS(D$2:D14318,Clef_répartition[[#This Row],[Code_Nom]],J$2:J14318,Clef_répartition[[#This Row],[Année]])</f>
        <v>24</v>
      </c>
      <c r="F14318">
        <f>IF(Clef_répartition[[#This Row],[Code_Nom]]=D14317,F14317-1,(COUNTIFS(Clef_répartition[Code_Nom],Clef_répartition[[#This Row],[Code_Nom]],Clef_répartition[Année],Clef_répartition[[#This Row],[Année]])))</f>
        <v>13</v>
      </c>
      <c r="G14318" t="str">
        <f>Clef_répartition[[#This Row],[Code_Nom]]&amp;"_"&amp;Clef_répartition[[#This Row],[Nombre]]&amp;"_"&amp;Clef_répartition[[#This Row],[Année]]</f>
        <v>ORPC Gros-de-Vaud_Organisation régionale de protection civile de Gros-de-Vaud_24_2023</v>
      </c>
      <c r="H14318" s="18">
        <v>5923</v>
      </c>
      <c r="I14318" s="68" t="s">
        <v>200</v>
      </c>
      <c r="J14318" s="18">
        <v>2023</v>
      </c>
      <c r="K14318" s="65">
        <v>4.3E-3</v>
      </c>
    </row>
    <row r="14319" spans="1:11" x14ac:dyDescent="0.25">
      <c r="A14319" s="66"/>
      <c r="B14319" t="s">
        <v>571</v>
      </c>
      <c r="C14319" t="s">
        <v>572</v>
      </c>
      <c r="D14319" t="str">
        <f>Clef_répartition[[#This Row],[Code association]]&amp;"_"&amp;Clef_répartition[[#This Row],[Nom association]]</f>
        <v>ORPC Gros-de-Vaud_Organisation régionale de protection civile de Gros-de-Vaud</v>
      </c>
      <c r="E14319">
        <f>COUNTIFS(D$2:D14319,Clef_répartition[[#This Row],[Code_Nom]],J$2:J14319,Clef_répartition[[#This Row],[Année]])</f>
        <v>25</v>
      </c>
      <c r="F14319">
        <f>IF(Clef_répartition[[#This Row],[Code_Nom]]=D14318,F14318-1,(COUNTIFS(Clef_répartition[Code_Nom],Clef_répartition[[#This Row],[Code_Nom]],Clef_répartition[Année],Clef_répartition[[#This Row],[Année]])))</f>
        <v>12</v>
      </c>
      <c r="G14319" t="str">
        <f>Clef_répartition[[#This Row],[Code_Nom]]&amp;"_"&amp;Clef_répartition[[#This Row],[Nombre]]&amp;"_"&amp;Clef_répartition[[#This Row],[Année]]</f>
        <v>ORPC Gros-de-Vaud_Organisation régionale de protection civile de Gros-de-Vaud_25_2023</v>
      </c>
      <c r="H14319" s="18">
        <v>5529</v>
      </c>
      <c r="I14319" s="68" t="s">
        <v>208</v>
      </c>
      <c r="J14319" s="18">
        <v>2023</v>
      </c>
      <c r="K14319" s="65">
        <v>1.29E-2</v>
      </c>
    </row>
    <row r="14320" spans="1:11" x14ac:dyDescent="0.25">
      <c r="A14320" s="66"/>
      <c r="B14320" t="s">
        <v>571</v>
      </c>
      <c r="C14320" t="s">
        <v>572</v>
      </c>
      <c r="D14320" t="str">
        <f>Clef_répartition[[#This Row],[Code association]]&amp;"_"&amp;Clef_répartition[[#This Row],[Nom association]]</f>
        <v>ORPC Gros-de-Vaud_Organisation régionale de protection civile de Gros-de-Vaud</v>
      </c>
      <c r="E14320">
        <f>COUNTIFS(D$2:D14320,Clef_répartition[[#This Row],[Code_Nom]],J$2:J14320,Clef_répartition[[#This Row],[Année]])</f>
        <v>26</v>
      </c>
      <c r="F14320">
        <f>IF(Clef_répartition[[#This Row],[Code_Nom]]=D14319,F14319-1,(COUNTIFS(Clef_répartition[Code_Nom],Clef_répartition[[#This Row],[Code_Nom]],Clef_répartition[Année],Clef_répartition[[#This Row],[Année]])))</f>
        <v>11</v>
      </c>
      <c r="G14320" t="str">
        <f>Clef_répartition[[#This Row],[Code_Nom]]&amp;"_"&amp;Clef_répartition[[#This Row],[Nombre]]&amp;"_"&amp;Clef_répartition[[#This Row],[Année]]</f>
        <v>ORPC Gros-de-Vaud_Organisation régionale de protection civile de Gros-de-Vaud_26_2023</v>
      </c>
      <c r="H14320" s="63">
        <v>5530</v>
      </c>
      <c r="I14320" s="67" t="s">
        <v>209</v>
      </c>
      <c r="J14320" s="63">
        <v>2023</v>
      </c>
      <c r="K14320" s="64">
        <v>1.2E-2</v>
      </c>
    </row>
    <row r="14321" spans="1:11" x14ac:dyDescent="0.25">
      <c r="A14321" s="66"/>
      <c r="B14321" t="s">
        <v>571</v>
      </c>
      <c r="C14321" t="s">
        <v>572</v>
      </c>
      <c r="D14321" t="str">
        <f>Clef_répartition[[#This Row],[Code association]]&amp;"_"&amp;Clef_répartition[[#This Row],[Nom association]]</f>
        <v>ORPC Gros-de-Vaud_Organisation régionale de protection civile de Gros-de-Vaud</v>
      </c>
      <c r="E14321">
        <f>COUNTIFS(D$2:D14321,Clef_répartition[[#This Row],[Code_Nom]],J$2:J14321,Clef_répartition[[#This Row],[Année]])</f>
        <v>27</v>
      </c>
      <c r="F14321">
        <f>IF(Clef_répartition[[#This Row],[Code_Nom]]=D14320,F14320-1,(COUNTIFS(Clef_répartition[Code_Nom],Clef_répartition[[#This Row],[Code_Nom]],Clef_répartition[Année],Clef_répartition[[#This Row],[Année]])))</f>
        <v>10</v>
      </c>
      <c r="G14321" t="str">
        <f>Clef_répartition[[#This Row],[Code_Nom]]&amp;"_"&amp;Clef_répartition[[#This Row],[Nombre]]&amp;"_"&amp;Clef_répartition[[#This Row],[Année]]</f>
        <v>ORPC Gros-de-Vaud_Organisation régionale de protection civile de Gros-de-Vaud_27_2023</v>
      </c>
      <c r="H14321" s="63">
        <v>5495</v>
      </c>
      <c r="I14321" s="67" t="s">
        <v>212</v>
      </c>
      <c r="J14321" s="63">
        <v>2023</v>
      </c>
      <c r="K14321" s="64">
        <v>6.8199999999999997E-2</v>
      </c>
    </row>
    <row r="14322" spans="1:11" x14ac:dyDescent="0.25">
      <c r="A14322" s="66"/>
      <c r="B14322" t="s">
        <v>571</v>
      </c>
      <c r="C14322" t="s">
        <v>572</v>
      </c>
      <c r="D14322" t="str">
        <f>Clef_répartition[[#This Row],[Code association]]&amp;"_"&amp;Clef_répartition[[#This Row],[Nom association]]</f>
        <v>ORPC Gros-de-Vaud_Organisation régionale de protection civile de Gros-de-Vaud</v>
      </c>
      <c r="E14322">
        <f>COUNTIFS(D$2:D14322,Clef_répartition[[#This Row],[Code_Nom]],J$2:J14322,Clef_répartition[[#This Row],[Année]])</f>
        <v>28</v>
      </c>
      <c r="F14322">
        <f>IF(Clef_répartition[[#This Row],[Code_Nom]]=D14321,F14321-1,(COUNTIFS(Clef_répartition[Code_Nom],Clef_répartition[[#This Row],[Code_Nom]],Clef_répartition[Année],Clef_répartition[[#This Row],[Année]])))</f>
        <v>9</v>
      </c>
      <c r="G14322" t="str">
        <f>Clef_répartition[[#This Row],[Code_Nom]]&amp;"_"&amp;Clef_répartition[[#This Row],[Nombre]]&amp;"_"&amp;Clef_répartition[[#This Row],[Année]]</f>
        <v>ORPC Gros-de-Vaud_Organisation régionale de protection civile de Gros-de-Vaud_28_2023</v>
      </c>
      <c r="H14322" s="18">
        <v>5496</v>
      </c>
      <c r="I14322" s="68" t="s">
        <v>213</v>
      </c>
      <c r="J14322" s="18">
        <v>2023</v>
      </c>
      <c r="K14322" s="65">
        <v>4.0800000000000003E-2</v>
      </c>
    </row>
    <row r="14323" spans="1:11" x14ac:dyDescent="0.25">
      <c r="A14323" s="66"/>
      <c r="B14323" t="s">
        <v>571</v>
      </c>
      <c r="C14323" t="s">
        <v>572</v>
      </c>
      <c r="D14323" t="str">
        <f>Clef_répartition[[#This Row],[Code association]]&amp;"_"&amp;Clef_répartition[[#This Row],[Nom association]]</f>
        <v>ORPC Gros-de-Vaud_Organisation régionale de protection civile de Gros-de-Vaud</v>
      </c>
      <c r="E14323">
        <f>COUNTIFS(D$2:D14323,Clef_répartition[[#This Row],[Code_Nom]],J$2:J14323,Clef_répartition[[#This Row],[Année]])</f>
        <v>29</v>
      </c>
      <c r="F14323">
        <f>IF(Clef_répartition[[#This Row],[Code_Nom]]=D14322,F14322-1,(COUNTIFS(Clef_répartition[Code_Nom],Clef_répartition[[#This Row],[Code_Nom]],Clef_répartition[Année],Clef_répartition[[#This Row],[Année]])))</f>
        <v>8</v>
      </c>
      <c r="G14323" t="str">
        <f>Clef_répartition[[#This Row],[Code_Nom]]&amp;"_"&amp;Clef_répartition[[#This Row],[Nombre]]&amp;"_"&amp;Clef_répartition[[#This Row],[Année]]</f>
        <v>ORPC Gros-de-Vaud_Organisation régionale de protection civile de Gros-de-Vaud_29_2023</v>
      </c>
      <c r="H14323" s="18">
        <v>5531</v>
      </c>
      <c r="I14323" s="68" t="s">
        <v>214</v>
      </c>
      <c r="J14323" s="18">
        <v>2023</v>
      </c>
      <c r="K14323" s="65">
        <v>9.1999999999999998E-3</v>
      </c>
    </row>
    <row r="14324" spans="1:11" x14ac:dyDescent="0.25">
      <c r="A14324" s="66"/>
      <c r="B14324" t="s">
        <v>571</v>
      </c>
      <c r="C14324" t="s">
        <v>572</v>
      </c>
      <c r="D14324" t="str">
        <f>Clef_répartition[[#This Row],[Code association]]&amp;"_"&amp;Clef_répartition[[#This Row],[Nom association]]</f>
        <v>ORPC Gros-de-Vaud_Organisation régionale de protection civile de Gros-de-Vaud</v>
      </c>
      <c r="E14324">
        <f>COUNTIFS(D$2:D14324,Clef_répartition[[#This Row],[Code_Nom]],J$2:J14324,Clef_répartition[[#This Row],[Année]])</f>
        <v>30</v>
      </c>
      <c r="F14324">
        <f>IF(Clef_répartition[[#This Row],[Code_Nom]]=D14323,F14323-1,(COUNTIFS(Clef_répartition[Code_Nom],Clef_répartition[[#This Row],[Code_Nom]],Clef_répartition[Année],Clef_répartition[[#This Row],[Année]])))</f>
        <v>7</v>
      </c>
      <c r="G14324" t="str">
        <f>Clef_répartition[[#This Row],[Code_Nom]]&amp;"_"&amp;Clef_répartition[[#This Row],[Nombre]]&amp;"_"&amp;Clef_répartition[[#This Row],[Année]]</f>
        <v>ORPC Gros-de-Vaud_Organisation régionale de protection civile de Gros-de-Vaud_30_2023</v>
      </c>
      <c r="H14324" s="63">
        <v>5533</v>
      </c>
      <c r="I14324" s="67" t="s">
        <v>216</v>
      </c>
      <c r="J14324" s="63">
        <v>2023</v>
      </c>
      <c r="K14324" s="64">
        <v>1.7999999999999999E-2</v>
      </c>
    </row>
    <row r="14325" spans="1:11" x14ac:dyDescent="0.25">
      <c r="A14325" s="66"/>
      <c r="B14325" t="s">
        <v>571</v>
      </c>
      <c r="C14325" t="s">
        <v>572</v>
      </c>
      <c r="D14325" t="str">
        <f>Clef_répartition[[#This Row],[Code association]]&amp;"_"&amp;Clef_répartition[[#This Row],[Nom association]]</f>
        <v>ORPC Gros-de-Vaud_Organisation régionale de protection civile de Gros-de-Vaud</v>
      </c>
      <c r="E14325">
        <f>COUNTIFS(D$2:D14325,Clef_répartition[[#This Row],[Code_Nom]],J$2:J14325,Clef_répartition[[#This Row],[Année]])</f>
        <v>31</v>
      </c>
      <c r="F14325">
        <f>IF(Clef_répartition[[#This Row],[Code_Nom]]=D14324,F14324-1,(COUNTIFS(Clef_répartition[Code_Nom],Clef_répartition[[#This Row],[Code_Nom]],Clef_répartition[Année],Clef_répartition[[#This Row],[Année]])))</f>
        <v>6</v>
      </c>
      <c r="G14325" t="str">
        <f>Clef_répartition[[#This Row],[Code_Nom]]&amp;"_"&amp;Clef_répartition[[#This Row],[Nombre]]&amp;"_"&amp;Clef_répartition[[#This Row],[Année]]</f>
        <v>ORPC Gros-de-Vaud_Organisation régionale de protection civile de Gros-de-Vaud_31_2023</v>
      </c>
      <c r="H14325" s="18">
        <v>5534</v>
      </c>
      <c r="I14325" s="68" t="s">
        <v>241</v>
      </c>
      <c r="J14325" s="18">
        <v>2023</v>
      </c>
      <c r="K14325" s="65">
        <v>6.4000000000000003E-3</v>
      </c>
    </row>
    <row r="14326" spans="1:11" x14ac:dyDescent="0.25">
      <c r="A14326" s="66"/>
      <c r="B14326" t="s">
        <v>571</v>
      </c>
      <c r="C14326" t="s">
        <v>572</v>
      </c>
      <c r="D14326" t="str">
        <f>Clef_répartition[[#This Row],[Code association]]&amp;"_"&amp;Clef_répartition[[#This Row],[Nom association]]</f>
        <v>ORPC Gros-de-Vaud_Organisation régionale de protection civile de Gros-de-Vaud</v>
      </c>
      <c r="E14326">
        <f>COUNTIFS(D$2:D14326,Clef_répartition[[#This Row],[Code_Nom]],J$2:J14326,Clef_répartition[[#This Row],[Année]])</f>
        <v>32</v>
      </c>
      <c r="F14326">
        <f>IF(Clef_répartition[[#This Row],[Code_Nom]]=D14325,F14325-1,(COUNTIFS(Clef_répartition[Code_Nom],Clef_répartition[[#This Row],[Code_Nom]],Clef_répartition[Année],Clef_répartition[[#This Row],[Année]])))</f>
        <v>5</v>
      </c>
      <c r="G14326" t="str">
        <f>Clef_répartition[[#This Row],[Code_Nom]]&amp;"_"&amp;Clef_répartition[[#This Row],[Nombre]]&amp;"_"&amp;Clef_répartition[[#This Row],[Année]]</f>
        <v>ORPC Gros-de-Vaud_Organisation régionale de protection civile de Gros-de-Vaud_32_2023</v>
      </c>
      <c r="H14326" s="63">
        <v>5535</v>
      </c>
      <c r="I14326" s="67" t="s">
        <v>242</v>
      </c>
      <c r="J14326" s="63">
        <v>2023</v>
      </c>
      <c r="K14326" s="64">
        <v>1.7299999999999999E-2</v>
      </c>
    </row>
    <row r="14327" spans="1:11" x14ac:dyDescent="0.25">
      <c r="A14327" s="66"/>
      <c r="B14327" t="s">
        <v>571</v>
      </c>
      <c r="C14327" t="s">
        <v>572</v>
      </c>
      <c r="D14327" t="str">
        <f>Clef_répartition[[#This Row],[Code association]]&amp;"_"&amp;Clef_répartition[[#This Row],[Nom association]]</f>
        <v>ORPC Gros-de-Vaud_Organisation régionale de protection civile de Gros-de-Vaud</v>
      </c>
      <c r="E14327">
        <f>COUNTIFS(D$2:D14327,Clef_répartition[[#This Row],[Code_Nom]],J$2:J14327,Clef_répartition[[#This Row],[Année]])</f>
        <v>33</v>
      </c>
      <c r="F14327">
        <f>IF(Clef_répartition[[#This Row],[Code_Nom]]=D14326,F14326-1,(COUNTIFS(Clef_répartition[Code_Nom],Clef_répartition[[#This Row],[Code_Nom]],Clef_répartition[Année],Clef_répartition[[#This Row],[Année]])))</f>
        <v>4</v>
      </c>
      <c r="G14327" t="str">
        <f>Clef_répartition[[#This Row],[Code_Nom]]&amp;"_"&amp;Clef_répartition[[#This Row],[Nombre]]&amp;"_"&amp;Clef_répartition[[#This Row],[Année]]</f>
        <v>ORPC Gros-de-Vaud_Organisation régionale de protection civile de Gros-de-Vaud_33_2023</v>
      </c>
      <c r="H14327" s="63">
        <v>5501</v>
      </c>
      <c r="I14327" s="67" t="s">
        <v>258</v>
      </c>
      <c r="J14327" s="63">
        <v>2023</v>
      </c>
      <c r="K14327" s="64">
        <v>2.4799999999999999E-2</v>
      </c>
    </row>
    <row r="14328" spans="1:11" x14ac:dyDescent="0.25">
      <c r="A14328" s="66"/>
      <c r="B14328" t="s">
        <v>571</v>
      </c>
      <c r="C14328" t="s">
        <v>572</v>
      </c>
      <c r="D14328" t="str">
        <f>Clef_répartition[[#This Row],[Code association]]&amp;"_"&amp;Clef_répartition[[#This Row],[Nom association]]</f>
        <v>ORPC Gros-de-Vaud_Organisation régionale de protection civile de Gros-de-Vaud</v>
      </c>
      <c r="E14328">
        <f>COUNTIFS(D$2:D14328,Clef_répartition[[#This Row],[Code_Nom]],J$2:J14328,Clef_répartition[[#This Row],[Année]])</f>
        <v>34</v>
      </c>
      <c r="F14328">
        <f>IF(Clef_répartition[[#This Row],[Code_Nom]]=D14327,F14327-1,(COUNTIFS(Clef_répartition[Code_Nom],Clef_répartition[[#This Row],[Code_Nom]],Clef_répartition[Année],Clef_répartition[[#This Row],[Année]])))</f>
        <v>3</v>
      </c>
      <c r="G14328" t="str">
        <f>Clef_répartition[[#This Row],[Code_Nom]]&amp;"_"&amp;Clef_répartition[[#This Row],[Nombre]]&amp;"_"&amp;Clef_répartition[[#This Row],[Année]]</f>
        <v>ORPC Gros-de-Vaud_Organisation régionale de protection civile de Gros-de-Vaud_34_2023</v>
      </c>
      <c r="H14328" s="18">
        <v>5537</v>
      </c>
      <c r="I14328" s="68" t="s">
        <v>282</v>
      </c>
      <c r="J14328" s="18">
        <v>2023</v>
      </c>
      <c r="K14328" s="65">
        <v>2.7699999999999999E-2</v>
      </c>
    </row>
    <row r="14329" spans="1:11" x14ac:dyDescent="0.25">
      <c r="A14329" s="66"/>
      <c r="B14329" t="s">
        <v>571</v>
      </c>
      <c r="C14329" t="s">
        <v>572</v>
      </c>
      <c r="D14329" t="str">
        <f>Clef_répartition[[#This Row],[Code association]]&amp;"_"&amp;Clef_répartition[[#This Row],[Nom association]]</f>
        <v>ORPC Gros-de-Vaud_Organisation régionale de protection civile de Gros-de-Vaud</v>
      </c>
      <c r="E14329">
        <f>COUNTIFS(D$2:D14329,Clef_répartition[[#This Row],[Code_Nom]],J$2:J14329,Clef_répartition[[#This Row],[Année]])</f>
        <v>35</v>
      </c>
      <c r="F14329">
        <f>IF(Clef_répartition[[#This Row],[Code_Nom]]=D14328,F14328-1,(COUNTIFS(Clef_répartition[Code_Nom],Clef_répartition[[#This Row],[Code_Nom]],Clef_répartition[Année],Clef_répartition[[#This Row],[Année]])))</f>
        <v>2</v>
      </c>
      <c r="G14329" t="str">
        <f>Clef_répartition[[#This Row],[Code_Nom]]&amp;"_"&amp;Clef_répartition[[#This Row],[Nombre]]&amp;"_"&amp;Clef_répartition[[#This Row],[Année]]</f>
        <v>ORPC Gros-de-Vaud_Organisation régionale de protection civile de Gros-de-Vaud_35_2023</v>
      </c>
      <c r="H14329" s="63">
        <v>5539</v>
      </c>
      <c r="I14329" s="67" t="s">
        <v>288</v>
      </c>
      <c r="J14329" s="63">
        <v>2023</v>
      </c>
      <c r="K14329" s="64">
        <v>2.35E-2</v>
      </c>
    </row>
    <row r="14330" spans="1:11" x14ac:dyDescent="0.25">
      <c r="A14330" s="66"/>
      <c r="B14330" t="s">
        <v>571</v>
      </c>
      <c r="C14330" t="s">
        <v>572</v>
      </c>
      <c r="D14330" t="str">
        <f>Clef_répartition[[#This Row],[Code association]]&amp;"_"&amp;Clef_répartition[[#This Row],[Nom association]]</f>
        <v>ORPC Gros-de-Vaud_Organisation régionale de protection civile de Gros-de-Vaud</v>
      </c>
      <c r="E14330">
        <f>COUNTIFS(D$2:D14330,Clef_répartition[[#This Row],[Code_Nom]],J$2:J14330,Clef_répartition[[#This Row],[Année]])</f>
        <v>36</v>
      </c>
      <c r="F14330">
        <f>IF(Clef_répartition[[#This Row],[Code_Nom]]=D14329,F14329-1,(COUNTIFS(Clef_répartition[Code_Nom],Clef_répartition[[#This Row],[Code_Nom]],Clef_répartition[Année],Clef_répartition[[#This Row],[Année]])))</f>
        <v>1</v>
      </c>
      <c r="G14330" t="str">
        <f>Clef_répartition[[#This Row],[Code_Nom]]&amp;"_"&amp;Clef_répartition[[#This Row],[Nombre]]&amp;"_"&amp;Clef_répartition[[#This Row],[Année]]</f>
        <v>ORPC Gros-de-Vaud_Organisation régionale de protection civile de Gros-de-Vaud_36_2023</v>
      </c>
      <c r="H14330" s="18">
        <v>5503</v>
      </c>
      <c r="I14330" s="68" t="s">
        <v>290</v>
      </c>
      <c r="J14330" s="18">
        <v>2023</v>
      </c>
      <c r="K14330" s="65">
        <v>2.8299999999999999E-2</v>
      </c>
    </row>
    <row r="14331" spans="1:11" x14ac:dyDescent="0.25">
      <c r="A14331" s="66"/>
      <c r="B14331" t="s">
        <v>546</v>
      </c>
      <c r="C14331" t="s">
        <v>759</v>
      </c>
      <c r="D1433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1">
        <f>COUNTIFS(D$2:D14331,Clef_répartition[[#This Row],[Code_Nom]],J$2:J14331,Clef_répartition[[#This Row],[Année]])</f>
        <v>1</v>
      </c>
      <c r="F14331">
        <f>IF(Clef_répartition[[#This Row],[Code_Nom]]=D14330,F14330-1,(COUNTIFS(Clef_répartition[Code_Nom],Clef_répartition[[#This Row],[Code_Nom]],Clef_répartition[Année],Clef_répartition[[#This Row],[Année]])))</f>
        <v>73</v>
      </c>
      <c r="G1433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vaudois_1_2023</v>
      </c>
      <c r="H14331" s="63">
        <v>5742</v>
      </c>
      <c r="I14331" s="67" t="s">
        <v>2</v>
      </c>
      <c r="J14331" s="63">
        <v>2023</v>
      </c>
      <c r="K14331" s="64">
        <v>4.0280000000000003E-3</v>
      </c>
    </row>
    <row r="14332" spans="1:11" x14ac:dyDescent="0.25">
      <c r="A14332" s="66"/>
      <c r="B14332" t="s">
        <v>546</v>
      </c>
      <c r="C14332" t="s">
        <v>759</v>
      </c>
      <c r="D1433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2">
        <f>COUNTIFS(D$2:D14332,Clef_répartition[[#This Row],[Code_Nom]],J$2:J14332,Clef_répartition[[#This Row],[Année]])</f>
        <v>2</v>
      </c>
      <c r="F14332">
        <f>IF(Clef_répartition[[#This Row],[Code_Nom]]=D14331,F14331-1,(COUNTIFS(Clef_répartition[Code_Nom],Clef_répartition[[#This Row],[Code_Nom]],Clef_répartition[Année],Clef_répartition[[#This Row],[Année]])))</f>
        <v>72</v>
      </c>
      <c r="G1433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vaudois_2_2023</v>
      </c>
      <c r="H14332" s="18">
        <v>5743</v>
      </c>
      <c r="I14332" s="68" t="s">
        <v>6</v>
      </c>
      <c r="J14332" s="18">
        <v>2023</v>
      </c>
      <c r="K14332" s="65">
        <v>7.3159999999999996E-3</v>
      </c>
    </row>
    <row r="14333" spans="1:11" x14ac:dyDescent="0.25">
      <c r="A14333" s="66"/>
      <c r="B14333" t="s">
        <v>546</v>
      </c>
      <c r="C14333" t="s">
        <v>759</v>
      </c>
      <c r="D1433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3">
        <f>COUNTIFS(D$2:D14333,Clef_répartition[[#This Row],[Code_Nom]],J$2:J14333,Clef_répartition[[#This Row],[Année]])</f>
        <v>3</v>
      </c>
      <c r="F14333">
        <f>IF(Clef_répartition[[#This Row],[Code_Nom]]=D14332,F14332-1,(COUNTIFS(Clef_répartition[Code_Nom],Clef_répartition[[#This Row],[Code_Nom]],Clef_répartition[Année],Clef_répartition[[#This Row],[Année]])))</f>
        <v>71</v>
      </c>
      <c r="G1433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vaudois_3_2023</v>
      </c>
      <c r="H14333" s="63">
        <v>5744</v>
      </c>
      <c r="I14333" s="67" t="s">
        <v>11</v>
      </c>
      <c r="J14333" s="63">
        <v>2023</v>
      </c>
      <c r="K14333" s="64">
        <v>1.218E-2</v>
      </c>
    </row>
    <row r="14334" spans="1:11" x14ac:dyDescent="0.25">
      <c r="A14334" s="66"/>
      <c r="B14334" t="s">
        <v>546</v>
      </c>
      <c r="C14334" t="s">
        <v>759</v>
      </c>
      <c r="D1433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4">
        <f>COUNTIFS(D$2:D14334,Clef_répartition[[#This Row],[Code_Nom]],J$2:J14334,Clef_répartition[[#This Row],[Année]])</f>
        <v>4</v>
      </c>
      <c r="F14334">
        <f>IF(Clef_répartition[[#This Row],[Code_Nom]]=D14333,F14333-1,(COUNTIFS(Clef_répartition[Code_Nom],Clef_répartition[[#This Row],[Code_Nom]],Clef_répartition[Année],Clef_répartition[[#This Row],[Année]])))</f>
        <v>70</v>
      </c>
      <c r="G1433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vaudois_4_2023</v>
      </c>
      <c r="H14334" s="18">
        <v>5745</v>
      </c>
      <c r="I14334" s="68" t="s">
        <v>14</v>
      </c>
      <c r="J14334" s="18">
        <v>2023</v>
      </c>
      <c r="K14334" s="65">
        <v>1.1967999999999999E-2</v>
      </c>
    </row>
    <row r="14335" spans="1:11" x14ac:dyDescent="0.25">
      <c r="A14335" s="66"/>
      <c r="B14335" t="s">
        <v>546</v>
      </c>
      <c r="C14335" t="s">
        <v>759</v>
      </c>
      <c r="D1433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5">
        <f>COUNTIFS(D$2:D14335,Clef_répartition[[#This Row],[Code_Nom]],J$2:J14335,Clef_répartition[[#This Row],[Année]])</f>
        <v>5</v>
      </c>
      <c r="F14335">
        <f>IF(Clef_répartition[[#This Row],[Code_Nom]]=D14334,F14334-1,(COUNTIFS(Clef_répartition[Code_Nom],Clef_répartition[[#This Row],[Code_Nom]],Clef_répartition[Année],Clef_répartition[[#This Row],[Année]])))</f>
        <v>69</v>
      </c>
      <c r="G1433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vaudois_5_2023</v>
      </c>
      <c r="H14335" s="63">
        <v>5746</v>
      </c>
      <c r="I14335" s="67" t="s">
        <v>15</v>
      </c>
      <c r="J14335" s="63">
        <v>2023</v>
      </c>
      <c r="K14335" s="64">
        <v>1.0668E-2</v>
      </c>
    </row>
    <row r="14336" spans="1:11" x14ac:dyDescent="0.25">
      <c r="A14336" s="66"/>
      <c r="B14336" t="s">
        <v>546</v>
      </c>
      <c r="C14336" t="s">
        <v>759</v>
      </c>
      <c r="D1433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6">
        <f>COUNTIFS(D$2:D14336,Clef_répartition[[#This Row],[Code_Nom]],J$2:J14336,Clef_répartition[[#This Row],[Année]])</f>
        <v>6</v>
      </c>
      <c r="F14336">
        <f>IF(Clef_répartition[[#This Row],[Code_Nom]]=D14335,F14335-1,(COUNTIFS(Clef_répartition[Code_Nom],Clef_répartition[[#This Row],[Code_Nom]],Clef_répartition[Année],Clef_répartition[[#This Row],[Année]])))</f>
        <v>68</v>
      </c>
      <c r="G1433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vaudois_6_2023</v>
      </c>
      <c r="H14336" s="63">
        <v>5902</v>
      </c>
      <c r="I14336" s="67" t="s">
        <v>18</v>
      </c>
      <c r="J14336" s="63">
        <v>2023</v>
      </c>
      <c r="K14336" s="64">
        <v>4.5880000000000001E-3</v>
      </c>
    </row>
    <row r="14337" spans="1:11" x14ac:dyDescent="0.25">
      <c r="A14337" s="66"/>
      <c r="B14337" t="s">
        <v>546</v>
      </c>
      <c r="C14337" t="s">
        <v>759</v>
      </c>
      <c r="D1433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7">
        <f>COUNTIFS(D$2:D14337,Clef_répartition[[#This Row],[Code_Nom]],J$2:J14337,Clef_répartition[[#This Row],[Année]])</f>
        <v>7</v>
      </c>
      <c r="F14337">
        <f>IF(Clef_répartition[[#This Row],[Code_Nom]]=D14336,F14336-1,(COUNTIFS(Clef_répartition[Code_Nom],Clef_répartition[[#This Row],[Code_Nom]],Clef_répartition[Année],Clef_répartition[[#This Row],[Année]])))</f>
        <v>67</v>
      </c>
      <c r="G1433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vaudois_7_2023</v>
      </c>
      <c r="H14337" s="18">
        <v>5903</v>
      </c>
      <c r="I14337" s="68" t="s">
        <v>24</v>
      </c>
      <c r="J14337" s="18">
        <v>2023</v>
      </c>
      <c r="K14337" s="65">
        <v>2.611E-3</v>
      </c>
    </row>
    <row r="14338" spans="1:11" x14ac:dyDescent="0.25">
      <c r="A14338" s="66"/>
      <c r="B14338" t="s">
        <v>546</v>
      </c>
      <c r="C14338" t="s">
        <v>759</v>
      </c>
      <c r="D1433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8">
        <f>COUNTIFS(D$2:D14338,Clef_répartition[[#This Row],[Code_Nom]],J$2:J14338,Clef_répartition[[#This Row],[Année]])</f>
        <v>8</v>
      </c>
      <c r="F14338">
        <f>IF(Clef_répartition[[#This Row],[Code_Nom]]=D14337,F14337-1,(COUNTIFS(Clef_répartition[Code_Nom],Clef_répartition[[#This Row],[Code_Nom]],Clef_répartition[Année],Clef_répartition[[#This Row],[Année]])))</f>
        <v>66</v>
      </c>
      <c r="G1433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vaudois_8_2023</v>
      </c>
      <c r="H14338" s="18">
        <v>5747</v>
      </c>
      <c r="I14338" s="68" t="s">
        <v>26</v>
      </c>
      <c r="J14338" s="18">
        <v>2023</v>
      </c>
      <c r="K14338" s="65">
        <v>2.1559999999999999E-3</v>
      </c>
    </row>
    <row r="14339" spans="1:11" x14ac:dyDescent="0.25">
      <c r="A14339" s="66"/>
      <c r="B14339" t="s">
        <v>546</v>
      </c>
      <c r="C14339" t="s">
        <v>759</v>
      </c>
      <c r="D1433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39">
        <f>COUNTIFS(D$2:D14339,Clef_répartition[[#This Row],[Code_Nom]],J$2:J14339,Clef_répartition[[#This Row],[Année]])</f>
        <v>9</v>
      </c>
      <c r="F14339">
        <f>IF(Clef_répartition[[#This Row],[Code_Nom]]=D14338,F14338-1,(COUNTIFS(Clef_répartition[Code_Nom],Clef_répartition[[#This Row],[Code_Nom]],Clef_répartition[Année],Clef_répartition[[#This Row],[Année]])))</f>
        <v>65</v>
      </c>
      <c r="G1433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vaudois_9_2023</v>
      </c>
      <c r="H14339" s="63">
        <v>5551</v>
      </c>
      <c r="I14339" s="67" t="s">
        <v>28</v>
      </c>
      <c r="J14339" s="63">
        <v>2023</v>
      </c>
      <c r="K14339" s="64">
        <v>5.2969999999999996E-3</v>
      </c>
    </row>
    <row r="14340" spans="1:11" x14ac:dyDescent="0.25">
      <c r="A14340" s="66"/>
      <c r="B14340" t="s">
        <v>546</v>
      </c>
      <c r="C14340" t="s">
        <v>759</v>
      </c>
      <c r="D1434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0">
        <f>COUNTIFS(D$2:D14340,Clef_répartition[[#This Row],[Code_Nom]],J$2:J14340,Clef_répartition[[#This Row],[Année]])</f>
        <v>10</v>
      </c>
      <c r="F14340">
        <f>IF(Clef_répartition[[#This Row],[Code_Nom]]=D14339,F14339-1,(COUNTIFS(Clef_répartition[Code_Nom],Clef_répartition[[#This Row],[Code_Nom]],Clef_répartition[Année],Clef_répartition[[#This Row],[Année]])))</f>
        <v>64</v>
      </c>
      <c r="G1434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vaudois_10_2023</v>
      </c>
      <c r="H14340" s="63">
        <v>5748</v>
      </c>
      <c r="I14340" s="67" t="s">
        <v>38</v>
      </c>
      <c r="J14340" s="63">
        <v>2023</v>
      </c>
      <c r="K14340" s="64">
        <v>2.7910000000000001E-3</v>
      </c>
    </row>
    <row r="14341" spans="1:11" x14ac:dyDescent="0.25">
      <c r="A14341" s="66"/>
      <c r="B14341" t="s">
        <v>546</v>
      </c>
      <c r="C14341" t="s">
        <v>759</v>
      </c>
      <c r="D1434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1">
        <f>COUNTIFS(D$2:D14341,Clef_répartition[[#This Row],[Code_Nom]],J$2:J14341,Clef_répartition[[#This Row],[Année]])</f>
        <v>11</v>
      </c>
      <c r="F14341">
        <f>IF(Clef_répartition[[#This Row],[Code_Nom]]=D14340,F14340-1,(COUNTIFS(Clef_répartition[Code_Nom],Clef_répartition[[#This Row],[Code_Nom]],Clef_répartition[Année],Clef_répartition[[#This Row],[Année]])))</f>
        <v>63</v>
      </c>
      <c r="G1434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vaudois_11_2023</v>
      </c>
      <c r="H14341" s="18">
        <v>5552</v>
      </c>
      <c r="I14341" s="68" t="s">
        <v>40</v>
      </c>
      <c r="J14341" s="18">
        <v>2023</v>
      </c>
      <c r="K14341" s="65">
        <v>6.8830000000000002E-3</v>
      </c>
    </row>
    <row r="14342" spans="1:11" x14ac:dyDescent="0.25">
      <c r="A14342" s="66"/>
      <c r="B14342" t="s">
        <v>546</v>
      </c>
      <c r="C14342" t="s">
        <v>759</v>
      </c>
      <c r="D1434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2">
        <f>COUNTIFS(D$2:D14342,Clef_répartition[[#This Row],[Code_Nom]],J$2:J14342,Clef_répartition[[#This Row],[Année]])</f>
        <v>12</v>
      </c>
      <c r="F14342">
        <f>IF(Clef_répartition[[#This Row],[Code_Nom]]=D14341,F14341-1,(COUNTIFS(Clef_répartition[Code_Nom],Clef_répartition[[#This Row],[Code_Nom]],Clef_répartition[Année],Clef_répartition[[#This Row],[Année]])))</f>
        <v>62</v>
      </c>
      <c r="G1434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vaudois_12_2023</v>
      </c>
      <c r="H14342" s="63">
        <v>5904</v>
      </c>
      <c r="I14342" s="67" t="s">
        <v>46</v>
      </c>
      <c r="J14342" s="63">
        <v>2023</v>
      </c>
      <c r="K14342" s="64">
        <v>5.9940000000000002E-3</v>
      </c>
    </row>
    <row r="14343" spans="1:11" x14ac:dyDescent="0.25">
      <c r="A14343" s="66"/>
      <c r="B14343" t="s">
        <v>546</v>
      </c>
      <c r="C14343" t="s">
        <v>759</v>
      </c>
      <c r="D1434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3">
        <f>COUNTIFS(D$2:D14343,Clef_répartition[[#This Row],[Code_Nom]],J$2:J14343,Clef_répartition[[#This Row],[Année]])</f>
        <v>13</v>
      </c>
      <c r="F14343">
        <f>IF(Clef_répartition[[#This Row],[Code_Nom]]=D14342,F14342-1,(COUNTIFS(Clef_répartition[Code_Nom],Clef_répartition[[#This Row],[Code_Nom]],Clef_répartition[Année],Clef_répartition[[#This Row],[Année]])))</f>
        <v>61</v>
      </c>
      <c r="G1434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vaudois_13_2023</v>
      </c>
      <c r="H14343" s="63">
        <v>5553</v>
      </c>
      <c r="I14343" s="67" t="s">
        <v>47</v>
      </c>
      <c r="J14343" s="63">
        <v>2023</v>
      </c>
      <c r="K14343" s="64">
        <v>1.1387E-2</v>
      </c>
    </row>
    <row r="14344" spans="1:11" x14ac:dyDescent="0.25">
      <c r="A14344" s="66"/>
      <c r="B14344" t="s">
        <v>546</v>
      </c>
      <c r="C14344" t="s">
        <v>759</v>
      </c>
      <c r="D1434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4">
        <f>COUNTIFS(D$2:D14344,Clef_répartition[[#This Row],[Code_Nom]],J$2:J14344,Clef_répartition[[#This Row],[Année]])</f>
        <v>14</v>
      </c>
      <c r="F14344">
        <f>IF(Clef_répartition[[#This Row],[Code_Nom]]=D14343,F14343-1,(COUNTIFS(Clef_répartition[Code_Nom],Clef_répartition[[#This Row],[Code_Nom]],Clef_répartition[Année],Clef_répartition[[#This Row],[Année]])))</f>
        <v>60</v>
      </c>
      <c r="G1434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vaudois_14_2023</v>
      </c>
      <c r="H14344" s="18">
        <v>5905</v>
      </c>
      <c r="I14344" s="68" t="s">
        <v>49</v>
      </c>
      <c r="J14344" s="18">
        <v>2023</v>
      </c>
      <c r="K14344" s="65">
        <v>7.7600000000000004E-3</v>
      </c>
    </row>
    <row r="14345" spans="1:11" x14ac:dyDescent="0.25">
      <c r="A14345" s="66"/>
      <c r="B14345" t="s">
        <v>546</v>
      </c>
      <c r="C14345" t="s">
        <v>759</v>
      </c>
      <c r="D1434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5">
        <f>COUNTIFS(D$2:D14345,Clef_répartition[[#This Row],[Code_Nom]],J$2:J14345,Clef_répartition[[#This Row],[Année]])</f>
        <v>15</v>
      </c>
      <c r="F14345">
        <f>IF(Clef_répartition[[#This Row],[Code_Nom]]=D14344,F14344-1,(COUNTIFS(Clef_répartition[Code_Nom],Clef_répartition[[#This Row],[Code_Nom]],Clef_répartition[Année],Clef_répartition[[#This Row],[Année]])))</f>
        <v>59</v>
      </c>
      <c r="G1434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vaudois_15_2023</v>
      </c>
      <c r="H14345" s="63">
        <v>5907</v>
      </c>
      <c r="I14345" s="67" t="s">
        <v>54</v>
      </c>
      <c r="J14345" s="63">
        <v>2023</v>
      </c>
      <c r="K14345" s="64">
        <v>3.3409999999999998E-3</v>
      </c>
    </row>
    <row r="14346" spans="1:11" x14ac:dyDescent="0.25">
      <c r="A14346" s="66"/>
      <c r="B14346" t="s">
        <v>546</v>
      </c>
      <c r="C14346" t="s">
        <v>759</v>
      </c>
      <c r="D1434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6">
        <f>COUNTIFS(D$2:D14346,Clef_répartition[[#This Row],[Code_Nom]],J$2:J14346,Clef_répartition[[#This Row],[Année]])</f>
        <v>16</v>
      </c>
      <c r="F14346">
        <f>IF(Clef_répartition[[#This Row],[Code_Nom]]=D14345,F14345-1,(COUNTIFS(Clef_répartition[Code_Nom],Clef_répartition[[#This Row],[Code_Nom]],Clef_répartition[Année],Clef_répartition[[#This Row],[Année]])))</f>
        <v>58</v>
      </c>
      <c r="G1434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vaudois_16_2023</v>
      </c>
      <c r="H14346" s="18">
        <v>5749</v>
      </c>
      <c r="I14346" s="68" t="s">
        <v>58</v>
      </c>
      <c r="J14346" s="18">
        <v>2023</v>
      </c>
      <c r="K14346" s="65">
        <v>5.7147000000000003E-2</v>
      </c>
    </row>
    <row r="14347" spans="1:11" x14ac:dyDescent="0.25">
      <c r="A14347" s="66"/>
      <c r="B14347" t="s">
        <v>546</v>
      </c>
      <c r="C14347" t="s">
        <v>759</v>
      </c>
      <c r="D1434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7">
        <f>COUNTIFS(D$2:D14347,Clef_répartition[[#This Row],[Code_Nom]],J$2:J14347,Clef_répartition[[#This Row],[Année]])</f>
        <v>17</v>
      </c>
      <c r="F14347">
        <f>IF(Clef_répartition[[#This Row],[Code_Nom]]=D14346,F14346-1,(COUNTIFS(Clef_répartition[Code_Nom],Clef_répartition[[#This Row],[Code_Nom]],Clef_répartition[Année],Clef_répartition[[#This Row],[Année]])))</f>
        <v>57</v>
      </c>
      <c r="G1434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vaudois_17_2023</v>
      </c>
      <c r="H14347" s="18">
        <v>5908</v>
      </c>
      <c r="I14347" s="68" t="s">
        <v>59</v>
      </c>
      <c r="J14347" s="18">
        <v>2023</v>
      </c>
      <c r="K14347" s="65">
        <v>1.7229999999999999E-3</v>
      </c>
    </row>
    <row r="14348" spans="1:11" x14ac:dyDescent="0.25">
      <c r="A14348" s="66"/>
      <c r="B14348" t="s">
        <v>546</v>
      </c>
      <c r="C14348" t="s">
        <v>759</v>
      </c>
      <c r="D1434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8">
        <f>COUNTIFS(D$2:D14348,Clef_répartition[[#This Row],[Code_Nom]],J$2:J14348,Clef_répartition[[#This Row],[Année]])</f>
        <v>18</v>
      </c>
      <c r="F14348">
        <f>IF(Clef_répartition[[#This Row],[Code_Nom]]=D14347,F14347-1,(COUNTIFS(Clef_répartition[Code_Nom],Clef_répartition[[#This Row],[Code_Nom]],Clef_répartition[Année],Clef_répartition[[#This Row],[Année]])))</f>
        <v>56</v>
      </c>
      <c r="G1434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vaudois_18_2023</v>
      </c>
      <c r="H14348" s="63">
        <v>5909</v>
      </c>
      <c r="I14348" s="67" t="s">
        <v>60</v>
      </c>
      <c r="J14348" s="63">
        <v>2023</v>
      </c>
      <c r="K14348" s="64">
        <v>7.7600000000000004E-3</v>
      </c>
    </row>
    <row r="14349" spans="1:11" x14ac:dyDescent="0.25">
      <c r="A14349" s="66"/>
      <c r="B14349" t="s">
        <v>546</v>
      </c>
      <c r="C14349" t="s">
        <v>759</v>
      </c>
      <c r="D1434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49">
        <f>COUNTIFS(D$2:D14349,Clef_répartition[[#This Row],[Code_Nom]],J$2:J14349,Clef_répartition[[#This Row],[Année]])</f>
        <v>19</v>
      </c>
      <c r="F14349">
        <f>IF(Clef_répartition[[#This Row],[Code_Nom]]=D14348,F14348-1,(COUNTIFS(Clef_répartition[Code_Nom],Clef_répartition[[#This Row],[Code_Nom]],Clef_répartition[Année],Clef_répartition[[#This Row],[Année]])))</f>
        <v>55</v>
      </c>
      <c r="G1434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vaudois_19_2023</v>
      </c>
      <c r="H14349" s="18">
        <v>5554</v>
      </c>
      <c r="I14349" s="68" t="s">
        <v>71</v>
      </c>
      <c r="J14349" s="18">
        <v>2023</v>
      </c>
      <c r="K14349" s="65">
        <v>1.0593999999999999E-2</v>
      </c>
    </row>
    <row r="14350" spans="1:11" x14ac:dyDescent="0.25">
      <c r="A14350" s="66"/>
      <c r="B14350" t="s">
        <v>546</v>
      </c>
      <c r="C14350" t="s">
        <v>759</v>
      </c>
      <c r="D1435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0">
        <f>COUNTIFS(D$2:D14350,Clef_répartition[[#This Row],[Code_Nom]],J$2:J14350,Clef_répartition[[#This Row],[Année]])</f>
        <v>20</v>
      </c>
      <c r="F14350">
        <f>IF(Clef_répartition[[#This Row],[Code_Nom]]=D14349,F14349-1,(COUNTIFS(Clef_répartition[Code_Nom],Clef_répartition[[#This Row],[Code_Nom]],Clef_répartition[Année],Clef_répartition[[#This Row],[Année]])))</f>
        <v>54</v>
      </c>
      <c r="G1435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vaudois_20_2023</v>
      </c>
      <c r="H14350" s="63">
        <v>5555</v>
      </c>
      <c r="I14350" s="67" t="s">
        <v>75</v>
      </c>
      <c r="J14350" s="63">
        <v>2023</v>
      </c>
      <c r="K14350" s="64">
        <v>4.3559999999999996E-3</v>
      </c>
    </row>
    <row r="14351" spans="1:11" x14ac:dyDescent="0.25">
      <c r="A14351" s="66"/>
      <c r="B14351" t="s">
        <v>546</v>
      </c>
      <c r="C14351" t="s">
        <v>759</v>
      </c>
      <c r="D1435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1">
        <f>COUNTIFS(D$2:D14351,Clef_répartition[[#This Row],[Code_Nom]],J$2:J14351,Clef_répartition[[#This Row],[Année]])</f>
        <v>21</v>
      </c>
      <c r="F14351">
        <f>IF(Clef_répartition[[#This Row],[Code_Nom]]=D14350,F14350-1,(COUNTIFS(Clef_répartition[Code_Nom],Clef_répartition[[#This Row],[Code_Nom]],Clef_répartition[Année],Clef_répartition[[#This Row],[Année]])))</f>
        <v>53</v>
      </c>
      <c r="G1435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vaudois_21_2023</v>
      </c>
      <c r="H14351" s="18">
        <v>5910</v>
      </c>
      <c r="I14351" s="68" t="s">
        <v>83</v>
      </c>
      <c r="J14351" s="18">
        <v>2023</v>
      </c>
      <c r="K14351" s="65">
        <v>4.3340000000000002E-3</v>
      </c>
    </row>
    <row r="14352" spans="1:11" x14ac:dyDescent="0.25">
      <c r="A14352" s="66"/>
      <c r="B14352" t="s">
        <v>546</v>
      </c>
      <c r="C14352" t="s">
        <v>759</v>
      </c>
      <c r="D1435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2">
        <f>COUNTIFS(D$2:D14352,Clef_répartition[[#This Row],[Code_Nom]],J$2:J14352,Clef_répartition[[#This Row],[Année]])</f>
        <v>22</v>
      </c>
      <c r="F14352">
        <f>IF(Clef_répartition[[#This Row],[Code_Nom]]=D14351,F14351-1,(COUNTIFS(Clef_répartition[Code_Nom],Clef_répartition[[#This Row],[Code_Nom]],Clef_répartition[Année],Clef_répartition[[#This Row],[Année]])))</f>
        <v>52</v>
      </c>
      <c r="G1435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vaudois_22_2023</v>
      </c>
      <c r="H14352" s="18">
        <v>5752</v>
      </c>
      <c r="I14352" s="68" t="s">
        <v>84</v>
      </c>
      <c r="J14352" s="18">
        <v>2023</v>
      </c>
      <c r="K14352" s="65">
        <v>4.0810000000000004E-3</v>
      </c>
    </row>
    <row r="14353" spans="1:11" x14ac:dyDescent="0.25">
      <c r="A14353" s="66"/>
      <c r="B14353" t="s">
        <v>546</v>
      </c>
      <c r="C14353" t="s">
        <v>759</v>
      </c>
      <c r="D1435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3">
        <f>COUNTIFS(D$2:D14353,Clef_répartition[[#This Row],[Code_Nom]],J$2:J14353,Clef_répartition[[#This Row],[Année]])</f>
        <v>23</v>
      </c>
      <c r="F14353">
        <f>IF(Clef_répartition[[#This Row],[Code_Nom]]=D14352,F14352-1,(COUNTIFS(Clef_répartition[Code_Nom],Clef_répartition[[#This Row],[Code_Nom]],Clef_répartition[Année],Clef_répartition[[#This Row],[Année]])))</f>
        <v>51</v>
      </c>
      <c r="G1435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vaudois_23_2023</v>
      </c>
      <c r="H14353" s="63">
        <v>5911</v>
      </c>
      <c r="I14353" s="67" t="s">
        <v>86</v>
      </c>
      <c r="J14353" s="63">
        <v>2023</v>
      </c>
      <c r="K14353" s="64">
        <v>2.4949999999999998E-3</v>
      </c>
    </row>
    <row r="14354" spans="1:11" x14ac:dyDescent="0.25">
      <c r="A14354" s="66"/>
      <c r="B14354" t="s">
        <v>546</v>
      </c>
      <c r="C14354" t="s">
        <v>759</v>
      </c>
      <c r="D1435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4">
        <f>COUNTIFS(D$2:D14354,Clef_répartition[[#This Row],[Code_Nom]],J$2:J14354,Clef_répartition[[#This Row],[Année]])</f>
        <v>24</v>
      </c>
      <c r="F14354">
        <f>IF(Clef_répartition[[#This Row],[Code_Nom]]=D14353,F14353-1,(COUNTIFS(Clef_répartition[Code_Nom],Clef_répartition[[#This Row],[Code_Nom]],Clef_répartition[Année],Clef_répartition[[#This Row],[Année]])))</f>
        <v>50</v>
      </c>
      <c r="G1435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vaudois_24_2023</v>
      </c>
      <c r="H14354" s="18">
        <v>5912</v>
      </c>
      <c r="I14354" s="68" t="s">
        <v>91</v>
      </c>
      <c r="J14354" s="18">
        <v>2023</v>
      </c>
      <c r="K14354" s="65">
        <v>1.7650000000000001E-3</v>
      </c>
    </row>
    <row r="14355" spans="1:11" x14ac:dyDescent="0.25">
      <c r="A14355" s="66"/>
      <c r="B14355" t="s">
        <v>546</v>
      </c>
      <c r="C14355" t="s">
        <v>759</v>
      </c>
      <c r="D1435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5">
        <f>COUNTIFS(D$2:D14355,Clef_répartition[[#This Row],[Code_Nom]],J$2:J14355,Clef_répartition[[#This Row],[Année]])</f>
        <v>25</v>
      </c>
      <c r="F14355">
        <f>IF(Clef_répartition[[#This Row],[Code_Nom]]=D14354,F14354-1,(COUNTIFS(Clef_répartition[Code_Nom],Clef_répartition[[#This Row],[Code_Nom]],Clef_répartition[Année],Clef_répartition[[#This Row],[Année]])))</f>
        <v>49</v>
      </c>
      <c r="G1435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vaudois_25_2023</v>
      </c>
      <c r="H14355" s="63">
        <v>5913</v>
      </c>
      <c r="I14355" s="67" t="s">
        <v>96</v>
      </c>
      <c r="J14355" s="63">
        <v>2023</v>
      </c>
      <c r="K14355" s="64">
        <v>9.5680000000000001E-3</v>
      </c>
    </row>
    <row r="14356" spans="1:11" x14ac:dyDescent="0.25">
      <c r="A14356" s="66"/>
      <c r="B14356" t="s">
        <v>546</v>
      </c>
      <c r="C14356" t="s">
        <v>759</v>
      </c>
      <c r="D1435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6">
        <f>COUNTIFS(D$2:D14356,Clef_répartition[[#This Row],[Code_Nom]],J$2:J14356,Clef_répartition[[#This Row],[Année]])</f>
        <v>26</v>
      </c>
      <c r="F14356">
        <f>IF(Clef_répartition[[#This Row],[Code_Nom]]=D14355,F14355-1,(COUNTIFS(Clef_répartition[Code_Nom],Clef_répartition[[#This Row],[Code_Nom]],Clef_répartition[Année],Clef_répartition[[#This Row],[Année]])))</f>
        <v>48</v>
      </c>
      <c r="G1435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vaudois_26_2023</v>
      </c>
      <c r="H14356" s="18">
        <v>5914</v>
      </c>
      <c r="I14356" s="68" t="s">
        <v>105</v>
      </c>
      <c r="J14356" s="18">
        <v>2023</v>
      </c>
      <c r="K14356" s="65">
        <v>3.9329999999999999E-3</v>
      </c>
    </row>
    <row r="14357" spans="1:11" x14ac:dyDescent="0.25">
      <c r="A14357" s="66"/>
      <c r="B14357" t="s">
        <v>546</v>
      </c>
      <c r="C14357" t="s">
        <v>759</v>
      </c>
      <c r="D1435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7">
        <f>COUNTIFS(D$2:D14357,Clef_répartition[[#This Row],[Code_Nom]],J$2:J14357,Clef_répartition[[#This Row],[Année]])</f>
        <v>27</v>
      </c>
      <c r="F14357">
        <f>IF(Clef_répartition[[#This Row],[Code_Nom]]=D14356,F14356-1,(COUNTIFS(Clef_répartition[Code_Nom],Clef_répartition[[#This Row],[Code_Nom]],Clef_répartition[Année],Clef_répartition[[#This Row],[Année]])))</f>
        <v>47</v>
      </c>
      <c r="G1435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vaudois_27_2023</v>
      </c>
      <c r="H14357" s="18">
        <v>5556</v>
      </c>
      <c r="I14357" s="68" t="s">
        <v>115</v>
      </c>
      <c r="J14357" s="18">
        <v>2023</v>
      </c>
      <c r="K14357" s="65">
        <v>4.6090000000000002E-3</v>
      </c>
    </row>
    <row r="14358" spans="1:11" x14ac:dyDescent="0.25">
      <c r="A14358" s="66"/>
      <c r="B14358" t="s">
        <v>546</v>
      </c>
      <c r="C14358" t="s">
        <v>759</v>
      </c>
      <c r="D1435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8">
        <f>COUNTIFS(D$2:D14358,Clef_répartition[[#This Row],[Code_Nom]],J$2:J14358,Clef_répartition[[#This Row],[Année]])</f>
        <v>28</v>
      </c>
      <c r="F14358">
        <f>IF(Clef_répartition[[#This Row],[Code_Nom]]=D14357,F14357-1,(COUNTIFS(Clef_répartition[Code_Nom],Clef_répartition[[#This Row],[Code_Nom]],Clef_répartition[Année],Clef_répartition[[#This Row],[Année]])))</f>
        <v>46</v>
      </c>
      <c r="G1435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vaudois_28_2023</v>
      </c>
      <c r="H14358" s="63">
        <v>5557</v>
      </c>
      <c r="I14358" s="67" t="s">
        <v>116</v>
      </c>
      <c r="J14358" s="63">
        <v>2023</v>
      </c>
      <c r="K14358" s="64">
        <v>2.2620000000000001E-3</v>
      </c>
    </row>
    <row r="14359" spans="1:11" x14ac:dyDescent="0.25">
      <c r="A14359" s="66"/>
      <c r="B14359" t="s">
        <v>546</v>
      </c>
      <c r="C14359" t="s">
        <v>759</v>
      </c>
      <c r="D1435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59">
        <f>COUNTIFS(D$2:D14359,Clef_répartition[[#This Row],[Code_Nom]],J$2:J14359,Clef_répartition[[#This Row],[Année]])</f>
        <v>29</v>
      </c>
      <c r="F14359">
        <f>IF(Clef_répartition[[#This Row],[Code_Nom]]=D14358,F14358-1,(COUNTIFS(Clef_répartition[Code_Nom],Clef_répartition[[#This Row],[Code_Nom]],Clef_répartition[Année],Clef_répartition[[#This Row],[Année]])))</f>
        <v>45</v>
      </c>
      <c r="G1435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vaudois_29_2023</v>
      </c>
      <c r="H14359" s="18">
        <v>5559</v>
      </c>
      <c r="I14359" s="68" t="s">
        <v>121</v>
      </c>
      <c r="J14359" s="18">
        <v>2023</v>
      </c>
      <c r="K14359" s="65">
        <v>4.7569999999999999E-3</v>
      </c>
    </row>
    <row r="14360" spans="1:11" x14ac:dyDescent="0.25">
      <c r="A14360" s="66"/>
      <c r="B14360" t="s">
        <v>546</v>
      </c>
      <c r="C14360" t="s">
        <v>759</v>
      </c>
      <c r="D1436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0">
        <f>COUNTIFS(D$2:D14360,Clef_répartition[[#This Row],[Code_Nom]],J$2:J14360,Clef_répartition[[#This Row],[Année]])</f>
        <v>30</v>
      </c>
      <c r="F14360">
        <f>IF(Clef_répartition[[#This Row],[Code_Nom]]=D14359,F14359-1,(COUNTIFS(Clef_répartition[Code_Nom],Clef_répartition[[#This Row],[Code_Nom]],Clef_répartition[Année],Clef_répartition[[#This Row],[Année]])))</f>
        <v>44</v>
      </c>
      <c r="G1436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vaudois_30_2023</v>
      </c>
      <c r="H14360" s="63">
        <v>5560</v>
      </c>
      <c r="I14360" s="67" t="s">
        <v>131</v>
      </c>
      <c r="J14360" s="63">
        <v>2023</v>
      </c>
      <c r="K14360" s="64">
        <v>2.5049999999999998E-3</v>
      </c>
    </row>
    <row r="14361" spans="1:11" x14ac:dyDescent="0.25">
      <c r="A14361" s="66"/>
      <c r="B14361" t="s">
        <v>546</v>
      </c>
      <c r="C14361" t="s">
        <v>759</v>
      </c>
      <c r="D1436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1">
        <f>COUNTIFS(D$2:D14361,Clef_répartition[[#This Row],[Code_Nom]],J$2:J14361,Clef_répartition[[#This Row],[Année]])</f>
        <v>31</v>
      </c>
      <c r="F14361">
        <f>IF(Clef_répartition[[#This Row],[Code_Nom]]=D14360,F14360-1,(COUNTIFS(Clef_répartition[Code_Nom],Clef_répartition[[#This Row],[Code_Nom]],Clef_répartition[Année],Clef_répartition[[#This Row],[Année]])))</f>
        <v>43</v>
      </c>
      <c r="G1436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vaudois_31_2023</v>
      </c>
      <c r="H14361" s="18">
        <v>5561</v>
      </c>
      <c r="I14361" s="68" t="s">
        <v>132</v>
      </c>
      <c r="J14361" s="18">
        <v>2023</v>
      </c>
      <c r="K14361" s="65">
        <v>3.5504000000000001E-2</v>
      </c>
    </row>
    <row r="14362" spans="1:11" x14ac:dyDescent="0.25">
      <c r="A14362" s="66"/>
      <c r="B14362" t="s">
        <v>546</v>
      </c>
      <c r="C14362" t="s">
        <v>759</v>
      </c>
      <c r="D1436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2">
        <f>COUNTIFS(D$2:D14362,Clef_répartition[[#This Row],[Code_Nom]],J$2:J14362,Clef_répartition[[#This Row],[Année]])</f>
        <v>32</v>
      </c>
      <c r="F14362">
        <f>IF(Clef_répartition[[#This Row],[Code_Nom]]=D14361,F14361-1,(COUNTIFS(Clef_répartition[Code_Nom],Clef_répartition[[#This Row],[Code_Nom]],Clef_répartition[Année],Clef_répartition[[#This Row],[Année]])))</f>
        <v>42</v>
      </c>
      <c r="G1436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vaudois_32_2023</v>
      </c>
      <c r="H14362" s="63">
        <v>5754</v>
      </c>
      <c r="I14362" s="67" t="s">
        <v>142</v>
      </c>
      <c r="J14362" s="63">
        <v>2023</v>
      </c>
      <c r="K14362" s="64">
        <v>3.6579999999999998E-3</v>
      </c>
    </row>
    <row r="14363" spans="1:11" x14ac:dyDescent="0.25">
      <c r="A14363" s="66"/>
      <c r="B14363" t="s">
        <v>546</v>
      </c>
      <c r="C14363" t="s">
        <v>759</v>
      </c>
      <c r="D1436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3">
        <f>COUNTIFS(D$2:D14363,Clef_répartition[[#This Row],[Code_Nom]],J$2:J14363,Clef_répartition[[#This Row],[Année]])</f>
        <v>33</v>
      </c>
      <c r="F14363">
        <f>IF(Clef_répartition[[#This Row],[Code_Nom]]=D14362,F14362-1,(COUNTIFS(Clef_répartition[Code_Nom],Clef_répartition[[#This Row],[Code_Nom]],Clef_répartition[Année],Clef_répartition[[#This Row],[Année]])))</f>
        <v>41</v>
      </c>
      <c r="G1436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vaudois_33_2023</v>
      </c>
      <c r="H14363" s="63">
        <v>5758</v>
      </c>
      <c r="I14363" s="67" t="s">
        <v>147</v>
      </c>
      <c r="J14363" s="63">
        <v>2023</v>
      </c>
      <c r="K14363" s="64">
        <v>1.934E-3</v>
      </c>
    </row>
    <row r="14364" spans="1:11" x14ac:dyDescent="0.25">
      <c r="A14364" s="66"/>
      <c r="B14364" t="s">
        <v>546</v>
      </c>
      <c r="C14364" t="s">
        <v>759</v>
      </c>
      <c r="D1436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4">
        <f>COUNTIFS(D$2:D14364,Clef_répartition[[#This Row],[Code_Nom]],J$2:J14364,Clef_répartition[[#This Row],[Année]])</f>
        <v>34</v>
      </c>
      <c r="F14364">
        <f>IF(Clef_répartition[[#This Row],[Code_Nom]]=D14363,F14363-1,(COUNTIFS(Clef_répartition[Code_Nom],Clef_répartition[[#This Row],[Code_Nom]],Clef_répartition[Année],Clef_répartition[[#This Row],[Année]])))</f>
        <v>40</v>
      </c>
      <c r="G1436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vaudois_34_2023</v>
      </c>
      <c r="H14364" s="18">
        <v>5871</v>
      </c>
      <c r="I14364" s="68" t="s">
        <v>143</v>
      </c>
      <c r="J14364" s="18">
        <v>2023</v>
      </c>
      <c r="K14364" s="65">
        <v>1.6219000000000001E-2</v>
      </c>
    </row>
    <row r="14365" spans="1:11" x14ac:dyDescent="0.25">
      <c r="A14365" s="66"/>
      <c r="B14365" t="s">
        <v>546</v>
      </c>
      <c r="C14365" t="s">
        <v>759</v>
      </c>
      <c r="D1436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5">
        <f>COUNTIFS(D$2:D14365,Clef_répartition[[#This Row],[Code_Nom]],J$2:J14365,Clef_répartition[[#This Row],[Année]])</f>
        <v>35</v>
      </c>
      <c r="F14365">
        <f>IF(Clef_répartition[[#This Row],[Code_Nom]]=D14364,F14364-1,(COUNTIFS(Clef_répartition[Code_Nom],Clef_répartition[[#This Row],[Code_Nom]],Clef_répartition[Année],Clef_répartition[[#This Row],[Année]])))</f>
        <v>39</v>
      </c>
      <c r="G1436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vaudois_35_2023</v>
      </c>
      <c r="H14365" s="18">
        <v>5741</v>
      </c>
      <c r="I14365" s="68" t="s">
        <v>144</v>
      </c>
      <c r="J14365" s="18">
        <v>2023</v>
      </c>
      <c r="K14365" s="65">
        <v>2.748E-3</v>
      </c>
    </row>
    <row r="14366" spans="1:11" x14ac:dyDescent="0.25">
      <c r="A14366" s="66"/>
      <c r="B14366" t="s">
        <v>546</v>
      </c>
      <c r="C14366" t="s">
        <v>759</v>
      </c>
      <c r="D1436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6">
        <f>COUNTIFS(D$2:D14366,Clef_répartition[[#This Row],[Code_Nom]],J$2:J14366,Clef_répartition[[#This Row],[Année]])</f>
        <v>36</v>
      </c>
      <c r="F14366">
        <f>IF(Clef_répartition[[#This Row],[Code_Nom]]=D14365,F14365-1,(COUNTIFS(Clef_répartition[Code_Nom],Clef_répartition[[#This Row],[Code_Nom]],Clef_répartition[Année],Clef_répartition[[#This Row],[Année]])))</f>
        <v>38</v>
      </c>
      <c r="G1436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vaudois_36_2023</v>
      </c>
      <c r="H14366" s="63">
        <v>5872</v>
      </c>
      <c r="I14366" s="67" t="s">
        <v>154</v>
      </c>
      <c r="J14366" s="63">
        <v>2023</v>
      </c>
      <c r="K14366" s="64">
        <v>4.8772999999999997E-2</v>
      </c>
    </row>
    <row r="14367" spans="1:11" x14ac:dyDescent="0.25">
      <c r="A14367" s="66"/>
      <c r="B14367" t="s">
        <v>546</v>
      </c>
      <c r="C14367" t="s">
        <v>759</v>
      </c>
      <c r="D1436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7">
        <f>COUNTIFS(D$2:D14367,Clef_répartition[[#This Row],[Code_Nom]],J$2:J14367,Clef_répartition[[#This Row],[Année]])</f>
        <v>37</v>
      </c>
      <c r="F14367">
        <f>IF(Clef_répartition[[#This Row],[Code_Nom]]=D14366,F14366-1,(COUNTIFS(Clef_répartition[Code_Nom],Clef_répartition[[#This Row],[Code_Nom]],Clef_répartition[Année],Clef_répartition[[#This Row],[Année]])))</f>
        <v>37</v>
      </c>
      <c r="G1436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vaudois_37_2023</v>
      </c>
      <c r="H14367" s="18">
        <v>5873</v>
      </c>
      <c r="I14367" s="68" t="s">
        <v>155</v>
      </c>
      <c r="J14367" s="18">
        <v>2023</v>
      </c>
      <c r="K14367" s="65">
        <v>9.3670000000000003E-3</v>
      </c>
    </row>
    <row r="14368" spans="1:11" x14ac:dyDescent="0.25">
      <c r="A14368" s="66"/>
      <c r="B14368" t="s">
        <v>546</v>
      </c>
      <c r="C14368" t="s">
        <v>759</v>
      </c>
      <c r="D1436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8">
        <f>COUNTIFS(D$2:D14368,Clef_répartition[[#This Row],[Code_Nom]],J$2:J14368,Clef_répartition[[#This Row],[Année]])</f>
        <v>38</v>
      </c>
      <c r="F14368">
        <f>IF(Clef_répartition[[#This Row],[Code_Nom]]=D14367,F14367-1,(COUNTIFS(Clef_répartition[Code_Nom],Clef_répartition[[#This Row],[Code_Nom]],Clef_répartition[Année],Clef_répartition[[#This Row],[Année]])))</f>
        <v>36</v>
      </c>
      <c r="G1436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vaudois_38_2023</v>
      </c>
      <c r="H14368" s="63">
        <v>5750</v>
      </c>
      <c r="I14368" s="67" t="s">
        <v>158</v>
      </c>
      <c r="J14368" s="63">
        <v>2023</v>
      </c>
      <c r="K14368" s="64">
        <v>1.9659999999999999E-3</v>
      </c>
    </row>
    <row r="14369" spans="1:11" x14ac:dyDescent="0.25">
      <c r="A14369" s="66"/>
      <c r="B14369" t="s">
        <v>546</v>
      </c>
      <c r="C14369" t="s">
        <v>759</v>
      </c>
      <c r="D1436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69">
        <f>COUNTIFS(D$2:D14369,Clef_répartition[[#This Row],[Code_Nom]],J$2:J14369,Clef_répartition[[#This Row],[Année]])</f>
        <v>39</v>
      </c>
      <c r="F14369">
        <f>IF(Clef_répartition[[#This Row],[Code_Nom]]=D14368,F14368-1,(COUNTIFS(Clef_répartition[Code_Nom],Clef_répartition[[#This Row],[Code_Nom]],Clef_répartition[Année],Clef_répartition[[#This Row],[Année]])))</f>
        <v>35</v>
      </c>
      <c r="G1436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vaudois_39_2023</v>
      </c>
      <c r="H14369" s="18">
        <v>5755</v>
      </c>
      <c r="I14369" s="68" t="s">
        <v>160</v>
      </c>
      <c r="J14369" s="18">
        <v>2023</v>
      </c>
      <c r="K14369" s="65">
        <v>4.7260000000000002E-3</v>
      </c>
    </row>
    <row r="14370" spans="1:11" x14ac:dyDescent="0.25">
      <c r="A14370" s="66"/>
      <c r="B14370" t="s">
        <v>546</v>
      </c>
      <c r="C14370" t="s">
        <v>759</v>
      </c>
      <c r="D1437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0">
        <f>COUNTIFS(D$2:D14370,Clef_répartition[[#This Row],[Code_Nom]],J$2:J14370,Clef_répartition[[#This Row],[Année]])</f>
        <v>40</v>
      </c>
      <c r="F14370">
        <f>IF(Clef_répartition[[#This Row],[Code_Nom]]=D14369,F14369-1,(COUNTIFS(Clef_répartition[Code_Nom],Clef_répartition[[#This Row],[Code_Nom]],Clef_répartition[Année],Clef_répartition[[#This Row],[Année]])))</f>
        <v>34</v>
      </c>
      <c r="G1437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vaudois_40_2023</v>
      </c>
      <c r="H14370" s="63">
        <v>5919</v>
      </c>
      <c r="I14370" s="67" t="s">
        <v>172</v>
      </c>
      <c r="J14370" s="63">
        <v>2023</v>
      </c>
      <c r="K14370" s="64">
        <v>7.2309999999999996E-3</v>
      </c>
    </row>
    <row r="14371" spans="1:11" x14ac:dyDescent="0.25">
      <c r="A14371" s="66"/>
      <c r="B14371" t="s">
        <v>546</v>
      </c>
      <c r="C14371" t="s">
        <v>759</v>
      </c>
      <c r="D1437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1">
        <f>COUNTIFS(D$2:D14371,Clef_répartition[[#This Row],[Code_Nom]],J$2:J14371,Clef_répartition[[#This Row],[Année]])</f>
        <v>41</v>
      </c>
      <c r="F14371">
        <f>IF(Clef_répartition[[#This Row],[Code_Nom]]=D14370,F14370-1,(COUNTIFS(Clef_répartition[Code_Nom],Clef_répartition[[#This Row],[Code_Nom]],Clef_répartition[Année],Clef_répartition[[#This Row],[Année]])))</f>
        <v>33</v>
      </c>
      <c r="G1437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vaudois_41_2023</v>
      </c>
      <c r="H14371" s="63">
        <v>5562</v>
      </c>
      <c r="I14371" s="67" t="s">
        <v>173</v>
      </c>
      <c r="J14371" s="63">
        <v>2023</v>
      </c>
      <c r="K14371" s="64">
        <v>1.459E-3</v>
      </c>
    </row>
    <row r="14372" spans="1:11" x14ac:dyDescent="0.25">
      <c r="A14372" s="66"/>
      <c r="B14372" t="s">
        <v>546</v>
      </c>
      <c r="C14372" t="s">
        <v>759</v>
      </c>
      <c r="D1437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2">
        <f>COUNTIFS(D$2:D14372,Clef_répartition[[#This Row],[Code_Nom]],J$2:J14372,Clef_répartition[[#This Row],[Année]])</f>
        <v>42</v>
      </c>
      <c r="F14372">
        <f>IF(Clef_répartition[[#This Row],[Code_Nom]]=D14371,F14371-1,(COUNTIFS(Clef_répartition[Code_Nom],Clef_répartition[[#This Row],[Code_Nom]],Clef_répartition[Année],Clef_répartition[[#This Row],[Année]])))</f>
        <v>32</v>
      </c>
      <c r="G1437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vaudois_42_2023</v>
      </c>
      <c r="H14372" s="18">
        <v>5921</v>
      </c>
      <c r="I14372" s="68" t="s">
        <v>180</v>
      </c>
      <c r="J14372" s="18">
        <v>2023</v>
      </c>
      <c r="K14372" s="65">
        <v>2.7169999999999998E-3</v>
      </c>
    </row>
    <row r="14373" spans="1:11" x14ac:dyDescent="0.25">
      <c r="A14373" s="66"/>
      <c r="B14373" t="s">
        <v>546</v>
      </c>
      <c r="C14373" t="s">
        <v>759</v>
      </c>
      <c r="D1437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3">
        <f>COUNTIFS(D$2:D14373,Clef_répartition[[#This Row],[Code_Nom]],J$2:J14373,Clef_répartition[[#This Row],[Année]])</f>
        <v>43</v>
      </c>
      <c r="F14373">
        <f>IF(Clef_répartition[[#This Row],[Code_Nom]]=D14372,F14372-1,(COUNTIFS(Clef_répartition[Code_Nom],Clef_répartition[[#This Row],[Code_Nom]],Clef_répartition[Année],Clef_répartition[[#This Row],[Année]])))</f>
        <v>31</v>
      </c>
      <c r="G1437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vaudois_43_2023</v>
      </c>
      <c r="H14373" s="63">
        <v>5922</v>
      </c>
      <c r="I14373" s="67" t="s">
        <v>183</v>
      </c>
      <c r="J14373" s="63">
        <v>2023</v>
      </c>
      <c r="K14373" s="64">
        <v>8.1410000000000007E-3</v>
      </c>
    </row>
    <row r="14374" spans="1:11" x14ac:dyDescent="0.25">
      <c r="A14374" s="66"/>
      <c r="B14374" t="s">
        <v>546</v>
      </c>
      <c r="C14374" t="s">
        <v>759</v>
      </c>
      <c r="D1437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4">
        <f>COUNTIFS(D$2:D14374,Clef_répartition[[#This Row],[Code_Nom]],J$2:J14374,Clef_répartition[[#This Row],[Année]])</f>
        <v>44</v>
      </c>
      <c r="F14374">
        <f>IF(Clef_répartition[[#This Row],[Code_Nom]]=D14373,F14373-1,(COUNTIFS(Clef_répartition[Code_Nom],Clef_répartition[[#This Row],[Code_Nom]],Clef_répartition[Année],Clef_répartition[[#This Row],[Année]])))</f>
        <v>30</v>
      </c>
      <c r="G1437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vaudois_44_2023</v>
      </c>
      <c r="H14374" s="63">
        <v>5756</v>
      </c>
      <c r="I14374" s="67" t="s">
        <v>185</v>
      </c>
      <c r="J14374" s="63">
        <v>2023</v>
      </c>
      <c r="K14374" s="64">
        <v>5.2440000000000004E-3</v>
      </c>
    </row>
    <row r="14375" spans="1:11" x14ac:dyDescent="0.25">
      <c r="A14375" s="66"/>
      <c r="B14375" t="s">
        <v>546</v>
      </c>
      <c r="C14375" t="s">
        <v>759</v>
      </c>
      <c r="D1437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5">
        <f>COUNTIFS(D$2:D14375,Clef_répartition[[#This Row],[Code_Nom]],J$2:J14375,Clef_répartition[[#This Row],[Année]])</f>
        <v>45</v>
      </c>
      <c r="F14375">
        <f>IF(Clef_répartition[[#This Row],[Code_Nom]]=D14374,F14374-1,(COUNTIFS(Clef_répartition[Code_Nom],Clef_répartition[[#This Row],[Code_Nom]],Clef_répartition[Année],Clef_répartition[[#This Row],[Année]])))</f>
        <v>29</v>
      </c>
      <c r="G1437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vaudois_45_2023</v>
      </c>
      <c r="H14375" s="18">
        <v>5563</v>
      </c>
      <c r="I14375" s="68" t="s">
        <v>193</v>
      </c>
      <c r="J14375" s="18">
        <v>2023</v>
      </c>
      <c r="K14375" s="65">
        <v>1.596E-3</v>
      </c>
    </row>
    <row r="14376" spans="1:11" x14ac:dyDescent="0.25">
      <c r="A14376" s="66"/>
      <c r="B14376" t="s">
        <v>546</v>
      </c>
      <c r="C14376" t="s">
        <v>759</v>
      </c>
      <c r="D1437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6">
        <f>COUNTIFS(D$2:D14376,Clef_répartition[[#This Row],[Code_Nom]],J$2:J14376,Clef_répartition[[#This Row],[Année]])</f>
        <v>46</v>
      </c>
      <c r="F14376">
        <f>IF(Clef_répartition[[#This Row],[Code_Nom]]=D14375,F14375-1,(COUNTIFS(Clef_répartition[Code_Nom],Clef_répartition[[#This Row],[Code_Nom]],Clef_répartition[Année],Clef_répartition[[#This Row],[Année]])))</f>
        <v>28</v>
      </c>
      <c r="G1437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vaudois_46_2023</v>
      </c>
      <c r="H14376" s="63">
        <v>5564</v>
      </c>
      <c r="I14376" s="67" t="s">
        <v>194</v>
      </c>
      <c r="J14376" s="63">
        <v>2023</v>
      </c>
      <c r="K14376" s="64">
        <v>1.0460000000000001E-3</v>
      </c>
    </row>
    <row r="14377" spans="1:11" x14ac:dyDescent="0.25">
      <c r="A14377" s="66"/>
      <c r="B14377" t="s">
        <v>546</v>
      </c>
      <c r="C14377" t="s">
        <v>759</v>
      </c>
      <c r="D1437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7">
        <f>COUNTIFS(D$2:D14377,Clef_répartition[[#This Row],[Code_Nom]],J$2:J14377,Clef_répartition[[#This Row],[Année]])</f>
        <v>47</v>
      </c>
      <c r="F14377">
        <f>IF(Clef_répartition[[#This Row],[Code_Nom]]=D14376,F14376-1,(COUNTIFS(Clef_répartition[Code_Nom],Clef_répartition[[#This Row],[Code_Nom]],Clef_répartition[Année],Clef_répartition[[#This Row],[Année]])))</f>
        <v>27</v>
      </c>
      <c r="G1437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vaudois_47_2023</v>
      </c>
      <c r="H14377" s="18">
        <v>5565</v>
      </c>
      <c r="I14377" s="68" t="s">
        <v>199</v>
      </c>
      <c r="J14377" s="18">
        <v>2023</v>
      </c>
      <c r="K14377" s="65">
        <v>5.2440000000000004E-3</v>
      </c>
    </row>
    <row r="14378" spans="1:11" x14ac:dyDescent="0.25">
      <c r="A14378" s="66"/>
      <c r="B14378" t="s">
        <v>546</v>
      </c>
      <c r="C14378" t="s">
        <v>759</v>
      </c>
      <c r="D1437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8">
        <f>COUNTIFS(D$2:D14378,Clef_répartition[[#This Row],[Code_Nom]],J$2:J14378,Clef_répartition[[#This Row],[Année]])</f>
        <v>48</v>
      </c>
      <c r="F14378">
        <f>IF(Clef_répartition[[#This Row],[Code_Nom]]=D14377,F14377-1,(COUNTIFS(Clef_répartition[Code_Nom],Clef_répartition[[#This Row],[Code_Nom]],Clef_répartition[Année],Clef_répartition[[#This Row],[Année]])))</f>
        <v>26</v>
      </c>
      <c r="G1437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vaudois_48_2023</v>
      </c>
      <c r="H14378" s="18">
        <v>5757</v>
      </c>
      <c r="I14378" s="68" t="s">
        <v>201</v>
      </c>
      <c r="J14378" s="18">
        <v>2023</v>
      </c>
      <c r="K14378" s="65">
        <v>8.0533999999999994E-2</v>
      </c>
    </row>
    <row r="14379" spans="1:11" x14ac:dyDescent="0.25">
      <c r="A14379" s="66"/>
      <c r="B14379" t="s">
        <v>546</v>
      </c>
      <c r="C14379" t="s">
        <v>759</v>
      </c>
      <c r="D1437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79">
        <f>COUNTIFS(D$2:D14379,Clef_répartition[[#This Row],[Code_Nom]],J$2:J14379,Clef_répartition[[#This Row],[Année]])</f>
        <v>49</v>
      </c>
      <c r="F14379">
        <f>IF(Clef_répartition[[#This Row],[Code_Nom]]=D14378,F14378-1,(COUNTIFS(Clef_répartition[Code_Nom],Clef_répartition[[#This Row],[Code_Nom]],Clef_répartition[Année],Clef_répartition[[#This Row],[Année]])))</f>
        <v>25</v>
      </c>
      <c r="G1437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vaudois_49_2023</v>
      </c>
      <c r="H14379" s="18">
        <v>5924</v>
      </c>
      <c r="I14379" s="68" t="s">
        <v>202</v>
      </c>
      <c r="J14379" s="18">
        <v>2023</v>
      </c>
      <c r="K14379" s="65">
        <v>4.3030000000000004E-3</v>
      </c>
    </row>
    <row r="14380" spans="1:11" x14ac:dyDescent="0.25">
      <c r="A14380" s="66"/>
      <c r="B14380" t="s">
        <v>546</v>
      </c>
      <c r="C14380" t="s">
        <v>759</v>
      </c>
      <c r="D1438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0">
        <f>COUNTIFS(D$2:D14380,Clef_répartition[[#This Row],[Code_Nom]],J$2:J14380,Clef_répartition[[#This Row],[Année]])</f>
        <v>50</v>
      </c>
      <c r="F14380">
        <f>IF(Clef_répartition[[#This Row],[Code_Nom]]=D14379,F14379-1,(COUNTIFS(Clef_répartition[Code_Nom],Clef_répartition[[#This Row],[Code_Nom]],Clef_répartition[Année],Clef_répartition[[#This Row],[Année]])))</f>
        <v>24</v>
      </c>
      <c r="G1438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vaudois_50_2023</v>
      </c>
      <c r="H14380" s="63">
        <v>5925</v>
      </c>
      <c r="I14380" s="67" t="s">
        <v>207</v>
      </c>
      <c r="J14380" s="63">
        <v>2023</v>
      </c>
      <c r="K14380" s="64">
        <v>2.2409999999999999E-3</v>
      </c>
    </row>
    <row r="14381" spans="1:11" x14ac:dyDescent="0.25">
      <c r="A14381" s="66"/>
      <c r="B14381" t="s">
        <v>546</v>
      </c>
      <c r="C14381" t="s">
        <v>759</v>
      </c>
      <c r="D1438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1">
        <f>COUNTIFS(D$2:D14381,Clef_répartition[[#This Row],[Code_Nom]],J$2:J14381,Clef_répartition[[#This Row],[Année]])</f>
        <v>51</v>
      </c>
      <c r="F14381">
        <f>IF(Clef_répartition[[#This Row],[Code_Nom]]=D14380,F14380-1,(COUNTIFS(Clef_répartition[Code_Nom],Clef_répartition[[#This Row],[Code_Nom]],Clef_répartition[Année],Clef_répartition[[#This Row],[Année]])))</f>
        <v>23</v>
      </c>
      <c r="G1438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vaudois_51_2023</v>
      </c>
      <c r="H14381" s="18">
        <v>5926</v>
      </c>
      <c r="I14381" s="68" t="s">
        <v>218</v>
      </c>
      <c r="J14381" s="18">
        <v>2023</v>
      </c>
      <c r="K14381" s="65">
        <v>9.1769999999999994E-3</v>
      </c>
    </row>
    <row r="14382" spans="1:11" x14ac:dyDescent="0.25">
      <c r="A14382" s="66"/>
      <c r="B14382" t="s">
        <v>546</v>
      </c>
      <c r="C14382" t="s">
        <v>759</v>
      </c>
      <c r="D1438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2">
        <f>COUNTIFS(D$2:D14382,Clef_répartition[[#This Row],[Code_Nom]],J$2:J14382,Clef_répartition[[#This Row],[Année]])</f>
        <v>52</v>
      </c>
      <c r="F14382">
        <f>IF(Clef_répartition[[#This Row],[Code_Nom]]=D14381,F14381-1,(COUNTIFS(Clef_répartition[Code_Nom],Clef_répartition[[#This Row],[Code_Nom]],Clef_répartition[Année],Clef_répartition[[#This Row],[Année]])))</f>
        <v>22</v>
      </c>
      <c r="G1438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vaudois_52_2023</v>
      </c>
      <c r="H14382" s="18">
        <v>5759</v>
      </c>
      <c r="I14382" s="68" t="s">
        <v>220</v>
      </c>
      <c r="J14382" s="18">
        <v>2023</v>
      </c>
      <c r="K14382" s="65">
        <v>2.4949999999999998E-3</v>
      </c>
    </row>
    <row r="14383" spans="1:11" x14ac:dyDescent="0.25">
      <c r="A14383" s="66"/>
      <c r="B14383" t="s">
        <v>546</v>
      </c>
      <c r="C14383" t="s">
        <v>759</v>
      </c>
      <c r="D1438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3">
        <f>COUNTIFS(D$2:D14383,Clef_répartition[[#This Row],[Code_Nom]],J$2:J14383,Clef_répartition[[#This Row],[Année]])</f>
        <v>53</v>
      </c>
      <c r="F14383">
        <f>IF(Clef_répartition[[#This Row],[Code_Nom]]=D14382,F14382-1,(COUNTIFS(Clef_répartition[Code_Nom],Clef_répartition[[#This Row],[Code_Nom]],Clef_répartition[Année],Clef_répartition[[#This Row],[Année]])))</f>
        <v>21</v>
      </c>
      <c r="G1438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vaudois_53_2023</v>
      </c>
      <c r="H14383" s="63">
        <v>5566</v>
      </c>
      <c r="I14383" s="67" t="s">
        <v>224</v>
      </c>
      <c r="J14383" s="63">
        <v>2023</v>
      </c>
      <c r="K14383" s="64">
        <v>4.2599999999999999E-3</v>
      </c>
    </row>
    <row r="14384" spans="1:11" x14ac:dyDescent="0.25">
      <c r="A14384" s="66"/>
      <c r="B14384" t="s">
        <v>546</v>
      </c>
      <c r="C14384" t="s">
        <v>759</v>
      </c>
      <c r="D1438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4">
        <f>COUNTIFS(D$2:D14384,Clef_répartition[[#This Row],[Code_Nom]],J$2:J14384,Clef_répartition[[#This Row],[Année]])</f>
        <v>54</v>
      </c>
      <c r="F14384">
        <f>IF(Clef_répartition[[#This Row],[Code_Nom]]=D14383,F14383-1,(COUNTIFS(Clef_répartition[Code_Nom],Clef_répartition[[#This Row],[Code_Nom]],Clef_répartition[Année],Clef_répartition[[#This Row],[Année]])))</f>
        <v>20</v>
      </c>
      <c r="G1438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vaudois_54_2023</v>
      </c>
      <c r="H14384" s="63">
        <v>5760</v>
      </c>
      <c r="I14384" s="67" t="s">
        <v>227</v>
      </c>
      <c r="J14384" s="63">
        <v>2023</v>
      </c>
      <c r="K14384" s="64">
        <v>5.5079999999999999E-3</v>
      </c>
    </row>
    <row r="14385" spans="1:11" x14ac:dyDescent="0.25">
      <c r="A14385" s="66"/>
      <c r="B14385" t="s">
        <v>546</v>
      </c>
      <c r="C14385" t="s">
        <v>759</v>
      </c>
      <c r="D1438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5">
        <f>COUNTIFS(D$2:D14385,Clef_répartition[[#This Row],[Code_Nom]],J$2:J14385,Clef_répartition[[#This Row],[Année]])</f>
        <v>55</v>
      </c>
      <c r="F14385">
        <f>IF(Clef_répartition[[#This Row],[Code_Nom]]=D14384,F14384-1,(COUNTIFS(Clef_répartition[Code_Nom],Clef_répartition[[#This Row],[Code_Nom]],Clef_répartition[Année],Clef_répartition[[#This Row],[Année]])))</f>
        <v>19</v>
      </c>
      <c r="G1438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vaudois_55_2023</v>
      </c>
      <c r="H14385" s="18">
        <v>5761</v>
      </c>
      <c r="I14385" s="68" t="s">
        <v>233</v>
      </c>
      <c r="J14385" s="18">
        <v>2023</v>
      </c>
      <c r="K14385" s="65">
        <v>5.9100000000000003E-3</v>
      </c>
    </row>
    <row r="14386" spans="1:11" x14ac:dyDescent="0.25">
      <c r="A14386" s="66"/>
      <c r="B14386" t="s">
        <v>546</v>
      </c>
      <c r="C14386" t="s">
        <v>759</v>
      </c>
      <c r="D1438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6">
        <f>COUNTIFS(D$2:D14386,Clef_répartition[[#This Row],[Code_Nom]],J$2:J14386,Clef_répartition[[#This Row],[Année]])</f>
        <v>56</v>
      </c>
      <c r="F14386">
        <f>IF(Clef_répartition[[#This Row],[Code_Nom]]=D14385,F14385-1,(COUNTIFS(Clef_répartition[Code_Nom],Clef_répartition[[#This Row],[Code_Nom]],Clef_répartition[Année],Clef_répartition[[#This Row],[Année]])))</f>
        <v>18</v>
      </c>
      <c r="G1438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vaudois_56_2023</v>
      </c>
      <c r="H14386" s="63">
        <v>5928</v>
      </c>
      <c r="I14386" s="67" t="s">
        <v>240</v>
      </c>
      <c r="J14386" s="63">
        <v>2023</v>
      </c>
      <c r="K14386" s="64">
        <v>2.0820000000000001E-3</v>
      </c>
    </row>
    <row r="14387" spans="1:11" x14ac:dyDescent="0.25">
      <c r="A14387" s="66"/>
      <c r="B14387" t="s">
        <v>546</v>
      </c>
      <c r="C14387" t="s">
        <v>759</v>
      </c>
      <c r="D1438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7">
        <f>COUNTIFS(D$2:D14387,Clef_répartition[[#This Row],[Code_Nom]],J$2:J14387,Clef_répartition[[#This Row],[Année]])</f>
        <v>57</v>
      </c>
      <c r="F14387">
        <f>IF(Clef_répartition[[#This Row],[Code_Nom]]=D14386,F14386-1,(COUNTIFS(Clef_répartition[Code_Nom],Clef_répartition[[#This Row],[Code_Nom]],Clef_répartition[Année],Clef_répartition[[#This Row],[Année]])))</f>
        <v>17</v>
      </c>
      <c r="G1438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vaudois_57_2023</v>
      </c>
      <c r="H14387" s="18">
        <v>5568</v>
      </c>
      <c r="I14387" s="68" t="s">
        <v>249</v>
      </c>
      <c r="J14387" s="18">
        <v>2023</v>
      </c>
      <c r="K14387" s="65">
        <v>5.1479999999999998E-2</v>
      </c>
    </row>
    <row r="14388" spans="1:11" x14ac:dyDescent="0.25">
      <c r="A14388" s="66"/>
      <c r="B14388" t="s">
        <v>546</v>
      </c>
      <c r="C14388" t="s">
        <v>759</v>
      </c>
      <c r="D1438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8">
        <f>COUNTIFS(D$2:D14388,Clef_répartition[[#This Row],[Code_Nom]],J$2:J14388,Clef_répartition[[#This Row],[Année]])</f>
        <v>58</v>
      </c>
      <c r="F14388">
        <f>IF(Clef_répartition[[#This Row],[Code_Nom]]=D14387,F14387-1,(COUNTIFS(Clef_répartition[Code_Nom],Clef_répartition[[#This Row],[Code_Nom]],Clef_répartition[Année],Clef_répartition[[#This Row],[Année]])))</f>
        <v>16</v>
      </c>
      <c r="G1438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vaudois_58_2023</v>
      </c>
      <c r="H14388" s="63">
        <v>5762</v>
      </c>
      <c r="I14388" s="67" t="s">
        <v>253</v>
      </c>
      <c r="J14388" s="63">
        <v>2023</v>
      </c>
      <c r="K14388" s="64">
        <v>1.48E-3</v>
      </c>
    </row>
    <row r="14389" spans="1:11" x14ac:dyDescent="0.25">
      <c r="A14389" s="66"/>
      <c r="B14389" t="s">
        <v>546</v>
      </c>
      <c r="C14389" t="s">
        <v>759</v>
      </c>
      <c r="D1438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89">
        <f>COUNTIFS(D$2:D14389,Clef_répartition[[#This Row],[Code_Nom]],J$2:J14389,Clef_répartition[[#This Row],[Année]])</f>
        <v>59</v>
      </c>
      <c r="F14389">
        <f>IF(Clef_répartition[[#This Row],[Code_Nom]]=D14388,F14388-1,(COUNTIFS(Clef_répartition[Code_Nom],Clef_répartition[[#This Row],[Code_Nom]],Clef_répartition[Année],Clef_répartition[[#This Row],[Année]])))</f>
        <v>15</v>
      </c>
      <c r="G1438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vaudois_59_2023</v>
      </c>
      <c r="H14389" s="18">
        <v>5929</v>
      </c>
      <c r="I14389" s="68" t="s">
        <v>257</v>
      </c>
      <c r="J14389" s="18">
        <v>2023</v>
      </c>
      <c r="K14389" s="65">
        <v>7.0939999999999996E-3</v>
      </c>
    </row>
    <row r="14390" spans="1:11" x14ac:dyDescent="0.25">
      <c r="A14390" s="66"/>
      <c r="B14390" t="s">
        <v>546</v>
      </c>
      <c r="C14390" t="s">
        <v>759</v>
      </c>
      <c r="D1439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0">
        <f>COUNTIFS(D$2:D14390,Clef_répartition[[#This Row],[Code_Nom]],J$2:J14390,Clef_répartition[[#This Row],[Année]])</f>
        <v>60</v>
      </c>
      <c r="F14390">
        <f>IF(Clef_répartition[[#This Row],[Code_Nom]]=D14389,F14389-1,(COUNTIFS(Clef_répartition[Code_Nom],Clef_répartition[[#This Row],[Code_Nom]],Clef_répartition[Année],Clef_répartition[[#This Row],[Année]])))</f>
        <v>14</v>
      </c>
      <c r="G1439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vaudois_60_2023</v>
      </c>
      <c r="H14390" s="63">
        <v>5930</v>
      </c>
      <c r="I14390" s="67" t="s">
        <v>259</v>
      </c>
      <c r="J14390" s="63">
        <v>2023</v>
      </c>
      <c r="K14390" s="64">
        <v>2.3259999999999999E-3</v>
      </c>
    </row>
    <row r="14391" spans="1:11" x14ac:dyDescent="0.25">
      <c r="A14391" s="66"/>
      <c r="B14391" t="s">
        <v>546</v>
      </c>
      <c r="C14391" t="s">
        <v>759</v>
      </c>
      <c r="D1439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1">
        <f>COUNTIFS(D$2:D14391,Clef_répartition[[#This Row],[Code_Nom]],J$2:J14391,Clef_répartition[[#This Row],[Année]])</f>
        <v>61</v>
      </c>
      <c r="F14391">
        <f>IF(Clef_répartition[[#This Row],[Code_Nom]]=D14390,F14390-1,(COUNTIFS(Clef_répartition[Code_Nom],Clef_répartition[[#This Row],[Code_Nom]],Clef_répartition[Année],Clef_répartition[[#This Row],[Année]])))</f>
        <v>13</v>
      </c>
      <c r="G1439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vaudois_61_2023</v>
      </c>
      <c r="H14391" s="63">
        <v>5571</v>
      </c>
      <c r="I14391" s="67" t="s">
        <v>263</v>
      </c>
      <c r="J14391" s="63">
        <v>2023</v>
      </c>
      <c r="K14391" s="64">
        <v>9.1660000000000005E-3</v>
      </c>
    </row>
    <row r="14392" spans="1:11" x14ac:dyDescent="0.25">
      <c r="A14392" s="66"/>
      <c r="B14392" t="s">
        <v>546</v>
      </c>
      <c r="C14392" t="s">
        <v>759</v>
      </c>
      <c r="D1439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2">
        <f>COUNTIFS(D$2:D14392,Clef_répartition[[#This Row],[Code_Nom]],J$2:J14392,Clef_répartition[[#This Row],[Année]])</f>
        <v>62</v>
      </c>
      <c r="F14392">
        <f>IF(Clef_répartition[[#This Row],[Code_Nom]]=D14391,F14391-1,(COUNTIFS(Clef_répartition[Code_Nom],Clef_répartition[[#This Row],[Code_Nom]],Clef_répartition[Année],Clef_répartition[[#This Row],[Année]])))</f>
        <v>12</v>
      </c>
      <c r="G1439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vaudois_62_2023</v>
      </c>
      <c r="H14392" s="18">
        <v>5931</v>
      </c>
      <c r="I14392" s="68" t="s">
        <v>267</v>
      </c>
      <c r="J14392" s="18">
        <v>2023</v>
      </c>
      <c r="K14392" s="65">
        <v>5.4970000000000001E-3</v>
      </c>
    </row>
    <row r="14393" spans="1:11" x14ac:dyDescent="0.25">
      <c r="A14393" s="66"/>
      <c r="B14393" t="s">
        <v>546</v>
      </c>
      <c r="C14393" t="s">
        <v>759</v>
      </c>
      <c r="D1439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3">
        <f>COUNTIFS(D$2:D14393,Clef_répartition[[#This Row],[Code_Nom]],J$2:J14393,Clef_répartition[[#This Row],[Année]])</f>
        <v>63</v>
      </c>
      <c r="F14393">
        <f>IF(Clef_répartition[[#This Row],[Code_Nom]]=D14392,F14392-1,(COUNTIFS(Clef_répartition[Code_Nom],Clef_répartition[[#This Row],[Code_Nom]],Clef_répartition[Année],Clef_répartition[[#This Row],[Année]])))</f>
        <v>11</v>
      </c>
      <c r="G1439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vaudois_63_2023</v>
      </c>
      <c r="H14393" s="63">
        <v>5932</v>
      </c>
      <c r="I14393" s="67" t="s">
        <v>269</v>
      </c>
      <c r="J14393" s="63">
        <v>2023</v>
      </c>
      <c r="K14393" s="64">
        <v>2.431E-3</v>
      </c>
    </row>
    <row r="14394" spans="1:11" x14ac:dyDescent="0.25">
      <c r="A14394" s="66"/>
      <c r="B14394" t="s">
        <v>546</v>
      </c>
      <c r="C14394" t="s">
        <v>759</v>
      </c>
      <c r="D14394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4">
        <f>COUNTIFS(D$2:D14394,Clef_répartition[[#This Row],[Code_Nom]],J$2:J14394,Clef_répartition[[#This Row],[Année]])</f>
        <v>64</v>
      </c>
      <c r="F14394">
        <f>IF(Clef_répartition[[#This Row],[Code_Nom]]=D14393,F14393-1,(COUNTIFS(Clef_répartition[Code_Nom],Clef_répartition[[#This Row],[Code_Nom]],Clef_répartition[Année],Clef_répartition[[#This Row],[Année]])))</f>
        <v>10</v>
      </c>
      <c r="G14394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vaudois_64_2023</v>
      </c>
      <c r="H14394" s="18">
        <v>5933</v>
      </c>
      <c r="I14394" s="68" t="s">
        <v>271</v>
      </c>
      <c r="J14394" s="18">
        <v>2023</v>
      </c>
      <c r="K14394" s="65">
        <v>7.4320000000000002E-3</v>
      </c>
    </row>
    <row r="14395" spans="1:11" x14ac:dyDescent="0.25">
      <c r="A14395" s="66"/>
      <c r="B14395" t="s">
        <v>546</v>
      </c>
      <c r="C14395" t="s">
        <v>759</v>
      </c>
      <c r="D14395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5">
        <f>COUNTIFS(D$2:D14395,Clef_répartition[[#This Row],[Code_Nom]],J$2:J14395,Clef_répartition[[#This Row],[Année]])</f>
        <v>65</v>
      </c>
      <c r="F14395">
        <f>IF(Clef_répartition[[#This Row],[Code_Nom]]=D14394,F14394-1,(COUNTIFS(Clef_répartition[Code_Nom],Clef_répartition[[#This Row],[Code_Nom]],Clef_répartition[Année],Clef_répartition[[#This Row],[Année]])))</f>
        <v>9</v>
      </c>
      <c r="G14395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vaudois_65_2023</v>
      </c>
      <c r="H14395" s="18">
        <v>5763</v>
      </c>
      <c r="I14395" s="68" t="s">
        <v>272</v>
      </c>
      <c r="J14395" s="18">
        <v>2023</v>
      </c>
      <c r="K14395" s="65">
        <v>6.4070000000000004E-3</v>
      </c>
    </row>
    <row r="14396" spans="1:11" x14ac:dyDescent="0.25">
      <c r="A14396" s="66"/>
      <c r="B14396" t="s">
        <v>546</v>
      </c>
      <c r="C14396" t="s">
        <v>759</v>
      </c>
      <c r="D14396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6">
        <f>COUNTIFS(D$2:D14396,Clef_répartition[[#This Row],[Code_Nom]],J$2:J14396,Clef_répartition[[#This Row],[Année]])</f>
        <v>66</v>
      </c>
      <c r="F14396">
        <f>IF(Clef_répartition[[#This Row],[Code_Nom]]=D14395,F14395-1,(COUNTIFS(Clef_répartition[Code_Nom],Clef_répartition[[#This Row],[Code_Nom]],Clef_répartition[Année],Clef_répartition[[#This Row],[Année]])))</f>
        <v>8</v>
      </c>
      <c r="G14396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vaudois_66_2023</v>
      </c>
      <c r="H14396" s="63">
        <v>5934</v>
      </c>
      <c r="I14396" s="67" t="s">
        <v>273</v>
      </c>
      <c r="J14396" s="63">
        <v>2023</v>
      </c>
      <c r="K14396" s="64">
        <v>2.5479999999999999E-3</v>
      </c>
    </row>
    <row r="14397" spans="1:11" x14ac:dyDescent="0.25">
      <c r="A14397" s="66"/>
      <c r="B14397" t="s">
        <v>546</v>
      </c>
      <c r="C14397" t="s">
        <v>759</v>
      </c>
      <c r="D14397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7">
        <f>COUNTIFS(D$2:D14397,Clef_répartition[[#This Row],[Code_Nom]],J$2:J14397,Clef_répartition[[#This Row],[Année]])</f>
        <v>67</v>
      </c>
      <c r="F14397">
        <f>IF(Clef_répartition[[#This Row],[Code_Nom]]=D14396,F14396-1,(COUNTIFS(Clef_répartition[Code_Nom],Clef_répartition[[#This Row],[Code_Nom]],Clef_répartition[Année],Clef_répartition[[#This Row],[Année]])))</f>
        <v>7</v>
      </c>
      <c r="G14397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vaudois_67_2023</v>
      </c>
      <c r="H14397" s="63">
        <v>5764</v>
      </c>
      <c r="I14397" s="67" t="s">
        <v>274</v>
      </c>
      <c r="J14397" s="63">
        <v>2023</v>
      </c>
      <c r="K14397" s="64">
        <v>4.2153999999999997E-2</v>
      </c>
    </row>
    <row r="14398" spans="1:11" x14ac:dyDescent="0.25">
      <c r="A14398" s="66"/>
      <c r="B14398" t="s">
        <v>546</v>
      </c>
      <c r="C14398" t="s">
        <v>759</v>
      </c>
      <c r="D14398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8">
        <f>COUNTIFS(D$2:D14398,Clef_répartition[[#This Row],[Code_Nom]],J$2:J14398,Clef_répartition[[#This Row],[Année]])</f>
        <v>68</v>
      </c>
      <c r="F14398">
        <f>IF(Clef_répartition[[#This Row],[Code_Nom]]=D14397,F14397-1,(COUNTIFS(Clef_répartition[Code_Nom],Clef_répartition[[#This Row],[Code_Nom]],Clef_répartition[Année],Clef_répartition[[#This Row],[Année]])))</f>
        <v>6</v>
      </c>
      <c r="G14398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vaudois_68_2023</v>
      </c>
      <c r="H14398" s="18">
        <v>5765</v>
      </c>
      <c r="I14398" s="68" t="s">
        <v>275</v>
      </c>
      <c r="J14398" s="18">
        <v>2023</v>
      </c>
      <c r="K14398" s="65">
        <v>5.1060000000000003E-3</v>
      </c>
    </row>
    <row r="14399" spans="1:11" x14ac:dyDescent="0.25">
      <c r="A14399" s="66"/>
      <c r="B14399" t="s">
        <v>546</v>
      </c>
      <c r="C14399" t="s">
        <v>759</v>
      </c>
      <c r="D14399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399">
        <f>COUNTIFS(D$2:D14399,Clef_répartition[[#This Row],[Code_Nom]],J$2:J14399,Clef_répartition[[#This Row],[Année]])</f>
        <v>69</v>
      </c>
      <c r="F14399">
        <f>IF(Clef_répartition[[#This Row],[Code_Nom]]=D14398,F14398-1,(COUNTIFS(Clef_répartition[Code_Nom],Clef_répartition[[#This Row],[Code_Nom]],Clef_répartition[Année],Clef_répartition[[#This Row],[Année]])))</f>
        <v>5</v>
      </c>
      <c r="G14399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vaudois_69_2023</v>
      </c>
      <c r="H14399" s="18">
        <v>5935</v>
      </c>
      <c r="I14399" s="68" t="s">
        <v>280</v>
      </c>
      <c r="J14399" s="18">
        <v>2023</v>
      </c>
      <c r="K14399" s="65">
        <v>9.7199999999999999E-4</v>
      </c>
    </row>
    <row r="14400" spans="1:11" x14ac:dyDescent="0.25">
      <c r="A14400" s="66"/>
      <c r="B14400" t="s">
        <v>546</v>
      </c>
      <c r="C14400" t="s">
        <v>759</v>
      </c>
      <c r="D14400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400">
        <f>COUNTIFS(D$2:D14400,Clef_répartition[[#This Row],[Code_Nom]],J$2:J14400,Clef_répartition[[#This Row],[Année]])</f>
        <v>70</v>
      </c>
      <c r="F14400">
        <f>IF(Clef_répartition[[#This Row],[Code_Nom]]=D14399,F14399-1,(COUNTIFS(Clef_répartition[Code_Nom],Clef_répartition[[#This Row],[Code_Nom]],Clef_répartition[Année],Clef_répartition[[#This Row],[Année]])))</f>
        <v>4</v>
      </c>
      <c r="G14400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vaudois_70_2023</v>
      </c>
      <c r="H14400" s="63">
        <v>5937</v>
      </c>
      <c r="I14400" s="67" t="s">
        <v>292</v>
      </c>
      <c r="J14400" s="63">
        <v>2023</v>
      </c>
      <c r="K14400" s="64">
        <v>1.4480000000000001E-3</v>
      </c>
    </row>
    <row r="14401" spans="1:11" x14ac:dyDescent="0.25">
      <c r="A14401" s="66"/>
      <c r="B14401" t="s">
        <v>546</v>
      </c>
      <c r="C14401" t="s">
        <v>759</v>
      </c>
      <c r="D14401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401">
        <f>COUNTIFS(D$2:D14401,Clef_répartition[[#This Row],[Code_Nom]],J$2:J14401,Clef_répartition[[#This Row],[Année]])</f>
        <v>71</v>
      </c>
      <c r="F14401">
        <f>IF(Clef_répartition[[#This Row],[Code_Nom]]=D14400,F14400-1,(COUNTIFS(Clef_répartition[Code_Nom],Clef_répartition[[#This Row],[Code_Nom]],Clef_répartition[Année],Clef_répartition[[#This Row],[Année]])))</f>
        <v>3</v>
      </c>
      <c r="G14401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vaudois_71_2023</v>
      </c>
      <c r="H14401" s="63">
        <v>5766</v>
      </c>
      <c r="I14401" s="67" t="s">
        <v>293</v>
      </c>
      <c r="J14401" s="63">
        <v>2023</v>
      </c>
      <c r="K14401" s="64">
        <v>6.2589999999999998E-3</v>
      </c>
    </row>
    <row r="14402" spans="1:11" x14ac:dyDescent="0.25">
      <c r="A14402" s="66"/>
      <c r="B14402" t="s">
        <v>546</v>
      </c>
      <c r="C14402" t="s">
        <v>759</v>
      </c>
      <c r="D14402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402">
        <f>COUNTIFS(D$2:D14402,Clef_répartition[[#This Row],[Code_Nom]],J$2:J14402,Clef_répartition[[#This Row],[Année]])</f>
        <v>72</v>
      </c>
      <c r="F14402">
        <f>IF(Clef_répartition[[#This Row],[Code_Nom]]=D14401,F14401-1,(COUNTIFS(Clef_répartition[Code_Nom],Clef_répartition[[#This Row],[Code_Nom]],Clef_répartition[Année],Clef_répartition[[#This Row],[Année]])))</f>
        <v>2</v>
      </c>
      <c r="G14402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vaudois_72_2023</v>
      </c>
      <c r="H14402" s="18">
        <v>5938</v>
      </c>
      <c r="I14402" s="68" t="s">
        <v>298</v>
      </c>
      <c r="J14402" s="18">
        <v>2023</v>
      </c>
      <c r="K14402" s="65">
        <v>0.31592700000000001</v>
      </c>
    </row>
    <row r="14403" spans="1:11" x14ac:dyDescent="0.25">
      <c r="A14403" s="66"/>
      <c r="B14403" t="s">
        <v>546</v>
      </c>
      <c r="C14403" t="s">
        <v>759</v>
      </c>
      <c r="D14403" t="str">
        <f>Clef_répartition[[#This Row],[Code association]]&amp;"_"&amp;Clef_répartition[[#This Row],[Nom association]]</f>
        <v>ORPC Jura-Nord Vaudois_Association Intercommunale Organisation régionale de protection civile du district Jura-Nord vaudois</v>
      </c>
      <c r="E14403">
        <f>COUNTIFS(D$2:D14403,Clef_répartition[[#This Row],[Code_Nom]],J$2:J14403,Clef_répartition[[#This Row],[Année]])</f>
        <v>73</v>
      </c>
      <c r="F14403">
        <f>IF(Clef_répartition[[#This Row],[Code_Nom]]=D14402,F14402-1,(COUNTIFS(Clef_répartition[Code_Nom],Clef_répartition[[#This Row],[Code_Nom]],Clef_répartition[Année],Clef_répartition[[#This Row],[Année]])))</f>
        <v>1</v>
      </c>
      <c r="G14403" t="str">
        <f>Clef_répartition[[#This Row],[Code_Nom]]&amp;"_"&amp;Clef_répartition[[#This Row],[Nombre]]&amp;"_"&amp;Clef_répartition[[#This Row],[Année]]</f>
        <v>ORPC Jura-Nord Vaudois_Association Intercommunale Organisation régionale de protection civile du district Jura-Nord vaudois_73_2023</v>
      </c>
      <c r="H14403" s="63">
        <v>5939</v>
      </c>
      <c r="I14403" s="67" t="s">
        <v>299</v>
      </c>
      <c r="J14403" s="63">
        <v>2023</v>
      </c>
      <c r="K14403" s="64">
        <v>3.7332999999999998E-2</v>
      </c>
    </row>
    <row r="14404" spans="1:11" x14ac:dyDescent="0.25">
      <c r="A14404" s="66"/>
      <c r="B14404" t="s">
        <v>579</v>
      </c>
      <c r="C14404" t="s">
        <v>580</v>
      </c>
      <c r="D14404" t="str">
        <f>Clef_répartition[[#This Row],[Code association]]&amp;"_"&amp;Clef_répartition[[#This Row],[Nom association]]</f>
        <v>ORPC Lavaux-Oron_Office régional de protection civile Lavaux-Oron</v>
      </c>
      <c r="E14404">
        <f>COUNTIFS(D$2:D14404,Clef_répartition[[#This Row],[Code_Nom]],J$2:J14404,Clef_répartition[[#This Row],[Année]])</f>
        <v>1</v>
      </c>
      <c r="F14404">
        <f>IF(Clef_répartition[[#This Row],[Code_Nom]]=D14403,F14403-1,(COUNTIFS(Clef_répartition[Code_Nom],Clef_répartition[[#This Row],[Code_Nom]],Clef_répartition[Année],Clef_répartition[[#This Row],[Année]])))</f>
        <v>16</v>
      </c>
      <c r="G14404" t="str">
        <f>Clef_répartition[[#This Row],[Code_Nom]]&amp;"_"&amp;Clef_répartition[[#This Row],[Nombre]]&amp;"_"&amp;Clef_répartition[[#This Row],[Année]]</f>
        <v>ORPC Lavaux-Oron_Office régional de protection civile Lavaux-Oron_1_2023</v>
      </c>
      <c r="H14404" s="18">
        <v>5581</v>
      </c>
      <c r="I14404" s="68" t="s">
        <v>17</v>
      </c>
      <c r="J14404" s="18">
        <v>2023</v>
      </c>
      <c r="K14404" s="65">
        <v>5.9799999999999999E-2</v>
      </c>
    </row>
    <row r="14405" spans="1:11" x14ac:dyDescent="0.25">
      <c r="A14405" s="66"/>
      <c r="B14405" t="s">
        <v>579</v>
      </c>
      <c r="C14405" t="s">
        <v>580</v>
      </c>
      <c r="D14405" t="str">
        <f>Clef_répartition[[#This Row],[Code association]]&amp;"_"&amp;Clef_répartition[[#This Row],[Nom association]]</f>
        <v>ORPC Lavaux-Oron_Office régional de protection civile Lavaux-Oron</v>
      </c>
      <c r="E14405">
        <f>COUNTIFS(D$2:D14405,Clef_répartition[[#This Row],[Code_Nom]],J$2:J14405,Clef_répartition[[#This Row],[Année]])</f>
        <v>2</v>
      </c>
      <c r="F14405">
        <f>IF(Clef_répartition[[#This Row],[Code_Nom]]=D14404,F14404-1,(COUNTIFS(Clef_répartition[Code_Nom],Clef_répartition[[#This Row],[Code_Nom]],Clef_répartition[Année],Clef_répartition[[#This Row],[Année]])))</f>
        <v>15</v>
      </c>
      <c r="G14405" t="str">
        <f>Clef_répartition[[#This Row],[Code_Nom]]&amp;"_"&amp;Clef_répartition[[#This Row],[Nombre]]&amp;"_"&amp;Clef_répartition[[#This Row],[Année]]</f>
        <v>ORPC Lavaux-Oron_Office régional de protection civile Lavaux-Oron_2_2023</v>
      </c>
      <c r="H14405" s="18">
        <v>5613</v>
      </c>
      <c r="I14405" s="68" t="s">
        <v>33</v>
      </c>
      <c r="J14405" s="18">
        <v>2023</v>
      </c>
      <c r="K14405" s="65">
        <v>8.3099999999999993E-2</v>
      </c>
    </row>
    <row r="14406" spans="1:11" x14ac:dyDescent="0.25">
      <c r="A14406" s="66"/>
      <c r="B14406" t="s">
        <v>579</v>
      </c>
      <c r="C14406" t="s">
        <v>580</v>
      </c>
      <c r="D14406" t="str">
        <f>Clef_répartition[[#This Row],[Code association]]&amp;"_"&amp;Clef_répartition[[#This Row],[Nom association]]</f>
        <v>ORPC Lavaux-Oron_Office régional de protection civile Lavaux-Oron</v>
      </c>
      <c r="E14406">
        <f>COUNTIFS(D$2:D14406,Clef_répartition[[#This Row],[Code_Nom]],J$2:J14406,Clef_répartition[[#This Row],[Année]])</f>
        <v>3</v>
      </c>
      <c r="F14406">
        <f>IF(Clef_répartition[[#This Row],[Code_Nom]]=D14405,F14405-1,(COUNTIFS(Clef_répartition[Code_Nom],Clef_répartition[[#This Row],[Code_Nom]],Clef_répartition[Année],Clef_répartition[[#This Row],[Année]])))</f>
        <v>14</v>
      </c>
      <c r="G14406" t="str">
        <f>Clef_répartition[[#This Row],[Code_Nom]]&amp;"_"&amp;Clef_répartition[[#This Row],[Nombre]]&amp;"_"&amp;Clef_répartition[[#This Row],[Année]]</f>
        <v>ORPC Lavaux-Oron_Office régional de protection civile Lavaux-Oron_3_2023</v>
      </c>
      <c r="H14406" s="63">
        <v>5601</v>
      </c>
      <c r="I14406" s="67" t="s">
        <v>66</v>
      </c>
      <c r="J14406" s="63">
        <v>2023</v>
      </c>
      <c r="K14406" s="64">
        <v>3.4200000000000001E-2</v>
      </c>
    </row>
    <row r="14407" spans="1:11" x14ac:dyDescent="0.25">
      <c r="A14407" s="66"/>
      <c r="B14407" t="s">
        <v>579</v>
      </c>
      <c r="C14407" t="s">
        <v>580</v>
      </c>
      <c r="D14407" t="str">
        <f>Clef_répartition[[#This Row],[Code association]]&amp;"_"&amp;Clef_répartition[[#This Row],[Nom association]]</f>
        <v>ORPC Lavaux-Oron_Office régional de protection civile Lavaux-Oron</v>
      </c>
      <c r="E14407">
        <f>COUNTIFS(D$2:D14407,Clef_répartition[[#This Row],[Code_Nom]],J$2:J14407,Clef_répartition[[#This Row],[Année]])</f>
        <v>4</v>
      </c>
      <c r="F14407">
        <f>IF(Clef_répartition[[#This Row],[Code_Nom]]=D14406,F14406-1,(COUNTIFS(Clef_répartition[Code_Nom],Clef_répartition[[#This Row],[Code_Nom]],Clef_répartition[Année],Clef_répartition[[#This Row],[Année]])))</f>
        <v>13</v>
      </c>
      <c r="G14407" t="str">
        <f>Clef_répartition[[#This Row],[Code_Nom]]&amp;"_"&amp;Clef_répartition[[#This Row],[Nombre]]&amp;"_"&amp;Clef_répartition[[#This Row],[Année]]</f>
        <v>ORPC Lavaux-Oron_Office régional de protection civile Lavaux-Oron_4_2023</v>
      </c>
      <c r="H14407" s="18">
        <v>5604</v>
      </c>
      <c r="I14407" s="68" t="s">
        <v>117</v>
      </c>
      <c r="J14407" s="18">
        <v>2023</v>
      </c>
      <c r="K14407" s="65">
        <v>3.1800000000000002E-2</v>
      </c>
    </row>
    <row r="14408" spans="1:11" x14ac:dyDescent="0.25">
      <c r="A14408" s="66"/>
      <c r="B14408" t="s">
        <v>579</v>
      </c>
      <c r="C14408" t="s">
        <v>580</v>
      </c>
      <c r="D14408" t="str">
        <f>Clef_répartition[[#This Row],[Code association]]&amp;"_"&amp;Clef_répartition[[#This Row],[Nom association]]</f>
        <v>ORPC Lavaux-Oron_Office régional de protection civile Lavaux-Oron</v>
      </c>
      <c r="E14408">
        <f>COUNTIFS(D$2:D14408,Clef_répartition[[#This Row],[Code_Nom]],J$2:J14408,Clef_répartition[[#This Row],[Année]])</f>
        <v>5</v>
      </c>
      <c r="F14408">
        <f>IF(Clef_répartition[[#This Row],[Code_Nom]]=D14407,F14407-1,(COUNTIFS(Clef_répartition[Code_Nom],Clef_répartition[[#This Row],[Code_Nom]],Clef_répartition[Année],Clef_répartition[[#This Row],[Année]])))</f>
        <v>12</v>
      </c>
      <c r="G14408" t="str">
        <f>Clef_répartition[[#This Row],[Code_Nom]]&amp;"_"&amp;Clef_répartition[[#This Row],[Nombre]]&amp;"_"&amp;Clef_répartition[[#This Row],[Année]]</f>
        <v>ORPC Lavaux-Oron_Office régional de protection civile Lavaux-Oron_5_2023</v>
      </c>
      <c r="H14408" s="63">
        <v>5806</v>
      </c>
      <c r="I14408" s="67" t="s">
        <v>140</v>
      </c>
      <c r="J14408" s="63">
        <v>2023</v>
      </c>
      <c r="K14408" s="64">
        <v>4.8800000000000003E-2</v>
      </c>
    </row>
    <row r="14409" spans="1:11" x14ac:dyDescent="0.25">
      <c r="A14409" s="66"/>
      <c r="B14409" t="s">
        <v>579</v>
      </c>
      <c r="C14409" t="s">
        <v>580</v>
      </c>
      <c r="D14409" t="str">
        <f>Clef_répartition[[#This Row],[Code association]]&amp;"_"&amp;Clef_répartition[[#This Row],[Nom association]]</f>
        <v>ORPC Lavaux-Oron_Office régional de protection civile Lavaux-Oron</v>
      </c>
      <c r="E14409">
        <f>COUNTIFS(D$2:D14409,Clef_répartition[[#This Row],[Code_Nom]],J$2:J14409,Clef_répartition[[#This Row],[Année]])</f>
        <v>6</v>
      </c>
      <c r="F14409">
        <f>IF(Clef_répartition[[#This Row],[Code_Nom]]=D14408,F14408-1,(COUNTIFS(Clef_répartition[Code_Nom],Clef_répartition[[#This Row],[Code_Nom]],Clef_répartition[Année],Clef_répartition[[#This Row],[Année]])))</f>
        <v>11</v>
      </c>
      <c r="G14409" t="str">
        <f>Clef_répartition[[#This Row],[Code_Nom]]&amp;"_"&amp;Clef_répartition[[#This Row],[Nombre]]&amp;"_"&amp;Clef_répartition[[#This Row],[Année]]</f>
        <v>ORPC Lavaux-Oron_Office régional de protection civile Lavaux-Oron_6_2023</v>
      </c>
      <c r="H14409" s="63">
        <v>5606</v>
      </c>
      <c r="I14409" s="67" t="s">
        <v>169</v>
      </c>
      <c r="J14409" s="63">
        <v>2023</v>
      </c>
      <c r="K14409" s="64">
        <v>0.16569999999999999</v>
      </c>
    </row>
    <row r="14410" spans="1:11" x14ac:dyDescent="0.25">
      <c r="A14410" s="66"/>
      <c r="B14410" t="s">
        <v>579</v>
      </c>
      <c r="C14410" t="s">
        <v>580</v>
      </c>
      <c r="D14410" t="str">
        <f>Clef_répartition[[#This Row],[Code association]]&amp;"_"&amp;Clef_répartition[[#This Row],[Nom association]]</f>
        <v>ORPC Lavaux-Oron_Office régional de protection civile Lavaux-Oron</v>
      </c>
      <c r="E14410">
        <f>COUNTIFS(D$2:D14410,Clef_répartition[[#This Row],[Code_Nom]],J$2:J14410,Clef_répartition[[#This Row],[Année]])</f>
        <v>7</v>
      </c>
      <c r="F14410">
        <f>IF(Clef_répartition[[#This Row],[Code_Nom]]=D14409,F14409-1,(COUNTIFS(Clef_répartition[Code_Nom],Clef_répartition[[#This Row],[Code_Nom]],Clef_répartition[Année],Clef_répartition[[#This Row],[Année]])))</f>
        <v>10</v>
      </c>
      <c r="G14410" t="str">
        <f>Clef_répartition[[#This Row],[Code_Nom]]&amp;"_"&amp;Clef_répartition[[#This Row],[Nombre]]&amp;"_"&amp;Clef_répartition[[#This Row],[Année]]</f>
        <v>ORPC Lavaux-Oron_Office régional de protection civile Lavaux-Oron_7_2023</v>
      </c>
      <c r="H14410" s="63">
        <v>5790</v>
      </c>
      <c r="I14410" s="67" t="s">
        <v>170</v>
      </c>
      <c r="J14410" s="63">
        <v>2023</v>
      </c>
      <c r="K14410" s="64">
        <v>8.6999999999999994E-3</v>
      </c>
    </row>
    <row r="14411" spans="1:11" x14ac:dyDescent="0.25">
      <c r="A14411" s="66"/>
      <c r="B14411" t="s">
        <v>579</v>
      </c>
      <c r="C14411" t="s">
        <v>580</v>
      </c>
      <c r="D14411" t="str">
        <f>Clef_répartition[[#This Row],[Code association]]&amp;"_"&amp;Clef_répartition[[#This Row],[Nom association]]</f>
        <v>ORPC Lavaux-Oron_Office régional de protection civile Lavaux-Oron</v>
      </c>
      <c r="E14411">
        <f>COUNTIFS(D$2:D14411,Clef_répartition[[#This Row],[Code_Nom]],J$2:J14411,Clef_répartition[[#This Row],[Année]])</f>
        <v>8</v>
      </c>
      <c r="F14411">
        <f>IF(Clef_répartition[[#This Row],[Code_Nom]]=D14410,F14410-1,(COUNTIFS(Clef_répartition[Code_Nom],Clef_répartition[[#This Row],[Code_Nom]],Clef_répartition[Année],Clef_répartition[[#This Row],[Année]])))</f>
        <v>9</v>
      </c>
      <c r="G14411" t="str">
        <f>Clef_répartition[[#This Row],[Code_Nom]]&amp;"_"&amp;Clef_répartition[[#This Row],[Nombre]]&amp;"_"&amp;Clef_répartition[[#This Row],[Année]]</f>
        <v>ORPC Lavaux-Oron_Office régional de protection civile Lavaux-Oron_8_2023</v>
      </c>
      <c r="H14411" s="18">
        <v>5792</v>
      </c>
      <c r="I14411" s="68" t="s">
        <v>187</v>
      </c>
      <c r="J14411" s="18">
        <v>2023</v>
      </c>
      <c r="K14411" s="65">
        <v>9.7000000000000003E-3</v>
      </c>
    </row>
    <row r="14412" spans="1:11" x14ac:dyDescent="0.25">
      <c r="A14412" s="66"/>
      <c r="B14412" t="s">
        <v>579</v>
      </c>
      <c r="C14412" t="s">
        <v>580</v>
      </c>
      <c r="D14412" t="str">
        <f>Clef_répartition[[#This Row],[Code association]]&amp;"_"&amp;Clef_répartition[[#This Row],[Nom association]]</f>
        <v>ORPC Lavaux-Oron_Office régional de protection civile Lavaux-Oron</v>
      </c>
      <c r="E14412">
        <f>COUNTIFS(D$2:D14412,Clef_répartition[[#This Row],[Code_Nom]],J$2:J14412,Clef_répartition[[#This Row],[Année]])</f>
        <v>9</v>
      </c>
      <c r="F14412">
        <f>IF(Clef_répartition[[#This Row],[Code_Nom]]=D14411,F14411-1,(COUNTIFS(Clef_répartition[Code_Nom],Clef_répartition[[#This Row],[Code_Nom]],Clef_répartition[Année],Clef_répartition[[#This Row],[Année]])))</f>
        <v>8</v>
      </c>
      <c r="G14412" t="str">
        <f>Clef_répartition[[#This Row],[Code_Nom]]&amp;"_"&amp;Clef_répartition[[#This Row],[Nombre]]&amp;"_"&amp;Clef_répartition[[#This Row],[Année]]</f>
        <v>ORPC Lavaux-Oron_Office régional de protection civile Lavaux-Oron_9_2023</v>
      </c>
      <c r="H14412" s="18">
        <v>5805</v>
      </c>
      <c r="I14412" s="68" t="s">
        <v>206</v>
      </c>
      <c r="J14412" s="18">
        <v>2023</v>
      </c>
      <c r="K14412" s="65">
        <v>9.4799999999999995E-2</v>
      </c>
    </row>
    <row r="14413" spans="1:11" x14ac:dyDescent="0.25">
      <c r="A14413" s="66"/>
      <c r="B14413" t="s">
        <v>579</v>
      </c>
      <c r="C14413" t="s">
        <v>580</v>
      </c>
      <c r="D14413" t="str">
        <f>Clef_répartition[[#This Row],[Code association]]&amp;"_"&amp;Clef_répartition[[#This Row],[Nom association]]</f>
        <v>ORPC Lavaux-Oron_Office régional de protection civile Lavaux-Oron</v>
      </c>
      <c r="E14413">
        <f>COUNTIFS(D$2:D14413,Clef_répartition[[#This Row],[Code_Nom]],J$2:J14413,Clef_répartition[[#This Row],[Année]])</f>
        <v>10</v>
      </c>
      <c r="F14413">
        <f>IF(Clef_répartition[[#This Row],[Code_Nom]]=D14412,F14412-1,(COUNTIFS(Clef_répartition[Code_Nom],Clef_répartition[[#This Row],[Code_Nom]],Clef_répartition[Année],Clef_répartition[[#This Row],[Année]])))</f>
        <v>7</v>
      </c>
      <c r="G14413" t="str">
        <f>Clef_répartition[[#This Row],[Code_Nom]]&amp;"_"&amp;Clef_répartition[[#This Row],[Nombre]]&amp;"_"&amp;Clef_répartition[[#This Row],[Année]]</f>
        <v>ORPC Lavaux-Oron_Office régional de protection civile Lavaux-Oron_10_2023</v>
      </c>
      <c r="H14413" s="63">
        <v>5588</v>
      </c>
      <c r="I14413" s="67" t="s">
        <v>210</v>
      </c>
      <c r="J14413" s="63">
        <v>2023</v>
      </c>
      <c r="K14413" s="64">
        <v>2.3599999999999999E-2</v>
      </c>
    </row>
    <row r="14414" spans="1:11" x14ac:dyDescent="0.25">
      <c r="A14414" s="66"/>
      <c r="B14414" t="s">
        <v>579</v>
      </c>
      <c r="C14414" t="s">
        <v>580</v>
      </c>
      <c r="D14414" t="str">
        <f>Clef_répartition[[#This Row],[Code association]]&amp;"_"&amp;Clef_répartition[[#This Row],[Nom association]]</f>
        <v>ORPC Lavaux-Oron_Office régional de protection civile Lavaux-Oron</v>
      </c>
      <c r="E14414">
        <f>COUNTIFS(D$2:D14414,Clef_répartition[[#This Row],[Code_Nom]],J$2:J14414,Clef_répartition[[#This Row],[Année]])</f>
        <v>11</v>
      </c>
      <c r="F14414">
        <f>IF(Clef_répartition[[#This Row],[Code_Nom]]=D14413,F14413-1,(COUNTIFS(Clef_répartition[Code_Nom],Clef_répartition[[#This Row],[Code_Nom]],Clef_répartition[Année],Clef_répartition[[#This Row],[Année]])))</f>
        <v>6</v>
      </c>
      <c r="G14414" t="str">
        <f>Clef_répartition[[#This Row],[Code_Nom]]&amp;"_"&amp;Clef_répartition[[#This Row],[Nombre]]&amp;"_"&amp;Clef_répartition[[#This Row],[Année]]</f>
        <v>ORPC Lavaux-Oron_Office régional de protection civile Lavaux-Oron_11_2023</v>
      </c>
      <c r="H14414" s="18">
        <v>5607</v>
      </c>
      <c r="I14414" s="68" t="s">
        <v>225</v>
      </c>
      <c r="J14414" s="18">
        <v>2023</v>
      </c>
      <c r="K14414" s="65">
        <v>4.6199999999999998E-2</v>
      </c>
    </row>
    <row r="14415" spans="1:11" x14ac:dyDescent="0.25">
      <c r="A14415" s="66"/>
      <c r="B14415" t="s">
        <v>579</v>
      </c>
      <c r="C14415" t="s">
        <v>580</v>
      </c>
      <c r="D14415" t="str">
        <f>Clef_répartition[[#This Row],[Code association]]&amp;"_"&amp;Clef_répartition[[#This Row],[Nom association]]</f>
        <v>ORPC Lavaux-Oron_Office régional de protection civile Lavaux-Oron</v>
      </c>
      <c r="E14415">
        <f>COUNTIFS(D$2:D14415,Clef_répartition[[#This Row],[Code_Nom]],J$2:J14415,Clef_répartition[[#This Row],[Année]])</f>
        <v>12</v>
      </c>
      <c r="F14415">
        <f>IF(Clef_répartition[[#This Row],[Code_Nom]]=D14414,F14414-1,(COUNTIFS(Clef_répartition[Code_Nom],Clef_répartition[[#This Row],[Code_Nom]],Clef_répartition[Année],Clef_répartition[[#This Row],[Année]])))</f>
        <v>5</v>
      </c>
      <c r="G14415" t="str">
        <f>Clef_répartition[[#This Row],[Code_Nom]]&amp;"_"&amp;Clef_répartition[[#This Row],[Nombre]]&amp;"_"&amp;Clef_répartition[[#This Row],[Année]]</f>
        <v>ORPC Lavaux-Oron_Office régional de protection civile Lavaux-Oron_12_2023</v>
      </c>
      <c r="H14415" s="18">
        <v>5590</v>
      </c>
      <c r="I14415" s="68" t="s">
        <v>226</v>
      </c>
      <c r="J14415" s="18">
        <v>2023</v>
      </c>
      <c r="K14415" s="65">
        <v>0.29630000000000001</v>
      </c>
    </row>
    <row r="14416" spans="1:11" x14ac:dyDescent="0.25">
      <c r="A14416" s="66"/>
      <c r="B14416" t="s">
        <v>579</v>
      </c>
      <c r="C14416" t="s">
        <v>580</v>
      </c>
      <c r="D14416" t="str">
        <f>Clef_répartition[[#This Row],[Code association]]&amp;"_"&amp;Clef_répartition[[#This Row],[Nom association]]</f>
        <v>ORPC Lavaux-Oron_Office régional de protection civile Lavaux-Oron</v>
      </c>
      <c r="E14416">
        <f>COUNTIFS(D$2:D14416,Clef_répartition[[#This Row],[Code_Nom]],J$2:J14416,Clef_répartition[[#This Row],[Année]])</f>
        <v>13</v>
      </c>
      <c r="F14416">
        <f>IF(Clef_répartition[[#This Row],[Code_Nom]]=D14415,F14415-1,(COUNTIFS(Clef_répartition[Code_Nom],Clef_répartition[[#This Row],[Code_Nom]],Clef_répartition[Année],Clef_répartition[[#This Row],[Année]])))</f>
        <v>4</v>
      </c>
      <c r="G14416" t="str">
        <f>Clef_répartition[[#This Row],[Code_Nom]]&amp;"_"&amp;Clef_répartition[[#This Row],[Nombre]]&amp;"_"&amp;Clef_répartition[[#This Row],[Année]]</f>
        <v>ORPC Lavaux-Oron_Office régional de protection civile Lavaux-Oron_13_2023</v>
      </c>
      <c r="H14416" s="63">
        <v>5609</v>
      </c>
      <c r="I14416" s="67" t="s">
        <v>230</v>
      </c>
      <c r="J14416" s="63">
        <v>2023</v>
      </c>
      <c r="K14416" s="64">
        <v>5.0000000000000001E-3</v>
      </c>
    </row>
    <row r="14417" spans="1:11" x14ac:dyDescent="0.25">
      <c r="A14417" s="66"/>
      <c r="B14417" t="s">
        <v>579</v>
      </c>
      <c r="C14417" t="s">
        <v>580</v>
      </c>
      <c r="D14417" t="str">
        <f>Clef_répartition[[#This Row],[Code association]]&amp;"_"&amp;Clef_répartition[[#This Row],[Nom association]]</f>
        <v>ORPC Lavaux-Oron_Office régional de protection civile Lavaux-Oron</v>
      </c>
      <c r="E14417">
        <f>COUNTIFS(D$2:D14417,Clef_répartition[[#This Row],[Code_Nom]],J$2:J14417,Clef_répartition[[#This Row],[Année]])</f>
        <v>14</v>
      </c>
      <c r="F14417">
        <f>IF(Clef_répartition[[#This Row],[Code_Nom]]=D14416,F14416-1,(COUNTIFS(Clef_répartition[Code_Nom],Clef_répartition[[#This Row],[Code_Nom]],Clef_répartition[Année],Clef_répartition[[#This Row],[Année]])))</f>
        <v>3</v>
      </c>
      <c r="G14417" t="str">
        <f>Clef_répartition[[#This Row],[Code_Nom]]&amp;"_"&amp;Clef_répartition[[#This Row],[Nombre]]&amp;"_"&amp;Clef_répartition[[#This Row],[Année]]</f>
        <v>ORPC Lavaux-Oron_Office régional de protection civile Lavaux-Oron_14_2023</v>
      </c>
      <c r="H14417" s="63">
        <v>5611</v>
      </c>
      <c r="I14417" s="67" t="s">
        <v>251</v>
      </c>
      <c r="J14417" s="63">
        <v>2023</v>
      </c>
      <c r="K14417" s="64">
        <v>5.2900000000000003E-2</v>
      </c>
    </row>
    <row r="14418" spans="1:11" x14ac:dyDescent="0.25">
      <c r="A14418" s="66"/>
      <c r="B14418" t="s">
        <v>579</v>
      </c>
      <c r="C14418" t="s">
        <v>580</v>
      </c>
      <c r="D14418" t="str">
        <f>Clef_répartition[[#This Row],[Code association]]&amp;"_"&amp;Clef_répartition[[#This Row],[Nom association]]</f>
        <v>ORPC Lavaux-Oron_Office régional de protection civile Lavaux-Oron</v>
      </c>
      <c r="E14418">
        <f>COUNTIFS(D$2:D14418,Clef_répartition[[#This Row],[Code_Nom]],J$2:J14418,Clef_répartition[[#This Row],[Année]])</f>
        <v>15</v>
      </c>
      <c r="F14418">
        <f>IF(Clef_répartition[[#This Row],[Code_Nom]]=D14417,F14417-1,(COUNTIFS(Clef_répartition[Code_Nom],Clef_répartition[[#This Row],[Code_Nom]],Clef_répartition[Année],Clef_répartition[[#This Row],[Année]])))</f>
        <v>2</v>
      </c>
      <c r="G14418" t="str">
        <f>Clef_répartition[[#This Row],[Code_Nom]]&amp;"_"&amp;Clef_répartition[[#This Row],[Nombre]]&amp;"_"&amp;Clef_répartition[[#This Row],[Année]]</f>
        <v>ORPC Lavaux-Oron_Office régional de protection civile Lavaux-Oron_15_2023</v>
      </c>
      <c r="H14418" s="63">
        <v>5799</v>
      </c>
      <c r="I14418" s="67" t="s">
        <v>254</v>
      </c>
      <c r="J14418" s="63">
        <v>2023</v>
      </c>
      <c r="K14418" s="64">
        <v>3.3399999999999999E-2</v>
      </c>
    </row>
    <row r="14419" spans="1:11" x14ac:dyDescent="0.25">
      <c r="A14419" s="66"/>
      <c r="B14419" t="s">
        <v>579</v>
      </c>
      <c r="C14419" t="s">
        <v>580</v>
      </c>
      <c r="D14419" t="str">
        <f>Clef_répartition[[#This Row],[Code association]]&amp;"_"&amp;Clef_répartition[[#This Row],[Nom association]]</f>
        <v>ORPC Lavaux-Oron_Office régional de protection civile Lavaux-Oron</v>
      </c>
      <c r="E14419">
        <f>COUNTIFS(D$2:D14419,Clef_répartition[[#This Row],[Code_Nom]],J$2:J14419,Clef_répartition[[#This Row],[Année]])</f>
        <v>16</v>
      </c>
      <c r="F14419">
        <f>IF(Clef_répartition[[#This Row],[Code_Nom]]=D14418,F14418-1,(COUNTIFS(Clef_répartition[Code_Nom],Clef_répartition[[#This Row],[Code_Nom]],Clef_répartition[Année],Clef_répartition[[#This Row],[Année]])))</f>
        <v>1</v>
      </c>
      <c r="G14419" t="str">
        <f>Clef_répartition[[#This Row],[Code_Nom]]&amp;"_"&amp;Clef_répartition[[#This Row],[Nombre]]&amp;"_"&amp;Clef_répartition[[#This Row],[Année]]</f>
        <v>ORPC Lavaux-Oron_Office régional de protection civile Lavaux-Oron_16_2023</v>
      </c>
      <c r="H14419" s="18">
        <v>5610</v>
      </c>
      <c r="I14419" s="68" t="s">
        <v>256</v>
      </c>
      <c r="J14419" s="18">
        <v>2023</v>
      </c>
      <c r="K14419" s="65">
        <v>6.0000000000000001E-3</v>
      </c>
    </row>
    <row r="14420" spans="1:11" x14ac:dyDescent="0.25">
      <c r="A14420" s="66"/>
      <c r="B14420" t="s">
        <v>594</v>
      </c>
      <c r="C14420" t="s">
        <v>595</v>
      </c>
      <c r="D14420" t="str">
        <f>Clef_répartition[[#This Row],[Code association]]&amp;"_"&amp;Clef_répartition[[#This Row],[Nom association]]</f>
        <v>ORPC Morges_Organisations régionales de protection civile Morges</v>
      </c>
      <c r="E14420">
        <f>COUNTIFS(D$2:D14420,Clef_répartition[[#This Row],[Code_Nom]],J$2:J14420,Clef_répartition[[#This Row],[Année]])</f>
        <v>1</v>
      </c>
      <c r="F14420">
        <f>IF(Clef_répartition[[#This Row],[Code_Nom]]=D14419,F14419-1,(COUNTIFS(Clef_répartition[Code_Nom],Clef_répartition[[#This Row],[Code_Nom]],Clef_répartition[Année],Clef_répartition[[#This Row],[Année]])))</f>
        <v>56</v>
      </c>
      <c r="G14420" t="str">
        <f>Clef_répartition[[#This Row],[Code_Nom]]&amp;"_"&amp;Clef_répartition[[#This Row],[Nombre]]&amp;"_"&amp;Clef_répartition[[#This Row],[Année]]</f>
        <v>ORPC Morges_Organisations régionales de protection civile Morges_1_2023</v>
      </c>
      <c r="H14420" s="18">
        <v>5621</v>
      </c>
      <c r="I14420" s="68" t="s">
        <v>1</v>
      </c>
      <c r="J14420" s="18">
        <v>2023</v>
      </c>
      <c r="K14420" s="65">
        <v>6.4999999999999997E-3</v>
      </c>
    </row>
    <row r="14421" spans="1:11" x14ac:dyDescent="0.25">
      <c r="A14421" s="66"/>
      <c r="B14421" t="s">
        <v>594</v>
      </c>
      <c r="C14421" t="s">
        <v>595</v>
      </c>
      <c r="D14421" t="str">
        <f>Clef_répartition[[#This Row],[Code association]]&amp;"_"&amp;Clef_répartition[[#This Row],[Nom association]]</f>
        <v>ORPC Morges_Organisations régionales de protection civile Morges</v>
      </c>
      <c r="E14421">
        <f>COUNTIFS(D$2:D14421,Clef_répartition[[#This Row],[Code_Nom]],J$2:J14421,Clef_répartition[[#This Row],[Année]])</f>
        <v>2</v>
      </c>
      <c r="F14421">
        <f>IF(Clef_répartition[[#This Row],[Code_Nom]]=D14420,F14420-1,(COUNTIFS(Clef_répartition[Code_Nom],Clef_répartition[[#This Row],[Code_Nom]],Clef_répartition[Année],Clef_répartition[[#This Row],[Année]])))</f>
        <v>55</v>
      </c>
      <c r="G14421" t="str">
        <f>Clef_répartition[[#This Row],[Code_Nom]]&amp;"_"&amp;Clef_répartition[[#This Row],[Nombre]]&amp;"_"&amp;Clef_répartition[[#This Row],[Année]]</f>
        <v>ORPC Morges_Organisations régionales de protection civile Morges_2_2023</v>
      </c>
      <c r="H14421" s="63">
        <v>5851</v>
      </c>
      <c r="I14421" s="67" t="s">
        <v>4</v>
      </c>
      <c r="J14421" s="63">
        <v>2023</v>
      </c>
      <c r="K14421" s="64">
        <v>4.8999999999999998E-3</v>
      </c>
    </row>
    <row r="14422" spans="1:11" x14ac:dyDescent="0.25">
      <c r="A14422" s="66"/>
      <c r="B14422" t="s">
        <v>594</v>
      </c>
      <c r="C14422" t="s">
        <v>595</v>
      </c>
      <c r="D14422" t="str">
        <f>Clef_répartition[[#This Row],[Code association]]&amp;"_"&amp;Clef_répartition[[#This Row],[Nom association]]</f>
        <v>ORPC Morges_Organisations régionales de protection civile Morges</v>
      </c>
      <c r="E14422">
        <f>COUNTIFS(D$2:D14422,Clef_répartition[[#This Row],[Code_Nom]],J$2:J14422,Clef_répartition[[#This Row],[Année]])</f>
        <v>3</v>
      </c>
      <c r="F14422">
        <f>IF(Clef_répartition[[#This Row],[Code_Nom]]=D14421,F14421-1,(COUNTIFS(Clef_répartition[Code_Nom],Clef_répartition[[#This Row],[Code_Nom]],Clef_répartition[Année],Clef_répartition[[#This Row],[Année]])))</f>
        <v>54</v>
      </c>
      <c r="G14422" t="str">
        <f>Clef_répartition[[#This Row],[Code_Nom]]&amp;"_"&amp;Clef_répartition[[#This Row],[Nombre]]&amp;"_"&amp;Clef_répartition[[#This Row],[Année]]</f>
        <v>ORPC Morges_Organisations régionales de protection civile Morges_3_2023</v>
      </c>
      <c r="H14422" s="18">
        <v>5422</v>
      </c>
      <c r="I14422" s="68" t="s">
        <v>9</v>
      </c>
      <c r="J14422" s="18">
        <v>2023</v>
      </c>
      <c r="K14422" s="65">
        <v>4.4200000000000003E-2</v>
      </c>
    </row>
    <row r="14423" spans="1:11" x14ac:dyDescent="0.25">
      <c r="A14423" s="66"/>
      <c r="B14423" t="s">
        <v>594</v>
      </c>
      <c r="C14423" t="s">
        <v>595</v>
      </c>
      <c r="D14423" t="str">
        <f>Clef_répartition[[#This Row],[Code association]]&amp;"_"&amp;Clef_répartition[[#This Row],[Nom association]]</f>
        <v>ORPC Morges_Organisations régionales de protection civile Morges</v>
      </c>
      <c r="E14423">
        <f>COUNTIFS(D$2:D14423,Clef_répartition[[#This Row],[Code_Nom]],J$2:J14423,Clef_répartition[[#This Row],[Année]])</f>
        <v>4</v>
      </c>
      <c r="F14423">
        <f>IF(Clef_répartition[[#This Row],[Code_Nom]]=D14422,F14422-1,(COUNTIFS(Clef_répartition[Code_Nom],Clef_répartition[[#This Row],[Code_Nom]],Clef_répartition[Année],Clef_répartition[[#This Row],[Année]])))</f>
        <v>53</v>
      </c>
      <c r="G14423" t="str">
        <f>Clef_répartition[[#This Row],[Code_Nom]]&amp;"_"&amp;Clef_répartition[[#This Row],[Nombre]]&amp;"_"&amp;Clef_répartition[[#This Row],[Année]]</f>
        <v>ORPC Morges_Organisations régionales de protection civile Morges_4_2023</v>
      </c>
      <c r="H14423" s="63">
        <v>5423</v>
      </c>
      <c r="I14423" s="67" t="s">
        <v>12</v>
      </c>
      <c r="J14423" s="63">
        <v>2023</v>
      </c>
      <c r="K14423" s="64">
        <v>6.4999999999999997E-3</v>
      </c>
    </row>
    <row r="14424" spans="1:11" x14ac:dyDescent="0.25">
      <c r="A14424" s="66"/>
      <c r="B14424" t="s">
        <v>594</v>
      </c>
      <c r="C14424" t="s">
        <v>595</v>
      </c>
      <c r="D14424" t="str">
        <f>Clef_répartition[[#This Row],[Code association]]&amp;"_"&amp;Clef_répartition[[#This Row],[Nom association]]</f>
        <v>ORPC Morges_Organisations régionales de protection civile Morges</v>
      </c>
      <c r="E14424">
        <f>COUNTIFS(D$2:D14424,Clef_répartition[[#This Row],[Code_Nom]],J$2:J14424,Clef_répartition[[#This Row],[Année]])</f>
        <v>5</v>
      </c>
      <c r="F14424">
        <f>IF(Clef_répartition[[#This Row],[Code_Nom]]=D14423,F14423-1,(COUNTIFS(Clef_répartition[Code_Nom],Clef_répartition[[#This Row],[Code_Nom]],Clef_répartition[Année],Clef_répartition[[#This Row],[Année]])))</f>
        <v>52</v>
      </c>
      <c r="G14424" t="str">
        <f>Clef_répartition[[#This Row],[Code_Nom]]&amp;"_"&amp;Clef_répartition[[#This Row],[Nombre]]&amp;"_"&amp;Clef_répartition[[#This Row],[Année]]</f>
        <v>ORPC Morges_Organisations régionales de protection civile Morges_5_2023</v>
      </c>
      <c r="H14424" s="18">
        <v>5424</v>
      </c>
      <c r="I14424" s="68" t="s">
        <v>20</v>
      </c>
      <c r="J14424" s="18">
        <v>2023</v>
      </c>
      <c r="K14424" s="65">
        <v>3.3999999999999998E-3</v>
      </c>
    </row>
    <row r="14425" spans="1:11" x14ac:dyDescent="0.25">
      <c r="A14425" s="66"/>
      <c r="B14425" t="s">
        <v>594</v>
      </c>
      <c r="C14425" t="s">
        <v>595</v>
      </c>
      <c r="D14425" t="str">
        <f>Clef_répartition[[#This Row],[Code association]]&amp;"_"&amp;Clef_répartition[[#This Row],[Nom association]]</f>
        <v>ORPC Morges_Organisations régionales de protection civile Morges</v>
      </c>
      <c r="E14425">
        <f>COUNTIFS(D$2:D14425,Clef_répartition[[#This Row],[Code_Nom]],J$2:J14425,Clef_répartition[[#This Row],[Année]])</f>
        <v>6</v>
      </c>
      <c r="F14425">
        <f>IF(Clef_répartition[[#This Row],[Code_Nom]]=D14424,F14424-1,(COUNTIFS(Clef_répartition[Code_Nom],Clef_répartition[[#This Row],[Code_Nom]],Clef_répartition[Année],Clef_répartition[[#This Row],[Année]])))</f>
        <v>51</v>
      </c>
      <c r="G14425" t="str">
        <f>Clef_répartition[[#This Row],[Code_Nom]]&amp;"_"&amp;Clef_répartition[[#This Row],[Nombre]]&amp;"_"&amp;Clef_répartition[[#This Row],[Année]]</f>
        <v>ORPC Morges_Organisations régionales de protection civile Morges_6_2023</v>
      </c>
      <c r="H14425" s="63">
        <v>5425</v>
      </c>
      <c r="I14425" s="67" t="s">
        <v>23</v>
      </c>
      <c r="J14425" s="63">
        <v>2023</v>
      </c>
      <c r="K14425" s="64">
        <v>1.9400000000000001E-2</v>
      </c>
    </row>
    <row r="14426" spans="1:11" x14ac:dyDescent="0.25">
      <c r="A14426" s="66"/>
      <c r="B14426" t="s">
        <v>594</v>
      </c>
      <c r="C14426" t="s">
        <v>595</v>
      </c>
      <c r="D14426" t="str">
        <f>Clef_répartition[[#This Row],[Code association]]&amp;"_"&amp;Clef_répartition[[#This Row],[Nom association]]</f>
        <v>ORPC Morges_Organisations régionales de protection civile Morges</v>
      </c>
      <c r="E14426">
        <f>COUNTIFS(D$2:D14426,Clef_répartition[[#This Row],[Code_Nom]],J$2:J14426,Clef_répartition[[#This Row],[Année]])</f>
        <v>7</v>
      </c>
      <c r="F14426">
        <f>IF(Clef_répartition[[#This Row],[Code_Nom]]=D14425,F14425-1,(COUNTIFS(Clef_répartition[Code_Nom],Clef_répartition[[#This Row],[Code_Nom]],Clef_répartition[Année],Clef_répartition[[#This Row],[Année]])))</f>
        <v>50</v>
      </c>
      <c r="G14426" t="str">
        <f>Clef_répartition[[#This Row],[Code_Nom]]&amp;"_"&amp;Clef_répartition[[#This Row],[Nombre]]&amp;"_"&amp;Clef_répartition[[#This Row],[Année]]</f>
        <v>ORPC Morges_Organisations régionales de protection civile Morges_7_2023</v>
      </c>
      <c r="H14426" s="18">
        <v>5426</v>
      </c>
      <c r="I14426" s="68" t="s">
        <v>31</v>
      </c>
      <c r="J14426" s="18">
        <v>2023</v>
      </c>
      <c r="K14426" s="65">
        <v>5.7999999999999996E-3</v>
      </c>
    </row>
    <row r="14427" spans="1:11" x14ac:dyDescent="0.25">
      <c r="A14427" s="66"/>
      <c r="B14427" t="s">
        <v>594</v>
      </c>
      <c r="C14427" t="s">
        <v>595</v>
      </c>
      <c r="D14427" t="str">
        <f>Clef_répartition[[#This Row],[Code association]]&amp;"_"&amp;Clef_répartition[[#This Row],[Nom association]]</f>
        <v>ORPC Morges_Organisations régionales de protection civile Morges</v>
      </c>
      <c r="E14427">
        <f>COUNTIFS(D$2:D14427,Clef_répartition[[#This Row],[Code_Nom]],J$2:J14427,Clef_répartition[[#This Row],[Année]])</f>
        <v>8</v>
      </c>
      <c r="F14427">
        <f>IF(Clef_répartition[[#This Row],[Code_Nom]]=D14426,F14426-1,(COUNTIFS(Clef_répartition[Code_Nom],Clef_répartition[[#This Row],[Code_Nom]],Clef_répartition[Année],Clef_répartition[[#This Row],[Année]])))</f>
        <v>49</v>
      </c>
      <c r="G14427" t="str">
        <f>Clef_répartition[[#This Row],[Code_Nom]]&amp;"_"&amp;Clef_répartition[[#This Row],[Nombre]]&amp;"_"&amp;Clef_répartition[[#This Row],[Année]]</f>
        <v>ORPC Morges_Organisations régionales de protection civile Morges_8_2023</v>
      </c>
      <c r="H14427" s="63">
        <v>5622</v>
      </c>
      <c r="I14427" s="67" t="s">
        <v>36</v>
      </c>
      <c r="J14427" s="63">
        <v>2023</v>
      </c>
      <c r="K14427" s="64">
        <v>6.8999999999999999E-3</v>
      </c>
    </row>
    <row r="14428" spans="1:11" x14ac:dyDescent="0.25">
      <c r="A14428" s="66"/>
      <c r="B14428" t="s">
        <v>594</v>
      </c>
      <c r="C14428" t="s">
        <v>595</v>
      </c>
      <c r="D14428" t="str">
        <f>Clef_répartition[[#This Row],[Code association]]&amp;"_"&amp;Clef_répartition[[#This Row],[Nom association]]</f>
        <v>ORPC Morges_Organisations régionales de protection civile Morges</v>
      </c>
      <c r="E14428">
        <f>COUNTIFS(D$2:D14428,Clef_répartition[[#This Row],[Code_Nom]],J$2:J14428,Clef_répartition[[#This Row],[Année]])</f>
        <v>9</v>
      </c>
      <c r="F14428">
        <f>IF(Clef_répartition[[#This Row],[Code_Nom]]=D14427,F14427-1,(COUNTIFS(Clef_répartition[Code_Nom],Clef_répartition[[#This Row],[Code_Nom]],Clef_répartition[Année],Clef_répartition[[#This Row],[Année]])))</f>
        <v>48</v>
      </c>
      <c r="G14428" t="str">
        <f>Clef_répartition[[#This Row],[Code_Nom]]&amp;"_"&amp;Clef_répartition[[#This Row],[Nombre]]&amp;"_"&amp;Clef_répartition[[#This Row],[Année]]</f>
        <v>ORPC Morges_Organisations régionales de protection civile Morges_9_2023</v>
      </c>
      <c r="H14428" s="18">
        <v>5623</v>
      </c>
      <c r="I14428" s="68" t="s">
        <v>39</v>
      </c>
      <c r="J14428" s="18">
        <v>2023</v>
      </c>
      <c r="K14428" s="65">
        <v>7.7999999999999996E-3</v>
      </c>
    </row>
    <row r="14429" spans="1:11" x14ac:dyDescent="0.25">
      <c r="A14429" s="66"/>
      <c r="B14429" t="s">
        <v>594</v>
      </c>
      <c r="C14429" t="s">
        <v>595</v>
      </c>
      <c r="D14429" t="str">
        <f>Clef_répartition[[#This Row],[Code association]]&amp;"_"&amp;Clef_répartition[[#This Row],[Nom association]]</f>
        <v>ORPC Morges_Organisations régionales de protection civile Morges</v>
      </c>
      <c r="E14429">
        <f>COUNTIFS(D$2:D14429,Clef_répartition[[#This Row],[Code_Nom]],J$2:J14429,Clef_répartition[[#This Row],[Année]])</f>
        <v>10</v>
      </c>
      <c r="F14429">
        <f>IF(Clef_répartition[[#This Row],[Code_Nom]]=D14428,F14428-1,(COUNTIFS(Clef_répartition[Code_Nom],Clef_répartition[[#This Row],[Code_Nom]],Clef_répartition[Année],Clef_répartition[[#This Row],[Année]])))</f>
        <v>47</v>
      </c>
      <c r="G14429" t="str">
        <f>Clef_répartition[[#This Row],[Code_Nom]]&amp;"_"&amp;Clef_répartition[[#This Row],[Nombre]]&amp;"_"&amp;Clef_répartition[[#This Row],[Année]]</f>
        <v>ORPC Morges_Organisations régionales de protection civile Morges_10_2023</v>
      </c>
      <c r="H14429" s="18">
        <v>5475</v>
      </c>
      <c r="I14429" s="68" t="s">
        <v>55</v>
      </c>
      <c r="J14429" s="18">
        <v>2023</v>
      </c>
      <c r="K14429" s="65">
        <v>1.8E-3</v>
      </c>
    </row>
    <row r="14430" spans="1:11" x14ac:dyDescent="0.25">
      <c r="A14430" s="66"/>
      <c r="B14430" t="s">
        <v>594</v>
      </c>
      <c r="C14430" t="s">
        <v>595</v>
      </c>
      <c r="D14430" t="str">
        <f>Clef_répartition[[#This Row],[Code association]]&amp;"_"&amp;Clef_répartition[[#This Row],[Nom association]]</f>
        <v>ORPC Morges_Organisations régionales de protection civile Morges</v>
      </c>
      <c r="E14430">
        <f>COUNTIFS(D$2:D14430,Clef_répartition[[#This Row],[Code_Nom]],J$2:J14430,Clef_répartition[[#This Row],[Année]])</f>
        <v>11</v>
      </c>
      <c r="F14430">
        <f>IF(Clef_répartition[[#This Row],[Code_Nom]]=D14429,F14429-1,(COUNTIFS(Clef_répartition[Code_Nom],Clef_répartition[[#This Row],[Code_Nom]],Clef_répartition[Année],Clef_répartition[[#This Row],[Année]])))</f>
        <v>46</v>
      </c>
      <c r="G14430" t="str">
        <f>Clef_répartition[[#This Row],[Code_Nom]]&amp;"_"&amp;Clef_répartition[[#This Row],[Nombre]]&amp;"_"&amp;Clef_répartition[[#This Row],[Année]]</f>
        <v>ORPC Morges_Organisations régionales de protection civile Morges_11_2023</v>
      </c>
      <c r="H14430" s="63">
        <v>5476</v>
      </c>
      <c r="I14430" s="67" t="s">
        <v>64</v>
      </c>
      <c r="J14430" s="63">
        <v>2023</v>
      </c>
      <c r="K14430" s="64">
        <v>3.8E-3</v>
      </c>
    </row>
    <row r="14431" spans="1:11" x14ac:dyDescent="0.25">
      <c r="A14431" s="66"/>
      <c r="B14431" t="s">
        <v>594</v>
      </c>
      <c r="C14431" t="s">
        <v>595</v>
      </c>
      <c r="D14431" t="str">
        <f>Clef_répartition[[#This Row],[Code association]]&amp;"_"&amp;Clef_répartition[[#This Row],[Nom association]]</f>
        <v>ORPC Morges_Organisations régionales de protection civile Morges</v>
      </c>
      <c r="E14431">
        <f>COUNTIFS(D$2:D14431,Clef_répartition[[#This Row],[Code_Nom]],J$2:J14431,Clef_répartition[[#This Row],[Année]])</f>
        <v>12</v>
      </c>
      <c r="F14431">
        <f>IF(Clef_répartition[[#This Row],[Code_Nom]]=D14430,F14430-1,(COUNTIFS(Clef_répartition[Code_Nom],Clef_répartition[[#This Row],[Code_Nom]],Clef_répartition[Année],Clef_répartition[[#This Row],[Année]])))</f>
        <v>45</v>
      </c>
      <c r="G14431" t="str">
        <f>Clef_répartition[[#This Row],[Code_Nom]]&amp;"_"&amp;Clef_répartition[[#This Row],[Nombre]]&amp;"_"&amp;Clef_répartition[[#This Row],[Année]]</f>
        <v>ORPC Morges_Organisations régionales de protection civile Morges_12_2023</v>
      </c>
      <c r="H14431" s="63">
        <v>5628</v>
      </c>
      <c r="I14431" s="67" t="s">
        <v>67</v>
      </c>
      <c r="J14431" s="63">
        <v>2023</v>
      </c>
      <c r="K14431" s="64">
        <v>4.7999999999999996E-3</v>
      </c>
    </row>
    <row r="14432" spans="1:11" x14ac:dyDescent="0.25">
      <c r="A14432" s="66"/>
      <c r="B14432" t="s">
        <v>594</v>
      </c>
      <c r="C14432" t="s">
        <v>595</v>
      </c>
      <c r="D14432" t="str">
        <f>Clef_répartition[[#This Row],[Code association]]&amp;"_"&amp;Clef_répartition[[#This Row],[Nom association]]</f>
        <v>ORPC Morges_Organisations régionales de protection civile Morges</v>
      </c>
      <c r="E14432">
        <f>COUNTIFS(D$2:D14432,Clef_répartition[[#This Row],[Code_Nom]],J$2:J14432,Clef_répartition[[#This Row],[Année]])</f>
        <v>13</v>
      </c>
      <c r="F14432">
        <f>IF(Clef_répartition[[#This Row],[Code_Nom]]=D14431,F14431-1,(COUNTIFS(Clef_répartition[Code_Nom],Clef_répartition[[#This Row],[Code_Nom]],Clef_répartition[Année],Clef_répartition[[#This Row],[Année]])))</f>
        <v>44</v>
      </c>
      <c r="G14432" t="str">
        <f>Clef_répartition[[#This Row],[Code_Nom]]&amp;"_"&amp;Clef_répartition[[#This Row],[Nombre]]&amp;"_"&amp;Clef_répartition[[#This Row],[Année]]</f>
        <v>ORPC Morges_Organisations régionales de protection civile Morges_13_2023</v>
      </c>
      <c r="H14432" s="18">
        <v>5629</v>
      </c>
      <c r="I14432" s="68" t="s">
        <v>68</v>
      </c>
      <c r="J14432" s="18">
        <v>2023</v>
      </c>
      <c r="K14432" s="65">
        <v>2.5000000000000001E-3</v>
      </c>
    </row>
    <row r="14433" spans="1:11" x14ac:dyDescent="0.25">
      <c r="A14433" s="66"/>
      <c r="B14433" t="s">
        <v>594</v>
      </c>
      <c r="C14433" t="s">
        <v>595</v>
      </c>
      <c r="D14433" t="str">
        <f>Clef_répartition[[#This Row],[Code association]]&amp;"_"&amp;Clef_répartition[[#This Row],[Nom association]]</f>
        <v>ORPC Morges_Organisations régionales de protection civile Morges</v>
      </c>
      <c r="E14433">
        <f>COUNTIFS(D$2:D14433,Clef_répartition[[#This Row],[Code_Nom]],J$2:J14433,Clef_répartition[[#This Row],[Année]])</f>
        <v>14</v>
      </c>
      <c r="F14433">
        <f>IF(Clef_répartition[[#This Row],[Code_Nom]]=D14432,F14432-1,(COUNTIFS(Clef_répartition[Code_Nom],Clef_répartition[[#This Row],[Code_Nom]],Clef_répartition[Année],Clef_répartition[[#This Row],[Année]])))</f>
        <v>43</v>
      </c>
      <c r="G14433" t="str">
        <f>Clef_répartition[[#This Row],[Code_Nom]]&amp;"_"&amp;Clef_répartition[[#This Row],[Nombre]]&amp;"_"&amp;Clef_répartition[[#This Row],[Année]]</f>
        <v>ORPC Morges_Organisations régionales de protection civile Morges_14_2023</v>
      </c>
      <c r="H14433" s="18">
        <v>5477</v>
      </c>
      <c r="I14433" s="68" t="s">
        <v>79</v>
      </c>
      <c r="J14433" s="18">
        <v>2023</v>
      </c>
      <c r="K14433" s="65">
        <v>5.3800000000000001E-2</v>
      </c>
    </row>
    <row r="14434" spans="1:11" x14ac:dyDescent="0.25">
      <c r="A14434" s="66"/>
      <c r="B14434" t="s">
        <v>594</v>
      </c>
      <c r="C14434" t="s">
        <v>595</v>
      </c>
      <c r="D14434" t="str">
        <f>Clef_répartition[[#This Row],[Code association]]&amp;"_"&amp;Clef_répartition[[#This Row],[Nom association]]</f>
        <v>ORPC Morges_Organisations régionales de protection civile Morges</v>
      </c>
      <c r="E14434">
        <f>COUNTIFS(D$2:D14434,Clef_répartition[[#This Row],[Code_Nom]],J$2:J14434,Clef_répartition[[#This Row],[Année]])</f>
        <v>15</v>
      </c>
      <c r="F14434">
        <f>IF(Clef_répartition[[#This Row],[Code_Nom]]=D14433,F14433-1,(COUNTIFS(Clef_répartition[Code_Nom],Clef_répartition[[#This Row],[Code_Nom]],Clef_répartition[Année],Clef_répartition[[#This Row],[Année]])))</f>
        <v>42</v>
      </c>
      <c r="G14434" t="str">
        <f>Clef_répartition[[#This Row],[Code_Nom]]&amp;"_"&amp;Clef_répartition[[#This Row],[Nombre]]&amp;"_"&amp;Clef_répartition[[#This Row],[Année]]</f>
        <v>ORPC Morges_Organisations régionales de protection civile Morges_15_2023</v>
      </c>
      <c r="H14434" s="63">
        <v>5479</v>
      </c>
      <c r="I14434" s="67" t="s">
        <v>85</v>
      </c>
      <c r="J14434" s="63">
        <v>2023</v>
      </c>
      <c r="K14434" s="64">
        <v>6.1000000000000004E-3</v>
      </c>
    </row>
    <row r="14435" spans="1:11" x14ac:dyDescent="0.25">
      <c r="A14435" s="66"/>
      <c r="B14435" t="s">
        <v>594</v>
      </c>
      <c r="C14435" t="s">
        <v>595</v>
      </c>
      <c r="D14435" t="str">
        <f>Clef_répartition[[#This Row],[Code association]]&amp;"_"&amp;Clef_répartition[[#This Row],[Nom association]]</f>
        <v>ORPC Morges_Organisations régionales de protection civile Morges</v>
      </c>
      <c r="E14435">
        <f>COUNTIFS(D$2:D14435,Clef_répartition[[#This Row],[Code_Nom]],J$2:J14435,Clef_répartition[[#This Row],[Année]])</f>
        <v>16</v>
      </c>
      <c r="F14435">
        <f>IF(Clef_répartition[[#This Row],[Code_Nom]]=D14434,F14434-1,(COUNTIFS(Clef_répartition[Code_Nom],Clef_répartition[[#This Row],[Code_Nom]],Clef_répartition[Année],Clef_répartition[[#This Row],[Année]])))</f>
        <v>41</v>
      </c>
      <c r="G14435" t="str">
        <f>Clef_répartition[[#This Row],[Code_Nom]]&amp;"_"&amp;Clef_répartition[[#This Row],[Nombre]]&amp;"_"&amp;Clef_répartition[[#This Row],[Année]]</f>
        <v>ORPC Morges_Organisations régionales de protection civile Morges_16_2023</v>
      </c>
      <c r="H14435" s="63">
        <v>5631</v>
      </c>
      <c r="I14435" s="67" t="s">
        <v>92</v>
      </c>
      <c r="J14435" s="63">
        <v>2023</v>
      </c>
      <c r="K14435" s="64">
        <v>8.3999999999999995E-3</v>
      </c>
    </row>
    <row r="14436" spans="1:11" x14ac:dyDescent="0.25">
      <c r="A14436" s="66"/>
      <c r="B14436" t="s">
        <v>594</v>
      </c>
      <c r="C14436" t="s">
        <v>595</v>
      </c>
      <c r="D14436" t="str">
        <f>Clef_répartition[[#This Row],[Code association]]&amp;"_"&amp;Clef_répartition[[#This Row],[Nom association]]</f>
        <v>ORPC Morges_Organisations régionales de protection civile Morges</v>
      </c>
      <c r="E14436">
        <f>COUNTIFS(D$2:D14436,Clef_répartition[[#This Row],[Code_Nom]],J$2:J14436,Clef_répartition[[#This Row],[Année]])</f>
        <v>17</v>
      </c>
      <c r="F14436">
        <f>IF(Clef_répartition[[#This Row],[Code_Nom]]=D14435,F14435-1,(COUNTIFS(Clef_répartition[Code_Nom],Clef_répartition[[#This Row],[Code_Nom]],Clef_répartition[Année],Clef_répartition[[#This Row],[Année]])))</f>
        <v>40</v>
      </c>
      <c r="G14436" t="str">
        <f>Clef_répartition[[#This Row],[Code_Nom]]&amp;"_"&amp;Clef_répartition[[#This Row],[Nombre]]&amp;"_"&amp;Clef_répartition[[#This Row],[Année]]</f>
        <v>ORPC Morges_Organisations régionales de protection civile Morges_17_2023</v>
      </c>
      <c r="H14436" s="18">
        <v>5632</v>
      </c>
      <c r="I14436" s="68" t="s">
        <v>93</v>
      </c>
      <c r="J14436" s="18">
        <v>2023</v>
      </c>
      <c r="K14436" s="65">
        <v>2.06E-2</v>
      </c>
    </row>
    <row r="14437" spans="1:11" x14ac:dyDescent="0.25">
      <c r="A14437" s="66"/>
      <c r="B14437" t="s">
        <v>594</v>
      </c>
      <c r="C14437" t="s">
        <v>595</v>
      </c>
      <c r="D14437" t="str">
        <f>Clef_répartition[[#This Row],[Code association]]&amp;"_"&amp;Clef_répartition[[#This Row],[Nom association]]</f>
        <v>ORPC Morges_Organisations régionales de protection civile Morges</v>
      </c>
      <c r="E14437">
        <f>COUNTIFS(D$2:D14437,Clef_répartition[[#This Row],[Code_Nom]],J$2:J14437,Clef_répartition[[#This Row],[Année]])</f>
        <v>18</v>
      </c>
      <c r="F14437">
        <f>IF(Clef_répartition[[#This Row],[Code_Nom]]=D14436,F14436-1,(COUNTIFS(Clef_répartition[Code_Nom],Clef_répartition[[#This Row],[Code_Nom]],Clef_répartition[Année],Clef_répartition[[#This Row],[Année]])))</f>
        <v>39</v>
      </c>
      <c r="G14437" t="str">
        <f>Clef_répartition[[#This Row],[Code_Nom]]&amp;"_"&amp;Clef_répartition[[#This Row],[Nombre]]&amp;"_"&amp;Clef_répartition[[#This Row],[Année]]</f>
        <v>ORPC Morges_Organisations régionales de protection civile Morges_18_2023</v>
      </c>
      <c r="H14437" s="18">
        <v>5481</v>
      </c>
      <c r="I14437" s="68" t="s">
        <v>94</v>
      </c>
      <c r="J14437" s="18">
        <v>2023</v>
      </c>
      <c r="K14437" s="65">
        <v>2.7000000000000001E-3</v>
      </c>
    </row>
    <row r="14438" spans="1:11" x14ac:dyDescent="0.25">
      <c r="A14438" s="66"/>
      <c r="B14438" t="s">
        <v>594</v>
      </c>
      <c r="C14438" t="s">
        <v>595</v>
      </c>
      <c r="D14438" t="str">
        <f>Clef_répartition[[#This Row],[Code association]]&amp;"_"&amp;Clef_répartition[[#This Row],[Nom association]]</f>
        <v>ORPC Morges_Organisations régionales de protection civile Morges</v>
      </c>
      <c r="E14438">
        <f>COUNTIFS(D$2:D14438,Clef_répartition[[#This Row],[Code_Nom]],J$2:J14438,Clef_répartition[[#This Row],[Année]])</f>
        <v>19</v>
      </c>
      <c r="F14438">
        <f>IF(Clef_répartition[[#This Row],[Code_Nom]]=D14437,F14437-1,(COUNTIFS(Clef_répartition[Code_Nom],Clef_répartition[[#This Row],[Code_Nom]],Clef_répartition[Année],Clef_répartition[[#This Row],[Année]])))</f>
        <v>38</v>
      </c>
      <c r="G14438" t="str">
        <f>Clef_répartition[[#This Row],[Code_Nom]]&amp;"_"&amp;Clef_répartition[[#This Row],[Nombre]]&amp;"_"&amp;Clef_répartition[[#This Row],[Année]]</f>
        <v>ORPC Morges_Organisations régionales de protection civile Morges_19_2023</v>
      </c>
      <c r="H14438" s="63">
        <v>5633</v>
      </c>
      <c r="I14438" s="67" t="s">
        <v>100</v>
      </c>
      <c r="J14438" s="63">
        <v>2023</v>
      </c>
      <c r="K14438" s="64">
        <v>3.2899999999999999E-2</v>
      </c>
    </row>
    <row r="14439" spans="1:11" x14ac:dyDescent="0.25">
      <c r="A14439" s="66"/>
      <c r="B14439" t="s">
        <v>594</v>
      </c>
      <c r="C14439" t="s">
        <v>595</v>
      </c>
      <c r="D14439" t="str">
        <f>Clef_répartition[[#This Row],[Code association]]&amp;"_"&amp;Clef_répartition[[#This Row],[Nom association]]</f>
        <v>ORPC Morges_Organisations régionales de protection civile Morges</v>
      </c>
      <c r="E14439">
        <f>COUNTIFS(D$2:D14439,Clef_répartition[[#This Row],[Code_Nom]],J$2:J14439,Clef_répartition[[#This Row],[Année]])</f>
        <v>20</v>
      </c>
      <c r="F14439">
        <f>IF(Clef_répartition[[#This Row],[Code_Nom]]=D14438,F14438-1,(COUNTIFS(Clef_répartition[Code_Nom],Clef_répartition[[#This Row],[Code_Nom]],Clef_répartition[Année],Clef_répartition[[#This Row],[Année]])))</f>
        <v>37</v>
      </c>
      <c r="G14439" t="str">
        <f>Clef_répartition[[#This Row],[Code_Nom]]&amp;"_"&amp;Clef_répartition[[#This Row],[Nombre]]&amp;"_"&amp;Clef_répartition[[#This Row],[Année]]</f>
        <v>ORPC Morges_Organisations régionales de protection civile Morges_20_2023</v>
      </c>
      <c r="H14439" s="18">
        <v>5634</v>
      </c>
      <c r="I14439" s="68" t="s">
        <v>101</v>
      </c>
      <c r="J14439" s="18">
        <v>2023</v>
      </c>
      <c r="K14439" s="65">
        <v>3.5999999999999997E-2</v>
      </c>
    </row>
    <row r="14440" spans="1:11" x14ac:dyDescent="0.25">
      <c r="A14440" s="66"/>
      <c r="B14440" t="s">
        <v>594</v>
      </c>
      <c r="C14440" t="s">
        <v>595</v>
      </c>
      <c r="D14440" t="str">
        <f>Clef_répartition[[#This Row],[Code association]]&amp;"_"&amp;Clef_répartition[[#This Row],[Nom association]]</f>
        <v>ORPC Morges_Organisations régionales de protection civile Morges</v>
      </c>
      <c r="E14440">
        <f>COUNTIFS(D$2:D14440,Clef_répartition[[#This Row],[Code_Nom]],J$2:J14440,Clef_répartition[[#This Row],[Année]])</f>
        <v>21</v>
      </c>
      <c r="F14440">
        <f>IF(Clef_répartition[[#This Row],[Code_Nom]]=D14439,F14439-1,(COUNTIFS(Clef_répartition[Code_Nom],Clef_répartition[[#This Row],[Code_Nom]],Clef_répartition[Année],Clef_répartition[[#This Row],[Année]])))</f>
        <v>36</v>
      </c>
      <c r="G14440" t="str">
        <f>Clef_répartition[[#This Row],[Code_Nom]]&amp;"_"&amp;Clef_répartition[[#This Row],[Nombre]]&amp;"_"&amp;Clef_répartition[[#This Row],[Année]]</f>
        <v>ORPC Morges_Organisations régionales de protection civile Morges_21_2023</v>
      </c>
      <c r="H14440" s="63">
        <v>5482</v>
      </c>
      <c r="I14440" s="67" t="s">
        <v>102</v>
      </c>
      <c r="J14440" s="63">
        <v>2023</v>
      </c>
      <c r="K14440" s="64">
        <v>1.34E-2</v>
      </c>
    </row>
    <row r="14441" spans="1:11" x14ac:dyDescent="0.25">
      <c r="A14441" s="66"/>
      <c r="B14441" t="s">
        <v>594</v>
      </c>
      <c r="C14441" t="s">
        <v>595</v>
      </c>
      <c r="D14441" t="str">
        <f>Clef_répartition[[#This Row],[Code association]]&amp;"_"&amp;Clef_répartition[[#This Row],[Nom association]]</f>
        <v>ORPC Morges_Organisations régionales de protection civile Morges</v>
      </c>
      <c r="E14441">
        <f>COUNTIFS(D$2:D14441,Clef_répartition[[#This Row],[Code_Nom]],J$2:J14441,Clef_répartition[[#This Row],[Année]])</f>
        <v>22</v>
      </c>
      <c r="F14441">
        <f>IF(Clef_répartition[[#This Row],[Code_Nom]]=D14440,F14440-1,(COUNTIFS(Clef_répartition[Code_Nom],Clef_répartition[[#This Row],[Code_Nom]],Clef_répartition[Année],Clef_répartition[[#This Row],[Année]])))</f>
        <v>35</v>
      </c>
      <c r="G14441" t="str">
        <f>Clef_répartition[[#This Row],[Code_Nom]]&amp;"_"&amp;Clef_répartition[[#This Row],[Nombre]]&amp;"_"&amp;Clef_répartition[[#This Row],[Année]]</f>
        <v>ORPC Morges_Organisations régionales de protection civile Morges_22_2023</v>
      </c>
      <c r="H14441" s="63">
        <v>5636</v>
      </c>
      <c r="I14441" s="67" t="s">
        <v>109</v>
      </c>
      <c r="J14441" s="63">
        <v>2023</v>
      </c>
      <c r="K14441" s="64">
        <v>3.3000000000000002E-2</v>
      </c>
    </row>
    <row r="14442" spans="1:11" x14ac:dyDescent="0.25">
      <c r="A14442" s="66"/>
      <c r="B14442" t="s">
        <v>594</v>
      </c>
      <c r="C14442" t="s">
        <v>595</v>
      </c>
      <c r="D14442" t="str">
        <f>Clef_répartition[[#This Row],[Code association]]&amp;"_"&amp;Clef_répartition[[#This Row],[Nom association]]</f>
        <v>ORPC Morges_Organisations régionales de protection civile Morges</v>
      </c>
      <c r="E14442">
        <f>COUNTIFS(D$2:D14442,Clef_répartition[[#This Row],[Code_Nom]],J$2:J14442,Clef_répartition[[#This Row],[Année]])</f>
        <v>23</v>
      </c>
      <c r="F14442">
        <f>IF(Clef_répartition[[#This Row],[Code_Nom]]=D14441,F14441-1,(COUNTIFS(Clef_répartition[Code_Nom],Clef_répartition[[#This Row],[Code_Nom]],Clef_répartition[Année],Clef_répartition[[#This Row],[Année]])))</f>
        <v>34</v>
      </c>
      <c r="G14442" t="str">
        <f>Clef_répartition[[#This Row],[Code_Nom]]&amp;"_"&amp;Clef_répartition[[#This Row],[Nombre]]&amp;"_"&amp;Clef_répartition[[#This Row],[Année]]</f>
        <v>ORPC Morges_Organisations régionales de protection civile Morges_23_2023</v>
      </c>
      <c r="H14442" s="63">
        <v>5427</v>
      </c>
      <c r="I14442" s="67" t="s">
        <v>112</v>
      </c>
      <c r="J14442" s="63">
        <v>2023</v>
      </c>
      <c r="K14442" s="64">
        <v>1.01E-2</v>
      </c>
    </row>
    <row r="14443" spans="1:11" x14ac:dyDescent="0.25">
      <c r="A14443" s="66"/>
      <c r="B14443" t="s">
        <v>594</v>
      </c>
      <c r="C14443" t="s">
        <v>595</v>
      </c>
      <c r="D14443" t="str">
        <f>Clef_répartition[[#This Row],[Code association]]&amp;"_"&amp;Clef_répartition[[#This Row],[Nom association]]</f>
        <v>ORPC Morges_Organisations régionales de protection civile Morges</v>
      </c>
      <c r="E14443">
        <f>COUNTIFS(D$2:D14443,Clef_répartition[[#This Row],[Code_Nom]],J$2:J14443,Clef_répartition[[#This Row],[Année]])</f>
        <v>24</v>
      </c>
      <c r="F14443">
        <f>IF(Clef_répartition[[#This Row],[Code_Nom]]=D14442,F14442-1,(COUNTIFS(Clef_répartition[Code_Nom],Clef_répartition[[#This Row],[Code_Nom]],Clef_répartition[Année],Clef_répartition[[#This Row],[Année]])))</f>
        <v>33</v>
      </c>
      <c r="G14443" t="str">
        <f>Clef_répartition[[#This Row],[Code_Nom]]&amp;"_"&amp;Clef_répartition[[#This Row],[Nombre]]&amp;"_"&amp;Clef_répartition[[#This Row],[Année]]</f>
        <v>ORPC Morges_Organisations régionales de protection civile Morges_24_2023</v>
      </c>
      <c r="H14443" s="18">
        <v>5483</v>
      </c>
      <c r="I14443" s="68" t="s">
        <v>113</v>
      </c>
      <c r="J14443" s="18">
        <v>2023</v>
      </c>
      <c r="K14443" s="65">
        <v>3.5999999999999999E-3</v>
      </c>
    </row>
    <row r="14444" spans="1:11" x14ac:dyDescent="0.25">
      <c r="A14444" s="66"/>
      <c r="B14444" t="s">
        <v>594</v>
      </c>
      <c r="C14444" t="s">
        <v>595</v>
      </c>
      <c r="D14444" t="str">
        <f>Clef_répartition[[#This Row],[Code association]]&amp;"_"&amp;Clef_répartition[[#This Row],[Nom association]]</f>
        <v>ORPC Morges_Organisations régionales de protection civile Morges</v>
      </c>
      <c r="E14444">
        <f>COUNTIFS(D$2:D14444,Clef_répartition[[#This Row],[Code_Nom]],J$2:J14444,Clef_répartition[[#This Row],[Année]])</f>
        <v>25</v>
      </c>
      <c r="F14444">
        <f>IF(Clef_répartition[[#This Row],[Code_Nom]]=D14443,F14443-1,(COUNTIFS(Clef_répartition[Code_Nom],Clef_répartition[[#This Row],[Code_Nom]],Clef_répartition[Année],Clef_répartition[[#This Row],[Année]])))</f>
        <v>32</v>
      </c>
      <c r="G14444" t="str">
        <f>Clef_répartition[[#This Row],[Code_Nom]]&amp;"_"&amp;Clef_répartition[[#This Row],[Nombre]]&amp;"_"&amp;Clef_répartition[[#This Row],[Année]]</f>
        <v>ORPC Morges_Organisations régionales de protection civile Morges_25_2023</v>
      </c>
      <c r="H14444" s="18">
        <v>5428</v>
      </c>
      <c r="I14444" s="68" t="s">
        <v>123</v>
      </c>
      <c r="J14444" s="18">
        <v>2023</v>
      </c>
      <c r="K14444" s="65">
        <v>2.7699999999999999E-2</v>
      </c>
    </row>
    <row r="14445" spans="1:11" x14ac:dyDescent="0.25">
      <c r="A14445" s="66"/>
      <c r="B14445" t="s">
        <v>594</v>
      </c>
      <c r="C14445" t="s">
        <v>595</v>
      </c>
      <c r="D14445" t="str">
        <f>Clef_répartition[[#This Row],[Code association]]&amp;"_"&amp;Clef_répartition[[#This Row],[Nom association]]</f>
        <v>ORPC Morges_Organisations régionales de protection civile Morges</v>
      </c>
      <c r="E14445">
        <f>COUNTIFS(D$2:D14445,Clef_répartition[[#This Row],[Code_Nom]],J$2:J14445,Clef_répartition[[#This Row],[Année]])</f>
        <v>26</v>
      </c>
      <c r="F14445">
        <f>IF(Clef_répartition[[#This Row],[Code_Nom]]=D14444,F14444-1,(COUNTIFS(Clef_répartition[Code_Nom],Clef_répartition[[#This Row],[Code_Nom]],Clef_répartition[Année],Clef_répartition[[#This Row],[Année]])))</f>
        <v>31</v>
      </c>
      <c r="G14445" t="str">
        <f>Clef_répartition[[#This Row],[Code_Nom]]&amp;"_"&amp;Clef_répartition[[#This Row],[Nombre]]&amp;"_"&amp;Clef_répartition[[#This Row],[Année]]</f>
        <v>ORPC Morges_Organisations régionales de protection civile Morges_26_2023</v>
      </c>
      <c r="H14445" s="63">
        <v>5484</v>
      </c>
      <c r="I14445" s="67" t="s">
        <v>127</v>
      </c>
      <c r="J14445" s="63">
        <v>2023</v>
      </c>
      <c r="K14445" s="64">
        <v>1.2E-2</v>
      </c>
    </row>
    <row r="14446" spans="1:11" x14ac:dyDescent="0.25">
      <c r="A14446" s="66"/>
      <c r="B14446" t="s">
        <v>594</v>
      </c>
      <c r="C14446" t="s">
        <v>595</v>
      </c>
      <c r="D14446" t="str">
        <f>Clef_répartition[[#This Row],[Code association]]&amp;"_"&amp;Clef_répartition[[#This Row],[Nom association]]</f>
        <v>ORPC Morges_Organisations régionales de protection civile Morges</v>
      </c>
      <c r="E14446">
        <f>COUNTIFS(D$2:D14446,Clef_répartition[[#This Row],[Code_Nom]],J$2:J14446,Clef_répartition[[#This Row],[Année]])</f>
        <v>27</v>
      </c>
      <c r="F14446">
        <f>IF(Clef_répartition[[#This Row],[Code_Nom]]=D14445,F14445-1,(COUNTIFS(Clef_répartition[Code_Nom],Clef_répartition[[#This Row],[Code_Nom]],Clef_répartition[Année],Clef_répartition[[#This Row],[Année]])))</f>
        <v>30</v>
      </c>
      <c r="G14446" t="str">
        <f>Clef_répartition[[#This Row],[Code_Nom]]&amp;"_"&amp;Clef_répartition[[#This Row],[Nombre]]&amp;"_"&amp;Clef_répartition[[#This Row],[Année]]</f>
        <v>ORPC Morges_Organisations régionales de protection civile Morges_27_2023</v>
      </c>
      <c r="H14446" s="18">
        <v>5485</v>
      </c>
      <c r="I14446" s="68" t="s">
        <v>129</v>
      </c>
      <c r="J14446" s="18">
        <v>2023</v>
      </c>
      <c r="K14446" s="65">
        <v>6.1999999999999998E-3</v>
      </c>
    </row>
    <row r="14447" spans="1:11" x14ac:dyDescent="0.25">
      <c r="A14447" s="66"/>
      <c r="B14447" t="s">
        <v>594</v>
      </c>
      <c r="C14447" t="s">
        <v>595</v>
      </c>
      <c r="D14447" t="str">
        <f>Clef_répartition[[#This Row],[Code association]]&amp;"_"&amp;Clef_répartition[[#This Row],[Nom association]]</f>
        <v>ORPC Morges_Organisations régionales de protection civile Morges</v>
      </c>
      <c r="E14447">
        <f>COUNTIFS(D$2:D14447,Clef_répartition[[#This Row],[Code_Nom]],J$2:J14447,Clef_répartition[[#This Row],[Année]])</f>
        <v>28</v>
      </c>
      <c r="F14447">
        <f>IF(Clef_répartition[[#This Row],[Code_Nom]]=D14446,F14446-1,(COUNTIFS(Clef_répartition[Code_Nom],Clef_répartition[[#This Row],[Code_Nom]],Clef_répartition[Année],Clef_répartition[[#This Row],[Année]])))</f>
        <v>29</v>
      </c>
      <c r="G14447" t="str">
        <f>Clef_répartition[[#This Row],[Code_Nom]]&amp;"_"&amp;Clef_répartition[[#This Row],[Nombre]]&amp;"_"&amp;Clef_répartition[[#This Row],[Année]]</f>
        <v>ORPC Morges_Organisations régionales de protection civile Morges_28_2023</v>
      </c>
      <c r="H14447" s="18">
        <v>5656</v>
      </c>
      <c r="I14447" s="68" t="s">
        <v>135</v>
      </c>
      <c r="J14447" s="18">
        <v>2023</v>
      </c>
      <c r="K14447" s="65">
        <v>4.9000000000000002E-2</v>
      </c>
    </row>
    <row r="14448" spans="1:11" x14ac:dyDescent="0.25">
      <c r="A14448" s="66"/>
      <c r="B14448" t="s">
        <v>594</v>
      </c>
      <c r="C14448" t="s">
        <v>595</v>
      </c>
      <c r="D14448" t="str">
        <f>Clef_répartition[[#This Row],[Code association]]&amp;"_"&amp;Clef_répartition[[#This Row],[Nom association]]</f>
        <v>ORPC Morges_Organisations régionales de protection civile Morges</v>
      </c>
      <c r="E14448">
        <f>COUNTIFS(D$2:D14448,Clef_répartition[[#This Row],[Code_Nom]],J$2:J14448,Clef_répartition[[#This Row],[Année]])</f>
        <v>29</v>
      </c>
      <c r="F14448">
        <f>IF(Clef_répartition[[#This Row],[Code_Nom]]=D14447,F14447-1,(COUNTIFS(Clef_répartition[Code_Nom],Clef_répartition[[#This Row],[Code_Nom]],Clef_répartition[Année],Clef_répartition[[#This Row],[Année]])))</f>
        <v>28</v>
      </c>
      <c r="G14448" t="str">
        <f>Clef_répartition[[#This Row],[Code_Nom]]&amp;"_"&amp;Clef_répartition[[#This Row],[Nombre]]&amp;"_"&amp;Clef_répartition[[#This Row],[Année]]</f>
        <v>ORPC Morges_Organisations régionales de protection civile Morges_29_2023</v>
      </c>
      <c r="H14448" s="63">
        <v>5474</v>
      </c>
      <c r="I14448" s="67" t="s">
        <v>146</v>
      </c>
      <c r="J14448" s="63">
        <v>2023</v>
      </c>
      <c r="K14448" s="64">
        <v>4.7999999999999996E-3</v>
      </c>
    </row>
    <row r="14449" spans="1:11" x14ac:dyDescent="0.25">
      <c r="A14449" s="66"/>
      <c r="B14449" t="s">
        <v>594</v>
      </c>
      <c r="C14449" t="s">
        <v>595</v>
      </c>
      <c r="D14449" t="str">
        <f>Clef_répartition[[#This Row],[Code association]]&amp;"_"&amp;Clef_répartition[[#This Row],[Nom association]]</f>
        <v>ORPC Morges_Organisations régionales de protection civile Morges</v>
      </c>
      <c r="E14449">
        <f>COUNTIFS(D$2:D14449,Clef_répartition[[#This Row],[Code_Nom]],J$2:J14449,Clef_répartition[[#This Row],[Année]])</f>
        <v>30</v>
      </c>
      <c r="F14449">
        <f>IF(Clef_répartition[[#This Row],[Code_Nom]]=D14448,F14448-1,(COUNTIFS(Clef_répartition[Code_Nom],Clef_répartition[[#This Row],[Code_Nom]],Clef_répartition[Année],Clef_répartition[[#This Row],[Année]])))</f>
        <v>27</v>
      </c>
      <c r="G14449" t="str">
        <f>Clef_répartition[[#This Row],[Code_Nom]]&amp;"_"&amp;Clef_répartition[[#This Row],[Nombre]]&amp;"_"&amp;Clef_répartition[[#This Row],[Année]]</f>
        <v>ORPC Morges_Organisations régionales de protection civile Morges_30_2023</v>
      </c>
      <c r="H14449" s="18">
        <v>5498</v>
      </c>
      <c r="I14449" s="68" t="s">
        <v>149</v>
      </c>
      <c r="J14449" s="18">
        <v>2023</v>
      </c>
      <c r="K14449" s="65">
        <v>2.9399999999999999E-2</v>
      </c>
    </row>
    <row r="14450" spans="1:11" x14ac:dyDescent="0.25">
      <c r="A14450" s="66"/>
      <c r="B14450" t="s">
        <v>594</v>
      </c>
      <c r="C14450" t="s">
        <v>595</v>
      </c>
      <c r="D14450" t="str">
        <f>Clef_répartition[[#This Row],[Code association]]&amp;"_"&amp;Clef_répartition[[#This Row],[Nom association]]</f>
        <v>ORPC Morges_Organisations régionales de protection civile Morges</v>
      </c>
      <c r="E14450">
        <f>COUNTIFS(D$2:D14450,Clef_répartition[[#This Row],[Code_Nom]],J$2:J14450,Clef_répartition[[#This Row],[Année]])</f>
        <v>31</v>
      </c>
      <c r="F14450">
        <f>IF(Clef_répartition[[#This Row],[Code_Nom]]=D14449,F14449-1,(COUNTIFS(Clef_répartition[Code_Nom],Clef_répartition[[#This Row],[Code_Nom]],Clef_répartition[Année],Clef_répartition[[#This Row],[Année]])))</f>
        <v>26</v>
      </c>
      <c r="G14450" t="str">
        <f>Clef_répartition[[#This Row],[Code_Nom]]&amp;"_"&amp;Clef_répartition[[#This Row],[Nombre]]&amp;"_"&amp;Clef_répartition[[#This Row],[Année]]</f>
        <v>ORPC Morges_Organisations régionales de protection civile Morges_31_2023</v>
      </c>
      <c r="H14450" s="18">
        <v>5637</v>
      </c>
      <c r="I14450" s="68" t="s">
        <v>153</v>
      </c>
      <c r="J14450" s="18">
        <v>2023</v>
      </c>
      <c r="K14450" s="65">
        <v>1.1900000000000001E-2</v>
      </c>
    </row>
    <row r="14451" spans="1:11" x14ac:dyDescent="0.25">
      <c r="A14451" s="66"/>
      <c r="B14451" t="s">
        <v>594</v>
      </c>
      <c r="C14451" t="s">
        <v>595</v>
      </c>
      <c r="D14451" t="str">
        <f>Clef_répartition[[#This Row],[Code association]]&amp;"_"&amp;Clef_répartition[[#This Row],[Nom association]]</f>
        <v>ORPC Morges_Organisations régionales de protection civile Morges</v>
      </c>
      <c r="E14451">
        <f>COUNTIFS(D$2:D14451,Clef_répartition[[#This Row],[Code_Nom]],J$2:J14451,Clef_répartition[[#This Row],[Année]])</f>
        <v>32</v>
      </c>
      <c r="F14451">
        <f>IF(Clef_répartition[[#This Row],[Code_Nom]]=D14450,F14450-1,(COUNTIFS(Clef_répartition[Code_Nom],Clef_répartition[[#This Row],[Code_Nom]],Clef_répartition[Année],Clef_répartition[[#This Row],[Année]])))</f>
        <v>25</v>
      </c>
      <c r="G14451" t="str">
        <f>Clef_répartition[[#This Row],[Code_Nom]]&amp;"_"&amp;Clef_répartition[[#This Row],[Nombre]]&amp;"_"&amp;Clef_répartition[[#This Row],[Année]]</f>
        <v>ORPC Morges_Organisations régionales de protection civile Morges_32_2023</v>
      </c>
      <c r="H14451" s="63">
        <v>5486</v>
      </c>
      <c r="I14451" s="67" t="s">
        <v>145</v>
      </c>
      <c r="J14451" s="63">
        <v>2023</v>
      </c>
      <c r="K14451" s="64">
        <v>1.23E-2</v>
      </c>
    </row>
    <row r="14452" spans="1:11" x14ac:dyDescent="0.25">
      <c r="A14452" s="66"/>
      <c r="B14452" t="s">
        <v>594</v>
      </c>
      <c r="C14452" t="s">
        <v>595</v>
      </c>
      <c r="D14452" t="str">
        <f>Clef_répartition[[#This Row],[Code association]]&amp;"_"&amp;Clef_répartition[[#This Row],[Nom association]]</f>
        <v>ORPC Morges_Organisations régionales de protection civile Morges</v>
      </c>
      <c r="E14452">
        <f>COUNTIFS(D$2:D14452,Clef_répartition[[#This Row],[Code_Nom]],J$2:J14452,Clef_répartition[[#This Row],[Année]])</f>
        <v>33</v>
      </c>
      <c r="F14452">
        <f>IF(Clef_répartition[[#This Row],[Code_Nom]]=D14451,F14451-1,(COUNTIFS(Clef_répartition[Code_Nom],Clef_répartition[[#This Row],[Code_Nom]],Clef_répartition[Année],Clef_répartition[[#This Row],[Année]])))</f>
        <v>24</v>
      </c>
      <c r="G14452" t="str">
        <f>Clef_répartition[[#This Row],[Code_Nom]]&amp;"_"&amp;Clef_répartition[[#This Row],[Nombre]]&amp;"_"&amp;Clef_répartition[[#This Row],[Année]]</f>
        <v>ORPC Morges_Organisations régionales de protection civile Morges_33_2023</v>
      </c>
      <c r="H14452" s="63">
        <v>5638</v>
      </c>
      <c r="I14452" s="67" t="s">
        <v>161</v>
      </c>
      <c r="J14452" s="63">
        <v>2023</v>
      </c>
      <c r="K14452" s="64">
        <v>3.0499999999999999E-2</v>
      </c>
    </row>
    <row r="14453" spans="1:11" x14ac:dyDescent="0.25">
      <c r="A14453" s="66"/>
      <c r="B14453" t="s">
        <v>594</v>
      </c>
      <c r="C14453" t="s">
        <v>595</v>
      </c>
      <c r="D14453" t="str">
        <f>Clef_répartition[[#This Row],[Code association]]&amp;"_"&amp;Clef_répartition[[#This Row],[Nom association]]</f>
        <v>ORPC Morges_Organisations régionales de protection civile Morges</v>
      </c>
      <c r="E14453">
        <f>COUNTIFS(D$2:D14453,Clef_répartition[[#This Row],[Code_Nom]],J$2:J14453,Clef_répartition[[#This Row],[Année]])</f>
        <v>34</v>
      </c>
      <c r="F14453">
        <f>IF(Clef_répartition[[#This Row],[Code_Nom]]=D14452,F14452-1,(COUNTIFS(Clef_répartition[Code_Nom],Clef_répartition[[#This Row],[Code_Nom]],Clef_répartition[Année],Clef_répartition[[#This Row],[Année]])))</f>
        <v>23</v>
      </c>
      <c r="G14453" t="str">
        <f>Clef_répartition[[#This Row],[Code_Nom]]&amp;"_"&amp;Clef_répartition[[#This Row],[Nombre]]&amp;"_"&amp;Clef_répartition[[#This Row],[Année]]</f>
        <v>ORPC Morges_Organisations régionales de protection civile Morges_34_2023</v>
      </c>
      <c r="H14453" s="18">
        <v>5639</v>
      </c>
      <c r="I14453" s="68" t="s">
        <v>166</v>
      </c>
      <c r="J14453" s="18">
        <v>2023</v>
      </c>
      <c r="K14453" s="65">
        <v>9.4000000000000004E-3</v>
      </c>
    </row>
    <row r="14454" spans="1:11" x14ac:dyDescent="0.25">
      <c r="A14454" s="66"/>
      <c r="B14454" t="s">
        <v>594</v>
      </c>
      <c r="C14454" t="s">
        <v>595</v>
      </c>
      <c r="D14454" t="str">
        <f>Clef_répartition[[#This Row],[Code association]]&amp;"_"&amp;Clef_répartition[[#This Row],[Nom association]]</f>
        <v>ORPC Morges_Organisations régionales de protection civile Morges</v>
      </c>
      <c r="E14454">
        <f>COUNTIFS(D$2:D14454,Clef_répartition[[#This Row],[Code_Nom]],J$2:J14454,Clef_répartition[[#This Row],[Année]])</f>
        <v>35</v>
      </c>
      <c r="F14454">
        <f>IF(Clef_répartition[[#This Row],[Code_Nom]]=D14453,F14453-1,(COUNTIFS(Clef_répartition[Code_Nom],Clef_répartition[[#This Row],[Code_Nom]],Clef_répartition[Année],Clef_répartition[[#This Row],[Année]])))</f>
        <v>22</v>
      </c>
      <c r="G14454" t="str">
        <f>Clef_répartition[[#This Row],[Code_Nom]]&amp;"_"&amp;Clef_répartition[[#This Row],[Nombre]]&amp;"_"&amp;Clef_répartition[[#This Row],[Année]]</f>
        <v>ORPC Morges_Organisations régionales de protection civile Morges_35_2023</v>
      </c>
      <c r="H14454" s="63">
        <v>5640</v>
      </c>
      <c r="I14454" s="67" t="s">
        <v>168</v>
      </c>
      <c r="J14454" s="63">
        <v>2023</v>
      </c>
      <c r="K14454" s="64">
        <v>8.3000000000000001E-3</v>
      </c>
    </row>
    <row r="14455" spans="1:11" x14ac:dyDescent="0.25">
      <c r="A14455" s="66"/>
      <c r="B14455" t="s">
        <v>594</v>
      </c>
      <c r="C14455" t="s">
        <v>595</v>
      </c>
      <c r="D14455" t="str">
        <f>Clef_répartition[[#This Row],[Code association]]&amp;"_"&amp;Clef_répartition[[#This Row],[Nom association]]</f>
        <v>ORPC Morges_Organisations régionales de protection civile Morges</v>
      </c>
      <c r="E14455">
        <f>COUNTIFS(D$2:D14455,Clef_répartition[[#This Row],[Code_Nom]],J$2:J14455,Clef_répartition[[#This Row],[Année]])</f>
        <v>36</v>
      </c>
      <c r="F14455">
        <f>IF(Clef_répartition[[#This Row],[Code_Nom]]=D14454,F14454-1,(COUNTIFS(Clef_répartition[Code_Nom],Clef_répartition[[#This Row],[Code_Nom]],Clef_répartition[Année],Clef_répartition[[#This Row],[Année]])))</f>
        <v>21</v>
      </c>
      <c r="G14455" t="str">
        <f>Clef_répartition[[#This Row],[Code_Nom]]&amp;"_"&amp;Clef_répartition[[#This Row],[Nombre]]&amp;"_"&amp;Clef_répartition[[#This Row],[Année]]</f>
        <v>ORPC Morges_Organisations régionales de protection civile Morges_36_2023</v>
      </c>
      <c r="H14455" s="18">
        <v>5488</v>
      </c>
      <c r="I14455" s="68" t="s">
        <v>174</v>
      </c>
      <c r="J14455" s="18">
        <v>2023</v>
      </c>
      <c r="K14455" s="65">
        <v>6.9999999999999999E-4</v>
      </c>
    </row>
    <row r="14456" spans="1:11" x14ac:dyDescent="0.25">
      <c r="A14456" s="66"/>
      <c r="B14456" t="s">
        <v>594</v>
      </c>
      <c r="C14456" t="s">
        <v>595</v>
      </c>
      <c r="D14456" t="str">
        <f>Clef_répartition[[#This Row],[Code association]]&amp;"_"&amp;Clef_répartition[[#This Row],[Nom association]]</f>
        <v>ORPC Morges_Organisations régionales de protection civile Morges</v>
      </c>
      <c r="E14456">
        <f>COUNTIFS(D$2:D14456,Clef_répartition[[#This Row],[Code_Nom]],J$2:J14456,Clef_répartition[[#This Row],[Année]])</f>
        <v>37</v>
      </c>
      <c r="F14456">
        <f>IF(Clef_répartition[[#This Row],[Code_Nom]]=D14455,F14455-1,(COUNTIFS(Clef_répartition[Code_Nom],Clef_répartition[[#This Row],[Code_Nom]],Clef_répartition[Année],Clef_répartition[[#This Row],[Année]])))</f>
        <v>20</v>
      </c>
      <c r="G14456" t="str">
        <f>Clef_répartition[[#This Row],[Code_Nom]]&amp;"_"&amp;Clef_répartition[[#This Row],[Nombre]]&amp;"_"&amp;Clef_répartition[[#This Row],[Année]]</f>
        <v>ORPC Morges_Organisations régionales de protection civile Morges_37_2023</v>
      </c>
      <c r="H14456" s="63">
        <v>5490</v>
      </c>
      <c r="I14456" s="67" t="s">
        <v>178</v>
      </c>
      <c r="J14456" s="63">
        <v>2023</v>
      </c>
      <c r="K14456" s="64">
        <v>3.3999999999999998E-3</v>
      </c>
    </row>
    <row r="14457" spans="1:11" x14ac:dyDescent="0.25">
      <c r="A14457" s="66"/>
      <c r="B14457" t="s">
        <v>594</v>
      </c>
      <c r="C14457" t="s">
        <v>595</v>
      </c>
      <c r="D14457" t="str">
        <f>Clef_répartition[[#This Row],[Code association]]&amp;"_"&amp;Clef_répartition[[#This Row],[Nom association]]</f>
        <v>ORPC Morges_Organisations régionales de protection civile Morges</v>
      </c>
      <c r="E14457">
        <f>COUNTIFS(D$2:D14457,Clef_répartition[[#This Row],[Code_Nom]],J$2:J14457,Clef_répartition[[#This Row],[Année]])</f>
        <v>38</v>
      </c>
      <c r="F14457">
        <f>IF(Clef_répartition[[#This Row],[Code_Nom]]=D14456,F14456-1,(COUNTIFS(Clef_répartition[Code_Nom],Clef_répartition[[#This Row],[Code_Nom]],Clef_répartition[Année],Clef_répartition[[#This Row],[Année]])))</f>
        <v>19</v>
      </c>
      <c r="G14457" t="str">
        <f>Clef_répartition[[#This Row],[Code_Nom]]&amp;"_"&amp;Clef_répartition[[#This Row],[Nombre]]&amp;"_"&amp;Clef_répartition[[#This Row],[Année]]</f>
        <v>ORPC Morges_Organisations régionales de protection civile Morges_38_2023</v>
      </c>
      <c r="H14457" s="63">
        <v>5431</v>
      </c>
      <c r="I14457" s="67" t="s">
        <v>179</v>
      </c>
      <c r="J14457" s="63">
        <v>2023</v>
      </c>
      <c r="K14457" s="64">
        <v>3.5999999999999999E-3</v>
      </c>
    </row>
    <row r="14458" spans="1:11" x14ac:dyDescent="0.25">
      <c r="A14458" s="66"/>
      <c r="B14458" t="s">
        <v>594</v>
      </c>
      <c r="C14458" t="s">
        <v>595</v>
      </c>
      <c r="D14458" t="str">
        <f>Clef_répartition[[#This Row],[Code association]]&amp;"_"&amp;Clef_répartition[[#This Row],[Nom association]]</f>
        <v>ORPC Morges_Organisations régionales de protection civile Morges</v>
      </c>
      <c r="E14458">
        <f>COUNTIFS(D$2:D14458,Clef_répartition[[#This Row],[Code_Nom]],J$2:J14458,Clef_répartition[[#This Row],[Année]])</f>
        <v>39</v>
      </c>
      <c r="F14458">
        <f>IF(Clef_répartition[[#This Row],[Code_Nom]]=D14457,F14457-1,(COUNTIFS(Clef_répartition[Code_Nom],Clef_répartition[[#This Row],[Code_Nom]],Clef_répartition[Année],Clef_répartition[[#This Row],[Année]])))</f>
        <v>18</v>
      </c>
      <c r="G14458" t="str">
        <f>Clef_répartition[[#This Row],[Code_Nom]]&amp;"_"&amp;Clef_répartition[[#This Row],[Nombre]]&amp;"_"&amp;Clef_répartition[[#This Row],[Année]]</f>
        <v>ORPC Morges_Organisations régionales de protection civile Morges_39_2023</v>
      </c>
      <c r="H14458" s="18">
        <v>5491</v>
      </c>
      <c r="I14458" s="68" t="s">
        <v>181</v>
      </c>
      <c r="J14458" s="18">
        <v>2023</v>
      </c>
      <c r="K14458" s="65">
        <v>5.5999999999999999E-3</v>
      </c>
    </row>
    <row r="14459" spans="1:11" x14ac:dyDescent="0.25">
      <c r="A14459" s="66"/>
      <c r="B14459" t="s">
        <v>594</v>
      </c>
      <c r="C14459" t="s">
        <v>595</v>
      </c>
      <c r="D14459" t="str">
        <f>Clef_répartition[[#This Row],[Code association]]&amp;"_"&amp;Clef_répartition[[#This Row],[Nom association]]</f>
        <v>ORPC Morges_Organisations régionales de protection civile Morges</v>
      </c>
      <c r="E14459">
        <f>COUNTIFS(D$2:D14459,Clef_répartition[[#This Row],[Code_Nom]],J$2:J14459,Clef_répartition[[#This Row],[Année]])</f>
        <v>40</v>
      </c>
      <c r="F14459">
        <f>IF(Clef_répartition[[#This Row],[Code_Nom]]=D14458,F14458-1,(COUNTIFS(Clef_répartition[Code_Nom],Clef_répartition[[#This Row],[Code_Nom]],Clef_répartition[Année],Clef_répartition[[#This Row],[Année]])))</f>
        <v>17</v>
      </c>
      <c r="G14459" t="str">
        <f>Clef_répartition[[#This Row],[Code_Nom]]&amp;"_"&amp;Clef_répartition[[#This Row],[Nombre]]&amp;"_"&amp;Clef_répartition[[#This Row],[Année]]</f>
        <v>ORPC Morges_Organisations régionales de protection civile Morges_40_2023</v>
      </c>
      <c r="H14459" s="63">
        <v>5492</v>
      </c>
      <c r="I14459" s="67" t="s">
        <v>189</v>
      </c>
      <c r="J14459" s="63">
        <v>2023</v>
      </c>
      <c r="K14459" s="64">
        <v>1.09E-2</v>
      </c>
    </row>
    <row r="14460" spans="1:11" x14ac:dyDescent="0.25">
      <c r="A14460" s="66"/>
      <c r="B14460" t="s">
        <v>594</v>
      </c>
      <c r="C14460" t="s">
        <v>595</v>
      </c>
      <c r="D14460" t="str">
        <f>Clef_répartition[[#This Row],[Code association]]&amp;"_"&amp;Clef_répartition[[#This Row],[Nom association]]</f>
        <v>ORPC Morges_Organisations régionales de protection civile Morges</v>
      </c>
      <c r="E14460">
        <f>COUNTIFS(D$2:D14460,Clef_répartition[[#This Row],[Code_Nom]],J$2:J14460,Clef_répartition[[#This Row],[Année]])</f>
        <v>41</v>
      </c>
      <c r="F14460">
        <f>IF(Clef_répartition[[#This Row],[Code_Nom]]=D14459,F14459-1,(COUNTIFS(Clef_répartition[Code_Nom],Clef_répartition[[#This Row],[Code_Nom]],Clef_répartition[Année],Clef_répartition[[#This Row],[Année]])))</f>
        <v>16</v>
      </c>
      <c r="G14460" t="str">
        <f>Clef_répartition[[#This Row],[Code_Nom]]&amp;"_"&amp;Clef_répartition[[#This Row],[Nombre]]&amp;"_"&amp;Clef_répartition[[#This Row],[Année]]</f>
        <v>ORPC Morges_Organisations régionales de protection civile Morges_41_2023</v>
      </c>
      <c r="H14460" s="18">
        <v>5642</v>
      </c>
      <c r="I14460" s="68" t="s">
        <v>190</v>
      </c>
      <c r="J14460" s="18">
        <v>2023</v>
      </c>
      <c r="K14460" s="65">
        <v>0.20080000000000001</v>
      </c>
    </row>
    <row r="14461" spans="1:11" x14ac:dyDescent="0.25">
      <c r="A14461" s="66"/>
      <c r="B14461" t="s">
        <v>594</v>
      </c>
      <c r="C14461" t="s">
        <v>595</v>
      </c>
      <c r="D14461" t="str">
        <f>Clef_répartition[[#This Row],[Code association]]&amp;"_"&amp;Clef_répartition[[#This Row],[Nom association]]</f>
        <v>ORPC Morges_Organisations régionales de protection civile Morges</v>
      </c>
      <c r="E14461">
        <f>COUNTIFS(D$2:D14461,Clef_répartition[[#This Row],[Code_Nom]],J$2:J14461,Clef_répartition[[#This Row],[Année]])</f>
        <v>42</v>
      </c>
      <c r="F14461">
        <f>IF(Clef_répartition[[#This Row],[Code_Nom]]=D14460,F14460-1,(COUNTIFS(Clef_répartition[Code_Nom],Clef_répartition[[#This Row],[Code_Nom]],Clef_répartition[Année],Clef_répartition[[#This Row],[Année]])))</f>
        <v>15</v>
      </c>
      <c r="G14461" t="str">
        <f>Clef_répartition[[#This Row],[Code_Nom]]&amp;"_"&amp;Clef_répartition[[#This Row],[Nombre]]&amp;"_"&amp;Clef_répartition[[#This Row],[Année]]</f>
        <v>ORPC Morges_Organisations régionales de protection civile Morges_42_2023</v>
      </c>
      <c r="H14461" s="18">
        <v>5493</v>
      </c>
      <c r="I14461" s="68" t="s">
        <v>205</v>
      </c>
      <c r="J14461" s="18">
        <v>2023</v>
      </c>
      <c r="K14461" s="65">
        <v>5.5999999999999999E-3</v>
      </c>
    </row>
    <row r="14462" spans="1:11" x14ac:dyDescent="0.25">
      <c r="A14462" s="66"/>
      <c r="B14462" t="s">
        <v>594</v>
      </c>
      <c r="C14462" t="s">
        <v>595</v>
      </c>
      <c r="D14462" t="str">
        <f>Clef_répartition[[#This Row],[Code association]]&amp;"_"&amp;Clef_répartition[[#This Row],[Nom association]]</f>
        <v>ORPC Morges_Organisations régionales de protection civile Morges</v>
      </c>
      <c r="E14462">
        <f>COUNTIFS(D$2:D14462,Clef_répartition[[#This Row],[Code_Nom]],J$2:J14462,Clef_répartition[[#This Row],[Année]])</f>
        <v>43</v>
      </c>
      <c r="F14462">
        <f>IF(Clef_répartition[[#This Row],[Code_Nom]]=D14461,F14461-1,(COUNTIFS(Clef_répartition[Code_Nom],Clef_répartition[[#This Row],[Code_Nom]],Clef_répartition[Année],Clef_répartition[[#This Row],[Année]])))</f>
        <v>14</v>
      </c>
      <c r="G14462" t="str">
        <f>Clef_répartition[[#This Row],[Code_Nom]]&amp;"_"&amp;Clef_répartition[[#This Row],[Nombre]]&amp;"_"&amp;Clef_répartition[[#This Row],[Année]]</f>
        <v>ORPC Morges_Organisations régionales de protection civile Morges_43_2023</v>
      </c>
      <c r="H14462" s="63">
        <v>5497</v>
      </c>
      <c r="I14462" s="67" t="s">
        <v>217</v>
      </c>
      <c r="J14462" s="63">
        <v>2023</v>
      </c>
      <c r="K14462" s="64">
        <v>1.0200000000000001E-2</v>
      </c>
    </row>
    <row r="14463" spans="1:11" x14ac:dyDescent="0.25">
      <c r="A14463" s="66"/>
      <c r="B14463" t="s">
        <v>594</v>
      </c>
      <c r="C14463" t="s">
        <v>595</v>
      </c>
      <c r="D14463" t="str">
        <f>Clef_répartition[[#This Row],[Code association]]&amp;"_"&amp;Clef_répartition[[#This Row],[Nom association]]</f>
        <v>ORPC Morges_Organisations régionales de protection civile Morges</v>
      </c>
      <c r="E14463">
        <f>COUNTIFS(D$2:D14463,Clef_répartition[[#This Row],[Code_Nom]],J$2:J14463,Clef_répartition[[#This Row],[Année]])</f>
        <v>44</v>
      </c>
      <c r="F14463">
        <f>IF(Clef_répartition[[#This Row],[Code_Nom]]=D14462,F14462-1,(COUNTIFS(Clef_répartition[Code_Nom],Clef_répartition[[#This Row],[Code_Nom]],Clef_répartition[Année],Clef_répartition[[#This Row],[Année]])))</f>
        <v>13</v>
      </c>
      <c r="G14463" t="str">
        <f>Clef_répartition[[#This Row],[Code_Nom]]&amp;"_"&amp;Clef_répartition[[#This Row],[Nombre]]&amp;"_"&amp;Clef_répartition[[#This Row],[Année]]</f>
        <v>ORPC Morges_Organisations régionales de protection civile Morges_44_2023</v>
      </c>
      <c r="H14463" s="63">
        <v>5643</v>
      </c>
      <c r="I14463" s="67" t="s">
        <v>221</v>
      </c>
      <c r="J14463" s="63">
        <v>2023</v>
      </c>
      <c r="K14463" s="64">
        <v>5.91E-2</v>
      </c>
    </row>
    <row r="14464" spans="1:11" x14ac:dyDescent="0.25">
      <c r="A14464" s="66"/>
      <c r="B14464" t="s">
        <v>594</v>
      </c>
      <c r="C14464" t="s">
        <v>595</v>
      </c>
      <c r="D14464" t="str">
        <f>Clef_répartition[[#This Row],[Code association]]&amp;"_"&amp;Clef_répartition[[#This Row],[Nom association]]</f>
        <v>ORPC Morges_Organisations régionales de protection civile Morges</v>
      </c>
      <c r="E14464">
        <f>COUNTIFS(D$2:D14464,Clef_répartition[[#This Row],[Code_Nom]],J$2:J14464,Clef_répartition[[#This Row],[Année]])</f>
        <v>45</v>
      </c>
      <c r="F14464">
        <f>IF(Clef_répartition[[#This Row],[Code_Nom]]=D14463,F14463-1,(COUNTIFS(Clef_répartition[Code_Nom],Clef_répartition[[#This Row],[Code_Nom]],Clef_répartition[Année],Clef_répartition[[#This Row],[Année]])))</f>
        <v>12</v>
      </c>
      <c r="G14464" t="str">
        <f>Clef_répartition[[#This Row],[Code_Nom]]&amp;"_"&amp;Clef_répartition[[#This Row],[Nombre]]&amp;"_"&amp;Clef_répartition[[#This Row],[Année]]</f>
        <v>ORPC Morges_Organisations régionales de protection civile Morges_45_2023</v>
      </c>
      <c r="H14464" s="18">
        <v>5645</v>
      </c>
      <c r="I14464" s="68" t="s">
        <v>235</v>
      </c>
      <c r="J14464" s="18">
        <v>2023</v>
      </c>
      <c r="K14464" s="65">
        <v>5.1999999999999998E-3</v>
      </c>
    </row>
    <row r="14465" spans="1:11" x14ac:dyDescent="0.25">
      <c r="A14465" s="66"/>
      <c r="B14465" t="s">
        <v>594</v>
      </c>
      <c r="C14465" t="s">
        <v>595</v>
      </c>
      <c r="D14465" t="str">
        <f>Clef_répartition[[#This Row],[Code association]]&amp;"_"&amp;Clef_répartition[[#This Row],[Nom association]]</f>
        <v>ORPC Morges_Organisations régionales de protection civile Morges</v>
      </c>
      <c r="E14465">
        <f>COUNTIFS(D$2:D14465,Clef_répartition[[#This Row],[Code_Nom]],J$2:J14465,Clef_répartition[[#This Row],[Année]])</f>
        <v>46</v>
      </c>
      <c r="F14465">
        <f>IF(Clef_répartition[[#This Row],[Code_Nom]]=D14464,F14464-1,(COUNTIFS(Clef_répartition[Code_Nom],Clef_répartition[[#This Row],[Code_Nom]],Clef_répartition[Année],Clef_répartition[[#This Row],[Année]])))</f>
        <v>11</v>
      </c>
      <c r="G14465" t="str">
        <f>Clef_répartition[[#This Row],[Code_Nom]]&amp;"_"&amp;Clef_répartition[[#This Row],[Nombre]]&amp;"_"&amp;Clef_répartition[[#This Row],[Année]]</f>
        <v>ORPC Morges_Organisations régionales de protection civile Morges_46_2023</v>
      </c>
      <c r="H14465" s="18">
        <v>5435</v>
      </c>
      <c r="I14465" s="68" t="s">
        <v>245</v>
      </c>
      <c r="J14465" s="18">
        <v>2023</v>
      </c>
      <c r="K14465" s="65">
        <v>7.9000000000000008E-3</v>
      </c>
    </row>
    <row r="14466" spans="1:11" x14ac:dyDescent="0.25">
      <c r="A14466" s="66"/>
      <c r="B14466" t="s">
        <v>594</v>
      </c>
      <c r="C14466" t="s">
        <v>595</v>
      </c>
      <c r="D14466" t="str">
        <f>Clef_répartition[[#This Row],[Code association]]&amp;"_"&amp;Clef_répartition[[#This Row],[Nom association]]</f>
        <v>ORPC Morges_Organisations régionales de protection civile Morges</v>
      </c>
      <c r="E14466">
        <f>COUNTIFS(D$2:D14466,Clef_répartition[[#This Row],[Code_Nom]],J$2:J14466,Clef_répartition[[#This Row],[Année]])</f>
        <v>47</v>
      </c>
      <c r="F14466">
        <f>IF(Clef_répartition[[#This Row],[Code_Nom]]=D14465,F14465-1,(COUNTIFS(Clef_répartition[Code_Nom],Clef_répartition[[#This Row],[Code_Nom]],Clef_répartition[Année],Clef_répartition[[#This Row],[Année]])))</f>
        <v>10</v>
      </c>
      <c r="G14466" t="str">
        <f>Clef_répartition[[#This Row],[Code_Nom]]&amp;"_"&amp;Clef_répartition[[#This Row],[Nombre]]&amp;"_"&amp;Clef_répartition[[#This Row],[Année]]</f>
        <v>ORPC Morges_Organisations régionales de protection civile Morges_47_2023</v>
      </c>
      <c r="H14466" s="63">
        <v>5436</v>
      </c>
      <c r="I14466" s="67" t="s">
        <v>246</v>
      </c>
      <c r="J14466" s="63">
        <v>2023</v>
      </c>
      <c r="K14466" s="64">
        <v>5.1000000000000004E-3</v>
      </c>
    </row>
    <row r="14467" spans="1:11" x14ac:dyDescent="0.25">
      <c r="A14467" s="66"/>
      <c r="B14467" t="s">
        <v>594</v>
      </c>
      <c r="C14467" t="s">
        <v>595</v>
      </c>
      <c r="D14467" t="str">
        <f>Clef_répartition[[#This Row],[Code association]]&amp;"_"&amp;Clef_répartition[[#This Row],[Nom association]]</f>
        <v>ORPC Morges_Organisations régionales de protection civile Morges</v>
      </c>
      <c r="E14467">
        <f>COUNTIFS(D$2:D14467,Clef_répartition[[#This Row],[Code_Nom]],J$2:J14467,Clef_répartition[[#This Row],[Année]])</f>
        <v>48</v>
      </c>
      <c r="F14467">
        <f>IF(Clef_répartition[[#This Row],[Code_Nom]]=D14466,F14466-1,(COUNTIFS(Clef_répartition[Code_Nom],Clef_répartition[[#This Row],[Code_Nom]],Clef_répartition[Année],Clef_répartition[[#This Row],[Année]])))</f>
        <v>9</v>
      </c>
      <c r="G14467" t="str">
        <f>Clef_répartition[[#This Row],[Code_Nom]]&amp;"_"&amp;Clef_répartition[[#This Row],[Nombre]]&amp;"_"&amp;Clef_répartition[[#This Row],[Année]]</f>
        <v>ORPC Morges_Organisations régionales de protection civile Morges_48_2023</v>
      </c>
      <c r="H14467" s="63">
        <v>5646</v>
      </c>
      <c r="I14467" s="67" t="s">
        <v>247</v>
      </c>
      <c r="J14467" s="63">
        <v>2023</v>
      </c>
      <c r="K14467" s="64">
        <v>6.6799999999999998E-2</v>
      </c>
    </row>
    <row r="14468" spans="1:11" x14ac:dyDescent="0.25">
      <c r="A14468" s="66"/>
      <c r="B14468" t="s">
        <v>594</v>
      </c>
      <c r="C14468" t="s">
        <v>595</v>
      </c>
      <c r="D14468" t="str">
        <f>Clef_répartition[[#This Row],[Code association]]&amp;"_"&amp;Clef_répartition[[#This Row],[Nom association]]</f>
        <v>ORPC Morges_Organisations régionales de protection civile Morges</v>
      </c>
      <c r="E14468">
        <f>COUNTIFS(D$2:D14468,Clef_répartition[[#This Row],[Code_Nom]],J$2:J14468,Clef_répartition[[#This Row],[Année]])</f>
        <v>49</v>
      </c>
      <c r="F14468">
        <f>IF(Clef_répartition[[#This Row],[Code_Nom]]=D14467,F14467-1,(COUNTIFS(Clef_répartition[Code_Nom],Clef_répartition[[#This Row],[Code_Nom]],Clef_répartition[Année],Clef_répartition[[#This Row],[Année]])))</f>
        <v>8</v>
      </c>
      <c r="G14468" t="str">
        <f>Clef_répartition[[#This Row],[Code_Nom]]&amp;"_"&amp;Clef_répartition[[#This Row],[Nombre]]&amp;"_"&amp;Clef_répartition[[#This Row],[Année]]</f>
        <v>ORPC Morges_Organisations régionales de protection civile Morges_49_2023</v>
      </c>
      <c r="H14468" s="18">
        <v>5437</v>
      </c>
      <c r="I14468" s="68" t="s">
        <v>250</v>
      </c>
      <c r="J14468" s="18">
        <v>2023</v>
      </c>
      <c r="K14468" s="65">
        <v>5.1000000000000004E-3</v>
      </c>
    </row>
    <row r="14469" spans="1:11" x14ac:dyDescent="0.25">
      <c r="A14469" s="66"/>
      <c r="B14469" t="s">
        <v>594</v>
      </c>
      <c r="C14469" t="s">
        <v>595</v>
      </c>
      <c r="D14469" t="str">
        <f>Clef_répartition[[#This Row],[Code association]]&amp;"_"&amp;Clef_répartition[[#This Row],[Nom association]]</f>
        <v>ORPC Morges_Organisations régionales de protection civile Morges</v>
      </c>
      <c r="E14469">
        <f>COUNTIFS(D$2:D14469,Clef_répartition[[#This Row],[Code_Nom]],J$2:J14469,Clef_répartition[[#This Row],[Année]])</f>
        <v>50</v>
      </c>
      <c r="F14469">
        <f>IF(Clef_répartition[[#This Row],[Code_Nom]]=D14468,F14468-1,(COUNTIFS(Clef_répartition[Code_Nom],Clef_répartition[[#This Row],[Code_Nom]],Clef_répartition[Année],Clef_répartition[[#This Row],[Année]])))</f>
        <v>7</v>
      </c>
      <c r="G14469" t="str">
        <f>Clef_répartition[[#This Row],[Code_Nom]]&amp;"_"&amp;Clef_répartition[[#This Row],[Nombre]]&amp;"_"&amp;Clef_répartition[[#This Row],[Année]]</f>
        <v>ORPC Morges_Organisations régionales de protection civile Morges_50_2023</v>
      </c>
      <c r="H14469" s="63">
        <v>5499</v>
      </c>
      <c r="I14469" s="67" t="s">
        <v>252</v>
      </c>
      <c r="J14469" s="63">
        <v>2023</v>
      </c>
      <c r="K14469" s="64">
        <v>5.5999999999999999E-3</v>
      </c>
    </row>
    <row r="14470" spans="1:11" x14ac:dyDescent="0.25">
      <c r="A14470" s="66"/>
      <c r="B14470" t="s">
        <v>594</v>
      </c>
      <c r="C14470" t="s">
        <v>595</v>
      </c>
      <c r="D14470" t="str">
        <f>Clef_répartition[[#This Row],[Code association]]&amp;"_"&amp;Clef_répartition[[#This Row],[Nom association]]</f>
        <v>ORPC Morges_Organisations régionales de protection civile Morges</v>
      </c>
      <c r="E14470">
        <f>COUNTIFS(D$2:D14470,Clef_répartition[[#This Row],[Code_Nom]],J$2:J14470,Clef_répartition[[#This Row],[Année]])</f>
        <v>51</v>
      </c>
      <c r="F14470">
        <f>IF(Clef_répartition[[#This Row],[Code_Nom]]=D14469,F14469-1,(COUNTIFS(Clef_répartition[Code_Nom],Clef_répartition[[#This Row],[Code_Nom]],Clef_répartition[Année],Clef_répartition[[#This Row],[Année]])))</f>
        <v>6</v>
      </c>
      <c r="G14470" t="str">
        <f>Clef_répartition[[#This Row],[Code_Nom]]&amp;"_"&amp;Clef_répartition[[#This Row],[Nombre]]&amp;"_"&amp;Clef_répartition[[#This Row],[Année]]</f>
        <v>ORPC Morges_Organisations régionales de protection civile Morges_51_2023</v>
      </c>
      <c r="H14470" s="18">
        <v>5649</v>
      </c>
      <c r="I14470" s="68" t="s">
        <v>264</v>
      </c>
      <c r="J14470" s="18">
        <v>2023</v>
      </c>
      <c r="K14470" s="65">
        <v>2.1700000000000001E-2</v>
      </c>
    </row>
    <row r="14471" spans="1:11" x14ac:dyDescent="0.25">
      <c r="A14471" s="66"/>
      <c r="B14471" t="s">
        <v>594</v>
      </c>
      <c r="C14471" t="s">
        <v>595</v>
      </c>
      <c r="D14471" t="str">
        <f>Clef_répartition[[#This Row],[Code association]]&amp;"_"&amp;Clef_répartition[[#This Row],[Nom association]]</f>
        <v>ORPC Morges_Organisations régionales de protection civile Morges</v>
      </c>
      <c r="E14471">
        <f>COUNTIFS(D$2:D14471,Clef_répartition[[#This Row],[Code_Nom]],J$2:J14471,Clef_répartition[[#This Row],[Année]])</f>
        <v>52</v>
      </c>
      <c r="F14471">
        <f>IF(Clef_répartition[[#This Row],[Code_Nom]]=D14470,F14470-1,(COUNTIFS(Clef_répartition[Code_Nom],Clef_répartition[[#This Row],[Code_Nom]],Clef_répartition[Année],Clef_répartition[[#This Row],[Année]])))</f>
        <v>5</v>
      </c>
      <c r="G14471" t="str">
        <f>Clef_répartition[[#This Row],[Code_Nom]]&amp;"_"&amp;Clef_répartition[[#This Row],[Nombre]]&amp;"_"&amp;Clef_répartition[[#This Row],[Année]]</f>
        <v>ORPC Morges_Organisations régionales de protection civile Morges_52_2023</v>
      </c>
      <c r="H14471" s="63">
        <v>5650</v>
      </c>
      <c r="I14471" s="67" t="s">
        <v>276</v>
      </c>
      <c r="J14471" s="63">
        <v>2023</v>
      </c>
      <c r="K14471" s="64">
        <v>2E-3</v>
      </c>
    </row>
    <row r="14472" spans="1:11" x14ac:dyDescent="0.25">
      <c r="A14472" s="66"/>
      <c r="B14472" t="s">
        <v>594</v>
      </c>
      <c r="C14472" t="s">
        <v>595</v>
      </c>
      <c r="D14472" t="str">
        <f>Clef_répartition[[#This Row],[Code association]]&amp;"_"&amp;Clef_répartition[[#This Row],[Nom association]]</f>
        <v>ORPC Morges_Organisations régionales de protection civile Morges</v>
      </c>
      <c r="E14472">
        <f>COUNTIFS(D$2:D14472,Clef_répartition[[#This Row],[Code_Nom]],J$2:J14472,Clef_répartition[[#This Row],[Année]])</f>
        <v>53</v>
      </c>
      <c r="F14472">
        <f>IF(Clef_répartition[[#This Row],[Code_Nom]]=D14471,F14471-1,(COUNTIFS(Clef_répartition[Code_Nom],Clef_répartition[[#This Row],[Code_Nom]],Clef_répartition[Année],Clef_répartition[[#This Row],[Année]])))</f>
        <v>4</v>
      </c>
      <c r="G14472" t="str">
        <f>Clef_répartition[[#This Row],[Code_Nom]]&amp;"_"&amp;Clef_répartition[[#This Row],[Nombre]]&amp;"_"&amp;Clef_répartition[[#This Row],[Année]]</f>
        <v>ORPC Morges_Organisations régionales de protection civile Morges_53_2023</v>
      </c>
      <c r="H14472" s="18">
        <v>5652</v>
      </c>
      <c r="I14472" s="68" t="s">
        <v>284</v>
      </c>
      <c r="J14472" s="18">
        <v>2023</v>
      </c>
      <c r="K14472" s="65">
        <v>6.8999999999999999E-3</v>
      </c>
    </row>
    <row r="14473" spans="1:11" x14ac:dyDescent="0.25">
      <c r="A14473" s="66"/>
      <c r="B14473" t="s">
        <v>594</v>
      </c>
      <c r="C14473" t="s">
        <v>595</v>
      </c>
      <c r="D14473" t="str">
        <f>Clef_répartition[[#This Row],[Code association]]&amp;"_"&amp;Clef_répartition[[#This Row],[Nom association]]</f>
        <v>ORPC Morges_Organisations régionales de protection civile Morges</v>
      </c>
      <c r="E14473">
        <f>COUNTIFS(D$2:D14473,Clef_répartition[[#This Row],[Code_Nom]],J$2:J14473,Clef_répartition[[#This Row],[Année]])</f>
        <v>54</v>
      </c>
      <c r="F14473">
        <f>IF(Clef_répartition[[#This Row],[Code_Nom]]=D14472,F14472-1,(COUNTIFS(Clef_répartition[Code_Nom],Clef_répartition[[#This Row],[Code_Nom]],Clef_répartition[Année],Clef_répartition[[#This Row],[Année]])))</f>
        <v>3</v>
      </c>
      <c r="G14473" t="str">
        <f>Clef_répartition[[#This Row],[Code_Nom]]&amp;"_"&amp;Clef_répartition[[#This Row],[Nombre]]&amp;"_"&amp;Clef_répartition[[#This Row],[Année]]</f>
        <v>ORPC Morges_Organisations régionales de protection civile Morges_54_2023</v>
      </c>
      <c r="H14473" s="63">
        <v>5653</v>
      </c>
      <c r="I14473" s="67" t="s">
        <v>291</v>
      </c>
      <c r="J14473" s="63">
        <v>2023</v>
      </c>
      <c r="K14473" s="64">
        <v>0.01</v>
      </c>
    </row>
    <row r="14474" spans="1:11" x14ac:dyDescent="0.25">
      <c r="A14474" s="66"/>
      <c r="B14474" t="s">
        <v>594</v>
      </c>
      <c r="C14474" t="s">
        <v>595</v>
      </c>
      <c r="D14474" t="str">
        <f>Clef_répartition[[#This Row],[Code association]]&amp;"_"&amp;Clef_répartition[[#This Row],[Nom association]]</f>
        <v>ORPC Morges_Organisations régionales de protection civile Morges</v>
      </c>
      <c r="E14474">
        <f>COUNTIFS(D$2:D14474,Clef_répartition[[#This Row],[Code_Nom]],J$2:J14474,Clef_répartition[[#This Row],[Année]])</f>
        <v>55</v>
      </c>
      <c r="F14474">
        <f>IF(Clef_répartition[[#This Row],[Code_Nom]]=D14473,F14473-1,(COUNTIFS(Clef_répartition[Code_Nom],Clef_répartition[[#This Row],[Code_Nom]],Clef_répartition[Année],Clef_répartition[[#This Row],[Année]])))</f>
        <v>2</v>
      </c>
      <c r="G14474" t="str">
        <f>Clef_répartition[[#This Row],[Code_Nom]]&amp;"_"&amp;Clef_répartition[[#This Row],[Nombre]]&amp;"_"&amp;Clef_répartition[[#This Row],[Année]]</f>
        <v>ORPC Morges_Organisations régionales de protection civile Morges_55_2023</v>
      </c>
      <c r="H14474" s="18">
        <v>5654</v>
      </c>
      <c r="I14474" s="68" t="s">
        <v>295</v>
      </c>
      <c r="J14474" s="18">
        <v>2023</v>
      </c>
      <c r="K14474" s="65">
        <v>6.4000000000000003E-3</v>
      </c>
    </row>
    <row r="14475" spans="1:11" x14ac:dyDescent="0.25">
      <c r="A14475" s="66"/>
      <c r="B14475" t="s">
        <v>594</v>
      </c>
      <c r="C14475" t="s">
        <v>595</v>
      </c>
      <c r="D14475" t="str">
        <f>Clef_répartition[[#This Row],[Code association]]&amp;"_"&amp;Clef_répartition[[#This Row],[Nom association]]</f>
        <v>ORPC Morges_Organisations régionales de protection civile Morges</v>
      </c>
      <c r="E14475">
        <f>COUNTIFS(D$2:D14475,Clef_répartition[[#This Row],[Code_Nom]],J$2:J14475,Clef_répartition[[#This Row],[Année]])</f>
        <v>56</v>
      </c>
      <c r="F14475">
        <f>IF(Clef_répartition[[#This Row],[Code_Nom]]=D14474,F14474-1,(COUNTIFS(Clef_répartition[Code_Nom],Clef_répartition[[#This Row],[Code_Nom]],Clef_répartition[Année],Clef_répartition[[#This Row],[Année]])))</f>
        <v>1</v>
      </c>
      <c r="G14475" t="str">
        <f>Clef_répartition[[#This Row],[Code_Nom]]&amp;"_"&amp;Clef_répartition[[#This Row],[Nombre]]&amp;"_"&amp;Clef_répartition[[#This Row],[Année]]</f>
        <v>ORPC Morges_Organisations régionales de protection civile Morges_56_2023</v>
      </c>
      <c r="H14475" s="63">
        <v>5655</v>
      </c>
      <c r="I14475" s="67" t="s">
        <v>297</v>
      </c>
      <c r="J14475" s="63">
        <v>2023</v>
      </c>
      <c r="K14475" s="64">
        <v>1.7000000000000001E-2</v>
      </c>
    </row>
    <row r="14476" spans="1:11" x14ac:dyDescent="0.25">
      <c r="A14476" s="66"/>
      <c r="B14476" t="s">
        <v>683</v>
      </c>
      <c r="C14476" t="s">
        <v>684</v>
      </c>
      <c r="D14476" t="str">
        <f>Clef_répartition[[#This Row],[Code association]]&amp;"_"&amp;Clef_répartition[[#This Row],[Nom association]]</f>
        <v>ORPC Nyon_Organisation régionale de la protection civile du district de Nyon</v>
      </c>
      <c r="E14476">
        <f>COUNTIFS(D$2:D14476,Clef_répartition[[#This Row],[Code_Nom]],J$2:J14476,Clef_répartition[[#This Row],[Année]])</f>
        <v>1</v>
      </c>
      <c r="F14476">
        <f>IF(Clef_répartition[[#This Row],[Code_Nom]]=D14475,F14475-1,(COUNTIFS(Clef_répartition[Code_Nom],Clef_répartition[[#This Row],[Code_Nom]],Clef_répartition[Année],Clef_répartition[[#This Row],[Année]])))</f>
        <v>47</v>
      </c>
      <c r="G14476" t="str">
        <f>Clef_répartition[[#This Row],[Code_Nom]]&amp;"_"&amp;Clef_répartition[[#This Row],[Nombre]]&amp;"_"&amp;Clef_répartition[[#This Row],[Année]]</f>
        <v>ORPC Nyon_Organisation régionale de la protection civile du district de Nyon_1_2023</v>
      </c>
      <c r="H14476" s="63">
        <v>5701</v>
      </c>
      <c r="I14476" s="67" t="s">
        <v>5</v>
      </c>
      <c r="J14476" s="63">
        <v>2023</v>
      </c>
      <c r="K14476" s="64">
        <v>2.2624577097310624E-3</v>
      </c>
    </row>
    <row r="14477" spans="1:11" x14ac:dyDescent="0.25">
      <c r="A14477" s="66"/>
      <c r="B14477" t="s">
        <v>683</v>
      </c>
      <c r="C14477" t="s">
        <v>684</v>
      </c>
      <c r="D14477" t="str">
        <f>Clef_répartition[[#This Row],[Code association]]&amp;"_"&amp;Clef_répartition[[#This Row],[Nom association]]</f>
        <v>ORPC Nyon_Organisation régionale de la protection civile du district de Nyon</v>
      </c>
      <c r="E14477">
        <f>COUNTIFS(D$2:D14477,Clef_répartition[[#This Row],[Code_Nom]],J$2:J14477,Clef_répartition[[#This Row],[Année]])</f>
        <v>2</v>
      </c>
      <c r="F14477">
        <f>IF(Clef_répartition[[#This Row],[Code_Nom]]=D14476,F14476-1,(COUNTIFS(Clef_répartition[Code_Nom],Clef_répartition[[#This Row],[Code_Nom]],Clef_répartition[Année],Clef_répartition[[#This Row],[Année]])))</f>
        <v>46</v>
      </c>
      <c r="G14477" t="str">
        <f>Clef_répartition[[#This Row],[Code_Nom]]&amp;"_"&amp;Clef_répartition[[#This Row],[Nombre]]&amp;"_"&amp;Clef_répartition[[#This Row],[Année]]</f>
        <v>ORPC Nyon_Organisation régionale de la protection civile du district de Nyon_2_2023</v>
      </c>
      <c r="H14477" s="18">
        <v>5702</v>
      </c>
      <c r="I14477" s="68" t="s">
        <v>7</v>
      </c>
      <c r="J14477" s="18">
        <v>2023</v>
      </c>
      <c r="K14477" s="65">
        <v>2.777596192442227E-2</v>
      </c>
    </row>
    <row r="14478" spans="1:11" x14ac:dyDescent="0.25">
      <c r="A14478" s="66"/>
      <c r="B14478" t="s">
        <v>683</v>
      </c>
      <c r="C14478" t="s">
        <v>684</v>
      </c>
      <c r="D14478" t="str">
        <f>Clef_répartition[[#This Row],[Code association]]&amp;"_"&amp;Clef_répartition[[#This Row],[Nom association]]</f>
        <v>ORPC Nyon_Organisation régionale de la protection civile du district de Nyon</v>
      </c>
      <c r="E14478">
        <f>COUNTIFS(D$2:D14478,Clef_répartition[[#This Row],[Code_Nom]],J$2:J14478,Clef_répartition[[#This Row],[Année]])</f>
        <v>3</v>
      </c>
      <c r="F14478">
        <f>IF(Clef_répartition[[#This Row],[Code_Nom]]=D14477,F14477-1,(COUNTIFS(Clef_répartition[Code_Nom],Clef_répartition[[#This Row],[Code_Nom]],Clef_répartition[Année],Clef_répartition[[#This Row],[Année]])))</f>
        <v>45</v>
      </c>
      <c r="G14478" t="str">
        <f>Clef_répartition[[#This Row],[Code_Nom]]&amp;"_"&amp;Clef_répartition[[#This Row],[Nombre]]&amp;"_"&amp;Clef_répartition[[#This Row],[Année]]</f>
        <v>ORPC Nyon_Organisation régionale de la protection civile du district de Nyon_3_2023</v>
      </c>
      <c r="H14478" s="63">
        <v>5703</v>
      </c>
      <c r="I14478" s="67" t="s">
        <v>13</v>
      </c>
      <c r="J14478" s="63">
        <v>2023</v>
      </c>
      <c r="K14478" s="64">
        <v>1.386461379666265E-2</v>
      </c>
    </row>
    <row r="14479" spans="1:11" x14ac:dyDescent="0.25">
      <c r="A14479" s="66"/>
      <c r="B14479" t="s">
        <v>683</v>
      </c>
      <c r="C14479" t="s">
        <v>684</v>
      </c>
      <c r="D14479" t="str">
        <f>Clef_répartition[[#This Row],[Code association]]&amp;"_"&amp;Clef_répartition[[#This Row],[Nom association]]</f>
        <v>ORPC Nyon_Organisation régionale de la protection civile du district de Nyon</v>
      </c>
      <c r="E14479">
        <f>COUNTIFS(D$2:D14479,Clef_répartition[[#This Row],[Code_Nom]],J$2:J14479,Clef_répartition[[#This Row],[Année]])</f>
        <v>4</v>
      </c>
      <c r="F14479">
        <f>IF(Clef_répartition[[#This Row],[Code_Nom]]=D14478,F14478-1,(COUNTIFS(Clef_répartition[Code_Nom],Clef_répartition[[#This Row],[Code_Nom]],Clef_répartition[Année],Clef_répartition[[#This Row],[Année]])))</f>
        <v>44</v>
      </c>
      <c r="G14479" t="str">
        <f>Clef_répartition[[#This Row],[Code_Nom]]&amp;"_"&amp;Clef_répartition[[#This Row],[Nombre]]&amp;"_"&amp;Clef_répartition[[#This Row],[Année]]</f>
        <v>ORPC Nyon_Organisation régionale de la protection civile du district de Nyon_4_2023</v>
      </c>
      <c r="H14479" s="18">
        <v>5704</v>
      </c>
      <c r="I14479" s="68" t="s">
        <v>16</v>
      </c>
      <c r="J14479" s="18">
        <v>2023</v>
      </c>
      <c r="K14479" s="65">
        <v>1.8772836745226215E-2</v>
      </c>
    </row>
    <row r="14480" spans="1:11" x14ac:dyDescent="0.25">
      <c r="A14480" s="66"/>
      <c r="B14480" t="s">
        <v>683</v>
      </c>
      <c r="C14480" t="s">
        <v>684</v>
      </c>
      <c r="D14480" t="str">
        <f>Clef_répartition[[#This Row],[Code association]]&amp;"_"&amp;Clef_répartition[[#This Row],[Nom association]]</f>
        <v>ORPC Nyon_Organisation régionale de la protection civile du district de Nyon</v>
      </c>
      <c r="E14480">
        <f>COUNTIFS(D$2:D14480,Clef_répartition[[#This Row],[Code_Nom]],J$2:J14480,Clef_répartition[[#This Row],[Année]])</f>
        <v>5</v>
      </c>
      <c r="F14480">
        <f>IF(Clef_répartition[[#This Row],[Code_Nom]]=D14479,F14479-1,(COUNTIFS(Clef_répartition[Code_Nom],Clef_répartition[[#This Row],[Code_Nom]],Clef_répartition[Année],Clef_répartition[[#This Row],[Année]])))</f>
        <v>43</v>
      </c>
      <c r="G14480" t="str">
        <f>Clef_répartition[[#This Row],[Code_Nom]]&amp;"_"&amp;Clef_répartition[[#This Row],[Nombre]]&amp;"_"&amp;Clef_répartition[[#This Row],[Année]]</f>
        <v>ORPC Nyon_Organisation régionale de la protection civile du district de Nyon_5_2023</v>
      </c>
      <c r="H14480" s="63">
        <v>5705</v>
      </c>
      <c r="I14480" s="67" t="s">
        <v>27</v>
      </c>
      <c r="J14480" s="63">
        <v>2023</v>
      </c>
      <c r="K14480" s="64">
        <v>9.1900911749526904E-3</v>
      </c>
    </row>
    <row r="14481" spans="1:11" x14ac:dyDescent="0.25">
      <c r="A14481" s="66"/>
      <c r="B14481" t="s">
        <v>683</v>
      </c>
      <c r="C14481" t="s">
        <v>684</v>
      </c>
      <c r="D14481" t="str">
        <f>Clef_répartition[[#This Row],[Code association]]&amp;"_"&amp;Clef_répartition[[#This Row],[Nom association]]</f>
        <v>ORPC Nyon_Organisation régionale de la protection civile du district de Nyon</v>
      </c>
      <c r="E14481">
        <f>COUNTIFS(D$2:D14481,Clef_répartition[[#This Row],[Code_Nom]],J$2:J14481,Clef_répartition[[#This Row],[Année]])</f>
        <v>6</v>
      </c>
      <c r="F14481">
        <f>IF(Clef_répartition[[#This Row],[Code_Nom]]=D14480,F14480-1,(COUNTIFS(Clef_répartition[Code_Nom],Clef_répartition[[#This Row],[Code_Nom]],Clef_répartition[Année],Clef_répartition[[#This Row],[Année]])))</f>
        <v>42</v>
      </c>
      <c r="G14481" t="str">
        <f>Clef_répartition[[#This Row],[Code_Nom]]&amp;"_"&amp;Clef_répartition[[#This Row],[Nombre]]&amp;"_"&amp;Clef_répartition[[#This Row],[Année]]</f>
        <v>ORPC Nyon_Organisation régionale de la protection civile du district de Nyon_6_2023</v>
      </c>
      <c r="H14481" s="18">
        <v>5706</v>
      </c>
      <c r="I14481" s="68" t="s">
        <v>29</v>
      </c>
      <c r="J14481" s="18">
        <v>2023</v>
      </c>
      <c r="K14481" s="65">
        <v>1.0611158896725727E-2</v>
      </c>
    </row>
    <row r="14482" spans="1:11" x14ac:dyDescent="0.25">
      <c r="A14482" s="66"/>
      <c r="B14482" t="s">
        <v>683</v>
      </c>
      <c r="C14482" t="s">
        <v>684</v>
      </c>
      <c r="D14482" t="str">
        <f>Clef_répartition[[#This Row],[Code association]]&amp;"_"&amp;Clef_répartition[[#This Row],[Nom association]]</f>
        <v>ORPC Nyon_Organisation régionale de la protection civile du district de Nyon</v>
      </c>
      <c r="E14482">
        <f>COUNTIFS(D$2:D14482,Clef_répartition[[#This Row],[Code_Nom]],J$2:J14482,Clef_répartition[[#This Row],[Année]])</f>
        <v>7</v>
      </c>
      <c r="F14482">
        <f>IF(Clef_répartition[[#This Row],[Code_Nom]]=D14481,F14481-1,(COUNTIFS(Clef_répartition[Code_Nom],Clef_répartition[[#This Row],[Code_Nom]],Clef_répartition[Année],Clef_répartition[[#This Row],[Année]])))</f>
        <v>41</v>
      </c>
      <c r="G14482" t="str">
        <f>Clef_répartition[[#This Row],[Code_Nom]]&amp;"_"&amp;Clef_répartition[[#This Row],[Nombre]]&amp;"_"&amp;Clef_répartition[[#This Row],[Année]]</f>
        <v>ORPC Nyon_Organisation régionale de la protection civile du district de Nyon_7_2023</v>
      </c>
      <c r="H14482" s="63">
        <v>5852</v>
      </c>
      <c r="I14482" s="67" t="s">
        <v>41</v>
      </c>
      <c r="J14482" s="63">
        <v>2023</v>
      </c>
      <c r="K14482" s="64">
        <v>4.8708354836859901E-3</v>
      </c>
    </row>
    <row r="14483" spans="1:11" x14ac:dyDescent="0.25">
      <c r="A14483" s="66"/>
      <c r="B14483" t="s">
        <v>683</v>
      </c>
      <c r="C14483" t="s">
        <v>684</v>
      </c>
      <c r="D14483" t="str">
        <f>Clef_répartition[[#This Row],[Code association]]&amp;"_"&amp;Clef_répartition[[#This Row],[Nom association]]</f>
        <v>ORPC Nyon_Organisation régionale de la protection civile du district de Nyon</v>
      </c>
      <c r="E14483">
        <f>COUNTIFS(D$2:D14483,Clef_répartition[[#This Row],[Code_Nom]],J$2:J14483,Clef_répartition[[#This Row],[Année]])</f>
        <v>8</v>
      </c>
      <c r="F14483">
        <f>IF(Clef_répartition[[#This Row],[Code_Nom]]=D14482,F14482-1,(COUNTIFS(Clef_répartition[Code_Nom],Clef_répartition[[#This Row],[Code_Nom]],Clef_répartition[Année],Clef_répartition[[#This Row],[Année]])))</f>
        <v>40</v>
      </c>
      <c r="G14483" t="str">
        <f>Clef_répartition[[#This Row],[Code_Nom]]&amp;"_"&amp;Clef_répartition[[#This Row],[Nombre]]&amp;"_"&amp;Clef_répartition[[#This Row],[Année]]</f>
        <v>ORPC Nyon_Organisation régionale de la protection civile du district de Nyon_8_2023</v>
      </c>
      <c r="H14483" s="18">
        <v>5853</v>
      </c>
      <c r="I14483" s="68" t="s">
        <v>42</v>
      </c>
      <c r="J14483" s="18">
        <v>2023</v>
      </c>
      <c r="K14483" s="65">
        <v>7.4418257927633454E-3</v>
      </c>
    </row>
    <row r="14484" spans="1:11" x14ac:dyDescent="0.25">
      <c r="A14484" s="66"/>
      <c r="B14484" t="s">
        <v>683</v>
      </c>
      <c r="C14484" t="s">
        <v>684</v>
      </c>
      <c r="D14484" t="str">
        <f>Clef_répartition[[#This Row],[Code association]]&amp;"_"&amp;Clef_répartition[[#This Row],[Nom association]]</f>
        <v>ORPC Nyon_Organisation régionale de la protection civile du district de Nyon</v>
      </c>
      <c r="E14484">
        <f>COUNTIFS(D$2:D14484,Clef_répartition[[#This Row],[Code_Nom]],J$2:J14484,Clef_répartition[[#This Row],[Année]])</f>
        <v>9</v>
      </c>
      <c r="F14484">
        <f>IF(Clef_répartition[[#This Row],[Code_Nom]]=D14483,F14483-1,(COUNTIFS(Clef_répartition[Code_Nom],Clef_répartition[[#This Row],[Code_Nom]],Clef_répartition[Année],Clef_répartition[[#This Row],[Année]])))</f>
        <v>39</v>
      </c>
      <c r="G14484" t="str">
        <f>Clef_répartition[[#This Row],[Code_Nom]]&amp;"_"&amp;Clef_répartition[[#This Row],[Nombre]]&amp;"_"&amp;Clef_répartition[[#This Row],[Année]]</f>
        <v>ORPC Nyon_Organisation régionale de la protection civile du district de Nyon_9_2023</v>
      </c>
      <c r="H14484" s="63">
        <v>5854</v>
      </c>
      <c r="I14484" s="67" t="s">
        <v>43</v>
      </c>
      <c r="J14484" s="63">
        <v>2023</v>
      </c>
      <c r="K14484" s="64">
        <v>3.8517976948219505E-3</v>
      </c>
    </row>
    <row r="14485" spans="1:11" x14ac:dyDescent="0.25">
      <c r="A14485" s="66"/>
      <c r="B14485" t="s">
        <v>683</v>
      </c>
      <c r="C14485" t="s">
        <v>684</v>
      </c>
      <c r="D14485" t="str">
        <f>Clef_répartition[[#This Row],[Code association]]&amp;"_"&amp;Clef_répartition[[#This Row],[Nom association]]</f>
        <v>ORPC Nyon_Organisation régionale de la protection civile du district de Nyon</v>
      </c>
      <c r="E14485">
        <f>COUNTIFS(D$2:D14485,Clef_répartition[[#This Row],[Code_Nom]],J$2:J14485,Clef_répartition[[#This Row],[Année]])</f>
        <v>10</v>
      </c>
      <c r="F14485">
        <f>IF(Clef_répartition[[#This Row],[Code_Nom]]=D14484,F14484-1,(COUNTIFS(Clef_répartition[Code_Nom],Clef_répartition[[#This Row],[Code_Nom]],Clef_répartition[Année],Clef_répartition[[#This Row],[Année]])))</f>
        <v>38</v>
      </c>
      <c r="G14485" t="str">
        <f>Clef_répartition[[#This Row],[Code_Nom]]&amp;"_"&amp;Clef_répartition[[#This Row],[Nombre]]&amp;"_"&amp;Clef_répartition[[#This Row],[Année]]</f>
        <v>ORPC Nyon_Organisation régionale de la protection civile du district de Nyon_10_2023</v>
      </c>
      <c r="H14485" s="63">
        <v>5707</v>
      </c>
      <c r="I14485" s="67" t="s">
        <v>52</v>
      </c>
      <c r="J14485" s="63">
        <v>2023</v>
      </c>
      <c r="K14485" s="64">
        <v>1.3032542003555248E-2</v>
      </c>
    </row>
    <row r="14486" spans="1:11" x14ac:dyDescent="0.25">
      <c r="A14486" s="66"/>
      <c r="B14486" t="s">
        <v>683</v>
      </c>
      <c r="C14486" t="s">
        <v>684</v>
      </c>
      <c r="D14486" t="str">
        <f>Clef_répartition[[#This Row],[Code association]]&amp;"_"&amp;Clef_répartition[[#This Row],[Nom association]]</f>
        <v>ORPC Nyon_Organisation régionale de la protection civile du district de Nyon</v>
      </c>
      <c r="E14486">
        <f>COUNTIFS(D$2:D14486,Clef_répartition[[#This Row],[Code_Nom]],J$2:J14486,Clef_répartition[[#This Row],[Année]])</f>
        <v>11</v>
      </c>
      <c r="F14486">
        <f>IF(Clef_répartition[[#This Row],[Code_Nom]]=D14485,F14485-1,(COUNTIFS(Clef_répartition[Code_Nom],Clef_répartition[[#This Row],[Code_Nom]],Clef_répartition[Année],Clef_répartition[[#This Row],[Année]])))</f>
        <v>37</v>
      </c>
      <c r="G14486" t="str">
        <f>Clef_répartition[[#This Row],[Code_Nom]]&amp;"_"&amp;Clef_répartition[[#This Row],[Nombre]]&amp;"_"&amp;Clef_répartition[[#This Row],[Année]]</f>
        <v>ORPC Nyon_Organisation régionale de la protection civile du district de Nyon_11_2023</v>
      </c>
      <c r="H14486" s="18">
        <v>5708</v>
      </c>
      <c r="I14486" s="68" t="s">
        <v>53</v>
      </c>
      <c r="J14486" s="18">
        <v>2023</v>
      </c>
      <c r="K14486" s="65">
        <v>9.451860771833246E-3</v>
      </c>
    </row>
    <row r="14487" spans="1:11" x14ac:dyDescent="0.25">
      <c r="A14487" s="66"/>
      <c r="B14487" t="s">
        <v>683</v>
      </c>
      <c r="C14487" t="s">
        <v>684</v>
      </c>
      <c r="D14487" t="str">
        <f>Clef_répartition[[#This Row],[Code association]]&amp;"_"&amp;Clef_répartition[[#This Row],[Nom association]]</f>
        <v>ORPC Nyon_Organisation régionale de la protection civile du district de Nyon</v>
      </c>
      <c r="E14487">
        <f>COUNTIFS(D$2:D14487,Clef_répartition[[#This Row],[Code_Nom]],J$2:J14487,Clef_répartition[[#This Row],[Année]])</f>
        <v>12</v>
      </c>
      <c r="F14487">
        <f>IF(Clef_répartition[[#This Row],[Code_Nom]]=D14486,F14486-1,(COUNTIFS(Clef_répartition[Code_Nom],Clef_répartition[[#This Row],[Code_Nom]],Clef_répartition[Année],Clef_répartition[[#This Row],[Année]])))</f>
        <v>36</v>
      </c>
      <c r="G14487" t="str">
        <f>Clef_répartition[[#This Row],[Code_Nom]]&amp;"_"&amp;Clef_répartition[[#This Row],[Nombre]]&amp;"_"&amp;Clef_répartition[[#This Row],[Année]]</f>
        <v>ORPC Nyon_Organisation régionale de la protection civile du district de Nyon_12_2023</v>
      </c>
      <c r="H14487" s="63">
        <v>5709</v>
      </c>
      <c r="I14487" s="67" t="s">
        <v>62</v>
      </c>
      <c r="J14487" s="63">
        <v>2023</v>
      </c>
      <c r="K14487" s="64">
        <v>1.1929353747347896E-2</v>
      </c>
    </row>
    <row r="14488" spans="1:11" x14ac:dyDescent="0.25">
      <c r="A14488" s="66"/>
      <c r="B14488" t="s">
        <v>683</v>
      </c>
      <c r="C14488" t="s">
        <v>684</v>
      </c>
      <c r="D14488" t="str">
        <f>Clef_répartition[[#This Row],[Code association]]&amp;"_"&amp;Clef_répartition[[#This Row],[Nom association]]</f>
        <v>ORPC Nyon_Organisation régionale de la protection civile du district de Nyon</v>
      </c>
      <c r="E14488">
        <f>COUNTIFS(D$2:D14488,Clef_répartition[[#This Row],[Code_Nom]],J$2:J14488,Clef_répartition[[#This Row],[Année]])</f>
        <v>13</v>
      </c>
      <c r="F14488">
        <f>IF(Clef_répartition[[#This Row],[Code_Nom]]=D14487,F14487-1,(COUNTIFS(Clef_répartition[Code_Nom],Clef_répartition[[#This Row],[Code_Nom]],Clef_répartition[Année],Clef_répartition[[#This Row],[Année]])))</f>
        <v>35</v>
      </c>
      <c r="G14488" t="str">
        <f>Clef_répartition[[#This Row],[Code_Nom]]&amp;"_"&amp;Clef_répartition[[#This Row],[Nombre]]&amp;"_"&amp;Clef_répartition[[#This Row],[Année]]</f>
        <v>ORPC Nyon_Organisation régionale de la protection civile du district de Nyon_13_2023</v>
      </c>
      <c r="H14488" s="18">
        <v>5710</v>
      </c>
      <c r="I14488" s="68" t="s">
        <v>69</v>
      </c>
      <c r="J14488" s="18">
        <v>2023</v>
      </c>
      <c r="K14488" s="65">
        <v>4.8521417512472033E-3</v>
      </c>
    </row>
    <row r="14489" spans="1:11" x14ac:dyDescent="0.25">
      <c r="A14489" s="66"/>
      <c r="B14489" t="s">
        <v>683</v>
      </c>
      <c r="C14489" t="s">
        <v>684</v>
      </c>
      <c r="D14489" t="str">
        <f>Clef_répartition[[#This Row],[Code association]]&amp;"_"&amp;Clef_répartition[[#This Row],[Nom association]]</f>
        <v>ORPC Nyon_Organisation régionale de la protection civile du district de Nyon</v>
      </c>
      <c r="E14489">
        <f>COUNTIFS(D$2:D14489,Clef_répartition[[#This Row],[Code_Nom]],J$2:J14489,Clef_répartition[[#This Row],[Année]])</f>
        <v>14</v>
      </c>
      <c r="F14489">
        <f>IF(Clef_répartition[[#This Row],[Code_Nom]]=D14488,F14488-1,(COUNTIFS(Clef_répartition[Code_Nom],Clef_répartition[[#This Row],[Code_Nom]],Clef_répartition[Année],Clef_répartition[[#This Row],[Année]])))</f>
        <v>34</v>
      </c>
      <c r="G14489" t="str">
        <f>Clef_répartition[[#This Row],[Code_Nom]]&amp;"_"&amp;Clef_répartition[[#This Row],[Nombre]]&amp;"_"&amp;Clef_répartition[[#This Row],[Année]]</f>
        <v>ORPC Nyon_Organisation régionale de la protection civile du district de Nyon_14_2023</v>
      </c>
      <c r="H14489" s="63">
        <v>5711</v>
      </c>
      <c r="I14489" s="67" t="s">
        <v>70</v>
      </c>
      <c r="J14489" s="63">
        <v>2023</v>
      </c>
      <c r="K14489" s="64">
        <v>2.7981650323986463E-2</v>
      </c>
    </row>
    <row r="14490" spans="1:11" x14ac:dyDescent="0.25">
      <c r="A14490" s="66"/>
      <c r="B14490" t="s">
        <v>683</v>
      </c>
      <c r="C14490" t="s">
        <v>684</v>
      </c>
      <c r="D14490" t="str">
        <f>Clef_répartition[[#This Row],[Code association]]&amp;"_"&amp;Clef_répartition[[#This Row],[Nom association]]</f>
        <v>ORPC Nyon_Organisation régionale de la protection civile du district de Nyon</v>
      </c>
      <c r="E14490">
        <f>COUNTIFS(D$2:D14490,Clef_répartition[[#This Row],[Code_Nom]],J$2:J14490,Clef_répartition[[#This Row],[Année]])</f>
        <v>15</v>
      </c>
      <c r="F14490">
        <f>IF(Clef_répartition[[#This Row],[Code_Nom]]=D14489,F14489-1,(COUNTIFS(Clef_répartition[Code_Nom],Clef_répartition[[#This Row],[Code_Nom]],Clef_répartition[Année],Clef_répartition[[#This Row],[Année]])))</f>
        <v>33</v>
      </c>
      <c r="G14490" t="str">
        <f>Clef_répartition[[#This Row],[Code_Nom]]&amp;"_"&amp;Clef_répartition[[#This Row],[Nombre]]&amp;"_"&amp;Clef_répartition[[#This Row],[Année]]</f>
        <v>ORPC Nyon_Organisation régionale de la protection civile du district de Nyon_15_2023</v>
      </c>
      <c r="H14490" s="18">
        <v>5712</v>
      </c>
      <c r="I14490" s="68" t="s">
        <v>72</v>
      </c>
      <c r="J14490" s="18">
        <v>2023</v>
      </c>
      <c r="K14490" s="65">
        <v>2.9757898962096449E-2</v>
      </c>
    </row>
    <row r="14491" spans="1:11" x14ac:dyDescent="0.25">
      <c r="A14491" s="66"/>
      <c r="B14491" t="s">
        <v>683</v>
      </c>
      <c r="C14491" t="s">
        <v>684</v>
      </c>
      <c r="D14491" t="str">
        <f>Clef_répartition[[#This Row],[Code association]]&amp;"_"&amp;Clef_répartition[[#This Row],[Nom association]]</f>
        <v>ORPC Nyon_Organisation régionale de la protection civile du district de Nyon</v>
      </c>
      <c r="E14491">
        <f>COUNTIFS(D$2:D14491,Clef_répartition[[#This Row],[Code_Nom]],J$2:J14491,Clef_répartition[[#This Row],[Année]])</f>
        <v>16</v>
      </c>
      <c r="F14491">
        <f>IF(Clef_répartition[[#This Row],[Code_Nom]]=D14490,F14490-1,(COUNTIFS(Clef_répartition[Code_Nom],Clef_répartition[[#This Row],[Code_Nom]],Clef_répartition[Année],Clef_répartition[[#This Row],[Année]])))</f>
        <v>32</v>
      </c>
      <c r="G14491" t="str">
        <f>Clef_répartition[[#This Row],[Code_Nom]]&amp;"_"&amp;Clef_répartition[[#This Row],[Nombre]]&amp;"_"&amp;Clef_répartition[[#This Row],[Année]]</f>
        <v>ORPC Nyon_Organisation régionale de la protection civile du district de Nyon_16_2023</v>
      </c>
      <c r="H14491" s="63">
        <v>5713</v>
      </c>
      <c r="I14491" s="67" t="s">
        <v>80</v>
      </c>
      <c r="J14491" s="63">
        <v>2023</v>
      </c>
      <c r="K14491" s="64">
        <v>2.2662050576294508E-2</v>
      </c>
    </row>
    <row r="14492" spans="1:11" x14ac:dyDescent="0.25">
      <c r="A14492" s="66"/>
      <c r="B14492" t="s">
        <v>683</v>
      </c>
      <c r="C14492" t="s">
        <v>684</v>
      </c>
      <c r="D14492" t="str">
        <f>Clef_répartition[[#This Row],[Code association]]&amp;"_"&amp;Clef_répartition[[#This Row],[Nom association]]</f>
        <v>ORPC Nyon_Organisation régionale de la protection civile du district de Nyon</v>
      </c>
      <c r="E14492">
        <f>COUNTIFS(D$2:D14492,Clef_répartition[[#This Row],[Code_Nom]],J$2:J14492,Clef_répartition[[#This Row],[Année]])</f>
        <v>17</v>
      </c>
      <c r="F14492">
        <f>IF(Clef_répartition[[#This Row],[Code_Nom]]=D14491,F14491-1,(COUNTIFS(Clef_répartition[Code_Nom],Clef_répartition[[#This Row],[Code_Nom]],Clef_répartition[Année],Clef_répartition[[#This Row],[Année]])))</f>
        <v>31</v>
      </c>
      <c r="G14492" t="str">
        <f>Clef_répartition[[#This Row],[Code_Nom]]&amp;"_"&amp;Clef_répartition[[#This Row],[Nombre]]&amp;"_"&amp;Clef_répartition[[#This Row],[Année]]</f>
        <v>ORPC Nyon_Organisation régionale de la protection civile du district de Nyon_17_2023</v>
      </c>
      <c r="H14492" s="18">
        <v>5714</v>
      </c>
      <c r="I14492" s="68" t="s">
        <v>81</v>
      </c>
      <c r="J14492" s="18">
        <v>2023</v>
      </c>
      <c r="K14492" s="65">
        <v>1.1901313148689715E-2</v>
      </c>
    </row>
    <row r="14493" spans="1:11" x14ac:dyDescent="0.25">
      <c r="A14493" s="66"/>
      <c r="B14493" t="s">
        <v>683</v>
      </c>
      <c r="C14493" t="s">
        <v>684</v>
      </c>
      <c r="D14493" t="str">
        <f>Clef_répartition[[#This Row],[Code association]]&amp;"_"&amp;Clef_répartition[[#This Row],[Nom association]]</f>
        <v>ORPC Nyon_Organisation régionale de la protection civile du district de Nyon</v>
      </c>
      <c r="E14493">
        <f>COUNTIFS(D$2:D14493,Clef_répartition[[#This Row],[Code_Nom]],J$2:J14493,Clef_répartition[[#This Row],[Année]])</f>
        <v>18</v>
      </c>
      <c r="F14493">
        <f>IF(Clef_répartition[[#This Row],[Code_Nom]]=D14492,F14492-1,(COUNTIFS(Clef_répartition[Code_Nom],Clef_répartition[[#This Row],[Code_Nom]],Clef_répartition[Année],Clef_répartition[[#This Row],[Année]])))</f>
        <v>30</v>
      </c>
      <c r="G14493" t="str">
        <f>Clef_répartition[[#This Row],[Code_Nom]]&amp;"_"&amp;Clef_répartition[[#This Row],[Nombre]]&amp;"_"&amp;Clef_répartition[[#This Row],[Année]]</f>
        <v>ORPC Nyon_Organisation régionale de la protection civile du district de Nyon_18_2023</v>
      </c>
      <c r="H14493" s="63">
        <v>5715</v>
      </c>
      <c r="I14493" s="67" t="s">
        <v>97</v>
      </c>
      <c r="J14493" s="63">
        <v>2023</v>
      </c>
      <c r="K14493" s="64">
        <v>1.0424164229600319E-2</v>
      </c>
    </row>
    <row r="14494" spans="1:11" x14ac:dyDescent="0.25">
      <c r="A14494" s="66"/>
      <c r="B14494" t="s">
        <v>683</v>
      </c>
      <c r="C14494" t="s">
        <v>684</v>
      </c>
      <c r="D14494" t="str">
        <f>Clef_répartition[[#This Row],[Code association]]&amp;"_"&amp;Clef_répartition[[#This Row],[Nom association]]</f>
        <v>ORPC Nyon_Organisation régionale de la protection civile du district de Nyon</v>
      </c>
      <c r="E14494">
        <f>COUNTIFS(D$2:D14494,Clef_répartition[[#This Row],[Code_Nom]],J$2:J14494,Clef_répartition[[#This Row],[Année]])</f>
        <v>19</v>
      </c>
      <c r="F14494">
        <f>IF(Clef_répartition[[#This Row],[Code_Nom]]=D14493,F14493-1,(COUNTIFS(Clef_répartition[Code_Nom],Clef_répartition[[#This Row],[Code_Nom]],Clef_répartition[Année],Clef_répartition[[#This Row],[Année]])))</f>
        <v>29</v>
      </c>
      <c r="G14494" t="str">
        <f>Clef_répartition[[#This Row],[Code_Nom]]&amp;"_"&amp;Clef_répartition[[#This Row],[Nombre]]&amp;"_"&amp;Clef_répartition[[#This Row],[Année]]</f>
        <v>ORPC Nyon_Organisation régionale de la protection civile du district de Nyon_19_2023</v>
      </c>
      <c r="H14494" s="18">
        <v>5855</v>
      </c>
      <c r="I14494" s="68" t="s">
        <v>98</v>
      </c>
      <c r="J14494" s="18">
        <v>2023</v>
      </c>
      <c r="K14494" s="65">
        <v>5.9085956763575889E-3</v>
      </c>
    </row>
    <row r="14495" spans="1:11" x14ac:dyDescent="0.25">
      <c r="A14495" s="66"/>
      <c r="B14495" t="s">
        <v>683</v>
      </c>
      <c r="C14495" t="s">
        <v>684</v>
      </c>
      <c r="D14495" t="str">
        <f>Clef_répartition[[#This Row],[Code association]]&amp;"_"&amp;Clef_répartition[[#This Row],[Nom association]]</f>
        <v>ORPC Nyon_Organisation régionale de la protection civile du district de Nyon</v>
      </c>
      <c r="E14495">
        <f>COUNTIFS(D$2:D14495,Clef_répartition[[#This Row],[Code_Nom]],J$2:J14495,Clef_répartition[[#This Row],[Année]])</f>
        <v>20</v>
      </c>
      <c r="F14495">
        <f>IF(Clef_répartition[[#This Row],[Code_Nom]]=D14494,F14494-1,(COUNTIFS(Clef_répartition[Code_Nom],Clef_répartition[[#This Row],[Code_Nom]],Clef_répartition[Année],Clef_répartition[[#This Row],[Année]])))</f>
        <v>28</v>
      </c>
      <c r="G14495" t="str">
        <f>Clef_répartition[[#This Row],[Code_Nom]]&amp;"_"&amp;Clef_répartition[[#This Row],[Nombre]]&amp;"_"&amp;Clef_répartition[[#This Row],[Année]]</f>
        <v>ORPC Nyon_Organisation régionale de la protection civile du district de Nyon_20_2023</v>
      </c>
      <c r="H14495" s="63">
        <v>5856</v>
      </c>
      <c r="I14495" s="67" t="s">
        <v>106</v>
      </c>
      <c r="J14495" s="63">
        <v>2023</v>
      </c>
      <c r="K14495" s="64">
        <v>7.1800561958827898E-3</v>
      </c>
    </row>
    <row r="14496" spans="1:11" x14ac:dyDescent="0.25">
      <c r="A14496" s="66"/>
      <c r="B14496" t="s">
        <v>683</v>
      </c>
      <c r="C14496" t="s">
        <v>684</v>
      </c>
      <c r="D14496" t="str">
        <f>Clef_répartition[[#This Row],[Code association]]&amp;"_"&amp;Clef_répartition[[#This Row],[Nom association]]</f>
        <v>ORPC Nyon_Organisation régionale de la protection civile du district de Nyon</v>
      </c>
      <c r="E14496">
        <f>COUNTIFS(D$2:D14496,Clef_répartition[[#This Row],[Code_Nom]],J$2:J14496,Clef_répartition[[#This Row],[Année]])</f>
        <v>21</v>
      </c>
      <c r="F14496">
        <f>IF(Clef_répartition[[#This Row],[Code_Nom]]=D14495,F14495-1,(COUNTIFS(Clef_répartition[Code_Nom],Clef_répartition[[#This Row],[Code_Nom]],Clef_répartition[Année],Clef_répartition[[#This Row],[Année]])))</f>
        <v>27</v>
      </c>
      <c r="G14496" t="str">
        <f>Clef_répartition[[#This Row],[Code_Nom]]&amp;"_"&amp;Clef_répartition[[#This Row],[Nombre]]&amp;"_"&amp;Clef_répartition[[#This Row],[Année]]</f>
        <v>ORPC Nyon_Organisation régionale de la protection civile du district de Nyon_21_2023</v>
      </c>
      <c r="H14496" s="18">
        <v>5716</v>
      </c>
      <c r="I14496" s="68" t="s">
        <v>110</v>
      </c>
      <c r="J14496" s="18">
        <v>2023</v>
      </c>
      <c r="K14496" s="65">
        <v>1.6257956304833992E-2</v>
      </c>
    </row>
    <row r="14497" spans="1:11" x14ac:dyDescent="0.25">
      <c r="A14497" s="66"/>
      <c r="B14497" t="s">
        <v>683</v>
      </c>
      <c r="C14497" t="s">
        <v>684</v>
      </c>
      <c r="D14497" t="str">
        <f>Clef_répartition[[#This Row],[Code association]]&amp;"_"&amp;Clef_répartition[[#This Row],[Nom association]]</f>
        <v>ORPC Nyon_Organisation régionale de la protection civile du district de Nyon</v>
      </c>
      <c r="E14497">
        <f>COUNTIFS(D$2:D14497,Clef_répartition[[#This Row],[Code_Nom]],J$2:J14497,Clef_répartition[[#This Row],[Année]])</f>
        <v>22</v>
      </c>
      <c r="F14497">
        <f>IF(Clef_répartition[[#This Row],[Code_Nom]]=D14496,F14496-1,(COUNTIFS(Clef_répartition[Code_Nom],Clef_répartition[[#This Row],[Code_Nom]],Clef_répartition[Année],Clef_répartition[[#This Row],[Année]])))</f>
        <v>26</v>
      </c>
      <c r="G14497" t="str">
        <f>Clef_répartition[[#This Row],[Code_Nom]]&amp;"_"&amp;Clef_répartition[[#This Row],[Nombre]]&amp;"_"&amp;Clef_répartition[[#This Row],[Année]]</f>
        <v>ORPC Nyon_Organisation régionale de la protection civile du district de Nyon_22_2023</v>
      </c>
      <c r="H14497" s="63">
        <v>5717</v>
      </c>
      <c r="I14497" s="67" t="s">
        <v>118</v>
      </c>
      <c r="J14497" s="63">
        <v>2023</v>
      </c>
      <c r="K14497" s="64">
        <v>3.5451516715407992E-2</v>
      </c>
    </row>
    <row r="14498" spans="1:11" x14ac:dyDescent="0.25">
      <c r="A14498" s="66"/>
      <c r="B14498" t="s">
        <v>683</v>
      </c>
      <c r="C14498" t="s">
        <v>684</v>
      </c>
      <c r="D14498" t="str">
        <f>Clef_répartition[[#This Row],[Code association]]&amp;"_"&amp;Clef_répartition[[#This Row],[Nom association]]</f>
        <v>ORPC Nyon_Organisation régionale de la protection civile du district de Nyon</v>
      </c>
      <c r="E14498">
        <f>COUNTIFS(D$2:D14498,Clef_répartition[[#This Row],[Code_Nom]],J$2:J14498,Clef_répartition[[#This Row],[Année]])</f>
        <v>23</v>
      </c>
      <c r="F14498">
        <f>IF(Clef_répartition[[#This Row],[Code_Nom]]=D14497,F14497-1,(COUNTIFS(Clef_répartition[Code_Nom],Clef_répartition[[#This Row],[Code_Nom]],Clef_répartition[Année],Clef_répartition[[#This Row],[Année]])))</f>
        <v>25</v>
      </c>
      <c r="G14498" t="str">
        <f>Clef_répartition[[#This Row],[Code_Nom]]&amp;"_"&amp;Clef_répartition[[#This Row],[Nombre]]&amp;"_"&amp;Clef_répartition[[#This Row],[Année]]</f>
        <v>ORPC Nyon_Organisation régionale de la protection civile du district de Nyon_23_2023</v>
      </c>
      <c r="H14498" s="18">
        <v>5718</v>
      </c>
      <c r="I14498" s="68" t="s">
        <v>120</v>
      </c>
      <c r="J14498" s="18">
        <v>2023</v>
      </c>
      <c r="K14498" s="65">
        <v>1.9053328745914328E-2</v>
      </c>
    </row>
    <row r="14499" spans="1:11" x14ac:dyDescent="0.25">
      <c r="A14499" s="66"/>
      <c r="B14499" t="s">
        <v>683</v>
      </c>
      <c r="C14499" t="s">
        <v>684</v>
      </c>
      <c r="D14499" t="str">
        <f>Clef_répartition[[#This Row],[Code association]]&amp;"_"&amp;Clef_répartition[[#This Row],[Nom association]]</f>
        <v>ORPC Nyon_Organisation régionale de la protection civile du district de Nyon</v>
      </c>
      <c r="E14499">
        <f>COUNTIFS(D$2:D14499,Clef_répartition[[#This Row],[Code_Nom]],J$2:J14499,Clef_répartition[[#This Row],[Année]])</f>
        <v>24</v>
      </c>
      <c r="F14499">
        <f>IF(Clef_répartition[[#This Row],[Code_Nom]]=D14498,F14498-1,(COUNTIFS(Clef_répartition[Code_Nom],Clef_répartition[[#This Row],[Code_Nom]],Clef_répartition[Année],Clef_répartition[[#This Row],[Année]])))</f>
        <v>24</v>
      </c>
      <c r="G14499" t="str">
        <f>Clef_répartition[[#This Row],[Code_Nom]]&amp;"_"&amp;Clef_répartition[[#This Row],[Nombre]]&amp;"_"&amp;Clef_répartition[[#This Row],[Année]]</f>
        <v>ORPC Nyon_Organisation régionale de la protection civile du district de Nyon_24_2023</v>
      </c>
      <c r="H14499" s="18">
        <v>5857</v>
      </c>
      <c r="I14499" s="68" t="s">
        <v>122</v>
      </c>
      <c r="J14499" s="18">
        <v>2023</v>
      </c>
      <c r="K14499" s="65">
        <v>1.3789810195538732E-2</v>
      </c>
    </row>
    <row r="14500" spans="1:11" x14ac:dyDescent="0.25">
      <c r="A14500" s="66"/>
      <c r="B14500" t="s">
        <v>683</v>
      </c>
      <c r="C14500" t="s">
        <v>684</v>
      </c>
      <c r="D14500" t="str">
        <f>Clef_répartition[[#This Row],[Code association]]&amp;"_"&amp;Clef_répartition[[#This Row],[Nom association]]</f>
        <v>ORPC Nyon_Organisation régionale de la protection civile du district de Nyon</v>
      </c>
      <c r="E14500">
        <f>COUNTIFS(D$2:D14500,Clef_répartition[[#This Row],[Code_Nom]],J$2:J14500,Clef_répartition[[#This Row],[Année]])</f>
        <v>25</v>
      </c>
      <c r="F14500">
        <f>IF(Clef_répartition[[#This Row],[Code_Nom]]=D14499,F14499-1,(COUNTIFS(Clef_répartition[Code_Nom],Clef_répartition[[#This Row],[Code_Nom]],Clef_répartition[Année],Clef_répartition[[#This Row],[Année]])))</f>
        <v>23</v>
      </c>
      <c r="G14500" t="str">
        <f>Clef_répartition[[#This Row],[Code_Nom]]&amp;"_"&amp;Clef_répartition[[#This Row],[Nombre]]&amp;"_"&amp;Clef_répartition[[#This Row],[Année]]</f>
        <v>ORPC Nyon_Organisation régionale de la protection civile du district de Nyon_25_2023</v>
      </c>
      <c r="H14500" s="63">
        <v>5719</v>
      </c>
      <c r="I14500" s="67" t="s">
        <v>124</v>
      </c>
      <c r="J14500" s="63">
        <v>2023</v>
      </c>
      <c r="K14500" s="64">
        <v>1.179846894890762E-2</v>
      </c>
    </row>
    <row r="14501" spans="1:11" x14ac:dyDescent="0.25">
      <c r="A14501" s="66"/>
      <c r="B14501" t="s">
        <v>683</v>
      </c>
      <c r="C14501" t="s">
        <v>684</v>
      </c>
      <c r="D14501" t="str">
        <f>Clef_répartition[[#This Row],[Code association]]&amp;"_"&amp;Clef_répartition[[#This Row],[Nom association]]</f>
        <v>ORPC Nyon_Organisation régionale de la protection civile du district de Nyon</v>
      </c>
      <c r="E14501">
        <f>COUNTIFS(D$2:D14501,Clef_répartition[[#This Row],[Code_Nom]],J$2:J14501,Clef_répartition[[#This Row],[Année]])</f>
        <v>26</v>
      </c>
      <c r="F14501">
        <f>IF(Clef_répartition[[#This Row],[Code_Nom]]=D14500,F14500-1,(COUNTIFS(Clef_répartition[Code_Nom],Clef_répartition[[#This Row],[Code_Nom]],Clef_répartition[Année],Clef_répartition[[#This Row],[Année]])))</f>
        <v>22</v>
      </c>
      <c r="G14501" t="str">
        <f>Clef_répartition[[#This Row],[Code_Nom]]&amp;"_"&amp;Clef_répartition[[#This Row],[Nombre]]&amp;"_"&amp;Clef_répartition[[#This Row],[Année]]</f>
        <v>ORPC Nyon_Organisation régionale de la protection civile du district de Nyon_26_2023</v>
      </c>
      <c r="H14501" s="18">
        <v>5720</v>
      </c>
      <c r="I14501" s="68" t="s">
        <v>125</v>
      </c>
      <c r="J14501" s="18">
        <v>2023</v>
      </c>
      <c r="K14501" s="65">
        <v>9.5266643729571641E-3</v>
      </c>
    </row>
    <row r="14502" spans="1:11" x14ac:dyDescent="0.25">
      <c r="A14502" s="66"/>
      <c r="B14502" t="s">
        <v>683</v>
      </c>
      <c r="C14502" t="s">
        <v>684</v>
      </c>
      <c r="D14502" t="str">
        <f>Clef_répartition[[#This Row],[Code association]]&amp;"_"&amp;Clef_répartition[[#This Row],[Nom association]]</f>
        <v>ORPC Nyon_Organisation régionale de la protection civile du district de Nyon</v>
      </c>
      <c r="E14502">
        <f>COUNTIFS(D$2:D14502,Clef_répartition[[#This Row],[Code_Nom]],J$2:J14502,Clef_répartition[[#This Row],[Année]])</f>
        <v>27</v>
      </c>
      <c r="F14502">
        <f>IF(Clef_répartition[[#This Row],[Code_Nom]]=D14501,F14501-1,(COUNTIFS(Clef_répartition[Code_Nom],Clef_répartition[[#This Row],[Code_Nom]],Clef_répartition[Année],Clef_répartition[[#This Row],[Année]])))</f>
        <v>21</v>
      </c>
      <c r="G14502" t="str">
        <f>Clef_répartition[[#This Row],[Code_Nom]]&amp;"_"&amp;Clef_répartition[[#This Row],[Nombre]]&amp;"_"&amp;Clef_répartition[[#This Row],[Année]]</f>
        <v>ORPC Nyon_Organisation régionale de la protection civile du district de Nyon_27_2023</v>
      </c>
      <c r="H14502" s="63">
        <v>5721</v>
      </c>
      <c r="I14502" s="67" t="s">
        <v>126</v>
      </c>
      <c r="J14502" s="63">
        <v>2023</v>
      </c>
      <c r="K14502" s="64">
        <v>0.13066199323355696</v>
      </c>
    </row>
    <row r="14503" spans="1:11" x14ac:dyDescent="0.25">
      <c r="A14503" s="66"/>
      <c r="B14503" t="s">
        <v>683</v>
      </c>
      <c r="C14503" t="s">
        <v>684</v>
      </c>
      <c r="D14503" t="str">
        <f>Clef_répartition[[#This Row],[Code association]]&amp;"_"&amp;Clef_répartition[[#This Row],[Nom association]]</f>
        <v>ORPC Nyon_Organisation régionale de la protection civile du district de Nyon</v>
      </c>
      <c r="E14503">
        <f>COUNTIFS(D$2:D14503,Clef_répartition[[#This Row],[Code_Nom]],J$2:J14503,Clef_répartition[[#This Row],[Année]])</f>
        <v>28</v>
      </c>
      <c r="F14503">
        <f>IF(Clef_répartition[[#This Row],[Code_Nom]]=D14502,F14502-1,(COUNTIFS(Clef_répartition[Code_Nom],Clef_répartition[[#This Row],[Code_Nom]],Clef_répartition[Année],Clef_répartition[[#This Row],[Année]])))</f>
        <v>20</v>
      </c>
      <c r="G14503" t="str">
        <f>Clef_répartition[[#This Row],[Code_Nom]]&amp;"_"&amp;Clef_répartition[[#This Row],[Nombre]]&amp;"_"&amp;Clef_répartition[[#This Row],[Année]]</f>
        <v>ORPC Nyon_Organisation régionale de la protection civile du district de Nyon_28_2023</v>
      </c>
      <c r="H14503" s="18">
        <v>5722</v>
      </c>
      <c r="I14503" s="68" t="s">
        <v>133</v>
      </c>
      <c r="J14503" s="18">
        <v>2023</v>
      </c>
      <c r="K14503" s="65">
        <v>3.6648316990653129E-3</v>
      </c>
    </row>
    <row r="14504" spans="1:11" x14ac:dyDescent="0.25">
      <c r="A14504" s="66"/>
      <c r="B14504" t="s">
        <v>683</v>
      </c>
      <c r="C14504" t="s">
        <v>684</v>
      </c>
      <c r="D14504" t="str">
        <f>Clef_répartition[[#This Row],[Code association]]&amp;"_"&amp;Clef_répartition[[#This Row],[Nom association]]</f>
        <v>ORPC Nyon_Organisation régionale de la protection civile du district de Nyon</v>
      </c>
      <c r="E14504">
        <f>COUNTIFS(D$2:D14504,Clef_répartition[[#This Row],[Code_Nom]],J$2:J14504,Clef_répartition[[#This Row],[Année]])</f>
        <v>29</v>
      </c>
      <c r="F14504">
        <f>IF(Clef_répartition[[#This Row],[Code_Nom]]=D14503,F14503-1,(COUNTIFS(Clef_répartition[Code_Nom],Clef_répartition[[#This Row],[Code_Nom]],Clef_répartition[Année],Clef_répartition[[#This Row],[Année]])))</f>
        <v>19</v>
      </c>
      <c r="G14504" t="str">
        <f>Clef_répartition[[#This Row],[Code_Nom]]&amp;"_"&amp;Clef_répartition[[#This Row],[Nombre]]&amp;"_"&amp;Clef_répartition[[#This Row],[Année]]</f>
        <v>ORPC Nyon_Organisation régionale de la protection civile du district de Nyon_29_2023</v>
      </c>
      <c r="H14504" s="18">
        <v>5726</v>
      </c>
      <c r="I14504" s="68" t="s">
        <v>148</v>
      </c>
      <c r="J14504" s="18">
        <v>2023</v>
      </c>
      <c r="K14504" s="65">
        <v>1.1274929755146507E-2</v>
      </c>
    </row>
    <row r="14505" spans="1:11" x14ac:dyDescent="0.25">
      <c r="A14505" s="66"/>
      <c r="B14505" t="s">
        <v>683</v>
      </c>
      <c r="C14505" t="s">
        <v>684</v>
      </c>
      <c r="D14505" t="str">
        <f>Clef_répartition[[#This Row],[Code association]]&amp;"_"&amp;Clef_répartition[[#This Row],[Nom association]]</f>
        <v>ORPC Nyon_Organisation régionale de la protection civile du district de Nyon</v>
      </c>
      <c r="E14505">
        <f>COUNTIFS(D$2:D14505,Clef_répartition[[#This Row],[Code_Nom]],J$2:J14505,Clef_répartition[[#This Row],[Année]])</f>
        <v>30</v>
      </c>
      <c r="F14505">
        <f>IF(Clef_répartition[[#This Row],[Code_Nom]]=D14504,F14504-1,(COUNTIFS(Clef_répartition[Code_Nom],Clef_répartition[[#This Row],[Code_Nom]],Clef_répartition[Année],Clef_répartition[[#This Row],[Année]])))</f>
        <v>18</v>
      </c>
      <c r="G14505" t="str">
        <f>Clef_répartition[[#This Row],[Code_Nom]]&amp;"_"&amp;Clef_répartition[[#This Row],[Nombre]]&amp;"_"&amp;Clef_répartition[[#This Row],[Année]]</f>
        <v>ORPC Nyon_Organisation régionale de la protection civile du district de Nyon_30_2023</v>
      </c>
      <c r="H14505" s="63">
        <v>5731</v>
      </c>
      <c r="I14505" s="67" t="s">
        <v>157</v>
      </c>
      <c r="J14505" s="63">
        <v>2023</v>
      </c>
      <c r="K14505" s="64">
        <v>1.3210189804461264E-2</v>
      </c>
    </row>
    <row r="14506" spans="1:11" x14ac:dyDescent="0.25">
      <c r="A14506" s="66"/>
      <c r="B14506" t="s">
        <v>683</v>
      </c>
      <c r="C14506" t="s">
        <v>684</v>
      </c>
      <c r="D14506" t="str">
        <f>Clef_répartition[[#This Row],[Code association]]&amp;"_"&amp;Clef_répartition[[#This Row],[Nom association]]</f>
        <v>ORPC Nyon_Organisation régionale de la protection civile du district de Nyon</v>
      </c>
      <c r="E14506">
        <f>COUNTIFS(D$2:D14506,Clef_répartition[[#This Row],[Code_Nom]],J$2:J14506,Clef_répartition[[#This Row],[Année]])</f>
        <v>31</v>
      </c>
      <c r="F14506">
        <f>IF(Clef_répartition[[#This Row],[Code_Nom]]=D14505,F14505-1,(COUNTIFS(Clef_répartition[Code_Nom],Clef_répartition[[#This Row],[Code_Nom]],Clef_répartition[Année],Clef_répartition[[#This Row],[Année]])))</f>
        <v>17</v>
      </c>
      <c r="G14506" t="str">
        <f>Clef_répartition[[#This Row],[Code_Nom]]&amp;"_"&amp;Clef_répartition[[#This Row],[Nombre]]&amp;"_"&amp;Clef_répartition[[#This Row],[Année]]</f>
        <v>ORPC Nyon_Organisation régionale de la protection civile du district de Nyon_31_2023</v>
      </c>
      <c r="H14506" s="18">
        <v>5429</v>
      </c>
      <c r="I14506" s="68" t="s">
        <v>162</v>
      </c>
      <c r="J14506" s="18">
        <v>2023</v>
      </c>
      <c r="K14506" s="65">
        <v>5.1887149492516769E-3</v>
      </c>
    </row>
    <row r="14507" spans="1:11" x14ac:dyDescent="0.25">
      <c r="A14507" s="66"/>
      <c r="B14507" t="s">
        <v>683</v>
      </c>
      <c r="C14507" t="s">
        <v>684</v>
      </c>
      <c r="D14507" t="str">
        <f>Clef_répartition[[#This Row],[Code association]]&amp;"_"&amp;Clef_répartition[[#This Row],[Nom association]]</f>
        <v>ORPC Nyon_Organisation régionale de la protection civile du district de Nyon</v>
      </c>
      <c r="E14507">
        <f>COUNTIFS(D$2:D14507,Clef_répartition[[#This Row],[Code_Nom]],J$2:J14507,Clef_répartition[[#This Row],[Année]])</f>
        <v>32</v>
      </c>
      <c r="F14507">
        <f>IF(Clef_répartition[[#This Row],[Code_Nom]]=D14506,F14506-1,(COUNTIFS(Clef_répartition[Code_Nom],Clef_répartition[[#This Row],[Code_Nom]],Clef_répartition[Année],Clef_répartition[[#This Row],[Année]])))</f>
        <v>16</v>
      </c>
      <c r="G14507" t="str">
        <f>Clef_répartition[[#This Row],[Code_Nom]]&amp;"_"&amp;Clef_répartition[[#This Row],[Nombre]]&amp;"_"&amp;Clef_répartition[[#This Row],[Année]]</f>
        <v>ORPC Nyon_Organisation régionale de la protection civile du district de Nyon_32_2023</v>
      </c>
      <c r="H14507" s="63">
        <v>5858</v>
      </c>
      <c r="I14507" s="67" t="s">
        <v>165</v>
      </c>
      <c r="J14507" s="63">
        <v>2023</v>
      </c>
      <c r="K14507" s="64">
        <v>5.8805264063306372E-3</v>
      </c>
    </row>
    <row r="14508" spans="1:11" x14ac:dyDescent="0.25">
      <c r="A14508" s="66"/>
      <c r="B14508" t="s">
        <v>683</v>
      </c>
      <c r="C14508" t="s">
        <v>684</v>
      </c>
      <c r="D14508" t="str">
        <f>Clef_répartition[[#This Row],[Code association]]&amp;"_"&amp;Clef_répartition[[#This Row],[Nom association]]</f>
        <v>ORPC Nyon_Organisation régionale de la protection civile du district de Nyon</v>
      </c>
      <c r="E14508">
        <f>COUNTIFS(D$2:D14508,Clef_répartition[[#This Row],[Code_Nom]],J$2:J14508,Clef_répartition[[#This Row],[Année]])</f>
        <v>33</v>
      </c>
      <c r="F14508">
        <f>IF(Clef_répartition[[#This Row],[Code_Nom]]=D14507,F14507-1,(COUNTIFS(Clef_répartition[Code_Nom],Clef_répartition[[#This Row],[Code_Nom]],Clef_répartition[Année],Clef_répartition[[#This Row],[Année]])))</f>
        <v>15</v>
      </c>
      <c r="G14508" t="str">
        <f>Clef_répartition[[#This Row],[Code_Nom]]&amp;"_"&amp;Clef_répartition[[#This Row],[Nombre]]&amp;"_"&amp;Clef_répartition[[#This Row],[Année]]</f>
        <v>ORPC Nyon_Organisation régionale de la protection civile du district de Nyon_33_2023</v>
      </c>
      <c r="H14508" s="63">
        <v>5430</v>
      </c>
      <c r="I14508" s="67" t="s">
        <v>171</v>
      </c>
      <c r="J14508" s="63">
        <v>2023</v>
      </c>
      <c r="K14508" s="64">
        <v>4.7492975514651058E-3</v>
      </c>
    </row>
    <row r="14509" spans="1:11" x14ac:dyDescent="0.25">
      <c r="A14509" s="66"/>
      <c r="B14509" t="s">
        <v>683</v>
      </c>
      <c r="C14509" t="s">
        <v>684</v>
      </c>
      <c r="D14509" t="str">
        <f>Clef_répartition[[#This Row],[Code association]]&amp;"_"&amp;Clef_répartition[[#This Row],[Nom association]]</f>
        <v>ORPC Nyon_Organisation régionale de la protection civile du district de Nyon</v>
      </c>
      <c r="E14509">
        <f>COUNTIFS(D$2:D14509,Clef_répartition[[#This Row],[Code_Nom]],J$2:J14509,Clef_répartition[[#This Row],[Année]])</f>
        <v>34</v>
      </c>
      <c r="F14509">
        <f>IF(Clef_répartition[[#This Row],[Code_Nom]]=D14508,F14508-1,(COUNTIFS(Clef_répartition[Code_Nom],Clef_répartition[[#This Row],[Code_Nom]],Clef_répartition[Année],Clef_répartition[[#This Row],[Année]])))</f>
        <v>14</v>
      </c>
      <c r="G14509" t="str">
        <f>Clef_répartition[[#This Row],[Code_Nom]]&amp;"_"&amp;Clef_répartition[[#This Row],[Nombre]]&amp;"_"&amp;Clef_répartition[[#This Row],[Année]]</f>
        <v>ORPC Nyon_Organisation régionale de la protection civile du district de Nyon_34_2023</v>
      </c>
      <c r="H14509" s="63">
        <v>5723</v>
      </c>
      <c r="I14509" s="67" t="s">
        <v>176</v>
      </c>
      <c r="J14509" s="63">
        <v>2023</v>
      </c>
      <c r="K14509" s="64">
        <v>2.0296748666781349E-2</v>
      </c>
    </row>
    <row r="14510" spans="1:11" x14ac:dyDescent="0.25">
      <c r="A14510" s="66"/>
      <c r="B14510" t="s">
        <v>683</v>
      </c>
      <c r="C14510" t="s">
        <v>684</v>
      </c>
      <c r="D14510" t="str">
        <f>Clef_répartition[[#This Row],[Code association]]&amp;"_"&amp;Clef_répartition[[#This Row],[Nom association]]</f>
        <v>ORPC Nyon_Organisation régionale de la protection civile du district de Nyon</v>
      </c>
      <c r="E14510">
        <f>COUNTIFS(D$2:D14510,Clef_répartition[[#This Row],[Code_Nom]],J$2:J14510,Clef_répartition[[#This Row],[Année]])</f>
        <v>35</v>
      </c>
      <c r="F14510">
        <f>IF(Clef_répartition[[#This Row],[Code_Nom]]=D14509,F14509-1,(COUNTIFS(Clef_répartition[Code_Nom],Clef_répartition[[#This Row],[Code_Nom]],Clef_répartition[Année],Clef_répartition[[#This Row],[Année]])))</f>
        <v>13</v>
      </c>
      <c r="G14510" t="str">
        <f>Clef_répartition[[#This Row],[Code_Nom]]&amp;"_"&amp;Clef_répartition[[#This Row],[Nombre]]&amp;"_"&amp;Clef_répartition[[#This Row],[Année]]</f>
        <v>ORPC Nyon_Organisation régionale de la protection civile du district de Nyon_35_2023</v>
      </c>
      <c r="H14510" s="18">
        <v>5859</v>
      </c>
      <c r="I14510" s="68" t="s">
        <v>182</v>
      </c>
      <c r="J14510" s="18">
        <v>2023</v>
      </c>
      <c r="K14510" s="65">
        <v>2.6027696542232921E-2</v>
      </c>
    </row>
    <row r="14511" spans="1:11" x14ac:dyDescent="0.25">
      <c r="A14511" s="66"/>
      <c r="B14511" t="s">
        <v>683</v>
      </c>
      <c r="C14511" t="s">
        <v>684</v>
      </c>
      <c r="D14511" t="str">
        <f>Clef_répartition[[#This Row],[Code association]]&amp;"_"&amp;Clef_répartition[[#This Row],[Nom association]]</f>
        <v>ORPC Nyon_Organisation régionale de la protection civile du district de Nyon</v>
      </c>
      <c r="E14511">
        <f>COUNTIFS(D$2:D14511,Clef_répartition[[#This Row],[Code_Nom]],J$2:J14511,Clef_répartition[[#This Row],[Année]])</f>
        <v>36</v>
      </c>
      <c r="F14511">
        <f>IF(Clef_répartition[[#This Row],[Code_Nom]]=D14510,F14510-1,(COUNTIFS(Clef_répartition[Code_Nom],Clef_répartition[[#This Row],[Code_Nom]],Clef_répartition[Année],Clef_répartition[[#This Row],[Année]])))</f>
        <v>12</v>
      </c>
      <c r="G14511" t="str">
        <f>Clef_répartition[[#This Row],[Code_Nom]]&amp;"_"&amp;Clef_répartition[[#This Row],[Nombre]]&amp;"_"&amp;Clef_répartition[[#This Row],[Année]]</f>
        <v>ORPC Nyon_Organisation régionale de la protection civile du district de Nyon_36_2023</v>
      </c>
      <c r="H14511" s="18">
        <v>5724</v>
      </c>
      <c r="I14511" s="68" t="s">
        <v>196</v>
      </c>
      <c r="J14511" s="18">
        <v>2023</v>
      </c>
      <c r="K14511" s="65">
        <v>0.21482195079993116</v>
      </c>
    </row>
    <row r="14512" spans="1:11" x14ac:dyDescent="0.25">
      <c r="A14512" s="66"/>
      <c r="B14512" t="s">
        <v>683</v>
      </c>
      <c r="C14512" t="s">
        <v>684</v>
      </c>
      <c r="D14512" t="str">
        <f>Clef_répartition[[#This Row],[Code association]]&amp;"_"&amp;Clef_répartition[[#This Row],[Nom association]]</f>
        <v>ORPC Nyon_Organisation régionale de la protection civile du district de Nyon</v>
      </c>
      <c r="E14512">
        <f>COUNTIFS(D$2:D14512,Clef_répartition[[#This Row],[Code_Nom]],J$2:J14512,Clef_répartition[[#This Row],[Année]])</f>
        <v>37</v>
      </c>
      <c r="F14512">
        <f>IF(Clef_répartition[[#This Row],[Code_Nom]]=D14511,F14511-1,(COUNTIFS(Clef_répartition[Code_Nom],Clef_répartition[[#This Row],[Code_Nom]],Clef_répartition[Année],Clef_répartition[[#This Row],[Année]])))</f>
        <v>11</v>
      </c>
      <c r="G14512" t="str">
        <f>Clef_répartition[[#This Row],[Code_Nom]]&amp;"_"&amp;Clef_répartition[[#This Row],[Nombre]]&amp;"_"&amp;Clef_répartition[[#This Row],[Année]]</f>
        <v>ORPC Nyon_Organisation régionale de la protection civile du district de Nyon_37_2023</v>
      </c>
      <c r="H14512" s="63">
        <v>5860</v>
      </c>
      <c r="I14512" s="67" t="s">
        <v>215</v>
      </c>
      <c r="J14512" s="63">
        <v>2023</v>
      </c>
      <c r="K14512" s="64">
        <v>1.4958455186650607E-2</v>
      </c>
    </row>
    <row r="14513" spans="1:11" x14ac:dyDescent="0.25">
      <c r="A14513" s="66"/>
      <c r="B14513" t="s">
        <v>683</v>
      </c>
      <c r="C14513" t="s">
        <v>684</v>
      </c>
      <c r="D14513" t="str">
        <f>Clef_répartition[[#This Row],[Code association]]&amp;"_"&amp;Clef_répartition[[#This Row],[Nom association]]</f>
        <v>ORPC Nyon_Organisation régionale de la protection civile du district de Nyon</v>
      </c>
      <c r="E14513">
        <f>COUNTIFS(D$2:D14513,Clef_répartition[[#This Row],[Code_Nom]],J$2:J14513,Clef_répartition[[#This Row],[Année]])</f>
        <v>38</v>
      </c>
      <c r="F14513">
        <f>IF(Clef_répartition[[#This Row],[Code_Nom]]=D14512,F14512-1,(COUNTIFS(Clef_répartition[Code_Nom],Clef_répartition[[#This Row],[Code_Nom]],Clef_répartition[Année],Clef_répartition[[#This Row],[Année]])))</f>
        <v>10</v>
      </c>
      <c r="G14513" t="str">
        <f>Clef_répartition[[#This Row],[Code_Nom]]&amp;"_"&amp;Clef_répartition[[#This Row],[Nombre]]&amp;"_"&amp;Clef_répartition[[#This Row],[Année]]</f>
        <v>ORPC Nyon_Organisation régionale de la protection civile du district de Nyon_38_2023</v>
      </c>
      <c r="H14513" s="63">
        <v>5725</v>
      </c>
      <c r="I14513" s="67" t="s">
        <v>219</v>
      </c>
      <c r="J14513" s="63">
        <v>2023</v>
      </c>
      <c r="K14513" s="64">
        <v>4.0051235735994034E-2</v>
      </c>
    </row>
    <row r="14514" spans="1:11" x14ac:dyDescent="0.25">
      <c r="A14514" s="66"/>
      <c r="B14514" t="s">
        <v>683</v>
      </c>
      <c r="C14514" t="s">
        <v>684</v>
      </c>
      <c r="D14514" t="str">
        <f>Clef_répartition[[#This Row],[Code association]]&amp;"_"&amp;Clef_répartition[[#This Row],[Nom association]]</f>
        <v>ORPC Nyon_Organisation régionale de la protection civile du district de Nyon</v>
      </c>
      <c r="E14514">
        <f>COUNTIFS(D$2:D14514,Clef_répartition[[#This Row],[Code_Nom]],J$2:J14514,Clef_répartition[[#This Row],[Année]])</f>
        <v>39</v>
      </c>
      <c r="F14514">
        <f>IF(Clef_répartition[[#This Row],[Code_Nom]]=D14513,F14513-1,(COUNTIFS(Clef_répartition[Code_Nom],Clef_répartition[[#This Row],[Code_Nom]],Clef_répartition[Année],Clef_répartition[[#This Row],[Année]])))</f>
        <v>9</v>
      </c>
      <c r="G14514" t="str">
        <f>Clef_répartition[[#This Row],[Code_Nom]]&amp;"_"&amp;Clef_répartition[[#This Row],[Nombre]]&amp;"_"&amp;Clef_répartition[[#This Row],[Année]]</f>
        <v>ORPC Nyon_Organisation régionale de la protection civile du district de Nyon_39_2023</v>
      </c>
      <c r="H14514" s="18">
        <v>5861</v>
      </c>
      <c r="I14514" s="68" t="s">
        <v>232</v>
      </c>
      <c r="J14514" s="18">
        <v>2023</v>
      </c>
      <c r="K14514" s="65">
        <v>6.032926199896782E-2</v>
      </c>
    </row>
    <row r="14515" spans="1:11" x14ac:dyDescent="0.25">
      <c r="A14515" s="66"/>
      <c r="B14515" t="s">
        <v>683</v>
      </c>
      <c r="C14515" t="s">
        <v>684</v>
      </c>
      <c r="D14515" t="str">
        <f>Clef_répartition[[#This Row],[Code association]]&amp;"_"&amp;Clef_répartition[[#This Row],[Nom association]]</f>
        <v>ORPC Nyon_Organisation régionale de la protection civile du district de Nyon</v>
      </c>
      <c r="E14515">
        <f>COUNTIFS(D$2:D14515,Clef_répartition[[#This Row],[Code_Nom]],J$2:J14515,Clef_répartition[[#This Row],[Année]])</f>
        <v>40</v>
      </c>
      <c r="F14515">
        <f>IF(Clef_répartition[[#This Row],[Code_Nom]]=D14514,F14514-1,(COUNTIFS(Clef_répartition[Code_Nom],Clef_répartition[[#This Row],[Code_Nom]],Clef_répartition[Année],Clef_répartition[[#This Row],[Année]])))</f>
        <v>8</v>
      </c>
      <c r="G14515" t="str">
        <f>Clef_répartition[[#This Row],[Code_Nom]]&amp;"_"&amp;Clef_répartition[[#This Row],[Nombre]]&amp;"_"&amp;Clef_répartition[[#This Row],[Année]]</f>
        <v>ORPC Nyon_Organisation régionale de la protection civile du district de Nyon_40_2023</v>
      </c>
      <c r="H14515" s="63">
        <v>5727</v>
      </c>
      <c r="I14515" s="67" t="s">
        <v>243</v>
      </c>
      <c r="J14515" s="63">
        <v>2023</v>
      </c>
      <c r="K14515" s="64">
        <v>2.7261769596880554E-2</v>
      </c>
    </row>
    <row r="14516" spans="1:11" x14ac:dyDescent="0.25">
      <c r="A14516" s="66"/>
      <c r="B14516" t="s">
        <v>683</v>
      </c>
      <c r="C14516" t="s">
        <v>684</v>
      </c>
      <c r="D14516" t="str">
        <f>Clef_répartition[[#This Row],[Code association]]&amp;"_"&amp;Clef_répartition[[#This Row],[Nom association]]</f>
        <v>ORPC Nyon_Organisation régionale de la protection civile du district de Nyon</v>
      </c>
      <c r="E14516">
        <f>COUNTIFS(D$2:D14516,Clef_répartition[[#This Row],[Code_Nom]],J$2:J14516,Clef_répartition[[#This Row],[Année]])</f>
        <v>41</v>
      </c>
      <c r="F14516">
        <f>IF(Clef_répartition[[#This Row],[Code_Nom]]=D14515,F14515-1,(COUNTIFS(Clef_répartition[Code_Nom],Clef_répartition[[#This Row],[Code_Nom]],Clef_répartition[Année],Clef_répartition[[#This Row],[Année]])))</f>
        <v>7</v>
      </c>
      <c r="G14516" t="str">
        <f>Clef_répartition[[#This Row],[Code_Nom]]&amp;"_"&amp;Clef_répartition[[#This Row],[Nombre]]&amp;"_"&amp;Clef_répartition[[#This Row],[Année]]</f>
        <v>ORPC Nyon_Organisation régionale de la protection civile du district de Nyon_41_2023</v>
      </c>
      <c r="H14516" s="18">
        <v>5434</v>
      </c>
      <c r="I14516" s="68" t="s">
        <v>244</v>
      </c>
      <c r="J14516" s="18">
        <v>2023</v>
      </c>
      <c r="K14516" s="65">
        <v>9.9193187682779967E-3</v>
      </c>
    </row>
    <row r="14517" spans="1:11" x14ac:dyDescent="0.25">
      <c r="A14517" s="66"/>
      <c r="B14517" t="s">
        <v>683</v>
      </c>
      <c r="C14517" t="s">
        <v>684</v>
      </c>
      <c r="D14517" t="str">
        <f>Clef_répartition[[#This Row],[Code association]]&amp;"_"&amp;Clef_répartition[[#This Row],[Nom association]]</f>
        <v>ORPC Nyon_Organisation régionale de la protection civile du district de Nyon</v>
      </c>
      <c r="E14517">
        <f>COUNTIFS(D$2:D14517,Clef_répartition[[#This Row],[Code_Nom]],J$2:J14517,Clef_répartition[[#This Row],[Année]])</f>
        <v>42</v>
      </c>
      <c r="F14517">
        <f>IF(Clef_répartition[[#This Row],[Code_Nom]]=D14516,F14516-1,(COUNTIFS(Clef_répartition[Code_Nom],Clef_répartition[[#This Row],[Code_Nom]],Clef_répartition[Année],Clef_répartition[[#This Row],[Année]])))</f>
        <v>6</v>
      </c>
      <c r="G14517" t="str">
        <f>Clef_répartition[[#This Row],[Code_Nom]]&amp;"_"&amp;Clef_répartition[[#This Row],[Nombre]]&amp;"_"&amp;Clef_répartition[[#This Row],[Année]]</f>
        <v>ORPC Nyon_Organisation régionale de la protection civile du district de Nyon_42_2023</v>
      </c>
      <c r="H14517" s="18">
        <v>5728</v>
      </c>
      <c r="I14517" s="68" t="s">
        <v>255</v>
      </c>
      <c r="J14517" s="18">
        <v>2023</v>
      </c>
      <c r="K14517" s="65">
        <v>5.6655198119158201E-3</v>
      </c>
    </row>
    <row r="14518" spans="1:11" x14ac:dyDescent="0.25">
      <c r="A14518" s="66"/>
      <c r="B14518" t="s">
        <v>683</v>
      </c>
      <c r="C14518" t="s">
        <v>684</v>
      </c>
      <c r="D14518" t="str">
        <f>Clef_répartition[[#This Row],[Code association]]&amp;"_"&amp;Clef_répartition[[#This Row],[Nom association]]</f>
        <v>ORPC Nyon_Organisation régionale de la protection civile du district de Nyon</v>
      </c>
      <c r="E14518">
        <f>COUNTIFS(D$2:D14518,Clef_répartition[[#This Row],[Code_Nom]],J$2:J14518,Clef_répartition[[#This Row],[Année]])</f>
        <v>43</v>
      </c>
      <c r="F14518">
        <f>IF(Clef_répartition[[#This Row],[Code_Nom]]=D14517,F14517-1,(COUNTIFS(Clef_répartition[Code_Nom],Clef_répartition[[#This Row],[Code_Nom]],Clef_répartition[Année],Clef_répartition[[#This Row],[Année]])))</f>
        <v>5</v>
      </c>
      <c r="G14518" t="str">
        <f>Clef_répartition[[#This Row],[Code_Nom]]&amp;"_"&amp;Clef_répartition[[#This Row],[Nombre]]&amp;"_"&amp;Clef_répartition[[#This Row],[Année]]</f>
        <v>ORPC Nyon_Organisation régionale de la protection civile du district de Nyon_43_2023</v>
      </c>
      <c r="H14518" s="63">
        <v>5729</v>
      </c>
      <c r="I14518" s="67" t="s">
        <v>261</v>
      </c>
      <c r="J14518" s="63">
        <v>2023</v>
      </c>
      <c r="K14518" s="64">
        <v>1.6033574172831008E-2</v>
      </c>
    </row>
    <row r="14519" spans="1:11" x14ac:dyDescent="0.25">
      <c r="A14519" s="66"/>
      <c r="B14519" t="s">
        <v>683</v>
      </c>
      <c r="C14519" t="s">
        <v>684</v>
      </c>
      <c r="D14519" t="str">
        <f>Clef_répartition[[#This Row],[Code association]]&amp;"_"&amp;Clef_répartition[[#This Row],[Nom association]]</f>
        <v>ORPC Nyon_Organisation régionale de la protection civile du district de Nyon</v>
      </c>
      <c r="E14519">
        <f>COUNTIFS(D$2:D14519,Clef_répartition[[#This Row],[Code_Nom]],J$2:J14519,Clef_répartition[[#This Row],[Année]])</f>
        <v>44</v>
      </c>
      <c r="F14519">
        <f>IF(Clef_répartition[[#This Row],[Code_Nom]]=D14518,F14518-1,(COUNTIFS(Clef_répartition[Code_Nom],Clef_répartition[[#This Row],[Code_Nom]],Clef_répartition[Année],Clef_répartition[[#This Row],[Année]])))</f>
        <v>4</v>
      </c>
      <c r="G14519" t="str">
        <f>Clef_répartition[[#This Row],[Code_Nom]]&amp;"_"&amp;Clef_répartition[[#This Row],[Nombre]]&amp;"_"&amp;Clef_répartition[[#This Row],[Année]]</f>
        <v>ORPC Nyon_Organisation régionale de la protection civile du district de Nyon_44_2023</v>
      </c>
      <c r="H14519" s="63">
        <v>5862</v>
      </c>
      <c r="I14519" s="67" t="s">
        <v>262</v>
      </c>
      <c r="J14519" s="63">
        <v>2023</v>
      </c>
      <c r="K14519" s="64">
        <v>2.33726131085498E-3</v>
      </c>
    </row>
    <row r="14520" spans="1:11" x14ac:dyDescent="0.25">
      <c r="A14520" s="66"/>
      <c r="B14520" t="s">
        <v>683</v>
      </c>
      <c r="C14520" t="s">
        <v>684</v>
      </c>
      <c r="D14520" t="str">
        <f>Clef_répartition[[#This Row],[Code association]]&amp;"_"&amp;Clef_répartition[[#This Row],[Nom association]]</f>
        <v>ORPC Nyon_Organisation régionale de la protection civile du district de Nyon</v>
      </c>
      <c r="E14520">
        <f>COUNTIFS(D$2:D14520,Clef_répartition[[#This Row],[Code_Nom]],J$2:J14520,Clef_répartition[[#This Row],[Année]])</f>
        <v>45</v>
      </c>
      <c r="F14520">
        <f>IF(Clef_répartition[[#This Row],[Code_Nom]]=D14519,F14519-1,(COUNTIFS(Clef_répartition[Code_Nom],Clef_répartition[[#This Row],[Code_Nom]],Clef_répartition[Année],Clef_répartition[[#This Row],[Année]])))</f>
        <v>3</v>
      </c>
      <c r="G14520" t="str">
        <f>Clef_répartition[[#This Row],[Code_Nom]]&amp;"_"&amp;Clef_répartition[[#This Row],[Nombre]]&amp;"_"&amp;Clef_répartition[[#This Row],[Année]]</f>
        <v>ORPC Nyon_Organisation régionale de la protection civile du district de Nyon_45_2023</v>
      </c>
      <c r="H14520" s="18">
        <v>5730</v>
      </c>
      <c r="I14520" s="68" t="s">
        <v>265</v>
      </c>
      <c r="J14520" s="18">
        <v>2023</v>
      </c>
      <c r="K14520" s="65">
        <v>1.3528040598658178E-2</v>
      </c>
    </row>
    <row r="14521" spans="1:11" x14ac:dyDescent="0.25">
      <c r="A14521" s="66"/>
      <c r="B14521" t="s">
        <v>683</v>
      </c>
      <c r="C14521" t="s">
        <v>684</v>
      </c>
      <c r="D14521" t="str">
        <f>Clef_répartition[[#This Row],[Code association]]&amp;"_"&amp;Clef_répartition[[#This Row],[Nom association]]</f>
        <v>ORPC Nyon_Organisation régionale de la protection civile du district de Nyon</v>
      </c>
      <c r="E14521">
        <f>COUNTIFS(D$2:D14521,Clef_répartition[[#This Row],[Code_Nom]],J$2:J14521,Clef_répartition[[#This Row],[Année]])</f>
        <v>46</v>
      </c>
      <c r="F14521">
        <f>IF(Clef_répartition[[#This Row],[Code_Nom]]=D14520,F14520-1,(COUNTIFS(Clef_répartition[Code_Nom],Clef_répartition[[#This Row],[Code_Nom]],Clef_répartition[Année],Clef_répartition[[#This Row],[Année]])))</f>
        <v>2</v>
      </c>
      <c r="G14521" t="str">
        <f>Clef_répartition[[#This Row],[Code_Nom]]&amp;"_"&amp;Clef_répartition[[#This Row],[Nombre]]&amp;"_"&amp;Clef_répartition[[#This Row],[Année]]</f>
        <v>ORPC Nyon_Organisation régionale de la protection civile du district de Nyon_46_2023</v>
      </c>
      <c r="H14521" s="18">
        <v>5732</v>
      </c>
      <c r="I14521" s="68" t="s">
        <v>279</v>
      </c>
      <c r="J14521" s="18">
        <v>2023</v>
      </c>
      <c r="K14521" s="65">
        <v>1.0975744022019607E-2</v>
      </c>
    </row>
    <row r="14522" spans="1:11" x14ac:dyDescent="0.25">
      <c r="A14522" s="66"/>
      <c r="B14522" t="s">
        <v>683</v>
      </c>
      <c r="C14522" t="s">
        <v>684</v>
      </c>
      <c r="D14522" t="str">
        <f>Clef_répartition[[#This Row],[Code association]]&amp;"_"&amp;Clef_répartition[[#This Row],[Nom association]]</f>
        <v>ORPC Nyon_Organisation régionale de la protection civile du district de Nyon</v>
      </c>
      <c r="E14522">
        <f>COUNTIFS(D$2:D14522,Clef_répartition[[#This Row],[Code_Nom]],J$2:J14522,Clef_répartition[[#This Row],[Année]])</f>
        <v>47</v>
      </c>
      <c r="F14522">
        <f>IF(Clef_répartition[[#This Row],[Code_Nom]]=D14521,F14521-1,(COUNTIFS(Clef_répartition[Code_Nom],Clef_répartition[[#This Row],[Code_Nom]],Clef_répartition[Année],Clef_répartition[[#This Row],[Année]])))</f>
        <v>1</v>
      </c>
      <c r="G14522" t="str">
        <f>Clef_répartition[[#This Row],[Code_Nom]]&amp;"_"&amp;Clef_répartition[[#This Row],[Nombre]]&amp;"_"&amp;Clef_répartition[[#This Row],[Année]]</f>
        <v>ORPC Nyon_Organisation régionale de la protection civile du district de Nyon_47_2023</v>
      </c>
      <c r="H14522" s="18">
        <v>5863</v>
      </c>
      <c r="I14522" s="68" t="s">
        <v>287</v>
      </c>
      <c r="J14522" s="18">
        <v>2023</v>
      </c>
      <c r="K14522" s="65">
        <v>3.561987499283215E-3</v>
      </c>
    </row>
    <row r="14523" spans="1:11" x14ac:dyDescent="0.25">
      <c r="A14523" s="66"/>
      <c r="B14523" t="s">
        <v>493</v>
      </c>
      <c r="C14523" t="s">
        <v>494</v>
      </c>
      <c r="D14523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3">
        <f>COUNTIFS(D$2:D14523,Clef_répartition[[#This Row],[Code_Nom]],J$2:J14523,Clef_répartition[[#This Row],[Année]])</f>
        <v>1</v>
      </c>
      <c r="F14523">
        <f>IF(Clef_répartition[[#This Row],[Code_Nom]]=D14522,F14522-1,(COUNTIFS(Clef_répartition[Code_Nom],Clef_répartition[[#This Row],[Code_Nom]],Clef_répartition[Année],Clef_répartition[[#This Row],[Année]])))</f>
        <v>8</v>
      </c>
      <c r="G14523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Lausannois_1_2023</v>
      </c>
      <c r="H14523" s="18">
        <v>5624</v>
      </c>
      <c r="I14523" s="68" t="s">
        <v>44</v>
      </c>
      <c r="J14523" s="18">
        <v>2023</v>
      </c>
      <c r="K14523" s="65">
        <v>0.12852638412452075</v>
      </c>
    </row>
    <row r="14524" spans="1:11" x14ac:dyDescent="0.25">
      <c r="A14524" s="66"/>
      <c r="B14524" t="s">
        <v>493</v>
      </c>
      <c r="C14524" t="s">
        <v>494</v>
      </c>
      <c r="D14524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4">
        <f>COUNTIFS(D$2:D14524,Clef_répartition[[#This Row],[Code_Nom]],J$2:J14524,Clef_répartition[[#This Row],[Année]])</f>
        <v>2</v>
      </c>
      <c r="F14524">
        <f>IF(Clef_répartition[[#This Row],[Code_Nom]]=D14523,F14523-1,(COUNTIFS(Clef_répartition[Code_Nom],Clef_répartition[[#This Row],[Code_Nom]],Clef_répartition[Année],Clef_répartition[[#This Row],[Année]])))</f>
        <v>7</v>
      </c>
      <c r="G14524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Lausannois_2_2023</v>
      </c>
      <c r="H14524" s="63">
        <v>5627</v>
      </c>
      <c r="I14524" s="67" t="s">
        <v>56</v>
      </c>
      <c r="J14524" s="63">
        <v>2023</v>
      </c>
      <c r="K14524" s="64">
        <v>0.10790919998423372</v>
      </c>
    </row>
    <row r="14525" spans="1:11" x14ac:dyDescent="0.25">
      <c r="A14525" s="66"/>
      <c r="B14525" t="s">
        <v>493</v>
      </c>
      <c r="C14525" t="s">
        <v>494</v>
      </c>
      <c r="D14525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5">
        <f>COUNTIFS(D$2:D14525,Clef_répartition[[#This Row],[Code_Nom]],J$2:J14525,Clef_répartition[[#This Row],[Année]])</f>
        <v>3</v>
      </c>
      <c r="F14525">
        <f>IF(Clef_répartition[[#This Row],[Code_Nom]]=D14524,F14524-1,(COUNTIFS(Clef_répartition[Code_Nom],Clef_répartition[[#This Row],[Code_Nom]],Clef_répartition[Année],Clef_répartition[[#This Row],[Année]])))</f>
        <v>6</v>
      </c>
      <c r="G14525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Lausannois_3_2023</v>
      </c>
      <c r="H14525" s="63">
        <v>5583</v>
      </c>
      <c r="I14525" s="67" t="s">
        <v>82</v>
      </c>
      <c r="J14525" s="63">
        <v>2023</v>
      </c>
      <c r="K14525" s="64">
        <v>0.11330158062958096</v>
      </c>
    </row>
    <row r="14526" spans="1:11" x14ac:dyDescent="0.25">
      <c r="A14526" s="66"/>
      <c r="B14526" t="s">
        <v>493</v>
      </c>
      <c r="C14526" t="s">
        <v>494</v>
      </c>
      <c r="D14526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6">
        <f>COUNTIFS(D$2:D14526,Clef_répartition[[#This Row],[Code_Nom]],J$2:J14526,Clef_répartition[[#This Row],[Année]])</f>
        <v>4</v>
      </c>
      <c r="F14526">
        <f>IF(Clef_répartition[[#This Row],[Code_Nom]]=D14525,F14525-1,(COUNTIFS(Clef_répartition[Code_Nom],Clef_répartition[[#This Row],[Code_Nom]],Clef_répartition[Année],Clef_répartition[[#This Row],[Année]])))</f>
        <v>5</v>
      </c>
      <c r="G14526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Lausannois_4_2023</v>
      </c>
      <c r="H14526" s="18">
        <v>5635</v>
      </c>
      <c r="I14526" s="68" t="s">
        <v>103</v>
      </c>
      <c r="J14526" s="18">
        <v>2023</v>
      </c>
      <c r="K14526" s="65">
        <v>0.16237710528529634</v>
      </c>
    </row>
    <row r="14527" spans="1:11" x14ac:dyDescent="0.25">
      <c r="A14527" s="66"/>
      <c r="B14527" t="s">
        <v>493</v>
      </c>
      <c r="C14527" t="s">
        <v>494</v>
      </c>
      <c r="D14527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7">
        <f>COUNTIFS(D$2:D14527,Clef_répartition[[#This Row],[Code_Nom]],J$2:J14527,Clef_répartition[[#This Row],[Année]])</f>
        <v>5</v>
      </c>
      <c r="F14527">
        <f>IF(Clef_répartition[[#This Row],[Code_Nom]]=D14526,F14526-1,(COUNTIFS(Clef_répartition[Code_Nom],Clef_répartition[[#This Row],[Code_Nom]],Clef_répartition[Année],Clef_répartition[[#This Row],[Année]])))</f>
        <v>4</v>
      </c>
      <c r="G14527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Lausannois_5_2023</v>
      </c>
      <c r="H14527" s="18">
        <v>5589</v>
      </c>
      <c r="I14527" s="68" t="s">
        <v>223</v>
      </c>
      <c r="J14527" s="18">
        <v>2023</v>
      </c>
      <c r="K14527" s="65">
        <v>0.15234679488348535</v>
      </c>
    </row>
    <row r="14528" spans="1:11" x14ac:dyDescent="0.25">
      <c r="A14528" s="66"/>
      <c r="B14528" t="s">
        <v>493</v>
      </c>
      <c r="C14528" t="s">
        <v>494</v>
      </c>
      <c r="D14528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8">
        <f>COUNTIFS(D$2:D14528,Clef_répartition[[#This Row],[Code_Nom]],J$2:J14528,Clef_répartition[[#This Row],[Année]])</f>
        <v>6</v>
      </c>
      <c r="F14528">
        <f>IF(Clef_répartition[[#This Row],[Code_Nom]]=D14527,F14527-1,(COUNTIFS(Clef_répartition[Code_Nom],Clef_répartition[[#This Row],[Code_Nom]],Clef_répartition[Année],Clef_répartition[[#This Row],[Année]])))</f>
        <v>3</v>
      </c>
      <c r="G14528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Lausannois_6_2023</v>
      </c>
      <c r="H14528" s="63">
        <v>5591</v>
      </c>
      <c r="I14528" s="67" t="s">
        <v>228</v>
      </c>
      <c r="J14528" s="63">
        <v>2023</v>
      </c>
      <c r="K14528" s="64">
        <v>0.26115884303656428</v>
      </c>
    </row>
    <row r="14529" spans="1:11" x14ac:dyDescent="0.25">
      <c r="A14529" s="66"/>
      <c r="B14529" t="s">
        <v>493</v>
      </c>
      <c r="C14529" t="s">
        <v>494</v>
      </c>
      <c r="D14529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29">
        <f>COUNTIFS(D$2:D14529,Clef_répartition[[#This Row],[Code_Nom]],J$2:J14529,Clef_répartition[[#This Row],[Année]])</f>
        <v>7</v>
      </c>
      <c r="F14529">
        <f>IF(Clef_répartition[[#This Row],[Code_Nom]]=D14528,F14528-1,(COUNTIFS(Clef_répartition[Code_Nom],Clef_répartition[[#This Row],[Code_Nom]],Clef_répartition[Année],Clef_répartition[[#This Row],[Année]])))</f>
        <v>2</v>
      </c>
      <c r="G14529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Lausannois_7_2023</v>
      </c>
      <c r="H14529" s="63">
        <v>5648</v>
      </c>
      <c r="I14529" s="67" t="s">
        <v>248</v>
      </c>
      <c r="J14529" s="63">
        <v>2023</v>
      </c>
      <c r="K14529" s="64">
        <v>6.2284353308479853E-2</v>
      </c>
    </row>
    <row r="14530" spans="1:11" x14ac:dyDescent="0.25">
      <c r="A14530" s="66"/>
      <c r="B14530" t="s">
        <v>493</v>
      </c>
      <c r="C14530" t="s">
        <v>494</v>
      </c>
      <c r="D14530" t="str">
        <f>Clef_répartition[[#This Row],[Code association]]&amp;"_"&amp;Clef_répartition[[#This Row],[Nom association]]</f>
        <v>ORPC ROL_Association Intercommunale de l'Organisation Régionale de Protection Civile de lOuest Lausannois</v>
      </c>
      <c r="E14530">
        <f>COUNTIFS(D$2:D14530,Clef_répartition[[#This Row],[Code_Nom]],J$2:J14530,Clef_répartition[[#This Row],[Année]])</f>
        <v>8</v>
      </c>
      <c r="F14530">
        <f>IF(Clef_répartition[[#This Row],[Code_Nom]]=D14529,F14529-1,(COUNTIFS(Clef_répartition[Code_Nom],Clef_répartition[[#This Row],[Code_Nom]],Clef_répartition[Année],Clef_répartition[[#This Row],[Année]])))</f>
        <v>1</v>
      </c>
      <c r="G14530" t="str">
        <f>Clef_répartition[[#This Row],[Code_Nom]]&amp;"_"&amp;Clef_répartition[[#This Row],[Nombre]]&amp;"_"&amp;Clef_répartition[[#This Row],[Année]]</f>
        <v>ORPC ROL_Association Intercommunale de l'Organisation Régionale de Protection Civile de lOuest Lausannois_8_2023</v>
      </c>
      <c r="H14530" s="18">
        <v>5651</v>
      </c>
      <c r="I14530" s="68" t="s">
        <v>283</v>
      </c>
      <c r="J14530" s="18">
        <v>2023</v>
      </c>
      <c r="K14530" s="65">
        <v>1.2095738747838753E-2</v>
      </c>
    </row>
    <row r="14531" spans="1:11" x14ac:dyDescent="0.25">
      <c r="A14531" s="66"/>
      <c r="B14531" t="s">
        <v>495</v>
      </c>
      <c r="C14531" t="s">
        <v>496</v>
      </c>
      <c r="D14531" t="str">
        <f>Clef_répartition[[#This Row],[Code association]]&amp;"_"&amp;Clef_répartition[[#This Row],[Nom association]]</f>
        <v>PNR_Association intercommunale Police Nyon Région</v>
      </c>
      <c r="E14531">
        <f>COUNTIFS(D$2:D14531,Clef_répartition[[#This Row],[Code_Nom]],J$2:J14531,Clef_répartition[[#This Row],[Année]])</f>
        <v>1</v>
      </c>
      <c r="F14531">
        <f>IF(Clef_répartition[[#This Row],[Code_Nom]]=D14530,F14530-1,(COUNTIFS(Clef_répartition[Code_Nom],Clef_répartition[[#This Row],[Code_Nom]],Clef_répartition[Année],Clef_répartition[[#This Row],[Année]])))</f>
        <v>3</v>
      </c>
      <c r="G14531" t="str">
        <f>Clef_répartition[[#This Row],[Code_Nom]]&amp;"_"&amp;Clef_répartition[[#This Row],[Nombre]]&amp;"_"&amp;Clef_répartition[[#This Row],[Année]]</f>
        <v>PNR_Association intercommunale Police Nyon Région_1_2023</v>
      </c>
      <c r="H14531" s="63">
        <v>5713</v>
      </c>
      <c r="I14531" s="67" t="s">
        <v>80</v>
      </c>
      <c r="J14531" s="63">
        <v>2023</v>
      </c>
      <c r="K14531" s="64">
        <v>4.5600000000000002E-2</v>
      </c>
    </row>
    <row r="14532" spans="1:11" x14ac:dyDescent="0.25">
      <c r="A14532" s="66"/>
      <c r="B14532" t="s">
        <v>495</v>
      </c>
      <c r="C14532" t="s">
        <v>496</v>
      </c>
      <c r="D14532" t="str">
        <f>Clef_répartition[[#This Row],[Code association]]&amp;"_"&amp;Clef_répartition[[#This Row],[Nom association]]</f>
        <v>PNR_Association intercommunale Police Nyon Région</v>
      </c>
      <c r="E14532">
        <f>COUNTIFS(D$2:D14532,Clef_répartition[[#This Row],[Code_Nom]],J$2:J14532,Clef_répartition[[#This Row],[Année]])</f>
        <v>2</v>
      </c>
      <c r="F14532">
        <f>IF(Clef_répartition[[#This Row],[Code_Nom]]=D14531,F14531-1,(COUNTIFS(Clef_répartition[Code_Nom],Clef_répartition[[#This Row],[Code_Nom]],Clef_répartition[Année],Clef_répartition[[#This Row],[Année]])))</f>
        <v>2</v>
      </c>
      <c r="G14532" t="str">
        <f>Clef_répartition[[#This Row],[Code_Nom]]&amp;"_"&amp;Clef_répartition[[#This Row],[Nombre]]&amp;"_"&amp;Clef_répartition[[#This Row],[Année]]</f>
        <v>PNR_Association intercommunale Police Nyon Région_2_2023</v>
      </c>
      <c r="H14532" s="18">
        <v>5724</v>
      </c>
      <c r="I14532" s="68" t="s">
        <v>196</v>
      </c>
      <c r="J14532" s="18">
        <v>2023</v>
      </c>
      <c r="K14532" s="65">
        <v>0.8478</v>
      </c>
    </row>
    <row r="14533" spans="1:11" x14ac:dyDescent="0.25">
      <c r="A14533" s="66"/>
      <c r="B14533" t="s">
        <v>495</v>
      </c>
      <c r="C14533" t="s">
        <v>496</v>
      </c>
      <c r="D14533" t="str">
        <f>Clef_répartition[[#This Row],[Code association]]&amp;"_"&amp;Clef_répartition[[#This Row],[Nom association]]</f>
        <v>PNR_Association intercommunale Police Nyon Région</v>
      </c>
      <c r="E14533">
        <f>COUNTIFS(D$2:D14533,Clef_répartition[[#This Row],[Code_Nom]],J$2:J14533,Clef_répartition[[#This Row],[Année]])</f>
        <v>3</v>
      </c>
      <c r="F14533">
        <f>IF(Clef_répartition[[#This Row],[Code_Nom]]=D14532,F14532-1,(COUNTIFS(Clef_répartition[Code_Nom],Clef_répartition[[#This Row],[Code_Nom]],Clef_répartition[Année],Clef_répartition[[#This Row],[Année]])))</f>
        <v>1</v>
      </c>
      <c r="G14533" t="str">
        <f>Clef_répartition[[#This Row],[Code_Nom]]&amp;"_"&amp;Clef_répartition[[#This Row],[Nombre]]&amp;"_"&amp;Clef_répartition[[#This Row],[Année]]</f>
        <v>PNR_Association intercommunale Police Nyon Région_3_2023</v>
      </c>
      <c r="H14533" s="63">
        <v>5725</v>
      </c>
      <c r="I14533" s="67" t="s">
        <v>219</v>
      </c>
      <c r="J14533" s="63">
        <v>2023</v>
      </c>
      <c r="K14533" s="64">
        <v>0.1066</v>
      </c>
    </row>
    <row r="14534" spans="1:11" x14ac:dyDescent="0.25">
      <c r="A14534" s="66"/>
      <c r="B14534" t="s">
        <v>559</v>
      </c>
      <c r="C14534" t="s">
        <v>560</v>
      </c>
      <c r="D14534" t="str">
        <f>Clef_répartition[[#This Row],[Code association]]&amp;"_"&amp;Clef_répartition[[#This Row],[Nom association]]</f>
        <v>PNV_Association intercommunale de la Police Nord vaudois</v>
      </c>
      <c r="E14534">
        <f>COUNTIFS(D$2:D14534,Clef_répartition[[#This Row],[Code_Nom]],J$2:J14534,Clef_répartition[[#This Row],[Année]])</f>
        <v>1</v>
      </c>
      <c r="F14534">
        <f>IF(Clef_répartition[[#This Row],[Code_Nom]]=D14533,F14533-1,(COUNTIFS(Clef_répartition[Code_Nom],Clef_répartition[[#This Row],[Code_Nom]],Clef_répartition[Année],Clef_répartition[[#This Row],[Année]])))</f>
        <v>11</v>
      </c>
      <c r="G14534" t="str">
        <f>Clef_répartition[[#This Row],[Code_Nom]]&amp;"_"&amp;Clef_répartition[[#This Row],[Nombre]]&amp;"_"&amp;Clef_répartition[[#This Row],[Année]]</f>
        <v>PNV_Association intercommunale de la Police Nord vaudois_1_2023</v>
      </c>
      <c r="H14534" s="18">
        <v>5904</v>
      </c>
      <c r="I14534" s="68" t="s">
        <v>46</v>
      </c>
      <c r="J14534" s="18">
        <v>2023</v>
      </c>
      <c r="K14534" s="65">
        <v>3.5999999999999999E-3</v>
      </c>
    </row>
    <row r="14535" spans="1:11" x14ac:dyDescent="0.25">
      <c r="A14535" s="66"/>
      <c r="B14535" t="s">
        <v>559</v>
      </c>
      <c r="C14535" t="s">
        <v>560</v>
      </c>
      <c r="D14535" t="str">
        <f>Clef_répartition[[#This Row],[Code association]]&amp;"_"&amp;Clef_répartition[[#This Row],[Nom association]]</f>
        <v>PNV_Association intercommunale de la Police Nord vaudois</v>
      </c>
      <c r="E14535">
        <f>COUNTIFS(D$2:D14535,Clef_répartition[[#This Row],[Code_Nom]],J$2:J14535,Clef_répartition[[#This Row],[Année]])</f>
        <v>2</v>
      </c>
      <c r="F14535">
        <f>IF(Clef_répartition[[#This Row],[Code_Nom]]=D14534,F14534-1,(COUNTIFS(Clef_répartition[Code_Nom],Clef_répartition[[#This Row],[Code_Nom]],Clef_répartition[Année],Clef_répartition[[#This Row],[Année]])))</f>
        <v>10</v>
      </c>
      <c r="G14535" t="str">
        <f>Clef_répartition[[#This Row],[Code_Nom]]&amp;"_"&amp;Clef_répartition[[#This Row],[Nombre]]&amp;"_"&amp;Clef_répartition[[#This Row],[Année]]</f>
        <v>PNV_Association intercommunale de la Police Nord vaudois_2_2023</v>
      </c>
      <c r="H14535" s="63">
        <v>5909</v>
      </c>
      <c r="I14535" s="67" t="s">
        <v>60</v>
      </c>
      <c r="J14535" s="63">
        <v>2023</v>
      </c>
      <c r="K14535" s="64">
        <v>6.4999999999999997E-3</v>
      </c>
    </row>
    <row r="14536" spans="1:11" x14ac:dyDescent="0.25">
      <c r="A14536" s="66"/>
      <c r="B14536" t="s">
        <v>559</v>
      </c>
      <c r="C14536" t="s">
        <v>560</v>
      </c>
      <c r="D14536" t="str">
        <f>Clef_répartition[[#This Row],[Code association]]&amp;"_"&amp;Clef_répartition[[#This Row],[Nom association]]</f>
        <v>PNV_Association intercommunale de la Police Nord vaudois</v>
      </c>
      <c r="E14536">
        <f>COUNTIFS(D$2:D14536,Clef_répartition[[#This Row],[Code_Nom]],J$2:J14536,Clef_répartition[[#This Row],[Année]])</f>
        <v>3</v>
      </c>
      <c r="F14536">
        <f>IF(Clef_répartition[[#This Row],[Code_Nom]]=D14535,F14535-1,(COUNTIFS(Clef_répartition[Code_Nom],Clef_répartition[[#This Row],[Code_Nom]],Clef_répartition[Année],Clef_répartition[[#This Row],[Année]])))</f>
        <v>9</v>
      </c>
      <c r="G14536" t="str">
        <f>Clef_répartition[[#This Row],[Code_Nom]]&amp;"_"&amp;Clef_répartition[[#This Row],[Nombre]]&amp;"_"&amp;Clef_répartition[[#This Row],[Année]]</f>
        <v>PNV_Association intercommunale de la Police Nord vaudois_3_2023</v>
      </c>
      <c r="H14536" s="18">
        <v>5914</v>
      </c>
      <c r="I14536" s="68" t="s">
        <v>105</v>
      </c>
      <c r="J14536" s="18">
        <v>2023</v>
      </c>
      <c r="K14536" s="65">
        <v>1.9E-3</v>
      </c>
    </row>
    <row r="14537" spans="1:11" x14ac:dyDescent="0.25">
      <c r="A14537" s="66"/>
      <c r="B14537" t="s">
        <v>559</v>
      </c>
      <c r="C14537" t="s">
        <v>560</v>
      </c>
      <c r="D14537" t="str">
        <f>Clef_répartition[[#This Row],[Code association]]&amp;"_"&amp;Clef_répartition[[#This Row],[Nom association]]</f>
        <v>PNV_Association intercommunale de la Police Nord vaudois</v>
      </c>
      <c r="E14537">
        <f>COUNTIFS(D$2:D14537,Clef_répartition[[#This Row],[Code_Nom]],J$2:J14537,Clef_répartition[[#This Row],[Année]])</f>
        <v>4</v>
      </c>
      <c r="F14537">
        <f>IF(Clef_répartition[[#This Row],[Code_Nom]]=D14536,F14536-1,(COUNTIFS(Clef_répartition[Code_Nom],Clef_répartition[[#This Row],[Code_Nom]],Clef_répartition[Année],Clef_répartition[[#This Row],[Année]])))</f>
        <v>8</v>
      </c>
      <c r="G14537" t="str">
        <f>Clef_répartition[[#This Row],[Code_Nom]]&amp;"_"&amp;Clef_répartition[[#This Row],[Nombre]]&amp;"_"&amp;Clef_répartition[[#This Row],[Année]]</f>
        <v>PNV_Association intercommunale de la Police Nord vaudois_4_2023</v>
      </c>
      <c r="H14537" s="63">
        <v>5919</v>
      </c>
      <c r="I14537" s="67" t="s">
        <v>172</v>
      </c>
      <c r="J14537" s="63">
        <v>2023</v>
      </c>
      <c r="K14537" s="64">
        <v>3.8999999999999998E-3</v>
      </c>
    </row>
    <row r="14538" spans="1:11" x14ac:dyDescent="0.25">
      <c r="A14538" s="66"/>
      <c r="B14538" t="s">
        <v>559</v>
      </c>
      <c r="C14538" t="s">
        <v>560</v>
      </c>
      <c r="D14538" t="str">
        <f>Clef_répartition[[#This Row],[Code association]]&amp;"_"&amp;Clef_répartition[[#This Row],[Nom association]]</f>
        <v>PNV_Association intercommunale de la Police Nord vaudois</v>
      </c>
      <c r="E14538">
        <f>COUNTIFS(D$2:D14538,Clef_répartition[[#This Row],[Code_Nom]],J$2:J14538,Clef_répartition[[#This Row],[Année]])</f>
        <v>5</v>
      </c>
      <c r="F14538">
        <f>IF(Clef_répartition[[#This Row],[Code_Nom]]=D14537,F14537-1,(COUNTIFS(Clef_répartition[Code_Nom],Clef_répartition[[#This Row],[Code_Nom]],Clef_répartition[Année],Clef_répartition[[#This Row],[Année]])))</f>
        <v>7</v>
      </c>
      <c r="G14538" t="str">
        <f>Clef_répartition[[#This Row],[Code_Nom]]&amp;"_"&amp;Clef_répartition[[#This Row],[Nombre]]&amp;"_"&amp;Clef_répartition[[#This Row],[Année]]</f>
        <v>PNV_Association intercommunale de la Police Nord vaudois_5_2023</v>
      </c>
      <c r="H14538" s="18">
        <v>5756</v>
      </c>
      <c r="I14538" s="68" t="s">
        <v>185</v>
      </c>
      <c r="J14538" s="18">
        <v>2023</v>
      </c>
      <c r="K14538" s="65">
        <v>0</v>
      </c>
    </row>
    <row r="14539" spans="1:11" x14ac:dyDescent="0.25">
      <c r="A14539" s="66"/>
      <c r="B14539" t="s">
        <v>559</v>
      </c>
      <c r="C14539" t="s">
        <v>560</v>
      </c>
      <c r="D14539" t="str">
        <f>Clef_répartition[[#This Row],[Code association]]&amp;"_"&amp;Clef_répartition[[#This Row],[Nom association]]</f>
        <v>PNV_Association intercommunale de la Police Nord vaudois</v>
      </c>
      <c r="E14539">
        <f>COUNTIFS(D$2:D14539,Clef_répartition[[#This Row],[Code_Nom]],J$2:J14539,Clef_répartition[[#This Row],[Année]])</f>
        <v>6</v>
      </c>
      <c r="F14539">
        <f>IF(Clef_répartition[[#This Row],[Code_Nom]]=D14538,F14538-1,(COUNTIFS(Clef_répartition[Code_Nom],Clef_répartition[[#This Row],[Code_Nom]],Clef_répartition[Année],Clef_répartition[[#This Row],[Année]])))</f>
        <v>6</v>
      </c>
      <c r="G14539" t="str">
        <f>Clef_répartition[[#This Row],[Code_Nom]]&amp;"_"&amp;Clef_répartition[[#This Row],[Nombre]]&amp;"_"&amp;Clef_répartition[[#This Row],[Année]]</f>
        <v>PNV_Association intercommunale de la Police Nord vaudois_6_2023</v>
      </c>
      <c r="H14539" s="63">
        <v>5757</v>
      </c>
      <c r="I14539" s="67" t="s">
        <v>201</v>
      </c>
      <c r="J14539" s="63">
        <v>2023</v>
      </c>
      <c r="K14539" s="64">
        <v>0</v>
      </c>
    </row>
    <row r="14540" spans="1:11" x14ac:dyDescent="0.25">
      <c r="A14540" s="66"/>
      <c r="B14540" t="s">
        <v>559</v>
      </c>
      <c r="C14540" t="s">
        <v>560</v>
      </c>
      <c r="D14540" t="str">
        <f>Clef_répartition[[#This Row],[Code association]]&amp;"_"&amp;Clef_répartition[[#This Row],[Nom association]]</f>
        <v>PNV_Association intercommunale de la Police Nord vaudois</v>
      </c>
      <c r="E14540">
        <f>COUNTIFS(D$2:D14540,Clef_répartition[[#This Row],[Code_Nom]],J$2:J14540,Clef_répartition[[#This Row],[Année]])</f>
        <v>7</v>
      </c>
      <c r="F14540">
        <f>IF(Clef_répartition[[#This Row],[Code_Nom]]=D14539,F14539-1,(COUNTIFS(Clef_répartition[Code_Nom],Clef_répartition[[#This Row],[Code_Nom]],Clef_répartition[Année],Clef_répartition[[#This Row],[Année]])))</f>
        <v>5</v>
      </c>
      <c r="G14540" t="str">
        <f>Clef_répartition[[#This Row],[Code_Nom]]&amp;"_"&amp;Clef_répartition[[#This Row],[Nombre]]&amp;"_"&amp;Clef_répartition[[#This Row],[Année]]</f>
        <v>PNV_Association intercommunale de la Police Nord vaudois_7_2023</v>
      </c>
      <c r="H14540" s="18">
        <v>5926</v>
      </c>
      <c r="I14540" s="68" t="s">
        <v>218</v>
      </c>
      <c r="J14540" s="18">
        <v>2023</v>
      </c>
      <c r="K14540" s="65">
        <v>5.1000000000000004E-3</v>
      </c>
    </row>
    <row r="14541" spans="1:11" x14ac:dyDescent="0.25">
      <c r="A14541" s="66"/>
      <c r="B14541" t="s">
        <v>559</v>
      </c>
      <c r="C14541" t="s">
        <v>560</v>
      </c>
      <c r="D14541" t="str">
        <f>Clef_répartition[[#This Row],[Code association]]&amp;"_"&amp;Clef_répartition[[#This Row],[Nom association]]</f>
        <v>PNV_Association intercommunale de la Police Nord vaudois</v>
      </c>
      <c r="E14541">
        <f>COUNTIFS(D$2:D14541,Clef_répartition[[#This Row],[Code_Nom]],J$2:J14541,Clef_répartition[[#This Row],[Année]])</f>
        <v>8</v>
      </c>
      <c r="F14541">
        <f>IF(Clef_répartition[[#This Row],[Code_Nom]]=D14540,F14540-1,(COUNTIFS(Clef_répartition[Code_Nom],Clef_répartition[[#This Row],[Code_Nom]],Clef_répartition[Année],Clef_répartition[[#This Row],[Année]])))</f>
        <v>4</v>
      </c>
      <c r="G14541" t="str">
        <f>Clef_répartition[[#This Row],[Code_Nom]]&amp;"_"&amp;Clef_répartition[[#This Row],[Nombre]]&amp;"_"&amp;Clef_répartition[[#This Row],[Année]]</f>
        <v>PNV_Association intercommunale de la Police Nord vaudois_8_2023</v>
      </c>
      <c r="H14541" s="63">
        <v>5929</v>
      </c>
      <c r="I14541" s="67" t="s">
        <v>257</v>
      </c>
      <c r="J14541" s="63">
        <v>2023</v>
      </c>
      <c r="K14541" s="64">
        <v>4.1000000000000003E-3</v>
      </c>
    </row>
    <row r="14542" spans="1:11" x14ac:dyDescent="0.25">
      <c r="A14542" s="66"/>
      <c r="B14542" t="s">
        <v>559</v>
      </c>
      <c r="C14542" t="s">
        <v>560</v>
      </c>
      <c r="D14542" t="str">
        <f>Clef_répartition[[#This Row],[Code association]]&amp;"_"&amp;Clef_répartition[[#This Row],[Nom association]]</f>
        <v>PNV_Association intercommunale de la Police Nord vaudois</v>
      </c>
      <c r="E14542">
        <f>COUNTIFS(D$2:D14542,Clef_répartition[[#This Row],[Code_Nom]],J$2:J14542,Clef_répartition[[#This Row],[Année]])</f>
        <v>9</v>
      </c>
      <c r="F14542">
        <f>IF(Clef_répartition[[#This Row],[Code_Nom]]=D14541,F14541-1,(COUNTIFS(Clef_répartition[Code_Nom],Clef_répartition[[#This Row],[Code_Nom]],Clef_répartition[Année],Clef_répartition[[#This Row],[Année]])))</f>
        <v>3</v>
      </c>
      <c r="G14542" t="str">
        <f>Clef_répartition[[#This Row],[Code_Nom]]&amp;"_"&amp;Clef_répartition[[#This Row],[Nombre]]&amp;"_"&amp;Clef_répartition[[#This Row],[Année]]</f>
        <v>PNV_Association intercommunale de la Police Nord vaudois_9_2023</v>
      </c>
      <c r="H14542" s="18">
        <v>5930</v>
      </c>
      <c r="I14542" s="68" t="s">
        <v>259</v>
      </c>
      <c r="J14542" s="18">
        <v>2023</v>
      </c>
      <c r="K14542" s="65">
        <v>1.1000000000000001E-3</v>
      </c>
    </row>
    <row r="14543" spans="1:11" x14ac:dyDescent="0.25">
      <c r="A14543" s="66"/>
      <c r="B14543" t="s">
        <v>559</v>
      </c>
      <c r="C14543" t="s">
        <v>560</v>
      </c>
      <c r="D14543" t="str">
        <f>Clef_répartition[[#This Row],[Code association]]&amp;"_"&amp;Clef_répartition[[#This Row],[Nom association]]</f>
        <v>PNV_Association intercommunale de la Police Nord vaudois</v>
      </c>
      <c r="E14543">
        <f>COUNTIFS(D$2:D14543,Clef_répartition[[#This Row],[Code_Nom]],J$2:J14543,Clef_répartition[[#This Row],[Année]])</f>
        <v>10</v>
      </c>
      <c r="F14543">
        <f>IF(Clef_répartition[[#This Row],[Code_Nom]]=D14542,F14542-1,(COUNTIFS(Clef_répartition[Code_Nom],Clef_répartition[[#This Row],[Code_Nom]],Clef_répartition[Année],Clef_répartition[[#This Row],[Année]])))</f>
        <v>2</v>
      </c>
      <c r="G14543" t="str">
        <f>Clef_répartition[[#This Row],[Code_Nom]]&amp;"_"&amp;Clef_répartition[[#This Row],[Nombre]]&amp;"_"&amp;Clef_répartition[[#This Row],[Année]]</f>
        <v>PNV_Association intercommunale de la Police Nord vaudois_10_2023</v>
      </c>
      <c r="H14543" s="63">
        <v>5931</v>
      </c>
      <c r="I14543" s="67" t="s">
        <v>267</v>
      </c>
      <c r="J14543" s="63">
        <v>2023</v>
      </c>
      <c r="K14543" s="64">
        <v>3.0999999999999999E-3</v>
      </c>
    </row>
    <row r="14544" spans="1:11" x14ac:dyDescent="0.25">
      <c r="A14544" s="66"/>
      <c r="B14544" t="s">
        <v>559</v>
      </c>
      <c r="C14544" t="s">
        <v>560</v>
      </c>
      <c r="D14544" t="str">
        <f>Clef_répartition[[#This Row],[Code association]]&amp;"_"&amp;Clef_répartition[[#This Row],[Nom association]]</f>
        <v>PNV_Association intercommunale de la Police Nord vaudois</v>
      </c>
      <c r="E14544">
        <f>COUNTIFS(D$2:D14544,Clef_répartition[[#This Row],[Code_Nom]],J$2:J14544,Clef_répartition[[#This Row],[Année]])</f>
        <v>11</v>
      </c>
      <c r="F14544">
        <f>IF(Clef_répartition[[#This Row],[Code_Nom]]=D14543,F14543-1,(COUNTIFS(Clef_répartition[Code_Nom],Clef_répartition[[#This Row],[Code_Nom]],Clef_répartition[Année],Clef_répartition[[#This Row],[Année]])))</f>
        <v>1</v>
      </c>
      <c r="G14544" t="str">
        <f>Clef_répartition[[#This Row],[Code_Nom]]&amp;"_"&amp;Clef_répartition[[#This Row],[Nombre]]&amp;"_"&amp;Clef_répartition[[#This Row],[Année]]</f>
        <v>PNV_Association intercommunale de la Police Nord vaudois_11_2023</v>
      </c>
      <c r="H14544" s="18">
        <v>5938</v>
      </c>
      <c r="I14544" s="68" t="s">
        <v>298</v>
      </c>
      <c r="J14544" s="18">
        <v>2023</v>
      </c>
      <c r="K14544" s="65">
        <v>0.97070000000000001</v>
      </c>
    </row>
    <row r="14545" spans="1:11" x14ac:dyDescent="0.25">
      <c r="A14545" s="66"/>
      <c r="B14545" t="s">
        <v>644</v>
      </c>
      <c r="C14545" t="s">
        <v>645</v>
      </c>
      <c r="D14545" t="str">
        <f>Clef_répartition[[#This Row],[Code association]]&amp;"_"&amp;Clef_répartition[[#This Row],[Nom association]]</f>
        <v>POLOUEST_Association de communes Sécurité dans l'Ouest lausannois</v>
      </c>
      <c r="E14545">
        <f>COUNTIFS(D$2:D14545,Clef_répartition[[#This Row],[Code_Nom]],J$2:J14545,Clef_répartition[[#This Row],[Année]])</f>
        <v>1</v>
      </c>
      <c r="F14545">
        <f>IF(Clef_répartition[[#This Row],[Code_Nom]]=D14544,F14544-1,(COUNTIFS(Clef_répartition[Code_Nom],Clef_répartition[[#This Row],[Code_Nom]],Clef_répartition[Année],Clef_répartition[[#This Row],[Année]])))</f>
        <v>8</v>
      </c>
      <c r="G14545" t="str">
        <f>Clef_répartition[[#This Row],[Code_Nom]]&amp;"_"&amp;Clef_répartition[[#This Row],[Nombre]]&amp;"_"&amp;Clef_répartition[[#This Row],[Année]]</f>
        <v>POLOUEST_Association de communes Sécurité dans l'Ouest lausannois_1_2023</v>
      </c>
      <c r="H14545" s="18">
        <v>5624</v>
      </c>
      <c r="I14545" s="68" t="s">
        <v>44</v>
      </c>
      <c r="J14545" s="18">
        <v>2023</v>
      </c>
      <c r="K14545" s="65">
        <v>0.13524</v>
      </c>
    </row>
    <row r="14546" spans="1:11" x14ac:dyDescent="0.25">
      <c r="A14546" s="66"/>
      <c r="B14546" t="s">
        <v>644</v>
      </c>
      <c r="C14546" t="s">
        <v>645</v>
      </c>
      <c r="D14546" t="str">
        <f>Clef_répartition[[#This Row],[Code association]]&amp;"_"&amp;Clef_répartition[[#This Row],[Nom association]]</f>
        <v>POLOUEST_Association de communes Sécurité dans l'Ouest lausannois</v>
      </c>
      <c r="E14546">
        <f>COUNTIFS(D$2:D14546,Clef_répartition[[#This Row],[Code_Nom]],J$2:J14546,Clef_répartition[[#This Row],[Année]])</f>
        <v>2</v>
      </c>
      <c r="F14546">
        <f>IF(Clef_répartition[[#This Row],[Code_Nom]]=D14545,F14545-1,(COUNTIFS(Clef_répartition[Code_Nom],Clef_répartition[[#This Row],[Code_Nom]],Clef_répartition[Année],Clef_répartition[[#This Row],[Année]])))</f>
        <v>7</v>
      </c>
      <c r="G14546" t="str">
        <f>Clef_répartition[[#This Row],[Code_Nom]]&amp;"_"&amp;Clef_répartition[[#This Row],[Nombre]]&amp;"_"&amp;Clef_répartition[[#This Row],[Année]]</f>
        <v>POLOUEST_Association de communes Sécurité dans l'Ouest lausannois_2_2023</v>
      </c>
      <c r="H14546" s="63">
        <v>5627</v>
      </c>
      <c r="I14546" s="67" t="s">
        <v>56</v>
      </c>
      <c r="J14546" s="63">
        <v>2023</v>
      </c>
      <c r="K14546" s="64">
        <v>9.9159999999999998E-2</v>
      </c>
    </row>
    <row r="14547" spans="1:11" x14ac:dyDescent="0.25">
      <c r="A14547" s="66"/>
      <c r="B14547" t="s">
        <v>644</v>
      </c>
      <c r="C14547" t="s">
        <v>645</v>
      </c>
      <c r="D14547" t="str">
        <f>Clef_répartition[[#This Row],[Code association]]&amp;"_"&amp;Clef_répartition[[#This Row],[Nom association]]</f>
        <v>POLOUEST_Association de communes Sécurité dans l'Ouest lausannois</v>
      </c>
      <c r="E14547">
        <f>COUNTIFS(D$2:D14547,Clef_répartition[[#This Row],[Code_Nom]],J$2:J14547,Clef_répartition[[#This Row],[Année]])</f>
        <v>3</v>
      </c>
      <c r="F14547">
        <f>IF(Clef_répartition[[#This Row],[Code_Nom]]=D14546,F14546-1,(COUNTIFS(Clef_répartition[Code_Nom],Clef_répartition[[#This Row],[Code_Nom]],Clef_répartition[Année],Clef_répartition[[#This Row],[Année]])))</f>
        <v>6</v>
      </c>
      <c r="G14547" t="str">
        <f>Clef_répartition[[#This Row],[Code_Nom]]&amp;"_"&amp;Clef_répartition[[#This Row],[Nombre]]&amp;"_"&amp;Clef_répartition[[#This Row],[Année]]</f>
        <v>POLOUEST_Association de communes Sécurité dans l'Ouest lausannois_3_2023</v>
      </c>
      <c r="H14547" s="63">
        <v>5583</v>
      </c>
      <c r="I14547" s="67" t="s">
        <v>82</v>
      </c>
      <c r="J14547" s="63">
        <v>2023</v>
      </c>
      <c r="K14547" s="64">
        <v>0.12181</v>
      </c>
    </row>
    <row r="14548" spans="1:11" x14ac:dyDescent="0.25">
      <c r="A14548" s="66"/>
      <c r="B14548" t="s">
        <v>644</v>
      </c>
      <c r="C14548" t="s">
        <v>645</v>
      </c>
      <c r="D14548" t="str">
        <f>Clef_répartition[[#This Row],[Code association]]&amp;"_"&amp;Clef_répartition[[#This Row],[Nom association]]</f>
        <v>POLOUEST_Association de communes Sécurité dans l'Ouest lausannois</v>
      </c>
      <c r="E14548">
        <f>COUNTIFS(D$2:D14548,Clef_répartition[[#This Row],[Code_Nom]],J$2:J14548,Clef_répartition[[#This Row],[Année]])</f>
        <v>4</v>
      </c>
      <c r="F14548">
        <f>IF(Clef_répartition[[#This Row],[Code_Nom]]=D14547,F14547-1,(COUNTIFS(Clef_répartition[Code_Nom],Clef_répartition[[#This Row],[Code_Nom]],Clef_répartition[Année],Clef_répartition[[#This Row],[Année]])))</f>
        <v>5</v>
      </c>
      <c r="G14548" t="str">
        <f>Clef_répartition[[#This Row],[Code_Nom]]&amp;"_"&amp;Clef_répartition[[#This Row],[Nombre]]&amp;"_"&amp;Clef_répartition[[#This Row],[Année]]</f>
        <v>POLOUEST_Association de communes Sécurité dans l'Ouest lausannois_4_2023</v>
      </c>
      <c r="H14548" s="18">
        <v>5635</v>
      </c>
      <c r="I14548" s="68" t="s">
        <v>103</v>
      </c>
      <c r="J14548" s="18">
        <v>2023</v>
      </c>
      <c r="K14548" s="65">
        <v>0.13216</v>
      </c>
    </row>
    <row r="14549" spans="1:11" x14ac:dyDescent="0.25">
      <c r="A14549" s="66"/>
      <c r="B14549" t="s">
        <v>644</v>
      </c>
      <c r="C14549" t="s">
        <v>645</v>
      </c>
      <c r="D14549" t="str">
        <f>Clef_répartition[[#This Row],[Code association]]&amp;"_"&amp;Clef_répartition[[#This Row],[Nom association]]</f>
        <v>POLOUEST_Association de communes Sécurité dans l'Ouest lausannois</v>
      </c>
      <c r="E14549">
        <f>COUNTIFS(D$2:D14549,Clef_répartition[[#This Row],[Code_Nom]],J$2:J14549,Clef_répartition[[#This Row],[Année]])</f>
        <v>5</v>
      </c>
      <c r="F14549">
        <f>IF(Clef_répartition[[#This Row],[Code_Nom]]=D14548,F14548-1,(COUNTIFS(Clef_répartition[Code_Nom],Clef_répartition[[#This Row],[Code_Nom]],Clef_répartition[Année],Clef_répartition[[#This Row],[Année]])))</f>
        <v>4</v>
      </c>
      <c r="G14549" t="str">
        <f>Clef_répartition[[#This Row],[Code_Nom]]&amp;"_"&amp;Clef_répartition[[#This Row],[Nombre]]&amp;"_"&amp;Clef_répartition[[#This Row],[Année]]</f>
        <v>POLOUEST_Association de communes Sécurité dans l'Ouest lausannois_5_2023</v>
      </c>
      <c r="H14549" s="18">
        <v>5589</v>
      </c>
      <c r="I14549" s="68" t="s">
        <v>223</v>
      </c>
      <c r="J14549" s="18">
        <v>2023</v>
      </c>
      <c r="K14549" s="65">
        <v>0.16677</v>
      </c>
    </row>
    <row r="14550" spans="1:11" x14ac:dyDescent="0.25">
      <c r="A14550" s="66"/>
      <c r="B14550" t="s">
        <v>644</v>
      </c>
      <c r="C14550" t="s">
        <v>645</v>
      </c>
      <c r="D14550" t="str">
        <f>Clef_répartition[[#This Row],[Code association]]&amp;"_"&amp;Clef_répartition[[#This Row],[Nom association]]</f>
        <v>POLOUEST_Association de communes Sécurité dans l'Ouest lausannois</v>
      </c>
      <c r="E14550">
        <f>COUNTIFS(D$2:D14550,Clef_répartition[[#This Row],[Code_Nom]],J$2:J14550,Clef_répartition[[#This Row],[Année]])</f>
        <v>6</v>
      </c>
      <c r="F14550">
        <f>IF(Clef_répartition[[#This Row],[Code_Nom]]=D14549,F14549-1,(COUNTIFS(Clef_répartition[Code_Nom],Clef_répartition[[#This Row],[Code_Nom]],Clef_répartition[Année],Clef_répartition[[#This Row],[Année]])))</f>
        <v>3</v>
      </c>
      <c r="G14550" t="str">
        <f>Clef_répartition[[#This Row],[Code_Nom]]&amp;"_"&amp;Clef_répartition[[#This Row],[Nombre]]&amp;"_"&amp;Clef_répartition[[#This Row],[Année]]</f>
        <v>POLOUEST_Association de communes Sécurité dans l'Ouest lausannois_6_2023</v>
      </c>
      <c r="H14550" s="63">
        <v>5591</v>
      </c>
      <c r="I14550" s="67" t="s">
        <v>228</v>
      </c>
      <c r="J14550" s="63">
        <v>2023</v>
      </c>
      <c r="K14550" s="64">
        <v>0.27733999999999998</v>
      </c>
    </row>
    <row r="14551" spans="1:11" x14ac:dyDescent="0.25">
      <c r="A14551" s="66"/>
      <c r="B14551" t="s">
        <v>644</v>
      </c>
      <c r="C14551" t="s">
        <v>645</v>
      </c>
      <c r="D14551" t="str">
        <f>Clef_répartition[[#This Row],[Code association]]&amp;"_"&amp;Clef_répartition[[#This Row],[Nom association]]</f>
        <v>POLOUEST_Association de communes Sécurité dans l'Ouest lausannois</v>
      </c>
      <c r="E14551">
        <f>COUNTIFS(D$2:D14551,Clef_répartition[[#This Row],[Code_Nom]],J$2:J14551,Clef_répartition[[#This Row],[Année]])</f>
        <v>7</v>
      </c>
      <c r="F14551">
        <f>IF(Clef_répartition[[#This Row],[Code_Nom]]=D14550,F14550-1,(COUNTIFS(Clef_répartition[Code_Nom],Clef_répartition[[#This Row],[Code_Nom]],Clef_répartition[Année],Clef_répartition[[#This Row],[Année]])))</f>
        <v>2</v>
      </c>
      <c r="G14551" t="str">
        <f>Clef_répartition[[#This Row],[Code_Nom]]&amp;"_"&amp;Clef_répartition[[#This Row],[Nombre]]&amp;"_"&amp;Clef_répartition[[#This Row],[Année]]</f>
        <v>POLOUEST_Association de communes Sécurité dans l'Ouest lausannois_7_2023</v>
      </c>
      <c r="H14551" s="63">
        <v>5648</v>
      </c>
      <c r="I14551" s="67" t="s">
        <v>248</v>
      </c>
      <c r="J14551" s="63">
        <v>2023</v>
      </c>
      <c r="K14551" s="64">
        <v>5.5239999999999997E-2</v>
      </c>
    </row>
    <row r="14552" spans="1:11" x14ac:dyDescent="0.25">
      <c r="A14552" s="66"/>
      <c r="B14552" t="s">
        <v>644</v>
      </c>
      <c r="C14552" t="s">
        <v>645</v>
      </c>
      <c r="D14552" t="str">
        <f>Clef_répartition[[#This Row],[Code association]]&amp;"_"&amp;Clef_répartition[[#This Row],[Nom association]]</f>
        <v>POLOUEST_Association de communes Sécurité dans l'Ouest lausannois</v>
      </c>
      <c r="E14552">
        <f>COUNTIFS(D$2:D14552,Clef_répartition[[#This Row],[Code_Nom]],J$2:J14552,Clef_répartition[[#This Row],[Année]])</f>
        <v>8</v>
      </c>
      <c r="F14552">
        <f>IF(Clef_répartition[[#This Row],[Code_Nom]]=D14551,F14551-1,(COUNTIFS(Clef_répartition[Code_Nom],Clef_répartition[[#This Row],[Code_Nom]],Clef_répartition[Année],Clef_répartition[[#This Row],[Année]])))</f>
        <v>1</v>
      </c>
      <c r="G14552" t="str">
        <f>Clef_répartition[[#This Row],[Code_Nom]]&amp;"_"&amp;Clef_répartition[[#This Row],[Nombre]]&amp;"_"&amp;Clef_répartition[[#This Row],[Année]]</f>
        <v>POLOUEST_Association de communes Sécurité dans l'Ouest lausannois_8_2023</v>
      </c>
      <c r="H14552" s="18">
        <v>5651</v>
      </c>
      <c r="I14552" s="68" t="s">
        <v>283</v>
      </c>
      <c r="J14552" s="18">
        <v>2023</v>
      </c>
      <c r="K14552" s="65">
        <v>1.2279999999999999E-2</v>
      </c>
    </row>
    <row r="14553" spans="1:11" x14ac:dyDescent="0.25">
      <c r="A14553" s="66"/>
      <c r="B14553" t="s">
        <v>440</v>
      </c>
      <c r="C14553" t="s">
        <v>441</v>
      </c>
      <c r="D14553" t="str">
        <f>Clef_répartition[[#This Row],[Code association]]&amp;"_"&amp;Clef_répartition[[#This Row],[Nom association]]</f>
        <v>PRM_Police Région Morges</v>
      </c>
      <c r="E14553">
        <f>COUNTIFS(D$2:D14553,Clef_répartition[[#This Row],[Code_Nom]],J$2:J14553,Clef_répartition[[#This Row],[Année]])</f>
        <v>1</v>
      </c>
      <c r="F14553">
        <f>IF(Clef_répartition[[#This Row],[Code_Nom]]=D14552,F14552-1,(COUNTIFS(Clef_répartition[Code_Nom],Clef_répartition[[#This Row],[Code_Nom]],Clef_répartition[Année],Clef_répartition[[#This Row],[Année]])))</f>
        <v>6</v>
      </c>
      <c r="G14553" t="str">
        <f>Clef_répartition[[#This Row],[Code_Nom]]&amp;"_"&amp;Clef_répartition[[#This Row],[Nombre]]&amp;"_"&amp;Clef_répartition[[#This Row],[Année]]</f>
        <v>PRM_Police Région Morges_1_2023</v>
      </c>
      <c r="H14553" s="63">
        <v>5623</v>
      </c>
      <c r="I14553" s="67" t="s">
        <v>39</v>
      </c>
      <c r="J14553" s="63">
        <v>2023</v>
      </c>
      <c r="K14553" s="64">
        <v>8.6E-3</v>
      </c>
    </row>
    <row r="14554" spans="1:11" x14ac:dyDescent="0.25">
      <c r="A14554" s="66"/>
      <c r="B14554" t="s">
        <v>440</v>
      </c>
      <c r="C14554" t="s">
        <v>441</v>
      </c>
      <c r="D14554" t="str">
        <f>Clef_répartition[[#This Row],[Code association]]&amp;"_"&amp;Clef_répartition[[#This Row],[Nom association]]</f>
        <v>PRM_Police Région Morges</v>
      </c>
      <c r="E14554">
        <f>COUNTIFS(D$2:D14554,Clef_répartition[[#This Row],[Code_Nom]],J$2:J14554,Clef_répartition[[#This Row],[Année]])</f>
        <v>2</v>
      </c>
      <c r="F14554">
        <f>IF(Clef_répartition[[#This Row],[Code_Nom]]=D14553,F14553-1,(COUNTIFS(Clef_répartition[Code_Nom],Clef_répartition[[#This Row],[Code_Nom]],Clef_répartition[Année],Clef_répartition[[#This Row],[Année]])))</f>
        <v>5</v>
      </c>
      <c r="G14554" t="str">
        <f>Clef_répartition[[#This Row],[Code_Nom]]&amp;"_"&amp;Clef_répartition[[#This Row],[Nombre]]&amp;"_"&amp;Clef_répartition[[#This Row],[Année]]</f>
        <v>PRM_Police Région Morges_2_2023</v>
      </c>
      <c r="H14554" s="18">
        <v>5640</v>
      </c>
      <c r="I14554" s="68" t="s">
        <v>168</v>
      </c>
      <c r="J14554" s="18">
        <v>2023</v>
      </c>
      <c r="K14554" s="65">
        <v>9.1999999999999998E-3</v>
      </c>
    </row>
    <row r="14555" spans="1:11" x14ac:dyDescent="0.25">
      <c r="A14555" s="66"/>
      <c r="B14555" t="s">
        <v>440</v>
      </c>
      <c r="C14555" t="s">
        <v>441</v>
      </c>
      <c r="D14555" t="str">
        <f>Clef_répartition[[#This Row],[Code association]]&amp;"_"&amp;Clef_répartition[[#This Row],[Nom association]]</f>
        <v>PRM_Police Région Morges</v>
      </c>
      <c r="E14555">
        <f>COUNTIFS(D$2:D14555,Clef_répartition[[#This Row],[Code_Nom]],J$2:J14555,Clef_répartition[[#This Row],[Année]])</f>
        <v>3</v>
      </c>
      <c r="F14555">
        <f>IF(Clef_répartition[[#This Row],[Code_Nom]]=D14554,F14554-1,(COUNTIFS(Clef_répartition[Code_Nom],Clef_répartition[[#This Row],[Code_Nom]],Clef_répartition[Année],Clef_répartition[[#This Row],[Année]])))</f>
        <v>4</v>
      </c>
      <c r="G14555" t="str">
        <f>Clef_répartition[[#This Row],[Code_Nom]]&amp;"_"&amp;Clef_répartition[[#This Row],[Nombre]]&amp;"_"&amp;Clef_répartition[[#This Row],[Année]]</f>
        <v>PRM_Police Région Morges_3_2023</v>
      </c>
      <c r="H14555" s="63">
        <v>5642</v>
      </c>
      <c r="I14555" s="67" t="s">
        <v>190</v>
      </c>
      <c r="J14555" s="63">
        <v>2023</v>
      </c>
      <c r="K14555" s="64">
        <v>0.6673</v>
      </c>
    </row>
    <row r="14556" spans="1:11" x14ac:dyDescent="0.25">
      <c r="A14556" s="66"/>
      <c r="B14556" t="s">
        <v>440</v>
      </c>
      <c r="C14556" t="s">
        <v>441</v>
      </c>
      <c r="D14556" t="str">
        <f>Clef_répartition[[#This Row],[Code association]]&amp;"_"&amp;Clef_répartition[[#This Row],[Nom association]]</f>
        <v>PRM_Police Région Morges</v>
      </c>
      <c r="E14556">
        <f>COUNTIFS(D$2:D14556,Clef_répartition[[#This Row],[Code_Nom]],J$2:J14556,Clef_répartition[[#This Row],[Année]])</f>
        <v>4</v>
      </c>
      <c r="F14556">
        <f>IF(Clef_répartition[[#This Row],[Code_Nom]]=D14555,F14555-1,(COUNTIFS(Clef_répartition[Code_Nom],Clef_répartition[[#This Row],[Code_Nom]],Clef_répartition[Année],Clef_répartition[[#This Row],[Année]])))</f>
        <v>3</v>
      </c>
      <c r="G14556" t="str">
        <f>Clef_répartition[[#This Row],[Code_Nom]]&amp;"_"&amp;Clef_répartition[[#This Row],[Nombre]]&amp;"_"&amp;Clef_répartition[[#This Row],[Année]]</f>
        <v>PRM_Police Région Morges_4_2023</v>
      </c>
      <c r="H14556" s="18">
        <v>5643</v>
      </c>
      <c r="I14556" s="68" t="s">
        <v>221</v>
      </c>
      <c r="J14556" s="18">
        <v>2023</v>
      </c>
      <c r="K14556" s="65">
        <v>0.1308</v>
      </c>
    </row>
    <row r="14557" spans="1:11" x14ac:dyDescent="0.25">
      <c r="A14557" s="66"/>
      <c r="B14557" t="s">
        <v>440</v>
      </c>
      <c r="C14557" t="s">
        <v>441</v>
      </c>
      <c r="D14557" t="str">
        <f>Clef_répartition[[#This Row],[Code association]]&amp;"_"&amp;Clef_répartition[[#This Row],[Nom association]]</f>
        <v>PRM_Police Région Morges</v>
      </c>
      <c r="E14557">
        <f>COUNTIFS(D$2:D14557,Clef_répartition[[#This Row],[Code_Nom]],J$2:J14557,Clef_répartition[[#This Row],[Année]])</f>
        <v>5</v>
      </c>
      <c r="F14557">
        <f>IF(Clef_répartition[[#This Row],[Code_Nom]]=D14556,F14556-1,(COUNTIFS(Clef_répartition[Code_Nom],Clef_répartition[[#This Row],[Code_Nom]],Clef_répartition[Année],Clef_répartition[[#This Row],[Année]])))</f>
        <v>2</v>
      </c>
      <c r="G14557" t="str">
        <f>Clef_répartition[[#This Row],[Code_Nom]]&amp;"_"&amp;Clef_répartition[[#This Row],[Nombre]]&amp;"_"&amp;Clef_répartition[[#This Row],[Année]]</f>
        <v>PRM_Police Région Morges_5_2023</v>
      </c>
      <c r="H14557" s="63">
        <v>5646</v>
      </c>
      <c r="I14557" s="67" t="s">
        <v>247</v>
      </c>
      <c r="J14557" s="63">
        <v>2023</v>
      </c>
      <c r="K14557" s="64">
        <v>0.14799999999999999</v>
      </c>
    </row>
    <row r="14558" spans="1:11" x14ac:dyDescent="0.25">
      <c r="A14558" s="66"/>
      <c r="B14558" t="s">
        <v>440</v>
      </c>
      <c r="C14558" t="s">
        <v>441</v>
      </c>
      <c r="D14558" t="str">
        <f>Clef_répartition[[#This Row],[Code association]]&amp;"_"&amp;Clef_répartition[[#This Row],[Nom association]]</f>
        <v>PRM_Police Région Morges</v>
      </c>
      <c r="E14558">
        <f>COUNTIFS(D$2:D14558,Clef_répartition[[#This Row],[Code_Nom]],J$2:J14558,Clef_répartition[[#This Row],[Année]])</f>
        <v>6</v>
      </c>
      <c r="F14558">
        <f>IF(Clef_répartition[[#This Row],[Code_Nom]]=D14557,F14557-1,(COUNTIFS(Clef_répartition[Code_Nom],Clef_répartition[[#This Row],[Code_Nom]],Clef_répartition[Année],Clef_répartition[[#This Row],[Année]])))</f>
        <v>1</v>
      </c>
      <c r="G14558" t="str">
        <f>Clef_répartition[[#This Row],[Code_Nom]]&amp;"_"&amp;Clef_répartition[[#This Row],[Nombre]]&amp;"_"&amp;Clef_répartition[[#This Row],[Année]]</f>
        <v>PRM_Police Région Morges_6_2023</v>
      </c>
      <c r="H14558" s="18">
        <v>5649</v>
      </c>
      <c r="I14558" s="68" t="s">
        <v>264</v>
      </c>
      <c r="J14558" s="18">
        <v>2023</v>
      </c>
      <c r="K14558" s="65">
        <v>3.61E-2</v>
      </c>
    </row>
    <row r="14559" spans="1:11" x14ac:dyDescent="0.25">
      <c r="A14559" s="66"/>
      <c r="B14559" t="s">
        <v>483</v>
      </c>
      <c r="C14559" t="s">
        <v>484</v>
      </c>
      <c r="D14559" t="str">
        <f>Clef_répartition[[#This Row],[Code association]]&amp;"_"&amp;Clef_répartition[[#This Row],[Nom association]]</f>
        <v>RAT_ Association intercommunale d’accueil de jour des enfants des Toblerones</v>
      </c>
      <c r="E14559">
        <f>COUNTIFS(D$2:D14559,Clef_répartition[[#This Row],[Code_Nom]],J$2:J14559,Clef_répartition[[#This Row],[Année]])</f>
        <v>1</v>
      </c>
      <c r="F14559">
        <f>IF(Clef_répartition[[#This Row],[Code_Nom]]=D14558,F14558-1,(COUNTIFS(Clef_répartition[Code_Nom],Clef_répartition[[#This Row],[Code_Nom]],Clef_répartition[Année],Clef_répartition[[#This Row],[Année]])))</f>
        <v>16</v>
      </c>
      <c r="G14559" t="str">
        <f>Clef_répartition[[#This Row],[Code_Nom]]&amp;"_"&amp;Clef_répartition[[#This Row],[Nombre]]&amp;"_"&amp;Clef_répartition[[#This Row],[Année]]</f>
        <v>RAT_ Association intercommunale d’accueil de jour des enfants des Toblerones_1_2023</v>
      </c>
      <c r="H14559" s="18">
        <v>5702</v>
      </c>
      <c r="I14559" s="68" t="s">
        <v>7</v>
      </c>
      <c r="J14559" s="18">
        <v>2023</v>
      </c>
      <c r="K14559" s="65">
        <v>8.0199999999999994E-2</v>
      </c>
    </row>
    <row r="14560" spans="1:11" x14ac:dyDescent="0.25">
      <c r="A14560" s="66"/>
      <c r="B14560" t="s">
        <v>483</v>
      </c>
      <c r="C14560" t="s">
        <v>484</v>
      </c>
      <c r="D14560" t="str">
        <f>Clef_répartition[[#This Row],[Code association]]&amp;"_"&amp;Clef_répartition[[#This Row],[Nom association]]</f>
        <v>RAT_ Association intercommunale d’accueil de jour des enfants des Toblerones</v>
      </c>
      <c r="E14560">
        <f>COUNTIFS(D$2:D14560,Clef_répartition[[#This Row],[Code_Nom]],J$2:J14560,Clef_répartition[[#This Row],[Année]])</f>
        <v>2</v>
      </c>
      <c r="F14560">
        <f>IF(Clef_répartition[[#This Row],[Code_Nom]]=D14559,F14559-1,(COUNTIFS(Clef_répartition[Code_Nom],Clef_répartition[[#This Row],[Code_Nom]],Clef_répartition[Année],Clef_répartition[[#This Row],[Année]])))</f>
        <v>15</v>
      </c>
      <c r="G14560" t="str">
        <f>Clef_répartition[[#This Row],[Code_Nom]]&amp;"_"&amp;Clef_répartition[[#This Row],[Nombre]]&amp;"_"&amp;Clef_répartition[[#This Row],[Année]]</f>
        <v>RAT_ Association intercommunale d’accueil de jour des enfants des Toblerones_2_2023</v>
      </c>
      <c r="H14560" s="63">
        <v>5704</v>
      </c>
      <c r="I14560" s="67" t="s">
        <v>16</v>
      </c>
      <c r="J14560" s="63">
        <v>2023</v>
      </c>
      <c r="K14560" s="64">
        <v>5.2600000000000001E-2</v>
      </c>
    </row>
    <row r="14561" spans="1:11" x14ac:dyDescent="0.25">
      <c r="A14561" s="66"/>
      <c r="B14561" t="s">
        <v>483</v>
      </c>
      <c r="C14561" t="s">
        <v>484</v>
      </c>
      <c r="D14561" t="str">
        <f>Clef_répartition[[#This Row],[Code association]]&amp;"_"&amp;Clef_répartition[[#This Row],[Nom association]]</f>
        <v>RAT_ Association intercommunale d’accueil de jour des enfants des Toblerones</v>
      </c>
      <c r="E14561">
        <f>COUNTIFS(D$2:D14561,Clef_répartition[[#This Row],[Code_Nom]],J$2:J14561,Clef_répartition[[#This Row],[Année]])</f>
        <v>3</v>
      </c>
      <c r="F14561">
        <f>IF(Clef_répartition[[#This Row],[Code_Nom]]=D14560,F14560-1,(COUNTIFS(Clef_répartition[Code_Nom],Clef_répartition[[#This Row],[Code_Nom]],Clef_répartition[Année],Clef_répartition[[#This Row],[Année]])))</f>
        <v>14</v>
      </c>
      <c r="G14561" t="str">
        <f>Clef_répartition[[#This Row],[Code_Nom]]&amp;"_"&amp;Clef_répartition[[#This Row],[Nombre]]&amp;"_"&amp;Clef_répartition[[#This Row],[Année]]</f>
        <v>RAT_ Association intercommunale d’accueil de jour des enfants des Toblerones_3_2023</v>
      </c>
      <c r="H14561" s="18">
        <v>5854</v>
      </c>
      <c r="I14561" s="68" t="s">
        <v>43</v>
      </c>
      <c r="J14561" s="18">
        <v>2023</v>
      </c>
      <c r="K14561" s="65">
        <v>1.1299999999999999E-2</v>
      </c>
    </row>
    <row r="14562" spans="1:11" x14ac:dyDescent="0.25">
      <c r="A14562" s="66"/>
      <c r="B14562" t="s">
        <v>483</v>
      </c>
      <c r="C14562" t="s">
        <v>484</v>
      </c>
      <c r="D14562" t="str">
        <f>Clef_répartition[[#This Row],[Code association]]&amp;"_"&amp;Clef_répartition[[#This Row],[Nom association]]</f>
        <v>RAT_ Association intercommunale d’accueil de jour des enfants des Toblerones</v>
      </c>
      <c r="E14562">
        <f>COUNTIFS(D$2:D14562,Clef_répartition[[#This Row],[Code_Nom]],J$2:J14562,Clef_répartition[[#This Row],[Année]])</f>
        <v>4</v>
      </c>
      <c r="F14562">
        <f>IF(Clef_répartition[[#This Row],[Code_Nom]]=D14561,F14561-1,(COUNTIFS(Clef_répartition[Code_Nom],Clef_répartition[[#This Row],[Code_Nom]],Clef_répartition[Année],Clef_répartition[[#This Row],[Année]])))</f>
        <v>13</v>
      </c>
      <c r="G14562" t="str">
        <f>Clef_répartition[[#This Row],[Code_Nom]]&amp;"_"&amp;Clef_répartition[[#This Row],[Nombre]]&amp;"_"&amp;Clef_répartition[[#This Row],[Année]]</f>
        <v>RAT_ Association intercommunale d’accueil de jour des enfants des Toblerones_4_2023</v>
      </c>
      <c r="H14562" s="18">
        <v>5710</v>
      </c>
      <c r="I14562" s="68" t="s">
        <v>69</v>
      </c>
      <c r="J14562" s="18">
        <v>2023</v>
      </c>
      <c r="K14562" s="65">
        <v>1.35E-2</v>
      </c>
    </row>
    <row r="14563" spans="1:11" x14ac:dyDescent="0.25">
      <c r="A14563" s="66"/>
      <c r="B14563" t="s">
        <v>483</v>
      </c>
      <c r="C14563" t="s">
        <v>484</v>
      </c>
      <c r="D14563" t="str">
        <f>Clef_répartition[[#This Row],[Code association]]&amp;"_"&amp;Clef_répartition[[#This Row],[Nom association]]</f>
        <v>RAT_ Association intercommunale d’accueil de jour des enfants des Toblerones</v>
      </c>
      <c r="E14563">
        <f>COUNTIFS(D$2:D14563,Clef_répartition[[#This Row],[Code_Nom]],J$2:J14563,Clef_répartition[[#This Row],[Année]])</f>
        <v>5</v>
      </c>
      <c r="F14563">
        <f>IF(Clef_répartition[[#This Row],[Code_Nom]]=D14562,F14562-1,(COUNTIFS(Clef_répartition[Code_Nom],Clef_répartition[[#This Row],[Code_Nom]],Clef_répartition[Année],Clef_répartition[[#This Row],[Année]])))</f>
        <v>12</v>
      </c>
      <c r="G14563" t="str">
        <f>Clef_répartition[[#This Row],[Code_Nom]]&amp;"_"&amp;Clef_répartition[[#This Row],[Nombre]]&amp;"_"&amp;Clef_répartition[[#This Row],[Année]]</f>
        <v>RAT_ Association intercommunale d’accueil de jour des enfants des Toblerones_5_2023</v>
      </c>
      <c r="H14563" s="63">
        <v>5715</v>
      </c>
      <c r="I14563" s="67" t="s">
        <v>97</v>
      </c>
      <c r="J14563" s="63">
        <v>2023</v>
      </c>
      <c r="K14563" s="64">
        <v>3.0300000000000001E-2</v>
      </c>
    </row>
    <row r="14564" spans="1:11" x14ac:dyDescent="0.25">
      <c r="A14564" s="66"/>
      <c r="B14564" t="s">
        <v>483</v>
      </c>
      <c r="C14564" t="s">
        <v>484</v>
      </c>
      <c r="D14564" t="str">
        <f>Clef_répartition[[#This Row],[Code association]]&amp;"_"&amp;Clef_répartition[[#This Row],[Nom association]]</f>
        <v>RAT_ Association intercommunale d’accueil de jour des enfants des Toblerones</v>
      </c>
      <c r="E14564">
        <f>COUNTIFS(D$2:D14564,Clef_répartition[[#This Row],[Code_Nom]],J$2:J14564,Clef_répartition[[#This Row],[Année]])</f>
        <v>6</v>
      </c>
      <c r="F14564">
        <f>IF(Clef_répartition[[#This Row],[Code_Nom]]=D14563,F14563-1,(COUNTIFS(Clef_répartition[Code_Nom],Clef_répartition[[#This Row],[Code_Nom]],Clef_répartition[Année],Clef_répartition[[#This Row],[Année]])))</f>
        <v>11</v>
      </c>
      <c r="G14564" t="str">
        <f>Clef_répartition[[#This Row],[Code_Nom]]&amp;"_"&amp;Clef_répartition[[#This Row],[Nombre]]&amp;"_"&amp;Clef_répartition[[#This Row],[Année]]</f>
        <v>RAT_ Association intercommunale d’accueil de jour des enfants des Toblerones_6_2023</v>
      </c>
      <c r="H14564" s="18">
        <v>5718</v>
      </c>
      <c r="I14564" s="68" t="s">
        <v>120</v>
      </c>
      <c r="J14564" s="18">
        <v>2023</v>
      </c>
      <c r="K14564" s="65">
        <v>5.5E-2</v>
      </c>
    </row>
    <row r="14565" spans="1:11" x14ac:dyDescent="0.25">
      <c r="A14565" s="66"/>
      <c r="B14565" t="s">
        <v>483</v>
      </c>
      <c r="C14565" t="s">
        <v>484</v>
      </c>
      <c r="D14565" t="str">
        <f>Clef_répartition[[#This Row],[Code association]]&amp;"_"&amp;Clef_répartition[[#This Row],[Nom association]]</f>
        <v>RAT_ Association intercommunale d’accueil de jour des enfants des Toblerones</v>
      </c>
      <c r="E14565">
        <f>COUNTIFS(D$2:D14565,Clef_répartition[[#This Row],[Code_Nom]],J$2:J14565,Clef_répartition[[#This Row],[Année]])</f>
        <v>7</v>
      </c>
      <c r="F14565">
        <f>IF(Clef_répartition[[#This Row],[Code_Nom]]=D14564,F14564-1,(COUNTIFS(Clef_répartition[Code_Nom],Clef_répartition[[#This Row],[Code_Nom]],Clef_répartition[Année],Clef_répartition[[#This Row],[Année]])))</f>
        <v>10</v>
      </c>
      <c r="G14565" t="str">
        <f>Clef_répartition[[#This Row],[Code_Nom]]&amp;"_"&amp;Clef_répartition[[#This Row],[Nombre]]&amp;"_"&amp;Clef_répartition[[#This Row],[Année]]</f>
        <v>RAT_ Association intercommunale d’accueil de jour des enfants des Toblerones_7_2023</v>
      </c>
      <c r="H14565" s="63">
        <v>5720</v>
      </c>
      <c r="I14565" s="67" t="s">
        <v>125</v>
      </c>
      <c r="J14565" s="63">
        <v>2023</v>
      </c>
      <c r="K14565" s="64">
        <v>2.7799999999999998E-2</v>
      </c>
    </row>
    <row r="14566" spans="1:11" x14ac:dyDescent="0.25">
      <c r="A14566" s="66"/>
      <c r="B14566" t="s">
        <v>483</v>
      </c>
      <c r="C14566" t="s">
        <v>484</v>
      </c>
      <c r="D14566" t="str">
        <f>Clef_répartition[[#This Row],[Code association]]&amp;"_"&amp;Clef_répartition[[#This Row],[Nom association]]</f>
        <v>RAT_ Association intercommunale d’accueil de jour des enfants des Toblerones</v>
      </c>
      <c r="E14566">
        <f>COUNTIFS(D$2:D14566,Clef_répartition[[#This Row],[Code_Nom]],J$2:J14566,Clef_répartition[[#This Row],[Année]])</f>
        <v>8</v>
      </c>
      <c r="F14566">
        <f>IF(Clef_répartition[[#This Row],[Code_Nom]]=D14565,F14565-1,(COUNTIFS(Clef_répartition[Code_Nom],Clef_répartition[[#This Row],[Code_Nom]],Clef_répartition[Année],Clef_répartition[[#This Row],[Année]])))</f>
        <v>9</v>
      </c>
      <c r="G14566" t="str">
        <f>Clef_répartition[[#This Row],[Code_Nom]]&amp;"_"&amp;Clef_répartition[[#This Row],[Nombre]]&amp;"_"&amp;Clef_répartition[[#This Row],[Année]]</f>
        <v>RAT_ Association intercommunale d’accueil de jour des enfants des Toblerones_8_2023</v>
      </c>
      <c r="H14566" s="18">
        <v>5721</v>
      </c>
      <c r="I14566" s="68" t="s">
        <v>126</v>
      </c>
      <c r="J14566" s="18">
        <v>2023</v>
      </c>
      <c r="K14566" s="65">
        <v>0.37169999999999997</v>
      </c>
    </row>
    <row r="14567" spans="1:11" x14ac:dyDescent="0.25">
      <c r="A14567" s="66"/>
      <c r="B14567" t="s">
        <v>483</v>
      </c>
      <c r="C14567" t="s">
        <v>484</v>
      </c>
      <c r="D14567" t="str">
        <f>Clef_répartition[[#This Row],[Code association]]&amp;"_"&amp;Clef_répartition[[#This Row],[Nom association]]</f>
        <v>RAT_ Association intercommunale d’accueil de jour des enfants des Toblerones</v>
      </c>
      <c r="E14567">
        <f>COUNTIFS(D$2:D14567,Clef_répartition[[#This Row],[Code_Nom]],J$2:J14567,Clef_répartition[[#This Row],[Année]])</f>
        <v>9</v>
      </c>
      <c r="F14567">
        <f>IF(Clef_répartition[[#This Row],[Code_Nom]]=D14566,F14566-1,(COUNTIFS(Clef_répartition[Code_Nom],Clef_répartition[[#This Row],[Code_Nom]],Clef_répartition[Année],Clef_répartition[[#This Row],[Année]])))</f>
        <v>8</v>
      </c>
      <c r="G14567" t="str">
        <f>Clef_répartition[[#This Row],[Code_Nom]]&amp;"_"&amp;Clef_répartition[[#This Row],[Nombre]]&amp;"_"&amp;Clef_répartition[[#This Row],[Année]]</f>
        <v>RAT_ Association intercommunale d’accueil de jour des enfants des Toblerones_9_2023</v>
      </c>
      <c r="H14567" s="18">
        <v>5731</v>
      </c>
      <c r="I14567" s="68" t="s">
        <v>157</v>
      </c>
      <c r="J14567" s="18">
        <v>2023</v>
      </c>
      <c r="K14567" s="65">
        <v>3.8199999999999998E-2</v>
      </c>
    </row>
    <row r="14568" spans="1:11" x14ac:dyDescent="0.25">
      <c r="A14568" s="66"/>
      <c r="B14568" t="s">
        <v>483</v>
      </c>
      <c r="C14568" t="s">
        <v>484</v>
      </c>
      <c r="D14568" t="str">
        <f>Clef_répartition[[#This Row],[Code association]]&amp;"_"&amp;Clef_répartition[[#This Row],[Nom association]]</f>
        <v>RAT_ Association intercommunale d’accueil de jour des enfants des Toblerones</v>
      </c>
      <c r="E14568">
        <f>COUNTIFS(D$2:D14568,Clef_répartition[[#This Row],[Code_Nom]],J$2:J14568,Clef_répartition[[#This Row],[Année]])</f>
        <v>10</v>
      </c>
      <c r="F14568">
        <f>IF(Clef_répartition[[#This Row],[Code_Nom]]=D14567,F14567-1,(COUNTIFS(Clef_répartition[Code_Nom],Clef_répartition[[#This Row],[Code_Nom]],Clef_répartition[Année],Clef_répartition[[#This Row],[Année]])))</f>
        <v>7</v>
      </c>
      <c r="G14568" t="str">
        <f>Clef_répartition[[#This Row],[Code_Nom]]&amp;"_"&amp;Clef_répartition[[#This Row],[Nombre]]&amp;"_"&amp;Clef_répartition[[#This Row],[Année]]</f>
        <v>RAT_ Association intercommunale d’accueil de jour des enfants des Toblerones_10_2023</v>
      </c>
      <c r="H14568" s="63">
        <v>5429</v>
      </c>
      <c r="I14568" s="67" t="s">
        <v>162</v>
      </c>
      <c r="J14568" s="63">
        <v>2023</v>
      </c>
      <c r="K14568" s="64">
        <v>1.47E-2</v>
      </c>
    </row>
    <row r="14569" spans="1:11" x14ac:dyDescent="0.25">
      <c r="A14569" s="66"/>
      <c r="B14569" t="s">
        <v>483</v>
      </c>
      <c r="C14569" t="s">
        <v>484</v>
      </c>
      <c r="D14569" t="str">
        <f>Clef_répartition[[#This Row],[Code association]]&amp;"_"&amp;Clef_répartition[[#This Row],[Nom association]]</f>
        <v>RAT_ Association intercommunale d’accueil de jour des enfants des Toblerones</v>
      </c>
      <c r="E14569">
        <f>COUNTIFS(D$2:D14569,Clef_répartition[[#This Row],[Code_Nom]],J$2:J14569,Clef_répartition[[#This Row],[Année]])</f>
        <v>11</v>
      </c>
      <c r="F14569">
        <f>IF(Clef_répartition[[#This Row],[Code_Nom]]=D14568,F14568-1,(COUNTIFS(Clef_répartition[Code_Nom],Clef_répartition[[#This Row],[Code_Nom]],Clef_répartition[Année],Clef_répartition[[#This Row],[Année]])))</f>
        <v>6</v>
      </c>
      <c r="G14569" t="str">
        <f>Clef_répartition[[#This Row],[Code_Nom]]&amp;"_"&amp;Clef_répartition[[#This Row],[Nombre]]&amp;"_"&amp;Clef_répartition[[#This Row],[Année]]</f>
        <v>RAT_ Association intercommunale d’accueil de jour des enfants des Toblerones_11_2023</v>
      </c>
      <c r="H14569" s="18">
        <v>5430</v>
      </c>
      <c r="I14569" s="68" t="s">
        <v>171</v>
      </c>
      <c r="J14569" s="18">
        <v>2023</v>
      </c>
      <c r="K14569" s="65">
        <v>1.3599999999999999E-2</v>
      </c>
    </row>
    <row r="14570" spans="1:11" x14ac:dyDescent="0.25">
      <c r="A14570" s="66"/>
      <c r="B14570" t="s">
        <v>483</v>
      </c>
      <c r="C14570" t="s">
        <v>484</v>
      </c>
      <c r="D14570" t="str">
        <f>Clef_répartition[[#This Row],[Code association]]&amp;"_"&amp;Clef_répartition[[#This Row],[Nom association]]</f>
        <v>RAT_ Association intercommunale d’accueil de jour des enfants des Toblerones</v>
      </c>
      <c r="E14570">
        <f>COUNTIFS(D$2:D14570,Clef_répartition[[#This Row],[Code_Nom]],J$2:J14570,Clef_répartition[[#This Row],[Année]])</f>
        <v>12</v>
      </c>
      <c r="F14570">
        <f>IF(Clef_répartition[[#This Row],[Code_Nom]]=D14569,F14569-1,(COUNTIFS(Clef_répartition[Code_Nom],Clef_répartition[[#This Row],[Code_Nom]],Clef_répartition[Année],Clef_répartition[[#This Row],[Année]])))</f>
        <v>5</v>
      </c>
      <c r="G14570" t="str">
        <f>Clef_répartition[[#This Row],[Code_Nom]]&amp;"_"&amp;Clef_répartition[[#This Row],[Nombre]]&amp;"_"&amp;Clef_répartition[[#This Row],[Année]]</f>
        <v>RAT_ Association intercommunale d’accueil de jour des enfants des Toblerones_12_2023</v>
      </c>
      <c r="H14570" s="63">
        <v>5725</v>
      </c>
      <c r="I14570" s="67" t="s">
        <v>219</v>
      </c>
      <c r="J14570" s="63">
        <v>2023</v>
      </c>
      <c r="K14570" s="64">
        <v>0.11609999999999999</v>
      </c>
    </row>
    <row r="14571" spans="1:11" x14ac:dyDescent="0.25">
      <c r="A14571" s="66"/>
      <c r="B14571" t="s">
        <v>483</v>
      </c>
      <c r="C14571" t="s">
        <v>484</v>
      </c>
      <c r="D14571" t="str">
        <f>Clef_répartition[[#This Row],[Code association]]&amp;"_"&amp;Clef_répartition[[#This Row],[Nom association]]</f>
        <v>RAT_ Association intercommunale d’accueil de jour des enfants des Toblerones</v>
      </c>
      <c r="E14571">
        <f>COUNTIFS(D$2:D14571,Clef_répartition[[#This Row],[Code_Nom]],J$2:J14571,Clef_répartition[[#This Row],[Année]])</f>
        <v>13</v>
      </c>
      <c r="F14571">
        <f>IF(Clef_répartition[[#This Row],[Code_Nom]]=D14570,F14570-1,(COUNTIFS(Clef_répartition[Code_Nom],Clef_répartition[[#This Row],[Code_Nom]],Clef_répartition[Année],Clef_répartition[[#This Row],[Année]])))</f>
        <v>4</v>
      </c>
      <c r="G14571" t="str">
        <f>Clef_répartition[[#This Row],[Code_Nom]]&amp;"_"&amp;Clef_répartition[[#This Row],[Nombre]]&amp;"_"&amp;Clef_répartition[[#This Row],[Année]]</f>
        <v>RAT_ Association intercommunale d’accueil de jour des enfants des Toblerones_13_2023</v>
      </c>
      <c r="H14571" s="18">
        <v>5727</v>
      </c>
      <c r="I14571" s="68" t="s">
        <v>243</v>
      </c>
      <c r="J14571" s="18">
        <v>2023</v>
      </c>
      <c r="K14571" s="65">
        <v>7.5700000000000003E-2</v>
      </c>
    </row>
    <row r="14572" spans="1:11" x14ac:dyDescent="0.25">
      <c r="A14572" s="66"/>
      <c r="B14572" t="s">
        <v>483</v>
      </c>
      <c r="C14572" t="s">
        <v>484</v>
      </c>
      <c r="D14572" t="str">
        <f>Clef_répartition[[#This Row],[Code association]]&amp;"_"&amp;Clef_répartition[[#This Row],[Nom association]]</f>
        <v>RAT_ Association intercommunale d’accueil de jour des enfants des Toblerones</v>
      </c>
      <c r="E14572">
        <f>COUNTIFS(D$2:D14572,Clef_répartition[[#This Row],[Code_Nom]],J$2:J14572,Clef_répartition[[#This Row],[Année]])</f>
        <v>14</v>
      </c>
      <c r="F14572">
        <f>IF(Clef_répartition[[#This Row],[Code_Nom]]=D14571,F14571-1,(COUNTIFS(Clef_répartition[Code_Nom],Clef_répartition[[#This Row],[Code_Nom]],Clef_répartition[Année],Clef_répartition[[#This Row],[Année]])))</f>
        <v>3</v>
      </c>
      <c r="G14572" t="str">
        <f>Clef_répartition[[#This Row],[Code_Nom]]&amp;"_"&amp;Clef_répartition[[#This Row],[Nombre]]&amp;"_"&amp;Clef_répartition[[#This Row],[Année]]</f>
        <v>RAT_ Association intercommunale d’accueil de jour des enfants des Toblerones_14_2023</v>
      </c>
      <c r="H14572" s="63">
        <v>5434</v>
      </c>
      <c r="I14572" s="67" t="s">
        <v>244</v>
      </c>
      <c r="J14572" s="63">
        <v>2023</v>
      </c>
      <c r="K14572" s="64">
        <v>2.9000000000000001E-2</v>
      </c>
    </row>
    <row r="14573" spans="1:11" x14ac:dyDescent="0.25">
      <c r="A14573" s="66"/>
      <c r="B14573" t="s">
        <v>483</v>
      </c>
      <c r="C14573" t="s">
        <v>484</v>
      </c>
      <c r="D14573" t="str">
        <f>Clef_répartition[[#This Row],[Code association]]&amp;"_"&amp;Clef_répartition[[#This Row],[Nom association]]</f>
        <v>RAT_ Association intercommunale d’accueil de jour des enfants des Toblerones</v>
      </c>
      <c r="E14573">
        <f>COUNTIFS(D$2:D14573,Clef_répartition[[#This Row],[Code_Nom]],J$2:J14573,Clef_répartition[[#This Row],[Année]])</f>
        <v>15</v>
      </c>
      <c r="F14573">
        <f>IF(Clef_répartition[[#This Row],[Code_Nom]]=D14572,F14572-1,(COUNTIFS(Clef_répartition[Code_Nom],Clef_répartition[[#This Row],[Code_Nom]],Clef_répartition[Année],Clef_répartition[[#This Row],[Année]])))</f>
        <v>2</v>
      </c>
      <c r="G14573" t="str">
        <f>Clef_répartition[[#This Row],[Code_Nom]]&amp;"_"&amp;Clef_répartition[[#This Row],[Nombre]]&amp;"_"&amp;Clef_répartition[[#This Row],[Année]]</f>
        <v>RAT_ Association intercommunale d’accueil de jour des enfants des Toblerones_15_2023</v>
      </c>
      <c r="H14573" s="63">
        <v>5730</v>
      </c>
      <c r="I14573" s="67" t="s">
        <v>265</v>
      </c>
      <c r="J14573" s="63">
        <v>2023</v>
      </c>
      <c r="K14573" s="64">
        <v>3.8800000000000001E-2</v>
      </c>
    </row>
    <row r="14574" spans="1:11" x14ac:dyDescent="0.25">
      <c r="A14574" s="66"/>
      <c r="B14574" t="s">
        <v>483</v>
      </c>
      <c r="C14574" t="s">
        <v>484</v>
      </c>
      <c r="D14574" t="str">
        <f>Clef_répartition[[#This Row],[Code association]]&amp;"_"&amp;Clef_répartition[[#This Row],[Nom association]]</f>
        <v>RAT_ Association intercommunale d’accueil de jour des enfants des Toblerones</v>
      </c>
      <c r="E14574">
        <f>COUNTIFS(D$2:D14574,Clef_répartition[[#This Row],[Code_Nom]],J$2:J14574,Clef_répartition[[#This Row],[Année]])</f>
        <v>16</v>
      </c>
      <c r="F14574">
        <f>IF(Clef_répartition[[#This Row],[Code_Nom]]=D14573,F14573-1,(COUNTIFS(Clef_répartition[Code_Nom],Clef_répartition[[#This Row],[Code_Nom]],Clef_répartition[Année],Clef_répartition[[#This Row],[Année]])))</f>
        <v>1</v>
      </c>
      <c r="G14574" t="str">
        <f>Clef_répartition[[#This Row],[Code_Nom]]&amp;"_"&amp;Clef_répartition[[#This Row],[Nombre]]&amp;"_"&amp;Clef_répartition[[#This Row],[Année]]</f>
        <v>RAT_ Association intercommunale d’accueil de jour des enfants des Toblerones_16_2023</v>
      </c>
      <c r="H14574" s="63">
        <v>5732</v>
      </c>
      <c r="I14574" s="67" t="s">
        <v>279</v>
      </c>
      <c r="J14574" s="63">
        <v>2023</v>
      </c>
      <c r="K14574" s="64">
        <v>3.15E-2</v>
      </c>
    </row>
    <row r="14575" spans="1:11" x14ac:dyDescent="0.25">
      <c r="A14575" s="66"/>
      <c r="B14575" t="s">
        <v>622</v>
      </c>
      <c r="C14575" t="s">
        <v>622</v>
      </c>
      <c r="D14575" t="str">
        <f>Clef_répartition[[#This Row],[Code association]]&amp;"_"&amp;Clef_répartition[[#This Row],[Nom association]]</f>
        <v>Région de Nyon_Région de Nyon</v>
      </c>
      <c r="E14575">
        <f>COUNTIFS(D$2:D14575,Clef_répartition[[#This Row],[Code_Nom]],J$2:J14575,Clef_répartition[[#This Row],[Année]])</f>
        <v>1</v>
      </c>
      <c r="F14575">
        <f>IF(Clef_répartition[[#This Row],[Code_Nom]]=D14574,F14574-1,(COUNTIFS(Clef_répartition[Code_Nom],Clef_répartition[[#This Row],[Code_Nom]],Clef_répartition[Année],Clef_répartition[[#This Row],[Année]])))</f>
        <v>41</v>
      </c>
      <c r="G14575" t="str">
        <f>Clef_répartition[[#This Row],[Code_Nom]]&amp;"_"&amp;Clef_répartition[[#This Row],[Nombre]]&amp;"_"&amp;Clef_répartition[[#This Row],[Année]]</f>
        <v>Région de Nyon_Région de Nyon_1_2023</v>
      </c>
      <c r="H14575" s="18">
        <v>5701</v>
      </c>
      <c r="I14575" s="68" t="s">
        <v>5</v>
      </c>
      <c r="J14575" s="18">
        <v>2023</v>
      </c>
      <c r="K14575" s="65">
        <v>2.5999999999999999E-3</v>
      </c>
    </row>
    <row r="14576" spans="1:11" x14ac:dyDescent="0.25">
      <c r="A14576" s="66"/>
      <c r="B14576" t="s">
        <v>622</v>
      </c>
      <c r="C14576" t="s">
        <v>622</v>
      </c>
      <c r="D14576" t="str">
        <f>Clef_répartition[[#This Row],[Code association]]&amp;"_"&amp;Clef_répartition[[#This Row],[Nom association]]</f>
        <v>Région de Nyon_Région de Nyon</v>
      </c>
      <c r="E14576">
        <f>COUNTIFS(D$2:D14576,Clef_répartition[[#This Row],[Code_Nom]],J$2:J14576,Clef_répartition[[#This Row],[Année]])</f>
        <v>2</v>
      </c>
      <c r="F14576">
        <f>IF(Clef_répartition[[#This Row],[Code_Nom]]=D14575,F14575-1,(COUNTIFS(Clef_répartition[Code_Nom],Clef_répartition[[#This Row],[Code_Nom]],Clef_répartition[Année],Clef_répartition[[#This Row],[Année]])))</f>
        <v>40</v>
      </c>
      <c r="G14576" t="str">
        <f>Clef_répartition[[#This Row],[Code_Nom]]&amp;"_"&amp;Clef_répartition[[#This Row],[Nombre]]&amp;"_"&amp;Clef_répartition[[#This Row],[Année]]</f>
        <v>Région de Nyon_Région de Nyon_2_2023</v>
      </c>
      <c r="H14576" s="63">
        <v>5702</v>
      </c>
      <c r="I14576" s="67" t="s">
        <v>7</v>
      </c>
      <c r="J14576" s="63">
        <v>2023</v>
      </c>
      <c r="K14576" s="64">
        <v>3.1600000000000003E-2</v>
      </c>
    </row>
    <row r="14577" spans="1:11" x14ac:dyDescent="0.25">
      <c r="A14577" s="66"/>
      <c r="B14577" t="s">
        <v>622</v>
      </c>
      <c r="C14577" t="s">
        <v>622</v>
      </c>
      <c r="D14577" t="str">
        <f>Clef_répartition[[#This Row],[Code association]]&amp;"_"&amp;Clef_répartition[[#This Row],[Nom association]]</f>
        <v>Région de Nyon_Région de Nyon</v>
      </c>
      <c r="E14577">
        <f>COUNTIFS(D$2:D14577,Clef_répartition[[#This Row],[Code_Nom]],J$2:J14577,Clef_répartition[[#This Row],[Année]])</f>
        <v>3</v>
      </c>
      <c r="F14577">
        <f>IF(Clef_répartition[[#This Row],[Code_Nom]]=D14576,F14576-1,(COUNTIFS(Clef_répartition[Code_Nom],Clef_répartition[[#This Row],[Code_Nom]],Clef_répartition[Année],Clef_répartition[[#This Row],[Année]])))</f>
        <v>39</v>
      </c>
      <c r="G14577" t="str">
        <f>Clef_répartition[[#This Row],[Code_Nom]]&amp;"_"&amp;Clef_répartition[[#This Row],[Nombre]]&amp;"_"&amp;Clef_répartition[[#This Row],[Année]]</f>
        <v>Région de Nyon_Région de Nyon_3_2023</v>
      </c>
      <c r="H14577" s="18">
        <v>5704</v>
      </c>
      <c r="I14577" s="68" t="s">
        <v>16</v>
      </c>
      <c r="J14577" s="18">
        <v>2023</v>
      </c>
      <c r="K14577" s="65">
        <v>2.07E-2</v>
      </c>
    </row>
    <row r="14578" spans="1:11" x14ac:dyDescent="0.25">
      <c r="A14578" s="66"/>
      <c r="B14578" t="s">
        <v>622</v>
      </c>
      <c r="C14578" t="s">
        <v>622</v>
      </c>
      <c r="D14578" t="str">
        <f>Clef_répartition[[#This Row],[Code association]]&amp;"_"&amp;Clef_répartition[[#This Row],[Nom association]]</f>
        <v>Région de Nyon_Région de Nyon</v>
      </c>
      <c r="E14578">
        <f>COUNTIFS(D$2:D14578,Clef_répartition[[#This Row],[Code_Nom]],J$2:J14578,Clef_répartition[[#This Row],[Année]])</f>
        <v>4</v>
      </c>
      <c r="F14578">
        <f>IF(Clef_répartition[[#This Row],[Code_Nom]]=D14577,F14577-1,(COUNTIFS(Clef_répartition[Code_Nom],Clef_répartition[[#This Row],[Code_Nom]],Clef_répartition[Année],Clef_répartition[[#This Row],[Année]])))</f>
        <v>38</v>
      </c>
      <c r="G14578" t="str">
        <f>Clef_répartition[[#This Row],[Code_Nom]]&amp;"_"&amp;Clef_répartition[[#This Row],[Nombre]]&amp;"_"&amp;Clef_répartition[[#This Row],[Année]]</f>
        <v>Région de Nyon_Région de Nyon_4_2023</v>
      </c>
      <c r="H14578" s="63">
        <v>5706</v>
      </c>
      <c r="I14578" s="67" t="s">
        <v>29</v>
      </c>
      <c r="J14578" s="63">
        <v>2023</v>
      </c>
      <c r="K14578" s="64">
        <v>1.21E-2</v>
      </c>
    </row>
    <row r="14579" spans="1:11" x14ac:dyDescent="0.25">
      <c r="A14579" s="66"/>
      <c r="B14579" t="s">
        <v>622</v>
      </c>
      <c r="C14579" t="s">
        <v>622</v>
      </c>
      <c r="D14579" t="str">
        <f>Clef_répartition[[#This Row],[Code association]]&amp;"_"&amp;Clef_répartition[[#This Row],[Nom association]]</f>
        <v>Région de Nyon_Région de Nyon</v>
      </c>
      <c r="E14579">
        <f>COUNTIFS(D$2:D14579,Clef_répartition[[#This Row],[Code_Nom]],J$2:J14579,Clef_répartition[[#This Row],[Année]])</f>
        <v>5</v>
      </c>
      <c r="F14579">
        <f>IF(Clef_répartition[[#This Row],[Code_Nom]]=D14578,F14578-1,(COUNTIFS(Clef_répartition[Code_Nom],Clef_répartition[[#This Row],[Code_Nom]],Clef_répartition[Année],Clef_répartition[[#This Row],[Année]])))</f>
        <v>37</v>
      </c>
      <c r="G14579" t="str">
        <f>Clef_répartition[[#This Row],[Code_Nom]]&amp;"_"&amp;Clef_répartition[[#This Row],[Nombre]]&amp;"_"&amp;Clef_répartition[[#This Row],[Année]]</f>
        <v>Région de Nyon_Région de Nyon_5_2023</v>
      </c>
      <c r="H14579" s="63">
        <v>5852</v>
      </c>
      <c r="I14579" s="67" t="s">
        <v>41</v>
      </c>
      <c r="J14579" s="63">
        <v>2023</v>
      </c>
      <c r="K14579" s="64">
        <v>5.4000000000000003E-3</v>
      </c>
    </row>
    <row r="14580" spans="1:11" x14ac:dyDescent="0.25">
      <c r="A14580" s="66"/>
      <c r="B14580" t="s">
        <v>622</v>
      </c>
      <c r="C14580" t="s">
        <v>622</v>
      </c>
      <c r="D14580" t="str">
        <f>Clef_répartition[[#This Row],[Code association]]&amp;"_"&amp;Clef_répartition[[#This Row],[Nom association]]</f>
        <v>Région de Nyon_Région de Nyon</v>
      </c>
      <c r="E14580">
        <f>COUNTIFS(D$2:D14580,Clef_répartition[[#This Row],[Code_Nom]],J$2:J14580,Clef_répartition[[#This Row],[Année]])</f>
        <v>6</v>
      </c>
      <c r="F14580">
        <f>IF(Clef_répartition[[#This Row],[Code_Nom]]=D14579,F14579-1,(COUNTIFS(Clef_répartition[Code_Nom],Clef_répartition[[#This Row],[Code_Nom]],Clef_répartition[Année],Clef_répartition[[#This Row],[Année]])))</f>
        <v>36</v>
      </c>
      <c r="G14580" t="str">
        <f>Clef_répartition[[#This Row],[Code_Nom]]&amp;"_"&amp;Clef_répartition[[#This Row],[Nombre]]&amp;"_"&amp;Clef_répartition[[#This Row],[Année]]</f>
        <v>Région de Nyon_Région de Nyon_6_2023</v>
      </c>
      <c r="H14580" s="18">
        <v>5853</v>
      </c>
      <c r="I14580" s="68" t="s">
        <v>42</v>
      </c>
      <c r="J14580" s="18">
        <v>2023</v>
      </c>
      <c r="K14580" s="65">
        <v>8.2000000000000007E-3</v>
      </c>
    </row>
    <row r="14581" spans="1:11" x14ac:dyDescent="0.25">
      <c r="A14581" s="66"/>
      <c r="B14581" t="s">
        <v>622</v>
      </c>
      <c r="C14581" t="s">
        <v>622</v>
      </c>
      <c r="D14581" t="str">
        <f>Clef_répartition[[#This Row],[Code association]]&amp;"_"&amp;Clef_répartition[[#This Row],[Nom association]]</f>
        <v>Région de Nyon_Région de Nyon</v>
      </c>
      <c r="E14581">
        <f>COUNTIFS(D$2:D14581,Clef_répartition[[#This Row],[Code_Nom]],J$2:J14581,Clef_répartition[[#This Row],[Année]])</f>
        <v>7</v>
      </c>
      <c r="F14581">
        <f>IF(Clef_répartition[[#This Row],[Code_Nom]]=D14580,F14580-1,(COUNTIFS(Clef_répartition[Code_Nom],Clef_répartition[[#This Row],[Code_Nom]],Clef_répartition[Année],Clef_répartition[[#This Row],[Année]])))</f>
        <v>35</v>
      </c>
      <c r="G14581" t="str">
        <f>Clef_répartition[[#This Row],[Code_Nom]]&amp;"_"&amp;Clef_répartition[[#This Row],[Nombre]]&amp;"_"&amp;Clef_répartition[[#This Row],[Année]]</f>
        <v>Région de Nyon_Région de Nyon_7_2023</v>
      </c>
      <c r="H14581" s="63">
        <v>5854</v>
      </c>
      <c r="I14581" s="67" t="s">
        <v>43</v>
      </c>
      <c r="J14581" s="63">
        <v>2023</v>
      </c>
      <c r="K14581" s="64">
        <v>4.4000000000000003E-3</v>
      </c>
    </row>
    <row r="14582" spans="1:11" x14ac:dyDescent="0.25">
      <c r="A14582" s="66"/>
      <c r="B14582" t="s">
        <v>622</v>
      </c>
      <c r="C14582" t="s">
        <v>622</v>
      </c>
      <c r="D14582" t="str">
        <f>Clef_répartition[[#This Row],[Code association]]&amp;"_"&amp;Clef_répartition[[#This Row],[Nom association]]</f>
        <v>Région de Nyon_Région de Nyon</v>
      </c>
      <c r="E14582">
        <f>COUNTIFS(D$2:D14582,Clef_répartition[[#This Row],[Code_Nom]],J$2:J14582,Clef_répartition[[#This Row],[Année]])</f>
        <v>8</v>
      </c>
      <c r="F14582">
        <f>IF(Clef_répartition[[#This Row],[Code_Nom]]=D14581,F14581-1,(COUNTIFS(Clef_répartition[Code_Nom],Clef_répartition[[#This Row],[Code_Nom]],Clef_répartition[Année],Clef_répartition[[#This Row],[Année]])))</f>
        <v>34</v>
      </c>
      <c r="G14582" t="str">
        <f>Clef_répartition[[#This Row],[Code_Nom]]&amp;"_"&amp;Clef_répartition[[#This Row],[Nombre]]&amp;"_"&amp;Clef_répartition[[#This Row],[Année]]</f>
        <v>Région de Nyon_Région de Nyon_8_2023</v>
      </c>
      <c r="H14582" s="18">
        <v>5707</v>
      </c>
      <c r="I14582" s="68" t="s">
        <v>52</v>
      </c>
      <c r="J14582" s="18">
        <v>2023</v>
      </c>
      <c r="K14582" s="65">
        <v>1.4E-2</v>
      </c>
    </row>
    <row r="14583" spans="1:11" x14ac:dyDescent="0.25">
      <c r="A14583" s="66"/>
      <c r="B14583" t="s">
        <v>622</v>
      </c>
      <c r="C14583" t="s">
        <v>622</v>
      </c>
      <c r="D14583" t="str">
        <f>Clef_répartition[[#This Row],[Code association]]&amp;"_"&amp;Clef_répartition[[#This Row],[Nom association]]</f>
        <v>Région de Nyon_Région de Nyon</v>
      </c>
      <c r="E14583">
        <f>COUNTIFS(D$2:D14583,Clef_répartition[[#This Row],[Code_Nom]],J$2:J14583,Clef_répartition[[#This Row],[Année]])</f>
        <v>9</v>
      </c>
      <c r="F14583">
        <f>IF(Clef_répartition[[#This Row],[Code_Nom]]=D14582,F14582-1,(COUNTIFS(Clef_répartition[Code_Nom],Clef_répartition[[#This Row],[Code_Nom]],Clef_répartition[Année],Clef_répartition[[#This Row],[Année]])))</f>
        <v>33</v>
      </c>
      <c r="G14583" t="str">
        <f>Clef_répartition[[#This Row],[Code_Nom]]&amp;"_"&amp;Clef_répartition[[#This Row],[Nombre]]&amp;"_"&amp;Clef_répartition[[#This Row],[Année]]</f>
        <v>Région de Nyon_Région de Nyon_9_2023</v>
      </c>
      <c r="H14583" s="63">
        <v>5708</v>
      </c>
      <c r="I14583" s="67" t="s">
        <v>53</v>
      </c>
      <c r="J14583" s="63">
        <v>2023</v>
      </c>
      <c r="K14583" s="64">
        <v>1.09E-2</v>
      </c>
    </row>
    <row r="14584" spans="1:11" x14ac:dyDescent="0.25">
      <c r="A14584" s="66"/>
      <c r="B14584" t="s">
        <v>622</v>
      </c>
      <c r="C14584" t="s">
        <v>622</v>
      </c>
      <c r="D14584" t="str">
        <f>Clef_répartition[[#This Row],[Code association]]&amp;"_"&amp;Clef_répartition[[#This Row],[Nom association]]</f>
        <v>Région de Nyon_Région de Nyon</v>
      </c>
      <c r="E14584">
        <f>COUNTIFS(D$2:D14584,Clef_répartition[[#This Row],[Code_Nom]],J$2:J14584,Clef_répartition[[#This Row],[Année]])</f>
        <v>10</v>
      </c>
      <c r="F14584">
        <f>IF(Clef_répartition[[#This Row],[Code_Nom]]=D14583,F14583-1,(COUNTIFS(Clef_répartition[Code_Nom],Clef_répartition[[#This Row],[Code_Nom]],Clef_répartition[Année],Clef_répartition[[#This Row],[Année]])))</f>
        <v>32</v>
      </c>
      <c r="G14584" t="str">
        <f>Clef_répartition[[#This Row],[Code_Nom]]&amp;"_"&amp;Clef_répartition[[#This Row],[Nombre]]&amp;"_"&amp;Clef_répartition[[#This Row],[Année]]</f>
        <v>Région de Nyon_Région de Nyon_10_2023</v>
      </c>
      <c r="H14584" s="18">
        <v>5710</v>
      </c>
      <c r="I14584" s="68" t="s">
        <v>69</v>
      </c>
      <c r="J14584" s="18">
        <v>2023</v>
      </c>
      <c r="K14584" s="65">
        <v>5.3E-3</v>
      </c>
    </row>
    <row r="14585" spans="1:11" x14ac:dyDescent="0.25">
      <c r="A14585" s="66"/>
      <c r="B14585" t="s">
        <v>622</v>
      </c>
      <c r="C14585" t="s">
        <v>622</v>
      </c>
      <c r="D14585" t="str">
        <f>Clef_répartition[[#This Row],[Code association]]&amp;"_"&amp;Clef_répartition[[#This Row],[Nom association]]</f>
        <v>Région de Nyon_Région de Nyon</v>
      </c>
      <c r="E14585">
        <f>COUNTIFS(D$2:D14585,Clef_répartition[[#This Row],[Code_Nom]],J$2:J14585,Clef_répartition[[#This Row],[Année]])</f>
        <v>11</v>
      </c>
      <c r="F14585">
        <f>IF(Clef_répartition[[#This Row],[Code_Nom]]=D14584,F14584-1,(COUNTIFS(Clef_répartition[Code_Nom],Clef_répartition[[#This Row],[Code_Nom]],Clef_répartition[Année],Clef_répartition[[#This Row],[Année]])))</f>
        <v>31</v>
      </c>
      <c r="G14585" t="str">
        <f>Clef_répartition[[#This Row],[Code_Nom]]&amp;"_"&amp;Clef_répartition[[#This Row],[Nombre]]&amp;"_"&amp;Clef_répartition[[#This Row],[Année]]</f>
        <v>Région de Nyon_Région de Nyon_11_2023</v>
      </c>
      <c r="H14585" s="63">
        <v>5712</v>
      </c>
      <c r="I14585" s="67" t="s">
        <v>72</v>
      </c>
      <c r="J14585" s="63">
        <v>2023</v>
      </c>
      <c r="K14585" s="64">
        <v>3.4000000000000002E-2</v>
      </c>
    </row>
    <row r="14586" spans="1:11" x14ac:dyDescent="0.25">
      <c r="A14586" s="66"/>
      <c r="B14586" t="s">
        <v>622</v>
      </c>
      <c r="C14586" t="s">
        <v>622</v>
      </c>
      <c r="D14586" t="str">
        <f>Clef_répartition[[#This Row],[Code association]]&amp;"_"&amp;Clef_répartition[[#This Row],[Nom association]]</f>
        <v>Région de Nyon_Région de Nyon</v>
      </c>
      <c r="E14586">
        <f>COUNTIFS(D$2:D14586,Clef_répartition[[#This Row],[Code_Nom]],J$2:J14586,Clef_répartition[[#This Row],[Année]])</f>
        <v>12</v>
      </c>
      <c r="F14586">
        <f>IF(Clef_répartition[[#This Row],[Code_Nom]]=D14585,F14585-1,(COUNTIFS(Clef_répartition[Code_Nom],Clef_répartition[[#This Row],[Code_Nom]],Clef_répartition[Année],Clef_répartition[[#This Row],[Année]])))</f>
        <v>30</v>
      </c>
      <c r="G14586" t="str">
        <f>Clef_répartition[[#This Row],[Code_Nom]]&amp;"_"&amp;Clef_répartition[[#This Row],[Nombre]]&amp;"_"&amp;Clef_répartition[[#This Row],[Année]]</f>
        <v>Région de Nyon_Région de Nyon_12_2023</v>
      </c>
      <c r="H14586" s="18">
        <v>5713</v>
      </c>
      <c r="I14586" s="68" t="s">
        <v>80</v>
      </c>
      <c r="J14586" s="18">
        <v>2023</v>
      </c>
      <c r="K14586" s="65">
        <v>2.52E-2</v>
      </c>
    </row>
    <row r="14587" spans="1:11" x14ac:dyDescent="0.25">
      <c r="A14587" s="66"/>
      <c r="B14587" t="s">
        <v>622</v>
      </c>
      <c r="C14587" t="s">
        <v>622</v>
      </c>
      <c r="D14587" t="str">
        <f>Clef_répartition[[#This Row],[Code association]]&amp;"_"&amp;Clef_répartition[[#This Row],[Nom association]]</f>
        <v>Région de Nyon_Région de Nyon</v>
      </c>
      <c r="E14587">
        <f>COUNTIFS(D$2:D14587,Clef_répartition[[#This Row],[Code_Nom]],J$2:J14587,Clef_répartition[[#This Row],[Année]])</f>
        <v>13</v>
      </c>
      <c r="F14587">
        <f>IF(Clef_répartition[[#This Row],[Code_Nom]]=D14586,F14586-1,(COUNTIFS(Clef_répartition[Code_Nom],Clef_répartition[[#This Row],[Code_Nom]],Clef_répartition[Année],Clef_répartition[[#This Row],[Année]])))</f>
        <v>29</v>
      </c>
      <c r="G14587" t="str">
        <f>Clef_répartition[[#This Row],[Code_Nom]]&amp;"_"&amp;Clef_répartition[[#This Row],[Nombre]]&amp;"_"&amp;Clef_répartition[[#This Row],[Année]]</f>
        <v>Région de Nyon_Région de Nyon_13_2023</v>
      </c>
      <c r="H14587" s="63">
        <v>5714</v>
      </c>
      <c r="I14587" s="67" t="s">
        <v>81</v>
      </c>
      <c r="J14587" s="63">
        <v>2023</v>
      </c>
      <c r="K14587" s="64">
        <v>1.32E-2</v>
      </c>
    </row>
    <row r="14588" spans="1:11" x14ac:dyDescent="0.25">
      <c r="A14588" s="66"/>
      <c r="B14588" t="s">
        <v>622</v>
      </c>
      <c r="C14588" t="s">
        <v>622</v>
      </c>
      <c r="D14588" t="str">
        <f>Clef_répartition[[#This Row],[Code association]]&amp;"_"&amp;Clef_répartition[[#This Row],[Nom association]]</f>
        <v>Région de Nyon_Région de Nyon</v>
      </c>
      <c r="E14588">
        <f>COUNTIFS(D$2:D14588,Clef_répartition[[#This Row],[Code_Nom]],J$2:J14588,Clef_répartition[[#This Row],[Année]])</f>
        <v>14</v>
      </c>
      <c r="F14588">
        <f>IF(Clef_répartition[[#This Row],[Code_Nom]]=D14587,F14587-1,(COUNTIFS(Clef_répartition[Code_Nom],Clef_répartition[[#This Row],[Code_Nom]],Clef_répartition[Année],Clef_répartition[[#This Row],[Année]])))</f>
        <v>28</v>
      </c>
      <c r="G14588" t="str">
        <f>Clef_répartition[[#This Row],[Code_Nom]]&amp;"_"&amp;Clef_répartition[[#This Row],[Nombre]]&amp;"_"&amp;Clef_répartition[[#This Row],[Année]]</f>
        <v>Région de Nyon_Région de Nyon_14_2023</v>
      </c>
      <c r="H14588" s="18">
        <v>5715</v>
      </c>
      <c r="I14588" s="68" t="s">
        <v>97</v>
      </c>
      <c r="J14588" s="18">
        <v>2023</v>
      </c>
      <c r="K14588" s="65">
        <v>1.1900000000000001E-2</v>
      </c>
    </row>
    <row r="14589" spans="1:11" x14ac:dyDescent="0.25">
      <c r="A14589" s="66"/>
      <c r="B14589" t="s">
        <v>622</v>
      </c>
      <c r="C14589" t="s">
        <v>622</v>
      </c>
      <c r="D14589" t="str">
        <f>Clef_répartition[[#This Row],[Code association]]&amp;"_"&amp;Clef_répartition[[#This Row],[Nom association]]</f>
        <v>Région de Nyon_Région de Nyon</v>
      </c>
      <c r="E14589">
        <f>COUNTIFS(D$2:D14589,Clef_répartition[[#This Row],[Code_Nom]],J$2:J14589,Clef_répartition[[#This Row],[Année]])</f>
        <v>15</v>
      </c>
      <c r="F14589">
        <f>IF(Clef_répartition[[#This Row],[Code_Nom]]=D14588,F14588-1,(COUNTIFS(Clef_répartition[Code_Nom],Clef_répartition[[#This Row],[Code_Nom]],Clef_répartition[Année],Clef_répartition[[#This Row],[Année]])))</f>
        <v>27</v>
      </c>
      <c r="G14589" t="str">
        <f>Clef_répartition[[#This Row],[Code_Nom]]&amp;"_"&amp;Clef_répartition[[#This Row],[Nombre]]&amp;"_"&amp;Clef_répartition[[#This Row],[Année]]</f>
        <v>Région de Nyon_Région de Nyon_15_2023</v>
      </c>
      <c r="H14589" s="18">
        <v>5855</v>
      </c>
      <c r="I14589" s="68" t="s">
        <v>98</v>
      </c>
      <c r="J14589" s="18">
        <v>2023</v>
      </c>
      <c r="K14589" s="65">
        <v>6.7000000000000002E-3</v>
      </c>
    </row>
    <row r="14590" spans="1:11" x14ac:dyDescent="0.25">
      <c r="A14590" s="66"/>
      <c r="B14590" t="s">
        <v>622</v>
      </c>
      <c r="C14590" t="s">
        <v>622</v>
      </c>
      <c r="D14590" t="str">
        <f>Clef_répartition[[#This Row],[Code association]]&amp;"_"&amp;Clef_répartition[[#This Row],[Nom association]]</f>
        <v>Région de Nyon_Région de Nyon</v>
      </c>
      <c r="E14590">
        <f>COUNTIFS(D$2:D14590,Clef_répartition[[#This Row],[Code_Nom]],J$2:J14590,Clef_répartition[[#This Row],[Année]])</f>
        <v>16</v>
      </c>
      <c r="F14590">
        <f>IF(Clef_répartition[[#This Row],[Code_Nom]]=D14589,F14589-1,(COUNTIFS(Clef_répartition[Code_Nom],Clef_répartition[[#This Row],[Code_Nom]],Clef_répartition[Année],Clef_répartition[[#This Row],[Année]])))</f>
        <v>26</v>
      </c>
      <c r="G14590" t="str">
        <f>Clef_répartition[[#This Row],[Code_Nom]]&amp;"_"&amp;Clef_répartition[[#This Row],[Nombre]]&amp;"_"&amp;Clef_répartition[[#This Row],[Année]]</f>
        <v>Région de Nyon_Région de Nyon_16_2023</v>
      </c>
      <c r="H14590" s="63">
        <v>5716</v>
      </c>
      <c r="I14590" s="67" t="s">
        <v>110</v>
      </c>
      <c r="J14590" s="63">
        <v>2023</v>
      </c>
      <c r="K14590" s="64">
        <v>1.89E-2</v>
      </c>
    </row>
    <row r="14591" spans="1:11" x14ac:dyDescent="0.25">
      <c r="A14591" s="66"/>
      <c r="B14591" t="s">
        <v>622</v>
      </c>
      <c r="C14591" t="s">
        <v>622</v>
      </c>
      <c r="D14591" t="str">
        <f>Clef_répartition[[#This Row],[Code association]]&amp;"_"&amp;Clef_répartition[[#This Row],[Nom association]]</f>
        <v>Région de Nyon_Région de Nyon</v>
      </c>
      <c r="E14591">
        <f>COUNTIFS(D$2:D14591,Clef_répartition[[#This Row],[Code_Nom]],J$2:J14591,Clef_répartition[[#This Row],[Année]])</f>
        <v>17</v>
      </c>
      <c r="F14591">
        <f>IF(Clef_répartition[[#This Row],[Code_Nom]]=D14590,F14590-1,(COUNTIFS(Clef_répartition[Code_Nom],Clef_répartition[[#This Row],[Code_Nom]],Clef_répartition[Année],Clef_répartition[[#This Row],[Année]])))</f>
        <v>25</v>
      </c>
      <c r="G14591" t="str">
        <f>Clef_répartition[[#This Row],[Code_Nom]]&amp;"_"&amp;Clef_répartition[[#This Row],[Nombre]]&amp;"_"&amp;Clef_répartition[[#This Row],[Année]]</f>
        <v>Région de Nyon_Région de Nyon_17_2023</v>
      </c>
      <c r="H14591" s="18">
        <v>5717</v>
      </c>
      <c r="I14591" s="68" t="s">
        <v>118</v>
      </c>
      <c r="J14591" s="18">
        <v>2023</v>
      </c>
      <c r="K14591" s="65">
        <v>4.02E-2</v>
      </c>
    </row>
    <row r="14592" spans="1:11" x14ac:dyDescent="0.25">
      <c r="A14592" s="66"/>
      <c r="B14592" t="s">
        <v>622</v>
      </c>
      <c r="C14592" t="s">
        <v>622</v>
      </c>
      <c r="D14592" t="str">
        <f>Clef_répartition[[#This Row],[Code association]]&amp;"_"&amp;Clef_répartition[[#This Row],[Nom association]]</f>
        <v>Région de Nyon_Région de Nyon</v>
      </c>
      <c r="E14592">
        <f>COUNTIFS(D$2:D14592,Clef_répartition[[#This Row],[Code_Nom]],J$2:J14592,Clef_répartition[[#This Row],[Année]])</f>
        <v>18</v>
      </c>
      <c r="F14592">
        <f>IF(Clef_répartition[[#This Row],[Code_Nom]]=D14591,F14591-1,(COUNTIFS(Clef_répartition[Code_Nom],Clef_répartition[[#This Row],[Code_Nom]],Clef_répartition[Année],Clef_répartition[[#This Row],[Année]])))</f>
        <v>24</v>
      </c>
      <c r="G14592" t="str">
        <f>Clef_répartition[[#This Row],[Code_Nom]]&amp;"_"&amp;Clef_répartition[[#This Row],[Nombre]]&amp;"_"&amp;Clef_répartition[[#This Row],[Année]]</f>
        <v>Région de Nyon_Région de Nyon_18_2023</v>
      </c>
      <c r="H14592" s="63">
        <v>5718</v>
      </c>
      <c r="I14592" s="67" t="s">
        <v>120</v>
      </c>
      <c r="J14592" s="63">
        <v>2023</v>
      </c>
      <c r="K14592" s="64">
        <v>2.1600000000000001E-2</v>
      </c>
    </row>
    <row r="14593" spans="1:11" x14ac:dyDescent="0.25">
      <c r="A14593" s="66"/>
      <c r="B14593" t="s">
        <v>622</v>
      </c>
      <c r="C14593" t="s">
        <v>622</v>
      </c>
      <c r="D14593" t="str">
        <f>Clef_répartition[[#This Row],[Code association]]&amp;"_"&amp;Clef_répartition[[#This Row],[Nom association]]</f>
        <v>Région de Nyon_Région de Nyon</v>
      </c>
      <c r="E14593">
        <f>COUNTIFS(D$2:D14593,Clef_répartition[[#This Row],[Code_Nom]],J$2:J14593,Clef_répartition[[#This Row],[Année]])</f>
        <v>19</v>
      </c>
      <c r="F14593">
        <f>IF(Clef_répartition[[#This Row],[Code_Nom]]=D14592,F14592-1,(COUNTIFS(Clef_répartition[Code_Nom],Clef_répartition[[#This Row],[Code_Nom]],Clef_répartition[Année],Clef_répartition[[#This Row],[Année]])))</f>
        <v>23</v>
      </c>
      <c r="G14593" t="str">
        <f>Clef_répartition[[#This Row],[Code_Nom]]&amp;"_"&amp;Clef_répartition[[#This Row],[Nombre]]&amp;"_"&amp;Clef_répartition[[#This Row],[Année]]</f>
        <v>Région de Nyon_Région de Nyon_19_2023</v>
      </c>
      <c r="H14593" s="63">
        <v>5857</v>
      </c>
      <c r="I14593" s="67" t="s">
        <v>122</v>
      </c>
      <c r="J14593" s="63">
        <v>2023</v>
      </c>
      <c r="K14593" s="64">
        <v>1.54E-2</v>
      </c>
    </row>
    <row r="14594" spans="1:11" x14ac:dyDescent="0.25">
      <c r="A14594" s="66"/>
      <c r="B14594" t="s">
        <v>622</v>
      </c>
      <c r="C14594" t="s">
        <v>622</v>
      </c>
      <c r="D14594" t="str">
        <f>Clef_répartition[[#This Row],[Code association]]&amp;"_"&amp;Clef_répartition[[#This Row],[Nom association]]</f>
        <v>Région de Nyon_Région de Nyon</v>
      </c>
      <c r="E14594">
        <f>COUNTIFS(D$2:D14594,Clef_répartition[[#This Row],[Code_Nom]],J$2:J14594,Clef_répartition[[#This Row],[Année]])</f>
        <v>20</v>
      </c>
      <c r="F14594">
        <f>IF(Clef_répartition[[#This Row],[Code_Nom]]=D14593,F14593-1,(COUNTIFS(Clef_répartition[Code_Nom],Clef_répartition[[#This Row],[Code_Nom]],Clef_répartition[Année],Clef_répartition[[#This Row],[Année]])))</f>
        <v>22</v>
      </c>
      <c r="G14594" t="str">
        <f>Clef_répartition[[#This Row],[Code_Nom]]&amp;"_"&amp;Clef_répartition[[#This Row],[Nombre]]&amp;"_"&amp;Clef_répartition[[#This Row],[Année]]</f>
        <v>Région de Nyon_Région de Nyon_20_2023</v>
      </c>
      <c r="H14594" s="18">
        <v>5719</v>
      </c>
      <c r="I14594" s="68" t="s">
        <v>124</v>
      </c>
      <c r="J14594" s="18">
        <v>2023</v>
      </c>
      <c r="K14594" s="65">
        <v>1.3599999999999999E-2</v>
      </c>
    </row>
    <row r="14595" spans="1:11" x14ac:dyDescent="0.25">
      <c r="A14595" s="66"/>
      <c r="B14595" t="s">
        <v>622</v>
      </c>
      <c r="C14595" t="s">
        <v>622</v>
      </c>
      <c r="D14595" t="str">
        <f>Clef_répartition[[#This Row],[Code association]]&amp;"_"&amp;Clef_répartition[[#This Row],[Nom association]]</f>
        <v>Région de Nyon_Région de Nyon</v>
      </c>
      <c r="E14595">
        <f>COUNTIFS(D$2:D14595,Clef_répartition[[#This Row],[Code_Nom]],J$2:J14595,Clef_répartition[[#This Row],[Année]])</f>
        <v>21</v>
      </c>
      <c r="F14595">
        <f>IF(Clef_répartition[[#This Row],[Code_Nom]]=D14594,F14594-1,(COUNTIFS(Clef_répartition[Code_Nom],Clef_répartition[[#This Row],[Code_Nom]],Clef_répartition[Année],Clef_répartition[[#This Row],[Année]])))</f>
        <v>21</v>
      </c>
      <c r="G14595" t="str">
        <f>Clef_répartition[[#This Row],[Code_Nom]]&amp;"_"&amp;Clef_répartition[[#This Row],[Nombre]]&amp;"_"&amp;Clef_répartition[[#This Row],[Année]]</f>
        <v>Région de Nyon_Région de Nyon_21_2023</v>
      </c>
      <c r="H14595" s="63">
        <v>5720</v>
      </c>
      <c r="I14595" s="67" t="s">
        <v>125</v>
      </c>
      <c r="J14595" s="63">
        <v>2023</v>
      </c>
      <c r="K14595" s="64">
        <v>1.09E-2</v>
      </c>
    </row>
    <row r="14596" spans="1:11" x14ac:dyDescent="0.25">
      <c r="A14596" s="66"/>
      <c r="B14596" t="s">
        <v>622</v>
      </c>
      <c r="C14596" t="s">
        <v>622</v>
      </c>
      <c r="D14596" t="str">
        <f>Clef_répartition[[#This Row],[Code association]]&amp;"_"&amp;Clef_répartition[[#This Row],[Nom association]]</f>
        <v>Région de Nyon_Région de Nyon</v>
      </c>
      <c r="E14596">
        <f>COUNTIFS(D$2:D14596,Clef_répartition[[#This Row],[Code_Nom]],J$2:J14596,Clef_répartition[[#This Row],[Année]])</f>
        <v>22</v>
      </c>
      <c r="F14596">
        <f>IF(Clef_répartition[[#This Row],[Code_Nom]]=D14595,F14595-1,(COUNTIFS(Clef_répartition[Code_Nom],Clef_répartition[[#This Row],[Code_Nom]],Clef_répartition[Année],Clef_répartition[[#This Row],[Année]])))</f>
        <v>20</v>
      </c>
      <c r="G14596" t="str">
        <f>Clef_répartition[[#This Row],[Code_Nom]]&amp;"_"&amp;Clef_répartition[[#This Row],[Nombre]]&amp;"_"&amp;Clef_répartition[[#This Row],[Année]]</f>
        <v>Région de Nyon_Région de Nyon_22_2023</v>
      </c>
      <c r="H14596" s="18">
        <v>5721</v>
      </c>
      <c r="I14596" s="68" t="s">
        <v>126</v>
      </c>
      <c r="J14596" s="18">
        <v>2023</v>
      </c>
      <c r="K14596" s="65">
        <v>0.1462</v>
      </c>
    </row>
    <row r="14597" spans="1:11" x14ac:dyDescent="0.25">
      <c r="A14597" s="66"/>
      <c r="B14597" t="s">
        <v>622</v>
      </c>
      <c r="C14597" t="s">
        <v>622</v>
      </c>
      <c r="D14597" t="str">
        <f>Clef_répartition[[#This Row],[Code association]]&amp;"_"&amp;Clef_répartition[[#This Row],[Nom association]]</f>
        <v>Région de Nyon_Région de Nyon</v>
      </c>
      <c r="E14597">
        <f>COUNTIFS(D$2:D14597,Clef_répartition[[#This Row],[Code_Nom]],J$2:J14597,Clef_répartition[[#This Row],[Année]])</f>
        <v>23</v>
      </c>
      <c r="F14597">
        <f>IF(Clef_répartition[[#This Row],[Code_Nom]]=D14596,F14596-1,(COUNTIFS(Clef_répartition[Code_Nom],Clef_répartition[[#This Row],[Code_Nom]],Clef_répartition[Année],Clef_répartition[[#This Row],[Année]])))</f>
        <v>19</v>
      </c>
      <c r="G14597" t="str">
        <f>Clef_répartition[[#This Row],[Code_Nom]]&amp;"_"&amp;Clef_répartition[[#This Row],[Nombre]]&amp;"_"&amp;Clef_répartition[[#This Row],[Année]]</f>
        <v>Région de Nyon_Région de Nyon_23_2023</v>
      </c>
      <c r="H14597" s="63">
        <v>5722</v>
      </c>
      <c r="I14597" s="67" t="s">
        <v>133</v>
      </c>
      <c r="J14597" s="63">
        <v>2023</v>
      </c>
      <c r="K14597" s="64">
        <v>4.3E-3</v>
      </c>
    </row>
    <row r="14598" spans="1:11" x14ac:dyDescent="0.25">
      <c r="A14598" s="66"/>
      <c r="B14598" t="s">
        <v>622</v>
      </c>
      <c r="C14598" t="s">
        <v>622</v>
      </c>
      <c r="D14598" t="str">
        <f>Clef_répartition[[#This Row],[Code association]]&amp;"_"&amp;Clef_répartition[[#This Row],[Nom association]]</f>
        <v>Région de Nyon_Région de Nyon</v>
      </c>
      <c r="E14598">
        <f>COUNTIFS(D$2:D14598,Clef_répartition[[#This Row],[Code_Nom]],J$2:J14598,Clef_répartition[[#This Row],[Année]])</f>
        <v>24</v>
      </c>
      <c r="F14598">
        <f>IF(Clef_répartition[[#This Row],[Code_Nom]]=D14597,F14597-1,(COUNTIFS(Clef_répartition[Code_Nom],Clef_répartition[[#This Row],[Code_Nom]],Clef_répartition[Année],Clef_répartition[[#This Row],[Année]])))</f>
        <v>18</v>
      </c>
      <c r="G14598" t="str">
        <f>Clef_répartition[[#This Row],[Code_Nom]]&amp;"_"&amp;Clef_répartition[[#This Row],[Nombre]]&amp;"_"&amp;Clef_répartition[[#This Row],[Année]]</f>
        <v>Région de Nyon_Région de Nyon_24_2023</v>
      </c>
      <c r="H14598" s="18">
        <v>5726</v>
      </c>
      <c r="I14598" s="68" t="s">
        <v>148</v>
      </c>
      <c r="J14598" s="18">
        <v>2023</v>
      </c>
      <c r="K14598" s="65">
        <v>1.2800000000000001E-2</v>
      </c>
    </row>
    <row r="14599" spans="1:11" x14ac:dyDescent="0.25">
      <c r="A14599" s="66"/>
      <c r="B14599" t="s">
        <v>622</v>
      </c>
      <c r="C14599" t="s">
        <v>622</v>
      </c>
      <c r="D14599" t="str">
        <f>Clef_répartition[[#This Row],[Code association]]&amp;"_"&amp;Clef_répartition[[#This Row],[Nom association]]</f>
        <v>Région de Nyon_Région de Nyon</v>
      </c>
      <c r="E14599">
        <f>COUNTIFS(D$2:D14599,Clef_répartition[[#This Row],[Code_Nom]],J$2:J14599,Clef_répartition[[#This Row],[Année]])</f>
        <v>25</v>
      </c>
      <c r="F14599">
        <f>IF(Clef_répartition[[#This Row],[Code_Nom]]=D14598,F14598-1,(COUNTIFS(Clef_répartition[Code_Nom],Clef_répartition[[#This Row],[Code_Nom]],Clef_répartition[Année],Clef_répartition[[#This Row],[Année]])))</f>
        <v>17</v>
      </c>
      <c r="G14599" t="str">
        <f>Clef_répartition[[#This Row],[Code_Nom]]&amp;"_"&amp;Clef_répartition[[#This Row],[Nombre]]&amp;"_"&amp;Clef_répartition[[#This Row],[Année]]</f>
        <v>Région de Nyon_Région de Nyon_25_2023</v>
      </c>
      <c r="H14599" s="63">
        <v>5731</v>
      </c>
      <c r="I14599" s="67" t="s">
        <v>157</v>
      </c>
      <c r="J14599" s="63">
        <v>2023</v>
      </c>
      <c r="K14599" s="64">
        <v>1.5100000000000001E-2</v>
      </c>
    </row>
    <row r="14600" spans="1:11" x14ac:dyDescent="0.25">
      <c r="A14600" s="66"/>
      <c r="B14600" t="s">
        <v>622</v>
      </c>
      <c r="C14600" t="s">
        <v>622</v>
      </c>
      <c r="D14600" t="str">
        <f>Clef_répartition[[#This Row],[Code association]]&amp;"_"&amp;Clef_répartition[[#This Row],[Nom association]]</f>
        <v>Région de Nyon_Région de Nyon</v>
      </c>
      <c r="E14600">
        <f>COUNTIFS(D$2:D14600,Clef_répartition[[#This Row],[Code_Nom]],J$2:J14600,Clef_répartition[[#This Row],[Année]])</f>
        <v>26</v>
      </c>
      <c r="F14600">
        <f>IF(Clef_répartition[[#This Row],[Code_Nom]]=D14599,F14599-1,(COUNTIFS(Clef_répartition[Code_Nom],Clef_répartition[[#This Row],[Code_Nom]],Clef_répartition[Année],Clef_répartition[[#This Row],[Année]])))</f>
        <v>16</v>
      </c>
      <c r="G14600" t="str">
        <f>Clef_répartition[[#This Row],[Code_Nom]]&amp;"_"&amp;Clef_répartition[[#This Row],[Nombre]]&amp;"_"&amp;Clef_répartition[[#This Row],[Année]]</f>
        <v>Région de Nyon_Région de Nyon_26_2023</v>
      </c>
      <c r="H14600" s="63">
        <v>5429</v>
      </c>
      <c r="I14600" s="67" t="s">
        <v>162</v>
      </c>
      <c r="J14600" s="63">
        <v>2023</v>
      </c>
      <c r="K14600" s="64">
        <v>5.7999999999999996E-3</v>
      </c>
    </row>
    <row r="14601" spans="1:11" x14ac:dyDescent="0.25">
      <c r="A14601" s="66"/>
      <c r="B14601" t="s">
        <v>622</v>
      </c>
      <c r="C14601" t="s">
        <v>622</v>
      </c>
      <c r="D14601" t="str">
        <f>Clef_répartition[[#This Row],[Code association]]&amp;"_"&amp;Clef_répartition[[#This Row],[Nom association]]</f>
        <v>Région de Nyon_Région de Nyon</v>
      </c>
      <c r="E14601">
        <f>COUNTIFS(D$2:D14601,Clef_répartition[[#This Row],[Code_Nom]],J$2:J14601,Clef_répartition[[#This Row],[Année]])</f>
        <v>27</v>
      </c>
      <c r="F14601">
        <f>IF(Clef_répartition[[#This Row],[Code_Nom]]=D14600,F14600-1,(COUNTIFS(Clef_répartition[Code_Nom],Clef_répartition[[#This Row],[Code_Nom]],Clef_répartition[Année],Clef_répartition[[#This Row],[Année]])))</f>
        <v>15</v>
      </c>
      <c r="G14601" t="str">
        <f>Clef_répartition[[#This Row],[Code_Nom]]&amp;"_"&amp;Clef_répartition[[#This Row],[Nombre]]&amp;"_"&amp;Clef_répartition[[#This Row],[Année]]</f>
        <v>Région de Nyon_Région de Nyon_27_2023</v>
      </c>
      <c r="H14601" s="18">
        <v>5858</v>
      </c>
      <c r="I14601" s="68" t="s">
        <v>165</v>
      </c>
      <c r="J14601" s="18">
        <v>2023</v>
      </c>
      <c r="K14601" s="65">
        <v>6.6E-3</v>
      </c>
    </row>
    <row r="14602" spans="1:11" x14ac:dyDescent="0.25">
      <c r="A14602" s="66"/>
      <c r="B14602" t="s">
        <v>622</v>
      </c>
      <c r="C14602" t="s">
        <v>622</v>
      </c>
      <c r="D14602" t="str">
        <f>Clef_répartition[[#This Row],[Code association]]&amp;"_"&amp;Clef_répartition[[#This Row],[Nom association]]</f>
        <v>Région de Nyon_Région de Nyon</v>
      </c>
      <c r="E14602">
        <f>COUNTIFS(D$2:D14602,Clef_répartition[[#This Row],[Code_Nom]],J$2:J14602,Clef_répartition[[#This Row],[Année]])</f>
        <v>28</v>
      </c>
      <c r="F14602">
        <f>IF(Clef_répartition[[#This Row],[Code_Nom]]=D14601,F14601-1,(COUNTIFS(Clef_répartition[Code_Nom],Clef_répartition[[#This Row],[Code_Nom]],Clef_répartition[Année],Clef_répartition[[#This Row],[Année]])))</f>
        <v>14</v>
      </c>
      <c r="G14602" t="str">
        <f>Clef_répartition[[#This Row],[Code_Nom]]&amp;"_"&amp;Clef_répartition[[#This Row],[Nombre]]&amp;"_"&amp;Clef_répartition[[#This Row],[Année]]</f>
        <v>Région de Nyon_Région de Nyon_28_2023</v>
      </c>
      <c r="H14602" s="18">
        <v>5430</v>
      </c>
      <c r="I14602" s="68" t="s">
        <v>171</v>
      </c>
      <c r="J14602" s="18">
        <v>2023</v>
      </c>
      <c r="K14602" s="65">
        <v>5.3E-3</v>
      </c>
    </row>
    <row r="14603" spans="1:11" x14ac:dyDescent="0.25">
      <c r="A14603" s="66"/>
      <c r="B14603" t="s">
        <v>622</v>
      </c>
      <c r="C14603" t="s">
        <v>622</v>
      </c>
      <c r="D14603" t="str">
        <f>Clef_répartition[[#This Row],[Code association]]&amp;"_"&amp;Clef_répartition[[#This Row],[Nom association]]</f>
        <v>Région de Nyon_Région de Nyon</v>
      </c>
      <c r="E14603">
        <f>COUNTIFS(D$2:D14603,Clef_répartition[[#This Row],[Code_Nom]],J$2:J14603,Clef_répartition[[#This Row],[Année]])</f>
        <v>29</v>
      </c>
      <c r="F14603">
        <f>IF(Clef_répartition[[#This Row],[Code_Nom]]=D14602,F14602-1,(COUNTIFS(Clef_répartition[Code_Nom],Clef_répartition[[#This Row],[Code_Nom]],Clef_répartition[Année],Clef_répartition[[#This Row],[Année]])))</f>
        <v>13</v>
      </c>
      <c r="G14603" t="str">
        <f>Clef_répartition[[#This Row],[Code_Nom]]&amp;"_"&amp;Clef_répartition[[#This Row],[Nombre]]&amp;"_"&amp;Clef_répartition[[#This Row],[Année]]</f>
        <v>Région de Nyon_Région de Nyon_29_2023</v>
      </c>
      <c r="H14603" s="18">
        <v>5723</v>
      </c>
      <c r="I14603" s="68" t="s">
        <v>176</v>
      </c>
      <c r="J14603" s="18">
        <v>2023</v>
      </c>
      <c r="K14603" s="65">
        <v>2.3800000000000002E-2</v>
      </c>
    </row>
    <row r="14604" spans="1:11" x14ac:dyDescent="0.25">
      <c r="A14604" s="66"/>
      <c r="B14604" t="s">
        <v>622</v>
      </c>
      <c r="C14604" t="s">
        <v>622</v>
      </c>
      <c r="D14604" t="str">
        <f>Clef_répartition[[#This Row],[Code association]]&amp;"_"&amp;Clef_répartition[[#This Row],[Nom association]]</f>
        <v>Région de Nyon_Région de Nyon</v>
      </c>
      <c r="E14604">
        <f>COUNTIFS(D$2:D14604,Clef_répartition[[#This Row],[Code_Nom]],J$2:J14604,Clef_répartition[[#This Row],[Année]])</f>
        <v>30</v>
      </c>
      <c r="F14604">
        <f>IF(Clef_répartition[[#This Row],[Code_Nom]]=D14603,F14603-1,(COUNTIFS(Clef_répartition[Code_Nom],Clef_répartition[[#This Row],[Code_Nom]],Clef_répartition[Année],Clef_répartition[[#This Row],[Année]])))</f>
        <v>12</v>
      </c>
      <c r="G14604" t="str">
        <f>Clef_répartition[[#This Row],[Code_Nom]]&amp;"_"&amp;Clef_répartition[[#This Row],[Nombre]]&amp;"_"&amp;Clef_répartition[[#This Row],[Année]]</f>
        <v>Région de Nyon_Région de Nyon_30_2023</v>
      </c>
      <c r="H14604" s="63">
        <v>5859</v>
      </c>
      <c r="I14604" s="67" t="s">
        <v>182</v>
      </c>
      <c r="J14604" s="63">
        <v>2023</v>
      </c>
      <c r="K14604" s="64">
        <v>2.9499999999999998E-2</v>
      </c>
    </row>
    <row r="14605" spans="1:11" x14ac:dyDescent="0.25">
      <c r="A14605" s="66"/>
      <c r="B14605" t="s">
        <v>622</v>
      </c>
      <c r="C14605" t="s">
        <v>622</v>
      </c>
      <c r="D14605" t="str">
        <f>Clef_répartition[[#This Row],[Code association]]&amp;"_"&amp;Clef_répartition[[#This Row],[Nom association]]</f>
        <v>Région de Nyon_Région de Nyon</v>
      </c>
      <c r="E14605">
        <f>COUNTIFS(D$2:D14605,Clef_répartition[[#This Row],[Code_Nom]],J$2:J14605,Clef_répartition[[#This Row],[Année]])</f>
        <v>31</v>
      </c>
      <c r="F14605">
        <f>IF(Clef_répartition[[#This Row],[Code_Nom]]=D14604,F14604-1,(COUNTIFS(Clef_répartition[Code_Nom],Clef_répartition[[#This Row],[Code_Nom]],Clef_répartition[Année],Clef_répartition[[#This Row],[Année]])))</f>
        <v>11</v>
      </c>
      <c r="G14605" t="str">
        <f>Clef_répartition[[#This Row],[Code_Nom]]&amp;"_"&amp;Clef_répartition[[#This Row],[Nombre]]&amp;"_"&amp;Clef_répartition[[#This Row],[Année]]</f>
        <v>Région de Nyon_Région de Nyon_31_2023</v>
      </c>
      <c r="H14605" s="63">
        <v>5724</v>
      </c>
      <c r="I14605" s="67" t="s">
        <v>196</v>
      </c>
      <c r="J14605" s="63">
        <v>2023</v>
      </c>
      <c r="K14605" s="64">
        <v>0.2397</v>
      </c>
    </row>
    <row r="14606" spans="1:11" x14ac:dyDescent="0.25">
      <c r="A14606" s="66"/>
      <c r="B14606" t="s">
        <v>622</v>
      </c>
      <c r="C14606" t="s">
        <v>622</v>
      </c>
      <c r="D14606" t="str">
        <f>Clef_répartition[[#This Row],[Code association]]&amp;"_"&amp;Clef_répartition[[#This Row],[Nom association]]</f>
        <v>Région de Nyon_Région de Nyon</v>
      </c>
      <c r="E14606">
        <f>COUNTIFS(D$2:D14606,Clef_répartition[[#This Row],[Code_Nom]],J$2:J14606,Clef_répartition[[#This Row],[Année]])</f>
        <v>32</v>
      </c>
      <c r="F14606">
        <f>IF(Clef_répartition[[#This Row],[Code_Nom]]=D14605,F14605-1,(COUNTIFS(Clef_répartition[Code_Nom],Clef_répartition[[#This Row],[Code_Nom]],Clef_répartition[Année],Clef_répartition[[#This Row],[Année]])))</f>
        <v>10</v>
      </c>
      <c r="G14606" t="str">
        <f>Clef_répartition[[#This Row],[Code_Nom]]&amp;"_"&amp;Clef_répartition[[#This Row],[Nombre]]&amp;"_"&amp;Clef_répartition[[#This Row],[Année]]</f>
        <v>Région de Nyon_Région de Nyon_32_2023</v>
      </c>
      <c r="H14606" s="18">
        <v>5860</v>
      </c>
      <c r="I14606" s="68" t="s">
        <v>215</v>
      </c>
      <c r="J14606" s="18">
        <v>2023</v>
      </c>
      <c r="K14606" s="65">
        <v>1.6500000000000001E-2</v>
      </c>
    </row>
    <row r="14607" spans="1:11" x14ac:dyDescent="0.25">
      <c r="A14607" s="66"/>
      <c r="B14607" t="s">
        <v>622</v>
      </c>
      <c r="C14607" t="s">
        <v>622</v>
      </c>
      <c r="D14607" t="str">
        <f>Clef_répartition[[#This Row],[Code association]]&amp;"_"&amp;Clef_répartition[[#This Row],[Nom association]]</f>
        <v>Région de Nyon_Région de Nyon</v>
      </c>
      <c r="E14607">
        <f>COUNTIFS(D$2:D14607,Clef_répartition[[#This Row],[Code_Nom]],J$2:J14607,Clef_répartition[[#This Row],[Année]])</f>
        <v>33</v>
      </c>
      <c r="F14607">
        <f>IF(Clef_répartition[[#This Row],[Code_Nom]]=D14606,F14606-1,(COUNTIFS(Clef_répartition[Code_Nom],Clef_répartition[[#This Row],[Code_Nom]],Clef_répartition[Année],Clef_répartition[[#This Row],[Année]])))</f>
        <v>9</v>
      </c>
      <c r="G14607" t="str">
        <f>Clef_répartition[[#This Row],[Code_Nom]]&amp;"_"&amp;Clef_répartition[[#This Row],[Nombre]]&amp;"_"&amp;Clef_répartition[[#This Row],[Année]]</f>
        <v>Région de Nyon_Région de Nyon_33_2023</v>
      </c>
      <c r="H14607" s="63">
        <v>5861</v>
      </c>
      <c r="I14607" s="67" t="s">
        <v>232</v>
      </c>
      <c r="J14607" s="63">
        <v>2023</v>
      </c>
      <c r="K14607" s="64">
        <v>6.7500000000000004E-2</v>
      </c>
    </row>
    <row r="14608" spans="1:11" x14ac:dyDescent="0.25">
      <c r="A14608" s="66"/>
      <c r="B14608" t="s">
        <v>622</v>
      </c>
      <c r="C14608" t="s">
        <v>622</v>
      </c>
      <c r="D14608" t="str">
        <f>Clef_répartition[[#This Row],[Code association]]&amp;"_"&amp;Clef_répartition[[#This Row],[Nom association]]</f>
        <v>Région de Nyon_Région de Nyon</v>
      </c>
      <c r="E14608">
        <f>COUNTIFS(D$2:D14608,Clef_répartition[[#This Row],[Code_Nom]],J$2:J14608,Clef_répartition[[#This Row],[Année]])</f>
        <v>34</v>
      </c>
      <c r="F14608">
        <f>IF(Clef_répartition[[#This Row],[Code_Nom]]=D14607,F14607-1,(COUNTIFS(Clef_répartition[Code_Nom],Clef_répartition[[#This Row],[Code_Nom]],Clef_répartition[Année],Clef_répartition[[#This Row],[Année]])))</f>
        <v>8</v>
      </c>
      <c r="G14608" t="str">
        <f>Clef_répartition[[#This Row],[Code_Nom]]&amp;"_"&amp;Clef_répartition[[#This Row],[Nombre]]&amp;"_"&amp;Clef_répartition[[#This Row],[Année]]</f>
        <v>Région de Nyon_Région de Nyon_34_2023</v>
      </c>
      <c r="H14608" s="63">
        <v>5727</v>
      </c>
      <c r="I14608" s="67" t="s">
        <v>243</v>
      </c>
      <c r="J14608" s="63">
        <v>2023</v>
      </c>
      <c r="K14608" s="64">
        <v>2.98E-2</v>
      </c>
    </row>
    <row r="14609" spans="1:11" x14ac:dyDescent="0.25">
      <c r="A14609" s="66"/>
      <c r="B14609" t="s">
        <v>622</v>
      </c>
      <c r="C14609" t="s">
        <v>622</v>
      </c>
      <c r="D14609" t="str">
        <f>Clef_répartition[[#This Row],[Code association]]&amp;"_"&amp;Clef_répartition[[#This Row],[Nom association]]</f>
        <v>Région de Nyon_Région de Nyon</v>
      </c>
      <c r="E14609">
        <f>COUNTIFS(D$2:D14609,Clef_répartition[[#This Row],[Code_Nom]],J$2:J14609,Clef_répartition[[#This Row],[Année]])</f>
        <v>35</v>
      </c>
      <c r="F14609">
        <f>IF(Clef_répartition[[#This Row],[Code_Nom]]=D14608,F14608-1,(COUNTIFS(Clef_répartition[Code_Nom],Clef_répartition[[#This Row],[Code_Nom]],Clef_répartition[Année],Clef_répartition[[#This Row],[Année]])))</f>
        <v>7</v>
      </c>
      <c r="G14609" t="str">
        <f>Clef_répartition[[#This Row],[Code_Nom]]&amp;"_"&amp;Clef_répartition[[#This Row],[Nombre]]&amp;"_"&amp;Clef_répartition[[#This Row],[Année]]</f>
        <v>Région de Nyon_Région de Nyon_35_2023</v>
      </c>
      <c r="H14609" s="63">
        <v>5434</v>
      </c>
      <c r="I14609" s="67" t="s">
        <v>244</v>
      </c>
      <c r="J14609" s="63">
        <v>2023</v>
      </c>
      <c r="K14609" s="64">
        <v>1.14E-2</v>
      </c>
    </row>
    <row r="14610" spans="1:11" x14ac:dyDescent="0.25">
      <c r="A14610" s="66"/>
      <c r="B14610" t="s">
        <v>622</v>
      </c>
      <c r="C14610" t="s">
        <v>622</v>
      </c>
      <c r="D14610" t="str">
        <f>Clef_répartition[[#This Row],[Code association]]&amp;"_"&amp;Clef_répartition[[#This Row],[Nom association]]</f>
        <v>Région de Nyon_Région de Nyon</v>
      </c>
      <c r="E14610">
        <f>COUNTIFS(D$2:D14610,Clef_répartition[[#This Row],[Code_Nom]],J$2:J14610,Clef_répartition[[#This Row],[Année]])</f>
        <v>36</v>
      </c>
      <c r="F14610">
        <f>IF(Clef_répartition[[#This Row],[Code_Nom]]=D14609,F14609-1,(COUNTIFS(Clef_répartition[Code_Nom],Clef_répartition[[#This Row],[Code_Nom]],Clef_répartition[Année],Clef_répartition[[#This Row],[Année]])))</f>
        <v>6</v>
      </c>
      <c r="G14610" t="str">
        <f>Clef_répartition[[#This Row],[Code_Nom]]&amp;"_"&amp;Clef_répartition[[#This Row],[Nombre]]&amp;"_"&amp;Clef_répartition[[#This Row],[Année]]</f>
        <v>Région de Nyon_Région de Nyon_36_2023</v>
      </c>
      <c r="H14610" s="18">
        <v>5728</v>
      </c>
      <c r="I14610" s="68" t="s">
        <v>255</v>
      </c>
      <c r="J14610" s="18">
        <v>2023</v>
      </c>
      <c r="K14610" s="65">
        <v>6.1999999999999998E-3</v>
      </c>
    </row>
    <row r="14611" spans="1:11" x14ac:dyDescent="0.25">
      <c r="A14611" s="66"/>
      <c r="B14611" t="s">
        <v>622</v>
      </c>
      <c r="C14611" t="s">
        <v>622</v>
      </c>
      <c r="D14611" t="str">
        <f>Clef_répartition[[#This Row],[Code association]]&amp;"_"&amp;Clef_répartition[[#This Row],[Nom association]]</f>
        <v>Région de Nyon_Région de Nyon</v>
      </c>
      <c r="E14611">
        <f>COUNTIFS(D$2:D14611,Clef_répartition[[#This Row],[Code_Nom]],J$2:J14611,Clef_répartition[[#This Row],[Année]])</f>
        <v>37</v>
      </c>
      <c r="F14611">
        <f>IF(Clef_répartition[[#This Row],[Code_Nom]]=D14610,F14610-1,(COUNTIFS(Clef_répartition[Code_Nom],Clef_répartition[[#This Row],[Code_Nom]],Clef_répartition[Année],Clef_répartition[[#This Row],[Année]])))</f>
        <v>5</v>
      </c>
      <c r="G14611" t="str">
        <f>Clef_répartition[[#This Row],[Code_Nom]]&amp;"_"&amp;Clef_répartition[[#This Row],[Nombre]]&amp;"_"&amp;Clef_répartition[[#This Row],[Année]]</f>
        <v>Région de Nyon_Région de Nyon_37_2023</v>
      </c>
      <c r="H14611" s="63">
        <v>5729</v>
      </c>
      <c r="I14611" s="67" t="s">
        <v>261</v>
      </c>
      <c r="J14611" s="63">
        <v>2023</v>
      </c>
      <c r="K14611" s="64">
        <v>1.84E-2</v>
      </c>
    </row>
    <row r="14612" spans="1:11" x14ac:dyDescent="0.25">
      <c r="A14612" s="66"/>
      <c r="B14612" t="s">
        <v>622</v>
      </c>
      <c r="C14612" t="s">
        <v>622</v>
      </c>
      <c r="D14612" t="str">
        <f>Clef_répartition[[#This Row],[Code association]]&amp;"_"&amp;Clef_répartition[[#This Row],[Nom association]]</f>
        <v>Région de Nyon_Région de Nyon</v>
      </c>
      <c r="E14612">
        <f>COUNTIFS(D$2:D14612,Clef_répartition[[#This Row],[Code_Nom]],J$2:J14612,Clef_répartition[[#This Row],[Année]])</f>
        <v>38</v>
      </c>
      <c r="F14612">
        <f>IF(Clef_répartition[[#This Row],[Code_Nom]]=D14611,F14611-1,(COUNTIFS(Clef_répartition[Code_Nom],Clef_répartition[[#This Row],[Code_Nom]],Clef_répartition[Année],Clef_répartition[[#This Row],[Année]])))</f>
        <v>4</v>
      </c>
      <c r="G14612" t="str">
        <f>Clef_répartition[[#This Row],[Code_Nom]]&amp;"_"&amp;Clef_répartition[[#This Row],[Nombre]]&amp;"_"&amp;Clef_répartition[[#This Row],[Année]]</f>
        <v>Région de Nyon_Région de Nyon_38_2023</v>
      </c>
      <c r="H14612" s="18">
        <v>5862</v>
      </c>
      <c r="I14612" s="68" t="s">
        <v>262</v>
      </c>
      <c r="J14612" s="18">
        <v>2023</v>
      </c>
      <c r="K14612" s="65">
        <v>2.7000000000000001E-3</v>
      </c>
    </row>
    <row r="14613" spans="1:11" x14ac:dyDescent="0.25">
      <c r="A14613" s="66"/>
      <c r="B14613" t="s">
        <v>622</v>
      </c>
      <c r="C14613" t="s">
        <v>622</v>
      </c>
      <c r="D14613" t="str">
        <f>Clef_répartition[[#This Row],[Code association]]&amp;"_"&amp;Clef_répartition[[#This Row],[Nom association]]</f>
        <v>Région de Nyon_Région de Nyon</v>
      </c>
      <c r="E14613">
        <f>COUNTIFS(D$2:D14613,Clef_répartition[[#This Row],[Code_Nom]],J$2:J14613,Clef_répartition[[#This Row],[Année]])</f>
        <v>39</v>
      </c>
      <c r="F14613">
        <f>IF(Clef_répartition[[#This Row],[Code_Nom]]=D14612,F14612-1,(COUNTIFS(Clef_répartition[Code_Nom],Clef_répartition[[#This Row],[Code_Nom]],Clef_répartition[Année],Clef_répartition[[#This Row],[Année]])))</f>
        <v>3</v>
      </c>
      <c r="G14613" t="str">
        <f>Clef_répartition[[#This Row],[Code_Nom]]&amp;"_"&amp;Clef_répartition[[#This Row],[Nombre]]&amp;"_"&amp;Clef_répartition[[#This Row],[Année]]</f>
        <v>Région de Nyon_Région de Nyon_39_2023</v>
      </c>
      <c r="H14613" s="18">
        <v>5730</v>
      </c>
      <c r="I14613" s="68" t="s">
        <v>265</v>
      </c>
      <c r="J14613" s="18">
        <v>2023</v>
      </c>
      <c r="K14613" s="65">
        <v>1.52E-2</v>
      </c>
    </row>
    <row r="14614" spans="1:11" x14ac:dyDescent="0.25">
      <c r="A14614" s="66"/>
      <c r="B14614" t="s">
        <v>622</v>
      </c>
      <c r="C14614" t="s">
        <v>622</v>
      </c>
      <c r="D14614" t="str">
        <f>Clef_répartition[[#This Row],[Code association]]&amp;"_"&amp;Clef_répartition[[#This Row],[Nom association]]</f>
        <v>Région de Nyon_Région de Nyon</v>
      </c>
      <c r="E14614">
        <f>COUNTIFS(D$2:D14614,Clef_répartition[[#This Row],[Code_Nom]],J$2:J14614,Clef_répartition[[#This Row],[Année]])</f>
        <v>40</v>
      </c>
      <c r="F14614">
        <f>IF(Clef_répartition[[#This Row],[Code_Nom]]=D14613,F14613-1,(COUNTIFS(Clef_répartition[Code_Nom],Clef_répartition[[#This Row],[Code_Nom]],Clef_répartition[Année],Clef_répartition[[#This Row],[Année]])))</f>
        <v>2</v>
      </c>
      <c r="G14614" t="str">
        <f>Clef_répartition[[#This Row],[Code_Nom]]&amp;"_"&amp;Clef_répartition[[#This Row],[Nombre]]&amp;"_"&amp;Clef_répartition[[#This Row],[Année]]</f>
        <v>Région de Nyon_Région de Nyon_40_2023</v>
      </c>
      <c r="H14614" s="18">
        <v>5732</v>
      </c>
      <c r="I14614" s="68" t="s">
        <v>279</v>
      </c>
      <c r="J14614" s="18">
        <v>2023</v>
      </c>
      <c r="K14614" s="65">
        <v>1.24E-2</v>
      </c>
    </row>
    <row r="14615" spans="1:11" x14ac:dyDescent="0.25">
      <c r="A14615" s="66"/>
      <c r="B14615" t="s">
        <v>622</v>
      </c>
      <c r="C14615" t="s">
        <v>622</v>
      </c>
      <c r="D14615" t="str">
        <f>Clef_répartition[[#This Row],[Code association]]&amp;"_"&amp;Clef_répartition[[#This Row],[Nom association]]</f>
        <v>Région de Nyon_Région de Nyon</v>
      </c>
      <c r="E14615">
        <f>COUNTIFS(D$2:D14615,Clef_répartition[[#This Row],[Code_Nom]],J$2:J14615,Clef_répartition[[#This Row],[Année]])</f>
        <v>41</v>
      </c>
      <c r="F14615">
        <f>IF(Clef_répartition[[#This Row],[Code_Nom]]=D14614,F14614-1,(COUNTIFS(Clef_répartition[Code_Nom],Clef_répartition[[#This Row],[Code_Nom]],Clef_répartition[Année],Clef_répartition[[#This Row],[Année]])))</f>
        <v>1</v>
      </c>
      <c r="G14615" t="str">
        <f>Clef_répartition[[#This Row],[Code_Nom]]&amp;"_"&amp;Clef_répartition[[#This Row],[Nombre]]&amp;"_"&amp;Clef_répartition[[#This Row],[Année]]</f>
        <v>Région de Nyon_Région de Nyon_41_2023</v>
      </c>
      <c r="H14615" s="63">
        <v>5863</v>
      </c>
      <c r="I14615" s="67" t="s">
        <v>287</v>
      </c>
      <c r="J14615" s="63">
        <v>2023</v>
      </c>
      <c r="K14615" s="64">
        <v>4.0000000000000001E-3</v>
      </c>
    </row>
    <row r="14616" spans="1:11" x14ac:dyDescent="0.25">
      <c r="A14616" s="66"/>
      <c r="B14616" t="s">
        <v>473</v>
      </c>
      <c r="C14616" t="s">
        <v>474</v>
      </c>
      <c r="D14616" t="str">
        <f>Clef_répartition[[#This Row],[Code association]]&amp;"_"&amp;Clef_répartition[[#This Row],[Nom association]]</f>
        <v>SDIS Broye-Vully_Association de communes Service de Défense Incendie et de Secours Broye-Vully</v>
      </c>
      <c r="E14616">
        <f>COUNTIFS(D$2:D14616,Clef_répartition[[#This Row],[Code_Nom]],J$2:J14616,Clef_répartition[[#This Row],[Année]])</f>
        <v>1</v>
      </c>
      <c r="F14616">
        <f>IF(Clef_répartition[[#This Row],[Code_Nom]]=D14615,F14615-1,(COUNTIFS(Clef_répartition[Code_Nom],Clef_répartition[[#This Row],[Code_Nom]],Clef_répartition[Année],Clef_répartition[[#This Row],[Année]])))</f>
        <v>17</v>
      </c>
      <c r="G1461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Broye-Vully_1_2023</v>
      </c>
      <c r="H14616" s="18">
        <v>5451</v>
      </c>
      <c r="I14616" s="68" t="s">
        <v>10</v>
      </c>
      <c r="J14616" s="18">
        <v>2023</v>
      </c>
      <c r="K14616" s="65">
        <v>0.14929999999999999</v>
      </c>
    </row>
    <row r="14617" spans="1:11" x14ac:dyDescent="0.25">
      <c r="A14617" s="66"/>
      <c r="B14617" t="s">
        <v>473</v>
      </c>
      <c r="C14617" t="s">
        <v>474</v>
      </c>
      <c r="D14617" t="str">
        <f>Clef_répartition[[#This Row],[Code association]]&amp;"_"&amp;Clef_répartition[[#This Row],[Nom association]]</f>
        <v>SDIS Broye-Vully_Association de communes Service de Défense Incendie et de Secours Broye-Vully</v>
      </c>
      <c r="E14617">
        <f>COUNTIFS(D$2:D14617,Clef_répartition[[#This Row],[Code_Nom]],J$2:J14617,Clef_répartition[[#This Row],[Année]])</f>
        <v>2</v>
      </c>
      <c r="F14617">
        <f>IF(Clef_répartition[[#This Row],[Code_Nom]]=D14616,F14616-1,(COUNTIFS(Clef_répartition[Code_Nom],Clef_répartition[[#This Row],[Code_Nom]],Clef_répartition[Année],Clef_répartition[[#This Row],[Année]])))</f>
        <v>16</v>
      </c>
      <c r="G1461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Broye-Vully_2_2023</v>
      </c>
      <c r="H14617" s="18">
        <v>5812</v>
      </c>
      <c r="I14617" s="68" t="s">
        <v>48</v>
      </c>
      <c r="J14617" s="18">
        <v>2023</v>
      </c>
      <c r="K14617" s="65">
        <v>5.4000000000000003E-3</v>
      </c>
    </row>
    <row r="14618" spans="1:11" x14ac:dyDescent="0.25">
      <c r="A14618" s="66"/>
      <c r="B14618" t="s">
        <v>473</v>
      </c>
      <c r="C14618" t="s">
        <v>474</v>
      </c>
      <c r="D14618" t="str">
        <f>Clef_répartition[[#This Row],[Code association]]&amp;"_"&amp;Clef_répartition[[#This Row],[Nom association]]</f>
        <v>SDIS Broye-Vully_Association de communes Service de Défense Incendie et de Secours Broye-Vully</v>
      </c>
      <c r="E14618">
        <f>COUNTIFS(D$2:D14618,Clef_répartition[[#This Row],[Code_Nom]],J$2:J14618,Clef_répartition[[#This Row],[Année]])</f>
        <v>3</v>
      </c>
      <c r="F14618">
        <f>IF(Clef_répartition[[#This Row],[Code_Nom]]=D14617,F14617-1,(COUNTIFS(Clef_répartition[Code_Nom],Clef_répartition[[#This Row],[Code_Nom]],Clef_répartition[Année],Clef_répartition[[#This Row],[Année]])))</f>
        <v>15</v>
      </c>
      <c r="G1461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Broye-Vully_3_2023</v>
      </c>
      <c r="H14618" s="63">
        <v>5813</v>
      </c>
      <c r="I14618" s="67" t="s">
        <v>65</v>
      </c>
      <c r="J14618" s="63">
        <v>2023</v>
      </c>
      <c r="K14618" s="64">
        <v>1.66E-2</v>
      </c>
    </row>
    <row r="14619" spans="1:11" x14ac:dyDescent="0.25">
      <c r="A14619" s="66"/>
      <c r="B14619" t="s">
        <v>473</v>
      </c>
      <c r="C14619" t="s">
        <v>474</v>
      </c>
      <c r="D14619" t="str">
        <f>Clef_répartition[[#This Row],[Code association]]&amp;"_"&amp;Clef_répartition[[#This Row],[Nom association]]</f>
        <v>SDIS Broye-Vully_Association de communes Service de Défense Incendie et de Secours Broye-Vully</v>
      </c>
      <c r="E14619">
        <f>COUNTIFS(D$2:D14619,Clef_répartition[[#This Row],[Code_Nom]],J$2:J14619,Clef_répartition[[#This Row],[Année]])</f>
        <v>4</v>
      </c>
      <c r="F14619">
        <f>IF(Clef_répartition[[#This Row],[Code_Nom]]=D14618,F14618-1,(COUNTIFS(Clef_répartition[Code_Nom],Clef_répartition[[#This Row],[Code_Nom]],Clef_répartition[Année],Clef_répartition[[#This Row],[Année]])))</f>
        <v>14</v>
      </c>
      <c r="G1461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Broye-Vully_4_2023</v>
      </c>
      <c r="H14619" s="18">
        <v>5816</v>
      </c>
      <c r="I14619" s="68" t="s">
        <v>76</v>
      </c>
      <c r="J14619" s="18">
        <v>2023</v>
      </c>
      <c r="K14619" s="65">
        <v>9.06E-2</v>
      </c>
    </row>
    <row r="14620" spans="1:11" x14ac:dyDescent="0.25">
      <c r="A14620" s="66"/>
      <c r="B14620" t="s">
        <v>473</v>
      </c>
      <c r="C14620" t="s">
        <v>474</v>
      </c>
      <c r="D14620" t="str">
        <f>Clef_répartition[[#This Row],[Code association]]&amp;"_"&amp;Clef_répartition[[#This Row],[Nom association]]</f>
        <v>SDIS Broye-Vully_Association de communes Service de Défense Incendie et de Secours Broye-Vully</v>
      </c>
      <c r="E14620">
        <f>COUNTIFS(D$2:D14620,Clef_répartition[[#This Row],[Code_Nom]],J$2:J14620,Clef_répartition[[#This Row],[Année]])</f>
        <v>5</v>
      </c>
      <c r="F14620">
        <f>IF(Clef_répartition[[#This Row],[Code_Nom]]=D14619,F14619-1,(COUNTIFS(Clef_répartition[Code_Nom],Clef_répartition[[#This Row],[Code_Nom]],Clef_répartition[Année],Clef_répartition[[#This Row],[Année]])))</f>
        <v>13</v>
      </c>
      <c r="G1462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Broye-Vully_5_2023</v>
      </c>
      <c r="H14620" s="63">
        <v>5456</v>
      </c>
      <c r="I14620" s="67" t="s">
        <v>87</v>
      </c>
      <c r="J14620" s="63">
        <v>2023</v>
      </c>
      <c r="K14620" s="64">
        <v>5.96E-2</v>
      </c>
    </row>
    <row r="14621" spans="1:11" x14ac:dyDescent="0.25">
      <c r="A14621" s="66"/>
      <c r="B14621" t="s">
        <v>473</v>
      </c>
      <c r="C14621" t="s">
        <v>474</v>
      </c>
      <c r="D14621" t="str">
        <f>Clef_répartition[[#This Row],[Code association]]&amp;"_"&amp;Clef_répartition[[#This Row],[Nom association]]</f>
        <v>SDIS Broye-Vully_Association de communes Service de Défense Incendie et de Secours Broye-Vully</v>
      </c>
      <c r="E14621">
        <f>COUNTIFS(D$2:D14621,Clef_répartition[[#This Row],[Code_Nom]],J$2:J14621,Clef_répartition[[#This Row],[Année]])</f>
        <v>6</v>
      </c>
      <c r="F14621">
        <f>IF(Clef_répartition[[#This Row],[Code_Nom]]=D14620,F14620-1,(COUNTIFS(Clef_répartition[Code_Nom],Clef_répartition[[#This Row],[Code_Nom]],Clef_répartition[Année],Clef_répartition[[#This Row],[Année]])))</f>
        <v>12</v>
      </c>
      <c r="G1462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Broye-Vully_6_2023</v>
      </c>
      <c r="H14621" s="18">
        <v>5671</v>
      </c>
      <c r="I14621" s="68" t="s">
        <v>95</v>
      </c>
      <c r="J14621" s="18">
        <v>2023</v>
      </c>
      <c r="K14621" s="65">
        <v>7.9000000000000008E-3</v>
      </c>
    </row>
    <row r="14622" spans="1:11" x14ac:dyDescent="0.25">
      <c r="A14622" s="66"/>
      <c r="B14622" t="s">
        <v>473</v>
      </c>
      <c r="C14622" t="s">
        <v>474</v>
      </c>
      <c r="D14622" t="str">
        <f>Clef_répartition[[#This Row],[Code association]]&amp;"_"&amp;Clef_répartition[[#This Row],[Nom association]]</f>
        <v>SDIS Broye-Vully_Association de communes Service de Défense Incendie et de Secours Broye-Vully</v>
      </c>
      <c r="E14622">
        <f>COUNTIFS(D$2:D14622,Clef_répartition[[#This Row],[Code_Nom]],J$2:J14622,Clef_répartition[[#This Row],[Année]])</f>
        <v>7</v>
      </c>
      <c r="F14622">
        <f>IF(Clef_répartition[[#This Row],[Code_Nom]]=D14621,F14621-1,(COUNTIFS(Clef_répartition[Code_Nom],Clef_répartition[[#This Row],[Code_Nom]],Clef_répartition[Année],Clef_répartition[[#This Row],[Année]])))</f>
        <v>11</v>
      </c>
      <c r="G1462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Broye-Vully_7_2023</v>
      </c>
      <c r="H14622" s="18">
        <v>5458</v>
      </c>
      <c r="I14622" s="68" t="s">
        <v>111</v>
      </c>
      <c r="J14622" s="18">
        <v>2023</v>
      </c>
      <c r="K14622" s="65">
        <v>2.87E-2</v>
      </c>
    </row>
    <row r="14623" spans="1:11" x14ac:dyDescent="0.25">
      <c r="A14623" s="66"/>
      <c r="B14623" t="s">
        <v>473</v>
      </c>
      <c r="C14623" t="s">
        <v>474</v>
      </c>
      <c r="D14623" t="str">
        <f>Clef_répartition[[#This Row],[Code association]]&amp;"_"&amp;Clef_répartition[[#This Row],[Nom association]]</f>
        <v>SDIS Broye-Vully_Association de communes Service de Défense Incendie et de Secours Broye-Vully</v>
      </c>
      <c r="E14623">
        <f>COUNTIFS(D$2:D14623,Clef_répartition[[#This Row],[Code_Nom]],J$2:J14623,Clef_répartition[[#This Row],[Année]])</f>
        <v>8</v>
      </c>
      <c r="F14623">
        <f>IF(Clef_répartition[[#This Row],[Code_Nom]]=D14622,F14622-1,(COUNTIFS(Clef_répartition[Code_Nom],Clef_répartition[[#This Row],[Code_Nom]],Clef_répartition[Année],Clef_répartition[[#This Row],[Année]])))</f>
        <v>10</v>
      </c>
      <c r="G14623" t="str">
        <f>Clef_répartition[[#This Row],[Code_Nom]]&amp;"_"&amp;Clef_répartition[[#This Row],[Nombre]]&amp;"_"&amp;Clef_répartition[[#This Row],[Année]]</f>
        <v>SDIS Broye-Vully_Association de communes Service de Défense Incendie et de Secours Broye-Vully_8_2023</v>
      </c>
      <c r="H14623" s="63">
        <v>5817</v>
      </c>
      <c r="I14623" s="67" t="s">
        <v>130</v>
      </c>
      <c r="J14623" s="63">
        <v>2023</v>
      </c>
      <c r="K14623" s="64">
        <v>3.1800000000000002E-2</v>
      </c>
    </row>
    <row r="14624" spans="1:11" x14ac:dyDescent="0.25">
      <c r="A14624" s="66"/>
      <c r="B14624" t="s">
        <v>473</v>
      </c>
      <c r="C14624" t="s">
        <v>474</v>
      </c>
      <c r="D14624" t="str">
        <f>Clef_répartition[[#This Row],[Code association]]&amp;"_"&amp;Clef_répartition[[#This Row],[Nom association]]</f>
        <v>SDIS Broye-Vully_Association de communes Service de Défense Incendie et de Secours Broye-Vully</v>
      </c>
      <c r="E14624">
        <f>COUNTIFS(D$2:D14624,Clef_répartition[[#This Row],[Code_Nom]],J$2:J14624,Clef_répartition[[#This Row],[Année]])</f>
        <v>9</v>
      </c>
      <c r="F14624">
        <f>IF(Clef_répartition[[#This Row],[Code_Nom]]=D14623,F14623-1,(COUNTIFS(Clef_répartition[Code_Nom],Clef_répartition[[#This Row],[Code_Nom]],Clef_répartition[Année],Clef_répartition[[#This Row],[Année]])))</f>
        <v>9</v>
      </c>
      <c r="G14624" t="str">
        <f>Clef_répartition[[#This Row],[Code_Nom]]&amp;"_"&amp;Clef_répartition[[#This Row],[Nombre]]&amp;"_"&amp;Clef_répartition[[#This Row],[Année]]</f>
        <v>SDIS Broye-Vully_Association de communes Service de Défense Incendie et de Secours Broye-Vully_9_2023</v>
      </c>
      <c r="H14624" s="18">
        <v>5819</v>
      </c>
      <c r="I14624" s="68" t="s">
        <v>136</v>
      </c>
      <c r="J14624" s="18">
        <v>2023</v>
      </c>
      <c r="K14624" s="65">
        <v>1.32E-2</v>
      </c>
    </row>
    <row r="14625" spans="1:11" x14ac:dyDescent="0.25">
      <c r="A14625" s="66"/>
      <c r="B14625" t="s">
        <v>473</v>
      </c>
      <c r="C14625" t="s">
        <v>474</v>
      </c>
      <c r="D14625" t="str">
        <f>Clef_répartition[[#This Row],[Code association]]&amp;"_"&amp;Clef_répartition[[#This Row],[Nom association]]</f>
        <v>SDIS Broye-Vully_Association de communes Service de Défense Incendie et de Secours Broye-Vully</v>
      </c>
      <c r="E14625">
        <f>COUNTIFS(D$2:D14625,Clef_répartition[[#This Row],[Code_Nom]],J$2:J14625,Clef_répartition[[#This Row],[Année]])</f>
        <v>10</v>
      </c>
      <c r="F14625">
        <f>IF(Clef_répartition[[#This Row],[Code_Nom]]=D14624,F14624-1,(COUNTIFS(Clef_répartition[Code_Nom],Clef_répartition[[#This Row],[Code_Nom]],Clef_répartition[Année],Clef_répartition[[#This Row],[Année]])))</f>
        <v>8</v>
      </c>
      <c r="G14625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Broye-Vully_10_2023</v>
      </c>
      <c r="H14625" s="63">
        <v>5821</v>
      </c>
      <c r="I14625" s="67" t="s">
        <v>177</v>
      </c>
      <c r="J14625" s="63">
        <v>2023</v>
      </c>
      <c r="K14625" s="64">
        <v>1.23E-2</v>
      </c>
    </row>
    <row r="14626" spans="1:11" x14ac:dyDescent="0.25">
      <c r="A14626" s="66"/>
      <c r="B14626" t="s">
        <v>473</v>
      </c>
      <c r="C14626" t="s">
        <v>474</v>
      </c>
      <c r="D14626" t="str">
        <f>Clef_répartition[[#This Row],[Code association]]&amp;"_"&amp;Clef_répartition[[#This Row],[Nom association]]</f>
        <v>SDIS Broye-Vully_Association de communes Service de Défense Incendie et de Secours Broye-Vully</v>
      </c>
      <c r="E14626">
        <f>COUNTIFS(D$2:D14626,Clef_répartition[[#This Row],[Code_Nom]],J$2:J14626,Clef_répartition[[#This Row],[Année]])</f>
        <v>11</v>
      </c>
      <c r="F14626">
        <f>IF(Clef_répartition[[#This Row],[Code_Nom]]=D14625,F14625-1,(COUNTIFS(Clef_répartition[Code_Nom],Clef_répartition[[#This Row],[Code_Nom]],Clef_répartition[Année],Clef_répartition[[#This Row],[Année]])))</f>
        <v>7</v>
      </c>
      <c r="G14626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Broye-Vully_11_2023</v>
      </c>
      <c r="H14626" s="18">
        <v>5822</v>
      </c>
      <c r="I14626" s="68" t="s">
        <v>211</v>
      </c>
      <c r="J14626" s="18">
        <v>2023</v>
      </c>
      <c r="K14626" s="65">
        <v>0.32990000000000003</v>
      </c>
    </row>
    <row r="14627" spans="1:11" x14ac:dyDescent="0.25">
      <c r="A14627" s="66"/>
      <c r="B14627" t="s">
        <v>473</v>
      </c>
      <c r="C14627" t="s">
        <v>474</v>
      </c>
      <c r="D14627" t="str">
        <f>Clef_répartition[[#This Row],[Code association]]&amp;"_"&amp;Clef_répartition[[#This Row],[Nom association]]</f>
        <v>SDIS Broye-Vully_Association de communes Service de Défense Incendie et de Secours Broye-Vully</v>
      </c>
      <c r="E14627">
        <f>COUNTIFS(D$2:D14627,Clef_répartition[[#This Row],[Code_Nom]],J$2:J14627,Clef_répartition[[#This Row],[Année]])</f>
        <v>12</v>
      </c>
      <c r="F14627">
        <f>IF(Clef_répartition[[#This Row],[Code_Nom]]=D14626,F14626-1,(COUNTIFS(Clef_répartition[Code_Nom],Clef_répartition[[#This Row],[Code_Nom]],Clef_répartition[Année],Clef_répartition[[#This Row],[Année]])))</f>
        <v>6</v>
      </c>
      <c r="G14627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Broye-Vully_12_2023</v>
      </c>
      <c r="H14627" s="63">
        <v>5683</v>
      </c>
      <c r="I14627" s="67" t="s">
        <v>222</v>
      </c>
      <c r="J14627" s="63">
        <v>2023</v>
      </c>
      <c r="K14627" s="64">
        <v>7.0000000000000001E-3</v>
      </c>
    </row>
    <row r="14628" spans="1:11" x14ac:dyDescent="0.25">
      <c r="A14628" s="66"/>
      <c r="B14628" t="s">
        <v>473</v>
      </c>
      <c r="C14628" t="s">
        <v>474</v>
      </c>
      <c r="D14628" t="str">
        <f>Clef_répartition[[#This Row],[Code association]]&amp;"_"&amp;Clef_répartition[[#This Row],[Nom association]]</f>
        <v>SDIS Broye-Vully_Association de communes Service de Défense Incendie et de Secours Broye-Vully</v>
      </c>
      <c r="E14628">
        <f>COUNTIFS(D$2:D14628,Clef_répartition[[#This Row],[Code_Nom]],J$2:J14628,Clef_répartition[[#This Row],[Année]])</f>
        <v>13</v>
      </c>
      <c r="F14628">
        <f>IF(Clef_répartition[[#This Row],[Code_Nom]]=D14627,F14627-1,(COUNTIFS(Clef_répartition[Code_Nom],Clef_répartition[[#This Row],[Code_Nom]],Clef_répartition[Année],Clef_répartition[[#This Row],[Année]])))</f>
        <v>5</v>
      </c>
      <c r="G14628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Broye-Vully_13_2023</v>
      </c>
      <c r="H14628" s="63">
        <v>5827</v>
      </c>
      <c r="I14628" s="67" t="s">
        <v>266</v>
      </c>
      <c r="J14628" s="63">
        <v>2023</v>
      </c>
      <c r="K14628" s="64">
        <v>9.5999999999999992E-3</v>
      </c>
    </row>
    <row r="14629" spans="1:11" x14ac:dyDescent="0.25">
      <c r="A14629" s="66"/>
      <c r="B14629" t="s">
        <v>473</v>
      </c>
      <c r="C14629" t="s">
        <v>474</v>
      </c>
      <c r="D14629" t="str">
        <f>Clef_répartition[[#This Row],[Code association]]&amp;"_"&amp;Clef_répartition[[#This Row],[Nom association]]</f>
        <v>SDIS Broye-Vully_Association de communes Service de Défense Incendie et de Secours Broye-Vully</v>
      </c>
      <c r="E14629">
        <f>COUNTIFS(D$2:D14629,Clef_répartition[[#This Row],[Code_Nom]],J$2:J14629,Clef_répartition[[#This Row],[Année]])</f>
        <v>14</v>
      </c>
      <c r="F14629">
        <f>IF(Clef_répartition[[#This Row],[Code_Nom]]=D14628,F14628-1,(COUNTIFS(Clef_répartition[Code_Nom],Clef_répartition[[#This Row],[Code_Nom]],Clef_répartition[Année],Clef_répartition[[#This Row],[Année]])))</f>
        <v>4</v>
      </c>
      <c r="G14629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Broye-Vully_14_2023</v>
      </c>
      <c r="H14629" s="18">
        <v>5828</v>
      </c>
      <c r="I14629" s="68" t="s">
        <v>268</v>
      </c>
      <c r="J14629" s="18">
        <v>2023</v>
      </c>
      <c r="K14629" s="65">
        <v>3.2000000000000002E-3</v>
      </c>
    </row>
    <row r="14630" spans="1:11" x14ac:dyDescent="0.25">
      <c r="A14630" s="66"/>
      <c r="B14630" t="s">
        <v>473</v>
      </c>
      <c r="C14630" t="s">
        <v>474</v>
      </c>
      <c r="D14630" t="str">
        <f>Clef_répartition[[#This Row],[Code association]]&amp;"_"&amp;Clef_répartition[[#This Row],[Nom association]]</f>
        <v>SDIS Broye-Vully_Association de communes Service de Défense Incendie et de Secours Broye-Vully</v>
      </c>
      <c r="E14630">
        <f>COUNTIFS(D$2:D14630,Clef_répartition[[#This Row],[Code_Nom]],J$2:J14630,Clef_répartition[[#This Row],[Année]])</f>
        <v>15</v>
      </c>
      <c r="F14630">
        <f>IF(Clef_répartition[[#This Row],[Code_Nom]]=D14629,F14629-1,(COUNTIFS(Clef_répartition[Code_Nom],Clef_répartition[[#This Row],[Code_Nom]],Clef_répartition[Année],Clef_répartition[[#This Row],[Année]])))</f>
        <v>3</v>
      </c>
      <c r="G14630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Broye-Vully_15_2023</v>
      </c>
      <c r="H14630" s="18">
        <v>5831</v>
      </c>
      <c r="I14630" s="68" t="s">
        <v>270</v>
      </c>
      <c r="J14630" s="18">
        <v>2023</v>
      </c>
      <c r="K14630" s="65">
        <v>0.10680000000000001</v>
      </c>
    </row>
    <row r="14631" spans="1:11" x14ac:dyDescent="0.25">
      <c r="A14631" s="66"/>
      <c r="B14631" t="s">
        <v>473</v>
      </c>
      <c r="C14631" t="s">
        <v>474</v>
      </c>
      <c r="D14631" t="str">
        <f>Clef_répartition[[#This Row],[Code association]]&amp;"_"&amp;Clef_répartition[[#This Row],[Nom association]]</f>
        <v>SDIS Broye-Vully_Association de communes Service de Défense Incendie et de Secours Broye-Vully</v>
      </c>
      <c r="E14631">
        <f>COUNTIFS(D$2:D14631,Clef_répartition[[#This Row],[Code_Nom]],J$2:J14631,Clef_répartition[[#This Row],[Année]])</f>
        <v>16</v>
      </c>
      <c r="F14631">
        <f>IF(Clef_répartition[[#This Row],[Code_Nom]]=D14630,F14630-1,(COUNTIFS(Clef_répartition[Code_Nom],Clef_répartition[[#This Row],[Code_Nom]],Clef_répartition[Année],Clef_répartition[[#This Row],[Année]])))</f>
        <v>2</v>
      </c>
      <c r="G14631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Broye-Vully_16_2023</v>
      </c>
      <c r="H14631" s="63">
        <v>5830</v>
      </c>
      <c r="I14631" s="67" t="s">
        <v>285</v>
      </c>
      <c r="J14631" s="63">
        <v>2023</v>
      </c>
      <c r="K14631" s="64">
        <v>1.55E-2</v>
      </c>
    </row>
    <row r="14632" spans="1:11" x14ac:dyDescent="0.25">
      <c r="A14632" s="66"/>
      <c r="B14632" t="s">
        <v>473</v>
      </c>
      <c r="C14632" t="s">
        <v>474</v>
      </c>
      <c r="D14632" t="str">
        <f>Clef_répartition[[#This Row],[Code association]]&amp;"_"&amp;Clef_répartition[[#This Row],[Nom association]]</f>
        <v>SDIS Broye-Vully_Association de communes Service de Défense Incendie et de Secours Broye-Vully</v>
      </c>
      <c r="E14632">
        <f>COUNTIFS(D$2:D14632,Clef_répartition[[#This Row],[Code_Nom]],J$2:J14632,Clef_répartition[[#This Row],[Année]])</f>
        <v>17</v>
      </c>
      <c r="F14632">
        <f>IF(Clef_répartition[[#This Row],[Code_Nom]]=D14631,F14631-1,(COUNTIFS(Clef_répartition[Code_Nom],Clef_répartition[[#This Row],[Code_Nom]],Clef_répartition[Année],Clef_répartition[[#This Row],[Année]])))</f>
        <v>1</v>
      </c>
      <c r="G14632" t="str">
        <f>Clef_répartition[[#This Row],[Code_Nom]]&amp;"_"&amp;Clef_répartition[[#This Row],[Nombre]]&amp;"_"&amp;Clef_répartition[[#This Row],[Année]]</f>
        <v>SDIS Broye-Vully_Association de communes Service de Défense Incendie et de Secours Broye-Vully_17_2023</v>
      </c>
      <c r="H14632" s="63">
        <v>5464</v>
      </c>
      <c r="I14632" s="67" t="s">
        <v>296</v>
      </c>
      <c r="J14632" s="63">
        <v>2023</v>
      </c>
      <c r="K14632" s="64">
        <v>0.11260000000000001</v>
      </c>
    </row>
    <row r="14633" spans="1:11" x14ac:dyDescent="0.25">
      <c r="A14633" s="66"/>
      <c r="B14633" t="s">
        <v>555</v>
      </c>
      <c r="C14633" t="s">
        <v>556</v>
      </c>
      <c r="D14633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3">
        <f>COUNTIFS(D$2:D14633,Clef_répartition[[#This Row],[Code_Nom]],J$2:J14633,Clef_répartition[[#This Row],[Année]])</f>
        <v>1</v>
      </c>
      <c r="F14633">
        <f>IF(Clef_répartition[[#This Row],[Code_Nom]]=D14632,F14632-1,(COUNTIFS(Clef_répartition[Code_Nom],Clef_répartition[[#This Row],[Code_Nom]],Clef_répartition[Année],Clef_répartition[[#This Row],[Année]])))</f>
        <v>28</v>
      </c>
      <c r="G1463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Etraz-Région_1_2023</v>
      </c>
      <c r="H14633" s="63">
        <v>5851</v>
      </c>
      <c r="I14633" s="67" t="s">
        <v>4</v>
      </c>
      <c r="J14633" s="63">
        <v>2023</v>
      </c>
      <c r="K14633" s="64">
        <v>1.3299999999999999E-2</v>
      </c>
    </row>
    <row r="14634" spans="1:11" x14ac:dyDescent="0.25">
      <c r="A14634" s="66"/>
      <c r="B14634" t="s">
        <v>555</v>
      </c>
      <c r="C14634" t="s">
        <v>556</v>
      </c>
      <c r="D14634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4">
        <f>COUNTIFS(D$2:D14634,Clef_répartition[[#This Row],[Code_Nom]],J$2:J14634,Clef_répartition[[#This Row],[Année]])</f>
        <v>2</v>
      </c>
      <c r="F14634">
        <f>IF(Clef_répartition[[#This Row],[Code_Nom]]=D14633,F14633-1,(COUNTIFS(Clef_répartition[Code_Nom],Clef_répartition[[#This Row],[Code_Nom]],Clef_répartition[Année],Clef_répartition[[#This Row],[Année]])))</f>
        <v>27</v>
      </c>
      <c r="G1463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Etraz-Région_2_2023</v>
      </c>
      <c r="H14634" s="63">
        <v>5422</v>
      </c>
      <c r="I14634" s="67" t="s">
        <v>9</v>
      </c>
      <c r="J14634" s="63">
        <v>2023</v>
      </c>
      <c r="K14634" s="64">
        <v>0.1167</v>
      </c>
    </row>
    <row r="14635" spans="1:11" x14ac:dyDescent="0.25">
      <c r="A14635" s="66"/>
      <c r="B14635" t="s">
        <v>555</v>
      </c>
      <c r="C14635" t="s">
        <v>556</v>
      </c>
      <c r="D14635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5">
        <f>COUNTIFS(D$2:D14635,Clef_répartition[[#This Row],[Code_Nom]],J$2:J14635,Clef_répartition[[#This Row],[Année]])</f>
        <v>3</v>
      </c>
      <c r="F14635">
        <f>IF(Clef_répartition[[#This Row],[Code_Nom]]=D14634,F14634-1,(COUNTIFS(Clef_répartition[Code_Nom],Clef_répartition[[#This Row],[Code_Nom]],Clef_répartition[Année],Clef_répartition[[#This Row],[Année]])))</f>
        <v>26</v>
      </c>
      <c r="G1463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Etraz-Région_3_2023</v>
      </c>
      <c r="H14635" s="18">
        <v>5423</v>
      </c>
      <c r="I14635" s="68" t="s">
        <v>12</v>
      </c>
      <c r="J14635" s="18">
        <v>2023</v>
      </c>
      <c r="K14635" s="65">
        <v>1.7500000000000002E-2</v>
      </c>
    </row>
    <row r="14636" spans="1:11" x14ac:dyDescent="0.25">
      <c r="A14636" s="66"/>
      <c r="B14636" t="s">
        <v>555</v>
      </c>
      <c r="C14636" t="s">
        <v>556</v>
      </c>
      <c r="D14636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6">
        <f>COUNTIFS(D$2:D14636,Clef_répartition[[#This Row],[Code_Nom]],J$2:J14636,Clef_répartition[[#This Row],[Année]])</f>
        <v>4</v>
      </c>
      <c r="F14636">
        <f>IF(Clef_répartition[[#This Row],[Code_Nom]]=D14635,F14635-1,(COUNTIFS(Clef_répartition[Code_Nom],Clef_répartition[[#This Row],[Code_Nom]],Clef_répartition[Année],Clef_répartition[[#This Row],[Année]])))</f>
        <v>25</v>
      </c>
      <c r="G1463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Etraz-Région_4_2023</v>
      </c>
      <c r="H14636" s="63">
        <v>5424</v>
      </c>
      <c r="I14636" s="67" t="s">
        <v>20</v>
      </c>
      <c r="J14636" s="63">
        <v>2023</v>
      </c>
      <c r="K14636" s="64">
        <v>9.4999999999999998E-3</v>
      </c>
    </row>
    <row r="14637" spans="1:11" x14ac:dyDescent="0.25">
      <c r="A14637" s="66"/>
      <c r="B14637" t="s">
        <v>555</v>
      </c>
      <c r="C14637" t="s">
        <v>556</v>
      </c>
      <c r="D14637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7">
        <f>COUNTIFS(D$2:D14637,Clef_répartition[[#This Row],[Code_Nom]],J$2:J14637,Clef_répartition[[#This Row],[Année]])</f>
        <v>5</v>
      </c>
      <c r="F14637">
        <f>IF(Clef_répartition[[#This Row],[Code_Nom]]=D14636,F14636-1,(COUNTIFS(Clef_répartition[Code_Nom],Clef_répartition[[#This Row],[Code_Nom]],Clef_répartition[Année],Clef_répartition[[#This Row],[Année]])))</f>
        <v>24</v>
      </c>
      <c r="G1463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Etraz-Région_5_2023</v>
      </c>
      <c r="H14637" s="18">
        <v>5425</v>
      </c>
      <c r="I14637" s="68" t="s">
        <v>23</v>
      </c>
      <c r="J14637" s="18">
        <v>2023</v>
      </c>
      <c r="K14637" s="65">
        <v>5.0500000000000003E-2</v>
      </c>
    </row>
    <row r="14638" spans="1:11" x14ac:dyDescent="0.25">
      <c r="A14638" s="66"/>
      <c r="B14638" t="s">
        <v>555</v>
      </c>
      <c r="C14638" t="s">
        <v>556</v>
      </c>
      <c r="D14638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8">
        <f>COUNTIFS(D$2:D14638,Clef_répartition[[#This Row],[Code_Nom]],J$2:J14638,Clef_répartition[[#This Row],[Année]])</f>
        <v>6</v>
      </c>
      <c r="F14638">
        <f>IF(Clef_répartition[[#This Row],[Code_Nom]]=D14637,F14637-1,(COUNTIFS(Clef_répartition[Code_Nom],Clef_répartition[[#This Row],[Code_Nom]],Clef_répartition[Année],Clef_répartition[[#This Row],[Année]])))</f>
        <v>23</v>
      </c>
      <c r="G1463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Etraz-Région_6_2023</v>
      </c>
      <c r="H14638" s="63">
        <v>5426</v>
      </c>
      <c r="I14638" s="67" t="s">
        <v>31</v>
      </c>
      <c r="J14638" s="63">
        <v>2023</v>
      </c>
      <c r="K14638" s="64">
        <v>1.5299999999999999E-2</v>
      </c>
    </row>
    <row r="14639" spans="1:11" x14ac:dyDescent="0.25">
      <c r="A14639" s="66"/>
      <c r="B14639" t="s">
        <v>555</v>
      </c>
      <c r="C14639" t="s">
        <v>556</v>
      </c>
      <c r="D14639" t="str">
        <f>Clef_répartition[[#This Row],[Code association]]&amp;"_"&amp;Clef_répartition[[#This Row],[Nom association]]</f>
        <v>SDIS Etraz-Région_Association de communes Service de Défense Incendie et de Secours Etraz-Région</v>
      </c>
      <c r="E14639">
        <f>COUNTIFS(D$2:D14639,Clef_répartition[[#This Row],[Code_Nom]],J$2:J14639,Clef_répartition[[#This Row],[Année]])</f>
        <v>7</v>
      </c>
      <c r="F14639">
        <f>IF(Clef_répartition[[#This Row],[Code_Nom]]=D14638,F14638-1,(COUNTIFS(Clef_répartition[Code_Nom],Clef_répartition[[#This Row],[Code_Nom]],Clef_répartition[Année],Clef_répartition[[#This Row],[Année]])))</f>
        <v>22</v>
      </c>
      <c r="G1463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Etraz-Région_7_2023</v>
      </c>
      <c r="H14639" s="18">
        <v>5852</v>
      </c>
      <c r="I14639" s="68" t="s">
        <v>41</v>
      </c>
      <c r="J14639" s="18">
        <v>2023</v>
      </c>
      <c r="K14639" s="65">
        <v>1.5900000000000001E-2</v>
      </c>
    </row>
    <row r="14640" spans="1:11" x14ac:dyDescent="0.25">
      <c r="A14640" s="66"/>
      <c r="B14640" t="s">
        <v>555</v>
      </c>
      <c r="C14640" t="s">
        <v>556</v>
      </c>
      <c r="D14640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0">
        <f>COUNTIFS(D$2:D14640,Clef_répartition[[#This Row],[Code_Nom]],J$2:J14640,Clef_répartition[[#This Row],[Année]])</f>
        <v>8</v>
      </c>
      <c r="F14640">
        <f>IF(Clef_répartition[[#This Row],[Code_Nom]]=D14639,F14639-1,(COUNTIFS(Clef_répartition[Code_Nom],Clef_répartition[[#This Row],[Code_Nom]],Clef_répartition[Année],Clef_répartition[[#This Row],[Année]])))</f>
        <v>21</v>
      </c>
      <c r="G1464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Etraz-Région_8_2023</v>
      </c>
      <c r="H14640" s="63">
        <v>5853</v>
      </c>
      <c r="I14640" s="67" t="s">
        <v>42</v>
      </c>
      <c r="J14640" s="63">
        <v>2023</v>
      </c>
      <c r="K14640" s="64">
        <v>2.3900000000000001E-2</v>
      </c>
    </row>
    <row r="14641" spans="1:11" x14ac:dyDescent="0.25">
      <c r="A14641" s="66"/>
      <c r="B14641" t="s">
        <v>555</v>
      </c>
      <c r="C14641" t="s">
        <v>556</v>
      </c>
      <c r="D14641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1">
        <f>COUNTIFS(D$2:D14641,Clef_répartition[[#This Row],[Code_Nom]],J$2:J14641,Clef_répartition[[#This Row],[Année]])</f>
        <v>9</v>
      </c>
      <c r="F14641">
        <f>IF(Clef_répartition[[#This Row],[Code_Nom]]=D14640,F14640-1,(COUNTIFS(Clef_répartition[Code_Nom],Clef_répartition[[#This Row],[Code_Nom]],Clef_répartition[Année],Clef_répartition[[#This Row],[Année]])))</f>
        <v>20</v>
      </c>
      <c r="G1464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Etraz-Région_9_2023</v>
      </c>
      <c r="H14641" s="18">
        <v>5855</v>
      </c>
      <c r="I14641" s="68" t="s">
        <v>98</v>
      </c>
      <c r="J14641" s="18">
        <v>2023</v>
      </c>
      <c r="K14641" s="65">
        <v>1.9599999999999999E-2</v>
      </c>
    </row>
    <row r="14642" spans="1:11" x14ac:dyDescent="0.25">
      <c r="A14642" s="66"/>
      <c r="B14642" t="s">
        <v>555</v>
      </c>
      <c r="C14642" t="s">
        <v>556</v>
      </c>
      <c r="D14642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2">
        <f>COUNTIFS(D$2:D14642,Clef_répartition[[#This Row],[Code_Nom]],J$2:J14642,Clef_répartition[[#This Row],[Année]])</f>
        <v>10</v>
      </c>
      <c r="F14642">
        <f>IF(Clef_répartition[[#This Row],[Code_Nom]]=D14641,F14641-1,(COUNTIFS(Clef_répartition[Code_Nom],Clef_répartition[[#This Row],[Code_Nom]],Clef_répartition[Année],Clef_répartition[[#This Row],[Année]])))</f>
        <v>19</v>
      </c>
      <c r="G1464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Etraz-Région_10_2023</v>
      </c>
      <c r="H14642" s="63">
        <v>5856</v>
      </c>
      <c r="I14642" s="67" t="s">
        <v>106</v>
      </c>
      <c r="J14642" s="63">
        <v>2023</v>
      </c>
      <c r="K14642" s="64">
        <v>2.3199999999999998E-2</v>
      </c>
    </row>
    <row r="14643" spans="1:11" x14ac:dyDescent="0.25">
      <c r="A14643" s="66"/>
      <c r="B14643" t="s">
        <v>555</v>
      </c>
      <c r="C14643" t="s">
        <v>556</v>
      </c>
      <c r="D14643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3">
        <f>COUNTIFS(D$2:D14643,Clef_répartition[[#This Row],[Code_Nom]],J$2:J14643,Clef_répartition[[#This Row],[Année]])</f>
        <v>11</v>
      </c>
      <c r="F14643">
        <f>IF(Clef_répartition[[#This Row],[Code_Nom]]=D14642,F14642-1,(COUNTIFS(Clef_répartition[Code_Nom],Clef_répartition[[#This Row],[Code_Nom]],Clef_répartition[Année],Clef_répartition[[#This Row],[Année]])))</f>
        <v>18</v>
      </c>
      <c r="G1464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Etraz-Région_11_2023</v>
      </c>
      <c r="H14643" s="18">
        <v>5427</v>
      </c>
      <c r="I14643" s="68" t="s">
        <v>112</v>
      </c>
      <c r="J14643" s="18">
        <v>2023</v>
      </c>
      <c r="K14643" s="65">
        <v>2.76E-2</v>
      </c>
    </row>
    <row r="14644" spans="1:11" x14ac:dyDescent="0.25">
      <c r="A14644" s="66"/>
      <c r="B14644" t="s">
        <v>555</v>
      </c>
      <c r="C14644" t="s">
        <v>556</v>
      </c>
      <c r="D14644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4">
        <f>COUNTIFS(D$2:D14644,Clef_répartition[[#This Row],[Code_Nom]],J$2:J14644,Clef_répartition[[#This Row],[Année]])</f>
        <v>12</v>
      </c>
      <c r="F14644">
        <f>IF(Clef_répartition[[#This Row],[Code_Nom]]=D14643,F14643-1,(COUNTIFS(Clef_répartition[Code_Nom],Clef_répartition[[#This Row],[Code_Nom]],Clef_répartition[Année],Clef_répartition[[#This Row],[Année]])))</f>
        <v>17</v>
      </c>
      <c r="G1464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Etraz-Région_12_2023</v>
      </c>
      <c r="H14644" s="18">
        <v>5857</v>
      </c>
      <c r="I14644" s="68" t="s">
        <v>122</v>
      </c>
      <c r="J14644" s="18">
        <v>2023</v>
      </c>
      <c r="K14644" s="65">
        <v>4.4400000000000002E-2</v>
      </c>
    </row>
    <row r="14645" spans="1:11" x14ac:dyDescent="0.25">
      <c r="A14645" s="66"/>
      <c r="B14645" t="s">
        <v>555</v>
      </c>
      <c r="C14645" t="s">
        <v>556</v>
      </c>
      <c r="D14645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5">
        <f>COUNTIFS(D$2:D14645,Clef_répartition[[#This Row],[Code_Nom]],J$2:J14645,Clef_répartition[[#This Row],[Année]])</f>
        <v>13</v>
      </c>
      <c r="F14645">
        <f>IF(Clef_répartition[[#This Row],[Code_Nom]]=D14644,F14644-1,(COUNTIFS(Clef_répartition[Code_Nom],Clef_répartition[[#This Row],[Code_Nom]],Clef_répartition[Année],Clef_répartition[[#This Row],[Année]])))</f>
        <v>16</v>
      </c>
      <c r="G1464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Etraz-Région_13_2023</v>
      </c>
      <c r="H14645" s="63">
        <v>5428</v>
      </c>
      <c r="I14645" s="67" t="s">
        <v>123</v>
      </c>
      <c r="J14645" s="63">
        <v>2023</v>
      </c>
      <c r="K14645" s="64">
        <v>7.4200000000000002E-2</v>
      </c>
    </row>
    <row r="14646" spans="1:11" x14ac:dyDescent="0.25">
      <c r="A14646" s="66"/>
      <c r="B14646" t="s">
        <v>555</v>
      </c>
      <c r="C14646" t="s">
        <v>556</v>
      </c>
      <c r="D14646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6">
        <f>COUNTIFS(D$2:D14646,Clef_répartition[[#This Row],[Code_Nom]],J$2:J14646,Clef_répartition[[#This Row],[Année]])</f>
        <v>14</v>
      </c>
      <c r="F14646">
        <f>IF(Clef_répartition[[#This Row],[Code_Nom]]=D14645,F14645-1,(COUNTIFS(Clef_répartition[Code_Nom],Clef_répartition[[#This Row],[Code_Nom]],Clef_répartition[Année],Clef_répartition[[#This Row],[Année]])))</f>
        <v>15</v>
      </c>
      <c r="G1464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Etraz-Région_14_2023</v>
      </c>
      <c r="H14646" s="18">
        <v>5637</v>
      </c>
      <c r="I14646" s="68" t="s">
        <v>153</v>
      </c>
      <c r="J14646" s="18">
        <v>2023</v>
      </c>
      <c r="K14646" s="65">
        <v>3.1699999999999999E-2</v>
      </c>
    </row>
    <row r="14647" spans="1:11" x14ac:dyDescent="0.25">
      <c r="A14647" s="66"/>
      <c r="B14647" t="s">
        <v>555</v>
      </c>
      <c r="C14647" t="s">
        <v>556</v>
      </c>
      <c r="D14647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7">
        <f>COUNTIFS(D$2:D14647,Clef_répartition[[#This Row],[Code_Nom]],J$2:J14647,Clef_répartition[[#This Row],[Année]])</f>
        <v>15</v>
      </c>
      <c r="F14647">
        <f>IF(Clef_répartition[[#This Row],[Code_Nom]]=D14646,F14646-1,(COUNTIFS(Clef_répartition[Code_Nom],Clef_répartition[[#This Row],[Code_Nom]],Clef_répartition[Année],Clef_répartition[[#This Row],[Année]])))</f>
        <v>14</v>
      </c>
      <c r="G1464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Etraz-Région_15_2023</v>
      </c>
      <c r="H14647" s="18">
        <v>5429</v>
      </c>
      <c r="I14647" s="68" t="s">
        <v>162</v>
      </c>
      <c r="J14647" s="18">
        <v>2023</v>
      </c>
      <c r="K14647" s="65">
        <v>1.61E-2</v>
      </c>
    </row>
    <row r="14648" spans="1:11" x14ac:dyDescent="0.25">
      <c r="A14648" s="66"/>
      <c r="B14648" t="s">
        <v>555</v>
      </c>
      <c r="C14648" t="s">
        <v>556</v>
      </c>
      <c r="D14648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8">
        <f>COUNTIFS(D$2:D14648,Clef_répartition[[#This Row],[Code_Nom]],J$2:J14648,Clef_répartition[[#This Row],[Année]])</f>
        <v>16</v>
      </c>
      <c r="F14648">
        <f>IF(Clef_répartition[[#This Row],[Code_Nom]]=D14647,F14647-1,(COUNTIFS(Clef_répartition[Code_Nom],Clef_répartition[[#This Row],[Code_Nom]],Clef_répartition[Année],Clef_répartition[[#This Row],[Année]])))</f>
        <v>13</v>
      </c>
      <c r="G1464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Etraz-Région_16_2023</v>
      </c>
      <c r="H14648" s="63">
        <v>5858</v>
      </c>
      <c r="I14648" s="67" t="s">
        <v>165</v>
      </c>
      <c r="J14648" s="63">
        <v>2023</v>
      </c>
      <c r="K14648" s="64">
        <v>1.95E-2</v>
      </c>
    </row>
    <row r="14649" spans="1:11" x14ac:dyDescent="0.25">
      <c r="A14649" s="66"/>
      <c r="B14649" t="s">
        <v>555</v>
      </c>
      <c r="C14649" t="s">
        <v>556</v>
      </c>
      <c r="D14649" t="str">
        <f>Clef_répartition[[#This Row],[Code association]]&amp;"_"&amp;Clef_répartition[[#This Row],[Nom association]]</f>
        <v>SDIS Etraz-Région_Association de communes Service de Défense Incendie et de Secours Etraz-Région</v>
      </c>
      <c r="E14649">
        <f>COUNTIFS(D$2:D14649,Clef_répartition[[#This Row],[Code_Nom]],J$2:J14649,Clef_répartition[[#This Row],[Année]])</f>
        <v>17</v>
      </c>
      <c r="F14649">
        <f>IF(Clef_répartition[[#This Row],[Code_Nom]]=D14648,F14648-1,(COUNTIFS(Clef_répartition[Code_Nom],Clef_répartition[[#This Row],[Code_Nom]],Clef_répartition[Année],Clef_répartition[[#This Row],[Année]])))</f>
        <v>12</v>
      </c>
      <c r="G1464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Etraz-Région_17_2023</v>
      </c>
      <c r="H14649" s="63">
        <v>5430</v>
      </c>
      <c r="I14649" s="67" t="s">
        <v>171</v>
      </c>
      <c r="J14649" s="63">
        <v>2023</v>
      </c>
      <c r="K14649" s="64">
        <v>1.4999999999999999E-2</v>
      </c>
    </row>
    <row r="14650" spans="1:11" x14ac:dyDescent="0.25">
      <c r="A14650" s="66"/>
      <c r="B14650" t="s">
        <v>555</v>
      </c>
      <c r="C14650" t="s">
        <v>556</v>
      </c>
      <c r="D14650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0">
        <f>COUNTIFS(D$2:D14650,Clef_répartition[[#This Row],[Code_Nom]],J$2:J14650,Clef_répartition[[#This Row],[Année]])</f>
        <v>18</v>
      </c>
      <c r="F14650">
        <f>IF(Clef_répartition[[#This Row],[Code_Nom]]=D14649,F14649-1,(COUNTIFS(Clef_répartition[Code_Nom],Clef_répartition[[#This Row],[Code_Nom]],Clef_répartition[Année],Clef_répartition[[#This Row],[Année]])))</f>
        <v>11</v>
      </c>
      <c r="G1465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Etraz-Région_18_2023</v>
      </c>
      <c r="H14650" s="18">
        <v>5431</v>
      </c>
      <c r="I14650" s="68" t="s">
        <v>179</v>
      </c>
      <c r="J14650" s="18">
        <v>2023</v>
      </c>
      <c r="K14650" s="65">
        <v>9.7999999999999997E-3</v>
      </c>
    </row>
    <row r="14651" spans="1:11" x14ac:dyDescent="0.25">
      <c r="A14651" s="66"/>
      <c r="B14651" t="s">
        <v>555</v>
      </c>
      <c r="C14651" t="s">
        <v>556</v>
      </c>
      <c r="D14651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1">
        <f>COUNTIFS(D$2:D14651,Clef_répartition[[#This Row],[Code_Nom]],J$2:J14651,Clef_répartition[[#This Row],[Année]])</f>
        <v>19</v>
      </c>
      <c r="F14651">
        <f>IF(Clef_répartition[[#This Row],[Code_Nom]]=D14650,F14650-1,(COUNTIFS(Clef_répartition[Code_Nom],Clef_répartition[[#This Row],[Code_Nom]],Clef_répartition[Année],Clef_répartition[[#This Row],[Année]])))</f>
        <v>10</v>
      </c>
      <c r="G14651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Etraz-Région_19_2023</v>
      </c>
      <c r="H14651" s="63">
        <v>5492</v>
      </c>
      <c r="I14651" s="67" t="s">
        <v>189</v>
      </c>
      <c r="J14651" s="63">
        <v>2023</v>
      </c>
      <c r="K14651" s="64">
        <v>3.0300000000000001E-2</v>
      </c>
    </row>
    <row r="14652" spans="1:11" x14ac:dyDescent="0.25">
      <c r="A14652" s="66"/>
      <c r="B14652" t="s">
        <v>555</v>
      </c>
      <c r="C14652" t="s">
        <v>556</v>
      </c>
      <c r="D14652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2">
        <f>COUNTIFS(D$2:D14652,Clef_répartition[[#This Row],[Code_Nom]],J$2:J14652,Clef_répartition[[#This Row],[Année]])</f>
        <v>20</v>
      </c>
      <c r="F14652">
        <f>IF(Clef_répartition[[#This Row],[Code_Nom]]=D14651,F14651-1,(COUNTIFS(Clef_répartition[Code_Nom],Clef_répartition[[#This Row],[Code_Nom]],Clef_répartition[Année],Clef_répartition[[#This Row],[Année]])))</f>
        <v>9</v>
      </c>
      <c r="G14652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Etraz-Région_20_2023</v>
      </c>
      <c r="H14652" s="18">
        <v>5859</v>
      </c>
      <c r="I14652" s="68" t="s">
        <v>182</v>
      </c>
      <c r="J14652" s="18">
        <v>2023</v>
      </c>
      <c r="K14652" s="65">
        <v>8.4599999999999995E-2</v>
      </c>
    </row>
    <row r="14653" spans="1:11" x14ac:dyDescent="0.25">
      <c r="A14653" s="66"/>
      <c r="B14653" t="s">
        <v>555</v>
      </c>
      <c r="C14653" t="s">
        <v>556</v>
      </c>
      <c r="D14653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3">
        <f>COUNTIFS(D$2:D14653,Clef_répartition[[#This Row],[Code_Nom]],J$2:J14653,Clef_répartition[[#This Row],[Année]])</f>
        <v>21</v>
      </c>
      <c r="F14653">
        <f>IF(Clef_répartition[[#This Row],[Code_Nom]]=D14652,F14652-1,(COUNTIFS(Clef_répartition[Code_Nom],Clef_répartition[[#This Row],[Code_Nom]],Clef_répartition[Année],Clef_répartition[[#This Row],[Année]])))</f>
        <v>8</v>
      </c>
      <c r="G14653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Etraz-Région_21_2023</v>
      </c>
      <c r="H14653" s="63">
        <v>5860</v>
      </c>
      <c r="I14653" s="67" t="s">
        <v>215</v>
      </c>
      <c r="J14653" s="63">
        <v>2023</v>
      </c>
      <c r="K14653" s="64">
        <v>4.6699999999999998E-2</v>
      </c>
    </row>
    <row r="14654" spans="1:11" x14ac:dyDescent="0.25">
      <c r="A14654" s="66"/>
      <c r="B14654" t="s">
        <v>555</v>
      </c>
      <c r="C14654" t="s">
        <v>556</v>
      </c>
      <c r="D14654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4">
        <f>COUNTIFS(D$2:D14654,Clef_répartition[[#This Row],[Code_Nom]],J$2:J14654,Clef_répartition[[#This Row],[Année]])</f>
        <v>22</v>
      </c>
      <c r="F14654">
        <f>IF(Clef_répartition[[#This Row],[Code_Nom]]=D14653,F14653-1,(COUNTIFS(Clef_répartition[Code_Nom],Clef_répartition[[#This Row],[Code_Nom]],Clef_répartition[Année],Clef_répartition[[#This Row],[Année]])))</f>
        <v>7</v>
      </c>
      <c r="G14654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Etraz-Région_22_2023</v>
      </c>
      <c r="H14654" s="18">
        <v>5861</v>
      </c>
      <c r="I14654" s="68" t="s">
        <v>232</v>
      </c>
      <c r="J14654" s="18">
        <v>2023</v>
      </c>
      <c r="K14654" s="65">
        <v>0.19420000000000001</v>
      </c>
    </row>
    <row r="14655" spans="1:11" x14ac:dyDescent="0.25">
      <c r="A14655" s="66"/>
      <c r="B14655" t="s">
        <v>555</v>
      </c>
      <c r="C14655" t="s">
        <v>556</v>
      </c>
      <c r="D14655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5">
        <f>COUNTIFS(D$2:D14655,Clef_répartition[[#This Row],[Code_Nom]],J$2:J14655,Clef_répartition[[#This Row],[Année]])</f>
        <v>23</v>
      </c>
      <c r="F14655">
        <f>IF(Clef_répartition[[#This Row],[Code_Nom]]=D14654,F14654-1,(COUNTIFS(Clef_répartition[Code_Nom],Clef_répartition[[#This Row],[Code_Nom]],Clef_répartition[Année],Clef_répartition[[#This Row],[Année]])))</f>
        <v>6</v>
      </c>
      <c r="G14655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Etraz-Région_23_2023</v>
      </c>
      <c r="H14655" s="63">
        <v>5434</v>
      </c>
      <c r="I14655" s="67" t="s">
        <v>244</v>
      </c>
      <c r="J14655" s="63">
        <v>2023</v>
      </c>
      <c r="K14655" s="64">
        <v>3.3099999999999997E-2</v>
      </c>
    </row>
    <row r="14656" spans="1:11" x14ac:dyDescent="0.25">
      <c r="A14656" s="66"/>
      <c r="B14656" t="s">
        <v>555</v>
      </c>
      <c r="C14656" t="s">
        <v>556</v>
      </c>
      <c r="D14656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6">
        <f>COUNTIFS(D$2:D14656,Clef_répartition[[#This Row],[Code_Nom]],J$2:J14656,Clef_répartition[[#This Row],[Année]])</f>
        <v>24</v>
      </c>
      <c r="F14656">
        <f>IF(Clef_répartition[[#This Row],[Code_Nom]]=D14655,F14655-1,(COUNTIFS(Clef_répartition[Code_Nom],Clef_répartition[[#This Row],[Code_Nom]],Clef_répartition[Année],Clef_répartition[[#This Row],[Année]])))</f>
        <v>5</v>
      </c>
      <c r="G14656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Etraz-Région_24_2023</v>
      </c>
      <c r="H14656" s="18">
        <v>5435</v>
      </c>
      <c r="I14656" s="68" t="s">
        <v>245</v>
      </c>
      <c r="J14656" s="18">
        <v>2023</v>
      </c>
      <c r="K14656" s="65">
        <v>2.0799999999999999E-2</v>
      </c>
    </row>
    <row r="14657" spans="1:11" x14ac:dyDescent="0.25">
      <c r="A14657" s="66"/>
      <c r="B14657" t="s">
        <v>555</v>
      </c>
      <c r="C14657" t="s">
        <v>556</v>
      </c>
      <c r="D14657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7">
        <f>COUNTIFS(D$2:D14657,Clef_répartition[[#This Row],[Code_Nom]],J$2:J14657,Clef_répartition[[#This Row],[Année]])</f>
        <v>25</v>
      </c>
      <c r="F14657">
        <f>IF(Clef_répartition[[#This Row],[Code_Nom]]=D14656,F14656-1,(COUNTIFS(Clef_répartition[Code_Nom],Clef_répartition[[#This Row],[Code_Nom]],Clef_répartition[Année],Clef_répartition[[#This Row],[Année]])))</f>
        <v>4</v>
      </c>
      <c r="G14657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Etraz-Région_25_2023</v>
      </c>
      <c r="H14657" s="63">
        <v>5436</v>
      </c>
      <c r="I14657" s="67" t="s">
        <v>246</v>
      </c>
      <c r="J14657" s="63">
        <v>2023</v>
      </c>
      <c r="K14657" s="64">
        <v>1.41E-2</v>
      </c>
    </row>
    <row r="14658" spans="1:11" x14ac:dyDescent="0.25">
      <c r="A14658" s="66"/>
      <c r="B14658" t="s">
        <v>555</v>
      </c>
      <c r="C14658" t="s">
        <v>556</v>
      </c>
      <c r="D14658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8">
        <f>COUNTIFS(D$2:D14658,Clef_répartition[[#This Row],[Code_Nom]],J$2:J14658,Clef_répartition[[#This Row],[Année]])</f>
        <v>26</v>
      </c>
      <c r="F14658">
        <f>IF(Clef_répartition[[#This Row],[Code_Nom]]=D14657,F14657-1,(COUNTIFS(Clef_répartition[Code_Nom],Clef_répartition[[#This Row],[Code_Nom]],Clef_répartition[Année],Clef_répartition[[#This Row],[Année]])))</f>
        <v>3</v>
      </c>
      <c r="G14658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Etraz-Région_26_2023</v>
      </c>
      <c r="H14658" s="18">
        <v>5437</v>
      </c>
      <c r="I14658" s="68" t="s">
        <v>250</v>
      </c>
      <c r="J14658" s="18">
        <v>2023</v>
      </c>
      <c r="K14658" s="65">
        <v>1.37E-2</v>
      </c>
    </row>
    <row r="14659" spans="1:11" x14ac:dyDescent="0.25">
      <c r="A14659" s="66"/>
      <c r="B14659" t="s">
        <v>555</v>
      </c>
      <c r="C14659" t="s">
        <v>556</v>
      </c>
      <c r="D14659" t="str">
        <f>Clef_répartition[[#This Row],[Code association]]&amp;"_"&amp;Clef_répartition[[#This Row],[Nom association]]</f>
        <v>SDIS Etraz-Région_Association de communes Service de Défense Incendie et de Secours Etraz-Région</v>
      </c>
      <c r="E14659">
        <f>COUNTIFS(D$2:D14659,Clef_répartition[[#This Row],[Code_Nom]],J$2:J14659,Clef_répartition[[#This Row],[Année]])</f>
        <v>27</v>
      </c>
      <c r="F14659">
        <f>IF(Clef_répartition[[#This Row],[Code_Nom]]=D14658,F14658-1,(COUNTIFS(Clef_répartition[Code_Nom],Clef_répartition[[#This Row],[Code_Nom]],Clef_répartition[Année],Clef_répartition[[#This Row],[Année]])))</f>
        <v>2</v>
      </c>
      <c r="G14659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Etraz-Région_27_2023</v>
      </c>
      <c r="H14659" s="63">
        <v>5862</v>
      </c>
      <c r="I14659" s="67" t="s">
        <v>262</v>
      </c>
      <c r="J14659" s="63">
        <v>2023</v>
      </c>
      <c r="K14659" s="64">
        <v>7.4000000000000003E-3</v>
      </c>
    </row>
    <row r="14660" spans="1:11" x14ac:dyDescent="0.25">
      <c r="A14660" s="66"/>
      <c r="B14660" t="s">
        <v>555</v>
      </c>
      <c r="C14660" t="s">
        <v>556</v>
      </c>
      <c r="D14660" t="str">
        <f>Clef_répartition[[#This Row],[Code association]]&amp;"_"&amp;Clef_répartition[[#This Row],[Nom association]]</f>
        <v>SDIS Etraz-Région_Association de communes Service de Défense Incendie et de Secours Etraz-Région</v>
      </c>
      <c r="E14660">
        <f>COUNTIFS(D$2:D14660,Clef_répartition[[#This Row],[Code_Nom]],J$2:J14660,Clef_répartition[[#This Row],[Année]])</f>
        <v>28</v>
      </c>
      <c r="F14660">
        <f>IF(Clef_répartition[[#This Row],[Code_Nom]]=D14659,F14659-1,(COUNTIFS(Clef_répartition[Code_Nom],Clef_répartition[[#This Row],[Code_Nom]],Clef_répartition[Année],Clef_répartition[[#This Row],[Année]])))</f>
        <v>1</v>
      </c>
      <c r="G14660" t="str">
        <f>Clef_répartition[[#This Row],[Code_Nom]]&amp;"_"&amp;Clef_répartition[[#This Row],[Nombre]]&amp;"_"&amp;Clef_répartition[[#This Row],[Année]]</f>
        <v>SDIS Etraz-Région_Association de communes Service de Défense Incendie et de Secours Etraz-Région_28_2023</v>
      </c>
      <c r="H14660" s="18">
        <v>5863</v>
      </c>
      <c r="I14660" s="68" t="s">
        <v>287</v>
      </c>
      <c r="J14660" s="18">
        <v>2023</v>
      </c>
      <c r="K14660" s="65">
        <v>1.14E-2</v>
      </c>
    </row>
    <row r="14661" spans="1:11" x14ac:dyDescent="0.25">
      <c r="A14661" s="66"/>
      <c r="B14661" t="s">
        <v>523</v>
      </c>
      <c r="C14661" t="s">
        <v>524</v>
      </c>
      <c r="D14661" t="str">
        <f>Clef_répartition[[#This Row],[Code association]]&amp;"_"&amp;Clef_répartition[[#This Row],[Nom association]]</f>
        <v>SDIS Gland-Serine_Association de communes Service de Défense Incendie et de Secours</v>
      </c>
      <c r="E14661">
        <f>COUNTIFS(D$2:D14661,Clef_répartition[[#This Row],[Code_Nom]],J$2:J14661,Clef_répartition[[#This Row],[Année]])</f>
        <v>1</v>
      </c>
      <c r="F14661">
        <f>IF(Clef_répartition[[#This Row],[Code_Nom]]=D14660,F14660-1,(COUNTIFS(Clef_répartition[Code_Nom],Clef_répartition[[#This Row],[Code_Nom]],Clef_répartition[Année],Clef_répartition[[#This Row],[Année]])))</f>
        <v>7</v>
      </c>
      <c r="G14661" t="str">
        <f>Clef_répartition[[#This Row],[Code_Nom]]&amp;"_"&amp;Clef_répartition[[#This Row],[Nombre]]&amp;"_"&amp;Clef_répartition[[#This Row],[Année]]</f>
        <v>SDIS Gland-Serine_Association de communes Service de Défense Incendie et de Secours_1_2023</v>
      </c>
      <c r="H14661" s="63">
        <v>5703</v>
      </c>
      <c r="I14661" s="67" t="s">
        <v>13</v>
      </c>
      <c r="J14661" s="63">
        <v>2023</v>
      </c>
      <c r="K14661" s="64">
        <v>7.51E-2</v>
      </c>
    </row>
    <row r="14662" spans="1:11" x14ac:dyDescent="0.25">
      <c r="A14662" s="66"/>
      <c r="B14662" t="s">
        <v>523</v>
      </c>
      <c r="C14662" t="s">
        <v>524</v>
      </c>
      <c r="D14662" t="str">
        <f>Clef_répartition[[#This Row],[Code association]]&amp;"_"&amp;Clef_répartition[[#This Row],[Nom association]]</f>
        <v>SDIS Gland-Serine_Association de communes Service de Défense Incendie et de Secours</v>
      </c>
      <c r="E14662">
        <f>COUNTIFS(D$2:D14662,Clef_répartition[[#This Row],[Code_Nom]],J$2:J14662,Clef_répartition[[#This Row],[Année]])</f>
        <v>2</v>
      </c>
      <c r="F14662">
        <f>IF(Clef_répartition[[#This Row],[Code_Nom]]=D14661,F14661-1,(COUNTIFS(Clef_répartition[Code_Nom],Clef_répartition[[#This Row],[Code_Nom]],Clef_répartition[Année],Clef_répartition[[#This Row],[Année]])))</f>
        <v>6</v>
      </c>
      <c r="G14662" t="str">
        <f>Clef_répartition[[#This Row],[Code_Nom]]&amp;"_"&amp;Clef_répartition[[#This Row],[Nombre]]&amp;"_"&amp;Clef_répartition[[#This Row],[Année]]</f>
        <v>SDIS Gland-Serine_Association de communes Service de Défense Incendie et de Secours_2_2023</v>
      </c>
      <c r="H14662" s="18">
        <v>5704</v>
      </c>
      <c r="I14662" s="68" t="s">
        <v>16</v>
      </c>
      <c r="J14662" s="18">
        <v>2023</v>
      </c>
      <c r="K14662" s="65">
        <v>0.1048</v>
      </c>
    </row>
    <row r="14663" spans="1:11" x14ac:dyDescent="0.25">
      <c r="A14663" s="66"/>
      <c r="B14663" t="s">
        <v>523</v>
      </c>
      <c r="C14663" t="s">
        <v>524</v>
      </c>
      <c r="D14663" t="str">
        <f>Clef_répartition[[#This Row],[Code association]]&amp;"_"&amp;Clef_répartition[[#This Row],[Nom association]]</f>
        <v>SDIS Gland-Serine_Association de communes Service de Défense Incendie et de Secours</v>
      </c>
      <c r="E14663">
        <f>COUNTIFS(D$2:D14663,Clef_répartition[[#This Row],[Code_Nom]],J$2:J14663,Clef_répartition[[#This Row],[Année]])</f>
        <v>3</v>
      </c>
      <c r="F14663">
        <f>IF(Clef_répartition[[#This Row],[Code_Nom]]=D14662,F14662-1,(COUNTIFS(Clef_répartition[Code_Nom],Clef_répartition[[#This Row],[Code_Nom]],Clef_répartition[Année],Clef_répartition[[#This Row],[Année]])))</f>
        <v>5</v>
      </c>
      <c r="G14663" t="str">
        <f>Clef_répartition[[#This Row],[Code_Nom]]&amp;"_"&amp;Clef_répartition[[#This Row],[Nombre]]&amp;"_"&amp;Clef_répartition[[#This Row],[Année]]</f>
        <v>SDIS Gland-Serine_Association de communes Service de Défense Incendie et de Secours_3_2023</v>
      </c>
      <c r="H14663" s="63">
        <v>5854</v>
      </c>
      <c r="I14663" s="67" t="s">
        <v>43</v>
      </c>
      <c r="J14663" s="63">
        <v>2023</v>
      </c>
      <c r="K14663" s="64">
        <v>2.2800000000000001E-2</v>
      </c>
    </row>
    <row r="14664" spans="1:11" x14ac:dyDescent="0.25">
      <c r="A14664" s="66"/>
      <c r="B14664" t="s">
        <v>523</v>
      </c>
      <c r="C14664" t="s">
        <v>524</v>
      </c>
      <c r="D14664" t="str">
        <f>Clef_répartition[[#This Row],[Code association]]&amp;"_"&amp;Clef_répartition[[#This Row],[Nom association]]</f>
        <v>SDIS Gland-Serine_Association de communes Service de Défense Incendie et de Secours</v>
      </c>
      <c r="E14664">
        <f>COUNTIFS(D$2:D14664,Clef_répartition[[#This Row],[Code_Nom]],J$2:J14664,Clef_répartition[[#This Row],[Année]])</f>
        <v>4</v>
      </c>
      <c r="F14664">
        <f>IF(Clef_répartition[[#This Row],[Code_Nom]]=D14663,F14663-1,(COUNTIFS(Clef_répartition[Code_Nom],Clef_répartition[[#This Row],[Code_Nom]],Clef_répartition[Année],Clef_répartition[[#This Row],[Année]])))</f>
        <v>4</v>
      </c>
      <c r="G14664" t="str">
        <f>Clef_répartition[[#This Row],[Code_Nom]]&amp;"_"&amp;Clef_répartition[[#This Row],[Nombre]]&amp;"_"&amp;Clef_répartition[[#This Row],[Année]]</f>
        <v>SDIS Gland-Serine_Association de communes Service de Défense Incendie et de Secours_4_2023</v>
      </c>
      <c r="H14664" s="63">
        <v>5710</v>
      </c>
      <c r="I14664" s="67" t="s">
        <v>69</v>
      </c>
      <c r="J14664" s="63">
        <v>2023</v>
      </c>
      <c r="K14664" s="64">
        <v>3.0099999999999998E-2</v>
      </c>
    </row>
    <row r="14665" spans="1:11" x14ac:dyDescent="0.25">
      <c r="A14665" s="66"/>
      <c r="B14665" t="s">
        <v>523</v>
      </c>
      <c r="C14665" t="s">
        <v>524</v>
      </c>
      <c r="D14665" t="str">
        <f>Clef_répartition[[#This Row],[Code association]]&amp;"_"&amp;Clef_répartition[[#This Row],[Nom association]]</f>
        <v>SDIS Gland-Serine_Association de communes Service de Défense Incendie et de Secours</v>
      </c>
      <c r="E14665">
        <f>COUNTIFS(D$2:D14665,Clef_répartition[[#This Row],[Code_Nom]],J$2:J14665,Clef_répartition[[#This Row],[Année]])</f>
        <v>5</v>
      </c>
      <c r="F14665">
        <f>IF(Clef_répartition[[#This Row],[Code_Nom]]=D14664,F14664-1,(COUNTIFS(Clef_répartition[Code_Nom],Clef_répartition[[#This Row],[Code_Nom]],Clef_répartition[Année],Clef_répartition[[#This Row],[Année]])))</f>
        <v>3</v>
      </c>
      <c r="G14665" t="str">
        <f>Clef_répartition[[#This Row],[Code_Nom]]&amp;"_"&amp;Clef_répartition[[#This Row],[Nombre]]&amp;"_"&amp;Clef_répartition[[#This Row],[Année]]</f>
        <v>SDIS Gland-Serine_Association de communes Service de Défense Incendie et de Secours_5_2023</v>
      </c>
      <c r="H14665" s="18">
        <v>5721</v>
      </c>
      <c r="I14665" s="68" t="s">
        <v>126</v>
      </c>
      <c r="J14665" s="18">
        <v>2023</v>
      </c>
      <c r="K14665" s="65">
        <v>0.63670000000000004</v>
      </c>
    </row>
    <row r="14666" spans="1:11" x14ac:dyDescent="0.25">
      <c r="A14666" s="66"/>
      <c r="B14666" t="s">
        <v>523</v>
      </c>
      <c r="C14666" t="s">
        <v>524</v>
      </c>
      <c r="D14666" t="str">
        <f>Clef_répartition[[#This Row],[Code association]]&amp;"_"&amp;Clef_répartition[[#This Row],[Nom association]]</f>
        <v>SDIS Gland-Serine_Association de communes Service de Défense Incendie et de Secours</v>
      </c>
      <c r="E14666">
        <f>COUNTIFS(D$2:D14666,Clef_répartition[[#This Row],[Code_Nom]],J$2:J14666,Clef_répartition[[#This Row],[Année]])</f>
        <v>6</v>
      </c>
      <c r="F14666">
        <f>IF(Clef_répartition[[#This Row],[Code_Nom]]=D14665,F14665-1,(COUNTIFS(Clef_répartition[Code_Nom],Clef_répartition[[#This Row],[Code_Nom]],Clef_répartition[Année],Clef_répartition[[#This Row],[Année]])))</f>
        <v>2</v>
      </c>
      <c r="G14666" t="str">
        <f>Clef_répartition[[#This Row],[Code_Nom]]&amp;"_"&amp;Clef_répartition[[#This Row],[Nombre]]&amp;"_"&amp;Clef_répartition[[#This Row],[Année]]</f>
        <v>SDIS Gland-Serine_Association de communes Service de Défense Incendie et de Secours_6_2023</v>
      </c>
      <c r="H14666" s="63">
        <v>5731</v>
      </c>
      <c r="I14666" s="67" t="s">
        <v>157</v>
      </c>
      <c r="J14666" s="63">
        <v>2023</v>
      </c>
      <c r="K14666" s="64">
        <v>6.7699999999999996E-2</v>
      </c>
    </row>
    <row r="14667" spans="1:11" x14ac:dyDescent="0.25">
      <c r="A14667" s="66"/>
      <c r="B14667" t="s">
        <v>523</v>
      </c>
      <c r="C14667" t="s">
        <v>524</v>
      </c>
      <c r="D14667" t="str">
        <f>Clef_répartition[[#This Row],[Code association]]&amp;"_"&amp;Clef_répartition[[#This Row],[Nom association]]</f>
        <v>SDIS Gland-Serine_Association de communes Service de Défense Incendie et de Secours</v>
      </c>
      <c r="E14667">
        <f>COUNTIFS(D$2:D14667,Clef_répartition[[#This Row],[Code_Nom]],J$2:J14667,Clef_répartition[[#This Row],[Année]])</f>
        <v>7</v>
      </c>
      <c r="F14667">
        <f>IF(Clef_répartition[[#This Row],[Code_Nom]]=D14666,F14666-1,(COUNTIFS(Clef_répartition[Code_Nom],Clef_répartition[[#This Row],[Code_Nom]],Clef_répartition[Année],Clef_répartition[[#This Row],[Année]])))</f>
        <v>1</v>
      </c>
      <c r="G14667" t="str">
        <f>Clef_répartition[[#This Row],[Code_Nom]]&amp;"_"&amp;Clef_répartition[[#This Row],[Nombre]]&amp;"_"&amp;Clef_répartition[[#This Row],[Année]]</f>
        <v>SDIS Gland-Serine_Association de communes Service de Défense Incendie et de Secours_7_2023</v>
      </c>
      <c r="H14667" s="18">
        <v>5732</v>
      </c>
      <c r="I14667" s="68" t="s">
        <v>279</v>
      </c>
      <c r="J14667" s="18">
        <v>2023</v>
      </c>
      <c r="K14667" s="65">
        <v>6.2799999999999995E-2</v>
      </c>
    </row>
    <row r="14668" spans="1:11" x14ac:dyDescent="0.25">
      <c r="A14668" s="66"/>
      <c r="B14668" t="s">
        <v>573</v>
      </c>
      <c r="C14668" t="s">
        <v>574</v>
      </c>
      <c r="D14668" t="str">
        <f>Clef_répartition[[#This Row],[Code association]]&amp;"_"&amp;Clef_répartition[[#This Row],[Nom association]]</f>
        <v>SDIS Gros-de-Vaud_Association de communes Service de Défense Incendie et de Secours Gros-de-Vaud</v>
      </c>
      <c r="E14668">
        <f>COUNTIFS(D$2:D14668,Clef_répartition[[#This Row],[Code_Nom]],J$2:J14668,Clef_répartition[[#This Row],[Année]])</f>
        <v>1</v>
      </c>
      <c r="F14668">
        <f>IF(Clef_répartition[[#This Row],[Code_Nom]]=D14667,F14667-1,(COUNTIFS(Clef_répartition[Code_Nom],Clef_répartition[[#This Row],[Code_Nom]],Clef_répartition[Année],Clef_répartition[[#This Row],[Année]])))</f>
        <v>20</v>
      </c>
      <c r="G1466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Gros-de-Vaud_1_2023</v>
      </c>
      <c r="H14668" s="63">
        <v>5511</v>
      </c>
      <c r="I14668" s="67" t="s">
        <v>8</v>
      </c>
      <c r="J14668" s="63">
        <v>2023</v>
      </c>
      <c r="K14668" s="64">
        <v>7.0999999999999994E-2</v>
      </c>
    </row>
    <row r="14669" spans="1:11" x14ac:dyDescent="0.25">
      <c r="A14669" s="66"/>
      <c r="B14669" t="s">
        <v>573</v>
      </c>
      <c r="C14669" t="s">
        <v>574</v>
      </c>
      <c r="D14669" t="str">
        <f>Clef_répartition[[#This Row],[Code association]]&amp;"_"&amp;Clef_répartition[[#This Row],[Nom association]]</f>
        <v>SDIS Gros-de-Vaud_Association de communes Service de Défense Incendie et de Secours Gros-de-Vaud</v>
      </c>
      <c r="E14669">
        <f>COUNTIFS(D$2:D14669,Clef_répartition[[#This Row],[Code_Nom]],J$2:J14669,Clef_répartition[[#This Row],[Année]])</f>
        <v>2</v>
      </c>
      <c r="F14669">
        <f>IF(Clef_répartition[[#This Row],[Code_Nom]]=D14668,F14668-1,(COUNTIFS(Clef_répartition[Code_Nom],Clef_répartition[[#This Row],[Code_Nom]],Clef_répartition[Année],Clef_répartition[[#This Row],[Année]])))</f>
        <v>19</v>
      </c>
      <c r="G1466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Gros-de-Vaud_2_2023</v>
      </c>
      <c r="H14669" s="18">
        <v>5512</v>
      </c>
      <c r="I14669" s="68" t="s">
        <v>19</v>
      </c>
      <c r="J14669" s="18">
        <v>2023</v>
      </c>
      <c r="K14669" s="65">
        <v>5.7799999999999997E-2</v>
      </c>
    </row>
    <row r="14670" spans="1:11" x14ac:dyDescent="0.25">
      <c r="A14670" s="66"/>
      <c r="B14670" t="s">
        <v>573</v>
      </c>
      <c r="C14670" t="s">
        <v>574</v>
      </c>
      <c r="D14670" t="str">
        <f>Clef_répartition[[#This Row],[Code association]]&amp;"_"&amp;Clef_répartition[[#This Row],[Nom association]]</f>
        <v>SDIS Gros-de-Vaud_Association de communes Service de Défense Incendie et de Secours Gros-de-Vaud</v>
      </c>
      <c r="E14670">
        <f>COUNTIFS(D$2:D14670,Clef_répartition[[#This Row],[Code_Nom]],J$2:J14670,Clef_répartition[[#This Row],[Année]])</f>
        <v>3</v>
      </c>
      <c r="F14670">
        <f>IF(Clef_répartition[[#This Row],[Code_Nom]]=D14669,F14669-1,(COUNTIFS(Clef_répartition[Code_Nom],Clef_répartition[[#This Row],[Code_Nom]],Clef_répartition[Année],Clef_répartition[[#This Row],[Année]])))</f>
        <v>18</v>
      </c>
      <c r="G1467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Gros-de-Vaud_3_2023</v>
      </c>
      <c r="H14670" s="18">
        <v>5471</v>
      </c>
      <c r="I14670" s="68" t="s">
        <v>21</v>
      </c>
      <c r="J14670" s="18">
        <v>2023</v>
      </c>
      <c r="K14670" s="65">
        <v>2.7699999999999999E-2</v>
      </c>
    </row>
    <row r="14671" spans="1:11" x14ac:dyDescent="0.25">
      <c r="A14671" s="66"/>
      <c r="B14671" t="s">
        <v>573</v>
      </c>
      <c r="C14671" t="s">
        <v>574</v>
      </c>
      <c r="D14671" t="str">
        <f>Clef_répartition[[#This Row],[Code association]]&amp;"_"&amp;Clef_répartition[[#This Row],[Nom association]]</f>
        <v>SDIS Gros-de-Vaud_Association de communes Service de Défense Incendie et de Secours Gros-de-Vaud</v>
      </c>
      <c r="E14671">
        <f>COUNTIFS(D$2:D14671,Clef_répartition[[#This Row],[Code_Nom]],J$2:J14671,Clef_répartition[[#This Row],[Année]])</f>
        <v>4</v>
      </c>
      <c r="F14671">
        <f>IF(Clef_répartition[[#This Row],[Code_Nom]]=D14670,F14670-1,(COUNTIFS(Clef_répartition[Code_Nom],Clef_répartition[[#This Row],[Code_Nom]],Clef_répartition[Année],Clef_répartition[[#This Row],[Année]])))</f>
        <v>17</v>
      </c>
      <c r="G1467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Gros-de-Vaud_4_2023</v>
      </c>
      <c r="H14671" s="63">
        <v>5518</v>
      </c>
      <c r="I14671" s="67" t="s">
        <v>99</v>
      </c>
      <c r="J14671" s="63">
        <v>2023</v>
      </c>
      <c r="K14671" s="64">
        <v>0.24759999999999999</v>
      </c>
    </row>
    <row r="14672" spans="1:11" x14ac:dyDescent="0.25">
      <c r="A14672" s="66"/>
      <c r="B14672" t="s">
        <v>573</v>
      </c>
      <c r="C14672" t="s">
        <v>574</v>
      </c>
      <c r="D14672" t="str">
        <f>Clef_répartition[[#This Row],[Code association]]&amp;"_"&amp;Clef_répartition[[#This Row],[Nom association]]</f>
        <v>SDIS Gros-de-Vaud_Association de communes Service de Défense Incendie et de Secours Gros-de-Vaud</v>
      </c>
      <c r="E14672">
        <f>COUNTIFS(D$2:D14672,Clef_répartition[[#This Row],[Code_Nom]],J$2:J14672,Clef_répartition[[#This Row],[Année]])</f>
        <v>5</v>
      </c>
      <c r="F14672">
        <f>IF(Clef_répartition[[#This Row],[Code_Nom]]=D14671,F14671-1,(COUNTIFS(Clef_répartition[Code_Nom],Clef_répartition[[#This Row],[Code_Nom]],Clef_répartition[Année],Clef_répartition[[#This Row],[Année]])))</f>
        <v>16</v>
      </c>
      <c r="G1467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Gros-de-Vaud_5_2023</v>
      </c>
      <c r="H14672" s="18">
        <v>5520</v>
      </c>
      <c r="I14672" s="68" t="s">
        <v>107</v>
      </c>
      <c r="J14672" s="18">
        <v>2023</v>
      </c>
      <c r="K14672" s="65">
        <v>4.5999999999999999E-2</v>
      </c>
    </row>
    <row r="14673" spans="1:11" x14ac:dyDescent="0.25">
      <c r="A14673" s="66"/>
      <c r="B14673" t="s">
        <v>573</v>
      </c>
      <c r="C14673" t="s">
        <v>574</v>
      </c>
      <c r="D14673" t="str">
        <f>Clef_répartition[[#This Row],[Code association]]&amp;"_"&amp;Clef_répartition[[#This Row],[Nom association]]</f>
        <v>SDIS Gros-de-Vaud_Association de communes Service de Défense Incendie et de Secours Gros-de-Vaud</v>
      </c>
      <c r="E14673">
        <f>COUNTIFS(D$2:D14673,Clef_répartition[[#This Row],[Code_Nom]],J$2:J14673,Clef_répartition[[#This Row],[Année]])</f>
        <v>6</v>
      </c>
      <c r="F14673">
        <f>IF(Clef_répartition[[#This Row],[Code_Nom]]=D14672,F14672-1,(COUNTIFS(Clef_répartition[Code_Nom],Clef_répartition[[#This Row],[Code_Nom]],Clef_répartition[Année],Clef_répartition[[#This Row],[Année]])))</f>
        <v>15</v>
      </c>
      <c r="G1467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Gros-de-Vaud_6_2023</v>
      </c>
      <c r="H14673" s="63">
        <v>5521</v>
      </c>
      <c r="I14673" s="67" t="s">
        <v>108</v>
      </c>
      <c r="J14673" s="63">
        <v>2023</v>
      </c>
      <c r="K14673" s="64">
        <v>4.9099999999999998E-2</v>
      </c>
    </row>
    <row r="14674" spans="1:11" x14ac:dyDescent="0.25">
      <c r="A14674" s="66"/>
      <c r="B14674" t="s">
        <v>573</v>
      </c>
      <c r="C14674" t="s">
        <v>574</v>
      </c>
      <c r="D14674" t="str">
        <f>Clef_répartition[[#This Row],[Code association]]&amp;"_"&amp;Clef_répartition[[#This Row],[Nom association]]</f>
        <v>SDIS Gros-de-Vaud_Association de communes Service de Défense Incendie et de Secours Gros-de-Vaud</v>
      </c>
      <c r="E14674">
        <f>COUNTIFS(D$2:D14674,Clef_répartition[[#This Row],[Code_Nom]],J$2:J14674,Clef_répartition[[#This Row],[Année]])</f>
        <v>7</v>
      </c>
      <c r="F14674">
        <f>IF(Clef_répartition[[#This Row],[Code_Nom]]=D14673,F14673-1,(COUNTIFS(Clef_répartition[Code_Nom],Clef_répartition[[#This Row],[Code_Nom]],Clef_répartition[Année],Clef_répartition[[#This Row],[Année]])))</f>
        <v>14</v>
      </c>
      <c r="G1467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Gros-de-Vaud_7_2023</v>
      </c>
      <c r="H14674" s="18">
        <v>5522</v>
      </c>
      <c r="I14674" s="68" t="s">
        <v>114</v>
      </c>
      <c r="J14674" s="18">
        <v>2023</v>
      </c>
      <c r="K14674" s="65">
        <v>3.1300000000000001E-2</v>
      </c>
    </row>
    <row r="14675" spans="1:11" x14ac:dyDescent="0.25">
      <c r="A14675" s="66"/>
      <c r="B14675" t="s">
        <v>573</v>
      </c>
      <c r="C14675" t="s">
        <v>574</v>
      </c>
      <c r="D14675" t="str">
        <f>Clef_répartition[[#This Row],[Code association]]&amp;"_"&amp;Clef_répartition[[#This Row],[Nom association]]</f>
        <v>SDIS Gros-de-Vaud_Association de communes Service de Défense Incendie et de Secours Gros-de-Vaud</v>
      </c>
      <c r="E14675">
        <f>COUNTIFS(D$2:D14675,Clef_répartition[[#This Row],[Code_Nom]],J$2:J14675,Clef_répartition[[#This Row],[Année]])</f>
        <v>8</v>
      </c>
      <c r="F14675">
        <f>IF(Clef_répartition[[#This Row],[Code_Nom]]=D14674,F14674-1,(COUNTIFS(Clef_répartition[Code_Nom],Clef_répartition[[#This Row],[Code_Nom]],Clef_répartition[Année],Clef_répartition[[#This Row],[Année]])))</f>
        <v>13</v>
      </c>
      <c r="G1467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Gros-de-Vaud_8_2023</v>
      </c>
      <c r="H14675" s="18">
        <v>5541</v>
      </c>
      <c r="I14675" s="68" t="s">
        <v>128</v>
      </c>
      <c r="J14675" s="18">
        <v>2023</v>
      </c>
      <c r="K14675" s="65">
        <v>0.05</v>
      </c>
    </row>
    <row r="14676" spans="1:11" x14ac:dyDescent="0.25">
      <c r="A14676" s="66"/>
      <c r="B14676" t="s">
        <v>573</v>
      </c>
      <c r="C14676" t="s">
        <v>574</v>
      </c>
      <c r="D14676" t="str">
        <f>Clef_répartition[[#This Row],[Code association]]&amp;"_"&amp;Clef_répartition[[#This Row],[Nom association]]</f>
        <v>SDIS Gros-de-Vaud_Association de communes Service de Défense Incendie et de Secours Gros-de-Vaud</v>
      </c>
      <c r="E14676">
        <f>COUNTIFS(D$2:D14676,Clef_répartition[[#This Row],[Code_Nom]],J$2:J14676,Clef_répartition[[#This Row],[Année]])</f>
        <v>9</v>
      </c>
      <c r="F14676">
        <f>IF(Clef_répartition[[#This Row],[Code_Nom]]=D14675,F14675-1,(COUNTIFS(Clef_répartition[Code_Nom],Clef_répartition[[#This Row],[Code_Nom]],Clef_répartition[Année],Clef_répartition[[#This Row],[Année]])))</f>
        <v>12</v>
      </c>
      <c r="G1467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Gros-de-Vaud_9_2023</v>
      </c>
      <c r="H14676" s="63">
        <v>5804</v>
      </c>
      <c r="I14676" s="67" t="s">
        <v>139</v>
      </c>
      <c r="J14676" s="63">
        <v>2023</v>
      </c>
      <c r="K14676" s="64">
        <v>6.6600000000000006E-2</v>
      </c>
    </row>
    <row r="14677" spans="1:11" x14ac:dyDescent="0.25">
      <c r="A14677" s="66"/>
      <c r="B14677" t="s">
        <v>573</v>
      </c>
      <c r="C14677" t="s">
        <v>574</v>
      </c>
      <c r="D14677" t="str">
        <f>Clef_répartition[[#This Row],[Code association]]&amp;"_"&amp;Clef_répartition[[#This Row],[Nom association]]</f>
        <v>SDIS Gros-de-Vaud_Association de communes Service de Défense Incendie et de Secours Gros-de-Vaud</v>
      </c>
      <c r="E14677">
        <f>COUNTIFS(D$2:D14677,Clef_répartition[[#This Row],[Code_Nom]],J$2:J14677,Clef_répartition[[#This Row],[Année]])</f>
        <v>10</v>
      </c>
      <c r="F14677">
        <f>IF(Clef_répartition[[#This Row],[Code_Nom]]=D14676,F14676-1,(COUNTIFS(Clef_répartition[Code_Nom],Clef_répartition[[#This Row],[Code_Nom]],Clef_répartition[Année],Clef_répartition[[#This Row],[Année]])))</f>
        <v>11</v>
      </c>
      <c r="G1467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Gros-de-Vaud_10_2023</v>
      </c>
      <c r="H14677" s="63">
        <v>5540</v>
      </c>
      <c r="I14677" s="67" t="s">
        <v>186</v>
      </c>
      <c r="J14677" s="63">
        <v>2023</v>
      </c>
      <c r="K14677" s="64">
        <v>8.0600000000000005E-2</v>
      </c>
    </row>
    <row r="14678" spans="1:11" x14ac:dyDescent="0.25">
      <c r="A14678" s="66"/>
      <c r="B14678" t="s">
        <v>573</v>
      </c>
      <c r="C14678" t="s">
        <v>574</v>
      </c>
      <c r="D14678" t="str">
        <f>Clef_répartition[[#This Row],[Code association]]&amp;"_"&amp;Clef_répartition[[#This Row],[Nom association]]</f>
        <v>SDIS Gros-de-Vaud_Association de communes Service de Défense Incendie et de Secours Gros-de-Vaud</v>
      </c>
      <c r="E14678">
        <f>COUNTIFS(D$2:D14678,Clef_répartition[[#This Row],[Code_Nom]],J$2:J14678,Clef_répartition[[#This Row],[Année]])</f>
        <v>11</v>
      </c>
      <c r="F14678">
        <f>IF(Clef_répartition[[#This Row],[Code_Nom]]=D14677,F14677-1,(COUNTIFS(Clef_répartition[Code_Nom],Clef_répartition[[#This Row],[Code_Nom]],Clef_répartition[Année],Clef_répartition[[#This Row],[Année]])))</f>
        <v>10</v>
      </c>
      <c r="G14678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Gros-de-Vaud_11_2023</v>
      </c>
      <c r="H14678" s="18">
        <v>5923</v>
      </c>
      <c r="I14678" s="68" t="s">
        <v>200</v>
      </c>
      <c r="J14678" s="18">
        <v>2023</v>
      </c>
      <c r="K14678" s="65">
        <v>8.6E-3</v>
      </c>
    </row>
    <row r="14679" spans="1:11" x14ac:dyDescent="0.25">
      <c r="A14679" s="66"/>
      <c r="B14679" t="s">
        <v>573</v>
      </c>
      <c r="C14679" t="s">
        <v>574</v>
      </c>
      <c r="D14679" t="str">
        <f>Clef_répartition[[#This Row],[Code association]]&amp;"_"&amp;Clef_répartition[[#This Row],[Nom association]]</f>
        <v>SDIS Gros-de-Vaud_Association de communes Service de Défense Incendie et de Secours Gros-de-Vaud</v>
      </c>
      <c r="E14679">
        <f>COUNTIFS(D$2:D14679,Clef_répartition[[#This Row],[Code_Nom]],J$2:J14679,Clef_répartition[[#This Row],[Année]])</f>
        <v>12</v>
      </c>
      <c r="F14679">
        <f>IF(Clef_répartition[[#This Row],[Code_Nom]]=D14678,F14678-1,(COUNTIFS(Clef_répartition[Code_Nom],Clef_répartition[[#This Row],[Code_Nom]],Clef_répartition[Année],Clef_répartition[[#This Row],[Année]])))</f>
        <v>9</v>
      </c>
      <c r="G14679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Gros-de-Vaud_12_2023</v>
      </c>
      <c r="H14679" s="63">
        <v>5925</v>
      </c>
      <c r="I14679" s="67" t="s">
        <v>207</v>
      </c>
      <c r="J14679" s="63">
        <v>2023</v>
      </c>
      <c r="K14679" s="64">
        <v>8.9999999999999993E-3</v>
      </c>
    </row>
    <row r="14680" spans="1:11" x14ac:dyDescent="0.25">
      <c r="A14680" s="66"/>
      <c r="B14680" t="s">
        <v>573</v>
      </c>
      <c r="C14680" t="s">
        <v>574</v>
      </c>
      <c r="D14680" t="str">
        <f>Clef_répartition[[#This Row],[Code association]]&amp;"_"&amp;Clef_répartition[[#This Row],[Nom association]]</f>
        <v>SDIS Gros-de-Vaud_Association de communes Service de Défense Incendie et de Secours Gros-de-Vaud</v>
      </c>
      <c r="E14680">
        <f>COUNTIFS(D$2:D14680,Clef_répartition[[#This Row],[Code_Nom]],J$2:J14680,Clef_répartition[[#This Row],[Année]])</f>
        <v>13</v>
      </c>
      <c r="F14680">
        <f>IF(Clef_répartition[[#This Row],[Code_Nom]]=D14679,F14679-1,(COUNTIFS(Clef_répartition[Code_Nom],Clef_répartition[[#This Row],[Code_Nom]],Clef_répartition[Année],Clef_répartition[[#This Row],[Année]])))</f>
        <v>8</v>
      </c>
      <c r="G14680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Gros-de-Vaud_13_2023</v>
      </c>
      <c r="H14680" s="63">
        <v>5529</v>
      </c>
      <c r="I14680" s="67" t="s">
        <v>208</v>
      </c>
      <c r="J14680" s="63">
        <v>2023</v>
      </c>
      <c r="K14680" s="64">
        <v>2.58E-2</v>
      </c>
    </row>
    <row r="14681" spans="1:11" x14ac:dyDescent="0.25">
      <c r="A14681" s="66"/>
      <c r="B14681" t="s">
        <v>573</v>
      </c>
      <c r="C14681" t="s">
        <v>574</v>
      </c>
      <c r="D14681" t="str">
        <f>Clef_répartition[[#This Row],[Code association]]&amp;"_"&amp;Clef_répartition[[#This Row],[Nom association]]</f>
        <v>SDIS Gros-de-Vaud_Association de communes Service de Défense Incendie et de Secours Gros-de-Vaud</v>
      </c>
      <c r="E14681">
        <f>COUNTIFS(D$2:D14681,Clef_répartition[[#This Row],[Code_Nom]],J$2:J14681,Clef_répartition[[#This Row],[Année]])</f>
        <v>14</v>
      </c>
      <c r="F14681">
        <f>IF(Clef_répartition[[#This Row],[Code_Nom]]=D14680,F14680-1,(COUNTIFS(Clef_répartition[Code_Nom],Clef_répartition[[#This Row],[Code_Nom]],Clef_répartition[Année],Clef_répartition[[#This Row],[Année]])))</f>
        <v>7</v>
      </c>
      <c r="G14681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Gros-de-Vaud_14_2023</v>
      </c>
      <c r="H14681" s="18">
        <v>5530</v>
      </c>
      <c r="I14681" s="68" t="s">
        <v>209</v>
      </c>
      <c r="J14681" s="18">
        <v>2023</v>
      </c>
      <c r="K14681" s="65">
        <v>2.41E-2</v>
      </c>
    </row>
    <row r="14682" spans="1:11" x14ac:dyDescent="0.25">
      <c r="A14682" s="66"/>
      <c r="B14682" t="s">
        <v>573</v>
      </c>
      <c r="C14682" t="s">
        <v>574</v>
      </c>
      <c r="D14682" t="str">
        <f>Clef_répartition[[#This Row],[Code association]]&amp;"_"&amp;Clef_répartition[[#This Row],[Nom association]]</f>
        <v>SDIS Gros-de-Vaud_Association de communes Service de Défense Incendie et de Secours Gros-de-Vaud</v>
      </c>
      <c r="E14682">
        <f>COUNTIFS(D$2:D14682,Clef_répartition[[#This Row],[Code_Nom]],J$2:J14682,Clef_répartition[[#This Row],[Année]])</f>
        <v>15</v>
      </c>
      <c r="F14682">
        <f>IF(Clef_répartition[[#This Row],[Code_Nom]]=D14681,F14681-1,(COUNTIFS(Clef_répartition[Code_Nom],Clef_répartition[[#This Row],[Code_Nom]],Clef_répartition[Année],Clef_répartition[[#This Row],[Année]])))</f>
        <v>6</v>
      </c>
      <c r="G14682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Gros-de-Vaud_15_2023</v>
      </c>
      <c r="H14682" s="63">
        <v>5531</v>
      </c>
      <c r="I14682" s="67" t="s">
        <v>214</v>
      </c>
      <c r="J14682" s="63">
        <v>2023</v>
      </c>
      <c r="K14682" s="64">
        <v>1.84E-2</v>
      </c>
    </row>
    <row r="14683" spans="1:11" x14ac:dyDescent="0.25">
      <c r="A14683" s="66"/>
      <c r="B14683" t="s">
        <v>573</v>
      </c>
      <c r="C14683" t="s">
        <v>574</v>
      </c>
      <c r="D14683" t="str">
        <f>Clef_répartition[[#This Row],[Code association]]&amp;"_"&amp;Clef_répartition[[#This Row],[Nom association]]</f>
        <v>SDIS Gros-de-Vaud_Association de communes Service de Défense Incendie et de Secours Gros-de-Vaud</v>
      </c>
      <c r="E14683">
        <f>COUNTIFS(D$2:D14683,Clef_répartition[[#This Row],[Code_Nom]],J$2:J14683,Clef_répartition[[#This Row],[Année]])</f>
        <v>16</v>
      </c>
      <c r="F14683">
        <f>IF(Clef_répartition[[#This Row],[Code_Nom]]=D14682,F14682-1,(COUNTIFS(Clef_répartition[Code_Nom],Clef_répartition[[#This Row],[Code_Nom]],Clef_répartition[Année],Clef_répartition[[#This Row],[Année]])))</f>
        <v>5</v>
      </c>
      <c r="G14683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Gros-de-Vaud_16_2023</v>
      </c>
      <c r="H14683" s="18">
        <v>5533</v>
      </c>
      <c r="I14683" s="68" t="s">
        <v>216</v>
      </c>
      <c r="J14683" s="18">
        <v>2023</v>
      </c>
      <c r="K14683" s="65">
        <v>3.61E-2</v>
      </c>
    </row>
    <row r="14684" spans="1:11" x14ac:dyDescent="0.25">
      <c r="A14684" s="66"/>
      <c r="B14684" t="s">
        <v>573</v>
      </c>
      <c r="C14684" t="s">
        <v>574</v>
      </c>
      <c r="D14684" t="str">
        <f>Clef_répartition[[#This Row],[Code association]]&amp;"_"&amp;Clef_répartition[[#This Row],[Nom association]]</f>
        <v>SDIS Gros-de-Vaud_Association de communes Service de Défense Incendie et de Secours Gros-de-Vaud</v>
      </c>
      <c r="E14684">
        <f>COUNTIFS(D$2:D14684,Clef_répartition[[#This Row],[Code_Nom]],J$2:J14684,Clef_répartition[[#This Row],[Année]])</f>
        <v>17</v>
      </c>
      <c r="F14684">
        <f>IF(Clef_répartition[[#This Row],[Code_Nom]]=D14683,F14683-1,(COUNTIFS(Clef_répartition[Code_Nom],Clef_répartition[[#This Row],[Code_Nom]],Clef_répartition[Année],Clef_répartition[[#This Row],[Année]])))</f>
        <v>4</v>
      </c>
      <c r="G14684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Gros-de-Vaud_17_2023</v>
      </c>
      <c r="H14684" s="63">
        <v>5534</v>
      </c>
      <c r="I14684" s="67" t="s">
        <v>241</v>
      </c>
      <c r="J14684" s="63">
        <v>2023</v>
      </c>
      <c r="K14684" s="64">
        <v>1.29E-2</v>
      </c>
    </row>
    <row r="14685" spans="1:11" x14ac:dyDescent="0.25">
      <c r="A14685" s="66"/>
      <c r="B14685" t="s">
        <v>573</v>
      </c>
      <c r="C14685" t="s">
        <v>574</v>
      </c>
      <c r="D14685" t="str">
        <f>Clef_répartition[[#This Row],[Code association]]&amp;"_"&amp;Clef_répartition[[#This Row],[Nom association]]</f>
        <v>SDIS Gros-de-Vaud_Association de communes Service de Défense Incendie et de Secours Gros-de-Vaud</v>
      </c>
      <c r="E14685">
        <f>COUNTIFS(D$2:D14685,Clef_répartition[[#This Row],[Code_Nom]],J$2:J14685,Clef_répartition[[#This Row],[Année]])</f>
        <v>18</v>
      </c>
      <c r="F14685">
        <f>IF(Clef_répartition[[#This Row],[Code_Nom]]=D14684,F14684-1,(COUNTIFS(Clef_répartition[Code_Nom],Clef_répartition[[#This Row],[Code_Nom]],Clef_répartition[Année],Clef_répartition[[#This Row],[Année]])))</f>
        <v>3</v>
      </c>
      <c r="G14685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Gros-de-Vaud_18_2023</v>
      </c>
      <c r="H14685" s="18">
        <v>5535</v>
      </c>
      <c r="I14685" s="68" t="s">
        <v>242</v>
      </c>
      <c r="J14685" s="18">
        <v>2023</v>
      </c>
      <c r="K14685" s="65">
        <v>3.4599999999999999E-2</v>
      </c>
    </row>
    <row r="14686" spans="1:11" x14ac:dyDescent="0.25">
      <c r="A14686" s="66"/>
      <c r="B14686" t="s">
        <v>573</v>
      </c>
      <c r="C14686" t="s">
        <v>574</v>
      </c>
      <c r="D14686" t="str">
        <f>Clef_répartition[[#This Row],[Code association]]&amp;"_"&amp;Clef_répartition[[#This Row],[Nom association]]</f>
        <v>SDIS Gros-de-Vaud_Association de communes Service de Défense Incendie et de Secours Gros-de-Vaud</v>
      </c>
      <c r="E14686">
        <f>COUNTIFS(D$2:D14686,Clef_répartition[[#This Row],[Code_Nom]],J$2:J14686,Clef_répartition[[#This Row],[Année]])</f>
        <v>19</v>
      </c>
      <c r="F14686">
        <f>IF(Clef_répartition[[#This Row],[Code_Nom]]=D14685,F14685-1,(COUNTIFS(Clef_répartition[Code_Nom],Clef_répartition[[#This Row],[Code_Nom]],Clef_répartition[Année],Clef_répartition[[#This Row],[Année]])))</f>
        <v>2</v>
      </c>
      <c r="G14686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Gros-de-Vaud_19_2023</v>
      </c>
      <c r="H14686" s="63">
        <v>5537</v>
      </c>
      <c r="I14686" s="67" t="s">
        <v>282</v>
      </c>
      <c r="J14686" s="63">
        <v>2023</v>
      </c>
      <c r="K14686" s="64">
        <v>5.57E-2</v>
      </c>
    </row>
    <row r="14687" spans="1:11" x14ac:dyDescent="0.25">
      <c r="A14687" s="66"/>
      <c r="B14687" t="s">
        <v>573</v>
      </c>
      <c r="C14687" t="s">
        <v>574</v>
      </c>
      <c r="D14687" t="str">
        <f>Clef_répartition[[#This Row],[Code association]]&amp;"_"&amp;Clef_répartition[[#This Row],[Nom association]]</f>
        <v>SDIS Gros-de-Vaud_Association de communes Service de Défense Incendie et de Secours Gros-de-Vaud</v>
      </c>
      <c r="E14687">
        <f>COUNTIFS(D$2:D14687,Clef_répartition[[#This Row],[Code_Nom]],J$2:J14687,Clef_répartition[[#This Row],[Année]])</f>
        <v>20</v>
      </c>
      <c r="F14687">
        <f>IF(Clef_répartition[[#This Row],[Code_Nom]]=D14686,F14686-1,(COUNTIFS(Clef_répartition[Code_Nom],Clef_répartition[[#This Row],[Code_Nom]],Clef_répartition[Année],Clef_répartition[[#This Row],[Année]])))</f>
        <v>1</v>
      </c>
      <c r="G14687" t="str">
        <f>Clef_répartition[[#This Row],[Code_Nom]]&amp;"_"&amp;Clef_répartition[[#This Row],[Nombre]]&amp;"_"&amp;Clef_répartition[[#This Row],[Année]]</f>
        <v>SDIS Gros-de-Vaud_Association de communes Service de Défense Incendie et de Secours Gros-de-Vaud_20_2023</v>
      </c>
      <c r="H14687" s="18">
        <v>5539</v>
      </c>
      <c r="I14687" s="68" t="s">
        <v>288</v>
      </c>
      <c r="J14687" s="18">
        <v>2023</v>
      </c>
      <c r="K14687" s="65">
        <v>4.7100000000000003E-2</v>
      </c>
    </row>
    <row r="14688" spans="1:11" x14ac:dyDescent="0.25">
      <c r="A14688" s="66"/>
      <c r="B14688" t="s">
        <v>632</v>
      </c>
      <c r="C14688" t="s">
        <v>633</v>
      </c>
      <c r="D14688" t="str">
        <f>Clef_répartition[[#This Row],[Code association]]&amp;"_"&amp;Clef_répartition[[#This Row],[Nom association]]</f>
        <v>SDIS Haute-Broye_Association de communes Service de Défense Incendie et de Secours Haute-Broye</v>
      </c>
      <c r="E14688">
        <f>COUNTIFS(D$2:D14688,Clef_répartition[[#This Row],[Code_Nom]],J$2:J14688,Clef_répartition[[#This Row],[Année]])</f>
        <v>1</v>
      </c>
      <c r="F14688">
        <f>IF(Clef_répartition[[#This Row],[Code_Nom]]=D14687,F14687-1,(COUNTIFS(Clef_répartition[Code_Nom],Clef_répartition[[#This Row],[Code_Nom]],Clef_répartition[Année],Clef_répartition[[#This Row],[Année]])))</f>
        <v>13</v>
      </c>
      <c r="G1468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Haute-Broye_1_2023</v>
      </c>
      <c r="H14688" s="18">
        <v>5661</v>
      </c>
      <c r="I14688" s="68" t="s">
        <v>32</v>
      </c>
      <c r="J14688" s="18">
        <v>2023</v>
      </c>
      <c r="K14688" s="65">
        <v>2.3217349665623974E-2</v>
      </c>
    </row>
    <row r="14689" spans="1:11" x14ac:dyDescent="0.25">
      <c r="A14689" s="66"/>
      <c r="B14689" t="s">
        <v>632</v>
      </c>
      <c r="C14689" t="s">
        <v>633</v>
      </c>
      <c r="D14689" t="str">
        <f>Clef_répartition[[#This Row],[Code association]]&amp;"_"&amp;Clef_répartition[[#This Row],[Nom association]]</f>
        <v>SDIS Haute-Broye_Association de communes Service de Défense Incendie et de Secours Haute-Broye</v>
      </c>
      <c r="E14689">
        <f>COUNTIFS(D$2:D14689,Clef_répartition[[#This Row],[Code_Nom]],J$2:J14689,Clef_répartition[[#This Row],[Année]])</f>
        <v>2</v>
      </c>
      <c r="F14689">
        <f>IF(Clef_répartition[[#This Row],[Code_Nom]]=D14688,F14688-1,(COUNTIFS(Clef_répartition[Code_Nom],Clef_répartition[[#This Row],[Code_Nom]],Clef_répartition[Année],Clef_répartition[[#This Row],[Année]])))</f>
        <v>12</v>
      </c>
      <c r="G1468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Haute-Broye_2_2023</v>
      </c>
      <c r="H14689" s="63">
        <v>5663</v>
      </c>
      <c r="I14689" s="67" t="s">
        <v>45</v>
      </c>
      <c r="J14689" s="63">
        <v>2023</v>
      </c>
      <c r="K14689" s="64">
        <v>1.5376145740611993E-2</v>
      </c>
    </row>
    <row r="14690" spans="1:11" x14ac:dyDescent="0.25">
      <c r="A14690" s="66"/>
      <c r="B14690" t="s">
        <v>632</v>
      </c>
      <c r="C14690" t="s">
        <v>633</v>
      </c>
      <c r="D14690" t="str">
        <f>Clef_répartition[[#This Row],[Code association]]&amp;"_"&amp;Clef_répartition[[#This Row],[Nom association]]</f>
        <v>SDIS Haute-Broye_Association de communes Service de Défense Incendie et de Secours Haute-Broye</v>
      </c>
      <c r="E14690">
        <f>COUNTIFS(D$2:D14690,Clef_répartition[[#This Row],[Code_Nom]],J$2:J14690,Clef_répartition[[#This Row],[Année]])</f>
        <v>3</v>
      </c>
      <c r="F14690">
        <f>IF(Clef_répartition[[#This Row],[Code_Nom]]=D14689,F14689-1,(COUNTIFS(Clef_répartition[Code_Nom],Clef_répartition[[#This Row],[Code_Nom]],Clef_répartition[Année],Clef_répartition[[#This Row],[Année]])))</f>
        <v>11</v>
      </c>
      <c r="G1469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Haute-Broye_3_2023</v>
      </c>
      <c r="H14690" s="18">
        <v>5665</v>
      </c>
      <c r="I14690" s="68" t="s">
        <v>57</v>
      </c>
      <c r="J14690" s="18">
        <v>2023</v>
      </c>
      <c r="K14690" s="65">
        <v>1.4579715268796634E-2</v>
      </c>
    </row>
    <row r="14691" spans="1:11" x14ac:dyDescent="0.25">
      <c r="A14691" s="66"/>
      <c r="B14691" t="s">
        <v>632</v>
      </c>
      <c r="C14691" t="s">
        <v>633</v>
      </c>
      <c r="D14691" t="str">
        <f>Clef_répartition[[#This Row],[Code association]]&amp;"_"&amp;Clef_répartition[[#This Row],[Nom association]]</f>
        <v>SDIS Haute-Broye_Association de communes Service de Défense Incendie et de Secours Haute-Broye</v>
      </c>
      <c r="E14691">
        <f>COUNTIFS(D$2:D14691,Clef_répartition[[#This Row],[Code_Nom]],J$2:J14691,Clef_répartition[[#This Row],[Année]])</f>
        <v>4</v>
      </c>
      <c r="F14691">
        <f>IF(Clef_répartition[[#This Row],[Code_Nom]]=D14690,F14690-1,(COUNTIFS(Clef_répartition[Code_Nom],Clef_répartition[[#This Row],[Code_Nom]],Clef_répartition[Année],Clef_répartition[[#This Row],[Année]])))</f>
        <v>10</v>
      </c>
      <c r="G14691" t="str">
        <f>Clef_répartition[[#This Row],[Code_Nom]]&amp;"_"&amp;Clef_répartition[[#This Row],[Nombre]]&amp;"_"&amp;Clef_répartition[[#This Row],[Année]]</f>
        <v>SDIS Haute-Broye_Association de communes Service de Défense Incendie et de Secours Haute-Broye_4_2023</v>
      </c>
      <c r="H14691" s="63">
        <v>5669</v>
      </c>
      <c r="I14691" s="67" t="s">
        <v>89</v>
      </c>
      <c r="J14691" s="63">
        <v>2023</v>
      </c>
      <c r="K14691" s="64">
        <v>1.8990485593705999E-2</v>
      </c>
    </row>
    <row r="14692" spans="1:11" x14ac:dyDescent="0.25">
      <c r="A14692" s="66"/>
      <c r="B14692" t="s">
        <v>632</v>
      </c>
      <c r="C14692" t="s">
        <v>633</v>
      </c>
      <c r="D14692" t="str">
        <f>Clef_répartition[[#This Row],[Code association]]&amp;"_"&amp;Clef_répartition[[#This Row],[Nom association]]</f>
        <v>SDIS Haute-Broye_Association de communes Service de Défense Incendie et de Secours Haute-Broye</v>
      </c>
      <c r="E14692">
        <f>COUNTIFS(D$2:D14692,Clef_répartition[[#This Row],[Code_Nom]],J$2:J14692,Clef_répartition[[#This Row],[Année]])</f>
        <v>5</v>
      </c>
      <c r="F14692">
        <f>IF(Clef_répartition[[#This Row],[Code_Nom]]=D14691,F14691-1,(COUNTIFS(Clef_répartition[Code_Nom],Clef_répartition[[#This Row],[Code_Nom]],Clef_répartition[Année],Clef_répartition[[#This Row],[Année]])))</f>
        <v>9</v>
      </c>
      <c r="G14692" t="str">
        <f>Clef_répartition[[#This Row],[Code_Nom]]&amp;"_"&amp;Clef_répartition[[#This Row],[Nombre]]&amp;"_"&amp;Clef_répartition[[#This Row],[Année]]</f>
        <v>SDIS Haute-Broye_Association de communes Service de Défense Incendie et de Secours Haute-Broye_5_2023</v>
      </c>
      <c r="H14692" s="18">
        <v>5673</v>
      </c>
      <c r="I14692" s="68" t="s">
        <v>137</v>
      </c>
      <c r="J14692" s="18">
        <v>2023</v>
      </c>
      <c r="K14692" s="65">
        <v>2.3094807575023139E-2</v>
      </c>
    </row>
    <row r="14693" spans="1:11" x14ac:dyDescent="0.25">
      <c r="A14693" s="66"/>
      <c r="B14693" t="s">
        <v>632</v>
      </c>
      <c r="C14693" t="s">
        <v>633</v>
      </c>
      <c r="D14693" t="str">
        <f>Clef_répartition[[#This Row],[Code association]]&amp;"_"&amp;Clef_répartition[[#This Row],[Nom association]]</f>
        <v>SDIS Haute-Broye_Association de communes Service de Défense Incendie et de Secours Haute-Broye</v>
      </c>
      <c r="E14693">
        <f>COUNTIFS(D$2:D14693,Clef_répartition[[#This Row],[Code_Nom]],J$2:J14693,Clef_répartition[[#This Row],[Année]])</f>
        <v>6</v>
      </c>
      <c r="F14693">
        <f>IF(Clef_répartition[[#This Row],[Code_Nom]]=D14692,F14692-1,(COUNTIFS(Clef_répartition[Code_Nom],Clef_répartition[[#This Row],[Code_Nom]],Clef_répartition[Année],Clef_répartition[[#This Row],[Année]])))</f>
        <v>8</v>
      </c>
      <c r="G14693" t="str">
        <f>Clef_répartition[[#This Row],[Code_Nom]]&amp;"_"&amp;Clef_répartition[[#This Row],[Nombre]]&amp;"_"&amp;Clef_répartition[[#This Row],[Année]]</f>
        <v>SDIS Haute-Broye_Association de communes Service de Défense Incendie et de Secours Haute-Broye_6_2023</v>
      </c>
      <c r="H14693" s="63">
        <v>5674</v>
      </c>
      <c r="I14693" s="67" t="s">
        <v>163</v>
      </c>
      <c r="J14693" s="63">
        <v>2023</v>
      </c>
      <c r="K14693" s="64">
        <v>8.6988123250376428E-3</v>
      </c>
    </row>
    <row r="14694" spans="1:11" x14ac:dyDescent="0.25">
      <c r="A14694" s="66"/>
      <c r="B14694" t="s">
        <v>632</v>
      </c>
      <c r="C14694" t="s">
        <v>633</v>
      </c>
      <c r="D14694" t="str">
        <f>Clef_répartition[[#This Row],[Code association]]&amp;"_"&amp;Clef_répartition[[#This Row],[Nom association]]</f>
        <v>SDIS Haute-Broye_Association de communes Service de Défense Incendie et de Secours Haute-Broye</v>
      </c>
      <c r="E14694">
        <f>COUNTIFS(D$2:D14694,Clef_répartition[[#This Row],[Code_Nom]],J$2:J14694,Clef_répartition[[#This Row],[Année]])</f>
        <v>7</v>
      </c>
      <c r="F14694">
        <f>IF(Clef_répartition[[#This Row],[Code_Nom]]=D14693,F14693-1,(COUNTIFS(Clef_répartition[Code_Nom],Clef_répartition[[#This Row],[Code_Nom]],Clef_répartition[Année],Clef_répartition[[#This Row],[Année]])))</f>
        <v>7</v>
      </c>
      <c r="G14694" t="str">
        <f>Clef_répartition[[#This Row],[Code_Nom]]&amp;"_"&amp;Clef_répartition[[#This Row],[Nombre]]&amp;"_"&amp;Clef_répartition[[#This Row],[Année]]</f>
        <v>SDIS Haute-Broye_Association de communes Service de Défense Incendie et de Secours Haute-Broye_7_2023</v>
      </c>
      <c r="H14694" s="18">
        <v>5675</v>
      </c>
      <c r="I14694" s="68" t="s">
        <v>164</v>
      </c>
      <c r="J14694" s="18">
        <v>2023</v>
      </c>
      <c r="K14694" s="65">
        <v>0.28173257233577664</v>
      </c>
    </row>
    <row r="14695" spans="1:11" x14ac:dyDescent="0.25">
      <c r="A14695" s="66"/>
      <c r="B14695" t="s">
        <v>632</v>
      </c>
      <c r="C14695" t="s">
        <v>633</v>
      </c>
      <c r="D14695" t="str">
        <f>Clef_répartition[[#This Row],[Code association]]&amp;"_"&amp;Clef_répartition[[#This Row],[Nom association]]</f>
        <v>SDIS Haute-Broye_Association de communes Service de Défense Incendie et de Secours Haute-Broye</v>
      </c>
      <c r="E14695">
        <f>COUNTIFS(D$2:D14695,Clef_répartition[[#This Row],[Code_Nom]],J$2:J14695,Clef_répartition[[#This Row],[Année]])</f>
        <v>8</v>
      </c>
      <c r="F14695">
        <f>IF(Clef_répartition[[#This Row],[Code_Nom]]=D14694,F14694-1,(COUNTIFS(Clef_répartition[Code_Nom],Clef_répartition[[#This Row],[Code_Nom]],Clef_répartition[Année],Clef_répartition[[#This Row],[Année]])))</f>
        <v>6</v>
      </c>
      <c r="G14695" t="str">
        <f>Clef_répartition[[#This Row],[Code_Nom]]&amp;"_"&amp;Clef_répartition[[#This Row],[Nombre]]&amp;"_"&amp;Clef_répartition[[#This Row],[Année]]</f>
        <v>SDIS Haute-Broye_Association de communes Service de Défense Incendie et de Secours Haute-Broye_8_2023</v>
      </c>
      <c r="H14695" s="18">
        <v>5693</v>
      </c>
      <c r="I14695" s="68" t="s">
        <v>184</v>
      </c>
      <c r="J14695" s="18">
        <v>2023</v>
      </c>
      <c r="K14695" s="65">
        <v>0.17367063621097173</v>
      </c>
    </row>
    <row r="14696" spans="1:11" x14ac:dyDescent="0.25">
      <c r="A14696" s="66"/>
      <c r="B14696" t="s">
        <v>632</v>
      </c>
      <c r="C14696" t="s">
        <v>633</v>
      </c>
      <c r="D14696" t="str">
        <f>Clef_répartition[[#This Row],[Code association]]&amp;"_"&amp;Clef_répartition[[#This Row],[Nom association]]</f>
        <v>SDIS Haute-Broye_Association de communes Service de Défense Incendie et de Secours Haute-Broye</v>
      </c>
      <c r="E14696">
        <f>COUNTIFS(D$2:D14696,Clef_répartition[[#This Row],[Code_Nom]],J$2:J14696,Clef_répartition[[#This Row],[Année]])</f>
        <v>9</v>
      </c>
      <c r="F14696">
        <f>IF(Clef_répartition[[#This Row],[Code_Nom]]=D14695,F14695-1,(COUNTIFS(Clef_répartition[Code_Nom],Clef_répartition[[#This Row],[Code_Nom]],Clef_répartition[Année],Clef_répartition[[#This Row],[Année]])))</f>
        <v>5</v>
      </c>
      <c r="G14696" t="str">
        <f>Clef_répartition[[#This Row],[Code_Nom]]&amp;"_"&amp;Clef_répartition[[#This Row],[Nombre]]&amp;"_"&amp;Clef_répartition[[#This Row],[Année]]</f>
        <v>SDIS Haute-Broye_Association de communes Service de Défense Incendie et de Secours Haute-Broye_9_2023</v>
      </c>
      <c r="H14696" s="63">
        <v>5678</v>
      </c>
      <c r="I14696" s="67" t="s">
        <v>192</v>
      </c>
      <c r="J14696" s="63">
        <v>2023</v>
      </c>
      <c r="K14696" s="64">
        <v>0.39052925817189998</v>
      </c>
    </row>
    <row r="14697" spans="1:11" x14ac:dyDescent="0.25">
      <c r="A14697" s="66"/>
      <c r="B14697" t="s">
        <v>632</v>
      </c>
      <c r="C14697" t="s">
        <v>633</v>
      </c>
      <c r="D14697" t="str">
        <f>Clef_répartition[[#This Row],[Code association]]&amp;"_"&amp;Clef_répartition[[#This Row],[Nom association]]</f>
        <v>SDIS Haute-Broye_Association de communes Service de Défense Incendie et de Secours Haute-Broye</v>
      </c>
      <c r="E14697">
        <f>COUNTIFS(D$2:D14697,Clef_répartition[[#This Row],[Code_Nom]],J$2:J14697,Clef_répartition[[#This Row],[Année]])</f>
        <v>10</v>
      </c>
      <c r="F14697">
        <f>IF(Clef_répartition[[#This Row],[Code_Nom]]=D14696,F14696-1,(COUNTIFS(Clef_répartition[Code_Nom],Clef_répartition[[#This Row],[Code_Nom]],Clef_répartition[Année],Clef_répartition[[#This Row],[Année]])))</f>
        <v>4</v>
      </c>
      <c r="G14697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Haute-Broye_10_2023</v>
      </c>
      <c r="H14697" s="18">
        <v>5680</v>
      </c>
      <c r="I14697" s="68" t="s">
        <v>197</v>
      </c>
      <c r="J14697" s="18">
        <v>2023</v>
      </c>
      <c r="K14697" s="65">
        <v>2.0338169239044905E-2</v>
      </c>
    </row>
    <row r="14698" spans="1:11" x14ac:dyDescent="0.25">
      <c r="A14698" s="66"/>
      <c r="B14698" t="s">
        <v>632</v>
      </c>
      <c r="C14698" t="s">
        <v>633</v>
      </c>
      <c r="D14698" t="str">
        <f>Clef_répartition[[#This Row],[Code association]]&amp;"_"&amp;Clef_répartition[[#This Row],[Nom association]]</f>
        <v>SDIS Haute-Broye_Association de communes Service de Défense Incendie et de Secours Haute-Broye</v>
      </c>
      <c r="E14698">
        <f>COUNTIFS(D$2:D14698,Clef_répartition[[#This Row],[Code_Nom]],J$2:J14698,Clef_répartition[[#This Row],[Année]])</f>
        <v>11</v>
      </c>
      <c r="F14698">
        <f>IF(Clef_répartition[[#This Row],[Code_Nom]]=D14697,F14697-1,(COUNTIFS(Clef_répartition[Code_Nom],Clef_répartition[[#This Row],[Code_Nom]],Clef_répartition[Année],Clef_répartition[[#This Row],[Année]])))</f>
        <v>3</v>
      </c>
      <c r="G14698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Haute-Broye_11_2023</v>
      </c>
      <c r="H14698" s="63">
        <v>5684</v>
      </c>
      <c r="I14698" s="67" t="s">
        <v>237</v>
      </c>
      <c r="J14698" s="63">
        <v>2023</v>
      </c>
      <c r="K14698" s="64">
        <v>5.3908276984457422E-3</v>
      </c>
    </row>
    <row r="14699" spans="1:11" x14ac:dyDescent="0.25">
      <c r="A14699" s="66"/>
      <c r="B14699" t="s">
        <v>632</v>
      </c>
      <c r="C14699" t="s">
        <v>633</v>
      </c>
      <c r="D14699" t="str">
        <f>Clef_répartition[[#This Row],[Code association]]&amp;"_"&amp;Clef_répartition[[#This Row],[Nom association]]</f>
        <v>SDIS Haute-Broye_Association de communes Service de Défense Incendie et de Secours Haute-Broye</v>
      </c>
      <c r="E14699">
        <f>COUNTIFS(D$2:D14699,Clef_répartition[[#This Row],[Code_Nom]],J$2:J14699,Clef_répartition[[#This Row],[Année]])</f>
        <v>12</v>
      </c>
      <c r="F14699">
        <f>IF(Clef_répartition[[#This Row],[Code_Nom]]=D14698,F14698-1,(COUNTIFS(Clef_répartition[Code_Nom],Clef_répartition[[#This Row],[Code_Nom]],Clef_répartition[Année],Clef_répartition[[#This Row],[Année]])))</f>
        <v>2</v>
      </c>
      <c r="G14699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Haute-Broye_12_2023</v>
      </c>
      <c r="H14699" s="18">
        <v>5688</v>
      </c>
      <c r="I14699" s="68" t="s">
        <v>260</v>
      </c>
      <c r="J14699" s="18">
        <v>2023</v>
      </c>
      <c r="K14699" s="65">
        <v>1.0169038060977392E-2</v>
      </c>
    </row>
    <row r="14700" spans="1:11" x14ac:dyDescent="0.25">
      <c r="A14700" s="66"/>
      <c r="B14700" t="s">
        <v>632</v>
      </c>
      <c r="C14700" t="s">
        <v>633</v>
      </c>
      <c r="D14700" t="str">
        <f>Clef_répartition[[#This Row],[Code association]]&amp;"_"&amp;Clef_répartition[[#This Row],[Nom association]]</f>
        <v>SDIS Haute-Broye_Association de communes Service de Défense Incendie et de Secours Haute-Broye</v>
      </c>
      <c r="E14700">
        <f>COUNTIFS(D$2:D14700,Clef_répartition[[#This Row],[Code_Nom]],J$2:J14700,Clef_répartition[[#This Row],[Année]])</f>
        <v>13</v>
      </c>
      <c r="F14700">
        <f>IF(Clef_répartition[[#This Row],[Code_Nom]]=D14699,F14699-1,(COUNTIFS(Clef_répartition[Code_Nom],Clef_répartition[[#This Row],[Code_Nom]],Clef_répartition[Année],Clef_répartition[[#This Row],[Année]])))</f>
        <v>1</v>
      </c>
      <c r="G14700" t="str">
        <f>Clef_répartition[[#This Row],[Code_Nom]]&amp;"_"&amp;Clef_répartition[[#This Row],[Nombre]]&amp;"_"&amp;Clef_répartition[[#This Row],[Année]]</f>
        <v>SDIS Haute-Broye_Association de communes Service de Défense Incendie et de Secours Haute-Broye_13_2023</v>
      </c>
      <c r="H14700" s="63">
        <v>5690</v>
      </c>
      <c r="I14700" s="67" t="s">
        <v>281</v>
      </c>
      <c r="J14700" s="63">
        <v>2023</v>
      </c>
      <c r="K14700" s="64">
        <v>8.2700081250248157E-3</v>
      </c>
    </row>
    <row r="14701" spans="1:11" x14ac:dyDescent="0.25">
      <c r="A14701" s="66"/>
      <c r="B14701" t="s">
        <v>557</v>
      </c>
      <c r="C14701" t="s">
        <v>558</v>
      </c>
      <c r="D14701" t="str">
        <f>Clef_répartition[[#This Row],[Code association]]&amp;"_"&amp;Clef_répartition[[#This Row],[Nom association]]</f>
        <v>SDIS Haut-Talent_Association de communes Service de Défense Incendie et de Secours Haut-Talent</v>
      </c>
      <c r="E14701">
        <f>COUNTIFS(D$2:D14701,Clef_répartition[[#This Row],[Code_Nom]],J$2:J14701,Clef_répartition[[#This Row],[Année]])</f>
        <v>1</v>
      </c>
      <c r="F14701">
        <f>IF(Clef_répartition[[#This Row],[Code_Nom]]=D14700,F14700-1,(COUNTIFS(Clef_répartition[Code_Nom],Clef_répartition[[#This Row],[Code_Nom]],Clef_répartition[Année],Clef_répartition[[#This Row],[Année]])))</f>
        <v>5</v>
      </c>
      <c r="G14701" t="str">
        <f>Clef_répartition[[#This Row],[Code_Nom]]&amp;"_"&amp;Clef_répartition[[#This Row],[Nombre]]&amp;"_"&amp;Clef_répartition[[#This Row],[Année]]</f>
        <v>SDIS Haut-Talent_Association de communes Service de Défense Incendie et de Secours Haut-Talent_1_2023</v>
      </c>
      <c r="H14701" s="63">
        <v>5514</v>
      </c>
      <c r="I14701" s="67" t="s">
        <v>30</v>
      </c>
      <c r="J14701" s="63">
        <v>2023</v>
      </c>
      <c r="K14701" s="64">
        <v>0.1542</v>
      </c>
    </row>
    <row r="14702" spans="1:11" x14ac:dyDescent="0.25">
      <c r="A14702" s="66"/>
      <c r="B14702" t="s">
        <v>557</v>
      </c>
      <c r="C14702" t="s">
        <v>558</v>
      </c>
      <c r="D14702" t="str">
        <f>Clef_répartition[[#This Row],[Code association]]&amp;"_"&amp;Clef_répartition[[#This Row],[Nom association]]</f>
        <v>SDIS Haut-Talent_Association de communes Service de Défense Incendie et de Secours Haut-Talent</v>
      </c>
      <c r="E14702">
        <f>COUNTIFS(D$2:D14702,Clef_répartition[[#This Row],[Code_Nom]],J$2:J14702,Clef_répartition[[#This Row],[Année]])</f>
        <v>2</v>
      </c>
      <c r="F14702">
        <f>IF(Clef_répartition[[#This Row],[Code_Nom]]=D14701,F14701-1,(COUNTIFS(Clef_répartition[Code_Nom],Clef_répartition[[#This Row],[Code_Nom]],Clef_répartition[Année],Clef_répartition[[#This Row],[Année]])))</f>
        <v>4</v>
      </c>
      <c r="G14702" t="str">
        <f>Clef_répartition[[#This Row],[Code_Nom]]&amp;"_"&amp;Clef_répartition[[#This Row],[Nombre]]&amp;"_"&amp;Clef_répartition[[#This Row],[Année]]</f>
        <v>SDIS Haut-Talent_Association de communes Service de Défense Incendie et de Secours Haut-Talent_2_2023</v>
      </c>
      <c r="H14702" s="18">
        <v>5515</v>
      </c>
      <c r="I14702" s="68" t="s">
        <v>37</v>
      </c>
      <c r="J14702" s="18">
        <v>2023</v>
      </c>
      <c r="K14702" s="65">
        <v>0.1002</v>
      </c>
    </row>
    <row r="14703" spans="1:11" x14ac:dyDescent="0.25">
      <c r="A14703" s="66"/>
      <c r="B14703" t="s">
        <v>557</v>
      </c>
      <c r="C14703" t="s">
        <v>558</v>
      </c>
      <c r="D14703" t="str">
        <f>Clef_répartition[[#This Row],[Code association]]&amp;"_"&amp;Clef_répartition[[#This Row],[Nom association]]</f>
        <v>SDIS Haut-Talent_Association de communes Service de Défense Incendie et de Secours Haut-Talent</v>
      </c>
      <c r="E14703">
        <f>COUNTIFS(D$2:D14703,Clef_répartition[[#This Row],[Code_Nom]],J$2:J14703,Clef_répartition[[#This Row],[Année]])</f>
        <v>3</v>
      </c>
      <c r="F14703">
        <f>IF(Clef_répartition[[#This Row],[Code_Nom]]=D14702,F14702-1,(COUNTIFS(Clef_répartition[Code_Nom],Clef_répartition[[#This Row],[Code_Nom]],Clef_répartition[Année],Clef_répartition[[#This Row],[Année]])))</f>
        <v>3</v>
      </c>
      <c r="G14703" t="str">
        <f>Clef_répartition[[#This Row],[Code_Nom]]&amp;"_"&amp;Clef_répartition[[#This Row],[Nombre]]&amp;"_"&amp;Clef_répartition[[#This Row],[Année]]</f>
        <v>SDIS Haut-Talent_Association de communes Service de Défense Incendie et de Secours Haut-Talent_3_2023</v>
      </c>
      <c r="H14703" s="63">
        <v>5516</v>
      </c>
      <c r="I14703" s="67" t="s">
        <v>88</v>
      </c>
      <c r="J14703" s="63">
        <v>2023</v>
      </c>
      <c r="K14703" s="64">
        <v>0.31059999999999999</v>
      </c>
    </row>
    <row r="14704" spans="1:11" x14ac:dyDescent="0.25">
      <c r="A14704" s="66"/>
      <c r="B14704" t="s">
        <v>557</v>
      </c>
      <c r="C14704" t="s">
        <v>558</v>
      </c>
      <c r="D14704" t="str">
        <f>Clef_répartition[[#This Row],[Code association]]&amp;"_"&amp;Clef_répartition[[#This Row],[Nom association]]</f>
        <v>SDIS Haut-Talent_Association de communes Service de Défense Incendie et de Secours Haut-Talent</v>
      </c>
      <c r="E14704">
        <f>COUNTIFS(D$2:D14704,Clef_répartition[[#This Row],[Code_Nom]],J$2:J14704,Clef_répartition[[#This Row],[Année]])</f>
        <v>4</v>
      </c>
      <c r="F14704">
        <f>IF(Clef_répartition[[#This Row],[Code_Nom]]=D14703,F14703-1,(COUNTIFS(Clef_répartition[Code_Nom],Clef_répartition[[#This Row],[Code_Nom]],Clef_répartition[Année],Clef_répartition[[#This Row],[Année]])))</f>
        <v>2</v>
      </c>
      <c r="G14704" t="str">
        <f>Clef_répartition[[#This Row],[Code_Nom]]&amp;"_"&amp;Clef_répartition[[#This Row],[Nombre]]&amp;"_"&amp;Clef_répartition[[#This Row],[Année]]</f>
        <v>SDIS Haut-Talent_Association de communes Service de Défense Incendie et de Secours Haut-Talent_4_2023</v>
      </c>
      <c r="H14704" s="18">
        <v>5523</v>
      </c>
      <c r="I14704" s="68" t="s">
        <v>119</v>
      </c>
      <c r="J14704" s="18">
        <v>2023</v>
      </c>
      <c r="K14704" s="65">
        <v>0.30359999999999998</v>
      </c>
    </row>
    <row r="14705" spans="1:11" x14ac:dyDescent="0.25">
      <c r="A14705" s="66"/>
      <c r="B14705" t="s">
        <v>557</v>
      </c>
      <c r="C14705" t="s">
        <v>558</v>
      </c>
      <c r="D14705" t="str">
        <f>Clef_répartition[[#This Row],[Code association]]&amp;"_"&amp;Clef_répartition[[#This Row],[Nom association]]</f>
        <v>SDIS Haut-Talent_Association de communes Service de Défense Incendie et de Secours Haut-Talent</v>
      </c>
      <c r="E14705">
        <f>COUNTIFS(D$2:D14705,Clef_répartition[[#This Row],[Code_Nom]],J$2:J14705,Clef_répartition[[#This Row],[Année]])</f>
        <v>5</v>
      </c>
      <c r="F14705">
        <f>IF(Clef_répartition[[#This Row],[Code_Nom]]=D14704,F14704-1,(COUNTIFS(Clef_répartition[Code_Nom],Clef_répartition[[#This Row],[Code_Nom]],Clef_répartition[Année],Clef_répartition[[#This Row],[Année]])))</f>
        <v>1</v>
      </c>
      <c r="G14705" t="str">
        <f>Clef_répartition[[#This Row],[Code_Nom]]&amp;"_"&amp;Clef_répartition[[#This Row],[Nombre]]&amp;"_"&amp;Clef_répartition[[#This Row],[Année]]</f>
        <v>SDIS Haut-Talent_Association de communes Service de Défense Incendie et de Secours Haut-Talent_5_2023</v>
      </c>
      <c r="H14705" s="63">
        <v>5527</v>
      </c>
      <c r="I14705" s="67" t="s">
        <v>191</v>
      </c>
      <c r="J14705" s="63">
        <v>2023</v>
      </c>
      <c r="K14705" s="64">
        <v>0.13139999999999999</v>
      </c>
    </row>
    <row r="14706" spans="1:11" x14ac:dyDescent="0.25">
      <c r="A14706" s="66"/>
      <c r="B14706" t="s">
        <v>521</v>
      </c>
      <c r="C14706" t="s">
        <v>522</v>
      </c>
      <c r="D14706" t="str">
        <f>Clef_répartition[[#This Row],[Code association]]&amp;"_"&amp;Clef_répartition[[#This Row],[Nom association]]</f>
        <v>SDIS Les Fortifications_Service de Défense Incendie et de Secours des communes de Lavey-Morcles et St-Maurice</v>
      </c>
      <c r="E14706">
        <f>COUNTIFS(D$2:D14706,Clef_répartition[[#This Row],[Code_Nom]],J$2:J14706,Clef_répartition[[#This Row],[Année]])</f>
        <v>1</v>
      </c>
      <c r="F14706">
        <f>IF(Clef_répartition[[#This Row],[Code_Nom]]=D14705,F14705-1,(COUNTIFS(Clef_répartition[Code_Nom],Clef_répartition[[#This Row],[Code_Nom]],Clef_répartition[Année],Clef_répartition[[#This Row],[Année]])))</f>
        <v>1</v>
      </c>
      <c r="G14706" t="str">
        <f>Clef_répartition[[#This Row],[Code_Nom]]&amp;"_"&amp;Clef_répartition[[#This Row],[Nombre]]&amp;"_"&amp;Clef_répartition[[#This Row],[Année]]</f>
        <v>SDIS Les Fortifications_Service de Défense Incendie et de Secours des communes de Lavey-Morcles et St-Maurice_1_2023</v>
      </c>
      <c r="H14706" s="18">
        <v>5406</v>
      </c>
      <c r="I14706" s="68" t="s">
        <v>152</v>
      </c>
      <c r="J14706" s="18">
        <v>2023</v>
      </c>
      <c r="K14706" s="65">
        <v>0.25</v>
      </c>
    </row>
    <row r="14707" spans="1:11" x14ac:dyDescent="0.25">
      <c r="A14707" s="66"/>
      <c r="B14707" t="s">
        <v>646</v>
      </c>
      <c r="C14707" t="s">
        <v>647</v>
      </c>
      <c r="D14707" t="str">
        <f>Clef_répartition[[#This Row],[Code association]]&amp;"_"&amp;Clef_répartition[[#This Row],[Nom association]]</f>
        <v>SDIS Morget_Association de communes Service de Défense Incendie et de Secours Morget</v>
      </c>
      <c r="E14707">
        <f>COUNTIFS(D$2:D14707,Clef_répartition[[#This Row],[Code_Nom]],J$2:J14707,Clef_répartition[[#This Row],[Année]])</f>
        <v>1</v>
      </c>
      <c r="F14707">
        <f>IF(Clef_répartition[[#This Row],[Code_Nom]]=D14706,F14706-1,(COUNTIFS(Clef_répartition[Code_Nom],Clef_répartition[[#This Row],[Code_Nom]],Clef_répartition[Année],Clef_répartition[[#This Row],[Année]])))</f>
        <v>24</v>
      </c>
      <c r="G14707" t="str">
        <f>Clef_répartition[[#This Row],[Code_Nom]]&amp;"_"&amp;Clef_répartition[[#This Row],[Nombre]]&amp;"_"&amp;Clef_répartition[[#This Row],[Année]]</f>
        <v>SDIS Morget_Association de communes Service de Défense Incendie et de Secours Morget_1_2023</v>
      </c>
      <c r="H14707" s="63">
        <v>5621</v>
      </c>
      <c r="I14707" s="67" t="s">
        <v>1</v>
      </c>
      <c r="J14707" s="63">
        <v>2023</v>
      </c>
      <c r="K14707" s="64">
        <v>1.14E-2</v>
      </c>
    </row>
    <row r="14708" spans="1:11" x14ac:dyDescent="0.25">
      <c r="A14708" s="69"/>
      <c r="B14708" t="s">
        <v>646</v>
      </c>
      <c r="C14708" t="s">
        <v>647</v>
      </c>
      <c r="D14708" t="str">
        <f>Clef_répartition[[#This Row],[Code association]]&amp;"_"&amp;Clef_répartition[[#This Row],[Nom association]]</f>
        <v>SDIS Morget_Association de communes Service de Défense Incendie et de Secours Morget</v>
      </c>
      <c r="E14708">
        <f>COUNTIFS(D$2:D14708,Clef_répartition[[#This Row],[Code_Nom]],J$2:J14708,Clef_répartition[[#This Row],[Année]])</f>
        <v>2</v>
      </c>
      <c r="F14708">
        <f>IF(Clef_répartition[[#This Row],[Code_Nom]]=D14707,F14707-1,(COUNTIFS(Clef_répartition[Code_Nom],Clef_répartition[[#This Row],[Code_Nom]],Clef_répartition[Année],Clef_répartition[[#This Row],[Année]])))</f>
        <v>23</v>
      </c>
      <c r="G14708" t="str">
        <f>Clef_répartition[[#This Row],[Code_Nom]]&amp;"_"&amp;Clef_répartition[[#This Row],[Nombre]]&amp;"_"&amp;Clef_répartition[[#This Row],[Année]]</f>
        <v>SDIS Morget_Association de communes Service de Défense Incendie et de Secours Morget_2_2023</v>
      </c>
      <c r="H14708" s="20">
        <v>5622</v>
      </c>
      <c r="I14708" s="70" t="s">
        <v>36</v>
      </c>
      <c r="J14708" s="20">
        <v>2023</v>
      </c>
      <c r="K14708" s="71">
        <v>1.09E-2</v>
      </c>
    </row>
    <row r="14709" spans="1:11" x14ac:dyDescent="0.25">
      <c r="A14709" s="72"/>
      <c r="B14709" t="s">
        <v>646</v>
      </c>
      <c r="C14709" t="s">
        <v>647</v>
      </c>
      <c r="D14709" t="str">
        <f>Clef_répartition[[#This Row],[Code association]]&amp;"_"&amp;Clef_répartition[[#This Row],[Nom association]]</f>
        <v>SDIS Morget_Association de communes Service de Défense Incendie et de Secours Morget</v>
      </c>
      <c r="E14709">
        <f>COUNTIFS(D$2:D14709,Clef_répartition[[#This Row],[Code_Nom]],J$2:J14709,Clef_répartition[[#This Row],[Année]])</f>
        <v>3</v>
      </c>
      <c r="F14709">
        <f>IF(Clef_répartition[[#This Row],[Code_Nom]]=D14708,F14708-1,(COUNTIFS(Clef_répartition[Code_Nom],Clef_répartition[[#This Row],[Code_Nom]],Clef_répartition[Année],Clef_répartition[[#This Row],[Année]])))</f>
        <v>22</v>
      </c>
      <c r="G14709" t="str">
        <f>Clef_répartition[[#This Row],[Code_Nom]]&amp;"_"&amp;Clef_répartition[[#This Row],[Nombre]]&amp;"_"&amp;Clef_répartition[[#This Row],[Année]]</f>
        <v>SDIS Morget_Association de communes Service de Défense Incendie et de Secours Morget_3_2023</v>
      </c>
      <c r="H14709" s="74">
        <v>5623</v>
      </c>
      <c r="I14709" s="73" t="s">
        <v>39</v>
      </c>
      <c r="J14709" s="74">
        <v>2023</v>
      </c>
      <c r="K14709" s="75">
        <v>1.3299999999999999E-2</v>
      </c>
    </row>
    <row r="14710" spans="1:11" x14ac:dyDescent="0.25">
      <c r="A14710" s="72"/>
      <c r="B14710" t="s">
        <v>646</v>
      </c>
      <c r="C14710" t="s">
        <v>647</v>
      </c>
      <c r="D14710" t="str">
        <f>Clef_répartition[[#This Row],[Code association]]&amp;"_"&amp;Clef_répartition[[#This Row],[Nom association]]</f>
        <v>SDIS Morget_Association de communes Service de Défense Incendie et de Secours Morget</v>
      </c>
      <c r="E14710">
        <f>COUNTIFS(D$2:D14710,Clef_répartition[[#This Row],[Code_Nom]],J$2:J14710,Clef_répartition[[#This Row],[Année]])</f>
        <v>4</v>
      </c>
      <c r="F14710">
        <f>IF(Clef_répartition[[#This Row],[Code_Nom]]=D14709,F14709-1,(COUNTIFS(Clef_répartition[Code_Nom],Clef_répartition[[#This Row],[Code_Nom]],Clef_répartition[Année],Clef_répartition[[#This Row],[Année]])))</f>
        <v>21</v>
      </c>
      <c r="G14710" t="str">
        <f>Clef_répartition[[#This Row],[Code_Nom]]&amp;"_"&amp;Clef_répartition[[#This Row],[Nombre]]&amp;"_"&amp;Clef_répartition[[#This Row],[Année]]</f>
        <v>SDIS Morget_Association de communes Service de Défense Incendie et de Secours Morget_4_2023</v>
      </c>
      <c r="H14710" s="60">
        <v>5628</v>
      </c>
      <c r="I14710" s="59" t="s">
        <v>67</v>
      </c>
      <c r="J14710" s="60">
        <v>2023</v>
      </c>
      <c r="K14710" s="61">
        <v>7.1999999999999998E-3</v>
      </c>
    </row>
    <row r="14711" spans="1:11" x14ac:dyDescent="0.25">
      <c r="A14711" s="72"/>
      <c r="B14711" t="s">
        <v>646</v>
      </c>
      <c r="C14711" t="s">
        <v>647</v>
      </c>
      <c r="D14711" t="str">
        <f>Clef_répartition[[#This Row],[Code association]]&amp;"_"&amp;Clef_répartition[[#This Row],[Nom association]]</f>
        <v>SDIS Morget_Association de communes Service de Défense Incendie et de Secours Morget</v>
      </c>
      <c r="E14711">
        <f>COUNTIFS(D$2:D14711,Clef_répartition[[#This Row],[Code_Nom]],J$2:J14711,Clef_répartition[[#This Row],[Année]])</f>
        <v>5</v>
      </c>
      <c r="F14711">
        <f>IF(Clef_répartition[[#This Row],[Code_Nom]]=D14710,F14710-1,(COUNTIFS(Clef_répartition[Code_Nom],Clef_répartition[[#This Row],[Code_Nom]],Clef_répartition[Année],Clef_répartition[[#This Row],[Année]])))</f>
        <v>20</v>
      </c>
      <c r="G14711" t="str">
        <f>Clef_répartition[[#This Row],[Code_Nom]]&amp;"_"&amp;Clef_répartition[[#This Row],[Nombre]]&amp;"_"&amp;Clef_répartition[[#This Row],[Année]]</f>
        <v>SDIS Morget_Association de communes Service de Défense Incendie et de Secours Morget_5_2023</v>
      </c>
      <c r="H14711" s="74">
        <v>5629</v>
      </c>
      <c r="I14711" s="73" t="s">
        <v>68</v>
      </c>
      <c r="J14711" s="74">
        <v>2023</v>
      </c>
      <c r="K14711" s="75">
        <v>3.7000000000000002E-3</v>
      </c>
    </row>
    <row r="14712" spans="1:11" x14ac:dyDescent="0.25">
      <c r="A14712" s="72"/>
      <c r="B14712" t="s">
        <v>646</v>
      </c>
      <c r="C14712" t="s">
        <v>647</v>
      </c>
      <c r="D14712" t="str">
        <f>Clef_répartition[[#This Row],[Code association]]&amp;"_"&amp;Clef_répartition[[#This Row],[Nom association]]</f>
        <v>SDIS Morget_Association de communes Service de Défense Incendie et de Secours Morget</v>
      </c>
      <c r="E14712">
        <f>COUNTIFS(D$2:D14712,Clef_répartition[[#This Row],[Code_Nom]],J$2:J14712,Clef_répartition[[#This Row],[Année]])</f>
        <v>6</v>
      </c>
      <c r="F14712">
        <f>IF(Clef_répartition[[#This Row],[Code_Nom]]=D14711,F14711-1,(COUNTIFS(Clef_répartition[Code_Nom],Clef_répartition[[#This Row],[Code_Nom]],Clef_répartition[Année],Clef_répartition[[#This Row],[Année]])))</f>
        <v>19</v>
      </c>
      <c r="G14712" t="str">
        <f>Clef_répartition[[#This Row],[Code_Nom]]&amp;"_"&amp;Clef_répartition[[#This Row],[Nombre]]&amp;"_"&amp;Clef_répartition[[#This Row],[Année]]</f>
        <v>SDIS Morget_Association de communes Service de Défense Incendie et de Secours Morget_6_2023</v>
      </c>
      <c r="H14712" s="60">
        <v>5631</v>
      </c>
      <c r="I14712" s="59" t="s">
        <v>92</v>
      </c>
      <c r="J14712" s="60">
        <v>2023</v>
      </c>
      <c r="K14712" s="61">
        <v>1.34E-2</v>
      </c>
    </row>
    <row r="14713" spans="1:11" x14ac:dyDescent="0.25">
      <c r="A14713" s="72"/>
      <c r="B14713" t="s">
        <v>646</v>
      </c>
      <c r="C14713" t="s">
        <v>647</v>
      </c>
      <c r="D14713" t="str">
        <f>Clef_répartition[[#This Row],[Code association]]&amp;"_"&amp;Clef_répartition[[#This Row],[Nom association]]</f>
        <v>SDIS Morget_Association de communes Service de Défense Incendie et de Secours Morget</v>
      </c>
      <c r="E14713">
        <f>COUNTIFS(D$2:D14713,Clef_répartition[[#This Row],[Code_Nom]],J$2:J14713,Clef_répartition[[#This Row],[Année]])</f>
        <v>7</v>
      </c>
      <c r="F14713">
        <f>IF(Clef_répartition[[#This Row],[Code_Nom]]=D14712,F14712-1,(COUNTIFS(Clef_répartition[Code_Nom],Clef_répartition[[#This Row],[Code_Nom]],Clef_répartition[Année],Clef_répartition[[#This Row],[Année]])))</f>
        <v>18</v>
      </c>
      <c r="G14713" t="str">
        <f>Clef_répartition[[#This Row],[Code_Nom]]&amp;"_"&amp;Clef_répartition[[#This Row],[Nombre]]&amp;"_"&amp;Clef_répartition[[#This Row],[Année]]</f>
        <v>SDIS Morget_Association de communes Service de Défense Incendie et de Secours Morget_7_2023</v>
      </c>
      <c r="H14713" s="74">
        <v>5632</v>
      </c>
      <c r="I14713" s="73" t="s">
        <v>93</v>
      </c>
      <c r="J14713" s="74">
        <v>2023</v>
      </c>
      <c r="K14713" s="75">
        <v>0.03</v>
      </c>
    </row>
    <row r="14714" spans="1:11" x14ac:dyDescent="0.25">
      <c r="A14714" s="72"/>
      <c r="B14714" t="s">
        <v>646</v>
      </c>
      <c r="C14714" t="s">
        <v>647</v>
      </c>
      <c r="D14714" t="str">
        <f>Clef_répartition[[#This Row],[Code association]]&amp;"_"&amp;Clef_répartition[[#This Row],[Nom association]]</f>
        <v>SDIS Morget_Association de communes Service de Défense Incendie et de Secours Morget</v>
      </c>
      <c r="E14714">
        <f>COUNTIFS(D$2:D14714,Clef_répartition[[#This Row],[Code_Nom]],J$2:J14714,Clef_répartition[[#This Row],[Année]])</f>
        <v>8</v>
      </c>
      <c r="F14714">
        <f>IF(Clef_répartition[[#This Row],[Code_Nom]]=D14713,F14713-1,(COUNTIFS(Clef_répartition[Code_Nom],Clef_répartition[[#This Row],[Code_Nom]],Clef_répartition[Année],Clef_répartition[[#This Row],[Année]])))</f>
        <v>17</v>
      </c>
      <c r="G14714" t="str">
        <f>Clef_répartition[[#This Row],[Code_Nom]]&amp;"_"&amp;Clef_répartition[[#This Row],[Nombre]]&amp;"_"&amp;Clef_répartition[[#This Row],[Année]]</f>
        <v>SDIS Morget_Association de communes Service de Défense Incendie et de Secours Morget_8_2023</v>
      </c>
      <c r="H14714" s="60">
        <v>5633</v>
      </c>
      <c r="I14714" s="59" t="s">
        <v>100</v>
      </c>
      <c r="J14714" s="60">
        <v>2023</v>
      </c>
      <c r="K14714" s="61">
        <v>4.8800000000000003E-2</v>
      </c>
    </row>
    <row r="14715" spans="1:11" x14ac:dyDescent="0.25">
      <c r="A14715" s="72"/>
      <c r="B14715" t="s">
        <v>646</v>
      </c>
      <c r="C14715" t="s">
        <v>647</v>
      </c>
      <c r="D14715" t="str">
        <f>Clef_répartition[[#This Row],[Code association]]&amp;"_"&amp;Clef_répartition[[#This Row],[Nom association]]</f>
        <v>SDIS Morget_Association de communes Service de Défense Incendie et de Secours Morget</v>
      </c>
      <c r="E14715">
        <f>COUNTIFS(D$2:D14715,Clef_répartition[[#This Row],[Code_Nom]],J$2:J14715,Clef_répartition[[#This Row],[Année]])</f>
        <v>9</v>
      </c>
      <c r="F14715">
        <f>IF(Clef_répartition[[#This Row],[Code_Nom]]=D14714,F14714-1,(COUNTIFS(Clef_répartition[Code_Nom],Clef_répartition[[#This Row],[Code_Nom]],Clef_répartition[Année],Clef_répartition[[#This Row],[Année]])))</f>
        <v>16</v>
      </c>
      <c r="G14715" t="str">
        <f>Clef_répartition[[#This Row],[Code_Nom]]&amp;"_"&amp;Clef_répartition[[#This Row],[Nombre]]&amp;"_"&amp;Clef_répartition[[#This Row],[Année]]</f>
        <v>SDIS Morget_Association de communes Service de Défense Incendie et de Secours Morget_9_2023</v>
      </c>
      <c r="H14715" s="74">
        <v>5634</v>
      </c>
      <c r="I14715" s="73" t="s">
        <v>101</v>
      </c>
      <c r="J14715" s="74">
        <v>2023</v>
      </c>
      <c r="K14715" s="75">
        <v>5.5800000000000002E-2</v>
      </c>
    </row>
    <row r="14716" spans="1:11" x14ac:dyDescent="0.25">
      <c r="A14716" s="72"/>
      <c r="B14716" t="s">
        <v>646</v>
      </c>
      <c r="C14716" t="s">
        <v>647</v>
      </c>
      <c r="D14716" t="str">
        <f>Clef_répartition[[#This Row],[Code association]]&amp;"_"&amp;Clef_répartition[[#This Row],[Nom association]]</f>
        <v>SDIS Morget_Association de communes Service de Défense Incendie et de Secours Morget</v>
      </c>
      <c r="E14716">
        <f>COUNTIFS(D$2:D14716,Clef_répartition[[#This Row],[Code_Nom]],J$2:J14716,Clef_répartition[[#This Row],[Année]])</f>
        <v>10</v>
      </c>
      <c r="F14716">
        <f>IF(Clef_répartition[[#This Row],[Code_Nom]]=D14715,F14715-1,(COUNTIFS(Clef_répartition[Code_Nom],Clef_répartition[[#This Row],[Code_Nom]],Clef_répartition[Année],Clef_répartition[[#This Row],[Année]])))</f>
        <v>15</v>
      </c>
      <c r="G14716" t="str">
        <f>Clef_répartition[[#This Row],[Code_Nom]]&amp;"_"&amp;Clef_répartition[[#This Row],[Nombre]]&amp;"_"&amp;Clef_répartition[[#This Row],[Année]]</f>
        <v>SDIS Morget_Association de communes Service de Défense Incendie et de Secours Morget_10_2023</v>
      </c>
      <c r="H14716" s="60">
        <v>5636</v>
      </c>
      <c r="I14716" s="59" t="s">
        <v>109</v>
      </c>
      <c r="J14716" s="60">
        <v>2023</v>
      </c>
      <c r="K14716" s="61">
        <v>5.6800000000000003E-2</v>
      </c>
    </row>
    <row r="14717" spans="1:11" x14ac:dyDescent="0.25">
      <c r="A14717" s="72"/>
      <c r="B14717" t="s">
        <v>646</v>
      </c>
      <c r="C14717" t="s">
        <v>647</v>
      </c>
      <c r="D14717" t="str">
        <f>Clef_répartition[[#This Row],[Code association]]&amp;"_"&amp;Clef_répartition[[#This Row],[Nom association]]</f>
        <v>SDIS Morget_Association de communes Service de Défense Incendie et de Secours Morget</v>
      </c>
      <c r="E14717">
        <f>COUNTIFS(D$2:D14717,Clef_répartition[[#This Row],[Code_Nom]],J$2:J14717,Clef_répartition[[#This Row],[Année]])</f>
        <v>11</v>
      </c>
      <c r="F14717">
        <f>IF(Clef_répartition[[#This Row],[Code_Nom]]=D14716,F14716-1,(COUNTIFS(Clef_répartition[Code_Nom],Clef_répartition[[#This Row],[Code_Nom]],Clef_répartition[Année],Clef_répartition[[#This Row],[Année]])))</f>
        <v>14</v>
      </c>
      <c r="G14717" t="str">
        <f>Clef_répartition[[#This Row],[Code_Nom]]&amp;"_"&amp;Clef_répartition[[#This Row],[Nombre]]&amp;"_"&amp;Clef_répartition[[#This Row],[Année]]</f>
        <v>SDIS Morget_Association de communes Service de Défense Incendie et de Secours Morget_11_2023</v>
      </c>
      <c r="H14717" s="60">
        <v>5656</v>
      </c>
      <c r="I14717" s="59" t="s">
        <v>135</v>
      </c>
      <c r="J14717" s="60">
        <v>2023</v>
      </c>
      <c r="K14717" s="61">
        <v>7.4999999999999997E-2</v>
      </c>
    </row>
    <row r="14718" spans="1:11" x14ac:dyDescent="0.25">
      <c r="A14718" s="72"/>
      <c r="B14718" t="s">
        <v>646</v>
      </c>
      <c r="C14718" t="s">
        <v>647</v>
      </c>
      <c r="D14718" t="str">
        <f>Clef_répartition[[#This Row],[Code association]]&amp;"_"&amp;Clef_répartition[[#This Row],[Nom association]]</f>
        <v>SDIS Morget_Association de communes Service de Défense Incendie et de Secours Morget</v>
      </c>
      <c r="E14718">
        <f>COUNTIFS(D$2:D14718,Clef_répartition[[#This Row],[Code_Nom]],J$2:J14718,Clef_répartition[[#This Row],[Année]])</f>
        <v>12</v>
      </c>
      <c r="F14718">
        <f>IF(Clef_répartition[[#This Row],[Code_Nom]]=D14717,F14717-1,(COUNTIFS(Clef_répartition[Code_Nom],Clef_répartition[[#This Row],[Code_Nom]],Clef_répartition[Année],Clef_répartition[[#This Row],[Année]])))</f>
        <v>13</v>
      </c>
      <c r="G14718" t="str">
        <f>Clef_répartition[[#This Row],[Code_Nom]]&amp;"_"&amp;Clef_répartition[[#This Row],[Nombre]]&amp;"_"&amp;Clef_répartition[[#This Row],[Année]]</f>
        <v>SDIS Morget_Association de communes Service de Défense Incendie et de Secours Morget_12_2023</v>
      </c>
      <c r="H14718" s="74">
        <v>5638</v>
      </c>
      <c r="I14718" s="73" t="s">
        <v>161</v>
      </c>
      <c r="J14718" s="74">
        <v>2023</v>
      </c>
      <c r="K14718" s="75">
        <v>4.8899999999999999E-2</v>
      </c>
    </row>
    <row r="14719" spans="1:11" x14ac:dyDescent="0.25">
      <c r="A14719" s="72"/>
      <c r="B14719" t="s">
        <v>646</v>
      </c>
      <c r="C14719" t="s">
        <v>647</v>
      </c>
      <c r="D14719" t="str">
        <f>Clef_répartition[[#This Row],[Code association]]&amp;"_"&amp;Clef_répartition[[#This Row],[Nom association]]</f>
        <v>SDIS Morget_Association de communes Service de Défense Incendie et de Secours Morget</v>
      </c>
      <c r="E14719">
        <f>COUNTIFS(D$2:D14719,Clef_répartition[[#This Row],[Code_Nom]],J$2:J14719,Clef_répartition[[#This Row],[Année]])</f>
        <v>13</v>
      </c>
      <c r="F14719">
        <f>IF(Clef_répartition[[#This Row],[Code_Nom]]=D14718,F14718-1,(COUNTIFS(Clef_répartition[Code_Nom],Clef_répartition[[#This Row],[Code_Nom]],Clef_répartition[Année],Clef_répartition[[#This Row],[Année]])))</f>
        <v>12</v>
      </c>
      <c r="G14719" t="str">
        <f>Clef_répartition[[#This Row],[Code_Nom]]&amp;"_"&amp;Clef_répartition[[#This Row],[Nombre]]&amp;"_"&amp;Clef_répartition[[#This Row],[Année]]</f>
        <v>SDIS Morget_Association de communes Service de Défense Incendie et de Secours Morget_13_2023</v>
      </c>
      <c r="H14719" s="60">
        <v>5639</v>
      </c>
      <c r="I14719" s="59" t="s">
        <v>166</v>
      </c>
      <c r="J14719" s="60">
        <v>2023</v>
      </c>
      <c r="K14719" s="61">
        <v>1.47E-2</v>
      </c>
    </row>
    <row r="14720" spans="1:11" x14ac:dyDescent="0.25">
      <c r="A14720" s="72"/>
      <c r="B14720" t="s">
        <v>646</v>
      </c>
      <c r="C14720" t="s">
        <v>647</v>
      </c>
      <c r="D14720" t="str">
        <f>Clef_répartition[[#This Row],[Code association]]&amp;"_"&amp;Clef_répartition[[#This Row],[Nom association]]</f>
        <v>SDIS Morget_Association de communes Service de Défense Incendie et de Secours Morget</v>
      </c>
      <c r="E14720">
        <f>COUNTIFS(D$2:D14720,Clef_répartition[[#This Row],[Code_Nom]],J$2:J14720,Clef_répartition[[#This Row],[Année]])</f>
        <v>14</v>
      </c>
      <c r="F14720">
        <f>IF(Clef_répartition[[#This Row],[Code_Nom]]=D14719,F14719-1,(COUNTIFS(Clef_répartition[Code_Nom],Clef_répartition[[#This Row],[Code_Nom]],Clef_répartition[Année],Clef_répartition[[#This Row],[Année]])))</f>
        <v>11</v>
      </c>
      <c r="G14720" t="str">
        <f>Clef_répartition[[#This Row],[Code_Nom]]&amp;"_"&amp;Clef_répartition[[#This Row],[Nombre]]&amp;"_"&amp;Clef_répartition[[#This Row],[Année]]</f>
        <v>SDIS Morget_Association de communes Service de Défense Incendie et de Secours Morget_14_2023</v>
      </c>
      <c r="H14720" s="74">
        <v>5640</v>
      </c>
      <c r="I14720" s="73" t="s">
        <v>168</v>
      </c>
      <c r="J14720" s="74">
        <v>2023</v>
      </c>
      <c r="K14720" s="75">
        <v>1.3299999999999999E-2</v>
      </c>
    </row>
    <row r="14721" spans="1:11" x14ac:dyDescent="0.25">
      <c r="A14721" s="72"/>
      <c r="B14721" t="s">
        <v>646</v>
      </c>
      <c r="C14721" t="s">
        <v>647</v>
      </c>
      <c r="D14721" t="str">
        <f>Clef_répartition[[#This Row],[Code association]]&amp;"_"&amp;Clef_répartition[[#This Row],[Nom association]]</f>
        <v>SDIS Morget_Association de communes Service de Défense Incendie et de Secours Morget</v>
      </c>
      <c r="E14721">
        <f>COUNTIFS(D$2:D14721,Clef_répartition[[#This Row],[Code_Nom]],J$2:J14721,Clef_répartition[[#This Row],[Année]])</f>
        <v>15</v>
      </c>
      <c r="F14721">
        <f>IF(Clef_répartition[[#This Row],[Code_Nom]]=D14720,F14720-1,(COUNTIFS(Clef_répartition[Code_Nom],Clef_répartition[[#This Row],[Code_Nom]],Clef_répartition[Année],Clef_répartition[[#This Row],[Année]])))</f>
        <v>10</v>
      </c>
      <c r="G14721" t="str">
        <f>Clef_répartition[[#This Row],[Code_Nom]]&amp;"_"&amp;Clef_répartition[[#This Row],[Nombre]]&amp;"_"&amp;Clef_répartition[[#This Row],[Année]]</f>
        <v>SDIS Morget_Association de communes Service de Défense Incendie et de Secours Morget_15_2023</v>
      </c>
      <c r="H14721" s="60">
        <v>5642</v>
      </c>
      <c r="I14721" s="59" t="s">
        <v>190</v>
      </c>
      <c r="J14721" s="60">
        <v>2023</v>
      </c>
      <c r="K14721" s="61">
        <v>0.2918</v>
      </c>
    </row>
    <row r="14722" spans="1:11" x14ac:dyDescent="0.25">
      <c r="A14722" s="72"/>
      <c r="B14722" t="s">
        <v>646</v>
      </c>
      <c r="C14722" t="s">
        <v>647</v>
      </c>
      <c r="D14722" t="str">
        <f>Clef_répartition[[#This Row],[Code association]]&amp;"_"&amp;Clef_répartition[[#This Row],[Nom association]]</f>
        <v>SDIS Morget_Association de communes Service de Défense Incendie et de Secours Morget</v>
      </c>
      <c r="E14722">
        <f>COUNTIFS(D$2:D14722,Clef_répartition[[#This Row],[Code_Nom]],J$2:J14722,Clef_répartition[[#This Row],[Année]])</f>
        <v>16</v>
      </c>
      <c r="F14722">
        <f>IF(Clef_répartition[[#This Row],[Code_Nom]]=D14721,F14721-1,(COUNTIFS(Clef_répartition[Code_Nom],Clef_répartition[[#This Row],[Code_Nom]],Clef_répartition[Année],Clef_répartition[[#This Row],[Année]])))</f>
        <v>9</v>
      </c>
      <c r="G14722" t="str">
        <f>Clef_répartition[[#This Row],[Code_Nom]]&amp;"_"&amp;Clef_répartition[[#This Row],[Nombre]]&amp;"_"&amp;Clef_répartition[[#This Row],[Année]]</f>
        <v>SDIS Morget_Association de communes Service de Défense Incendie et de Secours Morget_16_2023</v>
      </c>
      <c r="H14722" s="74">
        <v>5643</v>
      </c>
      <c r="I14722" s="73" t="s">
        <v>221</v>
      </c>
      <c r="J14722" s="74">
        <v>2023</v>
      </c>
      <c r="K14722" s="75">
        <v>8.8200000000000001E-2</v>
      </c>
    </row>
    <row r="14723" spans="1:11" x14ac:dyDescent="0.25">
      <c r="A14723" s="72"/>
      <c r="B14723" t="s">
        <v>646</v>
      </c>
      <c r="C14723" t="s">
        <v>647</v>
      </c>
      <c r="D14723" t="str">
        <f>Clef_répartition[[#This Row],[Code association]]&amp;"_"&amp;Clef_répartition[[#This Row],[Nom association]]</f>
        <v>SDIS Morget_Association de communes Service de Défense Incendie et de Secours Morget</v>
      </c>
      <c r="E14723">
        <f>COUNTIFS(D$2:D14723,Clef_répartition[[#This Row],[Code_Nom]],J$2:J14723,Clef_répartition[[#This Row],[Année]])</f>
        <v>17</v>
      </c>
      <c r="F14723">
        <f>IF(Clef_répartition[[#This Row],[Code_Nom]]=D14722,F14722-1,(COUNTIFS(Clef_répartition[Code_Nom],Clef_répartition[[#This Row],[Code_Nom]],Clef_répartition[Année],Clef_répartition[[#This Row],[Année]])))</f>
        <v>8</v>
      </c>
      <c r="G14723" t="str">
        <f>Clef_répartition[[#This Row],[Code_Nom]]&amp;"_"&amp;Clef_répartition[[#This Row],[Nombre]]&amp;"_"&amp;Clef_répartition[[#This Row],[Année]]</f>
        <v>SDIS Morget_Association de communes Service de Défense Incendie et de Secours Morget_17_2023</v>
      </c>
      <c r="H14723" s="60">
        <v>5645</v>
      </c>
      <c r="I14723" s="59" t="s">
        <v>235</v>
      </c>
      <c r="J14723" s="60">
        <v>2023</v>
      </c>
      <c r="K14723" s="61">
        <v>9.1000000000000004E-3</v>
      </c>
    </row>
    <row r="14724" spans="1:11" x14ac:dyDescent="0.25">
      <c r="A14724" s="72"/>
      <c r="B14724" t="s">
        <v>646</v>
      </c>
      <c r="C14724" t="s">
        <v>647</v>
      </c>
      <c r="D14724" t="str">
        <f>Clef_répartition[[#This Row],[Code association]]&amp;"_"&amp;Clef_répartition[[#This Row],[Nom association]]</f>
        <v>SDIS Morget_Association de communes Service de Défense Incendie et de Secours Morget</v>
      </c>
      <c r="E14724">
        <f>COUNTIFS(D$2:D14724,Clef_répartition[[#This Row],[Code_Nom]],J$2:J14724,Clef_répartition[[#This Row],[Année]])</f>
        <v>18</v>
      </c>
      <c r="F14724">
        <f>IF(Clef_répartition[[#This Row],[Code_Nom]]=D14723,F14723-1,(COUNTIFS(Clef_répartition[Code_Nom],Clef_répartition[[#This Row],[Code_Nom]],Clef_répartition[Année],Clef_répartition[[#This Row],[Année]])))</f>
        <v>7</v>
      </c>
      <c r="G14724" t="str">
        <f>Clef_répartition[[#This Row],[Code_Nom]]&amp;"_"&amp;Clef_répartition[[#This Row],[Nombre]]&amp;"_"&amp;Clef_répartition[[#This Row],[Année]]</f>
        <v>SDIS Morget_Association de communes Service de Défense Incendie et de Secours Morget_18_2023</v>
      </c>
      <c r="H14724" s="74">
        <v>5646</v>
      </c>
      <c r="I14724" s="73" t="s">
        <v>247</v>
      </c>
      <c r="J14724" s="74">
        <v>2023</v>
      </c>
      <c r="K14724" s="75">
        <v>0.104</v>
      </c>
    </row>
    <row r="14725" spans="1:11" x14ac:dyDescent="0.25">
      <c r="A14725" s="72"/>
      <c r="B14725" t="s">
        <v>646</v>
      </c>
      <c r="C14725" t="s">
        <v>647</v>
      </c>
      <c r="D14725" t="str">
        <f>Clef_répartition[[#This Row],[Code association]]&amp;"_"&amp;Clef_répartition[[#This Row],[Nom association]]</f>
        <v>SDIS Morget_Association de communes Service de Défense Incendie et de Secours Morget</v>
      </c>
      <c r="E14725">
        <f>COUNTIFS(D$2:D14725,Clef_répartition[[#This Row],[Code_Nom]],J$2:J14725,Clef_répartition[[#This Row],[Année]])</f>
        <v>19</v>
      </c>
      <c r="F14725">
        <f>IF(Clef_répartition[[#This Row],[Code_Nom]]=D14724,F14724-1,(COUNTIFS(Clef_répartition[Code_Nom],Clef_répartition[[#This Row],[Code_Nom]],Clef_répartition[Année],Clef_répartition[[#This Row],[Année]])))</f>
        <v>6</v>
      </c>
      <c r="G14725" t="str">
        <f>Clef_répartition[[#This Row],[Code_Nom]]&amp;"_"&amp;Clef_répartition[[#This Row],[Nombre]]&amp;"_"&amp;Clef_répartition[[#This Row],[Année]]</f>
        <v>SDIS Morget_Association de communes Service de Défense Incendie et de Secours Morget_19_2023</v>
      </c>
      <c r="H14725" s="60">
        <v>5649</v>
      </c>
      <c r="I14725" s="59" t="s">
        <v>264</v>
      </c>
      <c r="J14725" s="60">
        <v>2023</v>
      </c>
      <c r="K14725" s="61">
        <v>3.5400000000000001E-2</v>
      </c>
    </row>
    <row r="14726" spans="1:11" x14ac:dyDescent="0.25">
      <c r="A14726" s="72"/>
      <c r="B14726" t="s">
        <v>646</v>
      </c>
      <c r="C14726" t="s">
        <v>647</v>
      </c>
      <c r="D14726" t="str">
        <f>Clef_répartition[[#This Row],[Code association]]&amp;"_"&amp;Clef_répartition[[#This Row],[Nom association]]</f>
        <v>SDIS Morget_Association de communes Service de Défense Incendie et de Secours Morget</v>
      </c>
      <c r="E14726">
        <f>COUNTIFS(D$2:D14726,Clef_répartition[[#This Row],[Code_Nom]],J$2:J14726,Clef_répartition[[#This Row],[Année]])</f>
        <v>20</v>
      </c>
      <c r="F14726">
        <f>IF(Clef_répartition[[#This Row],[Code_Nom]]=D14725,F14725-1,(COUNTIFS(Clef_répartition[Code_Nom],Clef_répartition[[#This Row],[Code_Nom]],Clef_répartition[Année],Clef_répartition[[#This Row],[Année]])))</f>
        <v>5</v>
      </c>
      <c r="G14726" t="str">
        <f>Clef_répartition[[#This Row],[Code_Nom]]&amp;"_"&amp;Clef_répartition[[#This Row],[Nombre]]&amp;"_"&amp;Clef_répartition[[#This Row],[Année]]</f>
        <v>SDIS Morget_Association de communes Service de Défense Incendie et de Secours Morget_20_2023</v>
      </c>
      <c r="H14726" s="74">
        <v>5650</v>
      </c>
      <c r="I14726" s="73" t="s">
        <v>276</v>
      </c>
      <c r="J14726" s="74">
        <v>2023</v>
      </c>
      <c r="K14726" s="75">
        <v>3.5999999999999999E-3</v>
      </c>
    </row>
    <row r="14727" spans="1:11" x14ac:dyDescent="0.25">
      <c r="A14727" s="72"/>
      <c r="B14727" t="s">
        <v>646</v>
      </c>
      <c r="C14727" t="s">
        <v>647</v>
      </c>
      <c r="D14727" t="str">
        <f>Clef_répartition[[#This Row],[Code association]]&amp;"_"&amp;Clef_répartition[[#This Row],[Nom association]]</f>
        <v>SDIS Morget_Association de communes Service de Défense Incendie et de Secours Morget</v>
      </c>
      <c r="E14727">
        <f>COUNTIFS(D$2:D14727,Clef_répartition[[#This Row],[Code_Nom]],J$2:J14727,Clef_répartition[[#This Row],[Année]])</f>
        <v>21</v>
      </c>
      <c r="F14727">
        <f>IF(Clef_répartition[[#This Row],[Code_Nom]]=D14726,F14726-1,(COUNTIFS(Clef_répartition[Code_Nom],Clef_répartition[[#This Row],[Code_Nom]],Clef_répartition[Année],Clef_répartition[[#This Row],[Année]])))</f>
        <v>4</v>
      </c>
      <c r="G14727" t="str">
        <f>Clef_répartition[[#This Row],[Code_Nom]]&amp;"_"&amp;Clef_répartition[[#This Row],[Nombre]]&amp;"_"&amp;Clef_répartition[[#This Row],[Année]]</f>
        <v>SDIS Morget_Association de communes Service de Défense Incendie et de Secours Morget_21_2023</v>
      </c>
      <c r="H14727" s="60">
        <v>5652</v>
      </c>
      <c r="I14727" s="59" t="s">
        <v>284</v>
      </c>
      <c r="J14727" s="60">
        <v>2023</v>
      </c>
      <c r="K14727" s="61">
        <v>1.09E-2</v>
      </c>
    </row>
    <row r="14728" spans="1:11" x14ac:dyDescent="0.25">
      <c r="A14728" s="72"/>
      <c r="B14728" t="s">
        <v>646</v>
      </c>
      <c r="C14728" t="s">
        <v>647</v>
      </c>
      <c r="D14728" t="str">
        <f>Clef_répartition[[#This Row],[Code association]]&amp;"_"&amp;Clef_répartition[[#This Row],[Nom association]]</f>
        <v>SDIS Morget_Association de communes Service de Défense Incendie et de Secours Morget</v>
      </c>
      <c r="E14728">
        <f>COUNTIFS(D$2:D14728,Clef_répartition[[#This Row],[Code_Nom]],J$2:J14728,Clef_répartition[[#This Row],[Année]])</f>
        <v>22</v>
      </c>
      <c r="F14728">
        <f>IF(Clef_répartition[[#This Row],[Code_Nom]]=D14727,F14727-1,(COUNTIFS(Clef_répartition[Code_Nom],Clef_répartition[[#This Row],[Code_Nom]],Clef_répartition[Année],Clef_répartition[[#This Row],[Année]])))</f>
        <v>3</v>
      </c>
      <c r="G14728" t="str">
        <f>Clef_répartition[[#This Row],[Code_Nom]]&amp;"_"&amp;Clef_répartition[[#This Row],[Nombre]]&amp;"_"&amp;Clef_répartition[[#This Row],[Année]]</f>
        <v>SDIS Morget_Association de communes Service de Défense Incendie et de Secours Morget_22_2023</v>
      </c>
      <c r="H14728" s="74">
        <v>5653</v>
      </c>
      <c r="I14728" s="73" t="s">
        <v>291</v>
      </c>
      <c r="J14728" s="74">
        <v>2023</v>
      </c>
      <c r="K14728" s="75">
        <v>1.61E-2</v>
      </c>
    </row>
    <row r="14729" spans="1:11" x14ac:dyDescent="0.25">
      <c r="A14729" s="72"/>
      <c r="B14729" t="s">
        <v>646</v>
      </c>
      <c r="C14729" t="s">
        <v>647</v>
      </c>
      <c r="D14729" t="str">
        <f>Clef_répartition[[#This Row],[Code association]]&amp;"_"&amp;Clef_répartition[[#This Row],[Nom association]]</f>
        <v>SDIS Morget_Association de communes Service de Défense Incendie et de Secours Morget</v>
      </c>
      <c r="E14729">
        <f>COUNTIFS(D$2:D14729,Clef_répartition[[#This Row],[Code_Nom]],J$2:J14729,Clef_répartition[[#This Row],[Année]])</f>
        <v>23</v>
      </c>
      <c r="F14729">
        <f>IF(Clef_répartition[[#This Row],[Code_Nom]]=D14728,F14728-1,(COUNTIFS(Clef_répartition[Code_Nom],Clef_répartition[[#This Row],[Code_Nom]],Clef_répartition[Année],Clef_répartition[[#This Row],[Année]])))</f>
        <v>2</v>
      </c>
      <c r="G14729" t="str">
        <f>Clef_répartition[[#This Row],[Code_Nom]]&amp;"_"&amp;Clef_répartition[[#This Row],[Nombre]]&amp;"_"&amp;Clef_répartition[[#This Row],[Année]]</f>
        <v>SDIS Morget_Association de communes Service de Défense Incendie et de Secours Morget_23_2023</v>
      </c>
      <c r="H14729" s="60">
        <v>5654</v>
      </c>
      <c r="I14729" s="59" t="s">
        <v>295</v>
      </c>
      <c r="J14729" s="60">
        <v>2023</v>
      </c>
      <c r="K14729" s="61">
        <v>1.03E-2</v>
      </c>
    </row>
    <row r="14730" spans="1:11" x14ac:dyDescent="0.25">
      <c r="A14730" s="72"/>
      <c r="B14730" t="s">
        <v>646</v>
      </c>
      <c r="C14730" t="s">
        <v>647</v>
      </c>
      <c r="D14730" t="str">
        <f>Clef_répartition[[#This Row],[Code association]]&amp;"_"&amp;Clef_répartition[[#This Row],[Nom association]]</f>
        <v>SDIS Morget_Association de communes Service de Défense Incendie et de Secours Morget</v>
      </c>
      <c r="E14730">
        <f>COUNTIFS(D$2:D14730,Clef_répartition[[#This Row],[Code_Nom]],J$2:J14730,Clef_répartition[[#This Row],[Année]])</f>
        <v>24</v>
      </c>
      <c r="F14730">
        <f>IF(Clef_répartition[[#This Row],[Code_Nom]]=D14729,F14729-1,(COUNTIFS(Clef_répartition[Code_Nom],Clef_répartition[[#This Row],[Code_Nom]],Clef_répartition[Année],Clef_répartition[[#This Row],[Année]])))</f>
        <v>1</v>
      </c>
      <c r="G14730" t="str">
        <f>Clef_répartition[[#This Row],[Code_Nom]]&amp;"_"&amp;Clef_répartition[[#This Row],[Nombre]]&amp;"_"&amp;Clef_répartition[[#This Row],[Année]]</f>
        <v>SDIS Morget_Association de communes Service de Défense Incendie et de Secours Morget_24_2023</v>
      </c>
      <c r="H14730" s="74">
        <v>5655</v>
      </c>
      <c r="I14730" s="73" t="s">
        <v>297</v>
      </c>
      <c r="J14730" s="74">
        <v>2023</v>
      </c>
      <c r="K14730" s="75">
        <v>2.7400000000000001E-2</v>
      </c>
    </row>
    <row r="14731" spans="1:11" x14ac:dyDescent="0.25">
      <c r="A14731" s="72"/>
      <c r="B14731" t="s">
        <v>531</v>
      </c>
      <c r="C14731" t="s">
        <v>532</v>
      </c>
      <c r="D1473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1">
        <f>COUNTIFS(D$2:D14731,Clef_répartition[[#This Row],[Code_Nom]],J$2:J14731,Clef_répartition[[#This Row],[Année]])</f>
        <v>1</v>
      </c>
      <c r="F14731">
        <f>IF(Clef_répartition[[#This Row],[Code_Nom]]=D14730,F14730-1,(COUNTIFS(Clef_répartition[Code_Nom],Clef_répartition[[#This Row],[Code_Nom]],Clef_répartition[Année],Clef_répartition[[#This Row],[Année]])))</f>
        <v>41</v>
      </c>
      <c r="G1473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vaudois_1_2023</v>
      </c>
      <c r="H14731" s="60">
        <v>5902</v>
      </c>
      <c r="I14731" s="59" t="s">
        <v>18</v>
      </c>
      <c r="J14731" s="60">
        <v>2023</v>
      </c>
      <c r="K14731" s="61">
        <v>6.8999999999999999E-3</v>
      </c>
    </row>
    <row r="14732" spans="1:11" x14ac:dyDescent="0.25">
      <c r="A14732" s="72"/>
      <c r="B14732" t="s">
        <v>531</v>
      </c>
      <c r="C14732" t="s">
        <v>532</v>
      </c>
      <c r="D1473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2">
        <f>COUNTIFS(D$2:D14732,Clef_répartition[[#This Row],[Code_Nom]],J$2:J14732,Clef_répartition[[#This Row],[Année]])</f>
        <v>2</v>
      </c>
      <c r="F14732">
        <f>IF(Clef_répartition[[#This Row],[Code_Nom]]=D14731,F14731-1,(COUNTIFS(Clef_répartition[Code_Nom],Clef_répartition[[#This Row],[Code_Nom]],Clef_répartition[Année],Clef_répartition[[#This Row],[Année]])))</f>
        <v>40</v>
      </c>
      <c r="G1473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vaudois_2_2023</v>
      </c>
      <c r="H14732" s="74">
        <v>5903</v>
      </c>
      <c r="I14732" s="73" t="s">
        <v>24</v>
      </c>
      <c r="J14732" s="74">
        <v>2023</v>
      </c>
      <c r="K14732" s="75">
        <v>4.0000000000000001E-3</v>
      </c>
    </row>
    <row r="14733" spans="1:11" x14ac:dyDescent="0.25">
      <c r="A14733" s="72"/>
      <c r="B14733" t="s">
        <v>531</v>
      </c>
      <c r="C14733" t="s">
        <v>532</v>
      </c>
      <c r="D1473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3">
        <f>COUNTIFS(D$2:D14733,Clef_répartition[[#This Row],[Code_Nom]],J$2:J14733,Clef_répartition[[#This Row],[Année]])</f>
        <v>3</v>
      </c>
      <c r="F14733">
        <f>IF(Clef_répartition[[#This Row],[Code_Nom]]=D14732,F14732-1,(COUNTIFS(Clef_répartition[Code_Nom],Clef_répartition[[#This Row],[Code_Nom]],Clef_répartition[Année],Clef_répartition[[#This Row],[Année]])))</f>
        <v>39</v>
      </c>
      <c r="G1473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vaudois_3_2023</v>
      </c>
      <c r="H14733" s="74">
        <v>5551</v>
      </c>
      <c r="I14733" s="73" t="s">
        <v>28</v>
      </c>
      <c r="J14733" s="74">
        <v>2023</v>
      </c>
      <c r="K14733" s="75">
        <v>8.5000000000000006E-3</v>
      </c>
    </row>
    <row r="14734" spans="1:11" x14ac:dyDescent="0.25">
      <c r="A14734" s="72"/>
      <c r="B14734" t="s">
        <v>531</v>
      </c>
      <c r="C14734" t="s">
        <v>532</v>
      </c>
      <c r="D1473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4">
        <f>COUNTIFS(D$2:D14734,Clef_répartition[[#This Row],[Code_Nom]],J$2:J14734,Clef_répartition[[#This Row],[Année]])</f>
        <v>4</v>
      </c>
      <c r="F14734">
        <f>IF(Clef_répartition[[#This Row],[Code_Nom]]=D14733,F14733-1,(COUNTIFS(Clef_répartition[Code_Nom],Clef_répartition[[#This Row],[Code_Nom]],Clef_répartition[Année],Clef_répartition[[#This Row],[Année]])))</f>
        <v>38</v>
      </c>
      <c r="G1473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vaudois_4_2023</v>
      </c>
      <c r="H14734" s="60">
        <v>5904</v>
      </c>
      <c r="I14734" s="59" t="s">
        <v>46</v>
      </c>
      <c r="J14734" s="60">
        <v>2023</v>
      </c>
      <c r="K14734" s="61">
        <v>9.4999999999999998E-3</v>
      </c>
    </row>
    <row r="14735" spans="1:11" x14ac:dyDescent="0.25">
      <c r="A14735" s="72"/>
      <c r="B14735" t="s">
        <v>531</v>
      </c>
      <c r="C14735" t="s">
        <v>532</v>
      </c>
      <c r="D1473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5">
        <f>COUNTIFS(D$2:D14735,Clef_répartition[[#This Row],[Code_Nom]],J$2:J14735,Clef_répartition[[#This Row],[Année]])</f>
        <v>5</v>
      </c>
      <c r="F14735">
        <f>IF(Clef_répartition[[#This Row],[Code_Nom]]=D14734,F14734-1,(COUNTIFS(Clef_répartition[Code_Nom],Clef_répartition[[#This Row],[Code_Nom]],Clef_répartition[Année],Clef_répartition[[#This Row],[Année]])))</f>
        <v>37</v>
      </c>
      <c r="G1473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vaudois_5_2023</v>
      </c>
      <c r="H14735" s="60">
        <v>5553</v>
      </c>
      <c r="I14735" s="59" t="s">
        <v>47</v>
      </c>
      <c r="J14735" s="60">
        <v>2023</v>
      </c>
      <c r="K14735" s="61">
        <v>1.8200000000000001E-2</v>
      </c>
    </row>
    <row r="14736" spans="1:11" x14ac:dyDescent="0.25">
      <c r="A14736" s="72"/>
      <c r="B14736" t="s">
        <v>531</v>
      </c>
      <c r="C14736" t="s">
        <v>532</v>
      </c>
      <c r="D1473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6">
        <f>COUNTIFS(D$2:D14736,Clef_répartition[[#This Row],[Code_Nom]],J$2:J14736,Clef_répartition[[#This Row],[Année]])</f>
        <v>6</v>
      </c>
      <c r="F14736">
        <f>IF(Clef_répartition[[#This Row],[Code_Nom]]=D14735,F14735-1,(COUNTIFS(Clef_répartition[Code_Nom],Clef_répartition[[#This Row],[Code_Nom]],Clef_répartition[Année],Clef_répartition[[#This Row],[Année]])))</f>
        <v>36</v>
      </c>
      <c r="G1473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vaudois_6_2023</v>
      </c>
      <c r="H14736" s="74">
        <v>5905</v>
      </c>
      <c r="I14736" s="73" t="s">
        <v>49</v>
      </c>
      <c r="J14736" s="74">
        <v>2023</v>
      </c>
      <c r="K14736" s="75">
        <v>1.21E-2</v>
      </c>
    </row>
    <row r="14737" spans="1:11" x14ac:dyDescent="0.25">
      <c r="A14737" s="72"/>
      <c r="B14737" t="s">
        <v>531</v>
      </c>
      <c r="C14737" t="s">
        <v>532</v>
      </c>
      <c r="D1473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7">
        <f>COUNTIFS(D$2:D14737,Clef_répartition[[#This Row],[Code_Nom]],J$2:J14737,Clef_répartition[[#This Row],[Année]])</f>
        <v>7</v>
      </c>
      <c r="F14737">
        <f>IF(Clef_répartition[[#This Row],[Code_Nom]]=D14736,F14736-1,(COUNTIFS(Clef_répartition[Code_Nom],Clef_répartition[[#This Row],[Code_Nom]],Clef_répartition[Année],Clef_répartition[[#This Row],[Année]])))</f>
        <v>35</v>
      </c>
      <c r="G1473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vaudois_7_2023</v>
      </c>
      <c r="H14737" s="60">
        <v>5907</v>
      </c>
      <c r="I14737" s="59" t="s">
        <v>54</v>
      </c>
      <c r="J14737" s="60">
        <v>2023</v>
      </c>
      <c r="K14737" s="61">
        <v>5.4999999999999997E-3</v>
      </c>
    </row>
    <row r="14738" spans="1:11" x14ac:dyDescent="0.25">
      <c r="A14738" s="72"/>
      <c r="B14738" t="s">
        <v>531</v>
      </c>
      <c r="C14738" t="s">
        <v>532</v>
      </c>
      <c r="D1473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8">
        <f>COUNTIFS(D$2:D14738,Clef_répartition[[#This Row],[Code_Nom]],J$2:J14738,Clef_répartition[[#This Row],[Année]])</f>
        <v>8</v>
      </c>
      <c r="F14738">
        <f>IF(Clef_répartition[[#This Row],[Code_Nom]]=D14737,F14737-1,(COUNTIFS(Clef_répartition[Code_Nom],Clef_répartition[[#This Row],[Code_Nom]],Clef_répartition[Année],Clef_répartition[[#This Row],[Année]])))</f>
        <v>34</v>
      </c>
      <c r="G1473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vaudois_8_2023</v>
      </c>
      <c r="H14738" s="74">
        <v>5749</v>
      </c>
      <c r="I14738" s="73" t="s">
        <v>58</v>
      </c>
      <c r="J14738" s="74">
        <v>2023</v>
      </c>
      <c r="K14738" s="75">
        <v>0</v>
      </c>
    </row>
    <row r="14739" spans="1:11" x14ac:dyDescent="0.25">
      <c r="A14739" s="72"/>
      <c r="B14739" t="s">
        <v>531</v>
      </c>
      <c r="C14739" t="s">
        <v>532</v>
      </c>
      <c r="D1473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39">
        <f>COUNTIFS(D$2:D14739,Clef_répartition[[#This Row],[Code_Nom]],J$2:J14739,Clef_répartition[[#This Row],[Année]])</f>
        <v>9</v>
      </c>
      <c r="F14739">
        <f>IF(Clef_répartition[[#This Row],[Code_Nom]]=D14738,F14738-1,(COUNTIFS(Clef_répartition[Code_Nom],Clef_répartition[[#This Row],[Code_Nom]],Clef_répartition[Année],Clef_répartition[[#This Row],[Année]])))</f>
        <v>33</v>
      </c>
      <c r="G1473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vaudois_9_2023</v>
      </c>
      <c r="H14739" s="74">
        <v>5908</v>
      </c>
      <c r="I14739" s="73" t="s">
        <v>59</v>
      </c>
      <c r="J14739" s="74">
        <v>2023</v>
      </c>
      <c r="K14739" s="75">
        <v>2.5999999999999999E-3</v>
      </c>
    </row>
    <row r="14740" spans="1:11" x14ac:dyDescent="0.25">
      <c r="A14740" s="72"/>
      <c r="B14740" t="s">
        <v>531</v>
      </c>
      <c r="C14740" t="s">
        <v>532</v>
      </c>
      <c r="D1474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0">
        <f>COUNTIFS(D$2:D14740,Clef_répartition[[#This Row],[Code_Nom]],J$2:J14740,Clef_répartition[[#This Row],[Année]])</f>
        <v>10</v>
      </c>
      <c r="F14740">
        <f>IF(Clef_répartition[[#This Row],[Code_Nom]]=D14739,F14739-1,(COUNTIFS(Clef_répartition[Code_Nom],Clef_répartition[[#This Row],[Code_Nom]],Clef_répartition[Année],Clef_répartition[[#This Row],[Année]])))</f>
        <v>32</v>
      </c>
      <c r="G1474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vaudois_10_2023</v>
      </c>
      <c r="H14740" s="60">
        <v>5909</v>
      </c>
      <c r="I14740" s="59" t="s">
        <v>60</v>
      </c>
      <c r="J14740" s="60">
        <v>2023</v>
      </c>
      <c r="K14740" s="61">
        <v>1.2500000000000001E-2</v>
      </c>
    </row>
    <row r="14741" spans="1:11" x14ac:dyDescent="0.25">
      <c r="A14741" s="72"/>
      <c r="B14741" t="s">
        <v>531</v>
      </c>
      <c r="C14741" t="s">
        <v>532</v>
      </c>
      <c r="D1474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1">
        <f>COUNTIFS(D$2:D14741,Clef_répartition[[#This Row],[Code_Nom]],J$2:J14741,Clef_répartition[[#This Row],[Année]])</f>
        <v>11</v>
      </c>
      <c r="F14741">
        <f>IF(Clef_répartition[[#This Row],[Code_Nom]]=D14740,F14740-1,(COUNTIFS(Clef_répartition[Code_Nom],Clef_répartition[[#This Row],[Code_Nom]],Clef_répartition[Année],Clef_répartition[[#This Row],[Année]])))</f>
        <v>31</v>
      </c>
      <c r="G1474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vaudois_11_2023</v>
      </c>
      <c r="H14741" s="74">
        <v>5554</v>
      </c>
      <c r="I14741" s="73" t="s">
        <v>71</v>
      </c>
      <c r="J14741" s="74">
        <v>2023</v>
      </c>
      <c r="K14741" s="75">
        <v>1.6899999999999998E-2</v>
      </c>
    </row>
    <row r="14742" spans="1:11" x14ac:dyDescent="0.25">
      <c r="A14742" s="72"/>
      <c r="B14742" t="s">
        <v>531</v>
      </c>
      <c r="C14742" t="s">
        <v>532</v>
      </c>
      <c r="D1474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2">
        <f>COUNTIFS(D$2:D14742,Clef_répartition[[#This Row],[Code_Nom]],J$2:J14742,Clef_répartition[[#This Row],[Année]])</f>
        <v>12</v>
      </c>
      <c r="F14742">
        <f>IF(Clef_répartition[[#This Row],[Code_Nom]]=D14741,F14741-1,(COUNTIFS(Clef_répartition[Code_Nom],Clef_répartition[[#This Row],[Code_Nom]],Clef_répartition[Année],Clef_répartition[[#This Row],[Année]])))</f>
        <v>30</v>
      </c>
      <c r="G1474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vaudois_12_2023</v>
      </c>
      <c r="H14742" s="60">
        <v>5555</v>
      </c>
      <c r="I14742" s="59" t="s">
        <v>75</v>
      </c>
      <c r="J14742" s="60">
        <v>2023</v>
      </c>
      <c r="K14742" s="61">
        <v>7.1000000000000004E-3</v>
      </c>
    </row>
    <row r="14743" spans="1:11" x14ac:dyDescent="0.25">
      <c r="A14743" s="72"/>
      <c r="B14743" t="s">
        <v>531</v>
      </c>
      <c r="C14743" t="s">
        <v>532</v>
      </c>
      <c r="D1474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3">
        <f>COUNTIFS(D$2:D14743,Clef_répartition[[#This Row],[Code_Nom]],J$2:J14743,Clef_répartition[[#This Row],[Année]])</f>
        <v>13</v>
      </c>
      <c r="F14743">
        <f>IF(Clef_répartition[[#This Row],[Code_Nom]]=D14742,F14742-1,(COUNTIFS(Clef_répartition[Code_Nom],Clef_répartition[[#This Row],[Code_Nom]],Clef_répartition[Année],Clef_répartition[[#This Row],[Année]])))</f>
        <v>29</v>
      </c>
      <c r="G1474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vaudois_13_2023</v>
      </c>
      <c r="H14743" s="74">
        <v>5910</v>
      </c>
      <c r="I14743" s="73" t="s">
        <v>83</v>
      </c>
      <c r="J14743" s="74">
        <v>2023</v>
      </c>
      <c r="K14743" s="75">
        <v>6.8999999999999999E-3</v>
      </c>
    </row>
    <row r="14744" spans="1:11" x14ac:dyDescent="0.25">
      <c r="A14744" s="72"/>
      <c r="B14744" t="s">
        <v>531</v>
      </c>
      <c r="C14744" t="s">
        <v>532</v>
      </c>
      <c r="D1474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4">
        <f>COUNTIFS(D$2:D14744,Clef_répartition[[#This Row],[Code_Nom]],J$2:J14744,Clef_répartition[[#This Row],[Année]])</f>
        <v>14</v>
      </c>
      <c r="F14744">
        <f>IF(Clef_répartition[[#This Row],[Code_Nom]]=D14743,F14743-1,(COUNTIFS(Clef_répartition[Code_Nom],Clef_répartition[[#This Row],[Code_Nom]],Clef_répartition[Année],Clef_répartition[[#This Row],[Année]])))</f>
        <v>28</v>
      </c>
      <c r="G1474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vaudois_14_2023</v>
      </c>
      <c r="H14744" s="60">
        <v>5911</v>
      </c>
      <c r="I14744" s="59" t="s">
        <v>86</v>
      </c>
      <c r="J14744" s="60">
        <v>2023</v>
      </c>
      <c r="K14744" s="61">
        <v>4.1999999999999997E-3</v>
      </c>
    </row>
    <row r="14745" spans="1:11" x14ac:dyDescent="0.25">
      <c r="A14745" s="72"/>
      <c r="B14745" t="s">
        <v>531</v>
      </c>
      <c r="C14745" t="s">
        <v>532</v>
      </c>
      <c r="D1474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5">
        <f>COUNTIFS(D$2:D14745,Clef_répartition[[#This Row],[Code_Nom]],J$2:J14745,Clef_répartition[[#This Row],[Année]])</f>
        <v>15</v>
      </c>
      <c r="F14745">
        <f>IF(Clef_répartition[[#This Row],[Code_Nom]]=D14744,F14744-1,(COUNTIFS(Clef_répartition[Code_Nom],Clef_répartition[[#This Row],[Code_Nom]],Clef_répartition[Année],Clef_répartition[[#This Row],[Année]])))</f>
        <v>27</v>
      </c>
      <c r="G1474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vaudois_15_2023</v>
      </c>
      <c r="H14745" s="74">
        <v>5912</v>
      </c>
      <c r="I14745" s="73" t="s">
        <v>91</v>
      </c>
      <c r="J14745" s="74">
        <v>2023</v>
      </c>
      <c r="K14745" s="75">
        <v>2.8999999999999998E-3</v>
      </c>
    </row>
    <row r="14746" spans="1:11" x14ac:dyDescent="0.25">
      <c r="A14746" s="72"/>
      <c r="B14746" t="s">
        <v>531</v>
      </c>
      <c r="C14746" t="s">
        <v>532</v>
      </c>
      <c r="D1474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6">
        <f>COUNTIFS(D$2:D14746,Clef_répartition[[#This Row],[Code_Nom]],J$2:J14746,Clef_répartition[[#This Row],[Année]])</f>
        <v>16</v>
      </c>
      <c r="F14746">
        <f>IF(Clef_répartition[[#This Row],[Code_Nom]]=D14745,F14745-1,(COUNTIFS(Clef_répartition[Code_Nom],Clef_répartition[[#This Row],[Code_Nom]],Clef_répartition[Année],Clef_répartition[[#This Row],[Année]])))</f>
        <v>26</v>
      </c>
      <c r="G1474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vaudois_16_2023</v>
      </c>
      <c r="H14746" s="60">
        <v>5913</v>
      </c>
      <c r="I14746" s="59" t="s">
        <v>96</v>
      </c>
      <c r="J14746" s="60">
        <v>2023</v>
      </c>
      <c r="K14746" s="61">
        <v>1.49E-2</v>
      </c>
    </row>
    <row r="14747" spans="1:11" x14ac:dyDescent="0.25">
      <c r="A14747" s="72"/>
      <c r="B14747" t="s">
        <v>531</v>
      </c>
      <c r="C14747" t="s">
        <v>532</v>
      </c>
      <c r="D1474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7">
        <f>COUNTIFS(D$2:D14747,Clef_répartition[[#This Row],[Code_Nom]],J$2:J14747,Clef_répartition[[#This Row],[Année]])</f>
        <v>17</v>
      </c>
      <c r="F14747">
        <f>IF(Clef_répartition[[#This Row],[Code_Nom]]=D14746,F14746-1,(COUNTIFS(Clef_répartition[Code_Nom],Clef_répartition[[#This Row],[Code_Nom]],Clef_répartition[Année],Clef_répartition[[#This Row],[Année]])))</f>
        <v>25</v>
      </c>
      <c r="G1474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vaudois_17_2023</v>
      </c>
      <c r="H14747" s="74">
        <v>5914</v>
      </c>
      <c r="I14747" s="73" t="s">
        <v>105</v>
      </c>
      <c r="J14747" s="74">
        <v>2023</v>
      </c>
      <c r="K14747" s="75">
        <v>6.4999999999999997E-3</v>
      </c>
    </row>
    <row r="14748" spans="1:11" x14ac:dyDescent="0.25">
      <c r="A14748" s="72"/>
      <c r="B14748" t="s">
        <v>531</v>
      </c>
      <c r="C14748" t="s">
        <v>532</v>
      </c>
      <c r="D1474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8">
        <f>COUNTIFS(D$2:D14748,Clef_répartition[[#This Row],[Code_Nom]],J$2:J14748,Clef_répartition[[#This Row],[Année]])</f>
        <v>18</v>
      </c>
      <c r="F14748">
        <f>IF(Clef_répartition[[#This Row],[Code_Nom]]=D14747,F14747-1,(COUNTIFS(Clef_répartition[Code_Nom],Clef_répartition[[#This Row],[Code_Nom]],Clef_répartition[Année],Clef_répartition[[#This Row],[Année]])))</f>
        <v>24</v>
      </c>
      <c r="G1474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vaudois_18_2023</v>
      </c>
      <c r="H14748" s="74">
        <v>5556</v>
      </c>
      <c r="I14748" s="73" t="s">
        <v>115</v>
      </c>
      <c r="J14748" s="74">
        <v>2023</v>
      </c>
      <c r="K14748" s="75">
        <v>7.4000000000000003E-3</v>
      </c>
    </row>
    <row r="14749" spans="1:11" x14ac:dyDescent="0.25">
      <c r="A14749" s="72"/>
      <c r="B14749" t="s">
        <v>531</v>
      </c>
      <c r="C14749" t="s">
        <v>532</v>
      </c>
      <c r="D1474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49">
        <f>COUNTIFS(D$2:D14749,Clef_répartition[[#This Row],[Code_Nom]],J$2:J14749,Clef_répartition[[#This Row],[Année]])</f>
        <v>19</v>
      </c>
      <c r="F14749">
        <f>IF(Clef_répartition[[#This Row],[Code_Nom]]=D14748,F14748-1,(COUNTIFS(Clef_répartition[Code_Nom],Clef_répartition[[#This Row],[Code_Nom]],Clef_répartition[Année],Clef_répartition[[#This Row],[Année]])))</f>
        <v>23</v>
      </c>
      <c r="G1474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vaudois_19_2023</v>
      </c>
      <c r="H14749" s="60">
        <v>5557</v>
      </c>
      <c r="I14749" s="59" t="s">
        <v>116</v>
      </c>
      <c r="J14749" s="60">
        <v>2023</v>
      </c>
      <c r="K14749" s="61">
        <v>3.8E-3</v>
      </c>
    </row>
    <row r="14750" spans="1:11" x14ac:dyDescent="0.25">
      <c r="A14750" s="72"/>
      <c r="B14750" t="s">
        <v>531</v>
      </c>
      <c r="C14750" t="s">
        <v>532</v>
      </c>
      <c r="D1475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0">
        <f>COUNTIFS(D$2:D14750,Clef_répartition[[#This Row],[Code_Nom]],J$2:J14750,Clef_répartition[[#This Row],[Année]])</f>
        <v>20</v>
      </c>
      <c r="F14750">
        <f>IF(Clef_répartition[[#This Row],[Code_Nom]]=D14749,F14749-1,(COUNTIFS(Clef_répartition[Code_Nom],Clef_répartition[[#This Row],[Code_Nom]],Clef_répartition[Année],Clef_répartition[[#This Row],[Année]])))</f>
        <v>22</v>
      </c>
      <c r="G1475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vaudois_20_2023</v>
      </c>
      <c r="H14750" s="74">
        <v>5559</v>
      </c>
      <c r="I14750" s="73" t="s">
        <v>121</v>
      </c>
      <c r="J14750" s="74">
        <v>2023</v>
      </c>
      <c r="K14750" s="75">
        <v>7.4999999999999997E-3</v>
      </c>
    </row>
    <row r="14751" spans="1:11" x14ac:dyDescent="0.25">
      <c r="A14751" s="72"/>
      <c r="B14751" t="s">
        <v>531</v>
      </c>
      <c r="C14751" t="s">
        <v>532</v>
      </c>
      <c r="D1475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1">
        <f>COUNTIFS(D$2:D14751,Clef_répartition[[#This Row],[Code_Nom]],J$2:J14751,Clef_répartition[[#This Row],[Année]])</f>
        <v>21</v>
      </c>
      <c r="F14751">
        <f>IF(Clef_répartition[[#This Row],[Code_Nom]]=D14750,F14750-1,(COUNTIFS(Clef_répartition[Code_Nom],Clef_répartition[[#This Row],[Code_Nom]],Clef_répartition[Année],Clef_répartition[[#This Row],[Année]])))</f>
        <v>21</v>
      </c>
      <c r="G1475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vaudois_21_2023</v>
      </c>
      <c r="H14751" s="60">
        <v>5561</v>
      </c>
      <c r="I14751" s="59" t="s">
        <v>132</v>
      </c>
      <c r="J14751" s="60">
        <v>2023</v>
      </c>
      <c r="K14751" s="61">
        <v>5.6399999999999999E-2</v>
      </c>
    </row>
    <row r="14752" spans="1:11" x14ac:dyDescent="0.25">
      <c r="A14752" s="72"/>
      <c r="B14752" t="s">
        <v>531</v>
      </c>
      <c r="C14752" t="s">
        <v>532</v>
      </c>
      <c r="D1475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2">
        <f>COUNTIFS(D$2:D14752,Clef_répartition[[#This Row],[Code_Nom]],J$2:J14752,Clef_répartition[[#This Row],[Année]])</f>
        <v>22</v>
      </c>
      <c r="F14752">
        <f>IF(Clef_répartition[[#This Row],[Code_Nom]]=D14751,F14751-1,(COUNTIFS(Clef_répartition[Code_Nom],Clef_répartition[[#This Row],[Code_Nom]],Clef_répartition[Année],Clef_répartition[[#This Row],[Année]])))</f>
        <v>20</v>
      </c>
      <c r="G1475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vaudois_22_2023</v>
      </c>
      <c r="H14752" s="60">
        <v>5919</v>
      </c>
      <c r="I14752" s="59" t="s">
        <v>172</v>
      </c>
      <c r="J14752" s="60">
        <v>2023</v>
      </c>
      <c r="K14752" s="61">
        <v>1.11E-2</v>
      </c>
    </row>
    <row r="14753" spans="1:11" x14ac:dyDescent="0.25">
      <c r="A14753" s="72"/>
      <c r="B14753" t="s">
        <v>531</v>
      </c>
      <c r="C14753" t="s">
        <v>532</v>
      </c>
      <c r="D1475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3">
        <f>COUNTIFS(D$2:D14753,Clef_répartition[[#This Row],[Code_Nom]],J$2:J14753,Clef_répartition[[#This Row],[Année]])</f>
        <v>23</v>
      </c>
      <c r="F14753">
        <f>IF(Clef_répartition[[#This Row],[Code_Nom]]=D14752,F14752-1,(COUNTIFS(Clef_répartition[Code_Nom],Clef_répartition[[#This Row],[Code_Nom]],Clef_répartition[Année],Clef_répartition[[#This Row],[Année]])))</f>
        <v>19</v>
      </c>
      <c r="G1475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vaudois_23_2023</v>
      </c>
      <c r="H14753" s="74">
        <v>5921</v>
      </c>
      <c r="I14753" s="73" t="s">
        <v>180</v>
      </c>
      <c r="J14753" s="74">
        <v>2023</v>
      </c>
      <c r="K14753" s="75">
        <v>4.1000000000000003E-3</v>
      </c>
    </row>
    <row r="14754" spans="1:11" x14ac:dyDescent="0.25">
      <c r="A14754" s="72"/>
      <c r="B14754" t="s">
        <v>531</v>
      </c>
      <c r="C14754" t="s">
        <v>532</v>
      </c>
      <c r="D1475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4">
        <f>COUNTIFS(D$2:D14754,Clef_répartition[[#This Row],[Code_Nom]],J$2:J14754,Clef_répartition[[#This Row],[Année]])</f>
        <v>24</v>
      </c>
      <c r="F14754">
        <f>IF(Clef_répartition[[#This Row],[Code_Nom]]=D14753,F14753-1,(COUNTIFS(Clef_répartition[Code_Nom],Clef_répartition[[#This Row],[Code_Nom]],Clef_répartition[Année],Clef_répartition[[#This Row],[Année]])))</f>
        <v>18</v>
      </c>
      <c r="G1475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vaudois_24_2023</v>
      </c>
      <c r="H14754" s="60">
        <v>5922</v>
      </c>
      <c r="I14754" s="59" t="s">
        <v>183</v>
      </c>
      <c r="J14754" s="60">
        <v>2023</v>
      </c>
      <c r="K14754" s="61">
        <v>1.43E-2</v>
      </c>
    </row>
    <row r="14755" spans="1:11" x14ac:dyDescent="0.25">
      <c r="A14755" s="72"/>
      <c r="B14755" t="s">
        <v>531</v>
      </c>
      <c r="C14755" t="s">
        <v>532</v>
      </c>
      <c r="D1475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5">
        <f>COUNTIFS(D$2:D14755,Clef_répartition[[#This Row],[Code_Nom]],J$2:J14755,Clef_répartition[[#This Row],[Année]])</f>
        <v>25</v>
      </c>
      <c r="F14755">
        <f>IF(Clef_répartition[[#This Row],[Code_Nom]]=D14754,F14754-1,(COUNTIFS(Clef_répartition[Code_Nom],Clef_répartition[[#This Row],[Code_Nom]],Clef_répartition[Année],Clef_répartition[[#This Row],[Année]])))</f>
        <v>17</v>
      </c>
      <c r="G1475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vaudois_25_2023</v>
      </c>
      <c r="H14755" s="74">
        <v>5563</v>
      </c>
      <c r="I14755" s="73" t="s">
        <v>193</v>
      </c>
      <c r="J14755" s="74">
        <v>2023</v>
      </c>
      <c r="K14755" s="75">
        <v>2.5000000000000001E-3</v>
      </c>
    </row>
    <row r="14756" spans="1:11" x14ac:dyDescent="0.25">
      <c r="A14756" s="72"/>
      <c r="B14756" t="s">
        <v>531</v>
      </c>
      <c r="C14756" t="s">
        <v>532</v>
      </c>
      <c r="D1475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6">
        <f>COUNTIFS(D$2:D14756,Clef_répartition[[#This Row],[Code_Nom]],J$2:J14756,Clef_répartition[[#This Row],[Année]])</f>
        <v>26</v>
      </c>
      <c r="F14756">
        <f>IF(Clef_répartition[[#This Row],[Code_Nom]]=D14755,F14755-1,(COUNTIFS(Clef_répartition[Code_Nom],Clef_répartition[[#This Row],[Code_Nom]],Clef_répartition[Année],Clef_répartition[[#This Row],[Année]])))</f>
        <v>16</v>
      </c>
      <c r="G1475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vaudois_26_2023</v>
      </c>
      <c r="H14756" s="60">
        <v>5564</v>
      </c>
      <c r="I14756" s="59" t="s">
        <v>194</v>
      </c>
      <c r="J14756" s="60">
        <v>2023</v>
      </c>
      <c r="K14756" s="61">
        <v>1.8E-3</v>
      </c>
    </row>
    <row r="14757" spans="1:11" x14ac:dyDescent="0.25">
      <c r="A14757" s="72"/>
      <c r="B14757" t="s">
        <v>531</v>
      </c>
      <c r="C14757" t="s">
        <v>532</v>
      </c>
      <c r="D1475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7">
        <f>COUNTIFS(D$2:D14757,Clef_répartition[[#This Row],[Code_Nom]],J$2:J14757,Clef_répartition[[#This Row],[Année]])</f>
        <v>27</v>
      </c>
      <c r="F14757">
        <f>IF(Clef_répartition[[#This Row],[Code_Nom]]=D14756,F14756-1,(COUNTIFS(Clef_répartition[Code_Nom],Clef_répartition[[#This Row],[Code_Nom]],Clef_répartition[Année],Clef_répartition[[#This Row],[Année]])))</f>
        <v>15</v>
      </c>
      <c r="G1475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vaudois_27_2023</v>
      </c>
      <c r="H14757" s="74">
        <v>5565</v>
      </c>
      <c r="I14757" s="73" t="s">
        <v>199</v>
      </c>
      <c r="J14757" s="74">
        <v>2023</v>
      </c>
      <c r="K14757" s="75">
        <v>8.6999999999999994E-3</v>
      </c>
    </row>
    <row r="14758" spans="1:11" x14ac:dyDescent="0.25">
      <c r="A14758" s="72"/>
      <c r="B14758" t="s">
        <v>531</v>
      </c>
      <c r="C14758" t="s">
        <v>532</v>
      </c>
      <c r="D1475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8">
        <f>COUNTIFS(D$2:D14758,Clef_répartition[[#This Row],[Code_Nom]],J$2:J14758,Clef_répartition[[#This Row],[Année]])</f>
        <v>28</v>
      </c>
      <c r="F14758">
        <f>IF(Clef_répartition[[#This Row],[Code_Nom]]=D14757,F14757-1,(COUNTIFS(Clef_répartition[Code_Nom],Clef_répartition[[#This Row],[Code_Nom]],Clef_répartition[Année],Clef_répartition[[#This Row],[Année]])))</f>
        <v>14</v>
      </c>
      <c r="G1475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vaudois_28_2023</v>
      </c>
      <c r="H14758" s="74">
        <v>5924</v>
      </c>
      <c r="I14758" s="73" t="s">
        <v>202</v>
      </c>
      <c r="J14758" s="74">
        <v>2023</v>
      </c>
      <c r="K14758" s="75">
        <v>6.1000000000000004E-3</v>
      </c>
    </row>
    <row r="14759" spans="1:11" x14ac:dyDescent="0.25">
      <c r="A14759" s="72"/>
      <c r="B14759" t="s">
        <v>531</v>
      </c>
      <c r="C14759" t="s">
        <v>532</v>
      </c>
      <c r="D1475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59">
        <f>COUNTIFS(D$2:D14759,Clef_répartition[[#This Row],[Code_Nom]],J$2:J14759,Clef_répartition[[#This Row],[Année]])</f>
        <v>29</v>
      </c>
      <c r="F14759">
        <f>IF(Clef_répartition[[#This Row],[Code_Nom]]=D14758,F14758-1,(COUNTIFS(Clef_répartition[Code_Nom],Clef_répartition[[#This Row],[Code_Nom]],Clef_répartition[Année],Clef_répartition[[#This Row],[Année]])))</f>
        <v>13</v>
      </c>
      <c r="G1475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vaudois_29_2023</v>
      </c>
      <c r="H14759" s="60">
        <v>5926</v>
      </c>
      <c r="I14759" s="59" t="s">
        <v>218</v>
      </c>
      <c r="J14759" s="60">
        <v>2023</v>
      </c>
      <c r="K14759" s="61">
        <v>1.41E-2</v>
      </c>
    </row>
    <row r="14760" spans="1:11" x14ac:dyDescent="0.25">
      <c r="A14760" s="72"/>
      <c r="B14760" t="s">
        <v>531</v>
      </c>
      <c r="C14760" t="s">
        <v>532</v>
      </c>
      <c r="D1476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0">
        <f>COUNTIFS(D$2:D14760,Clef_répartition[[#This Row],[Code_Nom]],J$2:J14760,Clef_répartition[[#This Row],[Année]])</f>
        <v>30</v>
      </c>
      <c r="F14760">
        <f>IF(Clef_répartition[[#This Row],[Code_Nom]]=D14759,F14759-1,(COUNTIFS(Clef_répartition[Code_Nom],Clef_répartition[[#This Row],[Code_Nom]],Clef_répartition[Année],Clef_répartition[[#This Row],[Année]])))</f>
        <v>12</v>
      </c>
      <c r="G1476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vaudois_30_2023</v>
      </c>
      <c r="H14760" s="60">
        <v>5566</v>
      </c>
      <c r="I14760" s="59" t="s">
        <v>224</v>
      </c>
      <c r="J14760" s="60">
        <v>2023</v>
      </c>
      <c r="K14760" s="61">
        <v>7.1000000000000004E-3</v>
      </c>
    </row>
    <row r="14761" spans="1:11" x14ac:dyDescent="0.25">
      <c r="A14761" s="72"/>
      <c r="B14761" t="s">
        <v>531</v>
      </c>
      <c r="C14761" t="s">
        <v>532</v>
      </c>
      <c r="D1476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1">
        <f>COUNTIFS(D$2:D14761,Clef_répartition[[#This Row],[Code_Nom]],J$2:J14761,Clef_répartition[[#This Row],[Année]])</f>
        <v>31</v>
      </c>
      <c r="F14761">
        <f>IF(Clef_répartition[[#This Row],[Code_Nom]]=D14760,F14760-1,(COUNTIFS(Clef_répartition[Code_Nom],Clef_répartition[[#This Row],[Code_Nom]],Clef_répartition[Année],Clef_répartition[[#This Row],[Année]])))</f>
        <v>11</v>
      </c>
      <c r="G1476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vaudois_31_2023</v>
      </c>
      <c r="H14761" s="74">
        <v>5928</v>
      </c>
      <c r="I14761" s="73" t="s">
        <v>240</v>
      </c>
      <c r="J14761" s="74">
        <v>2023</v>
      </c>
      <c r="K14761" s="75">
        <v>3.5000000000000001E-3</v>
      </c>
    </row>
    <row r="14762" spans="1:11" x14ac:dyDescent="0.25">
      <c r="A14762" s="72"/>
      <c r="B14762" t="s">
        <v>531</v>
      </c>
      <c r="C14762" t="s">
        <v>532</v>
      </c>
      <c r="D14762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2">
        <f>COUNTIFS(D$2:D14762,Clef_répartition[[#This Row],[Code_Nom]],J$2:J14762,Clef_répartition[[#This Row],[Année]])</f>
        <v>32</v>
      </c>
      <c r="F14762">
        <f>IF(Clef_répartition[[#This Row],[Code_Nom]]=D14761,F14761-1,(COUNTIFS(Clef_répartition[Code_Nom],Clef_répartition[[#This Row],[Code_Nom]],Clef_répartition[Année],Clef_répartition[[#This Row],[Année]])))</f>
        <v>10</v>
      </c>
      <c r="G14762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vaudois_32_2023</v>
      </c>
      <c r="H14762" s="60">
        <v>5929</v>
      </c>
      <c r="I14762" s="59" t="s">
        <v>257</v>
      </c>
      <c r="J14762" s="60">
        <v>2023</v>
      </c>
      <c r="K14762" s="61">
        <v>1.09E-2</v>
      </c>
    </row>
    <row r="14763" spans="1:11" x14ac:dyDescent="0.25">
      <c r="A14763" s="72"/>
      <c r="B14763" t="s">
        <v>531</v>
      </c>
      <c r="C14763" t="s">
        <v>532</v>
      </c>
      <c r="D14763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3">
        <f>COUNTIFS(D$2:D14763,Clef_répartition[[#This Row],[Code_Nom]],J$2:J14763,Clef_répartition[[#This Row],[Année]])</f>
        <v>33</v>
      </c>
      <c r="F14763">
        <f>IF(Clef_répartition[[#This Row],[Code_Nom]]=D14762,F14762-1,(COUNTIFS(Clef_répartition[Code_Nom],Clef_répartition[[#This Row],[Code_Nom]],Clef_répartition[Année],Clef_répartition[[#This Row],[Année]])))</f>
        <v>9</v>
      </c>
      <c r="G14763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vaudois_33_2023</v>
      </c>
      <c r="H14763" s="74">
        <v>5930</v>
      </c>
      <c r="I14763" s="73" t="s">
        <v>259</v>
      </c>
      <c r="J14763" s="74">
        <v>2023</v>
      </c>
      <c r="K14763" s="75">
        <v>3.5999999999999999E-3</v>
      </c>
    </row>
    <row r="14764" spans="1:11" x14ac:dyDescent="0.25">
      <c r="A14764" s="72"/>
      <c r="B14764" t="s">
        <v>531</v>
      </c>
      <c r="C14764" t="s">
        <v>532</v>
      </c>
      <c r="D14764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4">
        <f>COUNTIFS(D$2:D14764,Clef_répartition[[#This Row],[Code_Nom]],J$2:J14764,Clef_répartition[[#This Row],[Année]])</f>
        <v>34</v>
      </c>
      <c r="F14764">
        <f>IF(Clef_répartition[[#This Row],[Code_Nom]]=D14763,F14763-1,(COUNTIFS(Clef_répartition[Code_Nom],Clef_répartition[[#This Row],[Code_Nom]],Clef_répartition[Année],Clef_répartition[[#This Row],[Année]])))</f>
        <v>8</v>
      </c>
      <c r="G14764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vaudois_34_2023</v>
      </c>
      <c r="H14764" s="60">
        <v>5931</v>
      </c>
      <c r="I14764" s="59" t="s">
        <v>267</v>
      </c>
      <c r="J14764" s="60">
        <v>2023</v>
      </c>
      <c r="K14764" s="61">
        <v>8.0000000000000002E-3</v>
      </c>
    </row>
    <row r="14765" spans="1:11" x14ac:dyDescent="0.25">
      <c r="A14765" s="72"/>
      <c r="B14765" t="s">
        <v>531</v>
      </c>
      <c r="C14765" t="s">
        <v>532</v>
      </c>
      <c r="D14765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5">
        <f>COUNTIFS(D$2:D14765,Clef_répartition[[#This Row],[Code_Nom]],J$2:J14765,Clef_répartition[[#This Row],[Année]])</f>
        <v>35</v>
      </c>
      <c r="F14765">
        <f>IF(Clef_répartition[[#This Row],[Code_Nom]]=D14764,F14764-1,(COUNTIFS(Clef_répartition[Code_Nom],Clef_répartition[[#This Row],[Code_Nom]],Clef_répartition[Année],Clef_répartition[[#This Row],[Année]])))</f>
        <v>7</v>
      </c>
      <c r="G14765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vaudois_35_2023</v>
      </c>
      <c r="H14765" s="74">
        <v>5932</v>
      </c>
      <c r="I14765" s="73" t="s">
        <v>269</v>
      </c>
      <c r="J14765" s="74">
        <v>2023</v>
      </c>
      <c r="K14765" s="75">
        <v>3.8999999999999998E-3</v>
      </c>
    </row>
    <row r="14766" spans="1:11" x14ac:dyDescent="0.25">
      <c r="A14766" s="72"/>
      <c r="B14766" t="s">
        <v>531</v>
      </c>
      <c r="C14766" t="s">
        <v>532</v>
      </c>
      <c r="D14766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6">
        <f>COUNTIFS(D$2:D14766,Clef_répartition[[#This Row],[Code_Nom]],J$2:J14766,Clef_répartition[[#This Row],[Année]])</f>
        <v>36</v>
      </c>
      <c r="F14766">
        <f>IF(Clef_répartition[[#This Row],[Code_Nom]]=D14765,F14765-1,(COUNTIFS(Clef_répartition[Code_Nom],Clef_répartition[[#This Row],[Code_Nom]],Clef_répartition[Année],Clef_répartition[[#This Row],[Année]])))</f>
        <v>6</v>
      </c>
      <c r="G14766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vaudois_36_2023</v>
      </c>
      <c r="H14766" s="60">
        <v>5933</v>
      </c>
      <c r="I14766" s="59" t="s">
        <v>271</v>
      </c>
      <c r="J14766" s="60">
        <v>2023</v>
      </c>
      <c r="K14766" s="61">
        <v>1.15E-2</v>
      </c>
    </row>
    <row r="14767" spans="1:11" x14ac:dyDescent="0.25">
      <c r="A14767" s="72"/>
      <c r="B14767" t="s">
        <v>531</v>
      </c>
      <c r="C14767" t="s">
        <v>532</v>
      </c>
      <c r="D14767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7">
        <f>COUNTIFS(D$2:D14767,Clef_répartition[[#This Row],[Code_Nom]],J$2:J14767,Clef_répartition[[#This Row],[Année]])</f>
        <v>37</v>
      </c>
      <c r="F14767">
        <f>IF(Clef_répartition[[#This Row],[Code_Nom]]=D14766,F14766-1,(COUNTIFS(Clef_répartition[Code_Nom],Clef_répartition[[#This Row],[Code_Nom]],Clef_répartition[Année],Clef_répartition[[#This Row],[Année]])))</f>
        <v>5</v>
      </c>
      <c r="G14767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vaudois_37_2023</v>
      </c>
      <c r="H14767" s="74">
        <v>5934</v>
      </c>
      <c r="I14767" s="73" t="s">
        <v>273</v>
      </c>
      <c r="J14767" s="74">
        <v>2023</v>
      </c>
      <c r="K14767" s="75">
        <v>4.1000000000000003E-3</v>
      </c>
    </row>
    <row r="14768" spans="1:11" x14ac:dyDescent="0.25">
      <c r="A14768" s="72"/>
      <c r="B14768" t="s">
        <v>531</v>
      </c>
      <c r="C14768" t="s">
        <v>532</v>
      </c>
      <c r="D14768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8">
        <f>COUNTIFS(D$2:D14768,Clef_répartition[[#This Row],[Code_Nom]],J$2:J14768,Clef_répartition[[#This Row],[Année]])</f>
        <v>38</v>
      </c>
      <c r="F14768">
        <f>IF(Clef_répartition[[#This Row],[Code_Nom]]=D14767,F14767-1,(COUNTIFS(Clef_répartition[Code_Nom],Clef_répartition[[#This Row],[Code_Nom]],Clef_répartition[Année],Clef_répartition[[#This Row],[Année]])))</f>
        <v>4</v>
      </c>
      <c r="G14768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vaudois_38_2023</v>
      </c>
      <c r="H14768" s="60">
        <v>5935</v>
      </c>
      <c r="I14768" s="59" t="s">
        <v>280</v>
      </c>
      <c r="J14768" s="60">
        <v>2023</v>
      </c>
      <c r="K14768" s="61">
        <v>1.6000000000000001E-3</v>
      </c>
    </row>
    <row r="14769" spans="1:11" x14ac:dyDescent="0.25">
      <c r="A14769" s="72"/>
      <c r="B14769" t="s">
        <v>531</v>
      </c>
      <c r="C14769" t="s">
        <v>532</v>
      </c>
      <c r="D14769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69">
        <f>COUNTIFS(D$2:D14769,Clef_répartition[[#This Row],[Code_Nom]],J$2:J14769,Clef_répartition[[#This Row],[Année]])</f>
        <v>39</v>
      </c>
      <c r="F14769">
        <f>IF(Clef_répartition[[#This Row],[Code_Nom]]=D14768,F14768-1,(COUNTIFS(Clef_répartition[Code_Nom],Clef_répartition[[#This Row],[Code_Nom]],Clef_répartition[Année],Clef_répartition[[#This Row],[Année]])))</f>
        <v>3</v>
      </c>
      <c r="G14769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vaudois_39_2023</v>
      </c>
      <c r="H14769" s="74">
        <v>5937</v>
      </c>
      <c r="I14769" s="73" t="s">
        <v>292</v>
      </c>
      <c r="J14769" s="74">
        <v>2023</v>
      </c>
      <c r="K14769" s="75">
        <v>2.3999999999999998E-3</v>
      </c>
    </row>
    <row r="14770" spans="1:11" x14ac:dyDescent="0.25">
      <c r="A14770" s="72"/>
      <c r="B14770" t="s">
        <v>531</v>
      </c>
      <c r="C14770" t="s">
        <v>532</v>
      </c>
      <c r="D14770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70">
        <f>COUNTIFS(D$2:D14770,Clef_répartition[[#This Row],[Code_Nom]],J$2:J14770,Clef_répartition[[#This Row],[Année]])</f>
        <v>40</v>
      </c>
      <c r="F14770">
        <f>IF(Clef_répartition[[#This Row],[Code_Nom]]=D14769,F14769-1,(COUNTIFS(Clef_répartition[Code_Nom],Clef_répartition[[#This Row],[Code_Nom]],Clef_répartition[Année],Clef_répartition[[#This Row],[Année]])))</f>
        <v>2</v>
      </c>
      <c r="G14770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vaudois_40_2023</v>
      </c>
      <c r="H14770" s="60">
        <v>5938</v>
      </c>
      <c r="I14770" s="59" t="s">
        <v>298</v>
      </c>
      <c r="J14770" s="60">
        <v>2023</v>
      </c>
      <c r="K14770" s="61">
        <v>0.60840000000000005</v>
      </c>
    </row>
    <row r="14771" spans="1:11" x14ac:dyDescent="0.25">
      <c r="A14771" s="72"/>
      <c r="B14771" t="s">
        <v>531</v>
      </c>
      <c r="C14771" t="s">
        <v>532</v>
      </c>
      <c r="D14771" t="str">
        <f>Clef_répartition[[#This Row],[Code association]]&amp;"_"&amp;Clef_répartition[[#This Row],[Nom association]]</f>
        <v>SDIS Nord Vaudois_Association intercommunale en matière de défense incendie et secours de la région du Nord vaudois</v>
      </c>
      <c r="E14771">
        <f>COUNTIFS(D$2:D14771,Clef_répartition[[#This Row],[Code_Nom]],J$2:J14771,Clef_répartition[[#This Row],[Année]])</f>
        <v>41</v>
      </c>
      <c r="F14771">
        <f>IF(Clef_répartition[[#This Row],[Code_Nom]]=D14770,F14770-1,(COUNTIFS(Clef_répartition[Code_Nom],Clef_répartition[[#This Row],[Code_Nom]],Clef_répartition[Année],Clef_répartition[[#This Row],[Année]])))</f>
        <v>1</v>
      </c>
      <c r="G14771" t="str">
        <f>Clef_répartition[[#This Row],[Code_Nom]]&amp;"_"&amp;Clef_répartition[[#This Row],[Nombre]]&amp;"_"&amp;Clef_répartition[[#This Row],[Année]]</f>
        <v>SDIS Nord Vaudois_Association intercommunale en matière de défense incendie et secours de la région du Nord vaudois_41_2023</v>
      </c>
      <c r="H14771" s="74">
        <v>5939</v>
      </c>
      <c r="I14771" s="73" t="s">
        <v>299</v>
      </c>
      <c r="J14771" s="74">
        <v>2023</v>
      </c>
      <c r="K14771" s="75">
        <v>5.8000000000000003E-2</v>
      </c>
    </row>
    <row r="14772" spans="1:11" x14ac:dyDescent="0.25">
      <c r="A14772" s="72"/>
      <c r="B14772" t="s">
        <v>662</v>
      </c>
      <c r="C14772" t="s">
        <v>663</v>
      </c>
      <c r="D14772" t="str">
        <f>Clef_répartition[[#This Row],[Code association]]&amp;"_"&amp;Clef_répartition[[#This Row],[Nom association]]</f>
        <v>SDIS Nyon-Dôle_Association de communes Service de Défense Incendie et de Secours Nyon-Dôle</v>
      </c>
      <c r="E14772">
        <f>COUNTIFS(D$2:D14772,Clef_répartition[[#This Row],[Code_Nom]],J$2:J14772,Clef_répartition[[#This Row],[Année]])</f>
        <v>1</v>
      </c>
      <c r="F14772">
        <f>IF(Clef_répartition[[#This Row],[Code_Nom]]=D14771,F14771-1,(COUNTIFS(Clef_répartition[Code_Nom],Clef_répartition[[#This Row],[Code_Nom]],Clef_répartition[Année],Clef_répartition[[#This Row],[Année]])))</f>
        <v>18</v>
      </c>
      <c r="G14772" t="str">
        <f>Clef_répartition[[#This Row],[Code_Nom]]&amp;"_"&amp;Clef_répartition[[#This Row],[Nombre]]&amp;"_"&amp;Clef_répartition[[#This Row],[Année]]</f>
        <v>SDIS Nyon-Dôle_Association de communes Service de Défense Incendie et de Secours Nyon-Dôle_1_2023</v>
      </c>
      <c r="H14772" s="60">
        <v>5701</v>
      </c>
      <c r="I14772" s="59" t="s">
        <v>5</v>
      </c>
      <c r="J14772" s="60">
        <v>2023</v>
      </c>
      <c r="K14772" s="61">
        <v>4.8449590210255973E-3</v>
      </c>
    </row>
    <row r="14773" spans="1:11" x14ac:dyDescent="0.25">
      <c r="A14773" s="72"/>
      <c r="B14773" t="s">
        <v>662</v>
      </c>
      <c r="C14773" t="s">
        <v>663</v>
      </c>
      <c r="D14773" t="str">
        <f>Clef_répartition[[#This Row],[Code association]]&amp;"_"&amp;Clef_répartition[[#This Row],[Nom association]]</f>
        <v>SDIS Nyon-Dôle_Association de communes Service de Défense Incendie et de Secours Nyon-Dôle</v>
      </c>
      <c r="E14773">
        <f>COUNTIFS(D$2:D14773,Clef_répartition[[#This Row],[Code_Nom]],J$2:J14773,Clef_répartition[[#This Row],[Année]])</f>
        <v>2</v>
      </c>
      <c r="F14773">
        <f>IF(Clef_répartition[[#This Row],[Code_Nom]]=D14772,F14772-1,(COUNTIFS(Clef_répartition[Code_Nom],Clef_répartition[[#This Row],[Code_Nom]],Clef_répartition[Année],Clef_répartition[[#This Row],[Année]])))</f>
        <v>17</v>
      </c>
      <c r="G14773" t="str">
        <f>Clef_répartition[[#This Row],[Code_Nom]]&amp;"_"&amp;Clef_répartition[[#This Row],[Nombre]]&amp;"_"&amp;Clef_répartition[[#This Row],[Année]]</f>
        <v>SDIS Nyon-Dôle_Association de communes Service de Défense Incendie et de Secours Nyon-Dôle_2_2023</v>
      </c>
      <c r="H14773" s="74">
        <v>5702</v>
      </c>
      <c r="I14773" s="73" t="s">
        <v>7</v>
      </c>
      <c r="J14773" s="74">
        <v>2023</v>
      </c>
      <c r="K14773" s="75">
        <v>5.9653584562694255E-2</v>
      </c>
    </row>
    <row r="14774" spans="1:11" x14ac:dyDescent="0.25">
      <c r="A14774" s="72"/>
      <c r="B14774" t="s">
        <v>662</v>
      </c>
      <c r="C14774" t="s">
        <v>663</v>
      </c>
      <c r="D14774" t="str">
        <f>Clef_répartition[[#This Row],[Code association]]&amp;"_"&amp;Clef_répartition[[#This Row],[Nom association]]</f>
        <v>SDIS Nyon-Dôle_Association de communes Service de Défense Incendie et de Secours Nyon-Dôle</v>
      </c>
      <c r="E14774">
        <f>COUNTIFS(D$2:D14774,Clef_répartition[[#This Row],[Code_Nom]],J$2:J14774,Clef_répartition[[#This Row],[Année]])</f>
        <v>3</v>
      </c>
      <c r="F14774">
        <f>IF(Clef_répartition[[#This Row],[Code_Nom]]=D14773,F14773-1,(COUNTIFS(Clef_répartition[Code_Nom],Clef_répartition[[#This Row],[Code_Nom]],Clef_répartition[Année],Clef_répartition[[#This Row],[Année]])))</f>
        <v>16</v>
      </c>
      <c r="G14774" t="str">
        <f>Clef_répartition[[#This Row],[Code_Nom]]&amp;"_"&amp;Clef_répartition[[#This Row],[Nombre]]&amp;"_"&amp;Clef_répartition[[#This Row],[Année]]</f>
        <v>SDIS Nyon-Dôle_Association de communes Service de Défense Incendie et de Secours Nyon-Dôle_3_2023</v>
      </c>
      <c r="H14774" s="60">
        <v>5706</v>
      </c>
      <c r="I14774" s="59" t="s">
        <v>29</v>
      </c>
      <c r="J14774" s="60">
        <v>2023</v>
      </c>
      <c r="K14774" s="61">
        <v>2.2831881461302359E-2</v>
      </c>
    </row>
    <row r="14775" spans="1:11" x14ac:dyDescent="0.25">
      <c r="A14775" s="72"/>
      <c r="B14775" t="s">
        <v>662</v>
      </c>
      <c r="C14775" t="s">
        <v>663</v>
      </c>
      <c r="D14775" t="str">
        <f>Clef_répartition[[#This Row],[Code association]]&amp;"_"&amp;Clef_répartition[[#This Row],[Nom association]]</f>
        <v>SDIS Nyon-Dôle_Association de communes Service de Défense Incendie et de Secours Nyon-Dôle</v>
      </c>
      <c r="E14775">
        <f>COUNTIFS(D$2:D14775,Clef_répartition[[#This Row],[Code_Nom]],J$2:J14775,Clef_répartition[[#This Row],[Année]])</f>
        <v>4</v>
      </c>
      <c r="F14775">
        <f>IF(Clef_répartition[[#This Row],[Code_Nom]]=D14774,F14774-1,(COUNTIFS(Clef_répartition[Code_Nom],Clef_répartition[[#This Row],[Code_Nom]],Clef_répartition[Année],Clef_répartition[[#This Row],[Année]])))</f>
        <v>15</v>
      </c>
      <c r="G14775" t="str">
        <f>Clef_répartition[[#This Row],[Code_Nom]]&amp;"_"&amp;Clef_répartition[[#This Row],[Nombre]]&amp;"_"&amp;Clef_répartition[[#This Row],[Année]]</f>
        <v>SDIS Nyon-Dôle_Association de communes Service de Défense Incendie et de Secours Nyon-Dôle_4_2023</v>
      </c>
      <c r="H14775" s="74">
        <v>5709</v>
      </c>
      <c r="I14775" s="73" t="s">
        <v>62</v>
      </c>
      <c r="J14775" s="74">
        <v>2023</v>
      </c>
      <c r="K14775" s="75">
        <v>2.525436097181516E-2</v>
      </c>
    </row>
    <row r="14776" spans="1:11" x14ac:dyDescent="0.25">
      <c r="A14776" s="72"/>
      <c r="B14776" t="s">
        <v>662</v>
      </c>
      <c r="C14776" t="s">
        <v>663</v>
      </c>
      <c r="D14776" t="str">
        <f>Clef_répartition[[#This Row],[Code association]]&amp;"_"&amp;Clef_répartition[[#This Row],[Nom association]]</f>
        <v>SDIS Nyon-Dôle_Association de communes Service de Défense Incendie et de Secours Nyon-Dôle</v>
      </c>
      <c r="E14776">
        <f>COUNTIFS(D$2:D14776,Clef_répartition[[#This Row],[Code_Nom]],J$2:J14776,Clef_répartition[[#This Row],[Année]])</f>
        <v>5</v>
      </c>
      <c r="F14776">
        <f>IF(Clef_répartition[[#This Row],[Code_Nom]]=D14775,F14775-1,(COUNTIFS(Clef_répartition[Code_Nom],Clef_répartition[[#This Row],[Code_Nom]],Clef_répartition[Année],Clef_répartition[[#This Row],[Année]])))</f>
        <v>14</v>
      </c>
      <c r="G14776" t="str">
        <f>Clef_répartition[[#This Row],[Code_Nom]]&amp;"_"&amp;Clef_répartition[[#This Row],[Nombre]]&amp;"_"&amp;Clef_répartition[[#This Row],[Année]]</f>
        <v>SDIS Nyon-Dôle_Association de communes Service de Défense Incendie et de Secours Nyon-Dôle_5_2023</v>
      </c>
      <c r="H14776" s="60">
        <v>5713</v>
      </c>
      <c r="I14776" s="59" t="s">
        <v>80</v>
      </c>
      <c r="J14776" s="60">
        <v>2023</v>
      </c>
      <c r="K14776" s="61">
        <v>4.7642121276080633E-2</v>
      </c>
    </row>
    <row r="14777" spans="1:11" x14ac:dyDescent="0.25">
      <c r="A14777" s="72"/>
      <c r="B14777" t="s">
        <v>662</v>
      </c>
      <c r="C14777" t="s">
        <v>663</v>
      </c>
      <c r="D14777" t="str">
        <f>Clef_répartition[[#This Row],[Code association]]&amp;"_"&amp;Clef_répartition[[#This Row],[Nom association]]</f>
        <v>SDIS Nyon-Dôle_Association de communes Service de Défense Incendie et de Secours Nyon-Dôle</v>
      </c>
      <c r="E14777">
        <f>COUNTIFS(D$2:D14777,Clef_répartition[[#This Row],[Code_Nom]],J$2:J14777,Clef_répartition[[#This Row],[Année]])</f>
        <v>6</v>
      </c>
      <c r="F14777">
        <f>IF(Clef_répartition[[#This Row],[Code_Nom]]=D14776,F14776-1,(COUNTIFS(Clef_répartition[Code_Nom],Clef_répartition[[#This Row],[Code_Nom]],Clef_répartition[Année],Clef_répartition[[#This Row],[Année]])))</f>
        <v>13</v>
      </c>
      <c r="G14777" t="str">
        <f>Clef_répartition[[#This Row],[Code_Nom]]&amp;"_"&amp;Clef_répartition[[#This Row],[Nombre]]&amp;"_"&amp;Clef_répartition[[#This Row],[Année]]</f>
        <v>SDIS Nyon-Dôle_Association de communes Service de Défense Incendie et de Secours Nyon-Dôle_6_2023</v>
      </c>
      <c r="H14777" s="74">
        <v>5714</v>
      </c>
      <c r="I14777" s="73" t="s">
        <v>81</v>
      </c>
      <c r="J14777" s="74">
        <v>2023</v>
      </c>
      <c r="K14777" s="75">
        <v>2.4911174080728644E-2</v>
      </c>
    </row>
    <row r="14778" spans="1:11" x14ac:dyDescent="0.25">
      <c r="A14778" s="72"/>
      <c r="B14778" t="s">
        <v>662</v>
      </c>
      <c r="C14778" t="s">
        <v>663</v>
      </c>
      <c r="D14778" t="str">
        <f>Clef_répartition[[#This Row],[Code association]]&amp;"_"&amp;Clef_répartition[[#This Row],[Nom association]]</f>
        <v>SDIS Nyon-Dôle_Association de communes Service de Défense Incendie et de Secours Nyon-Dôle</v>
      </c>
      <c r="E14778">
        <f>COUNTIFS(D$2:D14778,Clef_répartition[[#This Row],[Code_Nom]],J$2:J14778,Clef_répartition[[#This Row],[Année]])</f>
        <v>7</v>
      </c>
      <c r="F14778">
        <f>IF(Clef_répartition[[#This Row],[Code_Nom]]=D14777,F14777-1,(COUNTIFS(Clef_répartition[Code_Nom],Clef_répartition[[#This Row],[Code_Nom]],Clef_répartition[Année],Clef_répartition[[#This Row],[Année]])))</f>
        <v>12</v>
      </c>
      <c r="G14778" t="str">
        <f>Clef_répartition[[#This Row],[Code_Nom]]&amp;"_"&amp;Clef_répartition[[#This Row],[Nombre]]&amp;"_"&amp;Clef_répartition[[#This Row],[Année]]</f>
        <v>SDIS Nyon-Dôle_Association de communes Service de Défense Incendie et de Secours Nyon-Dôle_7_2023</v>
      </c>
      <c r="H14778" s="60">
        <v>5715</v>
      </c>
      <c r="I14778" s="59" t="s">
        <v>97</v>
      </c>
      <c r="J14778" s="60">
        <v>2023</v>
      </c>
      <c r="K14778" s="61">
        <v>2.2529068276595992E-2</v>
      </c>
    </row>
    <row r="14779" spans="1:11" x14ac:dyDescent="0.25">
      <c r="A14779" s="72"/>
      <c r="B14779" t="s">
        <v>662</v>
      </c>
      <c r="C14779" t="s">
        <v>663</v>
      </c>
      <c r="D14779" t="str">
        <f>Clef_répartition[[#This Row],[Code association]]&amp;"_"&amp;Clef_répartition[[#This Row],[Nom association]]</f>
        <v>SDIS Nyon-Dôle_Association de communes Service de Défense Incendie et de Secours Nyon-Dôle</v>
      </c>
      <c r="E14779">
        <f>COUNTIFS(D$2:D14779,Clef_répartition[[#This Row],[Code_Nom]],J$2:J14779,Clef_répartition[[#This Row],[Année]])</f>
        <v>8</v>
      </c>
      <c r="F14779">
        <f>IF(Clef_répartition[[#This Row],[Code_Nom]]=D14778,F14778-1,(COUNTIFS(Clef_répartition[Code_Nom],Clef_répartition[[#This Row],[Code_Nom]],Clef_répartition[Année],Clef_répartition[[#This Row],[Année]])))</f>
        <v>11</v>
      </c>
      <c r="G14779" t="str">
        <f>Clef_répartition[[#This Row],[Code_Nom]]&amp;"_"&amp;Clef_répartition[[#This Row],[Nombre]]&amp;"_"&amp;Clef_répartition[[#This Row],[Année]]</f>
        <v>SDIS Nyon-Dôle_Association de communes Service de Défense Incendie et de Secours Nyon-Dôle_8_2023</v>
      </c>
      <c r="H14779" s="74">
        <v>5716</v>
      </c>
      <c r="I14779" s="73" t="s">
        <v>110</v>
      </c>
      <c r="J14779" s="74">
        <v>2023</v>
      </c>
      <c r="K14779" s="75">
        <v>3.5671026502419531E-2</v>
      </c>
    </row>
    <row r="14780" spans="1:11" x14ac:dyDescent="0.25">
      <c r="A14780" s="72"/>
      <c r="B14780" t="s">
        <v>662</v>
      </c>
      <c r="C14780" t="s">
        <v>663</v>
      </c>
      <c r="D14780" t="str">
        <f>Clef_répartition[[#This Row],[Code association]]&amp;"_"&amp;Clef_répartition[[#This Row],[Nom association]]</f>
        <v>SDIS Nyon-Dôle_Association de communes Service de Défense Incendie et de Secours Nyon-Dôle</v>
      </c>
      <c r="E14780">
        <f>COUNTIFS(D$2:D14780,Clef_répartition[[#This Row],[Code_Nom]],J$2:J14780,Clef_répartition[[#This Row],[Année]])</f>
        <v>9</v>
      </c>
      <c r="F14780">
        <f>IF(Clef_répartition[[#This Row],[Code_Nom]]=D14779,F14779-1,(COUNTIFS(Clef_répartition[Code_Nom],Clef_répartition[[#This Row],[Code_Nom]],Clef_répartition[Année],Clef_répartition[[#This Row],[Année]])))</f>
        <v>10</v>
      </c>
      <c r="G14780" t="str">
        <f>Clef_répartition[[#This Row],[Code_Nom]]&amp;"_"&amp;Clef_répartition[[#This Row],[Nombre]]&amp;"_"&amp;Clef_répartition[[#This Row],[Année]]</f>
        <v>SDIS Nyon-Dôle_Association de communes Service de Défense Incendie et de Secours Nyon-Dôle_9_2023</v>
      </c>
      <c r="H14780" s="60">
        <v>5718</v>
      </c>
      <c r="I14780" s="59" t="s">
        <v>120</v>
      </c>
      <c r="J14780" s="60">
        <v>2023</v>
      </c>
      <c r="K14780" s="61">
        <v>4.0919732974101869E-2</v>
      </c>
    </row>
    <row r="14781" spans="1:11" x14ac:dyDescent="0.25">
      <c r="A14781" s="72"/>
      <c r="B14781" t="s">
        <v>662</v>
      </c>
      <c r="C14781" t="s">
        <v>663</v>
      </c>
      <c r="D14781" t="str">
        <f>Clef_répartition[[#This Row],[Code association]]&amp;"_"&amp;Clef_répartition[[#This Row],[Nom association]]</f>
        <v>SDIS Nyon-Dôle_Association de communes Service de Défense Incendie et de Secours Nyon-Dôle</v>
      </c>
      <c r="E14781">
        <f>COUNTIFS(D$2:D14781,Clef_répartition[[#This Row],[Code_Nom]],J$2:J14781,Clef_répartition[[#This Row],[Année]])</f>
        <v>10</v>
      </c>
      <c r="F14781">
        <f>IF(Clef_répartition[[#This Row],[Code_Nom]]=D14780,F14780-1,(COUNTIFS(Clef_répartition[Code_Nom],Clef_répartition[[#This Row],[Code_Nom]],Clef_répartition[Année],Clef_répartition[[#This Row],[Année]])))</f>
        <v>9</v>
      </c>
      <c r="G14781" t="str">
        <f>Clef_répartition[[#This Row],[Code_Nom]]&amp;"_"&amp;Clef_répartition[[#This Row],[Nombre]]&amp;"_"&amp;Clef_répartition[[#This Row],[Année]]</f>
        <v>SDIS Nyon-Dôle_Association de communes Service de Défense Incendie et de Secours Nyon-Dôle_10_2023</v>
      </c>
      <c r="H14781" s="74">
        <v>5719</v>
      </c>
      <c r="I14781" s="73" t="s">
        <v>124</v>
      </c>
      <c r="J14781" s="74">
        <v>2023</v>
      </c>
      <c r="K14781" s="75">
        <v>2.5658108422471897E-2</v>
      </c>
    </row>
    <row r="14782" spans="1:11" x14ac:dyDescent="0.25">
      <c r="A14782" s="72"/>
      <c r="B14782" t="s">
        <v>662</v>
      </c>
      <c r="C14782" t="s">
        <v>663</v>
      </c>
      <c r="D14782" t="str">
        <f>Clef_répartition[[#This Row],[Code association]]&amp;"_"&amp;Clef_répartition[[#This Row],[Nom association]]</f>
        <v>SDIS Nyon-Dôle_Association de communes Service de Défense Incendie et de Secours Nyon-Dôle</v>
      </c>
      <c r="E14782">
        <f>COUNTIFS(D$2:D14782,Clef_répartition[[#This Row],[Code_Nom]],J$2:J14782,Clef_répartition[[#This Row],[Année]])</f>
        <v>11</v>
      </c>
      <c r="F14782">
        <f>IF(Clef_répartition[[#This Row],[Code_Nom]]=D14781,F14781-1,(COUNTIFS(Clef_répartition[Code_Nom],Clef_répartition[[#This Row],[Code_Nom]],Clef_répartition[Année],Clef_répartition[[#This Row],[Année]])))</f>
        <v>8</v>
      </c>
      <c r="G14782" t="str">
        <f>Clef_répartition[[#This Row],[Code_Nom]]&amp;"_"&amp;Clef_répartition[[#This Row],[Nombre]]&amp;"_"&amp;Clef_répartition[[#This Row],[Année]]</f>
        <v>SDIS Nyon-Dôle_Association de communes Service de Défense Incendie et de Secours Nyon-Dôle_11_2023</v>
      </c>
      <c r="H14782" s="60">
        <v>5720</v>
      </c>
      <c r="I14782" s="59" t="s">
        <v>125</v>
      </c>
      <c r="J14782" s="60">
        <v>2023</v>
      </c>
      <c r="K14782" s="61">
        <v>2.0712209942068301E-2</v>
      </c>
    </row>
    <row r="14783" spans="1:11" x14ac:dyDescent="0.25">
      <c r="A14783" s="72"/>
      <c r="B14783" t="s">
        <v>662</v>
      </c>
      <c r="C14783" t="s">
        <v>663</v>
      </c>
      <c r="D14783" t="str">
        <f>Clef_répartition[[#This Row],[Code association]]&amp;"_"&amp;Clef_répartition[[#This Row],[Nom association]]</f>
        <v>SDIS Nyon-Dôle_Association de communes Service de Défense Incendie et de Secours Nyon-Dôle</v>
      </c>
      <c r="E14783">
        <f>COUNTIFS(D$2:D14783,Clef_répartition[[#This Row],[Code_Nom]],J$2:J14783,Clef_répartition[[#This Row],[Année]])</f>
        <v>12</v>
      </c>
      <c r="F14783">
        <f>IF(Clef_répartition[[#This Row],[Code_Nom]]=D14782,F14782-1,(COUNTIFS(Clef_répartition[Code_Nom],Clef_répartition[[#This Row],[Code_Nom]],Clef_répartition[Année],Clef_répartition[[#This Row],[Année]])))</f>
        <v>7</v>
      </c>
      <c r="G14783" t="str">
        <f>Clef_répartition[[#This Row],[Code_Nom]]&amp;"_"&amp;Clef_répartition[[#This Row],[Nombre]]&amp;"_"&amp;Clef_répartition[[#This Row],[Année]]</f>
        <v>SDIS Nyon-Dôle_Association de communes Service de Défense Incendie et de Secours Nyon-Dôle_12_2023</v>
      </c>
      <c r="H14783" s="74">
        <v>5722</v>
      </c>
      <c r="I14783" s="73" t="s">
        <v>133</v>
      </c>
      <c r="J14783" s="74">
        <v>2023</v>
      </c>
      <c r="K14783" s="75">
        <v>8.0749334328518701E-3</v>
      </c>
    </row>
    <row r="14784" spans="1:11" x14ac:dyDescent="0.25">
      <c r="A14784" s="72"/>
      <c r="B14784" t="s">
        <v>662</v>
      </c>
      <c r="C14784" t="s">
        <v>663</v>
      </c>
      <c r="D14784" t="str">
        <f>Clef_répartition[[#This Row],[Code association]]&amp;"_"&amp;Clef_répartition[[#This Row],[Nom association]]</f>
        <v>SDIS Nyon-Dôle_Association de communes Service de Défense Incendie et de Secours Nyon-Dôle</v>
      </c>
      <c r="E14784">
        <f>COUNTIFS(D$2:D14784,Clef_répartition[[#This Row],[Code_Nom]],J$2:J14784,Clef_répartition[[#This Row],[Année]])</f>
        <v>13</v>
      </c>
      <c r="F14784">
        <f>IF(Clef_répartition[[#This Row],[Code_Nom]]=D14783,F14783-1,(COUNTIFS(Clef_répartition[Code_Nom],Clef_répartition[[#This Row],[Code_Nom]],Clef_répartition[Année],Clef_répartition[[#This Row],[Année]])))</f>
        <v>6</v>
      </c>
      <c r="G14784" t="str">
        <f>Clef_répartition[[#This Row],[Code_Nom]]&amp;"_"&amp;Clef_répartition[[#This Row],[Nombre]]&amp;"_"&amp;Clef_répartition[[#This Row],[Année]]</f>
        <v>SDIS Nyon-Dôle_Association de communes Service de Défense Incendie et de Secours Nyon-Dôle_13_2023</v>
      </c>
      <c r="H14784" s="60">
        <v>5726</v>
      </c>
      <c r="I14784" s="59" t="s">
        <v>148</v>
      </c>
      <c r="J14784" s="60">
        <v>2023</v>
      </c>
      <c r="K14784" s="61">
        <v>2.4184431785603089E-2</v>
      </c>
    </row>
    <row r="14785" spans="1:11" x14ac:dyDescent="0.25">
      <c r="A14785" s="72"/>
      <c r="B14785" t="s">
        <v>662</v>
      </c>
      <c r="C14785" t="s">
        <v>663</v>
      </c>
      <c r="D14785" t="str">
        <f>Clef_répartition[[#This Row],[Code association]]&amp;"_"&amp;Clef_répartition[[#This Row],[Nom association]]</f>
        <v>SDIS Nyon-Dôle_Association de communes Service de Défense Incendie et de Secours Nyon-Dôle</v>
      </c>
      <c r="E14785">
        <f>COUNTIFS(D$2:D14785,Clef_répartition[[#This Row],[Code_Nom]],J$2:J14785,Clef_répartition[[#This Row],[Année]])</f>
        <v>14</v>
      </c>
      <c r="F14785">
        <f>IF(Clef_répartition[[#This Row],[Code_Nom]]=D14784,F14784-1,(COUNTIFS(Clef_répartition[Code_Nom],Clef_répartition[[#This Row],[Code_Nom]],Clef_répartition[Année],Clef_répartition[[#This Row],[Année]])))</f>
        <v>5</v>
      </c>
      <c r="G14785" t="str">
        <f>Clef_répartition[[#This Row],[Code_Nom]]&amp;"_"&amp;Clef_répartition[[#This Row],[Nombre]]&amp;"_"&amp;Clef_répartition[[#This Row],[Année]]</f>
        <v>SDIS Nyon-Dôle_Association de communes Service de Défense Incendie et de Secours Nyon-Dôle_14_2023</v>
      </c>
      <c r="H14785" s="60">
        <v>5724</v>
      </c>
      <c r="I14785" s="59" t="s">
        <v>196</v>
      </c>
      <c r="J14785" s="60">
        <v>2023</v>
      </c>
      <c r="K14785" s="61">
        <v>0.45383155795750191</v>
      </c>
    </row>
    <row r="14786" spans="1:11" x14ac:dyDescent="0.25">
      <c r="A14786" s="72"/>
      <c r="B14786" t="s">
        <v>662</v>
      </c>
      <c r="C14786" t="s">
        <v>663</v>
      </c>
      <c r="D14786" t="str">
        <f>Clef_répartition[[#This Row],[Code association]]&amp;"_"&amp;Clef_répartition[[#This Row],[Nom association]]</f>
        <v>SDIS Nyon-Dôle_Association de communes Service de Défense Incendie et de Secours Nyon-Dôle</v>
      </c>
      <c r="E14786">
        <f>COUNTIFS(D$2:D14786,Clef_répartition[[#This Row],[Code_Nom]],J$2:J14786,Clef_répartition[[#This Row],[Année]])</f>
        <v>15</v>
      </c>
      <c r="F14786">
        <f>IF(Clef_répartition[[#This Row],[Code_Nom]]=D14785,F14785-1,(COUNTIFS(Clef_répartition[Code_Nom],Clef_répartition[[#This Row],[Code_Nom]],Clef_répartition[Année],Clef_répartition[[#This Row],[Année]])))</f>
        <v>4</v>
      </c>
      <c r="G14786" t="str">
        <f>Clef_répartition[[#This Row],[Code_Nom]]&amp;"_"&amp;Clef_répartition[[#This Row],[Nombre]]&amp;"_"&amp;Clef_répartition[[#This Row],[Année]]</f>
        <v>SDIS Nyon-Dôle_Association de communes Service de Défense Incendie et de Secours Nyon-Dôle_15_2023</v>
      </c>
      <c r="H14786" s="74">
        <v>5725</v>
      </c>
      <c r="I14786" s="73" t="s">
        <v>219</v>
      </c>
      <c r="J14786" s="74">
        <v>2023</v>
      </c>
      <c r="K14786" s="75">
        <v>8.6381622171378222E-2</v>
      </c>
    </row>
    <row r="14787" spans="1:11" x14ac:dyDescent="0.25">
      <c r="A14787" s="72"/>
      <c r="B14787" t="s">
        <v>662</v>
      </c>
      <c r="C14787" t="s">
        <v>663</v>
      </c>
      <c r="D14787" t="str">
        <f>Clef_répartition[[#This Row],[Code association]]&amp;"_"&amp;Clef_répartition[[#This Row],[Nom association]]</f>
        <v>SDIS Nyon-Dôle_Association de communes Service de Défense Incendie et de Secours Nyon-Dôle</v>
      </c>
      <c r="E14787">
        <f>COUNTIFS(D$2:D14787,Clef_répartition[[#This Row],[Code_Nom]],J$2:J14787,Clef_répartition[[#This Row],[Année]])</f>
        <v>16</v>
      </c>
      <c r="F14787">
        <f>IF(Clef_répartition[[#This Row],[Code_Nom]]=D14786,F14786-1,(COUNTIFS(Clef_répartition[Code_Nom],Clef_répartition[[#This Row],[Code_Nom]],Clef_répartition[Année],Clef_répartition[[#This Row],[Année]])))</f>
        <v>3</v>
      </c>
      <c r="G14787" t="str">
        <f>Clef_répartition[[#This Row],[Code_Nom]]&amp;"_"&amp;Clef_répartition[[#This Row],[Nombre]]&amp;"_"&amp;Clef_répartition[[#This Row],[Année]]</f>
        <v>SDIS Nyon-Dôle_Association de communes Service de Défense Incendie et de Secours Nyon-Dôle_16_2023</v>
      </c>
      <c r="H14787" s="74">
        <v>5727</v>
      </c>
      <c r="I14787" s="73" t="s">
        <v>243</v>
      </c>
      <c r="J14787" s="74">
        <v>2023</v>
      </c>
      <c r="K14787" s="75">
        <v>5.6282302178537462E-2</v>
      </c>
    </row>
    <row r="14788" spans="1:11" x14ac:dyDescent="0.25">
      <c r="A14788" s="72"/>
      <c r="B14788" t="s">
        <v>662</v>
      </c>
      <c r="C14788" t="s">
        <v>663</v>
      </c>
      <c r="D14788" t="str">
        <f>Clef_répartition[[#This Row],[Code association]]&amp;"_"&amp;Clef_répartition[[#This Row],[Nom association]]</f>
        <v>SDIS Nyon-Dôle_Association de communes Service de Défense Incendie et de Secours Nyon-Dôle</v>
      </c>
      <c r="E14788">
        <f>COUNTIFS(D$2:D14788,Clef_répartition[[#This Row],[Code_Nom]],J$2:J14788,Clef_répartition[[#This Row],[Année]])</f>
        <v>17</v>
      </c>
      <c r="F14788">
        <f>IF(Clef_répartition[[#This Row],[Code_Nom]]=D14787,F14787-1,(COUNTIFS(Clef_répartition[Code_Nom],Clef_répartition[[#This Row],[Code_Nom]],Clef_répartition[Année],Clef_répartition[[#This Row],[Année]])))</f>
        <v>2</v>
      </c>
      <c r="G14788" t="str">
        <f>Clef_répartition[[#This Row],[Code_Nom]]&amp;"_"&amp;Clef_répartition[[#This Row],[Nombre]]&amp;"_"&amp;Clef_répartition[[#This Row],[Année]]</f>
        <v>SDIS Nyon-Dôle_Association de communes Service de Défense Incendie et de Secours Nyon-Dôle_17_2023</v>
      </c>
      <c r="H14788" s="60">
        <v>5728</v>
      </c>
      <c r="I14788" s="59" t="s">
        <v>255</v>
      </c>
      <c r="J14788" s="60">
        <v>2023</v>
      </c>
      <c r="K14788" s="61">
        <v>1.1769215854905105E-2</v>
      </c>
    </row>
    <row r="14789" spans="1:11" x14ac:dyDescent="0.25">
      <c r="A14789" s="72"/>
      <c r="B14789" t="s">
        <v>662</v>
      </c>
      <c r="C14789" t="s">
        <v>663</v>
      </c>
      <c r="D14789" t="str">
        <f>Clef_répartition[[#This Row],[Code association]]&amp;"_"&amp;Clef_répartition[[#This Row],[Nom association]]</f>
        <v>SDIS Nyon-Dôle_Association de communes Service de Défense Incendie et de Secours Nyon-Dôle</v>
      </c>
      <c r="E14789">
        <f>COUNTIFS(D$2:D14789,Clef_répartition[[#This Row],[Code_Nom]],J$2:J14789,Clef_répartition[[#This Row],[Année]])</f>
        <v>18</v>
      </c>
      <c r="F14789">
        <f>IF(Clef_répartition[[#This Row],[Code_Nom]]=D14788,F14788-1,(COUNTIFS(Clef_répartition[Code_Nom],Clef_répartition[[#This Row],[Code_Nom]],Clef_répartition[Année],Clef_répartition[[#This Row],[Année]])))</f>
        <v>1</v>
      </c>
      <c r="G14789" t="str">
        <f>Clef_répartition[[#This Row],[Code_Nom]]&amp;"_"&amp;Clef_répartition[[#This Row],[Nombre]]&amp;"_"&amp;Clef_répartition[[#This Row],[Année]]</f>
        <v>SDIS Nyon-Dôle_Association de communes Service de Défense Incendie et de Secours Nyon-Dôle_18_2023</v>
      </c>
      <c r="H14789" s="74">
        <v>5730</v>
      </c>
      <c r="I14789" s="73" t="s">
        <v>265</v>
      </c>
      <c r="J14789" s="74">
        <v>2023</v>
      </c>
      <c r="K14789" s="75">
        <v>2.8847709127918023E-2</v>
      </c>
    </row>
    <row r="14790" spans="1:11" x14ac:dyDescent="0.25">
      <c r="A14790" s="72"/>
      <c r="B14790" t="s">
        <v>577</v>
      </c>
      <c r="C14790" t="s">
        <v>578</v>
      </c>
      <c r="D14790" t="str">
        <f>Clef_répartition[[#This Row],[Code association]]&amp;"_"&amp;Clef_répartition[[#This Row],[Nom association]]</f>
        <v>SDIS Oron-Jorat_Association de communes Service de Défense Incendie et de Secours Oron-Jorat</v>
      </c>
      <c r="E14790">
        <f>COUNTIFS(D$2:D14790,Clef_répartition[[#This Row],[Code_Nom]],J$2:J14790,Clef_répartition[[#This Row],[Année]])</f>
        <v>1</v>
      </c>
      <c r="F14790">
        <f>IF(Clef_répartition[[#This Row],[Code_Nom]]=D14789,F14789-1,(COUNTIFS(Clef_répartition[Code_Nom],Clef_répartition[[#This Row],[Code_Nom]],Clef_répartition[Année],Clef_répartition[[#This Row],[Année]])))</f>
        <v>9</v>
      </c>
      <c r="G14790" t="str">
        <f>Clef_répartition[[#This Row],[Code_Nom]]&amp;"_"&amp;Clef_répartition[[#This Row],[Nombre]]&amp;"_"&amp;Clef_répartition[[#This Row],[Année]]</f>
        <v>SDIS Oron-Jorat_Association de communes Service de Défense Incendie et de Secours Oron-Jorat_1_2023</v>
      </c>
      <c r="H14790" s="74">
        <v>5785</v>
      </c>
      <c r="I14790" s="73" t="s">
        <v>74</v>
      </c>
      <c r="J14790" s="74">
        <v>2023</v>
      </c>
      <c r="K14790" s="75">
        <v>3.3099999999999997E-2</v>
      </c>
    </row>
    <row r="14791" spans="1:11" x14ac:dyDescent="0.25">
      <c r="A14791" s="72"/>
      <c r="B14791" t="s">
        <v>577</v>
      </c>
      <c r="C14791" t="s">
        <v>578</v>
      </c>
      <c r="D14791" t="str">
        <f>Clef_répartition[[#This Row],[Code association]]&amp;"_"&amp;Clef_répartition[[#This Row],[Nom association]]</f>
        <v>SDIS Oron-Jorat_Association de communes Service de Défense Incendie et de Secours Oron-Jorat</v>
      </c>
      <c r="E14791">
        <f>COUNTIFS(D$2:D14791,Clef_répartition[[#This Row],[Code_Nom]],J$2:J14791,Clef_répartition[[#This Row],[Année]])</f>
        <v>2</v>
      </c>
      <c r="F14791">
        <f>IF(Clef_répartition[[#This Row],[Code_Nom]]=D14790,F14790-1,(COUNTIFS(Clef_répartition[Code_Nom],Clef_répartition[[#This Row],[Code_Nom]],Clef_répartition[Année],Clef_répartition[[#This Row],[Année]])))</f>
        <v>8</v>
      </c>
      <c r="G14791" t="str">
        <f>Clef_répartition[[#This Row],[Code_Nom]]&amp;"_"&amp;Clef_répartition[[#This Row],[Nombre]]&amp;"_"&amp;Clef_répartition[[#This Row],[Année]]</f>
        <v>SDIS Oron-Jorat_Association de communes Service de Défense Incendie et de Secours Oron-Jorat_2_2023</v>
      </c>
      <c r="H14791" s="60">
        <v>5806</v>
      </c>
      <c r="I14791" s="59" t="s">
        <v>140</v>
      </c>
      <c r="J14791" s="60">
        <v>2023</v>
      </c>
      <c r="K14791" s="61">
        <v>0.20930000000000001</v>
      </c>
    </row>
    <row r="14792" spans="1:11" x14ac:dyDescent="0.25">
      <c r="A14792" s="72"/>
      <c r="B14792" t="s">
        <v>577</v>
      </c>
      <c r="C14792" t="s">
        <v>578</v>
      </c>
      <c r="D14792" t="str">
        <f>Clef_répartition[[#This Row],[Code association]]&amp;"_"&amp;Clef_répartition[[#This Row],[Nom association]]</f>
        <v>SDIS Oron-Jorat_Association de communes Service de Défense Incendie et de Secours Oron-Jorat</v>
      </c>
      <c r="E14792">
        <f>COUNTIFS(D$2:D14792,Clef_répartition[[#This Row],[Code_Nom]],J$2:J14792,Clef_répartition[[#This Row],[Année]])</f>
        <v>3</v>
      </c>
      <c r="F14792">
        <f>IF(Clef_répartition[[#This Row],[Code_Nom]]=D14791,F14791-1,(COUNTIFS(Clef_répartition[Code_Nom],Clef_répartition[[#This Row],[Code_Nom]],Clef_répartition[Année],Clef_répartition[[#This Row],[Année]])))</f>
        <v>7</v>
      </c>
      <c r="G14792" t="str">
        <f>Clef_répartition[[#This Row],[Code_Nom]]&amp;"_"&amp;Clef_répartition[[#This Row],[Nombre]]&amp;"_"&amp;Clef_répartition[[#This Row],[Année]]</f>
        <v>SDIS Oron-Jorat_Association de communes Service de Défense Incendie et de Secours Oron-Jorat_3_2023</v>
      </c>
      <c r="H14792" s="60">
        <v>5790</v>
      </c>
      <c r="I14792" s="59" t="s">
        <v>170</v>
      </c>
      <c r="J14792" s="60">
        <v>2023</v>
      </c>
      <c r="K14792" s="61">
        <v>3.6999999999999998E-2</v>
      </c>
    </row>
    <row r="14793" spans="1:11" x14ac:dyDescent="0.25">
      <c r="A14793" s="72"/>
      <c r="B14793" t="s">
        <v>577</v>
      </c>
      <c r="C14793" t="s">
        <v>578</v>
      </c>
      <c r="D14793" t="str">
        <f>Clef_répartition[[#This Row],[Code association]]&amp;"_"&amp;Clef_répartition[[#This Row],[Nom association]]</f>
        <v>SDIS Oron-Jorat_Association de communes Service de Défense Incendie et de Secours Oron-Jorat</v>
      </c>
      <c r="E14793">
        <f>COUNTIFS(D$2:D14793,Clef_répartition[[#This Row],[Code_Nom]],J$2:J14793,Clef_répartition[[#This Row],[Année]])</f>
        <v>4</v>
      </c>
      <c r="F14793">
        <f>IF(Clef_répartition[[#This Row],[Code_Nom]]=D14792,F14792-1,(COUNTIFS(Clef_répartition[Code_Nom],Clef_répartition[[#This Row],[Code_Nom]],Clef_répartition[Année],Clef_répartition[[#This Row],[Année]])))</f>
        <v>6</v>
      </c>
      <c r="G14793" t="str">
        <f>Clef_répartition[[#This Row],[Code_Nom]]&amp;"_"&amp;Clef_répartition[[#This Row],[Nombre]]&amp;"_"&amp;Clef_répartition[[#This Row],[Année]]</f>
        <v>SDIS Oron-Jorat_Association de communes Service de Défense Incendie et de Secours Oron-Jorat_4_2023</v>
      </c>
      <c r="H14793" s="74">
        <v>5792</v>
      </c>
      <c r="I14793" s="73" t="s">
        <v>187</v>
      </c>
      <c r="J14793" s="74">
        <v>2023</v>
      </c>
      <c r="K14793" s="75">
        <v>4.48E-2</v>
      </c>
    </row>
    <row r="14794" spans="1:11" x14ac:dyDescent="0.25">
      <c r="A14794" s="72"/>
      <c r="B14794" t="s">
        <v>577</v>
      </c>
      <c r="C14794" t="s">
        <v>578</v>
      </c>
      <c r="D14794" t="str">
        <f>Clef_répartition[[#This Row],[Code association]]&amp;"_"&amp;Clef_répartition[[#This Row],[Nom association]]</f>
        <v>SDIS Oron-Jorat_Association de communes Service de Défense Incendie et de Secours Oron-Jorat</v>
      </c>
      <c r="E14794">
        <f>COUNTIFS(D$2:D14794,Clef_répartition[[#This Row],[Code_Nom]],J$2:J14794,Clef_répartition[[#This Row],[Année]])</f>
        <v>5</v>
      </c>
      <c r="F14794">
        <f>IF(Clef_répartition[[#This Row],[Code_Nom]]=D14793,F14793-1,(COUNTIFS(Clef_répartition[Code_Nom],Clef_répartition[[#This Row],[Code_Nom]],Clef_répartition[Année],Clef_répartition[[#This Row],[Année]])))</f>
        <v>5</v>
      </c>
      <c r="G14794" t="str">
        <f>Clef_répartition[[#This Row],[Code_Nom]]&amp;"_"&amp;Clef_répartition[[#This Row],[Nombre]]&amp;"_"&amp;Clef_répartition[[#This Row],[Année]]</f>
        <v>SDIS Oron-Jorat_Association de communes Service de Défense Incendie et de Secours Oron-Jorat_5_2023</v>
      </c>
      <c r="H14794" s="74">
        <v>5805</v>
      </c>
      <c r="I14794" s="73" t="s">
        <v>206</v>
      </c>
      <c r="J14794" s="74">
        <v>2023</v>
      </c>
      <c r="K14794" s="75">
        <v>0.41249999999999998</v>
      </c>
    </row>
    <row r="14795" spans="1:11" x14ac:dyDescent="0.25">
      <c r="A14795" s="72"/>
      <c r="B14795" t="s">
        <v>577</v>
      </c>
      <c r="C14795" t="s">
        <v>578</v>
      </c>
      <c r="D14795" t="str">
        <f>Clef_répartition[[#This Row],[Code association]]&amp;"_"&amp;Clef_répartition[[#This Row],[Nom association]]</f>
        <v>SDIS Oron-Jorat_Association de communes Service de Défense Incendie et de Secours Oron-Jorat</v>
      </c>
      <c r="E14795">
        <f>COUNTIFS(D$2:D14795,Clef_répartition[[#This Row],[Code_Nom]],J$2:J14795,Clef_répartition[[#This Row],[Année]])</f>
        <v>6</v>
      </c>
      <c r="F14795">
        <f>IF(Clef_répartition[[#This Row],[Code_Nom]]=D14794,F14794-1,(COUNTIFS(Clef_répartition[Code_Nom],Clef_répartition[[#This Row],[Code_Nom]],Clef_répartition[Année],Clef_répartition[[#This Row],[Année]])))</f>
        <v>4</v>
      </c>
      <c r="G14795" t="str">
        <f>Clef_répartition[[#This Row],[Code_Nom]]&amp;"_"&amp;Clef_répartition[[#This Row],[Nombre]]&amp;"_"&amp;Clef_répartition[[#This Row],[Année]]</f>
        <v>SDIS Oron-Jorat_Association de communes Service de Défense Incendie et de Secours Oron-Jorat_6_2023</v>
      </c>
      <c r="H14795" s="60">
        <v>5798</v>
      </c>
      <c r="I14795" s="59" t="s">
        <v>236</v>
      </c>
      <c r="J14795" s="60">
        <v>2023</v>
      </c>
      <c r="K14795" s="61">
        <v>3.61E-2</v>
      </c>
    </row>
    <row r="14796" spans="1:11" x14ac:dyDescent="0.25">
      <c r="A14796" s="72"/>
      <c r="B14796" t="s">
        <v>577</v>
      </c>
      <c r="C14796" t="s">
        <v>578</v>
      </c>
      <c r="D14796" t="str">
        <f>Clef_répartition[[#This Row],[Code association]]&amp;"_"&amp;Clef_répartition[[#This Row],[Nom association]]</f>
        <v>SDIS Oron-Jorat_Association de communes Service de Défense Incendie et de Secours Oron-Jorat</v>
      </c>
      <c r="E14796">
        <f>COUNTIFS(D$2:D14796,Clef_répartition[[#This Row],[Code_Nom]],J$2:J14796,Clef_répartition[[#This Row],[Année]])</f>
        <v>7</v>
      </c>
      <c r="F14796">
        <f>IF(Clef_répartition[[#This Row],[Code_Nom]]=D14795,F14795-1,(COUNTIFS(Clef_répartition[Code_Nom],Clef_répartition[[#This Row],[Code_Nom]],Clef_répartition[Année],Clef_répartition[[#This Row],[Année]])))</f>
        <v>3</v>
      </c>
      <c r="G14796" t="str">
        <f>Clef_répartition[[#This Row],[Code_Nom]]&amp;"_"&amp;Clef_répartition[[#This Row],[Nombre]]&amp;"_"&amp;Clef_répartition[[#This Row],[Année]]</f>
        <v>SDIS Oron-Jorat_Association de communes Service de Défense Incendie et de Secours Oron-Jorat_7_2023</v>
      </c>
      <c r="H14796" s="74">
        <v>5799</v>
      </c>
      <c r="I14796" s="73" t="s">
        <v>254</v>
      </c>
      <c r="J14796" s="74">
        <v>2023</v>
      </c>
      <c r="K14796" s="75">
        <v>0.14249999999999999</v>
      </c>
    </row>
    <row r="14797" spans="1:11" x14ac:dyDescent="0.25">
      <c r="A14797" s="72"/>
      <c r="B14797" t="s">
        <v>577</v>
      </c>
      <c r="C14797" t="s">
        <v>578</v>
      </c>
      <c r="D14797" t="str">
        <f>Clef_répartition[[#This Row],[Code association]]&amp;"_"&amp;Clef_répartition[[#This Row],[Nom association]]</f>
        <v>SDIS Oron-Jorat_Association de communes Service de Défense Incendie et de Secours Oron-Jorat</v>
      </c>
      <c r="E14797">
        <f>COUNTIFS(D$2:D14797,Clef_répartition[[#This Row],[Code_Nom]],J$2:J14797,Clef_répartition[[#This Row],[Année]])</f>
        <v>8</v>
      </c>
      <c r="F14797">
        <f>IF(Clef_répartition[[#This Row],[Code_Nom]]=D14796,F14796-1,(COUNTIFS(Clef_répartition[Code_Nom],Clef_répartition[[#This Row],[Code_Nom]],Clef_répartition[Année],Clef_répartition[[#This Row],[Année]])))</f>
        <v>2</v>
      </c>
      <c r="G14797" t="str">
        <f>Clef_répartition[[#This Row],[Code_Nom]]&amp;"_"&amp;Clef_répartition[[#This Row],[Nombre]]&amp;"_"&amp;Clef_répartition[[#This Row],[Année]]</f>
        <v>SDIS Oron-Jorat_Association de communes Service de Défense Incendie et de Secours Oron-Jorat_8_2023</v>
      </c>
      <c r="H14797" s="60">
        <v>5692</v>
      </c>
      <c r="I14797" s="59" t="s">
        <v>289</v>
      </c>
      <c r="J14797" s="60">
        <v>2023</v>
      </c>
      <c r="K14797" s="61">
        <v>4.2000000000000003E-2</v>
      </c>
    </row>
    <row r="14798" spans="1:11" x14ac:dyDescent="0.25">
      <c r="A14798" s="72"/>
      <c r="B14798" t="s">
        <v>577</v>
      </c>
      <c r="C14798" t="s">
        <v>578</v>
      </c>
      <c r="D14798" t="str">
        <f>Clef_répartition[[#This Row],[Code association]]&amp;"_"&amp;Clef_répartition[[#This Row],[Nom association]]</f>
        <v>SDIS Oron-Jorat_Association de communes Service de Défense Incendie et de Secours Oron-Jorat</v>
      </c>
      <c r="E14798">
        <f>COUNTIFS(D$2:D14798,Clef_répartition[[#This Row],[Code_Nom]],J$2:J14798,Clef_répartition[[#This Row],[Année]])</f>
        <v>9</v>
      </c>
      <c r="F14798">
        <f>IF(Clef_répartition[[#This Row],[Code_Nom]]=D14797,F14797-1,(COUNTIFS(Clef_répartition[Code_Nom],Clef_répartition[[#This Row],[Code_Nom]],Clef_répartition[Année],Clef_répartition[[#This Row],[Année]])))</f>
        <v>1</v>
      </c>
      <c r="G14798" t="str">
        <f>Clef_répartition[[#This Row],[Code_Nom]]&amp;"_"&amp;Clef_répartition[[#This Row],[Nombre]]&amp;"_"&amp;Clef_répartition[[#This Row],[Année]]</f>
        <v>SDIS Oron-Jorat_Association de communes Service de Défense Incendie et de Secours Oron-Jorat_9_2023</v>
      </c>
      <c r="H14798" s="60">
        <v>5803</v>
      </c>
      <c r="I14798" s="59" t="s">
        <v>294</v>
      </c>
      <c r="J14798" s="60">
        <v>2023</v>
      </c>
      <c r="K14798" s="61">
        <v>4.2700000000000002E-2</v>
      </c>
    </row>
    <row r="14799" spans="1:11" x14ac:dyDescent="0.25">
      <c r="A14799" s="72"/>
      <c r="B14799" t="s">
        <v>762</v>
      </c>
      <c r="C14799" t="s">
        <v>763</v>
      </c>
      <c r="D14799" t="str">
        <f>Clef_répartition[[#This Row],[Code association]]&amp;"_"&amp;Clef_répartition[[#This Row],[Nom association]]</f>
        <v>SDIS Ouest-Lavaux_Association intercommunale de Service de Défense contre l'incendie et de secours Ouest-Lavaux</v>
      </c>
      <c r="E14799">
        <f>COUNTIFS(D$2:D14799,Clef_répartition[[#This Row],[Code_Nom]],J$2:J14799,Clef_répartition[[#This Row],[Année]])</f>
        <v>1</v>
      </c>
      <c r="F14799">
        <f>IF(Clef_répartition[[#This Row],[Code_Nom]]=D14798,F14798-1,(COUNTIFS(Clef_répartition[Code_Nom],Clef_répartition[[#This Row],[Code_Nom]],Clef_répartition[Année],Clef_répartition[[#This Row],[Année]])))</f>
        <v>4</v>
      </c>
      <c r="G14799" t="str">
        <f>Clef_répartition[[#This Row],[Code_Nom]]&amp;"_"&amp;Clef_répartition[[#This Row],[Nombre]]&amp;"_"&amp;Clef_répartition[[#This Row],[Année]]</f>
        <v>SDIS Ouest-Lavaux_Association intercommunale de Service de Défense contre l'incendie et de secours Ouest-Lavaux_1_2023</v>
      </c>
      <c r="H14799" s="74">
        <v>5581</v>
      </c>
      <c r="I14799" s="73" t="s">
        <v>17</v>
      </c>
      <c r="J14799" s="74">
        <v>2023</v>
      </c>
      <c r="K14799" s="75">
        <v>0.1137</v>
      </c>
    </row>
    <row r="14800" spans="1:11" x14ac:dyDescent="0.25">
      <c r="A14800" s="72"/>
      <c r="B14800" t="s">
        <v>762</v>
      </c>
      <c r="C14800" t="s">
        <v>763</v>
      </c>
      <c r="D14800" t="str">
        <f>Clef_répartition[[#This Row],[Code association]]&amp;"_"&amp;Clef_répartition[[#This Row],[Nom association]]</f>
        <v>SDIS Ouest-Lavaux_Association intercommunale de Service de Défense contre l'incendie et de secours Ouest-Lavaux</v>
      </c>
      <c r="E14800">
        <f>COUNTIFS(D$2:D14800,Clef_répartition[[#This Row],[Code_Nom]],J$2:J14800,Clef_répartition[[#This Row],[Année]])</f>
        <v>2</v>
      </c>
      <c r="F14800">
        <f>IF(Clef_répartition[[#This Row],[Code_Nom]]=D14799,F14799-1,(COUNTIFS(Clef_répartition[Code_Nom],Clef_répartition[[#This Row],[Code_Nom]],Clef_répartition[Année],Clef_répartition[[#This Row],[Année]])))</f>
        <v>3</v>
      </c>
      <c r="G14800" t="str">
        <f>Clef_répartition[[#This Row],[Code_Nom]]&amp;"_"&amp;Clef_répartition[[#This Row],[Nombre]]&amp;"_"&amp;Clef_répartition[[#This Row],[Année]]</f>
        <v>SDIS Ouest-Lavaux_Association intercommunale de Service de Défense contre l'incendie et de secours Ouest-Lavaux_2_2023</v>
      </c>
      <c r="H14800" s="60">
        <v>5606</v>
      </c>
      <c r="I14800" s="59" t="s">
        <v>169</v>
      </c>
      <c r="J14800" s="60">
        <v>2023</v>
      </c>
      <c r="K14800" s="61">
        <v>0.3523</v>
      </c>
    </row>
    <row r="14801" spans="1:11" x14ac:dyDescent="0.25">
      <c r="A14801" s="72"/>
      <c r="B14801" t="s">
        <v>762</v>
      </c>
      <c r="C14801" t="s">
        <v>763</v>
      </c>
      <c r="D14801" t="str">
        <f>Clef_répartition[[#This Row],[Code association]]&amp;"_"&amp;Clef_répartition[[#This Row],[Nom association]]</f>
        <v>SDIS Ouest-Lavaux_Association intercommunale de Service de Défense contre l'incendie et de secours Ouest-Lavaux</v>
      </c>
      <c r="E14801">
        <f>COUNTIFS(D$2:D14801,Clef_répartition[[#This Row],[Code_Nom]],J$2:J14801,Clef_répartition[[#This Row],[Année]])</f>
        <v>3</v>
      </c>
      <c r="F14801">
        <f>IF(Clef_répartition[[#This Row],[Code_Nom]]=D14800,F14800-1,(COUNTIFS(Clef_répartition[Code_Nom],Clef_répartition[[#This Row],[Code_Nom]],Clef_répartition[Année],Clef_répartition[[#This Row],[Année]])))</f>
        <v>2</v>
      </c>
      <c r="G14801" t="str">
        <f>Clef_répartition[[#This Row],[Code_Nom]]&amp;"_"&amp;Clef_répartition[[#This Row],[Nombre]]&amp;"_"&amp;Clef_répartition[[#This Row],[Année]]</f>
        <v>SDIS Ouest-Lavaux_Association intercommunale de Service de Défense contre l'incendie et de secours Ouest-Lavaux_3_2023</v>
      </c>
      <c r="H14801" s="60">
        <v>5588</v>
      </c>
      <c r="I14801" s="59" t="s">
        <v>210</v>
      </c>
      <c r="J14801" s="60">
        <v>2023</v>
      </c>
      <c r="K14801" s="61">
        <v>4.3999999999999997E-2</v>
      </c>
    </row>
    <row r="14802" spans="1:11" x14ac:dyDescent="0.25">
      <c r="A14802" s="72"/>
      <c r="B14802" t="s">
        <v>762</v>
      </c>
      <c r="C14802" t="s">
        <v>763</v>
      </c>
      <c r="D14802" t="str">
        <f>Clef_répartition[[#This Row],[Code association]]&amp;"_"&amp;Clef_répartition[[#This Row],[Nom association]]</f>
        <v>SDIS Ouest-Lavaux_Association intercommunale de Service de Défense contre l'incendie et de secours Ouest-Lavaux</v>
      </c>
      <c r="E14802">
        <f>COUNTIFS(D$2:D14802,Clef_répartition[[#This Row],[Code_Nom]],J$2:J14802,Clef_répartition[[#This Row],[Année]])</f>
        <v>4</v>
      </c>
      <c r="F14802">
        <f>IF(Clef_répartition[[#This Row],[Code_Nom]]=D14801,F14801-1,(COUNTIFS(Clef_répartition[Code_Nom],Clef_répartition[[#This Row],[Code_Nom]],Clef_répartition[Année],Clef_répartition[[#This Row],[Année]])))</f>
        <v>1</v>
      </c>
      <c r="G14802" t="str">
        <f>Clef_répartition[[#This Row],[Code_Nom]]&amp;"_"&amp;Clef_répartition[[#This Row],[Nombre]]&amp;"_"&amp;Clef_répartition[[#This Row],[Année]]</f>
        <v>SDIS Ouest-Lavaux_Association intercommunale de Service de Défense contre l'incendie et de secours Ouest-Lavaux_4_2023</v>
      </c>
      <c r="H14802" s="74">
        <v>5590</v>
      </c>
      <c r="I14802" s="73" t="s">
        <v>226</v>
      </c>
      <c r="J14802" s="74">
        <v>2023</v>
      </c>
      <c r="K14802" s="75">
        <v>0.49</v>
      </c>
    </row>
    <row r="14803" spans="1:11" x14ac:dyDescent="0.25">
      <c r="A14803" s="72"/>
      <c r="B14803" t="s">
        <v>471</v>
      </c>
      <c r="C14803" t="s">
        <v>472</v>
      </c>
      <c r="D1480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3">
        <f>COUNTIFS(D$2:D14803,Clef_répartition[[#This Row],[Code_Nom]],J$2:J14803,Clef_répartition[[#This Row],[Année]])</f>
        <v>1</v>
      </c>
      <c r="F14803">
        <f>IF(Clef_répartition[[#This Row],[Code_Nom]]=D14802,F14802-1,(COUNTIFS(Clef_répartition[Code_Nom],Clef_répartition[[#This Row],[Code_Nom]],Clef_répartition[Année],Clef_répartition[[#This Row],[Année]])))</f>
        <v>27</v>
      </c>
      <c r="G1480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Venoge_1_2023</v>
      </c>
      <c r="H14803" s="74">
        <v>5472</v>
      </c>
      <c r="I14803" s="73" t="s">
        <v>34</v>
      </c>
      <c r="J14803" s="74">
        <v>2023</v>
      </c>
      <c r="K14803" s="75">
        <v>1.8820056365977295E-2</v>
      </c>
    </row>
    <row r="14804" spans="1:11" x14ac:dyDescent="0.25">
      <c r="A14804" s="72"/>
      <c r="B14804" t="s">
        <v>471</v>
      </c>
      <c r="C14804" t="s">
        <v>472</v>
      </c>
      <c r="D1480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4">
        <f>COUNTIFS(D$2:D14804,Clef_répartition[[#This Row],[Code_Nom]],J$2:J14804,Clef_répartition[[#This Row],[Année]])</f>
        <v>2</v>
      </c>
      <c r="F14804">
        <f>IF(Clef_répartition[[#This Row],[Code_Nom]]=D14803,F14803-1,(COUNTIFS(Clef_répartition[Code_Nom],Clef_répartition[[#This Row],[Code_Nom]],Clef_répartition[Année],Clef_répartition[[#This Row],[Année]])))</f>
        <v>26</v>
      </c>
      <c r="G1480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Venoge_2_2023</v>
      </c>
      <c r="H14804" s="60">
        <v>5473</v>
      </c>
      <c r="I14804" s="59" t="s">
        <v>35</v>
      </c>
      <c r="J14804" s="60">
        <v>2023</v>
      </c>
      <c r="K14804" s="61">
        <v>3.7096123173829904E-2</v>
      </c>
    </row>
    <row r="14805" spans="1:11" x14ac:dyDescent="0.25">
      <c r="A14805" s="72"/>
      <c r="B14805" t="s">
        <v>471</v>
      </c>
      <c r="C14805" t="s">
        <v>472</v>
      </c>
      <c r="D1480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5">
        <f>COUNTIFS(D$2:D14805,Clef_répartition[[#This Row],[Code_Nom]],J$2:J14805,Clef_répartition[[#This Row],[Année]])</f>
        <v>3</v>
      </c>
      <c r="F14805">
        <f>IF(Clef_répartition[[#This Row],[Code_Nom]]=D14804,F14804-1,(COUNTIFS(Clef_répartition[Code_Nom],Clef_répartition[[#This Row],[Code_Nom]],Clef_répartition[Année],Clef_répartition[[#This Row],[Année]])))</f>
        <v>25</v>
      </c>
      <c r="G1480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Venoge_3_2023</v>
      </c>
      <c r="H14805" s="60">
        <v>5475</v>
      </c>
      <c r="I14805" s="59" t="s">
        <v>55</v>
      </c>
      <c r="J14805" s="60">
        <v>2023</v>
      </c>
      <c r="K14805" s="61">
        <v>5.7294031026231002E-3</v>
      </c>
    </row>
    <row r="14806" spans="1:11" x14ac:dyDescent="0.25">
      <c r="A14806" s="72"/>
      <c r="B14806" t="s">
        <v>471</v>
      </c>
      <c r="C14806" t="s">
        <v>472</v>
      </c>
      <c r="D1480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6">
        <f>COUNTIFS(D$2:D14806,Clef_répartition[[#This Row],[Code_Nom]],J$2:J14806,Clef_répartition[[#This Row],[Année]])</f>
        <v>4</v>
      </c>
      <c r="F14806">
        <f>IF(Clef_répartition[[#This Row],[Code_Nom]]=D14805,F14805-1,(COUNTIFS(Clef_répartition[Code_Nom],Clef_répartition[[#This Row],[Code_Nom]],Clef_répartition[Année],Clef_répartition[[#This Row],[Année]])))</f>
        <v>24</v>
      </c>
      <c r="G1480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Venoge_4_2023</v>
      </c>
      <c r="H14806" s="74">
        <v>5476</v>
      </c>
      <c r="I14806" s="73" t="s">
        <v>64</v>
      </c>
      <c r="J14806" s="74">
        <v>2023</v>
      </c>
      <c r="K14806" s="75">
        <v>1.2220306455234515E-2</v>
      </c>
    </row>
    <row r="14807" spans="1:11" x14ac:dyDescent="0.25">
      <c r="A14807" s="72"/>
      <c r="B14807" t="s">
        <v>471</v>
      </c>
      <c r="C14807" t="s">
        <v>472</v>
      </c>
      <c r="D1480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7">
        <f>COUNTIFS(D$2:D14807,Clef_répartition[[#This Row],[Code_Nom]],J$2:J14807,Clef_répartition[[#This Row],[Année]])</f>
        <v>5</v>
      </c>
      <c r="F14807">
        <f>IF(Clef_répartition[[#This Row],[Code_Nom]]=D14806,F14806-1,(COUNTIFS(Clef_répartition[Code_Nom],Clef_répartition[[#This Row],[Code_Nom]],Clef_répartition[Année],Clef_répartition[[#This Row],[Année]])))</f>
        <v>23</v>
      </c>
      <c r="G1480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Venoge_5_2023</v>
      </c>
      <c r="H14807" s="60">
        <v>5477</v>
      </c>
      <c r="I14807" s="59" t="s">
        <v>79</v>
      </c>
      <c r="J14807" s="60">
        <v>2023</v>
      </c>
      <c r="K14807" s="61">
        <v>0.1730428352069312</v>
      </c>
    </row>
    <row r="14808" spans="1:11" x14ac:dyDescent="0.25">
      <c r="A14808" s="72"/>
      <c r="B14808" t="s">
        <v>471</v>
      </c>
      <c r="C14808" t="s">
        <v>472</v>
      </c>
      <c r="D1480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8">
        <f>COUNTIFS(D$2:D14808,Clef_répartition[[#This Row],[Code_Nom]],J$2:J14808,Clef_répartition[[#This Row],[Année]])</f>
        <v>6</v>
      </c>
      <c r="F14808">
        <f>IF(Clef_répartition[[#This Row],[Code_Nom]]=D14807,F14807-1,(COUNTIFS(Clef_répartition[Code_Nom],Clef_répartition[[#This Row],[Code_Nom]],Clef_répartition[Année],Clef_répartition[[#This Row],[Année]])))</f>
        <v>22</v>
      </c>
      <c r="G1480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Venoge_6_2023</v>
      </c>
      <c r="H14808" s="74">
        <v>5479</v>
      </c>
      <c r="I14808" s="73" t="s">
        <v>85</v>
      </c>
      <c r="J14808" s="74">
        <v>2023</v>
      </c>
      <c r="K14808" s="75">
        <v>1.9617798263254039E-2</v>
      </c>
    </row>
    <row r="14809" spans="1:11" x14ac:dyDescent="0.25">
      <c r="A14809" s="72"/>
      <c r="B14809" t="s">
        <v>471</v>
      </c>
      <c r="C14809" t="s">
        <v>472</v>
      </c>
      <c r="D1480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09">
        <f>COUNTIFS(D$2:D14809,Clef_répartition[[#This Row],[Code_Nom]],J$2:J14809,Clef_répartition[[#This Row],[Année]])</f>
        <v>7</v>
      </c>
      <c r="F14809">
        <f>IF(Clef_répartition[[#This Row],[Code_Nom]]=D14808,F14808-1,(COUNTIFS(Clef_répartition[Code_Nom],Clef_répartition[[#This Row],[Code_Nom]],Clef_répartition[Année],Clef_répartition[[#This Row],[Année]])))</f>
        <v>21</v>
      </c>
      <c r="G1480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Venoge_7_2023</v>
      </c>
      <c r="H14809" s="60">
        <v>5480</v>
      </c>
      <c r="I14809" s="59" t="s">
        <v>90</v>
      </c>
      <c r="J14809" s="60">
        <v>2023</v>
      </c>
      <c r="K14809" s="61">
        <v>3.8510337923808202E-2</v>
      </c>
    </row>
    <row r="14810" spans="1:11" x14ac:dyDescent="0.25">
      <c r="A14810" s="72"/>
      <c r="B14810" t="s">
        <v>471</v>
      </c>
      <c r="C14810" t="s">
        <v>472</v>
      </c>
      <c r="D1481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0">
        <f>COUNTIFS(D$2:D14810,Clef_répartition[[#This Row],[Code_Nom]],J$2:J14810,Clef_répartition[[#This Row],[Année]])</f>
        <v>8</v>
      </c>
      <c r="F14810">
        <f>IF(Clef_répartition[[#This Row],[Code_Nom]]=D14809,F14809-1,(COUNTIFS(Clef_répartition[Code_Nom],Clef_répartition[[#This Row],[Code_Nom]],Clef_répartition[Année],Clef_répartition[[#This Row],[Année]])))</f>
        <v>20</v>
      </c>
      <c r="G1481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Venoge_8_2023</v>
      </c>
      <c r="H14810" s="74">
        <v>5481</v>
      </c>
      <c r="I14810" s="73" t="s">
        <v>94</v>
      </c>
      <c r="J14810" s="74">
        <v>2023</v>
      </c>
      <c r="K14810" s="75">
        <v>8.5941350580011674E-3</v>
      </c>
    </row>
    <row r="14811" spans="1:11" x14ac:dyDescent="0.25">
      <c r="A14811" s="72"/>
      <c r="B14811" t="s">
        <v>471</v>
      </c>
      <c r="C14811" t="s">
        <v>472</v>
      </c>
      <c r="D1481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1">
        <f>COUNTIFS(D$2:D14811,Clef_répartition[[#This Row],[Code_Nom]],J$2:J14811,Clef_répartition[[#This Row],[Année]])</f>
        <v>9</v>
      </c>
      <c r="F14811">
        <f>IF(Clef_répartition[[#This Row],[Code_Nom]]=D14810,F14810-1,(COUNTIFS(Clef_répartition[Code_Nom],Clef_répartition[[#This Row],[Code_Nom]],Clef_répartition[Année],Clef_répartition[[#This Row],[Année]])))</f>
        <v>19</v>
      </c>
      <c r="G1481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Venoge_9_2023</v>
      </c>
      <c r="H14811" s="60">
        <v>5482</v>
      </c>
      <c r="I14811" s="59" t="s">
        <v>102</v>
      </c>
      <c r="J14811" s="60">
        <v>2023</v>
      </c>
      <c r="K14811" s="61">
        <v>4.2861828731874461E-2</v>
      </c>
    </row>
    <row r="14812" spans="1:11" x14ac:dyDescent="0.25">
      <c r="A14812" s="72"/>
      <c r="B14812" t="s">
        <v>471</v>
      </c>
      <c r="C14812" t="s">
        <v>472</v>
      </c>
      <c r="D1481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2">
        <f>COUNTIFS(D$2:D14812,Clef_répartition[[#This Row],[Code_Nom]],J$2:J14812,Clef_répartition[[#This Row],[Année]])</f>
        <v>10</v>
      </c>
      <c r="F14812">
        <f>IF(Clef_répartition[[#This Row],[Code_Nom]]=D14811,F14811-1,(COUNTIFS(Clef_répartition[Code_Nom],Clef_répartition[[#This Row],[Code_Nom]],Clef_répartition[Année],Clef_répartition[[#This Row],[Année]])))</f>
        <v>18</v>
      </c>
      <c r="G1481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Venoge_10_2023</v>
      </c>
      <c r="H14812" s="74">
        <v>5483</v>
      </c>
      <c r="I14812" s="73" t="s">
        <v>113</v>
      </c>
      <c r="J14812" s="74">
        <v>2023</v>
      </c>
      <c r="K14812" s="75">
        <v>1.156759195524453E-2</v>
      </c>
    </row>
    <row r="14813" spans="1:11" x14ac:dyDescent="0.25">
      <c r="A14813" s="72"/>
      <c r="B14813" t="s">
        <v>471</v>
      </c>
      <c r="C14813" t="s">
        <v>472</v>
      </c>
      <c r="D1481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3">
        <f>COUNTIFS(D$2:D14813,Clef_répartition[[#This Row],[Code_Nom]],J$2:J14813,Clef_répartition[[#This Row],[Année]])</f>
        <v>11</v>
      </c>
      <c r="F14813">
        <f>IF(Clef_répartition[[#This Row],[Code_Nom]]=D14812,F14812-1,(COUNTIFS(Clef_répartition[Code_Nom],Clef_répartition[[#This Row],[Code_Nom]],Clef_répartition[Année],Clef_répartition[[#This Row],[Année]])))</f>
        <v>17</v>
      </c>
      <c r="G1481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Venoge_11_2023</v>
      </c>
      <c r="H14813" s="60">
        <v>5484</v>
      </c>
      <c r="I14813" s="59" t="s">
        <v>127</v>
      </c>
      <c r="J14813" s="60">
        <v>2023</v>
      </c>
      <c r="K14813" s="61">
        <v>3.8582882026518099E-2</v>
      </c>
    </row>
    <row r="14814" spans="1:11" x14ac:dyDescent="0.25">
      <c r="A14814" s="72"/>
      <c r="B14814" t="s">
        <v>471</v>
      </c>
      <c r="C14814" t="s">
        <v>472</v>
      </c>
      <c r="D1481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4">
        <f>COUNTIFS(D$2:D14814,Clef_répartition[[#This Row],[Code_Nom]],J$2:J14814,Clef_répartition[[#This Row],[Année]])</f>
        <v>12</v>
      </c>
      <c r="F14814">
        <f>IF(Clef_répartition[[#This Row],[Code_Nom]]=D14813,F14813-1,(COUNTIFS(Clef_répartition[Code_Nom],Clef_répartition[[#This Row],[Code_Nom]],Clef_répartition[Année],Clef_répartition[[#This Row],[Année]])))</f>
        <v>16</v>
      </c>
      <c r="G1481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Venoge_12_2023</v>
      </c>
      <c r="H14814" s="74">
        <v>5485</v>
      </c>
      <c r="I14814" s="73" t="s">
        <v>129</v>
      </c>
      <c r="J14814" s="74">
        <v>2023</v>
      </c>
      <c r="K14814" s="75">
        <v>1.9835369763250704E-2</v>
      </c>
    </row>
    <row r="14815" spans="1:11" x14ac:dyDescent="0.25">
      <c r="A14815" s="72"/>
      <c r="B14815" t="s">
        <v>471</v>
      </c>
      <c r="C14815" t="s">
        <v>472</v>
      </c>
      <c r="D1481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5">
        <f>COUNTIFS(D$2:D14815,Clef_répartition[[#This Row],[Code_Nom]],J$2:J14815,Clef_répartition[[#This Row],[Année]])</f>
        <v>13</v>
      </c>
      <c r="F14815">
        <f>IF(Clef_répartition[[#This Row],[Code_Nom]]=D14814,F14814-1,(COUNTIFS(Clef_répartition[Code_Nom],Clef_répartition[[#This Row],[Code_Nom]],Clef_répartition[Année],Clef_répartition[[#This Row],[Année]])))</f>
        <v>15</v>
      </c>
      <c r="G1481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Venoge_13_2023</v>
      </c>
      <c r="H14815" s="74">
        <v>5474</v>
      </c>
      <c r="I14815" s="73" t="s">
        <v>146</v>
      </c>
      <c r="J14815" s="74">
        <v>2023</v>
      </c>
      <c r="K14815" s="75">
        <v>1.5701511263314136E-2</v>
      </c>
    </row>
    <row r="14816" spans="1:11" x14ac:dyDescent="0.25">
      <c r="A14816" s="72"/>
      <c r="B14816" t="s">
        <v>471</v>
      </c>
      <c r="C14816" t="s">
        <v>472</v>
      </c>
      <c r="D1481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6">
        <f>COUNTIFS(D$2:D14816,Clef_répartition[[#This Row],[Code_Nom]],J$2:J14816,Clef_répartition[[#This Row],[Année]])</f>
        <v>14</v>
      </c>
      <c r="F14816">
        <f>IF(Clef_répartition[[#This Row],[Code_Nom]]=D14815,F14815-1,(COUNTIFS(Clef_répartition[Code_Nom],Clef_répartition[[#This Row],[Code_Nom]],Clef_répartition[Année],Clef_répartition[[#This Row],[Année]])))</f>
        <v>14</v>
      </c>
      <c r="G1481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Venoge_14_2023</v>
      </c>
      <c r="H14816" s="60">
        <v>5498</v>
      </c>
      <c r="I14816" s="59" t="s">
        <v>149</v>
      </c>
      <c r="J14816" s="60">
        <v>2023</v>
      </c>
      <c r="K14816" s="61">
        <v>9.4245187610907166E-2</v>
      </c>
    </row>
    <row r="14817" spans="1:11" x14ac:dyDescent="0.25">
      <c r="A14817" s="72"/>
      <c r="B14817" t="s">
        <v>471</v>
      </c>
      <c r="C14817" t="s">
        <v>472</v>
      </c>
      <c r="D1481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7">
        <f>COUNTIFS(D$2:D14817,Clef_répartition[[#This Row],[Code_Nom]],J$2:J14817,Clef_répartition[[#This Row],[Année]])</f>
        <v>15</v>
      </c>
      <c r="F14817">
        <f>IF(Clef_répartition[[#This Row],[Code_Nom]]=D14816,F14816-1,(COUNTIFS(Clef_répartition[Code_Nom],Clef_répartition[[#This Row],[Code_Nom]],Clef_répartition[Année],Clef_répartition[[#This Row],[Année]])))</f>
        <v>13</v>
      </c>
      <c r="G1481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Venoge_15_2023</v>
      </c>
      <c r="H14817" s="60">
        <v>5486</v>
      </c>
      <c r="I14817" s="59" t="s">
        <v>145</v>
      </c>
      <c r="J14817" s="60">
        <v>2023</v>
      </c>
      <c r="K14817" s="61">
        <v>3.9453168026504747E-2</v>
      </c>
    </row>
    <row r="14818" spans="1:11" x14ac:dyDescent="0.25">
      <c r="A14818" s="72"/>
      <c r="B14818" t="s">
        <v>471</v>
      </c>
      <c r="C14818" t="s">
        <v>472</v>
      </c>
      <c r="D1481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8">
        <f>COUNTIFS(D$2:D14818,Clef_répartition[[#This Row],[Code_Nom]],J$2:J14818,Clef_répartition[[#This Row],[Année]])</f>
        <v>16</v>
      </c>
      <c r="F14818">
        <f>IF(Clef_répartition[[#This Row],[Code_Nom]]=D14817,F14817-1,(COUNTIFS(Clef_répartition[Code_Nom],Clef_répartition[[#This Row],[Code_Nom]],Clef_répartition[Année],Clef_répartition[[#This Row],[Année]])))</f>
        <v>12</v>
      </c>
      <c r="G1481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Venoge_16_2023</v>
      </c>
      <c r="H14818" s="74">
        <v>5487</v>
      </c>
      <c r="I14818" s="73" t="s">
        <v>167</v>
      </c>
      <c r="J14818" s="74">
        <v>2023</v>
      </c>
      <c r="K14818" s="75">
        <v>1.7151967660580868E-2</v>
      </c>
    </row>
    <row r="14819" spans="1:11" x14ac:dyDescent="0.25">
      <c r="A14819" s="72"/>
      <c r="B14819" t="s">
        <v>471</v>
      </c>
      <c r="C14819" t="s">
        <v>472</v>
      </c>
      <c r="D1481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19">
        <f>COUNTIFS(D$2:D14819,Clef_répartition[[#This Row],[Code_Nom]],J$2:J14819,Clef_répartition[[#This Row],[Année]])</f>
        <v>17</v>
      </c>
      <c r="F14819">
        <f>IF(Clef_répartition[[#This Row],[Code_Nom]]=D14818,F14818-1,(COUNTIFS(Clef_répartition[Code_Nom],Clef_répartition[[#This Row],[Code_Nom]],Clef_répartition[Année],Clef_répartition[[#This Row],[Année]])))</f>
        <v>11</v>
      </c>
      <c r="G1481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Venoge_17_2023</v>
      </c>
      <c r="H14819" s="60">
        <v>5488</v>
      </c>
      <c r="I14819" s="59" t="s">
        <v>174</v>
      </c>
      <c r="J14819" s="60">
        <v>2023</v>
      </c>
      <c r="K14819" s="61">
        <v>2.3208032053864129E-3</v>
      </c>
    </row>
    <row r="14820" spans="1:11" x14ac:dyDescent="0.25">
      <c r="A14820" s="72"/>
      <c r="B14820" t="s">
        <v>471</v>
      </c>
      <c r="C14820" t="s">
        <v>472</v>
      </c>
      <c r="D14820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0">
        <f>COUNTIFS(D$2:D14820,Clef_répartition[[#This Row],[Code_Nom]],J$2:J14820,Clef_répartition[[#This Row],[Année]])</f>
        <v>18</v>
      </c>
      <c r="F14820">
        <f>IF(Clef_répartition[[#This Row],[Code_Nom]]=D14819,F14819-1,(COUNTIFS(Clef_répartition[Code_Nom],Clef_répartition[[#This Row],[Code_Nom]],Clef_répartition[Année],Clef_répartition[[#This Row],[Année]])))</f>
        <v>10</v>
      </c>
      <c r="G14820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Venoge_18_2023</v>
      </c>
      <c r="H14820" s="74">
        <v>5489</v>
      </c>
      <c r="I14820" s="73" t="s">
        <v>175</v>
      </c>
      <c r="J14820" s="74">
        <v>2023</v>
      </c>
      <c r="K14820" s="75">
        <v>2.9589845615812044E-2</v>
      </c>
    </row>
    <row r="14821" spans="1:11" x14ac:dyDescent="0.25">
      <c r="A14821" s="72"/>
      <c r="B14821" t="s">
        <v>471</v>
      </c>
      <c r="C14821" t="s">
        <v>472</v>
      </c>
      <c r="D14821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1">
        <f>COUNTIFS(D$2:D14821,Clef_répartition[[#This Row],[Code_Nom]],J$2:J14821,Clef_répartition[[#This Row],[Année]])</f>
        <v>19</v>
      </c>
      <c r="F14821">
        <f>IF(Clef_répartition[[#This Row],[Code_Nom]]=D14820,F14820-1,(COUNTIFS(Clef_répartition[Code_Nom],Clef_répartition[[#This Row],[Code_Nom]],Clef_répartition[Année],Clef_répartition[[#This Row],[Année]])))</f>
        <v>9</v>
      </c>
      <c r="G14821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Venoge_19_2023</v>
      </c>
      <c r="H14821" s="60">
        <v>5490</v>
      </c>
      <c r="I14821" s="59" t="s">
        <v>178</v>
      </c>
      <c r="J14821" s="60">
        <v>2023</v>
      </c>
      <c r="K14821" s="61">
        <v>1.0769850057967784E-2</v>
      </c>
    </row>
    <row r="14822" spans="1:11" x14ac:dyDescent="0.25">
      <c r="A14822" s="72"/>
      <c r="B14822" t="s">
        <v>471</v>
      </c>
      <c r="C14822" t="s">
        <v>472</v>
      </c>
      <c r="D14822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2">
        <f>COUNTIFS(D$2:D14822,Clef_répartition[[#This Row],[Code_Nom]],J$2:J14822,Clef_répartition[[#This Row],[Année]])</f>
        <v>20</v>
      </c>
      <c r="F14822">
        <f>IF(Clef_répartition[[#This Row],[Code_Nom]]=D14821,F14821-1,(COUNTIFS(Clef_répartition[Code_Nom],Clef_répartition[[#This Row],[Code_Nom]],Clef_répartition[Année],Clef_répartition[[#This Row],[Année]])))</f>
        <v>8</v>
      </c>
      <c r="G14822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Venoge_20_2023</v>
      </c>
      <c r="H14822" s="74">
        <v>5491</v>
      </c>
      <c r="I14822" s="73" t="s">
        <v>181</v>
      </c>
      <c r="J14822" s="74">
        <v>2023</v>
      </c>
      <c r="K14822" s="75">
        <v>1.8022253660567516E-2</v>
      </c>
    </row>
    <row r="14823" spans="1:11" x14ac:dyDescent="0.25">
      <c r="A14823" s="72"/>
      <c r="B14823" t="s">
        <v>471</v>
      </c>
      <c r="C14823" t="s">
        <v>472</v>
      </c>
      <c r="D14823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3">
        <f>COUNTIFS(D$2:D14823,Clef_répartition[[#This Row],[Code_Nom]],J$2:J14823,Clef_répartition[[#This Row],[Année]])</f>
        <v>21</v>
      </c>
      <c r="F14823">
        <f>IF(Clef_répartition[[#This Row],[Code_Nom]]=D14822,F14822-1,(COUNTIFS(Clef_répartition[Code_Nom],Clef_répartition[[#This Row],[Code_Nom]],Clef_répartition[Année],Clef_répartition[[#This Row],[Année]])))</f>
        <v>7</v>
      </c>
      <c r="G14823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Venoge_21_2023</v>
      </c>
      <c r="H14823" s="60">
        <v>5493</v>
      </c>
      <c r="I14823" s="59" t="s">
        <v>205</v>
      </c>
      <c r="J14823" s="60">
        <v>2023</v>
      </c>
      <c r="K14823" s="61">
        <v>1.8131039410565843E-2</v>
      </c>
    </row>
    <row r="14824" spans="1:11" x14ac:dyDescent="0.25">
      <c r="A14824" s="72"/>
      <c r="B14824" t="s">
        <v>471</v>
      </c>
      <c r="C14824" t="s">
        <v>472</v>
      </c>
      <c r="D14824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4">
        <f>COUNTIFS(D$2:D14824,Clef_répartition[[#This Row],[Code_Nom]],J$2:J14824,Clef_répartition[[#This Row],[Année]])</f>
        <v>22</v>
      </c>
      <c r="F14824">
        <f>IF(Clef_répartition[[#This Row],[Code_Nom]]=D14823,F14823-1,(COUNTIFS(Clef_répartition[Code_Nom],Clef_répartition[[#This Row],[Code_Nom]],Clef_répartition[Année],Clef_répartition[[#This Row],[Année]])))</f>
        <v>6</v>
      </c>
      <c r="G14824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Venoge_22_2023</v>
      </c>
      <c r="H14824" s="74">
        <v>5495</v>
      </c>
      <c r="I14824" s="73" t="s">
        <v>212</v>
      </c>
      <c r="J14824" s="74">
        <v>2023</v>
      </c>
      <c r="K14824" s="75">
        <v>0.1160024592268394</v>
      </c>
    </row>
    <row r="14825" spans="1:11" x14ac:dyDescent="0.25">
      <c r="A14825" s="72"/>
      <c r="B14825" t="s">
        <v>471</v>
      </c>
      <c r="C14825" t="s">
        <v>472</v>
      </c>
      <c r="D14825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5">
        <f>COUNTIFS(D$2:D14825,Clef_répartition[[#This Row],[Code_Nom]],J$2:J14825,Clef_répartition[[#This Row],[Année]])</f>
        <v>23</v>
      </c>
      <c r="F14825">
        <f>IF(Clef_répartition[[#This Row],[Code_Nom]]=D14824,F14824-1,(COUNTIFS(Clef_répartition[Code_Nom],Clef_répartition[[#This Row],[Code_Nom]],Clef_répartition[Année],Clef_répartition[[#This Row],[Année]])))</f>
        <v>5</v>
      </c>
      <c r="G14825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Venoge_23_2023</v>
      </c>
      <c r="H14825" s="60">
        <v>5496</v>
      </c>
      <c r="I14825" s="59" t="s">
        <v>213</v>
      </c>
      <c r="J14825" s="60">
        <v>2023</v>
      </c>
      <c r="K14825" s="61">
        <v>6.8861744597741595E-2</v>
      </c>
    </row>
    <row r="14826" spans="1:11" x14ac:dyDescent="0.25">
      <c r="A14826" s="72"/>
      <c r="B14826" t="s">
        <v>471</v>
      </c>
      <c r="C14826" t="s">
        <v>472</v>
      </c>
      <c r="D14826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6">
        <f>COUNTIFS(D$2:D14826,Clef_répartition[[#This Row],[Code_Nom]],J$2:J14826,Clef_répartition[[#This Row],[Année]])</f>
        <v>24</v>
      </c>
      <c r="F14826">
        <f>IF(Clef_répartition[[#This Row],[Code_Nom]]=D14825,F14825-1,(COUNTIFS(Clef_répartition[Code_Nom],Clef_répartition[[#This Row],[Code_Nom]],Clef_répartition[Année],Clef_répartition[[#This Row],[Année]])))</f>
        <v>4</v>
      </c>
      <c r="G14826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Venoge_24_2023</v>
      </c>
      <c r="H14826" s="74">
        <v>5497</v>
      </c>
      <c r="I14826" s="73" t="s">
        <v>217</v>
      </c>
      <c r="J14826" s="74">
        <v>2023</v>
      </c>
      <c r="K14826" s="75">
        <v>3.3578676718461847E-2</v>
      </c>
    </row>
    <row r="14827" spans="1:11" x14ac:dyDescent="0.25">
      <c r="A14827" s="72"/>
      <c r="B14827" t="s">
        <v>471</v>
      </c>
      <c r="C14827" t="s">
        <v>472</v>
      </c>
      <c r="D14827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7">
        <f>COUNTIFS(D$2:D14827,Clef_répartition[[#This Row],[Code_Nom]],J$2:J14827,Clef_répartition[[#This Row],[Année]])</f>
        <v>25</v>
      </c>
      <c r="F14827">
        <f>IF(Clef_répartition[[#This Row],[Code_Nom]]=D14826,F14826-1,(COUNTIFS(Clef_répartition[Code_Nom],Clef_répartition[[#This Row],[Code_Nom]],Clef_répartition[Année],Clef_répartition[[#This Row],[Année]])))</f>
        <v>3</v>
      </c>
      <c r="G14827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Venoge_25_2023</v>
      </c>
      <c r="H14827" s="74">
        <v>5499</v>
      </c>
      <c r="I14827" s="73" t="s">
        <v>252</v>
      </c>
      <c r="J14827" s="74">
        <v>2023</v>
      </c>
      <c r="K14827" s="75">
        <v>1.7804682160570851E-2</v>
      </c>
    </row>
    <row r="14828" spans="1:11" x14ac:dyDescent="0.25">
      <c r="A14828" s="72"/>
      <c r="B14828" t="s">
        <v>471</v>
      </c>
      <c r="C14828" t="s">
        <v>472</v>
      </c>
      <c r="D14828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8">
        <f>COUNTIFS(D$2:D14828,Clef_répartition[[#This Row],[Code_Nom]],J$2:J14828,Clef_répartition[[#This Row],[Année]])</f>
        <v>26</v>
      </c>
      <c r="F14828">
        <f>IF(Clef_répartition[[#This Row],[Code_Nom]]=D14827,F14827-1,(COUNTIFS(Clef_répartition[Code_Nom],Clef_répartition[[#This Row],[Code_Nom]],Clef_répartition[Année],Clef_répartition[[#This Row],[Année]])))</f>
        <v>2</v>
      </c>
      <c r="G14828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Venoge_26_2023</v>
      </c>
      <c r="H14828" s="60">
        <v>5501</v>
      </c>
      <c r="I14828" s="59" t="s">
        <v>258</v>
      </c>
      <c r="J14828" s="60">
        <v>2023</v>
      </c>
      <c r="K14828" s="61">
        <v>4.3441999129154557E-2</v>
      </c>
    </row>
    <row r="14829" spans="1:11" x14ac:dyDescent="0.25">
      <c r="A14829" s="72"/>
      <c r="B14829" t="s">
        <v>471</v>
      </c>
      <c r="C14829" t="s">
        <v>472</v>
      </c>
      <c r="D14829" t="str">
        <f>Clef_répartition[[#This Row],[Code association]]&amp;"_"&amp;Clef_répartition[[#This Row],[Nom association]]</f>
        <v>SDIS Région Venoge_Association de communes Service de Défense Incendie et de Secours Région Venoge</v>
      </c>
      <c r="E14829">
        <f>COUNTIFS(D$2:D14829,Clef_répartition[[#This Row],[Code_Nom]],J$2:J14829,Clef_répartition[[#This Row],[Année]])</f>
        <v>27</v>
      </c>
      <c r="F14829">
        <f>IF(Clef_répartition[[#This Row],[Code_Nom]]=D14828,F14828-1,(COUNTIFS(Clef_répartition[Code_Nom],Clef_répartition[[#This Row],[Code_Nom]],Clef_répartition[Année],Clef_répartition[[#This Row],[Année]])))</f>
        <v>1</v>
      </c>
      <c r="G14829" t="str">
        <f>Clef_répartition[[#This Row],[Code_Nom]]&amp;"_"&amp;Clef_répartition[[#This Row],[Nombre]]&amp;"_"&amp;Clef_répartition[[#This Row],[Année]]</f>
        <v>SDIS Région Venoge_Association de communes Service de Défense Incendie et de Secours Région Venoge_27_2023</v>
      </c>
      <c r="H14829" s="74">
        <v>5503</v>
      </c>
      <c r="I14829" s="73" t="s">
        <v>290</v>
      </c>
      <c r="J14829" s="74">
        <v>2023</v>
      </c>
      <c r="K14829" s="75">
        <v>4.8446143629077773E-2</v>
      </c>
    </row>
    <row r="14830" spans="1:11" x14ac:dyDescent="0.25">
      <c r="A14830" s="72"/>
      <c r="B14830" t="s">
        <v>648</v>
      </c>
      <c r="C14830" t="s">
        <v>649</v>
      </c>
      <c r="D14830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0">
        <f>COUNTIFS(D$2:D14830,Clef_répartition[[#This Row],[Code_Nom]],J$2:J14830,Clef_répartition[[#This Row],[Année]])</f>
        <v>1</v>
      </c>
      <c r="F14830">
        <f>IF(Clef_répartition[[#This Row],[Code_Nom]]=D14829,F14829-1,(COUNTIFS(Clef_répartition[Code_Nom],Clef_répartition[[#This Row],[Code_Nom]],Clef_répartition[Année],Clef_répartition[[#This Row],[Année]])))</f>
        <v>8</v>
      </c>
      <c r="G14830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Région_1_2023</v>
      </c>
      <c r="H14830" s="74">
        <v>5744</v>
      </c>
      <c r="I14830" s="73" t="s">
        <v>11</v>
      </c>
      <c r="J14830" s="74">
        <v>2023</v>
      </c>
      <c r="K14830" s="75">
        <v>0.16537133742016988</v>
      </c>
    </row>
    <row r="14831" spans="1:11" x14ac:dyDescent="0.25">
      <c r="A14831" s="72"/>
      <c r="B14831" t="s">
        <v>648</v>
      </c>
      <c r="C14831" t="s">
        <v>649</v>
      </c>
      <c r="D14831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1">
        <f>COUNTIFS(D$2:D14831,Clef_répartition[[#This Row],[Code_Nom]],J$2:J14831,Clef_répartition[[#This Row],[Année]])</f>
        <v>2</v>
      </c>
      <c r="F14831">
        <f>IF(Clef_répartition[[#This Row],[Code_Nom]]=D14830,F14830-1,(COUNTIFS(Clef_répartition[Code_Nom],Clef_répartition[[#This Row],[Code_Nom]],Clef_répartition[Année],Clef_répartition[[#This Row],[Année]])))</f>
        <v>7</v>
      </c>
      <c r="G14831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Région_2_2023</v>
      </c>
      <c r="H14831" s="60">
        <v>5748</v>
      </c>
      <c r="I14831" s="59" t="s">
        <v>38</v>
      </c>
      <c r="J14831" s="60">
        <v>2023</v>
      </c>
      <c r="K14831" s="61">
        <v>3.5902451519755955E-2</v>
      </c>
    </row>
    <row r="14832" spans="1:11" x14ac:dyDescent="0.25">
      <c r="A14832" s="72"/>
      <c r="B14832" t="s">
        <v>648</v>
      </c>
      <c r="C14832" t="s">
        <v>649</v>
      </c>
      <c r="D14832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2">
        <f>COUNTIFS(D$2:D14832,Clef_répartition[[#This Row],[Code_Nom]],J$2:J14832,Clef_répartition[[#This Row],[Année]])</f>
        <v>3</v>
      </c>
      <c r="F14832">
        <f>IF(Clef_répartition[[#This Row],[Code_Nom]]=D14831,F14831-1,(COUNTIFS(Clef_répartition[Code_Nom],Clef_répartition[[#This Row],[Code_Nom]],Clef_répartition[Année],Clef_répartition[[#This Row],[Année]])))</f>
        <v>6</v>
      </c>
      <c r="G14832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Région_3_2023</v>
      </c>
      <c r="H14832" s="60">
        <v>5741</v>
      </c>
      <c r="I14832" s="59" t="s">
        <v>144</v>
      </c>
      <c r="J14832" s="60">
        <v>2023</v>
      </c>
      <c r="K14832" s="61">
        <v>3.7148296278184327E-2</v>
      </c>
    </row>
    <row r="14833" spans="1:11" x14ac:dyDescent="0.25">
      <c r="A14833" s="72"/>
      <c r="B14833" t="s">
        <v>648</v>
      </c>
      <c r="C14833" t="s">
        <v>649</v>
      </c>
      <c r="D14833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3">
        <f>COUNTIFS(D$2:D14833,Clef_répartition[[#This Row],[Code_Nom]],J$2:J14833,Clef_répartition[[#This Row],[Année]])</f>
        <v>4</v>
      </c>
      <c r="F14833">
        <f>IF(Clef_répartition[[#This Row],[Code_Nom]]=D14832,F14832-1,(COUNTIFS(Clef_répartition[Code_Nom],Clef_répartition[[#This Row],[Code_Nom]],Clef_répartition[Année],Clef_répartition[[#This Row],[Année]])))</f>
        <v>5</v>
      </c>
      <c r="G14833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Région_4_2023</v>
      </c>
      <c r="H14833" s="74">
        <v>5750</v>
      </c>
      <c r="I14833" s="73" t="s">
        <v>158</v>
      </c>
      <c r="J14833" s="74">
        <v>2023</v>
      </c>
      <c r="K14833" s="75">
        <v>2.6616832876329533E-2</v>
      </c>
    </row>
    <row r="14834" spans="1:11" x14ac:dyDescent="0.25">
      <c r="A14834" s="72"/>
      <c r="B14834" t="s">
        <v>648</v>
      </c>
      <c r="C14834" t="s">
        <v>649</v>
      </c>
      <c r="D14834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4">
        <f>COUNTIFS(D$2:D14834,Clef_répartition[[#This Row],[Code_Nom]],J$2:J14834,Clef_répartition[[#This Row],[Année]])</f>
        <v>5</v>
      </c>
      <c r="F14834">
        <f>IF(Clef_répartition[[#This Row],[Code_Nom]]=D14833,F14833-1,(COUNTIFS(Clef_répartition[Code_Nom],Clef_répartition[[#This Row],[Code_Nom]],Clef_répartition[Année],Clef_répartition[[#This Row],[Année]])))</f>
        <v>4</v>
      </c>
      <c r="G14834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Région_5_2023</v>
      </c>
      <c r="H14834" s="60">
        <v>5755</v>
      </c>
      <c r="I14834" s="59" t="s">
        <v>160</v>
      </c>
      <c r="J14834" s="60">
        <v>2023</v>
      </c>
      <c r="K14834" s="61">
        <v>6.4044570969488443E-2</v>
      </c>
    </row>
    <row r="14835" spans="1:11" x14ac:dyDescent="0.25">
      <c r="A14835" s="72"/>
      <c r="B14835" t="s">
        <v>648</v>
      </c>
      <c r="C14835" t="s">
        <v>649</v>
      </c>
      <c r="D14835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5">
        <f>COUNTIFS(D$2:D14835,Clef_répartition[[#This Row],[Code_Nom]],J$2:J14835,Clef_répartition[[#This Row],[Année]])</f>
        <v>6</v>
      </c>
      <c r="F14835">
        <f>IF(Clef_répartition[[#This Row],[Code_Nom]]=D14834,F14834-1,(COUNTIFS(Clef_répartition[Code_Nom],Clef_répartition[[#This Row],[Code_Nom]],Clef_répartition[Année],Clef_répartition[[#This Row],[Année]])))</f>
        <v>3</v>
      </c>
      <c r="G14835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Région_6_2023</v>
      </c>
      <c r="H14835" s="74">
        <v>5759</v>
      </c>
      <c r="I14835" s="73" t="s">
        <v>220</v>
      </c>
      <c r="J14835" s="74">
        <v>2023</v>
      </c>
      <c r="K14835" s="75">
        <v>3.2298816447479492E-2</v>
      </c>
    </row>
    <row r="14836" spans="1:11" x14ac:dyDescent="0.25">
      <c r="A14836" s="72"/>
      <c r="B14836" t="s">
        <v>648</v>
      </c>
      <c r="C14836" t="s">
        <v>649</v>
      </c>
      <c r="D14836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6">
        <f>COUNTIFS(D$2:D14836,Clef_répartition[[#This Row],[Code_Nom]],J$2:J14836,Clef_répartition[[#This Row],[Année]])</f>
        <v>7</v>
      </c>
      <c r="F14836">
        <f>IF(Clef_répartition[[#This Row],[Code_Nom]]=D14835,F14835-1,(COUNTIFS(Clef_répartition[Code_Nom],Clef_répartition[[#This Row],[Code_Nom]],Clef_répartition[Année],Clef_répartition[[#This Row],[Année]])))</f>
        <v>2</v>
      </c>
      <c r="G14836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Région_7_2023</v>
      </c>
      <c r="H14836" s="60">
        <v>5764</v>
      </c>
      <c r="I14836" s="59" t="s">
        <v>274</v>
      </c>
      <c r="J14836" s="60">
        <v>2023</v>
      </c>
      <c r="K14836" s="61">
        <v>0.57124893026180201</v>
      </c>
    </row>
    <row r="14837" spans="1:11" x14ac:dyDescent="0.25">
      <c r="A14837" s="72"/>
      <c r="B14837" t="s">
        <v>648</v>
      </c>
      <c r="C14837" t="s">
        <v>649</v>
      </c>
      <c r="D14837" t="str">
        <f>Clef_répartition[[#This Row],[Code association]]&amp;"_"&amp;Clef_répartition[[#This Row],[Nom association]]</f>
        <v>SDIS Vallorbe_Association de communes Service de Défense Incendie et de Secours de Vallorbe Région</v>
      </c>
      <c r="E14837">
        <f>COUNTIFS(D$2:D14837,Clef_répartition[[#This Row],[Code_Nom]],J$2:J14837,Clef_répartition[[#This Row],[Année]])</f>
        <v>8</v>
      </c>
      <c r="F14837">
        <f>IF(Clef_répartition[[#This Row],[Code_Nom]]=D14836,F14836-1,(COUNTIFS(Clef_répartition[Code_Nom],Clef_répartition[[#This Row],[Code_Nom]],Clef_répartition[Année],Clef_répartition[[#This Row],[Année]])))</f>
        <v>1</v>
      </c>
      <c r="G14837" t="str">
        <f>Clef_répartition[[#This Row],[Code_Nom]]&amp;"_"&amp;Clef_répartition[[#This Row],[Nombre]]&amp;"_"&amp;Clef_répartition[[#This Row],[Année]]</f>
        <v>SDIS Vallorbe_Association de communes Service de Défense Incendie et de Secours de Vallorbe Région_8_2023</v>
      </c>
      <c r="H14837" s="74">
        <v>5765</v>
      </c>
      <c r="I14837" s="73" t="s">
        <v>275</v>
      </c>
      <c r="J14837" s="74">
        <v>2023</v>
      </c>
      <c r="K14837" s="75">
        <v>6.736876422679032E-2</v>
      </c>
    </row>
    <row r="14838" spans="1:11" x14ac:dyDescent="0.25">
      <c r="A14838" s="72"/>
      <c r="B14838" t="s">
        <v>687</v>
      </c>
      <c r="C14838" t="s">
        <v>688</v>
      </c>
      <c r="D14838" t="str">
        <f>Clef_répartition[[#This Row],[Code association]]&amp;"_"&amp;Clef_répartition[[#This Row],[Nom association]]</f>
        <v>SDISPO_Service Défense Incendie et Secours de la Plaine de l'Orbe</v>
      </c>
      <c r="E14838">
        <f>COUNTIFS(D$2:D14838,Clef_répartition[[#This Row],[Code_Nom]],J$2:J14838,Clef_répartition[[#This Row],[Année]])</f>
        <v>1</v>
      </c>
      <c r="F14838">
        <f>IF(Clef_répartition[[#This Row],[Code_Nom]]=D14837,F14837-1,(COUNTIFS(Clef_répartition[Code_Nom],Clef_répartition[[#This Row],[Code_Nom]],Clef_répartition[Année],Clef_répartition[[#This Row],[Année]])))</f>
        <v>16</v>
      </c>
      <c r="G14838" t="str">
        <f>Clef_répartition[[#This Row],[Code_Nom]]&amp;"_"&amp;Clef_répartition[[#This Row],[Nombre]]&amp;"_"&amp;Clef_répartition[[#This Row],[Année]]</f>
        <v>SDISPO_Service Défense Incendie et Secours de la Plaine de l'Orbe_1_2023</v>
      </c>
      <c r="H14838" s="60">
        <v>5742</v>
      </c>
      <c r="I14838" s="59" t="s">
        <v>2</v>
      </c>
      <c r="J14838" s="60">
        <v>2023</v>
      </c>
      <c r="K14838" s="61">
        <v>1.7600000000000001E-2</v>
      </c>
    </row>
    <row r="14839" spans="1:11" x14ac:dyDescent="0.25">
      <c r="A14839" s="72"/>
      <c r="B14839" t="s">
        <v>687</v>
      </c>
      <c r="C14839" t="s">
        <v>688</v>
      </c>
      <c r="D14839" t="str">
        <f>Clef_répartition[[#This Row],[Code association]]&amp;"_"&amp;Clef_répartition[[#This Row],[Nom association]]</f>
        <v>SDISPO_Service Défense Incendie et Secours de la Plaine de l'Orbe</v>
      </c>
      <c r="E14839">
        <f>COUNTIFS(D$2:D14839,Clef_répartition[[#This Row],[Code_Nom]],J$2:J14839,Clef_répartition[[#This Row],[Année]])</f>
        <v>2</v>
      </c>
      <c r="F14839">
        <f>IF(Clef_répartition[[#This Row],[Code_Nom]]=D14838,F14838-1,(COUNTIFS(Clef_répartition[Code_Nom],Clef_répartition[[#This Row],[Code_Nom]],Clef_répartition[Année],Clef_répartition[[#This Row],[Année]])))</f>
        <v>15</v>
      </c>
      <c r="G14839" t="str">
        <f>Clef_répartition[[#This Row],[Code_Nom]]&amp;"_"&amp;Clef_répartition[[#This Row],[Nombre]]&amp;"_"&amp;Clef_répartition[[#This Row],[Année]]</f>
        <v>SDISPO_Service Défense Incendie et Secours de la Plaine de l'Orbe_2_2023</v>
      </c>
      <c r="H14839" s="74">
        <v>5743</v>
      </c>
      <c r="I14839" s="73" t="s">
        <v>6</v>
      </c>
      <c r="J14839" s="74">
        <v>2023</v>
      </c>
      <c r="K14839" s="75">
        <v>3.6400000000000002E-2</v>
      </c>
    </row>
    <row r="14840" spans="1:11" x14ac:dyDescent="0.25">
      <c r="A14840" s="72"/>
      <c r="B14840" t="s">
        <v>687</v>
      </c>
      <c r="C14840" t="s">
        <v>688</v>
      </c>
      <c r="D14840" t="str">
        <f>Clef_répartition[[#This Row],[Code association]]&amp;"_"&amp;Clef_répartition[[#This Row],[Nom association]]</f>
        <v>SDISPO_Service Défense Incendie et Secours de la Plaine de l'Orbe</v>
      </c>
      <c r="E14840">
        <f>COUNTIFS(D$2:D14840,Clef_répartition[[#This Row],[Code_Nom]],J$2:J14840,Clef_répartition[[#This Row],[Année]])</f>
        <v>3</v>
      </c>
      <c r="F14840">
        <f>IF(Clef_répartition[[#This Row],[Code_Nom]]=D14839,F14839-1,(COUNTIFS(Clef_répartition[Code_Nom],Clef_répartition[[#This Row],[Code_Nom]],Clef_répartition[Année],Clef_répartition[[#This Row],[Année]])))</f>
        <v>14</v>
      </c>
      <c r="G14840" t="str">
        <f>Clef_répartition[[#This Row],[Code_Nom]]&amp;"_"&amp;Clef_répartition[[#This Row],[Nombre]]&amp;"_"&amp;Clef_répartition[[#This Row],[Année]]</f>
        <v>SDISPO_Service Défense Incendie et Secours de la Plaine de l'Orbe_3_2023</v>
      </c>
      <c r="H14840" s="60">
        <v>5745</v>
      </c>
      <c r="I14840" s="59" t="s">
        <v>14</v>
      </c>
      <c r="J14840" s="60">
        <v>2023</v>
      </c>
      <c r="K14840" s="61">
        <v>5.3900000000000003E-2</v>
      </c>
    </row>
    <row r="14841" spans="1:11" x14ac:dyDescent="0.25">
      <c r="A14841" s="72"/>
      <c r="B14841" t="s">
        <v>687</v>
      </c>
      <c r="C14841" t="s">
        <v>688</v>
      </c>
      <c r="D14841" t="str">
        <f>Clef_répartition[[#This Row],[Code association]]&amp;"_"&amp;Clef_répartition[[#This Row],[Nom association]]</f>
        <v>SDISPO_Service Défense Incendie et Secours de la Plaine de l'Orbe</v>
      </c>
      <c r="E14841">
        <f>COUNTIFS(D$2:D14841,Clef_répartition[[#This Row],[Code_Nom]],J$2:J14841,Clef_répartition[[#This Row],[Année]])</f>
        <v>4</v>
      </c>
      <c r="F14841">
        <f>IF(Clef_répartition[[#This Row],[Code_Nom]]=D14840,F14840-1,(COUNTIFS(Clef_répartition[Code_Nom],Clef_répartition[[#This Row],[Code_Nom]],Clef_répartition[Année],Clef_répartition[[#This Row],[Année]])))</f>
        <v>13</v>
      </c>
      <c r="G14841" t="str">
        <f>Clef_répartition[[#This Row],[Code_Nom]]&amp;"_"&amp;Clef_répartition[[#This Row],[Nombre]]&amp;"_"&amp;Clef_répartition[[#This Row],[Année]]</f>
        <v>SDISPO_Service Défense Incendie et Secours de la Plaine de l'Orbe_4_2023</v>
      </c>
      <c r="H14841" s="74">
        <v>5746</v>
      </c>
      <c r="I14841" s="73" t="s">
        <v>15</v>
      </c>
      <c r="J14841" s="74">
        <v>2023</v>
      </c>
      <c r="K14841" s="75">
        <v>5.1200000000000002E-2</v>
      </c>
    </row>
    <row r="14842" spans="1:11" x14ac:dyDescent="0.25">
      <c r="A14842" s="72"/>
      <c r="B14842" t="s">
        <v>687</v>
      </c>
      <c r="C14842" t="s">
        <v>688</v>
      </c>
      <c r="D14842" t="str">
        <f>Clef_répartition[[#This Row],[Code association]]&amp;"_"&amp;Clef_répartition[[#This Row],[Nom association]]</f>
        <v>SDISPO_Service Défense Incendie et Secours de la Plaine de l'Orbe</v>
      </c>
      <c r="E14842">
        <f>COUNTIFS(D$2:D14842,Clef_répartition[[#This Row],[Code_Nom]],J$2:J14842,Clef_répartition[[#This Row],[Année]])</f>
        <v>5</v>
      </c>
      <c r="F14842">
        <f>IF(Clef_répartition[[#This Row],[Code_Nom]]=D14841,F14841-1,(COUNTIFS(Clef_répartition[Code_Nom],Clef_répartition[[#This Row],[Code_Nom]],Clef_répartition[Année],Clef_répartition[[#This Row],[Année]])))</f>
        <v>12</v>
      </c>
      <c r="G14842" t="str">
        <f>Clef_répartition[[#This Row],[Code_Nom]]&amp;"_"&amp;Clef_répartition[[#This Row],[Nombre]]&amp;"_"&amp;Clef_répartition[[#This Row],[Année]]</f>
        <v>SDISPO_Service Défense Incendie et Secours de la Plaine de l'Orbe_5_2023</v>
      </c>
      <c r="H14842" s="60">
        <v>5747</v>
      </c>
      <c r="I14842" s="59" t="s">
        <v>26</v>
      </c>
      <c r="J14842" s="60">
        <v>2023</v>
      </c>
      <c r="K14842" s="61">
        <v>1.0200000000000001E-2</v>
      </c>
    </row>
    <row r="14843" spans="1:11" x14ac:dyDescent="0.25">
      <c r="A14843" s="72"/>
      <c r="B14843" t="s">
        <v>687</v>
      </c>
      <c r="C14843" t="s">
        <v>688</v>
      </c>
      <c r="D14843" t="str">
        <f>Clef_répartition[[#This Row],[Code association]]&amp;"_"&amp;Clef_répartition[[#This Row],[Nom association]]</f>
        <v>SDISPO_Service Défense Incendie et Secours de la Plaine de l'Orbe</v>
      </c>
      <c r="E14843">
        <f>COUNTIFS(D$2:D14843,Clef_répartition[[#This Row],[Code_Nom]],J$2:J14843,Clef_répartition[[#This Row],[Année]])</f>
        <v>6</v>
      </c>
      <c r="F14843">
        <f>IF(Clef_répartition[[#This Row],[Code_Nom]]=D14842,F14842-1,(COUNTIFS(Clef_répartition[Code_Nom],Clef_répartition[[#This Row],[Code_Nom]],Clef_répartition[Année],Clef_répartition[[#This Row],[Année]])))</f>
        <v>11</v>
      </c>
      <c r="G14843" t="str">
        <f>Clef_répartition[[#This Row],[Code_Nom]]&amp;"_"&amp;Clef_répartition[[#This Row],[Nombre]]&amp;"_"&amp;Clef_répartition[[#This Row],[Année]]</f>
        <v>SDISPO_Service Défense Incendie et Secours de la Plaine de l'Orbe_6_2023</v>
      </c>
      <c r="H14843" s="74">
        <v>5749</v>
      </c>
      <c r="I14843" s="73" t="s">
        <v>58</v>
      </c>
      <c r="J14843" s="74">
        <v>2023</v>
      </c>
      <c r="K14843" s="75">
        <v>0.26329999999999998</v>
      </c>
    </row>
    <row r="14844" spans="1:11" x14ac:dyDescent="0.25">
      <c r="A14844" s="72"/>
      <c r="B14844" t="s">
        <v>687</v>
      </c>
      <c r="C14844" t="s">
        <v>688</v>
      </c>
      <c r="D14844" t="str">
        <f>Clef_répartition[[#This Row],[Code association]]&amp;"_"&amp;Clef_répartition[[#This Row],[Nom association]]</f>
        <v>SDISPO_Service Défense Incendie et Secours de la Plaine de l'Orbe</v>
      </c>
      <c r="E14844">
        <f>COUNTIFS(D$2:D14844,Clef_répartition[[#This Row],[Code_Nom]],J$2:J14844,Clef_répartition[[#This Row],[Année]])</f>
        <v>7</v>
      </c>
      <c r="F14844">
        <f>IF(Clef_répartition[[#This Row],[Code_Nom]]=D14843,F14843-1,(COUNTIFS(Clef_répartition[Code_Nom],Clef_répartition[[#This Row],[Code_Nom]],Clef_répartition[Année],Clef_répartition[[#This Row],[Année]])))</f>
        <v>10</v>
      </c>
      <c r="G14844" t="str">
        <f>Clef_répartition[[#This Row],[Code_Nom]]&amp;"_"&amp;Clef_répartition[[#This Row],[Nombre]]&amp;"_"&amp;Clef_répartition[[#This Row],[Année]]</f>
        <v>SDISPO_Service Défense Incendie et Secours de la Plaine de l'Orbe_7_2023</v>
      </c>
      <c r="H14844" s="60">
        <v>5752</v>
      </c>
      <c r="I14844" s="59" t="s">
        <v>84</v>
      </c>
      <c r="J14844" s="60">
        <v>2023</v>
      </c>
      <c r="K14844" s="61">
        <v>1.7999999999999999E-2</v>
      </c>
    </row>
    <row r="14845" spans="1:11" x14ac:dyDescent="0.25">
      <c r="A14845" s="72"/>
      <c r="B14845" t="s">
        <v>687</v>
      </c>
      <c r="C14845" t="s">
        <v>688</v>
      </c>
      <c r="D14845" t="str">
        <f>Clef_répartition[[#This Row],[Code association]]&amp;"_"&amp;Clef_répartition[[#This Row],[Nom association]]</f>
        <v>SDISPO_Service Défense Incendie et Secours de la Plaine de l'Orbe</v>
      </c>
      <c r="E14845">
        <f>COUNTIFS(D$2:D14845,Clef_répartition[[#This Row],[Code_Nom]],J$2:J14845,Clef_répartition[[#This Row],[Année]])</f>
        <v>8</v>
      </c>
      <c r="F14845">
        <f>IF(Clef_répartition[[#This Row],[Code_Nom]]=D14844,F14844-1,(COUNTIFS(Clef_répartition[Code_Nom],Clef_répartition[[#This Row],[Code_Nom]],Clef_répartition[Année],Clef_répartition[[#This Row],[Année]])))</f>
        <v>9</v>
      </c>
      <c r="G14845" t="str">
        <f>Clef_répartition[[#This Row],[Code_Nom]]&amp;"_"&amp;Clef_répartition[[#This Row],[Nombre]]&amp;"_"&amp;Clef_répartition[[#This Row],[Année]]</f>
        <v>SDISPO_Service Défense Incendie et Secours de la Plaine de l'Orbe_8_2023</v>
      </c>
      <c r="H14845" s="74">
        <v>5754</v>
      </c>
      <c r="I14845" s="73" t="s">
        <v>142</v>
      </c>
      <c r="J14845" s="74">
        <v>2023</v>
      </c>
      <c r="K14845" s="75">
        <v>1.6400000000000001E-2</v>
      </c>
    </row>
    <row r="14846" spans="1:11" x14ac:dyDescent="0.25">
      <c r="A14846" s="72"/>
      <c r="B14846" t="s">
        <v>687</v>
      </c>
      <c r="C14846" t="s">
        <v>688</v>
      </c>
      <c r="D14846" t="str">
        <f>Clef_répartition[[#This Row],[Code association]]&amp;"_"&amp;Clef_répartition[[#This Row],[Nom association]]</f>
        <v>SDISPO_Service Défense Incendie et Secours de la Plaine de l'Orbe</v>
      </c>
      <c r="E14846">
        <f>COUNTIFS(D$2:D14846,Clef_répartition[[#This Row],[Code_Nom]],J$2:J14846,Clef_répartition[[#This Row],[Année]])</f>
        <v>9</v>
      </c>
      <c r="F14846">
        <f>IF(Clef_répartition[[#This Row],[Code_Nom]]=D14845,F14845-1,(COUNTIFS(Clef_répartition[Code_Nom],Clef_répartition[[#This Row],[Code_Nom]],Clef_répartition[Année],Clef_répartition[[#This Row],[Année]])))</f>
        <v>8</v>
      </c>
      <c r="G14846" t="str">
        <f>Clef_répartition[[#This Row],[Code_Nom]]&amp;"_"&amp;Clef_répartition[[#This Row],[Nombre]]&amp;"_"&amp;Clef_répartition[[#This Row],[Année]]</f>
        <v>SDISPO_Service Défense Incendie et Secours de la Plaine de l'Orbe_9_2023</v>
      </c>
      <c r="H14846" s="60">
        <v>5758</v>
      </c>
      <c r="I14846" s="59" t="s">
        <v>147</v>
      </c>
      <c r="J14846" s="60">
        <v>2023</v>
      </c>
      <c r="K14846" s="61">
        <v>8.6E-3</v>
      </c>
    </row>
    <row r="14847" spans="1:11" x14ac:dyDescent="0.25">
      <c r="A14847" s="72"/>
      <c r="B14847" t="s">
        <v>687</v>
      </c>
      <c r="C14847" t="s">
        <v>688</v>
      </c>
      <c r="D14847" t="str">
        <f>Clef_répartition[[#This Row],[Code association]]&amp;"_"&amp;Clef_répartition[[#This Row],[Nom association]]</f>
        <v>SDISPO_Service Défense Incendie et Secours de la Plaine de l'Orbe</v>
      </c>
      <c r="E14847">
        <f>COUNTIFS(D$2:D14847,Clef_répartition[[#This Row],[Code_Nom]],J$2:J14847,Clef_répartition[[#This Row],[Année]])</f>
        <v>10</v>
      </c>
      <c r="F14847">
        <f>IF(Clef_répartition[[#This Row],[Code_Nom]]=D14846,F14846-1,(COUNTIFS(Clef_répartition[Code_Nom],Clef_répartition[[#This Row],[Code_Nom]],Clef_répartition[Année],Clef_répartition[[#This Row],[Année]])))</f>
        <v>7</v>
      </c>
      <c r="G14847" t="str">
        <f>Clef_répartition[[#This Row],[Code_Nom]]&amp;"_"&amp;Clef_répartition[[#This Row],[Nombre]]&amp;"_"&amp;Clef_répartition[[#This Row],[Année]]</f>
        <v>SDISPO_Service Défense Incendie et Secours de la Plaine de l'Orbe_10_2023</v>
      </c>
      <c r="H14847" s="60">
        <v>5756</v>
      </c>
      <c r="I14847" s="59" t="s">
        <v>185</v>
      </c>
      <c r="J14847" s="60">
        <v>2023</v>
      </c>
      <c r="K14847" s="61">
        <v>2.6800000000000001E-2</v>
      </c>
    </row>
    <row r="14848" spans="1:11" x14ac:dyDescent="0.25">
      <c r="A14848" s="72"/>
      <c r="B14848" t="s">
        <v>687</v>
      </c>
      <c r="C14848" t="s">
        <v>688</v>
      </c>
      <c r="D14848" t="str">
        <f>Clef_répartition[[#This Row],[Code association]]&amp;"_"&amp;Clef_répartition[[#This Row],[Nom association]]</f>
        <v>SDISPO_Service Défense Incendie et Secours de la Plaine de l'Orbe</v>
      </c>
      <c r="E14848">
        <f>COUNTIFS(D$2:D14848,Clef_répartition[[#This Row],[Code_Nom]],J$2:J14848,Clef_répartition[[#This Row],[Année]])</f>
        <v>11</v>
      </c>
      <c r="F14848">
        <f>IF(Clef_répartition[[#This Row],[Code_Nom]]=D14847,F14847-1,(COUNTIFS(Clef_répartition[Code_Nom],Clef_répartition[[#This Row],[Code_Nom]],Clef_répartition[Année],Clef_répartition[[#This Row],[Année]])))</f>
        <v>6</v>
      </c>
      <c r="G14848" t="str">
        <f>Clef_répartition[[#This Row],[Code_Nom]]&amp;"_"&amp;Clef_répartition[[#This Row],[Nombre]]&amp;"_"&amp;Clef_répartition[[#This Row],[Année]]</f>
        <v>SDISPO_Service Défense Incendie et Secours de la Plaine de l'Orbe_11_2023</v>
      </c>
      <c r="H14848" s="74">
        <v>5757</v>
      </c>
      <c r="I14848" s="73" t="s">
        <v>201</v>
      </c>
      <c r="J14848" s="74">
        <v>2023</v>
      </c>
      <c r="K14848" s="75">
        <v>0.37709999999999999</v>
      </c>
    </row>
    <row r="14849" spans="1:11" x14ac:dyDescent="0.25">
      <c r="A14849" s="72"/>
      <c r="B14849" t="s">
        <v>687</v>
      </c>
      <c r="C14849" t="s">
        <v>688</v>
      </c>
      <c r="D14849" t="str">
        <f>Clef_répartition[[#This Row],[Code association]]&amp;"_"&amp;Clef_répartition[[#This Row],[Nom association]]</f>
        <v>SDISPO_Service Défense Incendie et Secours de la Plaine de l'Orbe</v>
      </c>
      <c r="E14849">
        <f>COUNTIFS(D$2:D14849,Clef_répartition[[#This Row],[Code_Nom]],J$2:J14849,Clef_répartition[[#This Row],[Année]])</f>
        <v>12</v>
      </c>
      <c r="F14849">
        <f>IF(Clef_répartition[[#This Row],[Code_Nom]]=D14848,F14848-1,(COUNTIFS(Clef_répartition[Code_Nom],Clef_répartition[[#This Row],[Code_Nom]],Clef_répartition[Année],Clef_répartition[[#This Row],[Année]])))</f>
        <v>5</v>
      </c>
      <c r="G14849" t="str">
        <f>Clef_répartition[[#This Row],[Code_Nom]]&amp;"_"&amp;Clef_répartition[[#This Row],[Nombre]]&amp;"_"&amp;Clef_répartition[[#This Row],[Année]]</f>
        <v>SDISPO_Service Défense Incendie et Secours de la Plaine de l'Orbe_12_2023</v>
      </c>
      <c r="H14849" s="74">
        <v>5760</v>
      </c>
      <c r="I14849" s="73" t="s">
        <v>227</v>
      </c>
      <c r="J14849" s="74">
        <v>2023</v>
      </c>
      <c r="K14849" s="75">
        <v>2.4500000000000001E-2</v>
      </c>
    </row>
    <row r="14850" spans="1:11" x14ac:dyDescent="0.25">
      <c r="A14850" s="72"/>
      <c r="B14850" t="s">
        <v>687</v>
      </c>
      <c r="C14850" t="s">
        <v>688</v>
      </c>
      <c r="D14850" t="str">
        <f>Clef_répartition[[#This Row],[Code association]]&amp;"_"&amp;Clef_répartition[[#This Row],[Nom association]]</f>
        <v>SDISPO_Service Défense Incendie et Secours de la Plaine de l'Orbe</v>
      </c>
      <c r="E14850">
        <f>COUNTIFS(D$2:D14850,Clef_répartition[[#This Row],[Code_Nom]],J$2:J14850,Clef_répartition[[#This Row],[Année]])</f>
        <v>13</v>
      </c>
      <c r="F14850">
        <f>IF(Clef_répartition[[#This Row],[Code_Nom]]=D14849,F14849-1,(COUNTIFS(Clef_répartition[Code_Nom],Clef_répartition[[#This Row],[Code_Nom]],Clef_répartition[Année],Clef_répartition[[#This Row],[Année]])))</f>
        <v>4</v>
      </c>
      <c r="G14850" t="str">
        <f>Clef_répartition[[#This Row],[Code_Nom]]&amp;"_"&amp;Clef_répartition[[#This Row],[Nombre]]&amp;"_"&amp;Clef_répartition[[#This Row],[Année]]</f>
        <v>SDISPO_Service Défense Incendie et Secours de la Plaine de l'Orbe_13_2023</v>
      </c>
      <c r="H14850" s="60">
        <v>5761</v>
      </c>
      <c r="I14850" s="59" t="s">
        <v>233</v>
      </c>
      <c r="J14850" s="60">
        <v>2023</v>
      </c>
      <c r="K14850" s="61">
        <v>2.52E-2</v>
      </c>
    </row>
    <row r="14851" spans="1:11" x14ac:dyDescent="0.25">
      <c r="A14851" s="72"/>
      <c r="B14851" t="s">
        <v>687</v>
      </c>
      <c r="C14851" t="s">
        <v>688</v>
      </c>
      <c r="D14851" t="str">
        <f>Clef_répartition[[#This Row],[Code association]]&amp;"_"&amp;Clef_répartition[[#This Row],[Nom association]]</f>
        <v>SDISPO_Service Défense Incendie et Secours de la Plaine de l'Orbe</v>
      </c>
      <c r="E14851">
        <f>COUNTIFS(D$2:D14851,Clef_répartition[[#This Row],[Code_Nom]],J$2:J14851,Clef_répartition[[#This Row],[Année]])</f>
        <v>14</v>
      </c>
      <c r="F14851">
        <f>IF(Clef_répartition[[#This Row],[Code_Nom]]=D14850,F14850-1,(COUNTIFS(Clef_répartition[Code_Nom],Clef_répartition[[#This Row],[Code_Nom]],Clef_répartition[Année],Clef_répartition[[#This Row],[Année]])))</f>
        <v>3</v>
      </c>
      <c r="G14851" t="str">
        <f>Clef_répartition[[#This Row],[Code_Nom]]&amp;"_"&amp;Clef_répartition[[#This Row],[Nombre]]&amp;"_"&amp;Clef_répartition[[#This Row],[Année]]</f>
        <v>SDISPO_Service Défense Incendie et Secours de la Plaine de l'Orbe_14_2023</v>
      </c>
      <c r="H14851" s="74">
        <v>5762</v>
      </c>
      <c r="I14851" s="73" t="s">
        <v>253</v>
      </c>
      <c r="J14851" s="74">
        <v>2023</v>
      </c>
      <c r="K14851" s="75">
        <v>6.8999999999999999E-3</v>
      </c>
    </row>
    <row r="14852" spans="1:11" x14ac:dyDescent="0.25">
      <c r="A14852" s="72"/>
      <c r="B14852" t="s">
        <v>687</v>
      </c>
      <c r="C14852" t="s">
        <v>688</v>
      </c>
      <c r="D14852" t="str">
        <f>Clef_répartition[[#This Row],[Code association]]&amp;"_"&amp;Clef_répartition[[#This Row],[Nom association]]</f>
        <v>SDISPO_Service Défense Incendie et Secours de la Plaine de l'Orbe</v>
      </c>
      <c r="E14852">
        <f>COUNTIFS(D$2:D14852,Clef_répartition[[#This Row],[Code_Nom]],J$2:J14852,Clef_répartition[[#This Row],[Année]])</f>
        <v>15</v>
      </c>
      <c r="F14852">
        <f>IF(Clef_répartition[[#This Row],[Code_Nom]]=D14851,F14851-1,(COUNTIFS(Clef_répartition[Code_Nom],Clef_répartition[[#This Row],[Code_Nom]],Clef_répartition[Année],Clef_répartition[[#This Row],[Année]])))</f>
        <v>2</v>
      </c>
      <c r="G14852" t="str">
        <f>Clef_répartition[[#This Row],[Code_Nom]]&amp;"_"&amp;Clef_répartition[[#This Row],[Nombre]]&amp;"_"&amp;Clef_répartition[[#This Row],[Année]]</f>
        <v>SDISPO_Service Défense Incendie et Secours de la Plaine de l'Orbe_15_2023</v>
      </c>
      <c r="H14852" s="60">
        <v>5763</v>
      </c>
      <c r="I14852" s="59" t="s">
        <v>272</v>
      </c>
      <c r="J14852" s="60">
        <v>2023</v>
      </c>
      <c r="K14852" s="61">
        <v>3.4299999999999997E-2</v>
      </c>
    </row>
    <row r="14853" spans="1:11" x14ac:dyDescent="0.25">
      <c r="A14853" s="72"/>
      <c r="B14853" t="s">
        <v>687</v>
      </c>
      <c r="C14853" t="s">
        <v>688</v>
      </c>
      <c r="D14853" t="str">
        <f>Clef_répartition[[#This Row],[Code association]]&amp;"_"&amp;Clef_répartition[[#This Row],[Nom association]]</f>
        <v>SDISPO_Service Défense Incendie et Secours de la Plaine de l'Orbe</v>
      </c>
      <c r="E14853">
        <f>COUNTIFS(D$2:D14853,Clef_répartition[[#This Row],[Code_Nom]],J$2:J14853,Clef_répartition[[#This Row],[Année]])</f>
        <v>16</v>
      </c>
      <c r="F14853">
        <f>IF(Clef_répartition[[#This Row],[Code_Nom]]=D14852,F14852-1,(COUNTIFS(Clef_répartition[Code_Nom],Clef_répartition[[#This Row],[Code_Nom]],Clef_répartition[Année],Clef_répartition[[#This Row],[Année]])))</f>
        <v>1</v>
      </c>
      <c r="G14853" t="str">
        <f>Clef_répartition[[#This Row],[Code_Nom]]&amp;"_"&amp;Clef_répartition[[#This Row],[Nombre]]&amp;"_"&amp;Clef_répartition[[#This Row],[Année]]</f>
        <v>SDISPO_Service Défense Incendie et Secours de la Plaine de l'Orbe_16_2023</v>
      </c>
      <c r="H14853" s="74">
        <v>5766</v>
      </c>
      <c r="I14853" s="73" t="s">
        <v>293</v>
      </c>
      <c r="J14853" s="74">
        <v>2023</v>
      </c>
      <c r="K14853" s="75">
        <v>2.9600000000000001E-2</v>
      </c>
    </row>
    <row r="14854" spans="1:11" x14ac:dyDescent="0.25">
      <c r="A14854" s="72"/>
      <c r="B14854" t="s">
        <v>501</v>
      </c>
      <c r="C14854" t="s">
        <v>502</v>
      </c>
      <c r="D14854" t="str">
        <f>Clef_répartition[[#This Row],[Code association]]&amp;"_"&amp;Clef_répartition[[#This Row],[Nom association]]</f>
        <v>SIDERE_Service intercommunal de distribution d'eau potable de Rolle et environs</v>
      </c>
      <c r="E14854">
        <f>COUNTIFS(D$2:D14854,Clef_répartition[[#This Row],[Code_Nom]],J$2:J14854,Clef_répartition[[#This Row],[Année]])</f>
        <v>1</v>
      </c>
      <c r="F14854">
        <f>IF(Clef_répartition[[#This Row],[Code_Nom]]=D14853,F14853-1,(COUNTIFS(Clef_répartition[Code_Nom],Clef_répartition[[#This Row],[Code_Nom]],Clef_répartition[Année],Clef_répartition[[#This Row],[Année]])))</f>
        <v>12</v>
      </c>
      <c r="G14854" t="str">
        <f>Clef_répartition[[#This Row],[Code_Nom]]&amp;"_"&amp;Clef_répartition[[#This Row],[Nombre]]&amp;"_"&amp;Clef_répartition[[#This Row],[Année]]</f>
        <v>SIDERE_Service intercommunal de distribution d'eau potable de Rolle et environs_1_2023</v>
      </c>
      <c r="H14854" s="60">
        <v>5851</v>
      </c>
      <c r="I14854" s="59" t="s">
        <v>4</v>
      </c>
      <c r="J14854" s="60">
        <v>2023</v>
      </c>
      <c r="K14854" s="61">
        <v>0</v>
      </c>
    </row>
    <row r="14855" spans="1:11" x14ac:dyDescent="0.25">
      <c r="A14855" s="72"/>
      <c r="B14855" t="s">
        <v>501</v>
      </c>
      <c r="C14855" t="s">
        <v>502</v>
      </c>
      <c r="D14855" t="str">
        <f>Clef_répartition[[#This Row],[Code association]]&amp;"_"&amp;Clef_répartition[[#This Row],[Nom association]]</f>
        <v>SIDERE_Service intercommunal de distribution d'eau potable de Rolle et environs</v>
      </c>
      <c r="E14855">
        <f>COUNTIFS(D$2:D14855,Clef_répartition[[#This Row],[Code_Nom]],J$2:J14855,Clef_répartition[[#This Row],[Année]])</f>
        <v>2</v>
      </c>
      <c r="F14855">
        <f>IF(Clef_répartition[[#This Row],[Code_Nom]]=D14854,F14854-1,(COUNTIFS(Clef_répartition[Code_Nom],Clef_répartition[[#This Row],[Code_Nom]],Clef_répartition[Année],Clef_répartition[[#This Row],[Année]])))</f>
        <v>11</v>
      </c>
      <c r="G14855" t="str">
        <f>Clef_répartition[[#This Row],[Code_Nom]]&amp;"_"&amp;Clef_répartition[[#This Row],[Nombre]]&amp;"_"&amp;Clef_répartition[[#This Row],[Année]]</f>
        <v>SIDERE_Service intercommunal de distribution d'eau potable de Rolle et environs_2_2023</v>
      </c>
      <c r="H14855" s="60">
        <v>5426</v>
      </c>
      <c r="I14855" s="59" t="s">
        <v>31</v>
      </c>
      <c r="J14855" s="60">
        <v>2023</v>
      </c>
      <c r="K14855" s="61">
        <v>0</v>
      </c>
    </row>
    <row r="14856" spans="1:11" x14ac:dyDescent="0.25">
      <c r="A14856" s="72"/>
      <c r="B14856" t="s">
        <v>501</v>
      </c>
      <c r="C14856" t="s">
        <v>502</v>
      </c>
      <c r="D14856" t="str">
        <f>Clef_répartition[[#This Row],[Code association]]&amp;"_"&amp;Clef_répartition[[#This Row],[Nom association]]</f>
        <v>SIDERE_Service intercommunal de distribution d'eau potable de Rolle et environs</v>
      </c>
      <c r="E14856">
        <f>COUNTIFS(D$2:D14856,Clef_répartition[[#This Row],[Code_Nom]],J$2:J14856,Clef_répartition[[#This Row],[Année]])</f>
        <v>3</v>
      </c>
      <c r="F14856">
        <f>IF(Clef_répartition[[#This Row],[Code_Nom]]=D14855,F14855-1,(COUNTIFS(Clef_répartition[Code_Nom],Clef_répartition[[#This Row],[Code_Nom]],Clef_répartition[Année],Clef_répartition[[#This Row],[Année]])))</f>
        <v>10</v>
      </c>
      <c r="G14856" t="str">
        <f>Clef_répartition[[#This Row],[Code_Nom]]&amp;"_"&amp;Clef_répartition[[#This Row],[Nombre]]&amp;"_"&amp;Clef_répartition[[#This Row],[Année]]</f>
        <v>SIDERE_Service intercommunal de distribution d'eau potable de Rolle et environs_3_2023</v>
      </c>
      <c r="H14856" s="74">
        <v>5852</v>
      </c>
      <c r="I14856" s="73" t="s">
        <v>41</v>
      </c>
      <c r="J14856" s="74">
        <v>2023</v>
      </c>
      <c r="K14856" s="75">
        <v>0</v>
      </c>
    </row>
    <row r="14857" spans="1:11" x14ac:dyDescent="0.25">
      <c r="A14857" s="72"/>
      <c r="B14857" t="s">
        <v>501</v>
      </c>
      <c r="C14857" t="s">
        <v>502</v>
      </c>
      <c r="D14857" t="str">
        <f>Clef_répartition[[#This Row],[Code association]]&amp;"_"&amp;Clef_répartition[[#This Row],[Nom association]]</f>
        <v>SIDERE_Service intercommunal de distribution d'eau potable de Rolle et environs</v>
      </c>
      <c r="E14857">
        <f>COUNTIFS(D$2:D14857,Clef_répartition[[#This Row],[Code_Nom]],J$2:J14857,Clef_répartition[[#This Row],[Année]])</f>
        <v>4</v>
      </c>
      <c r="F14857">
        <f>IF(Clef_répartition[[#This Row],[Code_Nom]]=D14856,F14856-1,(COUNTIFS(Clef_répartition[Code_Nom],Clef_répartition[[#This Row],[Code_Nom]],Clef_répartition[Année],Clef_répartition[[#This Row],[Année]])))</f>
        <v>9</v>
      </c>
      <c r="G14857" t="str">
        <f>Clef_répartition[[#This Row],[Code_Nom]]&amp;"_"&amp;Clef_répartition[[#This Row],[Nombre]]&amp;"_"&amp;Clef_répartition[[#This Row],[Année]]</f>
        <v>SIDERE_Service intercommunal de distribution d'eau potable de Rolle et environs_4_2023</v>
      </c>
      <c r="H14857" s="60">
        <v>5853</v>
      </c>
      <c r="I14857" s="59" t="s">
        <v>42</v>
      </c>
      <c r="J14857" s="60">
        <v>2023</v>
      </c>
      <c r="K14857" s="61">
        <v>0</v>
      </c>
    </row>
    <row r="14858" spans="1:11" x14ac:dyDescent="0.25">
      <c r="A14858" s="72"/>
      <c r="B14858" t="s">
        <v>501</v>
      </c>
      <c r="C14858" t="s">
        <v>502</v>
      </c>
      <c r="D14858" t="str">
        <f>Clef_répartition[[#This Row],[Code association]]&amp;"_"&amp;Clef_répartition[[#This Row],[Nom association]]</f>
        <v>SIDERE_Service intercommunal de distribution d'eau potable de Rolle et environs</v>
      </c>
      <c r="E14858">
        <f>COUNTIFS(D$2:D14858,Clef_répartition[[#This Row],[Code_Nom]],J$2:J14858,Clef_répartition[[#This Row],[Année]])</f>
        <v>5</v>
      </c>
      <c r="F14858">
        <f>IF(Clef_répartition[[#This Row],[Code_Nom]]=D14857,F14857-1,(COUNTIFS(Clef_répartition[Code_Nom],Clef_répartition[[#This Row],[Code_Nom]],Clef_répartition[Année],Clef_répartition[[#This Row],[Année]])))</f>
        <v>8</v>
      </c>
      <c r="G14858" t="str">
        <f>Clef_répartition[[#This Row],[Code_Nom]]&amp;"_"&amp;Clef_répartition[[#This Row],[Nombre]]&amp;"_"&amp;Clef_répartition[[#This Row],[Année]]</f>
        <v>SIDERE_Service intercommunal de distribution d'eau potable de Rolle et environs_5_2023</v>
      </c>
      <c r="H14858" s="74">
        <v>5855</v>
      </c>
      <c r="I14858" s="73" t="s">
        <v>98</v>
      </c>
      <c r="J14858" s="74">
        <v>2023</v>
      </c>
      <c r="K14858" s="75">
        <v>0</v>
      </c>
    </row>
    <row r="14859" spans="1:11" x14ac:dyDescent="0.25">
      <c r="A14859" s="72"/>
      <c r="B14859" t="s">
        <v>501</v>
      </c>
      <c r="C14859" t="s">
        <v>502</v>
      </c>
      <c r="D14859" t="str">
        <f>Clef_répartition[[#This Row],[Code association]]&amp;"_"&amp;Clef_répartition[[#This Row],[Nom association]]</f>
        <v>SIDERE_Service intercommunal de distribution d'eau potable de Rolle et environs</v>
      </c>
      <c r="E14859">
        <f>COUNTIFS(D$2:D14859,Clef_répartition[[#This Row],[Code_Nom]],J$2:J14859,Clef_répartition[[#This Row],[Année]])</f>
        <v>6</v>
      </c>
      <c r="F14859">
        <f>IF(Clef_répartition[[#This Row],[Code_Nom]]=D14858,F14858-1,(COUNTIFS(Clef_répartition[Code_Nom],Clef_répartition[[#This Row],[Code_Nom]],Clef_répartition[Année],Clef_répartition[[#This Row],[Année]])))</f>
        <v>7</v>
      </c>
      <c r="G14859" t="str">
        <f>Clef_répartition[[#This Row],[Code_Nom]]&amp;"_"&amp;Clef_répartition[[#This Row],[Nombre]]&amp;"_"&amp;Clef_répartition[[#This Row],[Année]]</f>
        <v>SIDERE_Service intercommunal de distribution d'eau potable de Rolle et environs_6_2023</v>
      </c>
      <c r="H14859" s="74">
        <v>5427</v>
      </c>
      <c r="I14859" s="73" t="s">
        <v>112</v>
      </c>
      <c r="J14859" s="74">
        <v>2023</v>
      </c>
      <c r="K14859" s="75">
        <v>0</v>
      </c>
    </row>
    <row r="14860" spans="1:11" x14ac:dyDescent="0.25">
      <c r="A14860" s="72"/>
      <c r="B14860" t="s">
        <v>501</v>
      </c>
      <c r="C14860" t="s">
        <v>502</v>
      </c>
      <c r="D14860" t="str">
        <f>Clef_répartition[[#This Row],[Code association]]&amp;"_"&amp;Clef_répartition[[#This Row],[Nom association]]</f>
        <v>SIDERE_Service intercommunal de distribution d'eau potable de Rolle et environs</v>
      </c>
      <c r="E14860">
        <f>COUNTIFS(D$2:D14860,Clef_répartition[[#This Row],[Code_Nom]],J$2:J14860,Clef_répartition[[#This Row],[Année]])</f>
        <v>7</v>
      </c>
      <c r="F14860">
        <f>IF(Clef_répartition[[#This Row],[Code_Nom]]=D14859,F14859-1,(COUNTIFS(Clef_répartition[Code_Nom],Clef_répartition[[#This Row],[Code_Nom]],Clef_répartition[Année],Clef_répartition[[#This Row],[Année]])))</f>
        <v>6</v>
      </c>
      <c r="G14860" t="str">
        <f>Clef_répartition[[#This Row],[Code_Nom]]&amp;"_"&amp;Clef_répartition[[#This Row],[Nombre]]&amp;"_"&amp;Clef_répartition[[#This Row],[Année]]</f>
        <v>SIDERE_Service intercommunal de distribution d'eau potable de Rolle et environs_7_2023</v>
      </c>
      <c r="H14860" s="60">
        <v>5857</v>
      </c>
      <c r="I14860" s="59" t="s">
        <v>122</v>
      </c>
      <c r="J14860" s="60">
        <v>2023</v>
      </c>
      <c r="K14860" s="61">
        <v>0</v>
      </c>
    </row>
    <row r="14861" spans="1:11" x14ac:dyDescent="0.25">
      <c r="A14861" s="72"/>
      <c r="B14861" t="s">
        <v>501</v>
      </c>
      <c r="C14861" t="s">
        <v>502</v>
      </c>
      <c r="D14861" t="str">
        <f>Clef_répartition[[#This Row],[Code association]]&amp;"_"&amp;Clef_répartition[[#This Row],[Nom association]]</f>
        <v>SIDERE_Service intercommunal de distribution d'eau potable de Rolle et environs</v>
      </c>
      <c r="E14861">
        <f>COUNTIFS(D$2:D14861,Clef_répartition[[#This Row],[Code_Nom]],J$2:J14861,Clef_répartition[[#This Row],[Année]])</f>
        <v>8</v>
      </c>
      <c r="F14861">
        <f>IF(Clef_répartition[[#This Row],[Code_Nom]]=D14860,F14860-1,(COUNTIFS(Clef_répartition[Code_Nom],Clef_répartition[[#This Row],[Code_Nom]],Clef_répartition[Année],Clef_répartition[[#This Row],[Année]])))</f>
        <v>5</v>
      </c>
      <c r="G14861" t="str">
        <f>Clef_répartition[[#This Row],[Code_Nom]]&amp;"_"&amp;Clef_répartition[[#This Row],[Nombre]]&amp;"_"&amp;Clef_répartition[[#This Row],[Année]]</f>
        <v>SIDERE_Service intercommunal de distribution d'eau potable de Rolle et environs_8_2023</v>
      </c>
      <c r="H14861" s="74">
        <v>5858</v>
      </c>
      <c r="I14861" s="73" t="s">
        <v>165</v>
      </c>
      <c r="J14861" s="74">
        <v>2023</v>
      </c>
      <c r="K14861" s="75">
        <v>0</v>
      </c>
    </row>
    <row r="14862" spans="1:11" x14ac:dyDescent="0.25">
      <c r="A14862" s="72"/>
      <c r="B14862" t="s">
        <v>501</v>
      </c>
      <c r="C14862" t="s">
        <v>502</v>
      </c>
      <c r="D14862" t="str">
        <f>Clef_répartition[[#This Row],[Code association]]&amp;"_"&amp;Clef_répartition[[#This Row],[Nom association]]</f>
        <v>SIDERE_Service intercommunal de distribution d'eau potable de Rolle et environs</v>
      </c>
      <c r="E14862">
        <f>COUNTIFS(D$2:D14862,Clef_répartition[[#This Row],[Code_Nom]],J$2:J14862,Clef_répartition[[#This Row],[Année]])</f>
        <v>9</v>
      </c>
      <c r="F14862">
        <f>IF(Clef_répartition[[#This Row],[Code_Nom]]=D14861,F14861-1,(COUNTIFS(Clef_répartition[Code_Nom],Clef_répartition[[#This Row],[Code_Nom]],Clef_répartition[Année],Clef_répartition[[#This Row],[Année]])))</f>
        <v>4</v>
      </c>
      <c r="G14862" t="str">
        <f>Clef_répartition[[#This Row],[Code_Nom]]&amp;"_"&amp;Clef_répartition[[#This Row],[Nombre]]&amp;"_"&amp;Clef_répartition[[#This Row],[Année]]</f>
        <v>SIDERE_Service intercommunal de distribution d'eau potable de Rolle et environs_9_2023</v>
      </c>
      <c r="H14862" s="60">
        <v>5859</v>
      </c>
      <c r="I14862" s="59" t="s">
        <v>182</v>
      </c>
      <c r="J14862" s="60">
        <v>2023</v>
      </c>
      <c r="K14862" s="61">
        <v>0</v>
      </c>
    </row>
    <row r="14863" spans="1:11" x14ac:dyDescent="0.25">
      <c r="A14863" s="72"/>
      <c r="B14863" t="s">
        <v>501</v>
      </c>
      <c r="C14863" t="s">
        <v>502</v>
      </c>
      <c r="D14863" t="str">
        <f>Clef_répartition[[#This Row],[Code association]]&amp;"_"&amp;Clef_répartition[[#This Row],[Nom association]]</f>
        <v>SIDERE_Service intercommunal de distribution d'eau potable de Rolle et environs</v>
      </c>
      <c r="E14863">
        <f>COUNTIFS(D$2:D14863,Clef_répartition[[#This Row],[Code_Nom]],J$2:J14863,Clef_répartition[[#This Row],[Année]])</f>
        <v>10</v>
      </c>
      <c r="F14863">
        <f>IF(Clef_répartition[[#This Row],[Code_Nom]]=D14862,F14862-1,(COUNTIFS(Clef_répartition[Code_Nom],Clef_répartition[[#This Row],[Code_Nom]],Clef_répartition[Année],Clef_répartition[[#This Row],[Année]])))</f>
        <v>3</v>
      </c>
      <c r="G14863" t="str">
        <f>Clef_répartition[[#This Row],[Code_Nom]]&amp;"_"&amp;Clef_répartition[[#This Row],[Nombre]]&amp;"_"&amp;Clef_répartition[[#This Row],[Année]]</f>
        <v>SIDERE_Service intercommunal de distribution d'eau potable de Rolle et environs_10_2023</v>
      </c>
      <c r="H14863" s="74">
        <v>5860</v>
      </c>
      <c r="I14863" s="73" t="s">
        <v>215</v>
      </c>
      <c r="J14863" s="74">
        <v>2023</v>
      </c>
      <c r="K14863" s="75">
        <v>0</v>
      </c>
    </row>
    <row r="14864" spans="1:11" x14ac:dyDescent="0.25">
      <c r="A14864" s="72"/>
      <c r="B14864" t="s">
        <v>501</v>
      </c>
      <c r="C14864" t="s">
        <v>502</v>
      </c>
      <c r="D14864" t="str">
        <f>Clef_répartition[[#This Row],[Code association]]&amp;"_"&amp;Clef_répartition[[#This Row],[Nom association]]</f>
        <v>SIDERE_Service intercommunal de distribution d'eau potable de Rolle et environs</v>
      </c>
      <c r="E14864">
        <f>COUNTIFS(D$2:D14864,Clef_répartition[[#This Row],[Code_Nom]],J$2:J14864,Clef_répartition[[#This Row],[Année]])</f>
        <v>11</v>
      </c>
      <c r="F14864">
        <f>IF(Clef_répartition[[#This Row],[Code_Nom]]=D14863,F14863-1,(COUNTIFS(Clef_répartition[Code_Nom],Clef_répartition[[#This Row],[Code_Nom]],Clef_répartition[Année],Clef_répartition[[#This Row],[Année]])))</f>
        <v>2</v>
      </c>
      <c r="G14864" t="str">
        <f>Clef_répartition[[#This Row],[Code_Nom]]&amp;"_"&amp;Clef_répartition[[#This Row],[Nombre]]&amp;"_"&amp;Clef_répartition[[#This Row],[Année]]</f>
        <v>SIDERE_Service intercommunal de distribution d'eau potable de Rolle et environs_11_2023</v>
      </c>
      <c r="H14864" s="60">
        <v>5861</v>
      </c>
      <c r="I14864" s="59" t="s">
        <v>232</v>
      </c>
      <c r="J14864" s="60">
        <v>2023</v>
      </c>
      <c r="K14864" s="61">
        <v>0</v>
      </c>
    </row>
    <row r="14865" spans="1:11" x14ac:dyDescent="0.25">
      <c r="A14865" s="72"/>
      <c r="B14865" t="s">
        <v>501</v>
      </c>
      <c r="C14865" t="s">
        <v>502</v>
      </c>
      <c r="D14865" t="str">
        <f>Clef_répartition[[#This Row],[Code association]]&amp;"_"&amp;Clef_répartition[[#This Row],[Nom association]]</f>
        <v>SIDERE_Service intercommunal de distribution d'eau potable de Rolle et environs</v>
      </c>
      <c r="E14865">
        <f>COUNTIFS(D$2:D14865,Clef_répartition[[#This Row],[Code_Nom]],J$2:J14865,Clef_répartition[[#This Row],[Année]])</f>
        <v>12</v>
      </c>
      <c r="F14865">
        <f>IF(Clef_répartition[[#This Row],[Code_Nom]]=D14864,F14864-1,(COUNTIFS(Clef_répartition[Code_Nom],Clef_répartition[[#This Row],[Code_Nom]],Clef_répartition[Année],Clef_répartition[[#This Row],[Année]])))</f>
        <v>1</v>
      </c>
      <c r="G14865" t="str">
        <f>Clef_répartition[[#This Row],[Code_Nom]]&amp;"_"&amp;Clef_répartition[[#This Row],[Nombre]]&amp;"_"&amp;Clef_répartition[[#This Row],[Année]]</f>
        <v>SIDERE_Service intercommunal de distribution d'eau potable de Rolle et environs_12_2023</v>
      </c>
      <c r="H14865" s="74">
        <v>5863</v>
      </c>
      <c r="I14865" s="73" t="s">
        <v>287</v>
      </c>
      <c r="J14865" s="74">
        <v>2023</v>
      </c>
      <c r="K14865" s="75">
        <v>0</v>
      </c>
    </row>
    <row r="14866" spans="1:11" x14ac:dyDescent="0.25">
      <c r="A14866" s="72"/>
      <c r="B14866" t="s">
        <v>679</v>
      </c>
      <c r="C14866" t="s">
        <v>680</v>
      </c>
      <c r="D14866" t="str">
        <f>Clef_répartition[[#This Row],[Code association]]&amp;"_"&amp;Clef_répartition[[#This Row],[Nom association]]</f>
        <v>SIECGE_Service intercommunal des eaux de Chéserex-Grens-Eysins</v>
      </c>
      <c r="E14866">
        <f>COUNTIFS(D$2:D14866,Clef_répartition[[#This Row],[Code_Nom]],J$2:J14866,Clef_répartition[[#This Row],[Année]])</f>
        <v>1</v>
      </c>
      <c r="F14866">
        <f>IF(Clef_répartition[[#This Row],[Code_Nom]]=D14865,F14865-1,(COUNTIFS(Clef_répartition[Code_Nom],Clef_répartition[[#This Row],[Code_Nom]],Clef_répartition[Année],Clef_répartition[[#This Row],[Année]])))</f>
        <v>3</v>
      </c>
      <c r="G14866" t="str">
        <f>Clef_répartition[[#This Row],[Code_Nom]]&amp;"_"&amp;Clef_répartition[[#This Row],[Nombre]]&amp;"_"&amp;Clef_répartition[[#This Row],[Année]]</f>
        <v>SIECGE_Service intercommunal des eaux de Chéserex-Grens-Eysins_1_2023</v>
      </c>
      <c r="H14866" s="60">
        <v>5709</v>
      </c>
      <c r="I14866" s="59" t="s">
        <v>62</v>
      </c>
      <c r="J14866" s="60">
        <v>2023</v>
      </c>
      <c r="K14866" s="61">
        <v>0</v>
      </c>
    </row>
    <row r="14867" spans="1:11" x14ac:dyDescent="0.25">
      <c r="A14867" s="72"/>
      <c r="B14867" t="s">
        <v>679</v>
      </c>
      <c r="C14867" t="s">
        <v>680</v>
      </c>
      <c r="D14867" t="str">
        <f>Clef_répartition[[#This Row],[Code association]]&amp;"_"&amp;Clef_répartition[[#This Row],[Nom association]]</f>
        <v>SIECGE_Service intercommunal des eaux de Chéserex-Grens-Eysins</v>
      </c>
      <c r="E14867">
        <f>COUNTIFS(D$2:D14867,Clef_répartition[[#This Row],[Code_Nom]],J$2:J14867,Clef_répartition[[#This Row],[Année]])</f>
        <v>2</v>
      </c>
      <c r="F14867">
        <f>IF(Clef_répartition[[#This Row],[Code_Nom]]=D14866,F14866-1,(COUNTIFS(Clef_répartition[Code_Nom],Clef_répartition[[#This Row],[Code_Nom]],Clef_répartition[Année],Clef_répartition[[#This Row],[Année]])))</f>
        <v>2</v>
      </c>
      <c r="G14867" t="str">
        <f>Clef_répartition[[#This Row],[Code_Nom]]&amp;"_"&amp;Clef_répartition[[#This Row],[Nombre]]&amp;"_"&amp;Clef_répartition[[#This Row],[Année]]</f>
        <v>SIECGE_Service intercommunal des eaux de Chéserex-Grens-Eysins_2_2023</v>
      </c>
      <c r="H14867" s="74">
        <v>5716</v>
      </c>
      <c r="I14867" s="73" t="s">
        <v>110</v>
      </c>
      <c r="J14867" s="74">
        <v>2023</v>
      </c>
      <c r="K14867" s="75">
        <v>0</v>
      </c>
    </row>
    <row r="14868" spans="1:11" x14ac:dyDescent="0.25">
      <c r="A14868" s="72"/>
      <c r="B14868" t="s">
        <v>679</v>
      </c>
      <c r="C14868" t="s">
        <v>680</v>
      </c>
      <c r="D14868" t="str">
        <f>Clef_répartition[[#This Row],[Code association]]&amp;"_"&amp;Clef_répartition[[#This Row],[Nom association]]</f>
        <v>SIECGE_Service intercommunal des eaux de Chéserex-Grens-Eysins</v>
      </c>
      <c r="E14868">
        <f>COUNTIFS(D$2:D14868,Clef_répartition[[#This Row],[Code_Nom]],J$2:J14868,Clef_répartition[[#This Row],[Année]])</f>
        <v>3</v>
      </c>
      <c r="F14868">
        <f>IF(Clef_répartition[[#This Row],[Code_Nom]]=D14867,F14867-1,(COUNTIFS(Clef_répartition[Code_Nom],Clef_répartition[[#This Row],[Code_Nom]],Clef_répartition[Année],Clef_répartition[[#This Row],[Année]])))</f>
        <v>1</v>
      </c>
      <c r="G14868" t="str">
        <f>Clef_répartition[[#This Row],[Code_Nom]]&amp;"_"&amp;Clef_répartition[[#This Row],[Nombre]]&amp;"_"&amp;Clef_répartition[[#This Row],[Année]]</f>
        <v>SIECGE_Service intercommunal des eaux de Chéserex-Grens-Eysins_3_2023</v>
      </c>
      <c r="H14868" s="60">
        <v>5722</v>
      </c>
      <c r="I14868" s="59" t="s">
        <v>133</v>
      </c>
      <c r="J14868" s="60">
        <v>2023</v>
      </c>
      <c r="K14868" s="61">
        <v>0</v>
      </c>
    </row>
    <row r="14869" spans="1:11" x14ac:dyDescent="0.25">
      <c r="A14869" s="72"/>
      <c r="B14869" t="s">
        <v>567</v>
      </c>
      <c r="C14869" t="s">
        <v>568</v>
      </c>
      <c r="D14869" t="str">
        <f>Clef_répartition[[#This Row],[Code association]]&amp;"_"&amp;Clef_répartition[[#This Row],[Nom association]]</f>
        <v>SIEMV_Service intercommunal d'épuration des eaux usées de Mézières et environs</v>
      </c>
      <c r="E14869">
        <f>COUNTIFS(D$2:D14869,Clef_répartition[[#This Row],[Code_Nom]],J$2:J14869,Clef_répartition[[#This Row],[Année]])</f>
        <v>1</v>
      </c>
      <c r="F14869">
        <f>IF(Clef_répartition[[#This Row],[Code_Nom]]=D14868,F14868-1,(COUNTIFS(Clef_répartition[Code_Nom],Clef_répartition[[#This Row],[Code_Nom]],Clef_répartition[Année],Clef_répartition[[#This Row],[Année]])))</f>
        <v>6</v>
      </c>
      <c r="G14869" t="str">
        <f>Clef_répartition[[#This Row],[Code_Nom]]&amp;"_"&amp;Clef_répartition[[#This Row],[Nombre]]&amp;"_"&amp;Clef_répartition[[#This Row],[Année]]</f>
        <v>SIEMV_Service intercommunal d'épuration des eaux usées de Mézières et environs_1_2023</v>
      </c>
      <c r="H14869" s="60">
        <v>5785</v>
      </c>
      <c r="I14869" s="59" t="s">
        <v>74</v>
      </c>
      <c r="J14869" s="60">
        <v>2023</v>
      </c>
      <c r="K14869" s="61">
        <v>0</v>
      </c>
    </row>
    <row r="14870" spans="1:11" x14ac:dyDescent="0.25">
      <c r="A14870" s="72"/>
      <c r="B14870" t="s">
        <v>567</v>
      </c>
      <c r="C14870" t="s">
        <v>568</v>
      </c>
      <c r="D14870" t="str">
        <f>Clef_répartition[[#This Row],[Code association]]&amp;"_"&amp;Clef_répartition[[#This Row],[Nom association]]</f>
        <v>SIEMV_Service intercommunal d'épuration des eaux usées de Mézières et environs</v>
      </c>
      <c r="E14870">
        <f>COUNTIFS(D$2:D14870,Clef_répartition[[#This Row],[Code_Nom]],J$2:J14870,Clef_répartition[[#This Row],[Année]])</f>
        <v>2</v>
      </c>
      <c r="F14870">
        <f>IF(Clef_répartition[[#This Row],[Code_Nom]]=D14869,F14869-1,(COUNTIFS(Clef_répartition[Code_Nom],Clef_répartition[[#This Row],[Code_Nom]],Clef_répartition[Année],Clef_répartition[[#This Row],[Année]])))</f>
        <v>5</v>
      </c>
      <c r="G14870" t="str">
        <f>Clef_répartition[[#This Row],[Code_Nom]]&amp;"_"&amp;Clef_répartition[[#This Row],[Nombre]]&amp;"_"&amp;Clef_répartition[[#This Row],[Année]]</f>
        <v>SIEMV_Service intercommunal d'épuration des eaux usées de Mézières et environs_2_2023</v>
      </c>
      <c r="H14870" s="60">
        <v>5806</v>
      </c>
      <c r="I14870" s="59" t="s">
        <v>140</v>
      </c>
      <c r="J14870" s="60">
        <v>2023</v>
      </c>
      <c r="K14870" s="61">
        <v>0</v>
      </c>
    </row>
    <row r="14871" spans="1:11" x14ac:dyDescent="0.25">
      <c r="A14871" s="72"/>
      <c r="B14871" t="s">
        <v>567</v>
      </c>
      <c r="C14871" t="s">
        <v>568</v>
      </c>
      <c r="D14871" t="str">
        <f>Clef_répartition[[#This Row],[Code association]]&amp;"_"&amp;Clef_répartition[[#This Row],[Nom association]]</f>
        <v>SIEMV_Service intercommunal d'épuration des eaux usées de Mézières et environs</v>
      </c>
      <c r="E14871">
        <f>COUNTIFS(D$2:D14871,Clef_répartition[[#This Row],[Code_Nom]],J$2:J14871,Clef_répartition[[#This Row],[Année]])</f>
        <v>3</v>
      </c>
      <c r="F14871">
        <f>IF(Clef_répartition[[#This Row],[Code_Nom]]=D14870,F14870-1,(COUNTIFS(Clef_répartition[Code_Nom],Clef_répartition[[#This Row],[Code_Nom]],Clef_répartition[Année],Clef_répartition[[#This Row],[Année]])))</f>
        <v>4</v>
      </c>
      <c r="G14871" t="str">
        <f>Clef_répartition[[#This Row],[Code_Nom]]&amp;"_"&amp;Clef_répartition[[#This Row],[Nombre]]&amp;"_"&amp;Clef_répartition[[#This Row],[Année]]</f>
        <v>SIEMV_Service intercommunal d'épuration des eaux usées de Mézières et environs_3_2023</v>
      </c>
      <c r="H14871" s="74">
        <v>5792</v>
      </c>
      <c r="I14871" s="73" t="s">
        <v>187</v>
      </c>
      <c r="J14871" s="74">
        <v>2023</v>
      </c>
      <c r="K14871" s="75">
        <v>0</v>
      </c>
    </row>
    <row r="14872" spans="1:11" x14ac:dyDescent="0.25">
      <c r="A14872" s="72"/>
      <c r="B14872" t="s">
        <v>567</v>
      </c>
      <c r="C14872" t="s">
        <v>568</v>
      </c>
      <c r="D14872" t="str">
        <f>Clef_répartition[[#This Row],[Code association]]&amp;"_"&amp;Clef_répartition[[#This Row],[Nom association]]</f>
        <v>SIEMV_Service intercommunal d'épuration des eaux usées de Mézières et environs</v>
      </c>
      <c r="E14872">
        <f>COUNTIFS(D$2:D14872,Clef_répartition[[#This Row],[Code_Nom]],J$2:J14872,Clef_répartition[[#This Row],[Année]])</f>
        <v>4</v>
      </c>
      <c r="F14872">
        <f>IF(Clef_répartition[[#This Row],[Code_Nom]]=D14871,F14871-1,(COUNTIFS(Clef_répartition[Code_Nom],Clef_répartition[[#This Row],[Code_Nom]],Clef_répartition[Année],Clef_répartition[[#This Row],[Année]])))</f>
        <v>3</v>
      </c>
      <c r="G14872" t="str">
        <f>Clef_répartition[[#This Row],[Code_Nom]]&amp;"_"&amp;Clef_répartition[[#This Row],[Nombre]]&amp;"_"&amp;Clef_répartition[[#This Row],[Année]]</f>
        <v>SIEMV_Service intercommunal d'épuration des eaux usées de Mézières et environs_4_2023</v>
      </c>
      <c r="H14872" s="60">
        <v>5798</v>
      </c>
      <c r="I14872" s="59" t="s">
        <v>236</v>
      </c>
      <c r="J14872" s="60">
        <v>2023</v>
      </c>
      <c r="K14872" s="61">
        <v>0</v>
      </c>
    </row>
    <row r="14873" spans="1:11" x14ac:dyDescent="0.25">
      <c r="A14873" s="72"/>
      <c r="B14873" t="s">
        <v>567</v>
      </c>
      <c r="C14873" t="s">
        <v>568</v>
      </c>
      <c r="D14873" t="str">
        <f>Clef_répartition[[#This Row],[Code association]]&amp;"_"&amp;Clef_répartition[[#This Row],[Nom association]]</f>
        <v>SIEMV_Service intercommunal d'épuration des eaux usées de Mézières et environs</v>
      </c>
      <c r="E14873">
        <f>COUNTIFS(D$2:D14873,Clef_répartition[[#This Row],[Code_Nom]],J$2:J14873,Clef_répartition[[#This Row],[Année]])</f>
        <v>5</v>
      </c>
      <c r="F14873">
        <f>IF(Clef_répartition[[#This Row],[Code_Nom]]=D14872,F14872-1,(COUNTIFS(Clef_répartition[Code_Nom],Clef_répartition[[#This Row],[Code_Nom]],Clef_répartition[Année],Clef_répartition[[#This Row],[Année]])))</f>
        <v>2</v>
      </c>
      <c r="G14873" t="str">
        <f>Clef_répartition[[#This Row],[Code_Nom]]&amp;"_"&amp;Clef_répartition[[#This Row],[Nombre]]&amp;"_"&amp;Clef_répartition[[#This Row],[Année]]</f>
        <v>SIEMV_Service intercommunal d'épuration des eaux usées de Mézières et environs_5_2023</v>
      </c>
      <c r="H14873" s="74">
        <v>5692</v>
      </c>
      <c r="I14873" s="73" t="s">
        <v>289</v>
      </c>
      <c r="J14873" s="74">
        <v>2023</v>
      </c>
      <c r="K14873" s="75">
        <v>0</v>
      </c>
    </row>
    <row r="14874" spans="1:11" x14ac:dyDescent="0.25">
      <c r="A14874" s="72"/>
      <c r="B14874" t="s">
        <v>567</v>
      </c>
      <c r="C14874" t="s">
        <v>568</v>
      </c>
      <c r="D14874" t="str">
        <f>Clef_répartition[[#This Row],[Code association]]&amp;"_"&amp;Clef_répartition[[#This Row],[Nom association]]</f>
        <v>SIEMV_Service intercommunal d'épuration des eaux usées de Mézières et environs</v>
      </c>
      <c r="E14874">
        <f>COUNTIFS(D$2:D14874,Clef_répartition[[#This Row],[Code_Nom]],J$2:J14874,Clef_répartition[[#This Row],[Année]])</f>
        <v>6</v>
      </c>
      <c r="F14874">
        <f>IF(Clef_répartition[[#This Row],[Code_Nom]]=D14873,F14873-1,(COUNTIFS(Clef_répartition[Code_Nom],Clef_répartition[[#This Row],[Code_Nom]],Clef_répartition[Année],Clef_répartition[[#This Row],[Année]])))</f>
        <v>1</v>
      </c>
      <c r="G14874" t="str">
        <f>Clef_répartition[[#This Row],[Code_Nom]]&amp;"_"&amp;Clef_répartition[[#This Row],[Nombre]]&amp;"_"&amp;Clef_répartition[[#This Row],[Année]]</f>
        <v>SIEMV_Service intercommunal d'épuration des eaux usées de Mézières et environs_6_2023</v>
      </c>
      <c r="H14874" s="74">
        <v>5803</v>
      </c>
      <c r="I14874" s="73" t="s">
        <v>294</v>
      </c>
      <c r="J14874" s="74">
        <v>2023</v>
      </c>
      <c r="K14874" s="75">
        <v>0</v>
      </c>
    </row>
    <row r="14875" spans="1:11" x14ac:dyDescent="0.25">
      <c r="A14875" s="72"/>
      <c r="B14875" t="s">
        <v>642</v>
      </c>
      <c r="C14875" t="s">
        <v>643</v>
      </c>
      <c r="D14875" t="str">
        <f>Clef_répartition[[#This Row],[Code association]]&amp;"_"&amp;Clef_répartition[[#This Row],[Nom association]]</f>
        <v>SIGE_Service intercommunal de gestion</v>
      </c>
      <c r="E14875">
        <f>COUNTIFS(D$2:D14875,Clef_répartition[[#This Row],[Code_Nom]],J$2:J14875,Clef_répartition[[#This Row],[Année]])</f>
        <v>1</v>
      </c>
      <c r="F14875">
        <f>IF(Clef_répartition[[#This Row],[Code_Nom]]=D14874,F14874-1,(COUNTIFS(Clef_répartition[Code_Nom],Clef_répartition[[#This Row],[Code_Nom]],Clef_répartition[Année],Clef_répartition[[#This Row],[Année]])))</f>
        <v>8</v>
      </c>
      <c r="G14875" t="str">
        <f>Clef_répartition[[#This Row],[Code_Nom]]&amp;"_"&amp;Clef_répartition[[#This Row],[Nombre]]&amp;"_"&amp;Clef_répartition[[#This Row],[Année]]</f>
        <v>SIGE_Service intercommunal de gestion_1_2023</v>
      </c>
      <c r="H14875" s="74">
        <v>5882</v>
      </c>
      <c r="I14875" s="73" t="s">
        <v>50</v>
      </c>
      <c r="J14875" s="74">
        <v>2023</v>
      </c>
      <c r="K14875" s="75">
        <v>0</v>
      </c>
    </row>
    <row r="14876" spans="1:11" x14ac:dyDescent="0.25">
      <c r="A14876" s="72"/>
      <c r="B14876" t="s">
        <v>642</v>
      </c>
      <c r="C14876" t="s">
        <v>643</v>
      </c>
      <c r="D14876" t="str">
        <f>Clef_répartition[[#This Row],[Code association]]&amp;"_"&amp;Clef_répartition[[#This Row],[Nom association]]</f>
        <v>SIGE_Service intercommunal de gestion</v>
      </c>
      <c r="E14876">
        <f>COUNTIFS(D$2:D14876,Clef_répartition[[#This Row],[Code_Nom]],J$2:J14876,Clef_répartition[[#This Row],[Année]])</f>
        <v>2</v>
      </c>
      <c r="F14876">
        <f>IF(Clef_répartition[[#This Row],[Code_Nom]]=D14875,F14875-1,(COUNTIFS(Clef_répartition[Code_Nom],Clef_répartition[[#This Row],[Code_Nom]],Clef_répartition[Année],Clef_répartition[[#This Row],[Année]])))</f>
        <v>7</v>
      </c>
      <c r="G14876" t="str">
        <f>Clef_répartition[[#This Row],[Code_Nom]]&amp;"_"&amp;Clef_répartition[[#This Row],[Nombre]]&amp;"_"&amp;Clef_répartition[[#This Row],[Année]]</f>
        <v>SIGE_Service intercommunal de gestion_2_2023</v>
      </c>
      <c r="H14876" s="60">
        <v>5883</v>
      </c>
      <c r="I14876" s="59" t="s">
        <v>77</v>
      </c>
      <c r="J14876" s="60">
        <v>2023</v>
      </c>
      <c r="K14876" s="61">
        <v>0</v>
      </c>
    </row>
    <row r="14877" spans="1:11" x14ac:dyDescent="0.25">
      <c r="A14877" s="72"/>
      <c r="B14877" t="s">
        <v>642</v>
      </c>
      <c r="C14877" t="s">
        <v>643</v>
      </c>
      <c r="D14877" t="str">
        <f>Clef_répartition[[#This Row],[Code association]]&amp;"_"&amp;Clef_répartition[[#This Row],[Nom association]]</f>
        <v>SIGE_Service intercommunal de gestion</v>
      </c>
      <c r="E14877">
        <f>COUNTIFS(D$2:D14877,Clef_répartition[[#This Row],[Code_Nom]],J$2:J14877,Clef_répartition[[#This Row],[Année]])</f>
        <v>3</v>
      </c>
      <c r="F14877">
        <f>IF(Clef_répartition[[#This Row],[Code_Nom]]=D14876,F14876-1,(COUNTIFS(Clef_répartition[Code_Nom],Clef_répartition[[#This Row],[Code_Nom]],Clef_répartition[Année],Clef_répartition[[#This Row],[Année]])))</f>
        <v>6</v>
      </c>
      <c r="G14877" t="str">
        <f>Clef_répartition[[#This Row],[Code_Nom]]&amp;"_"&amp;Clef_répartition[[#This Row],[Nombre]]&amp;"_"&amp;Clef_répartition[[#This Row],[Année]]</f>
        <v>SIGE_Service intercommunal de gestion_3_2023</v>
      </c>
      <c r="H14877" s="74">
        <v>5884</v>
      </c>
      <c r="I14877" s="73" t="s">
        <v>78</v>
      </c>
      <c r="J14877" s="74">
        <v>2023</v>
      </c>
      <c r="K14877" s="75">
        <v>0</v>
      </c>
    </row>
    <row r="14878" spans="1:11" x14ac:dyDescent="0.25">
      <c r="A14878" s="72"/>
      <c r="B14878" t="s">
        <v>642</v>
      </c>
      <c r="C14878" t="s">
        <v>643</v>
      </c>
      <c r="D14878" t="str">
        <f>Clef_répartition[[#This Row],[Code association]]&amp;"_"&amp;Clef_répartition[[#This Row],[Nom association]]</f>
        <v>SIGE_Service intercommunal de gestion</v>
      </c>
      <c r="E14878">
        <f>COUNTIFS(D$2:D14878,Clef_répartition[[#This Row],[Code_Nom]],J$2:J14878,Clef_répartition[[#This Row],[Année]])</f>
        <v>4</v>
      </c>
      <c r="F14878">
        <f>IF(Clef_répartition[[#This Row],[Code_Nom]]=D14877,F14877-1,(COUNTIFS(Clef_répartition[Code_Nom],Clef_répartition[[#This Row],[Code_Nom]],Clef_répartition[Année],Clef_répartition[[#This Row],[Année]])))</f>
        <v>5</v>
      </c>
      <c r="G14878" t="str">
        <f>Clef_répartition[[#This Row],[Code_Nom]]&amp;"_"&amp;Clef_répartition[[#This Row],[Nombre]]&amp;"_"&amp;Clef_répartition[[#This Row],[Année]]</f>
        <v>SIGE_Service intercommunal de gestion_4_2023</v>
      </c>
      <c r="H14878" s="60">
        <v>5885</v>
      </c>
      <c r="I14878" s="59" t="s">
        <v>138</v>
      </c>
      <c r="J14878" s="60">
        <v>2023</v>
      </c>
      <c r="K14878" s="61">
        <v>0</v>
      </c>
    </row>
    <row r="14879" spans="1:11" x14ac:dyDescent="0.25">
      <c r="A14879" s="72"/>
      <c r="B14879" t="s">
        <v>642</v>
      </c>
      <c r="C14879" t="s">
        <v>643</v>
      </c>
      <c r="D14879" t="str">
        <f>Clef_répartition[[#This Row],[Code association]]&amp;"_"&amp;Clef_répartition[[#This Row],[Nom association]]</f>
        <v>SIGE_Service intercommunal de gestion</v>
      </c>
      <c r="E14879">
        <f>COUNTIFS(D$2:D14879,Clef_répartition[[#This Row],[Code_Nom]],J$2:J14879,Clef_répartition[[#This Row],[Année]])</f>
        <v>5</v>
      </c>
      <c r="F14879">
        <f>IF(Clef_répartition[[#This Row],[Code_Nom]]=D14878,F14878-1,(COUNTIFS(Clef_répartition[Code_Nom],Clef_répartition[[#This Row],[Code_Nom]],Clef_répartition[Année],Clef_répartition[[#This Row],[Année]])))</f>
        <v>4</v>
      </c>
      <c r="G14879" t="str">
        <f>Clef_répartition[[#This Row],[Code_Nom]]&amp;"_"&amp;Clef_répartition[[#This Row],[Nombre]]&amp;"_"&amp;Clef_répartition[[#This Row],[Année]]</f>
        <v>SIGE_Service intercommunal de gestion_5_2023</v>
      </c>
      <c r="H14879" s="60">
        <v>5889</v>
      </c>
      <c r="I14879" s="59" t="s">
        <v>150</v>
      </c>
      <c r="J14879" s="60">
        <v>2023</v>
      </c>
      <c r="K14879" s="61">
        <v>0</v>
      </c>
    </row>
    <row r="14880" spans="1:11" x14ac:dyDescent="0.25">
      <c r="A14880" s="72"/>
      <c r="B14880" t="s">
        <v>642</v>
      </c>
      <c r="C14880" t="s">
        <v>643</v>
      </c>
      <c r="D14880" t="str">
        <f>Clef_répartition[[#This Row],[Code association]]&amp;"_"&amp;Clef_répartition[[#This Row],[Nom association]]</f>
        <v>SIGE_Service intercommunal de gestion</v>
      </c>
      <c r="E14880">
        <f>COUNTIFS(D$2:D14880,Clef_répartition[[#This Row],[Code_Nom]],J$2:J14880,Clef_répartition[[#This Row],[Année]])</f>
        <v>6</v>
      </c>
      <c r="F14880">
        <f>IF(Clef_répartition[[#This Row],[Code_Nom]]=D14879,F14879-1,(COUNTIFS(Clef_répartition[Code_Nom],Clef_répartition[[#This Row],[Code_Nom]],Clef_répartition[Année],Clef_répartition[[#This Row],[Année]])))</f>
        <v>3</v>
      </c>
      <c r="G14880" t="str">
        <f>Clef_répartition[[#This Row],[Code_Nom]]&amp;"_"&amp;Clef_répartition[[#This Row],[Nombre]]&amp;"_"&amp;Clef_répartition[[#This Row],[Année]]</f>
        <v>SIGE_Service intercommunal de gestion_6_2023</v>
      </c>
      <c r="H14880" s="74">
        <v>5886</v>
      </c>
      <c r="I14880" s="73" t="s">
        <v>188</v>
      </c>
      <c r="J14880" s="74">
        <v>2023</v>
      </c>
      <c r="K14880" s="75">
        <v>0</v>
      </c>
    </row>
    <row r="14881" spans="1:11" x14ac:dyDescent="0.25">
      <c r="A14881" s="72"/>
      <c r="B14881" t="s">
        <v>642</v>
      </c>
      <c r="C14881" t="s">
        <v>643</v>
      </c>
      <c r="D14881" t="str">
        <f>Clef_répartition[[#This Row],[Code association]]&amp;"_"&amp;Clef_répartition[[#This Row],[Nom association]]</f>
        <v>SIGE_Service intercommunal de gestion</v>
      </c>
      <c r="E14881">
        <f>COUNTIFS(D$2:D14881,Clef_répartition[[#This Row],[Code_Nom]],J$2:J14881,Clef_répartition[[#This Row],[Année]])</f>
        <v>7</v>
      </c>
      <c r="F14881">
        <f>IF(Clef_répartition[[#This Row],[Code_Nom]]=D14880,F14880-1,(COUNTIFS(Clef_répartition[Code_Nom],Clef_répartition[[#This Row],[Code_Nom]],Clef_répartition[Année],Clef_répartition[[#This Row],[Année]])))</f>
        <v>2</v>
      </c>
      <c r="G14881" t="str">
        <f>Clef_répartition[[#This Row],[Code_Nom]]&amp;"_"&amp;Clef_répartition[[#This Row],[Nombre]]&amp;"_"&amp;Clef_répartition[[#This Row],[Année]]</f>
        <v>SIGE_Service intercommunal de gestion_7_2023</v>
      </c>
      <c r="H14881" s="74">
        <v>5890</v>
      </c>
      <c r="I14881" s="73" t="s">
        <v>277</v>
      </c>
      <c r="J14881" s="74">
        <v>2023</v>
      </c>
      <c r="K14881" s="75">
        <v>0</v>
      </c>
    </row>
    <row r="14882" spans="1:11" x14ac:dyDescent="0.25">
      <c r="A14882" s="72"/>
      <c r="B14882" t="s">
        <v>642</v>
      </c>
      <c r="C14882" t="s">
        <v>643</v>
      </c>
      <c r="D14882" t="str">
        <f>Clef_répartition[[#This Row],[Code association]]&amp;"_"&amp;Clef_répartition[[#This Row],[Nom association]]</f>
        <v>SIGE_Service intercommunal de gestion</v>
      </c>
      <c r="E14882">
        <f>COUNTIFS(D$2:D14882,Clef_répartition[[#This Row],[Code_Nom]],J$2:J14882,Clef_répartition[[#This Row],[Année]])</f>
        <v>8</v>
      </c>
      <c r="F14882">
        <f>IF(Clef_répartition[[#This Row],[Code_Nom]]=D14881,F14881-1,(COUNTIFS(Clef_répartition[Code_Nom],Clef_répartition[[#This Row],[Code_Nom]],Clef_répartition[Année],Clef_répartition[[#This Row],[Année]])))</f>
        <v>1</v>
      </c>
      <c r="G14882" t="str">
        <f>Clef_répartition[[#This Row],[Code_Nom]]&amp;"_"&amp;Clef_répartition[[#This Row],[Nombre]]&amp;"_"&amp;Clef_répartition[[#This Row],[Année]]</f>
        <v>SIGE_Service intercommunal de gestion_8_2023</v>
      </c>
      <c r="H14882" s="60">
        <v>5891</v>
      </c>
      <c r="I14882" s="59" t="s">
        <v>278</v>
      </c>
      <c r="J14882" s="60">
        <v>2023</v>
      </c>
      <c r="K14882" s="61">
        <v>0</v>
      </c>
    </row>
    <row r="14883" spans="1:11" x14ac:dyDescent="0.25">
      <c r="A14883" s="72"/>
      <c r="B14883" t="s">
        <v>672</v>
      </c>
      <c r="C14883" t="s">
        <v>673</v>
      </c>
      <c r="D14883" t="str">
        <f>Clef_répartition[[#This Row],[Code association]]&amp;"_"&amp;Clef_répartition[[#This Row],[Nom association]]</f>
        <v>SIT_Association de communes de la région lausannoise pour la réglementation du service des taxis</v>
      </c>
      <c r="E14883">
        <f>COUNTIFS(D$2:D14883,Clef_répartition[[#This Row],[Code_Nom]],J$2:J14883,Clef_répartition[[#This Row],[Année]])</f>
        <v>1</v>
      </c>
      <c r="F14883">
        <f>IF(Clef_répartition[[#This Row],[Code_Nom]]=D14882,F14882-1,(COUNTIFS(Clef_répartition[Code_Nom],Clef_répartition[[#This Row],[Code_Nom]],Clef_répartition[Année],Clef_répartition[[#This Row],[Année]])))</f>
        <v>12</v>
      </c>
      <c r="G1488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taxis_1_2023</v>
      </c>
      <c r="H14883" s="74">
        <v>5581</v>
      </c>
      <c r="I14883" s="73" t="s">
        <v>17</v>
      </c>
      <c r="J14883" s="74">
        <v>2023</v>
      </c>
      <c r="K14883" s="75">
        <v>1.4759551598823237E-2</v>
      </c>
    </row>
    <row r="14884" spans="1:11" x14ac:dyDescent="0.25">
      <c r="A14884" s="72"/>
      <c r="B14884" t="s">
        <v>672</v>
      </c>
      <c r="C14884" t="s">
        <v>673</v>
      </c>
      <c r="D14884" t="str">
        <f>Clef_répartition[[#This Row],[Code association]]&amp;"_"&amp;Clef_répartition[[#This Row],[Nom association]]</f>
        <v>SIT_Association de communes de la région lausannoise pour la réglementation du service des taxis</v>
      </c>
      <c r="E14884">
        <f>COUNTIFS(D$2:D14884,Clef_répartition[[#This Row],[Code_Nom]],J$2:J14884,Clef_répartition[[#This Row],[Année]])</f>
        <v>2</v>
      </c>
      <c r="F14884">
        <f>IF(Clef_répartition[[#This Row],[Code_Nom]]=D14883,F14883-1,(COUNTIFS(Clef_répartition[Code_Nom],Clef_répartition[[#This Row],[Code_Nom]],Clef_répartition[Année],Clef_répartition[[#This Row],[Année]])))</f>
        <v>11</v>
      </c>
      <c r="G1488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taxis_2_2023</v>
      </c>
      <c r="H14884" s="60">
        <v>5624</v>
      </c>
      <c r="I14884" s="59" t="s">
        <v>44</v>
      </c>
      <c r="J14884" s="60">
        <v>2023</v>
      </c>
      <c r="K14884" s="61">
        <v>3.9983079200876806E-2</v>
      </c>
    </row>
    <row r="14885" spans="1:11" x14ac:dyDescent="0.25">
      <c r="A14885" s="72"/>
      <c r="B14885" t="s">
        <v>672</v>
      </c>
      <c r="C14885" t="s">
        <v>673</v>
      </c>
      <c r="D14885" t="str">
        <f>Clef_répartition[[#This Row],[Code association]]&amp;"_"&amp;Clef_répartition[[#This Row],[Nom association]]</f>
        <v>SIT_Association de communes de la région lausannoise pour la réglementation du service des taxis</v>
      </c>
      <c r="E14885">
        <f>COUNTIFS(D$2:D14885,Clef_répartition[[#This Row],[Code_Nom]],J$2:J14885,Clef_répartition[[#This Row],[Année]])</f>
        <v>3</v>
      </c>
      <c r="F14885">
        <f>IF(Clef_répartition[[#This Row],[Code_Nom]]=D14884,F14884-1,(COUNTIFS(Clef_répartition[Code_Nom],Clef_répartition[[#This Row],[Code_Nom]],Clef_répartition[Année],Clef_répartition[[#This Row],[Année]])))</f>
        <v>10</v>
      </c>
      <c r="G14885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taxis_3_2023</v>
      </c>
      <c r="H14885" s="74">
        <v>5627</v>
      </c>
      <c r="I14885" s="73" t="s">
        <v>56</v>
      </c>
      <c r="J14885" s="74">
        <v>2023</v>
      </c>
      <c r="K14885" s="75">
        <v>3.3587786259541987E-2</v>
      </c>
    </row>
    <row r="14886" spans="1:11" x14ac:dyDescent="0.25">
      <c r="A14886" s="72"/>
      <c r="B14886" t="s">
        <v>672</v>
      </c>
      <c r="C14886" t="s">
        <v>673</v>
      </c>
      <c r="D14886" t="str">
        <f>Clef_répartition[[#This Row],[Code association]]&amp;"_"&amp;Clef_répartition[[#This Row],[Nom association]]</f>
        <v>SIT_Association de communes de la région lausannoise pour la réglementation du service des taxis</v>
      </c>
      <c r="E14886">
        <f>COUNTIFS(D$2:D14886,Clef_répartition[[#This Row],[Code_Nom]],J$2:J14886,Clef_répartition[[#This Row],[Année]])</f>
        <v>4</v>
      </c>
      <c r="F14886">
        <f>IF(Clef_répartition[[#This Row],[Code_Nom]]=D14885,F14885-1,(COUNTIFS(Clef_répartition[Code_Nom],Clef_répartition[[#This Row],[Code_Nom]],Clef_répartition[Année],Clef_répartition[[#This Row],[Année]])))</f>
        <v>9</v>
      </c>
      <c r="G14886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taxis_4_2023</v>
      </c>
      <c r="H14886" s="60">
        <v>5583</v>
      </c>
      <c r="I14886" s="59" t="s">
        <v>82</v>
      </c>
      <c r="J14886" s="60">
        <v>2023</v>
      </c>
      <c r="K14886" s="61">
        <v>3.5245255446382219E-2</v>
      </c>
    </row>
    <row r="14887" spans="1:11" x14ac:dyDescent="0.25">
      <c r="A14887" s="72"/>
      <c r="B14887" t="s">
        <v>672</v>
      </c>
      <c r="C14887" t="s">
        <v>673</v>
      </c>
      <c r="D14887" t="str">
        <f>Clef_répartition[[#This Row],[Code association]]&amp;"_"&amp;Clef_répartition[[#This Row],[Nom association]]</f>
        <v>SIT_Association de communes de la région lausannoise pour la réglementation du service des taxis</v>
      </c>
      <c r="E14887">
        <f>COUNTIFS(D$2:D14887,Clef_répartition[[#This Row],[Code_Nom]],J$2:J14887,Clef_répartition[[#This Row],[Année]])</f>
        <v>5</v>
      </c>
      <c r="F14887">
        <f>IF(Clef_répartition[[#This Row],[Code_Nom]]=D14886,F14886-1,(COUNTIFS(Clef_répartition[Code_Nom],Clef_répartition[[#This Row],[Code_Nom]],Clef_répartition[Année],Clef_répartition[[#This Row],[Année]])))</f>
        <v>8</v>
      </c>
      <c r="G14887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taxis_5_2023</v>
      </c>
      <c r="H14887" s="60">
        <v>5635</v>
      </c>
      <c r="I14887" s="59" t="s">
        <v>103</v>
      </c>
      <c r="J14887" s="60">
        <v>2023</v>
      </c>
      <c r="K14887" s="61">
        <v>5.0539350472051839E-2</v>
      </c>
    </row>
    <row r="14888" spans="1:11" x14ac:dyDescent="0.25">
      <c r="A14888" s="72"/>
      <c r="B14888" t="s">
        <v>672</v>
      </c>
      <c r="C14888" t="s">
        <v>673</v>
      </c>
      <c r="D14888" t="str">
        <f>Clef_répartition[[#This Row],[Code association]]&amp;"_"&amp;Clef_répartition[[#This Row],[Nom association]]</f>
        <v>SIT_Association de communes de la région lausannoise pour la réglementation du service des taxis</v>
      </c>
      <c r="E14888">
        <f>COUNTIFS(D$2:D14888,Clef_répartition[[#This Row],[Code_Nom]],J$2:J14888,Clef_répartition[[#This Row],[Année]])</f>
        <v>6</v>
      </c>
      <c r="F14888">
        <f>IF(Clef_répartition[[#This Row],[Code_Nom]]=D14887,F14887-1,(COUNTIFS(Clef_répartition[Code_Nom],Clef_répartition[[#This Row],[Code_Nom]],Clef_répartition[Année],Clef_répartition[[#This Row],[Année]])))</f>
        <v>7</v>
      </c>
      <c r="G14888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taxis_6_2023</v>
      </c>
      <c r="H14888" s="74">
        <v>5584</v>
      </c>
      <c r="I14888" s="73" t="s">
        <v>104</v>
      </c>
      <c r="J14888" s="74">
        <v>2023</v>
      </c>
      <c r="K14888" s="75">
        <v>3.779491222335455E-2</v>
      </c>
    </row>
    <row r="14889" spans="1:11" x14ac:dyDescent="0.25">
      <c r="A14889" s="72"/>
      <c r="B14889" t="s">
        <v>672</v>
      </c>
      <c r="C14889" t="s">
        <v>673</v>
      </c>
      <c r="D14889" t="str">
        <f>Clef_répartition[[#This Row],[Code association]]&amp;"_"&amp;Clef_répartition[[#This Row],[Nom association]]</f>
        <v>SIT_Association de communes de la région lausannoise pour la réglementation du service des taxis</v>
      </c>
      <c r="E14889">
        <f>COUNTIFS(D$2:D14889,Clef_répartition[[#This Row],[Code_Nom]],J$2:J14889,Clef_répartition[[#This Row],[Année]])</f>
        <v>7</v>
      </c>
      <c r="F14889">
        <f>IF(Clef_répartition[[#This Row],[Code_Nom]]=D14888,F14888-1,(COUNTIFS(Clef_répartition[Code_Nom],Clef_répartition[[#This Row],[Code_Nom]],Clef_répartition[Année],Clef_répartition[[#This Row],[Année]])))</f>
        <v>6</v>
      </c>
      <c r="G14889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taxis_7_2023</v>
      </c>
      <c r="H14889" s="60">
        <v>5586</v>
      </c>
      <c r="I14889" s="59" t="s">
        <v>151</v>
      </c>
      <c r="J14889" s="60">
        <v>2023</v>
      </c>
      <c r="K14889" s="61">
        <v>0.54460361105235833</v>
      </c>
    </row>
    <row r="14890" spans="1:11" x14ac:dyDescent="0.25">
      <c r="A14890" s="72"/>
      <c r="B14890" t="s">
        <v>672</v>
      </c>
      <c r="C14890" t="s">
        <v>673</v>
      </c>
      <c r="D14890" t="str">
        <f>Clef_répartition[[#This Row],[Code association]]&amp;"_"&amp;Clef_répartition[[#This Row],[Nom association]]</f>
        <v>SIT_Association de communes de la région lausannoise pour la réglementation du service des taxis</v>
      </c>
      <c r="E14890">
        <f>COUNTIFS(D$2:D14890,Clef_répartition[[#This Row],[Code_Nom]],J$2:J14890,Clef_répartition[[#This Row],[Année]])</f>
        <v>8</v>
      </c>
      <c r="F14890">
        <f>IF(Clef_répartition[[#This Row],[Code_Nom]]=D14889,F14889-1,(COUNTIFS(Clef_répartition[Code_Nom],Clef_répartition[[#This Row],[Code_Nom]],Clef_répartition[Année],Clef_répartition[[#This Row],[Année]])))</f>
        <v>5</v>
      </c>
      <c r="G14890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taxis_8_2023</v>
      </c>
      <c r="H14890" s="74">
        <v>5587</v>
      </c>
      <c r="I14890" s="73" t="s">
        <v>156</v>
      </c>
      <c r="J14890" s="74">
        <v>2023</v>
      </c>
      <c r="K14890" s="75">
        <v>3.5768261964735516E-2</v>
      </c>
    </row>
    <row r="14891" spans="1:11" x14ac:dyDescent="0.25">
      <c r="A14891" s="72"/>
      <c r="B14891" t="s">
        <v>672</v>
      </c>
      <c r="C14891" t="s">
        <v>673</v>
      </c>
      <c r="D14891" t="str">
        <f>Clef_répartition[[#This Row],[Code association]]&amp;"_"&amp;Clef_répartition[[#This Row],[Nom association]]</f>
        <v>SIT_Association de communes de la région lausannoise pour la réglementation du service des taxis</v>
      </c>
      <c r="E14891">
        <f>COUNTIFS(D$2:D14891,Clef_répartition[[#This Row],[Code_Nom]],J$2:J14891,Clef_répartition[[#This Row],[Année]])</f>
        <v>9</v>
      </c>
      <c r="F14891">
        <f>IF(Clef_répartition[[#This Row],[Code_Nom]]=D14890,F14890-1,(COUNTIFS(Clef_répartition[Code_Nom],Clef_répartition[[#This Row],[Code_Nom]],Clef_répartition[Année],Clef_répartition[[#This Row],[Année]])))</f>
        <v>4</v>
      </c>
      <c r="G14891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taxis_9_2023</v>
      </c>
      <c r="H14891" s="60">
        <v>5588</v>
      </c>
      <c r="I14891" s="59" t="s">
        <v>210</v>
      </c>
      <c r="J14891" s="60">
        <v>2023</v>
      </c>
      <c r="K14891" s="61">
        <v>5.9568904185974964E-3</v>
      </c>
    </row>
    <row r="14892" spans="1:11" x14ac:dyDescent="0.25">
      <c r="A14892" s="72"/>
      <c r="B14892" t="s">
        <v>672</v>
      </c>
      <c r="C14892" t="s">
        <v>673</v>
      </c>
      <c r="D14892" t="str">
        <f>Clef_répartition[[#This Row],[Code association]]&amp;"_"&amp;Clef_répartition[[#This Row],[Nom association]]</f>
        <v>SIT_Association de communes de la région lausannoise pour la réglementation du service des taxis</v>
      </c>
      <c r="E14892">
        <f>COUNTIFS(D$2:D14892,Clef_répartition[[#This Row],[Code_Nom]],J$2:J14892,Clef_répartition[[#This Row],[Année]])</f>
        <v>10</v>
      </c>
      <c r="F14892">
        <f>IF(Clef_répartition[[#This Row],[Code_Nom]]=D14891,F14891-1,(COUNTIFS(Clef_répartition[Code_Nom],Clef_répartition[[#This Row],[Code_Nom]],Clef_répartition[Année],Clef_répartition[[#This Row],[Année]])))</f>
        <v>3</v>
      </c>
      <c r="G14892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taxis_10_2023</v>
      </c>
      <c r="H14892" s="74">
        <v>5589</v>
      </c>
      <c r="I14892" s="73" t="s">
        <v>223</v>
      </c>
      <c r="J14892" s="74">
        <v>2023</v>
      </c>
      <c r="K14892" s="75">
        <v>4.7389774453438963E-2</v>
      </c>
    </row>
    <row r="14893" spans="1:11" x14ac:dyDescent="0.25">
      <c r="A14893" s="72"/>
      <c r="B14893" t="s">
        <v>672</v>
      </c>
      <c r="C14893" t="s">
        <v>673</v>
      </c>
      <c r="D14893" t="str">
        <f>Clef_répartition[[#This Row],[Code association]]&amp;"_"&amp;Clef_répartition[[#This Row],[Nom association]]</f>
        <v>SIT_Association de communes de la région lausannoise pour la réglementation du service des taxis</v>
      </c>
      <c r="E14893">
        <f>COUNTIFS(D$2:D14893,Clef_répartition[[#This Row],[Code_Nom]],J$2:J14893,Clef_répartition[[#This Row],[Année]])</f>
        <v>11</v>
      </c>
      <c r="F14893">
        <f>IF(Clef_répartition[[#This Row],[Code_Nom]]=D14892,F14892-1,(COUNTIFS(Clef_répartition[Code_Nom],Clef_répartition[[#This Row],[Code_Nom]],Clef_répartition[Année],Clef_répartition[[#This Row],[Année]])))</f>
        <v>2</v>
      </c>
      <c r="G14893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taxis_11_2023</v>
      </c>
      <c r="H14893" s="60">
        <v>5590</v>
      </c>
      <c r="I14893" s="59" t="s">
        <v>226</v>
      </c>
      <c r="J14893" s="60">
        <v>2023</v>
      </c>
      <c r="K14893" s="61">
        <v>7.3120926029188391E-2</v>
      </c>
    </row>
    <row r="14894" spans="1:11" x14ac:dyDescent="0.25">
      <c r="A14894" s="72"/>
      <c r="B14894" t="s">
        <v>672</v>
      </c>
      <c r="C14894" t="s">
        <v>673</v>
      </c>
      <c r="D14894" t="str">
        <f>Clef_répartition[[#This Row],[Code association]]&amp;"_"&amp;Clef_répartition[[#This Row],[Nom association]]</f>
        <v>SIT_Association de communes de la région lausannoise pour la réglementation du service des taxis</v>
      </c>
      <c r="E14894">
        <f>COUNTIFS(D$2:D14894,Clef_répartition[[#This Row],[Code_Nom]],J$2:J14894,Clef_répartition[[#This Row],[Année]])</f>
        <v>12</v>
      </c>
      <c r="F14894">
        <f>IF(Clef_répartition[[#This Row],[Code_Nom]]=D14893,F14893-1,(COUNTIFS(Clef_répartition[Code_Nom],Clef_répartition[[#This Row],[Code_Nom]],Clef_répartition[Année],Clef_répartition[[#This Row],[Année]])))</f>
        <v>1</v>
      </c>
      <c r="G14894" t="str">
        <f>Clef_répartition[[#This Row],[Code_Nom]]&amp;"_"&amp;Clef_répartition[[#This Row],[Nombre]]&amp;"_"&amp;Clef_répartition[[#This Row],[Année]]</f>
        <v>SIT_Association de communes de la région lausannoise pour la réglementation du service des taxis_12_2023</v>
      </c>
      <c r="H14894" s="74">
        <v>5591</v>
      </c>
      <c r="I14894" s="73" t="s">
        <v>228</v>
      </c>
      <c r="J14894" s="74">
        <v>2023</v>
      </c>
      <c r="K14894" s="75">
        <v>8.1250600880650684E-2</v>
      </c>
    </row>
    <row r="14895" spans="1:11" x14ac:dyDescent="0.25">
      <c r="A14895" s="72"/>
      <c r="B14895" t="s">
        <v>452</v>
      </c>
      <c r="C14895" t="s">
        <v>453</v>
      </c>
      <c r="D14895" t="str">
        <f>Clef_répartition[[#This Row],[Code association]]&amp;"_"&amp;Clef_répartition[[#This Row],[Nom association]]</f>
        <v>SITSE_Services industriels de Terre Sainte et environs</v>
      </c>
      <c r="E14895">
        <f>COUNTIFS(D$2:D14895,Clef_répartition[[#This Row],[Code_Nom]],J$2:J14895,Clef_répartition[[#This Row],[Année]])</f>
        <v>1</v>
      </c>
      <c r="F14895">
        <f>IF(Clef_répartition[[#This Row],[Code_Nom]]=D14894,F14894-1,(COUNTIFS(Clef_répartition[Code_Nom],Clef_répartition[[#This Row],[Code_Nom]],Clef_répartition[Année],Clef_répartition[[#This Row],[Année]])))</f>
        <v>11</v>
      </c>
      <c r="G14895" t="str">
        <f>Clef_répartition[[#This Row],[Code_Nom]]&amp;"_"&amp;Clef_répartition[[#This Row],[Nombre]]&amp;"_"&amp;Clef_répartition[[#This Row],[Année]]</f>
        <v>SITSE_Services industriels de Terre Sainte et environs_1_2023</v>
      </c>
      <c r="H14895" s="74">
        <v>5705</v>
      </c>
      <c r="I14895" s="73" t="s">
        <v>27</v>
      </c>
      <c r="J14895" s="74">
        <v>2023</v>
      </c>
      <c r="K14895" s="75">
        <v>0</v>
      </c>
    </row>
    <row r="14896" spans="1:11" x14ac:dyDescent="0.25">
      <c r="A14896" s="72"/>
      <c r="B14896" t="s">
        <v>452</v>
      </c>
      <c r="C14896" t="s">
        <v>453</v>
      </c>
      <c r="D14896" t="str">
        <f>Clef_répartition[[#This Row],[Code association]]&amp;"_"&amp;Clef_répartition[[#This Row],[Nom association]]</f>
        <v>SITSE_Services industriels de Terre Sainte et environs</v>
      </c>
      <c r="E14896">
        <f>COUNTIFS(D$2:D14896,Clef_répartition[[#This Row],[Code_Nom]],J$2:J14896,Clef_répartition[[#This Row],[Année]])</f>
        <v>2</v>
      </c>
      <c r="F14896">
        <f>IF(Clef_répartition[[#This Row],[Code_Nom]]=D14895,F14895-1,(COUNTIFS(Clef_répartition[Code_Nom],Clef_répartition[[#This Row],[Code_Nom]],Clef_répartition[Année],Clef_répartition[[#This Row],[Année]])))</f>
        <v>10</v>
      </c>
      <c r="G14896" t="str">
        <f>Clef_répartition[[#This Row],[Code_Nom]]&amp;"_"&amp;Clef_répartition[[#This Row],[Nombre]]&amp;"_"&amp;Clef_répartition[[#This Row],[Année]]</f>
        <v>SITSE_Services industriels de Terre Sainte et environs_2_2023</v>
      </c>
      <c r="H14896" s="60">
        <v>5707</v>
      </c>
      <c r="I14896" s="59" t="s">
        <v>52</v>
      </c>
      <c r="J14896" s="60">
        <v>2023</v>
      </c>
      <c r="K14896" s="61">
        <v>0</v>
      </c>
    </row>
    <row r="14897" spans="1:11" x14ac:dyDescent="0.25">
      <c r="A14897" s="72"/>
      <c r="B14897" t="s">
        <v>452</v>
      </c>
      <c r="C14897" t="s">
        <v>453</v>
      </c>
      <c r="D14897" t="str">
        <f>Clef_répartition[[#This Row],[Code association]]&amp;"_"&amp;Clef_répartition[[#This Row],[Nom association]]</f>
        <v>SITSE_Services industriels de Terre Sainte et environs</v>
      </c>
      <c r="E14897">
        <f>COUNTIFS(D$2:D14897,Clef_répartition[[#This Row],[Code_Nom]],J$2:J14897,Clef_répartition[[#This Row],[Année]])</f>
        <v>3</v>
      </c>
      <c r="F14897">
        <f>IF(Clef_répartition[[#This Row],[Code_Nom]]=D14896,F14896-1,(COUNTIFS(Clef_répartition[Code_Nom],Clef_répartition[[#This Row],[Code_Nom]],Clef_répartition[Année],Clef_répartition[[#This Row],[Année]])))</f>
        <v>9</v>
      </c>
      <c r="G14897" t="str">
        <f>Clef_répartition[[#This Row],[Code_Nom]]&amp;"_"&amp;Clef_répartition[[#This Row],[Nombre]]&amp;"_"&amp;Clef_répartition[[#This Row],[Année]]</f>
        <v>SITSE_Services industriels de Terre Sainte et environs_3_2023</v>
      </c>
      <c r="H14897" s="74">
        <v>5708</v>
      </c>
      <c r="I14897" s="73" t="s">
        <v>53</v>
      </c>
      <c r="J14897" s="74">
        <v>2023</v>
      </c>
      <c r="K14897" s="75">
        <v>0</v>
      </c>
    </row>
    <row r="14898" spans="1:11" x14ac:dyDescent="0.25">
      <c r="A14898" s="72"/>
      <c r="B14898" t="s">
        <v>452</v>
      </c>
      <c r="C14898" t="s">
        <v>453</v>
      </c>
      <c r="D14898" t="str">
        <f>Clef_répartition[[#This Row],[Code association]]&amp;"_"&amp;Clef_répartition[[#This Row],[Nom association]]</f>
        <v>SITSE_Services industriels de Terre Sainte et environs</v>
      </c>
      <c r="E14898">
        <f>COUNTIFS(D$2:D14898,Clef_répartition[[#This Row],[Code_Nom]],J$2:J14898,Clef_répartition[[#This Row],[Année]])</f>
        <v>4</v>
      </c>
      <c r="F14898">
        <f>IF(Clef_répartition[[#This Row],[Code_Nom]]=D14897,F14897-1,(COUNTIFS(Clef_répartition[Code_Nom],Clef_répartition[[#This Row],[Code_Nom]],Clef_répartition[Année],Clef_répartition[[#This Row],[Année]])))</f>
        <v>8</v>
      </c>
      <c r="G14898" t="str">
        <f>Clef_répartition[[#This Row],[Code_Nom]]&amp;"_"&amp;Clef_répartition[[#This Row],[Nombre]]&amp;"_"&amp;Clef_répartition[[#This Row],[Année]]</f>
        <v>SITSE_Services industriels de Terre Sainte et environs_4_2023</v>
      </c>
      <c r="H14898" s="60">
        <v>5711</v>
      </c>
      <c r="I14898" s="59" t="s">
        <v>70</v>
      </c>
      <c r="J14898" s="60">
        <v>2023</v>
      </c>
      <c r="K14898" s="61">
        <v>0</v>
      </c>
    </row>
    <row r="14899" spans="1:11" x14ac:dyDescent="0.25">
      <c r="A14899" s="72"/>
      <c r="B14899" t="s">
        <v>452</v>
      </c>
      <c r="C14899" t="s">
        <v>453</v>
      </c>
      <c r="D14899" t="str">
        <f>Clef_répartition[[#This Row],[Code association]]&amp;"_"&amp;Clef_répartition[[#This Row],[Nom association]]</f>
        <v>SITSE_Services industriels de Terre Sainte et environs</v>
      </c>
      <c r="E14899">
        <f>COUNTIFS(D$2:D14899,Clef_répartition[[#This Row],[Code_Nom]],J$2:J14899,Clef_répartition[[#This Row],[Année]])</f>
        <v>5</v>
      </c>
      <c r="F14899">
        <f>IF(Clef_répartition[[#This Row],[Code_Nom]]=D14898,F14898-1,(COUNTIFS(Clef_répartition[Code_Nom],Clef_répartition[[#This Row],[Code_Nom]],Clef_répartition[Année],Clef_répartition[[#This Row],[Année]])))</f>
        <v>7</v>
      </c>
      <c r="G14899" t="str">
        <f>Clef_répartition[[#This Row],[Code_Nom]]&amp;"_"&amp;Clef_répartition[[#This Row],[Nombre]]&amp;"_"&amp;Clef_répartition[[#This Row],[Année]]</f>
        <v>SITSE_Services industriels de Terre Sainte et environs_5_2023</v>
      </c>
      <c r="H14899" s="74">
        <v>5712</v>
      </c>
      <c r="I14899" s="73" t="s">
        <v>72</v>
      </c>
      <c r="J14899" s="74">
        <v>2023</v>
      </c>
      <c r="K14899" s="75">
        <v>0</v>
      </c>
    </row>
    <row r="14900" spans="1:11" x14ac:dyDescent="0.25">
      <c r="A14900" s="72"/>
      <c r="B14900" t="s">
        <v>452</v>
      </c>
      <c r="C14900" t="s">
        <v>453</v>
      </c>
      <c r="D14900" t="str">
        <f>Clef_répartition[[#This Row],[Code association]]&amp;"_"&amp;Clef_répartition[[#This Row],[Nom association]]</f>
        <v>SITSE_Services industriels de Terre Sainte et environs</v>
      </c>
      <c r="E14900">
        <f>COUNTIFS(D$2:D14900,Clef_répartition[[#This Row],[Code_Nom]],J$2:J14900,Clef_répartition[[#This Row],[Année]])</f>
        <v>6</v>
      </c>
      <c r="F14900">
        <f>IF(Clef_répartition[[#This Row],[Code_Nom]]=D14899,F14899-1,(COUNTIFS(Clef_répartition[Code_Nom],Clef_répartition[[#This Row],[Code_Nom]],Clef_répartition[Année],Clef_répartition[[#This Row],[Année]])))</f>
        <v>6</v>
      </c>
      <c r="G14900" t="str">
        <f>Clef_répartition[[#This Row],[Code_Nom]]&amp;"_"&amp;Clef_répartition[[#This Row],[Nombre]]&amp;"_"&amp;Clef_répartition[[#This Row],[Année]]</f>
        <v>SITSE_Services industriels de Terre Sainte et environs_6_2023</v>
      </c>
      <c r="H14900" s="60">
        <v>5713</v>
      </c>
      <c r="I14900" s="59" t="s">
        <v>80</v>
      </c>
      <c r="J14900" s="60">
        <v>2023</v>
      </c>
      <c r="K14900" s="61">
        <v>0</v>
      </c>
    </row>
    <row r="14901" spans="1:11" x14ac:dyDescent="0.25">
      <c r="A14901" s="72"/>
      <c r="B14901" t="s">
        <v>452</v>
      </c>
      <c r="C14901" t="s">
        <v>453</v>
      </c>
      <c r="D14901" t="str">
        <f>Clef_répartition[[#This Row],[Code association]]&amp;"_"&amp;Clef_répartition[[#This Row],[Nom association]]</f>
        <v>SITSE_Services industriels de Terre Sainte et environs</v>
      </c>
      <c r="E14901">
        <f>COUNTIFS(D$2:D14901,Clef_répartition[[#This Row],[Code_Nom]],J$2:J14901,Clef_répartition[[#This Row],[Année]])</f>
        <v>7</v>
      </c>
      <c r="F14901">
        <f>IF(Clef_répartition[[#This Row],[Code_Nom]]=D14900,F14900-1,(COUNTIFS(Clef_répartition[Code_Nom],Clef_répartition[[#This Row],[Code_Nom]],Clef_répartition[Année],Clef_répartition[[#This Row],[Année]])))</f>
        <v>5</v>
      </c>
      <c r="G14901" t="str">
        <f>Clef_répartition[[#This Row],[Code_Nom]]&amp;"_"&amp;Clef_répartition[[#This Row],[Nombre]]&amp;"_"&amp;Clef_répartition[[#This Row],[Année]]</f>
        <v>SITSE_Services industriels de Terre Sainte et environs_7_2023</v>
      </c>
      <c r="H14901" s="74">
        <v>5714</v>
      </c>
      <c r="I14901" s="73" t="s">
        <v>81</v>
      </c>
      <c r="J14901" s="74">
        <v>2023</v>
      </c>
      <c r="K14901" s="75">
        <v>0</v>
      </c>
    </row>
    <row r="14902" spans="1:11" x14ac:dyDescent="0.25">
      <c r="A14902" s="72"/>
      <c r="B14902" t="s">
        <v>452</v>
      </c>
      <c r="C14902" t="s">
        <v>453</v>
      </c>
      <c r="D14902" t="str">
        <f>Clef_répartition[[#This Row],[Code association]]&amp;"_"&amp;Clef_répartition[[#This Row],[Nom association]]</f>
        <v>SITSE_Services industriels de Terre Sainte et environs</v>
      </c>
      <c r="E14902">
        <f>COUNTIFS(D$2:D14902,Clef_répartition[[#This Row],[Code_Nom]],J$2:J14902,Clef_répartition[[#This Row],[Année]])</f>
        <v>8</v>
      </c>
      <c r="F14902">
        <f>IF(Clef_répartition[[#This Row],[Code_Nom]]=D14901,F14901-1,(COUNTIFS(Clef_répartition[Code_Nom],Clef_répartition[[#This Row],[Code_Nom]],Clef_répartition[Année],Clef_répartition[[#This Row],[Année]])))</f>
        <v>4</v>
      </c>
      <c r="G14902" t="str">
        <f>Clef_répartition[[#This Row],[Code_Nom]]&amp;"_"&amp;Clef_répartition[[#This Row],[Nombre]]&amp;"_"&amp;Clef_répartition[[#This Row],[Année]]</f>
        <v>SITSE_Services industriels de Terre Sainte et environs_8_2023</v>
      </c>
      <c r="H14902" s="60">
        <v>5717</v>
      </c>
      <c r="I14902" s="59" t="s">
        <v>118</v>
      </c>
      <c r="J14902" s="60">
        <v>2023</v>
      </c>
      <c r="K14902" s="61">
        <v>0</v>
      </c>
    </row>
    <row r="14903" spans="1:11" x14ac:dyDescent="0.25">
      <c r="A14903" s="72"/>
      <c r="B14903" t="s">
        <v>452</v>
      </c>
      <c r="C14903" t="s">
        <v>453</v>
      </c>
      <c r="D14903" t="str">
        <f>Clef_répartition[[#This Row],[Code association]]&amp;"_"&amp;Clef_répartition[[#This Row],[Nom association]]</f>
        <v>SITSE_Services industriels de Terre Sainte et environs</v>
      </c>
      <c r="E14903">
        <f>COUNTIFS(D$2:D14903,Clef_répartition[[#This Row],[Code_Nom]],J$2:J14903,Clef_répartition[[#This Row],[Année]])</f>
        <v>9</v>
      </c>
      <c r="F14903">
        <f>IF(Clef_répartition[[#This Row],[Code_Nom]]=D14902,F14902-1,(COUNTIFS(Clef_répartition[Code_Nom],Clef_répartition[[#This Row],[Code_Nom]],Clef_répartition[Année],Clef_répartition[[#This Row],[Année]])))</f>
        <v>3</v>
      </c>
      <c r="G14903" t="str">
        <f>Clef_répartition[[#This Row],[Code_Nom]]&amp;"_"&amp;Clef_répartition[[#This Row],[Nombre]]&amp;"_"&amp;Clef_répartition[[#This Row],[Année]]</f>
        <v>SITSE_Services industriels de Terre Sainte et environs_9_2023</v>
      </c>
      <c r="H14903" s="60">
        <v>5726</v>
      </c>
      <c r="I14903" s="59" t="s">
        <v>148</v>
      </c>
      <c r="J14903" s="60">
        <v>2023</v>
      </c>
      <c r="K14903" s="61">
        <v>0</v>
      </c>
    </row>
    <row r="14904" spans="1:11" x14ac:dyDescent="0.25">
      <c r="A14904" s="72"/>
      <c r="B14904" t="s">
        <v>452</v>
      </c>
      <c r="C14904" t="s">
        <v>453</v>
      </c>
      <c r="D14904" t="str">
        <f>Clef_répartition[[#This Row],[Code association]]&amp;"_"&amp;Clef_répartition[[#This Row],[Nom association]]</f>
        <v>SITSE_Services industriels de Terre Sainte et environs</v>
      </c>
      <c r="E14904">
        <f>COUNTIFS(D$2:D14904,Clef_répartition[[#This Row],[Code_Nom]],J$2:J14904,Clef_répartition[[#This Row],[Année]])</f>
        <v>10</v>
      </c>
      <c r="F14904">
        <f>IF(Clef_répartition[[#This Row],[Code_Nom]]=D14903,F14903-1,(COUNTIFS(Clef_répartition[Code_Nom],Clef_répartition[[#This Row],[Code_Nom]],Clef_répartition[Année],Clef_répartition[[#This Row],[Année]])))</f>
        <v>2</v>
      </c>
      <c r="G14904" t="str">
        <f>Clef_répartition[[#This Row],[Code_Nom]]&amp;"_"&amp;Clef_répartition[[#This Row],[Nombre]]&amp;"_"&amp;Clef_répartition[[#This Row],[Année]]</f>
        <v>SITSE_Services industriels de Terre Sainte et environs_10_2023</v>
      </c>
      <c r="H14904" s="74">
        <v>5723</v>
      </c>
      <c r="I14904" s="73" t="s">
        <v>176</v>
      </c>
      <c r="J14904" s="74">
        <v>2023</v>
      </c>
      <c r="K14904" s="75">
        <v>0</v>
      </c>
    </row>
    <row r="14905" spans="1:11" x14ac:dyDescent="0.25">
      <c r="A14905" s="72"/>
      <c r="B14905" t="s">
        <v>452</v>
      </c>
      <c r="C14905" t="s">
        <v>453</v>
      </c>
      <c r="D14905" t="str">
        <f>Clef_répartition[[#This Row],[Code association]]&amp;"_"&amp;Clef_répartition[[#This Row],[Nom association]]</f>
        <v>SITSE_Services industriels de Terre Sainte et environs</v>
      </c>
      <c r="E14905">
        <f>COUNTIFS(D$2:D14905,Clef_répartition[[#This Row],[Code_Nom]],J$2:J14905,Clef_répartition[[#This Row],[Année]])</f>
        <v>11</v>
      </c>
      <c r="F14905">
        <f>IF(Clef_répartition[[#This Row],[Code_Nom]]=D14904,F14904-1,(COUNTIFS(Clef_répartition[Code_Nom],Clef_répartition[[#This Row],[Code_Nom]],Clef_répartition[Année],Clef_répartition[[#This Row],[Année]])))</f>
        <v>1</v>
      </c>
      <c r="G14905" t="str">
        <f>Clef_répartition[[#This Row],[Code_Nom]]&amp;"_"&amp;Clef_répartition[[#This Row],[Nombre]]&amp;"_"&amp;Clef_répartition[[#This Row],[Année]]</f>
        <v>SITSE_Services industriels de Terre Sainte et environs_11_2023</v>
      </c>
      <c r="H14905" s="74">
        <v>5729</v>
      </c>
      <c r="I14905" s="73" t="s">
        <v>261</v>
      </c>
      <c r="J14905" s="74">
        <v>2023</v>
      </c>
      <c r="K14905" s="75">
        <v>0</v>
      </c>
    </row>
    <row r="14906" spans="1:11" x14ac:dyDescent="0.25">
      <c r="A14906" s="72"/>
      <c r="B14906" t="s">
        <v>711</v>
      </c>
      <c r="C14906" t="s">
        <v>712</v>
      </c>
      <c r="D14906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4906">
        <f>COUNTIFS(D$2:D14906,Clef_répartition[[#This Row],[Code_Nom]],J$2:J14906,Clef_répartition[[#This Row],[Année]])</f>
        <v>1</v>
      </c>
      <c r="F14906">
        <f>IF(Clef_répartition[[#This Row],[Code_Nom]]=D14905,F14905-1,(COUNTIFS(Clef_répartition[Code_Nom],Clef_répartition[[#This Row],[Code_Nom]],Clef_répartition[Année],Clef_répartition[[#This Row],[Année]])))</f>
        <v>3</v>
      </c>
      <c r="G14906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Joux_1_2023</v>
      </c>
      <c r="H14906" s="60">
        <v>5871</v>
      </c>
      <c r="I14906" s="59" t="s">
        <v>143</v>
      </c>
      <c r="J14906" s="60">
        <v>2023</v>
      </c>
      <c r="K14906" s="61">
        <v>0</v>
      </c>
    </row>
    <row r="14907" spans="1:11" x14ac:dyDescent="0.25">
      <c r="A14907" s="72"/>
      <c r="B14907" t="s">
        <v>711</v>
      </c>
      <c r="C14907" t="s">
        <v>712</v>
      </c>
      <c r="D14907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4907">
        <f>COUNTIFS(D$2:D14907,Clef_répartition[[#This Row],[Code_Nom]],J$2:J14907,Clef_répartition[[#This Row],[Année]])</f>
        <v>2</v>
      </c>
      <c r="F14907">
        <f>IF(Clef_répartition[[#This Row],[Code_Nom]]=D14906,F14906-1,(COUNTIFS(Clef_répartition[Code_Nom],Clef_répartition[[#This Row],[Code_Nom]],Clef_répartition[Année],Clef_répartition[[#This Row],[Année]])))</f>
        <v>2</v>
      </c>
      <c r="G14907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Joux_2_2023</v>
      </c>
      <c r="H14907" s="74">
        <v>5872</v>
      </c>
      <c r="I14907" s="73" t="s">
        <v>154</v>
      </c>
      <c r="J14907" s="74">
        <v>2023</v>
      </c>
      <c r="K14907" s="75">
        <v>0</v>
      </c>
    </row>
    <row r="14908" spans="1:11" x14ac:dyDescent="0.25">
      <c r="A14908" s="72"/>
      <c r="B14908" t="s">
        <v>711</v>
      </c>
      <c r="C14908" t="s">
        <v>712</v>
      </c>
      <c r="D14908" t="str">
        <f>Clef_répartition[[#This Row],[Code association]]&amp;"_"&amp;Clef_répartition[[#This Row],[Nom association]]</f>
        <v>ValRégiEaux_Association intercommunale pour la gestion et la distribution de l'eau à la Vallée de Joux</v>
      </c>
      <c r="E14908">
        <f>COUNTIFS(D$2:D14908,Clef_répartition[[#This Row],[Code_Nom]],J$2:J14908,Clef_répartition[[#This Row],[Année]])</f>
        <v>3</v>
      </c>
      <c r="F14908">
        <f>IF(Clef_répartition[[#This Row],[Code_Nom]]=D14907,F14907-1,(COUNTIFS(Clef_répartition[Code_Nom],Clef_répartition[[#This Row],[Code_Nom]],Clef_répartition[Année],Clef_répartition[[#This Row],[Année]])))</f>
        <v>1</v>
      </c>
      <c r="G14908" t="str">
        <f>Clef_répartition[[#This Row],[Code_Nom]]&amp;"_"&amp;Clef_répartition[[#This Row],[Nombre]]&amp;"_"&amp;Clef_répartition[[#This Row],[Année]]</f>
        <v>ValRégiEaux_Association intercommunale pour la gestion et la distribution de l'eau à la Vallée de Joux_3_2023</v>
      </c>
      <c r="H14908" s="60">
        <v>5873</v>
      </c>
      <c r="I14908" s="59" t="s">
        <v>155</v>
      </c>
      <c r="J14908" s="60">
        <v>2023</v>
      </c>
      <c r="K14908" s="61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E G A A B Q S w M E F A A C A A g A + l h s W B l M S y O m A A A A 9 w A A A B I A H A B D b 2 5 m a W c v U G F j a 2 F n Z S 5 4 b W w g o h g A K K A U A A A A A A A A A A A A A A A A A A A A A A A A A A A A h Y + 9 D o I w A I R f h X S n f z g Y U s r A 4 i C J i Y l x b U q B R i i m L Z Z 3 c / C R f A U x i r o 5 3 t 1 3 y d 3 9 e m P 5 1 H f R R V m n B 5 M B A j G I l J F D p U 2 T g d H X 8 R r k n O 2 E P I l G R T N s X D o 5 n Y H W + 3 O K U A g B h g Q O t k E U Y 4 K O 5 X Y v W 9 W L W B v n h Z E K f F r V / x b g 7 P A a w y k k Z A U p p Q n E D C 0 u K 7 X 5 E n Q e / E x / T F a M n R + t 4 r W N i w 1 D i 2 T o f Y I / A F B L A w Q U A A I A C A D 6 W G x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l h s W B b V H 1 c J A w A A Q A 8 A A B M A H A B G b 3 J t d W x h c y 9 T Z W N 0 a W 9 u M S 5 t I K I Y A C i g F A A A A A A A A A A A A A A A A A A A A A A A A A A A A O 1 V X U 8 a Q R R 9 N + E / T M Y X S F Y i x r S J L R q K E k 0 T q 2 L S B y B m 2 L 3 o 1 N m Z 7 c y s x R D + T + n f 4 I / 1 z g 6 6 i 3 y 0 6 R O m 8 g L s n n v P u e f O 3 G s g t F x J 0 v b f t Q + l r d K W u W M a I t I U M L j R 0 0 n C t O U Z q k 4 E 2 N I W w U 9 b p T o E f N J S I g J d b X E B p k w v D 7 o t L p k M w Z C m i u N U M n z e r e 1 X y Y V W 3 8 C S a 9 Y X w N J u w x g V c u b y G h I B C T M 0 Y o + V l N M J x r M C o r s g h l Y C r 2 S b t n h 4 x 0 E b E j P z P Z 1 O D B l w Y R F s a h Q V Z o z V N g i s 8 U r 9 M G W v P S D A w j v S a V i r e T + 1 Y H p H n V M e R S B 7 R + T j I b E 6 h Z y k k S S Y Q R P U S A Z K e t s S Z E W 5 T H C D k g t s j S h q K p H G s r x e X k D o t W b S D J S O M b n A 3 B 5 N Z / K 2 V 7 0 v d 5 p K W p C 2 V 8 l F I i f K Q e 8 0 S P T T 2 V g Q d Q W S x e B 1 m f J f l h S Q E T 3 H M C f V G 1 f N / o 4 L 1 q R W I 2 f 4 R G 7 S J N H 8 J b t v Q M 6 + V K t j K 7 K s 9 m e 8 U L U 7 R d Z R 4 X m a T h 5 A q C S Z 7 8 r J M G E y y n 4 / d 2 e t + H X t 8 S l 9 H q f V 1 b S q V 9 v 0 Z A h x I j K N T 0 8 r h c Z d P y Z A Y h X x A Z 9 O c s H P + T y N Q x W s W 1 l w M H r p o n X 5 L Q z t 2 D n c V B h Z u F 4 L g H M V r 3 3 / p d X G Z 2 f S v t u v O l G z r N k N X g A 3 s v u 8 i L 9 y u Z / Q M o 3 7 o M f j S m m L y + W u Z L O p Q 1 q p P 6 m X K e j H T 1 x G X N 6 i Y X R E K W Q m M 9 1 C x 1 L B s t r p A Z 1 v S z f d 3 d 1 7 D 4 v 9 o G N K e s / T b 2 U z l 0 7 B 8 g X T L J 7 + x L N U q 5 D 6 Y Q 6 Z g 5 0 M Q x D V r 0 r f 9 5 W 6 L w Y F 6 I A Q w d z Q m U 0 3 X w z X Q C 5 T Z X c w y B I 3 P c 1 N + w 7 A O k G e Y N Q 5 s x D X 1 0 T Q 4 D M a V q c + s D f u H D P L e n N 0 J 3 L H T n / h N C S J V n F q 8 s O I A z x W F k 6 B 4 c B 3 x / C P y g L S m Q U 1 h G i H D F t j 6 q 7 C X s V T P r V 6 B X V + F n y B x e 2 0 9 E p t 5 o Y 6 Z w / 8 N k P V 8 l 7 t j p 8 H e F 5 m A T l f 6 + I u L u 9 V N r T c / 3 M h Z w 1 5 W 8 q v Z i n 7 f i 2 b I t m b t + X 8 G p f z 6 q n 4 t q A 3 Y U F v 8 N b 6 t y X 9 G 1 B L A Q I t A B Q A A g A I A P p Y b F g Z T E s j p g A A A P c A A A A S A A A A A A A A A A A A A A A A A A A A A A B D b 2 5 m a W c v U G F j a 2 F n Z S 5 4 b W x Q S w E C L Q A U A A I A C A D 6 W G x Y D 8 r p q 6 Q A A A D p A A A A E w A A A A A A A A A A A A A A A A D y A A A A W 0 N v b n R l b n R f V H l w Z X N d L n h t b F B L A Q I t A B Q A A g A I A P p Y b F g W 1 R 9 X C Q M A A E A P A A A T A A A A A A A A A A A A A A A A A O M B A A B G b 3 J t d W x h c y 9 T Z W N 0 a W 9 u M S 5 t U E s F B g A A A A A D A A M A w g A A A D k F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u A A A A A A A A N C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m X 3 I l Q z M l Q T l w Y X J 0 a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1 N v d X J j Z S 5 O Y W 1 l J n F 1 b 3 Q 7 L C Z x d W 9 0 O 0 N v Z G U g Y X N z b 2 N p Y X R p b 2 4 m c X V v d D s s J n F 1 b 3 Q 7 T m 9 t I G F z c 2 9 j a W F 0 a W 9 u J n F 1 b 3 Q 7 L C Z x d W 9 0 O 0 9 G U y Z x d W 9 0 O y w m c X V v d D t D b 2 1 t d W 5 l J n F 1 b 3 Q 7 L C Z x d W 9 0 O 0 F u b s O p Z S Z x d W 9 0 O y w m c X V v d D t S Y X R p b y Z x d W 9 0 O 1 0 i I C 8 + P E V u d H J 5 I F R 5 c G U 9 I k Z p b G x D b 2 x 1 b W 5 U e X B l c y I g V m F s d W U 9 I n N C Z 1 l H Q X d Z R E J R P T 0 i I C 8 + P E V u d H J 5 I F R 5 c G U 9 I k Z p b G x M Y X N 0 V X B k Y X R l Z C I g V m F s d W U 9 I m Q y M D I z L T E w L T M x V D A 3 O j E 1 O j U 3 L j E 2 N T Q z M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z A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G V m X 3 L D q X B h c n R p d G l v b i 9 B d X R v U m V t b 3 Z l Z E N v b H V t b n M x L n t T b 3 V y Y 2 U u T m F t Z S w w f S Z x d W 9 0 O y w m c X V v d D t T Z W N 0 a W 9 u M S 9 D b G V m X 3 L D q X B h c n R p d G l v b i 9 B d X R v U m V t b 3 Z l Z E N v b H V t b n M x L n t D b 2 R l I G F z c 2 9 j a W F 0 a W 9 u L D F 9 J n F 1 b 3 Q 7 L C Z x d W 9 0 O 1 N l Y 3 R p b 2 4 x L 0 N s Z W Z f c s O p c G F y d G l 0 a W 9 u L 0 F 1 d G 9 S Z W 1 v d m V k Q 2 9 s d W 1 u c z E u e 0 5 v b S B h c 3 N v Y 2 l h d G l v b i w y f S Z x d W 9 0 O y w m c X V v d D t T Z W N 0 a W 9 u M S 9 D b G V m X 3 L D q X B h c n R p d G l v b i 9 B d X R v U m V t b 3 Z l Z E N v b H V t b n M x L n t P R l M s M 3 0 m c X V v d D s s J n F 1 b 3 Q 7 U 2 V j d G l v b j E v Q 2 x l Z l 9 y w 6 l w Y X J 0 a X R p b 2 4 v Q X V 0 b 1 J l b W 9 2 Z W R D b 2 x 1 b W 5 z M S 5 7 Q 2 9 t b X V u Z S w 0 f S Z x d W 9 0 O y w m c X V v d D t T Z W N 0 a W 9 u M S 9 D b G V m X 3 L D q X B h c n R p d G l v b i 9 B d X R v U m V t b 3 Z l Z E N v b H V t b n M x L n t B b m 7 D q W U s N X 0 m c X V v d D s s J n F 1 b 3 Q 7 U 2 V j d G l v b j E v Q 2 x l Z l 9 y w 6 l w Y X J 0 a X R p b 2 4 v Q X V 0 b 1 J l b W 9 2 Z W R D b 2 x 1 b W 5 z M S 5 7 U m F 0 a W 8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2 x l Z l 9 y w 6 l w Y X J 0 a X R p b 2 4 v Q X V 0 b 1 J l b W 9 2 Z W R D b 2 x 1 b W 5 z M S 5 7 U 2 9 1 c m N l L k 5 h b W U s M H 0 m c X V v d D s s J n F 1 b 3 Q 7 U 2 V j d G l v b j E v Q 2 x l Z l 9 y w 6 l w Y X J 0 a X R p b 2 4 v Q X V 0 b 1 J l b W 9 2 Z W R D b 2 x 1 b W 5 z M S 5 7 Q 2 9 k Z S B h c 3 N v Y 2 l h d G l v b i w x f S Z x d W 9 0 O y w m c X V v d D t T Z W N 0 a W 9 u M S 9 D b G V m X 3 L D q X B h c n R p d G l v b i 9 B d X R v U m V t b 3 Z l Z E N v b H V t b n M x L n t O b 2 0 g Y X N z b 2 N p Y X R p b 2 4 s M n 0 m c X V v d D s s J n F 1 b 3 Q 7 U 2 V j d G l v b j E v Q 2 x l Z l 9 y w 6 l w Y X J 0 a X R p b 2 4 v Q X V 0 b 1 J l b W 9 2 Z W R D b 2 x 1 b W 5 z M S 5 7 T 0 Z T L D N 9 J n F 1 b 3 Q 7 L C Z x d W 9 0 O 1 N l Y 3 R p b 2 4 x L 0 N s Z W Z f c s O p c G F y d G l 0 a W 9 u L 0 F 1 d G 9 S Z W 1 v d m V k Q 2 9 s d W 1 u c z E u e 0 N v b W 1 1 b m U s N H 0 m c X V v d D s s J n F 1 b 3 Q 7 U 2 V j d G l v b j E v Q 2 x l Z l 9 y w 6 l w Y X J 0 a X R p b 2 4 v Q X V 0 b 1 J l b W 9 2 Z W R D b 2 x 1 b W 5 z M S 5 7 Q W 5 u w 6 l l L D V 9 J n F 1 b 3 Q 7 L C Z x d W 9 0 O 1 N l Y 3 R p b 2 4 x L 0 N s Z W Z f c s O p c G F y d G l 0 a W 9 u L 0 F 1 d G 9 S Z W 1 v d m V k Q 2 9 s d W 1 u c z E u e 1 J h d G l v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V m X 3 I l Q z M l Q T l w Y X J 0 a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Z l 9 y J U M z J U E 5 c G F y d G l 0 a W 9 u L 0 Z p Y 2 h p Z X J z J T I w b W F z c X U l Q z M l Q T l z J T I w Z m l s d H I l Q z M l Q T l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Z f c i V D M y V B O X B h c n R p d G l v b i 9 B c H B l b G V y J T I w d W 5 l J T I w Z m 9 u Y 3 R p b 2 4 l M j B w Z X J z b 2 5 u Y W x p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Z l 9 y J U M z J U E 5 c G F y d G l 0 a W 9 u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Z l 9 y J U M z J U E 5 c G F y d G l 0 a W 9 u L 0 F 1 d H J l c y U y M G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Z f c i V D M y V B O X B h c n R p d G l v b i 9 D b 2 x v b m 5 l J T I w Z G U l M j B 0 Y W J s Z X M l M j B k J U M z J U E 5 d m V s b 3 B w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m X 3 I l Q z M l Q T l w Y X J 0 a X R p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G U l M j B m a W N o a W V y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2 R k M z J h M j I 3 L T R m M T Q t N G N m Y S 0 5 N m R h L T U 4 M j I 1 M 2 Z i N 2 E x N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0 L T A z L T E y V D A 4 O j E 1 O j A 0 L j Y 5 M j I y N j Z a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G U l M j B m a W N o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M b 2 F k V G 9 S Z X B v c n R E a X N h Y m x l Z C I g V m F s d W U 9 I m w x I i A v P j x F b n R y e S B U e X B l P S J R d W V y e U d y b 3 V w S U Q i I F Z h b H V l P S J z Z G Q z M m E y M j c t N G Y x N C 0 0 Y 2 Z h L T k 2 Z G E t N T g y M j U z Z m I 3 Y T E 2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y N C 0 w M y 0 x M l Q w O D o x N T o w N C 4 3 M D g 3 N D E y W i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m X 3 I l Q z M l Q T l w Y X J 0 a X R p b 2 4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b G V m X 3 L D q X B h c n R p d G l v b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1 N v d X J j Z S 5 O Y W 1 l J n F 1 b 3 Q 7 L C Z x d W 9 0 O 0 N v Z G U g Y X N z b 2 N p Y X R p b 2 4 m c X V v d D s s J n F 1 b 3 Q 7 T m 9 t I G F z c 2 9 j a W F 0 a W 9 u J n F 1 b 3 Q 7 L C Z x d W 9 0 O 0 9 G U y Z x d W 9 0 O y w m c X V v d D t D b 2 1 t d W 5 l J n F 1 b 3 Q 7 L C Z x d W 9 0 O 0 F u b s O p Z S Z x d W 9 0 O y w m c X V v d D t S Y X R p b y Z x d W 9 0 O 1 0 i I C 8 + P E V u d H J 5 I F R 5 c G U 9 I k Z p b G x D b 2 x 1 b W 5 U e X B l c y I g V m F s d W U 9 I n N C Z 1 l H Q X d Z R E J R P T 0 i I C 8 + P E V u d H J 5 I F R 5 c G U 9 I k Z p b G x M Y X N 0 V X B k Y X R l Z C I g V m F s d W U 9 I m Q y M D I z L T E w L T M x V D A 3 O j E 1 O j U 3 L j E 2 N T Q z M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z A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G V m X 3 L D q X B h c n R p d G l v b i 9 B d X R v U m V t b 3 Z l Z E N v b H V t b n M x L n t T b 3 V y Y 2 U u T m F t Z S w w f S Z x d W 9 0 O y w m c X V v d D t T Z W N 0 a W 9 u M S 9 D b G V m X 3 L D q X B h c n R p d G l v b i 9 B d X R v U m V t b 3 Z l Z E N v b H V t b n M x L n t D b 2 R l I G F z c 2 9 j a W F 0 a W 9 u L D F 9 J n F 1 b 3 Q 7 L C Z x d W 9 0 O 1 N l Y 3 R p b 2 4 x L 0 N s Z W Z f c s O p c G F y d G l 0 a W 9 u L 0 F 1 d G 9 S Z W 1 v d m V k Q 2 9 s d W 1 u c z E u e 0 5 v b S B h c 3 N v Y 2 l h d G l v b i w y f S Z x d W 9 0 O y w m c X V v d D t T Z W N 0 a W 9 u M S 9 D b G V m X 3 L D q X B h c n R p d G l v b i 9 B d X R v U m V t b 3 Z l Z E N v b H V t b n M x L n t P R l M s M 3 0 m c X V v d D s s J n F 1 b 3 Q 7 U 2 V j d G l v b j E v Q 2 x l Z l 9 y w 6 l w Y X J 0 a X R p b 2 4 v Q X V 0 b 1 J l b W 9 2 Z W R D b 2 x 1 b W 5 z M S 5 7 Q 2 9 t b X V u Z S w 0 f S Z x d W 9 0 O y w m c X V v d D t T Z W N 0 a W 9 u M S 9 D b G V m X 3 L D q X B h c n R p d G l v b i 9 B d X R v U m V t b 3 Z l Z E N v b H V t b n M x L n t B b m 7 D q W U s N X 0 m c X V v d D s s J n F 1 b 3 Q 7 U 2 V j d G l v b j E v Q 2 x l Z l 9 y w 6 l w Y X J 0 a X R p b 2 4 v Q X V 0 b 1 J l b W 9 2 Z W R D b 2 x 1 b W 5 z M S 5 7 U m F 0 a W 8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2 x l Z l 9 y w 6 l w Y X J 0 a X R p b 2 4 v Q X V 0 b 1 J l b W 9 2 Z W R D b 2 x 1 b W 5 z M S 5 7 U 2 9 1 c m N l L k 5 h b W U s M H 0 m c X V v d D s s J n F 1 b 3 Q 7 U 2 V j d G l v b j E v Q 2 x l Z l 9 y w 6 l w Y X J 0 a X R p b 2 4 v Q X V 0 b 1 J l b W 9 2 Z W R D b 2 x 1 b W 5 z M S 5 7 Q 2 9 k Z S B h c 3 N v Y 2 l h d G l v b i w x f S Z x d W 9 0 O y w m c X V v d D t T Z W N 0 a W 9 u M S 9 D b G V m X 3 L D q X B h c n R p d G l v b i 9 B d X R v U m V t b 3 Z l Z E N v b H V t b n M x L n t O b 2 0 g Y X N z b 2 N p Y X R p b 2 4 s M n 0 m c X V v d D s s J n F 1 b 3 Q 7 U 2 V j d G l v b j E v Q 2 x l Z l 9 y w 6 l w Y X J 0 a X R p b 2 4 v Q X V 0 b 1 J l b W 9 2 Z W R D b 2 x 1 b W 5 z M S 5 7 T 0 Z T L D N 9 J n F 1 b 3 Q 7 L C Z x d W 9 0 O 1 N l Y 3 R p b 2 4 x L 0 N s Z W Z f c s O p c G F y d G l 0 a W 9 u L 0 F 1 d G 9 S Z W 1 v d m V k Q 2 9 s d W 1 u c z E u e 0 N v b W 1 1 b m U s N H 0 m c X V v d D s s J n F 1 b 3 Q 7 U 2 V j d G l v b j E v Q 2 x l Z l 9 y w 6 l w Y X J 0 a X R p b 2 4 v Q X V 0 b 1 J l b W 9 2 Z W R D b 2 x 1 b W 5 z M S 5 7 Q W 5 u w 6 l l L D V 9 J n F 1 b 3 Q 7 L C Z x d W 9 0 O 1 N l Y 3 R p b 2 4 x L 0 N s Z W Z f c s O p c G F y d G l 0 a W 9 u L 0 F 1 d G 9 S Z W 1 v d m V k Q 2 9 s d W 1 u c z E u e 1 J h d G l v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V m X 3 I l Q z M l Q T l w Y X J 0 a X R p b 2 4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Z l 9 y J U M z J U E 5 c G F y d G l 0 a W 9 u J T I w K D I p L 0 Z p Y 2 h p Z X J z J T I w b W F z c X U l Q z M l Q T l z J T I w Z m l s d H I l Q z M l Q T l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Z f c i V D M y V B O X B h c n R p d G l v b i U y M C g y K S 9 B c H B l b G V y J T I w d W 5 l J T I w Z m 9 u Y 3 R p b 2 4 l M j B w Z X J z b 2 5 u Y W x p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Z l 9 y J U M z J U E 5 c G F y d G l 0 a W 9 u J T I w K D I p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l Z l 9 y J U M z J U E 5 c G F y d G l 0 a W 9 u J T I w K D I p L 0 F 1 d H J l c y U y M G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Z W Z f c i V D M y V B O X B h c n R p d G l v b i U y M C g y K S 9 D b 2 x v b m 5 l J T I w Z G U l M j B 0 Y W J s Z X M l M j B k J U M z J U E 5 d m V s b 3 B w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V m X 3 I l Q z M l Q T l w Y X J 0 a X R p b 2 4 l M j A o M i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G U l M j B m a W N o a W V y J T I w K D I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2 R k M z J h M j I 3 L T R m M T Q t N G N m Y S 0 5 N m R h L T U 4 M j I 1 M 2 Z i N 2 E x N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0 L T A z L T E y V D E w O j A 3 O j U z L j k 0 O T M 0 N D l a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G U l M j B m a W N o a W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l M j A o M i k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M b 2 F k V G 9 S Z X B v c n R E a X N h Y m x l Z C I g V m F s d W U 9 I m w x I i A v P j x F b n R y e S B U e X B l P S J R d W V y e U d y b 3 V w S U Q i I F Z h b H V l P S J z Z G Q z M m E y M j c t N G Y x N C 0 0 Y 2 Z h L T k 2 Z G E t N T g y M j U z Z m I 3 Y T E 2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y N C 0 w M y 0 x M l Q x M D o w N z o 1 M y 4 5 N T Y y N z Q y W i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l M j A o M i k v T m F 2 a W d h d G l v b j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K Z o t v l y F o k C x K 1 A M T 6 J Z f w A A A A A C A A A A A A A D Z g A A w A A A A B A A A A B K Y T 7 U d c n v w q b i 5 2 1 L M A Q M A A A A A A S A A A C g A A A A E A A A A I 8 2 D 7 J I 4 W j a B 1 o l 1 L L S Z M p Q A A A A z f F X Z 6 t U / J X 9 3 5 f t N u j b y 8 j e 8 A M S D o U 4 0 r 9 o 9 O j E I j R 4 7 u 1 I P k D E F E I G L 9 B G r H t 7 N M 5 X 2 f j F / Q 8 S a B 4 c R W Z x g c y e e Y i Z 4 H e + l a + q W X 5 N P u Q U A A A A 3 f h V K 6 U H P U c 5 i w z S / v C 9 m p y T f r g = < / D a t a M a s h u p > 
</file>

<file path=customXml/itemProps1.xml><?xml version="1.0" encoding="utf-8"?>
<ds:datastoreItem xmlns:ds="http://schemas.openxmlformats.org/officeDocument/2006/customXml" ds:itemID="{BED3EADD-5A7A-4896-A55F-1EF87256325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14</vt:i4>
      </vt:variant>
    </vt:vector>
  </HeadingPairs>
  <TitlesOfParts>
    <vt:vector size="20" baseType="lpstr">
      <vt:lpstr>Mode-d'emploi</vt:lpstr>
      <vt:lpstr>Quotes-parts communales</vt:lpstr>
      <vt:lpstr>Commune par association</vt:lpstr>
      <vt:lpstr>Liste communes</vt:lpstr>
      <vt:lpstr>Classification selon district</vt:lpstr>
      <vt:lpstr>Base de donnée</vt:lpstr>
      <vt:lpstr>Aigle</vt:lpstr>
      <vt:lpstr>Broye_Vully</vt:lpstr>
      <vt:lpstr>Gros</vt:lpstr>
      <vt:lpstr>Gros_de_Vaud</vt:lpstr>
      <vt:lpstr>Jura_Nord_vaudois</vt:lpstr>
      <vt:lpstr>Lausanne</vt:lpstr>
      <vt:lpstr>Lavaux_Oron</vt:lpstr>
      <vt:lpstr>Morges</vt:lpstr>
      <vt:lpstr>Nyon</vt:lpstr>
      <vt:lpstr>OFSnum</vt:lpstr>
      <vt:lpstr>Ouest_lausannois</vt:lpstr>
      <vt:lpstr>Riviera_Pays_d_Enhaut</vt:lpstr>
      <vt:lpstr>Tableau1</vt:lpstr>
      <vt:lpstr>'Mode-d''emploi'!Zone_d_impression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Bovat Pierre</dc:creator>
  <cp:lastModifiedBy>Bovat Pierre</cp:lastModifiedBy>
  <dcterms:created xsi:type="dcterms:W3CDTF">2023-06-27T13:10:15Z</dcterms:created>
  <dcterms:modified xsi:type="dcterms:W3CDTF">2025-02-11T13:14:25Z</dcterms:modified>
</cp:coreProperties>
</file>